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tables/table2.xml" ContentType="application/vnd.openxmlformats-officedocument.spreadsheetml.table+xml"/>
  <Override PartName="/xl/comments2.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C:\Users\necon\AppData\Local\Microsoft\Windows\INetCache\Content.Outlook\P0KX380P\"/>
    </mc:Choice>
  </mc:AlternateContent>
  <xr:revisionPtr revIDLastSave="0" documentId="8_{12F0A330-BC54-40A5-AFC6-C862BBEB12DC}" xr6:coauthVersionLast="47" xr6:coauthVersionMax="47" xr10:uidLastSave="{00000000-0000-0000-0000-000000000000}"/>
  <bookViews>
    <workbookView xWindow="-108" yWindow="-108" windowWidth="30936" windowHeight="16776" tabRatio="677" activeTab="4" xr2:uid="{00000000-000D-0000-FFFF-FFFF00000000}"/>
  </bookViews>
  <sheets>
    <sheet name="Measure BB_Data" sheetId="1" r:id="rId1"/>
    <sheet name="Detail_P" sheetId="62" r:id="rId2"/>
    <sheet name="% Completion_Summary" sheetId="65" r:id="rId3"/>
    <sheet name="Measure BB_Comparison Data" sheetId="33" r:id="rId4"/>
    <sheet name="Comparison_P &amp; Chart" sheetId="52" r:id="rId5"/>
  </sheets>
  <definedNames>
    <definedName name="_xlnm._FilterDatabase" localSheetId="2" hidden="1">'% Completion_Summary'!$A$1:$G$193</definedName>
    <definedName name="_xlnm._FilterDatabase" localSheetId="3" hidden="1">'Measure BB_Comparison Data'!$A$1:$J$1861</definedName>
    <definedName name="_xlnm._FilterDatabase" localSheetId="0" hidden="1">'Measure BB_Data'!$A$1:$AB$5576</definedName>
    <definedName name="Combined_header">Comparison_Data[Combined
Headers]</definedName>
    <definedName name="Committed_Amount">Measure_BB_Table[Committed
Amount]</definedName>
    <definedName name="Completed">#REF!</definedName>
    <definedName name="Completed_Amount_S">'% Completion_Summary'!$F$2:$F$192</definedName>
    <definedName name="Completed_Amount_Summary">#REF!</definedName>
    <definedName name="Completed_Comparison">Comparison_Data[Completed
Amount]</definedName>
    <definedName name="Completed_MeasureBB">Measure_BB_Table[Completed
Amount ]</definedName>
    <definedName name="Completion_Summary" localSheetId="2">#REF!</definedName>
    <definedName name="Slicer_Phase1">#N/A</definedName>
    <definedName name="Slicer_Site">#N/A</definedName>
    <definedName name="Total_Exp.___Comm">#REF!</definedName>
    <definedName name="Total_Exp.___Committed_S">'% Completion_Summary'!$E$2:$E$192</definedName>
    <definedName name="Total_Exp.___Committed_Summary">#REF!</definedName>
    <definedName name="Total_Exp._Comparison">Comparison_Data[Total Exp. &amp;
Committed]</definedName>
    <definedName name="Total_Exp._MeasureBB">Measure_BB_Table[Total Exp. &amp;
Committed]</definedName>
  </definedNames>
  <calcPr calcId="191029"/>
  <pivotCaches>
    <pivotCache cacheId="0" r:id="rId6"/>
    <pivotCache cacheId="1" r:id="rId7"/>
  </pivotCaches>
  <extLst>
    <ext xmlns:x14="http://schemas.microsoft.com/office/spreadsheetml/2009/9/main" uri="{BBE1A952-AA13-448e-AADC-164F8A28A991}">
      <x14:slicerCaches>
        <x14:slicerCache r:id="rId8"/>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577" i="1" l="1"/>
  <c r="N5577" i="1"/>
  <c r="M5577" i="1"/>
  <c r="F3" i="65" l="1" a="1"/>
  <c r="F3" i="65" s="1"/>
  <c r="F10" i="65" a="1"/>
  <c r="F10" i="65" s="1"/>
  <c r="F16" i="65" a="1"/>
  <c r="F16" i="65" s="1"/>
  <c r="F29" i="65" a="1"/>
  <c r="F29" i="65" s="1"/>
  <c r="F35" i="65" a="1"/>
  <c r="F35" i="65" s="1"/>
  <c r="F43" i="65" a="1"/>
  <c r="F43" i="65" s="1"/>
  <c r="F51" i="65" a="1"/>
  <c r="F51" i="65" s="1"/>
  <c r="F59" i="65" a="1"/>
  <c r="F59" i="65" s="1"/>
  <c r="F67" i="65" a="1"/>
  <c r="F67" i="65" s="1"/>
  <c r="F75" i="65" a="1"/>
  <c r="F75" i="65" s="1"/>
  <c r="F83" i="65" a="1"/>
  <c r="F83" i="65" s="1"/>
  <c r="F91" i="65" a="1"/>
  <c r="F91" i="65" s="1"/>
  <c r="F99" i="65" a="1"/>
  <c r="F99" i="65" s="1"/>
  <c r="F107" i="65" a="1"/>
  <c r="F107" i="65" s="1"/>
  <c r="F115" i="65" a="1"/>
  <c r="F115" i="65" s="1"/>
  <c r="F123" i="65" a="1"/>
  <c r="F123" i="65" s="1"/>
  <c r="F131" i="65" a="1"/>
  <c r="F131" i="65" s="1"/>
  <c r="F139" i="65" a="1"/>
  <c r="F139" i="65" s="1"/>
  <c r="F147" i="65" a="1"/>
  <c r="F147" i="65" s="1"/>
  <c r="F155" i="65" a="1"/>
  <c r="F155" i="65" s="1"/>
  <c r="F163" i="65" a="1"/>
  <c r="F163" i="65" s="1"/>
  <c r="F171" i="65" a="1"/>
  <c r="F171" i="65" s="1"/>
  <c r="F179" i="65" a="1"/>
  <c r="F179" i="65" s="1"/>
  <c r="F187" i="65" a="1"/>
  <c r="F187" i="65" s="1"/>
  <c r="E4" i="65" a="1"/>
  <c r="E4" i="65" s="1"/>
  <c r="E12" i="65" a="1"/>
  <c r="E12" i="65" s="1"/>
  <c r="E20" i="65" a="1"/>
  <c r="E20" i="65" s="1"/>
  <c r="E28" i="65" a="1"/>
  <c r="E28" i="65" s="1"/>
  <c r="E36" i="65" a="1"/>
  <c r="E36" i="65" s="1"/>
  <c r="E44" i="65" a="1"/>
  <c r="E44" i="65" s="1"/>
  <c r="E52" i="65" a="1"/>
  <c r="E52" i="65" s="1"/>
  <c r="E60" i="65" a="1"/>
  <c r="E60" i="65" s="1"/>
  <c r="E68" i="65" a="1"/>
  <c r="E68" i="65" s="1"/>
  <c r="E76" i="65" a="1"/>
  <c r="E76" i="65" s="1"/>
  <c r="E84" i="65" a="1"/>
  <c r="E84" i="65" s="1"/>
  <c r="E92" i="65" a="1"/>
  <c r="E92" i="65" s="1"/>
  <c r="E100" i="65" a="1"/>
  <c r="E100" i="65" s="1"/>
  <c r="E108" i="65" a="1"/>
  <c r="E108" i="65" s="1"/>
  <c r="E116" i="65" a="1"/>
  <c r="E116" i="65" s="1"/>
  <c r="E124" i="65" a="1"/>
  <c r="E124" i="65" s="1"/>
  <c r="E132" i="65" a="1"/>
  <c r="E132" i="65" s="1"/>
  <c r="E140" i="65" a="1"/>
  <c r="E140" i="65" s="1"/>
  <c r="E148" i="65" a="1"/>
  <c r="E148" i="65" s="1"/>
  <c r="E156" i="65" a="1"/>
  <c r="E156" i="65" s="1"/>
  <c r="E164" i="65" a="1"/>
  <c r="E164" i="65" s="1"/>
  <c r="E172" i="65" a="1"/>
  <c r="E172" i="65" s="1"/>
  <c r="F150" i="65" a="1"/>
  <c r="F150" i="65" s="1"/>
  <c r="E7" i="65" a="1"/>
  <c r="E7" i="65" s="1"/>
  <c r="E63" i="65" a="1"/>
  <c r="E63" i="65" s="1"/>
  <c r="E119" i="65" a="1"/>
  <c r="E119" i="65" s="1"/>
  <c r="E175" i="65" a="1"/>
  <c r="E175" i="65" s="1"/>
  <c r="E160" i="65" a="1"/>
  <c r="E160" i="65" s="1"/>
  <c r="F4" i="65" a="1"/>
  <c r="F4" i="65" s="1"/>
  <c r="F17" i="65" a="1"/>
  <c r="F17" i="65" s="1"/>
  <c r="F23" i="65" a="1"/>
  <c r="F23" i="65" s="1"/>
  <c r="F30" i="65" a="1"/>
  <c r="F30" i="65" s="1"/>
  <c r="F36" i="65" a="1"/>
  <c r="F36" i="65" s="1"/>
  <c r="F44" i="65" a="1"/>
  <c r="F44" i="65" s="1"/>
  <c r="F52" i="65" a="1"/>
  <c r="F52" i="65" s="1"/>
  <c r="F60" i="65" a="1"/>
  <c r="F60" i="65" s="1"/>
  <c r="F68" i="65" a="1"/>
  <c r="F68" i="65" s="1"/>
  <c r="F76" i="65" a="1"/>
  <c r="F76" i="65" s="1"/>
  <c r="F84" i="65" a="1"/>
  <c r="F84" i="65" s="1"/>
  <c r="F92" i="65" a="1"/>
  <c r="F92" i="65" s="1"/>
  <c r="F100" i="65" a="1"/>
  <c r="F100" i="65" s="1"/>
  <c r="F108" i="65" a="1"/>
  <c r="F108" i="65" s="1"/>
  <c r="F116" i="65" a="1"/>
  <c r="F116" i="65" s="1"/>
  <c r="F124" i="65" a="1"/>
  <c r="F124" i="65" s="1"/>
  <c r="F132" i="65" a="1"/>
  <c r="F132" i="65" s="1"/>
  <c r="F140" i="65" a="1"/>
  <c r="F140" i="65" s="1"/>
  <c r="F148" i="65" a="1"/>
  <c r="F148" i="65" s="1"/>
  <c r="F156" i="65" a="1"/>
  <c r="F156" i="65" s="1"/>
  <c r="F164" i="65" a="1"/>
  <c r="F164" i="65" s="1"/>
  <c r="F172" i="65" a="1"/>
  <c r="F172" i="65" s="1"/>
  <c r="F180" i="65" a="1"/>
  <c r="F180" i="65" s="1"/>
  <c r="F188" i="65" a="1"/>
  <c r="F188" i="65" s="1"/>
  <c r="E5" i="65" a="1"/>
  <c r="E5" i="65" s="1"/>
  <c r="E13" i="65" a="1"/>
  <c r="E13" i="65" s="1"/>
  <c r="E21" i="65" a="1"/>
  <c r="E21" i="65" s="1"/>
  <c r="E29" i="65" a="1"/>
  <c r="E29" i="65" s="1"/>
  <c r="E37" i="65" a="1"/>
  <c r="E37" i="65" s="1"/>
  <c r="E45" i="65" a="1"/>
  <c r="E45" i="65" s="1"/>
  <c r="E53" i="65" a="1"/>
  <c r="E53" i="65" s="1"/>
  <c r="E61" i="65" a="1"/>
  <c r="E61" i="65" s="1"/>
  <c r="E69" i="65" a="1"/>
  <c r="E69" i="65" s="1"/>
  <c r="E77" i="65" a="1"/>
  <c r="E77" i="65" s="1"/>
  <c r="E85" i="65" a="1"/>
  <c r="E85" i="65" s="1"/>
  <c r="E93" i="65" a="1"/>
  <c r="E93" i="65" s="1"/>
  <c r="E101" i="65" a="1"/>
  <c r="E101" i="65" s="1"/>
  <c r="E109" i="65" a="1"/>
  <c r="E109" i="65" s="1"/>
  <c r="E117" i="65" a="1"/>
  <c r="E117" i="65" s="1"/>
  <c r="E125" i="65" a="1"/>
  <c r="E125" i="65" s="1"/>
  <c r="E133" i="65" a="1"/>
  <c r="E133" i="65" s="1"/>
  <c r="E141" i="65" a="1"/>
  <c r="E141" i="65" s="1"/>
  <c r="E149" i="65" a="1"/>
  <c r="E149" i="65" s="1"/>
  <c r="E157" i="65" a="1"/>
  <c r="E157" i="65" s="1"/>
  <c r="E165" i="65" a="1"/>
  <c r="E165" i="65" s="1"/>
  <c r="E173" i="65" a="1"/>
  <c r="E173" i="65" s="1"/>
  <c r="E181" i="65" a="1"/>
  <c r="E181" i="65" s="1"/>
  <c r="E189" i="65" a="1"/>
  <c r="E189" i="65" s="1"/>
  <c r="F190" i="65" a="1"/>
  <c r="F190" i="65" s="1"/>
  <c r="E55" i="65" a="1"/>
  <c r="E55" i="65" s="1"/>
  <c r="E127" i="65" a="1"/>
  <c r="E127" i="65" s="1"/>
  <c r="E183" i="65" a="1"/>
  <c r="E183" i="65" s="1"/>
  <c r="E168" i="65" a="1"/>
  <c r="E168" i="65" s="1"/>
  <c r="F5" i="65" a="1"/>
  <c r="F5" i="65" s="1"/>
  <c r="F11" i="65" a="1"/>
  <c r="F11" i="65" s="1"/>
  <c r="F18" i="65" a="1"/>
  <c r="F18" i="65" s="1"/>
  <c r="F24" i="65" a="1"/>
  <c r="F24" i="65" s="1"/>
  <c r="F37" i="65" a="1"/>
  <c r="F37" i="65" s="1"/>
  <c r="F45" i="65" a="1"/>
  <c r="F45" i="65" s="1"/>
  <c r="F53" i="65" a="1"/>
  <c r="F53" i="65" s="1"/>
  <c r="F61" i="65" a="1"/>
  <c r="F61" i="65" s="1"/>
  <c r="F69" i="65" a="1"/>
  <c r="F69" i="65" s="1"/>
  <c r="F77" i="65" a="1"/>
  <c r="F77" i="65" s="1"/>
  <c r="F85" i="65" a="1"/>
  <c r="F85" i="65" s="1"/>
  <c r="F93" i="65" a="1"/>
  <c r="F93" i="65" s="1"/>
  <c r="F101" i="65" a="1"/>
  <c r="F101" i="65" s="1"/>
  <c r="F109" i="65" a="1"/>
  <c r="F109" i="65" s="1"/>
  <c r="F117" i="65" a="1"/>
  <c r="F117" i="65" s="1"/>
  <c r="F125" i="65" a="1"/>
  <c r="F125" i="65" s="1"/>
  <c r="F133" i="65" a="1"/>
  <c r="F133" i="65" s="1"/>
  <c r="F141" i="65" a="1"/>
  <c r="F141" i="65" s="1"/>
  <c r="F149" i="65" a="1"/>
  <c r="F149" i="65" s="1"/>
  <c r="F157" i="65" a="1"/>
  <c r="F157" i="65" s="1"/>
  <c r="F165" i="65" a="1"/>
  <c r="F165" i="65" s="1"/>
  <c r="F173" i="65" a="1"/>
  <c r="F173" i="65" s="1"/>
  <c r="F181" i="65" a="1"/>
  <c r="F181" i="65" s="1"/>
  <c r="F189" i="65" a="1"/>
  <c r="F189" i="65" s="1"/>
  <c r="E6" i="65" a="1"/>
  <c r="E6" i="65" s="1"/>
  <c r="E14" i="65" a="1"/>
  <c r="E14" i="65" s="1"/>
  <c r="E22" i="65" a="1"/>
  <c r="E22" i="65" s="1"/>
  <c r="E30" i="65" a="1"/>
  <c r="E30" i="65" s="1"/>
  <c r="E38" i="65" a="1"/>
  <c r="E38" i="65" s="1"/>
  <c r="E46" i="65" a="1"/>
  <c r="E46" i="65" s="1"/>
  <c r="E54" i="65" a="1"/>
  <c r="E54" i="65" s="1"/>
  <c r="E62" i="65" a="1"/>
  <c r="E62" i="65" s="1"/>
  <c r="E70" i="65" a="1"/>
  <c r="E70" i="65" s="1"/>
  <c r="E78" i="65" a="1"/>
  <c r="E78" i="65" s="1"/>
  <c r="E86" i="65" a="1"/>
  <c r="E86" i="65" s="1"/>
  <c r="E94" i="65" a="1"/>
  <c r="E94" i="65" s="1"/>
  <c r="E102" i="65" a="1"/>
  <c r="E102" i="65" s="1"/>
  <c r="E110" i="65" a="1"/>
  <c r="E110" i="65" s="1"/>
  <c r="E118" i="65" a="1"/>
  <c r="E118" i="65" s="1"/>
  <c r="E126" i="65" a="1"/>
  <c r="E126" i="65" s="1"/>
  <c r="E134" i="65" a="1"/>
  <c r="E134" i="65" s="1"/>
  <c r="E142" i="65" a="1"/>
  <c r="E142" i="65" s="1"/>
  <c r="E150" i="65" a="1"/>
  <c r="E150" i="65" s="1"/>
  <c r="E158" i="65" a="1"/>
  <c r="E158" i="65" s="1"/>
  <c r="E166" i="65" a="1"/>
  <c r="E166" i="65" s="1"/>
  <c r="E174" i="65" a="1"/>
  <c r="E174" i="65" s="1"/>
  <c r="E182" i="65" a="1"/>
  <c r="E182" i="65" s="1"/>
  <c r="E190" i="65" a="1"/>
  <c r="E190" i="65" s="1"/>
  <c r="F166" i="65" a="1"/>
  <c r="F166" i="65" s="1"/>
  <c r="E31" i="65" a="1"/>
  <c r="E31" i="65" s="1"/>
  <c r="E79" i="65" a="1"/>
  <c r="E79" i="65" s="1"/>
  <c r="E135" i="65" a="1"/>
  <c r="E135" i="65" s="1"/>
  <c r="E191" i="65" a="1"/>
  <c r="E191" i="65" s="1"/>
  <c r="E176" i="65" a="1"/>
  <c r="E176" i="65" s="1"/>
  <c r="F6" i="65" a="1"/>
  <c r="F6" i="65" s="1"/>
  <c r="F12" i="65" a="1"/>
  <c r="F12" i="65" s="1"/>
  <c r="F25" i="65" a="1"/>
  <c r="F25" i="65" s="1"/>
  <c r="F31" i="65" a="1"/>
  <c r="F31" i="65" s="1"/>
  <c r="F38" i="65" a="1"/>
  <c r="F38" i="65" s="1"/>
  <c r="F46" i="65" a="1"/>
  <c r="F46" i="65" s="1"/>
  <c r="F54" i="65" a="1"/>
  <c r="F54" i="65" s="1"/>
  <c r="F62" i="65" a="1"/>
  <c r="F62" i="65" s="1"/>
  <c r="F70" i="65" a="1"/>
  <c r="F70" i="65" s="1"/>
  <c r="F78" i="65" a="1"/>
  <c r="F78" i="65" s="1"/>
  <c r="F86" i="65" a="1"/>
  <c r="F86" i="65" s="1"/>
  <c r="F94" i="65" a="1"/>
  <c r="F94" i="65" s="1"/>
  <c r="F102" i="65" a="1"/>
  <c r="F102" i="65" s="1"/>
  <c r="F110" i="65" a="1"/>
  <c r="F110" i="65" s="1"/>
  <c r="F118" i="65" a="1"/>
  <c r="F118" i="65" s="1"/>
  <c r="F126" i="65" a="1"/>
  <c r="F126" i="65" s="1"/>
  <c r="F134" i="65" a="1"/>
  <c r="F134" i="65" s="1"/>
  <c r="F142" i="65" a="1"/>
  <c r="F142" i="65" s="1"/>
  <c r="F158" i="65" a="1"/>
  <c r="F158" i="65" s="1"/>
  <c r="E23" i="65" a="1"/>
  <c r="E23" i="65" s="1"/>
  <c r="E87" i="65" a="1"/>
  <c r="E87" i="65" s="1"/>
  <c r="E159" i="65" a="1"/>
  <c r="E159" i="65" s="1"/>
  <c r="E144" i="65" a="1"/>
  <c r="E144" i="65" s="1"/>
  <c r="F13" i="65" a="1"/>
  <c r="F13" i="65" s="1"/>
  <c r="F19" i="65" a="1"/>
  <c r="F19" i="65" s="1"/>
  <c r="F26" i="65" a="1"/>
  <c r="F26" i="65" s="1"/>
  <c r="F32" i="65" a="1"/>
  <c r="F32" i="65" s="1"/>
  <c r="F39" i="65" a="1"/>
  <c r="F39" i="65" s="1"/>
  <c r="F47" i="65" a="1"/>
  <c r="F47" i="65" s="1"/>
  <c r="F55" i="65" a="1"/>
  <c r="F55" i="65" s="1"/>
  <c r="F63" i="65" a="1"/>
  <c r="F63" i="65" s="1"/>
  <c r="F71" i="65" a="1"/>
  <c r="F71" i="65" s="1"/>
  <c r="F79" i="65" a="1"/>
  <c r="F79" i="65" s="1"/>
  <c r="F87" i="65" a="1"/>
  <c r="F87" i="65" s="1"/>
  <c r="F95" i="65" a="1"/>
  <c r="F95" i="65" s="1"/>
  <c r="F103" i="65" a="1"/>
  <c r="F103" i="65" s="1"/>
  <c r="F111" i="65" a="1"/>
  <c r="F111" i="65" s="1"/>
  <c r="F119" i="65" a="1"/>
  <c r="F119" i="65" s="1"/>
  <c r="F127" i="65" a="1"/>
  <c r="F127" i="65" s="1"/>
  <c r="F135" i="65" a="1"/>
  <c r="F135" i="65" s="1"/>
  <c r="F143" i="65" a="1"/>
  <c r="F143" i="65" s="1"/>
  <c r="F151" i="65" a="1"/>
  <c r="F151" i="65" s="1"/>
  <c r="F159" i="65" a="1"/>
  <c r="F159" i="65" s="1"/>
  <c r="F167" i="65" a="1"/>
  <c r="F167" i="65" s="1"/>
  <c r="F175" i="65" a="1"/>
  <c r="F175" i="65" s="1"/>
  <c r="F183" i="65" a="1"/>
  <c r="F183" i="65" s="1"/>
  <c r="F191" i="65" a="1"/>
  <c r="F191" i="65" s="1"/>
  <c r="E8" i="65" a="1"/>
  <c r="E8" i="65" s="1"/>
  <c r="E16" i="65" a="1"/>
  <c r="E16" i="65" s="1"/>
  <c r="E24" i="65" a="1"/>
  <c r="E24" i="65" s="1"/>
  <c r="E32" i="65" a="1"/>
  <c r="E32" i="65" s="1"/>
  <c r="E40" i="65" a="1"/>
  <c r="E40" i="65" s="1"/>
  <c r="E48" i="65" a="1"/>
  <c r="E48" i="65" s="1"/>
  <c r="E56" i="65" a="1"/>
  <c r="E56" i="65" s="1"/>
  <c r="E64" i="65" a="1"/>
  <c r="E64" i="65" s="1"/>
  <c r="E72" i="65" a="1"/>
  <c r="E72" i="65" s="1"/>
  <c r="E80" i="65" a="1"/>
  <c r="E80" i="65" s="1"/>
  <c r="E88" i="65" a="1"/>
  <c r="E88" i="65" s="1"/>
  <c r="E96" i="65" a="1"/>
  <c r="E96" i="65" s="1"/>
  <c r="E104" i="65" a="1"/>
  <c r="E104" i="65" s="1"/>
  <c r="E112" i="65" a="1"/>
  <c r="E112" i="65" s="1"/>
  <c r="E120" i="65" a="1"/>
  <c r="E120" i="65" s="1"/>
  <c r="F7" i="65" a="1"/>
  <c r="F7" i="65" s="1"/>
  <c r="F14" i="65" a="1"/>
  <c r="F14" i="65" s="1"/>
  <c r="F20" i="65" a="1"/>
  <c r="F20" i="65" s="1"/>
  <c r="F33" i="65" a="1"/>
  <c r="F33" i="65" s="1"/>
  <c r="F40" i="65" a="1"/>
  <c r="F40" i="65" s="1"/>
  <c r="F48" i="65" a="1"/>
  <c r="F48" i="65" s="1"/>
  <c r="F56" i="65" a="1"/>
  <c r="F56" i="65" s="1"/>
  <c r="F64" i="65" a="1"/>
  <c r="F64" i="65" s="1"/>
  <c r="F72" i="65" a="1"/>
  <c r="F72" i="65" s="1"/>
  <c r="F80" i="65" a="1"/>
  <c r="F80" i="65" s="1"/>
  <c r="F88" i="65" a="1"/>
  <c r="F88" i="65" s="1"/>
  <c r="F96" i="65" a="1"/>
  <c r="F96" i="65" s="1"/>
  <c r="F104" i="65" a="1"/>
  <c r="F104" i="65" s="1"/>
  <c r="F112" i="65" a="1"/>
  <c r="F112" i="65" s="1"/>
  <c r="F120" i="65" a="1"/>
  <c r="F120" i="65" s="1"/>
  <c r="F128" i="65" a="1"/>
  <c r="F128" i="65" s="1"/>
  <c r="F136" i="65" a="1"/>
  <c r="F136" i="65" s="1"/>
  <c r="F144" i="65" a="1"/>
  <c r="F144" i="65" s="1"/>
  <c r="F152" i="65" a="1"/>
  <c r="F152" i="65" s="1"/>
  <c r="F160" i="65" a="1"/>
  <c r="F160" i="65" s="1"/>
  <c r="F168" i="65" a="1"/>
  <c r="F168" i="65" s="1"/>
  <c r="F176" i="65" a="1"/>
  <c r="F176" i="65" s="1"/>
  <c r="F184" i="65" a="1"/>
  <c r="F184" i="65" s="1"/>
  <c r="F192" i="65" a="1"/>
  <c r="F192" i="65" s="1"/>
  <c r="E9" i="65" a="1"/>
  <c r="E9" i="65" s="1"/>
  <c r="E17" i="65" a="1"/>
  <c r="E17" i="65" s="1"/>
  <c r="E25" i="65" a="1"/>
  <c r="E25" i="65" s="1"/>
  <c r="E33" i="65" a="1"/>
  <c r="E33" i="65" s="1"/>
  <c r="E41" i="65" a="1"/>
  <c r="E41" i="65" s="1"/>
  <c r="E49" i="65" a="1"/>
  <c r="E49" i="65" s="1"/>
  <c r="E57" i="65" a="1"/>
  <c r="E57" i="65" s="1"/>
  <c r="E65" i="65" a="1"/>
  <c r="E65" i="65" s="1"/>
  <c r="E73" i="65" a="1"/>
  <c r="E73" i="65" s="1"/>
  <c r="E81" i="65" a="1"/>
  <c r="E81" i="65" s="1"/>
  <c r="E89" i="65" a="1"/>
  <c r="E89" i="65" s="1"/>
  <c r="E97" i="65" a="1"/>
  <c r="E97" i="65" s="1"/>
  <c r="E105" i="65" a="1"/>
  <c r="E105" i="65" s="1"/>
  <c r="E113" i="65" a="1"/>
  <c r="E113" i="65" s="1"/>
  <c r="E121" i="65" a="1"/>
  <c r="E121" i="65" s="1"/>
  <c r="E129" i="65" a="1"/>
  <c r="E129" i="65" s="1"/>
  <c r="E137" i="65" a="1"/>
  <c r="E137" i="65" s="1"/>
  <c r="E145" i="65" a="1"/>
  <c r="E145" i="65" s="1"/>
  <c r="E153" i="65" a="1"/>
  <c r="E153" i="65" s="1"/>
  <c r="E161" i="65" a="1"/>
  <c r="E161" i="65" s="1"/>
  <c r="E169" i="65" a="1"/>
  <c r="E169" i="65" s="1"/>
  <c r="E177" i="65" a="1"/>
  <c r="E177" i="65" s="1"/>
  <c r="E185" i="65" a="1"/>
  <c r="E185" i="65" s="1"/>
  <c r="E2" i="65" a="1"/>
  <c r="E2" i="65" s="1"/>
  <c r="E15" i="65" a="1"/>
  <c r="E15" i="65" s="1"/>
  <c r="E71" i="65" a="1"/>
  <c r="E71" i="65" s="1"/>
  <c r="E111" i="65" a="1"/>
  <c r="E111" i="65" s="1"/>
  <c r="E167" i="65" a="1"/>
  <c r="E167" i="65" s="1"/>
  <c r="E152" i="65" a="1"/>
  <c r="E152" i="65" s="1"/>
  <c r="F8" i="65" a="1"/>
  <c r="F8" i="65" s="1"/>
  <c r="F21" i="65" a="1"/>
  <c r="F21" i="65" s="1"/>
  <c r="F27" i="65" a="1"/>
  <c r="F27" i="65" s="1"/>
  <c r="F34" i="65" a="1"/>
  <c r="F34" i="65" s="1"/>
  <c r="F41" i="65" a="1"/>
  <c r="F41" i="65" s="1"/>
  <c r="F49" i="65" a="1"/>
  <c r="F49" i="65" s="1"/>
  <c r="F57" i="65" a="1"/>
  <c r="F57" i="65" s="1"/>
  <c r="F65" i="65" a="1"/>
  <c r="F65" i="65" s="1"/>
  <c r="F73" i="65" a="1"/>
  <c r="F73" i="65" s="1"/>
  <c r="F81" i="65" a="1"/>
  <c r="F81" i="65" s="1"/>
  <c r="F89" i="65" a="1"/>
  <c r="F89" i="65" s="1"/>
  <c r="F97" i="65" a="1"/>
  <c r="F97" i="65" s="1"/>
  <c r="F105" i="65" a="1"/>
  <c r="F105" i="65" s="1"/>
  <c r="F113" i="65" a="1"/>
  <c r="F113" i="65" s="1"/>
  <c r="F121" i="65" a="1"/>
  <c r="F121" i="65" s="1"/>
  <c r="F129" i="65" a="1"/>
  <c r="F129" i="65" s="1"/>
  <c r="F137" i="65" a="1"/>
  <c r="F137" i="65" s="1"/>
  <c r="F145" i="65" a="1"/>
  <c r="F145" i="65" s="1"/>
  <c r="F153" i="65" a="1"/>
  <c r="F153" i="65" s="1"/>
  <c r="F161" i="65" a="1"/>
  <c r="F161" i="65" s="1"/>
  <c r="F169" i="65" a="1"/>
  <c r="F169" i="65" s="1"/>
  <c r="F177" i="65" a="1"/>
  <c r="F177" i="65" s="1"/>
  <c r="F185" i="65" a="1"/>
  <c r="F185" i="65" s="1"/>
  <c r="F2" i="65" a="1"/>
  <c r="F2" i="65" s="1"/>
  <c r="E10" i="65" a="1"/>
  <c r="E10" i="65" s="1"/>
  <c r="E18" i="65" a="1"/>
  <c r="E18" i="65" s="1"/>
  <c r="E26" i="65" a="1"/>
  <c r="E26" i="65" s="1"/>
  <c r="E34" i="65" a="1"/>
  <c r="E34" i="65" s="1"/>
  <c r="E42" i="65" a="1"/>
  <c r="E42" i="65" s="1"/>
  <c r="E50" i="65" a="1"/>
  <c r="E50" i="65" s="1"/>
  <c r="E58" i="65" a="1"/>
  <c r="E58" i="65" s="1"/>
  <c r="E66" i="65" a="1"/>
  <c r="E66" i="65" s="1"/>
  <c r="E74" i="65" a="1"/>
  <c r="E74" i="65" s="1"/>
  <c r="E82" i="65" a="1"/>
  <c r="E82" i="65" s="1"/>
  <c r="E90" i="65" a="1"/>
  <c r="E90" i="65" s="1"/>
  <c r="E98" i="65" a="1"/>
  <c r="E98" i="65" s="1"/>
  <c r="E106" i="65" a="1"/>
  <c r="E106" i="65" s="1"/>
  <c r="E114" i="65" a="1"/>
  <c r="E114" i="65" s="1"/>
  <c r="E122" i="65" a="1"/>
  <c r="E122" i="65" s="1"/>
  <c r="E130" i="65" a="1"/>
  <c r="E130" i="65" s="1"/>
  <c r="E138" i="65" a="1"/>
  <c r="E138" i="65" s="1"/>
  <c r="E146" i="65" a="1"/>
  <c r="E146" i="65" s="1"/>
  <c r="E154" i="65" a="1"/>
  <c r="E154" i="65" s="1"/>
  <c r="E162" i="65" a="1"/>
  <c r="E162" i="65" s="1"/>
  <c r="E170" i="65" a="1"/>
  <c r="E170" i="65" s="1"/>
  <c r="E178" i="65" a="1"/>
  <c r="E178" i="65" s="1"/>
  <c r="E186" i="65" a="1"/>
  <c r="E186" i="65" s="1"/>
  <c r="E188" i="65" a="1"/>
  <c r="E188" i="65" s="1"/>
  <c r="F174" i="65" a="1"/>
  <c r="F174" i="65" s="1"/>
  <c r="E47" i="65" a="1"/>
  <c r="E47" i="65" s="1"/>
  <c r="E95" i="65" a="1"/>
  <c r="E95" i="65" s="1"/>
  <c r="E143" i="65" a="1"/>
  <c r="E143" i="65" s="1"/>
  <c r="E128" i="65" a="1"/>
  <c r="E128" i="65" s="1"/>
  <c r="E184" i="65" a="1"/>
  <c r="E184" i="65" s="1"/>
  <c r="F9" i="65" a="1"/>
  <c r="F9" i="65" s="1"/>
  <c r="F15" i="65" a="1"/>
  <c r="F15" i="65" s="1"/>
  <c r="F22" i="65" a="1"/>
  <c r="F22" i="65" s="1"/>
  <c r="F28" i="65" a="1"/>
  <c r="F28" i="65" s="1"/>
  <c r="F42" i="65" a="1"/>
  <c r="F42" i="65" s="1"/>
  <c r="F50" i="65" a="1"/>
  <c r="F50" i="65" s="1"/>
  <c r="F58" i="65" a="1"/>
  <c r="F58" i="65" s="1"/>
  <c r="F66" i="65" a="1"/>
  <c r="F66" i="65" s="1"/>
  <c r="F74" i="65" a="1"/>
  <c r="F74" i="65" s="1"/>
  <c r="F82" i="65" a="1"/>
  <c r="F82" i="65" s="1"/>
  <c r="F90" i="65" a="1"/>
  <c r="F90" i="65" s="1"/>
  <c r="F98" i="65" a="1"/>
  <c r="F98" i="65" s="1"/>
  <c r="F106" i="65" a="1"/>
  <c r="F106" i="65" s="1"/>
  <c r="F114" i="65" a="1"/>
  <c r="F114" i="65" s="1"/>
  <c r="F122" i="65" a="1"/>
  <c r="F122" i="65" s="1"/>
  <c r="F130" i="65" a="1"/>
  <c r="F130" i="65" s="1"/>
  <c r="F138" i="65" a="1"/>
  <c r="F138" i="65" s="1"/>
  <c r="F146" i="65" a="1"/>
  <c r="F146" i="65" s="1"/>
  <c r="F154" i="65" a="1"/>
  <c r="F154" i="65" s="1"/>
  <c r="F162" i="65" a="1"/>
  <c r="F162" i="65" s="1"/>
  <c r="F170" i="65" a="1"/>
  <c r="F170" i="65" s="1"/>
  <c r="F178" i="65" a="1"/>
  <c r="F178" i="65" s="1"/>
  <c r="F186" i="65" a="1"/>
  <c r="F186" i="65" s="1"/>
  <c r="E3" i="65" a="1"/>
  <c r="E3" i="65" s="1"/>
  <c r="E11" i="65" a="1"/>
  <c r="E11" i="65" s="1"/>
  <c r="E19" i="65" a="1"/>
  <c r="E19" i="65" s="1"/>
  <c r="E27" i="65" a="1"/>
  <c r="E27" i="65" s="1"/>
  <c r="E35" i="65" a="1"/>
  <c r="E35" i="65" s="1"/>
  <c r="E43" i="65" a="1"/>
  <c r="E43" i="65" s="1"/>
  <c r="E51" i="65" a="1"/>
  <c r="E51" i="65" s="1"/>
  <c r="E59" i="65" a="1"/>
  <c r="E59" i="65" s="1"/>
  <c r="E67" i="65" a="1"/>
  <c r="E67" i="65" s="1"/>
  <c r="E75" i="65" a="1"/>
  <c r="E75" i="65" s="1"/>
  <c r="E83" i="65" a="1"/>
  <c r="E83" i="65" s="1"/>
  <c r="E91" i="65" a="1"/>
  <c r="E91" i="65" s="1"/>
  <c r="E99" i="65" a="1"/>
  <c r="E99" i="65" s="1"/>
  <c r="E107" i="65" a="1"/>
  <c r="E107" i="65" s="1"/>
  <c r="E115" i="65" a="1"/>
  <c r="E115" i="65" s="1"/>
  <c r="E123" i="65" a="1"/>
  <c r="E123" i="65" s="1"/>
  <c r="E131" i="65" a="1"/>
  <c r="E131" i="65" s="1"/>
  <c r="E139" i="65" a="1"/>
  <c r="E139" i="65" s="1"/>
  <c r="E147" i="65" a="1"/>
  <c r="E147" i="65" s="1"/>
  <c r="E155" i="65" a="1"/>
  <c r="E155" i="65" s="1"/>
  <c r="E163" i="65" a="1"/>
  <c r="E163" i="65" s="1"/>
  <c r="E171" i="65" a="1"/>
  <c r="E171" i="65" s="1"/>
  <c r="E179" i="65" a="1"/>
  <c r="E179" i="65" s="1"/>
  <c r="E187" i="65" a="1"/>
  <c r="E187" i="65" s="1"/>
  <c r="E180" i="65" a="1"/>
  <c r="E180" i="65" s="1"/>
  <c r="F182" i="65" a="1"/>
  <c r="F182" i="65" s="1"/>
  <c r="E39" i="65" a="1"/>
  <c r="E39" i="65" s="1"/>
  <c r="E103" i="65" a="1"/>
  <c r="E103" i="65" s="1"/>
  <c r="E151" i="65" a="1"/>
  <c r="E151" i="65" s="1"/>
  <c r="E136" i="65" a="1"/>
  <c r="E136" i="65" s="1"/>
  <c r="E192" i="65" a="1"/>
  <c r="E192" i="65" s="1"/>
  <c r="F193" i="65" l="1"/>
  <c r="E193" i="65"/>
  <c r="G2" i="65" a="1"/>
  <c r="G2" i="65" s="1"/>
  <c r="G1861" i="33" l="1"/>
  <c r="F1861" i="33"/>
  <c r="J5604" i="1" l="1"/>
  <c r="J5640" i="1" s="1"/>
  <c r="D5620" i="1" l="1"/>
  <c r="D5617" i="1"/>
  <c r="D5637" i="1" l="1"/>
  <c r="I1154" i="33" l="1"/>
  <c r="I1337" i="33"/>
  <c r="I1479" i="33"/>
  <c r="I1548" i="33"/>
  <c r="I1612" i="33"/>
  <c r="I1676" i="33"/>
  <c r="I1740" i="33"/>
  <c r="I1191" i="33"/>
  <c r="I1361" i="33"/>
  <c r="I1490" i="33"/>
  <c r="I1557" i="33"/>
  <c r="I1621" i="33"/>
  <c r="I1321" i="33"/>
  <c r="I1471" i="33"/>
  <c r="I1542" i="33"/>
  <c r="I1606" i="33"/>
  <c r="I1670" i="33"/>
  <c r="I1734" i="33"/>
  <c r="I1798" i="33"/>
  <c r="I1303" i="33"/>
  <c r="I1457" i="33"/>
  <c r="I1535" i="33"/>
  <c r="I1599" i="33"/>
  <c r="I1663" i="33"/>
  <c r="I1369" i="33"/>
  <c r="I1495" i="33"/>
  <c r="I1560" i="33"/>
  <c r="I1624" i="33"/>
  <c r="I1688" i="33"/>
  <c r="I1752" i="33"/>
  <c r="I1816" i="33"/>
  <c r="I1201" i="33"/>
  <c r="I1373" i="33"/>
  <c r="I1496" i="33"/>
  <c r="I1561" i="33"/>
  <c r="I1625" i="33"/>
  <c r="I1689" i="33"/>
  <c r="I1487" i="33"/>
  <c r="I1554" i="33"/>
  <c r="I1618" i="33"/>
  <c r="I1682" i="33"/>
  <c r="I1746" i="33"/>
  <c r="I1810" i="33"/>
  <c r="I1104" i="33"/>
  <c r="I1313" i="33"/>
  <c r="I1465" i="33"/>
  <c r="I1539" i="33"/>
  <c r="I1603" i="33"/>
  <c r="I1727" i="33"/>
  <c r="I1713" i="33"/>
  <c r="I1693" i="33"/>
  <c r="I1815" i="33"/>
  <c r="I1719" i="33"/>
  <c r="I1779" i="33"/>
  <c r="I1829" i="33"/>
  <c r="I1781" i="33"/>
  <c r="I1831" i="33"/>
  <c r="I1675" i="33"/>
  <c r="I1809" i="33"/>
  <c r="I1845" i="33"/>
  <c r="I1772" i="33"/>
  <c r="I1825" i="33"/>
  <c r="I1301" i="33"/>
  <c r="I929" i="33"/>
  <c r="I1443" i="33"/>
  <c r="I1354" i="33"/>
  <c r="I1248" i="33"/>
  <c r="I682" i="33"/>
  <c r="I337" i="33"/>
  <c r="I644" i="33"/>
  <c r="I316" i="33"/>
  <c r="I1285" i="33"/>
  <c r="I1257" i="33"/>
  <c r="I875" i="33"/>
  <c r="I1427" i="33"/>
  <c r="I1338" i="33"/>
  <c r="I1232" i="33"/>
  <c r="I698" i="33"/>
  <c r="I402" i="33"/>
  <c r="I660" i="33"/>
  <c r="I381" i="33"/>
  <c r="I576" i="33"/>
  <c r="I1390" i="33"/>
  <c r="I1292" i="33"/>
  <c r="I1227" i="33"/>
  <c r="I1087" i="33"/>
  <c r="I961" i="33"/>
  <c r="I898" i="33"/>
  <c r="I723" i="33"/>
  <c r="I915" i="33"/>
  <c r="I1412" i="33"/>
  <c r="I1347" i="33"/>
  <c r="I1258" i="33"/>
  <c r="I1123" i="33"/>
  <c r="I778" i="33"/>
  <c r="I602" i="33"/>
  <c r="I740" i="33"/>
  <c r="I596" i="33"/>
  <c r="I1438" i="33"/>
  <c r="I1340" i="33"/>
  <c r="I1275" i="33"/>
  <c r="I1186" i="33"/>
  <c r="I883" i="33"/>
  <c r="I850" i="33"/>
  <c r="I675" i="33"/>
  <c r="H366" i="33"/>
  <c r="I670" i="33"/>
  <c r="I957" i="33"/>
  <c r="I989" i="33"/>
  <c r="I1459" i="33"/>
  <c r="I1370" i="33"/>
  <c r="I1264" i="33"/>
  <c r="I666" i="33"/>
  <c r="I273" i="33"/>
  <c r="I628" i="33"/>
  <c r="I252" i="33"/>
  <c r="I1132" i="33"/>
  <c r="I1153" i="33"/>
  <c r="I833" i="33"/>
  <c r="I1426" i="33"/>
  <c r="I1320" i="33"/>
  <c r="I610" i="33"/>
  <c r="I33" i="33"/>
  <c r="I558" i="33"/>
  <c r="I701" i="33"/>
  <c r="I289" i="33"/>
  <c r="I632" i="33"/>
  <c r="I818" i="33"/>
  <c r="I615" i="33"/>
  <c r="I824" i="33"/>
  <c r="I892" i="33"/>
  <c r="I1126" i="33"/>
  <c r="I931" i="33"/>
  <c r="I569" i="33"/>
  <c r="I56" i="33"/>
  <c r="I1021" i="33"/>
  <c r="I482" i="33"/>
  <c r="I768" i="33"/>
  <c r="I966" i="33"/>
  <c r="I137" i="33"/>
  <c r="I1005" i="33"/>
  <c r="I753" i="33"/>
  <c r="I112" i="33"/>
  <c r="I151" i="33"/>
  <c r="I238" i="33"/>
  <c r="I1177" i="33"/>
  <c r="I782" i="33"/>
  <c r="I1189" i="33"/>
  <c r="I1359" i="33"/>
  <c r="I1489" i="33"/>
  <c r="I1556" i="33"/>
  <c r="I1620" i="33"/>
  <c r="I1684" i="33"/>
  <c r="I1748" i="33"/>
  <c r="I1213" i="33"/>
  <c r="I1383" i="33"/>
  <c r="I1500" i="33"/>
  <c r="I1565" i="33"/>
  <c r="I1629" i="33"/>
  <c r="I1343" i="33"/>
  <c r="I1481" i="33"/>
  <c r="I1550" i="33"/>
  <c r="I1614" i="33"/>
  <c r="I1678" i="33"/>
  <c r="I1742" i="33"/>
  <c r="I1806" i="33"/>
  <c r="I1325" i="33"/>
  <c r="I1472" i="33"/>
  <c r="I1543" i="33"/>
  <c r="I1607" i="33"/>
  <c r="I1671" i="33"/>
  <c r="I1391" i="33"/>
  <c r="I1504" i="33"/>
  <c r="I1568" i="33"/>
  <c r="I1632" i="33"/>
  <c r="I1696" i="33"/>
  <c r="I1760" i="33"/>
  <c r="I1824" i="33"/>
  <c r="I1223" i="33"/>
  <c r="I1393" i="33"/>
  <c r="I1505" i="33"/>
  <c r="I1569" i="33"/>
  <c r="I1633" i="33"/>
  <c r="I1375" i="33"/>
  <c r="I1497" i="33"/>
  <c r="I1562" i="33"/>
  <c r="I1626" i="33"/>
  <c r="I1690" i="33"/>
  <c r="I1754" i="33"/>
  <c r="I1818" i="33"/>
  <c r="I1148" i="33"/>
  <c r="I1335" i="33"/>
  <c r="I1477" i="33"/>
  <c r="I1547" i="33"/>
  <c r="I1611" i="33"/>
  <c r="I1743" i="33"/>
  <c r="I1729" i="33"/>
  <c r="I1715" i="33"/>
  <c r="I1827" i="33"/>
  <c r="I1848" i="33"/>
  <c r="I1804" i="33"/>
  <c r="I1659" i="33"/>
  <c r="I1795" i="33"/>
  <c r="I1851" i="33"/>
  <c r="I1705" i="33"/>
  <c r="I1821" i="33"/>
  <c r="I1780" i="33"/>
  <c r="I1785" i="33"/>
  <c r="I1854" i="33"/>
  <c r="I1055" i="33"/>
  <c r="I1444" i="33"/>
  <c r="I1379" i="33"/>
  <c r="I1290" i="33"/>
  <c r="I1183" i="33"/>
  <c r="I746" i="33"/>
  <c r="I557" i="33"/>
  <c r="I708" i="33"/>
  <c r="I549" i="33"/>
  <c r="I971" i="33"/>
  <c r="I1108" i="33"/>
  <c r="I1428" i="33"/>
  <c r="I1363" i="33"/>
  <c r="I1274" i="33"/>
  <c r="I1155" i="33"/>
  <c r="I762" i="33"/>
  <c r="I581" i="33"/>
  <c r="I724" i="33"/>
  <c r="I574" i="33"/>
  <c r="I1333" i="33"/>
  <c r="I1326" i="33"/>
  <c r="I1228" i="33"/>
  <c r="I1146" i="33"/>
  <c r="I859" i="33"/>
  <c r="I108" i="33"/>
  <c r="I962" i="33"/>
  <c r="I787" i="33"/>
  <c r="I1446" i="33"/>
  <c r="I1348" i="33"/>
  <c r="I1283" i="33"/>
  <c r="I1194" i="33"/>
  <c r="I908" i="33"/>
  <c r="I842" i="33"/>
  <c r="I667" i="33"/>
  <c r="I804" i="33"/>
  <c r="I662" i="33"/>
  <c r="I1374" i="33"/>
  <c r="I1276" i="33"/>
  <c r="I1211" i="33"/>
  <c r="I1031" i="33"/>
  <c r="I907" i="33"/>
  <c r="I914" i="33"/>
  <c r="I739" i="33"/>
  <c r="I281" i="33"/>
  <c r="I734" i="33"/>
  <c r="I1164" i="33"/>
  <c r="I1460" i="33"/>
  <c r="I1395" i="33"/>
  <c r="I1306" i="33"/>
  <c r="I1200" i="33"/>
  <c r="I730" i="33"/>
  <c r="I522" i="33"/>
  <c r="I692" i="33"/>
  <c r="I509" i="33"/>
  <c r="I538" i="33"/>
  <c r="I959" i="33"/>
  <c r="I1451" i="33"/>
  <c r="I1362" i="33"/>
  <c r="I1256" i="33"/>
  <c r="I674" i="33"/>
  <c r="I305" i="33"/>
  <c r="I636" i="33"/>
  <c r="I284" i="33"/>
  <c r="I533" i="33"/>
  <c r="I696" i="33"/>
  <c r="I643" i="33"/>
  <c r="I695" i="33"/>
  <c r="I888" i="33"/>
  <c r="I777" i="33"/>
  <c r="I1049" i="33"/>
  <c r="I839" i="33"/>
  <c r="I505" i="33"/>
  <c r="I544" i="33"/>
  <c r="I882" i="33"/>
  <c r="I631" i="33"/>
  <c r="I832" i="33"/>
  <c r="I881" i="33"/>
  <c r="I1118" i="33"/>
  <c r="I919" i="33"/>
  <c r="I561" i="33"/>
  <c r="I48" i="33"/>
  <c r="I87" i="33"/>
  <c r="I174" i="33"/>
  <c r="I917" i="33"/>
  <c r="I161" i="33"/>
  <c r="I704" i="33"/>
  <c r="I1041" i="33"/>
  <c r="I803" i="33"/>
  <c r="I1079" i="33"/>
  <c r="I873" i="33"/>
  <c r="I168" i="33"/>
  <c r="I207" i="33"/>
  <c r="I294" i="33"/>
  <c r="I300" i="33"/>
  <c r="I550" i="33"/>
  <c r="I784" i="33"/>
  <c r="I945" i="33"/>
  <c r="I1209" i="33"/>
  <c r="I1381" i="33"/>
  <c r="I1499" i="33"/>
  <c r="I1564" i="33"/>
  <c r="I1628" i="33"/>
  <c r="I1692" i="33"/>
  <c r="I1756" i="33"/>
  <c r="I1233" i="33"/>
  <c r="I1405" i="33"/>
  <c r="I1509" i="33"/>
  <c r="I1573" i="33"/>
  <c r="I1637" i="33"/>
  <c r="I1365" i="33"/>
  <c r="I1492" i="33"/>
  <c r="I1558" i="33"/>
  <c r="I1622" i="33"/>
  <c r="I1686" i="33"/>
  <c r="I1750" i="33"/>
  <c r="I1814" i="33"/>
  <c r="I1345" i="33"/>
  <c r="I1482" i="33"/>
  <c r="I1551" i="33"/>
  <c r="I1615" i="33"/>
  <c r="I1679" i="33"/>
  <c r="I1413" i="33"/>
  <c r="I1512" i="33"/>
  <c r="I1576" i="33"/>
  <c r="I1640" i="33"/>
  <c r="I1704" i="33"/>
  <c r="I1768" i="33"/>
  <c r="I1832" i="33"/>
  <c r="I1245" i="33"/>
  <c r="I1415" i="33"/>
  <c r="I1513" i="33"/>
  <c r="I1577" i="33"/>
  <c r="I1641" i="33"/>
  <c r="I1397" i="33"/>
  <c r="I1506" i="33"/>
  <c r="I1570" i="33"/>
  <c r="I1634" i="33"/>
  <c r="I1698" i="33"/>
  <c r="I1762" i="33"/>
  <c r="I1826" i="33"/>
  <c r="I1185" i="33"/>
  <c r="I1357" i="33"/>
  <c r="I1488" i="33"/>
  <c r="I1555" i="33"/>
  <c r="I1619" i="33"/>
  <c r="I1759" i="33"/>
  <c r="I1745" i="33"/>
  <c r="I1731" i="33"/>
  <c r="I1837" i="33"/>
  <c r="I1651" i="33"/>
  <c r="I1828" i="33"/>
  <c r="I1667" i="33"/>
  <c r="I1807" i="33"/>
  <c r="I1843" i="33"/>
  <c r="I1723" i="33"/>
  <c r="I1841" i="33"/>
  <c r="I1839" i="33"/>
  <c r="I1797" i="33"/>
  <c r="I1819" i="33"/>
  <c r="I1478" i="33"/>
  <c r="I1380" i="33"/>
  <c r="I1315" i="33"/>
  <c r="I1226" i="33"/>
  <c r="I1023" i="33"/>
  <c r="I810" i="33"/>
  <c r="I635" i="33"/>
  <c r="I772" i="33"/>
  <c r="I630" i="33"/>
  <c r="I1279" i="33"/>
  <c r="I1462" i="33"/>
  <c r="I1364" i="33"/>
  <c r="I1299" i="33"/>
  <c r="I1210" i="33"/>
  <c r="I967" i="33"/>
  <c r="I826" i="33"/>
  <c r="I651" i="33"/>
  <c r="I788" i="33"/>
  <c r="I646" i="33"/>
  <c r="I1140" i="33"/>
  <c r="I1262" i="33"/>
  <c r="I1147" i="33"/>
  <c r="I949" i="33"/>
  <c r="I17" i="33"/>
  <c r="I364" i="33"/>
  <c r="I1026" i="33"/>
  <c r="I212" i="33"/>
  <c r="I1382" i="33"/>
  <c r="I1284" i="33"/>
  <c r="I1219" i="33"/>
  <c r="I1057" i="33"/>
  <c r="I935" i="33"/>
  <c r="I906" i="33"/>
  <c r="I731" i="33"/>
  <c r="I249" i="33"/>
  <c r="I1289" i="33"/>
  <c r="I1310" i="33"/>
  <c r="I1212" i="33"/>
  <c r="I1114" i="33"/>
  <c r="I717" i="33"/>
  <c r="I172" i="33"/>
  <c r="I978" i="33"/>
  <c r="I42" i="33"/>
  <c r="I526" i="33"/>
  <c r="I798" i="33"/>
  <c r="I1494" i="33"/>
  <c r="I1396" i="33"/>
  <c r="I1331" i="33"/>
  <c r="I1242" i="33"/>
  <c r="I1078" i="33"/>
  <c r="I794" i="33"/>
  <c r="I619" i="33"/>
  <c r="I756" i="33"/>
  <c r="I614" i="33"/>
  <c r="I1122" i="33"/>
  <c r="I1452" i="33"/>
  <c r="I1387" i="33"/>
  <c r="I1298" i="33"/>
  <c r="I1192" i="33"/>
  <c r="I738" i="33"/>
  <c r="I542" i="33"/>
  <c r="I700" i="33"/>
  <c r="I530" i="33"/>
  <c r="I623" i="33"/>
  <c r="I760" i="33"/>
  <c r="I652" i="33"/>
  <c r="I767" i="33"/>
  <c r="I952" i="33"/>
  <c r="I1159" i="33"/>
  <c r="I964" i="33"/>
  <c r="I554" i="33"/>
  <c r="I441" i="33"/>
  <c r="I480" i="33"/>
  <c r="I707" i="33"/>
  <c r="I703" i="33"/>
  <c r="I896" i="33"/>
  <c r="I745" i="33"/>
  <c r="I1038" i="33"/>
  <c r="I827" i="33"/>
  <c r="I497" i="33"/>
  <c r="I536" i="33"/>
  <c r="I23" i="33"/>
  <c r="I110" i="33"/>
  <c r="I25" i="33"/>
  <c r="I510" i="33"/>
  <c r="I776" i="33"/>
  <c r="I956" i="33"/>
  <c r="I1174" i="33"/>
  <c r="I995" i="33"/>
  <c r="I721" i="33"/>
  <c r="I104" i="33"/>
  <c r="I143" i="33"/>
  <c r="I230" i="33"/>
  <c r="I1010" i="33"/>
  <c r="I647" i="33"/>
  <c r="I848" i="33"/>
  <c r="I857" i="33"/>
  <c r="I1101" i="33"/>
  <c r="I899" i="33"/>
  <c r="I545" i="33"/>
  <c r="I32" i="33"/>
  <c r="I71" i="33"/>
  <c r="I158" i="33"/>
  <c r="I1368" i="33"/>
  <c r="I257" i="33"/>
  <c r="I720" i="33"/>
  <c r="I1020" i="33"/>
  <c r="I741" i="33"/>
  <c r="I1231" i="33"/>
  <c r="I1401" i="33"/>
  <c r="I1508" i="33"/>
  <c r="I1572" i="33"/>
  <c r="I1636" i="33"/>
  <c r="I1700" i="33"/>
  <c r="I1764" i="33"/>
  <c r="I1255" i="33"/>
  <c r="I1423" i="33"/>
  <c r="I1517" i="33"/>
  <c r="I1581" i="33"/>
  <c r="I1645" i="33"/>
  <c r="I1385" i="33"/>
  <c r="I1501" i="33"/>
  <c r="I1566" i="33"/>
  <c r="I1630" i="33"/>
  <c r="I1694" i="33"/>
  <c r="I1758" i="33"/>
  <c r="I1197" i="33"/>
  <c r="I1367" i="33"/>
  <c r="I1493" i="33"/>
  <c r="I1559" i="33"/>
  <c r="I1623" i="33"/>
  <c r="I1687" i="33"/>
  <c r="I1429" i="33"/>
  <c r="I1520" i="33"/>
  <c r="I1584" i="33"/>
  <c r="I1648" i="33"/>
  <c r="I1712" i="33"/>
  <c r="I1776" i="33"/>
  <c r="I836" i="33"/>
  <c r="I1265" i="33"/>
  <c r="I1431" i="33"/>
  <c r="I1521" i="33"/>
  <c r="I1585" i="33"/>
  <c r="I1649" i="33"/>
  <c r="I1416" i="33"/>
  <c r="I1514" i="33"/>
  <c r="I1578" i="33"/>
  <c r="I1642" i="33"/>
  <c r="I1706" i="33"/>
  <c r="I1770" i="33"/>
  <c r="I1834" i="33"/>
  <c r="I1207" i="33"/>
  <c r="I1377" i="33"/>
  <c r="I1498" i="33"/>
  <c r="I1563" i="33"/>
  <c r="I1627" i="33"/>
  <c r="I1773" i="33"/>
  <c r="I1761" i="33"/>
  <c r="I1747" i="33"/>
  <c r="I1846" i="33"/>
  <c r="I1697" i="33"/>
  <c r="I1838" i="33"/>
  <c r="I1701" i="33"/>
  <c r="I1820" i="33"/>
  <c r="I1852" i="33"/>
  <c r="I1739" i="33"/>
  <c r="I1859" i="33"/>
  <c r="I1683" i="33"/>
  <c r="I1811" i="33"/>
  <c r="I1857" i="33"/>
  <c r="I1414" i="33"/>
  <c r="I1316" i="33"/>
  <c r="I1251" i="33"/>
  <c r="I1145" i="33"/>
  <c r="I1046" i="33"/>
  <c r="I874" i="33"/>
  <c r="I699" i="33"/>
  <c r="I121" i="33"/>
  <c r="I694" i="33"/>
  <c r="I665" i="33"/>
  <c r="I1398" i="33"/>
  <c r="I1300" i="33"/>
  <c r="I1235" i="33"/>
  <c r="I1113" i="33"/>
  <c r="I991" i="33"/>
  <c r="I890" i="33"/>
  <c r="I715" i="33"/>
  <c r="I185" i="33"/>
  <c r="I710" i="33"/>
  <c r="I1241" i="33"/>
  <c r="I1198" i="33"/>
  <c r="I950" i="33"/>
  <c r="I1458" i="33"/>
  <c r="I1352" i="33"/>
  <c r="I568" i="33"/>
  <c r="I1090" i="33"/>
  <c r="I1311" i="33"/>
  <c r="I1318" i="33"/>
  <c r="I1220" i="33"/>
  <c r="I1130" i="33"/>
  <c r="I820" i="33"/>
  <c r="I140" i="33"/>
  <c r="I970" i="33"/>
  <c r="I795" i="33"/>
  <c r="I506" i="33"/>
  <c r="I999" i="33"/>
  <c r="I1246" i="33"/>
  <c r="I1115" i="33"/>
  <c r="I893" i="33"/>
  <c r="I1400" i="33"/>
  <c r="I429" i="33"/>
  <c r="I1042" i="33"/>
  <c r="I276" i="33"/>
  <c r="I621" i="33"/>
  <c r="I862" i="33"/>
  <c r="I1430" i="33"/>
  <c r="I1332" i="33"/>
  <c r="I1267" i="33"/>
  <c r="I1175" i="33"/>
  <c r="I849" i="33"/>
  <c r="I858" i="33"/>
  <c r="I683" i="33"/>
  <c r="I49" i="33"/>
  <c r="I678" i="33"/>
  <c r="I1486" i="33"/>
  <c r="I1388" i="33"/>
  <c r="I1323" i="33"/>
  <c r="I1234" i="33"/>
  <c r="I1053" i="33"/>
  <c r="I802" i="33"/>
  <c r="I627" i="33"/>
  <c r="I764" i="33"/>
  <c r="I622" i="33"/>
  <c r="I687" i="33"/>
  <c r="I1470" i="33"/>
  <c r="I410" i="33"/>
  <c r="I164" i="33"/>
  <c r="I1016" i="33"/>
  <c r="I1093" i="33"/>
  <c r="I878" i="33"/>
  <c r="I681" i="33"/>
  <c r="I377" i="33"/>
  <c r="I416" i="33"/>
  <c r="I668" i="33"/>
  <c r="I775" i="33"/>
  <c r="I960" i="33"/>
  <c r="I1151" i="33"/>
  <c r="I953" i="33"/>
  <c r="I329" i="33"/>
  <c r="I433" i="33"/>
  <c r="I472" i="33"/>
  <c r="I559" i="33"/>
  <c r="I46" i="33"/>
  <c r="I946" i="33"/>
  <c r="I639" i="33"/>
  <c r="I840" i="33"/>
  <c r="I869" i="33"/>
  <c r="I1110" i="33"/>
  <c r="I909" i="33"/>
  <c r="I553" i="33"/>
  <c r="I40" i="33"/>
  <c r="I79" i="33"/>
  <c r="I166" i="33"/>
  <c r="I148" i="33"/>
  <c r="I719" i="33"/>
  <c r="I912" i="33"/>
  <c r="I657" i="33"/>
  <c r="I1017" i="33"/>
  <c r="I797" i="33"/>
  <c r="I481" i="33"/>
  <c r="I520" i="33"/>
  <c r="I7" i="33"/>
  <c r="I94" i="33"/>
  <c r="I541" i="33"/>
  <c r="I564" i="33"/>
  <c r="I792" i="33"/>
  <c r="I934" i="33"/>
  <c r="I1158" i="33"/>
  <c r="I973" i="33"/>
  <c r="I609" i="33"/>
  <c r="I88" i="33"/>
  <c r="I127" i="33"/>
  <c r="I214" i="33"/>
  <c r="I1253" i="33"/>
  <c r="I1421" i="33"/>
  <c r="I1516" i="33"/>
  <c r="I1580" i="33"/>
  <c r="I1644" i="33"/>
  <c r="I1708" i="33"/>
  <c r="I927" i="33"/>
  <c r="I1277" i="33"/>
  <c r="I1439" i="33"/>
  <c r="I1525" i="33"/>
  <c r="I1589" i="33"/>
  <c r="I1653" i="33"/>
  <c r="I1407" i="33"/>
  <c r="I1510" i="33"/>
  <c r="I1574" i="33"/>
  <c r="I1638" i="33"/>
  <c r="I1702" i="33"/>
  <c r="I1766" i="33"/>
  <c r="I1217" i="33"/>
  <c r="I1389" i="33"/>
  <c r="I1503" i="33"/>
  <c r="I1567" i="33"/>
  <c r="I1631" i="33"/>
  <c r="I1695" i="33"/>
  <c r="I1445" i="33"/>
  <c r="I1528" i="33"/>
  <c r="I1592" i="33"/>
  <c r="I1656" i="33"/>
  <c r="I1720" i="33"/>
  <c r="I1784" i="33"/>
  <c r="I982" i="33"/>
  <c r="I1287" i="33"/>
  <c r="I1447" i="33"/>
  <c r="I1529" i="33"/>
  <c r="I1593" i="33"/>
  <c r="I1657" i="33"/>
  <c r="I1432" i="33"/>
  <c r="I1522" i="33"/>
  <c r="I1586" i="33"/>
  <c r="I1650" i="33"/>
  <c r="I1714" i="33"/>
  <c r="I1778" i="33"/>
  <c r="I1842" i="33"/>
  <c r="I1229" i="33"/>
  <c r="I1399" i="33"/>
  <c r="I1507" i="33"/>
  <c r="I1571" i="33"/>
  <c r="I1635" i="33"/>
  <c r="I1787" i="33"/>
  <c r="I1788" i="33"/>
  <c r="I1763" i="33"/>
  <c r="I1855" i="33"/>
  <c r="I1717" i="33"/>
  <c r="I1847" i="33"/>
  <c r="I1721" i="33"/>
  <c r="I1830" i="33"/>
  <c r="I1835" i="33"/>
  <c r="I1755" i="33"/>
  <c r="I1860" i="33"/>
  <c r="I1707" i="33"/>
  <c r="I1822" i="33"/>
  <c r="I940" i="33"/>
  <c r="I1350" i="33"/>
  <c r="I1252" i="33"/>
  <c r="I1187" i="33"/>
  <c r="I947" i="33"/>
  <c r="I793" i="33"/>
  <c r="I938" i="33"/>
  <c r="I763" i="33"/>
  <c r="I378" i="33"/>
  <c r="I758" i="33"/>
  <c r="I1353" i="33"/>
  <c r="I1334" i="33"/>
  <c r="I1236" i="33"/>
  <c r="I1162" i="33"/>
  <c r="I886" i="33"/>
  <c r="I76" i="33"/>
  <c r="I954" i="33"/>
  <c r="I779" i="33"/>
  <c r="I442" i="33"/>
  <c r="I774" i="33"/>
  <c r="I1170" i="33"/>
  <c r="I1075" i="33"/>
  <c r="I1483" i="33"/>
  <c r="I1394" i="33"/>
  <c r="I1288" i="33"/>
  <c r="I642" i="33"/>
  <c r="I177" i="33"/>
  <c r="I1097" i="33"/>
  <c r="I1254" i="33"/>
  <c r="I1131" i="33"/>
  <c r="I918" i="33"/>
  <c r="I1408" i="33"/>
  <c r="I397" i="33"/>
  <c r="I1034" i="33"/>
  <c r="I244" i="33"/>
  <c r="I613" i="33"/>
  <c r="I1199" i="33"/>
  <c r="I1180" i="33"/>
  <c r="I895" i="33"/>
  <c r="I1442" i="33"/>
  <c r="I1336" i="33"/>
  <c r="I590" i="33"/>
  <c r="I1106" i="33"/>
  <c r="I525" i="33"/>
  <c r="I685" i="33"/>
  <c r="I225" i="33"/>
  <c r="I1366" i="33"/>
  <c r="I1268" i="33"/>
  <c r="I1203" i="33"/>
  <c r="I1003" i="33"/>
  <c r="I876" i="33"/>
  <c r="I922" i="33"/>
  <c r="I747" i="33"/>
  <c r="I313" i="33"/>
  <c r="I742" i="33"/>
  <c r="I1422" i="33"/>
  <c r="I1324" i="33"/>
  <c r="I1259" i="33"/>
  <c r="I1161" i="33"/>
  <c r="I807" i="33"/>
  <c r="I866" i="33"/>
  <c r="I691" i="33"/>
  <c r="I89" i="33"/>
  <c r="I686" i="33"/>
  <c r="I751" i="33"/>
  <c r="I1372" i="33"/>
  <c r="I348" i="33"/>
  <c r="I453" i="33"/>
  <c r="I1080" i="33"/>
  <c r="I1007" i="33"/>
  <c r="I737" i="33"/>
  <c r="I1065" i="33"/>
  <c r="I312" i="33"/>
  <c r="I1406" i="33"/>
  <c r="I474" i="33"/>
  <c r="I196" i="33"/>
  <c r="I1024" i="33"/>
  <c r="I1083" i="33"/>
  <c r="I867" i="33"/>
  <c r="I617" i="33"/>
  <c r="I369" i="33"/>
  <c r="I408" i="33"/>
  <c r="I495" i="33"/>
  <c r="I486" i="33"/>
  <c r="I771" i="33"/>
  <c r="I711" i="33"/>
  <c r="I904" i="33"/>
  <c r="I713" i="33"/>
  <c r="I1028" i="33"/>
  <c r="I813" i="33"/>
  <c r="I489" i="33"/>
  <c r="I528" i="33"/>
  <c r="I15" i="33"/>
  <c r="I1273" i="33"/>
  <c r="I1437" i="33"/>
  <c r="I1524" i="33"/>
  <c r="I1588" i="33"/>
  <c r="I1652" i="33"/>
  <c r="I1716" i="33"/>
  <c r="I1043" i="33"/>
  <c r="I1297" i="33"/>
  <c r="I1455" i="33"/>
  <c r="I1533" i="33"/>
  <c r="I1597" i="33"/>
  <c r="I1661" i="33"/>
  <c r="I1424" i="33"/>
  <c r="I1518" i="33"/>
  <c r="I1582" i="33"/>
  <c r="I1646" i="33"/>
  <c r="I1710" i="33"/>
  <c r="I1774" i="33"/>
  <c r="I1239" i="33"/>
  <c r="I1409" i="33"/>
  <c r="I1511" i="33"/>
  <c r="I1575" i="33"/>
  <c r="I1639" i="33"/>
  <c r="I1703" i="33"/>
  <c r="I1461" i="33"/>
  <c r="I1536" i="33"/>
  <c r="I1600" i="33"/>
  <c r="I1664" i="33"/>
  <c r="I1728" i="33"/>
  <c r="I1792" i="33"/>
  <c r="I1085" i="33"/>
  <c r="I1309" i="33"/>
  <c r="I1463" i="33"/>
  <c r="I1537" i="33"/>
  <c r="I1601" i="33"/>
  <c r="I1665" i="33"/>
  <c r="I1448" i="33"/>
  <c r="I1530" i="33"/>
  <c r="I1594" i="33"/>
  <c r="I1658" i="33"/>
  <c r="I1722" i="33"/>
  <c r="I1786" i="33"/>
  <c r="I1850" i="33"/>
  <c r="I1249" i="33"/>
  <c r="I1417" i="33"/>
  <c r="I1515" i="33"/>
  <c r="I1579" i="33"/>
  <c r="I1643" i="33"/>
  <c r="I1799" i="33"/>
  <c r="I1801" i="33"/>
  <c r="I1777" i="33"/>
  <c r="I1791" i="33"/>
  <c r="I1733" i="33"/>
  <c r="I1699" i="33"/>
  <c r="I1737" i="33"/>
  <c r="I1840" i="33"/>
  <c r="I1853" i="33"/>
  <c r="I1771" i="33"/>
  <c r="I1844" i="33"/>
  <c r="I1725" i="33"/>
  <c r="I1833" i="33"/>
  <c r="I1225" i="33"/>
  <c r="I1286" i="33"/>
  <c r="I1188" i="33"/>
  <c r="I1035" i="33"/>
  <c r="I851" i="33"/>
  <c r="I268" i="33"/>
  <c r="I1002" i="33"/>
  <c r="I116" i="33"/>
  <c r="I573" i="33"/>
  <c r="I822" i="33"/>
  <c r="I1182" i="33"/>
  <c r="I1270" i="33"/>
  <c r="I1163" i="33"/>
  <c r="I979" i="33"/>
  <c r="I689" i="33"/>
  <c r="I332" i="33"/>
  <c r="I1018" i="33"/>
  <c r="I180" i="33"/>
  <c r="I594" i="33"/>
  <c r="I838" i="33"/>
  <c r="I1237" i="33"/>
  <c r="I837" i="33"/>
  <c r="I1419" i="33"/>
  <c r="I1330" i="33"/>
  <c r="I1224" i="33"/>
  <c r="I706" i="33"/>
  <c r="I434" i="33"/>
  <c r="I1221" i="33"/>
  <c r="I1190" i="33"/>
  <c r="I925" i="33"/>
  <c r="I1450" i="33"/>
  <c r="I1344" i="33"/>
  <c r="I580" i="33"/>
  <c r="I1098" i="33"/>
  <c r="I501" i="33"/>
  <c r="I677" i="33"/>
  <c r="I1068" i="33"/>
  <c r="I1014" i="33"/>
  <c r="I1467" i="33"/>
  <c r="I1378" i="33"/>
  <c r="I1272" i="33"/>
  <c r="I658" i="33"/>
  <c r="I241" i="33"/>
  <c r="I620" i="33"/>
  <c r="I220" i="33"/>
  <c r="I1269" i="33"/>
  <c r="I1302" i="33"/>
  <c r="I1204" i="33"/>
  <c r="I1089" i="33"/>
  <c r="I201" i="33"/>
  <c r="I204" i="33"/>
  <c r="I986" i="33"/>
  <c r="I41" i="33"/>
  <c r="I548" i="33"/>
  <c r="I806" i="33"/>
  <c r="I1358" i="33"/>
  <c r="I1260" i="33"/>
  <c r="I1195" i="33"/>
  <c r="I972" i="33"/>
  <c r="I845" i="33"/>
  <c r="I930" i="33"/>
  <c r="I755" i="33"/>
  <c r="I345" i="33"/>
  <c r="I750" i="33"/>
  <c r="I68" i="33"/>
  <c r="I1307" i="33"/>
  <c r="I726" i="33"/>
  <c r="I608" i="33"/>
  <c r="I1136" i="33"/>
  <c r="I923" i="33"/>
  <c r="I1165" i="33"/>
  <c r="I980" i="33"/>
  <c r="I248" i="33"/>
  <c r="I1308" i="33"/>
  <c r="I413" i="33"/>
  <c r="I485" i="33"/>
  <c r="I1088" i="33"/>
  <c r="I997" i="33"/>
  <c r="I705" i="33"/>
  <c r="I1054" i="33"/>
  <c r="I304" i="33"/>
  <c r="I343" i="33"/>
  <c r="I431" i="33"/>
  <c r="I422" i="33"/>
  <c r="I716" i="33"/>
  <c r="I783" i="33"/>
  <c r="I968" i="33"/>
  <c r="I1143" i="33"/>
  <c r="I942" i="33"/>
  <c r="I73" i="33"/>
  <c r="I425" i="33"/>
  <c r="I464" i="33"/>
  <c r="I551" i="33"/>
  <c r="I1278" i="33"/>
  <c r="I605" i="33"/>
  <c r="I260" i="33"/>
  <c r="I1040" i="33"/>
  <c r="I1061" i="33"/>
  <c r="I841" i="33"/>
  <c r="I265" i="33"/>
  <c r="I352" i="33"/>
  <c r="I1295" i="33"/>
  <c r="I1453" i="33"/>
  <c r="I1532" i="33"/>
  <c r="I1596" i="33"/>
  <c r="I1660" i="33"/>
  <c r="I1724" i="33"/>
  <c r="I1116" i="33"/>
  <c r="I1319" i="33"/>
  <c r="I1469" i="33"/>
  <c r="I1541" i="33"/>
  <c r="I1605" i="33"/>
  <c r="I1669" i="33"/>
  <c r="I1440" i="33"/>
  <c r="I1526" i="33"/>
  <c r="I1590" i="33"/>
  <c r="I1654" i="33"/>
  <c r="I1718" i="33"/>
  <c r="I1782" i="33"/>
  <c r="I1261" i="33"/>
  <c r="I1425" i="33"/>
  <c r="I1519" i="33"/>
  <c r="I1583" i="33"/>
  <c r="I1647" i="33"/>
  <c r="I1711" i="33"/>
  <c r="I1473" i="33"/>
  <c r="I1544" i="33"/>
  <c r="I1608" i="33"/>
  <c r="I1672" i="33"/>
  <c r="I1736" i="33"/>
  <c r="I1800" i="33"/>
  <c r="I1138" i="33"/>
  <c r="I1329" i="33"/>
  <c r="I1474" i="33"/>
  <c r="I1545" i="33"/>
  <c r="I1609" i="33"/>
  <c r="I1673" i="33"/>
  <c r="I1464" i="33"/>
  <c r="I1538" i="33"/>
  <c r="I1602" i="33"/>
  <c r="I1666" i="33"/>
  <c r="I1730" i="33"/>
  <c r="I1794" i="33"/>
  <c r="I897" i="33"/>
  <c r="I1271" i="33"/>
  <c r="I1433" i="33"/>
  <c r="I1523" i="33"/>
  <c r="I1587" i="33"/>
  <c r="I1685" i="33"/>
  <c r="I1812" i="33"/>
  <c r="I1836" i="33"/>
  <c r="I1789" i="33"/>
  <c r="I1817" i="33"/>
  <c r="I1749" i="33"/>
  <c r="I1735" i="33"/>
  <c r="I1753" i="33"/>
  <c r="I1849" i="33"/>
  <c r="I1751" i="33"/>
  <c r="I1783" i="33"/>
  <c r="I1775" i="33"/>
  <c r="I1741" i="33"/>
  <c r="I1823" i="33"/>
  <c r="I1305" i="33"/>
  <c r="I1222" i="33"/>
  <c r="I1036" i="33"/>
  <c r="I729" i="33"/>
  <c r="I1376" i="33"/>
  <c r="I518" i="33"/>
  <c r="I1066" i="33"/>
  <c r="I373" i="33"/>
  <c r="I645" i="33"/>
  <c r="I625" i="33"/>
  <c r="I1263" i="33"/>
  <c r="I1206" i="33"/>
  <c r="I981" i="33"/>
  <c r="I1466" i="33"/>
  <c r="I1360" i="33"/>
  <c r="I556" i="33"/>
  <c r="I1082" i="33"/>
  <c r="I437" i="33"/>
  <c r="I661" i="33"/>
  <c r="I129" i="33"/>
  <c r="I1025" i="33"/>
  <c r="I1420" i="33"/>
  <c r="I1355" i="33"/>
  <c r="I1266" i="33"/>
  <c r="I1139" i="33"/>
  <c r="I770" i="33"/>
  <c r="I592" i="33"/>
  <c r="I1124" i="33"/>
  <c r="I1045" i="33"/>
  <c r="I1475" i="33"/>
  <c r="I1386" i="33"/>
  <c r="I1280" i="33"/>
  <c r="I650" i="33"/>
  <c r="I209" i="33"/>
  <c r="I612" i="33"/>
  <c r="I188" i="33"/>
  <c r="I1193" i="33"/>
  <c r="I600" i="33"/>
  <c r="I1403" i="33"/>
  <c r="I1314" i="33"/>
  <c r="I1208" i="33"/>
  <c r="I722" i="33"/>
  <c r="I498" i="33"/>
  <c r="I684" i="33"/>
  <c r="I477" i="33"/>
  <c r="I871" i="33"/>
  <c r="I1238" i="33"/>
  <c r="I1095" i="33"/>
  <c r="I861" i="33"/>
  <c r="I1392" i="33"/>
  <c r="I461" i="33"/>
  <c r="I1050" i="33"/>
  <c r="I308" i="33"/>
  <c r="I629" i="33"/>
  <c r="I1247" i="33"/>
  <c r="I1294" i="33"/>
  <c r="I1196" i="33"/>
  <c r="I1063" i="33"/>
  <c r="I885" i="33"/>
  <c r="I236" i="33"/>
  <c r="I994" i="33"/>
  <c r="I84" i="33"/>
  <c r="I560" i="33"/>
  <c r="I814" i="33"/>
  <c r="I324" i="33"/>
  <c r="I1218" i="33"/>
  <c r="I65" i="33"/>
  <c r="I680" i="33"/>
  <c r="I1062" i="33"/>
  <c r="I829" i="33"/>
  <c r="I1100" i="33"/>
  <c r="I894" i="33"/>
  <c r="I184" i="33"/>
  <c r="I1243" i="33"/>
  <c r="I766" i="33"/>
  <c r="I616" i="33"/>
  <c r="I1128" i="33"/>
  <c r="I911" i="33"/>
  <c r="I1157" i="33"/>
  <c r="I969" i="33"/>
  <c r="I240" i="33"/>
  <c r="I279" i="33"/>
  <c r="I367" i="33"/>
  <c r="I1342" i="33"/>
  <c r="I584" i="33"/>
  <c r="I228" i="33"/>
  <c r="I1032" i="33"/>
  <c r="I1071" i="33"/>
  <c r="I853" i="33"/>
  <c r="I517" i="33"/>
  <c r="I360" i="33"/>
  <c r="I400" i="33"/>
  <c r="I487" i="33"/>
  <c r="I1178" i="33"/>
  <c r="I585" i="33"/>
  <c r="I534" i="33"/>
  <c r="I1176" i="33"/>
  <c r="I975" i="33"/>
  <c r="I566" i="33"/>
  <c r="I1033" i="33"/>
  <c r="I288" i="33"/>
  <c r="I1317" i="33"/>
  <c r="I1468" i="33"/>
  <c r="I1540" i="33"/>
  <c r="I1604" i="33"/>
  <c r="I1668" i="33"/>
  <c r="I1732" i="33"/>
  <c r="I1156" i="33"/>
  <c r="I1341" i="33"/>
  <c r="I1480" i="33"/>
  <c r="I1549" i="33"/>
  <c r="I1613" i="33"/>
  <c r="I1677" i="33"/>
  <c r="I1456" i="33"/>
  <c r="I1534" i="33"/>
  <c r="I1598" i="33"/>
  <c r="I1662" i="33"/>
  <c r="I1726" i="33"/>
  <c r="I1790" i="33"/>
  <c r="I1281" i="33"/>
  <c r="I1441" i="33"/>
  <c r="I1527" i="33"/>
  <c r="I1591" i="33"/>
  <c r="I1655" i="33"/>
  <c r="I1349" i="33"/>
  <c r="I1484" i="33"/>
  <c r="I1552" i="33"/>
  <c r="I1616" i="33"/>
  <c r="I1680" i="33"/>
  <c r="I1744" i="33"/>
  <c r="I1808" i="33"/>
  <c r="I1179" i="33"/>
  <c r="I1351" i="33"/>
  <c r="I1485" i="33"/>
  <c r="I1553" i="33"/>
  <c r="I1617" i="33"/>
  <c r="I1681" i="33"/>
  <c r="I1476" i="33"/>
  <c r="I1546" i="33"/>
  <c r="I1610" i="33"/>
  <c r="I1674" i="33"/>
  <c r="I1738" i="33"/>
  <c r="I1802" i="33"/>
  <c r="I1013" i="33"/>
  <c r="I1293" i="33"/>
  <c r="I1449" i="33"/>
  <c r="I1531" i="33"/>
  <c r="I1595" i="33"/>
  <c r="I1709" i="33"/>
  <c r="I1691" i="33"/>
  <c r="I1793" i="33"/>
  <c r="I1803" i="33"/>
  <c r="I1856" i="33"/>
  <c r="I1765" i="33"/>
  <c r="I1767" i="33"/>
  <c r="I1769" i="33"/>
  <c r="I1858" i="33"/>
  <c r="I1805" i="33"/>
  <c r="I1796" i="33"/>
  <c r="I1813" i="33"/>
  <c r="I1757" i="33"/>
  <c r="I2" i="33"/>
  <c r="I1077" i="33"/>
  <c r="I1137" i="33"/>
  <c r="I749" i="33"/>
  <c r="I1418" i="33"/>
  <c r="I1312" i="33"/>
  <c r="I618" i="33"/>
  <c r="I81" i="33"/>
  <c r="I572" i="33"/>
  <c r="I57" i="33"/>
  <c r="I1205" i="33"/>
  <c r="I761" i="33"/>
  <c r="I1099" i="33"/>
  <c r="I1491" i="33"/>
  <c r="I1402" i="33"/>
  <c r="I1296" i="33"/>
  <c r="I634" i="33"/>
  <c r="I145" i="33"/>
  <c r="I593" i="33"/>
  <c r="I124" i="33"/>
  <c r="I386" i="33"/>
  <c r="I1454" i="33"/>
  <c r="I1356" i="33"/>
  <c r="I1291" i="33"/>
  <c r="I1202" i="33"/>
  <c r="I939" i="33"/>
  <c r="I834" i="33"/>
  <c r="I659" i="33"/>
  <c r="I1215" i="33"/>
  <c r="I781" i="33"/>
  <c r="I1411" i="33"/>
  <c r="I1322" i="33"/>
  <c r="I1216" i="33"/>
  <c r="I714" i="33"/>
  <c r="I466" i="33"/>
  <c r="I676" i="33"/>
  <c r="I445" i="33"/>
  <c r="I1502" i="33"/>
  <c r="I1404" i="33"/>
  <c r="I1339" i="33"/>
  <c r="I1250" i="33"/>
  <c r="I1107" i="33"/>
  <c r="I786" i="33"/>
  <c r="I611" i="33"/>
  <c r="I748" i="33"/>
  <c r="I606" i="33"/>
  <c r="I1172" i="33"/>
  <c r="I1169" i="33"/>
  <c r="I863" i="33"/>
  <c r="I1434" i="33"/>
  <c r="I1328" i="33"/>
  <c r="I601" i="33"/>
  <c r="I546" i="33"/>
  <c r="I693" i="33"/>
  <c r="I1327" i="33"/>
  <c r="I1230" i="33"/>
  <c r="I1067" i="33"/>
  <c r="I825" i="33"/>
  <c r="I1384" i="33"/>
  <c r="I493" i="33"/>
  <c r="I1058" i="33"/>
  <c r="I340" i="33"/>
  <c r="I637" i="33"/>
  <c r="I366" i="33"/>
  <c r="I552" i="33"/>
  <c r="I993" i="33"/>
  <c r="I450" i="33"/>
  <c r="I752" i="33"/>
  <c r="I977" i="33"/>
  <c r="I394" i="33"/>
  <c r="I1015" i="33"/>
  <c r="I785" i="33"/>
  <c r="I120" i="33"/>
  <c r="I1129" i="33"/>
  <c r="I97" i="33"/>
  <c r="I688" i="33"/>
  <c r="I1052" i="33"/>
  <c r="I817" i="33"/>
  <c r="I1091" i="33"/>
  <c r="I884" i="33"/>
  <c r="I176" i="33"/>
  <c r="I215" i="33"/>
  <c r="I302" i="33"/>
  <c r="I1244" i="33"/>
  <c r="I562" i="33"/>
  <c r="I514" i="33"/>
  <c r="I1184" i="33"/>
  <c r="I987" i="33"/>
  <c r="I641" i="33"/>
  <c r="I1044" i="33"/>
  <c r="I296" i="33"/>
  <c r="I335" i="33"/>
  <c r="I423" i="33"/>
  <c r="I1004" i="33"/>
  <c r="I790" i="33"/>
  <c r="I640" i="33"/>
  <c r="I1112" i="33"/>
  <c r="I891" i="33"/>
  <c r="I624" i="33"/>
  <c r="I102" i="33"/>
  <c r="I1135" i="33"/>
  <c r="I948" i="33"/>
  <c r="I392" i="33"/>
  <c r="I350" i="33"/>
  <c r="I297" i="33"/>
  <c r="I727" i="33"/>
  <c r="I1048" i="33"/>
  <c r="I879" i="33"/>
  <c r="I887" i="33"/>
  <c r="I473" i="33"/>
  <c r="I448" i="33"/>
  <c r="I471" i="33"/>
  <c r="I398" i="33"/>
  <c r="I626" i="33"/>
  <c r="I586" i="33"/>
  <c r="I800" i="33"/>
  <c r="I924" i="33"/>
  <c r="I1150" i="33"/>
  <c r="I963" i="33"/>
  <c r="I490" i="33"/>
  <c r="I80" i="33"/>
  <c r="I119" i="33"/>
  <c r="I206" i="33"/>
  <c r="I1346" i="33"/>
  <c r="I854" i="33"/>
  <c r="I664" i="33"/>
  <c r="I1084" i="33"/>
  <c r="I855" i="33"/>
  <c r="I1117" i="33"/>
  <c r="I916" i="33"/>
  <c r="I200" i="33"/>
  <c r="I239" i="33"/>
  <c r="I326" i="33"/>
  <c r="I317" i="33"/>
  <c r="I570" i="33"/>
  <c r="I679" i="33"/>
  <c r="I880" i="33"/>
  <c r="I805" i="33"/>
  <c r="I1060" i="33"/>
  <c r="I852" i="33"/>
  <c r="I449" i="33"/>
  <c r="I488" i="33"/>
  <c r="I575" i="33"/>
  <c r="I62" i="33"/>
  <c r="I38" i="33"/>
  <c r="I428" i="33"/>
  <c r="I523" i="33"/>
  <c r="I325" i="33"/>
  <c r="I355" i="33"/>
  <c r="I451" i="33"/>
  <c r="I375" i="33"/>
  <c r="I476" i="33"/>
  <c r="I571" i="33"/>
  <c r="I223" i="33"/>
  <c r="I532" i="33"/>
  <c r="I19" i="33"/>
  <c r="I114" i="33"/>
  <c r="I173" i="33"/>
  <c r="I267" i="33"/>
  <c r="I362" i="33"/>
  <c r="I202" i="33"/>
  <c r="I36" i="33"/>
  <c r="I67" i="33"/>
  <c r="I162" i="33"/>
  <c r="I157" i="33"/>
  <c r="I251" i="33"/>
  <c r="I346" i="33"/>
  <c r="J365" i="33"/>
  <c r="I20" i="33"/>
  <c r="I51" i="33"/>
  <c r="J1027" i="33"/>
  <c r="H680" i="33"/>
  <c r="H808" i="33"/>
  <c r="H99" i="33"/>
  <c r="H227" i="33"/>
  <c r="J355" i="33"/>
  <c r="J485" i="33"/>
  <c r="J613" i="33"/>
  <c r="J741" i="33"/>
  <c r="J90" i="33"/>
  <c r="H408" i="33"/>
  <c r="H98" i="33"/>
  <c r="J744" i="33"/>
  <c r="J35" i="33"/>
  <c r="H163" i="33"/>
  <c r="J291" i="33"/>
  <c r="H421" i="33"/>
  <c r="H549" i="33"/>
  <c r="H677" i="33"/>
  <c r="H805" i="33"/>
  <c r="J278" i="33"/>
  <c r="H330" i="33"/>
  <c r="H796" i="33"/>
  <c r="H87" i="33"/>
  <c r="J215" i="33"/>
  <c r="J343" i="33"/>
  <c r="J473" i="33"/>
  <c r="J601" i="33"/>
  <c r="J729" i="33"/>
  <c r="J54" i="33"/>
  <c r="H388" i="33"/>
  <c r="J700" i="33"/>
  <c r="J828" i="33"/>
  <c r="J119" i="33"/>
  <c r="H247" i="33"/>
  <c r="H377" i="33"/>
  <c r="H505" i="33"/>
  <c r="H633" i="33"/>
  <c r="H761" i="33"/>
  <c r="H150" i="33"/>
  <c r="J444" i="33"/>
  <c r="H688" i="33"/>
  <c r="H816" i="33"/>
  <c r="H107" i="33"/>
  <c r="H235" i="33"/>
  <c r="J363" i="33"/>
  <c r="J493" i="33"/>
  <c r="J621" i="33"/>
  <c r="J749" i="33"/>
  <c r="J110" i="33"/>
  <c r="H424" i="33"/>
  <c r="J174" i="33"/>
  <c r="J768" i="33"/>
  <c r="J59" i="33"/>
  <c r="J187" i="33"/>
  <c r="J315" i="33"/>
  <c r="H445" i="33"/>
  <c r="H573" i="33"/>
  <c r="H701" i="33"/>
  <c r="H829" i="33"/>
  <c r="J326" i="33"/>
  <c r="J568" i="33"/>
  <c r="H692" i="33"/>
  <c r="H820" i="33"/>
  <c r="H111" i="33"/>
  <c r="H239" i="33"/>
  <c r="J369" i="33"/>
  <c r="J497" i="33"/>
  <c r="J625" i="33"/>
  <c r="I1120" i="33"/>
  <c r="I812" i="33"/>
  <c r="I773" i="33"/>
  <c r="I860" i="33"/>
  <c r="I327" i="33"/>
  <c r="I286" i="33"/>
  <c r="I1074" i="33"/>
  <c r="I799" i="33"/>
  <c r="I1168" i="33"/>
  <c r="I1092" i="33"/>
  <c r="I765" i="33"/>
  <c r="I409" i="33"/>
  <c r="I384" i="33"/>
  <c r="I407" i="33"/>
  <c r="I333" i="33"/>
  <c r="I113" i="33"/>
  <c r="I663" i="33"/>
  <c r="I864" i="33"/>
  <c r="I831" i="33"/>
  <c r="I1081" i="33"/>
  <c r="I877" i="33"/>
  <c r="I529" i="33"/>
  <c r="I16" i="33"/>
  <c r="I55" i="33"/>
  <c r="I142" i="33"/>
  <c r="I1240" i="33"/>
  <c r="I353" i="33"/>
  <c r="I736" i="33"/>
  <c r="I998" i="33"/>
  <c r="I649" i="33"/>
  <c r="I1037" i="33"/>
  <c r="I821" i="33"/>
  <c r="I136" i="33"/>
  <c r="I175" i="33"/>
  <c r="I262" i="33"/>
  <c r="I253" i="33"/>
  <c r="I604" i="33"/>
  <c r="I759" i="33"/>
  <c r="I944" i="33"/>
  <c r="I1167" i="33"/>
  <c r="I974" i="33"/>
  <c r="I633" i="33"/>
  <c r="I385" i="33"/>
  <c r="I424" i="33"/>
  <c r="I511" i="33"/>
  <c r="I502" i="33"/>
  <c r="I341" i="33"/>
  <c r="I363" i="33"/>
  <c r="I459" i="33"/>
  <c r="I221" i="33"/>
  <c r="I291" i="33"/>
  <c r="I387" i="33"/>
  <c r="I478" i="33"/>
  <c r="I412" i="33"/>
  <c r="I507" i="33"/>
  <c r="I310" i="33"/>
  <c r="I468" i="33"/>
  <c r="I563" i="33"/>
  <c r="I50" i="33"/>
  <c r="I109" i="33"/>
  <c r="I203" i="33"/>
  <c r="I298" i="33"/>
  <c r="I95" i="33"/>
  <c r="I516" i="33"/>
  <c r="I3" i="33"/>
  <c r="I26" i="33"/>
  <c r="I93" i="33"/>
  <c r="I187" i="33"/>
  <c r="I282" i="33"/>
  <c r="I567" i="33"/>
  <c r="I500" i="33"/>
  <c r="I595" i="33"/>
  <c r="H1027" i="33"/>
  <c r="K1027" i="33" s="1"/>
  <c r="H696" i="33"/>
  <c r="H824" i="33"/>
  <c r="H115" i="33"/>
  <c r="H243" i="33"/>
  <c r="J373" i="33"/>
  <c r="J501" i="33"/>
  <c r="J629" i="33"/>
  <c r="J757" i="33"/>
  <c r="J138" i="33"/>
  <c r="H436" i="33"/>
  <c r="H154" i="33"/>
  <c r="J760" i="33"/>
  <c r="J51" i="33"/>
  <c r="J179" i="33"/>
  <c r="J307" i="33"/>
  <c r="H437" i="33"/>
  <c r="H565" i="33"/>
  <c r="H693" i="33"/>
  <c r="H821" i="33"/>
  <c r="J306" i="33"/>
  <c r="H684" i="33"/>
  <c r="H812" i="33"/>
  <c r="H103" i="33"/>
  <c r="J231" i="33"/>
  <c r="J359" i="33"/>
  <c r="J489" i="33"/>
  <c r="J617" i="33"/>
  <c r="J745" i="33"/>
  <c r="J102" i="33"/>
  <c r="H10" i="33"/>
  <c r="J716" i="33"/>
  <c r="J7" i="33"/>
  <c r="J135" i="33"/>
  <c r="H263" i="33"/>
  <c r="H393" i="33"/>
  <c r="H521" i="33"/>
  <c r="H649" i="33"/>
  <c r="H777" i="33"/>
  <c r="H206" i="33"/>
  <c r="J464" i="33"/>
  <c r="H704" i="33"/>
  <c r="H832" i="33"/>
  <c r="H123" i="33"/>
  <c r="H251" i="33"/>
  <c r="J381" i="33"/>
  <c r="J509" i="33"/>
  <c r="J637" i="33"/>
  <c r="J765" i="33"/>
  <c r="J166" i="33"/>
  <c r="H448" i="33"/>
  <c r="H230" i="33"/>
  <c r="J784" i="33"/>
  <c r="J75" i="33"/>
  <c r="J203" i="33"/>
  <c r="J331" i="33"/>
  <c r="H461" i="33"/>
  <c r="H589" i="33"/>
  <c r="H717" i="33"/>
  <c r="H18" i="33"/>
  <c r="J362" i="33"/>
  <c r="J600" i="33"/>
  <c r="H708" i="33"/>
  <c r="H836" i="33"/>
  <c r="H127" i="33"/>
  <c r="J255" i="33"/>
  <c r="J385" i="33"/>
  <c r="J513" i="33"/>
  <c r="J641" i="33"/>
  <c r="J769" i="33"/>
  <c r="H178" i="33"/>
  <c r="H142" i="33"/>
  <c r="J756" i="33"/>
  <c r="J47" i="33"/>
  <c r="J175" i="33"/>
  <c r="J303" i="33"/>
  <c r="H433" i="33"/>
  <c r="H561" i="33"/>
  <c r="H689" i="33"/>
  <c r="H817" i="33"/>
  <c r="I901" i="33"/>
  <c r="I732" i="33"/>
  <c r="I1166" i="33"/>
  <c r="I673" i="33"/>
  <c r="I263" i="33"/>
  <c r="I222" i="33"/>
  <c r="I405" i="33"/>
  <c r="I292" i="33"/>
  <c r="I1103" i="33"/>
  <c r="I1006" i="33"/>
  <c r="I811" i="33"/>
  <c r="I344" i="33"/>
  <c r="I319" i="33"/>
  <c r="I342" i="33"/>
  <c r="I269" i="33"/>
  <c r="I469" i="33"/>
  <c r="I735" i="33"/>
  <c r="I928" i="33"/>
  <c r="I426" i="33"/>
  <c r="I996" i="33"/>
  <c r="I733" i="33"/>
  <c r="I465" i="33"/>
  <c r="I504" i="33"/>
  <c r="I591" i="33"/>
  <c r="I78" i="33"/>
  <c r="I690" i="33"/>
  <c r="I597" i="33"/>
  <c r="I808" i="33"/>
  <c r="I913" i="33"/>
  <c r="I1142" i="33"/>
  <c r="I951" i="33"/>
  <c r="I233" i="33"/>
  <c r="I72" i="33"/>
  <c r="I111" i="33"/>
  <c r="I198" i="33"/>
  <c r="I189" i="33"/>
  <c r="I217" i="33"/>
  <c r="I132" i="33"/>
  <c r="I1008" i="33"/>
  <c r="I1102" i="33"/>
  <c r="I889" i="33"/>
  <c r="I725" i="33"/>
  <c r="I320" i="33"/>
  <c r="I359" i="33"/>
  <c r="I447" i="33"/>
  <c r="I438" i="33"/>
  <c r="I229" i="33"/>
  <c r="I299" i="33"/>
  <c r="I395" i="33"/>
  <c r="I133" i="33"/>
  <c r="I227" i="33"/>
  <c r="I322" i="33"/>
  <c r="I301" i="33"/>
  <c r="I347" i="33"/>
  <c r="I443" i="33"/>
  <c r="I430" i="33"/>
  <c r="I404" i="33"/>
  <c r="I499" i="33"/>
  <c r="I10" i="33"/>
  <c r="I45" i="33"/>
  <c r="I139" i="33"/>
  <c r="I234" i="33"/>
  <c r="I182" i="33"/>
  <c r="I452" i="33"/>
  <c r="I547" i="33"/>
  <c r="I146" i="33"/>
  <c r="I29" i="33"/>
  <c r="I123" i="33"/>
  <c r="I218" i="33"/>
  <c r="I54" i="33"/>
  <c r="I436" i="33"/>
  <c r="I531" i="33"/>
  <c r="H840" i="33"/>
  <c r="H712" i="33"/>
  <c r="H3" i="33"/>
  <c r="H131" i="33"/>
  <c r="J259" i="33"/>
  <c r="J389" i="33"/>
  <c r="J517" i="33"/>
  <c r="J645" i="33"/>
  <c r="J773" i="33"/>
  <c r="J190" i="33"/>
  <c r="H456" i="33"/>
  <c r="H198" i="33"/>
  <c r="J776" i="33"/>
  <c r="J67" i="33"/>
  <c r="J195" i="33"/>
  <c r="J323" i="33"/>
  <c r="H453" i="33"/>
  <c r="H581" i="33"/>
  <c r="H709" i="33"/>
  <c r="H837" i="33"/>
  <c r="J346" i="33"/>
  <c r="H700" i="33"/>
  <c r="H828" i="33"/>
  <c r="H119" i="33"/>
  <c r="J247" i="33"/>
  <c r="J377" i="33"/>
  <c r="J505" i="33"/>
  <c r="J633" i="33"/>
  <c r="J761" i="33"/>
  <c r="J150" i="33"/>
  <c r="H62" i="33"/>
  <c r="J732" i="33"/>
  <c r="J23" i="33"/>
  <c r="J151" i="33"/>
  <c r="H279" i="33"/>
  <c r="H409" i="33"/>
  <c r="H537" i="33"/>
  <c r="H665" i="33"/>
  <c r="H793" i="33"/>
  <c r="H250" i="33"/>
  <c r="J22" i="33"/>
  <c r="H720" i="33"/>
  <c r="H11" i="33"/>
  <c r="H139" i="33"/>
  <c r="J267" i="33"/>
  <c r="J397" i="33"/>
  <c r="J525" i="33"/>
  <c r="J653" i="33"/>
  <c r="J781" i="33"/>
  <c r="J214" i="33"/>
  <c r="H472" i="33"/>
  <c r="J672" i="33"/>
  <c r="J800" i="33"/>
  <c r="J91" i="33"/>
  <c r="J219" i="33"/>
  <c r="H347" i="33"/>
  <c r="H477" i="33"/>
  <c r="H605" i="33"/>
  <c r="H733" i="33"/>
  <c r="H66" i="33"/>
  <c r="J396" i="33"/>
  <c r="J34" i="33"/>
  <c r="H724" i="33"/>
  <c r="H15" i="33"/>
  <c r="H143" i="33"/>
  <c r="J271" i="33"/>
  <c r="J401" i="33"/>
  <c r="J529" i="33"/>
  <c r="J657" i="33"/>
  <c r="J785" i="33"/>
  <c r="J226" i="33"/>
  <c r="J186" i="33"/>
  <c r="J772" i="33"/>
  <c r="J63" i="33"/>
  <c r="J191" i="33"/>
  <c r="J319" i="33"/>
  <c r="H449" i="33"/>
  <c r="H577" i="33"/>
  <c r="H705" i="33"/>
  <c r="H833" i="33"/>
  <c r="J338" i="33"/>
  <c r="H16" i="33"/>
  <c r="J304" i="33"/>
  <c r="J578" i="33"/>
  <c r="J794" i="33"/>
  <c r="J922" i="33"/>
  <c r="J1051" i="33"/>
  <c r="J1179" i="33"/>
  <c r="J1307" i="33"/>
  <c r="I1149" i="33"/>
  <c r="I193" i="33"/>
  <c r="I932" i="33"/>
  <c r="I417" i="33"/>
  <c r="I199" i="33"/>
  <c r="I30" i="33"/>
  <c r="I780" i="33"/>
  <c r="I565" i="33"/>
  <c r="I844" i="33"/>
  <c r="I921" i="33"/>
  <c r="I1105" i="33"/>
  <c r="I280" i="33"/>
  <c r="I255" i="33"/>
  <c r="I278" i="33"/>
  <c r="I205" i="33"/>
  <c r="I796" i="33"/>
  <c r="I9" i="33"/>
  <c r="I992" i="33"/>
  <c r="I1119" i="33"/>
  <c r="I910" i="33"/>
  <c r="I789" i="33"/>
  <c r="I401" i="33"/>
  <c r="I440" i="33"/>
  <c r="I527" i="33"/>
  <c r="I14" i="33"/>
  <c r="I370" i="33"/>
  <c r="I671" i="33"/>
  <c r="I872" i="33"/>
  <c r="I819" i="33"/>
  <c r="I1070" i="33"/>
  <c r="I865" i="33"/>
  <c r="I521" i="33"/>
  <c r="I8" i="33"/>
  <c r="I47" i="33"/>
  <c r="I134" i="33"/>
  <c r="I1436" i="33"/>
  <c r="I156" i="33"/>
  <c r="I421" i="33"/>
  <c r="I1072" i="33"/>
  <c r="I1019" i="33"/>
  <c r="I769" i="33"/>
  <c r="I1076" i="33"/>
  <c r="I256" i="33"/>
  <c r="I295" i="33"/>
  <c r="I383" i="33"/>
  <c r="I374" i="33"/>
  <c r="I141" i="33"/>
  <c r="I235" i="33"/>
  <c r="I330" i="33"/>
  <c r="I69" i="33"/>
  <c r="I163" i="33"/>
  <c r="I258" i="33"/>
  <c r="I213" i="33"/>
  <c r="I283" i="33"/>
  <c r="I379" i="33"/>
  <c r="I293" i="33"/>
  <c r="I339" i="33"/>
  <c r="I435" i="33"/>
  <c r="H365" i="33"/>
  <c r="I44" i="33"/>
  <c r="I75" i="33"/>
  <c r="I170" i="33"/>
  <c r="I365" i="33"/>
  <c r="I388" i="33"/>
  <c r="I483" i="33"/>
  <c r="I74" i="33"/>
  <c r="I28" i="33"/>
  <c r="I59" i="33"/>
  <c r="I154" i="33"/>
  <c r="I349" i="33"/>
  <c r="I372" i="33"/>
  <c r="I467" i="33"/>
  <c r="J46" i="33"/>
  <c r="H728" i="33"/>
  <c r="H19" i="33"/>
  <c r="H147" i="33"/>
  <c r="J275" i="33"/>
  <c r="J405" i="33"/>
  <c r="J533" i="33"/>
  <c r="J661" i="33"/>
  <c r="J789" i="33"/>
  <c r="J238" i="33"/>
  <c r="H488" i="33"/>
  <c r="J266" i="33"/>
  <c r="J792" i="33"/>
  <c r="J83" i="33"/>
  <c r="J211" i="33"/>
  <c r="H339" i="33"/>
  <c r="H469" i="33"/>
  <c r="H597" i="33"/>
  <c r="H725" i="33"/>
  <c r="H42" i="33"/>
  <c r="J10" i="33"/>
  <c r="H716" i="33"/>
  <c r="H7" i="33"/>
  <c r="H135" i="33"/>
  <c r="J263" i="33"/>
  <c r="J393" i="33"/>
  <c r="J521" i="33"/>
  <c r="J649" i="33"/>
  <c r="J777" i="33"/>
  <c r="J206" i="33"/>
  <c r="H114" i="33"/>
  <c r="J748" i="33"/>
  <c r="J39" i="33"/>
  <c r="J167" i="33"/>
  <c r="J295" i="33"/>
  <c r="H425" i="33"/>
  <c r="H553" i="33"/>
  <c r="H681" i="33"/>
  <c r="H809" i="33"/>
  <c r="J282" i="33"/>
  <c r="J74" i="33"/>
  <c r="H736" i="33"/>
  <c r="H27" i="33"/>
  <c r="H155" i="33"/>
  <c r="J283" i="33"/>
  <c r="J413" i="33"/>
  <c r="J541" i="33"/>
  <c r="J669" i="33"/>
  <c r="J797" i="33"/>
  <c r="H258" i="33"/>
  <c r="H504" i="33"/>
  <c r="J688" i="33"/>
  <c r="K688" i="33" s="1"/>
  <c r="J816" i="33"/>
  <c r="K816" i="33" s="1"/>
  <c r="J107" i="33"/>
  <c r="K107" i="33" s="1"/>
  <c r="J235" i="33"/>
  <c r="K235" i="33" s="1"/>
  <c r="H363" i="33"/>
  <c r="H493" i="33"/>
  <c r="H621" i="33"/>
  <c r="H749" i="33"/>
  <c r="H110" i="33"/>
  <c r="J424" i="33"/>
  <c r="K424" i="33" s="1"/>
  <c r="J86" i="33"/>
  <c r="H740" i="33"/>
  <c r="I958" i="33"/>
  <c r="I791" i="33"/>
  <c r="I1141" i="33"/>
  <c r="I224" i="33"/>
  <c r="I135" i="33"/>
  <c r="I470" i="33"/>
  <c r="I653" i="33"/>
  <c r="I648" i="33"/>
  <c r="I589" i="33"/>
  <c r="I828" i="33"/>
  <c r="I1022" i="33"/>
  <c r="I216" i="33"/>
  <c r="I191" i="33"/>
  <c r="I150" i="33"/>
  <c r="I1121" i="33"/>
  <c r="I669" i="33"/>
  <c r="I356" i="33"/>
  <c r="I1056" i="33"/>
  <c r="I1039" i="33"/>
  <c r="I815" i="33"/>
  <c r="I1096" i="33"/>
  <c r="I336" i="33"/>
  <c r="I376" i="33"/>
  <c r="I463" i="33"/>
  <c r="I454" i="33"/>
  <c r="I582" i="33"/>
  <c r="I743" i="33"/>
  <c r="I936" i="33"/>
  <c r="I169" i="33"/>
  <c r="I985" i="33"/>
  <c r="I697" i="33"/>
  <c r="I457" i="33"/>
  <c r="I496" i="33"/>
  <c r="I583" i="33"/>
  <c r="I70" i="33"/>
  <c r="I1371" i="33"/>
  <c r="I718" i="33"/>
  <c r="I598" i="33"/>
  <c r="I1144" i="33"/>
  <c r="I933" i="33"/>
  <c r="I1173" i="33"/>
  <c r="I990" i="33"/>
  <c r="I192" i="33"/>
  <c r="I231" i="33"/>
  <c r="I318" i="33"/>
  <c r="I309" i="33"/>
  <c r="I77" i="33"/>
  <c r="I171" i="33"/>
  <c r="I138" i="33"/>
  <c r="I5" i="33"/>
  <c r="I99" i="33"/>
  <c r="I194" i="33"/>
  <c r="I125" i="33"/>
  <c r="I219" i="33"/>
  <c r="I314" i="33"/>
  <c r="I197" i="33"/>
  <c r="I275" i="33"/>
  <c r="I371" i="33"/>
  <c r="I159" i="33"/>
  <c r="I524" i="33"/>
  <c r="I11" i="33"/>
  <c r="I106" i="33"/>
  <c r="I277" i="33"/>
  <c r="I323" i="33"/>
  <c r="I419" i="33"/>
  <c r="I31" i="33"/>
  <c r="I508" i="33"/>
  <c r="I603" i="33"/>
  <c r="I90" i="33"/>
  <c r="I237" i="33"/>
  <c r="I307" i="33"/>
  <c r="I338" i="33"/>
  <c r="J98" i="33"/>
  <c r="K98" i="33" s="1"/>
  <c r="H744" i="33"/>
  <c r="H35" i="33"/>
  <c r="J163" i="33"/>
  <c r="K163" i="33" s="1"/>
  <c r="H291" i="33"/>
  <c r="J421" i="33"/>
  <c r="J549" i="33"/>
  <c r="K549" i="33" s="1"/>
  <c r="J677" i="33"/>
  <c r="K677" i="33" s="1"/>
  <c r="J805" i="33"/>
  <c r="K805" i="33" s="1"/>
  <c r="H278" i="33"/>
  <c r="H520" i="33"/>
  <c r="J680" i="33"/>
  <c r="K680" i="33" s="1"/>
  <c r="J808" i="33"/>
  <c r="K808" i="33" s="1"/>
  <c r="J99" i="33"/>
  <c r="K99" i="33" s="1"/>
  <c r="J227" i="33"/>
  <c r="H355" i="33"/>
  <c r="H485" i="33"/>
  <c r="H613" i="33"/>
  <c r="H741" i="33"/>
  <c r="H90" i="33"/>
  <c r="J62" i="33"/>
  <c r="H732" i="33"/>
  <c r="H23" i="33"/>
  <c r="H151" i="33"/>
  <c r="J279" i="33"/>
  <c r="J409" i="33"/>
  <c r="J537" i="33"/>
  <c r="J665" i="33"/>
  <c r="J793" i="33"/>
  <c r="J250" i="33"/>
  <c r="H162" i="33"/>
  <c r="J764" i="33"/>
  <c r="J55" i="33"/>
  <c r="J183" i="33"/>
  <c r="J311" i="33"/>
  <c r="H441" i="33"/>
  <c r="H569" i="33"/>
  <c r="H697" i="33"/>
  <c r="H825" i="33"/>
  <c r="J318" i="33"/>
  <c r="J130" i="33"/>
  <c r="H752" i="33"/>
  <c r="H43" i="33"/>
  <c r="H171" i="33"/>
  <c r="H299" i="33"/>
  <c r="J429" i="33"/>
  <c r="J557" i="33"/>
  <c r="J685" i="33"/>
  <c r="J813" i="33"/>
  <c r="H290" i="33"/>
  <c r="H536" i="33"/>
  <c r="J704" i="33"/>
  <c r="K704" i="33" s="1"/>
  <c r="J832" i="33"/>
  <c r="J123" i="33"/>
  <c r="J251" i="33"/>
  <c r="H381" i="33"/>
  <c r="H509" i="33"/>
  <c r="H637" i="33"/>
  <c r="H765" i="33"/>
  <c r="H166" i="33"/>
  <c r="J448" i="33"/>
  <c r="J142" i="33"/>
  <c r="H756" i="33"/>
  <c r="H47" i="33"/>
  <c r="H175" i="33"/>
  <c r="H303" i="33"/>
  <c r="J433" i="33"/>
  <c r="J561" i="33"/>
  <c r="K561" i="33" s="1"/>
  <c r="J689" i="33"/>
  <c r="J817" i="33"/>
  <c r="H298" i="33"/>
  <c r="J676" i="33"/>
  <c r="J804" i="33"/>
  <c r="J95" i="33"/>
  <c r="J223" i="33"/>
  <c r="H351" i="33"/>
  <c r="H481" i="33"/>
  <c r="H609" i="33"/>
  <c r="I232" i="33"/>
  <c r="I712" i="33"/>
  <c r="I1069" i="33"/>
  <c r="I160" i="33"/>
  <c r="I543" i="33"/>
  <c r="I406" i="33"/>
  <c r="I638" i="33"/>
  <c r="I856" i="33"/>
  <c r="I1127" i="33"/>
  <c r="I361" i="33"/>
  <c r="I937" i="33"/>
  <c r="I152" i="33"/>
  <c r="I63" i="33"/>
  <c r="I86" i="33"/>
  <c r="I458" i="33"/>
  <c r="I654" i="33"/>
  <c r="I577" i="33"/>
  <c r="I1160" i="33"/>
  <c r="I955" i="33"/>
  <c r="I105" i="33"/>
  <c r="I1012" i="33"/>
  <c r="I272" i="33"/>
  <c r="I311" i="33"/>
  <c r="I399" i="33"/>
  <c r="I390" i="33"/>
  <c r="I153" i="33"/>
  <c r="I100" i="33"/>
  <c r="I1000" i="33"/>
  <c r="I1111" i="33"/>
  <c r="I900" i="33"/>
  <c r="I757" i="33"/>
  <c r="I393" i="33"/>
  <c r="I432" i="33"/>
  <c r="I519" i="33"/>
  <c r="I6" i="33"/>
  <c r="I1282" i="33"/>
  <c r="I870" i="33"/>
  <c r="I672" i="33"/>
  <c r="I1073" i="33"/>
  <c r="I843" i="33"/>
  <c r="I1109" i="33"/>
  <c r="I905" i="33"/>
  <c r="I128" i="33"/>
  <c r="I167" i="33"/>
  <c r="I254" i="33"/>
  <c r="I245" i="33"/>
  <c r="I13" i="33"/>
  <c r="I107" i="33"/>
  <c r="I351" i="33"/>
  <c r="I4" i="33"/>
  <c r="I35" i="33"/>
  <c r="I130" i="33"/>
  <c r="I61" i="33"/>
  <c r="I155" i="33"/>
  <c r="I250" i="33"/>
  <c r="I117" i="33"/>
  <c r="I211" i="33"/>
  <c r="I306" i="33"/>
  <c r="I246" i="33"/>
  <c r="I460" i="33"/>
  <c r="I555" i="33"/>
  <c r="I34" i="33"/>
  <c r="I165" i="33"/>
  <c r="I259" i="33"/>
  <c r="I354" i="33"/>
  <c r="I118" i="33"/>
  <c r="I444" i="33"/>
  <c r="I539" i="33"/>
  <c r="I18" i="33"/>
  <c r="I149" i="33"/>
  <c r="I243" i="33"/>
  <c r="I274" i="33"/>
  <c r="J154" i="33"/>
  <c r="K154" i="33" s="1"/>
  <c r="H760" i="33"/>
  <c r="H51" i="33"/>
  <c r="H179" i="33"/>
  <c r="H307" i="33"/>
  <c r="J437" i="33"/>
  <c r="K437" i="33" s="1"/>
  <c r="J565" i="33"/>
  <c r="K565" i="33" s="1"/>
  <c r="J693" i="33"/>
  <c r="K693" i="33" s="1"/>
  <c r="J821" i="33"/>
  <c r="K821" i="33" s="1"/>
  <c r="H306" i="33"/>
  <c r="H552" i="33"/>
  <c r="J696" i="33"/>
  <c r="K696" i="33" s="1"/>
  <c r="J824" i="33"/>
  <c r="K824" i="33" s="1"/>
  <c r="J115" i="33"/>
  <c r="K115" i="33" s="1"/>
  <c r="J243" i="33"/>
  <c r="K243" i="33" s="1"/>
  <c r="H373" i="33"/>
  <c r="H501" i="33"/>
  <c r="H629" i="33"/>
  <c r="H757" i="33"/>
  <c r="H138" i="33"/>
  <c r="J114" i="33"/>
  <c r="H748" i="33"/>
  <c r="H39" i="33"/>
  <c r="H167" i="33"/>
  <c r="H295" i="33"/>
  <c r="J425" i="33"/>
  <c r="J553" i="33"/>
  <c r="J681" i="33"/>
  <c r="J809" i="33"/>
  <c r="H282" i="33"/>
  <c r="H218" i="33"/>
  <c r="J780" i="33"/>
  <c r="J71" i="33"/>
  <c r="H199" i="33"/>
  <c r="J327" i="33"/>
  <c r="H457" i="33"/>
  <c r="H585" i="33"/>
  <c r="H713" i="33"/>
  <c r="H6" i="33"/>
  <c r="J354" i="33"/>
  <c r="H174" i="33"/>
  <c r="H768" i="33"/>
  <c r="H59" i="33"/>
  <c r="H187" i="33"/>
  <c r="H315" i="33"/>
  <c r="J445" i="33"/>
  <c r="K445" i="33" s="1"/>
  <c r="J573" i="33"/>
  <c r="K573" i="33" s="1"/>
  <c r="J701" i="33"/>
  <c r="K701" i="33" s="1"/>
  <c r="J829" i="33"/>
  <c r="K829" i="33" s="1"/>
  <c r="H326" i="33"/>
  <c r="H22" i="33"/>
  <c r="J720" i="33"/>
  <c r="K720" i="33" s="1"/>
  <c r="J11" i="33"/>
  <c r="K11" i="33" s="1"/>
  <c r="J139" i="33"/>
  <c r="K139" i="33" s="1"/>
  <c r="H267" i="33"/>
  <c r="H397" i="33"/>
  <c r="H525" i="33"/>
  <c r="H653" i="33"/>
  <c r="H781" i="33"/>
  <c r="H214" i="33"/>
  <c r="J472" i="33"/>
  <c r="K472" i="33" s="1"/>
  <c r="H186" i="33"/>
  <c r="H772" i="33"/>
  <c r="H63" i="33"/>
  <c r="H191" i="33"/>
  <c r="H319" i="33"/>
  <c r="J449" i="33"/>
  <c r="J577" i="33"/>
  <c r="J705" i="33"/>
  <c r="J833" i="33"/>
  <c r="H338" i="33"/>
  <c r="J692" i="33"/>
  <c r="K692" i="33" s="1"/>
  <c r="J820" i="33"/>
  <c r="K820" i="33" s="1"/>
  <c r="J111" i="33"/>
  <c r="K111" i="33" s="1"/>
  <c r="J239" i="33"/>
  <c r="K239" i="33" s="1"/>
  <c r="H369" i="33"/>
  <c r="H497" i="33"/>
  <c r="H625" i="33"/>
  <c r="H753" i="33"/>
  <c r="H122" i="33"/>
  <c r="J488" i="33"/>
  <c r="H116" i="33"/>
  <c r="I271" i="33"/>
  <c r="I976" i="33"/>
  <c r="I983" i="33"/>
  <c r="I96" i="33"/>
  <c r="I479" i="33"/>
  <c r="I1214" i="33"/>
  <c r="I830" i="33"/>
  <c r="I920" i="33"/>
  <c r="I1051" i="33"/>
  <c r="I1133" i="33"/>
  <c r="I847" i="33"/>
  <c r="I24" i="33"/>
  <c r="I599" i="33"/>
  <c r="I22" i="33"/>
  <c r="I1410" i="33"/>
  <c r="I846" i="33"/>
  <c r="I656" i="33"/>
  <c r="I1094" i="33"/>
  <c r="I868" i="33"/>
  <c r="I1125" i="33"/>
  <c r="I926" i="33"/>
  <c r="I208" i="33"/>
  <c r="I247" i="33"/>
  <c r="I334" i="33"/>
  <c r="I903" i="33"/>
  <c r="I92" i="33"/>
  <c r="I389" i="33"/>
  <c r="I1064" i="33"/>
  <c r="I1029" i="33"/>
  <c r="I801" i="33"/>
  <c r="I1086" i="33"/>
  <c r="I328" i="33"/>
  <c r="I368" i="33"/>
  <c r="I455" i="33"/>
  <c r="I446" i="33"/>
  <c r="I1171" i="33"/>
  <c r="I418" i="33"/>
  <c r="I744" i="33"/>
  <c r="I988" i="33"/>
  <c r="I578" i="33"/>
  <c r="I1027" i="33"/>
  <c r="I809" i="33"/>
  <c r="I64" i="33"/>
  <c r="I103" i="33"/>
  <c r="I190" i="33"/>
  <c r="I181" i="33"/>
  <c r="I12" i="33"/>
  <c r="I43" i="33"/>
  <c r="I439" i="33"/>
  <c r="I484" i="33"/>
  <c r="I579" i="33"/>
  <c r="I66" i="33"/>
  <c r="I60" i="33"/>
  <c r="I91" i="33"/>
  <c r="I186" i="33"/>
  <c r="I53" i="33"/>
  <c r="I147" i="33"/>
  <c r="I242" i="33"/>
  <c r="I414" i="33"/>
  <c r="I396" i="33"/>
  <c r="I491" i="33"/>
  <c r="I98" i="33"/>
  <c r="I101" i="33"/>
  <c r="I195" i="33"/>
  <c r="I290" i="33"/>
  <c r="I357" i="33"/>
  <c r="I380" i="33"/>
  <c r="I475" i="33"/>
  <c r="I403" i="33"/>
  <c r="I85" i="33"/>
  <c r="I179" i="33"/>
  <c r="I82" i="33"/>
  <c r="J198" i="33"/>
  <c r="K198" i="33" s="1"/>
  <c r="H776" i="33"/>
  <c r="H67" i="33"/>
  <c r="H195" i="33"/>
  <c r="H323" i="33"/>
  <c r="J453" i="33"/>
  <c r="K453" i="33" s="1"/>
  <c r="J581" i="33"/>
  <c r="K581" i="33" s="1"/>
  <c r="J709" i="33"/>
  <c r="K709" i="33" s="1"/>
  <c r="J837" i="33"/>
  <c r="K837" i="33" s="1"/>
  <c r="H346" i="33"/>
  <c r="J840" i="33"/>
  <c r="K840" i="33" s="1"/>
  <c r="J712" i="33"/>
  <c r="K712" i="33" s="1"/>
  <c r="J3" i="33"/>
  <c r="K3" i="33" s="1"/>
  <c r="J131" i="33"/>
  <c r="K131" i="33" s="1"/>
  <c r="H259" i="33"/>
  <c r="H389" i="33"/>
  <c r="H517" i="33"/>
  <c r="H645" i="33"/>
  <c r="H773" i="33"/>
  <c r="H190" i="33"/>
  <c r="J162" i="33"/>
  <c r="H764" i="33"/>
  <c r="H55" i="33"/>
  <c r="H183" i="33"/>
  <c r="H311" i="33"/>
  <c r="J441" i="33"/>
  <c r="J569" i="33"/>
  <c r="J697" i="33"/>
  <c r="J825" i="33"/>
  <c r="H318" i="33"/>
  <c r="J330" i="33"/>
  <c r="K330" i="33" s="1"/>
  <c r="J796" i="33"/>
  <c r="K796" i="33" s="1"/>
  <c r="J87" i="33"/>
  <c r="K87" i="33" s="1"/>
  <c r="H215" i="33"/>
  <c r="H343" i="33"/>
  <c r="H473" i="33"/>
  <c r="H601" i="33"/>
  <c r="H729" i="33"/>
  <c r="H54" i="33"/>
  <c r="J388" i="33"/>
  <c r="K388" i="33" s="1"/>
  <c r="J230" i="33"/>
  <c r="K230" i="33" s="1"/>
  <c r="H784" i="33"/>
  <c r="H75" i="33"/>
  <c r="H203" i="33"/>
  <c r="H331" i="33"/>
  <c r="J461" i="33"/>
  <c r="K461" i="33" s="1"/>
  <c r="J589" i="33"/>
  <c r="K589" i="33" s="1"/>
  <c r="J717" i="33"/>
  <c r="K717" i="33" s="1"/>
  <c r="J18" i="33"/>
  <c r="K18" i="33" s="1"/>
  <c r="H362" i="33"/>
  <c r="H74" i="33"/>
  <c r="J736" i="33"/>
  <c r="J27" i="33"/>
  <c r="K27" i="33" s="1"/>
  <c r="J155" i="33"/>
  <c r="H283" i="33"/>
  <c r="H413" i="33"/>
  <c r="H541" i="33"/>
  <c r="H669" i="33"/>
  <c r="H797" i="33"/>
  <c r="J258" i="33"/>
  <c r="J504" i="33"/>
  <c r="K504" i="33" s="1"/>
  <c r="J246" i="33"/>
  <c r="H788" i="33"/>
  <c r="H79" i="33"/>
  <c r="H207" i="33"/>
  <c r="H335" i="33"/>
  <c r="J465" i="33"/>
  <c r="J593" i="33"/>
  <c r="J721" i="33"/>
  <c r="J30" i="33"/>
  <c r="H372" i="33"/>
  <c r="J708" i="33"/>
  <c r="K708" i="33" s="1"/>
  <c r="J836" i="33"/>
  <c r="K836" i="33" s="1"/>
  <c r="J127" i="33"/>
  <c r="K127" i="33" s="1"/>
  <c r="H255" i="33"/>
  <c r="H385" i="33"/>
  <c r="H513" i="33"/>
  <c r="H641" i="33"/>
  <c r="H769" i="33"/>
  <c r="J178" i="33"/>
  <c r="K178" i="33" s="1"/>
  <c r="H544" i="33"/>
  <c r="H152" i="33"/>
  <c r="J438" i="33"/>
  <c r="J710" i="33"/>
  <c r="J858" i="33"/>
  <c r="J986" i="33"/>
  <c r="J1115" i="33"/>
  <c r="J1243" i="33"/>
  <c r="J1371" i="33"/>
  <c r="J1499" i="33"/>
  <c r="J1627" i="33"/>
  <c r="H656" i="33"/>
  <c r="H272" i="33"/>
  <c r="H550" i="33"/>
  <c r="H778" i="33"/>
  <c r="H910" i="33"/>
  <c r="H1039" i="33"/>
  <c r="H1167" i="33"/>
  <c r="I358" i="33"/>
  <c r="I1030" i="33"/>
  <c r="I823" i="33"/>
  <c r="I456" i="33"/>
  <c r="I415" i="33"/>
  <c r="I1011" i="33"/>
  <c r="I655" i="33"/>
  <c r="I984" i="33"/>
  <c r="I965" i="33"/>
  <c r="I1059" i="33"/>
  <c r="I537" i="33"/>
  <c r="I512" i="33"/>
  <c r="I535" i="33"/>
  <c r="I462" i="33"/>
  <c r="I1304" i="33"/>
  <c r="I321" i="33"/>
  <c r="I728" i="33"/>
  <c r="I1009" i="33"/>
  <c r="I709" i="33"/>
  <c r="I1047" i="33"/>
  <c r="I835" i="33"/>
  <c r="I144" i="33"/>
  <c r="I183" i="33"/>
  <c r="I270" i="33"/>
  <c r="I1435" i="33"/>
  <c r="I702" i="33"/>
  <c r="I588" i="33"/>
  <c r="I1152" i="33"/>
  <c r="I943" i="33"/>
  <c r="I1181" i="33"/>
  <c r="I1001" i="33"/>
  <c r="I264" i="33"/>
  <c r="I303" i="33"/>
  <c r="I391" i="33"/>
  <c r="I382" i="33"/>
  <c r="I754" i="33"/>
  <c r="I607" i="33"/>
  <c r="I816" i="33"/>
  <c r="I902" i="33"/>
  <c r="I1134" i="33"/>
  <c r="I941" i="33"/>
  <c r="I513" i="33"/>
  <c r="J366" i="33"/>
  <c r="K366" i="33" s="1"/>
  <c r="I39" i="33"/>
  <c r="I126" i="33"/>
  <c r="I503" i="33"/>
  <c r="I492" i="33"/>
  <c r="I587" i="33"/>
  <c r="I494" i="33"/>
  <c r="I420" i="33"/>
  <c r="I515" i="33"/>
  <c r="I287" i="33"/>
  <c r="I540" i="33"/>
  <c r="I27" i="33"/>
  <c r="I122" i="33"/>
  <c r="I52" i="33"/>
  <c r="I83" i="33"/>
  <c r="I178" i="33"/>
  <c r="I285" i="33"/>
  <c r="I331" i="33"/>
  <c r="I427" i="33"/>
  <c r="I210" i="33"/>
  <c r="I37" i="33"/>
  <c r="I131" i="33"/>
  <c r="I226" i="33"/>
  <c r="I261" i="33"/>
  <c r="I315" i="33"/>
  <c r="I411" i="33"/>
  <c r="I266" i="33"/>
  <c r="I21" i="33"/>
  <c r="I115" i="33"/>
  <c r="I58" i="33"/>
  <c r="H266" i="33"/>
  <c r="H792" i="33"/>
  <c r="H83" i="33"/>
  <c r="H211" i="33"/>
  <c r="J339" i="33"/>
  <c r="K339" i="33" s="1"/>
  <c r="J469" i="33"/>
  <c r="K469" i="33" s="1"/>
  <c r="J597" i="33"/>
  <c r="K597" i="33" s="1"/>
  <c r="J725" i="33"/>
  <c r="K725" i="33" s="1"/>
  <c r="J42" i="33"/>
  <c r="K42" i="33" s="1"/>
  <c r="H380" i="33"/>
  <c r="H46" i="33"/>
  <c r="J728" i="33"/>
  <c r="K728" i="33" s="1"/>
  <c r="J19" i="33"/>
  <c r="K19" i="33" s="1"/>
  <c r="J147" i="33"/>
  <c r="K147" i="33" s="1"/>
  <c r="H275" i="33"/>
  <c r="H405" i="33"/>
  <c r="H533" i="33"/>
  <c r="H661" i="33"/>
  <c r="H789" i="33"/>
  <c r="H238" i="33"/>
  <c r="J218" i="33"/>
  <c r="H780" i="33"/>
  <c r="H71" i="33"/>
  <c r="J199" i="33"/>
  <c r="H327" i="33"/>
  <c r="J457" i="33"/>
  <c r="J585" i="33"/>
  <c r="J713" i="33"/>
  <c r="J6" i="33"/>
  <c r="H354" i="33"/>
  <c r="J684" i="33"/>
  <c r="K684" i="33" s="1"/>
  <c r="J812" i="33"/>
  <c r="K812" i="33" s="1"/>
  <c r="J103" i="33"/>
  <c r="K103" i="33" s="1"/>
  <c r="H231" i="33"/>
  <c r="H359" i="33"/>
  <c r="H489" i="33"/>
  <c r="H617" i="33"/>
  <c r="H745" i="33"/>
  <c r="H102" i="33"/>
  <c r="J416" i="33"/>
  <c r="H672" i="33"/>
  <c r="H800" i="33"/>
  <c r="H91" i="33"/>
  <c r="H219" i="33"/>
  <c r="J347" i="33"/>
  <c r="K347" i="33" s="1"/>
  <c r="J477" i="33"/>
  <c r="K477" i="33" s="1"/>
  <c r="J605" i="33"/>
  <c r="K605" i="33" s="1"/>
  <c r="J733" i="33"/>
  <c r="K733" i="33" s="1"/>
  <c r="J66" i="33"/>
  <c r="K66" i="33" s="1"/>
  <c r="H396" i="33"/>
  <c r="H130" i="33"/>
  <c r="J752" i="33"/>
  <c r="J43" i="33"/>
  <c r="J171" i="33"/>
  <c r="K171" i="33" s="1"/>
  <c r="H676" i="33"/>
  <c r="J417" i="33"/>
  <c r="J78" i="33"/>
  <c r="J788" i="33"/>
  <c r="H287" i="33"/>
  <c r="H657" i="33"/>
  <c r="H226" i="33"/>
  <c r="H52" i="33"/>
  <c r="J474" i="33"/>
  <c r="J774" i="33"/>
  <c r="J954" i="33"/>
  <c r="J1131" i="33"/>
  <c r="J1291" i="33"/>
  <c r="J1451" i="33"/>
  <c r="J1595" i="33"/>
  <c r="H624" i="33"/>
  <c r="H312" i="33"/>
  <c r="H618" i="33"/>
  <c r="H830" i="33"/>
  <c r="H974" i="33"/>
  <c r="H1119" i="33"/>
  <c r="H1263" i="33"/>
  <c r="H1391" i="33"/>
  <c r="J624" i="33"/>
  <c r="K624" i="33" s="1"/>
  <c r="H236" i="33"/>
  <c r="J514" i="33"/>
  <c r="J762" i="33"/>
  <c r="J894" i="33"/>
  <c r="J1022" i="33"/>
  <c r="J1151" i="33"/>
  <c r="J1279" i="33"/>
  <c r="J1407" i="33"/>
  <c r="J1535" i="33"/>
  <c r="J596" i="33"/>
  <c r="J212" i="33"/>
  <c r="H490" i="33"/>
  <c r="H750" i="33"/>
  <c r="H882" i="33"/>
  <c r="H1010" i="33"/>
  <c r="H1139" i="33"/>
  <c r="H1267" i="33"/>
  <c r="H600" i="33"/>
  <c r="H212" i="33"/>
  <c r="J490" i="33"/>
  <c r="K490" i="33" s="1"/>
  <c r="J750" i="33"/>
  <c r="K750" i="33" s="1"/>
  <c r="J882" i="33"/>
  <c r="K882" i="33" s="1"/>
  <c r="J1010" i="33"/>
  <c r="K1010" i="33" s="1"/>
  <c r="J1139" i="33"/>
  <c r="K1139" i="33" s="1"/>
  <c r="J1267" i="33"/>
  <c r="K1267" i="33" s="1"/>
  <c r="J1395" i="33"/>
  <c r="J1523" i="33"/>
  <c r="J1651" i="33"/>
  <c r="J44" i="33"/>
  <c r="H328" i="33"/>
  <c r="H602" i="33"/>
  <c r="H806" i="33"/>
  <c r="H934" i="33"/>
  <c r="H1063" i="33"/>
  <c r="H1191" i="33"/>
  <c r="H528" i="33"/>
  <c r="H140" i="33"/>
  <c r="J430" i="33"/>
  <c r="J702" i="33"/>
  <c r="J854" i="33"/>
  <c r="J982" i="33"/>
  <c r="H1111" i="33"/>
  <c r="J1239" i="33"/>
  <c r="J1367" i="33"/>
  <c r="J1495" i="33"/>
  <c r="J52" i="33"/>
  <c r="H336" i="33"/>
  <c r="H610" i="33"/>
  <c r="H810" i="33"/>
  <c r="H938" i="33"/>
  <c r="H1067" i="33"/>
  <c r="H1195" i="33"/>
  <c r="H1323" i="33"/>
  <c r="H1531" i="33"/>
  <c r="H1699" i="33"/>
  <c r="H1827" i="33"/>
  <c r="H262" i="33"/>
  <c r="H548" i="33"/>
  <c r="J128" i="33"/>
  <c r="H356" i="33"/>
  <c r="H598" i="33"/>
  <c r="H53" i="33"/>
  <c r="H1303" i="33"/>
  <c r="H1587" i="33"/>
  <c r="J1731" i="33"/>
  <c r="J2" i="33"/>
  <c r="J334" i="33"/>
  <c r="J612" i="33"/>
  <c r="J176" i="33"/>
  <c r="J418" i="33"/>
  <c r="J658" i="33"/>
  <c r="J85" i="33"/>
  <c r="H1371" i="33"/>
  <c r="H1611" i="33"/>
  <c r="H1751" i="33"/>
  <c r="J58" i="33"/>
  <c r="H376" i="33"/>
  <c r="H652" i="33"/>
  <c r="J216" i="33"/>
  <c r="H458" i="33"/>
  <c r="H698" i="33"/>
  <c r="H1419" i="33"/>
  <c r="H1635" i="33"/>
  <c r="J1767" i="33"/>
  <c r="H106" i="33"/>
  <c r="J412" i="33"/>
  <c r="H12" i="33"/>
  <c r="H248" i="33"/>
  <c r="J486" i="33"/>
  <c r="J730" i="33"/>
  <c r="J121" i="33"/>
  <c r="J249" i="33"/>
  <c r="H1519" i="33"/>
  <c r="H1691" i="33"/>
  <c r="H1819" i="33"/>
  <c r="J242" i="33"/>
  <c r="H532" i="33"/>
  <c r="J112" i="33"/>
  <c r="H340" i="33"/>
  <c r="H582" i="33"/>
  <c r="H45" i="33"/>
  <c r="H1431" i="33"/>
  <c r="J1639" i="33"/>
  <c r="J1771" i="33"/>
  <c r="H118" i="33"/>
  <c r="J420" i="33"/>
  <c r="H20" i="33"/>
  <c r="J299" i="33"/>
  <c r="K299" i="33" s="1"/>
  <c r="H804" i="33"/>
  <c r="J481" i="33"/>
  <c r="J122" i="33"/>
  <c r="J15" i="33"/>
  <c r="K15" i="33" s="1"/>
  <c r="J335" i="33"/>
  <c r="H673" i="33"/>
  <c r="J270" i="33"/>
  <c r="H84" i="33"/>
  <c r="J506" i="33"/>
  <c r="J810" i="33"/>
  <c r="J970" i="33"/>
  <c r="J1147" i="33"/>
  <c r="J1323" i="33"/>
  <c r="J1467" i="33"/>
  <c r="J1611" i="33"/>
  <c r="J24" i="33"/>
  <c r="H344" i="33"/>
  <c r="H654" i="33"/>
  <c r="H846" i="33"/>
  <c r="H990" i="33"/>
  <c r="H1135" i="33"/>
  <c r="H1279" i="33"/>
  <c r="H1407" i="33"/>
  <c r="J656" i="33"/>
  <c r="K656" i="33" s="1"/>
  <c r="J272" i="33"/>
  <c r="K272" i="33" s="1"/>
  <c r="J550" i="33"/>
  <c r="K550" i="33" s="1"/>
  <c r="J778" i="33"/>
  <c r="K778" i="33" s="1"/>
  <c r="J910" i="33"/>
  <c r="K910" i="33" s="1"/>
  <c r="J1039" i="33"/>
  <c r="K1039" i="33" s="1"/>
  <c r="J1167" i="33"/>
  <c r="K1167" i="33" s="1"/>
  <c r="J1295" i="33"/>
  <c r="J1423" i="33"/>
  <c r="J1551" i="33"/>
  <c r="H636" i="33"/>
  <c r="J244" i="33"/>
  <c r="H522" i="33"/>
  <c r="H766" i="33"/>
  <c r="H898" i="33"/>
  <c r="H1026" i="33"/>
  <c r="H1155" i="33"/>
  <c r="H1283" i="33"/>
  <c r="J636" i="33"/>
  <c r="K636" i="33" s="1"/>
  <c r="H244" i="33"/>
  <c r="J522" i="33"/>
  <c r="K522" i="33" s="1"/>
  <c r="J766" i="33"/>
  <c r="K766" i="33" s="1"/>
  <c r="J898" i="33"/>
  <c r="K898" i="33" s="1"/>
  <c r="J1026" i="33"/>
  <c r="K1026" i="33" s="1"/>
  <c r="J1155" i="33"/>
  <c r="K1155" i="33" s="1"/>
  <c r="J1283" i="33"/>
  <c r="K1283" i="33" s="1"/>
  <c r="J1411" i="33"/>
  <c r="J1539" i="33"/>
  <c r="H416" i="33"/>
  <c r="J76" i="33"/>
  <c r="H360" i="33"/>
  <c r="H634" i="33"/>
  <c r="H822" i="33"/>
  <c r="H950" i="33"/>
  <c r="J1079" i="33"/>
  <c r="H1207" i="33"/>
  <c r="H576" i="33"/>
  <c r="J188" i="33"/>
  <c r="J466" i="33"/>
  <c r="J734" i="33"/>
  <c r="J870" i="33"/>
  <c r="J998" i="33"/>
  <c r="J1127" i="33"/>
  <c r="J1255" i="33"/>
  <c r="J1383" i="33"/>
  <c r="J432" i="33"/>
  <c r="J84" i="33"/>
  <c r="H370" i="33"/>
  <c r="H642" i="33"/>
  <c r="H826" i="33"/>
  <c r="H954" i="33"/>
  <c r="H1083" i="33"/>
  <c r="H1211" i="33"/>
  <c r="H1339" i="33"/>
  <c r="H1559" i="33"/>
  <c r="H1715" i="33"/>
  <c r="H1843" i="33"/>
  <c r="H302" i="33"/>
  <c r="H580" i="33"/>
  <c r="J156" i="33"/>
  <c r="H390" i="33"/>
  <c r="H630" i="33"/>
  <c r="H69" i="33"/>
  <c r="H1367" i="33"/>
  <c r="J1607" i="33"/>
  <c r="J1747" i="33"/>
  <c r="H50" i="33"/>
  <c r="J368" i="33"/>
  <c r="J640" i="33"/>
  <c r="H208" i="33"/>
  <c r="J450" i="33"/>
  <c r="J694" i="33"/>
  <c r="J101" i="33"/>
  <c r="H1415" i="33"/>
  <c r="J1631" i="33"/>
  <c r="H1767" i="33"/>
  <c r="J106" i="33"/>
  <c r="H412" i="33"/>
  <c r="J12" i="33"/>
  <c r="J248" i="33"/>
  <c r="H486" i="33"/>
  <c r="H730" i="33"/>
  <c r="H1455" i="33"/>
  <c r="J1655" i="33"/>
  <c r="J1783" i="33"/>
  <c r="H146" i="33"/>
  <c r="J460" i="33"/>
  <c r="H40" i="33"/>
  <c r="J276" i="33"/>
  <c r="J518" i="33"/>
  <c r="J9" i="33"/>
  <c r="J137" i="33"/>
  <c r="H265" i="33"/>
  <c r="J1543" i="33"/>
  <c r="H1707" i="33"/>
  <c r="H1835" i="33"/>
  <c r="H286" i="33"/>
  <c r="H564" i="33"/>
  <c r="J144" i="33"/>
  <c r="H374" i="33"/>
  <c r="H614" i="33"/>
  <c r="H61" i="33"/>
  <c r="H1463" i="33"/>
  <c r="J1659" i="33"/>
  <c r="J1787" i="33"/>
  <c r="H158" i="33"/>
  <c r="J468" i="33"/>
  <c r="H48" i="33"/>
  <c r="J284" i="33"/>
  <c r="J526" i="33"/>
  <c r="J13" i="33"/>
  <c r="J141" i="33"/>
  <c r="H269" i="33"/>
  <c r="H1527" i="33"/>
  <c r="H1695" i="33"/>
  <c r="H1823" i="33"/>
  <c r="H254" i="33"/>
  <c r="H540" i="33"/>
  <c r="J120" i="33"/>
  <c r="H348" i="33"/>
  <c r="H590" i="33"/>
  <c r="H49" i="33"/>
  <c r="H1503" i="33"/>
  <c r="H429" i="33"/>
  <c r="H31" i="33"/>
  <c r="J545" i="33"/>
  <c r="H270" i="33"/>
  <c r="J31" i="33"/>
  <c r="H401" i="33"/>
  <c r="H721" i="33"/>
  <c r="J298" i="33"/>
  <c r="H196" i="33"/>
  <c r="J542" i="33"/>
  <c r="J826" i="33"/>
  <c r="J1002" i="33"/>
  <c r="J1163" i="33"/>
  <c r="J1339" i="33"/>
  <c r="J1483" i="33"/>
  <c r="J1643" i="33"/>
  <c r="J60" i="33"/>
  <c r="H378" i="33"/>
  <c r="H682" i="33"/>
  <c r="H862" i="33"/>
  <c r="H1006" i="33"/>
  <c r="H1151" i="33"/>
  <c r="H1295" i="33"/>
  <c r="H1423" i="33"/>
  <c r="H24" i="33"/>
  <c r="J312" i="33"/>
  <c r="J586" i="33"/>
  <c r="J798" i="33"/>
  <c r="J926" i="33"/>
  <c r="J1055" i="33"/>
  <c r="J1183" i="33"/>
  <c r="J1311" i="33"/>
  <c r="J1439" i="33"/>
  <c r="J1567" i="33"/>
  <c r="H664" i="33"/>
  <c r="H280" i="33"/>
  <c r="H558" i="33"/>
  <c r="H782" i="33"/>
  <c r="H914" i="33"/>
  <c r="H1043" i="33"/>
  <c r="H1171" i="33"/>
  <c r="H1299" i="33"/>
  <c r="J664" i="33"/>
  <c r="K664" i="33" s="1"/>
  <c r="J280" i="33"/>
  <c r="K280" i="33" s="1"/>
  <c r="J558" i="33"/>
  <c r="K558" i="33" s="1"/>
  <c r="J782" i="33"/>
  <c r="K782" i="33" s="1"/>
  <c r="J914" i="33"/>
  <c r="K914" i="33" s="1"/>
  <c r="J1043" i="33"/>
  <c r="K1043" i="33" s="1"/>
  <c r="J1171" i="33"/>
  <c r="K1171" i="33" s="1"/>
  <c r="J1299" i="33"/>
  <c r="K1299" i="33" s="1"/>
  <c r="J1427" i="33"/>
  <c r="J1555" i="33"/>
  <c r="H464" i="33"/>
  <c r="J108" i="33"/>
  <c r="H394" i="33"/>
  <c r="H666" i="33"/>
  <c r="H838" i="33"/>
  <c r="H966" i="33"/>
  <c r="J1095" i="33"/>
  <c r="H1223" i="33"/>
  <c r="J608" i="33"/>
  <c r="H220" i="33"/>
  <c r="J498" i="33"/>
  <c r="J754" i="33"/>
  <c r="J886" i="33"/>
  <c r="J1014" i="33"/>
  <c r="J1143" i="33"/>
  <c r="J1271" i="33"/>
  <c r="J1399" i="33"/>
  <c r="J480" i="33"/>
  <c r="J116" i="33"/>
  <c r="H402" i="33"/>
  <c r="H674" i="33"/>
  <c r="H842" i="33"/>
  <c r="H970" i="33"/>
  <c r="H1099" i="33"/>
  <c r="H1227" i="33"/>
  <c r="H1287" i="33"/>
  <c r="H1583" i="33"/>
  <c r="H1731" i="33"/>
  <c r="H2" i="33"/>
  <c r="H334" i="33"/>
  <c r="H612" i="33"/>
  <c r="H176" i="33"/>
  <c r="H418" i="33"/>
  <c r="H658" i="33"/>
  <c r="H85" i="33"/>
  <c r="H1411" i="33"/>
  <c r="H1631" i="33"/>
  <c r="J1763" i="33"/>
  <c r="H94" i="33"/>
  <c r="J404" i="33"/>
  <c r="H4" i="33"/>
  <c r="H240" i="33"/>
  <c r="J478" i="33"/>
  <c r="J722" i="33"/>
  <c r="J117" i="33"/>
  <c r="H1451" i="33"/>
  <c r="H1655" i="33"/>
  <c r="H1783" i="33"/>
  <c r="J146" i="33"/>
  <c r="H460" i="33"/>
  <c r="J40" i="33"/>
  <c r="H276" i="33"/>
  <c r="H518" i="33"/>
  <c r="H9" i="33"/>
  <c r="H1487" i="33"/>
  <c r="J1671" i="33"/>
  <c r="J1799" i="33"/>
  <c r="H194" i="33"/>
  <c r="J492" i="33"/>
  <c r="H72" i="33"/>
  <c r="J300" i="33"/>
  <c r="J546" i="33"/>
  <c r="J25" i="33"/>
  <c r="J153" i="33"/>
  <c r="H281" i="33"/>
  <c r="H1571" i="33"/>
  <c r="H1723" i="33"/>
  <c r="H1851" i="33"/>
  <c r="H314" i="33"/>
  <c r="H592" i="33"/>
  <c r="J164" i="33"/>
  <c r="H406" i="33"/>
  <c r="H646" i="33"/>
  <c r="H77" i="33"/>
  <c r="H1495" i="33"/>
  <c r="J1675" i="33"/>
  <c r="J1803" i="33"/>
  <c r="H202" i="33"/>
  <c r="J500" i="33"/>
  <c r="H80" i="33"/>
  <c r="J308" i="33"/>
  <c r="J554" i="33"/>
  <c r="J29" i="33"/>
  <c r="J157" i="33"/>
  <c r="H285" i="33"/>
  <c r="H1551" i="33"/>
  <c r="H1711" i="33"/>
  <c r="H1839" i="33"/>
  <c r="H294" i="33"/>
  <c r="H572" i="33"/>
  <c r="J148" i="33"/>
  <c r="H382" i="33"/>
  <c r="H622" i="33"/>
  <c r="H65" i="33"/>
  <c r="J1527" i="33"/>
  <c r="J1695" i="33"/>
  <c r="J1823" i="33"/>
  <c r="J254" i="33"/>
  <c r="J540" i="33"/>
  <c r="H120" i="33"/>
  <c r="J348" i="33"/>
  <c r="J590" i="33"/>
  <c r="J49" i="33"/>
  <c r="H557" i="33"/>
  <c r="H95" i="33"/>
  <c r="J609" i="33"/>
  <c r="K609" i="33" s="1"/>
  <c r="H34" i="33"/>
  <c r="J79" i="33"/>
  <c r="H417" i="33"/>
  <c r="H737" i="33"/>
  <c r="J372" i="33"/>
  <c r="H228" i="33"/>
  <c r="J610" i="33"/>
  <c r="J842" i="33"/>
  <c r="J1018" i="33"/>
  <c r="J1195" i="33"/>
  <c r="J1355" i="33"/>
  <c r="J1515" i="33"/>
  <c r="J380" i="33"/>
  <c r="J92" i="33"/>
  <c r="H414" i="33"/>
  <c r="H718" i="33"/>
  <c r="H878" i="33"/>
  <c r="H1022" i="33"/>
  <c r="H1183" i="33"/>
  <c r="H1311" i="33"/>
  <c r="H400" i="33"/>
  <c r="H60" i="33"/>
  <c r="J344" i="33"/>
  <c r="J618" i="33"/>
  <c r="J814" i="33"/>
  <c r="J942" i="33"/>
  <c r="H1071" i="33"/>
  <c r="J1199" i="33"/>
  <c r="J1327" i="33"/>
  <c r="J1455" i="33"/>
  <c r="J1583" i="33"/>
  <c r="J36" i="33"/>
  <c r="H320" i="33"/>
  <c r="H594" i="33"/>
  <c r="H802" i="33"/>
  <c r="H930" i="33"/>
  <c r="H1059" i="33"/>
  <c r="H1187" i="33"/>
  <c r="H1315" i="33"/>
  <c r="H36" i="33"/>
  <c r="J320" i="33"/>
  <c r="K320" i="33" s="1"/>
  <c r="J594" i="33"/>
  <c r="K594" i="33" s="1"/>
  <c r="J802" i="33"/>
  <c r="K802" i="33" s="1"/>
  <c r="J930" i="33"/>
  <c r="K930" i="33" s="1"/>
  <c r="J1059" i="33"/>
  <c r="K1059" i="33" s="1"/>
  <c r="J1187" i="33"/>
  <c r="K1187" i="33" s="1"/>
  <c r="J1315" i="33"/>
  <c r="K1315" i="33" s="1"/>
  <c r="J1443" i="33"/>
  <c r="J1571" i="33"/>
  <c r="J520" i="33"/>
  <c r="K520" i="33" s="1"/>
  <c r="J140" i="33"/>
  <c r="H430" i="33"/>
  <c r="H702" i="33"/>
  <c r="H854" i="33"/>
  <c r="H982" i="33"/>
  <c r="J1111" i="33"/>
  <c r="H1239" i="33"/>
  <c r="J644" i="33"/>
  <c r="J256" i="33"/>
  <c r="J530" i="33"/>
  <c r="J770" i="33"/>
  <c r="J902" i="33"/>
  <c r="J1031" i="33"/>
  <c r="J1159" i="33"/>
  <c r="J1287" i="33"/>
  <c r="J1415" i="33"/>
  <c r="J528" i="33"/>
  <c r="J152" i="33"/>
  <c r="K152" i="33" s="1"/>
  <c r="H438" i="33"/>
  <c r="H710" i="33"/>
  <c r="H858" i="33"/>
  <c r="H986" i="33"/>
  <c r="H1115" i="33"/>
  <c r="H1243" i="33"/>
  <c r="H1363" i="33"/>
  <c r="H1607" i="33"/>
  <c r="H1747" i="33"/>
  <c r="J50" i="33"/>
  <c r="H368" i="33"/>
  <c r="H640" i="33"/>
  <c r="J208" i="33"/>
  <c r="H450" i="33"/>
  <c r="H694" i="33"/>
  <c r="H101" i="33"/>
  <c r="H1447" i="33"/>
  <c r="H1651" i="33"/>
  <c r="J1779" i="33"/>
  <c r="H134" i="33"/>
  <c r="J440" i="33"/>
  <c r="H32" i="33"/>
  <c r="J268" i="33"/>
  <c r="J510" i="33"/>
  <c r="J5" i="33"/>
  <c r="J133" i="33"/>
  <c r="H1483" i="33"/>
  <c r="H1671" i="33"/>
  <c r="H1799" i="33"/>
  <c r="J194" i="33"/>
  <c r="H492" i="33"/>
  <c r="J72" i="33"/>
  <c r="H300" i="33"/>
  <c r="H546" i="33"/>
  <c r="H25" i="33"/>
  <c r="H1515" i="33"/>
  <c r="J1687" i="33"/>
  <c r="J1815" i="33"/>
  <c r="H234" i="33"/>
  <c r="J524" i="33"/>
  <c r="H104" i="33"/>
  <c r="J332" i="33"/>
  <c r="J574" i="33"/>
  <c r="J41" i="33"/>
  <c r="H169" i="33"/>
  <c r="H1335" i="33"/>
  <c r="H1595" i="33"/>
  <c r="H1739" i="33"/>
  <c r="J26" i="33"/>
  <c r="H350" i="33"/>
  <c r="H628" i="33"/>
  <c r="J192" i="33"/>
  <c r="H434" i="33"/>
  <c r="H678" i="33"/>
  <c r="H93" i="33"/>
  <c r="H1523" i="33"/>
  <c r="J1691" i="33"/>
  <c r="J1819" i="33"/>
  <c r="H242" i="33"/>
  <c r="J532" i="33"/>
  <c r="H112" i="33"/>
  <c r="J340" i="33"/>
  <c r="J582" i="33"/>
  <c r="J45" i="33"/>
  <c r="H173" i="33"/>
  <c r="J301" i="33"/>
  <c r="J1575" i="33"/>
  <c r="H1727" i="33"/>
  <c r="H1855" i="33"/>
  <c r="H322" i="33"/>
  <c r="H604" i="33"/>
  <c r="H172" i="33"/>
  <c r="H410" i="33"/>
  <c r="H650" i="33"/>
  <c r="H81" i="33"/>
  <c r="H1555" i="33"/>
  <c r="J1711" i="33"/>
  <c r="J1839" i="33"/>
  <c r="J294" i="33"/>
  <c r="J572" i="33"/>
  <c r="H148" i="33"/>
  <c r="H685" i="33"/>
  <c r="H159" i="33"/>
  <c r="J673" i="33"/>
  <c r="H86" i="33"/>
  <c r="J143" i="33"/>
  <c r="K143" i="33" s="1"/>
  <c r="H465" i="33"/>
  <c r="H785" i="33"/>
  <c r="J436" i="33"/>
  <c r="K436" i="33" s="1"/>
  <c r="J264" i="33"/>
  <c r="J642" i="33"/>
  <c r="J874" i="33"/>
  <c r="J1035" i="33"/>
  <c r="J1211" i="33"/>
  <c r="J1387" i="33"/>
  <c r="J1531" i="33"/>
  <c r="H444" i="33"/>
  <c r="J124" i="33"/>
  <c r="H446" i="33"/>
  <c r="H746" i="33"/>
  <c r="H894" i="33"/>
  <c r="H1055" i="33"/>
  <c r="H1199" i="33"/>
  <c r="H1327" i="33"/>
  <c r="H452" i="33"/>
  <c r="H92" i="33"/>
  <c r="J378" i="33"/>
  <c r="J654" i="33"/>
  <c r="J830" i="33"/>
  <c r="K830" i="33" s="1"/>
  <c r="J958" i="33"/>
  <c r="H1087" i="33"/>
  <c r="J1215" i="33"/>
  <c r="J1343" i="33"/>
  <c r="J1471" i="33"/>
  <c r="J400" i="33"/>
  <c r="J68" i="33"/>
  <c r="H352" i="33"/>
  <c r="H626" i="33"/>
  <c r="H818" i="33"/>
  <c r="H946" i="33"/>
  <c r="H1075" i="33"/>
  <c r="H1203" i="33"/>
  <c r="J408" i="33"/>
  <c r="K408" i="33" s="1"/>
  <c r="H68" i="33"/>
  <c r="J352" i="33"/>
  <c r="K352" i="33" s="1"/>
  <c r="J626" i="33"/>
  <c r="K626" i="33" s="1"/>
  <c r="J818" i="33"/>
  <c r="K818" i="33" s="1"/>
  <c r="J946" i="33"/>
  <c r="K946" i="33" s="1"/>
  <c r="J1075" i="33"/>
  <c r="K1075" i="33" s="1"/>
  <c r="J1203" i="33"/>
  <c r="K1203" i="33" s="1"/>
  <c r="J1331" i="33"/>
  <c r="J1459" i="33"/>
  <c r="J1587" i="33"/>
  <c r="H568" i="33"/>
  <c r="H188" i="33"/>
  <c r="H466" i="33"/>
  <c r="H734" i="33"/>
  <c r="H870" i="33"/>
  <c r="H998" i="33"/>
  <c r="H1127" i="33"/>
  <c r="H1255" i="33"/>
  <c r="H8" i="33"/>
  <c r="J292" i="33"/>
  <c r="J566" i="33"/>
  <c r="J790" i="33"/>
  <c r="J918" i="33"/>
  <c r="J1047" i="33"/>
  <c r="J1175" i="33"/>
  <c r="J1303" i="33"/>
  <c r="J1431" i="33"/>
  <c r="K1431" i="33" s="1"/>
  <c r="J576" i="33"/>
  <c r="J196" i="33"/>
  <c r="H474" i="33"/>
  <c r="H742" i="33"/>
  <c r="H874" i="33"/>
  <c r="H1002" i="33"/>
  <c r="H1131" i="33"/>
  <c r="H1259" i="33"/>
  <c r="H1403" i="33"/>
  <c r="H1627" i="33"/>
  <c r="H1763" i="33"/>
  <c r="J94" i="33"/>
  <c r="H404" i="33"/>
  <c r="J4" i="33"/>
  <c r="J240" i="33"/>
  <c r="H478" i="33"/>
  <c r="H722" i="33"/>
  <c r="H117" i="33"/>
  <c r="H1479" i="33"/>
  <c r="J1667" i="33"/>
  <c r="J1795" i="33"/>
  <c r="J182" i="33"/>
  <c r="J484" i="33"/>
  <c r="H64" i="33"/>
  <c r="J296" i="33"/>
  <c r="J538" i="33"/>
  <c r="J21" i="33"/>
  <c r="J149" i="33"/>
  <c r="J1511" i="33"/>
  <c r="H1687" i="33"/>
  <c r="H1815" i="33"/>
  <c r="J234" i="33"/>
  <c r="H524" i="33"/>
  <c r="J104" i="33"/>
  <c r="H332" i="33"/>
  <c r="H574" i="33"/>
  <c r="H41" i="33"/>
  <c r="H1543" i="33"/>
  <c r="J1703" i="33"/>
  <c r="J1831" i="33"/>
  <c r="J274" i="33"/>
  <c r="J556" i="33"/>
  <c r="H136" i="33"/>
  <c r="J364" i="33"/>
  <c r="J606" i="33"/>
  <c r="J57" i="33"/>
  <c r="H185" i="33"/>
  <c r="H1383" i="33"/>
  <c r="J1615" i="33"/>
  <c r="H1755" i="33"/>
  <c r="J70" i="33"/>
  <c r="H384" i="33"/>
  <c r="H660" i="33"/>
  <c r="J224" i="33"/>
  <c r="H462" i="33"/>
  <c r="H706" i="33"/>
  <c r="H109" i="33"/>
  <c r="H1547" i="33"/>
  <c r="J1707" i="33"/>
  <c r="J1835" i="33"/>
  <c r="J286" i="33"/>
  <c r="J564" i="33"/>
  <c r="H144" i="33"/>
  <c r="J374" i="33"/>
  <c r="J614" i="33"/>
  <c r="J61" i="33"/>
  <c r="H189" i="33"/>
  <c r="H1351" i="33"/>
  <c r="J1599" i="33"/>
  <c r="H1743" i="33"/>
  <c r="J38" i="33"/>
  <c r="H358" i="33"/>
  <c r="H632" i="33"/>
  <c r="J200" i="33"/>
  <c r="H442" i="33"/>
  <c r="H686" i="33"/>
  <c r="H97" i="33"/>
  <c r="H1579" i="33"/>
  <c r="J1727" i="33"/>
  <c r="J1855" i="33"/>
  <c r="J322" i="33"/>
  <c r="J604" i="33"/>
  <c r="J172" i="33"/>
  <c r="J410" i="33"/>
  <c r="J650" i="33"/>
  <c r="J81" i="33"/>
  <c r="J209" i="33"/>
  <c r="J297" i="33"/>
  <c r="H427" i="33"/>
  <c r="H555" i="33"/>
  <c r="H683" i="33"/>
  <c r="H811" i="33"/>
  <c r="J940" i="33"/>
  <c r="J1069" i="33"/>
  <c r="J1197" i="33"/>
  <c r="J1325" i="33"/>
  <c r="J1453" i="33"/>
  <c r="H297" i="33"/>
  <c r="J431" i="33"/>
  <c r="J559" i="33"/>
  <c r="J687" i="33"/>
  <c r="H813" i="33"/>
  <c r="H223" i="33"/>
  <c r="J737" i="33"/>
  <c r="H246" i="33"/>
  <c r="J159" i="33"/>
  <c r="H529" i="33"/>
  <c r="H801" i="33"/>
  <c r="H588" i="33"/>
  <c r="J336" i="33"/>
  <c r="J674" i="33"/>
  <c r="J890" i="33"/>
  <c r="J1067" i="33"/>
  <c r="J1227" i="33"/>
  <c r="J1403" i="33"/>
  <c r="J1547" i="33"/>
  <c r="H496" i="33"/>
  <c r="J168" i="33"/>
  <c r="H482" i="33"/>
  <c r="H762" i="33"/>
  <c r="H926" i="33"/>
  <c r="J1071" i="33"/>
  <c r="H1215" i="33"/>
  <c r="H1343" i="33"/>
  <c r="J496" i="33"/>
  <c r="K496" i="33" s="1"/>
  <c r="H124" i="33"/>
  <c r="J414" i="33"/>
  <c r="J682" i="33"/>
  <c r="J846" i="33"/>
  <c r="K846" i="33" s="1"/>
  <c r="J974" i="33"/>
  <c r="K974" i="33" s="1"/>
  <c r="H1103" i="33"/>
  <c r="J1231" i="33"/>
  <c r="J1359" i="33"/>
  <c r="J1487" i="33"/>
  <c r="J452" i="33"/>
  <c r="J100" i="33"/>
  <c r="H386" i="33"/>
  <c r="H662" i="33"/>
  <c r="H834" i="33"/>
  <c r="H962" i="33"/>
  <c r="H1091" i="33"/>
  <c r="H1219" i="33"/>
  <c r="J456" i="33"/>
  <c r="K456" i="33" s="1"/>
  <c r="H100" i="33"/>
  <c r="J386" i="33"/>
  <c r="K386" i="33" s="1"/>
  <c r="J662" i="33"/>
  <c r="K662" i="33" s="1"/>
  <c r="J834" i="33"/>
  <c r="K834" i="33" s="1"/>
  <c r="J962" i="33"/>
  <c r="K962" i="33" s="1"/>
  <c r="J1091" i="33"/>
  <c r="K1091" i="33" s="1"/>
  <c r="J1219" i="33"/>
  <c r="K1219" i="33" s="1"/>
  <c r="J1347" i="33"/>
  <c r="J1475" i="33"/>
  <c r="J1603" i="33"/>
  <c r="H608" i="33"/>
  <c r="J220" i="33"/>
  <c r="H498" i="33"/>
  <c r="H754" i="33"/>
  <c r="H886" i="33"/>
  <c r="H1014" i="33"/>
  <c r="H1143" i="33"/>
  <c r="H1271" i="33"/>
  <c r="H44" i="33"/>
  <c r="J328" i="33"/>
  <c r="K328" i="33" s="1"/>
  <c r="J602" i="33"/>
  <c r="J806" i="33"/>
  <c r="J934" i="33"/>
  <c r="K934" i="33" s="1"/>
  <c r="J1063" i="33"/>
  <c r="K1063" i="33" s="1"/>
  <c r="J1191" i="33"/>
  <c r="K1191" i="33" s="1"/>
  <c r="J1319" i="33"/>
  <c r="J1447" i="33"/>
  <c r="H616" i="33"/>
  <c r="J228" i="33"/>
  <c r="K228" i="33" s="1"/>
  <c r="H506" i="33"/>
  <c r="H758" i="33"/>
  <c r="H890" i="33"/>
  <c r="H1018" i="33"/>
  <c r="H1147" i="33"/>
  <c r="H1275" i="33"/>
  <c r="H1443" i="33"/>
  <c r="J1647" i="33"/>
  <c r="H1779" i="33"/>
  <c r="J134" i="33"/>
  <c r="K134" i="33" s="1"/>
  <c r="H440" i="33"/>
  <c r="J32" i="33"/>
  <c r="K32" i="33" s="1"/>
  <c r="H268" i="33"/>
  <c r="H510" i="33"/>
  <c r="H5" i="33"/>
  <c r="H133" i="33"/>
  <c r="H1511" i="33"/>
  <c r="J1683" i="33"/>
  <c r="J1811" i="33"/>
  <c r="H222" i="33"/>
  <c r="J516" i="33"/>
  <c r="H96" i="33"/>
  <c r="J324" i="33"/>
  <c r="J570" i="33"/>
  <c r="J37" i="33"/>
  <c r="J165" i="33"/>
  <c r="H1539" i="33"/>
  <c r="H1703" i="33"/>
  <c r="H1831" i="33"/>
  <c r="H274" i="33"/>
  <c r="H556" i="33"/>
  <c r="J136" i="33"/>
  <c r="H364" i="33"/>
  <c r="H606" i="33"/>
  <c r="H57" i="33"/>
  <c r="H1567" i="33"/>
  <c r="J1719" i="33"/>
  <c r="J1847" i="33"/>
  <c r="J310" i="33"/>
  <c r="J584" i="33"/>
  <c r="H160" i="33"/>
  <c r="J398" i="33"/>
  <c r="J638" i="33"/>
  <c r="J73" i="33"/>
  <c r="J201" i="33"/>
  <c r="H1427" i="33"/>
  <c r="H1639" i="33"/>
  <c r="H1771" i="33"/>
  <c r="J118" i="33"/>
  <c r="K118" i="33" s="1"/>
  <c r="H420" i="33"/>
  <c r="J20" i="33"/>
  <c r="J252" i="33"/>
  <c r="H494" i="33"/>
  <c r="H738" i="33"/>
  <c r="H125" i="33"/>
  <c r="H1575" i="33"/>
  <c r="J1723" i="33"/>
  <c r="J1851" i="33"/>
  <c r="J314" i="33"/>
  <c r="J592" i="33"/>
  <c r="H164" i="33"/>
  <c r="J406" i="33"/>
  <c r="J646" i="33"/>
  <c r="J77" i="33"/>
  <c r="H205" i="33"/>
  <c r="H1395" i="33"/>
  <c r="H1623" i="33"/>
  <c r="H1759" i="33"/>
  <c r="J82" i="33"/>
  <c r="H392" i="33"/>
  <c r="H668" i="33"/>
  <c r="J232" i="33"/>
  <c r="H470" i="33"/>
  <c r="H714" i="33"/>
  <c r="H1355" i="33"/>
  <c r="J290" i="33"/>
  <c r="K290" i="33" s="1"/>
  <c r="J287" i="33"/>
  <c r="K287" i="33" s="1"/>
  <c r="J753" i="33"/>
  <c r="K753" i="33" s="1"/>
  <c r="J724" i="33"/>
  <c r="K724" i="33" s="1"/>
  <c r="J207" i="33"/>
  <c r="K207" i="33" s="1"/>
  <c r="H545" i="33"/>
  <c r="H30" i="33"/>
  <c r="J616" i="33"/>
  <c r="J370" i="33"/>
  <c r="K370" i="33" s="1"/>
  <c r="J742" i="33"/>
  <c r="J906" i="33"/>
  <c r="J1083" i="33"/>
  <c r="J1259" i="33"/>
  <c r="J1419" i="33"/>
  <c r="K1419" i="33" s="1"/>
  <c r="J1563" i="33"/>
  <c r="J544" i="33"/>
  <c r="K544" i="33" s="1"/>
  <c r="J204" i="33"/>
  <c r="H514" i="33"/>
  <c r="H798" i="33"/>
  <c r="H942" i="33"/>
  <c r="J1087" i="33"/>
  <c r="H1231" i="33"/>
  <c r="H1359" i="33"/>
  <c r="J552" i="33"/>
  <c r="K552" i="33" s="1"/>
  <c r="H168" i="33"/>
  <c r="J446" i="33"/>
  <c r="J718" i="33"/>
  <c r="K718" i="33" s="1"/>
  <c r="J862" i="33"/>
  <c r="J990" i="33"/>
  <c r="J1119" i="33"/>
  <c r="K1119" i="33" s="1"/>
  <c r="J1247" i="33"/>
  <c r="J1375" i="33"/>
  <c r="J1503" i="33"/>
  <c r="K1503" i="33" s="1"/>
  <c r="H512" i="33"/>
  <c r="J132" i="33"/>
  <c r="H422" i="33"/>
  <c r="H690" i="33"/>
  <c r="H850" i="33"/>
  <c r="H978" i="33"/>
  <c r="H1107" i="33"/>
  <c r="H1235" i="33"/>
  <c r="J512" i="33"/>
  <c r="K512" i="33" s="1"/>
  <c r="H132" i="33"/>
  <c r="J422" i="33"/>
  <c r="K422" i="33" s="1"/>
  <c r="J690" i="33"/>
  <c r="K690" i="33" s="1"/>
  <c r="J850" i="33"/>
  <c r="K850" i="33" s="1"/>
  <c r="J978" i="33"/>
  <c r="K978" i="33" s="1"/>
  <c r="J1107" i="33"/>
  <c r="K1107" i="33" s="1"/>
  <c r="J1235" i="33"/>
  <c r="K1235" i="33" s="1"/>
  <c r="J1363" i="33"/>
  <c r="K1363" i="33" s="1"/>
  <c r="J1491" i="33"/>
  <c r="J1619" i="33"/>
  <c r="H644" i="33"/>
  <c r="H256" i="33"/>
  <c r="H530" i="33"/>
  <c r="H770" i="33"/>
  <c r="H902" i="33"/>
  <c r="H1031" i="33"/>
  <c r="H1159" i="33"/>
  <c r="H432" i="33"/>
  <c r="H76" i="33"/>
  <c r="J360" i="33"/>
  <c r="K360" i="33" s="1"/>
  <c r="J634" i="33"/>
  <c r="J822" i="33"/>
  <c r="K822" i="33" s="1"/>
  <c r="J950" i="33"/>
  <c r="K950" i="33" s="1"/>
  <c r="H1079" i="33"/>
  <c r="J1207" i="33"/>
  <c r="J1335" i="33"/>
  <c r="J1463" i="33"/>
  <c r="K1463" i="33" s="1"/>
  <c r="H648" i="33"/>
  <c r="H264" i="33"/>
  <c r="H542" i="33"/>
  <c r="H774" i="33"/>
  <c r="H906" i="33"/>
  <c r="H1035" i="33"/>
  <c r="H1163" i="33"/>
  <c r="H1291" i="33"/>
  <c r="H1475" i="33"/>
  <c r="H1667" i="33"/>
  <c r="H1795" i="33"/>
  <c r="H182" i="33"/>
  <c r="H484" i="33"/>
  <c r="J64" i="33"/>
  <c r="H296" i="33"/>
  <c r="H538" i="33"/>
  <c r="H21" i="33"/>
  <c r="H149" i="33"/>
  <c r="H1535" i="33"/>
  <c r="J1699" i="33"/>
  <c r="J1827" i="33"/>
  <c r="J262" i="33"/>
  <c r="K262" i="33" s="1"/>
  <c r="J548" i="33"/>
  <c r="K548" i="33" s="1"/>
  <c r="H128" i="33"/>
  <c r="J356" i="33"/>
  <c r="K356" i="33" s="1"/>
  <c r="J598" i="33"/>
  <c r="K598" i="33" s="1"/>
  <c r="J53" i="33"/>
  <c r="K53" i="33" s="1"/>
  <c r="H181" i="33"/>
  <c r="H1563" i="33"/>
  <c r="H1719" i="33"/>
  <c r="H1847" i="33"/>
  <c r="H310" i="33"/>
  <c r="H584" i="33"/>
  <c r="J160" i="33"/>
  <c r="H398" i="33"/>
  <c r="H638" i="33"/>
  <c r="H1331" i="33"/>
  <c r="J1591" i="33"/>
  <c r="J1735" i="33"/>
  <c r="H14" i="33"/>
  <c r="J342" i="33"/>
  <c r="J620" i="33"/>
  <c r="J184" i="33"/>
  <c r="J426" i="33"/>
  <c r="J670" i="33"/>
  <c r="J89" i="33"/>
  <c r="J217" i="33"/>
  <c r="H1459" i="33"/>
  <c r="H1659" i="33"/>
  <c r="H1787" i="33"/>
  <c r="J158" i="33"/>
  <c r="K158" i="33" s="1"/>
  <c r="H468" i="33"/>
  <c r="J48" i="33"/>
  <c r="K48" i="33" s="1"/>
  <c r="H284" i="33"/>
  <c r="H526" i="33"/>
  <c r="H13" i="33"/>
  <c r="H1347" i="33"/>
  <c r="H1599" i="33"/>
  <c r="J1739" i="33"/>
  <c r="H26" i="33"/>
  <c r="J350" i="33"/>
  <c r="J628" i="33"/>
  <c r="H192" i="33"/>
  <c r="J434" i="33"/>
  <c r="J678" i="33"/>
  <c r="K678" i="33" s="1"/>
  <c r="J93" i="33"/>
  <c r="H221" i="33"/>
  <c r="H1435" i="33"/>
  <c r="H1643" i="33"/>
  <c r="H1775" i="33"/>
  <c r="J126" i="33"/>
  <c r="H428" i="33"/>
  <c r="J28" i="33"/>
  <c r="H260" i="33"/>
  <c r="H502" i="33"/>
  <c r="H786" i="33"/>
  <c r="H1399" i="33"/>
  <c r="J1623" i="33"/>
  <c r="J1759" i="33"/>
  <c r="H82" i="33"/>
  <c r="J392" i="33"/>
  <c r="J668" i="33"/>
  <c r="H232" i="33"/>
  <c r="J470" i="33"/>
  <c r="J714" i="33"/>
  <c r="J113" i="33"/>
  <c r="H145" i="33"/>
  <c r="J536" i="33"/>
  <c r="K536" i="33" s="1"/>
  <c r="J351" i="33"/>
  <c r="K351" i="33" s="1"/>
  <c r="J801" i="33"/>
  <c r="J740" i="33"/>
  <c r="K740" i="33" s="1"/>
  <c r="H271" i="33"/>
  <c r="H593" i="33"/>
  <c r="H78" i="33"/>
  <c r="J648" i="33"/>
  <c r="J402" i="33"/>
  <c r="K402" i="33" s="1"/>
  <c r="J758" i="33"/>
  <c r="J938" i="33"/>
  <c r="K938" i="33" s="1"/>
  <c r="J1099" i="33"/>
  <c r="J1275" i="33"/>
  <c r="J1435" i="33"/>
  <c r="J1579" i="33"/>
  <c r="J588" i="33"/>
  <c r="J236" i="33"/>
  <c r="K236" i="33" s="1"/>
  <c r="H586" i="33"/>
  <c r="H814" i="33"/>
  <c r="H958" i="33"/>
  <c r="J1103" i="33"/>
  <c r="H1247" i="33"/>
  <c r="H1375" i="33"/>
  <c r="H596" i="33"/>
  <c r="H204" i="33"/>
  <c r="J482" i="33"/>
  <c r="J746" i="33"/>
  <c r="K746" i="33" s="1"/>
  <c r="J878" i="33"/>
  <c r="K878" i="33" s="1"/>
  <c r="J1006" i="33"/>
  <c r="K1006" i="33" s="1"/>
  <c r="J1135" i="33"/>
  <c r="K1135" i="33" s="1"/>
  <c r="J1263" i="33"/>
  <c r="K1263" i="33" s="1"/>
  <c r="J1391" i="33"/>
  <c r="J1519" i="33"/>
  <c r="K1519" i="33" s="1"/>
  <c r="H560" i="33"/>
  <c r="H180" i="33"/>
  <c r="H454" i="33"/>
  <c r="H726" i="33"/>
  <c r="H866" i="33"/>
  <c r="H994" i="33"/>
  <c r="H1123" i="33"/>
  <c r="H1251" i="33"/>
  <c r="J560" i="33"/>
  <c r="K560" i="33" s="1"/>
  <c r="J180" i="33"/>
  <c r="K180" i="33" s="1"/>
  <c r="J454" i="33"/>
  <c r="K454" i="33" s="1"/>
  <c r="J726" i="33"/>
  <c r="K726" i="33" s="1"/>
  <c r="J866" i="33"/>
  <c r="K866" i="33" s="1"/>
  <c r="J994" i="33"/>
  <c r="K994" i="33" s="1"/>
  <c r="J1123" i="33"/>
  <c r="K1123" i="33" s="1"/>
  <c r="J1251" i="33"/>
  <c r="K1251" i="33" s="1"/>
  <c r="J1379" i="33"/>
  <c r="J1507" i="33"/>
  <c r="J1635" i="33"/>
  <c r="K1635" i="33" s="1"/>
  <c r="J8" i="33"/>
  <c r="K8" i="33" s="1"/>
  <c r="H292" i="33"/>
  <c r="H566" i="33"/>
  <c r="H790" i="33"/>
  <c r="H918" i="33"/>
  <c r="H1047" i="33"/>
  <c r="H1175" i="33"/>
  <c r="H480" i="33"/>
  <c r="H108" i="33"/>
  <c r="J394" i="33"/>
  <c r="J666" i="33"/>
  <c r="J838" i="33"/>
  <c r="J966" i="33"/>
  <c r="H1095" i="33"/>
  <c r="J1223" i="33"/>
  <c r="K1223" i="33" s="1"/>
  <c r="J1351" i="33"/>
  <c r="J1479" i="33"/>
  <c r="J16" i="33"/>
  <c r="K16" i="33" s="1"/>
  <c r="H304" i="33"/>
  <c r="H578" i="33"/>
  <c r="H794" i="33"/>
  <c r="H922" i="33"/>
  <c r="H1051" i="33"/>
  <c r="H1179" i="33"/>
  <c r="H1307" i="33"/>
  <c r="H1507" i="33"/>
  <c r="H1683" i="33"/>
  <c r="H1811" i="33"/>
  <c r="J222" i="33"/>
  <c r="H516" i="33"/>
  <c r="J96" i="33"/>
  <c r="H324" i="33"/>
  <c r="H570" i="33"/>
  <c r="H37" i="33"/>
  <c r="H165" i="33"/>
  <c r="J1559" i="33"/>
  <c r="K1559" i="33" s="1"/>
  <c r="J1715" i="33"/>
  <c r="K1715" i="33" s="1"/>
  <c r="J1843" i="33"/>
  <c r="K1843" i="33" s="1"/>
  <c r="J302" i="33"/>
  <c r="K302" i="33" s="1"/>
  <c r="J580" i="33"/>
  <c r="K580" i="33" s="1"/>
  <c r="H156" i="33"/>
  <c r="J390" i="33"/>
  <c r="J630" i="33"/>
  <c r="K630" i="33" s="1"/>
  <c r="J69" i="33"/>
  <c r="K69" i="33" s="1"/>
  <c r="H1319" i="33"/>
  <c r="H1591" i="33"/>
  <c r="H1735" i="33"/>
  <c r="J14" i="33"/>
  <c r="H342" i="33"/>
  <c r="H620" i="33"/>
  <c r="H184" i="33"/>
  <c r="H426" i="33"/>
  <c r="H670" i="33"/>
  <c r="H1379" i="33"/>
  <c r="H1615" i="33"/>
  <c r="J1751" i="33"/>
  <c r="K1751" i="33" s="1"/>
  <c r="H58" i="33"/>
  <c r="J376" i="33"/>
  <c r="K376" i="33" s="1"/>
  <c r="J652" i="33"/>
  <c r="K652" i="33" s="1"/>
  <c r="H216" i="33"/>
  <c r="J458" i="33"/>
  <c r="K458" i="33" s="1"/>
  <c r="J698" i="33"/>
  <c r="K698" i="33" s="1"/>
  <c r="J105" i="33"/>
  <c r="J233" i="33"/>
  <c r="H1491" i="33"/>
  <c r="H1675" i="33"/>
  <c r="H1803" i="33"/>
  <c r="J202" i="33"/>
  <c r="H500" i="33"/>
  <c r="J80" i="33"/>
  <c r="K80" i="33" s="1"/>
  <c r="H308" i="33"/>
  <c r="H554" i="33"/>
  <c r="H29" i="33"/>
  <c r="H1387" i="33"/>
  <c r="J462" i="33"/>
  <c r="H1467" i="33"/>
  <c r="H476" i="33"/>
  <c r="H17" i="33"/>
  <c r="J1743" i="33"/>
  <c r="K1743" i="33" s="1"/>
  <c r="J358" i="33"/>
  <c r="H200" i="33"/>
  <c r="J562" i="33"/>
  <c r="J129" i="33"/>
  <c r="H233" i="33"/>
  <c r="H395" i="33"/>
  <c r="H539" i="33"/>
  <c r="H699" i="33"/>
  <c r="J844" i="33"/>
  <c r="J988" i="33"/>
  <c r="J1133" i="33"/>
  <c r="J1277" i="33"/>
  <c r="J1421" i="33"/>
  <c r="H277" i="33"/>
  <c r="J447" i="33"/>
  <c r="H591" i="33"/>
  <c r="J735" i="33"/>
  <c r="H864" i="33"/>
  <c r="H992" i="33"/>
  <c r="H1121" i="33"/>
  <c r="H1249" i="33"/>
  <c r="H193" i="33"/>
  <c r="H349" i="33"/>
  <c r="H479" i="33"/>
  <c r="H607" i="33"/>
  <c r="H735" i="33"/>
  <c r="J864" i="33"/>
  <c r="J992" i="33"/>
  <c r="J1121" i="33"/>
  <c r="J1249" i="33"/>
  <c r="J1377" i="33"/>
  <c r="J1505" i="33"/>
  <c r="H261" i="33"/>
  <c r="J403" i="33"/>
  <c r="J531" i="33"/>
  <c r="J659" i="33"/>
  <c r="J787" i="33"/>
  <c r="H916" i="33"/>
  <c r="H1045" i="33"/>
  <c r="H1173" i="33"/>
  <c r="H1301" i="33"/>
  <c r="H197" i="33"/>
  <c r="H353" i="33"/>
  <c r="H483" i="33"/>
  <c r="H611" i="33"/>
  <c r="H739" i="33"/>
  <c r="J868" i="33"/>
  <c r="J996" i="33"/>
  <c r="J1125" i="33"/>
  <c r="J1253" i="33"/>
  <c r="J1381" i="33"/>
  <c r="H289" i="33"/>
  <c r="J423" i="33"/>
  <c r="J551" i="33"/>
  <c r="J679" i="33"/>
  <c r="J807" i="33"/>
  <c r="H936" i="33"/>
  <c r="H1065" i="33"/>
  <c r="H1193" i="33"/>
  <c r="H1321" i="33"/>
  <c r="J177" i="33"/>
  <c r="H341" i="33"/>
  <c r="H471" i="33"/>
  <c r="H599" i="33"/>
  <c r="H727" i="33"/>
  <c r="J856" i="33"/>
  <c r="J984" i="33"/>
  <c r="J1113" i="33"/>
  <c r="J1241" i="33"/>
  <c r="J1369" i="33"/>
  <c r="J1497" i="33"/>
  <c r="J253" i="33"/>
  <c r="J395" i="33"/>
  <c r="J523" i="33"/>
  <c r="J651" i="33"/>
  <c r="J779" i="33"/>
  <c r="H908" i="33"/>
  <c r="H1037" i="33"/>
  <c r="H1165" i="33"/>
  <c r="H1293" i="33"/>
  <c r="H1421" i="33"/>
  <c r="H1541" i="33"/>
  <c r="J1669" i="33"/>
  <c r="J1797" i="33"/>
  <c r="H905" i="33"/>
  <c r="H1034" i="33"/>
  <c r="H1162" i="33"/>
  <c r="H1290" i="33"/>
  <c r="H1418" i="33"/>
  <c r="J1546" i="33"/>
  <c r="H1457" i="33"/>
  <c r="H1609" i="33"/>
  <c r="H1737" i="33"/>
  <c r="J845" i="33"/>
  <c r="J973" i="33"/>
  <c r="J1102" i="33"/>
  <c r="J1230" i="33"/>
  <c r="J1358" i="33"/>
  <c r="H1486" i="33"/>
  <c r="J1614" i="33"/>
  <c r="H1742" i="33"/>
  <c r="H1525" i="33"/>
  <c r="J1657" i="33"/>
  <c r="J1785" i="33"/>
  <c r="H893" i="33"/>
  <c r="H1021" i="33"/>
  <c r="H1150" i="33"/>
  <c r="H1278" i="33"/>
  <c r="J1406" i="33"/>
  <c r="J1534" i="33"/>
  <c r="J1662" i="33"/>
  <c r="H1505" i="33"/>
  <c r="H1645" i="33"/>
  <c r="H1773" i="33"/>
  <c r="J881" i="33"/>
  <c r="J1009" i="33"/>
  <c r="J1138" i="33"/>
  <c r="J1266" i="33"/>
  <c r="J1394" i="33"/>
  <c r="J1522" i="33"/>
  <c r="H1650" i="33"/>
  <c r="J1485" i="33"/>
  <c r="J1629" i="33"/>
  <c r="J1757" i="33"/>
  <c r="H865" i="33"/>
  <c r="H993" i="33"/>
  <c r="H1122" i="33"/>
  <c r="H1250" i="33"/>
  <c r="H1378" i="33"/>
  <c r="H1506" i="33"/>
  <c r="J1509" i="33"/>
  <c r="H1649" i="33"/>
  <c r="H1777" i="33"/>
  <c r="J885" i="33"/>
  <c r="J1013" i="33"/>
  <c r="J1142" i="33"/>
  <c r="J1270" i="33"/>
  <c r="H1398" i="33"/>
  <c r="H1526" i="33"/>
  <c r="H1654" i="33"/>
  <c r="J1553" i="33"/>
  <c r="J1681" i="33"/>
  <c r="J1809" i="33"/>
  <c r="H917" i="33"/>
  <c r="H1046" i="33"/>
  <c r="H1174" i="33"/>
  <c r="H1619" i="33"/>
  <c r="J494" i="33"/>
  <c r="H1499" i="33"/>
  <c r="H508" i="33"/>
  <c r="H33" i="33"/>
  <c r="J1775" i="33"/>
  <c r="J428" i="33"/>
  <c r="J260" i="33"/>
  <c r="J622" i="33"/>
  <c r="K622" i="33" s="1"/>
  <c r="J145" i="33"/>
  <c r="J257" i="33"/>
  <c r="H411" i="33"/>
  <c r="J571" i="33"/>
  <c r="H715" i="33"/>
  <c r="J860" i="33"/>
  <c r="J1004" i="33"/>
  <c r="J1149" i="33"/>
  <c r="J1293" i="33"/>
  <c r="J1437" i="33"/>
  <c r="H317" i="33"/>
  <c r="J463" i="33"/>
  <c r="J607" i="33"/>
  <c r="J751" i="33"/>
  <c r="H880" i="33"/>
  <c r="H1008" i="33"/>
  <c r="H1137" i="33"/>
  <c r="H1265" i="33"/>
  <c r="H217" i="33"/>
  <c r="H367" i="33"/>
  <c r="H495" i="33"/>
  <c r="H623" i="33"/>
  <c r="H751" i="33"/>
  <c r="J880" i="33"/>
  <c r="J1008" i="33"/>
  <c r="J1137" i="33"/>
  <c r="J1265" i="33"/>
  <c r="J1393" i="33"/>
  <c r="J1521" i="33"/>
  <c r="J285" i="33"/>
  <c r="J419" i="33"/>
  <c r="J547" i="33"/>
  <c r="J675" i="33"/>
  <c r="J803" i="33"/>
  <c r="H932" i="33"/>
  <c r="H1061" i="33"/>
  <c r="H1189" i="33"/>
  <c r="H1317" i="33"/>
  <c r="H225" i="33"/>
  <c r="H371" i="33"/>
  <c r="H499" i="33"/>
  <c r="H627" i="33"/>
  <c r="H755" i="33"/>
  <c r="J884" i="33"/>
  <c r="J1012" i="33"/>
  <c r="J1141" i="33"/>
  <c r="J1269" i="33"/>
  <c r="J1397" i="33"/>
  <c r="H309" i="33"/>
  <c r="J439" i="33"/>
  <c r="H567" i="33"/>
  <c r="J695" i="33"/>
  <c r="J823" i="33"/>
  <c r="H952" i="33"/>
  <c r="H1081" i="33"/>
  <c r="H1209" i="33"/>
  <c r="H1337" i="33"/>
  <c r="J205" i="33"/>
  <c r="H357" i="33"/>
  <c r="H487" i="33"/>
  <c r="H615" i="33"/>
  <c r="H743" i="33"/>
  <c r="J872" i="33"/>
  <c r="J1000" i="33"/>
  <c r="J1129" i="33"/>
  <c r="J1257" i="33"/>
  <c r="J1385" i="33"/>
  <c r="J1513" i="33"/>
  <c r="H273" i="33"/>
  <c r="J411" i="33"/>
  <c r="J539" i="33"/>
  <c r="J667" i="33"/>
  <c r="J795" i="33"/>
  <c r="H924" i="33"/>
  <c r="H1053" i="33"/>
  <c r="H1181" i="33"/>
  <c r="H1309" i="33"/>
  <c r="H1437" i="33"/>
  <c r="J1557" i="33"/>
  <c r="J1685" i="33"/>
  <c r="J1813" i="33"/>
  <c r="H921" i="33"/>
  <c r="H1050" i="33"/>
  <c r="H1178" i="33"/>
  <c r="H1306" i="33"/>
  <c r="H1434" i="33"/>
  <c r="J1562" i="33"/>
  <c r="J1477" i="33"/>
  <c r="H1625" i="33"/>
  <c r="H1753" i="33"/>
  <c r="J861" i="33"/>
  <c r="J989" i="33"/>
  <c r="J1118" i="33"/>
  <c r="J1246" i="33"/>
  <c r="H1374" i="33"/>
  <c r="H1502" i="33"/>
  <c r="J1630" i="33"/>
  <c r="H1758" i="33"/>
  <c r="H1545" i="33"/>
  <c r="J1673" i="33"/>
  <c r="J1801" i="33"/>
  <c r="H909" i="33"/>
  <c r="H1038" i="33"/>
  <c r="H1166" i="33"/>
  <c r="H1294" i="33"/>
  <c r="J1422" i="33"/>
  <c r="H1550" i="33"/>
  <c r="H1678" i="33"/>
  <c r="J1525" i="33"/>
  <c r="H1661" i="33"/>
  <c r="H1789" i="33"/>
  <c r="J897" i="33"/>
  <c r="J1025" i="33"/>
  <c r="J1154" i="33"/>
  <c r="J1282" i="33"/>
  <c r="J1410" i="33"/>
  <c r="J1538" i="33"/>
  <c r="J1666" i="33"/>
  <c r="H1509" i="33"/>
  <c r="J1645" i="33"/>
  <c r="J1773" i="33"/>
  <c r="H881" i="33"/>
  <c r="H1009" i="33"/>
  <c r="H1138" i="33"/>
  <c r="H1266" i="33"/>
  <c r="H1394" i="33"/>
  <c r="H1522" i="33"/>
  <c r="H1533" i="33"/>
  <c r="H1665" i="33"/>
  <c r="J1755" i="33"/>
  <c r="J706" i="33"/>
  <c r="K706" i="33" s="1"/>
  <c r="H1663" i="33"/>
  <c r="J56" i="33"/>
  <c r="H1439" i="33"/>
  <c r="J1791" i="33"/>
  <c r="J476" i="33"/>
  <c r="J288" i="33"/>
  <c r="J686" i="33"/>
  <c r="H161" i="33"/>
  <c r="J277" i="33"/>
  <c r="H443" i="33"/>
  <c r="J587" i="33"/>
  <c r="H731" i="33"/>
  <c r="J876" i="33"/>
  <c r="J1020" i="33"/>
  <c r="J1165" i="33"/>
  <c r="J1309" i="33"/>
  <c r="H89" i="33"/>
  <c r="H333" i="33"/>
  <c r="J479" i="33"/>
  <c r="J623" i="33"/>
  <c r="J767" i="33"/>
  <c r="H896" i="33"/>
  <c r="H1024" i="33"/>
  <c r="H1153" i="33"/>
  <c r="H1281" i="33"/>
  <c r="H241" i="33"/>
  <c r="H383" i="33"/>
  <c r="H511" i="33"/>
  <c r="H639" i="33"/>
  <c r="H767" i="33"/>
  <c r="J896" i="33"/>
  <c r="J1024" i="33"/>
  <c r="J1153" i="33"/>
  <c r="J1281" i="33"/>
  <c r="J1409" i="33"/>
  <c r="J1537" i="33"/>
  <c r="J305" i="33"/>
  <c r="J435" i="33"/>
  <c r="J563" i="33"/>
  <c r="J691" i="33"/>
  <c r="J819" i="33"/>
  <c r="H948" i="33"/>
  <c r="H1077" i="33"/>
  <c r="H1205" i="33"/>
  <c r="H1333" i="33"/>
  <c r="J245" i="33"/>
  <c r="H387" i="33"/>
  <c r="H515" i="33"/>
  <c r="H643" i="33"/>
  <c r="H771" i="33"/>
  <c r="J900" i="33"/>
  <c r="J1029" i="33"/>
  <c r="J1157" i="33"/>
  <c r="J1285" i="33"/>
  <c r="H129" i="33"/>
  <c r="H325" i="33"/>
  <c r="J455" i="33"/>
  <c r="H583" i="33"/>
  <c r="J711" i="33"/>
  <c r="J839" i="33"/>
  <c r="H968" i="33"/>
  <c r="H1097" i="33"/>
  <c r="H1225" i="33"/>
  <c r="H1353" i="33"/>
  <c r="J229" i="33"/>
  <c r="H375" i="33"/>
  <c r="H503" i="33"/>
  <c r="H631" i="33"/>
  <c r="H759" i="33"/>
  <c r="J888" i="33"/>
  <c r="J1016" i="33"/>
  <c r="J1145" i="33"/>
  <c r="J1273" i="33"/>
  <c r="J1401" i="33"/>
  <c r="J1529" i="33"/>
  <c r="J293" i="33"/>
  <c r="J427" i="33"/>
  <c r="K427" i="33" s="1"/>
  <c r="J555" i="33"/>
  <c r="K555" i="33" s="1"/>
  <c r="J683" i="33"/>
  <c r="K683" i="33" s="1"/>
  <c r="J811" i="33"/>
  <c r="K811" i="33" s="1"/>
  <c r="H940" i="33"/>
  <c r="H1069" i="33"/>
  <c r="H1197" i="33"/>
  <c r="H1325" i="33"/>
  <c r="H1345" i="33"/>
  <c r="J1573" i="33"/>
  <c r="J1701" i="33"/>
  <c r="J1829" i="33"/>
  <c r="H937" i="33"/>
  <c r="H1066" i="33"/>
  <c r="H1194" i="33"/>
  <c r="H1322" i="33"/>
  <c r="H1450" i="33"/>
  <c r="J1578" i="33"/>
  <c r="H1501" i="33"/>
  <c r="H1641" i="33"/>
  <c r="H1769" i="33"/>
  <c r="J877" i="33"/>
  <c r="J1005" i="33"/>
  <c r="J1134" i="33"/>
  <c r="J1262" i="33"/>
  <c r="H1390" i="33"/>
  <c r="H1518" i="33"/>
  <c r="J1646" i="33"/>
  <c r="H1774" i="33"/>
  <c r="J1561" i="33"/>
  <c r="J1689" i="33"/>
  <c r="J1817" i="33"/>
  <c r="H925" i="33"/>
  <c r="H1054" i="33"/>
  <c r="H1182" i="33"/>
  <c r="H1310" i="33"/>
  <c r="J1438" i="33"/>
  <c r="H1566" i="33"/>
  <c r="H1694" i="33"/>
  <c r="H1549" i="33"/>
  <c r="H1677" i="33"/>
  <c r="H1805" i="33"/>
  <c r="J913" i="33"/>
  <c r="J1042" i="33"/>
  <c r="J1170" i="33"/>
  <c r="J1298" i="33"/>
  <c r="J1426" i="33"/>
  <c r="H1554" i="33"/>
  <c r="J1682" i="33"/>
  <c r="H1529" i="33"/>
  <c r="J1661" i="33"/>
  <c r="J1789" i="33"/>
  <c r="H897" i="33"/>
  <c r="H1025" i="33"/>
  <c r="H1154" i="33"/>
  <c r="H1282" i="33"/>
  <c r="H1410" i="33"/>
  <c r="H1538" i="33"/>
  <c r="H1553" i="33"/>
  <c r="H1681" i="33"/>
  <c r="H1809" i="33"/>
  <c r="J917" i="33"/>
  <c r="K917" i="33" s="1"/>
  <c r="J1046" i="33"/>
  <c r="K1046" i="33" s="1"/>
  <c r="J1174" i="33"/>
  <c r="K1174" i="33" s="1"/>
  <c r="J1302" i="33"/>
  <c r="H1430" i="33"/>
  <c r="J1558" i="33"/>
  <c r="H1413" i="33"/>
  <c r="J1585" i="33"/>
  <c r="J1713" i="33"/>
  <c r="J1841" i="33"/>
  <c r="H949" i="33"/>
  <c r="H1078" i="33"/>
  <c r="H1206" i="33"/>
  <c r="H1334" i="33"/>
  <c r="J1462" i="33"/>
  <c r="H1590" i="33"/>
  <c r="J1493" i="33"/>
  <c r="H1637" i="33"/>
  <c r="H1765" i="33"/>
  <c r="J873" i="33"/>
  <c r="J1001" i="33"/>
  <c r="J1130" i="33"/>
  <c r="J1258" i="33"/>
  <c r="J1386" i="33"/>
  <c r="J1514" i="33"/>
  <c r="H70" i="33"/>
  <c r="J738" i="33"/>
  <c r="H1679" i="33"/>
  <c r="J88" i="33"/>
  <c r="H1471" i="33"/>
  <c r="J1807" i="33"/>
  <c r="J508" i="33"/>
  <c r="J316" i="33"/>
  <c r="J786" i="33"/>
  <c r="K786" i="33" s="1"/>
  <c r="H177" i="33"/>
  <c r="H313" i="33"/>
  <c r="H459" i="33"/>
  <c r="H603" i="33"/>
  <c r="H747" i="33"/>
  <c r="J892" i="33"/>
  <c r="J1037" i="33"/>
  <c r="J1181" i="33"/>
  <c r="J1341" i="33"/>
  <c r="H153" i="33"/>
  <c r="J349" i="33"/>
  <c r="J495" i="33"/>
  <c r="J639" i="33"/>
  <c r="J783" i="33"/>
  <c r="H912" i="33"/>
  <c r="H1041" i="33"/>
  <c r="H1169" i="33"/>
  <c r="H1297" i="33"/>
  <c r="J261" i="33"/>
  <c r="H399" i="33"/>
  <c r="H527" i="33"/>
  <c r="H655" i="33"/>
  <c r="H783" i="33"/>
  <c r="J912" i="33"/>
  <c r="J1041" i="33"/>
  <c r="J1169" i="33"/>
  <c r="J1297" i="33"/>
  <c r="J1425" i="33"/>
  <c r="H113" i="33"/>
  <c r="J321" i="33"/>
  <c r="J451" i="33"/>
  <c r="H579" i="33"/>
  <c r="J707" i="33"/>
  <c r="J835" i="33"/>
  <c r="H964" i="33"/>
  <c r="H1093" i="33"/>
  <c r="H1221" i="33"/>
  <c r="H1349" i="33"/>
  <c r="J265" i="33"/>
  <c r="K265" i="33" s="1"/>
  <c r="H403" i="33"/>
  <c r="H531" i="33"/>
  <c r="H659" i="33"/>
  <c r="H787" i="33"/>
  <c r="J916" i="33"/>
  <c r="J1045" i="33"/>
  <c r="J1173" i="33"/>
  <c r="J1301" i="33"/>
  <c r="J173" i="33"/>
  <c r="K173" i="33" s="1"/>
  <c r="J341" i="33"/>
  <c r="J471" i="33"/>
  <c r="J599" i="33"/>
  <c r="J727" i="33"/>
  <c r="H856" i="33"/>
  <c r="H984" i="33"/>
  <c r="H1113" i="33"/>
  <c r="H1241" i="33"/>
  <c r="H1369" i="33"/>
  <c r="H249" i="33"/>
  <c r="H391" i="33"/>
  <c r="H519" i="33"/>
  <c r="H647" i="33"/>
  <c r="H775" i="33"/>
  <c r="J904" i="33"/>
  <c r="J1033" i="33"/>
  <c r="J1161" i="33"/>
  <c r="J1289" i="33"/>
  <c r="J1417" i="33"/>
  <c r="J1545" i="33"/>
  <c r="J313" i="33"/>
  <c r="J443" i="33"/>
  <c r="H571" i="33"/>
  <c r="J699" i="33"/>
  <c r="J827" i="33"/>
  <c r="H956" i="33"/>
  <c r="H1085" i="33"/>
  <c r="H1213" i="33"/>
  <c r="H1341" i="33"/>
  <c r="H1425" i="33"/>
  <c r="J1589" i="33"/>
  <c r="J1717" i="33"/>
  <c r="J1845" i="33"/>
  <c r="H953" i="33"/>
  <c r="H1082" i="33"/>
  <c r="H1210" i="33"/>
  <c r="H1338" i="33"/>
  <c r="H1466" i="33"/>
  <c r="J1594" i="33"/>
  <c r="H1521" i="33"/>
  <c r="H1657" i="33"/>
  <c r="H1785" i="33"/>
  <c r="J893" i="33"/>
  <c r="J1021" i="33"/>
  <c r="J1150" i="33"/>
  <c r="J1278" i="33"/>
  <c r="H1406" i="33"/>
  <c r="H1534" i="33"/>
  <c r="H1662" i="33"/>
  <c r="H1377" i="33"/>
  <c r="J1577" i="33"/>
  <c r="J1705" i="33"/>
  <c r="J1833" i="33"/>
  <c r="H941" i="33"/>
  <c r="H1070" i="33"/>
  <c r="H1198" i="33"/>
  <c r="H1326" i="33"/>
  <c r="J1454" i="33"/>
  <c r="H1582" i="33"/>
  <c r="J1710" i="33"/>
  <c r="H1565" i="33"/>
  <c r="H1693" i="33"/>
  <c r="H1821" i="33"/>
  <c r="J929" i="33"/>
  <c r="J1058" i="33"/>
  <c r="J1186" i="33"/>
  <c r="J1314" i="33"/>
  <c r="J1442" i="33"/>
  <c r="H1570" i="33"/>
  <c r="J1698" i="33"/>
  <c r="J1549" i="33"/>
  <c r="J1677" i="33"/>
  <c r="J1805" i="33"/>
  <c r="H913" i="33"/>
  <c r="H1042" i="33"/>
  <c r="H1170" i="33"/>
  <c r="H1298" i="33"/>
  <c r="H1426" i="33"/>
  <c r="J1554" i="33"/>
  <c r="H1569" i="33"/>
  <c r="H1697" i="33"/>
  <c r="H1825" i="33"/>
  <c r="J933" i="33"/>
  <c r="J1062" i="33"/>
  <c r="J1190" i="33"/>
  <c r="J1318" i="33"/>
  <c r="H1446" i="33"/>
  <c r="J1574" i="33"/>
  <c r="J1445" i="33"/>
  <c r="J1601" i="33"/>
  <c r="J1729" i="33"/>
  <c r="J1857" i="33"/>
  <c r="H965" i="33"/>
  <c r="H1094" i="33"/>
  <c r="H1222" i="33"/>
  <c r="H1350" i="33"/>
  <c r="J1478" i="33"/>
  <c r="H1606" i="33"/>
  <c r="H1517" i="33"/>
  <c r="H1653" i="33"/>
  <c r="H1781" i="33"/>
  <c r="J889" i="33"/>
  <c r="J1017" i="33"/>
  <c r="J1146" i="33"/>
  <c r="J1274" i="33"/>
  <c r="J1402" i="33"/>
  <c r="J1530" i="33"/>
  <c r="H1658" i="33"/>
  <c r="H1666" i="33"/>
  <c r="J1834" i="33"/>
  <c r="H939" i="33"/>
  <c r="H1068" i="33"/>
  <c r="J384" i="33"/>
  <c r="K384" i="33" s="1"/>
  <c r="J109" i="33"/>
  <c r="K109" i="33" s="1"/>
  <c r="H1791" i="33"/>
  <c r="H288" i="33"/>
  <c r="H1603" i="33"/>
  <c r="H38" i="33"/>
  <c r="J632" i="33"/>
  <c r="K632" i="33" s="1"/>
  <c r="J382" i="33"/>
  <c r="K382" i="33" s="1"/>
  <c r="J17" i="33"/>
  <c r="J193" i="33"/>
  <c r="H329" i="33"/>
  <c r="H475" i="33"/>
  <c r="H619" i="33"/>
  <c r="H763" i="33"/>
  <c r="J908" i="33"/>
  <c r="J1053" i="33"/>
  <c r="J1213" i="33"/>
  <c r="J1357" i="33"/>
  <c r="J189" i="33"/>
  <c r="K189" i="33" s="1"/>
  <c r="J367" i="33"/>
  <c r="J511" i="33"/>
  <c r="J655" i="33"/>
  <c r="K655" i="33" s="1"/>
  <c r="J799" i="33"/>
  <c r="H928" i="33"/>
  <c r="H1057" i="33"/>
  <c r="H1185" i="33"/>
  <c r="H1313" i="33"/>
  <c r="J281" i="33"/>
  <c r="K281" i="33" s="1"/>
  <c r="H415" i="33"/>
  <c r="H543" i="33"/>
  <c r="H671" i="33"/>
  <c r="H799" i="33"/>
  <c r="J928" i="33"/>
  <c r="J1057" i="33"/>
  <c r="J1185" i="33"/>
  <c r="J1313" i="33"/>
  <c r="J1441" i="33"/>
  <c r="J161" i="33"/>
  <c r="J337" i="33"/>
  <c r="J467" i="33"/>
  <c r="J595" i="33"/>
  <c r="J723" i="33"/>
  <c r="H852" i="33"/>
  <c r="H980" i="33"/>
  <c r="H1109" i="33"/>
  <c r="H1237" i="33"/>
  <c r="H1365" i="33"/>
  <c r="J289" i="33"/>
  <c r="H419" i="33"/>
  <c r="H547" i="33"/>
  <c r="H675" i="33"/>
  <c r="H803" i="33"/>
  <c r="J932" i="33"/>
  <c r="K932" i="33" s="1"/>
  <c r="J1061" i="33"/>
  <c r="K1061" i="33" s="1"/>
  <c r="J1189" i="33"/>
  <c r="K1189" i="33" s="1"/>
  <c r="J1317" i="33"/>
  <c r="K1317" i="33" s="1"/>
  <c r="H201" i="33"/>
  <c r="J357" i="33"/>
  <c r="J487" i="33"/>
  <c r="J615" i="33"/>
  <c r="J743" i="33"/>
  <c r="H872" i="33"/>
  <c r="H1000" i="33"/>
  <c r="H1129" i="33"/>
  <c r="H1257" i="33"/>
  <c r="H1385" i="33"/>
  <c r="J273" i="33"/>
  <c r="H407" i="33"/>
  <c r="H535" i="33"/>
  <c r="H663" i="33"/>
  <c r="H791" i="33"/>
  <c r="J920" i="33"/>
  <c r="J1049" i="33"/>
  <c r="J1177" i="33"/>
  <c r="J1305" i="33"/>
  <c r="J1433" i="33"/>
  <c r="H141" i="33"/>
  <c r="J329" i="33"/>
  <c r="J459" i="33"/>
  <c r="H587" i="33"/>
  <c r="J715" i="33"/>
  <c r="H844" i="33"/>
  <c r="H972" i="33"/>
  <c r="H1101" i="33"/>
  <c r="H1229" i="33"/>
  <c r="H1357" i="33"/>
  <c r="H1453" i="33"/>
  <c r="J1605" i="33"/>
  <c r="J1733" i="33"/>
  <c r="H841" i="33"/>
  <c r="H969" i="33"/>
  <c r="H1098" i="33"/>
  <c r="H1226" i="33"/>
  <c r="J1354" i="33"/>
  <c r="H1482" i="33"/>
  <c r="J1610" i="33"/>
  <c r="J1541" i="33"/>
  <c r="K1541" i="33" s="1"/>
  <c r="H1673" i="33"/>
  <c r="H1801" i="33"/>
  <c r="J909" i="33"/>
  <c r="J1038" i="33"/>
  <c r="J1166" i="33"/>
  <c r="K1166" i="33" s="1"/>
  <c r="J1294" i="33"/>
  <c r="H1422" i="33"/>
  <c r="J1550" i="33"/>
  <c r="J1678" i="33"/>
  <c r="J1429" i="33"/>
  <c r="J1593" i="33"/>
  <c r="J1721" i="33"/>
  <c r="J1849" i="33"/>
  <c r="H957" i="33"/>
  <c r="H1086" i="33"/>
  <c r="H1214" i="33"/>
  <c r="H1342" i="33"/>
  <c r="J1470" i="33"/>
  <c r="H1598" i="33"/>
  <c r="H1393" i="33"/>
  <c r="H1581" i="33"/>
  <c r="H1709" i="33"/>
  <c r="H1837" i="33"/>
  <c r="J945" i="33"/>
  <c r="J1074" i="33"/>
  <c r="J1202" i="33"/>
  <c r="J1330" i="33"/>
  <c r="J1458" i="33"/>
  <c r="H1586" i="33"/>
  <c r="H1714" i="33"/>
  <c r="J1565" i="33"/>
  <c r="J1693" i="33"/>
  <c r="J1821" i="33"/>
  <c r="H929" i="33"/>
  <c r="H1058" i="33"/>
  <c r="H1186" i="33"/>
  <c r="H1314" i="33"/>
  <c r="H1442" i="33"/>
  <c r="H1409" i="33"/>
  <c r="H1585" i="33"/>
  <c r="H1713" i="33"/>
  <c r="H1841" i="33"/>
  <c r="J949" i="33"/>
  <c r="J660" i="33"/>
  <c r="K660" i="33" s="1"/>
  <c r="J125" i="33"/>
  <c r="K125" i="33" s="1"/>
  <c r="H1807" i="33"/>
  <c r="H316" i="33"/>
  <c r="H1647" i="33"/>
  <c r="H126" i="33"/>
  <c r="H28" i="33"/>
  <c r="J442" i="33"/>
  <c r="K442" i="33" s="1"/>
  <c r="J33" i="33"/>
  <c r="H73" i="33"/>
  <c r="H345" i="33"/>
  <c r="H491" i="33"/>
  <c r="H635" i="33"/>
  <c r="H779" i="33"/>
  <c r="J924" i="33"/>
  <c r="J1085" i="33"/>
  <c r="J1229" i="33"/>
  <c r="K1229" i="33" s="1"/>
  <c r="J1373" i="33"/>
  <c r="H213" i="33"/>
  <c r="J383" i="33"/>
  <c r="K383" i="33" s="1"/>
  <c r="J527" i="33"/>
  <c r="J671" i="33"/>
  <c r="J815" i="33"/>
  <c r="H944" i="33"/>
  <c r="H1073" i="33"/>
  <c r="H1201" i="33"/>
  <c r="H1329" i="33"/>
  <c r="H301" i="33"/>
  <c r="H431" i="33"/>
  <c r="H559" i="33"/>
  <c r="H687" i="33"/>
  <c r="H815" i="33"/>
  <c r="J944" i="33"/>
  <c r="J1073" i="33"/>
  <c r="J1201" i="33"/>
  <c r="J1329" i="33"/>
  <c r="J1457" i="33"/>
  <c r="J197" i="33"/>
  <c r="J353" i="33"/>
  <c r="J483" i="33"/>
  <c r="J611" i="33"/>
  <c r="K611" i="33" s="1"/>
  <c r="J739" i="33"/>
  <c r="K739" i="33" s="1"/>
  <c r="H868" i="33"/>
  <c r="H996" i="33"/>
  <c r="H1125" i="33"/>
  <c r="H1253" i="33"/>
  <c r="H1381" i="33"/>
  <c r="H305" i="33"/>
  <c r="H435" i="33"/>
  <c r="H563" i="33"/>
  <c r="H691" i="33"/>
  <c r="H819" i="33"/>
  <c r="J948" i="33"/>
  <c r="J1077" i="33"/>
  <c r="J1205" i="33"/>
  <c r="J1333" i="33"/>
  <c r="J225" i="33"/>
  <c r="J375" i="33"/>
  <c r="J503" i="33"/>
  <c r="J631" i="33"/>
  <c r="J759" i="33"/>
  <c r="H888" i="33"/>
  <c r="H1016" i="33"/>
  <c r="H1145" i="33"/>
  <c r="H1273" i="33"/>
  <c r="H1401" i="33"/>
  <c r="H293" i="33"/>
  <c r="H423" i="33"/>
  <c r="H551" i="33"/>
  <c r="H679" i="33"/>
  <c r="H807" i="33"/>
  <c r="J936" i="33"/>
  <c r="K936" i="33" s="1"/>
  <c r="J1065" i="33"/>
  <c r="J1193" i="33"/>
  <c r="K1193" i="33" s="1"/>
  <c r="J1321" i="33"/>
  <c r="K1321" i="33" s="1"/>
  <c r="J1449" i="33"/>
  <c r="J181" i="33"/>
  <c r="K181" i="33" s="1"/>
  <c r="J345" i="33"/>
  <c r="J475" i="33"/>
  <c r="J603" i="33"/>
  <c r="K603" i="33" s="1"/>
  <c r="J731" i="33"/>
  <c r="H860" i="33"/>
  <c r="H988" i="33"/>
  <c r="H1117" i="33"/>
  <c r="H1245" i="33"/>
  <c r="H1373" i="33"/>
  <c r="H1477" i="33"/>
  <c r="J1621" i="33"/>
  <c r="J1749" i="33"/>
  <c r="H857" i="33"/>
  <c r="H985" i="33"/>
  <c r="H1114" i="33"/>
  <c r="H1242" i="33"/>
  <c r="J1370" i="33"/>
  <c r="H1498" i="33"/>
  <c r="J1626" i="33"/>
  <c r="H1561" i="33"/>
  <c r="H1689" i="33"/>
  <c r="H1817" i="33"/>
  <c r="J925" i="33"/>
  <c r="J1054" i="33"/>
  <c r="J1182" i="33"/>
  <c r="J1310" i="33"/>
  <c r="H1438" i="33"/>
  <c r="J1566" i="33"/>
  <c r="J1694" i="33"/>
  <c r="H1461" i="33"/>
  <c r="J1609" i="33"/>
  <c r="J1737" i="33"/>
  <c r="K1737" i="33" s="1"/>
  <c r="H845" i="33"/>
  <c r="H973" i="33"/>
  <c r="H1102" i="33"/>
  <c r="H1230" i="33"/>
  <c r="H1358" i="33"/>
  <c r="J1486" i="33"/>
  <c r="H1614" i="33"/>
  <c r="H1433" i="33"/>
  <c r="H1597" i="33"/>
  <c r="H1725" i="33"/>
  <c r="H1853" i="33"/>
  <c r="J961" i="33"/>
  <c r="J1090" i="33"/>
  <c r="J1218" i="33"/>
  <c r="H1346" i="33"/>
  <c r="J1474" i="33"/>
  <c r="H1602" i="33"/>
  <c r="H1397" i="33"/>
  <c r="J1581" i="33"/>
  <c r="J1709" i="33"/>
  <c r="J1837" i="33"/>
  <c r="H945" i="33"/>
  <c r="H1074" i="33"/>
  <c r="H1202" i="33"/>
  <c r="H1330" i="33"/>
  <c r="H1458" i="33"/>
  <c r="H1445" i="33"/>
  <c r="H1601" i="33"/>
  <c r="H1729" i="33"/>
  <c r="H1857" i="33"/>
  <c r="J965" i="33"/>
  <c r="J1094" i="33"/>
  <c r="J1222" i="33"/>
  <c r="J1350" i="33"/>
  <c r="H1478" i="33"/>
  <c r="J1606" i="33"/>
  <c r="H1493" i="33"/>
  <c r="J1633" i="33"/>
  <c r="J1761" i="33"/>
  <c r="H869" i="33"/>
  <c r="H997" i="33"/>
  <c r="H1126" i="33"/>
  <c r="H1254" i="33"/>
  <c r="J1382" i="33"/>
  <c r="J1510" i="33"/>
  <c r="H1638" i="33"/>
  <c r="H1557" i="33"/>
  <c r="H1685" i="33"/>
  <c r="H1813" i="33"/>
  <c r="J921" i="33"/>
  <c r="J1050" i="33"/>
  <c r="J1178" i="33"/>
  <c r="J1306" i="33"/>
  <c r="K1306" i="33" s="1"/>
  <c r="J1434" i="33"/>
  <c r="H1562" i="33"/>
  <c r="J1690" i="33"/>
  <c r="H1730" i="33"/>
  <c r="H843" i="33"/>
  <c r="H971" i="33"/>
  <c r="H1100" i="33"/>
  <c r="H1228" i="33"/>
  <c r="H224" i="33"/>
  <c r="H237" i="33"/>
  <c r="J170" i="33"/>
  <c r="H534" i="33"/>
  <c r="J1663" i="33"/>
  <c r="H170" i="33"/>
  <c r="H56" i="33"/>
  <c r="J502" i="33"/>
  <c r="K502" i="33" s="1"/>
  <c r="J65" i="33"/>
  <c r="K65" i="33" s="1"/>
  <c r="J185" i="33"/>
  <c r="K185" i="33" s="1"/>
  <c r="H361" i="33"/>
  <c r="H507" i="33"/>
  <c r="H651" i="33"/>
  <c r="H795" i="33"/>
  <c r="J956" i="33"/>
  <c r="J1101" i="33"/>
  <c r="J1245" i="33"/>
  <c r="J1389" i="33"/>
  <c r="J237" i="33"/>
  <c r="J399" i="33"/>
  <c r="J543" i="33"/>
  <c r="J703" i="33"/>
  <c r="J831" i="33"/>
  <c r="H960" i="33"/>
  <c r="H1089" i="33"/>
  <c r="H1217" i="33"/>
  <c r="H105" i="33"/>
  <c r="J317" i="33"/>
  <c r="H447" i="33"/>
  <c r="J575" i="33"/>
  <c r="H703" i="33"/>
  <c r="H831" i="33"/>
  <c r="J960" i="33"/>
  <c r="J1089" i="33"/>
  <c r="J1217" i="33"/>
  <c r="J1345" i="33"/>
  <c r="K1345" i="33" s="1"/>
  <c r="J1473" i="33"/>
  <c r="J221" i="33"/>
  <c r="K221" i="33" s="1"/>
  <c r="J371" i="33"/>
  <c r="J499" i="33"/>
  <c r="J627" i="33"/>
  <c r="J755" i="33"/>
  <c r="H884" i="33"/>
  <c r="H1012" i="33"/>
  <c r="H1141" i="33"/>
  <c r="H1269" i="33"/>
  <c r="H121" i="33"/>
  <c r="H321" i="33"/>
  <c r="H451" i="33"/>
  <c r="J579" i="33"/>
  <c r="K579" i="33" s="1"/>
  <c r="H707" i="33"/>
  <c r="H835" i="33"/>
  <c r="J964" i="33"/>
  <c r="K964" i="33" s="1"/>
  <c r="J1093" i="33"/>
  <c r="K1093" i="33" s="1"/>
  <c r="J1221" i="33"/>
  <c r="K1221" i="33" s="1"/>
  <c r="J1349" i="33"/>
  <c r="K1349" i="33" s="1"/>
  <c r="H245" i="33"/>
  <c r="J391" i="33"/>
  <c r="J519" i="33"/>
  <c r="J647" i="33"/>
  <c r="J775" i="33"/>
  <c r="H904" i="33"/>
  <c r="H1033" i="33"/>
  <c r="H1161" i="33"/>
  <c r="H1289" i="33"/>
  <c r="H1417" i="33"/>
  <c r="J309" i="33"/>
  <c r="H439" i="33"/>
  <c r="J567" i="33"/>
  <c r="H695" i="33"/>
  <c r="H823" i="33"/>
  <c r="J952" i="33"/>
  <c r="K952" i="33" s="1"/>
  <c r="J1081" i="33"/>
  <c r="J1209" i="33"/>
  <c r="J1337" i="33"/>
  <c r="J1465" i="33"/>
  <c r="H209" i="33"/>
  <c r="J361" i="33"/>
  <c r="J491" i="33"/>
  <c r="J619" i="33"/>
  <c r="J747" i="33"/>
  <c r="H876" i="33"/>
  <c r="H1004" i="33"/>
  <c r="H1133" i="33"/>
  <c r="H1261" i="33"/>
  <c r="H1389" i="33"/>
  <c r="H1497" i="33"/>
  <c r="J1637" i="33"/>
  <c r="K1637" i="33" s="1"/>
  <c r="J1765" i="33"/>
  <c r="H873" i="33"/>
  <c r="H1001" i="33"/>
  <c r="H1130" i="33"/>
  <c r="H1258" i="33"/>
  <c r="H1386" i="33"/>
  <c r="H1514" i="33"/>
  <c r="H1361" i="33"/>
  <c r="H1577" i="33"/>
  <c r="H1705" i="33"/>
  <c r="H1833" i="33"/>
  <c r="J941" i="33"/>
  <c r="J1070" i="33"/>
  <c r="J1198" i="33"/>
  <c r="J1326" i="33"/>
  <c r="H1454" i="33"/>
  <c r="J1582" i="33"/>
  <c r="H1710" i="33"/>
  <c r="H1481" i="33"/>
  <c r="J1625" i="33"/>
  <c r="J1753" i="33"/>
  <c r="K1753" i="33" s="1"/>
  <c r="H861" i="33"/>
  <c r="H989" i="33"/>
  <c r="H1118" i="33"/>
  <c r="H1246" i="33"/>
  <c r="J1374" i="33"/>
  <c r="K1374" i="33" s="1"/>
  <c r="J1502" i="33"/>
  <c r="H1630" i="33"/>
  <c r="J1461" i="33"/>
  <c r="H1613" i="33"/>
  <c r="H1741" i="33"/>
  <c r="J849" i="33"/>
  <c r="J977" i="33"/>
  <c r="J1106" i="33"/>
  <c r="J1234" i="33"/>
  <c r="H1362" i="33"/>
  <c r="J1490" i="33"/>
  <c r="H1618" i="33"/>
  <c r="H1441" i="33"/>
  <c r="J1597" i="33"/>
  <c r="J1725" i="33"/>
  <c r="J1853" i="33"/>
  <c r="H961" i="33"/>
  <c r="H1090" i="33"/>
  <c r="H1218" i="33"/>
  <c r="J1346" i="33"/>
  <c r="H1474" i="33"/>
  <c r="H1469" i="33"/>
  <c r="H1617" i="33"/>
  <c r="H1745" i="33"/>
  <c r="J853" i="33"/>
  <c r="J981" i="33"/>
  <c r="J1110" i="33"/>
  <c r="J1238" i="33"/>
  <c r="J1366" i="33"/>
  <c r="H1494" i="33"/>
  <c r="J1622" i="33"/>
  <c r="H1513" i="33"/>
  <c r="J1649" i="33"/>
  <c r="J1777" i="33"/>
  <c r="H885" i="33"/>
  <c r="H1013" i="33"/>
  <c r="H1142" i="33"/>
  <c r="H1270" i="33"/>
  <c r="J1398" i="33"/>
  <c r="J1526" i="33"/>
  <c r="J1654" i="33"/>
  <c r="H1573" i="33"/>
  <c r="H1701" i="33"/>
  <c r="H1829" i="33"/>
  <c r="J937" i="33"/>
  <c r="J1066" i="33"/>
  <c r="K1066" i="33" s="1"/>
  <c r="J1194" i="33"/>
  <c r="H252" i="33"/>
  <c r="H253" i="33"/>
  <c r="J210" i="33"/>
  <c r="H562" i="33"/>
  <c r="J1679" i="33"/>
  <c r="H210" i="33"/>
  <c r="H88" i="33"/>
  <c r="J534" i="33"/>
  <c r="J97" i="33"/>
  <c r="K97" i="33" s="1"/>
  <c r="J213" i="33"/>
  <c r="H379" i="33"/>
  <c r="H523" i="33"/>
  <c r="H667" i="33"/>
  <c r="H827" i="33"/>
  <c r="J972" i="33"/>
  <c r="J1117" i="33"/>
  <c r="J1261" i="33"/>
  <c r="J1405" i="33"/>
  <c r="H257" i="33"/>
  <c r="J415" i="33"/>
  <c r="H575" i="33"/>
  <c r="J719" i="33"/>
  <c r="H848" i="33"/>
  <c r="H976" i="33"/>
  <c r="H1105" i="33"/>
  <c r="H1233" i="33"/>
  <c r="H157" i="33"/>
  <c r="J333" i="33"/>
  <c r="K333" i="33" s="1"/>
  <c r="H463" i="33"/>
  <c r="J591" i="33"/>
  <c r="K591" i="33" s="1"/>
  <c r="H719" i="33"/>
  <c r="J848" i="33"/>
  <c r="J976" i="33"/>
  <c r="J1105" i="33"/>
  <c r="J1233" i="33"/>
  <c r="J1361" i="33"/>
  <c r="J1489" i="33"/>
  <c r="J241" i="33"/>
  <c r="J387" i="33"/>
  <c r="J515" i="33"/>
  <c r="J643" i="33"/>
  <c r="J771" i="33"/>
  <c r="H900" i="33"/>
  <c r="H1029" i="33"/>
  <c r="H1157" i="33"/>
  <c r="H1285" i="33"/>
  <c r="J169" i="33"/>
  <c r="K169" i="33" s="1"/>
  <c r="H337" i="33"/>
  <c r="H467" i="33"/>
  <c r="H595" i="33"/>
  <c r="H723" i="33"/>
  <c r="J852" i="33"/>
  <c r="K852" i="33" s="1"/>
  <c r="J980" i="33"/>
  <c r="K980" i="33" s="1"/>
  <c r="J1109" i="33"/>
  <c r="K1109" i="33" s="1"/>
  <c r="J1237" i="33"/>
  <c r="K1237" i="33" s="1"/>
  <c r="J1365" i="33"/>
  <c r="K1365" i="33" s="1"/>
  <c r="J269" i="33"/>
  <c r="K269" i="33" s="1"/>
  <c r="J407" i="33"/>
  <c r="J535" i="33"/>
  <c r="J663" i="33"/>
  <c r="J791" i="33"/>
  <c r="H920" i="33"/>
  <c r="H1049" i="33"/>
  <c r="H1177" i="33"/>
  <c r="H1305" i="33"/>
  <c r="H137" i="33"/>
  <c r="J325" i="33"/>
  <c r="H455" i="33"/>
  <c r="J583" i="33"/>
  <c r="H711" i="33"/>
  <c r="H839" i="33"/>
  <c r="J968" i="33"/>
  <c r="J1097" i="33"/>
  <c r="J1225" i="33"/>
  <c r="K1225" i="33" s="1"/>
  <c r="J1353" i="33"/>
  <c r="J1481" i="33"/>
  <c r="H229" i="33"/>
  <c r="J379" i="33"/>
  <c r="J507" i="33"/>
  <c r="J635" i="33"/>
  <c r="J763" i="33"/>
  <c r="H892" i="33"/>
  <c r="H1020" i="33"/>
  <c r="H1149" i="33"/>
  <c r="H1277" i="33"/>
  <c r="H1405" i="33"/>
  <c r="J1517" i="33"/>
  <c r="J1653" i="33"/>
  <c r="J1781" i="33"/>
  <c r="H889" i="33"/>
  <c r="H1017" i="33"/>
  <c r="H1146" i="33"/>
  <c r="H1274" i="33"/>
  <c r="H1402" i="33"/>
  <c r="H1530" i="33"/>
  <c r="H1429" i="33"/>
  <c r="H1593" i="33"/>
  <c r="H1721" i="33"/>
  <c r="H1849" i="33"/>
  <c r="J957" i="33"/>
  <c r="J1086" i="33"/>
  <c r="J1214" i="33"/>
  <c r="J1342" i="33"/>
  <c r="H1470" i="33"/>
  <c r="J1598" i="33"/>
  <c r="H1726" i="33"/>
  <c r="J1501" i="33"/>
  <c r="J1641" i="33"/>
  <c r="J1769" i="33"/>
  <c r="H877" i="33"/>
  <c r="H1005" i="33"/>
  <c r="H1134" i="33"/>
  <c r="H1262" i="33"/>
  <c r="J1390" i="33"/>
  <c r="J1518" i="33"/>
  <c r="H1646" i="33"/>
  <c r="H1485" i="33"/>
  <c r="H1629" i="33"/>
  <c r="H1757" i="33"/>
  <c r="J865" i="33"/>
  <c r="K865" i="33" s="1"/>
  <c r="J993" i="33"/>
  <c r="J1122" i="33"/>
  <c r="K1122" i="33" s="1"/>
  <c r="J1250" i="33"/>
  <c r="K1250" i="33" s="1"/>
  <c r="J1378" i="33"/>
  <c r="K1378" i="33" s="1"/>
  <c r="J1506" i="33"/>
  <c r="K1506" i="33" s="1"/>
  <c r="J1634" i="33"/>
  <c r="H1465" i="33"/>
  <c r="J1613" i="33"/>
  <c r="J1741" i="33"/>
  <c r="H849" i="33"/>
  <c r="H977" i="33"/>
  <c r="H1106" i="33"/>
  <c r="H1234" i="33"/>
  <c r="J1362" i="33"/>
  <c r="H1490" i="33"/>
  <c r="H1489" i="33"/>
  <c r="H1633" i="33"/>
  <c r="H1761" i="33"/>
  <c r="J869" i="33"/>
  <c r="J997" i="33"/>
  <c r="J1126" i="33"/>
  <c r="J1254" i="33"/>
  <c r="H1382" i="33"/>
  <c r="H1510" i="33"/>
  <c r="J1638" i="33"/>
  <c r="J1533" i="33"/>
  <c r="J1665" i="33"/>
  <c r="J1793" i="33"/>
  <c r="H901" i="33"/>
  <c r="H1030" i="33"/>
  <c r="H1158" i="33"/>
  <c r="H1286" i="33"/>
  <c r="J1414" i="33"/>
  <c r="J1542" i="33"/>
  <c r="J1413" i="33"/>
  <c r="H1589" i="33"/>
  <c r="H1717" i="33"/>
  <c r="H1845" i="33"/>
  <c r="J953" i="33"/>
  <c r="K953" i="33" s="1"/>
  <c r="J1082" i="33"/>
  <c r="K1082" i="33" s="1"/>
  <c r="J1210" i="33"/>
  <c r="K1210" i="33" s="1"/>
  <c r="J1338" i="33"/>
  <c r="J1466" i="33"/>
  <c r="H1594" i="33"/>
  <c r="H1793" i="33"/>
  <c r="H1414" i="33"/>
  <c r="J1697" i="33"/>
  <c r="K1697" i="33" s="1"/>
  <c r="H1190" i="33"/>
  <c r="H1558" i="33"/>
  <c r="H1669" i="33"/>
  <c r="J985" i="33"/>
  <c r="J1322" i="33"/>
  <c r="H1578" i="33"/>
  <c r="H1754" i="33"/>
  <c r="J1850" i="33"/>
  <c r="H1003" i="33"/>
  <c r="H1164" i="33"/>
  <c r="H1308" i="33"/>
  <c r="J1436" i="33"/>
  <c r="J1564" i="33"/>
  <c r="J1692" i="33"/>
  <c r="H1776" i="33"/>
  <c r="J1770" i="33"/>
  <c r="J879" i="33"/>
  <c r="J1007" i="33"/>
  <c r="J1136" i="33"/>
  <c r="J1264" i="33"/>
  <c r="H1392" i="33"/>
  <c r="H1520" i="33"/>
  <c r="H1648" i="33"/>
  <c r="H1856" i="33"/>
  <c r="J1806" i="33"/>
  <c r="H911" i="33"/>
  <c r="H1040" i="33"/>
  <c r="H1168" i="33"/>
  <c r="H1296" i="33"/>
  <c r="J1424" i="33"/>
  <c r="J1552" i="33"/>
  <c r="H1680" i="33"/>
  <c r="J1808" i="33"/>
  <c r="J1758" i="33"/>
  <c r="K1758" i="33" s="1"/>
  <c r="J867" i="33"/>
  <c r="J995" i="33"/>
  <c r="J1124" i="33"/>
  <c r="J1252" i="33"/>
  <c r="H1380" i="33"/>
  <c r="H1508" i="33"/>
  <c r="H1636" i="33"/>
  <c r="H1764" i="33"/>
  <c r="H1848" i="33"/>
  <c r="J1810" i="33"/>
  <c r="H915" i="33"/>
  <c r="H1044" i="33"/>
  <c r="H1172" i="33"/>
  <c r="H1300" i="33"/>
  <c r="J1428" i="33"/>
  <c r="J1556" i="33"/>
  <c r="H1684" i="33"/>
  <c r="J1812" i="33"/>
  <c r="H1782" i="33"/>
  <c r="J887" i="33"/>
  <c r="J1015" i="33"/>
  <c r="J1144" i="33"/>
  <c r="J1272" i="33"/>
  <c r="H1400" i="33"/>
  <c r="H1528" i="33"/>
  <c r="J1656" i="33"/>
  <c r="H1784" i="33"/>
  <c r="H1766" i="33"/>
  <c r="H871" i="33"/>
  <c r="H999" i="33"/>
  <c r="H1128" i="33"/>
  <c r="H1256" i="33"/>
  <c r="J1384" i="33"/>
  <c r="J1512" i="33"/>
  <c r="J1640" i="33"/>
  <c r="J1768" i="33"/>
  <c r="J1726" i="33"/>
  <c r="J843" i="33"/>
  <c r="J971" i="33"/>
  <c r="J1100" i="33"/>
  <c r="J1228" i="33"/>
  <c r="H1356" i="33"/>
  <c r="H1484" i="33"/>
  <c r="H1612" i="33"/>
  <c r="H1740" i="33"/>
  <c r="J1772" i="33"/>
  <c r="J1804" i="33"/>
  <c r="H1288" i="33"/>
  <c r="J1544" i="33"/>
  <c r="J875" i="33"/>
  <c r="J1132" i="33"/>
  <c r="H1772" i="33"/>
  <c r="J1660" i="33"/>
  <c r="H1548" i="33"/>
  <c r="J901" i="33"/>
  <c r="H1462" i="33"/>
  <c r="J1745" i="33"/>
  <c r="H1238" i="33"/>
  <c r="H1574" i="33"/>
  <c r="H1733" i="33"/>
  <c r="J1034" i="33"/>
  <c r="K1034" i="33" s="1"/>
  <c r="H1354" i="33"/>
  <c r="H1610" i="33"/>
  <c r="J1570" i="33"/>
  <c r="H859" i="33"/>
  <c r="H1019" i="33"/>
  <c r="H1180" i="33"/>
  <c r="H1324" i="33"/>
  <c r="J1452" i="33"/>
  <c r="J1580" i="33"/>
  <c r="J1708" i="33"/>
  <c r="H1808" i="33"/>
  <c r="H1790" i="33"/>
  <c r="J895" i="33"/>
  <c r="J1023" i="33"/>
  <c r="J1152" i="33"/>
  <c r="J1280" i="33"/>
  <c r="H1408" i="33"/>
  <c r="H1536" i="33"/>
  <c r="J1664" i="33"/>
  <c r="J1602" i="33"/>
  <c r="J1822" i="33"/>
  <c r="H927" i="33"/>
  <c r="H1056" i="33"/>
  <c r="H1184" i="33"/>
  <c r="H1312" i="33"/>
  <c r="J1440" i="33"/>
  <c r="J1568" i="33"/>
  <c r="H1696" i="33"/>
  <c r="J1824" i="33"/>
  <c r="H1778" i="33"/>
  <c r="J883" i="33"/>
  <c r="J1011" i="33"/>
  <c r="J1140" i="33"/>
  <c r="J1268" i="33"/>
  <c r="H1396" i="33"/>
  <c r="H1524" i="33"/>
  <c r="J1652" i="33"/>
  <c r="H1780" i="33"/>
  <c r="H1634" i="33"/>
  <c r="J1826" i="33"/>
  <c r="H931" i="33"/>
  <c r="H1060" i="33"/>
  <c r="H1188" i="33"/>
  <c r="H1316" i="33"/>
  <c r="J1444" i="33"/>
  <c r="J1572" i="33"/>
  <c r="J1700" i="33"/>
  <c r="J1828" i="33"/>
  <c r="H1798" i="33"/>
  <c r="J903" i="33"/>
  <c r="J1032" i="33"/>
  <c r="J1160" i="33"/>
  <c r="J1288" i="33"/>
  <c r="H1416" i="33"/>
  <c r="H1544" i="33"/>
  <c r="J1672" i="33"/>
  <c r="H1800" i="33"/>
  <c r="J1782" i="33"/>
  <c r="H887" i="33"/>
  <c r="H1015" i="33"/>
  <c r="H1144" i="33"/>
  <c r="H1272" i="33"/>
  <c r="J1400" i="33"/>
  <c r="J1528" i="33"/>
  <c r="H1656" i="33"/>
  <c r="J1784" i="33"/>
  <c r="J1746" i="33"/>
  <c r="J859" i="33"/>
  <c r="K859" i="33" s="1"/>
  <c r="J987" i="33"/>
  <c r="J1116" i="33"/>
  <c r="J1244" i="33"/>
  <c r="H1372" i="33"/>
  <c r="H1500" i="33"/>
  <c r="H1628" i="33"/>
  <c r="H1756" i="33"/>
  <c r="H1160" i="33"/>
  <c r="J1416" i="33"/>
  <c r="H1672" i="33"/>
  <c r="J1800" i="33"/>
  <c r="J1766" i="33"/>
  <c r="J1003" i="33"/>
  <c r="H1644" i="33"/>
  <c r="H1532" i="33"/>
  <c r="H1792" i="33"/>
  <c r="J1030" i="33"/>
  <c r="H1542" i="33"/>
  <c r="J1825" i="33"/>
  <c r="H1302" i="33"/>
  <c r="H1622" i="33"/>
  <c r="H1749" i="33"/>
  <c r="J1098" i="33"/>
  <c r="K1098" i="33" s="1"/>
  <c r="H1370" i="33"/>
  <c r="H1626" i="33"/>
  <c r="J1702" i="33"/>
  <c r="H875" i="33"/>
  <c r="H1036" i="33"/>
  <c r="H1196" i="33"/>
  <c r="H1340" i="33"/>
  <c r="J1468" i="33"/>
  <c r="J1596" i="33"/>
  <c r="J1724" i="33"/>
  <c r="H1840" i="33"/>
  <c r="H1806" i="33"/>
  <c r="J911" i="33"/>
  <c r="J1040" i="33"/>
  <c r="J1168" i="33"/>
  <c r="J1296" i="33"/>
  <c r="H1424" i="33"/>
  <c r="H1552" i="33"/>
  <c r="J1680" i="33"/>
  <c r="H1674" i="33"/>
  <c r="J1838" i="33"/>
  <c r="H943" i="33"/>
  <c r="H1072" i="33"/>
  <c r="H1200" i="33"/>
  <c r="H1328" i="33"/>
  <c r="J1456" i="33"/>
  <c r="J1584" i="33"/>
  <c r="J1712" i="33"/>
  <c r="J1840" i="33"/>
  <c r="H1794" i="33"/>
  <c r="J899" i="33"/>
  <c r="J1028" i="33"/>
  <c r="J1156" i="33"/>
  <c r="J1284" i="33"/>
  <c r="H1412" i="33"/>
  <c r="H1540" i="33"/>
  <c r="J1668" i="33"/>
  <c r="H1796" i="33"/>
  <c r="J1686" i="33"/>
  <c r="J1842" i="33"/>
  <c r="H947" i="33"/>
  <c r="H1076" i="33"/>
  <c r="H1204" i="33"/>
  <c r="H1332" i="33"/>
  <c r="J1460" i="33"/>
  <c r="J1588" i="33"/>
  <c r="J1716" i="33"/>
  <c r="J1860" i="33"/>
  <c r="H1814" i="33"/>
  <c r="J919" i="33"/>
  <c r="J1048" i="33"/>
  <c r="J1176" i="33"/>
  <c r="J1304" i="33"/>
  <c r="H1432" i="33"/>
  <c r="H1560" i="33"/>
  <c r="J1688" i="33"/>
  <c r="H1816" i="33"/>
  <c r="J1798" i="33"/>
  <c r="H903" i="33"/>
  <c r="H1032" i="33"/>
  <c r="H1516" i="33"/>
  <c r="J1276" i="33"/>
  <c r="H1760" i="33"/>
  <c r="J1078" i="33"/>
  <c r="J1590" i="33"/>
  <c r="K1590" i="33" s="1"/>
  <c r="H853" i="33"/>
  <c r="H1318" i="33"/>
  <c r="H1449" i="33"/>
  <c r="H1797" i="33"/>
  <c r="J1114" i="33"/>
  <c r="K1114" i="33" s="1"/>
  <c r="J1418" i="33"/>
  <c r="K1418" i="33" s="1"/>
  <c r="J1642" i="33"/>
  <c r="H1750" i="33"/>
  <c r="H891" i="33"/>
  <c r="H1052" i="33"/>
  <c r="H1212" i="33"/>
  <c r="J1356" i="33"/>
  <c r="J1484" i="33"/>
  <c r="J1612" i="33"/>
  <c r="J1740" i="33"/>
  <c r="J1586" i="33"/>
  <c r="H1822" i="33"/>
  <c r="J927" i="33"/>
  <c r="K927" i="33" s="1"/>
  <c r="J1056" i="33"/>
  <c r="K1056" i="33" s="1"/>
  <c r="J1184" i="33"/>
  <c r="K1184" i="33" s="1"/>
  <c r="J1312" i="33"/>
  <c r="K1312" i="33" s="1"/>
  <c r="H1440" i="33"/>
  <c r="H1568" i="33"/>
  <c r="J1696" i="33"/>
  <c r="K1696" i="33" s="1"/>
  <c r="H1706" i="33"/>
  <c r="J1854" i="33"/>
  <c r="H959" i="33"/>
  <c r="H1088" i="33"/>
  <c r="H1216" i="33"/>
  <c r="H1344" i="33"/>
  <c r="J1472" i="33"/>
  <c r="J1600" i="33"/>
  <c r="J1728" i="33"/>
  <c r="J1856" i="33"/>
  <c r="H1810" i="33"/>
  <c r="J915" i="33"/>
  <c r="J1044" i="33"/>
  <c r="J1172" i="33"/>
  <c r="J1300" i="33"/>
  <c r="H1428" i="33"/>
  <c r="H1556" i="33"/>
  <c r="J1684" i="33"/>
  <c r="H1812" i="33"/>
  <c r="H1718" i="33"/>
  <c r="J1858" i="33"/>
  <c r="H963" i="33"/>
  <c r="H1092" i="33"/>
  <c r="H1220" i="33"/>
  <c r="J1348" i="33"/>
  <c r="J1476" i="33"/>
  <c r="J1604" i="33"/>
  <c r="J1732" i="33"/>
  <c r="H1642" i="33"/>
  <c r="H1830" i="33"/>
  <c r="J935" i="33"/>
  <c r="J1064" i="33"/>
  <c r="J1192" i="33"/>
  <c r="J1320" i="33"/>
  <c r="H1448" i="33"/>
  <c r="H1576" i="33"/>
  <c r="H1704" i="33"/>
  <c r="H1832" i="33"/>
  <c r="J1814" i="33"/>
  <c r="H919" i="33"/>
  <c r="H1048" i="33"/>
  <c r="H1176" i="33"/>
  <c r="H1304" i="33"/>
  <c r="J1432" i="33"/>
  <c r="J1560" i="33"/>
  <c r="H1688" i="33"/>
  <c r="J1816" i="33"/>
  <c r="H1786" i="33"/>
  <c r="J891" i="33"/>
  <c r="K891" i="33" s="1"/>
  <c r="J1019" i="33"/>
  <c r="J1148" i="33"/>
  <c r="H1404" i="33"/>
  <c r="H1804" i="33"/>
  <c r="J1158" i="33"/>
  <c r="J1670" i="33"/>
  <c r="H933" i="33"/>
  <c r="H1366" i="33"/>
  <c r="H1473" i="33"/>
  <c r="J841" i="33"/>
  <c r="J1162" i="33"/>
  <c r="K1162" i="33" s="1"/>
  <c r="J1450" i="33"/>
  <c r="K1450" i="33" s="1"/>
  <c r="J1674" i="33"/>
  <c r="H1770" i="33"/>
  <c r="H907" i="33"/>
  <c r="H1084" i="33"/>
  <c r="H1244" i="33"/>
  <c r="J1372" i="33"/>
  <c r="J1500" i="33"/>
  <c r="J1628" i="33"/>
  <c r="J1756" i="33"/>
  <c r="H1670" i="33"/>
  <c r="H1838" i="33"/>
  <c r="J943" i="33"/>
  <c r="J1072" i="33"/>
  <c r="J1200" i="33"/>
  <c r="J1328" i="33"/>
  <c r="H1456" i="33"/>
  <c r="H1584" i="33"/>
  <c r="H1712" i="33"/>
  <c r="H1734" i="33"/>
  <c r="H847" i="33"/>
  <c r="H975" i="33"/>
  <c r="H1104" i="33"/>
  <c r="H1232" i="33"/>
  <c r="J1360" i="33"/>
  <c r="J1488" i="33"/>
  <c r="J1616" i="33"/>
  <c r="J1744" i="33"/>
  <c r="J1618" i="33"/>
  <c r="H1826" i="33"/>
  <c r="J931" i="33"/>
  <c r="J1060" i="33"/>
  <c r="J1188" i="33"/>
  <c r="J1316" i="33"/>
  <c r="H1444" i="33"/>
  <c r="H1572" i="33"/>
  <c r="H1700" i="33"/>
  <c r="H1828" i="33"/>
  <c r="J1738" i="33"/>
  <c r="H851" i="33"/>
  <c r="H979" i="33"/>
  <c r="H1108" i="33"/>
  <c r="H1236" i="33"/>
  <c r="J1364" i="33"/>
  <c r="J1492" i="33"/>
  <c r="J1620" i="33"/>
  <c r="J1748" i="33"/>
  <c r="H1686" i="33"/>
  <c r="H1846" i="33"/>
  <c r="J951" i="33"/>
  <c r="J1080" i="33"/>
  <c r="J1208" i="33"/>
  <c r="J1336" i="33"/>
  <c r="H1464" i="33"/>
  <c r="H1592" i="33"/>
  <c r="H1720" i="33"/>
  <c r="J1650" i="33"/>
  <c r="K1650" i="33" s="1"/>
  <c r="J1830" i="33"/>
  <c r="K1830" i="33" s="1"/>
  <c r="H935" i="33"/>
  <c r="H1064" i="33"/>
  <c r="H1192" i="33"/>
  <c r="H1320" i="33"/>
  <c r="J1448" i="33"/>
  <c r="K1448" i="33" s="1"/>
  <c r="J1576" i="33"/>
  <c r="J1704" i="33"/>
  <c r="K1704" i="33" s="1"/>
  <c r="J1832" i="33"/>
  <c r="K1832" i="33" s="1"/>
  <c r="H1802" i="33"/>
  <c r="J907" i="33"/>
  <c r="K907" i="33" s="1"/>
  <c r="J1036" i="33"/>
  <c r="J1164" i="33"/>
  <c r="J1292" i="33"/>
  <c r="H1420" i="33"/>
  <c r="J1676" i="33"/>
  <c r="J1206" i="33"/>
  <c r="K1206" i="33" s="1"/>
  <c r="J1469" i="33"/>
  <c r="H981" i="33"/>
  <c r="J1430" i="33"/>
  <c r="H1537" i="33"/>
  <c r="J857" i="33"/>
  <c r="J1226" i="33"/>
  <c r="K1226" i="33" s="1"/>
  <c r="J1482" i="33"/>
  <c r="K1482" i="33" s="1"/>
  <c r="J1706" i="33"/>
  <c r="J1786" i="33"/>
  <c r="H923" i="33"/>
  <c r="H1116" i="33"/>
  <c r="H1260" i="33"/>
  <c r="J1388" i="33"/>
  <c r="J1516" i="33"/>
  <c r="K1516" i="33" s="1"/>
  <c r="J1644" i="33"/>
  <c r="J1788" i="33"/>
  <c r="H1702" i="33"/>
  <c r="H1854" i="33"/>
  <c r="J959" i="33"/>
  <c r="J1088" i="33"/>
  <c r="J1216" i="33"/>
  <c r="J1344" i="33"/>
  <c r="H1472" i="33"/>
  <c r="H1600" i="33"/>
  <c r="H1728" i="33"/>
  <c r="J1754" i="33"/>
  <c r="H863" i="33"/>
  <c r="H991" i="33"/>
  <c r="H1120" i="33"/>
  <c r="H1248" i="33"/>
  <c r="J1376" i="33"/>
  <c r="J1504" i="33"/>
  <c r="J1632" i="33"/>
  <c r="J1760" i="33"/>
  <c r="H1682" i="33"/>
  <c r="H1842" i="33"/>
  <c r="J947" i="33"/>
  <c r="J1076" i="33"/>
  <c r="J1204" i="33"/>
  <c r="J1332" i="33"/>
  <c r="H1460" i="33"/>
  <c r="H1588" i="33"/>
  <c r="H1716" i="33"/>
  <c r="H1844" i="33"/>
  <c r="H1762" i="33"/>
  <c r="H867" i="33"/>
  <c r="H995" i="33"/>
  <c r="H1124" i="33"/>
  <c r="H1252" i="33"/>
  <c r="J1380" i="33"/>
  <c r="J1508" i="33"/>
  <c r="J1636" i="33"/>
  <c r="J1764" i="33"/>
  <c r="J1718" i="33"/>
  <c r="K1718" i="33" s="1"/>
  <c r="H1859" i="33"/>
  <c r="J967" i="33"/>
  <c r="J1096" i="33"/>
  <c r="J1224" i="33"/>
  <c r="H1352" i="33"/>
  <c r="H1480" i="33"/>
  <c r="H1608" i="33"/>
  <c r="H1736" i="33"/>
  <c r="H1690" i="33"/>
  <c r="J1846" i="33"/>
  <c r="H951" i="33"/>
  <c r="H1080" i="33"/>
  <c r="H1208" i="33"/>
  <c r="H1336" i="33"/>
  <c r="J1464" i="33"/>
  <c r="J1592" i="33"/>
  <c r="J1720" i="33"/>
  <c r="J1848" i="33"/>
  <c r="H1818" i="33"/>
  <c r="J923" i="33"/>
  <c r="K923" i="33" s="1"/>
  <c r="J1052" i="33"/>
  <c r="J1180" i="33"/>
  <c r="K1180" i="33" s="1"/>
  <c r="J1308" i="33"/>
  <c r="H1436" i="33"/>
  <c r="H1564" i="33"/>
  <c r="H1692" i="33"/>
  <c r="H1820" i="33"/>
  <c r="J1608" i="33"/>
  <c r="J1736" i="33"/>
  <c r="J1658" i="33"/>
  <c r="K1658" i="33" s="1"/>
  <c r="J1068" i="33"/>
  <c r="K1068" i="33" s="1"/>
  <c r="J1196" i="33"/>
  <c r="J1324" i="33"/>
  <c r="H1580" i="33"/>
  <c r="H1836" i="33"/>
  <c r="H1596" i="33"/>
  <c r="J1260" i="33"/>
  <c r="H1788" i="33"/>
  <c r="J1286" i="33"/>
  <c r="J1569" i="33"/>
  <c r="K1569" i="33" s="1"/>
  <c r="H1062" i="33"/>
  <c r="J1446" i="33"/>
  <c r="K1446" i="33" s="1"/>
  <c r="H1605" i="33"/>
  <c r="J905" i="33"/>
  <c r="K905" i="33" s="1"/>
  <c r="J1242" i="33"/>
  <c r="J1498" i="33"/>
  <c r="K1498" i="33" s="1"/>
  <c r="H1722" i="33"/>
  <c r="J1802" i="33"/>
  <c r="H955" i="33"/>
  <c r="H1132" i="33"/>
  <c r="H1276" i="33"/>
  <c r="J1404" i="33"/>
  <c r="J1532" i="33"/>
  <c r="H1660" i="33"/>
  <c r="J1820" i="33"/>
  <c r="J1730" i="33"/>
  <c r="J847" i="33"/>
  <c r="J975" i="33"/>
  <c r="J1104" i="33"/>
  <c r="J1232" i="33"/>
  <c r="H1360" i="33"/>
  <c r="H1488" i="33"/>
  <c r="H1616" i="33"/>
  <c r="H1744" i="33"/>
  <c r="J1774" i="33"/>
  <c r="K1774" i="33" s="1"/>
  <c r="H879" i="33"/>
  <c r="H1007" i="33"/>
  <c r="H1136" i="33"/>
  <c r="H1264" i="33"/>
  <c r="J1392" i="33"/>
  <c r="K1392" i="33" s="1"/>
  <c r="J1520" i="33"/>
  <c r="K1520" i="33" s="1"/>
  <c r="J1648" i="33"/>
  <c r="K1648" i="33" s="1"/>
  <c r="J1776" i="33"/>
  <c r="J1714" i="33"/>
  <c r="K1714" i="33" s="1"/>
  <c r="H1858" i="33"/>
  <c r="J963" i="33"/>
  <c r="J1092" i="33"/>
  <c r="J1220" i="33"/>
  <c r="H1348" i="33"/>
  <c r="H1476" i="33"/>
  <c r="H1604" i="33"/>
  <c r="H1732" i="33"/>
  <c r="H1860" i="33"/>
  <c r="J1778" i="33"/>
  <c r="H883" i="33"/>
  <c r="H1011" i="33"/>
  <c r="H1140" i="33"/>
  <c r="H1268" i="33"/>
  <c r="J1396" i="33"/>
  <c r="J1524" i="33"/>
  <c r="H1652" i="33"/>
  <c r="J1780" i="33"/>
  <c r="J1742" i="33"/>
  <c r="K1742" i="33" s="1"/>
  <c r="J855" i="33"/>
  <c r="J983" i="33"/>
  <c r="J1112" i="33"/>
  <c r="J1240" i="33"/>
  <c r="H1368" i="33"/>
  <c r="H1496" i="33"/>
  <c r="H1624" i="33"/>
  <c r="H1752" i="33"/>
  <c r="J1722" i="33"/>
  <c r="J1859" i="33"/>
  <c r="H967" i="33"/>
  <c r="H1096" i="33"/>
  <c r="H1224" i="33"/>
  <c r="J1352" i="33"/>
  <c r="J1480" i="33"/>
  <c r="H1834" i="33"/>
  <c r="J939" i="33"/>
  <c r="K939" i="33" s="1"/>
  <c r="H1452" i="33"/>
  <c r="H1708" i="33"/>
  <c r="J1340" i="33"/>
  <c r="H1724" i="33"/>
  <c r="H1388" i="33"/>
  <c r="J1836" i="33"/>
  <c r="J1334" i="33"/>
  <c r="K1334" i="33" s="1"/>
  <c r="J1617" i="33"/>
  <c r="K1617" i="33" s="1"/>
  <c r="H1110" i="33"/>
  <c r="J1494" i="33"/>
  <c r="H1621" i="33"/>
  <c r="J969" i="33"/>
  <c r="K969" i="33" s="1"/>
  <c r="J1290" i="33"/>
  <c r="K1290" i="33" s="1"/>
  <c r="H1546" i="33"/>
  <c r="H1738" i="33"/>
  <c r="J1818" i="33"/>
  <c r="H987" i="33"/>
  <c r="H1148" i="33"/>
  <c r="H1292" i="33"/>
  <c r="J1420" i="33"/>
  <c r="J1548" i="33"/>
  <c r="H1676" i="33"/>
  <c r="J1852" i="33"/>
  <c r="J1750" i="33"/>
  <c r="J863" i="33"/>
  <c r="J991" i="33"/>
  <c r="J1120" i="33"/>
  <c r="J1248" i="33"/>
  <c r="H1376" i="33"/>
  <c r="H1504" i="33"/>
  <c r="H1632" i="33"/>
  <c r="H1824" i="33"/>
  <c r="J1790" i="33"/>
  <c r="H895" i="33"/>
  <c r="H1023" i="33"/>
  <c r="H1152" i="33"/>
  <c r="H1280" i="33"/>
  <c r="J1408" i="33"/>
  <c r="J1536" i="33"/>
  <c r="H1664" i="33"/>
  <c r="J1792" i="33"/>
  <c r="J1734" i="33"/>
  <c r="J851" i="33"/>
  <c r="J979" i="33"/>
  <c r="J1108" i="33"/>
  <c r="J1236" i="33"/>
  <c r="H1364" i="33"/>
  <c r="H1492" i="33"/>
  <c r="H1620" i="33"/>
  <c r="H1748" i="33"/>
  <c r="J1844" i="33"/>
  <c r="J1794" i="33"/>
  <c r="H899" i="33"/>
  <c r="H1028" i="33"/>
  <c r="H1156" i="33"/>
  <c r="H1284" i="33"/>
  <c r="J1412" i="33"/>
  <c r="J1540" i="33"/>
  <c r="H1668" i="33"/>
  <c r="J1796" i="33"/>
  <c r="J1762" i="33"/>
  <c r="J871" i="33"/>
  <c r="J999" i="33"/>
  <c r="J1128" i="33"/>
  <c r="K1128" i="33" s="1"/>
  <c r="J1256" i="33"/>
  <c r="H1384" i="33"/>
  <c r="H1512" i="33"/>
  <c r="H1640" i="33"/>
  <c r="H1768" i="33"/>
  <c r="H1746" i="33"/>
  <c r="H855" i="33"/>
  <c r="H983" i="33"/>
  <c r="H1112" i="33"/>
  <c r="H1240" i="33"/>
  <c r="J1368" i="33"/>
  <c r="J1496" i="33"/>
  <c r="J1624" i="33"/>
  <c r="J1752" i="33"/>
  <c r="H1698" i="33"/>
  <c r="H1850" i="33"/>
  <c r="J955" i="33"/>
  <c r="J1084" i="33"/>
  <c r="J1212" i="33"/>
  <c r="H1468" i="33"/>
  <c r="H1852" i="33"/>
  <c r="K1194" i="33" l="1"/>
  <c r="K1398" i="33"/>
  <c r="K1765" i="33"/>
  <c r="K1081" i="33"/>
  <c r="K627" i="33"/>
  <c r="K1434" i="33"/>
  <c r="K908" i="33"/>
  <c r="K634" i="33"/>
  <c r="K1851" i="33"/>
  <c r="K654" i="33"/>
  <c r="K258" i="33"/>
  <c r="K736" i="33"/>
  <c r="K731" i="33"/>
  <c r="K1065" i="33"/>
  <c r="K225" i="33"/>
  <c r="K1322" i="33"/>
  <c r="K1663" i="33"/>
  <c r="K921" i="33"/>
  <c r="K666" i="33"/>
  <c r="K1531" i="33"/>
  <c r="K1242" i="33"/>
  <c r="K1466" i="33"/>
  <c r="K1518" i="33"/>
  <c r="K1501" i="33"/>
  <c r="K1777" i="33"/>
  <c r="K197" i="33"/>
  <c r="K394" i="33"/>
  <c r="K1067" i="33"/>
  <c r="K43" i="33"/>
  <c r="K833" i="33"/>
  <c r="K1517" i="33"/>
  <c r="K499" i="33"/>
  <c r="K1278" i="33"/>
  <c r="K806" i="33"/>
  <c r="K483" i="33"/>
  <c r="K1755" i="33"/>
  <c r="K202" i="33"/>
  <c r="K1430" i="33"/>
  <c r="K1665" i="33"/>
  <c r="K1625" i="33"/>
  <c r="K390" i="33"/>
  <c r="K1827" i="33"/>
  <c r="K227" i="33"/>
  <c r="K1173" i="33"/>
  <c r="K286" i="33"/>
  <c r="K642" i="33"/>
  <c r="K582" i="33"/>
  <c r="K528" i="33"/>
  <c r="K421" i="33"/>
  <c r="K1576" i="33"/>
  <c r="K1524" i="33"/>
  <c r="K1848" i="33"/>
  <c r="K631" i="33"/>
  <c r="K968" i="33"/>
  <c r="K1486" i="33"/>
  <c r="K93" i="33"/>
  <c r="K336" i="33"/>
  <c r="K371" i="33"/>
  <c r="K602" i="33"/>
  <c r="K841" i="33"/>
  <c r="K1825" i="33"/>
  <c r="K838" i="33"/>
  <c r="K1391" i="33"/>
  <c r="K1083" i="33"/>
  <c r="K353" i="33"/>
  <c r="K1207" i="33"/>
  <c r="K1533" i="33"/>
  <c r="K1502" i="33"/>
  <c r="K1699" i="33"/>
  <c r="K298" i="33"/>
  <c r="K1078" i="33"/>
  <c r="K1526" i="33"/>
  <c r="K1209" i="33"/>
  <c r="K285" i="33"/>
  <c r="K449" i="33"/>
  <c r="K893" i="33"/>
  <c r="K261" i="33"/>
  <c r="K462" i="33"/>
  <c r="K45" i="33"/>
  <c r="K481" i="33"/>
  <c r="K1776" i="33"/>
  <c r="K393" i="33"/>
  <c r="K488" i="33"/>
  <c r="K123" i="33"/>
  <c r="K241" i="33"/>
  <c r="K77" i="33"/>
  <c r="K857" i="33"/>
  <c r="K1769" i="33"/>
  <c r="K20" i="33"/>
  <c r="K705" i="33"/>
  <c r="K375" i="33"/>
  <c r="K1214" i="33"/>
  <c r="K1326" i="33"/>
  <c r="K1038" i="33"/>
  <c r="K1636" i="33"/>
  <c r="K957" i="33"/>
  <c r="K1070" i="33"/>
  <c r="K273" i="33"/>
  <c r="K599" i="33"/>
  <c r="K985" i="33"/>
  <c r="K122" i="33"/>
  <c r="K1164" i="33"/>
  <c r="K577" i="33"/>
  <c r="K1205" i="33"/>
  <c r="K358" i="33"/>
  <c r="K155" i="33"/>
  <c r="K1494" i="33"/>
  <c r="K937" i="33"/>
  <c r="K1178" i="33"/>
  <c r="K966" i="33"/>
  <c r="K990" i="33"/>
  <c r="K1536" i="33"/>
  <c r="K1586" i="33"/>
  <c r="K1390" i="33"/>
  <c r="K771" i="33"/>
  <c r="K1654" i="33"/>
  <c r="K1649" i="33"/>
  <c r="K1457" i="33"/>
  <c r="K79" i="33"/>
  <c r="K1097" i="33"/>
  <c r="K643" i="33"/>
  <c r="K1609" i="33"/>
  <c r="K289" i="33"/>
  <c r="K699" i="33"/>
  <c r="K1587" i="33"/>
  <c r="K116" i="33"/>
  <c r="K1337" i="33"/>
  <c r="K309" i="33"/>
  <c r="K738" i="33"/>
  <c r="K592" i="33"/>
  <c r="K817" i="33"/>
  <c r="K142" i="33"/>
  <c r="K1582" i="33"/>
  <c r="K1294" i="33"/>
  <c r="K1050" i="33"/>
  <c r="K686" i="33"/>
  <c r="K862" i="33"/>
  <c r="K1641" i="33"/>
  <c r="K567" i="33"/>
  <c r="K1413" i="33"/>
  <c r="K1353" i="33"/>
  <c r="K325" i="33"/>
  <c r="K535" i="33"/>
  <c r="K647" i="33"/>
  <c r="K317" i="33"/>
  <c r="K193" i="33"/>
  <c r="K1338" i="33"/>
  <c r="K1570" i="33"/>
  <c r="K993" i="33"/>
  <c r="K1781" i="33"/>
  <c r="K755" i="33"/>
  <c r="K1099" i="33"/>
  <c r="K1248" i="33"/>
  <c r="K1420" i="33"/>
  <c r="K515" i="33"/>
  <c r="K747" i="33"/>
  <c r="K673" i="33"/>
  <c r="K1111" i="33"/>
  <c r="K618" i="33"/>
  <c r="K406" i="33"/>
  <c r="K350" i="33"/>
  <c r="K61" i="33"/>
  <c r="K972" i="33"/>
  <c r="K1778" i="33"/>
  <c r="K1054" i="33"/>
  <c r="K1775" i="33"/>
  <c r="K96" i="33"/>
  <c r="K1100" i="33"/>
  <c r="K965" i="33"/>
  <c r="K1565" i="33"/>
  <c r="K1053" i="33"/>
  <c r="K428" i="33"/>
  <c r="K1351" i="33"/>
  <c r="K761" i="33"/>
  <c r="K1037" i="33"/>
  <c r="K457" i="33"/>
  <c r="K851" i="33"/>
  <c r="K1720" i="33"/>
  <c r="K619" i="33"/>
  <c r="K161" i="33"/>
  <c r="K508" i="33"/>
  <c r="K277" i="33"/>
  <c r="K650" i="33"/>
  <c r="K1611" i="33"/>
  <c r="K916" i="33"/>
  <c r="K1707" i="33"/>
  <c r="K1088" i="33"/>
  <c r="K415" i="33"/>
  <c r="K1310" i="33"/>
  <c r="K1036" i="33"/>
  <c r="K1030" i="33"/>
  <c r="K357" i="33"/>
  <c r="K476" i="33"/>
  <c r="K742" i="33"/>
  <c r="K871" i="33"/>
  <c r="K1380" i="33"/>
  <c r="K1754" i="33"/>
  <c r="K527" i="33"/>
  <c r="K1550" i="33"/>
  <c r="K341" i="33"/>
  <c r="K752" i="33"/>
  <c r="K1740" i="33"/>
  <c r="K1741" i="33"/>
  <c r="K411" i="33"/>
  <c r="K395" i="33"/>
  <c r="K14" i="33"/>
  <c r="K1172" i="33"/>
  <c r="K1525" i="33"/>
  <c r="K801" i="33"/>
  <c r="K1566" i="33"/>
  <c r="K1256" i="33"/>
  <c r="K1764" i="33"/>
  <c r="K1372" i="33"/>
  <c r="K1086" i="33"/>
  <c r="K583" i="33"/>
  <c r="K1198" i="33"/>
  <c r="K909" i="33"/>
  <c r="K1545" i="33"/>
  <c r="K727" i="33"/>
  <c r="K205" i="33"/>
  <c r="K646" i="33"/>
  <c r="K220" i="33"/>
  <c r="K380" i="33"/>
  <c r="K335" i="33"/>
  <c r="K33" i="33"/>
  <c r="K628" i="33"/>
  <c r="K999" i="33"/>
  <c r="K17" i="33"/>
  <c r="K1469" i="33"/>
  <c r="K763" i="33"/>
  <c r="K448" i="33"/>
  <c r="K832" i="33"/>
  <c r="K1796" i="33"/>
  <c r="K1794" i="33"/>
  <c r="K979" i="33"/>
  <c r="K1846" i="33"/>
  <c r="K1158" i="33"/>
  <c r="K160" i="33"/>
  <c r="K81" i="33"/>
  <c r="K4" i="33"/>
  <c r="K1346" i="33"/>
  <c r="K49" i="33"/>
  <c r="K1527" i="33"/>
  <c r="K826" i="33"/>
  <c r="K1730" i="33"/>
  <c r="K1679" i="33"/>
  <c r="K372" i="33"/>
  <c r="K1548" i="33"/>
  <c r="K1303" i="33"/>
  <c r="K1342" i="33"/>
  <c r="K1286" i="33"/>
  <c r="K1200" i="33"/>
  <c r="K1400" i="33"/>
  <c r="K791" i="33"/>
  <c r="K615" i="33"/>
  <c r="K1661" i="33"/>
  <c r="K1323" i="33"/>
  <c r="K494" i="33"/>
  <c r="K843" i="33"/>
  <c r="K378" i="33"/>
  <c r="K610" i="33"/>
  <c r="K809" i="33"/>
  <c r="K114" i="33"/>
  <c r="K199" i="33"/>
  <c r="K1412" i="33"/>
  <c r="K614" i="33"/>
  <c r="K576" i="33"/>
  <c r="K206" i="33"/>
  <c r="K1780" i="33"/>
  <c r="K1211" i="33"/>
  <c r="K391" i="33"/>
  <c r="K1739" i="33"/>
  <c r="K956" i="33"/>
  <c r="K1150" i="33"/>
  <c r="K1819" i="33"/>
  <c r="K1084" i="33"/>
  <c r="K1333" i="33"/>
  <c r="K1275" i="33"/>
  <c r="K737" i="33"/>
  <c r="K250" i="33"/>
  <c r="K925" i="33"/>
  <c r="K314" i="33"/>
  <c r="K689" i="33"/>
  <c r="K1340" i="33"/>
  <c r="K507" i="33"/>
  <c r="K863" i="33"/>
  <c r="K1403" i="33"/>
  <c r="K1019" i="33"/>
  <c r="K997" i="33"/>
  <c r="K1071" i="33"/>
  <c r="K196" i="33"/>
  <c r="K1232" i="33"/>
  <c r="K1404" i="33"/>
  <c r="K1602" i="33"/>
  <c r="K759" i="33"/>
  <c r="K715" i="33"/>
  <c r="K374" i="33"/>
  <c r="K1839" i="33"/>
  <c r="K674" i="33"/>
  <c r="K825" i="33"/>
  <c r="K162" i="33"/>
  <c r="K793" i="33"/>
  <c r="K62" i="33"/>
  <c r="K948" i="33"/>
  <c r="K1805" i="33"/>
  <c r="K1598" i="33"/>
  <c r="K1644" i="33"/>
  <c r="K1628" i="33"/>
  <c r="K1560" i="33"/>
  <c r="K1003" i="33"/>
  <c r="K443" i="33"/>
  <c r="K758" i="33"/>
  <c r="K1750" i="33"/>
  <c r="K1220" i="33"/>
  <c r="K1684" i="33"/>
  <c r="K1773" i="33"/>
  <c r="K64" i="33"/>
  <c r="K72" i="33"/>
  <c r="K1045" i="33"/>
  <c r="K1835" i="33"/>
  <c r="K367" i="33"/>
  <c r="K663" i="33"/>
  <c r="K775" i="33"/>
  <c r="K487" i="33"/>
  <c r="K349" i="33"/>
  <c r="K1508" i="33"/>
  <c r="K941" i="33"/>
  <c r="K1678" i="33"/>
  <c r="K471" i="33"/>
  <c r="K847" i="33"/>
  <c r="K1597" i="33"/>
  <c r="K1823" i="33"/>
  <c r="K1076" i="33"/>
  <c r="K1356" i="33"/>
  <c r="K1362" i="33"/>
  <c r="K379" i="33"/>
  <c r="K1606" i="33"/>
  <c r="K313" i="33"/>
  <c r="K639" i="33"/>
  <c r="K1087" i="33"/>
  <c r="K12" i="33"/>
  <c r="K681" i="33"/>
  <c r="K377" i="33"/>
  <c r="K992" i="33"/>
  <c r="K604" i="33"/>
  <c r="K682" i="33"/>
  <c r="K234" i="33"/>
  <c r="K777" i="33"/>
  <c r="K10" i="33"/>
  <c r="K1677" i="33"/>
  <c r="K616" i="33"/>
  <c r="K452" i="33"/>
  <c r="K1711" i="33"/>
  <c r="K208" i="33"/>
  <c r="K540" i="33"/>
  <c r="K1706" i="33"/>
  <c r="K1168" i="33"/>
  <c r="K848" i="33"/>
  <c r="K534" i="33"/>
  <c r="K960" i="33"/>
  <c r="K788" i="33"/>
  <c r="K1196" i="33"/>
  <c r="K1344" i="33"/>
  <c r="K1060" i="33"/>
  <c r="K1500" i="33"/>
  <c r="K1709" i="33"/>
  <c r="K441" i="33"/>
  <c r="K409" i="33"/>
  <c r="K263" i="33"/>
  <c r="K1368" i="33"/>
  <c r="K955" i="33"/>
  <c r="K1859" i="33"/>
  <c r="K1216" i="33"/>
  <c r="K931" i="33"/>
  <c r="K1581" i="33"/>
  <c r="K495" i="33"/>
  <c r="K1165" i="33"/>
  <c r="K588" i="33"/>
  <c r="K279" i="33"/>
  <c r="K855" i="33"/>
  <c r="K1072" i="33"/>
  <c r="K1856" i="33"/>
  <c r="K1048" i="33"/>
  <c r="K1680" i="33"/>
  <c r="K1361" i="33"/>
  <c r="K1461" i="33"/>
  <c r="K543" i="33"/>
  <c r="K1185" i="33"/>
  <c r="K1297" i="33"/>
  <c r="K1008" i="33"/>
  <c r="K1293" i="33"/>
  <c r="K1579" i="33"/>
  <c r="K906" i="33"/>
  <c r="K1227" i="33"/>
  <c r="K159" i="33"/>
  <c r="K572" i="33"/>
  <c r="K524" i="33"/>
  <c r="K1199" i="33"/>
  <c r="K590" i="33"/>
  <c r="K1783" i="33"/>
  <c r="K1222" i="33"/>
  <c r="K1821" i="33"/>
  <c r="K714" i="33"/>
  <c r="K446" i="33"/>
  <c r="K294" i="33"/>
  <c r="K348" i="33"/>
  <c r="K1752" i="33"/>
  <c r="K1408" i="33"/>
  <c r="K963" i="33"/>
  <c r="K1760" i="33"/>
  <c r="K1228" i="33"/>
  <c r="K213" i="33"/>
  <c r="K1094" i="33"/>
  <c r="K1693" i="33"/>
  <c r="K539" i="33"/>
  <c r="K260" i="33"/>
  <c r="K470" i="33"/>
  <c r="K340" i="33"/>
  <c r="K1195" i="33"/>
  <c r="K713" i="33"/>
  <c r="K150" i="33"/>
  <c r="K1108" i="33"/>
  <c r="K1352" i="33"/>
  <c r="K1300" i="33"/>
  <c r="K1638" i="33"/>
  <c r="K1181" i="33"/>
  <c r="K479" i="33"/>
  <c r="K414" i="33"/>
  <c r="K1727" i="33"/>
  <c r="K240" i="33"/>
  <c r="K1287" i="33"/>
  <c r="K1571" i="33"/>
  <c r="K40" i="33"/>
  <c r="K585" i="33"/>
  <c r="K1432" i="33"/>
  <c r="K1309" i="33"/>
  <c r="K84" i="33"/>
  <c r="K1591" i="33"/>
  <c r="K1515" i="33"/>
  <c r="K1407" i="33"/>
  <c r="K1736" i="33"/>
  <c r="K943" i="33"/>
  <c r="K1798" i="33"/>
  <c r="K210" i="33"/>
  <c r="K345" i="33"/>
  <c r="K671" i="33"/>
  <c r="K1341" i="33"/>
  <c r="K1479" i="33"/>
  <c r="K194" i="33"/>
  <c r="K52" i="33"/>
  <c r="K233" i="33"/>
  <c r="K1480" i="33"/>
  <c r="K1204" i="33"/>
  <c r="K1484" i="33"/>
  <c r="K1040" i="33"/>
  <c r="K505" i="33"/>
  <c r="K1328" i="33"/>
  <c r="K915" i="33"/>
  <c r="K1528" i="33"/>
  <c r="K1726" i="33"/>
  <c r="K719" i="33"/>
  <c r="K831" i="33"/>
  <c r="K511" i="33"/>
  <c r="K1789" i="33"/>
  <c r="K222" i="33"/>
  <c r="K1259" i="33"/>
  <c r="K50" i="33"/>
  <c r="K1455" i="33"/>
  <c r="K1695" i="33"/>
  <c r="K1734" i="33"/>
  <c r="K991" i="33"/>
  <c r="K1792" i="33"/>
  <c r="K1790" i="33"/>
  <c r="K983" i="33"/>
  <c r="K1820" i="33"/>
  <c r="K1308" i="33"/>
  <c r="K1464" i="33"/>
  <c r="K947" i="33"/>
  <c r="K1388" i="33"/>
  <c r="K1292" i="33"/>
  <c r="K1748" i="33"/>
  <c r="K1738" i="33"/>
  <c r="K1148" i="33"/>
  <c r="K1604" i="33"/>
  <c r="K1176" i="33"/>
  <c r="K1712" i="33"/>
  <c r="K1800" i="33"/>
  <c r="K1244" i="33"/>
  <c r="K1700" i="33"/>
  <c r="K883" i="33"/>
  <c r="K1152" i="33"/>
  <c r="K1768" i="33"/>
  <c r="K887" i="33"/>
  <c r="K1252" i="33"/>
  <c r="K1424" i="33"/>
  <c r="K1692" i="33"/>
  <c r="K1126" i="33"/>
  <c r="K1489" i="33"/>
  <c r="K1238" i="33"/>
  <c r="K361" i="33"/>
  <c r="K703" i="33"/>
  <c r="K1626" i="33"/>
  <c r="K1085" i="33"/>
  <c r="K949" i="33"/>
  <c r="K1330" i="33"/>
  <c r="K1433" i="33"/>
  <c r="K1313" i="33"/>
  <c r="K1857" i="33"/>
  <c r="K1442" i="33"/>
  <c r="K1021" i="33"/>
  <c r="K1425" i="33"/>
  <c r="K1130" i="33"/>
  <c r="K913" i="33"/>
  <c r="K1016" i="33"/>
  <c r="K563" i="33"/>
  <c r="K896" i="33"/>
  <c r="K1154" i="33"/>
  <c r="K1257" i="33"/>
  <c r="K1137" i="33"/>
  <c r="K1138" i="33"/>
  <c r="K1406" i="33"/>
  <c r="K1121" i="33"/>
  <c r="K648" i="33"/>
  <c r="K1759" i="33"/>
  <c r="K217" i="33"/>
  <c r="K1735" i="33"/>
  <c r="K1335" i="33"/>
  <c r="K1619" i="33"/>
  <c r="K310" i="33"/>
  <c r="K172" i="33"/>
  <c r="K21" i="33"/>
  <c r="K1343" i="33"/>
  <c r="K1691" i="33"/>
  <c r="K1327" i="33"/>
  <c r="K164" i="33"/>
  <c r="K25" i="33"/>
  <c r="K1543" i="33"/>
  <c r="K188" i="33"/>
  <c r="K486" i="33"/>
  <c r="K1731" i="33"/>
  <c r="K982" i="33"/>
  <c r="K327" i="33"/>
  <c r="K553" i="33"/>
  <c r="K55" i="33"/>
  <c r="K282" i="33"/>
  <c r="K748" i="33"/>
  <c r="K23" i="33"/>
  <c r="K247" i="33"/>
  <c r="K756" i="33"/>
  <c r="K765" i="33"/>
  <c r="K7" i="33"/>
  <c r="K365" i="33"/>
  <c r="K1481" i="33"/>
  <c r="K1052" i="33"/>
  <c r="K869" i="33"/>
  <c r="K1233" i="33"/>
  <c r="K322" i="33"/>
  <c r="K1624" i="33"/>
  <c r="K1096" i="33"/>
  <c r="K1632" i="33"/>
  <c r="K1786" i="33"/>
  <c r="K1080" i="33"/>
  <c r="K1816" i="33"/>
  <c r="K1814" i="33"/>
  <c r="K1472" i="33"/>
  <c r="K1642" i="33"/>
  <c r="K1688" i="33"/>
  <c r="K1842" i="33"/>
  <c r="K1296" i="33"/>
  <c r="K1468" i="33"/>
  <c r="K1556" i="33"/>
  <c r="K1414" i="33"/>
  <c r="K976" i="33"/>
  <c r="K1261" i="33"/>
  <c r="K1106" i="33"/>
  <c r="K1089" i="33"/>
  <c r="K1761" i="33"/>
  <c r="K1329" i="33"/>
  <c r="K920" i="33"/>
  <c r="K929" i="33"/>
  <c r="K1033" i="33"/>
  <c r="K912" i="33"/>
  <c r="K1841" i="33"/>
  <c r="K1426" i="33"/>
  <c r="K1689" i="33"/>
  <c r="K1529" i="33"/>
  <c r="K1666" i="33"/>
  <c r="K751" i="33"/>
  <c r="K735" i="33"/>
  <c r="K184" i="33"/>
  <c r="K1375" i="33"/>
  <c r="K638" i="33"/>
  <c r="K1347" i="33"/>
  <c r="K1703" i="33"/>
  <c r="K484" i="33"/>
  <c r="K1687" i="33"/>
  <c r="K1018" i="33"/>
  <c r="K492" i="33"/>
  <c r="K478" i="33"/>
  <c r="K498" i="33"/>
  <c r="K1183" i="33"/>
  <c r="K1483" i="33"/>
  <c r="K518" i="33"/>
  <c r="K998" i="33"/>
  <c r="K1551" i="33"/>
  <c r="K176" i="33"/>
  <c r="K649" i="33"/>
  <c r="K119" i="33"/>
  <c r="K975" i="33"/>
  <c r="K1316" i="33"/>
  <c r="K1784" i="33"/>
  <c r="K1782" i="33"/>
  <c r="K635" i="33"/>
  <c r="K1725" i="33"/>
  <c r="K1245" i="33"/>
  <c r="K1201" i="33"/>
  <c r="K459" i="33"/>
  <c r="K1554" i="33"/>
  <c r="K1549" i="33"/>
  <c r="K1281" i="33"/>
  <c r="K254" i="33"/>
  <c r="K697" i="33"/>
  <c r="K665" i="33"/>
  <c r="K1212" i="33"/>
  <c r="K1844" i="33"/>
  <c r="K1120" i="33"/>
  <c r="K1240" i="33"/>
  <c r="K1396" i="33"/>
  <c r="K1324" i="33"/>
  <c r="K1376" i="33"/>
  <c r="K1676" i="33"/>
  <c r="K1188" i="33"/>
  <c r="K1360" i="33"/>
  <c r="K1858" i="33"/>
  <c r="K1044" i="33"/>
  <c r="K1276" i="33"/>
  <c r="K1588" i="33"/>
  <c r="K1140" i="33"/>
  <c r="K1580" i="33"/>
  <c r="K1772" i="33"/>
  <c r="K1144" i="33"/>
  <c r="K1770" i="33"/>
  <c r="K1850" i="33"/>
  <c r="K387" i="33"/>
  <c r="K849" i="33"/>
  <c r="K1101" i="33"/>
  <c r="K1510" i="33"/>
  <c r="K1837" i="33"/>
  <c r="K1090" i="33"/>
  <c r="K1694" i="33"/>
  <c r="K1073" i="33"/>
  <c r="K1373" i="33"/>
  <c r="K1849" i="33"/>
  <c r="K1354" i="33"/>
  <c r="K329" i="33"/>
  <c r="K1834" i="33"/>
  <c r="K889" i="33"/>
  <c r="K1318" i="33"/>
  <c r="K1698" i="33"/>
  <c r="K321" i="33"/>
  <c r="K783" i="33"/>
  <c r="K892" i="33"/>
  <c r="K1386" i="33"/>
  <c r="K1585" i="33"/>
  <c r="K1170" i="33"/>
  <c r="K1438" i="33"/>
  <c r="K1273" i="33"/>
  <c r="K229" i="33"/>
  <c r="K455" i="33"/>
  <c r="K819" i="33"/>
  <c r="K1153" i="33"/>
  <c r="K1410" i="33"/>
  <c r="K1673" i="33"/>
  <c r="K989" i="33"/>
  <c r="K1513" i="33"/>
  <c r="K695" i="33"/>
  <c r="K884" i="33"/>
  <c r="K1393" i="33"/>
  <c r="K463" i="33"/>
  <c r="K571" i="33"/>
  <c r="K1809" i="33"/>
  <c r="K1013" i="33"/>
  <c r="K1394" i="33"/>
  <c r="K1662" i="33"/>
  <c r="K1657" i="33"/>
  <c r="K973" i="33"/>
  <c r="K1497" i="33"/>
  <c r="K679" i="33"/>
  <c r="K868" i="33"/>
  <c r="K1377" i="33"/>
  <c r="K447" i="33"/>
  <c r="K1379" i="33"/>
  <c r="K482" i="33"/>
  <c r="K392" i="33"/>
  <c r="K28" i="33"/>
  <c r="K342" i="33"/>
  <c r="K1723" i="33"/>
  <c r="K37" i="33"/>
  <c r="K1359" i="33"/>
  <c r="K687" i="33"/>
  <c r="K940" i="33"/>
  <c r="K1599" i="33"/>
  <c r="K606" i="33"/>
  <c r="K1511" i="33"/>
  <c r="K1795" i="33"/>
  <c r="K1047" i="33"/>
  <c r="K1331" i="33"/>
  <c r="K400" i="33"/>
  <c r="K1575" i="33"/>
  <c r="K574" i="33"/>
  <c r="K1779" i="33"/>
  <c r="K1031" i="33"/>
  <c r="K1583" i="33"/>
  <c r="K344" i="33"/>
  <c r="K308" i="33"/>
  <c r="K1799" i="33"/>
  <c r="K146" i="33"/>
  <c r="K1399" i="33"/>
  <c r="K608" i="33"/>
  <c r="K926" i="33"/>
  <c r="K1163" i="33"/>
  <c r="K31" i="33"/>
  <c r="K141" i="33"/>
  <c r="K1659" i="33"/>
  <c r="K248" i="33"/>
  <c r="K694" i="33"/>
  <c r="K734" i="33"/>
  <c r="K1295" i="33"/>
  <c r="K270" i="33"/>
  <c r="K121" i="33"/>
  <c r="K334" i="33"/>
  <c r="K128" i="33"/>
  <c r="K1239" i="33"/>
  <c r="K1523" i="33"/>
  <c r="K212" i="33"/>
  <c r="K762" i="33"/>
  <c r="K954" i="33"/>
  <c r="K78" i="33"/>
  <c r="K1627" i="33"/>
  <c r="K438" i="33"/>
  <c r="K465" i="33"/>
  <c r="K569" i="33"/>
  <c r="K223" i="33"/>
  <c r="K433" i="33"/>
  <c r="K311" i="33"/>
  <c r="K537" i="33"/>
  <c r="K167" i="33"/>
  <c r="K238" i="33"/>
  <c r="K304" i="33"/>
  <c r="K191" i="33"/>
  <c r="K401" i="33"/>
  <c r="K175" i="33"/>
  <c r="K385" i="33"/>
  <c r="K489" i="33"/>
  <c r="K315" i="33"/>
  <c r="K621" i="33"/>
  <c r="K700" i="33"/>
  <c r="K291" i="33"/>
  <c r="K613" i="33"/>
  <c r="K935" i="33"/>
  <c r="K1028" i="33"/>
  <c r="K1540" i="33"/>
  <c r="K1112" i="33"/>
  <c r="K1802" i="33"/>
  <c r="K1592" i="33"/>
  <c r="K1732" i="33"/>
  <c r="K1304" i="33"/>
  <c r="K1460" i="33"/>
  <c r="K1668" i="33"/>
  <c r="K1840" i="33"/>
  <c r="K1838" i="33"/>
  <c r="K911" i="33"/>
  <c r="K1766" i="33"/>
  <c r="K1672" i="33"/>
  <c r="K1828" i="33"/>
  <c r="K1826" i="33"/>
  <c r="K1011" i="33"/>
  <c r="K1280" i="33"/>
  <c r="K1452" i="33"/>
  <c r="K1660" i="33"/>
  <c r="K1015" i="33"/>
  <c r="K1552" i="33"/>
  <c r="K1254" i="33"/>
  <c r="K1634" i="33"/>
  <c r="K1366" i="33"/>
  <c r="K491" i="33"/>
  <c r="K1382" i="33"/>
  <c r="K961" i="33"/>
  <c r="K1749" i="33"/>
  <c r="K944" i="33"/>
  <c r="K1458" i="33"/>
  <c r="K1721" i="33"/>
  <c r="K743" i="33"/>
  <c r="K1441" i="33"/>
  <c r="K1190" i="33"/>
  <c r="K1833" i="33"/>
  <c r="K1807" i="33"/>
  <c r="K1258" i="33"/>
  <c r="K1462" i="33"/>
  <c r="K1042" i="33"/>
  <c r="K1646" i="33"/>
  <c r="K1829" i="33"/>
  <c r="K1145" i="33"/>
  <c r="K691" i="33"/>
  <c r="K1024" i="33"/>
  <c r="K1282" i="33"/>
  <c r="K861" i="33"/>
  <c r="K1385" i="33"/>
  <c r="K1265" i="33"/>
  <c r="K1681" i="33"/>
  <c r="K885" i="33"/>
  <c r="K1266" i="33"/>
  <c r="K1534" i="33"/>
  <c r="K845" i="33"/>
  <c r="K1369" i="33"/>
  <c r="K551" i="33"/>
  <c r="K1249" i="33"/>
  <c r="K434" i="33"/>
  <c r="K232" i="33"/>
  <c r="K584" i="33"/>
  <c r="K136" i="33"/>
  <c r="K570" i="33"/>
  <c r="K1647" i="33"/>
  <c r="K1231" i="33"/>
  <c r="K1547" i="33"/>
  <c r="K559" i="33"/>
  <c r="K410" i="33"/>
  <c r="K364" i="33"/>
  <c r="K149" i="33"/>
  <c r="K1667" i="33"/>
  <c r="K94" i="33"/>
  <c r="K918" i="33"/>
  <c r="K1471" i="33"/>
  <c r="K124" i="33"/>
  <c r="K264" i="33"/>
  <c r="K301" i="33"/>
  <c r="K332" i="33"/>
  <c r="K133" i="33"/>
  <c r="K902" i="33"/>
  <c r="K92" i="33"/>
  <c r="K153" i="33"/>
  <c r="K1671" i="33"/>
  <c r="K404" i="33"/>
  <c r="K1271" i="33"/>
  <c r="K1555" i="33"/>
  <c r="K798" i="33"/>
  <c r="K1002" i="33"/>
  <c r="K120" i="33"/>
  <c r="K13" i="33"/>
  <c r="K460" i="33"/>
  <c r="K450" i="33"/>
  <c r="K466" i="33"/>
  <c r="K1467" i="33"/>
  <c r="K420" i="33"/>
  <c r="K112" i="33"/>
  <c r="K730" i="33"/>
  <c r="K2" i="33"/>
  <c r="J1861" i="33"/>
  <c r="K1395" i="33"/>
  <c r="K596" i="33"/>
  <c r="K514" i="33"/>
  <c r="K774" i="33"/>
  <c r="K417" i="33"/>
  <c r="K416" i="33"/>
  <c r="K1499" i="33"/>
  <c r="K95" i="33"/>
  <c r="K183" i="33"/>
  <c r="K797" i="33"/>
  <c r="K74" i="33"/>
  <c r="K39" i="33"/>
  <c r="K789" i="33"/>
  <c r="K46" i="33"/>
  <c r="K63" i="33"/>
  <c r="K271" i="33"/>
  <c r="K214" i="33"/>
  <c r="K151" i="33"/>
  <c r="K190" i="33"/>
  <c r="K47" i="33"/>
  <c r="K255" i="33"/>
  <c r="K166" i="33"/>
  <c r="K135" i="33"/>
  <c r="K359" i="33"/>
  <c r="K138" i="33"/>
  <c r="K187" i="33"/>
  <c r="K493" i="33"/>
  <c r="K485" i="33"/>
  <c r="K575" i="33"/>
  <c r="K1621" i="33"/>
  <c r="K1593" i="33"/>
  <c r="K1062" i="33"/>
  <c r="K1710" i="33"/>
  <c r="K1705" i="33"/>
  <c r="K1558" i="33"/>
  <c r="K1701" i="33"/>
  <c r="K1422" i="33"/>
  <c r="K439" i="33"/>
  <c r="K803" i="33"/>
  <c r="K1437" i="33"/>
  <c r="K257" i="33"/>
  <c r="K1553" i="33"/>
  <c r="K1241" i="33"/>
  <c r="K177" i="33"/>
  <c r="K423" i="33"/>
  <c r="K787" i="33"/>
  <c r="K1421" i="33"/>
  <c r="K126" i="33"/>
  <c r="K324" i="33"/>
  <c r="K431" i="33"/>
  <c r="K70" i="33"/>
  <c r="K790" i="33"/>
  <c r="K26" i="33"/>
  <c r="K5" i="33"/>
  <c r="K770" i="33"/>
  <c r="K500" i="33"/>
  <c r="K1143" i="33"/>
  <c r="K1095" i="33"/>
  <c r="K1427" i="33"/>
  <c r="K586" i="33"/>
  <c r="K545" i="33"/>
  <c r="K526" i="33"/>
  <c r="K432" i="33"/>
  <c r="K76" i="33"/>
  <c r="K1535" i="33"/>
  <c r="K474" i="33"/>
  <c r="K1371" i="33"/>
  <c r="K804" i="33"/>
  <c r="K813" i="33"/>
  <c r="K130" i="33"/>
  <c r="K669" i="33"/>
  <c r="K661" i="33"/>
  <c r="K1307" i="33"/>
  <c r="K338" i="33"/>
  <c r="K772" i="33"/>
  <c r="K781" i="33"/>
  <c r="K22" i="33"/>
  <c r="K773" i="33"/>
  <c r="K464" i="33"/>
  <c r="K231" i="33"/>
  <c r="K757" i="33"/>
  <c r="K568" i="33"/>
  <c r="K59" i="33"/>
  <c r="K363" i="33"/>
  <c r="K54" i="33"/>
  <c r="K35" i="33"/>
  <c r="K355" i="33"/>
  <c r="I1861" i="33"/>
  <c r="K1818" i="33"/>
  <c r="K1620" i="33"/>
  <c r="K1320" i="33"/>
  <c r="K1476" i="33"/>
  <c r="K1854" i="33"/>
  <c r="K1584" i="33"/>
  <c r="K1702" i="33"/>
  <c r="K1116" i="33"/>
  <c r="K1572" i="33"/>
  <c r="K1023" i="33"/>
  <c r="K1132" i="33"/>
  <c r="K1640" i="33"/>
  <c r="K1124" i="33"/>
  <c r="K1564" i="33"/>
  <c r="K1793" i="33"/>
  <c r="K1110" i="33"/>
  <c r="K1490" i="33"/>
  <c r="K1473" i="33"/>
  <c r="K1350" i="33"/>
  <c r="K475" i="33"/>
  <c r="K815" i="33"/>
  <c r="K924" i="33"/>
  <c r="K1202" i="33"/>
  <c r="K1470" i="33"/>
  <c r="K1429" i="33"/>
  <c r="K1305" i="33"/>
  <c r="K1530" i="33"/>
  <c r="K1729" i="33"/>
  <c r="K933" i="33"/>
  <c r="K1314" i="33"/>
  <c r="K1577" i="33"/>
  <c r="K1417" i="33"/>
  <c r="K88" i="33"/>
  <c r="K1001" i="33"/>
  <c r="K1578" i="33"/>
  <c r="K1573" i="33"/>
  <c r="K888" i="33"/>
  <c r="K1285" i="33"/>
  <c r="K245" i="33"/>
  <c r="K435" i="33"/>
  <c r="K1020" i="33"/>
  <c r="K288" i="33"/>
  <c r="K1025" i="33"/>
  <c r="K1630" i="33"/>
  <c r="K1813" i="33"/>
  <c r="K795" i="33"/>
  <c r="K1129" i="33"/>
  <c r="K675" i="33"/>
  <c r="K145" i="33"/>
  <c r="K1757" i="33"/>
  <c r="K1009" i="33"/>
  <c r="K1614" i="33"/>
  <c r="K1797" i="33"/>
  <c r="K779" i="33"/>
  <c r="K1113" i="33"/>
  <c r="K659" i="33"/>
  <c r="K1277" i="33"/>
  <c r="K129" i="33"/>
  <c r="K113" i="33"/>
  <c r="K1623" i="33"/>
  <c r="K89" i="33"/>
  <c r="K1491" i="33"/>
  <c r="K132" i="33"/>
  <c r="K1847" i="33"/>
  <c r="K1447" i="33"/>
  <c r="K200" i="33"/>
  <c r="K556" i="33"/>
  <c r="K104" i="33"/>
  <c r="K538" i="33"/>
  <c r="K566" i="33"/>
  <c r="K1215" i="33"/>
  <c r="K510" i="33"/>
  <c r="K530" i="33"/>
  <c r="K546" i="33"/>
  <c r="K1763" i="33"/>
  <c r="K1014" i="33"/>
  <c r="K1567" i="33"/>
  <c r="K312" i="33"/>
  <c r="K542" i="33"/>
  <c r="K284" i="33"/>
  <c r="K106" i="33"/>
  <c r="K640" i="33"/>
  <c r="K1383" i="33"/>
  <c r="K1147" i="33"/>
  <c r="K1771" i="33"/>
  <c r="K242" i="33"/>
  <c r="K85" i="33"/>
  <c r="K854" i="33"/>
  <c r="K1243" i="33"/>
  <c r="K425" i="33"/>
  <c r="K676" i="33"/>
  <c r="K685" i="33"/>
  <c r="K318" i="33"/>
  <c r="K764" i="33"/>
  <c r="K541" i="33"/>
  <c r="K211" i="33"/>
  <c r="K533" i="33"/>
  <c r="K1179" i="33"/>
  <c r="K186" i="33"/>
  <c r="K653" i="33"/>
  <c r="K732" i="33"/>
  <c r="K323" i="33"/>
  <c r="K645" i="33"/>
  <c r="K331" i="33"/>
  <c r="K637" i="33"/>
  <c r="K716" i="33"/>
  <c r="K307" i="33"/>
  <c r="K629" i="33"/>
  <c r="K625" i="33"/>
  <c r="K326" i="33"/>
  <c r="K768" i="33"/>
  <c r="K729" i="33"/>
  <c r="K278" i="33"/>
  <c r="K744" i="33"/>
  <c r="K1722" i="33"/>
  <c r="K1852" i="33"/>
  <c r="K1092" i="33"/>
  <c r="K1532" i="33"/>
  <c r="K1260" i="33"/>
  <c r="K959" i="33"/>
  <c r="K1336" i="33"/>
  <c r="K1492" i="33"/>
  <c r="K1618" i="33"/>
  <c r="K1192" i="33"/>
  <c r="K1348" i="33"/>
  <c r="K1728" i="33"/>
  <c r="K919" i="33"/>
  <c r="K1284" i="33"/>
  <c r="K1456" i="33"/>
  <c r="K1724" i="33"/>
  <c r="K1416" i="33"/>
  <c r="K987" i="33"/>
  <c r="K1288" i="33"/>
  <c r="K1444" i="33"/>
  <c r="K1652" i="33"/>
  <c r="K1824" i="33"/>
  <c r="K1822" i="33"/>
  <c r="K895" i="33"/>
  <c r="K875" i="33"/>
  <c r="K1512" i="33"/>
  <c r="K1656" i="33"/>
  <c r="K1812" i="33"/>
  <c r="K1810" i="33"/>
  <c r="K995" i="33"/>
  <c r="K1264" i="33"/>
  <c r="K1436" i="33"/>
  <c r="K981" i="33"/>
  <c r="K1465" i="33"/>
  <c r="K399" i="33"/>
  <c r="K1182" i="33"/>
  <c r="K1370" i="33"/>
  <c r="K1077" i="33"/>
  <c r="K1074" i="33"/>
  <c r="K1177" i="33"/>
  <c r="K723" i="33"/>
  <c r="K1057" i="33"/>
  <c r="K1357" i="33"/>
  <c r="K1402" i="33"/>
  <c r="K1601" i="33"/>
  <c r="K1186" i="33"/>
  <c r="K1454" i="33"/>
  <c r="K1289" i="33"/>
  <c r="K835" i="33"/>
  <c r="K1169" i="33"/>
  <c r="K873" i="33"/>
  <c r="K1302" i="33"/>
  <c r="K1682" i="33"/>
  <c r="K1262" i="33"/>
  <c r="K1157" i="33"/>
  <c r="K305" i="33"/>
  <c r="K767" i="33"/>
  <c r="K876" i="33"/>
  <c r="K1645" i="33"/>
  <c r="K897" i="33"/>
  <c r="K1477" i="33"/>
  <c r="K1685" i="33"/>
  <c r="K667" i="33"/>
  <c r="K1000" i="33"/>
  <c r="K1397" i="33"/>
  <c r="K547" i="33"/>
  <c r="K880" i="33"/>
  <c r="K1149" i="33"/>
  <c r="K1509" i="33"/>
  <c r="K1629" i="33"/>
  <c r="K881" i="33"/>
  <c r="K1669" i="33"/>
  <c r="K651" i="33"/>
  <c r="K984" i="33"/>
  <c r="K1381" i="33"/>
  <c r="K531" i="33"/>
  <c r="K864" i="33"/>
  <c r="K1133" i="33"/>
  <c r="K562" i="33"/>
  <c r="K1435" i="33"/>
  <c r="K670" i="33"/>
  <c r="K82" i="33"/>
  <c r="K201" i="33"/>
  <c r="K1719" i="33"/>
  <c r="K516" i="33"/>
  <c r="K1319" i="33"/>
  <c r="K1603" i="33"/>
  <c r="K1453" i="33"/>
  <c r="K1615" i="33"/>
  <c r="K274" i="33"/>
  <c r="K296" i="33"/>
  <c r="K292" i="33"/>
  <c r="K1387" i="33"/>
  <c r="K268" i="33"/>
  <c r="K256" i="33"/>
  <c r="K140" i="33"/>
  <c r="K1355" i="33"/>
  <c r="K1803" i="33"/>
  <c r="K300" i="33"/>
  <c r="K117" i="33"/>
  <c r="H1861" i="33"/>
  <c r="K886" i="33"/>
  <c r="K1439" i="33"/>
  <c r="K60" i="33"/>
  <c r="K137" i="33"/>
  <c r="K1655" i="33"/>
  <c r="K368" i="33"/>
  <c r="K156" i="33"/>
  <c r="K1255" i="33"/>
  <c r="K1539" i="33"/>
  <c r="K244" i="33"/>
  <c r="K970" i="33"/>
  <c r="K1639" i="33"/>
  <c r="K216" i="33"/>
  <c r="K658" i="33"/>
  <c r="K702" i="33"/>
  <c r="K1279" i="33"/>
  <c r="K1595" i="33"/>
  <c r="K6" i="33"/>
  <c r="K218" i="33"/>
  <c r="K1115" i="33"/>
  <c r="K71" i="33"/>
  <c r="K251" i="33"/>
  <c r="K557" i="33"/>
  <c r="K86" i="33"/>
  <c r="K413" i="33"/>
  <c r="K83" i="33"/>
  <c r="K405" i="33"/>
  <c r="K1051" i="33"/>
  <c r="K226" i="33"/>
  <c r="K219" i="33"/>
  <c r="K525" i="33"/>
  <c r="K195" i="33"/>
  <c r="K517" i="33"/>
  <c r="K203" i="33"/>
  <c r="K509" i="33"/>
  <c r="K179" i="33"/>
  <c r="K501" i="33"/>
  <c r="K497" i="33"/>
  <c r="K174" i="33"/>
  <c r="K601" i="33"/>
  <c r="K1236" i="33"/>
  <c r="K1836" i="33"/>
  <c r="K1608" i="33"/>
  <c r="K1224" i="33"/>
  <c r="K1208" i="33"/>
  <c r="K1364" i="33"/>
  <c r="K1744" i="33"/>
  <c r="K1064" i="33"/>
  <c r="K1600" i="33"/>
  <c r="K1156" i="33"/>
  <c r="K1596" i="33"/>
  <c r="K1160" i="33"/>
  <c r="K1745" i="33"/>
  <c r="K1544" i="33"/>
  <c r="K1384" i="33"/>
  <c r="K867" i="33"/>
  <c r="K1136" i="33"/>
  <c r="K1542" i="33"/>
  <c r="K407" i="33"/>
  <c r="K1105" i="33"/>
  <c r="K1405" i="33"/>
  <c r="K853" i="33"/>
  <c r="K1234" i="33"/>
  <c r="K519" i="33"/>
  <c r="K1217" i="33"/>
  <c r="K237" i="33"/>
  <c r="K170" i="33"/>
  <c r="K1690" i="33"/>
  <c r="K1474" i="33"/>
  <c r="K945" i="33"/>
  <c r="K1733" i="33"/>
  <c r="K1049" i="33"/>
  <c r="K595" i="33"/>
  <c r="K928" i="33"/>
  <c r="K1213" i="33"/>
  <c r="K1274" i="33"/>
  <c r="K1478" i="33"/>
  <c r="K1445" i="33"/>
  <c r="K1058" i="33"/>
  <c r="K1845" i="33"/>
  <c r="K827" i="33"/>
  <c r="K1161" i="33"/>
  <c r="K707" i="33"/>
  <c r="K1041" i="33"/>
  <c r="K1817" i="33"/>
  <c r="K1134" i="33"/>
  <c r="K293" i="33"/>
  <c r="K839" i="33"/>
  <c r="K1029" i="33"/>
  <c r="K1537" i="33"/>
  <c r="K623" i="33"/>
  <c r="K1791" i="33"/>
  <c r="K1562" i="33"/>
  <c r="K1557" i="33"/>
  <c r="K872" i="33"/>
  <c r="K1269" i="33"/>
  <c r="K419" i="33"/>
  <c r="K1004" i="33"/>
  <c r="K1485" i="33"/>
  <c r="K1358" i="33"/>
  <c r="K1546" i="33"/>
  <c r="K523" i="33"/>
  <c r="K856" i="33"/>
  <c r="K1253" i="33"/>
  <c r="K403" i="33"/>
  <c r="K988" i="33"/>
  <c r="K1103" i="33"/>
  <c r="K426" i="33"/>
  <c r="K204" i="33"/>
  <c r="K252" i="33"/>
  <c r="K73" i="33"/>
  <c r="K1475" i="33"/>
  <c r="K100" i="33"/>
  <c r="K890" i="33"/>
  <c r="K1325" i="33"/>
  <c r="K297" i="33"/>
  <c r="K1855" i="33"/>
  <c r="K1831" i="33"/>
  <c r="K958" i="33"/>
  <c r="K1815" i="33"/>
  <c r="K1415" i="33"/>
  <c r="K644" i="33"/>
  <c r="K942" i="33"/>
  <c r="K157" i="33"/>
  <c r="K1675" i="33"/>
  <c r="K722" i="33"/>
  <c r="K754" i="33"/>
  <c r="K1311" i="33"/>
  <c r="K1643" i="33"/>
  <c r="K468" i="33"/>
  <c r="K144" i="33"/>
  <c r="K9" i="33"/>
  <c r="K1631" i="33"/>
  <c r="K1127" i="33"/>
  <c r="K1079" i="33"/>
  <c r="K1411" i="33"/>
  <c r="K810" i="33"/>
  <c r="K412" i="33"/>
  <c r="K418" i="33"/>
  <c r="K430" i="33"/>
  <c r="K1151" i="33"/>
  <c r="K1451" i="33"/>
  <c r="K986" i="33"/>
  <c r="K30" i="33"/>
  <c r="K246" i="33"/>
  <c r="K354" i="33"/>
  <c r="K780" i="33"/>
  <c r="K429" i="33"/>
  <c r="K283" i="33"/>
  <c r="K792" i="33"/>
  <c r="K275" i="33"/>
  <c r="K922" i="33"/>
  <c r="K785" i="33"/>
  <c r="K34" i="33"/>
  <c r="K91" i="33"/>
  <c r="K397" i="33"/>
  <c r="K67" i="33"/>
  <c r="K389" i="33"/>
  <c r="K769" i="33"/>
  <c r="K600" i="33"/>
  <c r="K75" i="33"/>
  <c r="K381" i="33"/>
  <c r="K102" i="33"/>
  <c r="K51" i="33"/>
  <c r="K373" i="33"/>
  <c r="K369" i="33"/>
  <c r="K473" i="33"/>
  <c r="K1762" i="33"/>
  <c r="K1616" i="33"/>
  <c r="K1670" i="33"/>
  <c r="K1860" i="33"/>
  <c r="K1746" i="33"/>
  <c r="K1032" i="33"/>
  <c r="K1568" i="33"/>
  <c r="K1664" i="33"/>
  <c r="K1007" i="33"/>
  <c r="K1853" i="33"/>
  <c r="K1389" i="33"/>
  <c r="K1449" i="33"/>
  <c r="K1610" i="33"/>
  <c r="K1605" i="33"/>
  <c r="K467" i="33"/>
  <c r="K1146" i="33"/>
  <c r="K1574" i="33"/>
  <c r="K1717" i="33"/>
  <c r="K1005" i="33"/>
  <c r="K711" i="33"/>
  <c r="K900" i="33"/>
  <c r="K1409" i="33"/>
  <c r="K587" i="33"/>
  <c r="K1246" i="33"/>
  <c r="K1141" i="33"/>
  <c r="K860" i="33"/>
  <c r="K1270" i="33"/>
  <c r="K1230" i="33"/>
  <c r="K1125" i="33"/>
  <c r="K844" i="33"/>
  <c r="K1811" i="33"/>
  <c r="K1197" i="33"/>
  <c r="K209" i="33"/>
  <c r="K38" i="33"/>
  <c r="K1035" i="33"/>
  <c r="K440" i="33"/>
  <c r="K814" i="33"/>
  <c r="K148" i="33"/>
  <c r="K29" i="33"/>
  <c r="K1747" i="33"/>
  <c r="K506" i="33"/>
  <c r="K1495" i="33"/>
  <c r="K44" i="33"/>
  <c r="K1022" i="33"/>
  <c r="K1291" i="33"/>
  <c r="K858" i="33"/>
  <c r="K721" i="33"/>
  <c r="K266" i="33"/>
  <c r="K794" i="33"/>
  <c r="K657" i="33"/>
  <c r="K396" i="33"/>
  <c r="K800" i="33"/>
  <c r="K267" i="33"/>
  <c r="K346" i="33"/>
  <c r="K776" i="33"/>
  <c r="K259" i="33"/>
  <c r="K641" i="33"/>
  <c r="K362" i="33"/>
  <c r="K784" i="33"/>
  <c r="K745" i="33"/>
  <c r="K306" i="33"/>
  <c r="K760" i="33"/>
  <c r="K110" i="33"/>
  <c r="K343" i="33"/>
  <c r="K90" i="33"/>
  <c r="K1104" i="33"/>
  <c r="K1496" i="33"/>
  <c r="K967" i="33"/>
  <c r="K1332" i="33"/>
  <c r="K1504" i="33"/>
  <c r="K1788" i="33"/>
  <c r="K951" i="33"/>
  <c r="K1488" i="33"/>
  <c r="K1756" i="33"/>
  <c r="K1674" i="33"/>
  <c r="K1612" i="33"/>
  <c r="K1716" i="33"/>
  <c r="K1686" i="33"/>
  <c r="K899" i="33"/>
  <c r="K903" i="33"/>
  <c r="K1268" i="33"/>
  <c r="K1440" i="33"/>
  <c r="K1708" i="33"/>
  <c r="K901" i="33"/>
  <c r="K1804" i="33"/>
  <c r="K971" i="33"/>
  <c r="K1272" i="33"/>
  <c r="K1428" i="33"/>
  <c r="K1808" i="33"/>
  <c r="K1806" i="33"/>
  <c r="K879" i="33"/>
  <c r="K1613" i="33"/>
  <c r="K1653" i="33"/>
  <c r="K1117" i="33"/>
  <c r="K1622" i="33"/>
  <c r="K977" i="33"/>
  <c r="K1633" i="33"/>
  <c r="K1218" i="33"/>
  <c r="K503" i="33"/>
  <c r="K337" i="33"/>
  <c r="K799" i="33"/>
  <c r="K1017" i="33"/>
  <c r="K1594" i="33"/>
  <c r="K1589" i="33"/>
  <c r="K904" i="33"/>
  <c r="K1301" i="33"/>
  <c r="K451" i="33"/>
  <c r="K316" i="33"/>
  <c r="K1514" i="33"/>
  <c r="K1493" i="33"/>
  <c r="K1713" i="33"/>
  <c r="K1298" i="33"/>
  <c r="K1561" i="33"/>
  <c r="K877" i="33"/>
  <c r="K1401" i="33"/>
  <c r="K56" i="33"/>
  <c r="K1538" i="33"/>
  <c r="K1801" i="33"/>
  <c r="K1118" i="33"/>
  <c r="K823" i="33"/>
  <c r="K1012" i="33"/>
  <c r="K1521" i="33"/>
  <c r="K607" i="33"/>
  <c r="K1142" i="33"/>
  <c r="K1522" i="33"/>
  <c r="K1785" i="33"/>
  <c r="K1102" i="33"/>
  <c r="K253" i="33"/>
  <c r="K807" i="33"/>
  <c r="K996" i="33"/>
  <c r="K1505" i="33"/>
  <c r="K105" i="33"/>
  <c r="K1507" i="33"/>
  <c r="K668" i="33"/>
  <c r="K620" i="33"/>
  <c r="K1247" i="33"/>
  <c r="K1563" i="33"/>
  <c r="K398" i="33"/>
  <c r="K165" i="33"/>
  <c r="K1683" i="33"/>
  <c r="K1487" i="33"/>
  <c r="K168" i="33"/>
  <c r="K1069" i="33"/>
  <c r="K564" i="33"/>
  <c r="K224" i="33"/>
  <c r="K57" i="33"/>
  <c r="K182" i="33"/>
  <c r="K1175" i="33"/>
  <c r="K1459" i="33"/>
  <c r="K68" i="33"/>
  <c r="K874" i="33"/>
  <c r="K532" i="33"/>
  <c r="K192" i="33"/>
  <c r="K41" i="33"/>
  <c r="K1159" i="33"/>
  <c r="K1443" i="33"/>
  <c r="K36" i="33"/>
  <c r="K842" i="33"/>
  <c r="K554" i="33"/>
  <c r="K480" i="33"/>
  <c r="K108" i="33"/>
  <c r="K1055" i="33"/>
  <c r="K1339" i="33"/>
  <c r="K1787" i="33"/>
  <c r="K276" i="33"/>
  <c r="K101" i="33"/>
  <c r="K1607" i="33"/>
  <c r="K870" i="33"/>
  <c r="K1423" i="33"/>
  <c r="K24" i="33"/>
  <c r="K249" i="33"/>
  <c r="K1767" i="33"/>
  <c r="K58" i="33"/>
  <c r="K612" i="33"/>
  <c r="K1367" i="33"/>
  <c r="K1651" i="33"/>
  <c r="K894" i="33"/>
  <c r="K1131" i="33"/>
  <c r="K710" i="33"/>
  <c r="K593" i="33"/>
  <c r="K295" i="33"/>
  <c r="K521" i="33"/>
  <c r="K578" i="33"/>
  <c r="K319" i="33"/>
  <c r="K529" i="33"/>
  <c r="K672" i="33"/>
  <c r="K633" i="33"/>
  <c r="K303" i="33"/>
  <c r="K513" i="33"/>
  <c r="K617" i="33"/>
  <c r="K749" i="33"/>
  <c r="K444" i="33"/>
  <c r="K828" i="33"/>
  <c r="K215" i="33"/>
  <c r="K741"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Nety Con</author>
  </authors>
  <commentList>
    <comment ref="C1" authorId="0" shapeId="0" xr:uid="{28612241-6CB0-4958-82C1-F2214D56FC41}">
      <text>
        <r>
          <rPr>
            <b/>
            <sz val="9"/>
            <color indexed="81"/>
            <rFont val="Tahoma"/>
            <family val="2"/>
          </rPr>
          <t>Nety Con:</t>
        </r>
        <r>
          <rPr>
            <sz val="9"/>
            <color indexed="81"/>
            <rFont val="Tahoma"/>
            <family val="2"/>
          </rPr>
          <t xml:space="preserve">
Per Dan Franco @ Cumming</t>
        </r>
      </text>
    </comment>
    <comment ref="J5604" authorId="0" shapeId="0" xr:uid="{00000000-0006-0000-0000-000002000000}">
      <text>
        <r>
          <rPr>
            <b/>
            <sz val="9"/>
            <color indexed="81"/>
            <rFont val="Tahoma"/>
            <family val="2"/>
          </rPr>
          <t>Nety Con:</t>
        </r>
        <r>
          <rPr>
            <sz val="9"/>
            <color indexed="81"/>
            <rFont val="Tahoma"/>
            <family val="2"/>
          </rPr>
          <t xml:space="preserve">
Fund 12 paid for 371 units @ Amar (PO2W-2*689)  
Amount paid: $167,909.78
Ok, per Annie Bui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Nety Con</author>
  </authors>
  <commentList>
    <comment ref="E1" authorId="0" shapeId="0" xr:uid="{00000000-0006-0000-0300-000001000000}">
      <text>
        <r>
          <rPr>
            <b/>
            <sz val="9"/>
            <color indexed="81"/>
            <rFont val="Tahoma"/>
            <family val="2"/>
          </rPr>
          <t>Nety Con:</t>
        </r>
        <r>
          <rPr>
            <sz val="9"/>
            <color indexed="81"/>
            <rFont val="Tahoma"/>
            <family val="2"/>
          </rPr>
          <t xml:space="preserve">
Per Dan Franco @ Cumming</t>
        </r>
      </text>
    </comment>
    <comment ref="F1" authorId="0" shapeId="0" xr:uid="{00000000-0006-0000-0300-000002000000}">
      <text>
        <r>
          <rPr>
            <b/>
            <sz val="9"/>
            <color indexed="81"/>
            <rFont val="Tahoma"/>
            <family val="2"/>
          </rPr>
          <t>Nety Con:</t>
        </r>
        <r>
          <rPr>
            <sz val="9"/>
            <color indexed="81"/>
            <rFont val="Tahoma"/>
            <family val="2"/>
          </rPr>
          <t xml:space="preserve">
Data from Dan Franco &amp; Jessica Morley @ Cumming
updated as of: 10/08/21</t>
        </r>
      </text>
    </comment>
    <comment ref="G1" authorId="0" shapeId="0" xr:uid="{00000000-0006-0000-0300-000003000000}">
      <text>
        <r>
          <rPr>
            <b/>
            <sz val="9"/>
            <color indexed="81"/>
            <rFont val="Tahoma"/>
            <family val="2"/>
          </rPr>
          <t>Nety Con:</t>
        </r>
        <r>
          <rPr>
            <sz val="9"/>
            <color indexed="81"/>
            <rFont val="Tahoma"/>
            <family val="2"/>
          </rPr>
          <t xml:space="preserve">
04/26/24: Added data from Jessica @ Cumming for 9 schools (Phase B).  The rest of the data were updated as of 10/08/21.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<sst xmlns="http://schemas.openxmlformats.org/spreadsheetml/2006/main" count="105482" uniqueCount="8772">
  <si>
    <t>PO Number</t>
  </si>
  <si>
    <t>Fund</t>
  </si>
  <si>
    <t>Goal</t>
  </si>
  <si>
    <t>District Office</t>
  </si>
  <si>
    <t>Arey Jones Educational Solutions</t>
  </si>
  <si>
    <t>2019/20</t>
  </si>
  <si>
    <t>2-512</t>
  </si>
  <si>
    <t>PO2W-200000000689, 19-109955</t>
  </si>
  <si>
    <t>0173466-IN</t>
  </si>
  <si>
    <t>000000020023867</t>
  </si>
  <si>
    <t>21.0</t>
  </si>
  <si>
    <t>00036.0</t>
  </si>
  <si>
    <t>91001</t>
  </si>
  <si>
    <t>85000</t>
  </si>
  <si>
    <t>0173635-IN</t>
  </si>
  <si>
    <t>0173640-IN</t>
  </si>
  <si>
    <t>0173641-IN</t>
  </si>
  <si>
    <t>0173642-IN</t>
  </si>
  <si>
    <t>0173675-IN</t>
  </si>
  <si>
    <t>0173676-IN</t>
  </si>
  <si>
    <t>0173757-IN</t>
  </si>
  <si>
    <t>0173772-IN</t>
  </si>
  <si>
    <t>0175537-IN</t>
  </si>
  <si>
    <t>0173366-IN</t>
  </si>
  <si>
    <t>000000020025135</t>
  </si>
  <si>
    <t>0173367-IN</t>
  </si>
  <si>
    <t>0173444-IN</t>
  </si>
  <si>
    <t>0173445-IN</t>
  </si>
  <si>
    <t>0173446-IN</t>
  </si>
  <si>
    <t>0173447-IN</t>
  </si>
  <si>
    <t>0173448-IN</t>
  </si>
  <si>
    <t>0173449-IN</t>
  </si>
  <si>
    <t>0173465-IN</t>
  </si>
  <si>
    <t>0173555-IN</t>
  </si>
  <si>
    <t>0173628-IN</t>
  </si>
  <si>
    <t>0173629-IN</t>
  </si>
  <si>
    <t>0173630-IN</t>
  </si>
  <si>
    <t>0173631-IN</t>
  </si>
  <si>
    <t>0173633-IN</t>
  </si>
  <si>
    <t>0173634-IN</t>
  </si>
  <si>
    <t>0173639-IN</t>
  </si>
  <si>
    <t>0173644-IN</t>
  </si>
  <si>
    <t>0173645-IN</t>
  </si>
  <si>
    <t>0173646-IN</t>
  </si>
  <si>
    <t>0173660-IN</t>
  </si>
  <si>
    <t>0173677-IN</t>
  </si>
  <si>
    <t>0173684-IN</t>
  </si>
  <si>
    <t>0173685-IN</t>
  </si>
  <si>
    <t>0173686-IN</t>
  </si>
  <si>
    <t>0173687-IN</t>
  </si>
  <si>
    <t>0173701-IN</t>
  </si>
  <si>
    <t>0173712-IN</t>
  </si>
  <si>
    <t>0173713-IN</t>
  </si>
  <si>
    <t>0173714-IN</t>
  </si>
  <si>
    <t>0173715-IN</t>
  </si>
  <si>
    <t>0173716-IN</t>
  </si>
  <si>
    <t>0173717-IN</t>
  </si>
  <si>
    <t>0173756-IN</t>
  </si>
  <si>
    <t>0173774-IN</t>
  </si>
  <si>
    <t>0173799-IN</t>
  </si>
  <si>
    <t>0173801-IN</t>
  </si>
  <si>
    <t>0173802-IN</t>
  </si>
  <si>
    <t>0173803-IN</t>
  </si>
  <si>
    <t>0173880-IN</t>
  </si>
  <si>
    <t>0173881-IN</t>
  </si>
  <si>
    <t>0173882-IN</t>
  </si>
  <si>
    <t>0173889-IN</t>
  </si>
  <si>
    <t>0173950-IN</t>
  </si>
  <si>
    <t>0173980-IN</t>
  </si>
  <si>
    <t>0174011-IN</t>
  </si>
  <si>
    <t>0174014-IN</t>
  </si>
  <si>
    <t>0174031-IN</t>
  </si>
  <si>
    <t>0174050-IN</t>
  </si>
  <si>
    <t>0174219-IN</t>
  </si>
  <si>
    <t>0174233-IN</t>
  </si>
  <si>
    <t>0174537-IN</t>
  </si>
  <si>
    <t>0174691-IN</t>
  </si>
  <si>
    <t>0174861-IN</t>
  </si>
  <si>
    <t>0174877-IN</t>
  </si>
  <si>
    <t>0175538-IN</t>
  </si>
  <si>
    <t>0175539-IN</t>
  </si>
  <si>
    <t>0175540-IN</t>
  </si>
  <si>
    <t>0174379-IN</t>
  </si>
  <si>
    <t>000000020025136</t>
  </si>
  <si>
    <t>0174900-IN</t>
  </si>
  <si>
    <t>0174906-IN</t>
  </si>
  <si>
    <t>0173759-IN</t>
  </si>
  <si>
    <t>000000020028933</t>
  </si>
  <si>
    <t>0173760-IN</t>
  </si>
  <si>
    <t>0173770-IN</t>
  </si>
  <si>
    <t>0173776-IN</t>
  </si>
  <si>
    <t>0173777-IN</t>
  </si>
  <si>
    <t>0173778-IN</t>
  </si>
  <si>
    <t>0173800-IN</t>
  </si>
  <si>
    <t>0173804-IN</t>
  </si>
  <si>
    <t>0173890-IN</t>
  </si>
  <si>
    <t>0175624-IN</t>
  </si>
  <si>
    <t>2-1409</t>
  </si>
  <si>
    <t>0175097-IN</t>
  </si>
  <si>
    <t>000000020025132</t>
  </si>
  <si>
    <t>0175131-IN</t>
  </si>
  <si>
    <t>0175132-IN</t>
  </si>
  <si>
    <t>0175159-IN</t>
  </si>
  <si>
    <t>000000020029495</t>
  </si>
  <si>
    <t>0175193-IN</t>
  </si>
  <si>
    <t>0175196-IN</t>
  </si>
  <si>
    <t>0175197-IN</t>
  </si>
  <si>
    <t>0175292-IN</t>
  </si>
  <si>
    <t>0175374-IN</t>
  </si>
  <si>
    <t>0175393-IN</t>
  </si>
  <si>
    <t>0175413-IN</t>
  </si>
  <si>
    <t>0175429-IN</t>
  </si>
  <si>
    <t>0175468-IN</t>
  </si>
  <si>
    <t>0175473-IN</t>
  </si>
  <si>
    <t>0175497-IN</t>
  </si>
  <si>
    <t>0175570-IN</t>
  </si>
  <si>
    <t>0175575-IN</t>
  </si>
  <si>
    <t>0175594-IN</t>
  </si>
  <si>
    <t>0175595-IN</t>
  </si>
  <si>
    <t>0175621-IN</t>
  </si>
  <si>
    <t>0175627-IN</t>
  </si>
  <si>
    <t>2-1437</t>
  </si>
  <si>
    <t>PO2W-200000000348</t>
  </si>
  <si>
    <t>TGH9705</t>
  </si>
  <si>
    <t>000000020022968</t>
  </si>
  <si>
    <t>TPH9179</t>
  </si>
  <si>
    <t>TGG6297</t>
  </si>
  <si>
    <t>000000020023870</t>
  </si>
  <si>
    <t>TLW3515</t>
  </si>
  <si>
    <t>TMH3476</t>
  </si>
  <si>
    <t>Grandview</t>
  </si>
  <si>
    <t>Uline</t>
  </si>
  <si>
    <t>2-1363</t>
  </si>
  <si>
    <t>PO3W-200000000288</t>
  </si>
  <si>
    <t>000000020001919</t>
  </si>
  <si>
    <t>Los Molinos</t>
  </si>
  <si>
    <t>2-4685</t>
  </si>
  <si>
    <t>Amar</t>
  </si>
  <si>
    <t>Furniture</t>
  </si>
  <si>
    <t>2-5002</t>
  </si>
  <si>
    <t>PO3W-200000001592</t>
  </si>
  <si>
    <t>2-5017</t>
  </si>
  <si>
    <t>PO3W-200000001593</t>
  </si>
  <si>
    <t>2-5018</t>
  </si>
  <si>
    <t>PO3W-200000001595</t>
  </si>
  <si>
    <t>2-5019</t>
  </si>
  <si>
    <t>PO3W-200000001596</t>
  </si>
  <si>
    <t>2-5020</t>
  </si>
  <si>
    <t>PO3W-200000001597</t>
  </si>
  <si>
    <t>TGJ0727</t>
  </si>
  <si>
    <t>TGQ7072</t>
  </si>
  <si>
    <t>2-1980</t>
  </si>
  <si>
    <t>PO3W-200000000448</t>
  </si>
  <si>
    <t>0173470-IN</t>
  </si>
  <si>
    <t>000000020017958</t>
  </si>
  <si>
    <t>0173471-IN</t>
  </si>
  <si>
    <t>0173472-IN</t>
  </si>
  <si>
    <t>0173473-IN</t>
  </si>
  <si>
    <t>0173474-IN</t>
  </si>
  <si>
    <t>0173475-IN</t>
  </si>
  <si>
    <t>0173476-IN</t>
  </si>
  <si>
    <t>0173477-IN</t>
  </si>
  <si>
    <t>0173478-IN</t>
  </si>
  <si>
    <t>0173479-IN</t>
  </si>
  <si>
    <t>0173900-IN</t>
  </si>
  <si>
    <t>0173901-IN</t>
  </si>
  <si>
    <t>0173905-IN</t>
  </si>
  <si>
    <t>0173952-IN</t>
  </si>
  <si>
    <t>0174051-IN</t>
  </si>
  <si>
    <t>0174062-IN</t>
  </si>
  <si>
    <t>0174081-IN</t>
  </si>
  <si>
    <t>0174085-IN</t>
  </si>
  <si>
    <t>0174091-IN</t>
  </si>
  <si>
    <t>0174092-IN</t>
  </si>
  <si>
    <t>0174093-IN</t>
  </si>
  <si>
    <t>0174099-IN</t>
  </si>
  <si>
    <t>0175549-IN</t>
  </si>
  <si>
    <t>2-2605</t>
  </si>
  <si>
    <t>PO3W-200000000730</t>
  </si>
  <si>
    <t>0174405-IN</t>
  </si>
  <si>
    <t>0174342-IN</t>
  </si>
  <si>
    <t>0174403-IN</t>
  </si>
  <si>
    <t>0174574-IN</t>
  </si>
  <si>
    <t>0174911-IN</t>
  </si>
  <si>
    <t>000000020022961</t>
  </si>
  <si>
    <t>0175122-IN</t>
  </si>
  <si>
    <t>0175143-IN</t>
  </si>
  <si>
    <t>0174704-IN</t>
  </si>
  <si>
    <t>0174830-IN</t>
  </si>
  <si>
    <t>0174873-IN</t>
  </si>
  <si>
    <t>0175002-IN</t>
  </si>
  <si>
    <t>0175048-IN</t>
  </si>
  <si>
    <t>0175076-IN</t>
  </si>
  <si>
    <t>0175099-IN</t>
  </si>
  <si>
    <t>0175105-IN</t>
  </si>
  <si>
    <t>0175117-IN</t>
  </si>
  <si>
    <t>0175123-IN</t>
  </si>
  <si>
    <t>0175133-IN</t>
  </si>
  <si>
    <t>0175150-IN</t>
  </si>
  <si>
    <t>0175152-IN</t>
  </si>
  <si>
    <t>0175126-IN</t>
  </si>
  <si>
    <t>000000020025716</t>
  </si>
  <si>
    <t>0175203-IN</t>
  </si>
  <si>
    <t>0175271-IN</t>
  </si>
  <si>
    <t>0175272-IN</t>
  </si>
  <si>
    <t>0175274-IN</t>
  </si>
  <si>
    <t>0175278-IN</t>
  </si>
  <si>
    <t>0175372-IN</t>
  </si>
  <si>
    <t>000000020026572</t>
  </si>
  <si>
    <t>0175124-IN</t>
  </si>
  <si>
    <t>0175313-IN</t>
  </si>
  <si>
    <t>0175340-IN</t>
  </si>
  <si>
    <t>0175378-IN</t>
  </si>
  <si>
    <t>0175400-IN</t>
  </si>
  <si>
    <t>0175554-IN</t>
  </si>
  <si>
    <t>0175607-IN</t>
  </si>
  <si>
    <t>0175608-IN</t>
  </si>
  <si>
    <t>0175663-IN</t>
  </si>
  <si>
    <t>0175125-IN</t>
  </si>
  <si>
    <t>0175412-IN</t>
  </si>
  <si>
    <t>0175485-IN</t>
  </si>
  <si>
    <t>0175493-IN</t>
  </si>
  <si>
    <t>0175494-IN</t>
  </si>
  <si>
    <t>0175546-IN</t>
  </si>
  <si>
    <t>0175609-IN</t>
  </si>
  <si>
    <t>0175658-IN</t>
  </si>
  <si>
    <t>Education Products &amp; Services</t>
  </si>
  <si>
    <t>2-923</t>
  </si>
  <si>
    <t>PO2W-200000000102</t>
  </si>
  <si>
    <t>EPS6083-2019</t>
  </si>
  <si>
    <t>000000020019023</t>
  </si>
  <si>
    <t>2-3418</t>
  </si>
  <si>
    <t>PO3W-200000000563</t>
  </si>
  <si>
    <t>EPS6062-2019</t>
  </si>
  <si>
    <t>000000020021433</t>
  </si>
  <si>
    <t>Newton</t>
  </si>
  <si>
    <t>Interim Housing</t>
  </si>
  <si>
    <t>Temp Power Sytems</t>
  </si>
  <si>
    <t xml:space="preserve">Rental of power pole </t>
  </si>
  <si>
    <t>2-1102</t>
  </si>
  <si>
    <t>PO2W-200000000234</t>
  </si>
  <si>
    <t>Cost of Issuance</t>
  </si>
  <si>
    <t>Avia Communications, Inc.</t>
  </si>
  <si>
    <t>Printing &amp; posting of POS/Os</t>
  </si>
  <si>
    <t>2017/18</t>
  </si>
  <si>
    <t>N/A</t>
  </si>
  <si>
    <t>California Municipal Statistics, Inc.</t>
  </si>
  <si>
    <t>Demographic data</t>
  </si>
  <si>
    <t>Fitch Ratings, Inc.</t>
  </si>
  <si>
    <t>Rating Agency Fee</t>
  </si>
  <si>
    <t>Hawkins Delafield &amp; Wood LLP</t>
  </si>
  <si>
    <t>Bond Counsel and Disclosure Counsel Fees</t>
  </si>
  <si>
    <t>LACOE</t>
  </si>
  <si>
    <t>Remaining funds-dep. into District's debt service fund &amp; close acct.</t>
  </si>
  <si>
    <t>Montague DeRose and Associates, LLC</t>
  </si>
  <si>
    <t>Municipal Advisory services</t>
  </si>
  <si>
    <t>Moody's Investors Service, Inc.</t>
  </si>
  <si>
    <t>Rbc Capital Markets, LLC</t>
  </si>
  <si>
    <t>Hotel reimb. during rating agency presentations in San Francisco</t>
  </si>
  <si>
    <t>Reimb. Continuing Disclosure Report (DAC)</t>
  </si>
  <si>
    <t>S&amp;P Global Ratings</t>
  </si>
  <si>
    <t>U.S. Bank National Association</t>
  </si>
  <si>
    <t>Underwriter's fees</t>
  </si>
  <si>
    <t>Cedarlane</t>
  </si>
  <si>
    <t>Suburban Water Systems</t>
  </si>
  <si>
    <t>2018/19</t>
  </si>
  <si>
    <t>19-108466</t>
  </si>
  <si>
    <t>Per email</t>
  </si>
  <si>
    <t>Mesa Robles</t>
  </si>
  <si>
    <t>19-105188</t>
  </si>
  <si>
    <t>19-106996</t>
  </si>
  <si>
    <t>ARC Document Solutions</t>
  </si>
  <si>
    <t>Scanning/printing</t>
  </si>
  <si>
    <t>19-109342</t>
  </si>
  <si>
    <t>2-3971</t>
  </si>
  <si>
    <t>Los Altos ES</t>
  </si>
  <si>
    <t>Mijac Alarm</t>
  </si>
  <si>
    <t>2-4011</t>
  </si>
  <si>
    <t>2-4518</t>
  </si>
  <si>
    <t>PO2W-200000002196</t>
  </si>
  <si>
    <t>Construction mgmt services</t>
  </si>
  <si>
    <t>2-4696</t>
  </si>
  <si>
    <t>2-4694</t>
  </si>
  <si>
    <t>Nelson</t>
  </si>
  <si>
    <t>Sparks MS</t>
  </si>
  <si>
    <t>Workman ES</t>
  </si>
  <si>
    <t>Fagen Friedman &amp; Fulfrost LLP</t>
  </si>
  <si>
    <t>18-104648</t>
  </si>
  <si>
    <t>54830-3</t>
  </si>
  <si>
    <t>19-100300</t>
  </si>
  <si>
    <t>62570-4</t>
  </si>
  <si>
    <t>2-99</t>
  </si>
  <si>
    <t>PO2W-200000000134</t>
  </si>
  <si>
    <t>64515-4</t>
  </si>
  <si>
    <t>000000020006819</t>
  </si>
  <si>
    <t>64302-2</t>
  </si>
  <si>
    <t>000000020008961</t>
  </si>
  <si>
    <t>176791-5</t>
  </si>
  <si>
    <t>000000020016440</t>
  </si>
  <si>
    <t>2-724</t>
  </si>
  <si>
    <t>PO2W-200000000121</t>
  </si>
  <si>
    <t>Valinda</t>
  </si>
  <si>
    <t>Universal Asphalt</t>
  </si>
  <si>
    <t>2 -1131</t>
  </si>
  <si>
    <t>PO2W-200000000237</t>
  </si>
  <si>
    <t>000000020010771</t>
  </si>
  <si>
    <t>2-2002</t>
  </si>
  <si>
    <t>PO2W-200000000632</t>
  </si>
  <si>
    <t>2-3684</t>
  </si>
  <si>
    <t>PO2W-200000001460</t>
  </si>
  <si>
    <t>Contractor</t>
  </si>
  <si>
    <t>2-4499</t>
  </si>
  <si>
    <t>La Puente HS</t>
  </si>
  <si>
    <t>2-4501</t>
  </si>
  <si>
    <t>2-4502</t>
  </si>
  <si>
    <t>Workman HS</t>
  </si>
  <si>
    <t>The Nazerian Group</t>
  </si>
  <si>
    <t>Wilson HS</t>
  </si>
  <si>
    <t>2-4505</t>
  </si>
  <si>
    <t>2-4506</t>
  </si>
  <si>
    <t>2-4508</t>
  </si>
  <si>
    <t>2-4509</t>
  </si>
  <si>
    <t>2-4510</t>
  </si>
  <si>
    <t>2-4511</t>
  </si>
  <si>
    <t>2-4512</t>
  </si>
  <si>
    <t>Optima</t>
  </si>
  <si>
    <t>2-4812</t>
  </si>
  <si>
    <t>PO2W-200000002201</t>
  </si>
  <si>
    <t>Wing Lane</t>
  </si>
  <si>
    <t>2-4814</t>
  </si>
  <si>
    <t>PO2W-200000002202</t>
  </si>
  <si>
    <t>2-4816</t>
  </si>
  <si>
    <t>PO2W-200000002203</t>
  </si>
  <si>
    <t>Los Altos HS</t>
  </si>
  <si>
    <t>2-4817</t>
  </si>
  <si>
    <t>PO2W-200000002204</t>
  </si>
  <si>
    <t>2-2078</t>
  </si>
  <si>
    <t>2-2084</t>
  </si>
  <si>
    <t>2-2086</t>
  </si>
  <si>
    <t>2-2085</t>
  </si>
  <si>
    <t>Design guidelines</t>
  </si>
  <si>
    <t>Architect</t>
  </si>
  <si>
    <t>PO2W-200000001205, 19-100491, 18-109571</t>
  </si>
  <si>
    <t>2-514</t>
  </si>
  <si>
    <t>Harley Ellis Devereaux (HED)</t>
  </si>
  <si>
    <t>2-516</t>
  </si>
  <si>
    <t>PO2W-200000001207, 19-100507, 18-109551</t>
  </si>
  <si>
    <t>967398R</t>
  </si>
  <si>
    <t>968553R</t>
  </si>
  <si>
    <t>2-517</t>
  </si>
  <si>
    <t>PO2W-200000001208, 19-101983</t>
  </si>
  <si>
    <t>968554R</t>
  </si>
  <si>
    <t>2-518</t>
  </si>
  <si>
    <t>PO2W-200000001210, 19-101980</t>
  </si>
  <si>
    <t>968552R</t>
  </si>
  <si>
    <t>2-521</t>
  </si>
  <si>
    <t>PO2W-200000001211, 19-101981</t>
  </si>
  <si>
    <t>2-522</t>
  </si>
  <si>
    <t>Office p.S. Architecture + Urbanism + Design</t>
  </si>
  <si>
    <t>19-100493, 18-109556</t>
  </si>
  <si>
    <t>001</t>
  </si>
  <si>
    <t>002</t>
  </si>
  <si>
    <t>19-100488</t>
  </si>
  <si>
    <t>19-100492, 18-109572</t>
  </si>
  <si>
    <t>2-4236</t>
  </si>
  <si>
    <t>PO2W-200000001909</t>
  </si>
  <si>
    <t>2-4246</t>
  </si>
  <si>
    <t>PO2W-200000001924</t>
  </si>
  <si>
    <t>003</t>
  </si>
  <si>
    <t>PBK Architects</t>
  </si>
  <si>
    <t>PO2W-200000001212, 19-100509, 18-109906</t>
  </si>
  <si>
    <t>000000020021440</t>
  </si>
  <si>
    <t>2-524</t>
  </si>
  <si>
    <t>PO2W-200000000856, 19-100508, 18-109907</t>
  </si>
  <si>
    <t>2-525</t>
  </si>
  <si>
    <t>000000020025176</t>
  </si>
  <si>
    <t>2-887</t>
  </si>
  <si>
    <t>PO2W-200000000098</t>
  </si>
  <si>
    <t>PO2W-200000001213, 19-100506, 18-109555</t>
  </si>
  <si>
    <t>55730 Revised</t>
  </si>
  <si>
    <t>2-526</t>
  </si>
  <si>
    <t>PO2W-200000001214, 19-101982</t>
  </si>
  <si>
    <t>2-527</t>
  </si>
  <si>
    <t>tBP Architecture</t>
  </si>
  <si>
    <t>PO2W-200000000855, 19-109962</t>
  </si>
  <si>
    <t>000000020018005</t>
  </si>
  <si>
    <t>2-523</t>
  </si>
  <si>
    <t>PO2W-200000000857, 19-100486</t>
  </si>
  <si>
    <t>T8221</t>
  </si>
  <si>
    <t>T8241</t>
  </si>
  <si>
    <t>T8272</t>
  </si>
  <si>
    <t>T8310</t>
  </si>
  <si>
    <t>2-529</t>
  </si>
  <si>
    <t>PO2W-200000000858, 19-100485</t>
  </si>
  <si>
    <t>T8158R</t>
  </si>
  <si>
    <t>03-119947</t>
  </si>
  <si>
    <t>R8227</t>
  </si>
  <si>
    <t>T8309</t>
  </si>
  <si>
    <t>T8352</t>
  </si>
  <si>
    <t>PO2W-200000000859, 19-100470</t>
  </si>
  <si>
    <t>T8157R</t>
  </si>
  <si>
    <t>03-119946</t>
  </si>
  <si>
    <t>R8235</t>
  </si>
  <si>
    <t>T8308</t>
  </si>
  <si>
    <t>T8351</t>
  </si>
  <si>
    <t>Division of the State Architect (DSA)</t>
  </si>
  <si>
    <t>19-107318</t>
  </si>
  <si>
    <t>19-108465</t>
  </si>
  <si>
    <t>19-109963</t>
  </si>
  <si>
    <t>19-109964</t>
  </si>
  <si>
    <t>2-3167</t>
  </si>
  <si>
    <t>PO2W-200000001053</t>
  </si>
  <si>
    <t>California</t>
  </si>
  <si>
    <t>2-3172</t>
  </si>
  <si>
    <t>PO2W-200000001054</t>
  </si>
  <si>
    <t>Valley</t>
  </si>
  <si>
    <t>2-3173</t>
  </si>
  <si>
    <t>PO2W-200000001055</t>
  </si>
  <si>
    <t>Fairgrove</t>
  </si>
  <si>
    <t>2-3174</t>
  </si>
  <si>
    <t>PO2W-200000001056</t>
  </si>
  <si>
    <t>Baldwin</t>
  </si>
  <si>
    <t>2-3175</t>
  </si>
  <si>
    <t>PO2W-200000001057</t>
  </si>
  <si>
    <t>2-3176</t>
  </si>
  <si>
    <t>PO2W-200000001058</t>
  </si>
  <si>
    <t>2-4764</t>
  </si>
  <si>
    <t>PO2W-200000001911</t>
  </si>
  <si>
    <t>Ceiling replacement</t>
  </si>
  <si>
    <t>2-4981</t>
  </si>
  <si>
    <t>2-5057</t>
  </si>
  <si>
    <t>Bixby</t>
  </si>
  <si>
    <t>2-5058</t>
  </si>
  <si>
    <t>2-5059</t>
  </si>
  <si>
    <t>Del Valle</t>
  </si>
  <si>
    <t>2-5060</t>
  </si>
  <si>
    <t>Grazide</t>
  </si>
  <si>
    <t>2-5061</t>
  </si>
  <si>
    <t>Kwis</t>
  </si>
  <si>
    <t>2-5062</t>
  </si>
  <si>
    <t>2-5063</t>
  </si>
  <si>
    <t>2-5064</t>
  </si>
  <si>
    <t>Los Robles</t>
  </si>
  <si>
    <t>2-5065</t>
  </si>
  <si>
    <t>2-5066</t>
  </si>
  <si>
    <t>2-5067</t>
  </si>
  <si>
    <t>Sparks ES</t>
  </si>
  <si>
    <t>2-5068</t>
  </si>
  <si>
    <t>Sunset</t>
  </si>
  <si>
    <t>2-5069</t>
  </si>
  <si>
    <t>Temple</t>
  </si>
  <si>
    <t>2-5070</t>
  </si>
  <si>
    <t>2-5071</t>
  </si>
  <si>
    <t>2-5072</t>
  </si>
  <si>
    <t>Team Inspections</t>
  </si>
  <si>
    <t>General inspection</t>
  </si>
  <si>
    <t>2-737</t>
  </si>
  <si>
    <t>PO2W-200000000103</t>
  </si>
  <si>
    <t>Converse Consultants</t>
  </si>
  <si>
    <t>Geotechnical</t>
  </si>
  <si>
    <t>2-739</t>
  </si>
  <si>
    <t>PO2W-200000000203</t>
  </si>
  <si>
    <t>TOTAL:</t>
  </si>
  <si>
    <t>Project Site</t>
  </si>
  <si>
    <t>0173780-IN</t>
  </si>
  <si>
    <t>000000020036764</t>
  </si>
  <si>
    <t>0175604-IN</t>
  </si>
  <si>
    <t>000000020037339</t>
  </si>
  <si>
    <t>Pay app #1</t>
  </si>
  <si>
    <t>000000020035575</t>
  </si>
  <si>
    <t>T8391</t>
  </si>
  <si>
    <t>PO2W-200000001206, 19-103806</t>
  </si>
  <si>
    <t>PO1-200000000662</t>
  </si>
  <si>
    <t>PO1-200000000640</t>
  </si>
  <si>
    <t>0176668-IN</t>
  </si>
  <si>
    <t>000000020040910</t>
  </si>
  <si>
    <t>2-5824</t>
  </si>
  <si>
    <t>Lakeshore Learning Materials</t>
  </si>
  <si>
    <t>CDW-G Government Inc.</t>
  </si>
  <si>
    <t>2-5090</t>
  </si>
  <si>
    <t>2-5882</t>
  </si>
  <si>
    <t>2-5883</t>
  </si>
  <si>
    <t>2-5884</t>
  </si>
  <si>
    <t>PO2W-200000002766</t>
  </si>
  <si>
    <t>0175960-IN</t>
  </si>
  <si>
    <t>000000020045865</t>
  </si>
  <si>
    <t>PO3W-200000001600</t>
  </si>
  <si>
    <t>PO2W-200000002737</t>
  </si>
  <si>
    <t>PO2W-200000002809</t>
  </si>
  <si>
    <t>PO2W-200000002811</t>
  </si>
  <si>
    <t>PO2W-200000002812</t>
  </si>
  <si>
    <t>000000020047106</t>
  </si>
  <si>
    <t>19-31241-30-0000001</t>
  </si>
  <si>
    <t>000000020047618</t>
  </si>
  <si>
    <t>T8429</t>
  </si>
  <si>
    <t>000000020047665</t>
  </si>
  <si>
    <t>201911-01:LAR</t>
  </si>
  <si>
    <t>000000020047668</t>
  </si>
  <si>
    <t>PO1-200000000729</t>
  </si>
  <si>
    <t>PO1-200000000761</t>
  </si>
  <si>
    <t>Palm</t>
  </si>
  <si>
    <t>Lassalette</t>
  </si>
  <si>
    <t>2-6493</t>
  </si>
  <si>
    <t>Wedgeworth</t>
  </si>
  <si>
    <t>2-6495</t>
  </si>
  <si>
    <t>000000020049998</t>
  </si>
  <si>
    <t>Orange Grove</t>
  </si>
  <si>
    <t>Sierra Vista</t>
  </si>
  <si>
    <t>000000020051312</t>
  </si>
  <si>
    <t>2-6599</t>
  </si>
  <si>
    <t>2-6600</t>
  </si>
  <si>
    <t>2-6601</t>
  </si>
  <si>
    <t>2-6602</t>
  </si>
  <si>
    <t>2-6603</t>
  </si>
  <si>
    <t>2-6604</t>
  </si>
  <si>
    <t>2-6605</t>
  </si>
  <si>
    <t>2-6607</t>
  </si>
  <si>
    <t>2-6608</t>
  </si>
  <si>
    <t>2-6609</t>
  </si>
  <si>
    <t>2-6047</t>
  </si>
  <si>
    <t>179385-5</t>
  </si>
  <si>
    <t>000000020053868</t>
  </si>
  <si>
    <t>Palm Canyon</t>
  </si>
  <si>
    <t>Stimson</t>
  </si>
  <si>
    <t>2-6708</t>
  </si>
  <si>
    <t>Remaining balance to construct (1) 6" public fire hydrant</t>
  </si>
  <si>
    <t>Deposit for engineering costs to construct (1) 6" public fire hydrant</t>
  </si>
  <si>
    <t>000000020055612</t>
  </si>
  <si>
    <t>178377-4</t>
  </si>
  <si>
    <t>000000020055186</t>
  </si>
  <si>
    <t>179785-4</t>
  </si>
  <si>
    <t>000000020056662</t>
  </si>
  <si>
    <t>000000020015013</t>
  </si>
  <si>
    <t>000000020015009</t>
  </si>
  <si>
    <t>000000020015010</t>
  </si>
  <si>
    <t>000000020015011</t>
  </si>
  <si>
    <t>000000020015014</t>
  </si>
  <si>
    <t>000000020031416</t>
  </si>
  <si>
    <t>000000020035020</t>
  </si>
  <si>
    <t>000000020034486</t>
  </si>
  <si>
    <t>000000020031418</t>
  </si>
  <si>
    <t>000000020031054</t>
  </si>
  <si>
    <t>2-6872</t>
  </si>
  <si>
    <t>2-6863</t>
  </si>
  <si>
    <t>2-6865</t>
  </si>
  <si>
    <t>2-6866</t>
  </si>
  <si>
    <t>2-6867</t>
  </si>
  <si>
    <t>2-6868</t>
  </si>
  <si>
    <t>2-6869</t>
  </si>
  <si>
    <t>Wolverine Fence</t>
  </si>
  <si>
    <t>2-6912</t>
  </si>
  <si>
    <t>2-6913</t>
  </si>
  <si>
    <t>2-6914</t>
  </si>
  <si>
    <t>2-6932</t>
  </si>
  <si>
    <t>2-6933</t>
  </si>
  <si>
    <t>2-6935</t>
  </si>
  <si>
    <t>2-6937</t>
  </si>
  <si>
    <t>2-6938</t>
  </si>
  <si>
    <t>2-6939</t>
  </si>
  <si>
    <t>03-120447</t>
  </si>
  <si>
    <t>000000020057268</t>
  </si>
  <si>
    <t>000000020057282</t>
  </si>
  <si>
    <t>000000020057976</t>
  </si>
  <si>
    <t>201912-05:LAR</t>
  </si>
  <si>
    <t>000000020057959</t>
  </si>
  <si>
    <t>PO2W-200000003306</t>
  </si>
  <si>
    <t>000000020058736</t>
  </si>
  <si>
    <t>R20521588-1KR</t>
  </si>
  <si>
    <t>000000020058725</t>
  </si>
  <si>
    <t>000000020015027</t>
  </si>
  <si>
    <t>000000020015012</t>
  </si>
  <si>
    <t>000000020061285</t>
  </si>
  <si>
    <t>2-7309</t>
  </si>
  <si>
    <t>2-7493</t>
  </si>
  <si>
    <t>2-7494</t>
  </si>
  <si>
    <t>2-7521</t>
  </si>
  <si>
    <t>2-7522</t>
  </si>
  <si>
    <t>PO2W-200000003740</t>
  </si>
  <si>
    <t>PO2W-200000003738</t>
  </si>
  <si>
    <t>PO2W-200000003739</t>
  </si>
  <si>
    <t>PO2W-200000003741</t>
  </si>
  <si>
    <t>2-7580</t>
  </si>
  <si>
    <t>2-7592</t>
  </si>
  <si>
    <t>000000020062969</t>
  </si>
  <si>
    <t>PO2W-200000003716</t>
  </si>
  <si>
    <t>000000020064667</t>
  </si>
  <si>
    <t>000000020065149</t>
  </si>
  <si>
    <t>000000020065148</t>
  </si>
  <si>
    <t>000000020065147</t>
  </si>
  <si>
    <t>000000020064674</t>
  </si>
  <si>
    <t>2-7620</t>
  </si>
  <si>
    <t>2-7621</t>
  </si>
  <si>
    <t>2-7622</t>
  </si>
  <si>
    <t>2-7623</t>
  </si>
  <si>
    <t>2-7624</t>
  </si>
  <si>
    <t>2-7625</t>
  </si>
  <si>
    <t>2-7677</t>
  </si>
  <si>
    <t>2-7716</t>
  </si>
  <si>
    <t>2-7749</t>
  </si>
  <si>
    <t>000000020068412</t>
  </si>
  <si>
    <t>EPS6097-2019</t>
  </si>
  <si>
    <t>000000020069435</t>
  </si>
  <si>
    <t>PO2W-200000004016</t>
  </si>
  <si>
    <t>PO2W-200000004017</t>
  </si>
  <si>
    <t>000000020070033</t>
  </si>
  <si>
    <t>000000020070034</t>
  </si>
  <si>
    <t>000000020070035</t>
  </si>
  <si>
    <t>000000020070044</t>
  </si>
  <si>
    <t>000000020070036</t>
  </si>
  <si>
    <t>000000020070038</t>
  </si>
  <si>
    <t>000000020070039</t>
  </si>
  <si>
    <t>000000020070040</t>
  </si>
  <si>
    <t>000000020070041</t>
  </si>
  <si>
    <t>000000020070042</t>
  </si>
  <si>
    <t>000000020070043</t>
  </si>
  <si>
    <t>000000020070049</t>
  </si>
  <si>
    <t>2-7889</t>
  </si>
  <si>
    <t>2-7893</t>
  </si>
  <si>
    <t>2-7894</t>
  </si>
  <si>
    <t>PO1-200000000846</t>
  </si>
  <si>
    <t>PO2W-200000004053</t>
  </si>
  <si>
    <t>School
Year</t>
  </si>
  <si>
    <t>BEST
Req.</t>
  </si>
  <si>
    <t>Invoice
Number</t>
  </si>
  <si>
    <t>Committed
Amount</t>
  </si>
  <si>
    <t>Warrant
Number</t>
  </si>
  <si>
    <t>DSA
Number</t>
  </si>
  <si>
    <t>Est.
start
date</t>
  </si>
  <si>
    <t>Est.
end
date</t>
  </si>
  <si>
    <t>R20530140</t>
  </si>
  <si>
    <t>000000020070593</t>
  </si>
  <si>
    <t>R20530141</t>
  </si>
  <si>
    <t>R20530142</t>
  </si>
  <si>
    <t>03-119881</t>
  </si>
  <si>
    <t>03-120587</t>
  </si>
  <si>
    <t>PO2W-200000004113</t>
  </si>
  <si>
    <t>PO2W-200000004115</t>
  </si>
  <si>
    <t>03-119857</t>
  </si>
  <si>
    <t>000000020071939</t>
  </si>
  <si>
    <t>202002-02:SFA</t>
  </si>
  <si>
    <t>000000020071954</t>
  </si>
  <si>
    <t>Integrated Demolition &amp; Remediation, Inc. (IDR)</t>
  </si>
  <si>
    <t>03-120417</t>
  </si>
  <si>
    <t>03-120183</t>
  </si>
  <si>
    <t>03-120620</t>
  </si>
  <si>
    <t>03-120624</t>
  </si>
  <si>
    <t>03-120621</t>
  </si>
  <si>
    <t>03-120623</t>
  </si>
  <si>
    <t>03-120622</t>
  </si>
  <si>
    <t>Floor Tech America (FTA)</t>
  </si>
  <si>
    <t>2-8416</t>
  </si>
  <si>
    <t>2-8457</t>
  </si>
  <si>
    <t>PO2W-200000004356</t>
  </si>
  <si>
    <t>Orbach Huff Suarez + Henderson, LLP</t>
  </si>
  <si>
    <t>2-7525</t>
  </si>
  <si>
    <t>PO2W-200000004282</t>
  </si>
  <si>
    <t>000000020074745</t>
  </si>
  <si>
    <t>PO2W-200000004424</t>
  </si>
  <si>
    <t>181255-3</t>
  </si>
  <si>
    <t>2-8608</t>
  </si>
  <si>
    <t>2-8610</t>
  </si>
  <si>
    <t>2-8611</t>
  </si>
  <si>
    <t>000000020076553</t>
  </si>
  <si>
    <t>PO2W-200000004391</t>
  </si>
  <si>
    <t>PO1-200000001027</t>
  </si>
  <si>
    <t>000000020077144</t>
  </si>
  <si>
    <t>2-8365</t>
  </si>
  <si>
    <t>PO2W-200000004388</t>
  </si>
  <si>
    <t>0178870-IN</t>
  </si>
  <si>
    <t>000000020078467</t>
  </si>
  <si>
    <t>2-8781</t>
  </si>
  <si>
    <t>000000020079637</t>
  </si>
  <si>
    <t>PO2W-200000004548</t>
  </si>
  <si>
    <t>000000020080278</t>
  </si>
  <si>
    <t>2-9304</t>
  </si>
  <si>
    <t>2-9319</t>
  </si>
  <si>
    <t>2-9327</t>
  </si>
  <si>
    <t>2-9328</t>
  </si>
  <si>
    <t>PO2W-200000004671</t>
  </si>
  <si>
    <t>PO2W-200000004670</t>
  </si>
  <si>
    <t>000000020082827</t>
  </si>
  <si>
    <t>PO2W-200000004768</t>
  </si>
  <si>
    <t>PO2W-200000004769</t>
  </si>
  <si>
    <t>PO2W-200000004771</t>
  </si>
  <si>
    <t>PO2W-200000004776</t>
  </si>
  <si>
    <t>PO2W-200000004114</t>
  </si>
  <si>
    <t>000000020085958</t>
  </si>
  <si>
    <t>000000020085960</t>
  </si>
  <si>
    <t>2019-032A</t>
  </si>
  <si>
    <t>000000020086380</t>
  </si>
  <si>
    <t>000000020086381</t>
  </si>
  <si>
    <t>000000020086382</t>
  </si>
  <si>
    <t>PO2W-200000003505</t>
  </si>
  <si>
    <t>000000020086388</t>
  </si>
  <si>
    <t>000000020087144</t>
  </si>
  <si>
    <t>000000020087145</t>
  </si>
  <si>
    <t>Pay app #2</t>
  </si>
  <si>
    <t>000000020087746</t>
  </si>
  <si>
    <t>2-9608</t>
  </si>
  <si>
    <t>2-9609</t>
  </si>
  <si>
    <t>2-9610</t>
  </si>
  <si>
    <t>2-9611</t>
  </si>
  <si>
    <t>2-9606</t>
  </si>
  <si>
    <t>2-9607</t>
  </si>
  <si>
    <t>2-9624</t>
  </si>
  <si>
    <t>2-9625</t>
  </si>
  <si>
    <t>2-9626</t>
  </si>
  <si>
    <t>000000020089465</t>
  </si>
  <si>
    <t>000000020089466</t>
  </si>
  <si>
    <t>PO2W-200000004872</t>
  </si>
  <si>
    <t>PO2W-200000004873</t>
  </si>
  <si>
    <t>PO2W-200000004874</t>
  </si>
  <si>
    <t>PO2W-200000004875</t>
  </si>
  <si>
    <t>PO2W-200000004876</t>
  </si>
  <si>
    <t>PO2W-200000004878</t>
  </si>
  <si>
    <t>000000020090429</t>
  </si>
  <si>
    <t>202003-02:SFA</t>
  </si>
  <si>
    <t>000000020090431</t>
  </si>
  <si>
    <t>2-9602</t>
  </si>
  <si>
    <t>2-9603</t>
  </si>
  <si>
    <t>000000020091358</t>
  </si>
  <si>
    <t>EPS6017-2020</t>
  </si>
  <si>
    <t>000000020091373</t>
  </si>
  <si>
    <t>000000020091403</t>
  </si>
  <si>
    <t>0181588-IN</t>
  </si>
  <si>
    <t>000000020091968</t>
  </si>
  <si>
    <t>EPS6021-2020</t>
  </si>
  <si>
    <t>000000020091979</t>
  </si>
  <si>
    <t>EPS6022-2020</t>
  </si>
  <si>
    <t>PO2W-200000003506</t>
  </si>
  <si>
    <t>EPS6013-2020</t>
  </si>
  <si>
    <t>PO2W-200000003507</t>
  </si>
  <si>
    <t>000000020091981</t>
  </si>
  <si>
    <t>000000020091991</t>
  </si>
  <si>
    <t>PO1-200000001113</t>
  </si>
  <si>
    <t>000000020092203</t>
  </si>
  <si>
    <t>PO2W-200000004897</t>
  </si>
  <si>
    <t>000000020092204</t>
  </si>
  <si>
    <t>Pay app #3</t>
  </si>
  <si>
    <t>000000020092209</t>
  </si>
  <si>
    <t>PO2W-200000004928</t>
  </si>
  <si>
    <t>PO2W-200000004930</t>
  </si>
  <si>
    <t>PO2W-200000004929</t>
  </si>
  <si>
    <t>PO2W-200000004931</t>
  </si>
  <si>
    <t>2-9811</t>
  </si>
  <si>
    <t>2-9867</t>
  </si>
  <si>
    <t>2-9868</t>
  </si>
  <si>
    <t>2-9869</t>
  </si>
  <si>
    <t>2-9052</t>
  </si>
  <si>
    <t>PO1-200000001126</t>
  </si>
  <si>
    <t>PO2W-200000004960</t>
  </si>
  <si>
    <t>PO2W-200000004961</t>
  </si>
  <si>
    <t>PO2W-200000004962</t>
  </si>
  <si>
    <t>PO1-200000001133</t>
  </si>
  <si>
    <t>PO1-200000000625</t>
  </si>
  <si>
    <t>PO1-200000000617</t>
  </si>
  <si>
    <t>PO1-200000000812</t>
  </si>
  <si>
    <t>180616-2</t>
  </si>
  <si>
    <t>000000020093273</t>
  </si>
  <si>
    <t>MCSI-4872</t>
  </si>
  <si>
    <t>000000020093275</t>
  </si>
  <si>
    <t>MCSI-4508</t>
  </si>
  <si>
    <t>000000020093653</t>
  </si>
  <si>
    <t>2-10090</t>
  </si>
  <si>
    <t>2-10091</t>
  </si>
  <si>
    <t>2-10092</t>
  </si>
  <si>
    <t>2-10093</t>
  </si>
  <si>
    <t>PO2W-200000005018</t>
  </si>
  <si>
    <t>PO2W-200000005019</t>
  </si>
  <si>
    <t>PO2W-200000005020</t>
  </si>
  <si>
    <t>PO2W-200000005021</t>
  </si>
  <si>
    <t>PO1-200000000954</t>
  </si>
  <si>
    <t>PO1-200000000849</t>
  </si>
  <si>
    <t>PO1-200000000953</t>
  </si>
  <si>
    <t>PO1-200000000850</t>
  </si>
  <si>
    <t>PO2W-200000003188, PO2W-200000001048, 19-107585</t>
  </si>
  <si>
    <t>000000020095031</t>
  </si>
  <si>
    <t>000000020095892</t>
  </si>
  <si>
    <t>2-10121</t>
  </si>
  <si>
    <t>2-10122</t>
  </si>
  <si>
    <t>2-10147</t>
  </si>
  <si>
    <t>2-10148</t>
  </si>
  <si>
    <t>PO2W-200000005057</t>
  </si>
  <si>
    <t>PO2W-200000005058</t>
  </si>
  <si>
    <t>PO2W-200000003303</t>
  </si>
  <si>
    <t>000000020086379</t>
  </si>
  <si>
    <t>000000020007292</t>
  </si>
  <si>
    <t>000000020011699</t>
  </si>
  <si>
    <t>000000020011695</t>
  </si>
  <si>
    <t>000000020013866</t>
  </si>
  <si>
    <t>000000020015463</t>
  </si>
  <si>
    <t>000000020017558</t>
  </si>
  <si>
    <t>000000020031048</t>
  </si>
  <si>
    <t>000000020031417</t>
  </si>
  <si>
    <t>000000020038501</t>
  </si>
  <si>
    <t>Home Depot</t>
  </si>
  <si>
    <t>2-10194</t>
  </si>
  <si>
    <t>PO2W-200000005063</t>
  </si>
  <si>
    <t>PO2W-200000005064</t>
  </si>
  <si>
    <t>PO1-200000001148</t>
  </si>
  <si>
    <t>2-10236</t>
  </si>
  <si>
    <t>2-10237</t>
  </si>
  <si>
    <t>2-10238</t>
  </si>
  <si>
    <t>2-10239</t>
  </si>
  <si>
    <t>2-10240</t>
  </si>
  <si>
    <t>2-10241</t>
  </si>
  <si>
    <t>2-10242</t>
  </si>
  <si>
    <t>2-10243</t>
  </si>
  <si>
    <t>2-10244</t>
  </si>
  <si>
    <t>2-10245</t>
  </si>
  <si>
    <t>2-10246</t>
  </si>
  <si>
    <t>2-10247</t>
  </si>
  <si>
    <t>2-10248</t>
  </si>
  <si>
    <t>2-10249</t>
  </si>
  <si>
    <t>56735R</t>
  </si>
  <si>
    <t>000000020099838</t>
  </si>
  <si>
    <t>202005-01:CFA</t>
  </si>
  <si>
    <t>000000020099846</t>
  </si>
  <si>
    <t>202005-03:GFA</t>
  </si>
  <si>
    <t>202005-05:NFA</t>
  </si>
  <si>
    <t>000000020099863</t>
  </si>
  <si>
    <t>000000020099864</t>
  </si>
  <si>
    <t xml:space="preserve">Completed
Amount </t>
  </si>
  <si>
    <t>2-10376</t>
  </si>
  <si>
    <t>PO2W-200000005314</t>
  </si>
  <si>
    <t>PO2W-200000005315</t>
  </si>
  <si>
    <t>PO2W-200000005316</t>
  </si>
  <si>
    <t>PO2W-200000005317</t>
  </si>
  <si>
    <t>PO2W-200000005318</t>
  </si>
  <si>
    <t>PO2W-200000005319</t>
  </si>
  <si>
    <t>PO2W-200000005320</t>
  </si>
  <si>
    <t>PO2W-200000005321</t>
  </si>
  <si>
    <t>PO2W-200000005322</t>
  </si>
  <si>
    <t>PO2W-200000005323</t>
  </si>
  <si>
    <t>PO2W-200000005324</t>
  </si>
  <si>
    <t>PO2W-200000005325</t>
  </si>
  <si>
    <t>PO2W-200000005326</t>
  </si>
  <si>
    <t>PO2W-200000005327</t>
  </si>
  <si>
    <t>2-10466</t>
  </si>
  <si>
    <t>2-10467</t>
  </si>
  <si>
    <t>2-10468</t>
  </si>
  <si>
    <t>2-10469</t>
  </si>
  <si>
    <t>2-10470</t>
  </si>
  <si>
    <t>000000020100719</t>
  </si>
  <si>
    <t>Pay app #4</t>
  </si>
  <si>
    <t>000000020101116</t>
  </si>
  <si>
    <t>PO2W-200000005377</t>
  </si>
  <si>
    <t>PO2W-200000005389</t>
  </si>
  <si>
    <t>PO2W-200000005390</t>
  </si>
  <si>
    <t>PO2W-200000005391</t>
  </si>
  <si>
    <t>PO2W-200000005392</t>
  </si>
  <si>
    <t>PO2W-200000005393</t>
  </si>
  <si>
    <t>PO1-200000000833</t>
  </si>
  <si>
    <t>2-10620</t>
  </si>
  <si>
    <t>2-10621</t>
  </si>
  <si>
    <t>2-10622</t>
  </si>
  <si>
    <t>MCSI-4490</t>
  </si>
  <si>
    <t>000000020102133</t>
  </si>
  <si>
    <t>MCSI-4517</t>
  </si>
  <si>
    <t>MCSI-4513</t>
  </si>
  <si>
    <t>MCSI-4512</t>
  </si>
  <si>
    <t>56736R</t>
  </si>
  <si>
    <t>000000020102139</t>
  </si>
  <si>
    <t>2-10645</t>
  </si>
  <si>
    <t>000000020102538</t>
  </si>
  <si>
    <t>000000020102555</t>
  </si>
  <si>
    <t>T8518</t>
  </si>
  <si>
    <t>T8517</t>
  </si>
  <si>
    <t>T8519</t>
  </si>
  <si>
    <t>2-10671</t>
  </si>
  <si>
    <t>2-10679</t>
  </si>
  <si>
    <t>2-10690</t>
  </si>
  <si>
    <t>2-10672</t>
  </si>
  <si>
    <t>2-10673</t>
  </si>
  <si>
    <t>2-10674</t>
  </si>
  <si>
    <t>2-10688</t>
  </si>
  <si>
    <t>PO2W-200000005483</t>
  </si>
  <si>
    <t>PO2W-200000005484</t>
  </si>
  <si>
    <t>PO2W-200000005485</t>
  </si>
  <si>
    <t>PO1-200000000834</t>
  </si>
  <si>
    <t>PO2W-200000005542</t>
  </si>
  <si>
    <t>PO2W-200000005543</t>
  </si>
  <si>
    <t>PO2W-200000005544</t>
  </si>
  <si>
    <t>000000020106116</t>
  </si>
  <si>
    <t>000000020106127</t>
  </si>
  <si>
    <t>000000020106104</t>
  </si>
  <si>
    <t>000000020106117</t>
  </si>
  <si>
    <t>000000020105600</t>
  </si>
  <si>
    <t>000000020106497</t>
  </si>
  <si>
    <t>000000020106504</t>
  </si>
  <si>
    <t>000000020106518</t>
  </si>
  <si>
    <t>MCSI-4521</t>
  </si>
  <si>
    <t>000000020106917</t>
  </si>
  <si>
    <t>MCSI-4530</t>
  </si>
  <si>
    <t>MCSI-4546</t>
  </si>
  <si>
    <t>000000020106941</t>
  </si>
  <si>
    <t>202006-05:WHSFA</t>
  </si>
  <si>
    <t>000000020106934</t>
  </si>
  <si>
    <t>202006-02:GFA</t>
  </si>
  <si>
    <t>202006-04:NFA</t>
  </si>
  <si>
    <t>202006-03:SFA</t>
  </si>
  <si>
    <t>202006-06:MRR</t>
  </si>
  <si>
    <t>20200630-07:NEM</t>
  </si>
  <si>
    <t>20200630-06:NEM</t>
  </si>
  <si>
    <t>20200630-05:WEM</t>
  </si>
  <si>
    <t>000000020107236</t>
  </si>
  <si>
    <t>20-31125-30-01</t>
  </si>
  <si>
    <t>000000020107232</t>
  </si>
  <si>
    <t>20-31125-30-02</t>
  </si>
  <si>
    <t>000000020107623</t>
  </si>
  <si>
    <t>Construction management services for the District's bond projects as needed</t>
  </si>
  <si>
    <t>Legal services</t>
  </si>
  <si>
    <t>Deposit to construct (1) 6" public fire hydrant</t>
  </si>
  <si>
    <t>Geotechnical observation and materials testing services.  Perform soils testing, special inspection and material testing services.  The project consists of design and construction of interim housing and portable replacements at Mesa Robles.</t>
  </si>
  <si>
    <t>000000020108003</t>
  </si>
  <si>
    <t>PO2W-200000005820</t>
  </si>
  <si>
    <t>PO3W-200000003014</t>
  </si>
  <si>
    <t>Construction management services for the District's bond projects as needed.</t>
  </si>
  <si>
    <t>Provide &amp; install dual wall mount drinking fountain (hi &amp; lo) at Wedgeworth.</t>
  </si>
  <si>
    <t>Furniture - Tables, casters, and shop stools for Grandview's room #61</t>
  </si>
  <si>
    <t>Da-Lite IDEA Panoramic white board 16 x 10 format with panoramic screen surface for Grandview's room #61.</t>
  </si>
  <si>
    <t>Furnish &amp; install 42' LF of 8' FT high chain link fencing and 1 each 4' FT swing gate -sample for Nelson room #C1.</t>
  </si>
  <si>
    <t>Installation of 7 new horizontal 1" blinds in 4 portable classrooms at Los Altos ES.</t>
  </si>
  <si>
    <t>Deposit - Preliminary estimate to construct (1) 6" public fire hydrant at Cedarlane.</t>
  </si>
  <si>
    <t>Furnish &amp; install asphalatic concrete over 4,800 SF @ $2.87/SF at Los Altos ES.</t>
  </si>
  <si>
    <t xml:space="preserve">Additional work to furnish &amp; install asphalatic concrete over 1,700 SF @ $2.87/SF at Los Altos ES.  </t>
  </si>
  <si>
    <t>Grind &amp; remove existing AC as needed for paving, haul off debris, &amp; furnish &amp; install 3" AC cover over 4" base 2,100 SF at $6.62/SF - ramp to portables at Los Altos ES.</t>
  </si>
  <si>
    <t>Provide &amp; install 1 new drinking fountain at Amar.</t>
  </si>
  <si>
    <t>Provide &amp; install 1 new drinking fountain at Wing Lane.</t>
  </si>
  <si>
    <t>Provide &amp; install 1 new drinking fountain at Mesa Robles.</t>
  </si>
  <si>
    <t>Provide &amp; install 1 new drinking fountain at Los Altos HS.</t>
  </si>
  <si>
    <t>4 portable units at Los Altos ES - demolition,remove and dump grass, relocate existing irrigation, install base, asphalt, electrical service, fire alarm, condensation drains, drywell, metal guards at each HVAC, signage.</t>
  </si>
  <si>
    <t>Prep existing doors &amp; install new door hardware, provide &amp; install tack board sheets, provide &amp; install sink, faucet, &amp; bubbler and plumbing, prime &amp; paint existing window frames &amp; door, provide &amp; install TV bracket for Nelson room #C1.</t>
  </si>
  <si>
    <t>PO2W-200000005541</t>
  </si>
  <si>
    <t>MCSI-4519</t>
  </si>
  <si>
    <t>000000020108764</t>
  </si>
  <si>
    <t>Architect - Additional services to create design guidelines to serve as a set of guiding principles for District's 21st Century classroom projects.</t>
  </si>
  <si>
    <t>Asbestos abatement of floor tile at Los Altos ES classroom B3, C1, and work room between C1 &amp; C2.  Demolish and haul off casework.</t>
  </si>
  <si>
    <t>General inspection for the project as defined in Title 24 at Grandview.  Alterations to 1 campus wide fire alarm system</t>
  </si>
  <si>
    <t>General inspection for the project as defined in Title 24 at Newton.  Alterations to 1 campus wide fire alarm upgrade</t>
  </si>
  <si>
    <t>General inspection for the project as defined in Title 24 at Sparks MS.  Alterations to 1 campus wide fire alarm system</t>
  </si>
  <si>
    <t>General inspection for the project as defined in Title 24 at Cedarlane.  Replacement of 3-exterior drinking fountains</t>
  </si>
  <si>
    <t>General inspection for the project as defined in Title 24 at Workman ES.  Replacement of 2-exterior drinking fountains</t>
  </si>
  <si>
    <t>General inspection for the project as defined in Title 24 at Cedarlane.  Alterations to 11 buildings' fire alarm: CR bldg A, B, C, D (Library), E, F, G, H, K (Locker bldg), M (Admin), P (MPR).</t>
  </si>
  <si>
    <t>General inspection for the project as defined in Title 24 at Mesa Robles.  Relocation of 9 classroom buildings.</t>
  </si>
  <si>
    <t>General inspection for the project as defined in Title 24 at Wilson HS.  Alterations to 13 fire alarm upgrade buildings A, E, F, K, P, S, B, C (C1, C2, C3), D, G, H, N, T</t>
  </si>
  <si>
    <t>Geotechnical observation and testing, special inspection and material testing services for 4 portables at Los Altos ES.</t>
  </si>
  <si>
    <t>Provide materials testing and special inspection services at Workman ES.  The project consists of alteration to 3 classroom buildings 1, 2, and 3 and 10 classroom buildings AP2 to AP11, and other site works.  Scope of services include reviewing, inspecting, testing, and prepare reports for concrete and reinforcing steel.</t>
  </si>
  <si>
    <t>Provide materials testing and special inspection services at Nelson  The project consists of alteration and upgrades to several existing classroom buildings including buildings A, B, C, D, &amp; K and portable classroom buidings D5, D6, and E1 through E4, and other site works.  Scope of services include reviewing, testing, and prepare reports for concrete and reinforcing steel.</t>
  </si>
  <si>
    <t>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t>
  </si>
  <si>
    <t>Ceiling replacement for Amar.</t>
  </si>
  <si>
    <t>Ceiling replacement for Baldwin.</t>
  </si>
  <si>
    <t>Ceiling replacement for California.</t>
  </si>
  <si>
    <t>Ceiling replacement for Del Valle.</t>
  </si>
  <si>
    <t>Ceiling replacement for Grazide.</t>
  </si>
  <si>
    <t>Ceiling replacement for Kwis.</t>
  </si>
  <si>
    <t>Ceiling replacement for Los Altos ES.</t>
  </si>
  <si>
    <t>Ceiling replacement for Los Molinos.</t>
  </si>
  <si>
    <t>Ceiling replacement for Los Robles.</t>
  </si>
  <si>
    <t>Ceiling replacement for Nelson.</t>
  </si>
  <si>
    <t>Ceiling replacement for Palm.</t>
  </si>
  <si>
    <t>Ceiling replacement for Sparks ES.</t>
  </si>
  <si>
    <t>Ceiling replacement for Sunset.</t>
  </si>
  <si>
    <t>Ceiling replacement for Temple.</t>
  </si>
  <si>
    <t>Ceiling replacement for Wing Lane.</t>
  </si>
  <si>
    <t>Ceiling replacement for Workman ES.</t>
  </si>
  <si>
    <t>000000020109906</t>
  </si>
  <si>
    <t>186220-IN</t>
  </si>
  <si>
    <t>Asbestos abatement &amp; demolition</t>
  </si>
  <si>
    <t>21-399</t>
  </si>
  <si>
    <t>PO2W-200000005821</t>
  </si>
  <si>
    <t>PO2W-200000005828</t>
  </si>
  <si>
    <t>PO2W-200000005829</t>
  </si>
  <si>
    <t>21-401</t>
  </si>
  <si>
    <t>PO2W-210000000060</t>
  </si>
  <si>
    <t>21-403</t>
  </si>
  <si>
    <t>PO2W-210000000062</t>
  </si>
  <si>
    <t>Lenovo Education</t>
  </si>
  <si>
    <t>21-131</t>
  </si>
  <si>
    <t>2020/21</t>
  </si>
  <si>
    <t>21-507</t>
  </si>
  <si>
    <t>191J-YKGF-FMKK</t>
  </si>
  <si>
    <t>000000020115026</t>
  </si>
  <si>
    <t>PO3W-210000000037</t>
  </si>
  <si>
    <t>21-122</t>
  </si>
  <si>
    <t>PO3W-210000000002</t>
  </si>
  <si>
    <t>21-129</t>
  </si>
  <si>
    <t>PO3W-210000000003</t>
  </si>
  <si>
    <t>21-130</t>
  </si>
  <si>
    <t>PO3W-210000000004</t>
  </si>
  <si>
    <t>21-307</t>
  </si>
  <si>
    <t>21-309</t>
  </si>
  <si>
    <t>PO3W-210000000006</t>
  </si>
  <si>
    <t>000000020114150</t>
  </si>
  <si>
    <t>21-397</t>
  </si>
  <si>
    <t>Asbestos abatement of Los Altos ES floor tile in classroom E2, E3, E4, &amp; F4.  Demolish and haul off casework.</t>
  </si>
  <si>
    <t>21-398</t>
  </si>
  <si>
    <t>Asbestos abatement of Nelson floor tile in classroom A1, B1, B3, &amp; mastic under cabinets in classroom B2 &amp; B4.  Demolish and haul off casework.</t>
  </si>
  <si>
    <t>21-404</t>
  </si>
  <si>
    <t>PO2W-210000000063</t>
  </si>
  <si>
    <t>21-400</t>
  </si>
  <si>
    <t>PO2W-210000000059</t>
  </si>
  <si>
    <t>21-402</t>
  </si>
  <si>
    <t>PO2W-210000000061</t>
  </si>
  <si>
    <t>Voice amplification system</t>
  </si>
  <si>
    <t>21-409</t>
  </si>
  <si>
    <t>PO3W-210000000029</t>
  </si>
  <si>
    <t>000000020115778</t>
  </si>
  <si>
    <t>000000020116270</t>
  </si>
  <si>
    <t>21-1040</t>
  </si>
  <si>
    <t>000000020116281</t>
  </si>
  <si>
    <t>Pay app #5</t>
  </si>
  <si>
    <t>000000020117024</t>
  </si>
  <si>
    <t>Pay app #6</t>
  </si>
  <si>
    <t>000000020116861</t>
  </si>
  <si>
    <t>000000020117168</t>
  </si>
  <si>
    <t>000000020116619</t>
  </si>
  <si>
    <t>000000020117729</t>
  </si>
  <si>
    <t>21-1214</t>
  </si>
  <si>
    <t>21-1215</t>
  </si>
  <si>
    <t>21-1216</t>
  </si>
  <si>
    <t>Integrated Pest Control Management</t>
  </si>
  <si>
    <t>21-1217</t>
  </si>
  <si>
    <t>21-1247</t>
  </si>
  <si>
    <t>Newspaper Advertisement</t>
  </si>
  <si>
    <t>21-1254</t>
  </si>
  <si>
    <t>21-1261</t>
  </si>
  <si>
    <t>000000020118972</t>
  </si>
  <si>
    <t>PO2W-210000000383</t>
  </si>
  <si>
    <t>PO2W-210000000359</t>
  </si>
  <si>
    <t>PO2W-210000000360</t>
  </si>
  <si>
    <t>PO2W-210000000340</t>
  </si>
  <si>
    <t>PO2W-210000000381</t>
  </si>
  <si>
    <t>Install 3 sets of handrails at 3 drinking fountains, including core drilling at Sunset.</t>
  </si>
  <si>
    <t>PO2W-210000000403</t>
  </si>
  <si>
    <t>PO2W-210000000374</t>
  </si>
  <si>
    <t>21-1419</t>
  </si>
  <si>
    <t>General inspection for the project as defined in Title 24 at Valley.  Alterations to fire alarm system - buildings A, B, D, 2, 3, 4, &amp; 5</t>
  </si>
  <si>
    <t>000000020119759</t>
  </si>
  <si>
    <t>20-31197-30-0000001</t>
  </si>
  <si>
    <t>000000020119768</t>
  </si>
  <si>
    <t>000000020119773</t>
  </si>
  <si>
    <t>RI85718</t>
  </si>
  <si>
    <t>000000020119789</t>
  </si>
  <si>
    <t>MCSI-4532</t>
  </si>
  <si>
    <t>000000020119790</t>
  </si>
  <si>
    <t>MCSI-4533</t>
  </si>
  <si>
    <t>MCSI-4534</t>
  </si>
  <si>
    <t>MCSI-4535</t>
  </si>
  <si>
    <t>MCSI-4536</t>
  </si>
  <si>
    <t>MCSI-4537</t>
  </si>
  <si>
    <t>MCSI-4538</t>
  </si>
  <si>
    <t>MCSI-4539</t>
  </si>
  <si>
    <t>MCSI-4540</t>
  </si>
  <si>
    <t>MCSI-4541</t>
  </si>
  <si>
    <t>MCSI-4542</t>
  </si>
  <si>
    <t>MCSI-4543</t>
  </si>
  <si>
    <t>MCSI-4544</t>
  </si>
  <si>
    <t>MCSI-4545</t>
  </si>
  <si>
    <t>MCSI-4560</t>
  </si>
  <si>
    <t>MCSI-4581</t>
  </si>
  <si>
    <t>MCSI-4561</t>
  </si>
  <si>
    <t>000000020119792</t>
  </si>
  <si>
    <t>2019-032A-8</t>
  </si>
  <si>
    <t>000000020120080</t>
  </si>
  <si>
    <t>2019-032A-7</t>
  </si>
  <si>
    <t>RI85947</t>
  </si>
  <si>
    <t>000000020120082</t>
  </si>
  <si>
    <t>RI85719</t>
  </si>
  <si>
    <t>RI85720</t>
  </si>
  <si>
    <t>000000020120083</t>
  </si>
  <si>
    <t>R20546442</t>
  </si>
  <si>
    <t>000000020120084</t>
  </si>
  <si>
    <t>000000020120086</t>
  </si>
  <si>
    <t>000000020120097</t>
  </si>
  <si>
    <t>000000020120112</t>
  </si>
  <si>
    <t>202008-10:WHSFA</t>
  </si>
  <si>
    <t>000000020120364</t>
  </si>
  <si>
    <t>202008-08:WHSFA</t>
  </si>
  <si>
    <t>202008-04:LAM</t>
  </si>
  <si>
    <t>202008-09:MRR</t>
  </si>
  <si>
    <t>202008-05:WEM</t>
  </si>
  <si>
    <t>202008-03:NEM</t>
  </si>
  <si>
    <t>Architect - Architectural design work required to create and prepare the contract set of drawings for submittal to DSA for  Mesa Robles 21st Century.  Inclusive are fees for conceptual design, schematic design. Design development, construction documents, bidding and negotiation, and construction administration.</t>
  </si>
  <si>
    <t>Architect - Architectural design work required to create and prepare the contract set of drawings for submittal to DSA for Mesa Robles Interim Housing.  Inclusive are fees for conceptual design, schematic design. Design development, construction documents, bidding and negotiation, and construction administration.</t>
  </si>
  <si>
    <t>Deposit - Preliminary estimate to construct (1) 6" public fire hydrant at Mesa Robles.</t>
  </si>
  <si>
    <t>PO3W-210000000005</t>
  </si>
  <si>
    <t>000000020120647</t>
  </si>
  <si>
    <t>Architect - Reimbursement for digital scanning (ARC services) for Mesa Robles 21st Century (Allowances)</t>
  </si>
  <si>
    <t>Architect - Reimbursement for fire hydrant services at Mesa Robles (Allowances)</t>
  </si>
  <si>
    <t>Architect - Payment for schematic design &amp; design development for Mesa Robles Interim Housing (Allowances)</t>
  </si>
  <si>
    <t>ZCT7823</t>
  </si>
  <si>
    <t>000000020120955</t>
  </si>
  <si>
    <t>PO2W-210000000455</t>
  </si>
  <si>
    <t>PO2W-210000000362</t>
  </si>
  <si>
    <t>000000020121275</t>
  </si>
  <si>
    <t>000000020121270</t>
  </si>
  <si>
    <t>Dibble</t>
  </si>
  <si>
    <t>21-1573</t>
  </si>
  <si>
    <t>Willow</t>
  </si>
  <si>
    <t>21-1574</t>
  </si>
  <si>
    <t>21-1575</t>
  </si>
  <si>
    <t>21-1576</t>
  </si>
  <si>
    <t>21-1577</t>
  </si>
  <si>
    <t>21-1578</t>
  </si>
  <si>
    <t>21-1579</t>
  </si>
  <si>
    <t>21-1580</t>
  </si>
  <si>
    <t>21-1581</t>
  </si>
  <si>
    <t>21-1582</t>
  </si>
  <si>
    <t>21-1583</t>
  </si>
  <si>
    <t>21-1584</t>
  </si>
  <si>
    <t>000000020122640</t>
  </si>
  <si>
    <t>000000020122656</t>
  </si>
  <si>
    <t>Pay app #7</t>
  </si>
  <si>
    <t>21-1705</t>
  </si>
  <si>
    <t>PO1-210000000427</t>
  </si>
  <si>
    <t>000000020124730</t>
  </si>
  <si>
    <t>Pre-demolition asbestos &amp; lead-based paint survey of Mesa Robles' old portable building #27 and 28.</t>
  </si>
  <si>
    <t>Limited asbestos survey of Grandview's permanent buildings.</t>
  </si>
  <si>
    <t>Asbestos &amp; lead-based paint survey of Los Altos ES permanent buildings.</t>
  </si>
  <si>
    <t>Asbestos &amp; lead-based paint survey of Nelson's permanent buildings (exclude Admin &amp; multi-purpose bldg) and old portable buildings. Walk through, collect samples, testing of samples, and prepare report.</t>
  </si>
  <si>
    <t>Asbestos &amp; lead-based paint survey of Workman ES permanent buildings and old portable buildings. Walk through, collect samples, testing of samples, and prepare report.</t>
  </si>
  <si>
    <t>Asbestos &amp; lead-based paint survey of Amar's permanent buildings. Walk through, collect samples, testing of samples, and prepare report.</t>
  </si>
  <si>
    <t>Asbestos &amp; lead-based paint survey of Baldwin's permanent buildings. Walk through, collect samples, testing of samples, and prepare report.</t>
  </si>
  <si>
    <t>Asbestos &amp; lead-based paint survey of Bixby's permanent buildings. Walk through, collect samples, testing of samples, and prepare report.</t>
  </si>
  <si>
    <t>Asbestos &amp; lead-based paint survey of California's permanent buildings. Walk through, collect samples, testing of samples, and prepare report.</t>
  </si>
  <si>
    <t>Asbestos &amp; lead-based paint survey of Del Valle's permanent buildings. Walk through, collect samples, testing of samples, and prepare report.</t>
  </si>
  <si>
    <t>Asbestos &amp; lead-based paint survey of Grazide's permanent buildings. Walk through, collect samples, testing of samples, and prepare report.</t>
  </si>
  <si>
    <t>Asbestos &amp; lead-based paint survey of Kwis' permanent buildings. Walk through, collect samples, testing of samples, and prepare report.</t>
  </si>
  <si>
    <t>Asbestos &amp; lead-based paint survey of Los Molinos' permanent buildings. Walk through, collect samples, testing of samples, and prepare report.</t>
  </si>
  <si>
    <t>Asbestos &amp; lead-based paint survey of Los Robles' permanent buildings. Walk through, collect samples, testing of samples, and prepare report.</t>
  </si>
  <si>
    <t>Asbestos &amp; lead-based paint survey of Palm's permanent buildings. Walk through, collect samples, testing of samples, and prepare report.</t>
  </si>
  <si>
    <t>Asbestos &amp; lead-based paint survey of Spark ES permanent buildings. Walk through, collect samples, testing of samples, and prepare report.</t>
  </si>
  <si>
    <t>Asbestos &amp; lead-based paint survey of Sunset's permanent buildings. Walk through, collect samples, testing of samples, and prepare report.</t>
  </si>
  <si>
    <t>Asbestos &amp; lead-based paint survey of Temple's permanent buildings. Walk through, collect samples, testing of samples, and prepare report.</t>
  </si>
  <si>
    <t>Asbestos &amp; lead-based paint survey of Wing Lane's permanent buildings. Walk through, collect samples, testing of samples, and prepare report.</t>
  </si>
  <si>
    <t>Asbestos &amp; lead-based paint survey of Cedarlane's permanent buildings. Walk through, collect samples, testing of samples, and prepare report.</t>
  </si>
  <si>
    <t>Asbestos &amp; lead-based paint survey of Grandview's permanent buildings. Walk through, collect samples, testing of samples, and prepare report.</t>
  </si>
  <si>
    <t>Asbestos &amp; lead-based paint survey of Mesa Robles' permanent buildings. Walk through, collect samples, testing of samples, and prepare report.</t>
  </si>
  <si>
    <t>Asbestos &amp; lead-based paint survey of Newton's permanent buildings. Walk through, collect samples, testing of samples, and prepare report.</t>
  </si>
  <si>
    <t>Asbestos &amp; lead-based paint survey of Spark MS permanent buildings. Walk through, collect samples, testing of samples, and prepare report.</t>
  </si>
  <si>
    <t>Asbestos &amp; lead-based paint survey of Dibble's permanent buildings.</t>
  </si>
  <si>
    <t>Asbestos &amp; lead-based paint survey of Fairgrove's permanent buildings.</t>
  </si>
  <si>
    <t>Asbestos &amp; lead-based paint survey of La Puente HS permanent buildings.</t>
  </si>
  <si>
    <t>Asbestos &amp; lead-based paint survey of Lassalette's permanent buildings.</t>
  </si>
  <si>
    <t>Asbestos &amp; lead-based paint survey of Los Altos HS permanent buildings.</t>
  </si>
  <si>
    <t>Asbestos &amp; lead-based paint survey of Orange Grove's permanent buildings.</t>
  </si>
  <si>
    <t>Asbestos &amp; lead-based paint survey of Valinda's permanent buildings.</t>
  </si>
  <si>
    <t>Asbestos &amp; lead-based paint survey of Valley's permanent buildings.</t>
  </si>
  <si>
    <t>Asbestos &amp; lead-based paint survey of Willow's permanent buildings.</t>
  </si>
  <si>
    <t>Asbestos &amp; lead-based paint survey of Wilson HS permanent buildings.</t>
  </si>
  <si>
    <t>Asbestos &amp; lead-based paint survey of Workman HS permanent buildings.</t>
  </si>
  <si>
    <t xml:space="preserve">Pre-demo asbestos &amp; lead-based paint </t>
  </si>
  <si>
    <t>Asbestos survey</t>
  </si>
  <si>
    <t>Asbestos &amp; lead-based paint survey</t>
  </si>
  <si>
    <t>Oversight asbestos abatement</t>
  </si>
  <si>
    <t>Demo ceiling tiles</t>
  </si>
  <si>
    <t>21-1828</t>
  </si>
  <si>
    <t>Demo of ceiling tiles in 17 classrooms at Sparks ES</t>
  </si>
  <si>
    <t>21-1830</t>
  </si>
  <si>
    <t>Demo of ceiling tiles in 17 classrooms at Del Valle</t>
  </si>
  <si>
    <t>Asbestos abatement</t>
  </si>
  <si>
    <t>971454R</t>
  </si>
  <si>
    <t>000000020125582</t>
  </si>
  <si>
    <t>Asbestos &amp; lead-based paint survey of Workman ES classrooms #P13 through P17, pre-demolition</t>
  </si>
  <si>
    <t>Asbestos abatement of Workman ES floor tile in classroom #5,6,7, &amp; 12.  Demolish and haul off casework.</t>
  </si>
  <si>
    <t>Architect - Provide architectural &amp; engineering services to place 8 portable classrooms (24' x 40") on raised foundations at Mesa Robles.</t>
  </si>
  <si>
    <t>21-1846</t>
  </si>
  <si>
    <t>Oversight asbestos abatement of a small area next to staff restrooms at Workman ES</t>
  </si>
  <si>
    <t>21-1847</t>
  </si>
  <si>
    <t>21-1882</t>
  </si>
  <si>
    <t>Demo of ceiling tiles in 16 classrooms at California</t>
  </si>
  <si>
    <t>0187656-IN</t>
  </si>
  <si>
    <t>000000020127001</t>
  </si>
  <si>
    <t>21-2008</t>
  </si>
  <si>
    <t xml:space="preserve">Asbestos abatement of flooring at Workman ES for the staff bathroom </t>
  </si>
  <si>
    <t>03-120655</t>
  </si>
  <si>
    <t>03-120657</t>
  </si>
  <si>
    <t>03-120659</t>
  </si>
  <si>
    <t>03-120660</t>
  </si>
  <si>
    <t>03-119421</t>
  </si>
  <si>
    <t>03-119498</t>
  </si>
  <si>
    <t>03-119978</t>
  </si>
  <si>
    <t>03-119508</t>
  </si>
  <si>
    <t>03-119551</t>
  </si>
  <si>
    <t>03-119556</t>
  </si>
  <si>
    <t>03-119501</t>
  </si>
  <si>
    <t>03-120829</t>
  </si>
  <si>
    <t>03-119611</t>
  </si>
  <si>
    <t>21-1992</t>
  </si>
  <si>
    <t>Chatfield-Clarke</t>
  </si>
  <si>
    <t>21-2077</t>
  </si>
  <si>
    <t>PO2W-210000000680</t>
  </si>
  <si>
    <t>PO2W-210000000545</t>
  </si>
  <si>
    <t>PO2W-210000000770</t>
  </si>
  <si>
    <t>PO2W-210000000675</t>
  </si>
  <si>
    <t>PO2W-210000000726</t>
  </si>
  <si>
    <t>PO2W-210000000725</t>
  </si>
  <si>
    <t>PO2W-210000000585</t>
  </si>
  <si>
    <t>000000020130222</t>
  </si>
  <si>
    <t>000000020130229</t>
  </si>
  <si>
    <t>0189682-IN</t>
  </si>
  <si>
    <t>000000020131103</t>
  </si>
  <si>
    <t>PO2W-210000000586</t>
  </si>
  <si>
    <t>21-2247</t>
  </si>
  <si>
    <t>Scanning/printing - set-up, copy, digital processing, copying, stapling, binding, 3 hole drill, cover, and delivery for the District office.</t>
  </si>
  <si>
    <t>21-2253</t>
  </si>
  <si>
    <t>Advertising for Bid 2020-21.01 HLPUSD Bid Bundle #2: 21st Century Classroom Improvements for Cedarlane, Mesa Robles, &amp; Cedarlane Interim Housing. Publication dates: 09/22/20 &amp; 09/28/20</t>
  </si>
  <si>
    <t xml:space="preserve">Charging carts </t>
  </si>
  <si>
    <t>Laptops</t>
  </si>
  <si>
    <t>21-2375</t>
  </si>
  <si>
    <t>21-2378</t>
  </si>
  <si>
    <t>Demo of ceiling tiles in 18 classrooms at Los Altos ES</t>
  </si>
  <si>
    <t>Demo of ceiling tiles in 18 classrooms at Nelson</t>
  </si>
  <si>
    <t>000000020134052</t>
  </si>
  <si>
    <t>20-31125-30-03</t>
  </si>
  <si>
    <t>000000020134066</t>
  </si>
  <si>
    <t>000000020134067</t>
  </si>
  <si>
    <t>2020-085AD</t>
  </si>
  <si>
    <t>000000020134080</t>
  </si>
  <si>
    <t>2019-032A-10</t>
  </si>
  <si>
    <t>2019-032A-11</t>
  </si>
  <si>
    <t>RI87097</t>
  </si>
  <si>
    <t>000000020134091</t>
  </si>
  <si>
    <t>MCSI-4529</t>
  </si>
  <si>
    <t>000000020134092</t>
  </si>
  <si>
    <t>MCSI-4528</t>
  </si>
  <si>
    <t>MCSI-4606</t>
  </si>
  <si>
    <t>MCSI-4612</t>
  </si>
  <si>
    <t>MCSI-4613</t>
  </si>
  <si>
    <t>MCSI-4605</t>
  </si>
  <si>
    <t>MCSI-4621</t>
  </si>
  <si>
    <t>MCSI-4591</t>
  </si>
  <si>
    <t>MCSI-4609</t>
  </si>
  <si>
    <t>000000020134095</t>
  </si>
  <si>
    <t>000000020134121</t>
  </si>
  <si>
    <t>000000020134100</t>
  </si>
  <si>
    <t>000000020134523</t>
  </si>
  <si>
    <t>202009-10:WHSFA</t>
  </si>
  <si>
    <t>000000020134520</t>
  </si>
  <si>
    <t>202009-11:VAFA</t>
  </si>
  <si>
    <t>202009-09:GFA</t>
  </si>
  <si>
    <t>202009-08:CFA</t>
  </si>
  <si>
    <t>202009-12:MRR</t>
  </si>
  <si>
    <t>202009-04:LAM</t>
  </si>
  <si>
    <t>202009-03:NEM</t>
  </si>
  <si>
    <t>202009-05:WEM</t>
  </si>
  <si>
    <t>Pay app #8</t>
  </si>
  <si>
    <t>000000020134117</t>
  </si>
  <si>
    <t>000000020134125</t>
  </si>
  <si>
    <t>Chalmers Construction Services, Inc.</t>
  </si>
  <si>
    <t>21-2506</t>
  </si>
  <si>
    <t>PO2W-210000000883</t>
  </si>
  <si>
    <t>000000020136025</t>
  </si>
  <si>
    <t>000000020136011</t>
  </si>
  <si>
    <t>MCSI-4627</t>
  </si>
  <si>
    <t>000000020136035</t>
  </si>
  <si>
    <t>MCSI-4625</t>
  </si>
  <si>
    <t>MCSI-4623</t>
  </si>
  <si>
    <t>PO2W-210000000882</t>
  </si>
  <si>
    <t>000000020135642</t>
  </si>
  <si>
    <t>21-2535</t>
  </si>
  <si>
    <t>Architect - Provide architectural &amp; engineering services to upgrade the existing fire detection and alarm systems for Del Valle.</t>
  </si>
  <si>
    <t>Architect - Provide architectural &amp; engineering services to upgrade the existing fire detection and alarm systems for Kwis.</t>
  </si>
  <si>
    <t>Architect - Provide architectural &amp; engineering services to upgrade the existing fire detection and alarm systems for Los Robles.</t>
  </si>
  <si>
    <t>Architect - Provide architectural &amp; engineering services to upgrade the existing fire detection and alarm systems for Orange Grove.</t>
  </si>
  <si>
    <t>Architect - Provide architectural &amp; engineering services to upgrade the existing fire detection and alarm systems for Palm.</t>
  </si>
  <si>
    <t>Architect - Provide architectural &amp; engineering services to upgrade the existing fire detection and alarm systems for Sierra Vista.</t>
  </si>
  <si>
    <t>Architect - Provide architectural &amp; engineering services to upgrade the existing fire detection and alarm systems for Sunset.</t>
  </si>
  <si>
    <t>Architect - Provide architectural &amp; engineering services to upgrade the existing fire detection and alarm systems for Wing Lane.</t>
  </si>
  <si>
    <t>PO1-210000000492</t>
  </si>
  <si>
    <t>PO2W-210000000658</t>
  </si>
  <si>
    <t>PO2W-210000000935</t>
  </si>
  <si>
    <t>000000020136454</t>
  </si>
  <si>
    <t>000000020136453</t>
  </si>
  <si>
    <t>T8572</t>
  </si>
  <si>
    <t>000000020136458</t>
  </si>
  <si>
    <t>202010-04:LAM</t>
  </si>
  <si>
    <t>000000020136459</t>
  </si>
  <si>
    <t>202010-03:NEM</t>
  </si>
  <si>
    <t>202010-05:WEM</t>
  </si>
  <si>
    <t>202010-08:WHSFA</t>
  </si>
  <si>
    <t>T8577</t>
  </si>
  <si>
    <t>T8578</t>
  </si>
  <si>
    <t>000000020136840</t>
  </si>
  <si>
    <t>000000020136462</t>
  </si>
  <si>
    <t>Boxes</t>
  </si>
  <si>
    <t>Warehouse</t>
  </si>
  <si>
    <t>21-2653</t>
  </si>
  <si>
    <t>21-2654</t>
  </si>
  <si>
    <t>21-2655</t>
  </si>
  <si>
    <t>General inspection for the project as defined in Title 24 at California.  Alterations to fire alarm system.</t>
  </si>
  <si>
    <t>21-2507</t>
  </si>
  <si>
    <t>21-2682</t>
  </si>
  <si>
    <t>Asbestos &amp; lead-based paint survey of Mesa Robles permanent portable building #25 &amp; 26.</t>
  </si>
  <si>
    <t>21-2726</t>
  </si>
  <si>
    <t>Williams Tree Service</t>
  </si>
  <si>
    <t>Tree Service</t>
  </si>
  <si>
    <t>21-2727</t>
  </si>
  <si>
    <t>21-2786</t>
  </si>
  <si>
    <t>Masonry inspection of brick veneer repair for Los Altos ES 21st Century classroom modification program</t>
  </si>
  <si>
    <t>Masonry inspection of brick veneer repair for Nelson 21st Century classroom modification program</t>
  </si>
  <si>
    <t>Masonry inspection</t>
  </si>
  <si>
    <t>General inspection for the project as defined in Title 24 for Cedarlane Interim Housing.</t>
  </si>
  <si>
    <t>PO2W-210000000984</t>
  </si>
  <si>
    <t>PO2W-210000000995</t>
  </si>
  <si>
    <t>PO2W-210000000986</t>
  </si>
  <si>
    <t>PO2W-210000000983</t>
  </si>
  <si>
    <t>PO2W-210000000977</t>
  </si>
  <si>
    <t>PO2W-210000000976</t>
  </si>
  <si>
    <t>PO2W-210000000975</t>
  </si>
  <si>
    <t>PO2W-210000000884</t>
  </si>
  <si>
    <t>21-2812</t>
  </si>
  <si>
    <t>21-2813</t>
  </si>
  <si>
    <t>PO2W-210000000996</t>
  </si>
  <si>
    <t>000000020139125</t>
  </si>
  <si>
    <t>000000020139548</t>
  </si>
  <si>
    <t>Demo of ceiling tiles in 11 classrooms at Workman ES</t>
  </si>
  <si>
    <t>Pay app #9</t>
  </si>
  <si>
    <t>000000020139892</t>
  </si>
  <si>
    <t>000000020139894</t>
  </si>
  <si>
    <t>21-2936</t>
  </si>
  <si>
    <t xml:space="preserve">Geotechnical observation and testing and materials testing and inspection services at Cedarlane.  </t>
  </si>
  <si>
    <t>21-2938</t>
  </si>
  <si>
    <t>Furniture for Los Altos ES. Student chairs, mid towers shelves, mega cases shelves, filing cabinets, desks, etc</t>
  </si>
  <si>
    <t>21-2945</t>
  </si>
  <si>
    <t>Furniture for Nelson. Student chairs, mid towers shelves, mega cases shelves, filing cabinets, desks, etc</t>
  </si>
  <si>
    <t>21-2946</t>
  </si>
  <si>
    <t>Furniture for Workman ES. Student chairs, mid towers shelves, mega cases shelves, filing cabinets, desks, etc</t>
  </si>
  <si>
    <t>PO2W-210000001098</t>
  </si>
  <si>
    <t>000000020141125</t>
  </si>
  <si>
    <t>000000020141151</t>
  </si>
  <si>
    <t>21-2982</t>
  </si>
  <si>
    <t>21-2985</t>
  </si>
  <si>
    <t>XSRQ-210000001812</t>
  </si>
  <si>
    <t>XSRQ-210000001813</t>
  </si>
  <si>
    <t>PO2W-210000001119</t>
  </si>
  <si>
    <t>PO2W-210000001120</t>
  </si>
  <si>
    <t>Boxes(240) for teachers' to pack their classrooms at Cedarlane.</t>
  </si>
  <si>
    <t>Boxes(200) for teachers' to pack their classrooms at Mesa Robles</t>
  </si>
  <si>
    <t>XSRQ-210000002024</t>
  </si>
  <si>
    <t>Boxes(136) for teachers' to pack their classrooms at Mesa Robles</t>
  </si>
  <si>
    <t>PO2W-210000001121</t>
  </si>
  <si>
    <t>Tack boards</t>
  </si>
  <si>
    <t xml:space="preserve">Furniture for Los Molinos' room #6. Stackable desks, student chairs, tables, mobile tables, stools, cubbies, desks, and rugs </t>
  </si>
  <si>
    <t>MCSI-4639</t>
  </si>
  <si>
    <t>000000020143747</t>
  </si>
  <si>
    <t>2020-096D</t>
  </si>
  <si>
    <t>000000020144493</t>
  </si>
  <si>
    <t>2020-097D</t>
  </si>
  <si>
    <t>2020-093A-2</t>
  </si>
  <si>
    <t>000000020144501</t>
  </si>
  <si>
    <t>Termite service</t>
  </si>
  <si>
    <t>Termite service at room #A-4 for the interior open studs at Los Altos ES.</t>
  </si>
  <si>
    <t>PO2W-210000001034</t>
  </si>
  <si>
    <t>00002</t>
  </si>
  <si>
    <t>81000</t>
  </si>
  <si>
    <t>000000020145581</t>
  </si>
  <si>
    <t>2020-086AD</t>
  </si>
  <si>
    <t>000000020145591</t>
  </si>
  <si>
    <t>Equipment to repair &amp; replace security system</t>
  </si>
  <si>
    <t>21-3242</t>
  </si>
  <si>
    <t>Equipment to repair &amp; replace security system at Workman ES</t>
  </si>
  <si>
    <t>21-3258</t>
  </si>
  <si>
    <t>21-3264</t>
  </si>
  <si>
    <t>21-3265</t>
  </si>
  <si>
    <t>ICS Service Co.</t>
  </si>
  <si>
    <t>Carts</t>
  </si>
  <si>
    <t>21-3309</t>
  </si>
  <si>
    <t>Computer cables</t>
  </si>
  <si>
    <t>PO2W-210000001035</t>
  </si>
  <si>
    <t>PI Manufacturing Corp.</t>
  </si>
  <si>
    <t>PO2W-210000001351</t>
  </si>
  <si>
    <t>PO2W-210000001354</t>
  </si>
  <si>
    <t>21-3335</t>
  </si>
  <si>
    <t xml:space="preserve">Elmo TT-12W Stem Cam Document Camera - a sample for Nelson room #C1 </t>
  </si>
  <si>
    <t>ViewSonicViewBoard IFP7550 Bundle 7 yr warranty, monitor, 75" class LED display with touchscreen, ewaste, and extended service agreement for parts &amp; labor for Nelson. Total monitors: 25</t>
  </si>
  <si>
    <t>ViewSonicViewBoard IFP7550 Bundle 7 yr warranty, monitor, 75" class LED display with touchscreen, ewaste, and extended service agreement for parts &amp; labor for Los Altos ES. Total monitors: 20</t>
  </si>
  <si>
    <t>ViewSonicViewBoard IFP7550 Bundle 7 yr warranty, monitor, 75" class LED display with touchscreen, ewaste, and extended service agreement for parts &amp; labor for Workman ES. Total monitors: 12</t>
  </si>
  <si>
    <t>ViewSonicViewBoard IFP7550 Bundle 7 yr warranty, monitor, 75" class LED display with touchscreen, ewaste, and extended service agreement for parts &amp; labor for Cedarlane. Total monitors: 25</t>
  </si>
  <si>
    <t>ViewSonicViewBoard IFP7550 Bundle 7 yr warranty, monitor, 75" class LED display with touchscreen, ewaste, and extended service agreement for parts &amp; labor for Mesa Robles. Total monitors: 38</t>
  </si>
  <si>
    <t>21-3339</t>
  </si>
  <si>
    <t>Elmo TT-12W Stem Cam Document Camera (HDMI Input &amp; Output) for Cedarlane. Total cameras: 25</t>
  </si>
  <si>
    <t>Elmo TT-12W Stem Cam Document Camera (HDMI Input &amp; Output) for Mesa Robles. Total cameras: 38</t>
  </si>
  <si>
    <t>Ergotron Zip40 Charging carts to store laptops at Grazide. Total carts: 10</t>
  </si>
  <si>
    <t>Ergotron Zip40 Charging carts to store laptops at Baldwin. Total carts: 14</t>
  </si>
  <si>
    <t>Ergotron Zip40 Charging carts to store laptops at Bixby. Total carts: 5</t>
  </si>
  <si>
    <t>Ergotron Zip40 Charging carts to store laptops at Kwis. Total carts: 8</t>
  </si>
  <si>
    <t>Ergotron Zip40 Charging carts to store laptops at La Puente HS. Total cart: 1</t>
  </si>
  <si>
    <t>Ergotron Zip40 Charging carts to store laptops at Lassalette. Total carts: 16</t>
  </si>
  <si>
    <t>Ergotron Zip40 Charging carts to store laptops at Los Altos HS. Total cart: 1</t>
  </si>
  <si>
    <t>Ergotron Zip40 Charging carts to store laptops at Newton. Total cart: 1</t>
  </si>
  <si>
    <t>Ergotron Zip40 Charging carts to store laptops at Palm. Total carts: 7</t>
  </si>
  <si>
    <t>Ergotron Zip40 Charging carts to store laptops at Valinda. Total cart: 1</t>
  </si>
  <si>
    <t>Ergotron Zip40 Charging carts to store laptops at Cedarlane. Total cart: 1</t>
  </si>
  <si>
    <t>Ergotron Zip40 Charging carts to store laptops at Fairgrove. Total cart: 1</t>
  </si>
  <si>
    <t>Ergotron Zip40 Charging carts to store laptops at Sunset. Total cart: 1</t>
  </si>
  <si>
    <t>Ergotron Zip40 Charging carts to store laptops at Amar. Total carts: 15</t>
  </si>
  <si>
    <t>Ergotron Zip40 Charging carts to store laptops at Baldwin. Total carts: 13</t>
  </si>
  <si>
    <t>Ergotron Zip40 Charging carts to store laptops at Bixby. Total carts: 9</t>
  </si>
  <si>
    <t>Ergotron Zip40 Charging carts to store laptops at California. Total carts: 16</t>
  </si>
  <si>
    <t>Ergotron Zip40 Charging carts to store laptops at Cedarlane. Total carts: 21</t>
  </si>
  <si>
    <t>Ergotron Zip40 Charging carts to store laptops at Del Valle. Total carts: 16</t>
  </si>
  <si>
    <t>Ergotron Zip40 Charging carts to store laptops at Fairgrove. Total carts: 35</t>
  </si>
  <si>
    <t>Ergotron Zip40 Charging carts to store laptops at Grandview. Total carts: 18</t>
  </si>
  <si>
    <t>Ergotron Zip40 Charging carts to store laptops at Grazide. Total carts: 13</t>
  </si>
  <si>
    <t>Ergotron Zip40 Charging carts to store laptops at Kwis. Total carts: 7</t>
  </si>
  <si>
    <t>Ergotron Zip40 Charging carts to store laptops at La Puente HS. Total carts: 30</t>
  </si>
  <si>
    <t>Ergotron Zip40 Charging carts to store laptops at Lassalette. Total carts: 9</t>
  </si>
  <si>
    <t>Ergotron Zip40 Charging carts to store laptops at Los Altos ES. Total carts: 21</t>
  </si>
  <si>
    <t>Ergotron Zip40 Charging carts to store laptops at Los Altos HS. Total carts: 43</t>
  </si>
  <si>
    <t>Ergotron Zip40 Charging carts to store laptops at Los Molinos. Total carts: 22</t>
  </si>
  <si>
    <t>Ergotron Zip40 Charging carts to store laptops at Los Robles. Total carts: 10</t>
  </si>
  <si>
    <t>Ergotron Zip40 Charging carts to store laptops at Mesa Robles. Total carts: 37</t>
  </si>
  <si>
    <t>Ergotron Zip40 Charging carts to store laptops at Nelson. Total carts: 18</t>
  </si>
  <si>
    <t>Ergotron Zip40 Charging carts to store laptops at Newton. Total carts: 16</t>
  </si>
  <si>
    <t>Ergotron Zip40 Charging carts to store laptops at Orange Grove. Total carts: 10</t>
  </si>
  <si>
    <t>Ergotron Zip40 Charging carts to store laptops at Sierra Vista. Total carts: 9</t>
  </si>
  <si>
    <t>Ergotron Zip40 Charging carts to store laptops at Sparks ES. Total carts: 18</t>
  </si>
  <si>
    <t>Ergotron Zip40 Charging carts to store laptops at Sparks MS. Total carts: 14</t>
  </si>
  <si>
    <t>Ergotron Zip40 Charging carts to store laptops at Sunset. Total carts: 8</t>
  </si>
  <si>
    <t>Ergotron Zip40 Charging carts to store laptops at Temple. Total carts: 14</t>
  </si>
  <si>
    <t>Ergotron Zip40 Charging carts to store laptops at Valinda. Total carts: 26</t>
  </si>
  <si>
    <t>Ergotron Zip40 Charging carts to store laptops at Valley. Total carts: 6</t>
  </si>
  <si>
    <t>Ergotron Zip40 Charging carts to store laptops at Wedgeworth. Total carts: 24</t>
  </si>
  <si>
    <t>Ergotron Zip40 Charging carts to store laptops at Wilson HS. Total carts: 41</t>
  </si>
  <si>
    <t>Ergotron Zip40 Charging carts to store laptops at Wing Lane. Total carts: 15</t>
  </si>
  <si>
    <t>21-3355</t>
  </si>
  <si>
    <t>21-3356</t>
  </si>
  <si>
    <t>21-3360</t>
  </si>
  <si>
    <t>21-3361</t>
  </si>
  <si>
    <t>Computer cables for Mesa Robles</t>
  </si>
  <si>
    <t>Computer cables for Cedarlane</t>
  </si>
  <si>
    <t>XSRQ-210000002207</t>
  </si>
  <si>
    <t>Boxes(250) &amp; packing tapes (50) for teachers' to pack their classrooms at Cedarlane.</t>
  </si>
  <si>
    <t>Boxes &amp; tapes</t>
  </si>
  <si>
    <t>PO3W-210000001075</t>
  </si>
  <si>
    <t>PO3W-210000001076</t>
  </si>
  <si>
    <t>PO3W-210000001074</t>
  </si>
  <si>
    <t>PO3W-210000001078</t>
  </si>
  <si>
    <t>PO3W-210000001079</t>
  </si>
  <si>
    <t>20-31197-30-0000002</t>
  </si>
  <si>
    <t>000000020147422</t>
  </si>
  <si>
    <t>PO3W-210000001096</t>
  </si>
  <si>
    <t>000000020148205</t>
  </si>
  <si>
    <t>971453R</t>
  </si>
  <si>
    <t>000000020148211</t>
  </si>
  <si>
    <t>971455R</t>
  </si>
  <si>
    <t>000000020148212</t>
  </si>
  <si>
    <t>000000020148209</t>
  </si>
  <si>
    <t>000000020148210</t>
  </si>
  <si>
    <t>000000020148246</t>
  </si>
  <si>
    <t>21-3477</t>
  </si>
  <si>
    <t>XSRQ-210000002247</t>
  </si>
  <si>
    <t>Boxes(400) &amp; packing tapes (75) for teachers' to pack their classrooms at Mesa Robles</t>
  </si>
  <si>
    <t>21-3550</t>
  </si>
  <si>
    <t>Mounting brackets &amp; blank face plates for Los Altos ES</t>
  </si>
  <si>
    <t>Mounting brackets &amp; blank face plates for Nelson</t>
  </si>
  <si>
    <t>Mounting brackets &amp; blank face plates for Workman ES</t>
  </si>
  <si>
    <t>PO3W-210000001162</t>
  </si>
  <si>
    <t>21-3568</t>
  </si>
  <si>
    <t>General inspection for the project as defined in Title 24 at Los Altos ES.  Alterations to fire alarm system</t>
  </si>
  <si>
    <t xml:space="preserve">General inspection for the project as defined in Title 24 at Nelson.  Alterations to fire alarm system </t>
  </si>
  <si>
    <t>Category</t>
  </si>
  <si>
    <t>Technology</t>
  </si>
  <si>
    <t>Asbestos oversight/survey/abatement</t>
  </si>
  <si>
    <t>DSA Inspection</t>
  </si>
  <si>
    <t>CM/PM Management</t>
  </si>
  <si>
    <t>Environ Consultant</t>
  </si>
  <si>
    <t>Issuance costs</t>
  </si>
  <si>
    <t>Reprographics</t>
  </si>
  <si>
    <t>Advertisement</t>
  </si>
  <si>
    <t>Move classroom</t>
  </si>
  <si>
    <t>Design</t>
  </si>
  <si>
    <t>DSA Special Inspection</t>
  </si>
  <si>
    <t>Modular Buildings</t>
  </si>
  <si>
    <t>Move Management</t>
  </si>
  <si>
    <t>Alarm</t>
  </si>
  <si>
    <t>21-3578</t>
  </si>
  <si>
    <t>21-3579</t>
  </si>
  <si>
    <t>000000020151520</t>
  </si>
  <si>
    <t>PO2W-210000001495</t>
  </si>
  <si>
    <t>PO2W-210000001496</t>
  </si>
  <si>
    <t>Elmo TT-12W Stem Cam Document Camera (HDMI Input &amp; Output) for Nelson. Total cameras: 25</t>
  </si>
  <si>
    <t>Elmo TT-12W Stem Cam Document Camera (HDMI Input &amp; Output) for Los Altos ES. Total cameras: 20</t>
  </si>
  <si>
    <t>Tack boards for Workman ES. Total tack boards: 5</t>
  </si>
  <si>
    <t>PO2W-210000001036</t>
  </si>
  <si>
    <t>PO2W-210000001349</t>
  </si>
  <si>
    <t>PO2W-210000001350</t>
  </si>
  <si>
    <t>PO3W-210000001095</t>
  </si>
  <si>
    <t>PO3W-210000001145</t>
  </si>
  <si>
    <t>XSRQ-210000002249</t>
  </si>
  <si>
    <t>21-3658</t>
  </si>
  <si>
    <t>21-3659</t>
  </si>
  <si>
    <t>21-3656</t>
  </si>
  <si>
    <t>Demo of ceiling tiles in 15 classrooms at Grazide</t>
  </si>
  <si>
    <t>Demo of ceiling tiles in 15 classrooms at Los Molinos</t>
  </si>
  <si>
    <t>Demo of ceiling tiles in 9 classrooms at Sunset</t>
  </si>
  <si>
    <t>000000020151932</t>
  </si>
  <si>
    <t>000000020151933</t>
  </si>
  <si>
    <t>Pay app #10</t>
  </si>
  <si>
    <t>000000020151942</t>
  </si>
  <si>
    <t>000000020154817</t>
  </si>
  <si>
    <t>000000020154828</t>
  </si>
  <si>
    <t>000000020151937</t>
  </si>
  <si>
    <t>000000020154782</t>
  </si>
  <si>
    <t>000000020155354</t>
  </si>
  <si>
    <t>XSRQ-210000002484</t>
  </si>
  <si>
    <t>Boxes(260) &amp; packing tapes (150) for teachers' to pack their classrooms at Cedarlane.</t>
  </si>
  <si>
    <t>PO2W-210000001492</t>
  </si>
  <si>
    <t>Department of General Services (DGS)</t>
  </si>
  <si>
    <t>21-3752</t>
  </si>
  <si>
    <t>21-3753</t>
  </si>
  <si>
    <t>21-3754</t>
  </si>
  <si>
    <t>21-3772</t>
  </si>
  <si>
    <t xml:space="preserve">General inspection for the project as defined in Title 24 at Workman ES.  Alterations to fire alarm system </t>
  </si>
  <si>
    <t>21-3784</t>
  </si>
  <si>
    <t xml:space="preserve">General inspection for the project as defined in Title 24 at Fairgrove.  Alterations to fire alarm system </t>
  </si>
  <si>
    <t xml:space="preserve">General inspection for the project as defined in Title 24 at Los Molinos.  Alterations to fire alarm system </t>
  </si>
  <si>
    <t>Provide labor and material to install sink cabinet which include backsplash &amp; countertop as a sample for Nelson room #C1. Cabinetwill be 48" wide x 24" deep x 34" high with a 7" front facia under the countertop in front of sink.</t>
  </si>
  <si>
    <t>Provide labor and materials to install four (4) 44" x 60" Top mounted sliding white board to include track as sample for Nelson room #C1.</t>
  </si>
  <si>
    <t>Provide labor and materials to install two (2) 48" x 96" porcelain white boards with 1" map rail and blade style marker tray. 1/2" aluminum trim on 3 sides, mitered corners as sample for Nelson room #C1.</t>
  </si>
  <si>
    <t>PO2W-210000001574</t>
  </si>
  <si>
    <t>000000020157276</t>
  </si>
  <si>
    <t>000000020157266</t>
  </si>
  <si>
    <t>000000020157265</t>
  </si>
  <si>
    <t>03-119612</t>
  </si>
  <si>
    <t>03-119606</t>
  </si>
  <si>
    <t>MCSI-4658</t>
  </si>
  <si>
    <t>000000020157533</t>
  </si>
  <si>
    <t>MCSI-4657</t>
  </si>
  <si>
    <t>000000020157905</t>
  </si>
  <si>
    <t>PO2W-210000001557</t>
  </si>
  <si>
    <t>000000020157906</t>
  </si>
  <si>
    <t>PO2W-210000001571</t>
  </si>
  <si>
    <t>000000020157908</t>
  </si>
  <si>
    <t>PO2W-210000001572</t>
  </si>
  <si>
    <t>000000020157907</t>
  </si>
  <si>
    <t>000000020157909</t>
  </si>
  <si>
    <t>000000020157917</t>
  </si>
  <si>
    <t>Ceiling replacement for Bixby.</t>
  </si>
  <si>
    <t>Description 
(Services)</t>
  </si>
  <si>
    <t>% 
Completion</t>
  </si>
  <si>
    <t>21-3861</t>
  </si>
  <si>
    <t>0193365-IN</t>
  </si>
  <si>
    <t>000000020158901</t>
  </si>
  <si>
    <t>000000020158915</t>
  </si>
  <si>
    <t>DSA Fees</t>
  </si>
  <si>
    <t>FF &amp; E</t>
  </si>
  <si>
    <t>Fire alarm and low voltage service for Grandview</t>
  </si>
  <si>
    <t>Fire alarm and low voltage service for Los Altos ES</t>
  </si>
  <si>
    <t>Fire alarm and low voltage service for Mesa Robles</t>
  </si>
  <si>
    <t>Fire alarm and low voltage service for Nelson</t>
  </si>
  <si>
    <t>Fire alarm and low voltage service for Newton</t>
  </si>
  <si>
    <t>Fire alarm and low voltage service for Sparks MS</t>
  </si>
  <si>
    <t>Fire alarm and low voltage service for Workman ES</t>
  </si>
  <si>
    <t>Low voltage/classroom raceway for Nelson, room #C1.  Remove/reinstall 1 existing smoke detector and 1 existing horn strobe.  Installation of required 5400 raceway &amp; fittings.  Installation of #12 solid wire from outlets to new installed circuit breaker in existing electrical distribution panel. Install Cat 6 cable for 8 data drops and Cat 6A for 4 WAP data drops with 3" of service loop.</t>
  </si>
  <si>
    <t>-</t>
  </si>
  <si>
    <t>Wall plates</t>
  </si>
  <si>
    <t>PO2W-210000001585</t>
  </si>
  <si>
    <t>21-4009</t>
  </si>
  <si>
    <t>Floor tile &amp; mastic abatement abatement oversight and clearance at Nelson for room #A1, B1, B3, and under the cabinets in B2 &amp; B4.</t>
  </si>
  <si>
    <t>Oversight asbestos abatement at Cedarlane for room #F1-F3, G1-G4, &amp; H1</t>
  </si>
  <si>
    <t xml:space="preserve">Oversight asbestos abatement at Mesa Robles for room #2 &amp; 4  </t>
  </si>
  <si>
    <t>Oversight asbestos abatement at Mesa Robles for room #D12-D15 &amp; G11</t>
  </si>
  <si>
    <t>21-4030</t>
  </si>
  <si>
    <t>21-4032</t>
  </si>
  <si>
    <t>21-4031</t>
  </si>
  <si>
    <t>21-4036</t>
  </si>
  <si>
    <t>PO2W-210000001556</t>
  </si>
  <si>
    <t>PO2W-210000001628</t>
  </si>
  <si>
    <t>03-121294</t>
  </si>
  <si>
    <t>03-121295</t>
  </si>
  <si>
    <t>03-121296</t>
  </si>
  <si>
    <t>21-4190</t>
  </si>
  <si>
    <t>000000020161539</t>
  </si>
  <si>
    <t>MCSI-4644</t>
  </si>
  <si>
    <t>000000020162190</t>
  </si>
  <si>
    <t>MCSI-4640</t>
  </si>
  <si>
    <t>MCSI-4651</t>
  </si>
  <si>
    <t>PO2W-210000001657</t>
  </si>
  <si>
    <t>PO2W-210000001659</t>
  </si>
  <si>
    <t>PO2W-210000001658</t>
  </si>
  <si>
    <t>PO2W-210000001660</t>
  </si>
  <si>
    <t>XSRQ-210000002810</t>
  </si>
  <si>
    <t>Boxes(500) for teachers' to pack their classrooms at Mesa Robles</t>
  </si>
  <si>
    <t>RI89503, RI89853, RI89908</t>
  </si>
  <si>
    <t>000000020162568</t>
  </si>
  <si>
    <t>PO2W-210000001656</t>
  </si>
  <si>
    <t>000000020162580</t>
  </si>
  <si>
    <t>Project
Tracking
#</t>
  </si>
  <si>
    <t>R20554228</t>
  </si>
  <si>
    <t>000000020162569</t>
  </si>
  <si>
    <t>000000020162570</t>
  </si>
  <si>
    <t>000000020162573</t>
  </si>
  <si>
    <t>000000020162584</t>
  </si>
  <si>
    <t>T8573</t>
  </si>
  <si>
    <t>000000020162578</t>
  </si>
  <si>
    <t>000000020162581</t>
  </si>
  <si>
    <t>202011-08:CFA</t>
  </si>
  <si>
    <t>000000020162579</t>
  </si>
  <si>
    <t>202011-04:LAM</t>
  </si>
  <si>
    <t>202011-03:NEM</t>
  </si>
  <si>
    <t>202011-05:WEM</t>
  </si>
  <si>
    <t>20-31197-30-0000003</t>
  </si>
  <si>
    <t>000000020162565</t>
  </si>
  <si>
    <t>20-31198-60-0000001</t>
  </si>
  <si>
    <t>20-31196-60-0000001</t>
  </si>
  <si>
    <t>20-31311-30-01</t>
  </si>
  <si>
    <t>20-31311-30-02</t>
  </si>
  <si>
    <t>21-4243</t>
  </si>
  <si>
    <t>Additional furniture for Workman ES - student chairs, total: 45</t>
  </si>
  <si>
    <t>000000020162966</t>
  </si>
  <si>
    <t>000000020162981</t>
  </si>
  <si>
    <t>000000020162991</t>
  </si>
  <si>
    <t>000000020163346</t>
  </si>
  <si>
    <t>PO2W-210000001122</t>
  </si>
  <si>
    <t>202012-12:VAFA</t>
  </si>
  <si>
    <t>000000020163358</t>
  </si>
  <si>
    <t>202101-14:CFA</t>
  </si>
  <si>
    <t>202012-13:CFA</t>
  </si>
  <si>
    <t>202101-12:LAFA</t>
  </si>
  <si>
    <t>202101-11:NFA</t>
  </si>
  <si>
    <t>202101-13:WFA</t>
  </si>
  <si>
    <t>000000020163360</t>
  </si>
  <si>
    <t>Oversight asbestos abatement at Cedarlane for room #E1, E2, E3 &amp; H3</t>
  </si>
  <si>
    <t>PO2W-210000001738</t>
  </si>
  <si>
    <t>PO2W-210000001743</t>
  </si>
  <si>
    <t>000000020163835</t>
  </si>
  <si>
    <t>000000020164229</t>
  </si>
  <si>
    <t>Rental of 2 - 40' dry containers with lock box for 6 months (05/15-11/14/20) for Los Altos ES.  Monthly rental is $180.00 ($1,080.00/6 mo) to include taxes, delivery and pick-up fees</t>
  </si>
  <si>
    <t>Rental of 1 - 40' dry container with lock box for 6 months (06/01-11/30/20) for Los Altos ES.  Monthly rental is $180.00 ($1,080.00/6 mo) to include taxes, delivery and pick-up fees</t>
  </si>
  <si>
    <t>Rental of 1 - 40' dry container with lock box for 6 months (06/15-12/14/20) for Los Altos ES.  Monthly rental is $180.00 ($1,080.00/6 mo) to include taxes, delivery and pick-up fees</t>
  </si>
  <si>
    <t>Rental of 1 - 40' dry container with lock box for 6 months (08/01-01/31/21) for Los Altos ES.  Monthly rental is $180.00 ($1,080.00/6 mo) to include taxes, delivery and pick-up fees</t>
  </si>
  <si>
    <t xml:space="preserve">Rental of 1 - 40' dry container with lock box for 6 months (05/15-11/14/20) for Mesa Robles.  Monthly rental is $180.00 ($1,080.00/6 mo) to include taxes, delivery and pick-up fees. </t>
  </si>
  <si>
    <t>Rental of 3 - 40' dry containers with lock box for 6 months (11/01/20-04/30/21) for Mesa Robles.  Monthly rental is $180.00 ($1,080.00/6 mo) to include taxes, delivery and pick-up fees</t>
  </si>
  <si>
    <t xml:space="preserve">Rental of 2 - 40' dry containers with lock box for 6 months (05/15-11/14/20) for Nelson.  Monthly rental is $180.00 ($1,080.00/6 mo) to include taxes, delivery and pick-up fees. </t>
  </si>
  <si>
    <t>Rental of 1 - 40' dry container with lock box for 6 months (06/01-11/30/20) for Nelson.  Monthly rental is $180.00 ($1,080.00/6 mo) to include taxes, delivery and pick-up fees</t>
  </si>
  <si>
    <t>Rental of 2 - 40' dry containers with lock box for 6 months (05/15-11/14/20) for Workman ES.  Monthly rental is $180.00 ($1,080.00/6 mo) to include taxes, delivery and pick-up fees</t>
  </si>
  <si>
    <t>Rental of 1 - 40' dry container with lock box for 6 months (06/01-11/30/20) for Workman ES.  Monthly rental is $180.00 ($1,080.00/6 mo) to include taxes, delivery and pick-up fees</t>
  </si>
  <si>
    <t>Rental of 2 - 40' dry containers with lock box for 6 months for Cedarlane.  Monthly rental is $180.00 for the first 6 month to include taxes, delivery and pick-up fees. After the intial 6 months, the monthly rental rate is $125.00/month through December 2021.</t>
  </si>
  <si>
    <t>Rental of 5 - 40' dry containers with lock box for 6 months for Los Altos ES.  After the intial 6 months, the monthly rental rate is $125.00/month through December 2021.</t>
  </si>
  <si>
    <t>Rental of 5 - 40' dry containers with lock box for 6 months for Mesa Robles.  Monthly rental is $180.00 for the first 6 month to include taxes, delivery and pick-up fees. After the intial 6 months, the monthly rental rate is $125.00/month through December 2021.</t>
  </si>
  <si>
    <t>Rental of 4 - 40' dry containers with lock box for 6 months for Nelson.  After the intial 6 months, the monthly rental rate is $125.00/month through December 2021.</t>
  </si>
  <si>
    <t>Rental of 3 - 40' dry containers with lock box for 6 months for Workman ES.  After the intial 6 months, the monthly rental rate is $125.00/month through December 2021.</t>
  </si>
  <si>
    <t>21-4281</t>
  </si>
  <si>
    <t>21-4282</t>
  </si>
  <si>
    <t>21-4283</t>
  </si>
  <si>
    <t>21-4284</t>
  </si>
  <si>
    <t>21-4285</t>
  </si>
  <si>
    <t>21-4313</t>
  </si>
  <si>
    <t>21-4441</t>
  </si>
  <si>
    <t>000000020165087</t>
  </si>
  <si>
    <t>000000020165094</t>
  </si>
  <si>
    <t>RI90797</t>
  </si>
  <si>
    <t>000000020166212</t>
  </si>
  <si>
    <t>RI89941</t>
  </si>
  <si>
    <t>RI90464</t>
  </si>
  <si>
    <t>RI90780</t>
  </si>
  <si>
    <t>RI90909</t>
  </si>
  <si>
    <t>RI91366</t>
  </si>
  <si>
    <t>RI89942</t>
  </si>
  <si>
    <t>R90910</t>
  </si>
  <si>
    <t>RI90939</t>
  </si>
  <si>
    <t>RI90908</t>
  </si>
  <si>
    <t>RI91367</t>
  </si>
  <si>
    <t>RI89940</t>
  </si>
  <si>
    <t>RI90465</t>
  </si>
  <si>
    <t>RI90466</t>
  </si>
  <si>
    <t>RI91368</t>
  </si>
  <si>
    <t>RI90911</t>
  </si>
  <si>
    <t>RI89943</t>
  </si>
  <si>
    <t>0CX00268</t>
  </si>
  <si>
    <t>000000020166211</t>
  </si>
  <si>
    <t>000000020166218</t>
  </si>
  <si>
    <t>Phase</t>
  </si>
  <si>
    <t>Construction Contingency</t>
  </si>
  <si>
    <t>Legal Services</t>
  </si>
  <si>
    <t>Amar-Ceiling replacement-Contractor</t>
  </si>
  <si>
    <t>Baldwin-Ceiling replacement-Contractor</t>
  </si>
  <si>
    <t>Bixby-Ceiling replacement-Contractor</t>
  </si>
  <si>
    <t>California-Ceiling replacement-Contractor</t>
  </si>
  <si>
    <t>Cedarlane-Interim Housing-Advertisement</t>
  </si>
  <si>
    <t>Cedarlane-Interim Housing-Contractor</t>
  </si>
  <si>
    <t>Cedarlane-Interim Housing-Design</t>
  </si>
  <si>
    <t>Cedarlane-Interim Housing-DSA Fees</t>
  </si>
  <si>
    <t>Cedarlane-Interim Housing-DSA Inspection</t>
  </si>
  <si>
    <t>Cedarlane-Interim Housing-DSA Special Inspection</t>
  </si>
  <si>
    <t>Cedarlane-Interim Housing-Modular Buildings</t>
  </si>
  <si>
    <t>Del Valle-Ceiling replacement-Contractor</t>
  </si>
  <si>
    <t>District Office-Cost of Issuance-Issuance costs</t>
  </si>
  <si>
    <t>District Office-Design guidelines-Design</t>
  </si>
  <si>
    <t>Grazide-Ceiling replacement-Contractor</t>
  </si>
  <si>
    <t>Kwis-Ceiling replacement-Contractor</t>
  </si>
  <si>
    <t>Los Altos ES-Ceiling replacement-Contractor</t>
  </si>
  <si>
    <t>Los Altos ES-Interim Housing-Alarm</t>
  </si>
  <si>
    <t>Los Altos ES-Interim Housing-Contractor</t>
  </si>
  <si>
    <t>Los Altos ES-Interim Housing-Design</t>
  </si>
  <si>
    <t>Los Altos ES-Interim Housing-DSA Fees</t>
  </si>
  <si>
    <t>Los Altos ES-Interim Housing-DSA Inspection</t>
  </si>
  <si>
    <t>Los Altos ES-Interim Housing-DSA Special Inspection</t>
  </si>
  <si>
    <t>Los Altos ES-Interim Housing-Modular Buildings</t>
  </si>
  <si>
    <t>Los Molinos-Ceiling replacement-Contractor</t>
  </si>
  <si>
    <t>Los Robles-Ceiling replacement-Contractor</t>
  </si>
  <si>
    <t>Mesa Robles-Interim Housing-Contractor</t>
  </si>
  <si>
    <t>Mesa Robles-Interim Housing-Design</t>
  </si>
  <si>
    <t>Mesa Robles-Interim Housing-DSA Fees</t>
  </si>
  <si>
    <t>Mesa Robles-Interim Housing-DSA Inspection</t>
  </si>
  <si>
    <t>Mesa Robles-Interim Housing-DSA Special Inspection</t>
  </si>
  <si>
    <t>Mesa Robles-Interim Housing-Environ Consultant</t>
  </si>
  <si>
    <t>Mesa Robles-Interim Housing-Modular Buildings</t>
  </si>
  <si>
    <t>Mesa Robles-Interim Housing-Move Management</t>
  </si>
  <si>
    <t>Mesa Robles-Interim Housing-Reprographics</t>
  </si>
  <si>
    <t>Nelson-Ceiling replacement-Contractor</t>
  </si>
  <si>
    <t>Newton-Interim Housing-Contractor</t>
  </si>
  <si>
    <t>Newton-Interim Housing-Design</t>
  </si>
  <si>
    <t>Newton-Interim Housing-DSA Fees</t>
  </si>
  <si>
    <t>Newton-Interim Housing-DSA Inspection</t>
  </si>
  <si>
    <t>Newton-Interim Housing-Modular Buildings</t>
  </si>
  <si>
    <t>Palm-Ceiling replacement-Contractor</t>
  </si>
  <si>
    <t>Sparks ES-Ceiling replacement-Contractor</t>
  </si>
  <si>
    <t>Sunset-Ceiling replacement-Contractor</t>
  </si>
  <si>
    <t>Temple-Ceiling replacement-Contractor</t>
  </si>
  <si>
    <t>Wing Lane-Ceiling replacement-Contractor</t>
  </si>
  <si>
    <t>Workman ES-Ceiling replacement-Contractor</t>
  </si>
  <si>
    <t>21-4651</t>
  </si>
  <si>
    <t>21-4688</t>
  </si>
  <si>
    <t>Demo of ceiling tiles in 16 classrooms at Wing Lane</t>
  </si>
  <si>
    <t>Preliminary
Budget</t>
  </si>
  <si>
    <t>Proposed
Budget</t>
  </si>
  <si>
    <t>Total Exp. &amp;
Committed</t>
  </si>
  <si>
    <t>Completed
Amount</t>
  </si>
  <si>
    <t>Combined
Headers</t>
  </si>
  <si>
    <t>Demo of ceiling tiles in 16 classrooms at Palm</t>
  </si>
  <si>
    <t>PO2W-210000001789</t>
  </si>
  <si>
    <t>Total Exp. &amp; 
Committed</t>
  </si>
  <si>
    <t>PO2W-210000001831</t>
  </si>
  <si>
    <t>0195589-IN</t>
  </si>
  <si>
    <t>000000020169354</t>
  </si>
  <si>
    <t>193365C-CM</t>
  </si>
  <si>
    <t>Completed 
Amount</t>
  </si>
  <si>
    <t>Mesa Robles-Interim Housing-FF &amp; E</t>
  </si>
  <si>
    <t>000000020169721</t>
  </si>
  <si>
    <t>21-5000</t>
  </si>
  <si>
    <t>PO2W-210000001123</t>
  </si>
  <si>
    <t>21-5282</t>
  </si>
  <si>
    <t>Rental of 1 - 40' dry containers with lock box for 6 months for Workman ES.  After the intial 6 months, the monthly rental rate is $125.00/month through December 2021.</t>
  </si>
  <si>
    <t>000000020171773</t>
  </si>
  <si>
    <t>000000020172261</t>
  </si>
  <si>
    <t>ViewSonicViewBoard IFP7550 Bundle 7 yr warranty, monitor, 75" class LED display with touchscreen, ewaste, and extended service agreement for parts &amp; labor - sample for Nelson room #C1. Total monitor: 1</t>
  </si>
  <si>
    <t>PO2W-210000000015</t>
  </si>
  <si>
    <t>PO2W-210000000144</t>
  </si>
  <si>
    <t>PO2W-210000000145</t>
  </si>
  <si>
    <t>PO2W-210000000146</t>
  </si>
  <si>
    <t>PO3W-200000000332</t>
  </si>
  <si>
    <t>21-5370</t>
  </si>
  <si>
    <t>PO1-210000000608</t>
  </si>
  <si>
    <t>21-5398</t>
  </si>
  <si>
    <t>Oversight asbestos abatement at Mesa Robles for room #B21 &amp; G8-G10.</t>
  </si>
  <si>
    <t>PO2W-210000001875</t>
  </si>
  <si>
    <t>Furnish and install handrail per ADA requirement for building #5, 6, &amp; C at Mesa Robles</t>
  </si>
  <si>
    <t>000000020172574</t>
  </si>
  <si>
    <t>000000020172578</t>
  </si>
  <si>
    <t>000000020172903</t>
  </si>
  <si>
    <t>000000020173348</t>
  </si>
  <si>
    <t>Total:</t>
  </si>
  <si>
    <t>21-5452</t>
  </si>
  <si>
    <t>Oversight asbestos abatement at Cedarlane for room #C1-C3.</t>
  </si>
  <si>
    <t>MCSI-4686</t>
  </si>
  <si>
    <t>000000020174069</t>
  </si>
  <si>
    <t>MCSI-4683</t>
  </si>
  <si>
    <t>000000020174427</t>
  </si>
  <si>
    <t>Furniture - sample for Nelson's kindergarteen classrooms - Flex-space mobile rectangular tables, ergo chairs, wobble chairs, carpets, storage units, comfy curved seats, bean bag seats, mobile book bin &amp; tray storage centers, book and storage bins, storage centers, mobile student desks, adjustable stools, mobile locking media, mobile teacher desks, and all purpose 3-shelf storage units</t>
  </si>
  <si>
    <t>000000020174431</t>
  </si>
  <si>
    <t>MCSI-4666</t>
  </si>
  <si>
    <t>000000020174432</t>
  </si>
  <si>
    <t>000000020174433</t>
  </si>
  <si>
    <t>PO2W-210000001838</t>
  </si>
  <si>
    <t>PO1-210000000609</t>
  </si>
  <si>
    <t>PO2W-200000003382</t>
  </si>
  <si>
    <t>PO2W-200000001050, 19-107587</t>
  </si>
  <si>
    <t>PO2W-200000003190, PO2W-200000001052, 19-107584</t>
  </si>
  <si>
    <t>PO2W-200000003191, PO2W-200000001052, 19-107584</t>
  </si>
  <si>
    <t>PO2W-200000003192, PO2W-200000001051, 19-107586</t>
  </si>
  <si>
    <t>PO2W-200000003189, PO2W-200000001048, 19-107585</t>
  </si>
  <si>
    <t>PO1-200000000955</t>
  </si>
  <si>
    <t>PO1-200000000957</t>
  </si>
  <si>
    <t>PO1-200000000863</t>
  </si>
  <si>
    <t>PO1-200000000958</t>
  </si>
  <si>
    <t>PO1-200000000848</t>
  </si>
  <si>
    <t>PO1-200000000851</t>
  </si>
  <si>
    <t>PO1-200000000852</t>
  </si>
  <si>
    <t>2-6934</t>
  </si>
  <si>
    <t>000000020070037</t>
  </si>
  <si>
    <t>PO1-200000000853</t>
  </si>
  <si>
    <t>RI91626</t>
  </si>
  <si>
    <t>000000020174723</t>
  </si>
  <si>
    <t>RI91692</t>
  </si>
  <si>
    <t>RI92159</t>
  </si>
  <si>
    <t>RI92428</t>
  </si>
  <si>
    <t>RI92503</t>
  </si>
  <si>
    <t>RI91693</t>
  </si>
  <si>
    <t>RI91740</t>
  </si>
  <si>
    <t>RI92504</t>
  </si>
  <si>
    <t>RI92539</t>
  </si>
  <si>
    <t>RI92160</t>
  </si>
  <si>
    <t>RI91691</t>
  </si>
  <si>
    <t>RI92502</t>
  </si>
  <si>
    <t>RI91694</t>
  </si>
  <si>
    <t>RI92161</t>
  </si>
  <si>
    <t>RI92505</t>
  </si>
  <si>
    <t>000000020174719</t>
  </si>
  <si>
    <t>202103-10:WDF</t>
  </si>
  <si>
    <t>000000020174730</t>
  </si>
  <si>
    <t>202102-02:LAM</t>
  </si>
  <si>
    <t>202103-03:LAM</t>
  </si>
  <si>
    <t>202102-01:NEM</t>
  </si>
  <si>
    <t>202103-04:NEM</t>
  </si>
  <si>
    <t>20-31197-30-0000004</t>
  </si>
  <si>
    <t>000000020174717</t>
  </si>
  <si>
    <t>20-31197-30-0000005</t>
  </si>
  <si>
    <t>20-31197-30-0000006</t>
  </si>
  <si>
    <t>2020-093A</t>
  </si>
  <si>
    <t>000000020174720</t>
  </si>
  <si>
    <t>000000020174735</t>
  </si>
  <si>
    <t>202102-04:CMSM</t>
  </si>
  <si>
    <t>202103-06:CMSM</t>
  </si>
  <si>
    <t>202102-03:CMSIH</t>
  </si>
  <si>
    <t>202103-05:CMSIH</t>
  </si>
  <si>
    <t>202103-07:MRMSM</t>
  </si>
  <si>
    <t>202102-05:MRMSM</t>
  </si>
  <si>
    <t>000000020174722</t>
  </si>
  <si>
    <t>2021-006D</t>
  </si>
  <si>
    <t>000000020174734</t>
  </si>
  <si>
    <t>000000020174718</t>
  </si>
  <si>
    <t>000000020175473</t>
  </si>
  <si>
    <t xml:space="preserve">Alarm for portables </t>
  </si>
  <si>
    <t>Sink cabinet</t>
  </si>
  <si>
    <t>Portable classrooms</t>
  </si>
  <si>
    <t>PO2W-210000001958</t>
  </si>
  <si>
    <t>000000020176203</t>
  </si>
  <si>
    <t>000000020176202</t>
  </si>
  <si>
    <t>000000020176204</t>
  </si>
  <si>
    <t>000000020176205</t>
  </si>
  <si>
    <t>000000020176206</t>
  </si>
  <si>
    <t>000000020176207</t>
  </si>
  <si>
    <t>000000020176208</t>
  </si>
  <si>
    <t>000000020176209</t>
  </si>
  <si>
    <t>PO2W-210000001957</t>
  </si>
  <si>
    <t>RI92642</t>
  </si>
  <si>
    <t>000000020176212</t>
  </si>
  <si>
    <t>Relocate 2 ea. 2 7/8" post to miss grounding box cover at electric enclosure at Mesa Robles</t>
  </si>
  <si>
    <t>Removed 3 palm trees and their stumps at Newton.</t>
  </si>
  <si>
    <t>PO2W-210000001978</t>
  </si>
  <si>
    <t>PO2W-210000001982</t>
  </si>
  <si>
    <t>For 4 portable classrooms - Block &amp; level building, installation, and relocation of these classrooms at Cedarlane</t>
  </si>
  <si>
    <t>For 8 portable classrooms - Block &amp; level building, installation, and relocation of these classrooms at Mesa Robles</t>
  </si>
  <si>
    <t>For 4 portable classrooms - Block &amp; level building, installation, and relocation of these classrooms at Newton</t>
  </si>
  <si>
    <t>Purchase of 4 Portable classrooms - 24' x 40' DSA, install closure panels, new carpets, HVAC, T-8 lights lines, and delivery to Los Altos ES.</t>
  </si>
  <si>
    <t>Purchase of 8 Portable classrooms - 24' x 40' DSA, install closure panels, new carpets, HVAC, T-8 lights lines, and delivery to Mesa Robles.</t>
  </si>
  <si>
    <t>Purchase of 4 Portable classrooms - 24' x 40' DSA, install closure panels, new carpets, HVAC, T-8 lights lines, and delivery to Newton.</t>
  </si>
  <si>
    <t>Demo of ceiling tiles in 20 classrooms at Baldwin</t>
  </si>
  <si>
    <t>000000020177572</t>
  </si>
  <si>
    <t>000000020177583</t>
  </si>
  <si>
    <t>000000020177857</t>
  </si>
  <si>
    <t>000000020177862</t>
  </si>
  <si>
    <t>000000020177879</t>
  </si>
  <si>
    <t>21-5873</t>
  </si>
  <si>
    <t>Demo of ceiling tiles in 17 classrooms at Kwis</t>
  </si>
  <si>
    <t>Demo of ceiling tiles in 16 classrooms at Los Robles</t>
  </si>
  <si>
    <t>000000020178357</t>
  </si>
  <si>
    <t>000000020178359</t>
  </si>
  <si>
    <t>Architect - Prepare design documents for Workman ES 21st Century Hardware replacement project (doors &amp; locks).</t>
  </si>
  <si>
    <t>21-5882</t>
  </si>
  <si>
    <t>0196289-IN</t>
  </si>
  <si>
    <t>000000020179111</t>
  </si>
  <si>
    <t>000000020179759</t>
  </si>
  <si>
    <t>000000020180213</t>
  </si>
  <si>
    <t>Fixed Assets:</t>
  </si>
  <si>
    <t>PO2W-210000002075</t>
  </si>
  <si>
    <t>000000020181033</t>
  </si>
  <si>
    <t>000000020181024</t>
  </si>
  <si>
    <t>000000020181028</t>
  </si>
  <si>
    <t>000000020181030</t>
  </si>
  <si>
    <t>MCSI-4709</t>
  </si>
  <si>
    <t>000000020181032</t>
  </si>
  <si>
    <t>MCSI-4712</t>
  </si>
  <si>
    <t>20-31197-30-0000007</t>
  </si>
  <si>
    <t>000000020181372</t>
  </si>
  <si>
    <t>20-31125-30-04</t>
  </si>
  <si>
    <t>20-31311-30-04</t>
  </si>
  <si>
    <t>000000020181375</t>
  </si>
  <si>
    <t>T8635</t>
  </si>
  <si>
    <t>000000020181402</t>
  </si>
  <si>
    <t>T8634</t>
  </si>
  <si>
    <t>202012-04:LAM</t>
  </si>
  <si>
    <t>000000020181403</t>
  </si>
  <si>
    <t>202101-04:LAM</t>
  </si>
  <si>
    <t>202012-03:NEM</t>
  </si>
  <si>
    <t>202101-03:NEM</t>
  </si>
  <si>
    <t>202012-05:WEM</t>
  </si>
  <si>
    <t>202101-05:WEM</t>
  </si>
  <si>
    <t>202012-10:CMSM</t>
  </si>
  <si>
    <t>202101-07:CMSM</t>
  </si>
  <si>
    <t>202012-09:CMSIH</t>
  </si>
  <si>
    <t>202101-06:CMSIH</t>
  </si>
  <si>
    <t>202101-08:MRMSM</t>
  </si>
  <si>
    <t>202012-11:MRMSM</t>
  </si>
  <si>
    <t>202102-10:LAFA</t>
  </si>
  <si>
    <t>202102-11:WFA</t>
  </si>
  <si>
    <t>202104-05:CMSM</t>
  </si>
  <si>
    <t>000000020181749</t>
  </si>
  <si>
    <t>202104-04:CMSIH</t>
  </si>
  <si>
    <t>202104-06:MRMSM</t>
  </si>
  <si>
    <t>202104-07:MRR</t>
  </si>
  <si>
    <t>202104-03:NEM</t>
  </si>
  <si>
    <t>21-5992</t>
  </si>
  <si>
    <t>Equipment to repair &amp; replace security system at Cedarlane</t>
  </si>
  <si>
    <t>21-5994</t>
  </si>
  <si>
    <t>Equipment to repair &amp; replace security system at Los Altos ES</t>
  </si>
  <si>
    <t>21-5995</t>
  </si>
  <si>
    <t>PO2W-210000002060</t>
  </si>
  <si>
    <t>21-6038</t>
  </si>
  <si>
    <t>Equipment to repair &amp; replace security system at Mesa Robles</t>
  </si>
  <si>
    <t>PO3W-210000002406</t>
  </si>
  <si>
    <t>2021-022D</t>
  </si>
  <si>
    <t>000000020182905</t>
  </si>
  <si>
    <t>2020-089A</t>
  </si>
  <si>
    <t>000000020182911</t>
  </si>
  <si>
    <t>PO3W-210000002442</t>
  </si>
  <si>
    <t>000000020183628</t>
  </si>
  <si>
    <t>21-6130</t>
  </si>
  <si>
    <t>21-6131</t>
  </si>
  <si>
    <t>21-6167</t>
  </si>
  <si>
    <t>21-6171</t>
  </si>
  <si>
    <t>Furniture for Mesa Robles students grade 4-8 (Room D-12 through D-15, G-5, G-6, G-11, &amp; G-12).  Student chairs, mid towers shelves, mega cases shelves, mobile teacher's desks, etc</t>
  </si>
  <si>
    <t>73445-382</t>
  </si>
  <si>
    <t>PO2W-210000002164</t>
  </si>
  <si>
    <t>PO2W-210000002165</t>
  </si>
  <si>
    <t>21-6230</t>
  </si>
  <si>
    <t>21-6231</t>
  </si>
  <si>
    <t>21-6233</t>
  </si>
  <si>
    <t>21-6235</t>
  </si>
  <si>
    <t>21-6236</t>
  </si>
  <si>
    <t>21-6238</t>
  </si>
  <si>
    <t>21-6239</t>
  </si>
  <si>
    <t>21-6240</t>
  </si>
  <si>
    <t>21-6241</t>
  </si>
  <si>
    <t>21-6242</t>
  </si>
  <si>
    <t>21-6243</t>
  </si>
  <si>
    <t>21-6244</t>
  </si>
  <si>
    <t>21-6245</t>
  </si>
  <si>
    <t>21-6246</t>
  </si>
  <si>
    <t>Baldwin-Interim Housing-Design</t>
  </si>
  <si>
    <t>California-Interim Housing-Design</t>
  </si>
  <si>
    <t>Architect - Prepare design documents for California Interim Housing project.  Scope of work includes design services of ADA path of travel to both areas of interim housing, power data, &amp; stand alone fire alarm system.  Include allowances of $20,000.00</t>
  </si>
  <si>
    <t>Grazide-Interim Housing-Design</t>
  </si>
  <si>
    <t>Los Molinos-Interim Housing-Design</t>
  </si>
  <si>
    <t>Sunset-Interim Housing-Design</t>
  </si>
  <si>
    <t>Fairgrove-Interim Housing-Design</t>
  </si>
  <si>
    <t>Architect - Provide architectural/engineering services for the Fairgrove Interim Housing project.  Sitework will be limited to ADA access &amp; path of travel requirements to the new portables.</t>
  </si>
  <si>
    <t>Orange Grove-Interim Housing-Design</t>
  </si>
  <si>
    <t>Architect - Provide architectural/engineering services for the Orange Grove Interim Housing project.  Sitework will be limited to ADA access &amp; path of travel requirements to the new portables.</t>
  </si>
  <si>
    <t>21-6251</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</si>
  <si>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Allowances for topographic survey, fire water plan, coutyard grading, &amp; revised site plan.</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</si>
  <si>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t>
  </si>
  <si>
    <t>Architect - Prepare design documents for interim facilities related to Los Altos ES 21st Century classroom modernization project. Include work design for 5 portable classrooms and 1 portable restroom building. Include allowances of $20,000.00.</t>
  </si>
  <si>
    <t>Architect - Prepare design documents for interim facilities related to Los Altos ES 21st Century classroom modernization project. Include work design for 5 portable classrooms and 1 portable restroom building. Include allowances of $20,000.00.  Allowances for topographic survey.</t>
  </si>
  <si>
    <t>Architect - Provide architectural &amp; engineering services for phase 3 &amp; 4  of the 21st Century project at Sunset.  Scope of work includes basic topographic survey &amp; full survey of the entire site.   Include allowances of $20,000.00.</t>
  </si>
  <si>
    <t>Computer cables for Los Altos ES</t>
  </si>
  <si>
    <t>03-120658</t>
  </si>
  <si>
    <t>000000020186220</t>
  </si>
  <si>
    <t>000000020186221</t>
  </si>
  <si>
    <t>000000020186222</t>
  </si>
  <si>
    <t>PO2W-210000002169</t>
  </si>
  <si>
    <t>PO2W-210000002168</t>
  </si>
  <si>
    <t>Limited asbestos survey of Cedarlane's permanent buildings.  Testing for fire alarm project.</t>
  </si>
  <si>
    <t>21-6338</t>
  </si>
  <si>
    <t>Oversight asbestos abatement at Cedarlane for room #A2, A3, &amp; B1.</t>
  </si>
  <si>
    <t>PO1-210000000684</t>
  </si>
  <si>
    <t>PO1-210000000685</t>
  </si>
  <si>
    <t>PO1-210000000687</t>
  </si>
  <si>
    <t>PO1-210000000686</t>
  </si>
  <si>
    <t>21-6362</t>
  </si>
  <si>
    <t>21-6363</t>
  </si>
  <si>
    <t>21-6364</t>
  </si>
  <si>
    <t>21-6365</t>
  </si>
  <si>
    <t>Furniture for Cedarlane students grade 4-8 (Room E-1, E-2, &amp; E-4). Student chairs, mid towers shelves, mega cases shelves, mobile teacher's desks, etc</t>
  </si>
  <si>
    <t>Furniture for Cedarlane students grade 1-3 (Room E-3 &amp; H-3) . Student chairs, mid towers shelves, mega cases shelves, mobile teacher's desks, etc</t>
  </si>
  <si>
    <t>Furniture for Mesa Robles students grade 1-3.  Student chairs, mid towers shelves, mega cases shelves, mobile teacher's desks, etc</t>
  </si>
  <si>
    <t>Furniture for Mesa Robles students grade 4-8.  Student chairs, mid towers shelves, mega cases shelves, mobile teacher's desks, etc</t>
  </si>
  <si>
    <t>Furniture for Mesa Robles students grade 1-3 (Room E-1 through E4). Student chairs, mid towers shelves, mega cases shelves, mobile teacher's desks, etc</t>
  </si>
  <si>
    <t>Furniture for Mesa Robles students grade 4-8 (Room K-30 through K-33, &amp; C-1, &amp; C-2). Student chairs, mid towers shelves, mega cases shelves, mobile teacher's desks, etc</t>
  </si>
  <si>
    <t>Furniture for Cedarlane students grade 1-3 (Room F-2, F-3, G-3, &amp; H-1). Student chairs, mid towers shelves, mega cases shelves, mobile teacher's desks, etc</t>
  </si>
  <si>
    <t>Furniture for Cedarlane students grade 4-8 (Room F-1 &amp; G-1). Student chairs, mid towers shelves, mega cases shelves, mobile teacher's desks, etc</t>
  </si>
  <si>
    <t>Furniture for Cedarlane students grade 4-8 (Room A-1 through A-4, B-1, B-3, C-1 through C-4, D-1, &amp; Band). Student chairs, mid towers shelves, mega cases shelves, mobile teacher's desks, etc</t>
  </si>
  <si>
    <t>000000020187154</t>
  </si>
  <si>
    <t>000000020187155</t>
  </si>
  <si>
    <t>000000020187156</t>
  </si>
  <si>
    <t>000000020187158</t>
  </si>
  <si>
    <t>972095R</t>
  </si>
  <si>
    <t>000000020187161</t>
  </si>
  <si>
    <t>971724R</t>
  </si>
  <si>
    <t>971723R</t>
  </si>
  <si>
    <t>972096R</t>
  </si>
  <si>
    <t>971722R</t>
  </si>
  <si>
    <t>972097R</t>
  </si>
  <si>
    <t>971456R</t>
  </si>
  <si>
    <t>972466R</t>
  </si>
  <si>
    <t>PO2W-210000002213</t>
  </si>
  <si>
    <t>000000020187165</t>
  </si>
  <si>
    <t>No Proposal Provided</t>
  </si>
  <si>
    <t>Incl in GC</t>
  </si>
  <si>
    <t>Incl in 21st</t>
  </si>
  <si>
    <t>No IH Required</t>
  </si>
  <si>
    <t xml:space="preserve">Incl in 21st </t>
  </si>
  <si>
    <t>No Scope Established</t>
  </si>
  <si>
    <t>21-6371</t>
  </si>
  <si>
    <t>Demo of ceiling tiles in 21 classrooms at Bixby</t>
  </si>
  <si>
    <t>Furniture for Nelson - large seats, filing cabinets with locks, stools, mobile desks, student desks, book boxes for above desks, locking casters, mobile teacher desks, and cascade mini-case with shelves</t>
  </si>
  <si>
    <t>Cedarlane-Interim Housing-FF &amp; E</t>
  </si>
  <si>
    <t>Los Altos ES-Interim Housing-FF &amp; E</t>
  </si>
  <si>
    <t>PO2W-210000002278</t>
  </si>
  <si>
    <t>PO2W-210000002280</t>
  </si>
  <si>
    <t>PO2W-210000002281</t>
  </si>
  <si>
    <t>PO2W-210000002282</t>
  </si>
  <si>
    <t>PO2W-210000002283</t>
  </si>
  <si>
    <t>Provide &amp; install dual wall mount drinking fountain (hi &amp; lo) at Sunset.</t>
  </si>
  <si>
    <t>000000020188449</t>
  </si>
  <si>
    <t>21-6393</t>
  </si>
  <si>
    <t>PowerSwitch N2200-ON OS6 for Cedarlane.  Total power switch: 2</t>
  </si>
  <si>
    <t>000000020189638</t>
  </si>
  <si>
    <t>PO2W-210000002222</t>
  </si>
  <si>
    <t>PO2W-210000002223</t>
  </si>
  <si>
    <t>PO2W-210000002224</t>
  </si>
  <si>
    <t>PO2W-210000002225</t>
  </si>
  <si>
    <t>PO2W-210000002226</t>
  </si>
  <si>
    <t>PO2W-210000002227</t>
  </si>
  <si>
    <t>PO2W-210000002228</t>
  </si>
  <si>
    <t>PO2W-210000002229</t>
  </si>
  <si>
    <t>PO2W-210000002230</t>
  </si>
  <si>
    <t>PO2W-210000002231</t>
  </si>
  <si>
    <t>Global Industrial</t>
  </si>
  <si>
    <t>Scissor lift</t>
  </si>
  <si>
    <t>21-6450</t>
  </si>
  <si>
    <t>21-6461</t>
  </si>
  <si>
    <t>Voice amplification system - Topcat, mounting kit &amp; sensor clip for Cedarlane. Total system: 25</t>
  </si>
  <si>
    <t>Voice amplification system - Topcat, mounting kit &amp; sensor clip for Los Altos ES. Total system: 20</t>
  </si>
  <si>
    <t>Voice amplification system - Topcat, mounting kit &amp; sensor clip for Nelson. Total system: 25</t>
  </si>
  <si>
    <t>Voice amplification system - Topcat, mounting kit &amp; sensor clip for Workman ES. Total system: 12</t>
  </si>
  <si>
    <t>Voice amplification system - Topcat, mounting kit &amp; sensor clip for Mesa Robles.  Total system: 42</t>
  </si>
  <si>
    <t>Carts: 2 from Uline for District-wide use.</t>
  </si>
  <si>
    <t>Equipment to repair &amp; replace security system: 5 from ICS. Cedarlane: 1, Los Altos ES: 1, Mesa Robles: 1, Nelson: 1, &amp; Workman ES: 1.</t>
  </si>
  <si>
    <t>Scissor lift table: 1 from Global Industrial for District-wide use.</t>
  </si>
  <si>
    <t>No Request for Proposal</t>
  </si>
  <si>
    <t>RI85306</t>
  </si>
  <si>
    <t>RI85305</t>
  </si>
  <si>
    <t>RI85307</t>
  </si>
  <si>
    <t>000000020191175</t>
  </si>
  <si>
    <t>000000020191176</t>
  </si>
  <si>
    <t>Pay app #12</t>
  </si>
  <si>
    <t>000000020191188</t>
  </si>
  <si>
    <t>Pay app #14</t>
  </si>
  <si>
    <t>Pay app #15</t>
  </si>
  <si>
    <t>Pay app #11</t>
  </si>
  <si>
    <t>Pay app #13</t>
  </si>
  <si>
    <t>Preliminary 
Budget</t>
  </si>
  <si>
    <t>Proposed 
Budget</t>
  </si>
  <si>
    <t>PO3W-210000002719</t>
  </si>
  <si>
    <t>PO3W-210000002747</t>
  </si>
  <si>
    <t>PO3W-210000002832</t>
  </si>
  <si>
    <t>000000020192063</t>
  </si>
  <si>
    <t>000000020192064</t>
  </si>
  <si>
    <t>MCSI-4735</t>
  </si>
  <si>
    <t>000000020192073</t>
  </si>
  <si>
    <t>Drywall cart - 23"x50" &amp; Adjustable panel truck - 30"x60" for District-wide use.  Total carts: 2.</t>
  </si>
  <si>
    <t>Hydraulic stacker</t>
  </si>
  <si>
    <t>21-6552</t>
  </si>
  <si>
    <t>A hydraulic stacker for District-wide use</t>
  </si>
  <si>
    <t>A Pneumatic-Hydraullic Mobile Scissor Lift Table AIR-800-D. 800 lb. capacity for District-wide use</t>
  </si>
  <si>
    <t>PO2W-210000002308</t>
  </si>
  <si>
    <t>000000020192536</t>
  </si>
  <si>
    <t>RI93275</t>
  </si>
  <si>
    <t>000000020192523</t>
  </si>
  <si>
    <t>RI92908</t>
  </si>
  <si>
    <t>RI93188</t>
  </si>
  <si>
    <t>RI93714</t>
  </si>
  <si>
    <t>RI93276</t>
  </si>
  <si>
    <t>RI93311</t>
  </si>
  <si>
    <t>RI94055</t>
  </si>
  <si>
    <t>RI92909</t>
  </si>
  <si>
    <t>RI93715</t>
  </si>
  <si>
    <t>RI93274</t>
  </si>
  <si>
    <t>RI92910</t>
  </si>
  <si>
    <t>RI93716</t>
  </si>
  <si>
    <t>RI93277</t>
  </si>
  <si>
    <t>202105-05:MRMSM</t>
  </si>
  <si>
    <t>000000020192532</t>
  </si>
  <si>
    <t>20-31311-30-03</t>
  </si>
  <si>
    <t>000000020192519</t>
  </si>
  <si>
    <t>RI93429</t>
  </si>
  <si>
    <t>RI94169</t>
  </si>
  <si>
    <t>2021-044D</t>
  </si>
  <si>
    <t>000000020192522</t>
  </si>
  <si>
    <t>21-192</t>
  </si>
  <si>
    <t>PO1-210000000260</t>
  </si>
  <si>
    <t>PO1-200000000956</t>
  </si>
  <si>
    <t>RI85304</t>
  </si>
  <si>
    <t>RI85308</t>
  </si>
  <si>
    <t>000000020193670</t>
  </si>
  <si>
    <t>000000020194098</t>
  </si>
  <si>
    <t>000000020194112</t>
  </si>
  <si>
    <t>Furniture for Cedarlane - large seats, filing cabinets with locks, stools, mobile desks, student desks, book boxes for above desks, locking casters, mobile teacher desks, and cascade mini-case with shelves</t>
  </si>
  <si>
    <t>Furniture for Los Altos ES - large seats, filing cabinets with locks, stools, mobile desks, student desks, book boxes for above desks, locking casters, mobile teacher desks, and cascade mini-case with shelves</t>
  </si>
  <si>
    <t>Furniture for Mesa Robles - large seats, filing cabinets with locks, stools, mobile desks, student desks, book boxes for above desks, locking casters, mobile teacher desks, and cascade mini-case with shelves</t>
  </si>
  <si>
    <t>Furniture for Workman ES - large seats, filing cabinets with locks, stools, mobile desks, student desks, book boxes for above desks, locking casters, mobile teacher desks, and cascade mini-case with shelves</t>
  </si>
  <si>
    <t>000000020194623</t>
  </si>
  <si>
    <t>PO3W-210000002899</t>
  </si>
  <si>
    <t>000000020195024</t>
  </si>
  <si>
    <t>000000020195370</t>
  </si>
  <si>
    <t>21-6713</t>
  </si>
  <si>
    <t xml:space="preserve">Valley </t>
  </si>
  <si>
    <t>Unit</t>
  </si>
  <si>
    <t>202105-04:CMSM</t>
  </si>
  <si>
    <t>000000020196442</t>
  </si>
  <si>
    <t>XSRQ-210000002565</t>
  </si>
  <si>
    <t>Scanning/printing - set-up, copy, digital processing, copying, stapling, binding, 3 hole drill, cover, and delivery for Cedarlane.  Close-out PO.</t>
  </si>
  <si>
    <t>21-6760</t>
  </si>
  <si>
    <t>PO3W-210000002998</t>
  </si>
  <si>
    <t>Arey Jones - Charging carts (Ergotron Zip40): 680.00 units</t>
  </si>
  <si>
    <t>Arey Jones - Laptops (Lenovo 300e): 15,842.00 units</t>
  </si>
  <si>
    <t>21-6790</t>
  </si>
  <si>
    <t>Demo of ceiling tiles in 2 classrooms at Baldwin for room #TK-KA &amp; TK-KB</t>
  </si>
  <si>
    <t>Demo of ceiling tiles in 2 classrooms at Kwis for room #4 &amp; 7</t>
  </si>
  <si>
    <t>Demo of ceiling tiles in 1 classroom at Sparks ES for room #19</t>
  </si>
  <si>
    <t>ViewSonicViewBoard IFP7550 Bundle 7 yr warranty, monitor, 75" class LED display with touchscreen, ewaste, and extended service agreement for parts &amp; labor for Mesa Robles. Total monitors: 5</t>
  </si>
  <si>
    <t xml:space="preserve">Interior demolition and haul of flooring, ceiling, casework, tack board, and electrical data for Nelson room #C1.  </t>
  </si>
  <si>
    <t>000000020198046</t>
  </si>
  <si>
    <t>21-6817</t>
  </si>
  <si>
    <t>21-6818</t>
  </si>
  <si>
    <t>C2G HDMI and USB pass through wall plates for Cedarlane. Total items: 25</t>
  </si>
  <si>
    <t>C2G HDMI and USB pass through wall plates for Los Altos ES.  Total items: 21</t>
  </si>
  <si>
    <t>C2G HDMI and USB pass through wall plates for Mesa Robles.  Total items: 40</t>
  </si>
  <si>
    <t>C2G HDMI and USB pass through wall plates for Nelson.  Total items: 20</t>
  </si>
  <si>
    <t>C2G HDMI and USB pass through wall plates for Workman ES.  Total items: 19</t>
  </si>
  <si>
    <t>C2G 39702 HDMI and USB pass through wall plates, white, for Nelson, room #C1</t>
  </si>
  <si>
    <t>Door hardware</t>
  </si>
  <si>
    <t>21-6866</t>
  </si>
  <si>
    <t>Mounting brackets, faceplates, &amp; mini com stereo for Cedarlane</t>
  </si>
  <si>
    <t>Mounting brackets, faceplates, &amp; mini com stereo for Mesa Robles</t>
  </si>
  <si>
    <t>000000020198970</t>
  </si>
  <si>
    <t>000000020198995</t>
  </si>
  <si>
    <t>000000020199433</t>
  </si>
  <si>
    <t>PO3W-210000003053</t>
  </si>
  <si>
    <t>PO3W-210000003054</t>
  </si>
  <si>
    <t>PO2W-210000002602</t>
  </si>
  <si>
    <t>PO2W-210000002615</t>
  </si>
  <si>
    <t>PO3W-210000003051</t>
  </si>
  <si>
    <t>97857R1</t>
  </si>
  <si>
    <t>000000020200048</t>
  </si>
  <si>
    <t>MCSI-4746</t>
  </si>
  <si>
    <t>000000020200055</t>
  </si>
  <si>
    <t>MCSI-4724</t>
  </si>
  <si>
    <t>000000020200446</t>
  </si>
  <si>
    <t>RI93942</t>
  </si>
  <si>
    <t>000000020200450</t>
  </si>
  <si>
    <t>RI94010</t>
  </si>
  <si>
    <t>RI94485</t>
  </si>
  <si>
    <t>RI94728</t>
  </si>
  <si>
    <t>RI94798</t>
  </si>
  <si>
    <t>RI94011</t>
  </si>
  <si>
    <t>RI94776</t>
  </si>
  <si>
    <t>RI94799</t>
  </si>
  <si>
    <t>RI94835</t>
  </si>
  <si>
    <t>RI94009</t>
  </si>
  <si>
    <t>RI94486</t>
  </si>
  <si>
    <t>RI94797</t>
  </si>
  <si>
    <t>RI94012</t>
  </si>
  <si>
    <t>RI94487</t>
  </si>
  <si>
    <t>RI94800</t>
  </si>
  <si>
    <t>RI94935</t>
  </si>
  <si>
    <t>202106-04:CMSM</t>
  </si>
  <si>
    <t>000000020200462</t>
  </si>
  <si>
    <t>202106-03:MRMSM</t>
  </si>
  <si>
    <t>000000020200466</t>
  </si>
  <si>
    <t>Furnish &amp; install 6' high chain link fence and gate at electrical 10'2" x 14'7" electrical enclosure and dividing fence and gate. Furnish and install 4' x 6' emergency exit gate with hardware at Mesa Robles (for ADA handrail).</t>
  </si>
  <si>
    <t>000000020200891</t>
  </si>
  <si>
    <t>57466R</t>
  </si>
  <si>
    <t>57966R</t>
  </si>
  <si>
    <t>20210630-06: GFA</t>
  </si>
  <si>
    <t>20210630-07: WHSFA</t>
  </si>
  <si>
    <t>20210630-10: WHSFA</t>
  </si>
  <si>
    <t>20210630-09: LAFA</t>
  </si>
  <si>
    <t>20210630-08: NFA</t>
  </si>
  <si>
    <t>20210630-11: WFA</t>
  </si>
  <si>
    <t>HPE Aruba AP-325-wireless access point, mounting kits, licenses, software supports, and next day exchange service for District-wide use</t>
  </si>
  <si>
    <t>2021-061A</t>
  </si>
  <si>
    <t>000000020201777</t>
  </si>
  <si>
    <t>RI95214</t>
  </si>
  <si>
    <t>000000020202687</t>
  </si>
  <si>
    <t>RI95215</t>
  </si>
  <si>
    <t>RI95216</t>
  </si>
  <si>
    <t>2021/22</t>
  </si>
  <si>
    <t>22-321</t>
  </si>
  <si>
    <t>Demo of ceiling tiles in 7 classrooms at Sunset</t>
  </si>
  <si>
    <t>000000020206245</t>
  </si>
  <si>
    <t>000000020207269</t>
  </si>
  <si>
    <t>Newton-Interim Housing-Advertisement</t>
  </si>
  <si>
    <t>22-450</t>
  </si>
  <si>
    <t>Advertising for Bid 2020-21.30 Newton Middle School Interim Housing. Publication dates: 06/15/21 &amp; 06/21/21.</t>
  </si>
  <si>
    <t>22-527</t>
  </si>
  <si>
    <t>XSRQ-220000000064</t>
  </si>
  <si>
    <t>XSRQ-220000000112</t>
  </si>
  <si>
    <t xml:space="preserve">Classroom paper towel dispensers (24) for Cedarlane </t>
  </si>
  <si>
    <t>22-742</t>
  </si>
  <si>
    <t>Attorney fees</t>
  </si>
  <si>
    <t>Soap dispensers</t>
  </si>
  <si>
    <t>Hardware to install access point for classrooms</t>
  </si>
  <si>
    <t>Hardware to install access point for classrooms-Shelf brackets, screws, and drill bits for District-wide use</t>
  </si>
  <si>
    <t>Document camera(s)</t>
  </si>
  <si>
    <t>Sliding white boards</t>
  </si>
  <si>
    <t>White board(s)</t>
  </si>
  <si>
    <t>ViewSonic monitor(s)</t>
  </si>
  <si>
    <t>Networking power switches</t>
  </si>
  <si>
    <t>Oversight asbestos abatement at Cedarlane (asbestos cement pipe)</t>
  </si>
  <si>
    <t>Wireless network equipment</t>
  </si>
  <si>
    <t>Asbestos &amp; lead-based paint survey of Sierra Vista's permanent buildings.</t>
  </si>
  <si>
    <t>Concrete work for wing A &amp; B, per site walk with Richard Walsh at Los Altos ES</t>
  </si>
  <si>
    <t>Concrete work for wing E &amp; F, per site walk with Richard Walsh at Los Altos ES</t>
  </si>
  <si>
    <t>Advertising seeking prequalification for contractors interested in bidding upcoming District's 21st Century modernization projects. Publication dates: 08/13/20 &amp; 08/18/20</t>
  </si>
  <si>
    <t>Classroom soap dispensers (24) for Cedarlane.  These items are free to sites.</t>
  </si>
  <si>
    <t>Warrant
Date</t>
  </si>
  <si>
    <t>Detail Description</t>
  </si>
  <si>
    <t>03-120656</t>
  </si>
  <si>
    <t>Laptops (Lenovo 300e): 15,842 from Arey Jones (see below for break-down by site).</t>
  </si>
  <si>
    <t>Supply 38,400 SF Mohawk LVT and bond for District-wide use (30 classrooms)</t>
  </si>
  <si>
    <t>Funct.</t>
  </si>
  <si>
    <t>Res.</t>
  </si>
  <si>
    <t>Obj.</t>
  </si>
  <si>
    <t>Loc.</t>
  </si>
  <si>
    <t>Paper towel dispenser</t>
  </si>
  <si>
    <t>PO2W-220000000052</t>
  </si>
  <si>
    <t>000000020221431</t>
  </si>
  <si>
    <t>PO2W-220000000054</t>
  </si>
  <si>
    <t>PO2W-220000000119</t>
  </si>
  <si>
    <t>000000020223410</t>
  </si>
  <si>
    <t>000000020223411</t>
  </si>
  <si>
    <t>37503</t>
  </si>
  <si>
    <t>22-1057</t>
  </si>
  <si>
    <t>03-120780</t>
  </si>
  <si>
    <t>03-120779</t>
  </si>
  <si>
    <t>Oversight asbestos abatement for Mesa Robles' flooring at room #16 &amp; 17 areas under the cabinets</t>
  </si>
  <si>
    <t>22-976</t>
  </si>
  <si>
    <t>000000020230714</t>
  </si>
  <si>
    <t>PO2W-220000000246</t>
  </si>
  <si>
    <t>PO2W-220000000024</t>
  </si>
  <si>
    <t>000000020231509</t>
  </si>
  <si>
    <t>Desktop computer(s)</t>
  </si>
  <si>
    <t>Web camera(s)</t>
  </si>
  <si>
    <t>22-1266</t>
  </si>
  <si>
    <t>ViewSonicViewBoard IFP7550 Bundle 7 yr warranty, monitor, 75" class LED display with touchscreen, ewaste, and extended service agreement for parts &amp; labor for Cedarlane. Total monitors: 2</t>
  </si>
  <si>
    <t>Desktop Computers (ThinkCentre M720q): 121 from Lenovo &amp; Arey Jones.  Lenovo (58) - Los Altos ES: 20, Nelson: 26, &amp; Workman ES: 12.  Arey Jones (63) - Cedarlane: 25 &amp; Mesa: 38.</t>
  </si>
  <si>
    <t>Lenovo 300e Laptops, electronic waste, 3 yr sealed battery replacement, 4.5 year warranty, integration services, imaging, asset tag &amp; reporting, cart wiring, and delivery for Baldwin. Total computers: 469</t>
  </si>
  <si>
    <t>Lenovo 300e Laptops, electronic waste, 3 yr sealed battery replacement, 4.5 year warranty, integration services, imaging, asset tag &amp; reporting, cart wiring, and delivery for Bixby. Total computers: 165</t>
  </si>
  <si>
    <t>Lenovo 300e Laptops, electronic waste, 3 yr sealed battery replacement, 4.5 year warranty, integration services, imaging, asset tag &amp; reporting, cart wiring, and delivery for California. Total computers: 227</t>
  </si>
  <si>
    <t>Lenovo 300e Laptops, electronic waste, 3 yr sealed battery replacement, 4.5 year warranty, integration services, imaging, asset tag &amp; reporting, cart wiring, and delivery for California. Total computers: 26</t>
  </si>
  <si>
    <t>Lenovo 300e Laptops, electronic waste, 3 yr sealed battery replacement, 4.5 year warranty, integration services, imaging, asset tag &amp; reporting, cart wiring, and delivery for Cedarlane. Total computers: 95</t>
  </si>
  <si>
    <t>Lenovo 300e Laptops, electronic waste, 3 yr sealed battery replacement, 4.5 year warranty, integration services, imaging, asset tag &amp; reporting, cart wiring, and delivery for Cedarlane. Total computers: 520</t>
  </si>
  <si>
    <t>Lenovo 300e Laptops, electronic waste, 3 yr sealed battery replacement, 4.5 year warranty, integration services, imaging, asset tag &amp; reporting, cart wiring, and delivery for Del Valle. Total computers: 57</t>
  </si>
  <si>
    <t>Lenovo 300e Laptops, electronic waste, 3 yr sealed battery replacement, 4.5 year warranty, integration services, imaging, asset tag &amp; reporting, cart wiring, and delivery for Del Valle. Total computers: 230</t>
  </si>
  <si>
    <t>Lenovo 300e Laptops, electronic waste, 3 yr sealed battery replacement, 4.5 year warranty, integration services, imaging, asset tag &amp; reporting, cart wiring, and delivery for District-wide use. Total computers: 43</t>
  </si>
  <si>
    <t>Lenovo 300e Laptops, electronic waste, 3 yr sealed battery replacement, 4.5 year warranty, integration services, imaging, asset tag &amp; reporting, cart wiring, and delivery for District-wide use. Total computers: 6</t>
  </si>
  <si>
    <t>Lenovo 300e Laptops, electronic waste, 3 yr sealed battery replacement, 4.5 year warranty, integration services, imaging, asset tag &amp; reporting, cart wiring, and delivery for District-wide use. Total computers: 97</t>
  </si>
  <si>
    <t>Architect - Create design guidelines to serve as a set of guiding principles for District's 21st Century classroom projects.</t>
  </si>
  <si>
    <t>Lenovo 300e Laptops, electronic waste, 3 yr sealed battery replacement, 4.5 year warranty, integration services, imaging, asset tag &amp; reporting, cart wiring, and delivery for Fairgrove. Total computers: 124</t>
  </si>
  <si>
    <t>Lenovo 300e Laptops, electronic waste, 3 yr sealed battery replacement, 4.5 year warranty, integration services, imaging, asset tag &amp; reporting, cart wiring, and delivery for Fairgrove. Total computers: 765</t>
  </si>
  <si>
    <t>Lenovo 300e Laptops, electronic waste, 3 yr sealed battery replacement, 4.5 year warranty, integration services, imaging, asset tag &amp; reporting, cart wiring, and delivery for Grandview. Total computers: 47</t>
  </si>
  <si>
    <t>Lenovo 300e Laptops, electronic waste, 3 yr sealed battery replacement, 4.5 year warranty, integration services, imaging, asset tag &amp; reporting, cart wiring, and delivery for Grandview. Total computers: 505</t>
  </si>
  <si>
    <t>Lenovo 300e Laptops, electronic waste, 3 yr sealed battery replacement, 4.5 year warranty, integration services, imaging, asset tag &amp; reporting, cart wiring, and delivery for Grazide. Total computers: 349</t>
  </si>
  <si>
    <t>Lenovo 300e Laptops, electronic waste, 3 yr sealed battery replacement, 4.5 year warranty, integration services, imaging, asset tag &amp; reporting, cart wiring, and delivery for Kwis. Total computers: 221</t>
  </si>
  <si>
    <t>Lenovo 300e Laptops, electronic waste, 3 yr sealed battery replacement, 4.5 year warranty, integration services, imaging, asset tag &amp; reporting, cart wiring, and delivery for La Puente HS. Total computers: 1027</t>
  </si>
  <si>
    <t>Lenovo 300e Laptops, electronic waste, 3 yr sealed battery replacement, 4.5 year warranty, integration services, imaging, asset tag &amp; reporting, cart wiring, and delivery for Lassalette. Total computers: 465</t>
  </si>
  <si>
    <t>Lenovo 300e Laptops, electronic waste, 3 yr sealed battery replacement, 4.5 year warranty, integration services, imaging, asset tag &amp; reporting, cart wiring, and delivery for Los Altos ES. Total computers: 22</t>
  </si>
  <si>
    <t>Lenovo 300e Laptops, electronic waste, 3 yr sealed battery replacement, 4.5 year warranty, integration services, imaging, asset tag &amp; reporting, cart wiring, and delivery for Los Altos ES. Total computers: 295</t>
  </si>
  <si>
    <t>Lenovo 300e Laptops, electronic waste, 3 yr sealed battery replacement, 4.5 year warranty, integration services, imaging, asset tag &amp; reporting, cart wiring, and delivery for Los Altos HS. Total computers: 1609</t>
  </si>
  <si>
    <t>Lenovo 300e Laptops, electronic waste, 3 yr sealed battery replacement, 4.5 year warranty, integration services, imaging, asset tag &amp; reporting, cart wiring, and delivery for Los Molinos. Total computers: 23</t>
  </si>
  <si>
    <t>Lenovo 300e Laptops, electronic waste, 3 yr sealed battery replacement, 4.5 year warranty, integration services, imaging, asset tag &amp; reporting, cart wiring, and delivery for Los Molinos. Total computers: 245</t>
  </si>
  <si>
    <t>Lenovo 300e Laptops, electronic waste, 3 yr sealed battery replacement, 4.5 year warranty, integration services, imaging, asset tag &amp; reporting, cart wiring, and delivery for Los Robles. Total computers: 11</t>
  </si>
  <si>
    <t>Lenovo 300e Laptops, electronic waste, 3 yr sealed battery replacement, 4.5 year warranty, integration services, imaging, asset tag &amp; reporting, cart wiring, and delivery for Los Robles. Total computers: 130</t>
  </si>
  <si>
    <t>Lenovo 300e Laptops, electronic waste, 3 yr sealed battery replacement, 4.5 year warranty, integration services, imaging, asset tag &amp; reporting, cart wiring, and delivery for Mesa Robles. Total computers: 46</t>
  </si>
  <si>
    <t>Lenovo 300e Laptops, electronic waste, 3 yr sealed battery replacement, 4.5 year warranty, integration services, imaging, asset tag &amp; reporting, cart wiring, and delivery for Mesa Robles. Total computers: 920</t>
  </si>
  <si>
    <t>Architect - Provide architectural &amp; engineering services to consists of technology and interior upgrades to all classrooms in each building at Mesa Robles.  Sitework will be limited to ADA access and path of travel requirements to each classroom.  Include allowances of $20,000.00</t>
  </si>
  <si>
    <t>Remove approx 80 LF of 6' high chain link fencing. Cut post off at grade. Return at later date and install inside sleeves to remove post and weld to existing.  Reinstall fencing at a later date at Mesa Robles.</t>
  </si>
  <si>
    <t>Lenovo 300e Laptops, electronic waste, 3 yr sealed battery replacement, 4.5 year warranty, integration services, imaging, asset tag &amp; reporting, cart wiring, and delivery for Nelson. Total computers: 60</t>
  </si>
  <si>
    <t>Lenovo 300e Laptops, electronic waste, 3 yr sealed battery replacement, 4.5 year warranty, integration services, imaging, asset tag &amp; reporting, cart wiring, and delivery for Nelson. Total computers: 220</t>
  </si>
  <si>
    <t xml:space="preserve">Equipment to repair &amp; replace security system at Nelson </t>
  </si>
  <si>
    <t>Lenovo 300e Laptops, electronic waste, 3 yr sealed battery replacement, 4.5 year warranty, integration services, imaging, asset tag &amp; reporting, cart wiring, and delivery for Newton. Total computers: 61</t>
  </si>
  <si>
    <t>Lenovo 300e Laptops, electronic waste, 3 yr sealed battery replacement, 4.5 year warranty, integration services, imaging, asset tag &amp; reporting, cart wiring, and delivery for Newton. Total computers: 625</t>
  </si>
  <si>
    <t>General inspection for the project as defined in Title 24 at Newton.  Alterations to (1) CR Buildings &amp; relocation of (4) 24' x 40' relocatable CR buildings</t>
  </si>
  <si>
    <t>Lenovo 300e Laptops, electronic waste, 3 yr sealed battery replacement, 4.5 year warranty, integration services, imaging, asset tag &amp; reporting, cart wiring, and delivery for Orange Grove. Total computers: 388</t>
  </si>
  <si>
    <t>Lenovo 300e Laptops, electronic waste, 3 yr sealed battery replacement, 4.5 year warranty, integration services, imaging, asset tag &amp; reporting, cart wiring, and delivery for Orange Grove. Total computers: 40</t>
  </si>
  <si>
    <t>Lenovo 300e Laptops, electronic waste, 3 yr sealed battery replacement, 4.5 year warranty, integration services, imaging, asset tag &amp; reporting, cart wiring, and delivery for Palm. Total computers: 210</t>
  </si>
  <si>
    <t>Lenovo 300e Laptops, electronic waste, 3 yr sealed battery replacement, 4.5 year warranty, integration services, imaging, asset tag &amp; reporting, cart wiring, and delivery for Palm Canyon. Total computers: 3</t>
  </si>
  <si>
    <t>Lenovo 300e Laptops, electronic waste, 3 yr sealed battery replacement, 4.5 year warranty, integration services, imaging, asset tag &amp; reporting, cart wiring, and delivery for Palm Canyon. Total computers: 20</t>
  </si>
  <si>
    <t>Lenovo 300e Laptops, electronic waste, 3 yr sealed battery replacement, 4.5 year warranty, integration services, imaging, asset tag &amp; reporting, cart wiring, and delivery for Sierra Vista. Total computers: 352</t>
  </si>
  <si>
    <t>Lenovo 300e Laptops, electronic waste, 3 yr sealed battery replacement, 4.5 year warranty, integration services, imaging, asset tag &amp; reporting, cart wiring, and delivery for Sparks ES. Total computers: 39</t>
  </si>
  <si>
    <t>Lenovo 300e Laptops, electronic waste, 3 yr sealed battery replacement, 4.5 year warranty, integration services, imaging, asset tag &amp; reporting, cart wiring, and delivery for Sparks ES. Total computers: 290</t>
  </si>
  <si>
    <t>Lenovo 300e Laptops, electronic waste, 3 yr sealed battery replacement, 4.5 year warranty, integration services, imaging, asset tag &amp; reporting, cart wiring, and delivery for Sparks MS. Total computers: 20</t>
  </si>
  <si>
    <t>Lenovo 300e Laptops, electronic waste, 3 yr sealed battery replacement, 4.5 year warranty, integration services, imaging, asset tag &amp; reporting, cart wiring, and delivery for Stimson. Total computers: 6</t>
  </si>
  <si>
    <t>Lenovo 300e Laptops, electronic waste, 3 yr sealed battery replacement, 4.5 year warranty, integration services, imaging, asset tag &amp; reporting, cart wiring, and delivery for Stimson. Total computers: 40</t>
  </si>
  <si>
    <t>Lenovo 300e Laptops, electronic waste, 3 yr sealed battery replacement, 4.5 year warranty, integration services, imaging, asset tag &amp; reporting, cart wiring, and delivery for Sunset. Total computers: 33</t>
  </si>
  <si>
    <t>Lenovo 300e Laptops, electronic waste, 3 yr sealed battery replacement, 4.5 year warranty, integration services, imaging, asset tag &amp; reporting, cart wiring, and delivery for Sunset. Total computers: 180</t>
  </si>
  <si>
    <t>Lenovo 300e Laptops, electronic waste, 3 yr sealed battery replacement, 4.5 year warranty, integration services, imaging, asset tag &amp; reporting, cart wiring, and delivery for Temple. Total computers: 36</t>
  </si>
  <si>
    <t>Lenovo 300e Laptops, electronic waste, 3 yr sealed battery replacement, 4.5 year warranty, integration services, imaging, asset tag &amp; reporting, cart wiring, and delivery for Temple. Total computers: 170</t>
  </si>
  <si>
    <t>Lenovo 300e Laptops, electronic waste, 3 yr sealed battery replacement, 4.5 year warranty, integration services, imaging, asset tag &amp; reporting, cart wiring, and delivery for Valinda. Total computers: 91</t>
  </si>
  <si>
    <t>Lenovo 300e Laptops, electronic waste, 3 yr sealed battery replacement, 4.5 year warranty, integration services, imaging, asset tag &amp; reporting, cart wiring, and delivery for Valinda. Total computers: 410</t>
  </si>
  <si>
    <t>Lenovo 300e Laptops, electronic waste, 3 yr sealed battery replacement, 4.5 year warranty, integration services, imaging, asset tag &amp; reporting, cart wiring, and delivery for Valley. Total computers: 16</t>
  </si>
  <si>
    <t>Lenovo 300e Laptops, electronic waste, 3 yr sealed battery replacement, 4.5 year warranty, integration services, imaging, asset tag &amp; reporting, cart wiring, and delivery for Valley. Total computers: 1609</t>
  </si>
  <si>
    <t>Lenovo 300e Laptops, electronic waste, 3 yr sealed battery replacement, 4.5 year warranty, integration services, imaging, asset tag &amp; reporting, cart wiring, and delivery at Wedgeworth. Total computers: 255</t>
  </si>
  <si>
    <t>Lenovo 300e Laptops, electronic waste, 3 yr sealed battery replacement, 4.5 year warranty, integration services, imaging, asset tag &amp; reporting, cart wiring, and delivery for Wilson HS. Total computers: 1372</t>
  </si>
  <si>
    <t>Lenovo 300e Laptops, electronic waste, 3 yr sealed battery replacement, 4.5 year warranty, integration services, imaging, asset tag &amp; reporting, cart wiring, and delivery for Wing Lane. Total computers: 16</t>
  </si>
  <si>
    <t>Lenovo 300e Laptops, electronic waste, 3 yr sealed battery replacement, 4.5 year warranty, integration services, imaging, asset tag &amp; reporting, cart wiring, and delivery for Wing Lane. Total computers: 165</t>
  </si>
  <si>
    <t>Lenovo 300e Laptops, electronic waste, 3 yr sealed battery replacement, 4.5 year warranty, integration services, imaging, asset tag &amp; reporting, cart wiring, and delivery for Workman ES. Total computers: 64</t>
  </si>
  <si>
    <t>Lenovo 300e Laptops, electronic waste, 3 yr sealed battery replacement, 4.5 year warranty, integration services, imaging, asset tag &amp; reporting, cart wiring, and delivery for Workman ES. Total computers: 160</t>
  </si>
  <si>
    <t>Lenovo 300e Laptops, electronic waste, 3 yr sealed battery replacement, 4.5 year warranty, integration services, imaging, asset tag &amp; reporting, cart wiring, and delivery for Workman HS. Total computers: 1016</t>
  </si>
  <si>
    <t>Pha
se</t>
  </si>
  <si>
    <t>Architect - Architectural design work required to create and prepare the contract set of drawings for submittal to DSA for Mesa Robles Interim Housing.  Inclusive are fees for conceptual design, schematic design. Design development, construction documents, bidding and negotiation, and construction administration.  Close-out PO.</t>
  </si>
  <si>
    <t>22-1428</t>
  </si>
  <si>
    <t>000000020245275</t>
  </si>
  <si>
    <t>PowerSwitch N2200-ON OS6 for Los Altos ES.  Total power switch: 2</t>
  </si>
  <si>
    <t>PowerSwitch N2200-ON OS6 for Mesa Robles.  Total power switch: 7</t>
  </si>
  <si>
    <t>PowerSwitch N2200-ON OS6 for Nelson.  Total power switch: 2</t>
  </si>
  <si>
    <t>PowerSwitch N2200-ON OS6 for Workman ES.  Total power switch: 2</t>
  </si>
  <si>
    <t>000000020246134</t>
  </si>
  <si>
    <t>T8665R</t>
  </si>
  <si>
    <t>000000020248528</t>
  </si>
  <si>
    <t>XSRQ-220000000971</t>
  </si>
  <si>
    <t>Classroom paper towel dispensers (2) for Los Altos ES</t>
  </si>
  <si>
    <t>000000020250616</t>
  </si>
  <si>
    <t>PO1-220000000334</t>
  </si>
  <si>
    <t>22-1681</t>
  </si>
  <si>
    <t>22-1683</t>
  </si>
  <si>
    <t>Furniture for Los Altos ES. Student chairs.</t>
  </si>
  <si>
    <t>PO3W-220000000256</t>
  </si>
  <si>
    <t>000000020253617</t>
  </si>
  <si>
    <t>000000020255185</t>
  </si>
  <si>
    <t>20-31197-61-0000001</t>
  </si>
  <si>
    <t>000000020255186</t>
  </si>
  <si>
    <t>20-31125-30-05</t>
  </si>
  <si>
    <t>000000020253624</t>
  </si>
  <si>
    <t>000000020255187</t>
  </si>
  <si>
    <t>PO2W-220000000367</t>
  </si>
  <si>
    <t>000000020255188</t>
  </si>
  <si>
    <t>000000020255193</t>
  </si>
  <si>
    <t>2021-088D</t>
  </si>
  <si>
    <t>000000020255195</t>
  </si>
  <si>
    <t>2021-097D</t>
  </si>
  <si>
    <t>RI95473</t>
  </si>
  <si>
    <t>000000020255202</t>
  </si>
  <si>
    <t>RI95450</t>
  </si>
  <si>
    <t>RI95527</t>
  </si>
  <si>
    <t>RI95922</t>
  </si>
  <si>
    <t>RI96157</t>
  </si>
  <si>
    <t>RI96227</t>
  </si>
  <si>
    <t>RI95508</t>
  </si>
  <si>
    <t>RI95528</t>
  </si>
  <si>
    <t>RI95559</t>
  </si>
  <si>
    <t>RI96203</t>
  </si>
  <si>
    <t>RI96228</t>
  </si>
  <si>
    <t>RI96259</t>
  </si>
  <si>
    <t>RI95526</t>
  </si>
  <si>
    <t>RI95923</t>
  </si>
  <si>
    <t>RI96226</t>
  </si>
  <si>
    <t>RI95529</t>
  </si>
  <si>
    <t>RI95924</t>
  </si>
  <si>
    <t>RI96229</t>
  </si>
  <si>
    <t>RI95656</t>
  </si>
  <si>
    <t>RI96355</t>
  </si>
  <si>
    <t>000000020253629</t>
  </si>
  <si>
    <t>000000020255213</t>
  </si>
  <si>
    <t>000000020255226</t>
  </si>
  <si>
    <t>000000020255227</t>
  </si>
  <si>
    <t>T8701</t>
  </si>
  <si>
    <t>000000020255214</t>
  </si>
  <si>
    <t>T8702</t>
  </si>
  <si>
    <t>T8706</t>
  </si>
  <si>
    <t>T8703</t>
  </si>
  <si>
    <t>T8704</t>
  </si>
  <si>
    <t>T8705</t>
  </si>
  <si>
    <t>202107-04:CMSM</t>
  </si>
  <si>
    <t>000000020255215</t>
  </si>
  <si>
    <t>202108-06:LAFA</t>
  </si>
  <si>
    <t>000000020255216</t>
  </si>
  <si>
    <t>202107-03:MRMSM</t>
  </si>
  <si>
    <t>202108-04:MRMSM</t>
  </si>
  <si>
    <t>202108-05:NFA</t>
  </si>
  <si>
    <t>000000020257046</t>
  </si>
  <si>
    <t>Newton-Interim Housing-Reprographics</t>
  </si>
  <si>
    <t>California-Interim Housing-Contractor</t>
  </si>
  <si>
    <t>PO2W-220000000413</t>
  </si>
  <si>
    <t>20-31311-30-05</t>
  </si>
  <si>
    <t>000000020259582</t>
  </si>
  <si>
    <t>20210630-12:CFA</t>
  </si>
  <si>
    <t>000000020259610</t>
  </si>
  <si>
    <t>202108-03:CMSM</t>
  </si>
  <si>
    <t>000000020269793</t>
  </si>
  <si>
    <t>202109-04:MRMSM</t>
  </si>
  <si>
    <t>000000020271037</t>
  </si>
  <si>
    <t>22-1909</t>
  </si>
  <si>
    <t>PO2W-220000000489</t>
  </si>
  <si>
    <t>PO2W-220000000464</t>
  </si>
  <si>
    <t>000000020272930</t>
  </si>
  <si>
    <t>000000020275054</t>
  </si>
  <si>
    <t>000000020276414</t>
  </si>
  <si>
    <t>000000020276415</t>
  </si>
  <si>
    <t>MCSI-4873</t>
  </si>
  <si>
    <t>000000020276431</t>
  </si>
  <si>
    <t>000000020283669</t>
  </si>
  <si>
    <t>20-31198-61-0000001</t>
  </si>
  <si>
    <t>T8722</t>
  </si>
  <si>
    <t>000000020283685</t>
  </si>
  <si>
    <t>000000020283689</t>
  </si>
  <si>
    <t>22-2317</t>
  </si>
  <si>
    <t>no scope</t>
  </si>
  <si>
    <t>000000020301535</t>
  </si>
  <si>
    <t>000000020302604</t>
  </si>
  <si>
    <t>202110-04:FFA</t>
  </si>
  <si>
    <t>000000020302605</t>
  </si>
  <si>
    <t>202110-05:LMFA</t>
  </si>
  <si>
    <t>PO2W-220000000706</t>
  </si>
  <si>
    <t>000000020304825</t>
  </si>
  <si>
    <t>Walked and reviewed site for the wireless door contacts installation at Nelson. Repair damage caused by bond work.</t>
  </si>
  <si>
    <t>Walked and reviewed site for the wireless door contacts installation at Mesa Robles. Repair damage caused by bond work.</t>
  </si>
  <si>
    <t>Troubleshot intercom system, was unable to hear bell system at Cedarlane. Repair damage caused by bond work.</t>
  </si>
  <si>
    <t>Walked and reviewed site for the wireless door contacts installation at Cedarlane. Repair damage caused by bond work.</t>
  </si>
  <si>
    <t>Walked and reviewed site for the wireless door contacts installation at Los Altos ES. Repair damage caused by bond work.</t>
  </si>
  <si>
    <t>202110-03:CMSM</t>
  </si>
  <si>
    <t>000000020305831</t>
  </si>
  <si>
    <t>000000020313182</t>
  </si>
  <si>
    <t>22-2885</t>
  </si>
  <si>
    <t>22-2878</t>
  </si>
  <si>
    <t>000000020324297</t>
  </si>
  <si>
    <t>000000020325325</t>
  </si>
  <si>
    <t>22-3033</t>
  </si>
  <si>
    <t>Custom made rolling instrument storage cabinets for Cedarlane.  Total cabinets: 2</t>
  </si>
  <si>
    <t>000000020337015</t>
  </si>
  <si>
    <t>000000020338267</t>
  </si>
  <si>
    <t>PO2W-220000000940</t>
  </si>
  <si>
    <t>PO2W-220000000897</t>
  </si>
  <si>
    <t>Pay app #16</t>
  </si>
  <si>
    <t>000000020341778</t>
  </si>
  <si>
    <t>000000020343098</t>
  </si>
  <si>
    <t>000000020345298</t>
  </si>
  <si>
    <t>202111-03:CMSM</t>
  </si>
  <si>
    <t>000000020346455</t>
  </si>
  <si>
    <t>000000020346458</t>
  </si>
  <si>
    <t>Ergotron Zip40 Charging carts to store laptops at Fairgrove. Total carts: 35.  To offset over payment of $0.10 on invoice #175372</t>
  </si>
  <si>
    <t>22-3543</t>
  </si>
  <si>
    <t>Provide labor and materials to complete Newton Interim Housing project per Bid #2020-21.30</t>
  </si>
  <si>
    <t>000000020358822</t>
  </si>
  <si>
    <t>Fire alarm and low voltage service for La Puente HS</t>
  </si>
  <si>
    <t>22-3685</t>
  </si>
  <si>
    <t>22-3670</t>
  </si>
  <si>
    <t>22-3690</t>
  </si>
  <si>
    <t>196338-1</t>
  </si>
  <si>
    <t>000000020360176</t>
  </si>
  <si>
    <t>000000020370745</t>
  </si>
  <si>
    <t>000000020370752</t>
  </si>
  <si>
    <t>000000020370769</t>
  </si>
  <si>
    <t>202112-03:CMSM</t>
  </si>
  <si>
    <t>000000020370771</t>
  </si>
  <si>
    <t>Grand Total:</t>
  </si>
  <si>
    <t>197570-1</t>
  </si>
  <si>
    <t>000000020374043</t>
  </si>
  <si>
    <t>Legal services for the bond projects</t>
  </si>
  <si>
    <t>Decal</t>
  </si>
  <si>
    <t>000000020376882</t>
  </si>
  <si>
    <t>PO2W-220000001228</t>
  </si>
  <si>
    <t>000000020378116</t>
  </si>
  <si>
    <t xml:space="preserve">Temporary power for Newton Interim Housing </t>
  </si>
  <si>
    <t>Temporary power</t>
  </si>
  <si>
    <t>22-3884</t>
  </si>
  <si>
    <t>J21117-2519</t>
  </si>
  <si>
    <t>000000020381073</t>
  </si>
  <si>
    <t>Utilities</t>
  </si>
  <si>
    <t>Newton-Interim Housing-Utilities</t>
  </si>
  <si>
    <t>202108-09:CMSM</t>
  </si>
  <si>
    <t>000000020382224</t>
  </si>
  <si>
    <t>22-3947</t>
  </si>
  <si>
    <t>2-515</t>
  </si>
  <si>
    <t>22-3983</t>
  </si>
  <si>
    <t>22-3984</t>
  </si>
  <si>
    <t>22-3985</t>
  </si>
  <si>
    <t>22-3986</t>
  </si>
  <si>
    <t>22-3988</t>
  </si>
  <si>
    <t>22-4020</t>
  </si>
  <si>
    <t>000000020391276</t>
  </si>
  <si>
    <t>000000020395760</t>
  </si>
  <si>
    <t>22-3836</t>
  </si>
  <si>
    <t>PO2W-220000001278</t>
  </si>
  <si>
    <t>000000020395761</t>
  </si>
  <si>
    <t>000000020395770</t>
  </si>
  <si>
    <t>000000020395771</t>
  </si>
  <si>
    <t>195670-4</t>
  </si>
  <si>
    <t>000000020395774</t>
  </si>
  <si>
    <t>PO2W-220000001329</t>
  </si>
  <si>
    <t>000000020395794</t>
  </si>
  <si>
    <t>000000020397386</t>
  </si>
  <si>
    <t>527233R</t>
  </si>
  <si>
    <t>DSA fees</t>
  </si>
  <si>
    <t>PO2W-220000001344</t>
  </si>
  <si>
    <t>PO2W-220000001345</t>
  </si>
  <si>
    <t>PO2W-220000001346</t>
  </si>
  <si>
    <t>PO2W-220000001347</t>
  </si>
  <si>
    <t>PO2W-220000001348</t>
  </si>
  <si>
    <t>000000020401407</t>
  </si>
  <si>
    <t>000000020403713</t>
  </si>
  <si>
    <t>000000020398558</t>
  </si>
  <si>
    <t>PO2W-220000001343</t>
  </si>
  <si>
    <t>000000020401402</t>
  </si>
  <si>
    <t>PO2W-220000001377</t>
  </si>
  <si>
    <t>000000020401405</t>
  </si>
  <si>
    <t>197728-4</t>
  </si>
  <si>
    <t>000000020401406</t>
  </si>
  <si>
    <t>0205447-IN</t>
  </si>
  <si>
    <t>000000020406994</t>
  </si>
  <si>
    <t>PO2W-220000001166</t>
  </si>
  <si>
    <t>PO1-220000000605</t>
  </si>
  <si>
    <t>22-4584</t>
  </si>
  <si>
    <t>0205845-IN</t>
  </si>
  <si>
    <t>000000020409355</t>
  </si>
  <si>
    <t>0207936-IN</t>
  </si>
  <si>
    <t>0205446-IN</t>
  </si>
  <si>
    <t>000000020412893</t>
  </si>
  <si>
    <t>000000020412897</t>
  </si>
  <si>
    <t>Elmo TT-12W Stem Cam Document Camera (HDMI Input &amp; Output) for Workman ES. Total cameras: 12</t>
  </si>
  <si>
    <t>000000020430482</t>
  </si>
  <si>
    <t>198458-2</t>
  </si>
  <si>
    <t>000000020432785</t>
  </si>
  <si>
    <t>22-5141</t>
  </si>
  <si>
    <t>Southern California Edison Co (SCE)</t>
  </si>
  <si>
    <t>22-5575</t>
  </si>
  <si>
    <t>Advertising seeking prequalification for contractors interested in bidding upcoming 21st Century modernization projects. Publication dates: 03/09/22 &amp; 03/16/22</t>
  </si>
  <si>
    <t>000000020441844</t>
  </si>
  <si>
    <t>000000020441852</t>
  </si>
  <si>
    <t>000000020443751</t>
  </si>
  <si>
    <t>000000020443754</t>
  </si>
  <si>
    <t>R20587497</t>
  </si>
  <si>
    <t>000000020444816</t>
  </si>
  <si>
    <t>2-10667</t>
  </si>
  <si>
    <t>000000020450077</t>
  </si>
  <si>
    <t>Mid-tower mobile storage with shelves &amp; 2 locking doors for Cedarlane.  Total towers: 24</t>
  </si>
  <si>
    <t>Mid-tower mobile storage with shelves &amp; 2 locking doors for Los Altos ES. Total towers: 16</t>
  </si>
  <si>
    <t>Mid-tower mobile storage with shelves &amp; 2 locking doors for Mesa Robles. Total towers: 37</t>
  </si>
  <si>
    <t>Mid-tower mobile storage with shelves &amp; 2 locking doors for Nelson. Total towers: 16</t>
  </si>
  <si>
    <t>Bay Alarm Company</t>
  </si>
  <si>
    <t>22-5814</t>
  </si>
  <si>
    <t>000000020451058</t>
  </si>
  <si>
    <t>000000020451068</t>
  </si>
  <si>
    <t>22-5138</t>
  </si>
  <si>
    <t>Rental of 2 - 40' dry containers with lock box for 6 months for Cedarlane.  Monthly rental is $180.00 for the first 6 month to include taxes, delivery and pick-up fees. After the intial 6 months, the monthly rental rate is $125.00/month through December 2021.  Close-out PO.</t>
  </si>
  <si>
    <t>Rental of 5 - 40' dry containers with lock box for 6 months for Los Altos ES.  After the intial 6 months, the monthly rental rate is $125.00/month through December 2021.  Close-out PO.</t>
  </si>
  <si>
    <t>Rental of 5 - 40' dry containers with lock box for 6 months for Mesa Robles.  Monthly rental is $180.00 for the first 6 month to include taxes, delivery and pick-up fees. After the intial 6 months, the monthly rental rate is $125.00/month through December 2021.  Close-out PO.</t>
  </si>
  <si>
    <t>Rental of 4 - 40' dry containers with lock box for 6 months for Nelson.  After the intial 6 months, the monthly rental rate is $125.00/month through December 2021.  Close-out PO.</t>
  </si>
  <si>
    <t>Rental of 3 - 40' dry containers with lock box for 6 months for Workman ES.  After the intial 6 months, the monthly rental rate is $125.00/month through December 2021.  Close-out PO.</t>
  </si>
  <si>
    <t>Rental of 1 - 40' dry containers with lock box for 6 months for Workman ES.  After the intial 6 months, the monthly rental rate is $125.00/month through December 2021.  Close-out PO.</t>
  </si>
  <si>
    <t>Rental of 1 container for Mesa Robles.  Monthly rental is $65.17 for the first month to include taxes, delivery and pick-up fees. After the intial month, the monthly rental rate is $85.00/month through December 2021.  Close-out PO.</t>
  </si>
  <si>
    <t>2-531</t>
  </si>
  <si>
    <t>2-532</t>
  </si>
  <si>
    <t>22-6075</t>
  </si>
  <si>
    <t>PO2W-220000001857</t>
  </si>
  <si>
    <t>000000020461018</t>
  </si>
  <si>
    <t>22-6151</t>
  </si>
  <si>
    <t>22-5085</t>
  </si>
  <si>
    <t>000000020463387</t>
  </si>
  <si>
    <t>000000020473558</t>
  </si>
  <si>
    <t>000000020473559</t>
  </si>
  <si>
    <t>000000020474726</t>
  </si>
  <si>
    <t>PO2W-220000001958</t>
  </si>
  <si>
    <t>0011522489</t>
  </si>
  <si>
    <t>000000020476690</t>
  </si>
  <si>
    <t>PO2W-220000001932</t>
  </si>
  <si>
    <t xml:space="preserve">Scanning/printing - set-up, copy, digital processing, copying, stapling, binding, 3 hole drill, cover, and delivery for the District office.  </t>
  </si>
  <si>
    <t xml:space="preserve">Legal services for the bond projects.  </t>
  </si>
  <si>
    <t xml:space="preserve">Rental of 1 container for Mesa Robles.  Monthly rental is $65.17 for the first month to include taxes, delivery and pick-up fees. After the intial month, the monthly rental rate is $85.00/month through December 2021.  </t>
  </si>
  <si>
    <t xml:space="preserve">Architect - Allowances for civil engineering in 21st Century classroom projects at Mesa Robles.  </t>
  </si>
  <si>
    <t>Legal services for the bond projects.  Close-out PO</t>
  </si>
  <si>
    <t>Culver Newlin, Inc.</t>
  </si>
  <si>
    <t>AWP Marketing and Printing Services LLC</t>
  </si>
  <si>
    <t>David M. Bertino Manufacturing, Inc.</t>
  </si>
  <si>
    <t>Graybar Electric</t>
  </si>
  <si>
    <t>Lightspeed Technologies, Inc.</t>
  </si>
  <si>
    <t>Masek Consulting Services, Inc.</t>
  </si>
  <si>
    <t>Dell Marketing Lp</t>
  </si>
  <si>
    <t>Martin Container, Inc.</t>
  </si>
  <si>
    <t>Teachers</t>
  </si>
  <si>
    <t>Pack classrooms</t>
  </si>
  <si>
    <t>Payroll register: C1E-C</t>
  </si>
  <si>
    <t>Teachers' salary.  These are teachers who packed their classrooms for the 21 st Century project at Mesa Robles</t>
  </si>
  <si>
    <t>Teachers' benefit.  These are teachers who packed their classrooms for the 21 st Century project at Mesa Robles</t>
  </si>
  <si>
    <t>Payroll register: C1H-C</t>
  </si>
  <si>
    <t>Payroll register: C1I-C</t>
  </si>
  <si>
    <t>Payroll register: C1J-C</t>
  </si>
  <si>
    <t>Payroll register: C1K-C</t>
  </si>
  <si>
    <t>Payroll register: V2B-C</t>
  </si>
  <si>
    <t>Teachers' salary.  These are teachers who packed their classrooms for the 21 st Century project at Cedarlane</t>
  </si>
  <si>
    <t>Teachers' benefit.  These are teachers who packed their classrooms for the 21 st Century project at Cedarlane</t>
  </si>
  <si>
    <t>Payroll register: C1F-C</t>
  </si>
  <si>
    <t>000000020484150</t>
  </si>
  <si>
    <t>000000020484155</t>
  </si>
  <si>
    <t>000000020484174</t>
  </si>
  <si>
    <t>000000020484178</t>
  </si>
  <si>
    <t>000000020487442</t>
  </si>
  <si>
    <t>000000020487457</t>
  </si>
  <si>
    <t>22-6711</t>
  </si>
  <si>
    <t>Amazon Capital Services</t>
  </si>
  <si>
    <t>000000020490794</t>
  </si>
  <si>
    <t>000000020489703</t>
  </si>
  <si>
    <t>000000020490801</t>
  </si>
  <si>
    <t>000000020498793</t>
  </si>
  <si>
    <t>000000020498794</t>
  </si>
  <si>
    <t>202205-08:CFA</t>
  </si>
  <si>
    <t>000000020498819</t>
  </si>
  <si>
    <t>202205-10:WHSFA</t>
  </si>
  <si>
    <t>202205-04:NR</t>
  </si>
  <si>
    <t>202205-11:WFA</t>
  </si>
  <si>
    <t>202205-09:GFA</t>
  </si>
  <si>
    <t>000000020498818</t>
  </si>
  <si>
    <t>202205-12:WFA</t>
  </si>
  <si>
    <t>PO2W-220000002312</t>
  </si>
  <si>
    <t>000000020505849</t>
  </si>
  <si>
    <t>Pay app #17</t>
  </si>
  <si>
    <t>000000020505866</t>
  </si>
  <si>
    <t>Elmo 1386-72 MO-2 + Elmo Cast Bundle for District-wide. Total cameras &amp; wireless receivers: 2 each</t>
  </si>
  <si>
    <t>PO3W-220000003018</t>
  </si>
  <si>
    <t>Camcor Inc.</t>
  </si>
  <si>
    <t>Document camera(s) bundles</t>
  </si>
  <si>
    <t>Document Cameras (Elmo Stem-Cam Mo-2) bundles: 2 from Camcor for District-wide use.</t>
  </si>
  <si>
    <t>Cumming Construction Management, Inc.</t>
  </si>
  <si>
    <t>GDL Best Contractors, Inc.</t>
  </si>
  <si>
    <t>Masters Contracting Corp.</t>
  </si>
  <si>
    <t>Haul-Away Rubbish Service Co.</t>
  </si>
  <si>
    <t>Mobile Modular Management Corp.</t>
  </si>
  <si>
    <t>Schneider Electric Buildings Americas, Inc.</t>
  </si>
  <si>
    <t>SVA Architects, Inc.</t>
  </si>
  <si>
    <t>Telenet VOIP, Inc.</t>
  </si>
  <si>
    <t>Boxes(360) for teachers' to pack their classrooms at Cedarlane.  Ordered 540, returned 150: 540 - 180 = 360 boxes</t>
  </si>
  <si>
    <t>Fee for fire flow testing performed or witnessed using Utility personnel for California.  This fee applies to tests performed on distribution systems in the entire territory served by the Utility.</t>
  </si>
  <si>
    <t>Fee for fire flow testing performed or witnessed using Utility personnel for Cedarlane.  This fee applies to tests performed on distribution systems in the entire territory served by the Utility.</t>
  </si>
  <si>
    <t>Fee for 3 fire flow testing performed or witnessed using Utility personnel at Mesa Robles.  This fee applies to tests performed on distribution systems in the entire territory served by the Utility.</t>
  </si>
  <si>
    <t>Fee for fire flow testing performed or witnessed using Utility personnel at Newton.  This fee applies to tests performed on distribution systems in the entire territory served by the Utility.</t>
  </si>
  <si>
    <t>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t>
  </si>
  <si>
    <t>Architect - Allowances to be used for civil engineering and related services in 21st Century classroom projects at Workman ES. Addendum to PO2W-20*1213.  The total architect costs including this allowances is $123,488.95</t>
  </si>
  <si>
    <t>Architect - Allowances to be used for civil engineering and related services in 21st Century classroom projects at Workman ES. Addendum to PO2W-20*1213.  The total architect costs including this allowances is $123,488.95.  Close-out PO</t>
  </si>
  <si>
    <t>Pay app #18</t>
  </si>
  <si>
    <t>000000020514306</t>
  </si>
  <si>
    <t>000000020516587</t>
  </si>
  <si>
    <t>000000020516592</t>
  </si>
  <si>
    <t>22-5053</t>
  </si>
  <si>
    <t>22-5140</t>
  </si>
  <si>
    <t>PO2W-220000002554</t>
  </si>
  <si>
    <t>000000020527704</t>
  </si>
  <si>
    <t>000000020529345</t>
  </si>
  <si>
    <t>000000020529406</t>
  </si>
  <si>
    <t>PO2W-220000002621</t>
  </si>
  <si>
    <t>PO2W-220000002619</t>
  </si>
  <si>
    <t>PO2W-220000002620</t>
  </si>
  <si>
    <t>Computer cables for Nelson</t>
  </si>
  <si>
    <t>Computer cables for Workman ES</t>
  </si>
  <si>
    <t>Purchase of 4 Portable classrooms - 24' x 40' DSA, install closure panels, new carpets, HVAC, T-8 lights lines, and delivery to Cedarlane.</t>
  </si>
  <si>
    <t>000000020533756</t>
  </si>
  <si>
    <t>2022/23</t>
  </si>
  <si>
    <t>23-289</t>
  </si>
  <si>
    <t>Frame with 2 x 6 and T1-11 plywood siding at 3 portable openings, approx. 5' x 10'. Prep, prime, and paint to match existing portable color at Newton</t>
  </si>
  <si>
    <t>23-288</t>
  </si>
  <si>
    <t>Furnish and install 1 each 6' high x 10' wide chain link swing gate at far rear of new portable bldgs.  Attach 2 7/8" sch-40 hinge post to bldg and core drill and set latch post thru asphalt. Furnish and install 19 LF of 6' high chain link fencing at front corner of new portables at Newton</t>
  </si>
  <si>
    <t>Moved 2 of the District's existing containers from one location to another location in the campus at Mesa Robles.</t>
  </si>
  <si>
    <t>Newton-Interim Housing-DSA Special Inspection</t>
  </si>
  <si>
    <t>000000020542150</t>
  </si>
  <si>
    <t>000000020542151</t>
  </si>
  <si>
    <t>Architect - Provide architectural &amp; engineering services to consists of technology and interior upgrades to all classrooms in each building at Mesa Robles.  Sitework will be limited to ADA access and path of travel requirements to each classroom.  Include allowances of $20,000.00.  Allowances for topographic survey and ADA compliances.</t>
  </si>
  <si>
    <t>202207-04:NR</t>
  </si>
  <si>
    <t>000000020546408</t>
  </si>
  <si>
    <t>000000020554417</t>
  </si>
  <si>
    <t>Walter Fajardo</t>
  </si>
  <si>
    <t xml:space="preserve">To notarize Notice of Completion for Los Altos ES, 21st Century project  </t>
  </si>
  <si>
    <t xml:space="preserve">To notarize Notice of Completion for Nelson, 21st Century project  </t>
  </si>
  <si>
    <t xml:space="preserve">To notarize Notice of Completion for Workman ES, 21st Century project  </t>
  </si>
  <si>
    <t>23-844</t>
  </si>
  <si>
    <t>23-643</t>
  </si>
  <si>
    <t>000000020553439</t>
  </si>
  <si>
    <t>000000020554415</t>
  </si>
  <si>
    <t>000000020555834</t>
  </si>
  <si>
    <t>23-826</t>
  </si>
  <si>
    <t>Notary fees</t>
  </si>
  <si>
    <t>23-1197</t>
  </si>
  <si>
    <t>19-31282-60-0000002</t>
  </si>
  <si>
    <t>000000020567761</t>
  </si>
  <si>
    <t>000000020574607</t>
  </si>
  <si>
    <t>PO2W-230000000247</t>
  </si>
  <si>
    <t>23-1343</t>
  </si>
  <si>
    <t>000000020578855</t>
  </si>
  <si>
    <t>000000020578872</t>
  </si>
  <si>
    <t>PO2W-230000000336</t>
  </si>
  <si>
    <t>PO1-230000000194</t>
  </si>
  <si>
    <t>0011549236</t>
  </si>
  <si>
    <t>000000020586484</t>
  </si>
  <si>
    <t>PO2W-230000000339</t>
  </si>
  <si>
    <t>Joel Duarte 07/18/22</t>
  </si>
  <si>
    <t>000000020586492</t>
  </si>
  <si>
    <t>000000020587943</t>
  </si>
  <si>
    <t>000000020587950</t>
  </si>
  <si>
    <t>000000020590138</t>
  </si>
  <si>
    <t>000000020590141</t>
  </si>
  <si>
    <t>PO2W-200000003193, PO2W-200000001051, 19-107586</t>
  </si>
  <si>
    <t>PO1-200000000899, 19-104053, JVER21-187</t>
  </si>
  <si>
    <t>PO2W-230000000446</t>
  </si>
  <si>
    <t>PO2W-230000000447</t>
  </si>
  <si>
    <t>000000020591609</t>
  </si>
  <si>
    <t>Project</t>
  </si>
  <si>
    <t>Site</t>
  </si>
  <si>
    <t>Vendor</t>
  </si>
  <si>
    <t>21st Century classroom</t>
  </si>
  <si>
    <t>Fire Alarm replacement</t>
  </si>
  <si>
    <t>Drinking Fountain replacement</t>
  </si>
  <si>
    <t>Amar-21st Century classroom-Environ Consultant</t>
  </si>
  <si>
    <t>Baldwin-21st Century classroom-CM/PM Management</t>
  </si>
  <si>
    <t>Baldwin-21st Century classroom-Contractor</t>
  </si>
  <si>
    <t>Baldwin-21st Century classroom-Environ Consultant</t>
  </si>
  <si>
    <t>Baldwin-21st Century classroom-Design</t>
  </si>
  <si>
    <t>Bixby-21st Century classroom-Contractor</t>
  </si>
  <si>
    <t>Bixby-21st Century classroom-Environ Consultant</t>
  </si>
  <si>
    <t>California-21st Century classroom-CM/PM Management</t>
  </si>
  <si>
    <t>California-21st Century classroom-Contractor</t>
  </si>
  <si>
    <t>California-21st Century classroom-Environ Consultant</t>
  </si>
  <si>
    <t>California-21st Century classroom-Design</t>
  </si>
  <si>
    <t>Cedarlane-21st Century classroom-Reprographics</t>
  </si>
  <si>
    <t>District Office-21st Century classroom-Technology</t>
  </si>
  <si>
    <t>Nelson-21st Century classroom-Technology</t>
  </si>
  <si>
    <t>Grandview-21st Century classroom-FF &amp; E</t>
  </si>
  <si>
    <t>California-21st Century classroom-Technology</t>
  </si>
  <si>
    <t>Cedarlane-21st Century classroom-Technology</t>
  </si>
  <si>
    <t>Del Valle-21st Century classroom-Technology</t>
  </si>
  <si>
    <t>Fairgrove-21st Century classroom-Technology</t>
  </si>
  <si>
    <t>Grandview-21st Century classroom-Technology</t>
  </si>
  <si>
    <t>Los Altos ES-21st Century classroom-Technology</t>
  </si>
  <si>
    <t>Los Molinos-21st Century classroom-Technology</t>
  </si>
  <si>
    <t>Los Robles-21st Century classroom-Technology</t>
  </si>
  <si>
    <t>Mesa Robles-21st Century classroom-Technology</t>
  </si>
  <si>
    <t>Newton-21st Century classroom-Technology</t>
  </si>
  <si>
    <t>Orange Grove-21st Century classroom-Technology</t>
  </si>
  <si>
    <t>Palm Canyon-21st Century classroom-Technology</t>
  </si>
  <si>
    <t>Sparks ES-21st Century classroom-Technology</t>
  </si>
  <si>
    <t>Stimson-21st Century classroom-Technology</t>
  </si>
  <si>
    <t>Sunset-21st Century classroom-Technology</t>
  </si>
  <si>
    <t>Temple-21st Century classroom-Technology</t>
  </si>
  <si>
    <t>Valinda-21st Century classroom-Technology</t>
  </si>
  <si>
    <t>Valley-21st Century classroom-Technology</t>
  </si>
  <si>
    <t>Wing Lane-21st Century classroom-Technology</t>
  </si>
  <si>
    <t>Workman ES-21st Century classroom-Technology</t>
  </si>
  <si>
    <t>Los Molinos-21st Century classroom-FF &amp; E</t>
  </si>
  <si>
    <t>Amar-21st Century classroom-FF &amp; E</t>
  </si>
  <si>
    <t>Baldwin-21st Century classroom-FF &amp; E</t>
  </si>
  <si>
    <t>Bixby-21st Century classroom-FF &amp; E</t>
  </si>
  <si>
    <t>California-21st Century classroom-FF &amp; E</t>
  </si>
  <si>
    <t>Cedarlane-21st Century classroom-FF &amp; E</t>
  </si>
  <si>
    <t>Del Valle-21st Century classroom-FF &amp; E</t>
  </si>
  <si>
    <t>Fairgrove-21st Century classroom-FF &amp; E</t>
  </si>
  <si>
    <t>Kwis-21st Century classroom-FF &amp; E</t>
  </si>
  <si>
    <t>Lassalette-21st Century classroom-FF &amp; E</t>
  </si>
  <si>
    <t>Nelson-21st Century classroom-FF &amp; E</t>
  </si>
  <si>
    <t>Palm-21st Century classroom-FF &amp; E</t>
  </si>
  <si>
    <t>Sparks ES-21st Century classroom-FF &amp; E</t>
  </si>
  <si>
    <t>Sunset-21st Century classroom-FF &amp; E</t>
  </si>
  <si>
    <t>Temple-21st Century classroom-FF &amp; E</t>
  </si>
  <si>
    <t>Valinda-21st Century classroom-FF &amp; E</t>
  </si>
  <si>
    <t>Wing Lane-21st Century classroom-FF &amp; E</t>
  </si>
  <si>
    <t>Workman ES-21st Century classroom-FF &amp; E</t>
  </si>
  <si>
    <t>Baldwin-21st Century classroom-Technology</t>
  </si>
  <si>
    <t>Bixby-21st Century classroom-Technology</t>
  </si>
  <si>
    <t>Grazide-21st Century classroom-Technology</t>
  </si>
  <si>
    <t>Kwis-21st Century classroom-Technology</t>
  </si>
  <si>
    <t>La Puente HS-21st Century classroom-Technology</t>
  </si>
  <si>
    <t>Lassalette-21st Century classroom-Technology</t>
  </si>
  <si>
    <t>Los Altos HS-21st Century classroom-Technology</t>
  </si>
  <si>
    <t>Palm-21st Century classroom-Technology</t>
  </si>
  <si>
    <t>Sierra Vista-21st Century classroom-Technology</t>
  </si>
  <si>
    <t>Sparks MS-21st Century classroom-Technology</t>
  </si>
  <si>
    <t>Wedgeworth-21st Century classroom-Technology</t>
  </si>
  <si>
    <t>Wilson HS-21st Century classroom-Technology</t>
  </si>
  <si>
    <t>Workman HS-21st Century classroom-Technology</t>
  </si>
  <si>
    <t>District Office-21st Century classroom-FF &amp; E</t>
  </si>
  <si>
    <t>Amar-21st Century classroom-Technology</t>
  </si>
  <si>
    <t>Cedarlane-21st Century classroom-CM/PM Management</t>
  </si>
  <si>
    <t>Cedarlane-21st Century classroom-DSA Fees</t>
  </si>
  <si>
    <t>Cedarlane-21st Century classroom-Contractor</t>
  </si>
  <si>
    <t>Cedarlane-21st Century classroom-Move Management</t>
  </si>
  <si>
    <t>Cedarlane-21st Century classroom-Environ Consultant</t>
  </si>
  <si>
    <t>Cedarlane-21st Century classroom-Design</t>
  </si>
  <si>
    <t>Cedarlane-21st Century classroom-Advertisement</t>
  </si>
  <si>
    <t>Cedarlane-21st Century classroom-DSA Inspection</t>
  </si>
  <si>
    <t>Del Valle-21st Century classroom-Contractor</t>
  </si>
  <si>
    <t>Del Valle-21st Century classroom-Environ Consultant</t>
  </si>
  <si>
    <t>Dibble-21st Century classroom-Environ Consultant</t>
  </si>
  <si>
    <t>District Office-21st Century classroom-Reprographics</t>
  </si>
  <si>
    <t>District Office-21st Century classroom-CM/PM Management</t>
  </si>
  <si>
    <t>District Office-21st Century classroom-Contractor</t>
  </si>
  <si>
    <t>District Office-21st Century classroom-Advertisement</t>
  </si>
  <si>
    <t>Fairgrove-21st Century classroom-CM/PM Management</t>
  </si>
  <si>
    <t>Fairgrove-21st Century classroom-Environ Consultant</t>
  </si>
  <si>
    <t>Fairgrove-21st Century classroom-Design</t>
  </si>
  <si>
    <t>Grandview-21st Century classroom-Reprographics</t>
  </si>
  <si>
    <t>Grandview-21st Century classroom-CM/PM Management</t>
  </si>
  <si>
    <t>Cedarlane-21st Century classroom-Move classroom</t>
  </si>
  <si>
    <t>Mesa Robles-21st Century classroom-Move classroom</t>
  </si>
  <si>
    <t>Los Altos ES-21st Century classroom-FF &amp; E</t>
  </si>
  <si>
    <t>Mesa Robles-21st Century classroom-FF &amp; E</t>
  </si>
  <si>
    <t>Los Altos ES-21st Century classroom-Contractor</t>
  </si>
  <si>
    <t>Grandview-21st Century classroom-DSA Fees</t>
  </si>
  <si>
    <t>Grandview-21st Century classroom-Design</t>
  </si>
  <si>
    <t>Grandview-21st Century classroom-Environ Consultant</t>
  </si>
  <si>
    <t>Grandview-21st Century classroom-Advertisement</t>
  </si>
  <si>
    <t>Grazide-21st Century classroom-CM/PM Management</t>
  </si>
  <si>
    <t>Grazide-21st Century classroom-Contractor</t>
  </si>
  <si>
    <t>Grazide-21st Century classroom-Environ Consultant</t>
  </si>
  <si>
    <t>Grazide-21st Century classroom-Design</t>
  </si>
  <si>
    <t>Newton-21st Century classroom-Contractor</t>
  </si>
  <si>
    <t>Kwis-21st Century classroom-Contractor</t>
  </si>
  <si>
    <t>Kwis-21st Century classroom-Environ Consultant</t>
  </si>
  <si>
    <t>La Puente HS-21st Century classroom-Environ Consultant</t>
  </si>
  <si>
    <t>Lassalette-21st Century classroom-Environ Consultant</t>
  </si>
  <si>
    <t>Los Altos ES-21st Century classroom-Reprographics</t>
  </si>
  <si>
    <t>Los Altos ES-21st Century classroom-DSA Special Inspection</t>
  </si>
  <si>
    <t>Los Altos ES-21st Century classroom-CM/PM Management</t>
  </si>
  <si>
    <t>Los Altos ES-21st Century classroom-DSA Fees</t>
  </si>
  <si>
    <t>Los Altos ES-21st Century classroom-Move Management</t>
  </si>
  <si>
    <t>Los Altos ES-21st Century classroom-Environ Consultant</t>
  </si>
  <si>
    <t>Los Altos ES-21st Century classroom-Design</t>
  </si>
  <si>
    <t>Los Altos ES-21st Century classroom-DSA Inspection</t>
  </si>
  <si>
    <t>Los Altos HS-21st Century classroom-Contractor</t>
  </si>
  <si>
    <t>Los Altos HS-21st Century classroom-Environ Consultant</t>
  </si>
  <si>
    <t>Los Molinos-21st Century classroom-CM/PM Management</t>
  </si>
  <si>
    <t>Los Molinos-21st Century classroom-Contractor</t>
  </si>
  <si>
    <t>Los Molinos-21st Century classroom-Environ Consultant</t>
  </si>
  <si>
    <t>Los Molinos-21st Century classroom-Design</t>
  </si>
  <si>
    <t>Los Robles-21st Century classroom-Contractor</t>
  </si>
  <si>
    <t>Los Robles-21st Century classroom-Environ Consultant</t>
  </si>
  <si>
    <t>Mesa Robles-21st Century classroom-Reprographics</t>
  </si>
  <si>
    <t>Mesa Robles-21st Century classroom-Contractor</t>
  </si>
  <si>
    <t>Mesa Robles-21st Century classroom-CM/PM Management</t>
  </si>
  <si>
    <t>Mesa Robles-21st Century classroom-DSA Fees</t>
  </si>
  <si>
    <t>Mesa Robles-21st Century classroom-Move Management</t>
  </si>
  <si>
    <t>Mesa Robles-21st Century classroom-Environ Consultant</t>
  </si>
  <si>
    <t>Mesa Robles-21st Century classroom-Design</t>
  </si>
  <si>
    <t>Mesa Robles-21st Century classroom-Advertisement</t>
  </si>
  <si>
    <t>Mesa Robles-21st Century classroom-DSA Inspection</t>
  </si>
  <si>
    <t>Nelson-21st Century classroom-Reprographics</t>
  </si>
  <si>
    <t>Nelson-21st Century classroom-DSA Special Inspection</t>
  </si>
  <si>
    <t>Nelson-21st Century classroom-CM/PM Management</t>
  </si>
  <si>
    <t>Nelson-21st Century classroom-DSA Fees</t>
  </si>
  <si>
    <t>Nelson-21st Century classroom-Contractor</t>
  </si>
  <si>
    <t>Nelson-21st Century classroom-Move Management</t>
  </si>
  <si>
    <t>Nelson-21st Century classroom-Environ Consultant</t>
  </si>
  <si>
    <t>Nelson-21st Century classroom-Design</t>
  </si>
  <si>
    <t>Nelson-21st Century classroom-DSA Inspection</t>
  </si>
  <si>
    <t>Newton-21st Century classroom-Reprographics</t>
  </si>
  <si>
    <t>Newton-21st Century classroom-CM/PM Management</t>
  </si>
  <si>
    <t>Newton-21st Century classroom-DSA Fees</t>
  </si>
  <si>
    <t>Newton-21st Century classroom-Design</t>
  </si>
  <si>
    <t>Newton-21st Century classroom-Environ Consultant</t>
  </si>
  <si>
    <t>Newton-21st Century classroom-Advertisement</t>
  </si>
  <si>
    <t>Orange Grove-21st Century classroom-CM/PM Management</t>
  </si>
  <si>
    <t>Orange Grove-21st Century classroom-Contractor</t>
  </si>
  <si>
    <t>Orange Grove-21st Century classroom-Environ Consultant</t>
  </si>
  <si>
    <t>Orange Grove-21st Century classroom-Design</t>
  </si>
  <si>
    <t>Palm-21st Century classroom-Contractor</t>
  </si>
  <si>
    <t>Palm-21st Century classroom-Environ Consultant</t>
  </si>
  <si>
    <t>Sierra Vista-21st Century classroom-Environ Consultant</t>
  </si>
  <si>
    <t>Sparks ES-21st Century classroom-Contractor</t>
  </si>
  <si>
    <t>Sparks ES-21st Century classroom-Environ Consultant</t>
  </si>
  <si>
    <t>Sparks MS-21st Century classroom-Reprographics</t>
  </si>
  <si>
    <t>Sparks MS-21st Century classroom-CM/PM Management</t>
  </si>
  <si>
    <t>Sparks MS-21st Century classroom-DSA Fees</t>
  </si>
  <si>
    <t>Sparks MS-21st Century classroom-Design</t>
  </si>
  <si>
    <t>Sparks MS-21st Century classroom-Environ Consultant</t>
  </si>
  <si>
    <t>Sparks MS-21st Century classroom-Advertisement</t>
  </si>
  <si>
    <t>Stimson-21st Century classroom-CM/PM Management</t>
  </si>
  <si>
    <t>Sunset-21st Century classroom-CM/PM Management</t>
  </si>
  <si>
    <t>Sunset-21st Century classroom-Contractor</t>
  </si>
  <si>
    <t>Sunset-21st Century classroom-Environ Consultant</t>
  </si>
  <si>
    <t>Sunset-21st Century classroom-Design</t>
  </si>
  <si>
    <t>Temple-21st Century classroom-Environ Consultant</t>
  </si>
  <si>
    <t>Valinda-21st Century classroom-Environ Consultant</t>
  </si>
  <si>
    <t>Valley-21st Century classroom-Contractor</t>
  </si>
  <si>
    <t>Valley-21st Century classroom-Environ Consultant</t>
  </si>
  <si>
    <t>Wedgeworth-21st Century classroom-Contractor</t>
  </si>
  <si>
    <t>Willow-21st Century classroom-Environ Consultant</t>
  </si>
  <si>
    <t>Wilson HS-21st Century classroom-Contractor</t>
  </si>
  <si>
    <t>Wilson HS-21st Century classroom-Environ Consultant</t>
  </si>
  <si>
    <t>Wing Lane-21st Century classroom-Contractor</t>
  </si>
  <si>
    <t>Wing Lane-21st Century classroom-Environ Consultant</t>
  </si>
  <si>
    <t>Workman ES-21st Century classroom-Reprographics</t>
  </si>
  <si>
    <t>Workman ES-21st Century classroom-DSA Special Inspection</t>
  </si>
  <si>
    <t>Workman ES-21st Century classroom-CM/PM Management</t>
  </si>
  <si>
    <t>Workman ES-21st Century classroom-DSA Fees</t>
  </si>
  <si>
    <t>Workman ES-21st Century classroom-Contractor</t>
  </si>
  <si>
    <t>Workman ES-21st Century classroom-Move Management</t>
  </si>
  <si>
    <t>Workman ES-21st Century classroom-Environ Consultant</t>
  </si>
  <si>
    <t>Workman ES-21st Century classroom-Design</t>
  </si>
  <si>
    <t>Workman ES-21st Century classroom-DSA Inspection</t>
  </si>
  <si>
    <t>Workman HS-21st Century classroom-Contractor</t>
  </si>
  <si>
    <t>Workman HS-21st Century classroom-Environ Consultant</t>
  </si>
  <si>
    <t>Amar-Drinking Fountain replacement-Contractor</t>
  </si>
  <si>
    <t>Amar-Drinking Fountain replacement-DSA Inspection</t>
  </si>
  <si>
    <t>Baldwin-Drinking Fountain replacement-DSA Fees</t>
  </si>
  <si>
    <t>Bixby-Drinking Fountain replacement-DSA Fees</t>
  </si>
  <si>
    <t>California-Drinking Fountain replacement-DSA Fees</t>
  </si>
  <si>
    <t>Cedarlane-Drinking Fountain replacement-DSA Inspection</t>
  </si>
  <si>
    <t>Fairgrove-Drinking Fountain replacement-DSA Inspection</t>
  </si>
  <si>
    <t>Kwis-Drinking Fountain replacement-DSA Inspection</t>
  </si>
  <si>
    <t>La Puente HS-Drinking Fountain replacement-DSA Inspection</t>
  </si>
  <si>
    <t>Lassalette-Drinking Fountain replacement-DSA Inspection</t>
  </si>
  <si>
    <t>Los Altos ES-Drinking Fountain replacement-DSA Fees</t>
  </si>
  <si>
    <t>Los Altos HS-Drinking Fountain replacement-Contractor</t>
  </si>
  <si>
    <t>Los Molinos-Drinking Fountain replacement-DSA Fees</t>
  </si>
  <si>
    <t>Mesa Robles-Drinking Fountain replacement-DSA Fees</t>
  </si>
  <si>
    <t>Mesa Robles-Drinking Fountain replacement-Contractor</t>
  </si>
  <si>
    <t>Nelson-Drinking Fountain replacement-DSA Fees</t>
  </si>
  <si>
    <t>Palm-Drinking Fountain replacement-DSA Fees</t>
  </si>
  <si>
    <t>Sparks ES-Drinking Fountain replacement-DSA Inspection</t>
  </si>
  <si>
    <t>Sunset-Drinking Fountain replacement-Contractor</t>
  </si>
  <si>
    <t>Wedgeworth-Drinking Fountain replacement-Contractor</t>
  </si>
  <si>
    <t>Wedgeworth-Drinking Fountain replacement-DSA Inspection</t>
  </si>
  <si>
    <t>Wilson HS-Drinking Fountain replacement-DSA Inspection</t>
  </si>
  <si>
    <t>Wing Lane-Drinking Fountain replacement-Contractor</t>
  </si>
  <si>
    <t>Workman ES-Drinking Fountain replacement-DSA Inspection</t>
  </si>
  <si>
    <t>Baldwin-Fire Alarm replacement-DSA Fees</t>
  </si>
  <si>
    <t>Baldwin-Fire Alarm replacement-Design</t>
  </si>
  <si>
    <t>Bixby-Fire Alarm replacement-DSA Fees</t>
  </si>
  <si>
    <t>Bixby-Fire Alarm replacement-Design</t>
  </si>
  <si>
    <t>California-Fire Alarm replacement-DSA Fees</t>
  </si>
  <si>
    <t>California-Fire Alarm replacement-Design</t>
  </si>
  <si>
    <t>California-Fire Alarm replacement-DSA Inspection</t>
  </si>
  <si>
    <t>California-Fire Alarm replacement-Contractor</t>
  </si>
  <si>
    <t>Cedarlane-Fire Alarm replacement-DSA Fees</t>
  </si>
  <si>
    <t>Cedarlane-Fire Alarm replacement-Environ Consultant</t>
  </si>
  <si>
    <t>Cedarlane-Fire Alarm replacement-Design</t>
  </si>
  <si>
    <t>Cedarlane-Fire Alarm replacement-DSA Inspection</t>
  </si>
  <si>
    <t>Cedarlane-Fire Alarm replacement-Contractor</t>
  </si>
  <si>
    <t>Del Valle-Fire Alarm replacement-DSA Fees</t>
  </si>
  <si>
    <t>Del Valle-Fire Alarm replacement-Design</t>
  </si>
  <si>
    <t>Fairgrove-Fire Alarm replacement-DSA Fees</t>
  </si>
  <si>
    <t>Fairgrove-Fire Alarm replacement-Design</t>
  </si>
  <si>
    <t>Fairgrove-Fire Alarm replacement-DSA Inspection</t>
  </si>
  <si>
    <t>Fairgrove-Fire Alarm replacement-Contractor</t>
  </si>
  <si>
    <t>Grandview-Fire Alarm replacement-DSA Fees</t>
  </si>
  <si>
    <t>Grandview-Fire Alarm replacement-Environ Consultant</t>
  </si>
  <si>
    <t>Grandview-Fire Alarm replacement-Design</t>
  </si>
  <si>
    <t>Grandview-Fire Alarm replacement-DSA Inspection</t>
  </si>
  <si>
    <t>Grandview-Fire Alarm replacement-Contractor</t>
  </si>
  <si>
    <t>Grazide-Fire Alarm replacement-DSA Fees</t>
  </si>
  <si>
    <t>Grazide-Fire Alarm replacement-Design</t>
  </si>
  <si>
    <t>Kwis-Fire Alarm replacement-DSA Fees</t>
  </si>
  <si>
    <t>Kwis-Fire Alarm replacement-Design</t>
  </si>
  <si>
    <t>La Puente HS-Fire Alarm replacement-Design</t>
  </si>
  <si>
    <t>La Puente HS-Fire Alarm replacement-Contractor</t>
  </si>
  <si>
    <t>Lassalette-Fire Alarm replacement-DSA Fees</t>
  </si>
  <si>
    <t>Lassalette-Fire Alarm replacement-Design</t>
  </si>
  <si>
    <t>Los Altos ES-Fire Alarm replacement-Design</t>
  </si>
  <si>
    <t>Los Altos ES-Fire Alarm replacement-DSA Inspection</t>
  </si>
  <si>
    <t>Los Altos ES-Fire Alarm replacement-Contractor</t>
  </si>
  <si>
    <t>Los Altos HS-Fire Alarm replacement-DSA Fees</t>
  </si>
  <si>
    <t>Los Altos HS-Fire Alarm replacement-Design</t>
  </si>
  <si>
    <t>Los Molinos-Fire Alarm replacement-Reprographics</t>
  </si>
  <si>
    <t>Los Molinos-Fire Alarm replacement-DSA Fees</t>
  </si>
  <si>
    <t>Los Molinos-Fire Alarm replacement-Design</t>
  </si>
  <si>
    <t>Los Molinos-Fire Alarm replacement-DSA Inspection</t>
  </si>
  <si>
    <t>Los Molinos-Fire Alarm replacement-Contractor</t>
  </si>
  <si>
    <t>Los Robles-Fire Alarm replacement-DSA Fees</t>
  </si>
  <si>
    <t>Los Robles-Fire Alarm replacement-Design</t>
  </si>
  <si>
    <t>Mesa Robles-Fire Alarm replacement-DSA Fees</t>
  </si>
  <si>
    <t>Mesa Robles-Fire Alarm replacement-Design</t>
  </si>
  <si>
    <t>Mesa Robles-Fire Alarm replacement-DSA Inspection</t>
  </si>
  <si>
    <t>Mesa Robles-Fire Alarm replacement-Contractor</t>
  </si>
  <si>
    <t>Nelson-Fire Alarm replacement-Design</t>
  </si>
  <si>
    <t>Nelson-Fire Alarm replacement-DSA Inspection</t>
  </si>
  <si>
    <t>Nelson-Fire Alarm replacement-Contractor</t>
  </si>
  <si>
    <t>Newton-Fire Alarm replacement-DSA Fees</t>
  </si>
  <si>
    <t>Newton-Fire Alarm replacement-Design</t>
  </si>
  <si>
    <t>Newton-Fire Alarm replacement-DSA Inspection</t>
  </si>
  <si>
    <t>Newton-Fire Alarm replacement-Contractor</t>
  </si>
  <si>
    <t>Orange Grove-Fire Alarm replacement-DSA Fees</t>
  </si>
  <si>
    <t>Orange Grove-Fire Alarm replacement-Design</t>
  </si>
  <si>
    <t>Palm-Fire Alarm replacement-DSA Fees</t>
  </si>
  <si>
    <t>Palm-Fire Alarm replacement-Design</t>
  </si>
  <si>
    <t>Sierra Vista-Fire Alarm replacement-DSA Fees</t>
  </si>
  <si>
    <t>Sierra Vista-Fire Alarm replacement-Design</t>
  </si>
  <si>
    <t>Sparks ES-Fire Alarm replacement-DSA Fees</t>
  </si>
  <si>
    <t>Sparks ES-Fire Alarm replacement-Design</t>
  </si>
  <si>
    <t>Sparks MS-Fire Alarm replacement-DSA Fees</t>
  </si>
  <si>
    <t>Sparks MS-Fire Alarm replacement-Design</t>
  </si>
  <si>
    <t>Sparks MS-Fire Alarm replacement-DSA Inspection</t>
  </si>
  <si>
    <t>Sparks MS-Fire Alarm replacement-Contractor</t>
  </si>
  <si>
    <t>Stimson-Fire Alarm replacement-DSA Fees</t>
  </si>
  <si>
    <t>Stimson-Fire Alarm replacement-Design</t>
  </si>
  <si>
    <t>Sunset-Fire Alarm replacement-DSA Fees</t>
  </si>
  <si>
    <t>Sunset-Fire Alarm replacement-Design</t>
  </si>
  <si>
    <t>Valinda-Fire Alarm replacement-DSA Fees</t>
  </si>
  <si>
    <t>Valinda-Fire Alarm replacement-Design</t>
  </si>
  <si>
    <t>Valley-Fire Alarm replacement-DSA Fees</t>
  </si>
  <si>
    <t>Valley-Fire Alarm replacement-Design</t>
  </si>
  <si>
    <t>Valley-Fire Alarm replacement-DSA Inspection</t>
  </si>
  <si>
    <t>Valley-Fire Alarm replacement-Contractor</t>
  </si>
  <si>
    <t>Wilson HS-Fire Alarm replacement-Design</t>
  </si>
  <si>
    <t>Wilson HS-Fire Alarm replacement-DSA Inspection</t>
  </si>
  <si>
    <t>Wilson HS-Fire Alarm replacement-Contractor</t>
  </si>
  <si>
    <t>Wing Lane-Fire Alarm replacement-DSA Fees</t>
  </si>
  <si>
    <t>Wing Lane-Fire Alarm replacement-Design</t>
  </si>
  <si>
    <t>Workman ES-Fire Alarm replacement-Design</t>
  </si>
  <si>
    <t>Workman ES-Fire Alarm replacement-DSA Inspection</t>
  </si>
  <si>
    <t>Workman ES-Fire Alarm replacement-Contractor</t>
  </si>
  <si>
    <t>000000020601010</t>
  </si>
  <si>
    <t>000000020601013</t>
  </si>
  <si>
    <t>000000020601036</t>
  </si>
  <si>
    <t>PO2W-230000000005</t>
  </si>
  <si>
    <t>22-7244</t>
  </si>
  <si>
    <t>000000020606674</t>
  </si>
  <si>
    <t>000000020626858</t>
  </si>
  <si>
    <t>23-2644</t>
  </si>
  <si>
    <t>23-2683</t>
  </si>
  <si>
    <t>Grandview-21st Century classroom-Contractor</t>
  </si>
  <si>
    <t>Classroom improvements for Grandview 21st Century. Bid option #2</t>
  </si>
  <si>
    <t>Classroom improvements for Newton 21st Century. Bid option #2</t>
  </si>
  <si>
    <t>Sparks MS-21st Century classroom-Contractor</t>
  </si>
  <si>
    <t>Classroom improvements for Sparks MS 21st Century. Bid option #2</t>
  </si>
  <si>
    <t>23-2750</t>
  </si>
  <si>
    <t>23-2751</t>
  </si>
  <si>
    <t>23-2752</t>
  </si>
  <si>
    <t>23-2901</t>
  </si>
  <si>
    <t>23-2839</t>
  </si>
  <si>
    <t>Furniture for Grandview students (18 classrooms). Student chairs, mid towers shelves, mega cases shelves, mobile teacher's desks, etc</t>
  </si>
  <si>
    <t>Newton-21st Century classroom-FF &amp; E</t>
  </si>
  <si>
    <t>23-2840</t>
  </si>
  <si>
    <t>Furniture for Newton students (20 classrooms). Student chairs, mid towers shelves, mega cases shelves, mobile teacher's desks, etc</t>
  </si>
  <si>
    <t>Sparks MS-21st Century classroom-FF &amp; E</t>
  </si>
  <si>
    <t>23-2841</t>
  </si>
  <si>
    <t>Furniture for Sparks MS students (13 classrooms). Student chairs, mid towers shelves, mega cases shelves, mobile teacher's desks, etc</t>
  </si>
  <si>
    <t>000000020653691</t>
  </si>
  <si>
    <t>PO1-230000000406</t>
  </si>
  <si>
    <t>000000020653700</t>
  </si>
  <si>
    <t>000000020661315</t>
  </si>
  <si>
    <t>000000020661323</t>
  </si>
  <si>
    <t>PO3W-230000000771</t>
  </si>
  <si>
    <t>PO3W-230000000772</t>
  </si>
  <si>
    <t>PO3W-230000000773</t>
  </si>
  <si>
    <t>000000020673474</t>
  </si>
  <si>
    <t>PO2W-230000001043</t>
  </si>
  <si>
    <t>23-3425</t>
  </si>
  <si>
    <t>23-3426</t>
  </si>
  <si>
    <t>23-3427</t>
  </si>
  <si>
    <t>000000020681642</t>
  </si>
  <si>
    <t>PO2W-230000001268</t>
  </si>
  <si>
    <t>PO2W-230000001269</t>
  </si>
  <si>
    <t>PO2W-230000001271</t>
  </si>
  <si>
    <t>23-3594</t>
  </si>
  <si>
    <t>Rental of 1 - 40' dry container with lock box for 1 year at Grandview.  The monthly rental rate is $225.00/month.  The total cost of the container's delivery and pick-up charges is $600.00</t>
  </si>
  <si>
    <t>Rental of 1 - 40' dry container with lock box for 1 year at Newton.  The monthly rental rate is $225.00/month.  The total cost of the container's delivery and pick-up charges is $600.00</t>
  </si>
  <si>
    <t>Rental of 1 - 40' dry container with lock box for 1 year at Sparks MS.  The monthly rental rate is $225.00/month.  The total cost of the container's delivery and pick-up charges is $600.00</t>
  </si>
  <si>
    <t>Grandview-21st Century classroom-Move Management</t>
  </si>
  <si>
    <t>Newton-21st Century classroom-Move Management</t>
  </si>
  <si>
    <t>Sparks MS-21st Century classroom-Move Management</t>
  </si>
  <si>
    <t>000000020696076</t>
  </si>
  <si>
    <t>000000020696077</t>
  </si>
  <si>
    <t>PO3W-230000000930</t>
  </si>
  <si>
    <t>23-3483</t>
  </si>
  <si>
    <t>981114R</t>
  </si>
  <si>
    <t>000000020698109</t>
  </si>
  <si>
    <t>981115R</t>
  </si>
  <si>
    <t>000000020698113</t>
  </si>
  <si>
    <t>Fire flow testing</t>
  </si>
  <si>
    <t>PO2W-230000001310</t>
  </si>
  <si>
    <t>Grandview-21st Century classroom-Move classroom</t>
  </si>
  <si>
    <t>XSRQ-230000002152</t>
  </si>
  <si>
    <t>Boxes(150) &amp; packing tapes (20) for teachers' to pack their classrooms at Grandview</t>
  </si>
  <si>
    <t>Newton-21st Century classroom-Move classroom</t>
  </si>
  <si>
    <t>XSRQ-230000002153</t>
  </si>
  <si>
    <t>Boxes(150) &amp; packing tapes (20) for teachers' to pack their classrooms at Newton</t>
  </si>
  <si>
    <t>Sparks MS-21st Century classroom-Move classroom</t>
  </si>
  <si>
    <t>XSRQ-230000002154</t>
  </si>
  <si>
    <t>Boxes(150) &amp; packing tapes (20) for teachers' to pack their classrooms at Sparks MS</t>
  </si>
  <si>
    <t>Grandview-21st Century classroom-DSA Special Inspection</t>
  </si>
  <si>
    <t>Provide material inspection &amp; testing services for the campus modernization project at Grandview</t>
  </si>
  <si>
    <t>Newton-21st Century classroom-DSA Special Inspection</t>
  </si>
  <si>
    <t>Provide material inspection &amp; testing services for the campus modernization project at Newton</t>
  </si>
  <si>
    <t>Sparks MS-21st Century classroom-DSA Special Inspection</t>
  </si>
  <si>
    <t>Provide material inspection &amp; testing services for the campus modernization project at Sparks MS</t>
  </si>
  <si>
    <t>000000020706421</t>
  </si>
  <si>
    <t>8 Decal for sign (46" x 30") for the District Office</t>
  </si>
  <si>
    <t xml:space="preserve">Furniture for 36 classrooms - large seats, filing cabinets with locks, stools, mobile desks, student desks, book boxes for above desks, locking casters, mobile teacher desks, and cascade mini-case with shelves.  </t>
  </si>
  <si>
    <t>Covered vinyl tack boards (46" x 96") as sample for the District-wide use. Each panel will be wrapped on 4 sides, no trim.  Total tack boards for this PO: 8</t>
  </si>
  <si>
    <t>Change order for 3 additional move ins at no cost and 97 additional tons of asphalt concrete used @75.00/ton at Mesa Robles. Addendum to PO2W-20*4878.  The total project costs with this change order is $106,537.80</t>
  </si>
  <si>
    <t>Architect - To modernize and upgrade Sparks MS to create classrooms for the 21st Century project.  Include allowances of $20,000.00. The total architect costs with the change orders (PO2W-21*403 &amp; 23*1310) is $198,473.00</t>
  </si>
  <si>
    <t>Architect - These are additional changes requested by District since summer of 2019 for Los Altos ES.  Changes to include replacing concrete walkway at classrooms in lieu of replacement of landing at door, revising new counter at new sink in classrooms, revising the electrical drawing, etc.  Addendum to PO2W-20*858.  The total architect costs with this change order is $105,694.72</t>
  </si>
  <si>
    <t>Architect - These are additional changes requested by District since summer of 2019 for Nelson.  Changes to include replacing concrete walkway at classrooms in lieu of replacement of landing at door, revising new counter at new sink in classrooms, revising the electrical drawing, etc.  Addendum to PO2W-20*859. The total architect costs with this change order is $109,894.72</t>
  </si>
  <si>
    <t>Change order to add and replace new heat detectors, install 1 new wall mounted speaker and new smoke detector at Valley. Addendum to PO2W-20*4931.  The total project costs with this change order is $231,990.92</t>
  </si>
  <si>
    <t>Change order for Cedarlane 21st Century classroom improvements.  Addendum to PO2W-21*983.  The total project costs with this change order is $3,200,809.31</t>
  </si>
  <si>
    <t>Change order for classroom modifications at Cedarlane Interim Housing.  Addendum to PO2W-21*983.  The total project costs with this change order is $895,740.41</t>
  </si>
  <si>
    <t>Change order for the 21st Century classroom at Los Altos ES.  Addendum to PO2W20*5828.  The total project cost with this change order is $2,253,583.58</t>
  </si>
  <si>
    <t>21st Century classroom modification at Mesa Robles.  Base bid #1.  The total project costs with the change order (PO2W-22*1552) is $3,234,429.42</t>
  </si>
  <si>
    <t>Change order for the 21st Century classroom at Mesa Robles.  This is for the additional cost to change CAT 6 cables to CAT 6A, Frame, install plywood, and install new tackable wall on top section of windows, Demo of 2 portable bldgs, Relocate &amp; rewire 4 thermostats, Bead blast classrm E4 floor for second time, Remove wire mold &amp; tracing out existing circuits, Re-feed existing receptacle in library, Add pathways, wiring, programming &amp; relays to interface the TOP CAT &amp; fire alarm systems, Provide &amp; install shut off valve for bldg H.  Addendum to PO2W-21*935. The total project costs with this change order is $3,234,429.42</t>
  </si>
  <si>
    <t>10 portable replacement - Scope of work consists of saw-cut &amp; demo existing asphalt, remove and dump grass, relocate existing irrigation, shooting elevations, installation &amp; compaction of new class II base, grading for class II base asphalt installation to prepare for the new interim housing at Mesa Robles.  The total project costs with this change order (PO2W-22*897) is $773,385.54</t>
  </si>
  <si>
    <t>Change order to 10 portable replacement to the new interim housing at Mesa Robles - Short circuit coordination, install fuses, sawcut and remove asphalt against building, relocate and re-install markerboards, &amp; remove existing locks and install new sets for 10 doors.  Addendum to PO2W-20*4670.  The total project costs with this change order is $773,385.54</t>
  </si>
  <si>
    <t>Architect - Modifications to Architect services for Newton Interim Housing parking lot.  Additional design service fee for the civil engineering to conduct topographic survey for redesigning the existing ADA parking stalls/accessible ramp (Mod 5 dated 12/06/21).  Addendum to PO2W-20*1208.  Change order #3. The total architect costs with the change orders (PO2W-21*374, 21*1831, &amp; PO1-22*605) is $81,583.08</t>
  </si>
  <si>
    <t>Architect - To modernize and upgrade Grandview to create classrooms for the 21st Century project.  Include allowances of $39,000.00.  The total architect costs with the change orders (PO2W-21*359 &amp; 23*1310) is $294,300.00</t>
  </si>
  <si>
    <t>Architect - To modernize and upgrade Grandview to create classrooms for the 21st Century project.  Include allowances of $39,000.00.  Allowances for site survey (Part of mod 1 - site survey &amp; Mod 2 - civil engineering). Total charged for mod 1 &amp; 2 is $27,331.00.  The total architect costs with the change orders (PO2W-21*359 &amp; 23*1310) is $294,300.00</t>
  </si>
  <si>
    <t>Architect - To modernize and upgrade Grandview to create classrooms for the 21st Century project.  Include allowances of $39,000.00. Allowances for civil engineering for all path of travel issues (Part of mod 1 - site survey &amp; Mod 2 - civil engineering). Total charged for mod 1 &amp; 2 is $27,331.00.  The total architect costs with the change orders (PO2W-21*359 &amp; 23*1310) is $294,300.00</t>
  </si>
  <si>
    <t>Architect - To provide interim housing at Newton during renovation of existing classrooms.  Include allowances of $20,000.00. The total architect costs with the change orders (PO2W-21*374, 21*1831, &amp; PO1-22*605) is $81,583.08</t>
  </si>
  <si>
    <t>Architect - To provide interim housing at Newton during renovation of existing classrooms.  Include allowances of $20,000.00. Allowances for site survey (Part of mod 1 - site survey &amp; Mod 2 - civil engineering). Total charged for mod 1 &amp; 2 is $24,520.00.  The total architect costs with the change orders (PO2W-21*374, 21*1831, &amp; PO1-22*605) is $81,583.08</t>
  </si>
  <si>
    <t>Architect - To modernize and upgrade Newton to create classrooms for the 21st Century project.  Include allowances of $20,000.00. The total architect costs with the change orders (PO2W-21*360 &amp; 23*1310) is $244,580.00</t>
  </si>
  <si>
    <t>Architect - To modernize and upgrade Newton to create classrooms for the 21st Century project.  Include allowances of $20,000.00.  Allowances for civil engineering for path of travel (Mod 1 dated 02/11/19). The total architect costs with the change orders (PO2W-21*360 &amp; 23*1310) is $244,580.00</t>
  </si>
  <si>
    <t>Architect - To modernize and upgrade Sparks MS to create classrooms for the 21st Century project.  Include allowances of $20,000.00.  The total architect costs with the change orders (PO2W-21*403 &amp; 23*1310) is $198,473.00</t>
  </si>
  <si>
    <t>Architect - To modernize and upgrade Sparks MS to create classrooms for the 21st Century project.  Include allowances of $20,000.00. Allowances for site survey (Part of mod 1 - site survey &amp; Mod 2 - civil engineering).  Total charged for mod 1 &amp; 2 is $22,616.00.  The total architect costs with the change orders (PO2W-21*403 &amp; 23*1310) is $198,473.00</t>
  </si>
  <si>
    <t>Architect - To modernize and upgrade Sparks MS to create classrooms for the 21st Century project.  Include allowances of $20,000.00. Allowances for civil engineering for all path of travel (Part of mod 1 - site survey &amp; Mod 2 - civil engineering).  Total charged for mod 1 &amp; 2 is $22,616.00.  The total architect costs with the change orders (PO2W-21*403 &amp; 23*1310) is $198,473.00</t>
  </si>
  <si>
    <t>Architect - Modifications to Architect services for Newton 21st Century, per District's request. To pay for : Mod 2 - CADD as builts, Mod 3 - Restrooms, Mod 4 - Contract deviations, &amp; Mod 5 - New Standards. Addendum to PO2W-20*1210. Change order #1. The total architect costs with the change orders (this PO &amp; 23*1310) is $244,580.00</t>
  </si>
  <si>
    <t>Architect - Modifications to Architect services for Sparks MS 21st Century, per District's request (Part of mod 1 - Site survey &amp; mod 2 - civil engineering). Total charged for mod 1 &amp; 2 is $22,616.00 &amp; available allowance amount is : $20,000.00.  Addendum to PO2W-20*1211.  Change order #1. The total architect costs with the change orders (this PO &amp; PO2W-23*1310) is $198,473.00</t>
  </si>
  <si>
    <t>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t>
  </si>
  <si>
    <t>Fire alarm and low voltage service for Cedarlane.  Change order of $2,087.75 was created using Facilities' account string (PO2W-22*915). The total project costs with this change order is $108,487.74</t>
  </si>
  <si>
    <t>Fire alarm and low voltage service for Wilson HS. Change order of $12,590.25 was created using Facilities' account string (PO2W-22*915). The total project costs with this change order is $294,650.43</t>
  </si>
  <si>
    <t>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t>
  </si>
  <si>
    <t>Installation of a new fire alarm control panel interfaced with the existing fire alarm control panel and new fire alarm devices at California. Change order of $23,991.84 was created using Facilities' account string (PO2W-22*912). The total project costs with this change order is $250,564.93</t>
  </si>
  <si>
    <t>Installation of a new fire alarm devices on the existing fire alarm control panel at Los Molinos. Change order of $34,440.93 was created using Facilities' account string (PO2W-22*914). The total project costs with this change order is $223,355.69</t>
  </si>
  <si>
    <t>Change order for additional installation of telephone cable and data drops at Mesa Robles.  Addendum to PO2W-20*4671.  Change order #1. The total project costs with the change orders (this PO &amp; PO2W-21*1875) is $284,819.01</t>
  </si>
  <si>
    <t>Change order for additional installation of telephone cable and data drops at Mesa Robles.  Addendum to PO2W-20*4671.  Change order #2.  The total project costs with the change orders (this PO &amp; PO2W-21*1738) is $284,819.01</t>
  </si>
  <si>
    <t xml:space="preserve">Architect - Modifications to Architect services for Grandview 21st Century, per District's request.  Change order #1.  To pay for: Mod 3 - Restroom, Mod 5 - Mock-up room 61, Mod 6 - Contract deviations, &amp; Mod 7 - New Standards. Addendum to PO2W-20*1207. The total architect costs with the change orders (this PO &amp; PO2W-23*1310) is $294,300.00. </t>
  </si>
  <si>
    <t xml:space="preserve">Architect - Modifications to Architect services for Grandview 21st Century (Mod 8 R1 - modifications to the original scope, structural &amp; civil engineering).  Addendum to PO2W-20*1207.  Change order #2. The total architect costs with the change orders (this PO &amp; PO2W-21*359) is $294,300.00. </t>
  </si>
  <si>
    <t>Architect - Modifications to Architect services for Newton 21st Century (Mod 6 R1 - modifications to the original scope &amp; structural engineering).  Addendum to PO2W-20*1210.  Change order #2. The total architect costs with the change orders (this PO &amp; PO2W-21*360) is $244,580.00</t>
  </si>
  <si>
    <t>Architect - Modifications to Architect services for Sparks MS 21st Century (Mod 6 R1 - modifications to the original scope, structural &amp; civil engineering).  Addendum to PO2W-20*1211.  Change order #2. The total architect costs with the change orders (this PO &amp; PO2W-21*403) is $198,473.00</t>
  </si>
  <si>
    <t>PO2W-230000001411</t>
  </si>
  <si>
    <t>PO2W-230000001412</t>
  </si>
  <si>
    <t>PO2W-230000001413</t>
  </si>
  <si>
    <t>23-3880</t>
  </si>
  <si>
    <t>23-3940</t>
  </si>
  <si>
    <t>23-3942</t>
  </si>
  <si>
    <t>000000020720871</t>
  </si>
  <si>
    <t>MCSI-5008</t>
  </si>
  <si>
    <t>000000020720870</t>
  </si>
  <si>
    <t>MCSI-5009</t>
  </si>
  <si>
    <t>PO2W-230000001433</t>
  </si>
  <si>
    <t>PO3W-230000001205</t>
  </si>
  <si>
    <t>PO2W-230000001453</t>
  </si>
  <si>
    <t>Combined
Headers 2</t>
  </si>
  <si>
    <t>Amar-0-21st Century classroom</t>
  </si>
  <si>
    <t>Amar-0-Ceiling replacement</t>
  </si>
  <si>
    <t>Amar-0-Drinking Fountain replacement</t>
  </si>
  <si>
    <t>Amar-0-Fire Alarm replacement</t>
  </si>
  <si>
    <t>Amar-0-Interim Housing</t>
  </si>
  <si>
    <t>Baldwin-3-21st Century classroom</t>
  </si>
  <si>
    <t>Baldwin-3-Ceiling replacement</t>
  </si>
  <si>
    <t>Baldwin-3-Drinking Fountain replacement</t>
  </si>
  <si>
    <t>Baldwin-3-Fire Alarm replacement</t>
  </si>
  <si>
    <t>Baldwin-3-Interim Housing</t>
  </si>
  <si>
    <t>Bixby-6-21st Century classroom</t>
  </si>
  <si>
    <t>Bixby-6-Ceiling replacement</t>
  </si>
  <si>
    <t>Bixby-6-Drinking Fountain replacement</t>
  </si>
  <si>
    <t>Bixby-6-Fire Alarm replacement</t>
  </si>
  <si>
    <t>Bixby-6-Interim Housing</t>
  </si>
  <si>
    <t>California-3-21st Century classroom</t>
  </si>
  <si>
    <t>California-3-Ceiling replacement</t>
  </si>
  <si>
    <t>California-3-Drinking Fountain replacement</t>
  </si>
  <si>
    <t>California-3-Fire Alarm replacement</t>
  </si>
  <si>
    <t>California-3-Interim Housing</t>
  </si>
  <si>
    <t>Cedarlane-1-21st Century classroom</t>
  </si>
  <si>
    <t>Cedarlane-1-Ceiling replacement</t>
  </si>
  <si>
    <t>Cedarlane-1-Drinking Fountain replacement</t>
  </si>
  <si>
    <t>Cedarlane-1-Fire Alarm replacement</t>
  </si>
  <si>
    <t>Cedarlane-1-Interim Housing</t>
  </si>
  <si>
    <t>Del Valle-7-21st Century classroom</t>
  </si>
  <si>
    <t>Del Valle-7-Ceiling replacement</t>
  </si>
  <si>
    <t>Del Valle-7-Drinking Fountain replacement</t>
  </si>
  <si>
    <t>Del Valle-7-Fire Alarm replacement</t>
  </si>
  <si>
    <t>Del Valle-7-Interim Housing</t>
  </si>
  <si>
    <t>Dibble-0-21st Century classroom</t>
  </si>
  <si>
    <t>Dibble-0-Ceiling replacement</t>
  </si>
  <si>
    <t>Dibble-0-Drinking Fountain replacement</t>
  </si>
  <si>
    <t>Dibble-0-Fire Alarm replacement</t>
  </si>
  <si>
    <t>Dibble-0-Interim Housing</t>
  </si>
  <si>
    <t>District Office-0-21st Century classroom</t>
  </si>
  <si>
    <t>District Office-0-Ceiling replacement</t>
  </si>
  <si>
    <t>District Office-0-Cost of Issuance</t>
  </si>
  <si>
    <t>District Office-0-Design guidelines</t>
  </si>
  <si>
    <t>District Office-0-Fire Alarm replacement</t>
  </si>
  <si>
    <t>District Office-0-Interim Housing</t>
  </si>
  <si>
    <t>Fairgrove-4-21st Century classroom</t>
  </si>
  <si>
    <t>Fairgrove-4-Ceiling replacement</t>
  </si>
  <si>
    <t>Fairgrove-4-Drinking Fountain replacement</t>
  </si>
  <si>
    <t>Fairgrove-4-Fire Alarm replacement</t>
  </si>
  <si>
    <t>Fairgrove-4-Interim Housing</t>
  </si>
  <si>
    <t>Grandview-2-21st Century classroom</t>
  </si>
  <si>
    <t>Grandview-2-Ceiling replacement</t>
  </si>
  <si>
    <t>Grandview-2-Drinking Fountain replacement</t>
  </si>
  <si>
    <t>Grandview-2-Fire Alarm replacement</t>
  </si>
  <si>
    <t>Grandview-2-Interim Housing</t>
  </si>
  <si>
    <t>Grazide-3-21st Century classroom</t>
  </si>
  <si>
    <t>Grazide-3-Ceiling replacement</t>
  </si>
  <si>
    <t>Grazide-3-Drinking Fountain replacement</t>
  </si>
  <si>
    <t>Grazide-3-Fire Alarm replacement</t>
  </si>
  <si>
    <t>Grazide-3-Interim Housing</t>
  </si>
  <si>
    <t>Kwis-7-21st Century classroom</t>
  </si>
  <si>
    <t>Kwis-7-Ceiling replacement</t>
  </si>
  <si>
    <t>Kwis-7-Drinking Fountain replacement</t>
  </si>
  <si>
    <t>Kwis-7-Fire Alarm replacement</t>
  </si>
  <si>
    <t>Kwis-7-Interim Housing</t>
  </si>
  <si>
    <t>La Puente HS-5-21st Century classroom</t>
  </si>
  <si>
    <t>La Puente HS-5-Ceiling replacement</t>
  </si>
  <si>
    <t>La Puente HS-5-Drinking Fountain replacement</t>
  </si>
  <si>
    <t>La Puente HS-5-Fire Alarm replacement</t>
  </si>
  <si>
    <t>La Puente HS-5-Interim Housing</t>
  </si>
  <si>
    <t>Lassalette-6-21st Century classroom</t>
  </si>
  <si>
    <t>Lassalette-6-Ceiling replacement</t>
  </si>
  <si>
    <t>Lassalette-6-Drinking Fountain replacement</t>
  </si>
  <si>
    <t>Lassalette-6-Fire Alarm replacement</t>
  </si>
  <si>
    <t>Lassalette-6-Interim Housing</t>
  </si>
  <si>
    <t>Los Altos ES-2-21st Century classroom</t>
  </si>
  <si>
    <t>Los Altos ES-2-Ceiling replacement</t>
  </si>
  <si>
    <t>Los Altos ES-2-Drinking Fountain replacement</t>
  </si>
  <si>
    <t>Los Altos ES-2-Fire Alarm replacement</t>
  </si>
  <si>
    <t>Los Altos ES-2-Interim Housing</t>
  </si>
  <si>
    <t>Los Altos HS-5-21st Century classroom</t>
  </si>
  <si>
    <t>Los Altos HS-5-Ceiling replacement</t>
  </si>
  <si>
    <t>Los Altos HS-5-Drinking Fountain replacement</t>
  </si>
  <si>
    <t>Los Altos HS-5-Fire Alarm replacement</t>
  </si>
  <si>
    <t>Los Altos HS-5-Interim Housing</t>
  </si>
  <si>
    <t>Los Molinos-4-21st Century classroom</t>
  </si>
  <si>
    <t>Los Molinos-4-Ceiling replacement</t>
  </si>
  <si>
    <t>Los Molinos-4-Drinking Fountain replacement</t>
  </si>
  <si>
    <t>Los Molinos-4-Fire Alarm replacement</t>
  </si>
  <si>
    <t>Los Molinos-4-Interim Housing</t>
  </si>
  <si>
    <t>Los Robles-9-21st Century classroom</t>
  </si>
  <si>
    <t>Los Robles-9-Ceiling replacement</t>
  </si>
  <si>
    <t>Los Robles-9-Drinking Fountain replacement</t>
  </si>
  <si>
    <t>Los Robles-9-Fire Alarm replacement</t>
  </si>
  <si>
    <t>Los Robles-9-Interim Housing</t>
  </si>
  <si>
    <t>Mesa Robles-1-21st Century classroom</t>
  </si>
  <si>
    <t>Mesa Robles-1-Ceiling replacement</t>
  </si>
  <si>
    <t>Mesa Robles-1-Drinking Fountain replacement</t>
  </si>
  <si>
    <t>Mesa Robles-1-Fire Alarm replacement</t>
  </si>
  <si>
    <t>Mesa Robles-1-Interim Housing</t>
  </si>
  <si>
    <t>Nelson-1-21st Century classroom</t>
  </si>
  <si>
    <t>Nelson-1-Ceiling replacement</t>
  </si>
  <si>
    <t>Nelson-1-Drinking Fountain replacement</t>
  </si>
  <si>
    <t>Nelson-1-Fire Alarm replacement</t>
  </si>
  <si>
    <t>Nelson-1-Interim Housing</t>
  </si>
  <si>
    <t>Newton-1-21st Century classroom</t>
  </si>
  <si>
    <t>Newton-1-Ceiling replacement</t>
  </si>
  <si>
    <t>Newton-1-Drinking Fountain replacement</t>
  </si>
  <si>
    <t>Newton-1-Fire Alarm replacement</t>
  </si>
  <si>
    <t>Newton-1-Interim Housing</t>
  </si>
  <si>
    <t>Orange Grove-3-21st Century classroom</t>
  </si>
  <si>
    <t>Orange Grove-3-Ceiling replacement</t>
  </si>
  <si>
    <t>Orange Grove-3-Drinking Fountain replacement</t>
  </si>
  <si>
    <t>Orange Grove-3-Fire Alarm replacement</t>
  </si>
  <si>
    <t>Orange Grove-3-Interim Housing</t>
  </si>
  <si>
    <t>Palm Canyon-0-21st Century classroom</t>
  </si>
  <si>
    <t>Palm Canyon-0-Ceiling replacement</t>
  </si>
  <si>
    <t>Palm Canyon-0-Drinking Fountain replacement</t>
  </si>
  <si>
    <t>Palm Canyon-0-Fire Alarm replacement</t>
  </si>
  <si>
    <t>Palm Canyon-0-Interim Housing</t>
  </si>
  <si>
    <t>Palm-6-21st Century classroom</t>
  </si>
  <si>
    <t>Palm-6-Ceiling replacement</t>
  </si>
  <si>
    <t>Palm-6-Drinking Fountain replacement</t>
  </si>
  <si>
    <t>Palm-6-Fire Alarm replacement</t>
  </si>
  <si>
    <t>Palm-6-Interim Housing</t>
  </si>
  <si>
    <t>Sierra Vista-8-21st Century classroom</t>
  </si>
  <si>
    <t>Sierra Vista-8-Ceiling replacement</t>
  </si>
  <si>
    <t>Sierra Vista-8-Drinking Fountain replacement</t>
  </si>
  <si>
    <t>Sierra Vista-8-Fire Alarm replacement</t>
  </si>
  <si>
    <t>Sierra Vista-8-Interim Housing</t>
  </si>
  <si>
    <t>Sparks ES-7-21st Century classroom</t>
  </si>
  <si>
    <t>Sparks ES-7-Ceiling replacement</t>
  </si>
  <si>
    <t>Sparks ES-7-Drinking Fountain replacement</t>
  </si>
  <si>
    <t>Sparks ES-7-Fire Alarm replacement</t>
  </si>
  <si>
    <t>Sparks ES-7-Interim Housing</t>
  </si>
  <si>
    <t>Sparks MS-2-21st Century classroom</t>
  </si>
  <si>
    <t>Sparks MS-2-Ceiling replacement</t>
  </si>
  <si>
    <t>Sparks MS-2-Drinking Fountain replacement</t>
  </si>
  <si>
    <t>Sparks MS-2-Fire Alarm replacement</t>
  </si>
  <si>
    <t>Sparks MS-2-Interim Housing</t>
  </si>
  <si>
    <t>Stimson-4-21st Century classroom</t>
  </si>
  <si>
    <t>Stimson-4-Ceiling replacement</t>
  </si>
  <si>
    <t>Stimson-4-Drinking Fountain replacement</t>
  </si>
  <si>
    <t>Stimson-4-Fire Alarm replacement</t>
  </si>
  <si>
    <t>Stimson-4-Interim Housing</t>
  </si>
  <si>
    <t>Sunset-4-21st Century classroom</t>
  </si>
  <si>
    <t>Sunset-4-Ceiling replacement</t>
  </si>
  <si>
    <t>Sunset-4-Drinking Fountain replacement</t>
  </si>
  <si>
    <t>Sunset-4-Fire Alarm replacement</t>
  </si>
  <si>
    <t>Sunset-4-Interim Housing</t>
  </si>
  <si>
    <t>Temple-8-21st Century classroom</t>
  </si>
  <si>
    <t>Temple-8-Ceiling replacement</t>
  </si>
  <si>
    <t>Temple-8-Drinking Fountain replacement</t>
  </si>
  <si>
    <t>Temple-8-Fire Alarm replacement</t>
  </si>
  <si>
    <t>Temple-8-Interim Housing</t>
  </si>
  <si>
    <t>Valinda-6-21st Century classroom</t>
  </si>
  <si>
    <t>Valinda-6-Ceiling replacement</t>
  </si>
  <si>
    <t>Valinda-6-Drinking Fountain replacement</t>
  </si>
  <si>
    <t>Valinda-6-Fire Alarm replacement</t>
  </si>
  <si>
    <t>Valinda-6-Interim Housing</t>
  </si>
  <si>
    <t>Valley-8-21st Century classroom</t>
  </si>
  <si>
    <t>Valley-8-Ceiling replacement</t>
  </si>
  <si>
    <t>Valley-8-Drinking Fountain replacement</t>
  </si>
  <si>
    <t>Valley-8-Fire Alarm replacement</t>
  </si>
  <si>
    <t>Valley-8-Interim Housing</t>
  </si>
  <si>
    <t>Wedgeworth-0-21st Century classroom</t>
  </si>
  <si>
    <t>Wedgeworth-0-Ceiling replacement</t>
  </si>
  <si>
    <t>Wedgeworth-0-Drinking Fountain replacement</t>
  </si>
  <si>
    <t>Wedgeworth-0-Fire Alarm replacement</t>
  </si>
  <si>
    <t>Wedgeworth-0-Interim Housing</t>
  </si>
  <si>
    <t>Willow-0-21st Century classroom</t>
  </si>
  <si>
    <t>Willow-0-Ceiling replacement</t>
  </si>
  <si>
    <t>Willow-0-Drinking Fountain replacement</t>
  </si>
  <si>
    <t>Willow-0-Fire Alarm replacement</t>
  </si>
  <si>
    <t>Willow-0-Interim Housing</t>
  </si>
  <si>
    <t>Wilson HS-5-21st Century classroom</t>
  </si>
  <si>
    <t>Wilson HS-5-Ceiling replacement</t>
  </si>
  <si>
    <t>Wilson HS-5-Drinking Fountain replacement</t>
  </si>
  <si>
    <t>Wilson HS-5-Fire Alarm replacement</t>
  </si>
  <si>
    <t>Wilson HS-5-Interim Housing</t>
  </si>
  <si>
    <t>Wing Lane-9-21st Century classroom</t>
  </si>
  <si>
    <t>Wing Lane-9-Ceiling replacement</t>
  </si>
  <si>
    <t>Wing Lane-9-Drinking Fountain replacement</t>
  </si>
  <si>
    <t>Wing Lane-9-Fire Alarm replacement</t>
  </si>
  <si>
    <t>Wing Lane-9-Interim Housing</t>
  </si>
  <si>
    <t>Workman ES-2-21st Century classroom</t>
  </si>
  <si>
    <t>Workman ES-2-Ceiling replacement</t>
  </si>
  <si>
    <t>Workman ES-2-Drinking Fountain replacement</t>
  </si>
  <si>
    <t>Workman ES-2-Fire Alarm replacement</t>
  </si>
  <si>
    <t>Workman ES-2-Interim Housing</t>
  </si>
  <si>
    <t>Workman HS-5-21st Century classroom</t>
  </si>
  <si>
    <t>Workman HS-5-Ceiling replacement</t>
  </si>
  <si>
    <t>Workman HS-5-Drinking Fountain replacement</t>
  </si>
  <si>
    <t>Workman HS-5-Fire Alarm replacement</t>
  </si>
  <si>
    <t>Workman HS-5-Interim Housing</t>
  </si>
  <si>
    <t>981114A</t>
  </si>
  <si>
    <t>23-4030</t>
  </si>
  <si>
    <t>Elmo TT-12W Stem Cam Document Camera (HDMI Input &amp; Output) for Grandview. Total cameras: 19</t>
  </si>
  <si>
    <t>Elmo TT-12W Stem Cam Document Camera (HDMI Input &amp; Output) for Newton. Total cameras: 20</t>
  </si>
  <si>
    <t>Elmo TT-12W Stem Cam Document Camera (HDMI Input &amp; Output) for Sparks MS. Total cameras: 12</t>
  </si>
  <si>
    <t>Amar-21st Century classroom-Advertisement</t>
  </si>
  <si>
    <t>Amar-21st Century classroom-Asbestos oversight/survey/abatement</t>
  </si>
  <si>
    <t>Amar-21st Century classroom-CM/PM Management</t>
  </si>
  <si>
    <t>Amar-21st Century classroom-Construction Contingency</t>
  </si>
  <si>
    <t>Amar-21st Century classroom-Contractor</t>
  </si>
  <si>
    <t>Amar-21st Century classroom-Design</t>
  </si>
  <si>
    <t>Amar-21st Century classroom-DSA Fees</t>
  </si>
  <si>
    <t>Amar-21st Century classroom-DSA Inspection</t>
  </si>
  <si>
    <t>Amar-21st Century classroom-DSA Special Inspection</t>
  </si>
  <si>
    <t>Amar-21st Century classroom-Legal Services</t>
  </si>
  <si>
    <t>Amar-21st Century classroom-Move classroom</t>
  </si>
  <si>
    <t>Amar-21st Century classroom-Move Management</t>
  </si>
  <si>
    <t>Amar-21st Century classroom-Reprographics</t>
  </si>
  <si>
    <t>Amar-Ceiling replacement-CM/PM Management</t>
  </si>
  <si>
    <t>Amar-Drinking Fountain replacement-Advertisement</t>
  </si>
  <si>
    <t>Amar-Drinking Fountain replacement-Design</t>
  </si>
  <si>
    <t>Amar-Drinking Fountain replacement-DSA Fees</t>
  </si>
  <si>
    <t>Amar-Drinking Fountain replacement-DSA Special Inspection</t>
  </si>
  <si>
    <t>Amar-Drinking Fountain replacement-Environ Consultant</t>
  </si>
  <si>
    <t>Amar-Drinking Fountain replacement-Reprographics</t>
  </si>
  <si>
    <t>Amar-Fire Alarm replacement-Advertisement</t>
  </si>
  <si>
    <t>Amar-Fire Alarm replacement-Contractor</t>
  </si>
  <si>
    <t>Amar-Fire Alarm replacement-Design</t>
  </si>
  <si>
    <t>Amar-Fire Alarm replacement-DSA Fees</t>
  </si>
  <si>
    <t>Amar-Fire Alarm replacement-DSA Inspection</t>
  </si>
  <si>
    <t>Amar-Fire Alarm replacement-Environ Consultant</t>
  </si>
  <si>
    <t>Amar-Fire Alarm replacement-Reprographics</t>
  </si>
  <si>
    <t>Amar-Interim Housing-Advertisement</t>
  </si>
  <si>
    <t>Amar-Interim Housing-Alarm</t>
  </si>
  <si>
    <t>Amar-Interim Housing-CM/PM Management</t>
  </si>
  <si>
    <t>Amar-Interim Housing-Construction Contingency</t>
  </si>
  <si>
    <t>Amar-Interim Housing-Contractor</t>
  </si>
  <si>
    <t>Amar-Interim Housing-Design</t>
  </si>
  <si>
    <t>Amar-Interim Housing-DSA Fees</t>
  </si>
  <si>
    <t>Amar-Interim Housing-DSA Inspection</t>
  </si>
  <si>
    <t>Amar-Interim Housing-DSA Special Inspection</t>
  </si>
  <si>
    <t>Amar-Interim Housing-Environ Consultant</t>
  </si>
  <si>
    <t>Amar-Interim Housing-FF &amp; E</t>
  </si>
  <si>
    <t>Amar-Interim Housing-Legal Services</t>
  </si>
  <si>
    <t>Amar-Interim Housing-Modular Buildings</t>
  </si>
  <si>
    <t>Amar-Interim Housing-Move Management</t>
  </si>
  <si>
    <t>Amar-Interim Housing-Reprographics</t>
  </si>
  <si>
    <t>Amar-Interim Housing-Technology</t>
  </si>
  <si>
    <t>Baldwin-21st Century classroom-Advertisement</t>
  </si>
  <si>
    <t>Baldwin-21st Century classroom-Asbestos oversight/survey/abatement</t>
  </si>
  <si>
    <t>Baldwin-21st Century classroom-Construction Contingency</t>
  </si>
  <si>
    <t>Baldwin-21st Century classroom-DSA Fees</t>
  </si>
  <si>
    <t>Baldwin-21st Century classroom-DSA Inspection</t>
  </si>
  <si>
    <t>Baldwin-21st Century classroom-DSA Special Inspection</t>
  </si>
  <si>
    <t>Baldwin-21st Century classroom-Legal Services</t>
  </si>
  <si>
    <t>Baldwin-21st Century classroom-Move classroom</t>
  </si>
  <si>
    <t>Baldwin-21st Century classroom-Move Management</t>
  </si>
  <si>
    <t>Baldwin-21st Century classroom-Reprographics</t>
  </si>
  <si>
    <t>Baldwin-Ceiling replacement-CM/PM Management</t>
  </si>
  <si>
    <t>Baldwin-Drinking Fountain replacement-Advertisement</t>
  </si>
  <si>
    <t>Baldwin-Drinking Fountain replacement-Contractor</t>
  </si>
  <si>
    <t>Baldwin-Drinking Fountain replacement-Design</t>
  </si>
  <si>
    <t>Baldwin-Drinking Fountain replacement-DSA Inspection</t>
  </si>
  <si>
    <t>Baldwin-Drinking Fountain replacement-DSA Special Inspection</t>
  </si>
  <si>
    <t>Baldwin-Drinking Fountain replacement-Environ Consultant</t>
  </si>
  <si>
    <t>Baldwin-Drinking Fountain replacement-Reprographics</t>
  </si>
  <si>
    <t>Baldwin-Fire Alarm replacement-Advertisement</t>
  </si>
  <si>
    <t>Baldwin-Fire Alarm replacement-Contractor</t>
  </si>
  <si>
    <t>Baldwin-Fire Alarm replacement-DSA Inspection</t>
  </si>
  <si>
    <t>Baldwin-Fire Alarm replacement-Environ Consultant</t>
  </si>
  <si>
    <t>Baldwin-Fire Alarm replacement-Reprographics</t>
  </si>
  <si>
    <t>Baldwin-Interim Housing-Advertisement</t>
  </si>
  <si>
    <t>Baldwin-Interim Housing-Alarm</t>
  </si>
  <si>
    <t>Baldwin-Interim Housing-CM/PM Management</t>
  </si>
  <si>
    <t>Baldwin-Interim Housing-Construction Contingency</t>
  </si>
  <si>
    <t>Baldwin-Interim Housing-Contractor</t>
  </si>
  <si>
    <t>Baldwin-Interim Housing-DSA Fees</t>
  </si>
  <si>
    <t>Baldwin-Interim Housing-DSA Inspection</t>
  </si>
  <si>
    <t>Baldwin-Interim Housing-DSA Special Inspection</t>
  </si>
  <si>
    <t>Baldwin-Interim Housing-Environ Consultant</t>
  </si>
  <si>
    <t>Baldwin-Interim Housing-FF &amp; E</t>
  </si>
  <si>
    <t>Baldwin-Interim Housing-Legal Services</t>
  </si>
  <si>
    <t>Baldwin-Interim Housing-Modular Buildings</t>
  </si>
  <si>
    <t>Baldwin-Interim Housing-Move Management</t>
  </si>
  <si>
    <t>Baldwin-Interim Housing-Reprographics</t>
  </si>
  <si>
    <t>Baldwin-Interim Housing-Technology</t>
  </si>
  <si>
    <t>Bixby-21st Century classroom-Advertisement</t>
  </si>
  <si>
    <t>Bixby-21st Century classroom-Asbestos oversight/survey/abatement</t>
  </si>
  <si>
    <t>Bixby-21st Century classroom-CM/PM Management</t>
  </si>
  <si>
    <t>Bixby-21st Century classroom-Construction Contingency</t>
  </si>
  <si>
    <t>Bixby-21st Century classroom-Design</t>
  </si>
  <si>
    <t>Bixby-21st Century classroom-DSA Fees</t>
  </si>
  <si>
    <t>Bixby-21st Century classroom-DSA Inspection</t>
  </si>
  <si>
    <t>Bixby-21st Century classroom-DSA Special Inspection</t>
  </si>
  <si>
    <t>Bixby-21st Century classroom-Legal Services</t>
  </si>
  <si>
    <t>Bixby-21st Century classroom-Move classroom</t>
  </si>
  <si>
    <t>Bixby-21st Century classroom-Move Management</t>
  </si>
  <si>
    <t>Bixby-21st Century classroom-Reprographics</t>
  </si>
  <si>
    <t>Bixby-Ceiling replacement-CM/PM Management</t>
  </si>
  <si>
    <t>Bixby-Drinking Fountain replacement-Advertisement</t>
  </si>
  <si>
    <t>Bixby-Drinking Fountain replacement-Contractor</t>
  </si>
  <si>
    <t>Bixby-Drinking Fountain replacement-Design</t>
  </si>
  <si>
    <t>Bixby-Drinking Fountain replacement-DSA Inspection</t>
  </si>
  <si>
    <t>Bixby-Drinking Fountain replacement-DSA Special Inspection</t>
  </si>
  <si>
    <t>Bixby-Drinking Fountain replacement-Environ Consultant</t>
  </si>
  <si>
    <t>Bixby-Drinking Fountain replacement-Reprographics</t>
  </si>
  <si>
    <t>Bixby-Fire Alarm replacement-Advertisement</t>
  </si>
  <si>
    <t>Bixby-Fire Alarm replacement-Contractor</t>
  </si>
  <si>
    <t>Bixby-Fire Alarm replacement-DSA Inspection</t>
  </si>
  <si>
    <t>Bixby-Fire Alarm replacement-Environ Consultant</t>
  </si>
  <si>
    <t>Bixby-Fire Alarm replacement-Reprographics</t>
  </si>
  <si>
    <t>Bixby-Interim Housing-Advertisement</t>
  </si>
  <si>
    <t>Bixby-Interim Housing-Alarm</t>
  </si>
  <si>
    <t>Bixby-Interim Housing-CM/PM Management</t>
  </si>
  <si>
    <t>Bixby-Interim Housing-Construction Contingency</t>
  </si>
  <si>
    <t>Bixby-Interim Housing-Contractor</t>
  </si>
  <si>
    <t>Bixby-Interim Housing-Design</t>
  </si>
  <si>
    <t>Bixby-Interim Housing-DSA Fees</t>
  </si>
  <si>
    <t>Bixby-Interim Housing-DSA Inspection</t>
  </si>
  <si>
    <t>Bixby-Interim Housing-DSA Special Inspection</t>
  </si>
  <si>
    <t>Bixby-Interim Housing-Environ Consultant</t>
  </si>
  <si>
    <t>Bixby-Interim Housing-FF &amp; E</t>
  </si>
  <si>
    <t>Bixby-Interim Housing-Legal Services</t>
  </si>
  <si>
    <t>Bixby-Interim Housing-Modular Buildings</t>
  </si>
  <si>
    <t>Bixby-Interim Housing-Move Management</t>
  </si>
  <si>
    <t>Bixby-Interim Housing-Reprographics</t>
  </si>
  <si>
    <t>Bixby-Interim Housing-Technology</t>
  </si>
  <si>
    <t>California-21st Century classroom-Advertisement</t>
  </si>
  <si>
    <t>California-21st Century classroom-Asbestos oversight/survey/abatement</t>
  </si>
  <si>
    <t>California-21st Century classroom-Construction Contingency</t>
  </si>
  <si>
    <t>California-21st Century classroom-DSA Fees</t>
  </si>
  <si>
    <t>California-21st Century classroom-DSA Inspection</t>
  </si>
  <si>
    <t>California-21st Century classroom-DSA Special Inspection</t>
  </si>
  <si>
    <t>California-21st Century classroom-Legal Services</t>
  </si>
  <si>
    <t>California-21st Century classroom-Move classroom</t>
  </si>
  <si>
    <t>California-21st Century classroom-Move Management</t>
  </si>
  <si>
    <t>California-21st Century classroom-Reprographics</t>
  </si>
  <si>
    <t>California-Ceiling replacement-CM/PM Management</t>
  </si>
  <si>
    <t>California-Drinking Fountain replacement-Advertisement</t>
  </si>
  <si>
    <t>California-Drinking Fountain replacement-Contractor</t>
  </si>
  <si>
    <t>California-Drinking Fountain replacement-Design</t>
  </si>
  <si>
    <t>California-Drinking Fountain replacement-DSA Inspection</t>
  </si>
  <si>
    <t>California-Drinking Fountain replacement-DSA Special Inspection</t>
  </si>
  <si>
    <t>California-Drinking Fountain replacement-Environ Consultant</t>
  </si>
  <si>
    <t>California-Drinking Fountain replacement-Reprographics</t>
  </si>
  <si>
    <t>California-Fire Alarm replacement-Advertisement</t>
  </si>
  <si>
    <t>California-Fire Alarm replacement-Environ Consultant</t>
  </si>
  <si>
    <t>California-Fire Alarm replacement-Reprographics</t>
  </si>
  <si>
    <t>California-Interim Housing-Advertisement</t>
  </si>
  <si>
    <t>California-Interim Housing-Alarm</t>
  </si>
  <si>
    <t>California-Interim Housing-CM/PM Management</t>
  </si>
  <si>
    <t>California-Interim Housing-Construction Contingency</t>
  </si>
  <si>
    <t>California-Interim Housing-DSA Fees</t>
  </si>
  <si>
    <t>California-Interim Housing-DSA Inspection</t>
  </si>
  <si>
    <t>California-Interim Housing-DSA Special Inspection</t>
  </si>
  <si>
    <t>California-Interim Housing-Environ Consultant</t>
  </si>
  <si>
    <t>California-Interim Housing-FF &amp; E</t>
  </si>
  <si>
    <t>California-Interim Housing-Legal Services</t>
  </si>
  <si>
    <t>California-Interim Housing-Modular Buildings</t>
  </si>
  <si>
    <t>California-Interim Housing-Move Management</t>
  </si>
  <si>
    <t>California-Interim Housing-Reprographics</t>
  </si>
  <si>
    <t>California-Interim Housing-Technology</t>
  </si>
  <si>
    <t>Cedarlane-21st Century classroom-Asbestos oversight/survey/abatement</t>
  </si>
  <si>
    <t>Cedarlane-21st Century classroom-Construction Contingency</t>
  </si>
  <si>
    <t>Cedarlane-21st Century classroom-DSA Special Inspection</t>
  </si>
  <si>
    <t>Cedarlane-21st Century classroom-Legal Services</t>
  </si>
  <si>
    <t>Cedarlane-Ceiling replacement-CM/PM Management</t>
  </si>
  <si>
    <t>Cedarlane-Ceiling replacement-Contractor</t>
  </si>
  <si>
    <t>Cedarlane-Drinking Fountain replacement-Advertisement</t>
  </si>
  <si>
    <t>Cedarlane-Drinking Fountain replacement-Contractor</t>
  </si>
  <si>
    <t>Cedarlane-Drinking Fountain replacement-Design</t>
  </si>
  <si>
    <t>Cedarlane-Drinking Fountain replacement-DSA Fees</t>
  </si>
  <si>
    <t>Cedarlane-Drinking Fountain replacement-DSA Special Inspection</t>
  </si>
  <si>
    <t>Cedarlane-Drinking Fountain replacement-Environ Consultant</t>
  </si>
  <si>
    <t>Cedarlane-Drinking Fountain replacement-Reprographics</t>
  </si>
  <si>
    <t>Cedarlane-Fire Alarm replacement-Advertisement</t>
  </si>
  <si>
    <t>Cedarlane-Fire Alarm replacement-Reprographics</t>
  </si>
  <si>
    <t>Cedarlane-Interim Housing-Alarm</t>
  </si>
  <si>
    <t>Cedarlane-Interim Housing-CM/PM Management</t>
  </si>
  <si>
    <t>Cedarlane-Interim Housing-Construction Contingency</t>
  </si>
  <si>
    <t>Cedarlane-Interim Housing-Environ Consultant</t>
  </si>
  <si>
    <t>Cedarlane-Interim Housing-Legal Services</t>
  </si>
  <si>
    <t>Cedarlane-Interim Housing-Move Management</t>
  </si>
  <si>
    <t>Cedarlane-Interim Housing-Reprographics</t>
  </si>
  <si>
    <t>Cedarlane-Interim Housing-Technology</t>
  </si>
  <si>
    <t>Del Valle-21st Century classroom-Advertisement</t>
  </si>
  <si>
    <t>Del Valle-21st Century classroom-Asbestos oversight/survey/abatement</t>
  </si>
  <si>
    <t>Del Valle-21st Century classroom-CM/PM Management</t>
  </si>
  <si>
    <t>Del Valle-21st Century classroom-Construction Contingency</t>
  </si>
  <si>
    <t>Del Valle-21st Century classroom-Design</t>
  </si>
  <si>
    <t>Del Valle-21st Century classroom-DSA Fees</t>
  </si>
  <si>
    <t>Del Valle-21st Century classroom-DSA Inspection</t>
  </si>
  <si>
    <t>Del Valle-21st Century classroom-DSA Special Inspection</t>
  </si>
  <si>
    <t>Del Valle-21st Century classroom-Legal Services</t>
  </si>
  <si>
    <t>Del Valle-21st Century classroom-Move classroom</t>
  </si>
  <si>
    <t>Del Valle-21st Century classroom-Move Management</t>
  </si>
  <si>
    <t>Del Valle-21st Century classroom-Reprographics</t>
  </si>
  <si>
    <t>Del Valle-Ceiling replacement-CM/PM Management</t>
  </si>
  <si>
    <t>Del Valle-Drinking Fountain replacement-Advertisement</t>
  </si>
  <si>
    <t>Del Valle-Drinking Fountain replacement-Contractor</t>
  </si>
  <si>
    <t>Del Valle-Drinking Fountain replacement-Design</t>
  </si>
  <si>
    <t>Del Valle-Drinking Fountain replacement-DSA Fees</t>
  </si>
  <si>
    <t>Del Valle-Drinking Fountain replacement-DSA Inspection</t>
  </si>
  <si>
    <t>Del Valle-Drinking Fountain replacement-DSA Special Inspection</t>
  </si>
  <si>
    <t>Del Valle-Drinking Fountain replacement-Environ Consultant</t>
  </si>
  <si>
    <t>Del Valle-Drinking Fountain replacement-Reprographics</t>
  </si>
  <si>
    <t>Del Valle-Fire Alarm replacement-Advertisement</t>
  </si>
  <si>
    <t>Del Valle-Fire Alarm replacement-Contractor</t>
  </si>
  <si>
    <t>Del Valle-Fire Alarm replacement-DSA Inspection</t>
  </si>
  <si>
    <t>Del Valle-Fire Alarm replacement-Environ Consultant</t>
  </si>
  <si>
    <t>Del Valle-Fire Alarm replacement-Reprographics</t>
  </si>
  <si>
    <t>Del Valle-Interim Housing-Advertisement</t>
  </si>
  <si>
    <t>Del Valle-Interim Housing-Alarm</t>
  </si>
  <si>
    <t>Del Valle-Interim Housing-CM/PM Management</t>
  </si>
  <si>
    <t>Del Valle-Interim Housing-Construction Contingency</t>
  </si>
  <si>
    <t>Del Valle-Interim Housing-Contractor</t>
  </si>
  <si>
    <t>Del Valle-Interim Housing-Design</t>
  </si>
  <si>
    <t>Del Valle-Interim Housing-DSA Fees</t>
  </si>
  <si>
    <t>Del Valle-Interim Housing-DSA Inspection</t>
  </si>
  <si>
    <t>Del Valle-Interim Housing-DSA Special Inspection</t>
  </si>
  <si>
    <t>Del Valle-Interim Housing-Environ Consultant</t>
  </si>
  <si>
    <t>Del Valle-Interim Housing-FF &amp; E</t>
  </si>
  <si>
    <t>Del Valle-Interim Housing-Legal Services</t>
  </si>
  <si>
    <t>Del Valle-Interim Housing-Modular Buildings</t>
  </si>
  <si>
    <t>Del Valle-Interim Housing-Move Management</t>
  </si>
  <si>
    <t>Del Valle-Interim Housing-Reprographics</t>
  </si>
  <si>
    <t>Del Valle-Interim Housing-Technology</t>
  </si>
  <si>
    <t>Dibble-21st Century classroom-Advertisement</t>
  </si>
  <si>
    <t>Dibble-21st Century classroom-Asbestos oversight/survey/abatement</t>
  </si>
  <si>
    <t>Dibble-21st Century classroom-CM/PM Management</t>
  </si>
  <si>
    <t>Dibble-21st Century classroom-Construction Contingency</t>
  </si>
  <si>
    <t>Dibble-21st Century classroom-Contractor</t>
  </si>
  <si>
    <t>Dibble-21st Century classroom-Design</t>
  </si>
  <si>
    <t>Dibble-21st Century classroom-DSA Fees</t>
  </si>
  <si>
    <t>Dibble-21st Century classroom-DSA Inspection</t>
  </si>
  <si>
    <t>Dibble-21st Century classroom-DSA Special Inspection</t>
  </si>
  <si>
    <t>Dibble-21st Century classroom-FF &amp; E</t>
  </si>
  <si>
    <t>Dibble-21st Century classroom-Legal Services</t>
  </si>
  <si>
    <t>Dibble-21st Century classroom-Move classroom</t>
  </si>
  <si>
    <t>Dibble-21st Century classroom-Move Management</t>
  </si>
  <si>
    <t>Dibble-21st Century classroom-Reprographics</t>
  </si>
  <si>
    <t>Dibble-21st Century classroom-Technology</t>
  </si>
  <si>
    <t>Dibble-Ceiling replacement-CM/PM Management</t>
  </si>
  <si>
    <t>Dibble-Ceiling replacement-Contractor</t>
  </si>
  <si>
    <t>Dibble-Drinking Fountain replacement-Advertisement</t>
  </si>
  <si>
    <t>Dibble-Drinking Fountain replacement-Contractor</t>
  </si>
  <si>
    <t>Dibble-Drinking Fountain replacement-Design</t>
  </si>
  <si>
    <t>Dibble-Drinking Fountain replacement-DSA Fees</t>
  </si>
  <si>
    <t>Dibble-Drinking Fountain replacement-DSA Inspection</t>
  </si>
  <si>
    <t>Dibble-Drinking Fountain replacement-DSA Special Inspection</t>
  </si>
  <si>
    <t>Dibble-Drinking Fountain replacement-Environ Consultant</t>
  </si>
  <si>
    <t>Dibble-Drinking Fountain replacement-Reprographics</t>
  </si>
  <si>
    <t>Dibble-Fire Alarm replacement-Advertisement</t>
  </si>
  <si>
    <t>Dibble-Fire Alarm replacement-Contractor</t>
  </si>
  <si>
    <t>Dibble-Fire Alarm replacement-Design</t>
  </si>
  <si>
    <t>Dibble-Fire Alarm replacement-DSA Fees</t>
  </si>
  <si>
    <t>Dibble-Fire Alarm replacement-DSA Inspection</t>
  </si>
  <si>
    <t>Dibble-Fire Alarm replacement-Environ Consultant</t>
  </si>
  <si>
    <t>Dibble-Fire Alarm replacement-Reprographics</t>
  </si>
  <si>
    <t>Dibble-Interim Housing-Advertisement</t>
  </si>
  <si>
    <t>Dibble-Interim Housing-Alarm</t>
  </si>
  <si>
    <t>Dibble-Interim Housing-CM/PM Management</t>
  </si>
  <si>
    <t>Dibble-Interim Housing-Construction Contingency</t>
  </si>
  <si>
    <t>Dibble-Interim Housing-Contractor</t>
  </si>
  <si>
    <t>Dibble-Interim Housing-Design</t>
  </si>
  <si>
    <t>Dibble-Interim Housing-DSA Fees</t>
  </si>
  <si>
    <t>Dibble-Interim Housing-DSA Inspection</t>
  </si>
  <si>
    <t>Dibble-Interim Housing-DSA Special Inspection</t>
  </si>
  <si>
    <t>Dibble-Interim Housing-Environ Consultant</t>
  </si>
  <si>
    <t>Dibble-Interim Housing-FF &amp; E</t>
  </si>
  <si>
    <t>Dibble-Interim Housing-Legal Services</t>
  </si>
  <si>
    <t>Dibble-Interim Housing-Modular Buildings</t>
  </si>
  <si>
    <t>Dibble-Interim Housing-Move Management</t>
  </si>
  <si>
    <t>Dibble-Interim Housing-Reprographics</t>
  </si>
  <si>
    <t>Dibble-Interim Housing-Technology</t>
  </si>
  <si>
    <t>District Office-21st Century classroom-Asbestos oversight/survey/abatement</t>
  </si>
  <si>
    <t>District Office-21st Century classroom-Construction Contingency</t>
  </si>
  <si>
    <t>District Office-21st Century classroom-Design</t>
  </si>
  <si>
    <t>District Office-21st Century classroom-DSA Fees</t>
  </si>
  <si>
    <t>District Office-21st Century classroom-DSA Inspection</t>
  </si>
  <si>
    <t>District Office-21st Century classroom-DSA Special Inspection</t>
  </si>
  <si>
    <t>District Office-21st Century classroom-Environ Consultant</t>
  </si>
  <si>
    <t>District Office-21st Century classroom-Legal Services</t>
  </si>
  <si>
    <t>District Office-21st Century classroom-Move classroom</t>
  </si>
  <si>
    <t>District Office-21st Century classroom-Move Management</t>
  </si>
  <si>
    <t>District Office-Ceiling replacement-CM/PM Management</t>
  </si>
  <si>
    <t>District Office-Ceiling replacement-Contractor</t>
  </si>
  <si>
    <t>District Office-Fire Alarm replacement-Advertisement</t>
  </si>
  <si>
    <t>District Office-Fire Alarm replacement-Contractor</t>
  </si>
  <si>
    <t>District Office-Fire Alarm replacement-Design</t>
  </si>
  <si>
    <t>District Office-Fire Alarm replacement-DSA Fees</t>
  </si>
  <si>
    <t>District Office-Fire Alarm replacement-DSA Inspection</t>
  </si>
  <si>
    <t>District Office-Fire Alarm replacement-Environ Consultant</t>
  </si>
  <si>
    <t>District Office-Fire Alarm replacement-Reprographics</t>
  </si>
  <si>
    <t>District Office-Interim Housing-Advertisement</t>
  </si>
  <si>
    <t>District Office-Interim Housing-Alarm</t>
  </si>
  <si>
    <t>District Office-Interim Housing-CM/PM Management</t>
  </si>
  <si>
    <t>District Office-Interim Housing-Construction Contingency</t>
  </si>
  <si>
    <t>District Office-Interim Housing-Contractor</t>
  </si>
  <si>
    <t>District Office-Interim Housing-Design</t>
  </si>
  <si>
    <t>District Office-Interim Housing-DSA Fees</t>
  </si>
  <si>
    <t>District Office-Interim Housing-DSA Inspection</t>
  </si>
  <si>
    <t>District Office-Interim Housing-DSA Special Inspection</t>
  </si>
  <si>
    <t>District Office-Interim Housing-Environ Consultant</t>
  </si>
  <si>
    <t>District Office-Interim Housing-FF &amp; E</t>
  </si>
  <si>
    <t>District Office-Interim Housing-Legal Services</t>
  </si>
  <si>
    <t>District Office-Interim Housing-Modular Buildings</t>
  </si>
  <si>
    <t>District Office-Interim Housing-Move Management</t>
  </si>
  <si>
    <t>District Office-Interim Housing-Reprographics</t>
  </si>
  <si>
    <t>District Office-Interim Housing-Technology</t>
  </si>
  <si>
    <t>Fairgrove-21st Century classroom-Advertisement</t>
  </si>
  <si>
    <t>Fairgrove-21st Century classroom-Asbestos oversight/survey/abatement</t>
  </si>
  <si>
    <t>Fairgrove-21st Century classroom-Construction Contingency</t>
  </si>
  <si>
    <t>Fairgrove-21st Century classroom-Contractor</t>
  </si>
  <si>
    <t>Fairgrove-21st Century classroom-DSA Fees</t>
  </si>
  <si>
    <t>Fairgrove-21st Century classroom-DSA Inspection</t>
  </si>
  <si>
    <t>Fairgrove-21st Century classroom-DSA Special Inspection</t>
  </si>
  <si>
    <t>Fairgrove-21st Century classroom-Legal Services</t>
  </si>
  <si>
    <t>Fairgrove-21st Century classroom-Move classroom</t>
  </si>
  <si>
    <t>Fairgrove-21st Century classroom-Move Management</t>
  </si>
  <si>
    <t>Fairgrove-21st Century classroom-Reprographics</t>
  </si>
  <si>
    <t>Fairgrove-Ceiling replacement-CM/PM Management</t>
  </si>
  <si>
    <t>Fairgrove-Ceiling replacement-Contractor</t>
  </si>
  <si>
    <t>Fairgrove-Drinking Fountain replacement-Advertisement</t>
  </si>
  <si>
    <t>Fairgrove-Drinking Fountain replacement-Contractor</t>
  </si>
  <si>
    <t>Fairgrove-Drinking Fountain replacement-Design</t>
  </si>
  <si>
    <t>Fairgrove-Drinking Fountain replacement-DSA Fees</t>
  </si>
  <si>
    <t>Fairgrove-Drinking Fountain replacement-DSA Special Inspection</t>
  </si>
  <si>
    <t>Fairgrove-Drinking Fountain replacement-Environ Consultant</t>
  </si>
  <si>
    <t>Fairgrove-Drinking Fountain replacement-Reprographics</t>
  </si>
  <si>
    <t>Fairgrove-Fire Alarm replacement-Advertisement</t>
  </si>
  <si>
    <t>Fairgrove-Fire Alarm replacement-Environ Consultant</t>
  </si>
  <si>
    <t>Fairgrove-Fire Alarm replacement-Reprographics</t>
  </si>
  <si>
    <t>Fairgrove-Interim Housing-Advertisement</t>
  </si>
  <si>
    <t>Fairgrove-Interim Housing-Alarm</t>
  </si>
  <si>
    <t>Fairgrove-Interim Housing-CM/PM Management</t>
  </si>
  <si>
    <t>Fairgrove-Interim Housing-Construction Contingency</t>
  </si>
  <si>
    <t>Fairgrove-Interim Housing-Contractor</t>
  </si>
  <si>
    <t>Fairgrove-Interim Housing-DSA Fees</t>
  </si>
  <si>
    <t>Fairgrove-Interim Housing-DSA Inspection</t>
  </si>
  <si>
    <t>Fairgrove-Interim Housing-DSA Special Inspection</t>
  </si>
  <si>
    <t>Fairgrove-Interim Housing-Environ Consultant</t>
  </si>
  <si>
    <t>Fairgrove-Interim Housing-FF &amp; E</t>
  </si>
  <si>
    <t>Fairgrove-Interim Housing-Legal Services</t>
  </si>
  <si>
    <t>Fairgrove-Interim Housing-Modular Buildings</t>
  </si>
  <si>
    <t>Fairgrove-Interim Housing-Move Management</t>
  </si>
  <si>
    <t>Fairgrove-Interim Housing-Reprographics</t>
  </si>
  <si>
    <t>Fairgrove-Interim Housing-Technology</t>
  </si>
  <si>
    <t>Grandview-21st Century classroom-Asbestos oversight/survey/abatement</t>
  </si>
  <si>
    <t>Grandview-21st Century classroom-Construction Contingency</t>
  </si>
  <si>
    <t>Grandview-21st Century classroom-DSA Inspection</t>
  </si>
  <si>
    <t>Grandview-21st Century classroom-Legal Services</t>
  </si>
  <si>
    <t>Grandview-Ceiling replacement-CM/PM Management</t>
  </si>
  <si>
    <t>Grandview-Ceiling replacement-Contractor</t>
  </si>
  <si>
    <t>Grandview-Drinking Fountain replacement-Advertisement</t>
  </si>
  <si>
    <t>Grandview-Drinking Fountain replacement-Contractor</t>
  </si>
  <si>
    <t>Grandview-Drinking Fountain replacement-Design</t>
  </si>
  <si>
    <t>Grandview-Drinking Fountain replacement-DSA Fees</t>
  </si>
  <si>
    <t>Grandview-Drinking Fountain replacement-DSA Inspection</t>
  </si>
  <si>
    <t>Grandview-Drinking Fountain replacement-DSA Special Inspection</t>
  </si>
  <si>
    <t>Grandview-Drinking Fountain replacement-Environ Consultant</t>
  </si>
  <si>
    <t>Grandview-Drinking Fountain replacement-Reprographics</t>
  </si>
  <si>
    <t>Grandview-Fire Alarm replacement-Advertisement</t>
  </si>
  <si>
    <t>Grandview-Fire Alarm replacement-Reprographics</t>
  </si>
  <si>
    <t>Grandview-Interim Housing-Advertisement</t>
  </si>
  <si>
    <t>Grandview-Interim Housing-Alarm</t>
  </si>
  <si>
    <t>Grandview-Interim Housing-CM/PM Management</t>
  </si>
  <si>
    <t>Grandview-Interim Housing-Construction Contingency</t>
  </si>
  <si>
    <t>Grandview-Interim Housing-Contractor</t>
  </si>
  <si>
    <t>Grandview-Interim Housing-Design</t>
  </si>
  <si>
    <t>Grandview-Interim Housing-DSA Fees</t>
  </si>
  <si>
    <t>Grandview-Interim Housing-DSA Inspection</t>
  </si>
  <si>
    <t>Grandview-Interim Housing-DSA Special Inspection</t>
  </si>
  <si>
    <t>Grandview-Interim Housing-Environ Consultant</t>
  </si>
  <si>
    <t>Grandview-Interim Housing-FF &amp; E</t>
  </si>
  <si>
    <t>Grandview-Interim Housing-Legal Services</t>
  </si>
  <si>
    <t>Grandview-Interim Housing-Modular Buildings</t>
  </si>
  <si>
    <t>Grandview-Interim Housing-Move Management</t>
  </si>
  <si>
    <t>Grandview-Interim Housing-Reprographics</t>
  </si>
  <si>
    <t>Grandview-Interim Housing-Technology</t>
  </si>
  <si>
    <t>Grazide-21st Century classroom-Advertisement</t>
  </si>
  <si>
    <t>Grazide-21st Century classroom-Asbestos oversight/survey/abatement</t>
  </si>
  <si>
    <t>Grazide-21st Century classroom-Construction Contingency</t>
  </si>
  <si>
    <t>Grazide-21st Century classroom-DSA Fees</t>
  </si>
  <si>
    <t>Grazide-21st Century classroom-DSA Inspection</t>
  </si>
  <si>
    <t>Grazide-21st Century classroom-DSA Special Inspection</t>
  </si>
  <si>
    <t>Grazide-21st Century classroom-FF &amp; E</t>
  </si>
  <si>
    <t>Grazide-21st Century classroom-Legal Services</t>
  </si>
  <si>
    <t>Grazide-21st Century classroom-Move classroom</t>
  </si>
  <si>
    <t>Grazide-21st Century classroom-Move Management</t>
  </si>
  <si>
    <t>Grazide-21st Century classroom-Reprographics</t>
  </si>
  <si>
    <t>Grazide-Ceiling replacement-CM/PM Management</t>
  </si>
  <si>
    <t>Grazide-Drinking Fountain replacement-Advertisement</t>
  </si>
  <si>
    <t>Grazide-Drinking Fountain replacement-Contractor</t>
  </si>
  <si>
    <t>Grazide-Drinking Fountain replacement-Design</t>
  </si>
  <si>
    <t>Grazide-Drinking Fountain replacement-DSA Fees</t>
  </si>
  <si>
    <t>Grazide-Drinking Fountain replacement-DSA Inspection</t>
  </si>
  <si>
    <t>Grazide-Drinking Fountain replacement-DSA Special Inspection</t>
  </si>
  <si>
    <t>Grazide-Drinking Fountain replacement-Environ Consultant</t>
  </si>
  <si>
    <t>Grazide-Drinking Fountain replacement-Reprographics</t>
  </si>
  <si>
    <t>Grazide-Fire Alarm replacement-Advertisement</t>
  </si>
  <si>
    <t>Grazide-Fire Alarm replacement-Contractor</t>
  </si>
  <si>
    <t>Grazide-Fire Alarm replacement-DSA Inspection</t>
  </si>
  <si>
    <t>Grazide-Fire Alarm replacement-Environ Consultant</t>
  </si>
  <si>
    <t>Grazide-Fire Alarm replacement-Reprographics</t>
  </si>
  <si>
    <t>Grazide-Interim Housing-Advertisement</t>
  </si>
  <si>
    <t>Grazide-Interim Housing-Alarm</t>
  </si>
  <si>
    <t>Grazide-Interim Housing-CM/PM Management</t>
  </si>
  <si>
    <t>Grazide-Interim Housing-Construction Contingency</t>
  </si>
  <si>
    <t>Grazide-Interim Housing-Contractor</t>
  </si>
  <si>
    <t>Grazide-Interim Housing-DSA Fees</t>
  </si>
  <si>
    <t>Grazide-Interim Housing-DSA Inspection</t>
  </si>
  <si>
    <t>Grazide-Interim Housing-DSA Special Inspection</t>
  </si>
  <si>
    <t>Grazide-Interim Housing-Environ Consultant</t>
  </si>
  <si>
    <t>Grazide-Interim Housing-FF &amp; E</t>
  </si>
  <si>
    <t>Grazide-Interim Housing-Legal Services</t>
  </si>
  <si>
    <t>Grazide-Interim Housing-Modular Buildings</t>
  </si>
  <si>
    <t>Grazide-Interim Housing-Move Management</t>
  </si>
  <si>
    <t>Grazide-Interim Housing-Reprographics</t>
  </si>
  <si>
    <t>Grazide-Interim Housing-Technology</t>
  </si>
  <si>
    <t>Kwis-21st Century classroom-Advertisement</t>
  </si>
  <si>
    <t>Kwis-21st Century classroom-Asbestos oversight/survey/abatement</t>
  </si>
  <si>
    <t>Kwis-21st Century classroom-CM/PM Management</t>
  </si>
  <si>
    <t>Kwis-21st Century classroom-Construction Contingency</t>
  </si>
  <si>
    <t>Kwis-21st Century classroom-Design</t>
  </si>
  <si>
    <t>Kwis-21st Century classroom-DSA Fees</t>
  </si>
  <si>
    <t>Kwis-21st Century classroom-DSA Inspection</t>
  </si>
  <si>
    <t>Kwis-21st Century classroom-DSA Special Inspection</t>
  </si>
  <si>
    <t>Kwis-21st Century classroom-Legal Services</t>
  </si>
  <si>
    <t>Kwis-21st Century classroom-Move classroom</t>
  </si>
  <si>
    <t>Kwis-21st Century classroom-Move Management</t>
  </si>
  <si>
    <t>Kwis-21st Century classroom-Reprographics</t>
  </si>
  <si>
    <t>Kwis-Ceiling replacement-CM/PM Management</t>
  </si>
  <si>
    <t>Kwis-Drinking Fountain replacement-Advertisement</t>
  </si>
  <si>
    <t>Kwis-Drinking Fountain replacement-Contractor</t>
  </si>
  <si>
    <t>Kwis-Drinking Fountain replacement-Design</t>
  </si>
  <si>
    <t>Kwis-Drinking Fountain replacement-DSA Fees</t>
  </si>
  <si>
    <t>Kwis-Drinking Fountain replacement-DSA Special Inspection</t>
  </si>
  <si>
    <t>Kwis-Drinking Fountain replacement-Environ Consultant</t>
  </si>
  <si>
    <t>Kwis-Drinking Fountain replacement-Reprographics</t>
  </si>
  <si>
    <t>Kwis-Fire Alarm replacement-Advertisement</t>
  </si>
  <si>
    <t>Kwis-Fire Alarm replacement-Contractor</t>
  </si>
  <si>
    <t>Kwis-Fire Alarm replacement-DSA Inspection</t>
  </si>
  <si>
    <t>Kwis-Fire Alarm replacement-Environ Consultant</t>
  </si>
  <si>
    <t>Kwis-Fire Alarm replacement-Reprographics</t>
  </si>
  <si>
    <t>Kwis-Interim Housing-Advertisement</t>
  </si>
  <si>
    <t>Kwis-Interim Housing-Alarm</t>
  </si>
  <si>
    <t>Kwis-Interim Housing-CM/PM Management</t>
  </si>
  <si>
    <t>Kwis-Interim Housing-Construction Contingency</t>
  </si>
  <si>
    <t>Kwis-Interim Housing-Contractor</t>
  </si>
  <si>
    <t>Kwis-Interim Housing-Design</t>
  </si>
  <si>
    <t>Kwis-Interim Housing-DSA Fees</t>
  </si>
  <si>
    <t>Kwis-Interim Housing-DSA Inspection</t>
  </si>
  <si>
    <t>Kwis-Interim Housing-DSA Special Inspection</t>
  </si>
  <si>
    <t>Kwis-Interim Housing-Environ Consultant</t>
  </si>
  <si>
    <t>Kwis-Interim Housing-FF &amp; E</t>
  </si>
  <si>
    <t>Kwis-Interim Housing-Legal Services</t>
  </si>
  <si>
    <t>Kwis-Interim Housing-Modular Buildings</t>
  </si>
  <si>
    <t>Kwis-Interim Housing-Move Management</t>
  </si>
  <si>
    <t>Kwis-Interim Housing-Reprographics</t>
  </si>
  <si>
    <t>Kwis-Interim Housing-Technology</t>
  </si>
  <si>
    <t>La Puente HS-21st Century classroom-Advertisement</t>
  </si>
  <si>
    <t>La Puente HS-21st Century classroom-Asbestos oversight/survey/abatement</t>
  </si>
  <si>
    <t>La Puente HS-21st Century classroom-CM/PM Management</t>
  </si>
  <si>
    <t>La Puente HS-21st Century classroom-Construction Contingency</t>
  </si>
  <si>
    <t>La Puente HS-21st Century classroom-Contractor</t>
  </si>
  <si>
    <t>La Puente HS-21st Century classroom-Design</t>
  </si>
  <si>
    <t>La Puente HS-21st Century classroom-DSA Fees</t>
  </si>
  <si>
    <t>La Puente HS-21st Century classroom-DSA Inspection</t>
  </si>
  <si>
    <t>La Puente HS-21st Century classroom-DSA Special Inspection</t>
  </si>
  <si>
    <t>La Puente HS-21st Century classroom-FF &amp; E</t>
  </si>
  <si>
    <t>La Puente HS-21st Century classroom-Legal Services</t>
  </si>
  <si>
    <t>La Puente HS-21st Century classroom-Move classroom</t>
  </si>
  <si>
    <t>La Puente HS-21st Century classroom-Move Management</t>
  </si>
  <si>
    <t>La Puente HS-21st Century classroom-Reprographics</t>
  </si>
  <si>
    <t>La Puente HS-Ceiling replacement-CM/PM Management</t>
  </si>
  <si>
    <t>La Puente HS-Ceiling replacement-Contractor</t>
  </si>
  <si>
    <t>La Puente HS-Drinking Fountain replacement-Advertisement</t>
  </si>
  <si>
    <t>La Puente HS-Drinking Fountain replacement-Contractor</t>
  </si>
  <si>
    <t>La Puente HS-Drinking Fountain replacement-Design</t>
  </si>
  <si>
    <t>La Puente HS-Drinking Fountain replacement-DSA Fees</t>
  </si>
  <si>
    <t>La Puente HS-Drinking Fountain replacement-DSA Special Inspection</t>
  </si>
  <si>
    <t>La Puente HS-Drinking Fountain replacement-Environ Consultant</t>
  </si>
  <si>
    <t>La Puente HS-Drinking Fountain replacement-Reprographics</t>
  </si>
  <si>
    <t>La Puente HS-Fire Alarm replacement-Advertisement</t>
  </si>
  <si>
    <t>La Puente HS-Fire Alarm replacement-DSA Fees</t>
  </si>
  <si>
    <t>La Puente HS-Fire Alarm replacement-DSA Inspection</t>
  </si>
  <si>
    <t>La Puente HS-Fire Alarm replacement-Environ Consultant</t>
  </si>
  <si>
    <t>La Puente HS-Fire Alarm replacement-Reprographics</t>
  </si>
  <si>
    <t>La Puente HS-Interim Housing-Advertisement</t>
  </si>
  <si>
    <t>La Puente HS-Interim Housing-Alarm</t>
  </si>
  <si>
    <t>La Puente HS-Interim Housing-CM/PM Management</t>
  </si>
  <si>
    <t>La Puente HS-Interim Housing-Construction Contingency</t>
  </si>
  <si>
    <t>La Puente HS-Interim Housing-Contractor</t>
  </si>
  <si>
    <t>La Puente HS-Interim Housing-Design</t>
  </si>
  <si>
    <t>La Puente HS-Interim Housing-DSA Fees</t>
  </si>
  <si>
    <t>La Puente HS-Interim Housing-DSA Inspection</t>
  </si>
  <si>
    <t>La Puente HS-Interim Housing-DSA Special Inspection</t>
  </si>
  <si>
    <t>La Puente HS-Interim Housing-Environ Consultant</t>
  </si>
  <si>
    <t>La Puente HS-Interim Housing-FF &amp; E</t>
  </si>
  <si>
    <t>La Puente HS-Interim Housing-Legal Services</t>
  </si>
  <si>
    <t>La Puente HS-Interim Housing-Modular Buildings</t>
  </si>
  <si>
    <t>La Puente HS-Interim Housing-Move Management</t>
  </si>
  <si>
    <t>La Puente HS-Interim Housing-Reprographics</t>
  </si>
  <si>
    <t>La Puente HS-Interim Housing-Technology</t>
  </si>
  <si>
    <t>Lassalette-21st Century classroom-Advertisement</t>
  </si>
  <si>
    <t>Lassalette-21st Century classroom-Asbestos oversight/survey/abatement</t>
  </si>
  <si>
    <t>Lassalette-21st Century classroom-CM/PM Management</t>
  </si>
  <si>
    <t>Lassalette-21st Century classroom-Construction Contingency</t>
  </si>
  <si>
    <t>Lassalette-21st Century classroom-Contractor</t>
  </si>
  <si>
    <t>Lassalette-21st Century classroom-Design</t>
  </si>
  <si>
    <t>Lassalette-21st Century classroom-DSA Fees</t>
  </si>
  <si>
    <t>Lassalette-21st Century classroom-DSA Inspection</t>
  </si>
  <si>
    <t>Lassalette-21st Century classroom-DSA Special Inspection</t>
  </si>
  <si>
    <t>Lassalette-21st Century classroom-Legal Services</t>
  </si>
  <si>
    <t>Lassalette-21st Century classroom-Move classroom</t>
  </si>
  <si>
    <t>Lassalette-21st Century classroom-Move Management</t>
  </si>
  <si>
    <t>Lassalette-21st Century classroom-Reprographics</t>
  </si>
  <si>
    <t>Lassalette-Ceiling replacement-CM/PM Management</t>
  </si>
  <si>
    <t>Lassalette-Ceiling replacement-Contractor</t>
  </si>
  <si>
    <t>Lassalette-Drinking Fountain replacement-Advertisement</t>
  </si>
  <si>
    <t>Lassalette-Drinking Fountain replacement-Contractor</t>
  </si>
  <si>
    <t>Lassalette-Drinking Fountain replacement-Design</t>
  </si>
  <si>
    <t>Lassalette-Drinking Fountain replacement-DSA Fees</t>
  </si>
  <si>
    <t>Lassalette-Drinking Fountain replacement-DSA Special Inspection</t>
  </si>
  <si>
    <t>Lassalette-Drinking Fountain replacement-Environ Consultant</t>
  </si>
  <si>
    <t>Lassalette-Drinking Fountain replacement-Reprographics</t>
  </si>
  <si>
    <t>Lassalette-Fire Alarm replacement-Advertisement</t>
  </si>
  <si>
    <t>Lassalette-Fire Alarm replacement-Contractor</t>
  </si>
  <si>
    <t>Lassalette-Fire Alarm replacement-DSA Inspection</t>
  </si>
  <si>
    <t>Lassalette-Fire Alarm replacement-Environ Consultant</t>
  </si>
  <si>
    <t>Lassalette-Fire Alarm replacement-Reprographics</t>
  </si>
  <si>
    <t>Lassalette-Interim Housing-Advertisement</t>
  </si>
  <si>
    <t>Lassalette-Interim Housing-Alarm</t>
  </si>
  <si>
    <t>Lassalette-Interim Housing-CM/PM Management</t>
  </si>
  <si>
    <t>Lassalette-Interim Housing-Construction Contingency</t>
  </si>
  <si>
    <t>Lassalette-Interim Housing-Contractor</t>
  </si>
  <si>
    <t>Lassalette-Interim Housing-Design</t>
  </si>
  <si>
    <t>Lassalette-Interim Housing-DSA Fees</t>
  </si>
  <si>
    <t>Lassalette-Interim Housing-DSA Inspection</t>
  </si>
  <si>
    <t>Lassalette-Interim Housing-DSA Special Inspection</t>
  </si>
  <si>
    <t>Lassalette-Interim Housing-Environ Consultant</t>
  </si>
  <si>
    <t>Lassalette-Interim Housing-FF &amp; E</t>
  </si>
  <si>
    <t>Lassalette-Interim Housing-Legal Services</t>
  </si>
  <si>
    <t>Lassalette-Interim Housing-Modular Buildings</t>
  </si>
  <si>
    <t>Lassalette-Interim Housing-Move Management</t>
  </si>
  <si>
    <t>Lassalette-Interim Housing-Reprographics</t>
  </si>
  <si>
    <t>Lassalette-Interim Housing-Technology</t>
  </si>
  <si>
    <t>Los Altos ES-21st Century classroom-Advertisement</t>
  </si>
  <si>
    <t>Los Altos ES-21st Century classroom-Asbestos oversight/survey/abatement</t>
  </si>
  <si>
    <t>Los Altos ES-21st Century classroom-Construction Contingency</t>
  </si>
  <si>
    <t>Los Altos ES-21st Century classroom-Legal Services</t>
  </si>
  <si>
    <t>Los Altos ES-21st Century classroom-Move classroom</t>
  </si>
  <si>
    <t>Los Altos ES-Ceiling replacement-CM/PM Management</t>
  </si>
  <si>
    <t>Los Altos ES-Drinking Fountain replacement-Advertisement</t>
  </si>
  <si>
    <t>Los Altos ES-Drinking Fountain replacement-Contractor</t>
  </si>
  <si>
    <t>Los Altos ES-Drinking Fountain replacement-Design</t>
  </si>
  <si>
    <t>Los Altos ES-Drinking Fountain replacement-DSA Inspection</t>
  </si>
  <si>
    <t>Los Altos ES-Drinking Fountain replacement-DSA Special Inspection</t>
  </si>
  <si>
    <t>Los Altos ES-Drinking Fountain replacement-Environ Consultant</t>
  </si>
  <si>
    <t>Los Altos ES-Drinking Fountain replacement-Reprographics</t>
  </si>
  <si>
    <t>Los Altos ES-Fire Alarm replacement-Advertisement</t>
  </si>
  <si>
    <t>Los Altos ES-Fire Alarm replacement-DSA Fees</t>
  </si>
  <si>
    <t>Los Altos ES-Fire Alarm replacement-Environ Consultant</t>
  </si>
  <si>
    <t>Los Altos ES-Fire Alarm replacement-Reprographics</t>
  </si>
  <si>
    <t>Los Altos ES-Interim Housing-Advertisement</t>
  </si>
  <si>
    <t>Los Altos ES-Interim Housing-CM/PM Management</t>
  </si>
  <si>
    <t>Los Altos ES-Interim Housing-Construction Contingency</t>
  </si>
  <si>
    <t>Los Altos ES-Interim Housing-Environ Consultant</t>
  </si>
  <si>
    <t>Los Altos ES-Interim Housing-Legal Services</t>
  </si>
  <si>
    <t>Los Altos ES-Interim Housing-Move Management</t>
  </si>
  <si>
    <t>Los Altos ES-Interim Housing-Reprographics</t>
  </si>
  <si>
    <t>Los Altos ES-Interim Housing-Technology</t>
  </si>
  <si>
    <t>Los Altos HS-21st Century classroom-Advertisement</t>
  </si>
  <si>
    <t>Los Altos HS-21st Century classroom-Asbestos oversight/survey/abatement</t>
  </si>
  <si>
    <t>Los Altos HS-21st Century classroom-CM/PM Management</t>
  </si>
  <si>
    <t>Los Altos HS-21st Century classroom-Construction Contingency</t>
  </si>
  <si>
    <t>Los Altos HS-21st Century classroom-Design</t>
  </si>
  <si>
    <t>Los Altos HS-21st Century classroom-DSA Fees</t>
  </si>
  <si>
    <t>Los Altos HS-21st Century classroom-DSA Inspection</t>
  </si>
  <si>
    <t>Los Altos HS-21st Century classroom-DSA Special Inspection</t>
  </si>
  <si>
    <t>Los Altos HS-21st Century classroom-FF &amp; E</t>
  </si>
  <si>
    <t>Los Altos HS-21st Century classroom-Legal Services</t>
  </si>
  <si>
    <t>Los Altos HS-21st Century classroom-Move classroom</t>
  </si>
  <si>
    <t>Los Altos HS-21st Century classroom-Move Management</t>
  </si>
  <si>
    <t>Los Altos HS-21st Century classroom-Reprographics</t>
  </si>
  <si>
    <t>Los Altos HS-Ceiling replacement-CM/PM Management</t>
  </si>
  <si>
    <t>Los Altos HS-Ceiling replacement-Contractor</t>
  </si>
  <si>
    <t>Los Altos HS-Drinking Fountain replacement-Advertisement</t>
  </si>
  <si>
    <t>Los Altos HS-Drinking Fountain replacement-Design</t>
  </si>
  <si>
    <t>Los Altos HS-Drinking Fountain replacement-DSA Fees</t>
  </si>
  <si>
    <t>Los Altos HS-Drinking Fountain replacement-DSA Inspection</t>
  </si>
  <si>
    <t>Los Altos HS-Drinking Fountain replacement-DSA Special Inspection</t>
  </si>
  <si>
    <t>Los Altos HS-Drinking Fountain replacement-Environ Consultant</t>
  </si>
  <si>
    <t>Los Altos HS-Drinking Fountain replacement-Reprographics</t>
  </si>
  <si>
    <t>Los Altos HS-Fire Alarm replacement-Advertisement</t>
  </si>
  <si>
    <t>Los Altos HS-Fire Alarm replacement-Contractor</t>
  </si>
  <si>
    <t>Los Altos HS-Fire Alarm replacement-DSA Inspection</t>
  </si>
  <si>
    <t>Los Altos HS-Fire Alarm replacement-Environ Consultant</t>
  </si>
  <si>
    <t>Los Altos HS-Fire Alarm replacement-Reprographics</t>
  </si>
  <si>
    <t>Los Altos HS-Interim Housing-Advertisement</t>
  </si>
  <si>
    <t>Los Altos HS-Interim Housing-Alarm</t>
  </si>
  <si>
    <t>Los Altos HS-Interim Housing-CM/PM Management</t>
  </si>
  <si>
    <t>Los Altos HS-Interim Housing-Construction Contingency</t>
  </si>
  <si>
    <t>Los Altos HS-Interim Housing-Contractor</t>
  </si>
  <si>
    <t>Los Altos HS-Interim Housing-Design</t>
  </si>
  <si>
    <t>Los Altos HS-Interim Housing-DSA Fees</t>
  </si>
  <si>
    <t>Los Altos HS-Interim Housing-DSA Inspection</t>
  </si>
  <si>
    <t>Los Altos HS-Interim Housing-DSA Special Inspection</t>
  </si>
  <si>
    <t>Los Altos HS-Interim Housing-Environ Consultant</t>
  </si>
  <si>
    <t>Los Altos HS-Interim Housing-FF &amp; E</t>
  </si>
  <si>
    <t>Los Altos HS-Interim Housing-Legal Services</t>
  </si>
  <si>
    <t>Los Altos HS-Interim Housing-Modular Buildings</t>
  </si>
  <si>
    <t>Los Altos HS-Interim Housing-Move Management</t>
  </si>
  <si>
    <t>Los Altos HS-Interim Housing-Reprographics</t>
  </si>
  <si>
    <t>Los Altos HS-Interim Housing-Technology</t>
  </si>
  <si>
    <t>Los Molinos-21st Century classroom-Advertisement</t>
  </si>
  <si>
    <t>Los Molinos-21st Century classroom-Asbestos oversight/survey/abatement</t>
  </si>
  <si>
    <t>Los Molinos-21st Century classroom-Construction Contingency</t>
  </si>
  <si>
    <t>Los Molinos-21st Century classroom-DSA Fees</t>
  </si>
  <si>
    <t>Los Molinos-21st Century classroom-DSA Inspection</t>
  </si>
  <si>
    <t>Los Molinos-21st Century classroom-DSA Special Inspection</t>
  </si>
  <si>
    <t>Los Molinos-21st Century classroom-Legal Services</t>
  </si>
  <si>
    <t>Los Molinos-21st Century classroom-Move classroom</t>
  </si>
  <si>
    <t>Los Molinos-21st Century classroom-Move Management</t>
  </si>
  <si>
    <t>Los Molinos-21st Century classroom-Reprographics</t>
  </si>
  <si>
    <t>Los Molinos-Ceiling replacement-CM/PM Management</t>
  </si>
  <si>
    <t>Los Molinos-Drinking Fountain replacement-Advertisement</t>
  </si>
  <si>
    <t>Los Molinos-Drinking Fountain replacement-Contractor</t>
  </si>
  <si>
    <t>Los Molinos-Drinking Fountain replacement-Design</t>
  </si>
  <si>
    <t>Los Molinos-Drinking Fountain replacement-DSA Inspection</t>
  </si>
  <si>
    <t>Los Molinos-Drinking Fountain replacement-DSA Special Inspection</t>
  </si>
  <si>
    <t>Los Molinos-Drinking Fountain replacement-Environ Consultant</t>
  </si>
  <si>
    <t>Los Molinos-Drinking Fountain replacement-Reprographics</t>
  </si>
  <si>
    <t>Los Molinos-Fire Alarm replacement-Advertisement</t>
  </si>
  <si>
    <t>Los Molinos-Fire Alarm replacement-Environ Consultant</t>
  </si>
  <si>
    <t>Los Molinos-Interim Housing-Advertisement</t>
  </si>
  <si>
    <t>Los Molinos-Interim Housing-Alarm</t>
  </si>
  <si>
    <t>Los Molinos-Interim Housing-CM/PM Management</t>
  </si>
  <si>
    <t>Los Molinos-Interim Housing-Construction Contingency</t>
  </si>
  <si>
    <t>Los Molinos-Interim Housing-Contractor</t>
  </si>
  <si>
    <t>Los Molinos-Interim Housing-DSA Fees</t>
  </si>
  <si>
    <t>Los Molinos-Interim Housing-DSA Inspection</t>
  </si>
  <si>
    <t>Los Molinos-Interim Housing-DSA Special Inspection</t>
  </si>
  <si>
    <t>Los Molinos-Interim Housing-Environ Consultant</t>
  </si>
  <si>
    <t>Los Molinos-Interim Housing-FF &amp; E</t>
  </si>
  <si>
    <t>Los Molinos-Interim Housing-Legal Services</t>
  </si>
  <si>
    <t>Los Molinos-Interim Housing-Modular Buildings</t>
  </si>
  <si>
    <t>Los Molinos-Interim Housing-Move Management</t>
  </si>
  <si>
    <t>Los Molinos-Interim Housing-Reprographics</t>
  </si>
  <si>
    <t>Los Molinos-Interim Housing-Technology</t>
  </si>
  <si>
    <t>Los Robles-21st Century classroom-Advertisement</t>
  </si>
  <si>
    <t>Los Robles-21st Century classroom-Asbestos oversight/survey/abatement</t>
  </si>
  <si>
    <t>Los Robles-21st Century classroom-CM/PM Management</t>
  </si>
  <si>
    <t>Los Robles-21st Century classroom-Construction Contingency</t>
  </si>
  <si>
    <t>Los Robles-21st Century classroom-Design</t>
  </si>
  <si>
    <t>Los Robles-21st Century classroom-DSA Fees</t>
  </si>
  <si>
    <t>Los Robles-21st Century classroom-DSA Inspection</t>
  </si>
  <si>
    <t>Los Robles-21st Century classroom-DSA Special Inspection</t>
  </si>
  <si>
    <t>Los Robles-21st Century classroom-FF &amp; E</t>
  </si>
  <si>
    <t>Los Robles-21st Century classroom-Legal Services</t>
  </si>
  <si>
    <t>Los Robles-21st Century classroom-Move classroom</t>
  </si>
  <si>
    <t>Los Robles-21st Century classroom-Move Management</t>
  </si>
  <si>
    <t>Los Robles-21st Century classroom-Reprographics</t>
  </si>
  <si>
    <t>Los Robles-Ceiling replacement-CM/PM Management</t>
  </si>
  <si>
    <t>Los Robles-Drinking Fountain replacement-Advertisement</t>
  </si>
  <si>
    <t>Los Robles-Drinking Fountain replacement-Contractor</t>
  </si>
  <si>
    <t>Los Robles-Drinking Fountain replacement-Design</t>
  </si>
  <si>
    <t>Los Robles-Drinking Fountain replacement-DSA Fees</t>
  </si>
  <si>
    <t>Los Robles-Drinking Fountain replacement-DSA Inspection</t>
  </si>
  <si>
    <t>Los Robles-Drinking Fountain replacement-DSA Special Inspection</t>
  </si>
  <si>
    <t>Los Robles-Drinking Fountain replacement-Environ Consultant</t>
  </si>
  <si>
    <t>Los Robles-Drinking Fountain replacement-Reprographics</t>
  </si>
  <si>
    <t>Los Robles-Fire Alarm replacement-Advertisement</t>
  </si>
  <si>
    <t>Los Robles-Fire Alarm replacement-Contractor</t>
  </si>
  <si>
    <t>Los Robles-Fire Alarm replacement-DSA Inspection</t>
  </si>
  <si>
    <t>Los Robles-Fire Alarm replacement-Environ Consultant</t>
  </si>
  <si>
    <t>Los Robles-Fire Alarm replacement-Reprographics</t>
  </si>
  <si>
    <t>Los Robles-Interim Housing-Advertisement</t>
  </si>
  <si>
    <t>Los Robles-Interim Housing-Alarm</t>
  </si>
  <si>
    <t>Los Robles-Interim Housing-CM/PM Management</t>
  </si>
  <si>
    <t>Los Robles-Interim Housing-Construction Contingency</t>
  </si>
  <si>
    <t>Los Robles-Interim Housing-Contractor</t>
  </si>
  <si>
    <t>Los Robles-Interim Housing-Design</t>
  </si>
  <si>
    <t>Los Robles-Interim Housing-DSA Fees</t>
  </si>
  <si>
    <t>Los Robles-Interim Housing-DSA Inspection</t>
  </si>
  <si>
    <t>Los Robles-Interim Housing-DSA Special Inspection</t>
  </si>
  <si>
    <t>Los Robles-Interim Housing-Environ Consultant</t>
  </si>
  <si>
    <t>Los Robles-Interim Housing-FF &amp; E</t>
  </si>
  <si>
    <t>Los Robles-Interim Housing-Legal Services</t>
  </si>
  <si>
    <t>Los Robles-Interim Housing-Modular Buildings</t>
  </si>
  <si>
    <t>Los Robles-Interim Housing-Move Management</t>
  </si>
  <si>
    <t>Los Robles-Interim Housing-Reprographics</t>
  </si>
  <si>
    <t>Los Robles-Interim Housing-Technology</t>
  </si>
  <si>
    <t>Mesa Robles-21st Century classroom-Asbestos oversight/survey/abatement</t>
  </si>
  <si>
    <t>Mesa Robles-21st Century classroom-Construction Contingency</t>
  </si>
  <si>
    <t>Mesa Robles-21st Century classroom-DSA Special Inspection</t>
  </si>
  <si>
    <t>Mesa Robles-21st Century classroom-Legal Services</t>
  </si>
  <si>
    <t>Mesa Robles-Ceiling replacement-CM/PM Management</t>
  </si>
  <si>
    <t>Mesa Robles-Ceiling replacement-Contractor</t>
  </si>
  <si>
    <t>Mesa Robles-Drinking Fountain replacement-Advertisement</t>
  </si>
  <si>
    <t>Mesa Robles-Drinking Fountain replacement-Design</t>
  </si>
  <si>
    <t>Mesa Robles-Drinking Fountain replacement-DSA Inspection</t>
  </si>
  <si>
    <t>Mesa Robles-Drinking Fountain replacement-DSA Special Inspection</t>
  </si>
  <si>
    <t>Mesa Robles-Drinking Fountain replacement-Environ Consultant</t>
  </si>
  <si>
    <t>Mesa Robles-Drinking Fountain replacement-Reprographics</t>
  </si>
  <si>
    <t>Mesa Robles-Fire Alarm replacement-Advertisement</t>
  </si>
  <si>
    <t>Mesa Robles-Fire Alarm replacement-Environ Consultant</t>
  </si>
  <si>
    <t>Mesa Robles-Fire Alarm replacement-Reprographics</t>
  </si>
  <si>
    <t>Mesa Robles-Interim Housing-Advertisement</t>
  </si>
  <si>
    <t>Mesa Robles-Interim Housing-Alarm</t>
  </si>
  <si>
    <t>Mesa Robles-Interim Housing-CM/PM Management</t>
  </si>
  <si>
    <t>Mesa Robles-Interim Housing-Construction Contingency</t>
  </si>
  <si>
    <t>Mesa Robles-Interim Housing-Legal Services</t>
  </si>
  <si>
    <t>Mesa Robles-Interim Housing-Technology</t>
  </si>
  <si>
    <t>Nelson-21st Century classroom-Advertisement</t>
  </si>
  <si>
    <t>Nelson-21st Century classroom-Asbestos oversight/survey/abatement</t>
  </si>
  <si>
    <t>Nelson-21st Century classroom-Construction Contingency</t>
  </si>
  <si>
    <t>Nelson-21st Century classroom-Legal Services</t>
  </si>
  <si>
    <t>Nelson-21st Century classroom-Move classroom</t>
  </si>
  <si>
    <t>Nelson-Ceiling replacement-CM/PM Management</t>
  </si>
  <si>
    <t>Nelson-Drinking Fountain replacement-Advertisement</t>
  </si>
  <si>
    <t>Nelson-Drinking Fountain replacement-Contractor</t>
  </si>
  <si>
    <t>Nelson-Drinking Fountain replacement-Design</t>
  </si>
  <si>
    <t>Nelson-Drinking Fountain replacement-DSA Inspection</t>
  </si>
  <si>
    <t>Nelson-Drinking Fountain replacement-DSA Special Inspection</t>
  </si>
  <si>
    <t>Nelson-Drinking Fountain replacement-Environ Consultant</t>
  </si>
  <si>
    <t>Nelson-Drinking Fountain replacement-Reprographics</t>
  </si>
  <si>
    <t>Nelson-Fire Alarm replacement-Advertisement</t>
  </si>
  <si>
    <t>Nelson-Fire Alarm replacement-DSA Fees</t>
  </si>
  <si>
    <t>Nelson-Fire Alarm replacement-Environ Consultant</t>
  </si>
  <si>
    <t>Nelson-Fire Alarm replacement-Reprographics</t>
  </si>
  <si>
    <t>Nelson-Interim Housing-Advertisement</t>
  </si>
  <si>
    <t>Nelson-Interim Housing-Alarm</t>
  </si>
  <si>
    <t>Nelson-Interim Housing-CM/PM Management</t>
  </si>
  <si>
    <t>Nelson-Interim Housing-Construction Contingency</t>
  </si>
  <si>
    <t>Nelson-Interim Housing-Contractor</t>
  </si>
  <si>
    <t>Nelson-Interim Housing-Design</t>
  </si>
  <si>
    <t>Nelson-Interim Housing-DSA Fees</t>
  </si>
  <si>
    <t>Nelson-Interim Housing-DSA Inspection</t>
  </si>
  <si>
    <t>Nelson-Interim Housing-DSA Special Inspection</t>
  </si>
  <si>
    <t>Nelson-Interim Housing-Environ Consultant</t>
  </si>
  <si>
    <t>Nelson-Interim Housing-FF &amp; E</t>
  </si>
  <si>
    <t>Nelson-Interim Housing-Legal Services</t>
  </si>
  <si>
    <t>Nelson-Interim Housing-Modular Buildings</t>
  </si>
  <si>
    <t>Nelson-Interim Housing-Move Management</t>
  </si>
  <si>
    <t>Nelson-Interim Housing-Reprographics</t>
  </si>
  <si>
    <t>Nelson-Interim Housing-Technology</t>
  </si>
  <si>
    <t>Newton-21st Century classroom-Asbestos oversight/survey/abatement</t>
  </si>
  <si>
    <t>Newton-21st Century classroom-Construction Contingency</t>
  </si>
  <si>
    <t>Newton-21st Century classroom-DSA Inspection</t>
  </si>
  <si>
    <t>Newton-21st Century classroom-Legal Services</t>
  </si>
  <si>
    <t>Newton-Ceiling replacement-CM/PM Management</t>
  </si>
  <si>
    <t>Newton-Ceiling replacement-Contractor</t>
  </si>
  <si>
    <t>Newton-Drinking Fountain replacement-Advertisement</t>
  </si>
  <si>
    <t>Newton-Drinking Fountain replacement-Contractor</t>
  </si>
  <si>
    <t>Newton-Drinking Fountain replacement-Design</t>
  </si>
  <si>
    <t>Newton-Drinking Fountain replacement-DSA Fees</t>
  </si>
  <si>
    <t>Newton-Drinking Fountain replacement-DSA Inspection</t>
  </si>
  <si>
    <t>Newton-Drinking Fountain replacement-DSA Special Inspection</t>
  </si>
  <si>
    <t>Newton-Drinking Fountain replacement-Environ Consultant</t>
  </si>
  <si>
    <t>Newton-Drinking Fountain replacement-Reprographics</t>
  </si>
  <si>
    <t>Newton-Fire Alarm replacement-Advertisement</t>
  </si>
  <si>
    <t>Newton-Fire Alarm replacement-Environ Consultant</t>
  </si>
  <si>
    <t>Newton-Fire Alarm replacement-Reprographics</t>
  </si>
  <si>
    <t>Newton-Interim Housing-Alarm</t>
  </si>
  <si>
    <t>Newton-Interim Housing-CM/PM Management</t>
  </si>
  <si>
    <t>Newton-Interim Housing-Construction Contingency</t>
  </si>
  <si>
    <t>Newton-Interim Housing-Environ Consultant</t>
  </si>
  <si>
    <t>Newton-Interim Housing-FF &amp; E</t>
  </si>
  <si>
    <t>Newton-Interim Housing-Legal Services</t>
  </si>
  <si>
    <t>Newton-Interim Housing-Move Management</t>
  </si>
  <si>
    <t>Newton-Interim Housing-Technology</t>
  </si>
  <si>
    <t>Orange Grove-21st Century classroom-Advertisement</t>
  </si>
  <si>
    <t>Orange Grove-21st Century classroom-Asbestos oversight/survey/abatement</t>
  </si>
  <si>
    <t>Orange Grove-21st Century classroom-Construction Contingency</t>
  </si>
  <si>
    <t>Orange Grove-21st Century classroom-DSA Fees</t>
  </si>
  <si>
    <t>Orange Grove-21st Century classroom-DSA Inspection</t>
  </si>
  <si>
    <t>Orange Grove-21st Century classroom-DSA Special Inspection</t>
  </si>
  <si>
    <t>Orange Grove-21st Century classroom-FF &amp; E</t>
  </si>
  <si>
    <t>Orange Grove-21st Century classroom-Legal Services</t>
  </si>
  <si>
    <t>Orange Grove-21st Century classroom-Move classroom</t>
  </si>
  <si>
    <t>Orange Grove-21st Century classroom-Move Management</t>
  </si>
  <si>
    <t>Orange Grove-21st Century classroom-Reprographics</t>
  </si>
  <si>
    <t>Orange Grove-Ceiling replacement-CM/PM Management</t>
  </si>
  <si>
    <t>Orange Grove-Ceiling replacement-Contractor</t>
  </si>
  <si>
    <t>Orange Grove-Drinking Fountain replacement-Advertisement</t>
  </si>
  <si>
    <t>Orange Grove-Drinking Fountain replacement-Contractor</t>
  </si>
  <si>
    <t>Orange Grove-Drinking Fountain replacement-Design</t>
  </si>
  <si>
    <t>Orange Grove-Drinking Fountain replacement-DSA Fees</t>
  </si>
  <si>
    <t>Orange Grove-Drinking Fountain replacement-DSA Inspection</t>
  </si>
  <si>
    <t>Orange Grove-Drinking Fountain replacement-DSA Special Inspection</t>
  </si>
  <si>
    <t>Orange Grove-Drinking Fountain replacement-Environ Consultant</t>
  </si>
  <si>
    <t>Orange Grove-Drinking Fountain replacement-Reprographics</t>
  </si>
  <si>
    <t>Orange Grove-Fire Alarm replacement-Advertisement</t>
  </si>
  <si>
    <t>Orange Grove-Fire Alarm replacement-Contractor</t>
  </si>
  <si>
    <t>Orange Grove-Fire Alarm replacement-DSA Inspection</t>
  </si>
  <si>
    <t>Orange Grove-Fire Alarm replacement-Environ Consultant</t>
  </si>
  <si>
    <t>Orange Grove-Fire Alarm replacement-Reprographics</t>
  </si>
  <si>
    <t>Orange Grove-Interim Housing-Advertisement</t>
  </si>
  <si>
    <t>Orange Grove-Interim Housing-Alarm</t>
  </si>
  <si>
    <t>Orange Grove-Interim Housing-CM/PM Management</t>
  </si>
  <si>
    <t>Orange Grove-Interim Housing-Construction Contingency</t>
  </si>
  <si>
    <t>Orange Grove-Interim Housing-Contractor</t>
  </si>
  <si>
    <t>Orange Grove-Interim Housing-DSA Fees</t>
  </si>
  <si>
    <t>Orange Grove-Interim Housing-DSA Inspection</t>
  </si>
  <si>
    <t>Orange Grove-Interim Housing-DSA Special Inspection</t>
  </si>
  <si>
    <t>Orange Grove-Interim Housing-Environ Consultant</t>
  </si>
  <si>
    <t>Orange Grove-Interim Housing-FF &amp; E</t>
  </si>
  <si>
    <t>Orange Grove-Interim Housing-Legal Services</t>
  </si>
  <si>
    <t>Orange Grove-Interim Housing-Modular Buildings</t>
  </si>
  <si>
    <t>Orange Grove-Interim Housing-Move Management</t>
  </si>
  <si>
    <t>Orange Grove-Interim Housing-Reprographics</t>
  </si>
  <si>
    <t>Orange Grove-Interim Housing-Technology</t>
  </si>
  <si>
    <t>Palm Canyon-21st Century classroom-Advertisement</t>
  </si>
  <si>
    <t>Palm Canyon-21st Century classroom-Asbestos oversight/survey/abatement</t>
  </si>
  <si>
    <t>Palm Canyon-21st Century classroom-CM/PM Management</t>
  </si>
  <si>
    <t>Palm Canyon-21st Century classroom-Construction Contingency</t>
  </si>
  <si>
    <t>Palm Canyon-21st Century classroom-Contractor</t>
  </si>
  <si>
    <t>Palm Canyon-21st Century classroom-Design</t>
  </si>
  <si>
    <t>Palm Canyon-21st Century classroom-DSA Fees</t>
  </si>
  <si>
    <t>Palm Canyon-21st Century classroom-DSA Inspection</t>
  </si>
  <si>
    <t>Palm Canyon-21st Century classroom-DSA Special Inspection</t>
  </si>
  <si>
    <t>Palm Canyon-21st Century classroom-Environ Consultant</t>
  </si>
  <si>
    <t>Palm Canyon-21st Century classroom-FF &amp; E</t>
  </si>
  <si>
    <t>Palm Canyon-21st Century classroom-Legal Services</t>
  </si>
  <si>
    <t>Palm Canyon-21st Century classroom-Move classroom</t>
  </si>
  <si>
    <t>Palm Canyon-21st Century classroom-Move Management</t>
  </si>
  <si>
    <t>Palm Canyon-21st Century classroom-Reprographics</t>
  </si>
  <si>
    <t>Palm Canyon-Ceiling replacement-CM/PM Management</t>
  </si>
  <si>
    <t>Palm Canyon-Ceiling replacement-Contractor</t>
  </si>
  <si>
    <t>Palm Canyon-Drinking Fountain replacement-Advertisement</t>
  </si>
  <si>
    <t>Palm Canyon-Drinking Fountain replacement-Contractor</t>
  </si>
  <si>
    <t>Palm Canyon-Drinking Fountain replacement-Design</t>
  </si>
  <si>
    <t>Palm Canyon-Drinking Fountain replacement-DSA Fees</t>
  </si>
  <si>
    <t>Palm Canyon-Drinking Fountain replacement-DSA Inspection</t>
  </si>
  <si>
    <t>Palm Canyon-Drinking Fountain replacement-DSA Special Inspection</t>
  </si>
  <si>
    <t>Palm Canyon-Drinking Fountain replacement-Environ Consultant</t>
  </si>
  <si>
    <t>Palm Canyon-Drinking Fountain replacement-Reprographics</t>
  </si>
  <si>
    <t>Palm Canyon-Fire Alarm replacement-Advertisement</t>
  </si>
  <si>
    <t>Palm Canyon-Fire Alarm replacement-Contractor</t>
  </si>
  <si>
    <t>Palm Canyon-Fire Alarm replacement-Design</t>
  </si>
  <si>
    <t>Palm Canyon-Fire Alarm replacement-DSA Fees</t>
  </si>
  <si>
    <t>Palm Canyon-Fire Alarm replacement-DSA Inspection</t>
  </si>
  <si>
    <t>Palm Canyon-Fire Alarm replacement-Environ Consultant</t>
  </si>
  <si>
    <t>Palm Canyon-Fire Alarm replacement-Reprographics</t>
  </si>
  <si>
    <t>Palm Canyon-Interim Housing-Advertisement</t>
  </si>
  <si>
    <t>Palm Canyon-Interim Housing-Alarm</t>
  </si>
  <si>
    <t>Palm Canyon-Interim Housing-CM/PM Management</t>
  </si>
  <si>
    <t>Palm Canyon-Interim Housing-Construction Contingency</t>
  </si>
  <si>
    <t>Palm Canyon-Interim Housing-Contractor</t>
  </si>
  <si>
    <t>Palm Canyon-Interim Housing-Design</t>
  </si>
  <si>
    <t>Palm Canyon-Interim Housing-DSA Fees</t>
  </si>
  <si>
    <t>Palm Canyon-Interim Housing-DSA Inspection</t>
  </si>
  <si>
    <t>Palm Canyon-Interim Housing-DSA Special Inspection</t>
  </si>
  <si>
    <t>Palm Canyon-Interim Housing-Environ Consultant</t>
  </si>
  <si>
    <t>Palm Canyon-Interim Housing-FF &amp; E</t>
  </si>
  <si>
    <t>Palm Canyon-Interim Housing-Legal Services</t>
  </si>
  <si>
    <t>Palm Canyon-Interim Housing-Modular Buildings</t>
  </si>
  <si>
    <t>Palm Canyon-Interim Housing-Move Management</t>
  </si>
  <si>
    <t>Palm Canyon-Interim Housing-Reprographics</t>
  </si>
  <si>
    <t>Palm Canyon-Interim Housing-Technology</t>
  </si>
  <si>
    <t>Palm-21st Century classroom-Advertisement</t>
  </si>
  <si>
    <t>Palm-21st Century classroom-Asbestos oversight/survey/abatement</t>
  </si>
  <si>
    <t>Palm-21st Century classroom-CM/PM Management</t>
  </si>
  <si>
    <t>Palm-21st Century classroom-Construction Contingency</t>
  </si>
  <si>
    <t>Palm-21st Century classroom-Design</t>
  </si>
  <si>
    <t>Palm-21st Century classroom-DSA Fees</t>
  </si>
  <si>
    <t>Palm-21st Century classroom-DSA Inspection</t>
  </si>
  <si>
    <t>Palm-21st Century classroom-DSA Special Inspection</t>
  </si>
  <si>
    <t>Palm-21st Century classroom-Legal Services</t>
  </si>
  <si>
    <t>Palm-21st Century classroom-Move classroom</t>
  </si>
  <si>
    <t>Palm-21st Century classroom-Move Management</t>
  </si>
  <si>
    <t>Palm-21st Century classroom-Reprographics</t>
  </si>
  <si>
    <t>Palm-Ceiling replacement-CM/PM Management</t>
  </si>
  <si>
    <t>Palm-Drinking Fountain replacement-Advertisement</t>
  </si>
  <si>
    <t>Palm-Drinking Fountain replacement-Contractor</t>
  </si>
  <si>
    <t>Palm-Drinking Fountain replacement-Design</t>
  </si>
  <si>
    <t>Palm-Drinking Fountain replacement-DSA Inspection</t>
  </si>
  <si>
    <t>Palm-Drinking Fountain replacement-DSA Special Inspection</t>
  </si>
  <si>
    <t>Palm-Drinking Fountain replacement-Environ Consultant</t>
  </si>
  <si>
    <t>Palm-Drinking Fountain replacement-Reprographics</t>
  </si>
  <si>
    <t>Palm-Fire Alarm replacement-Advertisement</t>
  </si>
  <si>
    <t>Palm-Fire Alarm replacement-Contractor</t>
  </si>
  <si>
    <t>Palm-Fire Alarm replacement-DSA Inspection</t>
  </si>
  <si>
    <t>Palm-Fire Alarm replacement-Environ Consultant</t>
  </si>
  <si>
    <t>Palm-Fire Alarm replacement-Reprographics</t>
  </si>
  <si>
    <t>Palm-Interim Housing-Advertisement</t>
  </si>
  <si>
    <t>Palm-Interim Housing-Alarm</t>
  </si>
  <si>
    <t>Palm-Interim Housing-CM/PM Management</t>
  </si>
  <si>
    <t>Palm-Interim Housing-Construction Contingency</t>
  </si>
  <si>
    <t>Palm-Interim Housing-Contractor</t>
  </si>
  <si>
    <t>Palm-Interim Housing-Design</t>
  </si>
  <si>
    <t>Palm-Interim Housing-DSA Fees</t>
  </si>
  <si>
    <t>Palm-Interim Housing-DSA Inspection</t>
  </si>
  <si>
    <t>Palm-Interim Housing-DSA Special Inspection</t>
  </si>
  <si>
    <t>Palm-Interim Housing-Environ Consultant</t>
  </si>
  <si>
    <t>Palm-Interim Housing-FF &amp; E</t>
  </si>
  <si>
    <t>Palm-Interim Housing-Legal Services</t>
  </si>
  <si>
    <t>Palm-Interim Housing-Modular Buildings</t>
  </si>
  <si>
    <t>Palm-Interim Housing-Move Management</t>
  </si>
  <si>
    <t>Palm-Interim Housing-Reprographics</t>
  </si>
  <si>
    <t>Palm-Interim Housing-Technology</t>
  </si>
  <si>
    <t>Sierra Vista-21st Century classroom-Advertisement</t>
  </si>
  <si>
    <t>Sierra Vista-21st Century classroom-Asbestos oversight/survey/abatement</t>
  </si>
  <si>
    <t>Sierra Vista-21st Century classroom-CM/PM Management</t>
  </si>
  <si>
    <t>Sierra Vista-21st Century classroom-Construction Contingency</t>
  </si>
  <si>
    <t>Sierra Vista-21st Century classroom-Contractor</t>
  </si>
  <si>
    <t>Sierra Vista-21st Century classroom-Design</t>
  </si>
  <si>
    <t>Sierra Vista-21st Century classroom-DSA Fees</t>
  </si>
  <si>
    <t>Sierra Vista-21st Century classroom-DSA Inspection</t>
  </si>
  <si>
    <t>Sierra Vista-21st Century classroom-DSA Special Inspection</t>
  </si>
  <si>
    <t>Sierra Vista-21st Century classroom-FF &amp; E</t>
  </si>
  <si>
    <t>Sierra Vista-21st Century classroom-Legal Services</t>
  </si>
  <si>
    <t>Sierra Vista-21st Century classroom-Move classroom</t>
  </si>
  <si>
    <t>Sierra Vista-21st Century classroom-Move Management</t>
  </si>
  <si>
    <t>Sierra Vista-21st Century classroom-Reprographics</t>
  </si>
  <si>
    <t>Sierra Vista-Ceiling replacement-CM/PM Management</t>
  </si>
  <si>
    <t>Sierra Vista-Ceiling replacement-Contractor</t>
  </si>
  <si>
    <t>Sierra Vista-Drinking Fountain replacement-Advertisement</t>
  </si>
  <si>
    <t>Sierra Vista-Drinking Fountain replacement-Contractor</t>
  </si>
  <si>
    <t>Sierra Vista-Drinking Fountain replacement-Design</t>
  </si>
  <si>
    <t>Sierra Vista-Drinking Fountain replacement-DSA Fees</t>
  </si>
  <si>
    <t>Sierra Vista-Drinking Fountain replacement-DSA Inspection</t>
  </si>
  <si>
    <t>Sierra Vista-Drinking Fountain replacement-DSA Special Inspection</t>
  </si>
  <si>
    <t>Sierra Vista-Drinking Fountain replacement-Environ Consultant</t>
  </si>
  <si>
    <t>Sierra Vista-Drinking Fountain replacement-Reprographics</t>
  </si>
  <si>
    <t>Sierra Vista-Fire Alarm replacement-Advertisement</t>
  </si>
  <si>
    <t>Sierra Vista-Fire Alarm replacement-Contractor</t>
  </si>
  <si>
    <t>Sierra Vista-Fire Alarm replacement-DSA Inspection</t>
  </si>
  <si>
    <t>Sierra Vista-Fire Alarm replacement-Environ Consultant</t>
  </si>
  <si>
    <t>Sierra Vista-Fire Alarm replacement-Reprographics</t>
  </si>
  <si>
    <t>Sierra Vista-Interim Housing-Advertisement</t>
  </si>
  <si>
    <t>Sierra Vista-Interim Housing-Alarm</t>
  </si>
  <si>
    <t>Sierra Vista-Interim Housing-CM/PM Management</t>
  </si>
  <si>
    <t>Sierra Vista-Interim Housing-Construction Contingency</t>
  </si>
  <si>
    <t>Sierra Vista-Interim Housing-Contractor</t>
  </si>
  <si>
    <t>Sierra Vista-Interim Housing-Design</t>
  </si>
  <si>
    <t>Sierra Vista-Interim Housing-DSA Fees</t>
  </si>
  <si>
    <t>Sierra Vista-Interim Housing-DSA Inspection</t>
  </si>
  <si>
    <t>Sierra Vista-Interim Housing-DSA Special Inspection</t>
  </si>
  <si>
    <t>Sierra Vista-Interim Housing-Environ Consultant</t>
  </si>
  <si>
    <t>Sierra Vista-Interim Housing-FF &amp; E</t>
  </si>
  <si>
    <t>Sierra Vista-Interim Housing-Legal Services</t>
  </si>
  <si>
    <t>Sierra Vista-Interim Housing-Modular Buildings</t>
  </si>
  <si>
    <t>Sierra Vista-Interim Housing-Move Management</t>
  </si>
  <si>
    <t>Sierra Vista-Interim Housing-Reprographics</t>
  </si>
  <si>
    <t>Sierra Vista-Interim Housing-Technology</t>
  </si>
  <si>
    <t>Sparks ES-21st Century classroom-Advertisement</t>
  </si>
  <si>
    <t>Sparks ES-21st Century classroom-Asbestos oversight/survey/abatement</t>
  </si>
  <si>
    <t>Sparks ES-21st Century classroom-CM/PM Management</t>
  </si>
  <si>
    <t>Sparks ES-21st Century classroom-Construction Contingency</t>
  </si>
  <si>
    <t>Sparks ES-21st Century classroom-Design</t>
  </si>
  <si>
    <t>Sparks ES-21st Century classroom-DSA Fees</t>
  </si>
  <si>
    <t>Sparks ES-21st Century classroom-DSA Inspection</t>
  </si>
  <si>
    <t>Sparks ES-21st Century classroom-DSA Special Inspection</t>
  </si>
  <si>
    <t>Sparks ES-21st Century classroom-Legal Services</t>
  </si>
  <si>
    <t>Sparks ES-21st Century classroom-Move classroom</t>
  </si>
  <si>
    <t>Sparks ES-21st Century classroom-Move Management</t>
  </si>
  <si>
    <t>Sparks ES-21st Century classroom-Reprographics</t>
  </si>
  <si>
    <t>Sparks ES-Ceiling replacement-CM/PM Management</t>
  </si>
  <si>
    <t>Sparks ES-Drinking Fountain replacement-Advertisement</t>
  </si>
  <si>
    <t>Sparks ES-Drinking Fountain replacement-Contractor</t>
  </si>
  <si>
    <t>Sparks ES-Drinking Fountain replacement-Design</t>
  </si>
  <si>
    <t>Sparks ES-Drinking Fountain replacement-DSA Fees</t>
  </si>
  <si>
    <t>Sparks ES-Drinking Fountain replacement-DSA Special Inspection</t>
  </si>
  <si>
    <t>Sparks ES-Drinking Fountain replacement-Environ Consultant</t>
  </si>
  <si>
    <t>Sparks ES-Drinking Fountain replacement-Reprographics</t>
  </si>
  <si>
    <t>Sparks ES-Fire Alarm replacement-Advertisement</t>
  </si>
  <si>
    <t>Sparks ES-Fire Alarm replacement-Contractor</t>
  </si>
  <si>
    <t>Sparks ES-Fire Alarm replacement-DSA Inspection</t>
  </si>
  <si>
    <t>Sparks ES-Fire Alarm replacement-Environ Consultant</t>
  </si>
  <si>
    <t>Sparks ES-Fire Alarm replacement-Reprographics</t>
  </si>
  <si>
    <t>Sparks ES-Interim Housing-Advertisement</t>
  </si>
  <si>
    <t>Sparks ES-Interim Housing-Alarm</t>
  </si>
  <si>
    <t>Sparks ES-Interim Housing-CM/PM Management</t>
  </si>
  <si>
    <t>Sparks ES-Interim Housing-Construction Contingency</t>
  </si>
  <si>
    <t>Sparks ES-Interim Housing-Contractor</t>
  </si>
  <si>
    <t>Sparks ES-Interim Housing-Design</t>
  </si>
  <si>
    <t>Sparks ES-Interim Housing-DSA Fees</t>
  </si>
  <si>
    <t>Sparks ES-Interim Housing-DSA Inspection</t>
  </si>
  <si>
    <t>Sparks ES-Interim Housing-DSA Special Inspection</t>
  </si>
  <si>
    <t>Sparks ES-Interim Housing-Environ Consultant</t>
  </si>
  <si>
    <t>Sparks ES-Interim Housing-FF &amp; E</t>
  </si>
  <si>
    <t>Sparks ES-Interim Housing-Legal Services</t>
  </si>
  <si>
    <t>Sparks ES-Interim Housing-Modular Buildings</t>
  </si>
  <si>
    <t>Sparks ES-Interim Housing-Move Management</t>
  </si>
  <si>
    <t>Sparks ES-Interim Housing-Reprographics</t>
  </si>
  <si>
    <t>Sparks ES-Interim Housing-Technology</t>
  </si>
  <si>
    <t>Sparks MS-21st Century classroom-Asbestos oversight/survey/abatement</t>
  </si>
  <si>
    <t>Sparks MS-21st Century classroom-Construction Contingency</t>
  </si>
  <si>
    <t>Sparks MS-21st Century classroom-DSA Inspection</t>
  </si>
  <si>
    <t>Sparks MS-21st Century classroom-Legal Services</t>
  </si>
  <si>
    <t>Sparks MS-Ceiling replacement-CM/PM Management</t>
  </si>
  <si>
    <t>Sparks MS-Ceiling replacement-Contractor</t>
  </si>
  <si>
    <t>Sparks MS-Drinking Fountain replacement-Advertisement</t>
  </si>
  <si>
    <t>Sparks MS-Drinking Fountain replacement-Contractor</t>
  </si>
  <si>
    <t>Sparks MS-Drinking Fountain replacement-Design</t>
  </si>
  <si>
    <t>Sparks MS-Drinking Fountain replacement-DSA Fees</t>
  </si>
  <si>
    <t>Sparks MS-Drinking Fountain replacement-DSA Inspection</t>
  </si>
  <si>
    <t>Sparks MS-Drinking Fountain replacement-DSA Special Inspection</t>
  </si>
  <si>
    <t>Sparks MS-Drinking Fountain replacement-Environ Consultant</t>
  </si>
  <si>
    <t>Sparks MS-Drinking Fountain replacement-Reprographics</t>
  </si>
  <si>
    <t>Sparks MS-Fire Alarm replacement-Advertisement</t>
  </si>
  <si>
    <t>Sparks MS-Fire Alarm replacement-Environ Consultant</t>
  </si>
  <si>
    <t>Sparks MS-Fire Alarm replacement-Reprographics</t>
  </si>
  <si>
    <t>Sparks MS-Interim Housing-Advertisement</t>
  </si>
  <si>
    <t>Sparks MS-Interim Housing-Alarm</t>
  </si>
  <si>
    <t>Sparks MS-Interim Housing-CM/PM Management</t>
  </si>
  <si>
    <t>Sparks MS-Interim Housing-Construction Contingency</t>
  </si>
  <si>
    <t>Sparks MS-Interim Housing-Contractor</t>
  </si>
  <si>
    <t>Sparks MS-Interim Housing-Design</t>
  </si>
  <si>
    <t>Sparks MS-Interim Housing-DSA Fees</t>
  </si>
  <si>
    <t>Sparks MS-Interim Housing-DSA Inspection</t>
  </si>
  <si>
    <t>Sparks MS-Interim Housing-DSA Special Inspection</t>
  </si>
  <si>
    <t>Sparks MS-Interim Housing-Environ Consultant</t>
  </si>
  <si>
    <t>Sparks MS-Interim Housing-FF &amp; E</t>
  </si>
  <si>
    <t>Sparks MS-Interim Housing-Legal Services</t>
  </si>
  <si>
    <t>Sparks MS-Interim Housing-Modular Buildings</t>
  </si>
  <si>
    <t>Sparks MS-Interim Housing-Move Management</t>
  </si>
  <si>
    <t>Sparks MS-Interim Housing-Reprographics</t>
  </si>
  <si>
    <t>Sparks MS-Interim Housing-Technology</t>
  </si>
  <si>
    <t>Stimson-21st Century classroom-Advertisement</t>
  </si>
  <si>
    <t>Stimson-21st Century classroom-Asbestos oversight/survey/abatement</t>
  </si>
  <si>
    <t>Stimson-21st Century classroom-Construction Contingency</t>
  </si>
  <si>
    <t>Stimson-21st Century classroom-Contractor</t>
  </si>
  <si>
    <t>Stimson-21st Century classroom-Design</t>
  </si>
  <si>
    <t>Stimson-21st Century classroom-DSA Fees</t>
  </si>
  <si>
    <t>Stimson-21st Century classroom-DSA Inspection</t>
  </si>
  <si>
    <t>Stimson-21st Century classroom-DSA Special Inspection</t>
  </si>
  <si>
    <t>Stimson-21st Century classroom-Environ Consultant</t>
  </si>
  <si>
    <t>Stimson-21st Century classroom-FF &amp; E</t>
  </si>
  <si>
    <t>Stimson-21st Century classroom-Legal Services</t>
  </si>
  <si>
    <t>Stimson-21st Century classroom-Move classroom</t>
  </si>
  <si>
    <t>Stimson-21st Century classroom-Move Management</t>
  </si>
  <si>
    <t>Stimson-21st Century classroom-Reprographics</t>
  </si>
  <si>
    <t>Stimson-Ceiling replacement-CM/PM Management</t>
  </si>
  <si>
    <t>Stimson-Ceiling replacement-Contractor</t>
  </si>
  <si>
    <t>Stimson-Drinking Fountain replacement-Advertisement</t>
  </si>
  <si>
    <t>Stimson-Drinking Fountain replacement-Contractor</t>
  </si>
  <si>
    <t>Stimson-Drinking Fountain replacement-Design</t>
  </si>
  <si>
    <t>Stimson-Drinking Fountain replacement-DSA Fees</t>
  </si>
  <si>
    <t>Stimson-Drinking Fountain replacement-DSA Inspection</t>
  </si>
  <si>
    <t>Stimson-Drinking Fountain replacement-DSA Special Inspection</t>
  </si>
  <si>
    <t>Stimson-Drinking Fountain replacement-Environ Consultant</t>
  </si>
  <si>
    <t>Stimson-Drinking Fountain replacement-Reprographics</t>
  </si>
  <si>
    <t>Stimson-Fire Alarm replacement-Advertisement</t>
  </si>
  <si>
    <t>Stimson-Fire Alarm replacement-Contractor</t>
  </si>
  <si>
    <t>Stimson-Fire Alarm replacement-DSA Inspection</t>
  </si>
  <si>
    <t>Stimson-Fire Alarm replacement-Environ Consultant</t>
  </si>
  <si>
    <t>Stimson-Fire Alarm replacement-Reprographics</t>
  </si>
  <si>
    <t>Stimson-Interim Housing-Advertisement</t>
  </si>
  <si>
    <t>Stimson-Interim Housing-Alarm</t>
  </si>
  <si>
    <t>Stimson-Interim Housing-CM/PM Management</t>
  </si>
  <si>
    <t>Stimson-Interim Housing-Construction Contingency</t>
  </si>
  <si>
    <t>Stimson-Interim Housing-Contractor</t>
  </si>
  <si>
    <t>Stimson-Interim Housing-Design</t>
  </si>
  <si>
    <t>Stimson-Interim Housing-DSA Fees</t>
  </si>
  <si>
    <t>Stimson-Interim Housing-DSA Inspection</t>
  </si>
  <si>
    <t>Stimson-Interim Housing-DSA Special Inspection</t>
  </si>
  <si>
    <t>Stimson-Interim Housing-Environ Consultant</t>
  </si>
  <si>
    <t>Stimson-Interim Housing-FF &amp; E</t>
  </si>
  <si>
    <t>Stimson-Interim Housing-Legal Services</t>
  </si>
  <si>
    <t>Stimson-Interim Housing-Modular Buildings</t>
  </si>
  <si>
    <t>Stimson-Interim Housing-Move Management</t>
  </si>
  <si>
    <t>Stimson-Interim Housing-Reprographics</t>
  </si>
  <si>
    <t>Stimson-Interim Housing-Technology</t>
  </si>
  <si>
    <t>Sunset-21st Century classroom-Advertisement</t>
  </si>
  <si>
    <t>Sunset-21st Century classroom-Asbestos oversight/survey/abatement</t>
  </si>
  <si>
    <t>Sunset-21st Century classroom-Construction Contingency</t>
  </si>
  <si>
    <t>Sunset-21st Century classroom-DSA Fees</t>
  </si>
  <si>
    <t>Sunset-21st Century classroom-DSA Inspection</t>
  </si>
  <si>
    <t>Sunset-21st Century classroom-DSA Special Inspection</t>
  </si>
  <si>
    <t>Sunset-21st Century classroom-Legal Services</t>
  </si>
  <si>
    <t>Sunset-21st Century classroom-Move classroom</t>
  </si>
  <si>
    <t>Sunset-21st Century classroom-Move Management</t>
  </si>
  <si>
    <t>Sunset-21st Century classroom-Reprographics</t>
  </si>
  <si>
    <t>Sunset-Ceiling replacement-CM/PM Management</t>
  </si>
  <si>
    <t>Sunset-Drinking Fountain replacement-Advertisement</t>
  </si>
  <si>
    <t>Sunset-Drinking Fountain replacement-Design</t>
  </si>
  <si>
    <t>Sunset-Drinking Fountain replacement-DSA Fees</t>
  </si>
  <si>
    <t>Sunset-Drinking Fountain replacement-DSA Inspection</t>
  </si>
  <si>
    <t>Sunset-Drinking Fountain replacement-DSA Special Inspection</t>
  </si>
  <si>
    <t>Sunset-Drinking Fountain replacement-Environ Consultant</t>
  </si>
  <si>
    <t>Sunset-Drinking Fountain replacement-Reprographics</t>
  </si>
  <si>
    <t>Sunset-Fire Alarm replacement-Advertisement</t>
  </si>
  <si>
    <t>Sunset-Fire Alarm replacement-Contractor</t>
  </si>
  <si>
    <t>Sunset-Fire Alarm replacement-DSA Inspection</t>
  </si>
  <si>
    <t>Sunset-Fire Alarm replacement-Environ Consultant</t>
  </si>
  <si>
    <t>Sunset-Fire Alarm replacement-Reprographics</t>
  </si>
  <si>
    <t>Sunset-Interim Housing-Advertisement</t>
  </si>
  <si>
    <t>Sunset-Interim Housing-Alarm</t>
  </si>
  <si>
    <t>Sunset-Interim Housing-CM/PM Management</t>
  </si>
  <si>
    <t>Sunset-Interim Housing-Construction Contingency</t>
  </si>
  <si>
    <t>Sunset-Interim Housing-Contractor</t>
  </si>
  <si>
    <t>Sunset-Interim Housing-DSA Fees</t>
  </si>
  <si>
    <t>Sunset-Interim Housing-DSA Inspection</t>
  </si>
  <si>
    <t>Sunset-Interim Housing-DSA Special Inspection</t>
  </si>
  <si>
    <t>Sunset-Interim Housing-Environ Consultant</t>
  </si>
  <si>
    <t>Sunset-Interim Housing-FF &amp; E</t>
  </si>
  <si>
    <t>Sunset-Interim Housing-Legal Services</t>
  </si>
  <si>
    <t>Sunset-Interim Housing-Modular Buildings</t>
  </si>
  <si>
    <t>Sunset-Interim Housing-Move Management</t>
  </si>
  <si>
    <t>Sunset-Interim Housing-Reprographics</t>
  </si>
  <si>
    <t>Sunset-Interim Housing-Technology</t>
  </si>
  <si>
    <t>Temple-21st Century classroom-Advertisement</t>
  </si>
  <si>
    <t>Temple-21st Century classroom-Asbestos oversight/survey/abatement</t>
  </si>
  <si>
    <t>Temple-21st Century classroom-CM/PM Management</t>
  </si>
  <si>
    <t>Temple-21st Century classroom-Construction Contingency</t>
  </si>
  <si>
    <t>Temple-21st Century classroom-Contractor</t>
  </si>
  <si>
    <t>Temple-21st Century classroom-Design</t>
  </si>
  <si>
    <t>Temple-21st Century classroom-DSA Fees</t>
  </si>
  <si>
    <t>Temple-21st Century classroom-DSA Inspection</t>
  </si>
  <si>
    <t>Temple-21st Century classroom-DSA Special Inspection</t>
  </si>
  <si>
    <t>Temple-21st Century classroom-Legal Services</t>
  </si>
  <si>
    <t>Temple-21st Century classroom-Move classroom</t>
  </si>
  <si>
    <t>Temple-21st Century classroom-Move Management</t>
  </si>
  <si>
    <t>Temple-21st Century classroom-Reprographics</t>
  </si>
  <si>
    <t>Temple-Ceiling replacement-CM/PM Management</t>
  </si>
  <si>
    <t>Temple-Drinking Fountain replacement-Advertisement</t>
  </si>
  <si>
    <t>Temple-Drinking Fountain replacement-Contractor</t>
  </si>
  <si>
    <t>Temple-Drinking Fountain replacement-Design</t>
  </si>
  <si>
    <t>Temple-Drinking Fountain replacement-DSA Fees</t>
  </si>
  <si>
    <t>Temple-Drinking Fountain replacement-DSA Inspection</t>
  </si>
  <si>
    <t>Temple-Drinking Fountain replacement-DSA Special Inspection</t>
  </si>
  <si>
    <t>Temple-Drinking Fountain replacement-Environ Consultant</t>
  </si>
  <si>
    <t>Temple-Drinking Fountain replacement-Reprographics</t>
  </si>
  <si>
    <t>Temple-Fire Alarm replacement-Advertisement</t>
  </si>
  <si>
    <t>Temple-Fire Alarm replacement-Contractor</t>
  </si>
  <si>
    <t>Temple-Fire Alarm replacement-Design</t>
  </si>
  <si>
    <t>Temple-Fire Alarm replacement-DSA Fees</t>
  </si>
  <si>
    <t>Temple-Fire Alarm replacement-DSA Inspection</t>
  </si>
  <si>
    <t>Temple-Fire Alarm replacement-Environ Consultant</t>
  </si>
  <si>
    <t>Temple-Fire Alarm replacement-Reprographics</t>
  </si>
  <si>
    <t>Temple-Interim Housing-Advertisement</t>
  </si>
  <si>
    <t>Temple-Interim Housing-Alarm</t>
  </si>
  <si>
    <t>Temple-Interim Housing-CM/PM Management</t>
  </si>
  <si>
    <t>Temple-Interim Housing-Construction Contingency</t>
  </si>
  <si>
    <t>Temple-Interim Housing-Contractor</t>
  </si>
  <si>
    <t>Temple-Interim Housing-Design</t>
  </si>
  <si>
    <t>Temple-Interim Housing-DSA Fees</t>
  </si>
  <si>
    <t>Temple-Interim Housing-DSA Inspection</t>
  </si>
  <si>
    <t>Temple-Interim Housing-DSA Special Inspection</t>
  </si>
  <si>
    <t>Temple-Interim Housing-Environ Consultant</t>
  </si>
  <si>
    <t>Temple-Interim Housing-FF &amp; E</t>
  </si>
  <si>
    <t>Temple-Interim Housing-Legal Services</t>
  </si>
  <si>
    <t>Temple-Interim Housing-Modular Buildings</t>
  </si>
  <si>
    <t>Temple-Interim Housing-Move Management</t>
  </si>
  <si>
    <t>Temple-Interim Housing-Reprographics</t>
  </si>
  <si>
    <t>Temple-Interim Housing-Technology</t>
  </si>
  <si>
    <t>Valinda-21st Century classroom-Advertisement</t>
  </si>
  <si>
    <t>Valinda-21st Century classroom-Asbestos oversight/survey/abatement</t>
  </si>
  <si>
    <t>Valinda-21st Century classroom-CM/PM Management</t>
  </si>
  <si>
    <t>Valinda-21st Century classroom-Construction Contingency</t>
  </si>
  <si>
    <t>Valinda-21st Century classroom-Contractor</t>
  </si>
  <si>
    <t>Valinda-21st Century classroom-Design</t>
  </si>
  <si>
    <t>Valinda-21st Century classroom-DSA Fees</t>
  </si>
  <si>
    <t>Valinda-21st Century classroom-DSA Inspection</t>
  </si>
  <si>
    <t>Valinda-21st Century classroom-DSA Special Inspection</t>
  </si>
  <si>
    <t>Valinda-21st Century classroom-Legal Services</t>
  </si>
  <si>
    <t>Valinda-21st Century classroom-Move classroom</t>
  </si>
  <si>
    <t>Valinda-21st Century classroom-Move Management</t>
  </si>
  <si>
    <t>Valinda-21st Century classroom-Reprographics</t>
  </si>
  <si>
    <t>Valinda-Ceiling replacement-CM/PM Management</t>
  </si>
  <si>
    <t>Valinda-Ceiling replacement-Contractor</t>
  </si>
  <si>
    <t>Valinda-Drinking Fountain replacement-Advertisement</t>
  </si>
  <si>
    <t>Valinda-Drinking Fountain replacement-Contractor</t>
  </si>
  <si>
    <t>Valinda-Drinking Fountain replacement-Design</t>
  </si>
  <si>
    <t>Valinda-Drinking Fountain replacement-DSA Fees</t>
  </si>
  <si>
    <t>Valinda-Drinking Fountain replacement-DSA Inspection</t>
  </si>
  <si>
    <t>Valinda-Drinking Fountain replacement-DSA Special Inspection</t>
  </si>
  <si>
    <t>Valinda-Drinking Fountain replacement-Environ Consultant</t>
  </si>
  <si>
    <t>Valinda-Drinking Fountain replacement-Reprographics</t>
  </si>
  <si>
    <t>Valinda-Fire Alarm replacement-Advertisement</t>
  </si>
  <si>
    <t>Valinda-Fire Alarm replacement-Contractor</t>
  </si>
  <si>
    <t>Valinda-Fire Alarm replacement-DSA Inspection</t>
  </si>
  <si>
    <t>Valinda-Fire Alarm replacement-Environ Consultant</t>
  </si>
  <si>
    <t>Valinda-Fire Alarm replacement-Reprographics</t>
  </si>
  <si>
    <t>Valinda-Interim Housing-Advertisement</t>
  </si>
  <si>
    <t>Valinda-Interim Housing-Alarm</t>
  </si>
  <si>
    <t>Valinda-Interim Housing-CM/PM Management</t>
  </si>
  <si>
    <t>Valinda-Interim Housing-Construction Contingency</t>
  </si>
  <si>
    <t>Valinda-Interim Housing-Contractor</t>
  </si>
  <si>
    <t>Valinda-Interim Housing-Design</t>
  </si>
  <si>
    <t>Valinda-Interim Housing-DSA Fees</t>
  </si>
  <si>
    <t>Valinda-Interim Housing-DSA Inspection</t>
  </si>
  <si>
    <t>Valinda-Interim Housing-DSA Special Inspection</t>
  </si>
  <si>
    <t>Valinda-Interim Housing-Environ Consultant</t>
  </si>
  <si>
    <t>Valinda-Interim Housing-FF &amp; E</t>
  </si>
  <si>
    <t>Valinda-Interim Housing-Legal Services</t>
  </si>
  <si>
    <t>Valinda-Interim Housing-Modular Buildings</t>
  </si>
  <si>
    <t>Valinda-Interim Housing-Move Management</t>
  </si>
  <si>
    <t>Valinda-Interim Housing-Reprographics</t>
  </si>
  <si>
    <t>Valinda-Interim Housing-Technology</t>
  </si>
  <si>
    <t>Valley-21st Century classroom-Advertisement</t>
  </si>
  <si>
    <t>Valley-21st Century classroom-Asbestos oversight/survey/abatement</t>
  </si>
  <si>
    <t>Valley-21st Century classroom-CM/PM Management</t>
  </si>
  <si>
    <t>Valley-21st Century classroom-Construction Contingency</t>
  </si>
  <si>
    <t>Valley-21st Century classroom-Design</t>
  </si>
  <si>
    <t>Valley-21st Century classroom-DSA Fees</t>
  </si>
  <si>
    <t>Valley-21st Century classroom-DSA Inspection</t>
  </si>
  <si>
    <t>Valley-21st Century classroom-DSA Special Inspection</t>
  </si>
  <si>
    <t>Valley-21st Century classroom-FF &amp; E</t>
  </si>
  <si>
    <t>Valley-21st Century classroom-Legal Services</t>
  </si>
  <si>
    <t>Valley-21st Century classroom-Move classroom</t>
  </si>
  <si>
    <t>Valley-21st Century classroom-Move Management</t>
  </si>
  <si>
    <t>Valley-21st Century classroom-Reprographics</t>
  </si>
  <si>
    <t>Valley-Ceiling replacement-CM/PM Management</t>
  </si>
  <si>
    <t>Valley-Ceiling replacement-Contractor</t>
  </si>
  <si>
    <t>Valley-Drinking Fountain replacement-Advertisement</t>
  </si>
  <si>
    <t>Valley-Drinking Fountain replacement-Contractor</t>
  </si>
  <si>
    <t>Valley-Drinking Fountain replacement-Design</t>
  </si>
  <si>
    <t>Valley-Drinking Fountain replacement-DSA Fees</t>
  </si>
  <si>
    <t>Valley-Drinking Fountain replacement-DSA Inspection</t>
  </si>
  <si>
    <t>Valley-Drinking Fountain replacement-DSA Special Inspection</t>
  </si>
  <si>
    <t>Valley-Drinking Fountain replacement-Environ Consultant</t>
  </si>
  <si>
    <t>Valley-Drinking Fountain replacement-Reprographics</t>
  </si>
  <si>
    <t>Valley-Fire Alarm replacement-Advertisement</t>
  </si>
  <si>
    <t>Valley-Fire Alarm replacement-Environ Consultant</t>
  </si>
  <si>
    <t>Valley-Fire Alarm replacement-Reprographics</t>
  </si>
  <si>
    <t>Valley-Interim Housing-Advertisement</t>
  </si>
  <si>
    <t>Valley-Interim Housing-Alarm</t>
  </si>
  <si>
    <t>Valley-Interim Housing-CM/PM Management</t>
  </si>
  <si>
    <t>Valley-Interim Housing-Construction Contingency</t>
  </si>
  <si>
    <t>Valley-Interim Housing-Contractor</t>
  </si>
  <si>
    <t>Valley-Interim Housing-Design</t>
  </si>
  <si>
    <t>Valley-Interim Housing-DSA Fees</t>
  </si>
  <si>
    <t>Valley-Interim Housing-DSA Inspection</t>
  </si>
  <si>
    <t>Valley-Interim Housing-DSA Special Inspection</t>
  </si>
  <si>
    <t>Valley-Interim Housing-Environ Consultant</t>
  </si>
  <si>
    <t>Valley-Interim Housing-FF &amp; E</t>
  </si>
  <si>
    <t>Valley-Interim Housing-Legal Services</t>
  </si>
  <si>
    <t>Valley-Interim Housing-Modular Buildings</t>
  </si>
  <si>
    <t>Valley-Interim Housing-Move Management</t>
  </si>
  <si>
    <t>Valley-Interim Housing-Reprographics</t>
  </si>
  <si>
    <t>Valley-Interim Housing-Technology</t>
  </si>
  <si>
    <t>Wedgeworth-21st Century classroom-Advertisement</t>
  </si>
  <si>
    <t>Wedgeworth-21st Century classroom-Asbestos oversight/survey/abatement</t>
  </si>
  <si>
    <t>Wedgeworth-21st Century classroom-CM/PM Management</t>
  </si>
  <si>
    <t>Wedgeworth-21st Century classroom-Construction Contingency</t>
  </si>
  <si>
    <t>Wedgeworth-21st Century classroom-Design</t>
  </si>
  <si>
    <t>Wedgeworth-21st Century classroom-DSA Fees</t>
  </si>
  <si>
    <t>Wedgeworth-21st Century classroom-DSA Inspection</t>
  </si>
  <si>
    <t>Wedgeworth-21st Century classroom-DSA Special Inspection</t>
  </si>
  <si>
    <t>Wedgeworth-21st Century classroom-Environ Consultant</t>
  </si>
  <si>
    <t>Wedgeworth-21st Century classroom-FF &amp; E</t>
  </si>
  <si>
    <t>Wedgeworth-21st Century classroom-Legal Services</t>
  </si>
  <si>
    <t>Wedgeworth-21st Century classroom-Move classroom</t>
  </si>
  <si>
    <t>Wedgeworth-21st Century classroom-Move Management</t>
  </si>
  <si>
    <t>Wedgeworth-21st Century classroom-Reprographics</t>
  </si>
  <si>
    <t>Wedgeworth-Ceiling replacement-CM/PM Management</t>
  </si>
  <si>
    <t>Wedgeworth-Ceiling replacement-Contractor</t>
  </si>
  <si>
    <t>Wedgeworth-Drinking Fountain replacement-Advertisement</t>
  </si>
  <si>
    <t>Wedgeworth-Drinking Fountain replacement-Design</t>
  </si>
  <si>
    <t>Wedgeworth-Drinking Fountain replacement-DSA Fees</t>
  </si>
  <si>
    <t>Wedgeworth-Drinking Fountain replacement-DSA Special Inspection</t>
  </si>
  <si>
    <t>Wedgeworth-Drinking Fountain replacement-Environ Consultant</t>
  </si>
  <si>
    <t>Wedgeworth-Drinking Fountain replacement-Reprographics</t>
  </si>
  <si>
    <t>Wedgeworth-Fire Alarm replacement-Advertisement</t>
  </si>
  <si>
    <t>Wedgeworth-Fire Alarm replacement-Contractor</t>
  </si>
  <si>
    <t>Wedgeworth-Fire Alarm replacement-Design</t>
  </si>
  <si>
    <t>Wedgeworth-Fire Alarm replacement-DSA Fees</t>
  </si>
  <si>
    <t>Wedgeworth-Fire Alarm replacement-DSA Inspection</t>
  </si>
  <si>
    <t>Wedgeworth-Fire Alarm replacement-Environ Consultant</t>
  </si>
  <si>
    <t>Wedgeworth-Fire Alarm replacement-Reprographics</t>
  </si>
  <si>
    <t>Wedgeworth-Interim Housing-Advertisement</t>
  </si>
  <si>
    <t>Wedgeworth-Interim Housing-Alarm</t>
  </si>
  <si>
    <t>Wedgeworth-Interim Housing-CM/PM Management</t>
  </si>
  <si>
    <t>Wedgeworth-Interim Housing-Construction Contingency</t>
  </si>
  <si>
    <t>Wedgeworth-Interim Housing-Contractor</t>
  </si>
  <si>
    <t>Wedgeworth-Interim Housing-Design</t>
  </si>
  <si>
    <t>Wedgeworth-Interim Housing-DSA Fees</t>
  </si>
  <si>
    <t>Wedgeworth-Interim Housing-DSA Inspection</t>
  </si>
  <si>
    <t>Wedgeworth-Interim Housing-DSA Special Inspection</t>
  </si>
  <si>
    <t>Wedgeworth-Interim Housing-Environ Consultant</t>
  </si>
  <si>
    <t>Wedgeworth-Interim Housing-FF &amp; E</t>
  </si>
  <si>
    <t>Wedgeworth-Interim Housing-Legal Services</t>
  </si>
  <si>
    <t>Wedgeworth-Interim Housing-Modular Buildings</t>
  </si>
  <si>
    <t>Wedgeworth-Interim Housing-Move Management</t>
  </si>
  <si>
    <t>Wedgeworth-Interim Housing-Reprographics</t>
  </si>
  <si>
    <t>Wedgeworth-Interim Housing-Technology</t>
  </si>
  <si>
    <t>Willow-21st Century classroom-Advertisement</t>
  </si>
  <si>
    <t>Willow-21st Century classroom-Asbestos oversight/survey/abatement</t>
  </si>
  <si>
    <t>Willow-21st Century classroom-CM/PM Management</t>
  </si>
  <si>
    <t>Willow-21st Century classroom-Construction Contingency</t>
  </si>
  <si>
    <t>Willow-21st Century classroom-Contractor</t>
  </si>
  <si>
    <t>Willow-21st Century classroom-Design</t>
  </si>
  <si>
    <t>Willow-21st Century classroom-DSA Fees</t>
  </si>
  <si>
    <t>Willow-21st Century classroom-DSA Inspection</t>
  </si>
  <si>
    <t>Willow-21st Century classroom-DSA Special Inspection</t>
  </si>
  <si>
    <t>Willow-21st Century classroom-FF &amp; E</t>
  </si>
  <si>
    <t>Willow-21st Century classroom-Legal Services</t>
  </si>
  <si>
    <t>Willow-21st Century classroom-Move classroom</t>
  </si>
  <si>
    <t>Willow-21st Century classroom-Move Management</t>
  </si>
  <si>
    <t>Willow-21st Century classroom-Reprographics</t>
  </si>
  <si>
    <t>Willow-21st Century classroom-Technology</t>
  </si>
  <si>
    <t>Willow-Ceiling replacement-CM/PM Management</t>
  </si>
  <si>
    <t>Willow-Ceiling replacement-Contractor</t>
  </si>
  <si>
    <t>Willow-Drinking Fountain replacement-Advertisement</t>
  </si>
  <si>
    <t>Willow-Drinking Fountain replacement-Contractor</t>
  </si>
  <si>
    <t>Willow-Drinking Fountain replacement-Design</t>
  </si>
  <si>
    <t>Willow-Drinking Fountain replacement-DSA Fees</t>
  </si>
  <si>
    <t>Willow-Drinking Fountain replacement-DSA Inspection</t>
  </si>
  <si>
    <t>Willow-Drinking Fountain replacement-DSA Special Inspection</t>
  </si>
  <si>
    <t>Willow-Drinking Fountain replacement-Environ Consultant</t>
  </si>
  <si>
    <t>Willow-Drinking Fountain replacement-Reprographics</t>
  </si>
  <si>
    <t>Willow-Fire Alarm replacement-Advertisement</t>
  </si>
  <si>
    <t>Willow-Fire Alarm replacement-Contractor</t>
  </si>
  <si>
    <t>Willow-Fire Alarm replacement-Design</t>
  </si>
  <si>
    <t>Willow-Fire Alarm replacement-DSA Fees</t>
  </si>
  <si>
    <t>Willow-Fire Alarm replacement-DSA Inspection</t>
  </si>
  <si>
    <t>Willow-Fire Alarm replacement-Environ Consultant</t>
  </si>
  <si>
    <t>Willow-Fire Alarm replacement-Reprographics</t>
  </si>
  <si>
    <t>Willow-Interim Housing-Advertisement</t>
  </si>
  <si>
    <t>Willow-Interim Housing-Alarm</t>
  </si>
  <si>
    <t>Willow-Interim Housing-CM/PM Management</t>
  </si>
  <si>
    <t>Willow-Interim Housing-Construction Contingency</t>
  </si>
  <si>
    <t>Willow-Interim Housing-Contractor</t>
  </si>
  <si>
    <t>Willow-Interim Housing-Design</t>
  </si>
  <si>
    <t>Willow-Interim Housing-DSA Fees</t>
  </si>
  <si>
    <t>Willow-Interim Housing-DSA Inspection</t>
  </si>
  <si>
    <t>Willow-Interim Housing-DSA Special Inspection</t>
  </si>
  <si>
    <t>Willow-Interim Housing-Environ Consultant</t>
  </si>
  <si>
    <t>Willow-Interim Housing-FF &amp; E</t>
  </si>
  <si>
    <t>Willow-Interim Housing-Legal Services</t>
  </si>
  <si>
    <t>Willow-Interim Housing-Modular Buildings</t>
  </si>
  <si>
    <t>Willow-Interim Housing-Move Management</t>
  </si>
  <si>
    <t>Willow-Interim Housing-Reprographics</t>
  </si>
  <si>
    <t>Willow-Interim Housing-Technology</t>
  </si>
  <si>
    <t>Wilson HS-21st Century classroom-Advertisement</t>
  </si>
  <si>
    <t>Wilson HS-21st Century classroom-Asbestos oversight/survey/abatement</t>
  </si>
  <si>
    <t>Wilson HS-21st Century classroom-CM/PM Management</t>
  </si>
  <si>
    <t>Wilson HS-21st Century classroom-Construction Contingency</t>
  </si>
  <si>
    <t>Wilson HS-21st Century classroom-Design</t>
  </si>
  <si>
    <t>Wilson HS-21st Century classroom-DSA Fees</t>
  </si>
  <si>
    <t>Wilson HS-21st Century classroom-DSA Inspection</t>
  </si>
  <si>
    <t>Wilson HS-21st Century classroom-DSA Special Inspection</t>
  </si>
  <si>
    <t>Wilson HS-21st Century classroom-FF &amp; E</t>
  </si>
  <si>
    <t>Wilson HS-21st Century classroom-Legal Services</t>
  </si>
  <si>
    <t>Wilson HS-21st Century classroom-Move classroom</t>
  </si>
  <si>
    <t>Wilson HS-21st Century classroom-Move Management</t>
  </si>
  <si>
    <t>Wilson HS-21st Century classroom-Reprographics</t>
  </si>
  <si>
    <t>Wilson HS-Ceiling replacement-CM/PM Management</t>
  </si>
  <si>
    <t>Wilson HS-Ceiling replacement-Contractor</t>
  </si>
  <si>
    <t>Wilson HS-Drinking Fountain replacement-Advertisement</t>
  </si>
  <si>
    <t>Wilson HS-Drinking Fountain replacement-Contractor</t>
  </si>
  <si>
    <t>Wilson HS-Drinking Fountain replacement-Design</t>
  </si>
  <si>
    <t>Wilson HS-Drinking Fountain replacement-DSA Fees</t>
  </si>
  <si>
    <t>Wilson HS-Drinking Fountain replacement-DSA Special Inspection</t>
  </si>
  <si>
    <t>Wilson HS-Drinking Fountain replacement-Environ Consultant</t>
  </si>
  <si>
    <t>Wilson HS-Drinking Fountain replacement-Reprographics</t>
  </si>
  <si>
    <t>Wilson HS-Fire Alarm replacement-Advertisement</t>
  </si>
  <si>
    <t>Wilson HS-Fire Alarm replacement-DSA Fees</t>
  </si>
  <si>
    <t>Wilson HS-Fire Alarm replacement-Environ Consultant</t>
  </si>
  <si>
    <t>Wilson HS-Fire Alarm replacement-Reprographics</t>
  </si>
  <si>
    <t>Wilson HS-Interim Housing-Advertisement</t>
  </si>
  <si>
    <t>Wilson HS-Interim Housing-Alarm</t>
  </si>
  <si>
    <t>Wilson HS-Interim Housing-CM/PM Management</t>
  </si>
  <si>
    <t>Wilson HS-Interim Housing-Construction Contingency</t>
  </si>
  <si>
    <t>Wilson HS-Interim Housing-Contractor</t>
  </si>
  <si>
    <t>Wilson HS-Interim Housing-Design</t>
  </si>
  <si>
    <t>Wilson HS-Interim Housing-DSA Fees</t>
  </si>
  <si>
    <t>Wilson HS-Interim Housing-DSA Inspection</t>
  </si>
  <si>
    <t>Wilson HS-Interim Housing-DSA Special Inspection</t>
  </si>
  <si>
    <t>Wilson HS-Interim Housing-Environ Consultant</t>
  </si>
  <si>
    <t>Wilson HS-Interim Housing-FF &amp; E</t>
  </si>
  <si>
    <t>Wilson HS-Interim Housing-Legal Services</t>
  </si>
  <si>
    <t>Wilson HS-Interim Housing-Modular Buildings</t>
  </si>
  <si>
    <t>Wilson HS-Interim Housing-Move Management</t>
  </si>
  <si>
    <t>Wilson HS-Interim Housing-Reprographics</t>
  </si>
  <si>
    <t>Wilson HS-Interim Housing-Technology</t>
  </si>
  <si>
    <t>Wing Lane-21st Century classroom-Advertisement</t>
  </si>
  <si>
    <t>Wing Lane-21st Century classroom-Asbestos oversight/survey/abatement</t>
  </si>
  <si>
    <t>Wing Lane-21st Century classroom-CM/PM Management</t>
  </si>
  <si>
    <t>Wing Lane-21st Century classroom-Construction Contingency</t>
  </si>
  <si>
    <t>Wing Lane-21st Century classroom-Design</t>
  </si>
  <si>
    <t>Wing Lane-21st Century classroom-DSA Fees</t>
  </si>
  <si>
    <t>Wing Lane-21st Century classroom-DSA Inspection</t>
  </si>
  <si>
    <t>Wing Lane-21st Century classroom-DSA Special Inspection</t>
  </si>
  <si>
    <t>Wing Lane-21st Century classroom-Legal Services</t>
  </si>
  <si>
    <t>Wing Lane-21st Century classroom-Move classroom</t>
  </si>
  <si>
    <t>Wing Lane-21st Century classroom-Move Management</t>
  </si>
  <si>
    <t>Wing Lane-21st Century classroom-Reprographics</t>
  </si>
  <si>
    <t>Wing Lane-Ceiling replacement-CM/PM Management</t>
  </si>
  <si>
    <t>Wing Lane-Drinking Fountain replacement-Advertisement</t>
  </si>
  <si>
    <t>Wing Lane-Drinking Fountain replacement-Design</t>
  </si>
  <si>
    <t>Wing Lane-Drinking Fountain replacement-DSA Fees</t>
  </si>
  <si>
    <t>Wing Lane-Drinking Fountain replacement-DSA Inspection</t>
  </si>
  <si>
    <t>Wing Lane-Drinking Fountain replacement-DSA Special Inspection</t>
  </si>
  <si>
    <t>Wing Lane-Drinking Fountain replacement-Environ Consultant</t>
  </si>
  <si>
    <t>Wing Lane-Drinking Fountain replacement-Reprographics</t>
  </si>
  <si>
    <t>Wing Lane-Fire Alarm replacement-Advertisement</t>
  </si>
  <si>
    <t>Wing Lane-Fire Alarm replacement-Contractor</t>
  </si>
  <si>
    <t>Wing Lane-Fire Alarm replacement-DSA Inspection</t>
  </si>
  <si>
    <t>Wing Lane-Fire Alarm replacement-Environ Consultant</t>
  </si>
  <si>
    <t>Wing Lane-Fire Alarm replacement-Reprographics</t>
  </si>
  <si>
    <t>Wing Lane-Interim Housing-Advertisement</t>
  </si>
  <si>
    <t>Wing Lane-Interim Housing-Alarm</t>
  </si>
  <si>
    <t>Wing Lane-Interim Housing-CM/PM Management</t>
  </si>
  <si>
    <t>Wing Lane-Interim Housing-Construction Contingency</t>
  </si>
  <si>
    <t>Wing Lane-Interim Housing-Contractor</t>
  </si>
  <si>
    <t>Wing Lane-Interim Housing-Design</t>
  </si>
  <si>
    <t>Wing Lane-Interim Housing-DSA Fees</t>
  </si>
  <si>
    <t>Wing Lane-Interim Housing-DSA Inspection</t>
  </si>
  <si>
    <t>Wing Lane-Interim Housing-DSA Special Inspection</t>
  </si>
  <si>
    <t>Wing Lane-Interim Housing-Environ Consultant</t>
  </si>
  <si>
    <t>Wing Lane-Interim Housing-FF &amp; E</t>
  </si>
  <si>
    <t>Wing Lane-Interim Housing-Legal Services</t>
  </si>
  <si>
    <t>Wing Lane-Interim Housing-Modular Buildings</t>
  </si>
  <si>
    <t>Wing Lane-Interim Housing-Move Management</t>
  </si>
  <si>
    <t>Wing Lane-Interim Housing-Reprographics</t>
  </si>
  <si>
    <t>Wing Lane-Interim Housing-Technology</t>
  </si>
  <si>
    <t>Workman ES-21st Century classroom-Advertisement</t>
  </si>
  <si>
    <t>Workman ES-21st Century classroom-Asbestos oversight/survey/abatement</t>
  </si>
  <si>
    <t>Workman ES-21st Century classroom-Construction Contingency</t>
  </si>
  <si>
    <t>Workman ES-21st Century classroom-Legal Services</t>
  </si>
  <si>
    <t>Workman ES-21st Century classroom-Move classroom</t>
  </si>
  <si>
    <t>Workman ES-Ceiling replacement-CM/PM Management</t>
  </si>
  <si>
    <t>Workman ES-Drinking Fountain replacement-Advertisement</t>
  </si>
  <si>
    <t>Workman ES-Drinking Fountain replacement-Contractor</t>
  </si>
  <si>
    <t>Workman ES-Drinking Fountain replacement-Design</t>
  </si>
  <si>
    <t>Workman ES-Drinking Fountain replacement-DSA Fees</t>
  </si>
  <si>
    <t>Workman ES-Drinking Fountain replacement-DSA Special Inspection</t>
  </si>
  <si>
    <t>Workman ES-Drinking Fountain replacement-Environ Consultant</t>
  </si>
  <si>
    <t>Workman ES-Drinking Fountain replacement-Reprographics</t>
  </si>
  <si>
    <t>Workman ES-Fire Alarm replacement-Advertisement</t>
  </si>
  <si>
    <t>Workman ES-Fire Alarm replacement-DSA Fees</t>
  </si>
  <si>
    <t>Workman ES-Fire Alarm replacement-Environ Consultant</t>
  </si>
  <si>
    <t>Workman ES-Fire Alarm replacement-Reprographics</t>
  </si>
  <si>
    <t>Workman ES-Interim Housing-Advertisement</t>
  </si>
  <si>
    <t>Workman ES-Interim Housing-Alarm</t>
  </si>
  <si>
    <t>Workman ES-Interim Housing-CM/PM Management</t>
  </si>
  <si>
    <t>Workman ES-Interim Housing-Construction Contingency</t>
  </si>
  <si>
    <t>Workman ES-Interim Housing-Contractor</t>
  </si>
  <si>
    <t>Workman ES-Interim Housing-Design</t>
  </si>
  <si>
    <t>Workman ES-Interim Housing-DSA Fees</t>
  </si>
  <si>
    <t>Workman ES-Interim Housing-DSA Inspection</t>
  </si>
  <si>
    <t>Workman ES-Interim Housing-DSA Special Inspection</t>
  </si>
  <si>
    <t>Workman ES-Interim Housing-Environ Consultant</t>
  </si>
  <si>
    <t>Workman ES-Interim Housing-FF &amp; E</t>
  </si>
  <si>
    <t>Workman ES-Interim Housing-Legal Services</t>
  </si>
  <si>
    <t>Workman ES-Interim Housing-Modular Buildings</t>
  </si>
  <si>
    <t>Workman ES-Interim Housing-Move Management</t>
  </si>
  <si>
    <t>Workman ES-Interim Housing-Reprographics</t>
  </si>
  <si>
    <t>Workman ES-Interim Housing-Technology</t>
  </si>
  <si>
    <t>Workman HS-21st Century classroom-Advertisement</t>
  </si>
  <si>
    <t>Workman HS-21st Century classroom-Asbestos oversight/survey/abatement</t>
  </si>
  <si>
    <t>Workman HS-21st Century classroom-CM/PM Management</t>
  </si>
  <si>
    <t>Workman HS-21st Century classroom-Construction Contingency</t>
  </si>
  <si>
    <t>Workman HS-21st Century classroom-Design</t>
  </si>
  <si>
    <t>Workman HS-21st Century classroom-DSA Fees</t>
  </si>
  <si>
    <t>Workman HS-21st Century classroom-DSA Inspection</t>
  </si>
  <si>
    <t>Workman HS-21st Century classroom-DSA Special Inspection</t>
  </si>
  <si>
    <t>Workman HS-21st Century classroom-FF &amp; E</t>
  </si>
  <si>
    <t>Workman HS-21st Century classroom-Legal Services</t>
  </si>
  <si>
    <t>Workman HS-21st Century classroom-Move classroom</t>
  </si>
  <si>
    <t>Workman HS-21st Century classroom-Move Management</t>
  </si>
  <si>
    <t>Workman HS-21st Century classroom-Reprographics</t>
  </si>
  <si>
    <t>Workman HS-Ceiling replacement-CM/PM Management</t>
  </si>
  <si>
    <t>Workman HS-Ceiling replacement-Contractor</t>
  </si>
  <si>
    <t>Workman HS-Drinking Fountain replacement-Advertisement</t>
  </si>
  <si>
    <t>Workman HS-Drinking Fountain replacement-Contractor</t>
  </si>
  <si>
    <t>Workman HS-Drinking Fountain replacement-Design</t>
  </si>
  <si>
    <t>Workman HS-Drinking Fountain replacement-DSA Fees</t>
  </si>
  <si>
    <t>Workman HS-Drinking Fountain replacement-DSA Inspection</t>
  </si>
  <si>
    <t>Workman HS-Drinking Fountain replacement-DSA Special Inspection</t>
  </si>
  <si>
    <t>Workman HS-Drinking Fountain replacement-Environ Consultant</t>
  </si>
  <si>
    <t>Workman HS-Drinking Fountain replacement-Reprographics</t>
  </si>
  <si>
    <t>Workman HS-Fire Alarm replacement-Advertisement</t>
  </si>
  <si>
    <t>Workman HS-Fire Alarm replacement-Contractor</t>
  </si>
  <si>
    <t>Workman HS-Fire Alarm replacement-Design</t>
  </si>
  <si>
    <t>Workman HS-Fire Alarm replacement-DSA Fees</t>
  </si>
  <si>
    <t>Workman HS-Fire Alarm replacement-DSA Inspection</t>
  </si>
  <si>
    <t>Workman HS-Fire Alarm replacement-Environ Consultant</t>
  </si>
  <si>
    <t>Workman HS-Fire Alarm replacement-Reprographics</t>
  </si>
  <si>
    <t>Workman HS-Interim Housing-Advertisement</t>
  </si>
  <si>
    <t>Workman HS-Interim Housing-Alarm</t>
  </si>
  <si>
    <t>Workman HS-Interim Housing-CM/PM Management</t>
  </si>
  <si>
    <t>Workman HS-Interim Housing-Construction Contingency</t>
  </si>
  <si>
    <t>Workman HS-Interim Housing-Contractor</t>
  </si>
  <si>
    <t>Workman HS-Interim Housing-Design</t>
  </si>
  <si>
    <t>Workman HS-Interim Housing-DSA Fees</t>
  </si>
  <si>
    <t>Workman HS-Interim Housing-DSA Inspection</t>
  </si>
  <si>
    <t>Workman HS-Interim Housing-DSA Special Inspection</t>
  </si>
  <si>
    <t>Workman HS-Interim Housing-Environ Consultant</t>
  </si>
  <si>
    <t>Workman HS-Interim Housing-FF &amp; E</t>
  </si>
  <si>
    <t>Workman HS-Interim Housing-Legal Services</t>
  </si>
  <si>
    <t>Workman HS-Interim Housing-Modular Buildings</t>
  </si>
  <si>
    <t>Workman HS-Interim Housing-Move Management</t>
  </si>
  <si>
    <t>Workman HS-Interim Housing-Reprographics</t>
  </si>
  <si>
    <t>Workman HS-Interim Housing-Technology</t>
  </si>
  <si>
    <t>23-4055</t>
  </si>
  <si>
    <t>23-4091</t>
  </si>
  <si>
    <t>23-4094</t>
  </si>
  <si>
    <t>000000020734021</t>
  </si>
  <si>
    <t>A plethora of Furniture, Fixtures, &amp; Equipment (FF&amp;E) from Culver Newlin, Lakeshore, David M. Bertino, &amp; Uline.</t>
  </si>
  <si>
    <t>PO3W-230000001317</t>
  </si>
  <si>
    <t>PO3W-230000001318</t>
  </si>
  <si>
    <t>PO3W-230000001319</t>
  </si>
  <si>
    <t>000000020738339</t>
  </si>
  <si>
    <t>981950A</t>
  </si>
  <si>
    <t>000000020738352</t>
  </si>
  <si>
    <t>000000020738363</t>
  </si>
  <si>
    <t>000000020738374</t>
  </si>
  <si>
    <t>000000020743473</t>
  </si>
  <si>
    <t>23-4218</t>
  </si>
  <si>
    <t>PO2W-230000001683</t>
  </si>
  <si>
    <t>PO2W-230000001681</t>
  </si>
  <si>
    <t>000000020755466</t>
  </si>
  <si>
    <t>000000020762676</t>
  </si>
  <si>
    <t>000000020772552</t>
  </si>
  <si>
    <t>000000020762675</t>
  </si>
  <si>
    <t>000000020772553</t>
  </si>
  <si>
    <t>000000020752786</t>
  </si>
  <si>
    <t>MCSI-5007</t>
  </si>
  <si>
    <t>000000020750486</t>
  </si>
  <si>
    <t>000000020767577</t>
  </si>
  <si>
    <t>Architect - Provide architectural &amp; engineering services to consists of technology and interior upgrades to all classrooms in each building at Mesa Robles.  Sitework will be limited to ADA access and path of travel requirements to each classroom.  Include allowances of $20,000.00. Allowances for reprographics.</t>
  </si>
  <si>
    <t>000000020762694</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</si>
  <si>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Allowances for reprographics.</t>
  </si>
  <si>
    <t>23-4280</t>
  </si>
  <si>
    <t>PO2W-230000001740</t>
  </si>
  <si>
    <t>000000020752802</t>
  </si>
  <si>
    <t>000000020762706</t>
  </si>
  <si>
    <t>Change order #1 for the 21st Classroom modifications at Workman ES. Bid bundle #1. Additional costs for Mohawk flooring &amp; plywood backing. Addendum to PO2W-20*5821.  The total project costs with the change orders (this PO &amp; PO2W-23*1683) is $1,534,027.27</t>
  </si>
  <si>
    <t>RI108025</t>
  </si>
  <si>
    <t>000000020777166</t>
  </si>
  <si>
    <t>RI107905</t>
  </si>
  <si>
    <t>000000020777181</t>
  </si>
  <si>
    <t>General inspection for the project as defined in Title 24 at Los Altos ES.  Relocation of 4 modular classrooms</t>
  </si>
  <si>
    <t>General inspection for the project as defined in Title 24 at Los Altos ES.</t>
  </si>
  <si>
    <t>General inspection for the project as defined in Title 24 at Nelson.</t>
  </si>
  <si>
    <t>General inspection for the project as defined in Title 24 at Workman ES.</t>
  </si>
  <si>
    <t>General inspection for the project as defined in Title 24 at Mesa Robles.  Alterations to 1 campus wide fire alarm system</t>
  </si>
  <si>
    <t>General inspection for the project as defined in Title 24 at Cedarlane.</t>
  </si>
  <si>
    <t>General inspection for the project as defined in Title 24 at Mesa Robles.</t>
  </si>
  <si>
    <t>General inspection for the project as defined in Title 24 at Grandview.  Alterations to CR-C1 through CR-C7, CR-K, MPR, &amp; site work.</t>
  </si>
  <si>
    <t>General inspection for the project as defined in Title 24 at Newton.  Alterations to admin, MPR, CR-A through CR-E, CR-G, &amp; site work.</t>
  </si>
  <si>
    <t>General inspection for the project as defined in Title 24 at Sparks MS.  Alterations to admin, MPR, CR-A, CR-C through CR-F, &amp; site work.</t>
  </si>
  <si>
    <t>ViewSonicViewBoard IFP7550 Bundle 7 yr warranty, monitor, 75" class LED display with touchscreen, ewaste, and extended service agreement for parts &amp; labor for Workman ES. Total monitors: 7</t>
  </si>
  <si>
    <t>Charging carts for Laptops (Ergotron Zip40): 680 from Arey Jones (see below for break-down by site).</t>
  </si>
  <si>
    <t>Drinking Fountains: 6 from Optima.  Amar: 1, Los Altos HS: 1, Mesa: 1, Sunset: 1, Wedgeworth: 1, &amp; Winglane: 1.</t>
  </si>
  <si>
    <t>Hydraulic Stacker: 2 from Uline for District-wide use.</t>
  </si>
  <si>
    <t>Portable Buildings: 20 from Mobile Modular.  Cedarlane: 4, Los Altos ES: 4, Mesa: 8, &amp; Newton: 4.</t>
  </si>
  <si>
    <t>Power Switch (N2200-ON OS6): 15 from Dell. Cedarlane: 2, Los Altos ES: 2, Mesa: 7, Nelson: 2, &amp; Workman ES: 2.</t>
  </si>
  <si>
    <t>Tack Boards: 13 from Education Products &amp; Chatfield.  Education Products (8) - District: 8 &amp; Chatfield (5) - Workman ES: 5.</t>
  </si>
  <si>
    <t>Voice Amplification Systems (Topcat with Flexmike): 124 from Lightspeed.  Cedarlane: 25, Los Altos ES: 20, Mesa Robles: 42, Nelson: 25, &amp; Workman ES: 12.</t>
  </si>
  <si>
    <t>Web Cameras (ViewSonic ViewCam VB-CAM-001): 53 from Arey Jones.  Cedarlane: 2, Grandview: 19, Newton: 20, &amp; Sparks MS: 12.</t>
  </si>
  <si>
    <t>White Boards: 8 from Education Products.  Grandview: 1, Nelson: 6, &amp; Valinda: 1.</t>
  </si>
  <si>
    <t>Wireless Network Equipment (HPE Aruba IAP-325 Wireless access point): 180 from CDW-G for District-wide use.</t>
  </si>
  <si>
    <t xml:space="preserve">Committed Amount </t>
  </si>
  <si>
    <t xml:space="preserve">Total Exp. &amp; Committed </t>
  </si>
  <si>
    <t xml:space="preserve">Completed Amount </t>
  </si>
  <si>
    <t>000000020787893</t>
  </si>
  <si>
    <t>FF &amp; E: Furniture, Fixtures, &amp; Equipment</t>
  </si>
  <si>
    <t>000000020794053</t>
  </si>
  <si>
    <t>982360A</t>
  </si>
  <si>
    <t>000000020796322</t>
  </si>
  <si>
    <t>202212-03:GA</t>
  </si>
  <si>
    <t>000000020798746</t>
  </si>
  <si>
    <t>202212-04:NA</t>
  </si>
  <si>
    <t>202212-05:SA</t>
  </si>
  <si>
    <t>000000020798747</t>
  </si>
  <si>
    <t>000000020803372</t>
  </si>
  <si>
    <t>000000020803337</t>
  </si>
  <si>
    <t>000000020807849</t>
  </si>
  <si>
    <t>RI108807</t>
  </si>
  <si>
    <t>000000020807860</t>
  </si>
  <si>
    <t>RI107954</t>
  </si>
  <si>
    <t>RI108790</t>
  </si>
  <si>
    <t>PO2W-230000002021</t>
  </si>
  <si>
    <t>000000020807866</t>
  </si>
  <si>
    <t>000000020810620</t>
  </si>
  <si>
    <t>RI108902</t>
  </si>
  <si>
    <t>000000020810631</t>
  </si>
  <si>
    <t>Desktop  computers (Lenovo ThinkCentre M720q), ThinkCentre Tiny Sandwich Kit II, Wireless combo keyboard &amp; mouse, and Tiny Power Cage II for Cedarlane (4 year warranty). Total computers: 25</t>
  </si>
  <si>
    <t>Desktop  computers (Lenovo ThinkCentre M720q), ThinkCentre Tiny Sandwich Kit II, Wireless combo keyboard &amp; mouse, and Tiny Power Cage II for Cedarlane (4 year warranty). Total computers: 25.  Credit memo from vendor</t>
  </si>
  <si>
    <t>Desktop  computers (Lenovo ThinkCentre M720q), ThinkCentre Tiny Sandwich Kit II, Wireless combo keyboard &amp; mouse, and Tiny Power Cage II for Mesa Robles (4 year warranty). Total computers: 38</t>
  </si>
  <si>
    <t>Desktop  computers (Lenovo ThinkCentre M720q), ThinkCentre Tiny Sandwich Kit II, Wireless combo keyboard &amp; mouse, and Tiny Power Cage II for Mesa Robles (4 year warranty). Total computers: 38.  Credit memo from vendor</t>
  </si>
  <si>
    <t>Desktop  computers (Lenovo ThinkCentre M70q), ThinkCentre Tiny Sandwich Kit II, and Tiny Power Cage II for Cedarlane (4 year warranty). Total computers: 2</t>
  </si>
  <si>
    <t>Desktop  computers (Lenovo ThinkCentre M70q Gen 3 i7-12700T 16GB RAM 256GB SSD), 4 year warranty for Grandview. Total computers: 19</t>
  </si>
  <si>
    <t>Desktop  computers (Lenovo ThinkCentre M70q Gen 3 i7-12700T 16GB RAM 256GB SSD), 4 year warranty for Newton. Total computers: 20</t>
  </si>
  <si>
    <t>Desktop  computers (Lenovo ThinkCentre M70q Gen 3 i7-12700T 16GB RAM 256GB SSD), 4 year warranty for Sparks MS. Total computers: 12</t>
  </si>
  <si>
    <t>Desktop  computers (Lenovo ThinkCentre M720q), ThinkCentre Tiny Sandwich Kit II, Wireless combo keyboard &amp; mouse, and Tiny Power Cage II for Los Altos ES (4 year warranty). Total computers: 20</t>
  </si>
  <si>
    <t>Desktop  computers (Lenovo ThinkCentre M720q), ThinkCentre Tiny Sandwich Kit II, Wireless combo keyboard &amp; mouse, and Tiny Power Cage II for Nelson (4 year warranty). Total computers: 25</t>
  </si>
  <si>
    <t>000000020817401</t>
  </si>
  <si>
    <t>000000020817402</t>
  </si>
  <si>
    <t>000000020817403</t>
  </si>
  <si>
    <t>000000020817419</t>
  </si>
  <si>
    <t>Scanning/printing - set-up, copy, digital processing, copying, stapling, binding, 3 hole drill, cover, and delivery for the District office.  Remaining balance in this PO.</t>
  </si>
  <si>
    <t>Scanning/printing - set-up, copy, digital processing, copying, stapling, binding, 3 hole drill, cover, and delivery for the District office.  Close-out PO.</t>
  </si>
  <si>
    <t>Scanning/printing - set-up, copy, digital processing, copying, stapling, binding, 3 hole drill, cover, and delivery for Cedarlane.  Remaining balance in this PO.</t>
  </si>
  <si>
    <t xml:space="preserve">Provide labor and materials to complete Newton Interim Housing project per Bid #2020-21.30.  Close-out PO.  </t>
  </si>
  <si>
    <t>Construction management services for the District's bond projects as needed.  Remaining balance in this PO.</t>
  </si>
  <si>
    <t>Construction management services for the District's bond projects as needed.  Close-out PO.</t>
  </si>
  <si>
    <t>Legal services for the bond projects.  Remaining balance in this PO.</t>
  </si>
  <si>
    <t>Legal services for the bond projects.  Close-out PO.</t>
  </si>
  <si>
    <t>Rental of 1 container for Mesa Robles.  Monthly rental is $65.17 for the first month to include taxes, delivery and pick-up fees. After the intial month, the monthly rental rate is $85.00/month through December 2021.  Remaining balance in this PO.</t>
  </si>
  <si>
    <t>Rental of 2 - 40' dry containers with lock box for 6 months for Cedarlane.  Monthly rental is $180.00 for the first 6 month to include taxes, delivery and pick-up fees. After the intial 6 months, the monthly rental rate is $125.00/month through December 2021.  Remaining balance in this PO.</t>
  </si>
  <si>
    <t>Rental of 5 - 40' dry containers with lock box for 6 months for Los Altos ES.  After the intial 6 months, the monthly rental rate is $125.00/month through December 2021.  Remaining balance in this PO.</t>
  </si>
  <si>
    <t>Rental of 5 - 40' dry containers with lock box for 6 months for Mesa Robles.  Monthly rental is $180.00 for the first 6 month to include taxes, delivery and pick-up fees. After the intial 6 months, the monthly rental rate is $125.00/month through December 2021.  Remaining balance in this PO.</t>
  </si>
  <si>
    <t>Rental of 4 - 40' dry containers with lock box for 6 months for Nelson.  After the intial 6 months, the monthly rental rate is $125.00/month through December 2021.  Remaining balance in this PO.</t>
  </si>
  <si>
    <t>Rental of 3 - 40' dry containers with lock box for 6 months for Workman ES.  After the intial 6 months, the monthly rental rate is $125.00/month through December 2021.  Remaining balance in this PO.</t>
  </si>
  <si>
    <t>Rental of 1 - 40' dry container with lock box for 6 months (10/15/20-04/14/21) for Nelson.  Monthly rental is $180.00 ($1,080.00/6 mo) to include taxes, delivery and pick-up fees.  Remaining balance in this PO.</t>
  </si>
  <si>
    <t xml:space="preserve">Rental of 1 - 40' dry container with lock box for 6 months (10/15/20-04/14/21) for Nelson.  Monthly rental is $180.00 ($1,080.00/6 mo) to include taxes, delivery and pick-up fees.  Close-out PO.  </t>
  </si>
  <si>
    <t>Rental of 1 - 40' dry containers with lock box for 6 months for Workman ES.  After the intial 6 months, the monthly rental rate is $125.00/month through December 2021.  Remaining balance in this PO.</t>
  </si>
  <si>
    <t>Architect - Allowances for civil engineering in 21st Century classroom projects at Mesa Robles.  Remaining balance in this PO.</t>
  </si>
  <si>
    <t>Architect - Architectural design work required to create and prepare the contract set of drawings for submittal to DSA for  Mesa Robles 21st Century.  Inclusive are fees for conceptual design, schematic design. Design development, construction documents, bidding and negotiation, and construction administration.  Remaining balance in this PO.</t>
  </si>
  <si>
    <t xml:space="preserve">Architect - Allowances for civil engineering in 21st Century classroom projects at Mesa Robles.  Close-out PO.  </t>
  </si>
  <si>
    <t xml:space="preserve">Architect - Architectural design work required to create and prepare the contract set of drawings for submittal to DSA for  Mesa Robles 21st Century.  Inclusive are fees for conceptual design, schematic design. Design development, construction documents, bidding and negotiation, and construction administration.  Close-out PO.  </t>
  </si>
  <si>
    <t>Architect - Architectural design work required to create and prepare the contract set of drawings for submittal to DSA for Mesa Robles Interim Housing.  Inclusive are fees for conceptual design, schematic design. Design development, construction documents, bidding and negotiation, and construction administration.  Remaining balance in this PO.</t>
  </si>
  <si>
    <t xml:space="preserve">Architect - Allowances to be used for civil engineering and related services in 21st Century classroom projects at Workman ES. Addendum to PO2W-20*1213.  The total architect costs including this allowances is $123,488.95.  Remaining balance in this PO.  </t>
  </si>
  <si>
    <t>Moved teachers' salary to fund 01.0 (JVER 22*293).  These are teachers who packed their classrooms for the 21 st Century project at Cedarlane</t>
  </si>
  <si>
    <t>Moved teachers' benefit to fund 01.0 (JVER 22*293).  These are teachers who packed their classrooms for the 21 st Century project at Cedarlane</t>
  </si>
  <si>
    <t>Moved teachers' salary to fund 01.0 (JVER 22*293).  These are teachers who packed their classrooms for the 21 st Century project at Mesa Robles.</t>
  </si>
  <si>
    <t>Moved teachers' benefit to fund 01.0 (JVER 22*293).  These are teachers who packed their classrooms for the 21 st Century project at Mesa Robles</t>
  </si>
  <si>
    <t>Architect - Modifications to Architect services for Newton Interim Housing, per District's request (Part of mod 1 - site survey &amp; Mod 2 - civil engineering). Total charged for mod 1 &amp; 2 is $24,520.00.  Addendum to PO2W-20*1208.  Change order #1. The total architect costs with the change orders (this PO, 21*1831, &amp; PO1-22*605) is $81,583.08</t>
  </si>
  <si>
    <t>Architect - Modifications to Architect services for Newton Interim Housing, to change fire alarm system to a non-voice evacuation type system (Mod 4 dated 06/01/20, revision 2). Addendum to PO2W-20*1208.  Change order #2. The total architect costs with the change orders (this PO, PO2W-21*374, &amp; PO1-22*605) is $81,583.08</t>
  </si>
  <si>
    <t>Classroom improvements for Cedarlane 21st Century. Bid option #1.  Includes $170,000.00 of allowances.  The total project costs with the change order (PO2W-22*2554) is $3,200,809.31</t>
  </si>
  <si>
    <t>Classroom improvements for Cedarlane 21st Century. Bid option #1.  Includes $170,000.00 of allowances.  The total project costs with the change order (PO2W-22*2554) is $3,200,809.31.  We withheld the stop notice amount of $100,740.64 from the Digital Networks Group, Inc.; therefore, the payment to Masters is: $200,268.84 - 100,740.64 = $99,528.20</t>
  </si>
  <si>
    <t>Classroom modifications for Cedarlane Interim Housing. Bid option #1.  The total project costs with the change order (PO2W-22*2312) is 895,740.41</t>
  </si>
  <si>
    <t>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t>
  </si>
  <si>
    <t>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Allowances for topographic survey. The total architect costs with the change order (PO2W-23-2021) is $78,797.01</t>
  </si>
  <si>
    <t>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Allowances for civil engineering. The total architect costs with the change order (PO2W-23-2021) is $78,797.01</t>
  </si>
  <si>
    <t>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Payment includes allowances of $2,300.00 for civil engineering. The total architect costs with the change order (PO2W-23-2021) is $78,797.01</t>
  </si>
  <si>
    <t>Architect - Prepare design documents for Los Altos ES 21st Century classroom modernization project.  Include allowances of $20,000.00.  The total architect costs with the change order (PO2W-20*5064) is $105,694.72</t>
  </si>
  <si>
    <t>Architect - Prepare design documents for Los Altos ES 21st Century classroom modernization project.  Include allowances of $20,000.00.  The total architect costs with the change order (PO2W-20*5064) is $105,694.72.  Remaining balance in this PO.</t>
  </si>
  <si>
    <t>Architect - Prepare design documents for Los Altos ES 21st Century classroom modernization project.  Include allowances of $20,000.00.  The total architect costs with the change order (PO2W-20*5064) is $105,694.72.  Close-out PO.</t>
  </si>
  <si>
    <t>Architect - Prepare design documents for Nelson 21st Century classroom modernization project. Include allowances of $20,000.00. The total architect costs with the change order (PO2W-20*5063) is $109,894.72</t>
  </si>
  <si>
    <t>Architect - Prepare design documents for Nelson 21st Century classroom modernization project. Include allowances of $20,000.00. The total architect costs with the change order (PO2W-20*5063) is $109,894.72.  Remaining balance in this PO.</t>
  </si>
  <si>
    <t>Architect - Prepare design documents for Nelson 21st Century classroom modernization project. Include allowances of $20,000.00. The total architect costs with the change order (PO2W-20*5063) is $109,894.72. Close-out PO.</t>
  </si>
  <si>
    <t>Installation of a new fire alarm control panel interfaced with the existing fire alarm control panel and new fire alarm devices at Valley. The total project costs with the change order (PO2W-21*2213) is $231,990.92</t>
  </si>
  <si>
    <t xml:space="preserve"> 21st Classroom modifications at Workman ES. Bid bundle #1.  The total project costs with the change orders (PO2W-22*2621 &amp; PO2W-23*1683) is $1,534,027.27</t>
  </si>
  <si>
    <t>Change order #2 for the 21st Classroom modifications at Workman ES. Bid bundle #1. Additional ceiling wiremold replacement. Addendum to PO2W-20*5821.  The total project costs with the change orders (this PO &amp; PO2W-22*2621) is $1,534,027.27</t>
  </si>
  <si>
    <t>Remove &amp; replace 3" AC over 4" base 27,280 SF at $3.50/SF, furnish and install 2x4 redwood header, 800 L.F. at $3.50 at Mesa Robles.  The total project costs with the change order (PO2W-21*545) is $106,537.80</t>
  </si>
  <si>
    <t>000000020822004</t>
  </si>
  <si>
    <t>982713A</t>
  </si>
  <si>
    <t>RI109679</t>
  </si>
  <si>
    <t>000000020822006</t>
  </si>
  <si>
    <t>RI109606</t>
  </si>
  <si>
    <t>RI109592</t>
  </si>
  <si>
    <t>202301-03:GA</t>
  </si>
  <si>
    <t>000000020822011</t>
  </si>
  <si>
    <t>202301-04:NA</t>
  </si>
  <si>
    <t>202301-05:SA</t>
  </si>
  <si>
    <t>0221901-IN</t>
  </si>
  <si>
    <t>000000020824366</t>
  </si>
  <si>
    <t>0221871-IN</t>
  </si>
  <si>
    <t>ViewSonicViewBoard IFP7550 interactive flat panel - 75" Diagonal class LED-backlit LCD, adapter, ewaste, and extended service agreement for parts &amp; labor for Grandview. Total monitors: 19</t>
  </si>
  <si>
    <t>Viewsonic ViewCam VB-CAM-001 for Grandview.  Total web cams: 19</t>
  </si>
  <si>
    <t>ViewSonicViewBoard IFP7550 interactive flat panel - 75" Diagonal class LED-backlit LCD, adapter, ewaste, and extended service agreement for parts &amp; labor for Newton. Total monitors: 20</t>
  </si>
  <si>
    <t>Viewsonic ViewCam VB-CAM-001 for Newton.  Total web cams: 20</t>
  </si>
  <si>
    <t>ViewSonicViewBoard IFP7550 interactive flat panel - 75" Diagonal class LED-backlit LCD, adapter, ewaste, and extended service agreement for parts &amp; labor for Sparks MS. Total monitors: 12</t>
  </si>
  <si>
    <t>Viewsonic ViewCam VB-CAM-001 for Sparks MS.  Total web cams: 12</t>
  </si>
  <si>
    <t>Viewsonic ViewCam VB-CAM-001 for Cedarlane.  Total web cams: 2</t>
  </si>
  <si>
    <t>Ergotron Zip40 Charging carts to store laptops at Orange Grove. Total carts: 2</t>
  </si>
  <si>
    <t xml:space="preserve">Architect - Provide architectural &amp; engineering services to upgrade the existing fire detection and alarm systems for Newton. Facilities paid PO1-20*899 &amp; 19-104053 in the amount of $45,125.00. The total architect contract for Newton FA is $47,500.00.  $47,500.00 - (38,000.00 + 7,125.00) (Facil pymts) = $2,375.00 (PO2W-21*680 for Newton) </t>
  </si>
  <si>
    <t>000000020865642</t>
  </si>
  <si>
    <t xml:space="preserve">Furniture for Los Altos ES - large seats, filing cabinets with locks, stools, mobile desks, student desks, book boxes for above desks, locking casters, mobile teacher desks, and cascade mini-case with shelves.  Per Jessica Morley @ Cumming, all furniture received.  Vendor did not send us invoice for line item #9 &amp; 13.  </t>
  </si>
  <si>
    <t xml:space="preserve">Furniture for Los Altos ES - large seats, filing cabinets with locks, stools, mobile desks, student desks, book boxes for above desks, locking casters, mobile teacher desks, and cascade mini-case with shelves.  Per Jessica Morley @ Cumming, all furniture received.  Vendor did not send us invoice for line item #9 &amp; 13.  Close-out PO.  </t>
  </si>
  <si>
    <t>23-6057</t>
  </si>
  <si>
    <t>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account string for project type (from Fire Alarm replacement to Interim Housing project), per Richard Walsh on 03/08/21.  Loc 9221103 is used to pay the pay app #1.  The total project costs with the change orders (PO2W-21*1738 &amp; 21*1875) is $284,819.01</t>
  </si>
  <si>
    <t>Rental of power pole for Newton Interim Housing - Provide temporary power to portable classrooms and include 6 month of rents at Newton. After 6 months, rental is $150.00/month.  The total project costs with the change order (PO2W-22-1932) is $21,287.00.  For the monthly rental fees (after 6 months), see PO2W-23*1681</t>
  </si>
  <si>
    <t>Change order for meter panel relocation &amp; additional equipment.  Provide temporary power to portable classrooms at Newton.  Addendum to PO2W-20*234. The total project costs with this change order is $21,287.00. For the monthly rental fees (after 6 months), see PO2W-23*1681</t>
  </si>
  <si>
    <t>Architect - Provide architectural &amp; engineering services to upgrade the existing fire detection and alarm systems for Bixby. Facilities paid PO2W-20*4417 in the amount of $36,375.00. The total architect contract for Bixby FA is $48,500.00. Close-out PO.</t>
  </si>
  <si>
    <t>Architect - Provide architectural &amp; engineering services to upgrade the existing fire detection and alarm systems for Grazide. Facilities paid PO2W-20*4418 in the amount of $36,375.00. The total architect contract for Grazide FA is $48,500.00. Close-out PO.</t>
  </si>
  <si>
    <t>Architect - Provide architectural &amp; engineering services to upgrade the existing fire detection and alarm systems for Lassalette. Facilities paid PO2W-20*4419 in the amount of $37,125.00. The total architect contract for Lassalette FA is $49,500.00. Close-out PO.</t>
  </si>
  <si>
    <t>Architect - Provide architectural &amp; engineering services to upgrade the existing fire detection and alarm systems for Sparks ES. Facilities paid PO2W-20*4420 in the amount of $36,375.00. The total architect contract for Spark ES FA is $48,500.00. Close-out PO.</t>
  </si>
  <si>
    <t>Architect - Provide architectural &amp; engineering services to upgrade the existing fire detection and alarm systems for Stimson. Close-out PO.</t>
  </si>
  <si>
    <t>Architect - Provide architectural &amp; engineering services to upgrade the existing fire detection and alarm systems for Valinda. Facilities paid PO2W-20*4421 in the amount of $37,125.00. The total architect contract for Valinda FA is $49,500.00. Close-out PO.</t>
  </si>
  <si>
    <t xml:space="preserve">Architect - Provide architectural &amp; engineering services to upgrade the existing fire detection and alarm systems for Stimson. </t>
  </si>
  <si>
    <t>Architect - Provide architectural &amp; engineering services to upgrade the existing fire detection and alarm systems for Baldwin.  Facilities paid PO2W-20*3585 &amp; 19-109869 in the amount of $36,375.00. The total architect contract for Baldwin FA is $48,500.00. Close-out PO</t>
  </si>
  <si>
    <t>Architect - Provide architectural &amp; engineering services to upgrade the existing fire detection and alarm systems for Del Valle. Close-out PO</t>
  </si>
  <si>
    <t>Architect - Provide architectural &amp; engineering services to upgrade the existing fire detection and alarm systems for Kwis. Close-out PO</t>
  </si>
  <si>
    <t>Architect - Provide architectural &amp; engineering services to upgrade the existing fire detection and alarm systems for Los Robles. Close-out PO</t>
  </si>
  <si>
    <t>Architect - Provide architectural &amp; engineering services to upgrade the existing fire detection and alarm systems for Orange Grove. Close-out PO</t>
  </si>
  <si>
    <t>Architect - Provide architectural &amp; engineering services to upgrade the existing fire detection and alarm systems for Palm. Close-out PO</t>
  </si>
  <si>
    <t>Architect - Provide architectural &amp; engineering services to upgrade the existing fire detection and alarm systems for Sierra Vista. Close-out PO</t>
  </si>
  <si>
    <t>Architect - Provide architectural &amp; engineering services to upgrade the existing fire detection and alarm systems for Sunset. Close-out PO</t>
  </si>
  <si>
    <t>Architect - Provide architectural &amp; engineering services to upgrade the existing fire detection and alarm systems for Wing Lane. Close-out PO</t>
  </si>
  <si>
    <t>General inspection for the project as defined in Title 24 at Amar.  Replacement of 2-exterior drinking fountains. Close-out PO</t>
  </si>
  <si>
    <t>General inspection for the project as defined in Title 24 at Fairgrove.  Replacement of 3-exterior drinking fountains. Close-out PO</t>
  </si>
  <si>
    <t>General inspection for the project as defined in Title 24 at Kwis.  Replacement of 3-exterior drinking fountains. Close-out PO</t>
  </si>
  <si>
    <t>General inspection for the project as defined in Title 24 at La Puente HS.  Replacement of 3-exterior drinking fountains. Close-out PO</t>
  </si>
  <si>
    <t>General inspection for the project as defined in Title 24 at Lassalette.  Replacement of 2-exterior drinking fountains. Close-out PO</t>
  </si>
  <si>
    <t>General inspection for the project as defined in Title 24 at Sparks ES.  Replacement of 2-exterior drinking fountains. Close-out PO</t>
  </si>
  <si>
    <t>General inspection for the project as defined in Title 24 at Wedgeworth.  Construction of 1 bottle filler at existing drinking fountain &amp; 2 drinking fountain guardrails. Close-out PO</t>
  </si>
  <si>
    <t>General inspection for the project as defined in Title 24 at Wilson HS.  Replacement of 3-exterior drinking fountains. Close-out PO</t>
  </si>
  <si>
    <t>Provide &amp; install dual wall mount drinking fountain (hi &amp; lo) at Wedgeworth. Close-out PO</t>
  </si>
  <si>
    <t xml:space="preserve">Architect - Additional reprographics allowances for Cedarlane Interim Housing. Addendum to PO2W-20*1212.  Change order #1.  Total reprographic charges for inv #527745 is $1,564.01.  Paid $1,464.01 on this PO and the remaining balance of $100.00 on PO2W-20*1212.   The total architect costs with this change order (PO2W-23*2021) is $78,797.01. </t>
  </si>
  <si>
    <t>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Allowances for reprographics. Total reprographic charges for inv #527745 is $1,564.01.  Paid $100.00 on this PO and the remaining balance of $1,464.01 on PO2W-23*2021.  The total architect costs with the change order (PO2W-23-2021) is $78,797.01</t>
  </si>
  <si>
    <t>000000020889935</t>
  </si>
  <si>
    <t>PO1-230000000596</t>
  </si>
  <si>
    <t>000000020889950</t>
  </si>
  <si>
    <t>000000020889955</t>
  </si>
  <si>
    <t>000000020889963</t>
  </si>
  <si>
    <t>RI110302</t>
  </si>
  <si>
    <t>000000020889979</t>
  </si>
  <si>
    <t>000000020889990</t>
  </si>
  <si>
    <t>202302-03:GA</t>
  </si>
  <si>
    <t>000000020889993</t>
  </si>
  <si>
    <t>202302-04:NA</t>
  </si>
  <si>
    <t>202302-05:SA</t>
  </si>
  <si>
    <t>000000020889994</t>
  </si>
  <si>
    <t>Oversight asbestos abatement at Cedarlane for flooring in room #B3 &amp; D1 under the cabinets and side rooms off band room</t>
  </si>
  <si>
    <t>Oversight asbestos abatement at Grandview for room #51-54, &amp; 61-64.</t>
  </si>
  <si>
    <t>Oversight asbestos abatement at Newton for room #D1-D4.</t>
  </si>
  <si>
    <t>Oversight asbestos abatement at Sparks MS for room #9-12, &amp; 13-16.</t>
  </si>
  <si>
    <t>23-6738</t>
  </si>
  <si>
    <t>Oversight asbestos abatement at Newton for room #C5-C8.</t>
  </si>
  <si>
    <t>Fire monitoring of 4 portables at Los Altos ES.  Starting from Oct 1, 2019 through Dec. 31, 2021 at $26.50/month.  Bay Alarm purchased Mijac.</t>
  </si>
  <si>
    <t>Fire monitoring of 4 portables at Los Altos ES.  Starting from Oct 1, 2019 through Dec. 31, 2021 at $26.50/month.  Bay Alarm purchased Mijac.  Remaining balance in this PO.</t>
  </si>
  <si>
    <t>Fire monitoring of 4 portables at Los Altos ES.  Starting from Oct 1, 2019 through Dec. 31, 2021 at $26.50/month.  Bay Alarm purchased Mijac.  Close-out PO.</t>
  </si>
  <si>
    <t>MCSI-4507</t>
  </si>
  <si>
    <t>000000020909871</t>
  </si>
  <si>
    <t>000000020914273</t>
  </si>
  <si>
    <t>000000020916530</t>
  </si>
  <si>
    <t>RI111044</t>
  </si>
  <si>
    <t>000000020919005</t>
  </si>
  <si>
    <t>RI110983</t>
  </si>
  <si>
    <t>RI110964</t>
  </si>
  <si>
    <t>RI110383</t>
  </si>
  <si>
    <t>000000020934425</t>
  </si>
  <si>
    <t>RI110322</t>
  </si>
  <si>
    <t>202303-03:GA</t>
  </si>
  <si>
    <t>000000020934441</t>
  </si>
  <si>
    <t>202303-04:NA</t>
  </si>
  <si>
    <t>202303-05:SA</t>
  </si>
  <si>
    <t>Prepare and install new LVT. Supply and install 4" rubber topset base and 4 yards of First Step Up II for Nelson room #C1.</t>
  </si>
  <si>
    <t>Mid-tower mobile storage with shelves &amp; 2 locking doors for Workman ES. Total towers: 14</t>
  </si>
  <si>
    <t xml:space="preserve">Installation of a new fire alarm devices on the existing fire alarm control panel at Fairgrove. Change order of $16,724.24 is created using Facilities' account string (PO2W-22*913). The total project costs with change order is $395,460.03 </t>
  </si>
  <si>
    <t xml:space="preserve">Power supply </t>
  </si>
  <si>
    <t>23-7403</t>
  </si>
  <si>
    <t xml:space="preserve">Lenovo tiny power cage II - Power supply cage (19) for Grandview </t>
  </si>
  <si>
    <t>Lenovo tiny power cage II - Power supply cage (20) for Newton</t>
  </si>
  <si>
    <t>Lenovo tiny power cage II - Power supply cage (12) for Sparks MS</t>
  </si>
  <si>
    <t>Mounting bracket</t>
  </si>
  <si>
    <t>Lenovo ThinkCentre tiny sandwich kit II - system mounting bracket (19) for Grandview</t>
  </si>
  <si>
    <t>Lenovo ThinkCentre tiny sandwich kit II - system mounting bracket (20) for Newton</t>
  </si>
  <si>
    <t>Lenovo ThinkCentre tiny sandwich kit II - system mounting bracket (12) for Sparks MS</t>
  </si>
  <si>
    <t>Keyboard &amp; mouse</t>
  </si>
  <si>
    <t>Lenovo essential wireless combo - keyboard &amp; mouse set - wireless - 2.4 GHz - US (19) for Grandview</t>
  </si>
  <si>
    <t>Lenovo essential wireless combo - keyboard &amp; mouse set - wireless - 2.4 GHz - US (20) for Newton</t>
  </si>
  <si>
    <t>Lenovo essential wireless combo - keyboard &amp; mouse set - wireless - 2.4 GHz - US (12) for Sparks MS</t>
  </si>
  <si>
    <t>000000020949731</t>
  </si>
  <si>
    <t>22-31309-62-0000001</t>
  </si>
  <si>
    <t>000000020956682</t>
  </si>
  <si>
    <t>22-31309-60-0000001</t>
  </si>
  <si>
    <t>PO3W-230000002778</t>
  </si>
  <si>
    <t>Classroom improvements for Cedarlane 21st Century. Bid option #1.  Includes $170,000.00 of allowances.  The total project costs with the change order (PO2W-22*2554) is $3,200,809.31.  Accrued stop payment amount.</t>
  </si>
  <si>
    <t>Change order for Cedarlane 21st Century classroom improvements.  Addendum to PO2W-21*983.  The total project costs with this change order is $3,200,809.31.  Accrued stop payment amount.</t>
  </si>
  <si>
    <t>Fire alarm and low voltage service for Cedarlane.  Change order of $2,087.75 was created using Facilities' account string (PO2W-22*915). The total project costs with this change order is $108,487.74.  Accrued $0.01 more than the amount of the invoice.</t>
  </si>
  <si>
    <t>Legal services for the bond projects.  Accrued remaining balance of this PO.</t>
  </si>
  <si>
    <t>Architect - To modernize and upgrade Grandview to create classrooms for the 21st Century project.  Include allowances of $39,000.00. The total architect costs with the change orders (PO2W-21*359 &amp; 23*1310) is $294,300.00.  Accrued invoice that we received.</t>
  </si>
  <si>
    <t>000000020971349</t>
  </si>
  <si>
    <t>23-7673</t>
  </si>
  <si>
    <t>Oversight asbestos abatement at Sparks MS for room #17-20</t>
  </si>
  <si>
    <t>Construction management services for the District's bond projects as needed.  Close-out PO</t>
  </si>
  <si>
    <t>General inspection for the project as defined in Title 24 at Amar.  Replacement of 2-exterior drinking fountains.  Remaining balance in this PO</t>
  </si>
  <si>
    <t>Architect - Provide architectural &amp; engineering services to upgrade the existing fire detection and alarm systems for Bixby. Facilities paid PO2W-20*4417 in the amount of $36,375.00. The total architect contract for Bixby FA is $48,500.00. Remaining balance in this PO</t>
  </si>
  <si>
    <t>Classroom improvements for Cedarlane 21st Century. Bid option #1.  Includes $170,000.00 of allowances.  The total project costs with the change order (PO2W-22*2554) is $3,200,809.31.  Reversed accrual from prior year.</t>
  </si>
  <si>
    <t>Fire alarm and low voltage service for Cedarlane.  Change order of $2,087.75 was created using Facilities' account string (PO2W-22*915). Reversed accrual from prior year</t>
  </si>
  <si>
    <t>Architect - Provide architectural &amp; engineering services to upgrade the existing fire detection and alarm systems for Del Valle. Remaining balance in this PO</t>
  </si>
  <si>
    <t>Legal services for the bond projects.  Reversed accrual from prior year</t>
  </si>
  <si>
    <t>Architect - Provide architectural/engineering services for the Fairgrove 21st Century modernization project.  The scope of work generally consists of technology &amp; interior upgrades to all classrooms in each building on Fairgrove. Reversed accrual from prior year.</t>
  </si>
  <si>
    <t>Architect - Provide architectural &amp; engineering services to upgrade the existing fire detection and alarm systems for Grazide. Facilities paid PO2W-20*4418 in the amount of $36,375.00. The total architect contract for Grazide FA is $48,500.00. Remaining balance in this PO</t>
  </si>
  <si>
    <t>General inspection for the project as defined in Title 24 at Kwis.  Replacement of 3-exterior drinking fountains. Remaining balance in this PO</t>
  </si>
  <si>
    <t>Architect - Provide architectural &amp; engineering services to upgrade the existing fire detection and alarm systems for Kwis. Remaining balance in this PO</t>
  </si>
  <si>
    <t>General inspection for the project as defined in Title 24 at La Puente HS.  Replacement of 3-exterior drinking fountains. Remaining balance in this PO</t>
  </si>
  <si>
    <t>General inspection for the project as defined in Title 24 at Lassalette.  Replacement of 2-exterior drinking fountains. Remaining balance in this PO</t>
  </si>
  <si>
    <t>Architect - Provide architectural &amp; engineering services to upgrade the existing fire detection and alarm systems for Lassalette. Facilities paid PO2W-20*4419 in the amount of $37,125.00. The total architect contract for Lassalette FA is $49,500.00. Remaining balance in this PO</t>
  </si>
  <si>
    <t>Architect - Provide architectural &amp; engineering services to upgrade the existing fire detection and alarm systems for Los Robles. Remaining balance in this PO</t>
  </si>
  <si>
    <t>Architect - Provide architectural &amp; engineering services to upgrade the existing fire detection and alarm systems for Orange Grove. Remaining balance in this PO</t>
  </si>
  <si>
    <t>Architect - Provide architectural &amp; engineering services to upgrade the existing fire detection and alarm systems for Palm. Remaining balance in this PO</t>
  </si>
  <si>
    <t>Architect - Provide architectural &amp; engineering services to upgrade the existing fire detection and alarm systems for Sierra Vista. Remaining balance in this PO</t>
  </si>
  <si>
    <t>General inspection for the project as defined in Title 24 at Sparks ES.  Replacement of 2-exterior drinking fountains. Remaining balance in this PO</t>
  </si>
  <si>
    <t>Architect - Provide architectural &amp; engineering services to upgrade the existing fire detection and alarm systems for Sparks ES. Facilities paid PO2W-20*4420 in the amount of $36,375.00. The total architect contract for Spark ES FA is $48,500.00. Remaining balance in this PO</t>
  </si>
  <si>
    <t>Architect - Provide architectural &amp; engineering services to upgrade the existing fire detection and alarm systems for Stimson. Remaining balance in this PO</t>
  </si>
  <si>
    <t>Architect - Provide architectural &amp; engineering services to upgrade the existing fire detection and alarm systems for Sunset. Remaining balance in this PO</t>
  </si>
  <si>
    <t>Architect - Provide architectural &amp; engineering services to upgrade the existing fire detection and alarm systems for Valinda. Facilities paid PO2W-20*4421 in the amount of $37,125.00. The total architect contract for Valinda FA is $49,500.00. Remaining balance in this PO</t>
  </si>
  <si>
    <t>Provide &amp; install dual wall mount drinking fountain (hi &amp; lo) at Wedgeworth. Remaining balance in this PO</t>
  </si>
  <si>
    <t>General inspection for the project as defined in Title 24 at Wedgeworth.  Construction of 1 bottle filler at existing drinking fountain &amp; 2 drinking fountain guardrails. Remaining balance in this PO</t>
  </si>
  <si>
    <t>General inspection for the project as defined in Title 24 at Wilson HS.  Replacement of 3-exterior drinking fountains. Remaining balance in this PO</t>
  </si>
  <si>
    <t>Architect - Provide architectural &amp; engineering services to upgrade the existing fire detection and alarm systems for Wing Lane. Remaining balance in this PO</t>
  </si>
  <si>
    <t>Architect - Provide architectural &amp; engineering services to upgrade the existing fire detection and alarm systems for California. Facilities paid PO1-20*891 &amp; 19-109871 in the amount of $36,375.00. The original architect contract for California FA is $48,500.00</t>
  </si>
  <si>
    <t>Architect - Provide architectural &amp; engineering services to upgrade the existing fire detection and alarm systems for Cedarlane. Facilities paid PO2W-20*5349 &amp; 19-104043 in the amount of $42,750.00. The original architect contract for Cedarlane FA is $47,500.00</t>
  </si>
  <si>
    <t>Architect - Provide architectural &amp; engineering services to upgrade the existing fire detection and alarm systems for Fairgrove.  Facilities paid PO1-20*892 &amp; 19-109872 in the amount of $36,375.00. The original architect contract for Fairgrove FA is $48,500.00</t>
  </si>
  <si>
    <t>Architect - Provide architectural &amp; engineering services to upgrade the existing fire detection and alarm systems for Grandview. Facilities paid PO1-20*893 &amp; 19-104049 in the amount of $35,625.00. The original architect contract for Grandview FA is $47,500.00</t>
  </si>
  <si>
    <t>Architect - Provide architectural &amp; engineering services to upgrade the existing fire detection and alarm systems for Los Altos ES. Facilities paid PO1-20*895 &amp; 19-104050 in the amount of $35,625.00. The original architect contract for Los Altos ES FA is $47,500.00</t>
  </si>
  <si>
    <t>Architect - Provide architectural &amp; engineering services to upgrade the existing fire detection and alarm systems for Los Altos HS. Facilities paid PO1-20*907 &amp; 19-109186 in the amount of $41,850.00. The original architect contract for Los Altos HS FA is $55,800.00. Remaining balance in this PO</t>
  </si>
  <si>
    <t>Architect - Provide architectural &amp; engineering services to upgrade the existing fire detection and alarm systems for Los Altos HS. Facilities paid PO1-20*907 &amp; 19-109186 in the amount of $41,850.00. The original architect contract for Los Altos HS FA is $55,800.00. Close-out PO</t>
  </si>
  <si>
    <t>Architect - Provide architectural &amp; engineering services to upgrade the existing fire detection and alarm systems for Los Molinos. Facilities paid PO1-20*896 &amp; 19-109874 in the amount of $36,375.00. The original architect contract for Los Molinos FA is $48,500.00</t>
  </si>
  <si>
    <t>Architect - Provide architectural &amp; engineering services to upgrade the existing fire detection and alarm systems for Mesa Robles. Facilities paid PO1-20*897 &amp; 19-104051 in the amount of $35,625.00. The original architect contract for Mesa Robles FA is $47,500.00</t>
  </si>
  <si>
    <t>Architect - Provide architectural &amp; engineering services to upgrade the existing fire detection and alarm systems for Nelson. Facilities paid PO1-20*898 &amp; 19-104052 in the amount of $35,625.00. The original architect contract for Nelson FA is $47,500.00</t>
  </si>
  <si>
    <t xml:space="preserve">Architect - Provide architectural &amp; engineering services to upgrade the existing fire detection and alarm systems for Newton. Facilities paid PO1-20*899 &amp; 19-104053 in the amount of $45,125.00. The original architect contract for Newton FA is $47,500.00.  $47,500.00 - (38,000.00 + 7,125.00) (Facil pymts) = $2,375.00 (PO2W-21*680) </t>
  </si>
  <si>
    <t>Architect - Provide architectural &amp; engineering services to upgrade the existing fire detection and alarm systems for Sparks MS. Facilities paid PO1-20*901 &amp; 19-104054 in the amount of $44,550.00. The original architect contract for Spark MS FA is $49,500.00</t>
  </si>
  <si>
    <t>Architect - Provide architectural &amp; engineering services to upgrade the existing fire detection and alarm systems for Valley. Facilities paid PO1-20*909 &amp; 19-109879 in the amount of $34,125.00. The original architect contract for Valley FA is $45,500.00</t>
  </si>
  <si>
    <t>Architect - Provide architectural &amp; engineering services to upgrade the existing fire detection and alarm systems for Wilson HS. Facilities paid PO1-20*908 &amp; 19-104058 in the amount of $34,125.00. The original architect contract for Wilson HS FA is $45,500.00</t>
  </si>
  <si>
    <t>Architect - Provide architectural &amp; engineering services to upgrade the existing fire detection and alarm systems for Wilson HS. Facilities paid PO1-20*908 &amp; 19-104058 in the amount of $34,125.00. The original architect contract for Wilson HS FA is $45,500.00. Remaining balance in this PO</t>
  </si>
  <si>
    <t>Architect - Provide architectural &amp; engineering services to upgrade the existing fire detection and alarm systems for Wilson HS. Facilities paid PO1-20*908 &amp; 19-104058 in the amount of $34,125.00. The original architect contract for Wilson HS FA is $45,500.00. Close-out PO</t>
  </si>
  <si>
    <t>Architect - Provide architectural &amp; engineering services to upgrade the existing fire detection and alarm systems for Workman ES. Facilities paid PO1-20*904 &amp; 19-109193 in the amount of $35,625.00. The original architect contract for Workman ES FA is $47,500.00</t>
  </si>
  <si>
    <t xml:space="preserve">000000020425550 </t>
  </si>
  <si>
    <t>000000020221968</t>
  </si>
  <si>
    <t>000000020424483</t>
  </si>
  <si>
    <t>000000020487475</t>
  </si>
  <si>
    <t>Ergotron Zip40 Charging carts to store laptops at Workman ES. Total cart: 1</t>
  </si>
  <si>
    <t>Ergotron Zip40 Charging carts to store laptops at Workman ES. Total carts: 17</t>
  </si>
  <si>
    <t>Ergotron Zip40 Charging carts to store laptops at Workman HS. Total cart: 1</t>
  </si>
  <si>
    <t>Ergotron Zip40 Charging carts to store laptops at Workman HS. Total carts: 31</t>
  </si>
  <si>
    <t>23-7733</t>
  </si>
  <si>
    <t>000000020981115</t>
  </si>
  <si>
    <t>Geotechnical observation and testing and materials testing and inspection services at Newton.  The proposal was for $1,395.00 - 210.00 (paid by Facilities, warrant #20119769) = $1,185.00 (Remaining balance).  This PO didn't roll over into the new year.  Paid this invoice through GAX.  See PO2W-23*1454 for the remainder of the payment for Newton IH project.</t>
  </si>
  <si>
    <t>Architect - Provide architectural &amp; engineering services to upgrade the existing fire detection and alarm systems for Nelson. Facilities paid PO1-20*898 &amp; 19-104052 in the amount of $35,625.00. The total architect contract for Nelson FA is $47,500.00.  Replaced warrant #2042550 which was lost in the mail.</t>
  </si>
  <si>
    <t>Architect - Provide architectural &amp; engineering services to upgrade the existing fire detection and alarm systems for Nelson. Facilities paid PO1-20*898 &amp; 19-104052 in the amount of $35,625.00. The original architect contract for Nelson FA is $47,500.00. Warrant was lost in the mail</t>
  </si>
  <si>
    <t>Architect - Provide architectural &amp; engineering services to upgrade the existing fire detection and alarm systems for Workman ES. Facilities paid PO1-20*904 &amp; 19-109193 in the amount of $35,625.00. The original architect contract for Workman ES FA is $47,500.00.  Replaced warrant #2042550 which was lost in the mail.</t>
  </si>
  <si>
    <t>Architect - Provide architectural &amp; engineering services to upgrade the existing fire detection and alarm systems for Workman ES. Facilities paid PO1-20*904 &amp; 19-109193 in the amount of $35,625.00. The original architect contract for Workman ES FA is $47,500.00.  Warrant was lost in the mail.</t>
  </si>
  <si>
    <t>Stop payment release</t>
  </si>
  <si>
    <t>Change order for Cedarlane 21st Century classroom improvements.  Addendum to PO2W-21*983.  The total project costs with this change order is $3,200,809.31.  Stop payment released amount: $49,971.80 + 50,768.84 + (100,740.64 x 0.25) -= $125,925.80</t>
  </si>
  <si>
    <t>000000020985676</t>
  </si>
  <si>
    <t>Furniture for Grandview room #21-24, 33, 34, 41, 43, 51-54, 61-64, &amp; band room. Mobile media towers: 17</t>
  </si>
  <si>
    <t>Furniture for Newton room #D-1-D-4, C-1-C-4, C-6-C-8, B-4, B-6-B8, A-1-A-4, &amp; band room. Mobile media towers: 20</t>
  </si>
  <si>
    <t>Furniture for Sparks MS room #9-20 &amp; band room. Mobile media towers: 13</t>
  </si>
  <si>
    <t>PO2W-230000003345</t>
  </si>
  <si>
    <t>0226489-IN</t>
  </si>
  <si>
    <t>000000020993482</t>
  </si>
  <si>
    <t>000000020993488</t>
  </si>
  <si>
    <t>PO2W-230000001454, PO2W-230000000005</t>
  </si>
  <si>
    <t>Classroom improvements for Grandview 21st Century. Bid option #2. Warrant was lost in the mail.</t>
  </si>
  <si>
    <t>Classroom improvements for Grandview 21st Century. Bid option #2.  Replaced warrant #20949731 that was lost in the mail</t>
  </si>
  <si>
    <t>Classroom improvements for Newton 21st Century. Bid option #2. Warrant was lost in the mail.</t>
  </si>
  <si>
    <t>Classroom improvements for Newton 21st Century. Bid option #2. Replaced warrant #20949731 that was lost in the mail</t>
  </si>
  <si>
    <t xml:space="preserve">Classroom improvements for Sparks MS 21st Century. Bid option #2. Warrant was lost in the mail. </t>
  </si>
  <si>
    <t>Classroom improvements for Sparks MS 21st Century. Bid option #2. Replaced warrant #20949731 that was lost in the mail</t>
  </si>
  <si>
    <t>23-8020</t>
  </si>
  <si>
    <t>Oversight asbestos abatement at Grandview for room #31-44.</t>
  </si>
  <si>
    <t>Floor tile &amp; mastic abatement oversight and clearance at Los Altos ES for room #C1, work room between C1 &amp; C2, B3 in phase I and E2, E3, E4, &amp; F4 in phase 2.</t>
  </si>
  <si>
    <t>Floor tile &amp; mastic abatement abatement oversight and clearance at Nelson for room #A1, B1, B3, and under the cabinets in B2 &amp; B4. Remaining balance in this PO</t>
  </si>
  <si>
    <t>Floor tile &amp; mastic abatement oversight at Workman ES for room #5, 6, 7, and 12. Close-out PO.</t>
  </si>
  <si>
    <t>Oversight asbestos abatement of a small area next to staff restrooms at Workman ES. Close-out PO.</t>
  </si>
  <si>
    <t xml:space="preserve">Oversight asbestos abatement at Mesa Robles for room #2 &amp; 4. Close-out PO. </t>
  </si>
  <si>
    <t>Oversight asbestos abatement at Cedarlane for room #F1-F3, G1-G4, &amp; H1. Close-out PO.</t>
  </si>
  <si>
    <t>Oversight asbestos abatement at Cedarlane for room #E1, E2, E3 &amp; H3. Close-out PO.</t>
  </si>
  <si>
    <t>Oversight asbestos abatement at Mesa Robles for room #D12-D15 &amp; G11. Close-out PO.</t>
  </si>
  <si>
    <t>Oversight asbestos abatement at Mesa Robles for room #B21 &amp; G8-G10. Close-out PO.</t>
  </si>
  <si>
    <t>Oversight asbestos abatement at Cedarlane for room #C1-C3. Close-out PO.</t>
  </si>
  <si>
    <t>Oversight asbestos abatement at Cedarlane for room #A2, A3, &amp; B1.  Remaining balance in this PO.</t>
  </si>
  <si>
    <t>Oversight asbestos abatement at Cedarlane for room #A2, A3, &amp; B1. Close-out PO.</t>
  </si>
  <si>
    <t>Oversight asbestos abatement at Cedarlane for flooring in room #B3 &amp; D1 under the cabinets and side rooms off band room. Close-out PO</t>
  </si>
  <si>
    <t>22-31309-61-0000001</t>
  </si>
  <si>
    <t>000000021004830</t>
  </si>
  <si>
    <t>000000021004831</t>
  </si>
  <si>
    <t>Oversight asbestos abatement at Newton for room #D1-D4. Close-out PO</t>
  </si>
  <si>
    <t>MCSI-5075</t>
  </si>
  <si>
    <t>000000021014795</t>
  </si>
  <si>
    <t>23-8210</t>
  </si>
  <si>
    <t>Construction management services for La Puente HS.</t>
  </si>
  <si>
    <t>000000021019977</t>
  </si>
  <si>
    <t>000000021019978</t>
  </si>
  <si>
    <t>000000021019982</t>
  </si>
  <si>
    <t>RI111640</t>
  </si>
  <si>
    <t>000000021019990</t>
  </si>
  <si>
    <t>RI111722</t>
  </si>
  <si>
    <t>202305-02:GA</t>
  </si>
  <si>
    <t>000000021019993</t>
  </si>
  <si>
    <t>202304-03:GA</t>
  </si>
  <si>
    <t>202305-03:NA</t>
  </si>
  <si>
    <t>202304-04:NA</t>
  </si>
  <si>
    <t>202305-04:SA</t>
  </si>
  <si>
    <t>202304-05:SA</t>
  </si>
  <si>
    <t>000000021019994</t>
  </si>
  <si>
    <t>000000021022640</t>
  </si>
  <si>
    <t>000000021022625</t>
  </si>
  <si>
    <t>Construction management services for Cedarlane - phase 1 &amp; 2.  This PO includes allowances of $100,000.00. See PO1-22*753 for additional payments to Cumming for the following sites: Grandview, Newton, and Sparks MS.</t>
  </si>
  <si>
    <t xml:space="preserve">Construction management services for Cedarlane - phase 1 &amp; 2.  This PO includes allowances of $100,000.00. See PO1-22*753 for additional payments to Cumming for the following sites: Grandview, Newton, and Sparks MS. </t>
  </si>
  <si>
    <t>Construction management services  for Grandview - phase 1 &amp; 2.  This PO includes allowances of $100,000.00. See PO1-22*753 for additional payments to Cumming for the following sites: Grandview, Newton, and Sparks MS.</t>
  </si>
  <si>
    <t>Construction management services for Los Altos ES - phase 1 &amp; 2.  This PO includes allowances of $100,000.00. See PO1-22*753 for additional payments to Cumming for the following sites: Grandview, Newton, and Sparks MS.</t>
  </si>
  <si>
    <t>Construction management services for Mesa Robles - phase 1 &amp; 2.  This PO includes allowances of $100,000.00. See PO1-22*753 for additional payments to Cumming for the following sites: Grandview, Newton, and Sparks MS.</t>
  </si>
  <si>
    <t>Construction management services for  Nelson - phase 1 &amp; 2.  This PO includes allowances of $100,000.00. See PO1-22*753 for additional payments to Cumming for the following sites: Grandview, Newton, and Sparks MS.</t>
  </si>
  <si>
    <t>Construction management services for Newton - phase 1 &amp; 2.  This PO includes allowances of $100,000.00. See PO1-22*753 for additional payments to Cumming for the following sites: Grandview, Newton, and Sparks MS.</t>
  </si>
  <si>
    <t>Construction management services  for Sparks MS - phase 1 &amp; 2.  This PO includes allowances of $100,000.00. See PO1-22*753 for additional payments to Cumming for the following sites: Grandview, Newton, and Sparks MS.</t>
  </si>
  <si>
    <t>Construction management services for Workman ES - phase 1 &amp; 2.  This PO includes allowances of $100,000.00. See PO1-22*753 for additional payments to Cumming for the following sites: Grandview, Newton, and Sparks MS.</t>
  </si>
  <si>
    <t>983930A</t>
  </si>
  <si>
    <t>000000021027448</t>
  </si>
  <si>
    <t>RI111655</t>
  </si>
  <si>
    <t>000000021027467</t>
  </si>
  <si>
    <t>Amendment to construction management services for Grandview - phase 1 &amp; 2.  Addendum to PO1-20*640.</t>
  </si>
  <si>
    <t>Amendment to construction management services for Sparks MS - phase 1 &amp; 2.  Addendum to PO1-20*640.</t>
  </si>
  <si>
    <t>23-8344</t>
  </si>
  <si>
    <t>000000021047675</t>
  </si>
  <si>
    <t>RI112350</t>
  </si>
  <si>
    <t>000000021047678</t>
  </si>
  <si>
    <t>000000021047690</t>
  </si>
  <si>
    <t>000000021050327</t>
  </si>
  <si>
    <t>000000021061433</t>
  </si>
  <si>
    <t>PO2W-230000004063</t>
  </si>
  <si>
    <t>PO2W-230000004062</t>
  </si>
  <si>
    <t>Oversight asbestos abatement at Grandview for room #K1 &amp; K2 which was not covered on PO2W-23*4063</t>
  </si>
  <si>
    <t>23-8674</t>
  </si>
  <si>
    <t>Oversight asbestos abatement at Newton for the Band room.</t>
  </si>
  <si>
    <t>PO1-230000000663</t>
  </si>
  <si>
    <t>PO2W-230000003838</t>
  </si>
  <si>
    <t>000000021085432</t>
  </si>
  <si>
    <t>0228571-IN</t>
  </si>
  <si>
    <t>000000021091332</t>
  </si>
  <si>
    <t>PO2W-230000003701</t>
  </si>
  <si>
    <t>000000021094596</t>
  </si>
  <si>
    <t>000000021097278</t>
  </si>
  <si>
    <t>MCSI-5104A</t>
  </si>
  <si>
    <t>000000021099938</t>
  </si>
  <si>
    <t>2023/24</t>
  </si>
  <si>
    <t>24-609</t>
  </si>
  <si>
    <t>PO2W-230000004340</t>
  </si>
  <si>
    <t>21st Century classroom modifications at Nelson. The cost includes all scope items as defined within the drawings, specifications, phasing plans and schedules.  The change order of $1,400.00 (PO2W-22*2620) was cancelled.</t>
  </si>
  <si>
    <t>Plan/field review fee for fire alarm at Cedarlane. Alterations to 11 Bldgs - FA: CR Bldg A-C, CR/Library Bldg D, CR Bldg E-H, Locker Bldg K, Admin Bldg M, &amp; Multi-purpose Bldg P (A#20545)</t>
  </si>
  <si>
    <t>Plan/field review fee for fire alarm at Sparks MS. Alterations to 1-Campus wide (A-17742, A03-106011) FA System</t>
  </si>
  <si>
    <t>Plan/field review fee for fire alarm at Newton. Alterations to 1-campus wide FA upgrade</t>
  </si>
  <si>
    <t>Plan/field review fee for fire alarm at Grandview. Alterations to 1-Campus wide (A-18215, A-25271, A03-106060, A03-106061) - FA System</t>
  </si>
  <si>
    <t>Plan/field review fee for fire alarm at Mesa Robles. Alterations to 1-campus wide (A-18215, A-25271, A03-106060, A03-106061) - FA System</t>
  </si>
  <si>
    <t>Plan/field review fee for fire alarm at California. Alterations to California ES (FA system): Units A, B, D-F (A#15158, 03-106032), Unit C (A#15158,03-106023, 03-118115), Unit G (A#16973, 03-106023), &amp; Relocatable Bldgs E1-E5 (A#03-111921)</t>
  </si>
  <si>
    <t>Plan/field review fee for 21st Century at Los Altos ES. Alterations to 3-Classrm Upgrades Bldgs A-C (A03-106050, A-19204), 2-Classrm upgrades E&amp;F (A03-100753, A-19909), 1-Classrm upgrade relo bldgs G1 (A03-100753), 1-Classrm upgrade relo bldg G2 (A03-118191), 1-Classrm upgrade relo bldg G3 (A03-117281)</t>
  </si>
  <si>
    <t>Plan/field review fee for 21st Century at Nelson. Alterations to 5-Classrm upgrade Bldg A-D, &amp; K (A03-100749, A-17643), 1-Classrm bldgs (Relocatable) D6 (A03-109891), 1-Classrm bldgs (Relocatable) E1 (A-109891), 1-P.O.T./Campus walkway upgrades</t>
  </si>
  <si>
    <t>Plan/field review fee for interim Housing at Cedarlane.  Relocation of 4-Classrm bldgs (Relocatable): 1 (24' x 40') from A#02-104123, 1 (24' x 40') from A#04-104262, 1 (24' x 40') from A#04-104624, 1 (24' x 40') from A#65965, Foundation PC per A#04-116149 &amp; Ramp PC per A#04-118089</t>
  </si>
  <si>
    <t>Plan check review fee for interim housing at Los Altos ES</t>
  </si>
  <si>
    <t xml:space="preserve">Plan check review fee for 21st Century at Workman ES </t>
  </si>
  <si>
    <t xml:space="preserve">Plan check review fee for 21st Century at Los Altos ES </t>
  </si>
  <si>
    <t xml:space="preserve">Plan check review fee for 21st Century at Nelson </t>
  </si>
  <si>
    <t xml:space="preserve">Plan check review fee for fire alarm at Sparks ES </t>
  </si>
  <si>
    <t>Plan check review fee for fire alarm at Bixby</t>
  </si>
  <si>
    <t>Plan check review fee for fire alarm at Grazide</t>
  </si>
  <si>
    <t>Plan check review fee for fire alarm at Stimson</t>
  </si>
  <si>
    <t xml:space="preserve">Plan check review fee for fire alarm at Valinda </t>
  </si>
  <si>
    <t>Plan check review fee for fire alarm at Lassalette.  This warrant was voided on 04/30/20 per Carolyn Loughrey @ tBP.</t>
  </si>
  <si>
    <t>Plan check review fee forinterim housing at  Newton.  Initial registration for project submittal</t>
  </si>
  <si>
    <t>Plan check review fee for drinking fountain at California</t>
  </si>
  <si>
    <t>Plan check review fee for drinking fountain at Baldwin</t>
  </si>
  <si>
    <t xml:space="preserve">Plan check review fee for drinking fountain at Los Altos ES </t>
  </si>
  <si>
    <t xml:space="preserve">Plan check review fee for drinking fountain at Mesa Robles .  This check was originally issued for Los Robles' (loc 9211104) drinking fountain project, but since this project was cancelled by District, per Carolyn Loughrey, tBP applied this payment to Mesa Robles.  </t>
  </si>
  <si>
    <t xml:space="preserve">Plan check review fee for drinking fountain at Nelson </t>
  </si>
  <si>
    <t xml:space="preserve">Plan check review fee for drinking fountain at Palm </t>
  </si>
  <si>
    <t>Plan check review fee for 21st Century at  Mesa Robles. Application &amp; fees for approval of plans &amp; specifications</t>
  </si>
  <si>
    <t>Plan check review fee for fire alarm at Los Altos HS</t>
  </si>
  <si>
    <t>Plan/field review fee for fire alarm at Valley</t>
  </si>
  <si>
    <t>Plan check review fee for fire alarm at Fairgrove</t>
  </si>
  <si>
    <t xml:space="preserve">Plan check review fee for fire alarm at Los Molinos </t>
  </si>
  <si>
    <t>Plan check review fee for interim housing at Mesa Robles</t>
  </si>
  <si>
    <t>Plan/field review fee for interim Housing at Cedarlane. Application &amp; fees for approval of plans &amp; specifications</t>
  </si>
  <si>
    <t>Plan check review fee for interim housing at Los Altos ES (Relocation of 4 modular classrooms).</t>
  </si>
  <si>
    <t>Plan check review fee for 21st Century at Cedarlane. Application &amp; fees for approval of plans &amp; specifications</t>
  </si>
  <si>
    <t>Plan check review fee for 21st Century at Grandview</t>
  </si>
  <si>
    <t xml:space="preserve">Plan check review fee for 21st Century at Sparks MS </t>
  </si>
  <si>
    <t xml:space="preserve">Plan check review fee for 21st Century at  Newton </t>
  </si>
  <si>
    <t>Plan check review fee for fire alarm at Del Valle</t>
  </si>
  <si>
    <t>Plan check review fee for fire alarm at Kwis</t>
  </si>
  <si>
    <t xml:space="preserve">Plan check review fee for fire alarm at Los Robles </t>
  </si>
  <si>
    <t xml:space="preserve">Plan check review fee for fire alarm at Orange Grove </t>
  </si>
  <si>
    <t xml:space="preserve">Plan check review fee for fire alarm at Palm </t>
  </si>
  <si>
    <t xml:space="preserve">Plan check review fee for fire alarm at Sierra Vista </t>
  </si>
  <si>
    <t>Plan check review fee for fire alarm at Sunset</t>
  </si>
  <si>
    <t xml:space="preserve">Plan check review fee for fire alarm at Wing Lane </t>
  </si>
  <si>
    <t>Plan check review fee for drinking fountain at Bixby</t>
  </si>
  <si>
    <t>Plan check review fee for drinking fountain at Los Molinos</t>
  </si>
  <si>
    <t>Plan check review fee for 21st Century at Workman ES. Hardware replacement project (doors &amp; locks).</t>
  </si>
  <si>
    <t>Plan check review fee for 21st Century at Workman ES. Alterations to 3 classrm bldg 1-3 (A#03-119612) &amp; 10 classrm bldgs (Relocatable AP2-AP11) (A#03-119612)</t>
  </si>
  <si>
    <t>Plan/field review fee for 21st Century at Cedarlane. Alterations to 9-Classrm bldgs A-H &amp; P (A-20545, A03-105980, A03-119421) Non-structural work</t>
  </si>
  <si>
    <t>Plan/field review fee for 21st Century at Mesa Robles . Alterations to 1-campus wide classrooms, all work non-structural</t>
  </si>
  <si>
    <t>000000021114930</t>
  </si>
  <si>
    <t>000000021124107</t>
  </si>
  <si>
    <t>000000021124116</t>
  </si>
  <si>
    <t>000000021124125</t>
  </si>
  <si>
    <t>Plan/field review fee for interim housing at Newton.  Alterations to 1-Classroom bldg (03-106062), Relocation of 4-24'X40' Relocatable C.R. Bldg (A02-102873, A04-106102 &amp; (2) A04-103044) with foundation PC04-113193 - Temporary 36 month approval.  This PO (PO2W-23*3651) was created with DSA as the vendor on 05/16/23.  DSA and DGS is the same organization and they will cash our checks regardless of the either vendor's name, but the new purchasing supervisor did not know about it.  She changed the vendor name to DGS, 6 days later, as it should be, by this time,  the payment deadline was only 4 days away.  So, the DIstrict used US Bank credit card to pay this fee on 05/24/23.  On 07/13/23, we reimbursed HLPUSD revolving fund account that paid the District's credit card.</t>
  </si>
  <si>
    <t>000000021126788</t>
  </si>
  <si>
    <t>MCSI-5103</t>
  </si>
  <si>
    <t>000000021126791</t>
  </si>
  <si>
    <t>MCSI-5099</t>
  </si>
  <si>
    <t>000000021128981</t>
  </si>
  <si>
    <t>24-866</t>
  </si>
  <si>
    <t xml:space="preserve">Fire monitoring of 4 portables at Los Altos ES.  Starting from Jan. 2022 at $26.50/month.  Bay Alarm purchased Mijac Alarm.  </t>
  </si>
  <si>
    <t>Oversight asbestos abatement at Grandview for room #K1 &amp; K2 which was not covered on PO2W-23*4063.  Remaining balance in this PO.</t>
  </si>
  <si>
    <t>Oversight asbestos abatement at Grandview for room #K1 &amp; K2 which was not covered on PO2W-23*4063.  Close-out PO.</t>
  </si>
  <si>
    <t>Oversight asbestos abatement at Grandview for room #31-44.  Remaining balance in this PO.</t>
  </si>
  <si>
    <t>Oversight asbestos abatement at Grandview for room #31-44.  Close-out PO.</t>
  </si>
  <si>
    <t>RI113063</t>
  </si>
  <si>
    <t>000000021130762</t>
  </si>
  <si>
    <t>RI112429</t>
  </si>
  <si>
    <t>RI112999</t>
  </si>
  <si>
    <t>000000021130769</t>
  </si>
  <si>
    <t>202306-03:NA</t>
  </si>
  <si>
    <t>202306-04:SA</t>
  </si>
  <si>
    <t>000000021130770</t>
  </si>
  <si>
    <t>PO2W-220000000862, PO1-220000000334</t>
  </si>
  <si>
    <t>000000021132853</t>
  </si>
  <si>
    <t>RI113599</t>
  </si>
  <si>
    <t>000000021132856</t>
  </si>
  <si>
    <t>RI113587</t>
  </si>
  <si>
    <t>202306-02:GA</t>
  </si>
  <si>
    <t>202307-02:GA</t>
  </si>
  <si>
    <t>000000021132858</t>
  </si>
  <si>
    <t>202307-03:NA</t>
  </si>
  <si>
    <t>202307-04:SA</t>
  </si>
  <si>
    <t xml:space="preserve">Fire monitoring of 4 portables at Los Altos ES.  Starting from Jan. 2022 at $26.50/month.  Bay Alarm purchased Mijac Alarm.  This expenditure is not supposed to be part of the bond's projects.  </t>
  </si>
  <si>
    <t>Fire monitoring of 4 portables at Los Altos ES.  Starting from Jan. 2022 at $26.50/month.  Bay Alarm purchased Mijac Alarm.  Remaining balance in this PO.</t>
  </si>
  <si>
    <t>Fire monitoring of 4 portables at Los Altos ES.  Starting from Jan. 2022 at $26.50/month.  Bay Alarm purchased Mijac Alarm.  Close-out PO</t>
  </si>
  <si>
    <t>Provide labor and materials to complete Newton Interim Housing project per Bid #2020-21.30.  Credit from change order.  Remaining balance in this PO.</t>
  </si>
  <si>
    <t>Furniture for Los Altos ES - large seats, filing cabinets with locks, stools, mobile desks, student desks, book boxes for above desks, locking casters, mobile teacher desks, and cascade mini-case with shelves.  Per Jessica Morley @ Cumming, all furniture were received.  Vendor did not send us invoice for line item #9 &amp; 13.  Remaining balance in this PO.</t>
  </si>
  <si>
    <t>Furniture for Nelson - large seats, filing cabinets with locks, stools, mobile desks, student desks, book boxes for above desks, locking casters, mobile teacher desks, and cascade mini-case with shelves.  Per Jessica Morley @ Cumming, all furniture were received.  Vendor did not send us an invoice for line item #9 &amp; 13 listed on the PO.  Remaining balance in this PO.</t>
  </si>
  <si>
    <t xml:space="preserve">Furniture for Nelson - large seats, filing cabinets with locks, stools, mobile desks, student desks, book boxes for above desks, locking casters, mobile teacher desks, and cascade mini-case with shelves.  Close-out PO.  </t>
  </si>
  <si>
    <t>Construction management services for Cedarlane - phase 1 &amp; 2.  This PO includes allowances of $100,000.00.  See PO1-22*753 for additional payments to Cumming for the following sites: Grandview, Newton, and Sparks MS.  Remaining balance in this PO.</t>
  </si>
  <si>
    <t xml:space="preserve">Construction management services for Cedarlane - phase 1 &amp; 2.  This PO includes allowances of $100,000.00.  See PO1-22*753 for additional payments to Cumming for the following sites: Grandview, Newton, and Sparks MS. Close-out PO. </t>
  </si>
  <si>
    <t xml:space="preserve">Construction management services  for Grandview - phase 1 &amp; 2.  This PO includes allowances of $100,000.00.  See PO1-22*753 for additional payments to Cumming for the following sites: Grandview, Newton, and Sparks MS. Remaining balance in this PO. </t>
  </si>
  <si>
    <t>Construction management services  for Grandview - phase 1 &amp; 2.  This PO includes allowances of $100,000.00.  See PO1-22*753 for additional payments to Cumming for the following sites: Grandview, Newton, and Sparks MS. Close-out PO.</t>
  </si>
  <si>
    <t xml:space="preserve">Construction management services for Los Altos ES - phase 1 &amp; 2.  This PO includes allowances of $100,000.00.  See PO1-22*753 for additional payments to Cumming for the following sites: Grandview, Newton, and Sparks MS.  Remaining balance in this PO. </t>
  </si>
  <si>
    <t xml:space="preserve">Construction management services for Los Altos ES - phase 1 &amp; 2.  This PO includes allowances of $100,000.00.  See PO1-22*753 for additional payments to Cumming for the following sites: Grandview, Newton, and Sparks MS. Close-out PO. </t>
  </si>
  <si>
    <t xml:space="preserve">Construction management services for Mesa Robles - phase 1 &amp; 2.  This PO includes allowances of $100,000.00.  See PO1-22*753 for additional payments to Cumming for the following sites: Grandview, Newton, and Sparks MS. Close-out PO. </t>
  </si>
  <si>
    <t xml:space="preserve">Construction management services for Mesa Robles - phase 1 &amp; 2.  This PO includes allowances of $100,000.00.  See PO1-22*753 for additional payments to Cumming for the following sites: Grandview, Newton, and Sparks MS. Remaining balance in this PO. </t>
  </si>
  <si>
    <t xml:space="preserve">Construction management services for  Nelson - phase 1 &amp; 2.  This PO includes allowances of $100,000.00.  See PO1-22*753 for additional payments to Cumming for the following sites: Grandview, Newton, and Sparks MS.  Remaining balance in this PO. </t>
  </si>
  <si>
    <t xml:space="preserve">Construction management services for  Nelson - phase 1 &amp; 2.  This PO includes allowances of $100,000.00.  See PO1-22*753 for additional payments to Cumming for the following sites: Grandview, Newton, and Sparks MS.  Close-out PO. </t>
  </si>
  <si>
    <t xml:space="preserve">Construction management services for Newton - phase 1 &amp; 2.  This PO includes allowances of $100,000.00.  See PO1-22*753 for additional payments to Cumming for the following sites: Grandview, Newton, and Sparks MS.  JVER 22*421: Exp trf to Workman ES. </t>
  </si>
  <si>
    <t xml:space="preserve">Construction management services  for Sparks MS - phase 1 &amp; 2.  This PO includes allowances of $100,000.00.  See PO1-22*753 for additional payments to Cumming for the following sites: Grandview, Newton, and Sparks MS. Remaining balance in this PO. </t>
  </si>
  <si>
    <t xml:space="preserve">Construction management services  for Sparks MS - phase 1 &amp; 2.  This PO includes allowances of $100,000.00.  See PO1-22*753 for additional payments to Cumming for the following sites: Grandview, Newton, and Sparks MS.  Close-out PO. </t>
  </si>
  <si>
    <t xml:space="preserve">Construction management services for Workman ES - phase 1 &amp; 2.  This PO includes allowances of $100,000.00.  See PO1-22*753 for additional payments to Cumming for the following sites: Grandview, Newton, and Sparks MS.  JVER 22*421: Exp trf from Newton. </t>
  </si>
  <si>
    <t xml:space="preserve">Construction management services for Workman ES - phase 1 &amp; 2.  This PO includes allowances of $100,000.00.  See PO1-22*753 for additional payments to Cumming for the following sites: Grandview, Newton, and Sparks MS.  Remaining balance in this PO. </t>
  </si>
  <si>
    <t xml:space="preserve">Construction management services for Workman ES - phase 1 &amp; 2.  This PO includes allowances of $100,000.00.  See PO1-22*753 for additional payments to Cumming for the following sites: Grandview, Newton, and Sparks MS.  Close-out PO. </t>
  </si>
  <si>
    <t>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t>
  </si>
  <si>
    <t>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warrant was inadvertently cashed by tBP.</t>
  </si>
  <si>
    <t xml:space="preserve">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warrant was inadvertently cashed by tBP.  tBP issued check #37503 to replaced our warrant that they cashed.  </t>
  </si>
  <si>
    <t xml:space="preserve">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warrant was inadvertently cashed by tBP.  tBP issued check #37503 to replaced our warrant that they cashed.  On 01/31/22, the trial balance showed warrant #20221968 was stale dated.  We investigated and found that tBP reversed their deposit of our warrant #20221968.  On 02/22/22, we reimbursed tBP with warrant #20424483 which was lost in the mail.  </t>
  </si>
  <si>
    <t>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check was inadvertently cashed by tBP.  tBP issued ck #37503 to replaced our warrant that they cashed.  On 01/31/22, the trial balance showed warrant #20221968 was stale dated.  We investigated and found that tBP reversed their deposit of our warrant #20221968.  On 02/22/22, we reimbursed tBP with warrant #20424483 which was lost in the mail.  We reissue warrant #20487475 to reimburse tBP.</t>
  </si>
  <si>
    <t>Plan check review fee for Lassalette fire alarm.   We voided this warrant.  Per Carolyn Loughrey @ tBP - email dated 06/08/20, somehow she had 2 warrants with this amount and Lassalette was already paid for.  She further said no replacement warrant is needed for this site.  Close-out PO.</t>
  </si>
  <si>
    <t xml:space="preserve">Architect - To modernize and upgrade Grandview to create classrooms for the 21st Century project.  Include allowances of $39,000.00.  The total architect costs with the change orders (PO2W-21*359 &amp; 23*1310) is $294,300.00.  Accrued invoice in the amount of $265.07 (for allowances).  </t>
  </si>
  <si>
    <t>Architect - To provide interim housing at Newton during renovation of existing classrooms.  Include allowances of $20,000.00.   The total architect costs with the change orders (PO2W-21*374, 21*1831, &amp; PO1-22*605) is $81,583.08.  Accrued invoice in the amount of $24.36 (for allowances).</t>
  </si>
  <si>
    <t xml:space="preserve">Architect - To modernize and upgrade Grandview to create classrooms for the 21st Century project.  Include allowances of $39,000.00. The total architect costs with the change orders (PO2W-21*359 &amp; 23*1310) is $294,300.00.   The invoice for allowances was cancelled by HED.  Reversed accrual from prior year.  </t>
  </si>
  <si>
    <t xml:space="preserve">Architect - To provide interim housing at Newton during renovation of existing classrooms.  Include allowances of $20,000.00.  The total architect costs with the change orders (PO2W-21*374, 21*1831, &amp; PO1-22*605) is $81,583.08.   The invoice for allowances was cancelled by HED.  Reversed accrual from prior year.  </t>
  </si>
  <si>
    <t xml:space="preserve">Architect - To modernize and upgrade Grandview to create classrooms for the 21st Century project.  Include allowances of $39,000.00.  The total architect costs with the change orders (PO2W-21*359 &amp; 23*1310) is $294,300.00.  The invoice was cancelled by HED.  Reversed accrual from prior year.  </t>
  </si>
  <si>
    <t xml:space="preserve">Architect - To modernize and upgrade Sparks MS to create classrooms for the 21st Century project.  Include allowances of $20,000.00.  The total architect costs with the change orders (PO2W-21*403 &amp; 23*1310) is $198,473.00.  Accrued invoice in the amount of $53.76 (for allowances). </t>
  </si>
  <si>
    <t xml:space="preserve">Architect - To modernize and upgrade Sparks MS to create classrooms for the 21st Century project.  Include allowances of $20,000.00.  The total architect costs with the change orders (PO2W-21*403 &amp; 23*1310) is $198,473.00.  The invoice for allowances was cancelled by HED.  Reversed accrual from prior year. </t>
  </si>
  <si>
    <t>Floor tile &amp; mastic abatement oversight and clearance at Los Altos ES for room #C1, work room between C1 &amp; C2, B3 in phase I and E2, E3, E4, &amp; F4 in phase 2.  Remaining balance in this PO.</t>
  </si>
  <si>
    <t>Floor tile &amp; mastic abatement oversight and clearance at Los Altos ES for room #C1, work room between C1 &amp; C2, B3 in phase I and E2, E3, E4, &amp; F4 in phase 2.  Close-out PO.</t>
  </si>
  <si>
    <t>Floor tile &amp; mastic abatement abatement oversight and clearance at Nelson for room #A1, B1, B3, and under the cabinets in B2 &amp; B4.  Close-out PO.</t>
  </si>
  <si>
    <t>Floor tile &amp; mastic abatement oversight at Workman ES for room #5, 6, 7, and 12.  Remaining balance in this PO.</t>
  </si>
  <si>
    <t>Oversight asbestos abatement of a small area next to staff restrooms at Workman ES.  Remaining balance in this PO.</t>
  </si>
  <si>
    <t>Oversight asbestos abatement at Mesa Robles for room #2 &amp; 4. Remaining balance in this PO.</t>
  </si>
  <si>
    <t>Oversight asbestos abatement at Cedarlane for room #F1-F3, G1-G4, &amp; H1.  Remaining balance in this PO.</t>
  </si>
  <si>
    <t>Oversight asbestos abatement at Cedarlane for room #E1, E2, E3 &amp; H3.  Remaining balance in this PO.</t>
  </si>
  <si>
    <t>Oversight asbestos abatement at Mesa Robles for room #D12-D15 &amp; G11.  Remaining balance in this PO.</t>
  </si>
  <si>
    <t>Oversight asbestos abatement at Mesa Robles for room #B21 &amp; G8-G10.  Remaining balance in this PO.</t>
  </si>
  <si>
    <t>Oversight asbestos abatement at Cedarlane for room #C1-C3.  Remaining balance in this PO.</t>
  </si>
  <si>
    <t>Oversight asbestos abatement at Cedarlane for flooring in room #B3 &amp; D1 under the cabinets and side rooms off band room.  Remaining balance in this PO</t>
  </si>
  <si>
    <t>Oversight asbestos abatement at Newton for room #D1-D4.  Remaining balance in this PO</t>
  </si>
  <si>
    <t>Change order for Cedarlane 21st Century classroom improvements.  Addendum to PO2W-21*983.  The total project costs with this change order is $3,200,809.31.  Reversed accrual from prior year.</t>
  </si>
  <si>
    <t>Architect - Provide architectural/engineering services for the Fairgrove 21st Century modernization project.  The scope of work generally consists of technology &amp; interior upgrades to all classrooms in each building on Fairgrove.  Reversed accrual from prior year.</t>
  </si>
  <si>
    <t>Architect - Provide architectural/engineering services for the Orange Grove 21st Century modernization project.  The scope of work generally consists of technology &amp; interior upgrades to all classrooms in each building on Orange Grove.  Reversed accrual from prior year.</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</si>
  <si>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Reversed accrual from prior year.</t>
  </si>
  <si>
    <t xml:space="preserve">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Reversed accrual from prior year. </t>
  </si>
  <si>
    <t>Architect - Provide architectural &amp; engineering services to upgrade the existing fire detection and alarm systems for Baldwin.  Facilities paid PO2W-20*3585 &amp; 19-109869 in the amount of $36,375.00. The original architect contract for Baldwin FA is $48,500.00.  Remaining balance in this PO</t>
  </si>
  <si>
    <t>Architect - Provide architectural &amp; engineering services to upgrade the existing fire detection and alarm systems for La Puente HS. Facilities paid PO1-20*905 &amp; 19-109188 in the amount of $44,100.00. The original architect contract for La Puente HS FA is $58,800.00.  Remaining balance in this PO</t>
  </si>
  <si>
    <t>Architect - Provide architectural &amp; engineering services to upgrade the existing fire detection and alarm systems for La Puente HS. Facilities paid PO1-20*905 &amp; 19-109188 in the amount of $44,100.00. The original architect contract for La Puente HS FA is $58,800.00.  Close-out PO</t>
  </si>
  <si>
    <t>General inspection for the project as defined in Title 24 at Fairgrove.  Replacement of 3-exterior drinking fountains.  Remaining balance in this PO</t>
  </si>
  <si>
    <t>000000021134877</t>
  </si>
  <si>
    <t>Oversight asbestos abatement at Sparks MS for the additional work at room #19.  See PO2W-23*4062 which had been created for room #17-20.</t>
  </si>
  <si>
    <t>Oversight asbestos abatement at Sparks MS for the additional work at room #19.  Addendum to PO2W-23*4062 which had been created for room #17-20.  Remaining balance in this PO.</t>
  </si>
  <si>
    <t>Oversight asbestos abatement at Sparks MS for the additional work at room #19.  Addendum to PO2W-23*4062 which had been created for room #17-20.  Close-out PO</t>
  </si>
  <si>
    <t xml:space="preserve">Legal services for the bond projects </t>
  </si>
  <si>
    <t>RI113007</t>
  </si>
  <si>
    <t>000000021137159</t>
  </si>
  <si>
    <t>RI112369</t>
  </si>
  <si>
    <t xml:space="preserve">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Accrued invoice #531947.  </t>
  </si>
  <si>
    <t xml:space="preserve">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Accrued invoice #532301.  </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</si>
  <si>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#530837.</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</si>
  <si>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#531270.</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</si>
  <si>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#531946.</t>
  </si>
  <si>
    <t>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#532300.</t>
  </si>
  <si>
    <t>Architect - Provide architectural/engineering services for the Fairgrove 21st Century modernization project.  The scope of work generally consists of technology &amp; interior upgrades to all classrooms in each building on Fairgrove.  Accrued invoice #530840.</t>
  </si>
  <si>
    <t>Architect - Provide architectural/engineering services for the Fairgrove 21st Century modernization project.  The scope of work generally consists of technology &amp; interior upgrades to all classrooms in each building on Fairgrove.  Accrued invoice #531949.</t>
  </si>
  <si>
    <t>Architect - Provide architectural/engineering services for the Orange Grove 21st Century modernization project.  The scope of work generally consists of technology &amp; interior upgrades to all classrooms in each building on Orange Grove.  Accrued invoice #530841.</t>
  </si>
  <si>
    <t>Architect - Provide architectural/engineering services for the Orange Grove 21st Century modernization project.  The scope of work generally consists of technology &amp; interior upgrades to all classrooms in each building on Orange Grove.  Accrued invoice #531950.</t>
  </si>
  <si>
    <t>Rental of 1 - 40' dry container with lock box for 1 year at Newton.  The monthly rental rate is $225.00/month.  The total cost of the container's delivery and pick-up charges is $600.00.  Reversed prepaid expense from prior year.</t>
  </si>
  <si>
    <t>24-1222</t>
  </si>
  <si>
    <t>Oversight asbestos abatement at Grandview for room #21-24.</t>
  </si>
  <si>
    <t>24-1223</t>
  </si>
  <si>
    <t xml:space="preserve">Rental of 1 - 40' dry container with lock box for 1 year at Newton.  The monthly rental rate is $225.00/month.  The total cost of the container's delivery and pick-up charges is $600.00.  </t>
  </si>
  <si>
    <t>Rental of 1 - 40' dry container with lock box for 1 year at Sparks MS.  The monthly rental rate is $225.00/month.  The total cost of the container's delivery and pick-up charges is $600.00.  Reversed prepaid expense from prior year.</t>
  </si>
  <si>
    <t>PO2W-240000000105</t>
  </si>
  <si>
    <t>24-1390</t>
  </si>
  <si>
    <t>24-664</t>
  </si>
  <si>
    <t>PO1-240000000018</t>
  </si>
  <si>
    <t>Geotechnical observation and testing, special inspection and material testing services for 4 portables at Los Altos ES.  Remaining balance in this PO.</t>
  </si>
  <si>
    <t>Geotechnical observation and testing, special inspection and material testing services for 4 portables at Los Altos ES.  Close-out PO.</t>
  </si>
  <si>
    <t>Geotechnical observation and testing and materials testing and inspection services at Newton.  The proposal was for $1,395.00 - 210.00 (paid by Facilities, PO2W-20*2359, warrant #20119769) = $1,185.00 - 750.00 (PO2W-23*5, warrant #20567761) = $435.00 (Remaining balance).  Remaining balance in this PO.</t>
  </si>
  <si>
    <t>Geotechnical observation and testing and materials testing and inspection services at Newton.  The proposal was for $1,395.00 - 210.00 (paid by Facilities, PO2W-20*2359, warrant #20119769) = $1,185.00 - 750.00 (PO2W-23*5, warrant #20567761) = $435.00 (Remaining balance).  Close-out PO.</t>
  </si>
  <si>
    <t>Geotechnical observation and materials testing services.  Perform soils testing, special inspection and material testing services.  The project consists of design and construction of interim housing and portable replacements at Mesa Robles.  Remaining balance in this PO.</t>
  </si>
  <si>
    <t>Geotechnical observation and materials testing services.  Perform soils testing, special inspection and material testing services.  The project consists of design and construction of interim housing and portable replacements at Mesa Robles.  Close-out PO.</t>
  </si>
  <si>
    <t>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Remaining balance in this PO.</t>
  </si>
  <si>
    <t>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Close-out PO.</t>
  </si>
  <si>
    <t>Provide materials testing and special inspection services at Nelson  The project consists of alteration and upgrades to several existing classroom buildings including buildings A, B, C, D, &amp; K and portable classroom buidings D5, D6, and E1 through E4, and other site works.  Scope of services include reviewing, testing, and prepare reports for concrete and reinforcing steel.  Remaining balance in this PO.</t>
  </si>
  <si>
    <t>Provide materials testing and special inspection services at Nelson  The project consists of alteration and upgrades to several existing classroom buildings including buildings A, B, C, D, &amp; K and portable classroom buidings D5, D6, and E1 through E4, and other site works.  Scope of services include reviewing, testing, and prepare reports for concrete and reinforcing steel.  Close-out PO.</t>
  </si>
  <si>
    <t>Provide materials testing and special inspection services at Workman ES.  The project consists of alteration to 3 classroom buildings 1, 2, and 3 and 10 classroom buildings AP2 to AP11, and other site works.  Scope of services include reviewing, inspecting, testing, and prepare reports for concrete and reinforcing steel.  Remaining balance in this PO.</t>
  </si>
  <si>
    <t>Provide materials testing and special inspection services at Workman ES.  The project consists of alteration to 3 classroom buildings 1, 2, and 3 and 10 classroom buildings AP2 to AP11, and other site works.  Scope of services include reviewing, inspecting, testing, and prepare reports for concrete and reinforcing steel.  Close-out PO.</t>
  </si>
  <si>
    <t>Geotechnical observation and testing and materials testing and inspection services at Cedarlane.  Remaining balance in this PO</t>
  </si>
  <si>
    <t>Geotechnical observation and testing and materials testing and inspection services at Cedarlane.  Close-out PO.</t>
  </si>
  <si>
    <t>24-1466</t>
  </si>
  <si>
    <t>Construction management services for La Puente HS.  Addendum to PO2W-23*3838 that did not roll-over into 2023/24 school year.</t>
  </si>
  <si>
    <t>Construction management services for Los Altos HS.  Addendum to PO2W-23*3838 that did not roll-over into 2023/24 school year.</t>
  </si>
  <si>
    <t>Construction management services for Wilson HS.  Addendum to PO2W-23*3838 that did not roll-over into 2023/24 school year.</t>
  </si>
  <si>
    <t>Construction management services for Workman HS.  Addendum to PO2W-23*3838 that did not roll-over into 2023/24 school year.</t>
  </si>
  <si>
    <t>000000021154020</t>
  </si>
  <si>
    <t>000000021154022</t>
  </si>
  <si>
    <t>J23039-199</t>
  </si>
  <si>
    <t>000000021161313</t>
  </si>
  <si>
    <t>Custom made rolling instrument storage cabinets for Grandview.  Delivery fee: $500.00.  Total cabinets: 3</t>
  </si>
  <si>
    <t>Custom made rolling instrument storage cabinets &amp; a sheet music cabinet for Sparks MS.  Delivery fee: $500.00.  Total cabinets: 4</t>
  </si>
  <si>
    <t xml:space="preserve">Oversight asbestos abatement at Newton for room #D1, D2, E1, &amp; E2 (4 classrooms in the E wing).  These rooms were formerly Home Economic/shop rooms.  Per Rima @ Masek, room #D1 and D2 are not the same rooms as listed in PO2W-23-1412.  </t>
  </si>
  <si>
    <t>24-1684</t>
  </si>
  <si>
    <t>Desktop  computers (Lenovo ThinkCentre M70q Gen 3 i7-12700T 16GB RAM 256GB SSD), 4 year warranty for District-wide use.  Total computers: 5</t>
  </si>
  <si>
    <t>Elmo TT-12W Stem Cam Document Camera (HDMI Input, wireless connectivity) for District-wide use. Total cameras: 5</t>
  </si>
  <si>
    <t>Desktop  computers (Lenovo ThinkCentre M720q), ThinkCentre Tiny Sandwich Kit II, Wireless combo keyboard &amp; mouse, and Tiny Power Cage II for Workman ES  (4 year warranty). Total computers: 12</t>
  </si>
  <si>
    <t>000000021173824</t>
  </si>
  <si>
    <t>000000021175345</t>
  </si>
  <si>
    <t>000000021175349</t>
  </si>
  <si>
    <t>PO3W-240000000370</t>
  </si>
  <si>
    <t>Furniture for Workman ES - Tables, chairs, stools, mobile storage centers, media towers, mobile tchrs desks, etc</t>
  </si>
  <si>
    <t>Furniture for Workman ES - Tables, chairs, stools, mobile storage centers, media towers, mobile tchrs desks, etc.  Credit memo from vendor.</t>
  </si>
  <si>
    <t xml:space="preserve">Furniture for Los Altos ES. - Tables, chairs, stools, mobile storage centers, media towers, mobile tchrs desks, etc. </t>
  </si>
  <si>
    <t xml:space="preserve">Furniture for Cedarlane - Tables, chairs, stools, mobile storage centers, media towers, mobile tchrs desks, etc. </t>
  </si>
  <si>
    <t xml:space="preserve">Furniture for Mesa Robles - Tables, chairs, stools, mobile storage centers, media towers, mobile tchrs desks, etc. </t>
  </si>
  <si>
    <t xml:space="preserve">Furniture for Grandview - Tables, chairs, stools, mobile storage centers, mobile tchrs desks, etc. </t>
  </si>
  <si>
    <t xml:space="preserve">Furniture for Amar - Chairs, mobile tchr desks, media towers, storage units, book nooks, toddler changing tables, etc </t>
  </si>
  <si>
    <t>Furniture for Amar - Desks, media towers, storage units, combo kitchens, etc. The original PO was for $245,447.23 - $237,937.90 (moved to fund 12.0, per Annie Bui) = $7,509.33 (remaining balance charged to bond).</t>
  </si>
  <si>
    <t xml:space="preserve">Furniture for Baldwin - Chairs, mobile tchr desks, media towers, storage units, combo kitchens, etc. </t>
  </si>
  <si>
    <t xml:space="preserve">Furniture for Baldwin - Chairs, mobile tchr desks, media towers, storage units, reading nooks, kitchens, etc. </t>
  </si>
  <si>
    <t xml:space="preserve">Furniture for Bixby -  Chairs, mobile tchr desks, media towers, storage units, reading nooks, kitchens, etc. </t>
  </si>
  <si>
    <t xml:space="preserve">Furniture for California - Chairs, mobile tchr desks, media towers, storage units, reading nooks, kitchens, etc. </t>
  </si>
  <si>
    <t xml:space="preserve">Furniture for Cedarlane - Chairs, mobile tchr desks, media towers, storage units, reading nooks, kitchens, etc. </t>
  </si>
  <si>
    <t xml:space="preserve">Furniture for Del Valle - Chairs, mobile tchr desks, media towers, storage units, reading nooks, kitchens, etc. </t>
  </si>
  <si>
    <t xml:space="preserve">Furniture for Fairgrove - Chairs, mobile tchr desks, media towers, storage units, reading nooks, kitchens, etc. </t>
  </si>
  <si>
    <t xml:space="preserve">Furniture for Grandview - Chairs, mobile tchr desks, media towers, storage units, reading nooks, kitchens, etc. </t>
  </si>
  <si>
    <t xml:space="preserve">Furniture for Kwis - Chairs, mobile tchr desks, media towers, storage units, reading nooks, kitchens, etc. </t>
  </si>
  <si>
    <t xml:space="preserve">Furniture for Lassalette - Chairs, mobile tchr desks, media towers, storage units, reading nooks, kitchens, etc. </t>
  </si>
  <si>
    <t xml:space="preserve">Furniture for Nelson - Chairs, mobile tchr desks, media towers, storage units, reading nooks, kitchens, etc. </t>
  </si>
  <si>
    <t xml:space="preserve">Furniture for Palm - Chairs, mobile tchr desks, media towers, storage units, reading nooks, kitchens, etc. </t>
  </si>
  <si>
    <t xml:space="preserve">Furniture for Sparks ES - Chairs, mobile tchr desks, media towers, storage units, reading nooks, kitchens, etc. </t>
  </si>
  <si>
    <t xml:space="preserve">Furniture for Sunset - Chairs, mobile tchr desks, media towers, storage units, reading nooks, kitchens, etc. </t>
  </si>
  <si>
    <t xml:space="preserve">Furniture for Temple - Chairs, mobile tchr desks, media towers, storage units, reading nooks, kitchens, etc. </t>
  </si>
  <si>
    <t xml:space="preserve">Furniture for Valinda - Chairs, mobile tchr desks, media towers, storage units, reading nooks, kitchens, etc. </t>
  </si>
  <si>
    <t xml:space="preserve">Furniture for Wing Lane - Chairs, mobile tchr desks, media towers, storage units, reading nooks, kitchens, etc. </t>
  </si>
  <si>
    <t xml:space="preserve">Furniture for Workman ES - Chairs, mobile tchr desks, media towers, storage units, reading nooks, kitchens, etc. </t>
  </si>
  <si>
    <t>Furniture for Amar - Chairs, mobile tchr desk, media tower, storage units, etc</t>
  </si>
  <si>
    <t>Furniture for Grandview - Chairs, storage units, media tower, etc</t>
  </si>
  <si>
    <t>Furniture for Grandview - Flex-Space premium Wobble chairs.</t>
  </si>
  <si>
    <t>24-2016</t>
  </si>
  <si>
    <t>Manoj Roychowdhury</t>
  </si>
  <si>
    <t>Mileage</t>
  </si>
  <si>
    <t>24-1117</t>
  </si>
  <si>
    <t>000000021185719</t>
  </si>
  <si>
    <t>000000021185738</t>
  </si>
  <si>
    <t>RI113655</t>
  </si>
  <si>
    <t>000000021185728</t>
  </si>
  <si>
    <t>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t>
  </si>
  <si>
    <t>General inspection for the project as defined in Title 24 at Cedarlane.  Remaining balance in this PO.</t>
  </si>
  <si>
    <t>General inspection for the project as defined in Title 24 at Cedarlane.  Close-out PO.</t>
  </si>
  <si>
    <t>General inspection for the project as defined in Title 24 at Mesa Robles.  Remaining balance in this PO.</t>
  </si>
  <si>
    <t>General inspection for the project as defined in Title 24 at Mesa Robles.  Close-out PO.</t>
  </si>
  <si>
    <t>General inspection for the project as defined in Title 24 at Nelson.  Remaining balance in this PO.</t>
  </si>
  <si>
    <t>General inspection for the project as defined in Title 24 at Nelson.  Close-out PO.</t>
  </si>
  <si>
    <t>General inspection for the project as defined in Title 24 at Workman ES.  Remaining balance in this PO.</t>
  </si>
  <si>
    <t>General inspection for the project as defined in Title 24 at Workman ES.  Close-out PO.</t>
  </si>
  <si>
    <t>Caston Inc.</t>
  </si>
  <si>
    <t>24-2511</t>
  </si>
  <si>
    <t>Provide labor and materials to clean the interior break walls with Simply Green in 19 rooms at Grandview</t>
  </si>
  <si>
    <t>PO1-220000000753, PO1-200000000640</t>
  </si>
  <si>
    <t>MCSI-5104B</t>
  </si>
  <si>
    <t>000000021215375</t>
  </si>
  <si>
    <t>PO2W-240000000481, PO2W-230000003838</t>
  </si>
  <si>
    <t>PO2W-240000000437</t>
  </si>
  <si>
    <t>000000021219872</t>
  </si>
  <si>
    <t>000000021222302</t>
  </si>
  <si>
    <t>000000021224765</t>
  </si>
  <si>
    <t>PO2W-240000000516</t>
  </si>
  <si>
    <t>000000021240011</t>
  </si>
  <si>
    <t>000000021240035</t>
  </si>
  <si>
    <t>RI114235</t>
  </si>
  <si>
    <t>000000021240072</t>
  </si>
  <si>
    <t>RI114769</t>
  </si>
  <si>
    <t>RI114174</t>
  </si>
  <si>
    <t>RI114709</t>
  </si>
  <si>
    <t>202308-02:GA</t>
  </si>
  <si>
    <t>000000021240115</t>
  </si>
  <si>
    <t>202308-03:NA</t>
  </si>
  <si>
    <t>202308-04:SA</t>
  </si>
  <si>
    <t>000000021240116</t>
  </si>
  <si>
    <t>RI114185</t>
  </si>
  <si>
    <t>000000021242333</t>
  </si>
  <si>
    <t>RI114716</t>
  </si>
  <si>
    <t>PO2W-240000000484, PO1-220000000753, PO1-200000000640</t>
  </si>
  <si>
    <t>PO1-220000000675, PO1-200000000761</t>
  </si>
  <si>
    <t>PO3W-240000000842</t>
  </si>
  <si>
    <t>24-3201</t>
  </si>
  <si>
    <t>24-3290</t>
  </si>
  <si>
    <t>000000021258021</t>
  </si>
  <si>
    <t>Dr. Alfonso Jimenez</t>
  </si>
  <si>
    <t>Conference</t>
  </si>
  <si>
    <t>24-1262</t>
  </si>
  <si>
    <t>PO2W-240000000439</t>
  </si>
  <si>
    <t>000000021219857</t>
  </si>
  <si>
    <t>PO2W-240000000757</t>
  </si>
  <si>
    <t>PO2W-240000000758</t>
  </si>
  <si>
    <t>MCSI-5132</t>
  </si>
  <si>
    <t>000000021268264</t>
  </si>
  <si>
    <t>24-3376</t>
  </si>
  <si>
    <t>General inspection for the project as defined in Title 24 at Sparks MS.  Alterations to admin, MPR, CR-A, CR-C through CR-F, &amp; site work.  Addendum to PO2W-23*1740</t>
  </si>
  <si>
    <t>PO2W-220000001552, PO2W-210000000935</t>
  </si>
  <si>
    <t>Oversight asbestos abatement for the additional work at Grandview, room #21.  Addendum to PO2W-24*757</t>
  </si>
  <si>
    <t>MCSI-5133</t>
  </si>
  <si>
    <t>000000021283467</t>
  </si>
  <si>
    <t>MCSI-5134</t>
  </si>
  <si>
    <t>Herc Rentals Inc.</t>
  </si>
  <si>
    <t>24-3613</t>
  </si>
  <si>
    <t xml:space="preserve">Rental of 1 - 20' dry container at Grandview.  The monthly rental rate is $150.00/month. </t>
  </si>
  <si>
    <t>000000021293520</t>
  </si>
  <si>
    <t>Network Integration Company Partners, Inc. (NIC Partners)</t>
  </si>
  <si>
    <t>Loudspeakers &amp; horns</t>
  </si>
  <si>
    <t>24-707</t>
  </si>
  <si>
    <t>PO2W-240000000158</t>
  </si>
  <si>
    <t>N56016</t>
  </si>
  <si>
    <t>000000021266172</t>
  </si>
  <si>
    <t>000000021304956</t>
  </si>
  <si>
    <t>0231664-IN</t>
  </si>
  <si>
    <t>000000021302745</t>
  </si>
  <si>
    <t>0231244-IN</t>
  </si>
  <si>
    <t>0231502-IN</t>
  </si>
  <si>
    <t>ViewSonicViewBoard IFP7550-E2  - 75" Diagonal class LED display-interactive-with touchscreen (multi touch), ewaste, and extended service agreement for parts &amp; labor (7 year warranty) for District-wide use.  Total monitors: 5</t>
  </si>
  <si>
    <t>PO2W-240000001253</t>
  </si>
  <si>
    <t>000000021328304</t>
  </si>
  <si>
    <t>000000021333526</t>
  </si>
  <si>
    <t>Architect - Prepare design documents for Baldwin Interim Housing project.  Scope of work includes design services of ADA path of travel to both areas of interim housing, power data, &amp; stand alone fire alarm system.  Include allowances of $20,000.00.  Remaing balance in this PO</t>
  </si>
  <si>
    <t>Architect - Prepare design documents for Baldwin Interim Housing project.  Scope of work includes design services of ADA path of travel to both areas of interim housing, power data, &amp; stand alone fire alarm system.  Include allowances of $20,000.00.  Close-out PO</t>
  </si>
  <si>
    <t>Architect - Prepare design documents for Grazide Interim Housing project.  Scope of work includes design services of ADA path of travel to both areas of interim housing, power data, &amp; stand alone fire alarm system.  Include allowances of $20,000.00.  Remaining balance in this PO</t>
  </si>
  <si>
    <t>Architect - Prepare design documents for Grazide Interim Housing project.  Scope of work includes design services of ADA path of travel to both areas of interim housing, power data, &amp; stand alone fire alarm system.  Include allowances of $20,000.00.  Close-out PO</t>
  </si>
  <si>
    <t>Architect - Prepare design documents for Los Molinos Interim Housing project.  Scope of work includes design services of ADA path of travel to both areas of interim housing, power data, &amp; stand alone fire alarm system.  Include allowances of $20,000.00.  Remaining balance in this PO</t>
  </si>
  <si>
    <t>Architect - Prepare design documents for Los Molinos Interim Housing project.  Scope of work includes design services of ADA path of travel to both areas of interim housing, power data, &amp; stand alone fire alarm system.  Include allowances of $20,000.00.  Close-out PO</t>
  </si>
  <si>
    <t>000000021353989</t>
  </si>
  <si>
    <t>000000021354005</t>
  </si>
  <si>
    <t>RI115333</t>
  </si>
  <si>
    <t>000000021354009</t>
  </si>
  <si>
    <t>RI115252</t>
  </si>
  <si>
    <t>Architect - Prepare design documents for California Interim Housing project.  Scope of work includes design services of ADA path of travel to both areas of interim housing, power data, &amp; stand alone fire alarm system.  Include allowances of $20,000.00.  Remaining balance in this PO.</t>
  </si>
  <si>
    <t>Architect - Prepare design documents for California Interim Housing project.  Scope of work includes design services of ADA path of travel to both areas of interim housing, power data, &amp; stand alone fire alarm system.  Include allowances of $20,000.00.  Close-out PO.</t>
  </si>
  <si>
    <t>Architect - Prepare design documents for Sunset Interim Housing project.  Scope of work includes design services of ADA path of travel to both areas of interim housing, power data, &amp; stand alone fire alarm system.  Include allowances of $20,000.00.  Remaining balance in this PO.</t>
  </si>
  <si>
    <t>Architect - Prepare design documents for Sunset Interim Housing project.  Scope of work includes design services of ADA path of travel to both areas of interim housing, power data, &amp; stand alone fire alarm system.  Include allowances of $20,000.00.  Close-out PO.</t>
  </si>
  <si>
    <t>Architect - Provide architectural &amp; engineering services for phase 3 &amp; 4  of the 21st Century project at Sunset.  Scope of work includes basic topographic survey &amp; full survey of the entire site.  Include allowances of $20,000.00.  Close-out PO.</t>
  </si>
  <si>
    <t>Architect - Prepare design documents for interim facilities related to Los Altos ES 21st Century classroom modernization project. Include work design for 5 portable classrooms and 1 portable restroom building. Include allowances of $20,000.00.  Remaining balance in this PO.</t>
  </si>
  <si>
    <t>Architect - Prepare design documents for interim facilities related to Los Altos ES 21st Century classroom modernization project. Include work design for 5 portable classrooms and 1 portable restroom building. Include allowances of $20,000.00.  Close-out PO.</t>
  </si>
  <si>
    <t>202309-02:GA</t>
  </si>
  <si>
    <t>000000021359563</t>
  </si>
  <si>
    <t>202310-02:GA</t>
  </si>
  <si>
    <t>202309-03:NA</t>
  </si>
  <si>
    <t>202310-03:NA</t>
  </si>
  <si>
    <t>202309-04:SA</t>
  </si>
  <si>
    <t>Studio Plus Architecture Corp. (TDM Architects, Inc.)</t>
  </si>
  <si>
    <t>Architect - Prepare design documents for Workman ES 21st Century Hardware replacement project (doors &amp; locks).   Remaining balance in this PO.</t>
  </si>
  <si>
    <t>Architect - Prepare design documents for Workman ES 21st Century Hardware replacement project (doors &amp; locks).  Close-out PO.</t>
  </si>
  <si>
    <t>PO2W-240000001651</t>
  </si>
  <si>
    <t>PO2W-240000001552</t>
  </si>
  <si>
    <t>24-4603</t>
  </si>
  <si>
    <t>Advertising for Bid 2023-24.08 High School Refresh #2 for Stimson, Los Altos HS, &amp; Wilson HS.  Publication dates: 12/15/23 &amp; 12/22/23</t>
  </si>
  <si>
    <t>San Gabriel Valley Tribune</t>
  </si>
  <si>
    <t>PO1-240000000569</t>
  </si>
  <si>
    <t>00000</t>
  </si>
  <si>
    <t>91000</t>
  </si>
  <si>
    <t>000000021374472</t>
  </si>
  <si>
    <t>90000201-010</t>
  </si>
  <si>
    <t>000000021374459</t>
  </si>
  <si>
    <t>32910709-008</t>
  </si>
  <si>
    <t>32910709-009</t>
  </si>
  <si>
    <t>32910709-010</t>
  </si>
  <si>
    <t>32910709-011</t>
  </si>
  <si>
    <t>32910709-012</t>
  </si>
  <si>
    <t>32910709-013</t>
  </si>
  <si>
    <t>32910709-014</t>
  </si>
  <si>
    <t>32910709-015</t>
  </si>
  <si>
    <t>33904390-001</t>
  </si>
  <si>
    <t>33904390-002</t>
  </si>
  <si>
    <t>33904390-003</t>
  </si>
  <si>
    <t>000000021377372</t>
  </si>
  <si>
    <t>33904390-004</t>
  </si>
  <si>
    <t>000000021377398</t>
  </si>
  <si>
    <t>Retention</t>
  </si>
  <si>
    <t>000000021377453</t>
  </si>
  <si>
    <t>PO2W-240000000890, PO2W-220000000862, PO1-220000000334</t>
  </si>
  <si>
    <t>Construction management services for Baldwin - phase 3 &amp; 4.  This PO includes allowances of $40,000.00. See PO2W-22*862 for payment on invoice #102578.  Also see PO2W-24*890 for changing the scope of work to include management services for all schools (exclude 4 HS)</t>
  </si>
  <si>
    <t>Construction management services for California - phase 3 &amp; 4.  This PO includes allowances of $40,000.00. See PO2W-22*862 for payment on invoice #102578.  Also see PO2W-24*890 for changing the scope of work to include management services for all schools (exclude 4 HS)</t>
  </si>
  <si>
    <t>Construction management services for Fairgrove - phase 3 &amp; 4.  This PO includes allowances of $40,000.00. See PO2W-22*862 for payment on invoice #102578.  Also see PO2W-24*890 for changing the scope of work to include management services for all schools (exclude 4 HS)</t>
  </si>
  <si>
    <t>Construction management services for Grazide - phase 3 &amp; 4.  This PO includes allowances of $40,000.00. See PO2W-22*862 for payment on invoice #102578.  Also see PO2W-24*890 for changing the scope of work to include management services for all schools (exclude 4 HS)</t>
  </si>
  <si>
    <t>Construction management services for Los Molinos - phase 3 &amp; 4.  This PO includes allowances of $40,000.00. See PO2W-22*862 for payment on invoice #102578.  Also see PO2W-24*890 for changing the scope of work to include management services for all schools (exclude 4 HS)</t>
  </si>
  <si>
    <t>Construction management services for Orange Grove - phase 3 &amp; 4.  This PO includes allowances of $40,000.00. See PO2W-22*862 for payment on invoice #102578.  Also see PO2W-24*890 for changing the scope of work to include management services for all schools (exclude 4 HS)</t>
  </si>
  <si>
    <t>Construction management services for Stimson - phase 3 &amp; 4.  This PO includes allowances of $40,000.00. See PO2W-22*862 for payment on invoice #102578.  Also see PO2W-24*890 for changing the scope of work to include management services for all schools (exclude 4 HS)</t>
  </si>
  <si>
    <t>Construction management services for Sunset - phase 3 &amp; 4.  This PO includes allowances of $40,000.00. See PO2W-22*862 for payment on invoice #102578.  Also see PO2W-24*890 for changing the scope of work to include management services for all schools (exclude 4 HS)</t>
  </si>
  <si>
    <t>Construction management services for Baldwin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</si>
  <si>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Construction management services for California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</si>
  <si>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Construction management services for Fairgrove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</si>
  <si>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Construction management services for Grazide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</si>
  <si>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Construction management services for Los Molinos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</si>
  <si>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Construction management services for Orange Grove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</si>
  <si>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Construction management services for Stimson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</si>
  <si>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Construction management services for Sunset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t>
  </si>
  <si>
    <t>Conf reimb 07/09 -07/10/23</t>
  </si>
  <si>
    <t>000000021391057</t>
  </si>
  <si>
    <t>RI115268</t>
  </si>
  <si>
    <t>000000021395119</t>
  </si>
  <si>
    <t>Rental of 1 - 40' dry container with lock box for 1 year at Newton.  The monthly rental rate is $225.00/month.  The total cost of the container's delivery and pick-up charges is $600.00.  Close-out PO.</t>
  </si>
  <si>
    <t>000000021351312</t>
  </si>
  <si>
    <t>24-4809</t>
  </si>
  <si>
    <t>Rental/Moving of container(s)</t>
  </si>
  <si>
    <t>24-4826</t>
  </si>
  <si>
    <t>24-4827</t>
  </si>
  <si>
    <t>03-123988</t>
  </si>
  <si>
    <t>03-123989</t>
  </si>
  <si>
    <t>24-4844</t>
  </si>
  <si>
    <t>Classroom improvements for Workman HS.  Bid #2023-24.05 Measure BB Bond Base Bid #2</t>
  </si>
  <si>
    <t>24-4846</t>
  </si>
  <si>
    <t xml:space="preserve">Classroom improvements for La Puente HS.  Bid #2023-24.05 Measure BB Bond Base Bid #1 </t>
  </si>
  <si>
    <t>Estimated
start date</t>
  </si>
  <si>
    <t>Estimated
end date</t>
  </si>
  <si>
    <t>24-4953</t>
  </si>
  <si>
    <t>24-4954</t>
  </si>
  <si>
    <t>Oversight asbestos abatement at Workman HS for room #E21</t>
  </si>
  <si>
    <t>Oversight asbestos abatement at La Puente HS for room #7, 101-104, 106, 111, 113-116, 17, 17A, &amp; 30A</t>
  </si>
  <si>
    <t>Boxes &amp; packing tapes for teachers' to pack their classrooms at La Puente HS.</t>
  </si>
  <si>
    <t>Boxes &amp; packing tapes for teachers' to pack their classrooms at Workman HS.</t>
  </si>
  <si>
    <t>24-4973</t>
  </si>
  <si>
    <t>PO1-240000000624</t>
  </si>
  <si>
    <t>ATC LLC</t>
  </si>
  <si>
    <t>Moving of container(s)</t>
  </si>
  <si>
    <t>24-5047</t>
  </si>
  <si>
    <t>Rental of 1 - 20' dry container at Grandview.  The monthly rental rate is $150.00/month. Credit memo from vendor.</t>
  </si>
  <si>
    <t>000000021415279</t>
  </si>
  <si>
    <t>Rental or moving of container(s) for the District Office</t>
  </si>
  <si>
    <t>Moving of container(s) for the District Office</t>
  </si>
  <si>
    <t>24-5071</t>
  </si>
  <si>
    <t>000000021417631</t>
  </si>
  <si>
    <t>000000021417635</t>
  </si>
  <si>
    <t>000000021417653</t>
  </si>
  <si>
    <t>01777</t>
  </si>
  <si>
    <t>000000021420044</t>
  </si>
  <si>
    <t>000000021420047</t>
  </si>
  <si>
    <t>PO2W-240000001909</t>
  </si>
  <si>
    <t>000000021420049</t>
  </si>
  <si>
    <t>DSA plan check review fee for Baldwin 21st Century</t>
  </si>
  <si>
    <t>PO2W-240000001910</t>
  </si>
  <si>
    <t>DSA plan check review fee for California 21st Century</t>
  </si>
  <si>
    <t>RI116096</t>
  </si>
  <si>
    <t>000000021420055</t>
  </si>
  <si>
    <t>RI116012</t>
  </si>
  <si>
    <t>000000021424535</t>
  </si>
  <si>
    <t>202310-04:SA</t>
  </si>
  <si>
    <t>000000021424537</t>
  </si>
  <si>
    <t>202311-04:SA</t>
  </si>
  <si>
    <t>202312-04:SA</t>
  </si>
  <si>
    <t>202311-02:GA</t>
  </si>
  <si>
    <t>202312-02:GA</t>
  </si>
  <si>
    <t>202401-02:GA</t>
  </si>
  <si>
    <t>202311-03:NA</t>
  </si>
  <si>
    <t>202312-03:NA</t>
  </si>
  <si>
    <t>202401-03:NA</t>
  </si>
  <si>
    <t>000000021427417</t>
  </si>
  <si>
    <t>202401-04:SA</t>
  </si>
  <si>
    <t>000000021427418</t>
  </si>
  <si>
    <t>000000021429805</t>
  </si>
  <si>
    <t>N/A - Cost of Issuance</t>
  </si>
  <si>
    <t>000000021432157</t>
  </si>
  <si>
    <t xml:space="preserve">Portable classrooms </t>
  </si>
  <si>
    <t>Amazon Capital Services Total</t>
  </si>
  <si>
    <t>ARC Document Solutions Total</t>
  </si>
  <si>
    <t>Arey Jones Educational Solutions Total</t>
  </si>
  <si>
    <t>Avia Communications, Inc. Total</t>
  </si>
  <si>
    <t>AWP Marketing and Printing Services LLC Total</t>
  </si>
  <si>
    <t>Bay Alarm Company Total</t>
  </si>
  <si>
    <t>California Municipal Statistics, Inc. Total</t>
  </si>
  <si>
    <t>Camcor Inc. Total</t>
  </si>
  <si>
    <t>CDW-G Government Inc. Total</t>
  </si>
  <si>
    <t>Chalmers Construction Services, Inc. Total</t>
  </si>
  <si>
    <t>Chatfield-Clarke Total</t>
  </si>
  <si>
    <t>Converse Consultants Total</t>
  </si>
  <si>
    <t>Culver Newlin, Inc. Total</t>
  </si>
  <si>
    <t>Cumming Construction Management, Inc. Total</t>
  </si>
  <si>
    <t>David M. Bertino Manufacturing, Inc. Total</t>
  </si>
  <si>
    <t>Dell Marketing Lp Total</t>
  </si>
  <si>
    <t>Department of General Services (DGS) Total</t>
  </si>
  <si>
    <t>Division of the State Architect (DSA) Total</t>
  </si>
  <si>
    <t>Education Products &amp; Services Total</t>
  </si>
  <si>
    <t>Fagen Friedman &amp; Fulfrost LLP Total</t>
  </si>
  <si>
    <t>Fitch Ratings, Inc. Total</t>
  </si>
  <si>
    <t>Floor Tech America (FTA) Total</t>
  </si>
  <si>
    <t>GDL Best Contractors, Inc. Total</t>
  </si>
  <si>
    <t>Global Industrial Total</t>
  </si>
  <si>
    <t>Graybar Electric Total</t>
  </si>
  <si>
    <t>Harley Ellis Devereaux (HED) Total</t>
  </si>
  <si>
    <t>Haul-Away Rubbish Service Co. Total</t>
  </si>
  <si>
    <t>Hawkins Delafield &amp; Wood LLP Total</t>
  </si>
  <si>
    <t>Home Depot Total</t>
  </si>
  <si>
    <t>ICS Service Co. Total</t>
  </si>
  <si>
    <t>Integrated Demolition &amp; Remediation, Inc. (IDR) Total</t>
  </si>
  <si>
    <t>Integrated Pest Control Management Total</t>
  </si>
  <si>
    <t>LACOE Total</t>
  </si>
  <si>
    <t>Lakeshore Learning Materials Total</t>
  </si>
  <si>
    <t>Lenovo Education Total</t>
  </si>
  <si>
    <t>Lightspeed Technologies, Inc. Total</t>
  </si>
  <si>
    <t>Martin Container, Inc. Total</t>
  </si>
  <si>
    <t>Masek Consulting Services, Inc. Total</t>
  </si>
  <si>
    <t>Masters Contracting Corp. Total</t>
  </si>
  <si>
    <t>Mijac Alarm Total</t>
  </si>
  <si>
    <t>Mobile Modular Management Corp. Total</t>
  </si>
  <si>
    <t>Montague DeRose and Associates, LLC Total</t>
  </si>
  <si>
    <t>Moody's Investors Service, Inc. Total</t>
  </si>
  <si>
    <t>Office p.S. Architecture + Urbanism + Design Total</t>
  </si>
  <si>
    <t>Optima Total</t>
  </si>
  <si>
    <t>Orbach Huff Suarez + Henderson, LLP Total</t>
  </si>
  <si>
    <t>PBK Architects Total</t>
  </si>
  <si>
    <t>PI Manufacturing Corp. Total</t>
  </si>
  <si>
    <t>Rbc Capital Markets, LLC Total</t>
  </si>
  <si>
    <t>S&amp;P Global Ratings Total</t>
  </si>
  <si>
    <t>Schneider Electric Buildings Americas, Inc. Total</t>
  </si>
  <si>
    <t>Southern California Edison Co (SCE) Total</t>
  </si>
  <si>
    <t>Suburban Water Systems Total</t>
  </si>
  <si>
    <t>SVA Architects, Inc. Total</t>
  </si>
  <si>
    <t>tBP Architecture Total</t>
  </si>
  <si>
    <t>Teachers Total</t>
  </si>
  <si>
    <t>Team Inspections Total</t>
  </si>
  <si>
    <t>Telenet VOIP, Inc. Total</t>
  </si>
  <si>
    <t>Temp Power Sytems Total</t>
  </si>
  <si>
    <t>The Nazerian Group Total</t>
  </si>
  <si>
    <t>U.S. Bank National Association Total</t>
  </si>
  <si>
    <t>Uline Total</t>
  </si>
  <si>
    <t>Underwriter's fees Total</t>
  </si>
  <si>
    <t>Universal Asphalt Total</t>
  </si>
  <si>
    <t>Walter Fajardo Total</t>
  </si>
  <si>
    <t>Warehouse Total</t>
  </si>
  <si>
    <t>Williams Tree Service Total</t>
  </si>
  <si>
    <t>Wolverine Fence Total</t>
  </si>
  <si>
    <t>Manoj Roychowdhury Total</t>
  </si>
  <si>
    <t>Caston Inc. Total</t>
  </si>
  <si>
    <t>Dr. Alfonso Jimenez Total</t>
  </si>
  <si>
    <t>Herc Rentals Inc. Total</t>
  </si>
  <si>
    <t>Network Integration Company Partners, Inc. (NIC Partners) Total</t>
  </si>
  <si>
    <t>Studio Plus Architecture Corp. (TDM Architects, Inc.) Total</t>
  </si>
  <si>
    <t>San Gabriel Valley Tribune Total</t>
  </si>
  <si>
    <t>ATC LLC Total</t>
  </si>
  <si>
    <t>24-5368</t>
  </si>
  <si>
    <t>Advertising for Bid 2023-24.05 High School Refresh for La Puente HS &amp; Workman HS. Publication dates: 11/01/23 &amp; 11/06/23.</t>
  </si>
  <si>
    <t>000000021346387</t>
  </si>
  <si>
    <t>Architect - Provide architectural/engineering services for the Fairgrove Interim Housing project.  Sitework will be limited to ADA access &amp; path of travel requirements to the new portables.  Close-out PO.</t>
  </si>
  <si>
    <t>Architect - Provide architectural/engineering services for the Orange Grove Interim Housing project.  Sitework will be limited to ADA access &amp; path of travel requirements to the new portables. Close-out PO.</t>
  </si>
  <si>
    <t xml:space="preserve"> Vendor</t>
  </si>
  <si>
    <t xml:space="preserve"> Description (Services)</t>
  </si>
  <si>
    <t xml:space="preserve"> Site</t>
  </si>
  <si>
    <t xml:space="preserve"> Project</t>
  </si>
  <si>
    <t xml:space="preserve"> PO Number</t>
  </si>
  <si>
    <t xml:space="preserve"> MEASURE BB</t>
  </si>
  <si>
    <t>Architect - Provide architectural &amp; engineering services for phase 3 &amp; 4  of the 21st Century project at Baldwin.  Scope of work includes basic topographic survey &amp; full survey of the entire site.  Include allowances of $20,000.00.  Increased PO by $98,590.00 for resumption of service.</t>
  </si>
  <si>
    <t>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t>
  </si>
  <si>
    <t>Architect - Provide architectural &amp; engineering services for phase 3 &amp; 4  of the 21st Century project at Grazide.  Scope of work includes basic topographic survey &amp; full survey of the entire site.  Include allowances of $20,000.00.  Increased PO by $85,910.00 for resumption of service.</t>
  </si>
  <si>
    <t>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t>
  </si>
  <si>
    <t>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t>
  </si>
  <si>
    <t>Architect - Provide architectural/engineering services for the Orange Grove 21st Century modernization project.  The scope of work generally consists of technology &amp; interior upgrades to all classrooms in each building on Orange Grove. Increased PO by $143,500.00 which includes $10,000.00 for reimbursable expenses</t>
  </si>
  <si>
    <t xml:space="preserve">Construction management services for Baldwin - phase 3 &amp; 4.  This PO includes allowances of $40,000.00. See PO2W-22*862 for payment on invoice #102578.  Moved this remaining amount to PO2W-24*890 because of we are changing the scope of work to include management services for all schools (exclude 4 HS). </t>
  </si>
  <si>
    <t xml:space="preserve">Construction management services for California - phase 3 &amp; 4.  This PO includes allowances of $40,000.00. See PO2W-22*862 for payment on invoice #102578.  Moved this remaining amount to PO2W-24*890 because of we are changing the scope of work to include management services for all schools (exclude 4 HS). </t>
  </si>
  <si>
    <t xml:space="preserve">Construction management services for Fairgrove - phase 3 &amp; 4.  This PO includes allowances of $40,000.00. See PO2W-22*862 for payment on invoice #102578.  Moved this remaining amount to PO2W-24*890 because of we are changing the scope of work to include management services for all schools (exclude 4 HS). </t>
  </si>
  <si>
    <t>Construction management services for Grazide - phase 3 &amp; 4.  This PO includes allowances of $40,000.00. See PO2W-22*862 for payment on invoice #102578.  Moved this remaining amount to PO2W-24*890 because of we are changing the scope of work to include management services for all schools (exclude 4 HS).</t>
  </si>
  <si>
    <t>Construction management services for Los Molinos - phase 3 &amp; 4.  This PO includes allowances of $40,000.00. See PO2W-22*862 for payment on invoice #102578.  Moved this remaining amount to PO2W-24*890 because of we are changing the scope of work to include management services for all schools (exclude 4 HS).</t>
  </si>
  <si>
    <t>Construction management services for Orange Grove - phase 3 &amp; 4.  This PO includes allowances of $40,000.00. See PO2W-22*862 for payment on invoice #102578.  Moved this remaining amount to PO2W-24*890 because of we are changing the scope of work to include management services for all schools (exclude 4 HS).</t>
  </si>
  <si>
    <t>Construction management services for Stimson - phase 3 &amp; 4.  This PO includes allowances of $40,000.00. See PO2W-22*862 for payment on invoice #102578.  Moved this remaining amount to PO2W-24*890 because of we are changing the scope of work to include management services for all schools (exclude 4 HS).</t>
  </si>
  <si>
    <t>Construction management services for Sunset - phase 3 &amp; 4.  This PO includes allowances of $40,000.00. See PO2W-22*862 for payment on invoice #102578.  Moved this remaining amount to PO2W-24*890 because of we are changing the scope of work to include management services for all schools (exclude 4 HS).</t>
  </si>
  <si>
    <t>Amendment to construction management services for Grandview - phase 1 &amp; 2.  Addendum to PO1-20*640.  Remaining balance in this PO, unfortunately; BEST finalized this amount.  See PO2W-24*484 for the remaining balance of Grandview</t>
  </si>
  <si>
    <t>Amendment to construction management services for Grandview - phase 1 &amp; 2.  Addendum to PO1-20*640.  Remaining balance in this PO, unfortunately; BEST finalized this amount.  See PO2W-24*484 for the remaining balance of Grandview.  Close-out this line item of the PO.</t>
  </si>
  <si>
    <t>Amendment to construction management services for Sparks MS - phase 1 &amp; 2.  Addendum to PO1-20*640.  Remaining balance in this PO, unfortunately; BEST finalized this amount.  See PO2W-24*484 for the remaining balance of Sparks MS</t>
  </si>
  <si>
    <t>Amendment to construction management services for Sparks MS - phase 1 &amp; 2.  Addendum to PO1-20*640.  Remaining balance in this PO, unfortunately; BEST finalized this amount.  See PO2W-24*484 for the remaining balance of Sparks MS.  Close-out this line item of the PO.</t>
  </si>
  <si>
    <t>Construction management services for Newton - phase 1 &amp; 2.  This PO includes allowances of $100,000.00.  See PO1-22*753 for additional payments to Cumming for the following sites: Grandview, Newton, and Sparks MS.  JVER 22*421: Exp trf to Workman ES.  Close-out PO.</t>
  </si>
  <si>
    <t>Amendment to construction management services for Newton - phase 1 &amp; 2.  Addendum to PO1-20*640.  Remaining balance in this PO.</t>
  </si>
  <si>
    <t>Amendment to construction management services for Newton - phase 1 &amp; 2.  Addendum to PO1-20*640.  Close-out PO.</t>
  </si>
  <si>
    <t>Amendment to construction management services for Grandview - phase 1 &amp; 2.  Addendum to PO1-22*753.  This line item #1 (Grandview) was inadvertently finalized in BEST.  Remaining balance in this PO</t>
  </si>
  <si>
    <t>Amendment to construction management services for Grandview - phase 1 &amp; 2.  Addendum to PO1-22*753.  This line item #1 (Grandview) was inadvertently finalized in BEST.  Close-out PO</t>
  </si>
  <si>
    <t>Amendment to construction management services for Sparks MS - phase 1 &amp; 2.  Addendum to PO1-22*753.  This line item #3 (Sparks MS) was inadvertently finalized in BEST.  Remaining balance in this PO</t>
  </si>
  <si>
    <t>Amendment to construction management services for Sparks MS - phase 1 &amp; 2.  Addendum to PO1-22*753.  This line item #3 (Sparks MS) was inadvertently finalized in BEST.  Close-out PO</t>
  </si>
  <si>
    <t>Amendment to construction management services for Newton - phase 1 &amp; 2.  Addendum to PO1-20*640.</t>
  </si>
  <si>
    <t>PO2W-240000002070</t>
  </si>
  <si>
    <t>0011638170</t>
  </si>
  <si>
    <t>000000021446604</t>
  </si>
  <si>
    <t>Custom made rolling instrument storage cabinets for Newton.  Delivery fee: $500.00.  Total cabinets: 3.  Accrued inv #J23039-199 for Newton.</t>
  </si>
  <si>
    <t>Construction management services for Baldwin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</si>
  <si>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California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</si>
  <si>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Fairgrove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</si>
  <si>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Grazide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</si>
  <si>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Los Molinos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</si>
  <si>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Orange Grove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</si>
  <si>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Stimson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</si>
  <si>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Sunset - phase 3 &amp; 4.  This PO includes allowances of $40,000.00. See PO2W-22*862 for payment on invoice #102578.  Moved this remaining amount to PO2W-24*890 because we are changing the scope of work to include management services for all schools (exclude 4 HS).  Close-out PO.</t>
  </si>
  <si>
    <t>Construction management services for La Puente HS.  Remaining balance in this PO.  PO did not roll-over into 2023/24 school year.</t>
  </si>
  <si>
    <t>Construction management services for Los Altos HS. Remaining balance in this PO.  PO did not roll-over into 2023/24 school year.</t>
  </si>
  <si>
    <t xml:space="preserve">Construction management services for La Puente HS.  PO did not roll-over into 2023/24 school year.  Close-out PO.  </t>
  </si>
  <si>
    <t xml:space="preserve">Construction management services for Los Altos HS.  PO did not roll-over into 2023/24 school year. Close-out PO.  </t>
  </si>
  <si>
    <t>Construction management services for Wilson HS. Remaining balance in this PO.  PO did not roll-over into 2023/24 school year.</t>
  </si>
  <si>
    <t xml:space="preserve">Construction management services for Wilson HS. PO did not roll-over into 2023/24 school year. Close-out PO.  </t>
  </si>
  <si>
    <t>Construction management services for Workman HS. Remaining balance in this PO.  PO did not roll-over into 2023/24 school year.</t>
  </si>
  <si>
    <t xml:space="preserve">Construction management services for Workman HS. PO did not roll-over into 2023/24 school year. Close-out PO.  </t>
  </si>
  <si>
    <t>Amendment to construction management services for Grandview - phase 1 &amp; 2.  Addendum to PO1-22*753.  This line item #1 (Grandview) was inadvertently finalized in BEST.</t>
  </si>
  <si>
    <t>Amendment to construction management services for Sparks MS - phase 1 &amp; 2.  Addendum to PO1-22*753.  This line item #3 (Sparks MS) was inadvertently finalized in BEST.</t>
  </si>
  <si>
    <t>Rental of 1 - 40' dry container with lock box for 1 year at Newton.  The monthly rental rate is $225.00/month.  The total cost of the container's delivery and pick-up charges is $600.00.  Remaining balance for this site</t>
  </si>
  <si>
    <t>Rental of 1 - 40' dry container with lock box for 1 year at Newton.  The monthly rental rate is $225.00/month.  The total cost of the container's delivery and pick-up charges is $600.00.  Prepaid month of July (JVA 24*140)</t>
  </si>
  <si>
    <t>Rental of 1 - 40' dry container with lock box for 1 year at Sparks MS.  The monthly rental rate is $225.00/month.  The total cost of the container's delivery and pick-up charges is $600.00.  Prepaid month of July (JVA 24*140)</t>
  </si>
  <si>
    <t>Custom made rolling instrument storage cabinets for Newton.  Delivery fee: $500.00.  Total cabinets: 3.  Reverse portion of the tax accrual for inv #J23039-199 (JVA 24*634)</t>
  </si>
  <si>
    <t>PO1-240000000641</t>
  </si>
  <si>
    <t>PO3W-240000001820</t>
  </si>
  <si>
    <t>PO2W-240000002125</t>
  </si>
  <si>
    <t>PO2W-240000002127</t>
  </si>
  <si>
    <t>PO2W-240000002128</t>
  </si>
  <si>
    <t>PO2W-240000002126</t>
  </si>
  <si>
    <t>PO2W-240000002129</t>
  </si>
  <si>
    <t>03-124134</t>
  </si>
  <si>
    <t>03-124133</t>
  </si>
  <si>
    <t>24-5533</t>
  </si>
  <si>
    <t>DSA plan check review fee for Los Molinos 21st Century</t>
  </si>
  <si>
    <t>24-5534</t>
  </si>
  <si>
    <t>DSA plan check review fee for Grazide 21st Century</t>
  </si>
  <si>
    <t>Architect - Provide architectural &amp; engineering services for phase 3 &amp; 4  of the 21st Century project at Sunset.  Scope of work includes basic topographic survey &amp; full survey of the entire site.  Include allowances of $20,000.00.  Remaining balance in this PO.</t>
  </si>
  <si>
    <t>Scanning/printing - set-up, copy, digital processing, copying, stapling, binding, 3 hole drill, cover, and delivery for Grandview (JVER 23*48)</t>
  </si>
  <si>
    <t>Scanning/printing - set-up, copy, digital processing, copying, stapling, binding, 3 hole drill, cover, and delivery for Grandview (JVER 23*51)</t>
  </si>
  <si>
    <t>Scanning/printing - set-up, copy, digital processing, copying, stapling, binding, 3 hole drill, cover, and delivery for Grandview (JVER 23*58)</t>
  </si>
  <si>
    <t>Scanning/printing - set-up, copy, digital processing, copying, stapling, binding, 3 hole drill, cover, and delivery for Grandview (JVER 23*177)</t>
  </si>
  <si>
    <t>Scanning/printing - set-up, copy, digital processing, copying, stapling, binding, 3 hole drill, cover, and delivery for Newton (JVER 23*48)</t>
  </si>
  <si>
    <t>Scanning/printing - set-up, copy, digital processing, copying, stapling, binding, 3 hole drill, cover, and delivery for Newton (JVER 23*51)</t>
  </si>
  <si>
    <t>Scanning/printing - set-up, copy, digital processing, copying, stapling, binding, 3 hole drill, cover, and delivery for Newton (JVER 23*58)</t>
  </si>
  <si>
    <t>Scanning/printing - set-up, copy, digital processing, copying, stapling, binding, 3 hole drill, cover, and delivery for Newton (JVER 23*177)</t>
  </si>
  <si>
    <t>Scanning/printing - set-up, copy, digital processing, copying, stapling, binding, 3 hole drill, cover, and delivery for Sparks MS (JVER 23*48)</t>
  </si>
  <si>
    <t>Scanning/printing - set-up, copy, digital processing, copying, stapling, binding, 3 hole drill, cover, and delivery for Sparks MS (JVER 23*51)</t>
  </si>
  <si>
    <t>Scanning/printing - set-up, copy, digital processing, copying, stapling, binding, 3 hole drill, cover, and delivery for Sparks MS (JVER 23*58)</t>
  </si>
  <si>
    <t>Scanning/printing - set-up, copy, digital processing, copying, stapling, binding, 3 hole drill, cover, and delivery for Sparks MS (JVER 23*177)</t>
  </si>
  <si>
    <t>Scanning/printing - set-up, copy, digital processing, copying, stapling, binding, 3 hole drill, cover, and delivery for Grandview (JVER 23*245)</t>
  </si>
  <si>
    <t>Scanning/printing - set-up, copy, digital processing, copying, stapling, binding, 3 hole drill, cover, and delivery for Newton (JVER 23*245)</t>
  </si>
  <si>
    <t>Scanning/printing - set-up, copy, digital processing, copying, stapling, binding, 3 hole drill, cover, and delivery for Sparks MS (JVER 23*245)</t>
  </si>
  <si>
    <t>Scanning/printing - set-up, copy, digital processing, copying, stapling, binding, 3 hole drill, cover, and delivery for Nelson (JVER 20*759)</t>
  </si>
  <si>
    <t>Scanning/printing - set-up, copy, digital processing, copying, stapling, binding, 3 hole drill, cover, and delivery for Workman ES (JVER 20*759)</t>
  </si>
  <si>
    <t>Scanning/printing - set-up, copy, digital processing, copying, stapling, binding, 3 hole drill, cover, and delivery for Los Altos ES (JVER 20*759)</t>
  </si>
  <si>
    <t>Scanning/printing - set-up, copy, digital processing, copying, stapling, binding, 3 hole drill, cover, and delivery for Mesa Robles (JVER 20*759)</t>
  </si>
  <si>
    <t>Scanning/printing - set-up, copy, digital processing, copying, stapling, binding, 3 hole drill, cover, and delivery for Workman ES (JVER 21*28)</t>
  </si>
  <si>
    <t>Scanning/printing - set-up, copy, digital processing, copying, stapling, binding, 3 hole drill, cover, and delivery for Cedarlane (JVER 21*321)</t>
  </si>
  <si>
    <t>Scanning/printing - set-up, copy, digital processing, copying, stapling, binding, 3 hole drill, cover, and delivery for Mesa Robles (JVER 21*321)</t>
  </si>
  <si>
    <t>Scanning/printing - set-up, copy, digital processing, copying, stapling, binding, 3 hole drill, cover, and delivery for Los Molinos (JVER 21*486)</t>
  </si>
  <si>
    <t>Scanning/printing - set-up, copy, digital processing, copying, stapling, binding, 3 hole drill, cover, and delivery for Newton (JVER 22*72)</t>
  </si>
  <si>
    <t>Scanning/printing - set-up, copy, digital processing, copying, stapling, binding, 3 hole drill, cover, and delivery for Newton (JVER 22*298)</t>
  </si>
  <si>
    <t>Scanning/printing - set-up, copy, digital processing, copying, stapling, binding, 3 hole drill, cover, and delivery for Grandview.  Moved exp from Facilities, PO1-24*188 (JVA 24*606)</t>
  </si>
  <si>
    <t>Scanning/printing - set-up, copy, digital processing, copying, stapling, binding, 3 hole drill, cover, and delivery for La Puente HS (JVER 24*136)</t>
  </si>
  <si>
    <t>Scanning/printing - set-up, copy, digital processing, copying, stapling, binding, 3 hole drill, cover, and delivery for Workman HS (JVER 24*136)</t>
  </si>
  <si>
    <t>Scanning/printing - set-up, copy, digital processing, copying, stapling, binding, 3 hole drill, cover, and delivery for the District office.  Will move exp to Facilities, PO1-24*188 (JVER 24*136)</t>
  </si>
  <si>
    <t>Scanning/printing - set-up, copy, digital processing, copying, stapling, binding, 3 hole drill, cover, and delivery for Los Altos HS.   Moved exp from Facilities, PO1-24*188 (JVA 24*606)</t>
  </si>
  <si>
    <t>Scanning/printing - set-up, copy, digital processing, copying, stapling, binding, 3 hole drill, cover, and delivery for Newton.   Moved exp from Facilities, PO1-24*188 (JVA 24*606)</t>
  </si>
  <si>
    <t>Scanning/printing - set-up, copy, digital processing, copying, stapling, binding, 3 hole drill, cover, and delivery for Sparks MS.   Moved exp from Facilities, PO1-24*188 (JVA 24*606)</t>
  </si>
  <si>
    <t>Scanning/printing - set-up, copy, digital processing, copying, stapling, binding, 3 hole drill, cover.  Moved exp to Facilities, PO1-24*188 (JVER 24*136)</t>
  </si>
  <si>
    <t>Prep &amp; install Mohawk LVT, walk off mat &amp; base at California for room #5 &amp; 12 (JVER 21*391)</t>
  </si>
  <si>
    <t>Prep &amp; install Mohawk LVT, walk off mat &amp; base at Del Valle for room #12 (JVER 21*391)</t>
  </si>
  <si>
    <t>Prep &amp; install Mohawk LVT, walk off mat &amp; base at Palm for room #13 (JVER 21*391)</t>
  </si>
  <si>
    <t>Prep &amp; install Mohawk LVT, walk off mat &amp; base at Sparks ES for room #5, 9, &amp; 14 (JVER 21*391)</t>
  </si>
  <si>
    <t>Prep &amp; install Mohawk LVT, walk off mat &amp; base at Wilson HS for room #B-6A &amp; D-2 (JVER 21*391)</t>
  </si>
  <si>
    <t>Prep &amp; install Mohawk LVT, walk off mat &amp; base at Los Altos HS for room #J10, J11, &amp; J14 (JVER 21*558)</t>
  </si>
  <si>
    <t>Demo 4,266 sy carpet, prepare concrete.  Supply &amp; install 252 yd First step Up II &amp; bond at Palm for room #13 (JVER 21*175)</t>
  </si>
  <si>
    <t>Prep &amp; install Mohawk LVT, walk off mat &amp; base at Wedgeworth for room #5 &amp; 6 (JVER 21*593)</t>
  </si>
  <si>
    <t>Prep &amp; install Mohawk LVT, walk off mat &amp; base at Wilson HS for room #T1 (JVER 21*593)</t>
  </si>
  <si>
    <t>Prep &amp; install Mohawk LVT, walk off mat &amp; base at Workman HS for room #A9-A12, A18, E25-E27, &amp; F1 (JVER 21*593)</t>
  </si>
  <si>
    <t>Prep &amp; install Mohawk LVT, walk off mat &amp; base at Orange Grove Admin (JVER 22*536)</t>
  </si>
  <si>
    <t>Prep &amp; install Mohawk LVT, walk off mat &amp; base at Valley for room #5, 6, &amp; 7 (JVER 22*72)</t>
  </si>
  <si>
    <t xml:space="preserve">Fee for fire flow testing performed or witnessed using Utility personnel for California.  This fee applies to tests performed on distribution systems in the entire territory served by the Utility.  This warrant was stale dated.  The project was on hold - per Jeffrey Bissiri's email dated 03/30/22 (JVA 22*1009).  </t>
  </si>
  <si>
    <t>Da-Lite IDEA Panoramic white board 16 x 10 format with panoramic screen surface for Valinda - room #14, JVER 20*340</t>
  </si>
  <si>
    <t>Desktop  computer (Lenovo ThinkCentre M720q), ThinkCentre Tiny Sandwich Kit II, Wireless combo keyboard &amp; mouse, and Tiny Power Cage II for Nelson (4 year warranty) - room #C1 - sample.  Total computer: 1, JVER 21*79</t>
  </si>
  <si>
    <t>RI117824</t>
  </si>
  <si>
    <t>000000021454490</t>
  </si>
  <si>
    <t>RI117826</t>
  </si>
  <si>
    <t>Moved 2-40' container(s) from Cedarlane to La Puente HS (JVER 24*246)</t>
  </si>
  <si>
    <t>Moved 2-40' container(s) from Valley to Workman HS (JVER 24*246)</t>
  </si>
  <si>
    <t>Remaining balance required to construct (1) 6" public fire hydrant for Mesa Robles.  The winning bid amount has been adjusted to include estimates for engineering inspection, general administration, contingency, and tax gross-up costs.  Received a refund ck #838203484-207587dated 11/07/23 in the amount of $8,449.88 (JVA 24*707)</t>
  </si>
  <si>
    <t>PO2W-240000002294</t>
  </si>
  <si>
    <t>PO2W-240000002292</t>
  </si>
  <si>
    <t>000000021476800</t>
  </si>
  <si>
    <t>PO2W-240000002290</t>
  </si>
  <si>
    <t>939F2A2B-0023</t>
  </si>
  <si>
    <t>000000021479223</t>
  </si>
  <si>
    <t>24-5720</t>
  </si>
  <si>
    <t>Classroom improvements for Los Altos HS.  Bid #2023-24.08 Measure BB Bond Bid Bundle #5 High School Refresh</t>
  </si>
  <si>
    <t>24-5721</t>
  </si>
  <si>
    <t>Classroom improvements for Wilson HS.  Bid #2023-24.08 Measure BB Bond Bid Bundle #5 High School Refresh</t>
  </si>
  <si>
    <t>24-5722</t>
  </si>
  <si>
    <t>Classroom improvements for Stimson.  Bid #2023-24.08 Measure BB Bond Bid Bundle #5 High School Refresh</t>
  </si>
  <si>
    <t>Encorp</t>
  </si>
  <si>
    <t>24-5884</t>
  </si>
  <si>
    <t>24-5885</t>
  </si>
  <si>
    <t>24-5886</t>
  </si>
  <si>
    <t>Encorp Total</t>
  </si>
  <si>
    <t>Asbestos &amp; lead abatement</t>
  </si>
  <si>
    <t>Asbestos &amp; lead abatements at Baldwin</t>
  </si>
  <si>
    <t>Asbestos &amp; lead abatements at California</t>
  </si>
  <si>
    <t>Asbestos &amp; lead abatements at Los Altos HS</t>
  </si>
  <si>
    <t>Asbestos &amp; lead abatements at Wilson HS</t>
  </si>
  <si>
    <t>Rental of container(s)</t>
  </si>
  <si>
    <t>24-6024</t>
  </si>
  <si>
    <t xml:space="preserve">Architect - Provide architectural &amp; engineering services for the 21st Century project at Kwis. Include allowances of $20,000.00. </t>
  </si>
  <si>
    <t>24-6025</t>
  </si>
  <si>
    <t xml:space="preserve">Architect - Provide architectural &amp; engineering services for the 21st Century project at Lassalette. Include topographic survey &amp; mapping: $24,400.00, boundary survey &amp; title report: $4,650.00, &amp; allowances: $20,000.00. </t>
  </si>
  <si>
    <t>PLA/Labor Compliance</t>
  </si>
  <si>
    <t>24-6027</t>
  </si>
  <si>
    <t>24-6028</t>
  </si>
  <si>
    <t xml:space="preserve">Rental of 3 - 40' dry container at Wilson HS.  The monthly rental rate is $180.00/container/month. </t>
  </si>
  <si>
    <t>000000021493640</t>
  </si>
  <si>
    <t>RI118546</t>
  </si>
  <si>
    <t>000000021493646</t>
  </si>
  <si>
    <t>General inspection for the project as defined in Title 24 at Sparks MS.  Alterations to admin, MPR, CR-A, CR-C through CR-F, &amp; site work.  Addendum to PO2W-23*1740.  Close-out PO</t>
  </si>
  <si>
    <t>000000021499010</t>
  </si>
  <si>
    <t>141605R1</t>
  </si>
  <si>
    <t>000000021499017</t>
  </si>
  <si>
    <t>000000021499021</t>
  </si>
  <si>
    <t>987658R</t>
  </si>
  <si>
    <t>987659R</t>
  </si>
  <si>
    <t>000000021499034</t>
  </si>
  <si>
    <t>202402-02:GA</t>
  </si>
  <si>
    <t>000000021499035</t>
  </si>
  <si>
    <t>202402-03:NA</t>
  </si>
  <si>
    <t>000000021499036</t>
  </si>
  <si>
    <t>000000021499029</t>
  </si>
  <si>
    <t>Architect - Provide architectural &amp; engineering services for phase 3 &amp; 4  of the 21st Century project at Baldwin.  Scope of work includes basic topographic survey &amp; full survey of the entire site.  Include allowances of $20,000.00.  Increased PO by $98,590.00 for resumption of service (JVER 24*248)</t>
  </si>
  <si>
    <t>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(JVER 24*248)</t>
  </si>
  <si>
    <t>Architect - Provide architectural &amp; engineering services for phase 3 &amp; 4  of the 21st Century project at Grazide.  Scope of work includes basic topographic survey &amp; full survey of the entire site.  Include allowances of $20,000.00.  Increased PO by $85,910.00 for resumption of service  (JVER 24*248)</t>
  </si>
  <si>
    <t>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(JVER 24*248)</t>
  </si>
  <si>
    <t>24-6283</t>
  </si>
  <si>
    <t>24-6284</t>
  </si>
  <si>
    <t>24-6285</t>
  </si>
  <si>
    <t>24-6286</t>
  </si>
  <si>
    <t>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t>
  </si>
  <si>
    <t>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t>
  </si>
  <si>
    <t>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t>
  </si>
  <si>
    <t>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t>
  </si>
  <si>
    <t>PO2W-240000002530</t>
  </si>
  <si>
    <t>PO2W-240000002531</t>
  </si>
  <si>
    <t>PO2W-240000002532</t>
  </si>
  <si>
    <t>PO2W-240000002535</t>
  </si>
  <si>
    <t>PO2W-240000002536</t>
  </si>
  <si>
    <t>PO2W-240000002533</t>
  </si>
  <si>
    <t>PO2W-240000002534</t>
  </si>
  <si>
    <t>PO2W-240000002537</t>
  </si>
  <si>
    <t>24-6448</t>
  </si>
  <si>
    <t>Financial Advisor</t>
  </si>
  <si>
    <t xml:space="preserve">Financial Advisory &amp; Continuing Disclosure Services </t>
  </si>
  <si>
    <t>District Office-21st Century classroom-Financial Advisor</t>
  </si>
  <si>
    <t>000000021511184</t>
  </si>
  <si>
    <t>Printer</t>
  </si>
  <si>
    <t>Statistical information</t>
  </si>
  <si>
    <t>Hosting of rating meeting</t>
  </si>
  <si>
    <t>Trustee fee</t>
  </si>
  <si>
    <t>000000021522366</t>
  </si>
  <si>
    <t>000000021522379</t>
  </si>
  <si>
    <t>000000021522405</t>
  </si>
  <si>
    <t>000000021522383</t>
  </si>
  <si>
    <t>000000021524689</t>
  </si>
  <si>
    <t>000000021524703</t>
  </si>
  <si>
    <t>24-6966</t>
  </si>
  <si>
    <t>Architect - Provide architectural &amp; engineering services for the 21st Century classroom upgrades &amp; related accessibility code compliance at Wing Lane.</t>
  </si>
  <si>
    <t xml:space="preserve">Architect - Provide architectural &amp; engineering services for the phase B of the 21st Century classroom modernization project at Palm.  Include allowances of $20,000.00 </t>
  </si>
  <si>
    <t>24-7129</t>
  </si>
  <si>
    <t>24-7130</t>
  </si>
  <si>
    <t xml:space="preserve">Architect - Provide architectural &amp; engineering services for the phase B of the 21st Century classroom modernization project at Valinda.  Include allowances of $20,000.00 </t>
  </si>
  <si>
    <t>Lionakis</t>
  </si>
  <si>
    <t>PjHM Architect</t>
  </si>
  <si>
    <t>24-7173</t>
  </si>
  <si>
    <t>24-7174</t>
  </si>
  <si>
    <t xml:space="preserve">Architect - Provide architectural &amp; engineering services for the phase B of the 21st Century classroom modernization project at Sierra Vista.  Include allowances of $1,800.00 </t>
  </si>
  <si>
    <t xml:space="preserve">Architect - Provide architectural &amp; engineering services for the phase B of the 21st Century classroom modernization project at Sparks ES.  Include allowances of $10,000.00 </t>
  </si>
  <si>
    <t>Construction management services for Baldwin - phase B (All sites, except for the 4 high schools).  Addendum to PO1-22*334 &amp; PO2W-22*862.  JVER 24*263</t>
  </si>
  <si>
    <t>Construction management services for California - phase B (All sites, except for the 4 high schools).  Addendum to PO1-22*334 &amp; PO2W-22*862.  JVER 24*263</t>
  </si>
  <si>
    <t>Construction management services for Fairgrove - phase B (All sites, except for the 4 high schools).  Addendum to PO1-22*334 &amp; PO2W-22*862.  JVER 24*263</t>
  </si>
  <si>
    <t>Construction management services for Grazide - phase B (All sites, except for the 4 high schools).  Addendum to PO1-22*334 &amp; PO2W-22*862.  JVER 24*263</t>
  </si>
  <si>
    <t>Construction management services for Kwis - phase B (All sites, except for the 4 high schools).  Addendum to PO1-22*334 &amp; PO2W-22*862.  JVER 24*263</t>
  </si>
  <si>
    <t>Construction management services for Lassalette - phase B (All sites, except for the 4 high schools).  Addendum to PO1-22*334 &amp; PO2W-22*862.  JVER 24*263</t>
  </si>
  <si>
    <t>Construction management services for Los Molinos - phase B (All sites, except for the 4 high schools).  Addendum to PO1-22*334 &amp; PO2W-22*862.  JVER 24*263</t>
  </si>
  <si>
    <t>Construction management services for Orange Grove - phase B (All sites, except for the 4 high schools).  Addendum to PO1-22*334 &amp; PO2W-22*862.  JVER 24*263</t>
  </si>
  <si>
    <t>Construction management services for Sierra Vista - phase B (All sites, except for the 4 high schools).  Addendum to PO1-22*334 &amp; PO2W-22*862.  JVER 24*263</t>
  </si>
  <si>
    <t>Construction management services for Sparks ES - phase B (All sites, except for the 4 high schools).  Addendum to PO1-22*334 &amp; PO2W-22*862.  JVER 24*263</t>
  </si>
  <si>
    <t>Construction management services for Stimson - phase B (All sites, except for the 4 high schools).  Addendum to PO1-22*334 &amp; PO2W-22*862.  JVER 24*263</t>
  </si>
  <si>
    <t>Construction management services for Wing Lane - phase B (All sites, except for the 4 high schools).  Addendum to PO1-22*334 &amp; PO2W-22*862.  JVER 24*263</t>
  </si>
  <si>
    <t>Lionakis Total</t>
  </si>
  <si>
    <t>PjHM Architect Total</t>
  </si>
  <si>
    <t>142856R1</t>
  </si>
  <si>
    <t>000000021552437</t>
  </si>
  <si>
    <t>000000021537938</t>
  </si>
  <si>
    <t>24-7258</t>
  </si>
  <si>
    <t>Asbestos &amp; lead abatements at Grazide</t>
  </si>
  <si>
    <t>Asbestos &amp; lead abatements at Los Molinos</t>
  </si>
  <si>
    <t>24-7259</t>
  </si>
  <si>
    <t>24-7260</t>
  </si>
  <si>
    <t>Additional asbestos &amp; lead abatements at Baldwin</t>
  </si>
  <si>
    <t>Additional asbestos &amp; lead abatements at California</t>
  </si>
  <si>
    <t>Additional asbestos &amp; lead abatements at Grazide</t>
  </si>
  <si>
    <t>Additional asbestos &amp; lead abatements at Los Molinos</t>
  </si>
  <si>
    <t>MCSI-5200</t>
  </si>
  <si>
    <t>000000021614082</t>
  </si>
  <si>
    <t>000000021616467</t>
  </si>
  <si>
    <t>000000021616468</t>
  </si>
  <si>
    <t>000000021616471</t>
  </si>
  <si>
    <t>PO2W-240000003068</t>
  </si>
  <si>
    <t>RI118456</t>
  </si>
  <si>
    <t>000000021616478</t>
  </si>
  <si>
    <t>RI118991</t>
  </si>
  <si>
    <t>RI119558</t>
  </si>
  <si>
    <t>RI118455</t>
  </si>
  <si>
    <t>RI118990</t>
  </si>
  <si>
    <t>RI119557</t>
  </si>
  <si>
    <t>RI117920</t>
  </si>
  <si>
    <t>RI119060</t>
  </si>
  <si>
    <t>000000021616482</t>
  </si>
  <si>
    <t>000000021616488</t>
  </si>
  <si>
    <t>000000021616489</t>
  </si>
  <si>
    <t>000000021616490</t>
  </si>
  <si>
    <t>PO2W-240000003239</t>
  </si>
  <si>
    <t>PO2W-240000003246</t>
  </si>
  <si>
    <t>PO2W-240000003226</t>
  </si>
  <si>
    <t>Advertising for Bid 2022-23.01 HLPUSD Bid Bundle #3: 21st Century Classroom Improvements for Grandview, Newton, &amp; Sparks MS. Publication dates: 07/20/22 &amp; 07/27/22</t>
  </si>
  <si>
    <t>PO2W-240000003072</t>
  </si>
  <si>
    <t xml:space="preserve">Rental of 3 - 40' dry container at La Puente HS.  The monthly rental rate is $180.00/container/month. </t>
  </si>
  <si>
    <t xml:space="preserve">Rental of 3 - 40' dry container at Workman HS.  The monthly rental rate is $180.00/container/month. </t>
  </si>
  <si>
    <t>PO2W-240000002936</t>
  </si>
  <si>
    <t>000000021629623</t>
  </si>
  <si>
    <t>PO2W-240000003232, PO2W-210000002222</t>
  </si>
  <si>
    <t>PO2W-240000003233, PO2W-210000002223</t>
  </si>
  <si>
    <t>PO2W-240000003234, PO2W-210000002224</t>
  </si>
  <si>
    <t>PO2W-240000003236, PO2W-210000002225</t>
  </si>
  <si>
    <t>Architect - Provide architectural &amp; engineering services for phase 3 &amp; 4  of the 21st Century project at Baldwin.  Scope of work includes basic topographic survey &amp; full survey of the entire site.  Include allowances of $20,000.00.  Increased PO by $98,590.00 for resumption of service. Close-out PO. Changed vendor name from TDM Architect to Studio Plus Architect, see PO2W-24*3232</t>
  </si>
  <si>
    <t>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Close-out PO.  Changed vendor name from TDM Architect to Studio Plus Architect, see PO2W-24*3233</t>
  </si>
  <si>
    <t>Architect - Provide architectural &amp; engineering services for phase 3 &amp; 4  of the 21st Century project at Grazide.  Scope of work includes basic topographic survey &amp; full survey of the entire site.  Include allowances of $20,000.00.  Increased PO by $85,910.00 for resumption of service. Close-out PO.  Changed vendor name from TDM Architect to Studio Plus Architect, see PO2W-24*3234</t>
  </si>
  <si>
    <t>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Close-out PO.  Changed vendor name from TDM Architect to Studio Plus Architect, see PO2W-24*3236</t>
  </si>
  <si>
    <t xml:space="preserve">Boxes </t>
  </si>
  <si>
    <t>24-7731</t>
  </si>
  <si>
    <t>Boxes for teachers' to pack their classrooms at La Puente HS.</t>
  </si>
  <si>
    <t>Boxes for teachers' to pack their classrooms at Los Altos HS.</t>
  </si>
  <si>
    <t>Boxes for teachers' to pack their classrooms at Wilson HS.</t>
  </si>
  <si>
    <t>Boxes for teachers' to pack their classrooms at Workman HS.</t>
  </si>
  <si>
    <t>5637HLPUSD</t>
  </si>
  <si>
    <t>000000021635050</t>
  </si>
  <si>
    <t>PO2W-240000003423</t>
  </si>
  <si>
    <t>PO2W-240000003403</t>
  </si>
  <si>
    <t>PO2W-240000003407</t>
  </si>
  <si>
    <t>Rental of 1 - 20' dry container at Grandview.  The monthly rental rate is $150.00/month. Close-out PO.</t>
  </si>
  <si>
    <t>Construction management services for Baldwin - phase B (All sites, except for the 4 high schools).  Addendum to PO1-22*334 &amp; PO2W-22*862.  JVER 24*338</t>
  </si>
  <si>
    <t>Construction management services for California - phase B (All sites, except for the 4 high schools).  Addendum to PO1-22*334 &amp; PO2W-22*862.  JVER 24*338</t>
  </si>
  <si>
    <t>Construction management services for Fairgrove - phase B (All sites, except for the 4 high schools).  Addendum to PO1-22*334 &amp; PO2W-22*862.  JVER 24*338</t>
  </si>
  <si>
    <t>Construction management services for Grazide - phase B (All sites, except for the 4 high schools).  Addendum to PO1-22*334 &amp; PO2W-22*862.  JVER 24*338</t>
  </si>
  <si>
    <t>Construction management services for Kwis - phase B (All sites, except for the 4 high schools).  Addendum to PO1-22*334 &amp; PO2W-22*862.  JVER 24*338</t>
  </si>
  <si>
    <t>Construction management services for Lassalette - phase B (All sites, except for the 4 high schools).  Addendum to PO1-22*334 &amp; PO2W-22*862.  JVER 24*338</t>
  </si>
  <si>
    <t>Construction management services for Los Molinos - phase B (All sites, except for the 4 high schools).  Addendum to PO1-22*334 &amp; PO2W-22*862.  JVER 24*338</t>
  </si>
  <si>
    <t>Construction management services for Sierra Vista - phase B (All sites, except for the 4 high schools).  Addendum to PO1-22*334 &amp; PO2W-22*862.  JVER 24*338</t>
  </si>
  <si>
    <t>Construction management services for Sparks ES - phase B (All sites, except for the 4 high schools).  Addendum to PO1-22*334 &amp; PO2W-22*862.  JVER 24*338</t>
  </si>
  <si>
    <t>Construction management services for Stimson - phase B (All sites, except for the 4 high schools).  Addendum to PO1-22*334 &amp; PO2W-22*862.  JVER 24*338</t>
  </si>
  <si>
    <t>Construction management services for Valinda - phase B (All sites, except for the 4 high schools).  Addendum to PO1-22*334 &amp; PO2W-22*862.  JVER 24*338</t>
  </si>
  <si>
    <t>Construction management services for Wing Lane - phase B (All sites, except for the 4 high schools).  Addendum to PO1-22*334 &amp; PO2W-22*862.  JVER 24*338</t>
  </si>
  <si>
    <t>Construction management services for Orange Grove - phase B (All sites, except for the 4 high schools).  Addendum to PO1-22*334 &amp; PO2W-22*862.  JVER 24*338</t>
  </si>
  <si>
    <t>Construction management services for Palm - phase B (All sites, except for the 4 high schools).  Addendum to PO1-22*334 &amp; PO2W-22*862.  JVER 24*338</t>
  </si>
  <si>
    <t>Construction management services for Valley - phase B (All sites, except for the 4 high schools).  Addendum to PO1-22*334 &amp; PO2W-22*862.  JVER 24*338</t>
  </si>
  <si>
    <t>PO2W-240000003556</t>
  </si>
  <si>
    <t>PO2W-240000003557</t>
  </si>
  <si>
    <t>PO2W-240000003558</t>
  </si>
  <si>
    <t>MCSI-5206</t>
  </si>
  <si>
    <t>000000021663693</t>
  </si>
  <si>
    <t>631280051923</t>
  </si>
  <si>
    <t>810721031323</t>
  </si>
  <si>
    <t>810753031323</t>
  </si>
  <si>
    <t>810654031323</t>
  </si>
  <si>
    <t>673191051923</t>
  </si>
  <si>
    <t>517262051623</t>
  </si>
  <si>
    <t>673167051823</t>
  </si>
  <si>
    <t>000000021374460</t>
  </si>
  <si>
    <t>000000021669169</t>
  </si>
  <si>
    <t>173242621</t>
  </si>
  <si>
    <t>000000021676286</t>
  </si>
  <si>
    <t>000000021676300</t>
  </si>
  <si>
    <t>202405-02:NA</t>
  </si>
  <si>
    <t>000000021676299</t>
  </si>
  <si>
    <t>000000021676277</t>
  </si>
  <si>
    <t>000000021676297</t>
  </si>
  <si>
    <t>RI120113</t>
  </si>
  <si>
    <t>000000021676290</t>
  </si>
  <si>
    <t>RI120181</t>
  </si>
  <si>
    <t>RI119638</t>
  </si>
  <si>
    <t>000000021676309</t>
  </si>
  <si>
    <t>000000021678824</t>
  </si>
  <si>
    <t>24-8108</t>
  </si>
  <si>
    <t>PO2W-240000003751</t>
  </si>
  <si>
    <t>24-8149</t>
  </si>
  <si>
    <t>03-124564</t>
  </si>
  <si>
    <t>Plan check review fee for 21st Century at Kwis.  Alterations to bldgs 2 through 5</t>
  </si>
  <si>
    <t>PO2W-240000003790</t>
  </si>
  <si>
    <t>24-8123</t>
  </si>
  <si>
    <t>PO2W-240000003788</t>
  </si>
  <si>
    <t>Architect - Provide architectural &amp; engineering services for the 21st Century classroom upgrades &amp; related accessibility code compliance at Valley.</t>
  </si>
  <si>
    <t>000000021692837</t>
  </si>
  <si>
    <t>000000021692835</t>
  </si>
  <si>
    <t>148293</t>
  </si>
  <si>
    <t>MCSI-5209</t>
  </si>
  <si>
    <t>000000021690111</t>
  </si>
  <si>
    <t>000000021692845</t>
  </si>
  <si>
    <t>Furniture for Grandview students (8 classrooms). Teacher chairs &amp; desks, student desks, mid towers, etc.  This is to replace furniture that are shipped to Wing Lane due to school reconfiguration.</t>
  </si>
  <si>
    <t>000000021692840</t>
  </si>
  <si>
    <t>RI120003</t>
  </si>
  <si>
    <t>000000021692842</t>
  </si>
  <si>
    <t>000000021690141</t>
  </si>
  <si>
    <t>03-120155</t>
  </si>
  <si>
    <t>03-120180</t>
  </si>
  <si>
    <t>03-120156</t>
  </si>
  <si>
    <t>03-120181</t>
  </si>
  <si>
    <t>03-120157</t>
  </si>
  <si>
    <t>000000021700782</t>
  </si>
  <si>
    <t>03-121431</t>
  </si>
  <si>
    <t>03-121430</t>
  </si>
  <si>
    <t>03-121429</t>
  </si>
  <si>
    <t>03-121428</t>
  </si>
  <si>
    <t>03-121427</t>
  </si>
  <si>
    <t>03-121425</t>
  </si>
  <si>
    <t>03-121424</t>
  </si>
  <si>
    <t>03-121426</t>
  </si>
  <si>
    <t>DSA APP #03-124564</t>
  </si>
  <si>
    <t>000000021700769</t>
  </si>
  <si>
    <t>03-121545</t>
  </si>
  <si>
    <t>03-121642</t>
  </si>
  <si>
    <t>03-121641</t>
  </si>
  <si>
    <t>000000021700792</t>
  </si>
  <si>
    <t>RI120114</t>
  </si>
  <si>
    <t>000000021700796</t>
  </si>
  <si>
    <t>HLPUSD2401.01</t>
  </si>
  <si>
    <t>000000021700806</t>
  </si>
  <si>
    <t>000000021700834</t>
  </si>
  <si>
    <t>2024/25</t>
  </si>
  <si>
    <t>25-488</t>
  </si>
  <si>
    <t>03-124576</t>
  </si>
  <si>
    <t>Plan check review fee for 21st Century at Lassalette.  Alterations to classroom bldgs A, B, D, P5, P6, &amp; P7</t>
  </si>
  <si>
    <t>000000021703336</t>
  </si>
  <si>
    <t>P24100A.H21</t>
  </si>
  <si>
    <t>000000021716363</t>
  </si>
  <si>
    <t>P24097A.H21</t>
  </si>
  <si>
    <t>P24190B.H21</t>
  </si>
  <si>
    <t>P24291B.H21</t>
  </si>
  <si>
    <t>25-743</t>
  </si>
  <si>
    <t>25-744</t>
  </si>
  <si>
    <t>000000021713670</t>
  </si>
  <si>
    <t>000000021720386</t>
  </si>
  <si>
    <t>000000021720369</t>
  </si>
  <si>
    <t>Project Labor Agreement (PLA)/labor compliance services for the High school Refresh project (4 HS)</t>
  </si>
  <si>
    <t>000000021724728</t>
  </si>
  <si>
    <t>Auditor</t>
  </si>
  <si>
    <t>District Office-21st Century classroom-Auditor</t>
  </si>
  <si>
    <t>Christy White</t>
  </si>
  <si>
    <t>25-836</t>
  </si>
  <si>
    <t>PO1-250000000086</t>
  </si>
  <si>
    <t>Christy White Total</t>
  </si>
  <si>
    <t>PO2W-250000000022</t>
  </si>
  <si>
    <t>000000021726828</t>
  </si>
  <si>
    <t>DSA APP NO. 03-124576</t>
  </si>
  <si>
    <t>000000021732857</t>
  </si>
  <si>
    <t>000000021726844</t>
  </si>
  <si>
    <t>000000021731149</t>
  </si>
  <si>
    <t>000000021726841</t>
  </si>
  <si>
    <t>RI120643</t>
  </si>
  <si>
    <t>Architect - Provide architectural &amp; engineering services for the phase B of the 21st Century classroom modernization project at Palm.  Include allowances of $20,000.00. Part of topographic payment.</t>
  </si>
  <si>
    <t>000000021726849</t>
  </si>
  <si>
    <t>Architect - Provide architectural &amp; engineering services for the 21st Century classroom upgrades &amp; related accessibility code compliance at Wing Lane.  Full payment for the topograhic survey.</t>
  </si>
  <si>
    <t>31825-Revised</t>
  </si>
  <si>
    <t>Fire alarm and low voltage service for Sparks MS (JVER 20*752)</t>
  </si>
  <si>
    <t>Plan check review fee for fire alarm at California (JVER 20*86)</t>
  </si>
  <si>
    <t>Floor tile &amp; mastic abatement oversight and clearance at Los Altos ES for room #C1, work room between C1 &amp; C2, B3 in phase I and E2, E3, E4, &amp; F4 in phase 2 (JVER 21*79)</t>
  </si>
  <si>
    <t>Floor tile &amp; mastic abatement oversight at Workman ES for room #5, 6, 7, and 12 (JVER 21*79)</t>
  </si>
  <si>
    <t>Fire monitoring of 4 portables at Los Altos ES.  Starting from Jan. 2022 at $26.50/month.  Bay Alarm purchased Mijac Alarm.  The 2022/23 expenditure is not supposed to be part of the bond's projects.  Moved exp. to NCS (JVA 24*84).</t>
  </si>
  <si>
    <t>Atlas loudspeakers with mount slanted enclosures (200 each) and Atlas horns with mount straight enclosures (50 each) for District-wide use.  Moved exp from NCS (JVER 24*95)</t>
  </si>
  <si>
    <t>Construction management services for California - phase B (All sites, except for the 4 high schools).  Addendum to PO1-22*334 &amp; PO2W-22*862. JVER 24*263</t>
  </si>
  <si>
    <t>Construction management services for Baldwin - phase B (All sites, except for the 4 high schools).  Addendum to PO1-22*334 &amp; PO2W-22*862.  JVER 25*35</t>
  </si>
  <si>
    <t>Construction management services for California - phase B (All sites, except for the 4 high schools).  Addendum to PO1-22*334 &amp; PO2W-22*862.  JVER 25*35</t>
  </si>
  <si>
    <t>Construction management services for Fairgrove - phase B (All sites, except for the 4 high schools).  Addendum to PO1-22*334 &amp; PO2W-22*862.  JVER 25*35</t>
  </si>
  <si>
    <t>Construction management services for Grazide - phase B (All sites, except for the 4 high schools).  Addendum to PO1-22*334 &amp; PO2W-22*862.  JVER 25*35</t>
  </si>
  <si>
    <t>Construction management services for Kwis - phase B (All sites, except for the 4 high schools).  Addendum to PO1-22*334 &amp; PO2W-22*862.  JVER 25*35</t>
  </si>
  <si>
    <t>Construction management services for Lassalette - phase B (All sites, except for the 4 high schools).  Addendum to PO1-22*334 &amp; PO2W-22*862.  JVER 25*35</t>
  </si>
  <si>
    <t>Construction management services for Los Molinos - phase B (All sites, except for the 4 high schools).  Addendum to PO1-22*334 &amp; PO2W-22*862.  JVER 25*35</t>
  </si>
  <si>
    <t>Construction management services for Palm - phase B (All sites, except for the 4 high schools).  Addendum to PO1-22*334 &amp; PO2W-22*862.  JVER 25*35</t>
  </si>
  <si>
    <t>Construction management services for Sierra Vista - phase B (All sites, except for the 4 high schools).  Addendum to PO1-22*334 &amp; PO2W-22*862.  JVER 25*35</t>
  </si>
  <si>
    <t>Construction management services for Sparks ES - phase B (All sites, except for the 4 high schools).  Addendum to PO1-22*334 &amp; PO2W-22*862. JVER 25*35</t>
  </si>
  <si>
    <t>Construction management services for Valinda - phase B (All sites, except for the 4 high schools).  Addendum to PO1-22*334 &amp; PO2W-22*862.  JVER 25*35</t>
  </si>
  <si>
    <t>Construction management services for Wing Lane - phase B (All sites, except for the 4 high schools).  Addendum to PO1-22*334 &amp; PO2W-22*862.  JVER 25*35</t>
  </si>
  <si>
    <t>Construction management services for Valley - phase B (All sites, except for the 4 high schools).  Addendum to PO1-22*334 &amp; PO2W-22*862.  JVER 25*35</t>
  </si>
  <si>
    <t>Construction management services for Los Molinos - phase B (All sites, except for the 4 high schools).  Addendum to PO1-22*334 &amp; PO2W-22*862. JVER 25*35</t>
  </si>
  <si>
    <t>Construction management services for Baldwin - phase B (All sites, except for the 4 high schools).  Addendum to PO1-22*334 &amp; PO2W-22*862. JVER 25*35</t>
  </si>
  <si>
    <t>Construction management services for Lassalette - phase B (All sites, except for the 4 high schools).  Addendum to PO1-22*334 &amp; PO2W-22*862. JVER 25*35</t>
  </si>
  <si>
    <t>Construction management services for Palm - phase B (All sites, except for the 4 high schools).  Addendum to PO1-22*334 &amp; PO2W-22*862. JVER 25*35</t>
  </si>
  <si>
    <t>Construction management services for Sierra Vista - phase B (All sites, except for the 4 high schools).  Addendum to PO1-22*334 &amp; PO2W-22*862. JVER 25*35</t>
  </si>
  <si>
    <t>Construction management services for Sparks ES - phase B (All sites, except for the 4 high schools).  Addendum to PO1-22*334 &amp; PO2W-22*862.  JVER 25*35</t>
  </si>
  <si>
    <t>03-124582</t>
  </si>
  <si>
    <t>25-1208</t>
  </si>
  <si>
    <t>Plan check review fee for 21st Century at Fairgrove.  Alterations to classroom bldgs A-D, F, H, J, K, Portable bldg. P40</t>
  </si>
  <si>
    <t xml:space="preserve">Furniture for the SDC classes at Nelson.  Stools, mobile teacher desks, shelves etc.  </t>
  </si>
  <si>
    <t>25-1146</t>
  </si>
  <si>
    <t>Audit services for the bond projects.  Reversed accrual from prior year</t>
  </si>
  <si>
    <t>03-124623</t>
  </si>
  <si>
    <t>000000021760490</t>
  </si>
  <si>
    <t>000000021800246</t>
  </si>
  <si>
    <t>RI121209</t>
  </si>
  <si>
    <t>000000021784506</t>
  </si>
  <si>
    <t>989793</t>
  </si>
  <si>
    <t>000000021753751</t>
  </si>
  <si>
    <t>PO2W-250000000274</t>
  </si>
  <si>
    <t>DSA APP# 03-124582</t>
  </si>
  <si>
    <t>000000021750398</t>
  </si>
  <si>
    <t>25-2322</t>
  </si>
  <si>
    <t>PO2W-250000000761</t>
  </si>
  <si>
    <t>DSA A# 03-124623</t>
  </si>
  <si>
    <t>000000021790943</t>
  </si>
  <si>
    <t>Plan check review fee for 21st Century at Sierra Vista.  Alterations to select classrooms in bldg. A, b, D, &amp; G.  Upgrades to POT &amp; restrooms for access</t>
  </si>
  <si>
    <t xml:space="preserve">Change order for the 21st Century classroom at Nelson.  Addendum to PO2W20*5829.  </t>
  </si>
  <si>
    <t>25-2022</t>
  </si>
  <si>
    <t>PO2W-250000000738</t>
  </si>
  <si>
    <t xml:space="preserve">Change order for the 21st Century classroom at Nelson.  Addendum to PO2W20*5829. </t>
  </si>
  <si>
    <t>152522</t>
  </si>
  <si>
    <t>000000021784504</t>
  </si>
  <si>
    <t>000000021802308</t>
  </si>
  <si>
    <t>000000021760476</t>
  </si>
  <si>
    <t>000000021760499</t>
  </si>
  <si>
    <t>MCSI-5224</t>
  </si>
  <si>
    <t>000000021800244</t>
  </si>
  <si>
    <t>25-1386</t>
  </si>
  <si>
    <t>PO2W-250000000373</t>
  </si>
  <si>
    <t>MCSI-5224-1</t>
  </si>
  <si>
    <t>Additional site visit, lab analysis, &amp; reports for asbestos abatement at La Puente HS for room #104S.  Addendum to PO2W-24*2127</t>
  </si>
  <si>
    <t>25-1578</t>
  </si>
  <si>
    <t>PO2W-250000000568</t>
  </si>
  <si>
    <t>Advertising for Bid 2024-25.01 Measure BB Bid Bundle #6 for Baldwin, California, Grazide, &amp; Los Molinos.  Publication dates: 08/14/24 &amp; 08/20/24</t>
  </si>
  <si>
    <t>000000021790965</t>
  </si>
  <si>
    <t>000000021800253</t>
  </si>
  <si>
    <t>000000021760496</t>
  </si>
  <si>
    <t>Architect - Provide architectural &amp; engineering services for the 21st Century project at Lassalette. Include topographic survey &amp; mapping: $24,400.00, boundary survey &amp; title report: $4,650.00, &amp; allowances: $20,000.00. Paying 100% of the toppographic survey</t>
  </si>
  <si>
    <t>Architect - Provide architectural &amp; engineering services for the 21st Century project at Lassalette. Include topographic survey &amp; mapping: $24,400.00, boundary survey &amp; title report: $4,650.00, &amp; allowances: $20,000.00. Payong 100% of the boundary site survey &amp; title report</t>
  </si>
  <si>
    <t>25-1286</t>
  </si>
  <si>
    <t>PO2W-250000000371</t>
  </si>
  <si>
    <t>Asbestos sampling at Fairgrove</t>
  </si>
  <si>
    <t>PO2W-250000000370</t>
  </si>
  <si>
    <t>Asbestos sampling at Kwis</t>
  </si>
  <si>
    <t>25-1287</t>
  </si>
  <si>
    <t>PO2W-250000000374</t>
  </si>
  <si>
    <t>Asbestos sampling at Lassalette</t>
  </si>
  <si>
    <t>25-2098</t>
  </si>
  <si>
    <t>Asbestos &amp; lead abatement at Palm</t>
  </si>
  <si>
    <t>25-2099</t>
  </si>
  <si>
    <t>Asbestos &amp; lead abatement at Sierra Vista</t>
  </si>
  <si>
    <t>25-2100</t>
  </si>
  <si>
    <t>Asbestos &amp; lead abatement at Valinda</t>
  </si>
  <si>
    <t>PO3W-250000000201</t>
  </si>
  <si>
    <t>PO3W-250000000203</t>
  </si>
  <si>
    <t>PO3W-250000000247</t>
  </si>
  <si>
    <t>25-1587</t>
  </si>
  <si>
    <t>PO3W-250000000346</t>
  </si>
  <si>
    <t>000000021760488</t>
  </si>
  <si>
    <t>25-2711</t>
  </si>
  <si>
    <t xml:space="preserve">Architect - Modification to provide additional architectural &amp; engineering services from 13 to 15 classrooms at Sierra Vista. Change order #1.  Addendum to PO2W-24*3403.  </t>
  </si>
  <si>
    <t>Rental of 8 (3+2+3) - 40' dry container at Los Altos HS.  The monthly rental rate is $180.00/container/month.  Add 2 more containers in May 2024.  Add 3 more containers in June, on inv #RI120740.</t>
  </si>
  <si>
    <t>RI120957</t>
  </si>
  <si>
    <t>000000021760489</t>
  </si>
  <si>
    <t>RI121060</t>
  </si>
  <si>
    <t>RI120740</t>
  </si>
  <si>
    <t>000000021765559</t>
  </si>
  <si>
    <t>RI121247</t>
  </si>
  <si>
    <t>000000021769360</t>
  </si>
  <si>
    <t>RI121509</t>
  </si>
  <si>
    <t>RI121059</t>
  </si>
  <si>
    <t>RI120932</t>
  </si>
  <si>
    <t>RI121482</t>
  </si>
  <si>
    <t>000000021748512</t>
  </si>
  <si>
    <t>Rental of 3 - 40' dry container at Workman HS.  The monthly rental rate is $180.00/container/month. (JVA 25*213).  Accrued part of inv #RI120643: $186.91.</t>
  </si>
  <si>
    <t>RI121142</t>
  </si>
  <si>
    <t>25-1622</t>
  </si>
  <si>
    <t>PO2W-250000000566</t>
  </si>
  <si>
    <t xml:space="preserve">Addendum to PO2W-24*3068. Rental of 3 - 40' dry container at Workman HS.  The monthly rental rate is $180.00/container/month. </t>
  </si>
  <si>
    <t>000000021748519</t>
  </si>
  <si>
    <t>Architect - Provide architectural &amp; engineering services for the 21st Century classroom upgrades &amp; related accessibility code compliance at Valley. Accrued inv #31825-Revised.</t>
  </si>
  <si>
    <t>Boxes for teachers' to pack their classrooms at La Puente HS.  Warrant was lost in the mail.</t>
  </si>
  <si>
    <t>Boxes for teachers' to pack their classrooms at Los Altos HS. Warrant was lost in the mail.</t>
  </si>
  <si>
    <t>Boxes for teachers' to pack their classrooms at Wilson HS. Warrant was lost in the mail.</t>
  </si>
  <si>
    <t>Boxes for teachers' to pack their classrooms at Workman HS. Warrant was lost in the mail.</t>
  </si>
  <si>
    <t>Boxes for teachers' to pack their classrooms at La Puente HS.  Replaced warrant #21690141</t>
  </si>
  <si>
    <t>Boxes for teachers' to pack their classrooms at Los Altos HS.  Replaced warrant #21690141</t>
  </si>
  <si>
    <t>Boxes for teachers' to pack their classrooms at Wilson HS.  Replaced warrant #21690141</t>
  </si>
  <si>
    <t>Boxes for teachers' to pack their classrooms at Workman HS. Replaced warrant #21690141</t>
  </si>
  <si>
    <t>12614322</t>
  </si>
  <si>
    <t>000000021873179</t>
  </si>
  <si>
    <t>Scanning/printing - set-up, copy, digital processing, copying, stapling, binding, 3 hole drill, cover, and delivery for Sierra Vista. (JVER 25*97)</t>
  </si>
  <si>
    <t>03-124706</t>
  </si>
  <si>
    <t>03-124783</t>
  </si>
  <si>
    <t>03-124707</t>
  </si>
  <si>
    <t>03-124791</t>
  </si>
  <si>
    <t>03-124792</t>
  </si>
  <si>
    <t>Moving of 1-40' container from the District office to La Puente HS (JVER 24*262)</t>
  </si>
  <si>
    <t>Moving of 1-40' container from the District office to Workman HS (JVER 24*262)</t>
  </si>
  <si>
    <t>Moving 1-20' of container from Fairgrove to Workman HS (JVER 24*262)</t>
  </si>
  <si>
    <t>000000021837006</t>
  </si>
  <si>
    <t>000000021908450</t>
  </si>
  <si>
    <t>000000021932429</t>
  </si>
  <si>
    <t>25-3680</t>
  </si>
  <si>
    <t>PO2W-250000001647</t>
  </si>
  <si>
    <t>Classroom improvements for Baldwin.  Bid #2024-25.01.  Measure BB Bid Bundle #6: Baldwin, California, Los Molinos, &amp; Grazide.</t>
  </si>
  <si>
    <t>25-3681</t>
  </si>
  <si>
    <t>PO2W-250000001648</t>
  </si>
  <si>
    <t>Classroom improvements for California.  Bid #2024-25.01.  Measure BB Bid Bundle #6: Baldwin, California, Los Molinos, &amp; Grazide.</t>
  </si>
  <si>
    <t>25-3682</t>
  </si>
  <si>
    <t>PO2W-250000001650</t>
  </si>
  <si>
    <t>Classroom improvements for Los Molinos.  Bid #2024-25.01.  Measure BB Bid Bundle #6: Baldwin, California, Los Molinos, &amp; Grazide.</t>
  </si>
  <si>
    <t xml:space="preserve">Furniture for the SDC classes at Sparks ES.  Stools, single student desks, shelves etc.  </t>
  </si>
  <si>
    <t xml:space="preserve">Furniture for SDC classes at Los Altos ES.  Stools, single student desks, shelves etc.  </t>
  </si>
  <si>
    <t>25-3587</t>
  </si>
  <si>
    <t>PO2W-250000001613</t>
  </si>
  <si>
    <t xml:space="preserve">Furniture for Los Molinos (14 rooms).  Stools, desks, shelves etc.  </t>
  </si>
  <si>
    <t>25-3593</t>
  </si>
  <si>
    <t>PO2W-250000001638</t>
  </si>
  <si>
    <t xml:space="preserve">Furniture for Los Molinos SDC (Room 17).  Stools, desks, shelves etc.  </t>
  </si>
  <si>
    <t>25-3594</t>
  </si>
  <si>
    <t>PO2W-250000001615</t>
  </si>
  <si>
    <t xml:space="preserve">Furniture for Los Molinos SDC (Room 18).  Stools, desks, shelves etc.  </t>
  </si>
  <si>
    <t>25-3595</t>
  </si>
  <si>
    <t>PO2W-250000001627</t>
  </si>
  <si>
    <t xml:space="preserve">Furniture for Baldwin (14 Rooms).  Stools, desks, shelves etc.  </t>
  </si>
  <si>
    <t>25-3596</t>
  </si>
  <si>
    <t>PO2W-250000001628</t>
  </si>
  <si>
    <t xml:space="preserve">Furniture for Baldwin SDC (Room 4).  Stools, desks, shelves etc.  </t>
  </si>
  <si>
    <t>25-3597</t>
  </si>
  <si>
    <t>PO2W-250000001616</t>
  </si>
  <si>
    <t xml:space="preserve">Furniture for Baldwin SDC (Room 8).  Stools, desks, shelves etc.  </t>
  </si>
  <si>
    <t>25-3598</t>
  </si>
  <si>
    <t>PO2W-250000001617</t>
  </si>
  <si>
    <t>25-3599</t>
  </si>
  <si>
    <t>PO2W-250000001618</t>
  </si>
  <si>
    <t>25-3600</t>
  </si>
  <si>
    <t>PO2W-250000001614</t>
  </si>
  <si>
    <t>25-3601</t>
  </si>
  <si>
    <t>PO2W-250000001637</t>
  </si>
  <si>
    <t>154506</t>
  </si>
  <si>
    <t>000000021817193</t>
  </si>
  <si>
    <t>156596</t>
  </si>
  <si>
    <t>000000021873206</t>
  </si>
  <si>
    <t>Construction management services for Baldwin - phase B (All sites, except for the 4 high schools).  Addendum to PO1-22*334 &amp; PO2W-22*862. JVER 25*98</t>
  </si>
  <si>
    <t>Construction management services for California - phase B (All sites, except for the 4 high schools).  Addendum to PO1-22*334 &amp; PO2W-22*862. JVER 25*98</t>
  </si>
  <si>
    <t>Construction management services for California - phase B (All sites, except for the 4 high schools).  Addendum to PO1-22*334 &amp; PO2W-22*862.  JVER 25*98</t>
  </si>
  <si>
    <t>Construction management services for Fairgrove - phase B (All sites, except for the 4 high schools).  Addendum to PO1-22*334 &amp; PO2W-22*862.  JVER 25*98</t>
  </si>
  <si>
    <t>Construction management services for Grazide - phase B (All sites, except for the 4 high schools).  Addendum to PO1-22*334 &amp; PO2W-22*862.  JVER 25*98</t>
  </si>
  <si>
    <t>Construction management services for Kwis - phase B (All sites, except for the 4 high schools).  Addendum to PO1-22*334 &amp; PO2W-22*862.  JVER 25*98</t>
  </si>
  <si>
    <t>Construction management services for Lassalette - phase B (All sites, except for the 4 high schools).  Addendum to PO1-22*334 &amp; PO2W-22*862. JVER 25*98</t>
  </si>
  <si>
    <t>Construction management services for Los Molinos - phase B (All sites, except for the 4 high schools).  Addendum to PO1-22*334 &amp; PO2W-22*862. JVER 25*98</t>
  </si>
  <si>
    <t>Construction management services for Palm - phase B (All sites, except for the 4 high schools).  Addendum to PO1-22*334 &amp; PO2W-22*862. JVER 25*98</t>
  </si>
  <si>
    <t>Construction management services for Sierra Vista - phase B (All sites, except for the 4 high schools).  Addendum to PO1-22*334 &amp; PO2W-22*862. JVER 25*98</t>
  </si>
  <si>
    <t>Construction management services for Sparks ES - phase B (All sites, except for the 4 high schools).  Addendum to PO1-22*334 &amp; PO2W-22*862.  JVER 25*98</t>
  </si>
  <si>
    <t>Construction management services for Valinda - phase B (All sites, except for the 4 high schools).  Addendum to PO1-22*334 &amp; PO2W-22*862.  JVER 25*98</t>
  </si>
  <si>
    <t>Construction management services for Valley - phase B (All sites, except for the 4 high schools).  Addendum to PO1-22*334 &amp; PO2W-22*862.  JVER 25*98</t>
  </si>
  <si>
    <t>Construction management services for Wing Lane - phase B (All sites, except for the 4 high schools).  Addendum to PO1-22*334 &amp; PO2W-22*862.  JVER 25*98</t>
  </si>
  <si>
    <t>156317</t>
  </si>
  <si>
    <t>Construction management services for the Baldwin - phase B (All sites, except for the 4 high schools).  Addendum to PO1-22*334 &amp; PO2W-22*862.  JVER 25*98</t>
  </si>
  <si>
    <t>Construction management services for the Lassalette - phase B (All sites, except for the 4 high schools).  Addendum to PO1-22*334 &amp; PO2W-22*862.  JVER 25*98</t>
  </si>
  <si>
    <t>Construction management services for Los Molinos - phase B (All sites, except for the 4 high schools).  Addendum to PO1-22*334 &amp; PO2W-22*862.  JVER 25*98</t>
  </si>
  <si>
    <t>Construction management services for Palm - phase B (All sites, except for the 4 high schools).  Addendum to PO1-22*334 &amp; PO2W-22*862.  JVER 25*98</t>
  </si>
  <si>
    <t>Construction management services for Sierra Vista - phase B (All sites, except for the 4 high schools).  Addendum to PO1-22*334 &amp; PO2W-22*862.  JVER 25*98</t>
  </si>
  <si>
    <t>158236</t>
  </si>
  <si>
    <t>000000021938003</t>
  </si>
  <si>
    <t>156322</t>
  </si>
  <si>
    <t>158241</t>
  </si>
  <si>
    <t>25-2820</t>
  </si>
  <si>
    <t>PO2W-250000001156</t>
  </si>
  <si>
    <t>DSA#03-124792</t>
  </si>
  <si>
    <t>000000021837010</t>
  </si>
  <si>
    <t>Plan check review fee for 21st Century at Wing Lane.  Campus-wide alterations.</t>
  </si>
  <si>
    <t>25-2821</t>
  </si>
  <si>
    <t>PO2W-250000001151</t>
  </si>
  <si>
    <t>DSA#03-124791</t>
  </si>
  <si>
    <t>000000021837011</t>
  </si>
  <si>
    <t>Plan check review fee for 21st Century at Valley.  Campus-wide alterations.</t>
  </si>
  <si>
    <t>25-2902</t>
  </si>
  <si>
    <t>PO2W-250000001152</t>
  </si>
  <si>
    <t>DSA#03-124783</t>
  </si>
  <si>
    <t>000000021837012</t>
  </si>
  <si>
    <t>Plan check review fee for 21st Century at Sparks ES.  Alterations to bldg B, C, D, Site &amp; POT improvements</t>
  </si>
  <si>
    <t>25-2903</t>
  </si>
  <si>
    <t>PO2W-250000001154</t>
  </si>
  <si>
    <t>DSA#03-124707</t>
  </si>
  <si>
    <t>000000021837013</t>
  </si>
  <si>
    <t>Plan check review fee for 21st Century at Valinda.  Alterations to classroom bldg B, C, D, E, F, &amp; P15.</t>
  </si>
  <si>
    <t>25-2904</t>
  </si>
  <si>
    <t>PO2W-250000001155</t>
  </si>
  <si>
    <t>DSA#03-124706</t>
  </si>
  <si>
    <t>000000021837014</t>
  </si>
  <si>
    <t>Plan check review fee for 21st Century at Palm.  Alterations to classrooms bldg. 2, 3, 4, 5, P1 &amp; P2</t>
  </si>
  <si>
    <t>25-1285</t>
  </si>
  <si>
    <t>PO2W-250000001448</t>
  </si>
  <si>
    <t>PO2W-250000001449</t>
  </si>
  <si>
    <t>PO2W-250000001444</t>
  </si>
  <si>
    <t>25-3603</t>
  </si>
  <si>
    <t>PO2W-250000001642</t>
  </si>
  <si>
    <t>Abatement specification &amp; monitoring at Fairgrove</t>
  </si>
  <si>
    <t>25-3604</t>
  </si>
  <si>
    <t>PO2W-250000001644</t>
  </si>
  <si>
    <t>Abatement specification &amp; monitoring at Kwis</t>
  </si>
  <si>
    <t>25-3605</t>
  </si>
  <si>
    <t>PO2W-250000001646</t>
  </si>
  <si>
    <t>Abatement specification &amp; monitoring at Lassalette</t>
  </si>
  <si>
    <t>25-3606</t>
  </si>
  <si>
    <t>PO2W-250000001639</t>
  </si>
  <si>
    <t>Additional asbestos sampling at Palm</t>
  </si>
  <si>
    <t>25-3607</t>
  </si>
  <si>
    <t>PO2W-250000001640</t>
  </si>
  <si>
    <t>Additional asbestos sampling at Sierra Vista</t>
  </si>
  <si>
    <t>25-3608</t>
  </si>
  <si>
    <t>PO2W-250000001643</t>
  </si>
  <si>
    <t>Additional asbestos inspection, abatement specification &amp; monitoring at Sparks ES</t>
  </si>
  <si>
    <t>25-3609</t>
  </si>
  <si>
    <t>PO2W-250000001653</t>
  </si>
  <si>
    <t>Additional asbestos sampling at Valinda</t>
  </si>
  <si>
    <t>25-3610</t>
  </si>
  <si>
    <t>PO2W-250000001654</t>
  </si>
  <si>
    <t>Additional asbestos inspection, abatement specification &amp; monitoring at Wing Lane</t>
  </si>
  <si>
    <t>25-3611</t>
  </si>
  <si>
    <t>PO2W-250000001655</t>
  </si>
  <si>
    <t>Additional asbestos inspection, abatement specification &amp; monitoring at Valley</t>
  </si>
  <si>
    <t>Close-out PO.  Architect - Modifications to Architect services for Newton Interim Housing parking lot.  Additional design service fee for the civil engineering to conduct topographic survey for redesigning the existing ADA parking stalls/accessible ramp (Mod 5 dated 12/06/21).  Addendum to PO2W-20*1208.  Change order #3. The total architect costs with the change orders (PO2W-21*374, 21*1831, &amp; PO1-22*605) is $81,583.08</t>
  </si>
  <si>
    <t>989794</t>
  </si>
  <si>
    <t>000000021921852</t>
  </si>
  <si>
    <t>989795</t>
  </si>
  <si>
    <t xml:space="preserve">Furniture for California - Tables, chairs, carpets, storage units, etc.  </t>
  </si>
  <si>
    <t>25-3391</t>
  </si>
  <si>
    <t>PO2W-250000001376</t>
  </si>
  <si>
    <t xml:space="preserve">Furniture for Los Molinos - Tables, chairs, carpets, storage units, etc.  </t>
  </si>
  <si>
    <t>25-3393</t>
  </si>
  <si>
    <t>PO2W-250000001377</t>
  </si>
  <si>
    <t>25-3394</t>
  </si>
  <si>
    <t>PO2W-250000001379</t>
  </si>
  <si>
    <t>25-3395</t>
  </si>
  <si>
    <t>PO2W-250000001649</t>
  </si>
  <si>
    <t xml:space="preserve">Furniture for Grazide - Tables, chairs, carpets, storage units, etc.  </t>
  </si>
  <si>
    <t>25-3396</t>
  </si>
  <si>
    <t>PO2W-250000001651</t>
  </si>
  <si>
    <t>25-3397</t>
  </si>
  <si>
    <t>PO2W-250000001652</t>
  </si>
  <si>
    <t>25-3400</t>
  </si>
  <si>
    <t>PO2W-250000001384</t>
  </si>
  <si>
    <t xml:space="preserve">Furniture for Baldwin - Tables, chairs, carpets, storage units, etc.  </t>
  </si>
  <si>
    <t>25-3402</t>
  </si>
  <si>
    <t>PO2W-250000001390</t>
  </si>
  <si>
    <t>25-3403</t>
  </si>
  <si>
    <t>PO2W-250000001378</t>
  </si>
  <si>
    <t>85681</t>
  </si>
  <si>
    <t>000000021938010</t>
  </si>
  <si>
    <t>85425</t>
  </si>
  <si>
    <t>PO2W-250000001342</t>
  </si>
  <si>
    <t>85934</t>
  </si>
  <si>
    <t>000000021935454</t>
  </si>
  <si>
    <t>Rental or moving of container(s) for Stimson (JVER 25*70)</t>
  </si>
  <si>
    <t>RI121719</t>
  </si>
  <si>
    <t>000000021817213</t>
  </si>
  <si>
    <t>Rental or moving of container(s) for Stimson (JVER 25*73)</t>
  </si>
  <si>
    <t>RI121602</t>
  </si>
  <si>
    <t>RI121757</t>
  </si>
  <si>
    <t>000000021850013</t>
  </si>
  <si>
    <t>RI121959</t>
  </si>
  <si>
    <t>000000021875620</t>
  </si>
  <si>
    <t>RI122065</t>
  </si>
  <si>
    <t>RI122298</t>
  </si>
  <si>
    <t>000000021924195</t>
  </si>
  <si>
    <t>RI121601</t>
  </si>
  <si>
    <t>RI121923</t>
  </si>
  <si>
    <t>000000021837022</t>
  </si>
  <si>
    <t>RI122064</t>
  </si>
  <si>
    <t>RI122638</t>
  </si>
  <si>
    <t>RI122498</t>
  </si>
  <si>
    <t>RI121672</t>
  </si>
  <si>
    <t>RI122154</t>
  </si>
  <si>
    <t>RI122531</t>
  </si>
  <si>
    <t>RI122639</t>
  </si>
  <si>
    <t>25-3635</t>
  </si>
  <si>
    <t>PO2W-250000001486</t>
  </si>
  <si>
    <t>RI122239</t>
  </si>
  <si>
    <t>000000021938011</t>
  </si>
  <si>
    <t>25-3636</t>
  </si>
  <si>
    <t>PO2W-250000001485</t>
  </si>
  <si>
    <t>Rental of 1 - 40' dry container at Baldwin.  The monthly rental rate is $250.00/container/month.  The delivery and pick-up charges are $300.00 each</t>
  </si>
  <si>
    <t>25-3774</t>
  </si>
  <si>
    <t>PO2W-250000001645</t>
  </si>
  <si>
    <t>Rental (moving) of container(s) at Fairgrove.  The monthly rental rate is $250.00/container/month.  The delivery and pick-up charges are $300.00 each</t>
  </si>
  <si>
    <t>Rental (moving) of containers (s) at Kwis.  The monthly rental rate is $250.00/container/month.  The delivery and pick-up charges are $300.00 each</t>
  </si>
  <si>
    <t>Rental (moving) of container(s) at Lassalette.  The monthly rental rate is $250.00/container/month.  The delivery and pick-up charges are $300.00 each</t>
  </si>
  <si>
    <t>RI122585</t>
  </si>
  <si>
    <t>Rental (moving) of container(s) at Los Molinos.  The monthly rental rate is $250.00/container/month.  The delivery and pick-up charges are $300.00 each</t>
  </si>
  <si>
    <t>RI122586</t>
  </si>
  <si>
    <t>Change order for the 21st Century classroom at Nelson.  Addendum to PO2W20*5829.  Close-out PO.  Create PO2W-25*738 to substitute this closed PO.</t>
  </si>
  <si>
    <t>000000021824225</t>
  </si>
  <si>
    <t>107376</t>
  </si>
  <si>
    <t>000000021910768</t>
  </si>
  <si>
    <t>211550008</t>
  </si>
  <si>
    <t>000000021850016</t>
  </si>
  <si>
    <t>211550009</t>
  </si>
  <si>
    <t>000000021921884</t>
  </si>
  <si>
    <t>Close-out PO.  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t>
  </si>
  <si>
    <t>HLPUSD2401.02</t>
  </si>
  <si>
    <t>000000021921885</t>
  </si>
  <si>
    <t>HLPUSD2401.03</t>
  </si>
  <si>
    <t>HLPUSD2401.04</t>
  </si>
  <si>
    <t>939F2A2B-0034</t>
  </si>
  <si>
    <t>000000021844022</t>
  </si>
  <si>
    <t>10008</t>
  </si>
  <si>
    <t>000000021921896</t>
  </si>
  <si>
    <t>5283</t>
  </si>
  <si>
    <t>000000021875635</t>
  </si>
  <si>
    <t>10005</t>
  </si>
  <si>
    <t>5284</t>
  </si>
  <si>
    <t>10006</t>
  </si>
  <si>
    <t>5285</t>
  </si>
  <si>
    <t>10007</t>
  </si>
  <si>
    <t>5286</t>
  </si>
  <si>
    <t>10010</t>
  </si>
  <si>
    <t>5281</t>
  </si>
  <si>
    <t>10011</t>
  </si>
  <si>
    <t>5282</t>
  </si>
  <si>
    <t>10012</t>
  </si>
  <si>
    <t>32181</t>
  </si>
  <si>
    <t>000000021875642</t>
  </si>
  <si>
    <t>32053</t>
  </si>
  <si>
    <t>31922</t>
  </si>
  <si>
    <t>000000021921920</t>
  </si>
  <si>
    <t>32313</t>
  </si>
  <si>
    <t>32055</t>
  </si>
  <si>
    <t>32183</t>
  </si>
  <si>
    <t>32315</t>
  </si>
  <si>
    <t>25-3624</t>
  </si>
  <si>
    <t>PO2W-250000001641</t>
  </si>
  <si>
    <t>General inspection for the project as defined in Title 24 at Grazide.  Alterations to 9-Classroom bldg A, B, P3, P4, P8 through P12.</t>
  </si>
  <si>
    <t>Twining</t>
  </si>
  <si>
    <t>25-3838</t>
  </si>
  <si>
    <t>PO2W-250000001662</t>
  </si>
  <si>
    <t>Provide inspection &amp; testing of post-installed anchors at California</t>
  </si>
  <si>
    <t>25-3839</t>
  </si>
  <si>
    <t>PO2W-250000001663</t>
  </si>
  <si>
    <t>Provide inspection &amp; testing of post-installed anchors at Grazide</t>
  </si>
  <si>
    <t>25-3622</t>
  </si>
  <si>
    <t>PO2W-250000001656</t>
  </si>
  <si>
    <t>Provide DSA inspection services for Baldwin.</t>
  </si>
  <si>
    <t>25-3623</t>
  </si>
  <si>
    <t>PO2W-250000001660</t>
  </si>
  <si>
    <t>Provide DSA inspection services for California</t>
  </si>
  <si>
    <t>25-3625</t>
  </si>
  <si>
    <t>PO2W-250000001661</t>
  </si>
  <si>
    <t>Provide DSA inspection services for Los Molinos</t>
  </si>
  <si>
    <t>United Rentals</t>
  </si>
  <si>
    <t>25-3163</t>
  </si>
  <si>
    <t>PO2W-250000001277</t>
  </si>
  <si>
    <t>PO2W-250000001446</t>
  </si>
  <si>
    <t>RI122598</t>
  </si>
  <si>
    <t>Rental of 1 - 40' dry container for Grazide &amp; moving of container(s).  The monthly rental rate is $250.00/month with pick-up and delivery fees of $300.00 each.</t>
  </si>
  <si>
    <t>25-3164</t>
  </si>
  <si>
    <t>PO2W-250000001447</t>
  </si>
  <si>
    <t>RI122644</t>
  </si>
  <si>
    <t>Rental of 2 - 40' dry container for Los Altos ES for 7 months.  The monthly rental rate is $250.00/month with pick-up and delivery fees of $300.00 each.</t>
  </si>
  <si>
    <t>25-3168</t>
  </si>
  <si>
    <t>000000021837043</t>
  </si>
  <si>
    <t>000000021908459</t>
  </si>
  <si>
    <t>000000021932466</t>
  </si>
  <si>
    <t>XSRQ-250000001079</t>
  </si>
  <si>
    <t>Boxes(300) &amp; packing tapes (20) for teachers' to pack their classrooms at Baldwin</t>
  </si>
  <si>
    <t>XSRQ-250000001081</t>
  </si>
  <si>
    <t>Boxes(300) &amp; packing tapes (20) for teachers' to pack their classrooms at California</t>
  </si>
  <si>
    <t>XSRQ-250000001082</t>
  </si>
  <si>
    <t>Boxes(300) &amp; packing tapes (20) for teachers' to pack their classrooms at Grazide</t>
  </si>
  <si>
    <t>XSRQ-250000001083</t>
  </si>
  <si>
    <t>Boxes(300) &amp; packing tapes (20) for teachers' to pack their classrooms at Los Molinos</t>
  </si>
  <si>
    <t>Twining Total</t>
  </si>
  <si>
    <t>United Rentals Total</t>
  </si>
  <si>
    <t>12592240</t>
  </si>
  <si>
    <t>000000022044590</t>
  </si>
  <si>
    <t>Scanning/printing - set-up, copy, digital processing, copying, stapling, binding, 3 hole drill, cover, and delivery for California (JVER 25*152)</t>
  </si>
  <si>
    <t>Scanning/printing - set-up, copy, digital processing, copying, stapling, binding, 3 hole drill, cover, and delivery for Grazide (JVER 25*152)</t>
  </si>
  <si>
    <t>Scanning/printing - set-up, copy, digital processing, copying, stapling, binding, 3 hole drill, cover, and delivery for Los Molinos (JVER 25*152)</t>
  </si>
  <si>
    <t>12595634</t>
  </si>
  <si>
    <t>Scanning/printing - set-up, copy, digital processing, copying, stapling, binding, 3 hole drill, cover, and delivery for Baldwin (JVER 25*152)</t>
  </si>
  <si>
    <t>12614115</t>
  </si>
  <si>
    <t>12727123</t>
  </si>
  <si>
    <t>Scanning/printing - set-up, copy, digital processing, copying, stapling, binding, 3 hole drill, cover, and delivery for Kwis (JVER 25*152)</t>
  </si>
  <si>
    <t>Scanning/printing - set-up, copy, digital processing, copying, stapling, binding, 3 hole drill, cover, and delivery for Lassalette (JVER 25*152)</t>
  </si>
  <si>
    <t>Scanning/printing - set-up, copy, digital processing, copying, stapling, binding, 3 hole drill, cover, and delivery for Sierra Vista (JVER 25*152)</t>
  </si>
  <si>
    <t>12661822</t>
  </si>
  <si>
    <t>000000021989926</t>
  </si>
  <si>
    <t>Scanning/printing - set-up, copy, digital processing, copying, stapling, binding, 3 hole drill, cover, and delivery for La Puente HS (JVER 25*153)</t>
  </si>
  <si>
    <t>Scanning/printing - set-up, copy, digital processing, copying, stapling, binding, 3 hole drill, cover, and delivery for Los Altos HS (JVER 25*153)</t>
  </si>
  <si>
    <t>Scanning/printing - set-up, copy, digital processing, copying, stapling, binding, 3 hole drill, cover, and delivery for Wilson HS (JVER 25*153)</t>
  </si>
  <si>
    <t>Scanning/printing - set-up, copy, digital processing, copying, stapling, binding, 3 hole drill, cover, and delivery for Workman HS (JVER 25*153)</t>
  </si>
  <si>
    <t>12730081</t>
  </si>
  <si>
    <t>000000022071453</t>
  </si>
  <si>
    <t>Scanning/printing - set-up, copy, digital processing, copying, stapling, binding, 3 hole drill, cover, and delivery for Fairgrove (JVER 25*169)</t>
  </si>
  <si>
    <t>12744981</t>
  </si>
  <si>
    <t>000000022107095</t>
  </si>
  <si>
    <t>12744982</t>
  </si>
  <si>
    <t>Scanning/printing - set-up, copy, digital processing, copying, stapling, binding, 3 hole drill, cover, and delivery for Kwis (JVER 25*170)</t>
  </si>
  <si>
    <t>Scanning/printing - set-up, copy, digital processing, copying, stapling, binding, 3 hole drill, cover, and delivery for Lassalette (JVER 25*170)</t>
  </si>
  <si>
    <t>Scanning/printing - set-up, copy, digital processing, copying, stapling, binding, 3 hole drill, cover, and delivery for Sierra Vista (JVER 25*170)</t>
  </si>
  <si>
    <t>12792524</t>
  </si>
  <si>
    <t>000000022205729</t>
  </si>
  <si>
    <t>25-4507</t>
  </si>
  <si>
    <t>PO3W-250000001344</t>
  </si>
  <si>
    <t>0249432-IN</t>
  </si>
  <si>
    <t>000000022024032</t>
  </si>
  <si>
    <t>ViewSonicViewBoard IFP7550-E2  - 75" Diagonal class LED display-interactive-with touchscreen (multi touch), ewaste, and extended service agreement for parts &amp; labor (7 year warranty) for Baldwin.  Total monitors: 19</t>
  </si>
  <si>
    <t>ViewSonicViewBoard IFP7550-E2  - 75" Diagonal class LED display-interactive-with touchscreen (multi touch), ewaste, and extended service agreement for parts &amp; labor (7 year warranty) for California.  Total monitors: 16</t>
  </si>
  <si>
    <t>ViewSonicViewBoard IFP7550-E2  - 75" Diagonal class LED display-interactive-with touchscreen (multi touch), ewaste, and extended service agreement for parts &amp; labor (7 year warranty) for Los Molinos.  Total monitors: 19</t>
  </si>
  <si>
    <t>0249760-IN</t>
  </si>
  <si>
    <t>Desktop  computers (Lenovo ThinkCentre M70q Gen 5 i7-14700T 16GB RAM 256GB SSD), 4 year warranty for Baldwin. Total computers: 19</t>
  </si>
  <si>
    <t>Desktop  computers (Lenovo ThinkCentre M70q Gen 5 i7-14700T 16GB RAM 256GB SSD), 4 year warranty for California. Total computers: 16</t>
  </si>
  <si>
    <t>Desktop  computers (Lenovo ThinkCentre M70q Gen 5 i7-14700T 16GB RAM 256GB SSD), 4 year warranty for Los Molinos. Total computers: 19</t>
  </si>
  <si>
    <t>Lenovo ThinkCentre tiny VESA Mount II, Tiny Power Cage II, &amp; Imaging for Baldwin.  Total: 19</t>
  </si>
  <si>
    <t>Lenovo ThinkCentre tiny VESA Mount II, Tiny Power Cage II, &amp; Imaging for California.  Total: 16</t>
  </si>
  <si>
    <t>Lenovo ThinkCentre tiny VESA Mount II, Tiny Power Cage II, &amp; Imaging for Los Molinos.  Total: 19</t>
  </si>
  <si>
    <t>0250012-IN</t>
  </si>
  <si>
    <t>000000022122000</t>
  </si>
  <si>
    <t>Elmo TT-12W Stem Cam Document Camera (HDMI Input, wireless connectivity) for Baldwin. Total cameras: 19</t>
  </si>
  <si>
    <t>Elmo TT-12W Stem Cam Document Camera (HDMI Input, wireless connectivity) for California . Total cameras: 16</t>
  </si>
  <si>
    <t>Elmo TT-12W Stem Cam Document Camera (HDMI Input, wireless connectivity) for Los Molinos. Total cameras: 19</t>
  </si>
  <si>
    <t>25-5243</t>
  </si>
  <si>
    <t>PO3W-250000001649</t>
  </si>
  <si>
    <t>0251140-IN</t>
  </si>
  <si>
    <t>000000022092706</t>
  </si>
  <si>
    <t>ViewSonicViewBoard IFP7550-E2  - 75" Diagonal class LED display-interactive-with touchscreen (multi touch), adapter, ewaste, and extended service agreement for parts &amp; labor (7 year warranty) for Wedgeworth.  Total monitors: 30</t>
  </si>
  <si>
    <t>0252383-IN</t>
  </si>
  <si>
    <t>000000022114410</t>
  </si>
  <si>
    <t>Desktop  computers (Lenovo ThinkCentre M70q Gen 5 i7-14700T 16GB RAM 256GB SSD), wireless combo keyboard &amp; mouse gen 2 - 4 year warranty for Wedgeworth. Total computers: 30</t>
  </si>
  <si>
    <t>Lenovo ThinkCentre tiny VESA Mount II, Tiny Power Cage III, &amp; Imaging for Wedgeworth.  Total: 30</t>
  </si>
  <si>
    <t>Elmo TT-12W Stem Cam Document Camera (HDMI Input, wireless connectivity) for Wedgeworth. Total cameras: 30</t>
  </si>
  <si>
    <t>25-7285</t>
  </si>
  <si>
    <t>PO2W-250000003437</t>
  </si>
  <si>
    <t>0255260-IN</t>
  </si>
  <si>
    <t>000000022231760</t>
  </si>
  <si>
    <t>18054</t>
  </si>
  <si>
    <t>000000021995116</t>
  </si>
  <si>
    <t>Moving container from Facilities to Baldwin (JVER 25*151)</t>
  </si>
  <si>
    <t>18315</t>
  </si>
  <si>
    <t>Moving container(s) from La Puente to California (JVER 25*151)</t>
  </si>
  <si>
    <t>000000022129563</t>
  </si>
  <si>
    <t>Moving of container(s) for Sierra Vista (JVER 25*221)</t>
  </si>
  <si>
    <t>Moving of container(s) for the Fairgrove (JVER 25*221)</t>
  </si>
  <si>
    <t>Rental of container</t>
  </si>
  <si>
    <t>PO1-250000000859</t>
  </si>
  <si>
    <t>7697</t>
  </si>
  <si>
    <t>000000022092703</t>
  </si>
  <si>
    <t>Rental of 1 - 40' dry container for Baldwin for 2 years.  The monthly rental rate is $275.00/month.</t>
  </si>
  <si>
    <t>7084</t>
  </si>
  <si>
    <t>5967</t>
  </si>
  <si>
    <t>000000022223091</t>
  </si>
  <si>
    <t>5983</t>
  </si>
  <si>
    <t>7093</t>
  </si>
  <si>
    <t>25-6045</t>
  </si>
  <si>
    <t>000000022060966</t>
  </si>
  <si>
    <t>Pay app #12R1</t>
  </si>
  <si>
    <t>000000021978995</t>
  </si>
  <si>
    <t>000000022046808</t>
  </si>
  <si>
    <t>Pay app #11R</t>
  </si>
  <si>
    <t>000000022101957</t>
  </si>
  <si>
    <t>000000022007277</t>
  </si>
  <si>
    <t>000000022156276</t>
  </si>
  <si>
    <t>000000022193345</t>
  </si>
  <si>
    <t>000000022186155</t>
  </si>
  <si>
    <t>000000022226495</t>
  </si>
  <si>
    <t>2025/26</t>
  </si>
  <si>
    <t>Classroom improvements for Fairgrove.  Bid #2024-25.14.  Measure BB Bid Bundle #7B</t>
  </si>
  <si>
    <t>Classroom improvements for Grazide.  Bid #2024-25.01.  Measure BB Bid Bundle #6: Baldwin, California, Los Molinos, &amp; Grazide.</t>
  </si>
  <si>
    <t>Classroom improvements for Kwis.  Bid #2024-25.13.  Measure BB Bid Bundle #7: Kwis, Lassalette, &amp; Sierra Vista.  Base Bid #1</t>
  </si>
  <si>
    <t>22911</t>
  </si>
  <si>
    <t>000000022151555</t>
  </si>
  <si>
    <t>PO2W-250000002729</t>
  </si>
  <si>
    <t>22-31309-61-0000002</t>
  </si>
  <si>
    <t>Provide additional material testing and inspection services for the campus modernization project at Grandview</t>
  </si>
  <si>
    <t>22-31309-61-0000003</t>
  </si>
  <si>
    <t>22-31309-61-0000004</t>
  </si>
  <si>
    <t>22-31309-61-0000005</t>
  </si>
  <si>
    <t>22-31309-61-0000006</t>
  </si>
  <si>
    <t>25-6205</t>
  </si>
  <si>
    <t>22-31309-62-0000002</t>
  </si>
  <si>
    <t>Provide additional material testing and inspection services for the campus modernization project at Newton</t>
  </si>
  <si>
    <t>22-31309-62-0000003</t>
  </si>
  <si>
    <t>22-31309-62-0000004</t>
  </si>
  <si>
    <t>22-31309-62-0000005</t>
  </si>
  <si>
    <t>22-31309-60-0000002</t>
  </si>
  <si>
    <t>Provide additional material testing and inspection services for the campus modernization project at Sparks MS</t>
  </si>
  <si>
    <t>22-31309-60-0000003</t>
  </si>
  <si>
    <t>22-31309-60-0000004</t>
  </si>
  <si>
    <t>42833</t>
  </si>
  <si>
    <t>000000022016295</t>
  </si>
  <si>
    <t>43406</t>
  </si>
  <si>
    <t>000000022007281</t>
  </si>
  <si>
    <t>43359</t>
  </si>
  <si>
    <t>000000022002218</t>
  </si>
  <si>
    <t>43361</t>
  </si>
  <si>
    <t>000000022051662</t>
  </si>
  <si>
    <t>45023</t>
  </si>
  <si>
    <t>000000022223117</t>
  </si>
  <si>
    <t>45239</t>
  </si>
  <si>
    <t>44678</t>
  </si>
  <si>
    <t>000000022226496</t>
  </si>
  <si>
    <t>45317</t>
  </si>
  <si>
    <t>000000022205742</t>
  </si>
  <si>
    <t>44724</t>
  </si>
  <si>
    <t>45199</t>
  </si>
  <si>
    <t>44723</t>
  </si>
  <si>
    <t>45197</t>
  </si>
  <si>
    <t>000000022234407</t>
  </si>
  <si>
    <t>44683</t>
  </si>
  <si>
    <t>45026</t>
  </si>
  <si>
    <t>44685</t>
  </si>
  <si>
    <t>45024</t>
  </si>
  <si>
    <t>44684</t>
  </si>
  <si>
    <t>45025</t>
  </si>
  <si>
    <t>45198</t>
  </si>
  <si>
    <t>45196</t>
  </si>
  <si>
    <t>PO2W-250000002172</t>
  </si>
  <si>
    <t>45098</t>
  </si>
  <si>
    <t>000000022129576</t>
  </si>
  <si>
    <t xml:space="preserve">Furniture for Wedgeworth (14 rooms).  Stools, desks, shelves etc.  </t>
  </si>
  <si>
    <t>25-4983</t>
  </si>
  <si>
    <t>25-5091</t>
  </si>
  <si>
    <t>PO2W-250000002245</t>
  </si>
  <si>
    <t>45099</t>
  </si>
  <si>
    <t>000000022175646</t>
  </si>
  <si>
    <t xml:space="preserve">Furniture for Wedgeworth.  Stools, desks, shelves etc.  </t>
  </si>
  <si>
    <t>25-6975</t>
  </si>
  <si>
    <t>PO2W-250000003132</t>
  </si>
  <si>
    <t>Furniture for Lassalette</t>
  </si>
  <si>
    <t>25-6976</t>
  </si>
  <si>
    <t>PO2W-250000003133</t>
  </si>
  <si>
    <t>25-6977</t>
  </si>
  <si>
    <t>PO2W-250000003135</t>
  </si>
  <si>
    <t>25-6978</t>
  </si>
  <si>
    <t>PO2W-250000003138</t>
  </si>
  <si>
    <t>Furniture for Palm</t>
  </si>
  <si>
    <t>25-6979</t>
  </si>
  <si>
    <t>PO2W-250000003142</t>
  </si>
  <si>
    <t>25-6980</t>
  </si>
  <si>
    <t>PO2W-250000003143</t>
  </si>
  <si>
    <t>25-6981</t>
  </si>
  <si>
    <t>PO2W-250000003152</t>
  </si>
  <si>
    <t>25-6982</t>
  </si>
  <si>
    <t>PO2W-250000003134</t>
  </si>
  <si>
    <t>Furniture for Fairgrove</t>
  </si>
  <si>
    <t>25-6983</t>
  </si>
  <si>
    <t>PO2W-250000003136</t>
  </si>
  <si>
    <t>25-6984</t>
  </si>
  <si>
    <t>PO2W-250000003137</t>
  </si>
  <si>
    <t>25-6985</t>
  </si>
  <si>
    <t>PO2W-250000003139</t>
  </si>
  <si>
    <t>25-6986</t>
  </si>
  <si>
    <t>PO2W-250000003140</t>
  </si>
  <si>
    <t>25-6987</t>
  </si>
  <si>
    <t>PO2W-250000003141</t>
  </si>
  <si>
    <t>Furniture for Sierra Vista</t>
  </si>
  <si>
    <t>25-6988</t>
  </si>
  <si>
    <t>PO2W-250000003145</t>
  </si>
  <si>
    <t>25-6989</t>
  </si>
  <si>
    <t>PO2W-250000003149</t>
  </si>
  <si>
    <t>25-6990</t>
  </si>
  <si>
    <t>PO2W-250000003150</t>
  </si>
  <si>
    <t>25-6991</t>
  </si>
  <si>
    <t>PO2W-250000003151</t>
  </si>
  <si>
    <t>25-6992</t>
  </si>
  <si>
    <t>PO2W-250000003153</t>
  </si>
  <si>
    <t>Furniture for Kwis</t>
  </si>
  <si>
    <t>25-6993</t>
  </si>
  <si>
    <t>PO2W-250000003154</t>
  </si>
  <si>
    <t>25-6994</t>
  </si>
  <si>
    <t>PO2W-250000003155</t>
  </si>
  <si>
    <t>25-6995</t>
  </si>
  <si>
    <t>PO2W-250000003156</t>
  </si>
  <si>
    <t>25-6996</t>
  </si>
  <si>
    <t>PO2W-250000003158</t>
  </si>
  <si>
    <t>25-6997</t>
  </si>
  <si>
    <t>PO2W-250000003159</t>
  </si>
  <si>
    <t>25-7023</t>
  </si>
  <si>
    <t>PO2W-250000003185</t>
  </si>
  <si>
    <t>Furniture for Wing Lane</t>
  </si>
  <si>
    <t>25-7024</t>
  </si>
  <si>
    <t>PO2W-250000003186</t>
  </si>
  <si>
    <t>25-7025</t>
  </si>
  <si>
    <t>PO2W-250000003188</t>
  </si>
  <si>
    <t>25-7204</t>
  </si>
  <si>
    <t>PO2W-250000003299</t>
  </si>
  <si>
    <t>Furniture for Grazide</t>
  </si>
  <si>
    <t>25-7205</t>
  </si>
  <si>
    <t>PO2W-250000003300</t>
  </si>
  <si>
    <t>Close-out PO.  Construction management services for La Puente HS.  Addendum to PO2W-23*3838 that did not roll-over into 2023/24 school year.</t>
  </si>
  <si>
    <t>Close-out PO.  Construction management services for Los Altos HS.  Addendum to PO2W-23*3838 that did not roll-over into 2023/24 school year.</t>
  </si>
  <si>
    <t>Close-out PO.  Construction management services for Wilson HS.  Addendum to PO2W-23*3838 that did not roll-over into 2023/24 school year.</t>
  </si>
  <si>
    <t>Close-out PO.  Construction management services for Workman HS.  Addendum to PO2W-23*3838 that did not roll-over into 2023/24 school year.</t>
  </si>
  <si>
    <t>Construction management services for the Baldwin - phase B (All sites, except for the 4 high schools).  Addendum to PO1-22*334 &amp; PO2W-22*862.  JVER 25*150</t>
  </si>
  <si>
    <t>Construction management services for California - phase B (All sites, except for the 4 high schools).  Addendum to PO1-22*334 &amp; PO2W-22*862.  JVER 25*150</t>
  </si>
  <si>
    <t>Construction management services for Fairgrove - phase B (All sites, except for the 4 high schools).  Addendum to PO1-22*334 &amp; PO2W-22*862.  JVER 25*150</t>
  </si>
  <si>
    <t>Construction management services for Grazide - phase B (All sites, except for the 4 high schools).  Addendum to PO1-22*334 &amp; PO2W-22*862.  JVER 25*150</t>
  </si>
  <si>
    <t>Construction management services for Kwis - phase B (All sites, except for the 4 high schools).  Addendum to PO1-22*334 &amp; PO2W-22*862.  JVER 25*150</t>
  </si>
  <si>
    <t>Construction management services for the Lassalette - phase B (All sites, except for the 4 high schools).  Addendum to PO1-22*334 &amp; PO2W-22*862.  JVER 25*150</t>
  </si>
  <si>
    <t>Construction management services for Los Molinos - phase B (All sites, except for the 4 high schools).  Addendum to PO1-22*334 &amp; PO2W-22*862. JVER 25*150</t>
  </si>
  <si>
    <t>Construction management services for Orange Grove - phase B (All sites, except for the 4 high schools).  Addendum to PO1-22*334 &amp; PO2W-22*862.  JVER 25*150</t>
  </si>
  <si>
    <t>Construction management services for Palm - phase B (All sites, except for the 4 high schools).  Addendum to PO1-22*334 &amp; PO2W-22*862.  JVER 25*150</t>
  </si>
  <si>
    <t>Construction management services for Sierra Vista - phase B (All sites, except for the 4 high schools).  Addendum to PO1-22*334 &amp; PO2W-22*862. JVER 25*150</t>
  </si>
  <si>
    <t>Construction management services for Sparks ES - phase B (All sites, except for the 4 high schools).  Addendum to PO1-22*334 &amp; PO2W-22*862.  JVER 25*150</t>
  </si>
  <si>
    <t>Construction management services for Valinda - phase B (All sites, except for the 4 high schools).  Addendum to PO1-22*334 &amp; PO2W-22*862.  JVER 25*150</t>
  </si>
  <si>
    <t>Construction management services for Valley - phase B (All sites, except for the 4 high schools).  Addendum to PO1-22*334 &amp; PO2W-22*862. JVER 25*150</t>
  </si>
  <si>
    <t>Construction management services for Wing Lane - phase B (All sites, except for the 4 high schools).  Addendum to PO1-22*334 &amp; PO2W-22*862.  JVER 25*150</t>
  </si>
  <si>
    <t>160130</t>
  </si>
  <si>
    <t>000000021989944</t>
  </si>
  <si>
    <t>Construction management services for Fairgrove - phase B (All sites, except for the 4 high schools).  Addendum to PO1-22*334 &amp; PO2W-22*862. JVER 25*150</t>
  </si>
  <si>
    <t>Construction management services for Sierra Vista - phase B (All sites, except for the 4 high schools).  Addendum to PO1-22*334 &amp; PO2W-22*862.  JVER 25*150</t>
  </si>
  <si>
    <t>Construction management services for Valinda - phase B (All sites, except for the 4 high schools).  Addendum to PO1-22*334 &amp; PO2W-22*862. JVER 25*150</t>
  </si>
  <si>
    <t>Construction management services for Valley - phase B (All sites, except for the 4 high schools).  Addendum to PO1-22*334 &amp; PO2W-22*862.  JVER 25*150</t>
  </si>
  <si>
    <t>162194</t>
  </si>
  <si>
    <t>000000022007282</t>
  </si>
  <si>
    <t>Construction management services for Los Molinos - phase B (All sites, except for the 4 high schools).  Addendum to PO1-22*334 &amp; PO2W-22*862.  JVER 25*150</t>
  </si>
  <si>
    <t>163643</t>
  </si>
  <si>
    <t>000000022063158</t>
  </si>
  <si>
    <t>Construction management services for the Baldwin - phase B (All sites, except for the 4 high schools).  Addendum to PO1-22*334 &amp; PO2W-22*862. JVER 25*275</t>
  </si>
  <si>
    <t>Construction management services for California - phase B (All sites, except for the 4 high schools).  Addendum to PO1-22*334 &amp; PO2W-22*862.   JVER 25*275</t>
  </si>
  <si>
    <t>Construction management services for Fairgrove - phase B (All sites, except for the 4 high schools).  Addendum to PO1-22*334 &amp; PO2W-22*862.   JVER 25*275</t>
  </si>
  <si>
    <t>Construction management services for Grazide - phase B (All sites, except for the 4 high schools).  Addendum to PO1-22*334 &amp; PO2W-22*862.   JVER 25*275</t>
  </si>
  <si>
    <t>Construction management services for Kwis - phase B (All sites, except for the 4 high schools).  Addendum to PO1-22*334 &amp; PO2W-22*862.   JVER 25*275</t>
  </si>
  <si>
    <t>Construction management services for the Lassalette - phase B (All sites, except for the 4 high schools).  Addendum to PO1-22*334 &amp; PO2W-22*862.   JVER 25*275</t>
  </si>
  <si>
    <t>Construction management services for Los Molinos - phase B (All sites, except for the 4 high schools).  Addendum to PO1-22*334 &amp; PO2W-22*862.   JVER 25*275</t>
  </si>
  <si>
    <t>Construction management services for Palm - phase B (All sites, except for the 4 high schools).  Addendum to PO1-22*334 &amp; PO2W-22*862.   JVER 25*275</t>
  </si>
  <si>
    <t>Construction management services for Sierra Vista - phase B (All sites, except for the 4 high schools).  Addendum to PO1-22*334 &amp; PO2W-22*862.   JVER 25*275</t>
  </si>
  <si>
    <t>Construction management services for Sparks ES - phase B (All sites, except for the 4 high schools).  Addendum to PO1-22*334 &amp; PO2W-22*862.   JVER 25*275</t>
  </si>
  <si>
    <t>Construction management services for Valinda - phase B (All sites, except for the 4 high schools).  Addendum to PO1-22*334 &amp; PO2W-22*862.   JVER 25*275</t>
  </si>
  <si>
    <t>Construction management services for Valley - phase B (All sites, except for the 4 high schools).  Addendum to PO1-22*334 &amp; PO2W-22*862.   JVER 25*275</t>
  </si>
  <si>
    <t>Construction management services for Wing Lane - phase B (All sites, except for the 4 high schools).  Addendum to PO1-22*334 &amp; PO2W-22*862.   JVER 25*275</t>
  </si>
  <si>
    <t>165482</t>
  </si>
  <si>
    <t>000000022109226</t>
  </si>
  <si>
    <t>Construction management services for the Baldwin - phase B (All sites, except for the 4 high schools).  Addendum to PO1-22*334 &amp; PO2W-22*862.   JVER 25*275</t>
  </si>
  <si>
    <t>Construction management services for Orange Grove - phase B (All sites, except for the 4 high schools).  Addendum to PO1-22*334 &amp; PO2W-22*862.  JVER 25*275</t>
  </si>
  <si>
    <t>167379</t>
  </si>
  <si>
    <t>000000022191248</t>
  </si>
  <si>
    <t>168793</t>
  </si>
  <si>
    <t>000000022193346</t>
  </si>
  <si>
    <t>171235</t>
  </si>
  <si>
    <t>000000022265801</t>
  </si>
  <si>
    <t>25-7746</t>
  </si>
  <si>
    <t>25-5953</t>
  </si>
  <si>
    <t>160133</t>
  </si>
  <si>
    <t>161940</t>
  </si>
  <si>
    <t>Project Labor Agreement (PLA)/labor compliance services for the High school Refresh project (4 HS).  Warrant was lost in the mail.</t>
  </si>
  <si>
    <t>000000022016296</t>
  </si>
  <si>
    <t>Project Labor Agreement (PLA)/labor compliance services for the High school Refresh project (4 HS). Replaced warrant #21713670.</t>
  </si>
  <si>
    <t>163645</t>
  </si>
  <si>
    <t>000000022060968</t>
  </si>
  <si>
    <t>165484</t>
  </si>
  <si>
    <t>167381</t>
  </si>
  <si>
    <t>168795</t>
  </si>
  <si>
    <t>170982</t>
  </si>
  <si>
    <t>25-6507</t>
  </si>
  <si>
    <t>PO2W-250000002829</t>
  </si>
  <si>
    <t>15554</t>
  </si>
  <si>
    <t>000000022117310</t>
  </si>
  <si>
    <t>Plan check review fee for 21st Century at Grandview.  Alterations to 1-CR Bldg C1 (A-18215, A03-106061), 1-CR Bldg C2 (A-18215, A03-106061), 1-CR
Bldg C3 (A-18215, A03-106061), 1-CR Bldg C4 (A-18215, A03-106061), 1-CR Bldg C5 (A-18215,
A03-106061), 1-CR Bldg C6 (A-18215, A03-106061), 1-CR Bldg C7 (A-18215, A03-106061), 1-CR
Bldg K (A-18215, A03-106061), 1-Multi-Purpose Bldg (A-18215, A03-106060), and Associated
Sitework</t>
  </si>
  <si>
    <t>25-6574</t>
  </si>
  <si>
    <t>PO2W-250000002846</t>
  </si>
  <si>
    <t>15577</t>
  </si>
  <si>
    <t>000000022122006</t>
  </si>
  <si>
    <t>Plan check review fee for 21st Century at Newton.  Alterations to 1-Admin/MPR/CR Bldg A (A-13784, A03-106063), 1-CR Bldg B (A-13784, A03-106062),
1-CR Bldg C (A-13784, A03-106062), 1-CR Bldg D (A-16455, A03-106062), 1-CR Bldg E (A-17862,
A03-106062), 1-CR Bldg G (A-18321 A03-106062, and Associated Sitework</t>
  </si>
  <si>
    <t>P24172A.H21</t>
  </si>
  <si>
    <t>000000021975108</t>
  </si>
  <si>
    <t>P24508A.H21</t>
  </si>
  <si>
    <t>000000022208082</t>
  </si>
  <si>
    <t>P24173A.H21</t>
  </si>
  <si>
    <t>P24497A.H21</t>
  </si>
  <si>
    <t>P24497B.H21</t>
  </si>
  <si>
    <t>000000022239924</t>
  </si>
  <si>
    <t>P24100B.H21</t>
  </si>
  <si>
    <t>P24097B.H21</t>
  </si>
  <si>
    <t>P24509.H21</t>
  </si>
  <si>
    <t>P24190A.H21</t>
  </si>
  <si>
    <t>P24191A.H21</t>
  </si>
  <si>
    <t>P24188.H21</t>
  </si>
  <si>
    <t>P24189.H21</t>
  </si>
  <si>
    <t>P24421A.H21</t>
  </si>
  <si>
    <t>000000022085781</t>
  </si>
  <si>
    <t>P24423A.H21</t>
  </si>
  <si>
    <t>P24422A.H21</t>
  </si>
  <si>
    <t>P24520B.H21</t>
  </si>
  <si>
    <t>000000022035062</t>
  </si>
  <si>
    <t>P24517B.H21</t>
  </si>
  <si>
    <t>P24525B.H21</t>
  </si>
  <si>
    <t>P24520A.H21</t>
  </si>
  <si>
    <t>P24517A.H21</t>
  </si>
  <si>
    <t>P24423B.H21</t>
  </si>
  <si>
    <t>P25003.H21</t>
  </si>
  <si>
    <t>P24421B.H21</t>
  </si>
  <si>
    <t>P24422B.H21</t>
  </si>
  <si>
    <t>P24525A.H21</t>
  </si>
  <si>
    <t>P25002.H21</t>
  </si>
  <si>
    <t>P25004.H21</t>
  </si>
  <si>
    <t>993529</t>
  </si>
  <si>
    <t>000000022186158</t>
  </si>
  <si>
    <t>993530</t>
  </si>
  <si>
    <t>90600870</t>
  </si>
  <si>
    <t>000000022231785</t>
  </si>
  <si>
    <t>90058215</t>
  </si>
  <si>
    <t>90058215-BAL</t>
  </si>
  <si>
    <t>000000022210566</t>
  </si>
  <si>
    <t>90499111</t>
  </si>
  <si>
    <t>000000022158315</t>
  </si>
  <si>
    <t>90528430</t>
  </si>
  <si>
    <t>90499112</t>
  </si>
  <si>
    <t>90528431</t>
  </si>
  <si>
    <t>90116216</t>
  </si>
  <si>
    <t>90116215</t>
  </si>
  <si>
    <t>90116217</t>
  </si>
  <si>
    <t>PO2W-250000002246</t>
  </si>
  <si>
    <t>90437550</t>
  </si>
  <si>
    <t>000000022193349</t>
  </si>
  <si>
    <t xml:space="preserve">Furniture for Wedgeworth - Tables, chairs, carpets, storage units, etc.  </t>
  </si>
  <si>
    <t>90437551</t>
  </si>
  <si>
    <t>90437552</t>
  </si>
  <si>
    <t>90437553</t>
  </si>
  <si>
    <t>90437554</t>
  </si>
  <si>
    <t>9042860</t>
  </si>
  <si>
    <t>000000022195524</t>
  </si>
  <si>
    <t>25-5092</t>
  </si>
  <si>
    <t>90499110</t>
  </si>
  <si>
    <t>90482860</t>
  </si>
  <si>
    <t>25-7182</t>
  </si>
  <si>
    <t>PO2W-250000003311</t>
  </si>
  <si>
    <t>25-7183</t>
  </si>
  <si>
    <t>PO2W-250000003312</t>
  </si>
  <si>
    <t>25-7184</t>
  </si>
  <si>
    <t>PO2W-250000003314</t>
  </si>
  <si>
    <t>25-7185</t>
  </si>
  <si>
    <t>PO2W-250000003315</t>
  </si>
  <si>
    <t>25-7186</t>
  </si>
  <si>
    <t>PO2W-250000003316</t>
  </si>
  <si>
    <t>Furniture for Valinda</t>
  </si>
  <si>
    <t>25-7187</t>
  </si>
  <si>
    <t>PO2W-250000003317</t>
  </si>
  <si>
    <t>Furniture for Sparks ES</t>
  </si>
  <si>
    <t>86433</t>
  </si>
  <si>
    <t>000000022007307</t>
  </si>
  <si>
    <t>86189</t>
  </si>
  <si>
    <t>000000022097370</t>
  </si>
  <si>
    <t>86994</t>
  </si>
  <si>
    <t>000000022129602</t>
  </si>
  <si>
    <t>87471</t>
  </si>
  <si>
    <t>000000022223151</t>
  </si>
  <si>
    <t>86734</t>
  </si>
  <si>
    <t>87184</t>
  </si>
  <si>
    <t>Rental of 8 (3+2+3) - 40' dry container at Los Altos HS.  The monthly rental rate is $180.00 or $225/container/month.  Add 2 more containers in May 2024.  Add 3 more containers in June, on inv #RI120740.</t>
  </si>
  <si>
    <t>RI123935 (1)</t>
  </si>
  <si>
    <t>000000022007311</t>
  </si>
  <si>
    <t>Rental of 3 - 40' dry container at Wilson HS.  The monthly rental rate is $180.00/container/month.   The delivery and pick-up fees is $300.00 each.</t>
  </si>
  <si>
    <t>RI123246</t>
  </si>
  <si>
    <t>000000021989989</t>
  </si>
  <si>
    <t>RI123934</t>
  </si>
  <si>
    <t>RI124355</t>
  </si>
  <si>
    <t>000000022076459</t>
  </si>
  <si>
    <t>RI124507</t>
  </si>
  <si>
    <t>RI124948</t>
  </si>
  <si>
    <t>RI125448</t>
  </si>
  <si>
    <t>000000022117323</t>
  </si>
  <si>
    <t>RI125612</t>
  </si>
  <si>
    <t>000000022145182</t>
  </si>
  <si>
    <t>RI126008</t>
  </si>
  <si>
    <t>000000022186162</t>
  </si>
  <si>
    <t>RI120447</t>
  </si>
  <si>
    <t>000000022244456</t>
  </si>
  <si>
    <t>RI120577</t>
  </si>
  <si>
    <t>RI123082</t>
  </si>
  <si>
    <t>Addendum to PO2W-24*3068.  Rental of 5 (3+2) - 40' dry container at Los Altos HS.  The monthly rental rate is $180.00 or $225.00/container/month.  Add 2 more containers in May 2024.</t>
  </si>
  <si>
    <t>RI122881</t>
  </si>
  <si>
    <t>000000021977030</t>
  </si>
  <si>
    <t>RI123129</t>
  </si>
  <si>
    <t>RI123247</t>
  </si>
  <si>
    <t>RI123504</t>
  </si>
  <si>
    <t>RI123833</t>
  </si>
  <si>
    <t>RI123935 (2)</t>
  </si>
  <si>
    <t>RI124131</t>
  </si>
  <si>
    <t>000000022016305</t>
  </si>
  <si>
    <t>RI124387</t>
  </si>
  <si>
    <t>RI124508</t>
  </si>
  <si>
    <t>RI124766</t>
  </si>
  <si>
    <t>RI124982</t>
  </si>
  <si>
    <t>000000022109228</t>
  </si>
  <si>
    <t>RI125096</t>
  </si>
  <si>
    <t>RI125148</t>
  </si>
  <si>
    <t>RI120578</t>
  </si>
  <si>
    <t>RI120495</t>
  </si>
  <si>
    <t>RI123784</t>
  </si>
  <si>
    <t>Addendum to PO2W-24*3068. Rental of 3 - 40' dry container at Wilson HS.  The monthly rental rate is $180.00/container/month.  The delivery and pick-up fees is $300.00 each.</t>
  </si>
  <si>
    <t>Rental of 1 - 40' dry container at Stimson.  The monthly rental rate is $180.00/container/month.  The delivery and pick-up charges are $300.00 each</t>
  </si>
  <si>
    <t>RI125849</t>
  </si>
  <si>
    <t>Rental of 1 - 40' dry container at Stimson.  The monthly rental rate is $180.00/container/month.  The delivery and pick-up charges are $300.00 each. Moved exp to Equity &amp; Access (JVER 25*287)</t>
  </si>
  <si>
    <t>RI120700</t>
  </si>
  <si>
    <t>RI126370</t>
  </si>
  <si>
    <t>RI126848</t>
  </si>
  <si>
    <t>000000022265809</t>
  </si>
  <si>
    <t>RI125716</t>
  </si>
  <si>
    <t>RI126270</t>
  </si>
  <si>
    <t>RI126771</t>
  </si>
  <si>
    <t>RI123361</t>
  </si>
  <si>
    <t>RI123947</t>
  </si>
  <si>
    <t>RI124022</t>
  </si>
  <si>
    <t>RI124602</t>
  </si>
  <si>
    <t>RI125173</t>
  </si>
  <si>
    <t>RI125693</t>
  </si>
  <si>
    <t>RI126237</t>
  </si>
  <si>
    <t>RI126748</t>
  </si>
  <si>
    <t>PO2W-250000003342</t>
  </si>
  <si>
    <t>RI126371</t>
  </si>
  <si>
    <t>Rental (moving) of container(s) at Sierra Vista.  The monthly rental rate is $250.00/container/month.  The delivery and pick-up charges are $300.00 each</t>
  </si>
  <si>
    <t>RI126847</t>
  </si>
  <si>
    <t>25-7004</t>
  </si>
  <si>
    <t>25-7005</t>
  </si>
  <si>
    <t>PO2W-250000003343</t>
  </si>
  <si>
    <t>RI122671</t>
  </si>
  <si>
    <t>Rental (moving) of container(s) at Grazide .  The monthly rental rate is $250.00/container/month.  The delivery and pick-up charges are $300.00 each</t>
  </si>
  <si>
    <t>RI126335</t>
  </si>
  <si>
    <t>RI126812</t>
  </si>
  <si>
    <t>000000022263750</t>
  </si>
  <si>
    <t>RI126717</t>
  </si>
  <si>
    <t>PO2W-250000003283</t>
  </si>
  <si>
    <t>RI126751</t>
  </si>
  <si>
    <t>Rental (moving) of container(s) at Palm .  The monthly rental rate is $250.00/container/month.  The delivery and pick-up charges are $600.00 each</t>
  </si>
  <si>
    <t>25-7006</t>
  </si>
  <si>
    <t>25-7007</t>
  </si>
  <si>
    <t>PO2W-250000003344</t>
  </si>
  <si>
    <t>Rental (moving) of container(s) at Sparks ES .  The monthly rental rate is $250.00/container/month.  The delivery and pick-up charges are $600.00 each</t>
  </si>
  <si>
    <t>25-7020</t>
  </si>
  <si>
    <t>PO2W-250000003345</t>
  </si>
  <si>
    <t>Rental (moving) of container(s) at Wing Lane.  The monthly rental rate is $250.00/container/month.  The delivery and pick-up charges are $600.00 each</t>
  </si>
  <si>
    <t>25-7021</t>
  </si>
  <si>
    <t>PO2W-250000003284</t>
  </si>
  <si>
    <t>RI126750</t>
  </si>
  <si>
    <t>Rental (moving) of container(s) at Los Robles.  The monthly rental rate is $250.00/container/month.  The delivery and pick-up charges are $600.00 each</t>
  </si>
  <si>
    <t>25-7572</t>
  </si>
  <si>
    <t>PO2W-250000003691</t>
  </si>
  <si>
    <t>Rental (moving) of container(s) at California.  The monthly rental rate is $250.00/container/month.  The delivery and pick-up charges are $600.00 each</t>
  </si>
  <si>
    <t>For the Bond programs, to provide financial advisory services and continuing disclosure services to investors, from May 1, 2023 through June 30, 2028.  Not to exceed $80,000.00/year. Financial Services: $75K &amp; Disclosure Services: $5,000.00</t>
  </si>
  <si>
    <t>25-7175</t>
  </si>
  <si>
    <t>PO2W-250000003679</t>
  </si>
  <si>
    <t>5790HLPUSD</t>
  </si>
  <si>
    <t>000000022252476</t>
  </si>
  <si>
    <t>For the Bond programs, to provide continuing disclosure services, from May 1, 2023 through June 30, 2028.  Not to exceed $5,000.00/year.</t>
  </si>
  <si>
    <t>211550010</t>
  </si>
  <si>
    <t>000000021990007</t>
  </si>
  <si>
    <t>211550011</t>
  </si>
  <si>
    <t>000000022076463</t>
  </si>
  <si>
    <t>211550012</t>
  </si>
  <si>
    <t>211550013</t>
  </si>
  <si>
    <t>000000022208097</t>
  </si>
  <si>
    <t>211550014</t>
  </si>
  <si>
    <t>211550016</t>
  </si>
  <si>
    <t>000000022244459</t>
  </si>
  <si>
    <t>HLPUSD2401.06</t>
  </si>
  <si>
    <t>000000022007321</t>
  </si>
  <si>
    <t>HLPUSD2401.07</t>
  </si>
  <si>
    <t>HLPUSD2401.05</t>
  </si>
  <si>
    <t>000000022097372</t>
  </si>
  <si>
    <t>HLPUSD2401.08</t>
  </si>
  <si>
    <t>000000022208098</t>
  </si>
  <si>
    <t>HLPUSD2401.09</t>
  </si>
  <si>
    <t>HLPUSD2401.10</t>
  </si>
  <si>
    <t>PO2W-250000002455</t>
  </si>
  <si>
    <t>939F2A2B-0048</t>
  </si>
  <si>
    <t>000000022065573</t>
  </si>
  <si>
    <t>Advertising for Bid 2024-25.14 Bid Bundle 7B Fairgrove.  Publication dates: 02/18/25 &amp; 02/25/25</t>
  </si>
  <si>
    <t>25-5529</t>
  </si>
  <si>
    <t>Advertising for Bid 2024-25.14 Bid Bundle 7B Fairgrove.  Publication dates: 02/18/25 &amp; 02/25/25.  Vendor returned our check to us due to duplicate payment.</t>
  </si>
  <si>
    <t>PO2W-250000002456</t>
  </si>
  <si>
    <t>939F2A2B-0046</t>
  </si>
  <si>
    <t>Advertising for Bid 2024-25.13 Measure BB Bond. Bid Bundle #7 for Kwis, Lassalette, &amp; Sierra Vista.  Publication dates: 02/11/25 &amp; 02/18/25</t>
  </si>
  <si>
    <t>25-5531</t>
  </si>
  <si>
    <t>Advertising for Bid 2024-25.13 Measure BB Bond. Bid Bundle #7 for Kwis, Lassalette, &amp; Sierra Vista.  Publication dates: 02/11/25 &amp; 02/18/25. Vendor returned our check to us due to duplicate payment.</t>
  </si>
  <si>
    <t>10170</t>
  </si>
  <si>
    <t>000000021975177</t>
  </si>
  <si>
    <t>10933</t>
  </si>
  <si>
    <t>000000022244462</t>
  </si>
  <si>
    <t>10172</t>
  </si>
  <si>
    <t>000000021990025</t>
  </si>
  <si>
    <t>10934</t>
  </si>
  <si>
    <t>10164</t>
  </si>
  <si>
    <t>10167</t>
  </si>
  <si>
    <t>10309</t>
  </si>
  <si>
    <t>000000022097375</t>
  </si>
  <si>
    <t>5113</t>
  </si>
  <si>
    <t>10430</t>
  </si>
  <si>
    <t>000000022145185</t>
  </si>
  <si>
    <t>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JVER 25*222</t>
  </si>
  <si>
    <t>10787</t>
  </si>
  <si>
    <t>000000022191322</t>
  </si>
  <si>
    <t>10310</t>
  </si>
  <si>
    <t>5116</t>
  </si>
  <si>
    <t>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JVER 25*222</t>
  </si>
  <si>
    <t>10788</t>
  </si>
  <si>
    <t>10931</t>
  </si>
  <si>
    <t>5117</t>
  </si>
  <si>
    <t>10932</t>
  </si>
  <si>
    <t>10174</t>
  </si>
  <si>
    <t>10311</t>
  </si>
  <si>
    <t>10433</t>
  </si>
  <si>
    <t>10790</t>
  </si>
  <si>
    <t>10935</t>
  </si>
  <si>
    <t>10175</t>
  </si>
  <si>
    <t>10312</t>
  </si>
  <si>
    <t>14034</t>
  </si>
  <si>
    <t>10936</t>
  </si>
  <si>
    <t>10177</t>
  </si>
  <si>
    <t>10313</t>
  </si>
  <si>
    <t>10485</t>
  </si>
  <si>
    <t>10938</t>
  </si>
  <si>
    <t>32696</t>
  </si>
  <si>
    <t>000000022076482</t>
  </si>
  <si>
    <t>32804</t>
  </si>
  <si>
    <t>000000022097377</t>
  </si>
  <si>
    <t>32944</t>
  </si>
  <si>
    <t>000000022168067</t>
  </si>
  <si>
    <t>32450</t>
  </si>
  <si>
    <t>000000022223192</t>
  </si>
  <si>
    <t>32567</t>
  </si>
  <si>
    <t>33251</t>
  </si>
  <si>
    <t>000000022263776</t>
  </si>
  <si>
    <t>31926</t>
  </si>
  <si>
    <t>000000021990033</t>
  </si>
  <si>
    <t>32697</t>
  </si>
  <si>
    <t>32805</t>
  </si>
  <si>
    <t>000000022109236</t>
  </si>
  <si>
    <t>32451</t>
  </si>
  <si>
    <t>32568</t>
  </si>
  <si>
    <t>25-7568</t>
  </si>
  <si>
    <t>PO2W-250000003711</t>
  </si>
  <si>
    <t>General inspection for the project as defined in Title 24 at Fairgrove.  Alterations to 6-bldgs (A, B, C, H, J &amp; K), 1-Kindergarten Bldg (D), 1-Bank/Technology Bldgs (F), 1-Relo Classroom (P40) &amp; 1-Site Improvements</t>
  </si>
  <si>
    <t>25-7569</t>
  </si>
  <si>
    <t>PO2W-250000003712</t>
  </si>
  <si>
    <t>General inspection for the project as defined in Title 24 at Kwis.  Alterations to 4-Bldgs (2-5) &amp; Assoc SW</t>
  </si>
  <si>
    <t>25-7570</t>
  </si>
  <si>
    <t>PO2W-250000003713</t>
  </si>
  <si>
    <t>General inspection for the project as defined in Title 24 at Lassalette.  Alterations to 95-Bldgs (A-D, &amp;22) &amp; Assoc SW</t>
  </si>
  <si>
    <t>25-7571</t>
  </si>
  <si>
    <t>PO2W-250000003714</t>
  </si>
  <si>
    <t>General inspection for the project as defined in Title 24 at Sierra Vista.  Alterations to 4-Bldgs (A, B, D, &amp; G) &amp; Assoc SW</t>
  </si>
  <si>
    <t>103574</t>
  </si>
  <si>
    <t>000000022210612</t>
  </si>
  <si>
    <t>41754</t>
  </si>
  <si>
    <t>000000022046825</t>
  </si>
  <si>
    <t>41689</t>
  </si>
  <si>
    <t>000000022104838</t>
  </si>
  <si>
    <t>41816</t>
  </si>
  <si>
    <t>41884</t>
  </si>
  <si>
    <t>000000022114469</t>
  </si>
  <si>
    <t>41993</t>
  </si>
  <si>
    <t>000000022197959</t>
  </si>
  <si>
    <t>41936</t>
  </si>
  <si>
    <t>000000022226540</t>
  </si>
  <si>
    <t>41755</t>
  </si>
  <si>
    <t>41688</t>
  </si>
  <si>
    <t>41817</t>
  </si>
  <si>
    <t>41885</t>
  </si>
  <si>
    <t>41994</t>
  </si>
  <si>
    <t>41937</t>
  </si>
  <si>
    <t>41756</t>
  </si>
  <si>
    <t>41692</t>
  </si>
  <si>
    <t>41818</t>
  </si>
  <si>
    <t>41886</t>
  </si>
  <si>
    <t>41995</t>
  </si>
  <si>
    <t>41938</t>
  </si>
  <si>
    <t>Rental of restroom(s)</t>
  </si>
  <si>
    <t>240633141-001</t>
  </si>
  <si>
    <t>000000022016321</t>
  </si>
  <si>
    <t>Rental of portable restrooms for 7 months for Los Molinos students who are moving to Los Altos ES due to bond projects rotation</t>
  </si>
  <si>
    <t>240633141-002</t>
  </si>
  <si>
    <t>240633141-003</t>
  </si>
  <si>
    <t>240633141-004</t>
  </si>
  <si>
    <t>000000022044629</t>
  </si>
  <si>
    <t>240633141-005</t>
  </si>
  <si>
    <t>000000022097376</t>
  </si>
  <si>
    <t>240633141-006</t>
  </si>
  <si>
    <t>000000022153998</t>
  </si>
  <si>
    <t>240633141-007</t>
  </si>
  <si>
    <t>000000022191330</t>
  </si>
  <si>
    <t>240633141-008</t>
  </si>
  <si>
    <t>000000022263772</t>
  </si>
  <si>
    <t>25-7516</t>
  </si>
  <si>
    <t>PO2W-250000003643</t>
  </si>
  <si>
    <t>Addendum to PO2W-25*1277.  Rental of portable restrooms for 7 months for Los Molinos students who are moving to Los Altos ES due to bond projects rotation</t>
  </si>
  <si>
    <t>Addendum to PO2W-25*1277.  Rental of portable restrooms for Grazide students who are moving to Los Altos ES due to bond projects rotation</t>
  </si>
  <si>
    <t>RI122835</t>
  </si>
  <si>
    <t>RI123304</t>
  </si>
  <si>
    <t>RI123465</t>
  </si>
  <si>
    <t>RI123977</t>
  </si>
  <si>
    <t>RI124097</t>
  </si>
  <si>
    <t>RI124563</t>
  </si>
  <si>
    <t>RI124713</t>
  </si>
  <si>
    <t>RI125136</t>
  </si>
  <si>
    <t>RI125256</t>
  </si>
  <si>
    <t>RI125654</t>
  </si>
  <si>
    <t>RI125799</t>
  </si>
  <si>
    <t>RI126189</t>
  </si>
  <si>
    <t>RI123152</t>
  </si>
  <si>
    <t>RI123273</t>
  </si>
  <si>
    <t>RI124526</t>
  </si>
  <si>
    <t>RI125112</t>
  </si>
  <si>
    <t>RI125631</t>
  </si>
  <si>
    <t>RI126161</t>
  </si>
  <si>
    <t>RI126692</t>
  </si>
  <si>
    <t>000000022009719</t>
  </si>
  <si>
    <t>000000022168065</t>
  </si>
  <si>
    <t>25-5057</t>
  </si>
  <si>
    <t>PO3W-250000001580</t>
  </si>
  <si>
    <t>188703550</t>
  </si>
  <si>
    <t>000000022063186</t>
  </si>
  <si>
    <t>Boxes &amp; packing tapes for teachers' to pack their classrooms at Baldwin</t>
  </si>
  <si>
    <t>Boxes &amp; packing tapes for teachers' to pack their classrooms at California</t>
  </si>
  <si>
    <t>Boxes &amp; packing tapes for teachers' to pack their classrooms at Kwis</t>
  </si>
  <si>
    <t>Boxes &amp; packing tapes for teachers' to pack their classrooms at Los Molinos</t>
  </si>
  <si>
    <t>Boxes &amp; packing tapes for teachers' to pack their classrooms at Palm</t>
  </si>
  <si>
    <t>25-6154</t>
  </si>
  <si>
    <t>PO2W-250000002646</t>
  </si>
  <si>
    <t>190552295</t>
  </si>
  <si>
    <t>000000022107160</t>
  </si>
  <si>
    <t>Boxes for teachers' to pack their classrooms at California</t>
  </si>
  <si>
    <t>Boxes for teachers' to pack their classrooms at Fairgrove</t>
  </si>
  <si>
    <t>Boxes for teachers' to pack their classrooms at Kwis</t>
  </si>
  <si>
    <t>Boxes for teachers' to pack their classrooms at Los Molinos</t>
  </si>
  <si>
    <t>Boxes for teachers' to pack their classrooms at Palm</t>
  </si>
  <si>
    <t>25-7002</t>
  </si>
  <si>
    <t>PO3W-250000002470</t>
  </si>
  <si>
    <t>192219049</t>
  </si>
  <si>
    <t>000000022173047</t>
  </si>
  <si>
    <t>Boxes for teachers' to pack their classrooms at Sierra VIsta</t>
  </si>
  <si>
    <t>Boxes for teachers' to pack their classrooms at Grazide</t>
  </si>
  <si>
    <t>Boxes for teachers' to pack their classrooms at Lassalette</t>
  </si>
  <si>
    <t>Boxes for teachers' to pack their classrooms at Baldwin</t>
  </si>
  <si>
    <t>25-7449</t>
  </si>
  <si>
    <t>PO2W-250000003555</t>
  </si>
  <si>
    <t>193533983</t>
  </si>
  <si>
    <t>000000022237384</t>
  </si>
  <si>
    <t>Boxes for teachers' to pack their classrooms at Sparks ES</t>
  </si>
  <si>
    <t>Boxes for teachers' to pack their classrooms at Valinda</t>
  </si>
  <si>
    <t>Boxes for teachers' to pack their classrooms at Wing Lane</t>
  </si>
  <si>
    <t>Scanning/printing - set-up, copy, digital processing, copying, stapling, binding, 3 hole drill, cover, and delivery for Fairgrove (JVER 25*170)</t>
  </si>
  <si>
    <t>Scanning/printing - set-up, copy, digital processing, copying, stapling, binding, 3 hole drill, cover, and delivery for Palm (JVER 26*14)</t>
  </si>
  <si>
    <t>Scanning/printing - set-up, copy, digital processing, copying, stapling, binding, 3 hole drill, cover, and delivery for Sparks MS (JVER 26*14)</t>
  </si>
  <si>
    <t>Scanning/printing - set-up, copy, digital processing, copying, stapling, binding, 3 hole drill, cover, and delivery for Wing Lane (JVER 26*14)</t>
  </si>
  <si>
    <t>Scanning/printing - set-up, copy, digital processing, copying, stapling, binding, 3 hole drill, cover, and delivery for Valinda (JVER 26*14)</t>
  </si>
  <si>
    <t>12871080</t>
  </si>
  <si>
    <t>000000022329951</t>
  </si>
  <si>
    <t>Scanning/printing - set-up, copy, digital processing, copying, stapling, binding, 3 hole drill, cover, and delivery for Palm ES (JVER 26*86)</t>
  </si>
  <si>
    <t>Scanning/printing - set-up, copy, digital processing, copying, stapling, binding, 3 hole drill, cover, and delivery for Sparks ES (JVER 26*86)</t>
  </si>
  <si>
    <t>Scanning/printing - set-up, copy, digital processing, copying, stapling, binding, 3 hole drill, cover, and delivery for Valinda (JVER 26*86)</t>
  </si>
  <si>
    <t>Scanning/printing - set-up, copy, digital processing, copying, stapling, binding, 3 hole drill, cover, and delivery for Wing Lane (JVER 26*86)</t>
  </si>
  <si>
    <t>12812753</t>
  </si>
  <si>
    <t>000000022343107</t>
  </si>
  <si>
    <t>Scanning/printing - set-up, copy, digital processing, copying, stapling, binding, 3 hole drill, cover, and delivery for Palm. JVER 26*89</t>
  </si>
  <si>
    <t>Scanning/printing - set-up, copy, digital processing, copying, stapling, binding, 3 hole drill, cover, and delivery for Sparks ES.  JVER 26*89</t>
  </si>
  <si>
    <t>Scanning/printing - set-up, copy, digital processing, copying, stapling, binding, 3 hole drill, cover, and delivery for Valinda. JVER 26*89</t>
  </si>
  <si>
    <t>Scanning/printing - set-up, copy, digital processing, copying, stapling, binding, 3 hole drill, cover, and delivery for Wing Lane. JVER 26*89</t>
  </si>
  <si>
    <t>12813982</t>
  </si>
  <si>
    <t>Scanning/printing - set-up, copy, digital processing, copying, stapling, binding, 3 hole drill, cover, and delivery for Sparks ES. JVER 26*89</t>
  </si>
  <si>
    <t>12822551</t>
  </si>
  <si>
    <t>Scanning/printing - set-up, copy, digital processing, copying, stapling, binding, 3 hole drill, cover, and delivery for Fairgrove. JVER 26*89</t>
  </si>
  <si>
    <t>Scanning/printing - set-up, copy, digital processing, copying, stapling, binding, 3 hole drill, cover, and delivery for Grazide. JVER 26*89</t>
  </si>
  <si>
    <t>Scanning/printing - set-up, copy, digital processing, copying, stapling, binding, 3 hole drill, cover, and delivery for Kwis. JVER 26*89</t>
  </si>
  <si>
    <t>Scanning/printing - set-up, copy, digital processing, copying, stapling, binding, 3 hole drill, cover, and delivery for Lassalette. JVER 26*89</t>
  </si>
  <si>
    <t>Scanning/printing - set-up, copy, digital processing, copying, stapling, binding, 3 hole drill, cover, and delivery for Sierra Vista. JVER 26*89</t>
  </si>
  <si>
    <t>12822548</t>
  </si>
  <si>
    <t>12822433</t>
  </si>
  <si>
    <t>12871068</t>
  </si>
  <si>
    <t>000000022344892</t>
  </si>
  <si>
    <t>12871082</t>
  </si>
  <si>
    <t>12896308</t>
  </si>
  <si>
    <t>000000022355092</t>
  </si>
  <si>
    <t>Scanning/printing - set-up, copy, digital processing, copying, stapling, binding, 3 hole drill, cover, and delivery for Sierra Vista.  JVER 26*92</t>
  </si>
  <si>
    <t>12896311</t>
  </si>
  <si>
    <t>Lenovo wireless combo keyboard &amp; mouse for Baldwin. Total: 19</t>
  </si>
  <si>
    <t>Lenovo wireless combo keyboard &amp; mouse for California. Total: 16</t>
  </si>
  <si>
    <t>Lenovo wireless combo keyboard &amp; mouse for Grazide. Total: 22</t>
  </si>
  <si>
    <t>Lenovo wireless combo keyboard &amp; mouse for Los Molinos. Total: 19</t>
  </si>
  <si>
    <t>26-1098</t>
  </si>
  <si>
    <t>PO3W-260000000160</t>
  </si>
  <si>
    <t>0258631-IN</t>
  </si>
  <si>
    <t>000000022344894</t>
  </si>
  <si>
    <t>ViewSonic ViewBoard IFP7550, adapter &amp; ewaste for Fairgrove.  Total: 30</t>
  </si>
  <si>
    <t>0259684-IN</t>
  </si>
  <si>
    <t>000000022379122</t>
  </si>
  <si>
    <t>Lenovo Think Centre M70Q, wireless keyboard &amp; mouse, mount &amp; cages for Fairgrove.  Total: 30</t>
  </si>
  <si>
    <t>ViewSonic ViewBoard IFP7550, adapter &amp; ewaste for Kwis.  Total: 13</t>
  </si>
  <si>
    <t>Lenovo Think Centre M70Q, wireless keyboard &amp; mouse, mount &amp; cages for Kwis.  Total: 13</t>
  </si>
  <si>
    <t>ViewSonic ViewBoard IFP7550, adapter &amp; ewaste for Lassalette.  Total: 13</t>
  </si>
  <si>
    <t>Lenovo Think Centre M70Q, wireless keyboard &amp; mouse, mount &amp; cages for Lassalette.  Total: 13</t>
  </si>
  <si>
    <t>ViewSonic ViewBoard IFP7550, adapter &amp; ewaste for Sierra Vista.  Total: 15</t>
  </si>
  <si>
    <t>Lenovo Think Centre M70Q, wireless keyboard &amp; mouse, mount &amp; cages for Sierra Vista.  Total: 15</t>
  </si>
  <si>
    <t>26-1121</t>
  </si>
  <si>
    <t>PO3W-260000000161</t>
  </si>
  <si>
    <t>0258566-IN</t>
  </si>
  <si>
    <t>ViewSonic ViewBoard IFP7550, adapter &amp; ewaste for Sparks ES.  Total: 16</t>
  </si>
  <si>
    <t>0258567-IN</t>
  </si>
  <si>
    <t>Elmo doc cameras for Sparks ES.  Total: 16</t>
  </si>
  <si>
    <t>Lenovo Think Centre M70Q, wireless keyboard &amp; mouse, mount,  cages, &amp; imaging services for Sparks ES.  Total: 16</t>
  </si>
  <si>
    <t>0259382-IN</t>
  </si>
  <si>
    <t>ViewSonic ViewBoard IFP7550, adapter &amp; ewaste for Valinda.  Total: 14</t>
  </si>
  <si>
    <t>Elmo doc cameras for Valinda. Total: 14</t>
  </si>
  <si>
    <t>Lenovo Think Centre M70Q, wireless keyboard &amp; mouse, mount,  cages, &amp; imaging services for Valinda.  Total: 14</t>
  </si>
  <si>
    <t>ViewSonic ViewBoard IFP7550, adapter &amp; ewaste for Wing Lane.  Total: 15</t>
  </si>
  <si>
    <t>Elmo doc cameras for Wing Lane.  Total: 15</t>
  </si>
  <si>
    <t>Lenovo Think Centre M70Q, wireless keyboard &amp; mouse, mount,  cages, &amp; imaging services for Wing Lane.  Total: 15</t>
  </si>
  <si>
    <t>25501</t>
  </si>
  <si>
    <t>7363</t>
  </si>
  <si>
    <t>000000022357180</t>
  </si>
  <si>
    <t>000000022296532</t>
  </si>
  <si>
    <t>000000022275732</t>
  </si>
  <si>
    <t>000000022321445</t>
  </si>
  <si>
    <t>000000022359491</t>
  </si>
  <si>
    <t>000000022402311</t>
  </si>
  <si>
    <t>000000022329957</t>
  </si>
  <si>
    <t>000000022394044</t>
  </si>
  <si>
    <t>PO2W-260000000053</t>
  </si>
  <si>
    <t>000000022317349</t>
  </si>
  <si>
    <t>000000022396907</t>
  </si>
  <si>
    <t>26-543</t>
  </si>
  <si>
    <t>PO2W-260000000054</t>
  </si>
  <si>
    <t>26-544</t>
  </si>
  <si>
    <t>PO2W-260000000055</t>
  </si>
  <si>
    <t>26-545</t>
  </si>
  <si>
    <t>PO2W-260000000056</t>
  </si>
  <si>
    <t>Classroom improvements for Lassalette.  Bid #2024-25.13.  Measure BB Bid Bundle #7: Kwis, Lassalette, &amp; Sierra Vista. Bid Option #1 (include allowances of $300,000.00)</t>
  </si>
  <si>
    <t>26-546</t>
  </si>
  <si>
    <t>PO2W-260000000057</t>
  </si>
  <si>
    <t>Classroom improvements for Sierra Vista.  Bid #2024-25.13.  Measure BB Bid Bundle #7: Kwis, Lassalette, &amp; Sierra Vista. Bid Option #1 (include allowances of $190,000.00)</t>
  </si>
  <si>
    <t>26-547</t>
  </si>
  <si>
    <t>26-884</t>
  </si>
  <si>
    <t>PO2W-260000000319</t>
  </si>
  <si>
    <t>Classroom improvements for Sparks ES.  Bid #2024-25.21.  Measure BB Bid Bundle #8: Palm ES, Sparks ES, Wing Lane, &amp; Valinda (Includes $220,000.00 in allowances).</t>
  </si>
  <si>
    <t>26-885</t>
  </si>
  <si>
    <t>PO2W-260000000324</t>
  </si>
  <si>
    <t>Classroom improvements for Valinda.  Bid #2024-25.21.  Measure BB Bid Bundle #8: Palm ES, Sparks ES, Wing Lane, &amp; Valinda (Includes $198,000.00 in allowances)</t>
  </si>
  <si>
    <t>26-886</t>
  </si>
  <si>
    <t>PO2W-260000000325</t>
  </si>
  <si>
    <t>Classroom improvements for Valinda.  Bid #2024-25.21.  Measure BB Bid Bundle #8: Palm ES, Sparks ES, Wing Lane, &amp; Valinda (Includes $204,000.00 in allowances)</t>
  </si>
  <si>
    <t>Audit services for the bond projects. Accrued 2023/24 annual bond audit fee.</t>
  </si>
  <si>
    <t>Audit services for the bond projects - 2023/24</t>
  </si>
  <si>
    <t>PO1-260000000500</t>
  </si>
  <si>
    <t>Audit services for the bond projects. Accrued 2024/25 annual bond audit fee (JVA 26*358)</t>
  </si>
  <si>
    <t>26-1249</t>
  </si>
  <si>
    <t>000000022191247</t>
  </si>
  <si>
    <t>000000022197927</t>
  </si>
  <si>
    <t>22-31309-60-0000001A</t>
  </si>
  <si>
    <t>000000022273386</t>
  </si>
  <si>
    <t>45939</t>
  </si>
  <si>
    <t>000000022329959</t>
  </si>
  <si>
    <t>Furniture for Los Molinos SDC (Room 17).  Stools, desks, shelves etc.  JVER 26*87</t>
  </si>
  <si>
    <t>45940</t>
  </si>
  <si>
    <t>Furniture for Baldwin (14 Rooms).  Stools, desks, shelves etc.  JVER 26*51</t>
  </si>
  <si>
    <t>45875</t>
  </si>
  <si>
    <t>000000022324445</t>
  </si>
  <si>
    <t>Furniture for Baldwin (14 Rooms).  Stools, desks, shelves etc.  JVER 26*85</t>
  </si>
  <si>
    <t>45731</t>
  </si>
  <si>
    <t>000000022287389</t>
  </si>
  <si>
    <t>Furniture for Baldwin SDC (Room 8).  Stools, desks, shelves etc.  Cancelled warrant #22287389</t>
  </si>
  <si>
    <t>Furniture for Baldwin SDC (Room 8).  Stools, desks, shelves etc.  JVER 26*51</t>
  </si>
  <si>
    <t>000000022317350</t>
  </si>
  <si>
    <t>Furniture for Baldwin SDC (Room 8).  Stools, desks, shelves etc.  Accrued inv #45731 (JVA 26*215)</t>
  </si>
  <si>
    <t>46184</t>
  </si>
  <si>
    <t>000000022366285</t>
  </si>
  <si>
    <t>Furniture for Baldwin SDC (Room 8).  Stools, desks, shelves etc.  JVER 26*93</t>
  </si>
  <si>
    <t>Furniture for Wedgeworth (14 rooms).  Stools, desks, shelves etc.  JVER 26*51</t>
  </si>
  <si>
    <t>Furniture for Wedgeworth.  Stools, desks, shelves etc.  JVER 26*51</t>
  </si>
  <si>
    <t>46003</t>
  </si>
  <si>
    <t>000000022361761</t>
  </si>
  <si>
    <t>Furniture for Lassalette.  JVER 26*93</t>
  </si>
  <si>
    <t>46297</t>
  </si>
  <si>
    <t>000000022402316</t>
  </si>
  <si>
    <t>Furniture for Lassalette.   Included a reclass of exp from 4400 to 4300 (JVER 26*102) in the amount of $885.51</t>
  </si>
  <si>
    <t>46002</t>
  </si>
  <si>
    <t>46296</t>
  </si>
  <si>
    <t>Furniture for Lassalette.  Included a reclass of exp from 4400 to 4300 (JVER 26*102) in the amount of $320.06</t>
  </si>
  <si>
    <t>46266</t>
  </si>
  <si>
    <t>46265</t>
  </si>
  <si>
    <t>46298</t>
  </si>
  <si>
    <t>Furniture for Sierra Vista.  Included a reclass of exp from 4400 to 4300 (JVER 26*102) in the amount of $316.76</t>
  </si>
  <si>
    <t>46300</t>
  </si>
  <si>
    <t>Furniture for Sierra Vista.  Included a reclass of exp from 4400 to 4300 (JVER 26*102) in the amount of $99.56</t>
  </si>
  <si>
    <t>45959</t>
  </si>
  <si>
    <t>Furniture for Sierra Vista. JVER 26*87</t>
  </si>
  <si>
    <t>46301</t>
  </si>
  <si>
    <t>Furniture for Sierra Vista.  Included a reclass of exp from 4400 to 4300 (JVER 26*102) in the amount of $597.33</t>
  </si>
  <si>
    <t>45958</t>
  </si>
  <si>
    <t>46299</t>
  </si>
  <si>
    <t>Furniture for Sierra Vista.  Included a reclass of exp from 4400 to 4300 (JVER 26*102) in the amount of $372.35</t>
  </si>
  <si>
    <t>46244</t>
  </si>
  <si>
    <t>Furniture for Kwis.  JVER 26*93</t>
  </si>
  <si>
    <t>46293</t>
  </si>
  <si>
    <t>Furniture for Kwis.  Included a reclass of exp from 4400 to 4300 (JVER 26*102) in the amount of $528.89</t>
  </si>
  <si>
    <t>46295</t>
  </si>
  <si>
    <t>Furniture for Kwis.  Included a reclass of exp from 4400 to 4300 (JVER 26*102) in the amount of $531.13</t>
  </si>
  <si>
    <t>46294</t>
  </si>
  <si>
    <t>Furniture for Kwis.  Included a reclass of exp from 4400 to 4300 (JVER 26*102) in the amount of $352.59</t>
  </si>
  <si>
    <t>45934</t>
  </si>
  <si>
    <t>Furniture for Grazide.  JVER 26*93</t>
  </si>
  <si>
    <t>46302</t>
  </si>
  <si>
    <t>Furniture for Grazide.  Included a reclass of exp from 4400 to 4300 (JVER 26*102) in the amount of $1,348.05</t>
  </si>
  <si>
    <t>26-1060</t>
  </si>
  <si>
    <t>PO2W-260000000326</t>
  </si>
  <si>
    <t>Furniture for Wing Lane. Room #62 &amp; 72. Grade: 4 &amp; 5</t>
  </si>
  <si>
    <t>26-1061</t>
  </si>
  <si>
    <t>PO2W-260000000327</t>
  </si>
  <si>
    <t>Furniture for Wing Lane. Rom #61, 63, 71, 73. Grade: 4 &amp; 5</t>
  </si>
  <si>
    <t>PO2W-260000000328</t>
  </si>
  <si>
    <t>46381</t>
  </si>
  <si>
    <t xml:space="preserve">Furniture for Wing Lane. Room #31 - 33. Grade: 3.  </t>
  </si>
  <si>
    <t>Furniture for Wing Lane. Room #31 - 33. Grade: 3.  JVER 26*102</t>
  </si>
  <si>
    <t>26-1062</t>
  </si>
  <si>
    <t>Furniture for Wing Lane. Room #31 - 33. Grade: 3</t>
  </si>
  <si>
    <t>26-1363</t>
  </si>
  <si>
    <t>PO2W-260000000248</t>
  </si>
  <si>
    <t>46098</t>
  </si>
  <si>
    <t>000000022355097</t>
  </si>
  <si>
    <t>Furniture for Wedgeworth WWK5</t>
  </si>
  <si>
    <t>26-1479</t>
  </si>
  <si>
    <t>PO2W-260000000320</t>
  </si>
  <si>
    <t>Furniture for Sparks ES.  Room #4,5 &amp;6. Grade:2</t>
  </si>
  <si>
    <t>26-1480</t>
  </si>
  <si>
    <t>PO2W-260000000323</t>
  </si>
  <si>
    <t>Furniture for Sparks ES.  Room #1,2 &amp; 3. Grade: 1 &amp; 2</t>
  </si>
  <si>
    <t>26-1481</t>
  </si>
  <si>
    <t>PO2W-260000000321</t>
  </si>
  <si>
    <t>Furniture for Sparks ES.  Room #8 &amp; 9. Grade: 3</t>
  </si>
  <si>
    <t>26-1482</t>
  </si>
  <si>
    <t>PO2W-260000000322</t>
  </si>
  <si>
    <t>46382</t>
  </si>
  <si>
    <t>000000022394046</t>
  </si>
  <si>
    <t>Furniture for Sparks ES.  Room #10, 11, 12 &amp; 15. Grade: 4 &amp; 5</t>
  </si>
  <si>
    <t>26-1483</t>
  </si>
  <si>
    <t>PO2W-260000000329</t>
  </si>
  <si>
    <t>Furniture for Valinda.  Room #21-24. Grade: 1 &amp; 2</t>
  </si>
  <si>
    <t>26-1484</t>
  </si>
  <si>
    <t>PO2W-260000000330</t>
  </si>
  <si>
    <t>Furniture for Valinda.  Room #31-34 &amp; 41-44.  Grade: 3, 4 &amp; 5</t>
  </si>
  <si>
    <t>Construction management services for the Baldwin - phase B (All sites, except for the 4 high schools).  Addendum to PO1-22*334 &amp; PO2W-22*862.  JVER 26*67</t>
  </si>
  <si>
    <t>Construction management services for California - phase B (All sites, except for the 4 high schools).  Addendum to PO1-22*334 &amp; PO2W-22*862.  JVER 26*67</t>
  </si>
  <si>
    <t>Construction management services for Fairgrove - phase B (All sites, except for the 4 high schools).  Addendum to PO1-22*334 &amp; PO2W-22*862.  JVER 26*67</t>
  </si>
  <si>
    <t>Construction management services for Grazide - phase B (All sites, except for the 4 high schools).  Addendum to PO1-22*334 &amp; PO2W-22*862.  JVER 26*67</t>
  </si>
  <si>
    <t>Construction management services for Kwis - phase B (All sites, except for the 4 high schools).  Addendum to PO1-22*334 &amp; PO2W-22*862.  JVER 26*67</t>
  </si>
  <si>
    <t>Construction management services for Los Molinos - phase B (All sites, except for the 4 high schools).  Addendum to PO1-22*334 &amp; PO2W-22*862.  JVER 26*67</t>
  </si>
  <si>
    <t>Construction management services for Palm - phase B (All sites, except for the 4 high schools).  Addendum to PO1-22*334 &amp; PO2W-22*862.  JVER 26*67</t>
  </si>
  <si>
    <t>Construction management services for Sierra Vista - phase B (All sites, except for the 4 high schools).  Addendum to PO1-22*334 &amp; PO2W-22*862.  JVER 26*67</t>
  </si>
  <si>
    <t>Construction management services for Sparks ES - phase B (All sites, except for the 4 high schools).  Addendum to PO1-22*334 &amp; PO2W-22*862.  JVER 26*67</t>
  </si>
  <si>
    <t>Construction management services for Valinda - phase B (All sites, except for the 4 high schools).  Addendum to PO1-22*334 &amp; PO2W-22*862.  JVER 26*67</t>
  </si>
  <si>
    <t>Construction management services for Valley - phase B (All sites, except for the 4 high schools).  Addendum to PO1-22*334 &amp; PO2W-22*862.  JVER 26*67</t>
  </si>
  <si>
    <t>Construction management services for Wing Lane - phase B (All sites, except for the 4 high schools).  Addendum to PO1-22*334 &amp; PO2W-22*862.  JVER 26*67</t>
  </si>
  <si>
    <t>173010</t>
  </si>
  <si>
    <t>000000022291527</t>
  </si>
  <si>
    <t>Construction management services for Baldwin - phase B (All sites, except for the 4 high schools).  Addendum to PO1-22*334 &amp; PO2W-22*862.  JVER 26*67</t>
  </si>
  <si>
    <t>PO2W-250000003772, PO2W-240000000890, PO2W-220000000862, PO1-220000000334</t>
  </si>
  <si>
    <t>Construction management services for Fairgrove - phase B (All sites, except for the 4 high schools).  Addendum to PO1-22*334, PO2W-22*862 &amp; PO2W-24*890.   JVER 26*67</t>
  </si>
  <si>
    <t>Construction management services for Grazide- phase B (All sites, except for the 4 high schools).  Addendum to PO1-22*334, PO2W-22*862 &amp; PO2W-24*890.   JVER 26*67</t>
  </si>
  <si>
    <t>Construction management services for Kwis - phase B (All sites, except for the 4 high schools).  Addendum to PO1-22*334, PO2W-22*862 &amp; PO2W-24*890.   JVER 26*67</t>
  </si>
  <si>
    <t>Construction management services for Lassalette - phase B (All sites, except for the 4 high schools).  Addendum to PO1-22*334, PO2W-22*862 &amp; PO2W-24*890.   JVER 26*67</t>
  </si>
  <si>
    <t>Construction management services for Los Molinos  - phase B (All sites, except for the 4 high schools).  Addendum to PO1-22*334, PO2W-22*862 &amp; PO2W-24*890.   JVER 26*67</t>
  </si>
  <si>
    <t>Construction management services for Palm  - phase B (All sites, except for the 4 high schools).  Addendum to PO1-22*334, PO2W-22*862 &amp; PO2W-24*890.   JVER 26*67</t>
  </si>
  <si>
    <t>Construction management services for Sierra Vista - phase B (All sites, except for the 4 high schools).  Addendum to PO1-22*334, PO2W-22*862 &amp; PO2W-24*890.   JVER 26*67</t>
  </si>
  <si>
    <t>Construction management services for Sparks ES - phase B (All sites, except for the 4 high schools).  Addendum to PO1-22*334, PO2W-22*862 &amp; PO2W-24*890.   JVER 26*67</t>
  </si>
  <si>
    <t>Construction management services for Valinda  - phase B (All sites, except for the 4 high schools).  Addendum to PO1-22*334, PO2W-22*862 &amp; PO2W-24*890.   JVER 26*67</t>
  </si>
  <si>
    <t>Construction management services for Valley - phase B (All sites, except for the 4 high schools).  Addendum to PO1-22*334, PO2W-22*862 &amp; PO2W-24*890.   JVER 26*67</t>
  </si>
  <si>
    <t>Construction management services for Wing Lane  - phase B (All sites, except for the 4 high schools).  Addendum to PO1-22*334, PO2W-22*862 &amp; PO2W-24*890.   JVER 26*67</t>
  </si>
  <si>
    <t>174288</t>
  </si>
  <si>
    <t>000000022341091</t>
  </si>
  <si>
    <t>176389</t>
  </si>
  <si>
    <t>000000022376912</t>
  </si>
  <si>
    <t>PO2W-250000003759, PO2W-240000000481, PO2W-230000003838</t>
  </si>
  <si>
    <t>171462</t>
  </si>
  <si>
    <t>000000022296534</t>
  </si>
  <si>
    <t>Construction management services for 4 HS.  Addendum to PO2W-23*3838 &amp; PO2W-24*481.  Revised amount from $73,080.00 to $51,620.00.</t>
  </si>
  <si>
    <t>172262</t>
  </si>
  <si>
    <t>174290</t>
  </si>
  <si>
    <t>176402</t>
  </si>
  <si>
    <t>000000022374670</t>
  </si>
  <si>
    <t>26-2545</t>
  </si>
  <si>
    <t>PO2W-260000000860</t>
  </si>
  <si>
    <t>000000022391720</t>
  </si>
  <si>
    <t>Plan check review fee for 21st Century at Sparks MS.  Alterations to 1-Admin/MPR.CR Bldg A (A-12240, A-16546), 1-CR Bldg C (A-12240, A03-106011), 1-CR Bldg D (A-17742, A03-106011), 1-CR Bldg E (A-17742, A03-106011), 1-CR Bldg F (A-17742, A03-106011)), and Associated Sitework</t>
  </si>
  <si>
    <t>995563</t>
  </si>
  <si>
    <t>000000022402325</t>
  </si>
  <si>
    <t>382347101023</t>
  </si>
  <si>
    <t>90572304</t>
  </si>
  <si>
    <t>000000022273406</t>
  </si>
  <si>
    <t>91705718</t>
  </si>
  <si>
    <t>000000022376925</t>
  </si>
  <si>
    <t>Furniture for Fairgrove. JVER 26*95</t>
  </si>
  <si>
    <t>26-1366</t>
  </si>
  <si>
    <t>PO2W-260000000249</t>
  </si>
  <si>
    <t>Furniture for Wedgeworth</t>
  </si>
  <si>
    <t>87791</t>
  </si>
  <si>
    <t>000000022275753</t>
  </si>
  <si>
    <t>88378</t>
  </si>
  <si>
    <t>000000022381038</t>
  </si>
  <si>
    <t>Close-out PO. Rental of 1 - 40' dry container at Stimson.  The monthly rental rate is $180.00/container/month.  The delivery and pick-up charges are $300.00 each</t>
  </si>
  <si>
    <t>RI127298</t>
  </si>
  <si>
    <t>000000022313217</t>
  </si>
  <si>
    <t>RI01642</t>
  </si>
  <si>
    <t>000000022343122</t>
  </si>
  <si>
    <t>RI02039</t>
  </si>
  <si>
    <t>000000022394060</t>
  </si>
  <si>
    <t>RI127218</t>
  </si>
  <si>
    <t>RI01656</t>
  </si>
  <si>
    <t>000000022361763</t>
  </si>
  <si>
    <t>RI02052</t>
  </si>
  <si>
    <t>RI127192</t>
  </si>
  <si>
    <t>RI01933</t>
  </si>
  <si>
    <t>000000022391732</t>
  </si>
  <si>
    <t>RI127297</t>
  </si>
  <si>
    <t>R101641</t>
  </si>
  <si>
    <t>R102038</t>
  </si>
  <si>
    <t>RI127144</t>
  </si>
  <si>
    <t>000000022302141</t>
  </si>
  <si>
    <t>RI127263</t>
  </si>
  <si>
    <t>RI02012</t>
  </si>
  <si>
    <t>RI127211</t>
  </si>
  <si>
    <t>Haddicks Towing</t>
  </si>
  <si>
    <t>26-622</t>
  </si>
  <si>
    <t>PO2W-260000000058</t>
  </si>
  <si>
    <t>Relocate container within Sparks ES property</t>
  </si>
  <si>
    <t>RI127458</t>
  </si>
  <si>
    <t>RI01766</t>
  </si>
  <si>
    <t>RI127210</t>
  </si>
  <si>
    <t>RI01944</t>
  </si>
  <si>
    <t>RI127095</t>
  </si>
  <si>
    <t>RI127096</t>
  </si>
  <si>
    <t>211550015</t>
  </si>
  <si>
    <t>000000022289381</t>
  </si>
  <si>
    <t>211550017</t>
  </si>
  <si>
    <t>211550018</t>
  </si>
  <si>
    <t>000000022357193</t>
  </si>
  <si>
    <t>211550019</t>
  </si>
  <si>
    <t>000000022381042</t>
  </si>
  <si>
    <t>GAX</t>
  </si>
  <si>
    <t>939F2A2B-0051</t>
  </si>
  <si>
    <t>000000022296548</t>
  </si>
  <si>
    <t>Advertising for Bid 2024-25.21 Measure BB Bond. Bid Bundle #8 for Palm, Sparks ES, Valinda, &amp; Wing Lane.  Publication dates: 04/22/25 &amp; 04/29/25.</t>
  </si>
  <si>
    <t>11023</t>
  </si>
  <si>
    <t>000000022296554</t>
  </si>
  <si>
    <t>10656</t>
  </si>
  <si>
    <t>000000022341103</t>
  </si>
  <si>
    <t>11121</t>
  </si>
  <si>
    <t>10499</t>
  </si>
  <si>
    <t>000000022381048</t>
  </si>
  <si>
    <t>11287</t>
  </si>
  <si>
    <t>11024</t>
  </si>
  <si>
    <t>11122</t>
  </si>
  <si>
    <t>10657</t>
  </si>
  <si>
    <t>10500</t>
  </si>
  <si>
    <t>11288</t>
  </si>
  <si>
    <t>11020</t>
  </si>
  <si>
    <t>000000022296555</t>
  </si>
  <si>
    <t>10654</t>
  </si>
  <si>
    <t>11118</t>
  </si>
  <si>
    <t>10497</t>
  </si>
  <si>
    <t>10930</t>
  </si>
  <si>
    <t>11285</t>
  </si>
  <si>
    <t>11021</t>
  </si>
  <si>
    <t>10431</t>
  </si>
  <si>
    <t>11119</t>
  </si>
  <si>
    <t>10498</t>
  </si>
  <si>
    <t>000000022366308</t>
  </si>
  <si>
    <t>10655</t>
  </si>
  <si>
    <t>11022</t>
  </si>
  <si>
    <t>10789</t>
  </si>
  <si>
    <t>11120</t>
  </si>
  <si>
    <t>11286</t>
  </si>
  <si>
    <t>11025</t>
  </si>
  <si>
    <t>11123</t>
  </si>
  <si>
    <t>10658</t>
  </si>
  <si>
    <t>10501</t>
  </si>
  <si>
    <t>11289</t>
  </si>
  <si>
    <t>000000022329975</t>
  </si>
  <si>
    <t>10503</t>
  </si>
  <si>
    <t>11124</t>
  </si>
  <si>
    <t>10504</t>
  </si>
  <si>
    <t>11290</t>
  </si>
  <si>
    <t>33551</t>
  </si>
  <si>
    <t>000000022355116</t>
  </si>
  <si>
    <t>33668</t>
  </si>
  <si>
    <t>000000022381050</t>
  </si>
  <si>
    <t>33254</t>
  </si>
  <si>
    <t>000000022289385</t>
  </si>
  <si>
    <t>33359</t>
  </si>
  <si>
    <t>33063</t>
  </si>
  <si>
    <t>000000022302145</t>
  </si>
  <si>
    <t>32945</t>
  </si>
  <si>
    <t>33552</t>
  </si>
  <si>
    <t>000000022366321</t>
  </si>
  <si>
    <t>202506-11:GA</t>
  </si>
  <si>
    <t>000000022289383</t>
  </si>
  <si>
    <t>202507-04:GA</t>
  </si>
  <si>
    <t>000000022302143</t>
  </si>
  <si>
    <t>202506-08:FA</t>
  </si>
  <si>
    <t>202507-07:FA</t>
  </si>
  <si>
    <t>202506-06:KA</t>
  </si>
  <si>
    <t>202507-05:KA</t>
  </si>
  <si>
    <t>202506-07:LA</t>
  </si>
  <si>
    <t>202507-06:LA</t>
  </si>
  <si>
    <t>202506-09:FA</t>
  </si>
  <si>
    <t>202507-08:FA</t>
  </si>
  <si>
    <t>26-1673</t>
  </si>
  <si>
    <t>PO2W-260000000413</t>
  </si>
  <si>
    <t>General inspection for the project as defined in Title 24 at Sparks ES.  Alt to 3 Bldgs (B,C, &amp; D) &amp; site work</t>
  </si>
  <si>
    <t>26-1674</t>
  </si>
  <si>
    <t>PO2W-260000000414</t>
  </si>
  <si>
    <t>General inspection for the project as defined in Title 24 at Valinda, Alt to 6 Bldgs (B through F, &amp; P15) &amp; site work</t>
  </si>
  <si>
    <t>26-1675</t>
  </si>
  <si>
    <t>PO2W-260000000415</t>
  </si>
  <si>
    <t>General inspection for the project as defined in Title 24 at Wing Lane. Alt to 6-Bldgs (A, B, C, E, G, &amp; H) &amp; site work</t>
  </si>
  <si>
    <t>25-1021-28</t>
  </si>
  <si>
    <t>000000022302142</t>
  </si>
  <si>
    <t>25-1071-31</t>
  </si>
  <si>
    <t>000000022343130</t>
  </si>
  <si>
    <t>25-1021-29</t>
  </si>
  <si>
    <t>25-1071-32</t>
  </si>
  <si>
    <t>25-1021-32</t>
  </si>
  <si>
    <t>25-1071-34</t>
  </si>
  <si>
    <t>Close-out PO.  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Facilities paid $5,428.00 on PO2W-25*1087.</t>
  </si>
  <si>
    <t>Rental of portable restrooms for 7 months for Los Molinos students who are moving to Los Altos ES due to bond projects rotation.  Include $700.00 delilvery &amp; pickup charges</t>
  </si>
  <si>
    <t>240633141-009</t>
  </si>
  <si>
    <t>000000022289384</t>
  </si>
  <si>
    <t>240633141-010</t>
  </si>
  <si>
    <t>000000022343133</t>
  </si>
  <si>
    <t>240633141-011</t>
  </si>
  <si>
    <t>000000022374678</t>
  </si>
  <si>
    <t>RI01878</t>
  </si>
  <si>
    <t>RI127114</t>
  </si>
  <si>
    <t>RI01859</t>
  </si>
  <si>
    <t>Container (40' HC) from Martin Container.  Stimson: 1</t>
  </si>
  <si>
    <t>Haddicks Towing Total</t>
  </si>
  <si>
    <t>Printing &amp; posting of POS/Os (18-KT005).  Bond Issuance #1 ($70M)</t>
  </si>
  <si>
    <t>Printer (JVA 24*762).  Bond issuance #2 ($78M)</t>
  </si>
  <si>
    <t>Demographic data (18-KT005).  Bond Issuance #1 ($70M)</t>
  </si>
  <si>
    <t>Statistical information (JVA 24*762).  Bond issuance #2 ($78M)</t>
  </si>
  <si>
    <t>000000022418922</t>
  </si>
  <si>
    <t>46460</t>
  </si>
  <si>
    <t>000000022418927</t>
  </si>
  <si>
    <t>Travel reimbursement to attend bond rating workshop conducted by RBC Capital Markets, LLC in San Francisco on July 9-10, 2023 (JVA 24*760).  Bond issuance #2 ($78M)</t>
  </si>
  <si>
    <t>Travel reimbursement to attend bond rating workshop conducted by RBC Capital Markets, LLC in San Francisco on July 9-10, 2023 (JVA 24*369).  Bond issuance #2 ($78M)</t>
  </si>
  <si>
    <t>Rating Agency Fee (18-KT005).  Bond Issuance #1 ($70M)</t>
  </si>
  <si>
    <t>995566</t>
  </si>
  <si>
    <t>000000022410219</t>
  </si>
  <si>
    <t>Bond Counsel and Disclosure Counsel Fees (18-KT005).  Bond Issuance #1 ($70M)</t>
  </si>
  <si>
    <t>Bond Counsel and Disclosure Counsel Fees (JVA 24*762).  Bond issuance #2 ($78M)</t>
  </si>
  <si>
    <t>Remaining funds - deposited into District's debt service fund &amp; close account (18-KT005).  Bond Issuance #1 ($70M)</t>
  </si>
  <si>
    <t>Remaining funds - deposited into District's debt service fund &amp; close account (JVA 24*762).  Bond issuance #2 ($78M)</t>
  </si>
  <si>
    <t>91733779</t>
  </si>
  <si>
    <t>000000022410225</t>
  </si>
  <si>
    <t>88572</t>
  </si>
  <si>
    <t>000000022410227</t>
  </si>
  <si>
    <t>Mileage reimbursement to attend bond rating workshop conducted by RBC Capital Markets, LLC in San Francisco on July 9-10, 2023.  Bond issuance #2 ($78M)</t>
  </si>
  <si>
    <t>Rental of 1 - 40' dry container with lock box for 1 year at Grandview.  The monthly rental rate is $225.00/month.  The total cost of the container's delivery and pick-up charges is $600.00.  Close-out PO.</t>
  </si>
  <si>
    <t>Rental of 1 - 40' dry container with lock box for 1 year at Sparks MS.  The monthly rental rate is $225.00/month.  The total cost of the container's delivery and pick-up charges is $600.00.   Close-out PO.</t>
  </si>
  <si>
    <t>Rental of 3 - 40' dry container at La Puente HS.  The monthly rental rate is $180.00/container/month.  Close-out PO</t>
  </si>
  <si>
    <t>Rental of 3 - 40' dry container at Wilson HS.  The monthly rental rate is $180.00/container/month.   The delivery and pick-up fees is $300.00 each.  Close-out PO</t>
  </si>
  <si>
    <t>Rental of 3 - 40' dry container at Workman HS.  The monthly rental rate is $180.00/container/month.  Close-out PO</t>
  </si>
  <si>
    <t>Addendum to PO2W-24*3068.  Rental of 5 (3+2) - 40' dry container at Los Altos HS.  The monthly rental rate is $180.00 or $225.00/container/month.  Add 2 more containers in May 2024.  Close-out PO</t>
  </si>
  <si>
    <t>Addendum to PO2W-24*3068. Rental of 3 - 40' dry container at Wilson HS.  The monthly rental rate is $180.00/container/month.  The delivery and pick-up fees is $300.00 each. Close-out PO</t>
  </si>
  <si>
    <t>Addendum to PO2W-24*3068. Rental of 3 - 40' dry container at Workman HS.  The monthly rental rate is $180.00/container/month.  Close-out PO</t>
  </si>
  <si>
    <t>Rental of 1 - 40' dry container at Baldwin.  The monthly rental rate is $250.00/container/month.  The delivery and pick-up charges are $300.00 each.  Close-out PO</t>
  </si>
  <si>
    <t>RI02360</t>
  </si>
  <si>
    <t>000000022410230</t>
  </si>
  <si>
    <t>RI02293</t>
  </si>
  <si>
    <t>Municipal Advisory services (18-KT005).  Bond Issuance #1 ($70M)</t>
  </si>
  <si>
    <t>Municipal Advisory services (JVA 24*762).  Bond issuance #2 ($78M)</t>
  </si>
  <si>
    <t>Rating Agency Fee (18-KT005). Bond Issuance #1 ($70M)</t>
  </si>
  <si>
    <t>Rating Agency Fee (JVA 24*762).  Bond issuance #2 ($78M)</t>
  </si>
  <si>
    <t>Hotel reimb. during rating agency presentations in San Francisco (18-KT005).  Bond Issuance #1 ($70M)</t>
  </si>
  <si>
    <t>Reimb. Continuing Disclosure Report (DAC) (18-KT005). Bond Issuance #1 ($70M)</t>
  </si>
  <si>
    <t>Reimb. Rating meeting (JVA 24*762).  Bond issuance #2 ($78M)</t>
  </si>
  <si>
    <t>202509-05:GA</t>
  </si>
  <si>
    <t>000000022410241</t>
  </si>
  <si>
    <t>202508-08:FA</t>
  </si>
  <si>
    <t>202509-08:FA</t>
  </si>
  <si>
    <t>202509-06:KA</t>
  </si>
  <si>
    <t>202508-06:KA</t>
  </si>
  <si>
    <t>202508-07:LA</t>
  </si>
  <si>
    <t>202509-07:LA</t>
  </si>
  <si>
    <t>202508-09:FA</t>
  </si>
  <si>
    <t>202509-09:FA</t>
  </si>
  <si>
    <t>202508-15:SA</t>
  </si>
  <si>
    <t>202509-11:SA</t>
  </si>
  <si>
    <t>202508-14:VA</t>
  </si>
  <si>
    <t>202509-10:VA</t>
  </si>
  <si>
    <t>202508-16:WLA</t>
  </si>
  <si>
    <t>202509-12:WLA</t>
  </si>
  <si>
    <t>RI02321</t>
  </si>
  <si>
    <t>RI02303</t>
  </si>
  <si>
    <t>Trustee fee (18-KT005). Bond Issuance #1 ($70M)</t>
  </si>
  <si>
    <t>Trustee fee (JVA 24*762).  Bond issuance #2 ($78M)</t>
  </si>
  <si>
    <t>Underwriter's fees (JVA 21*384). Bond Issuance #1 ($70M)</t>
  </si>
  <si>
    <t>Underwriter's fees for 2016 Go Bond, 2023 Series A (JVA 24*762).  Bond issuance #2 ($78M)</t>
  </si>
  <si>
    <t>26-3321</t>
  </si>
  <si>
    <t>PO3W-260000000939</t>
  </si>
  <si>
    <t>000000022452507</t>
  </si>
  <si>
    <t>000000022446153</t>
  </si>
  <si>
    <t>000000022443402</t>
  </si>
  <si>
    <t>000000022484464</t>
  </si>
  <si>
    <t>000000022462441</t>
  </si>
  <si>
    <t>46582</t>
  </si>
  <si>
    <t>000000022434741</t>
  </si>
  <si>
    <t>Furniture for Los Molinos SDC (Room 17).  Stools, desks, shelves etc.  JVER 26*132</t>
  </si>
  <si>
    <t>46676</t>
  </si>
  <si>
    <t>000000022462444</t>
  </si>
  <si>
    <t>Furniture for Wing Lane. Room #31 - 33. Grade: 3.  JVER 26*183</t>
  </si>
  <si>
    <t>Furniture for Sparks ES.  Room #10, 11, 12 &amp; 15. Grade: 4 &amp; 5. JVER 26*132</t>
  </si>
  <si>
    <t>46618</t>
  </si>
  <si>
    <t>Furniture for Sparks ES.  Room #10, 11, 12 &amp; 15. Grade: 4 &amp; 5. JVER 26*183</t>
  </si>
  <si>
    <t>Furniture for Sparks ES.  Room #10, 11, 12 &amp; 15. Grade: 4 &amp; 5.</t>
  </si>
  <si>
    <t>178172</t>
  </si>
  <si>
    <t>000000022434743</t>
  </si>
  <si>
    <t>179598</t>
  </si>
  <si>
    <t>000000022482259</t>
  </si>
  <si>
    <t>178175</t>
  </si>
  <si>
    <t>000000022434742</t>
  </si>
  <si>
    <t>P24497C.H21</t>
  </si>
  <si>
    <t>000000022443405</t>
  </si>
  <si>
    <t>P25389A.H21</t>
  </si>
  <si>
    <t>P24509B.H21</t>
  </si>
  <si>
    <t>P25269A.H21</t>
  </si>
  <si>
    <t>P25348A.H21</t>
  </si>
  <si>
    <t>P25249A.H21</t>
  </si>
  <si>
    <t>P25344A.H21</t>
  </si>
  <si>
    <t>P25250A.H21</t>
  </si>
  <si>
    <t>P25251A.H21</t>
  </si>
  <si>
    <t>P25349A.H21</t>
  </si>
  <si>
    <t>995570</t>
  </si>
  <si>
    <t>000000022434749</t>
  </si>
  <si>
    <t>92275305</t>
  </si>
  <si>
    <t>000000022446159</t>
  </si>
  <si>
    <t>Furniture for Kwis.  JVER 26*133</t>
  </si>
  <si>
    <t xml:space="preserve">Furniture for Fairgrove. </t>
  </si>
  <si>
    <t>Furniture for Fairgrove.  JVER 26*105</t>
  </si>
  <si>
    <t>91274383</t>
  </si>
  <si>
    <t>000000022437075</t>
  </si>
  <si>
    <t>87998</t>
  </si>
  <si>
    <t>000000022434754</t>
  </si>
  <si>
    <t>RI01251</t>
  </si>
  <si>
    <t>000000022437078</t>
  </si>
  <si>
    <t>RI01252</t>
  </si>
  <si>
    <t>RI02583</t>
  </si>
  <si>
    <t>RI02596</t>
  </si>
  <si>
    <t>RI00761</t>
  </si>
  <si>
    <t>RI01059</t>
  </si>
  <si>
    <t>RI01248</t>
  </si>
  <si>
    <t>RI01249</t>
  </si>
  <si>
    <t>RI02582</t>
  </si>
  <si>
    <t>RI00732</t>
  </si>
  <si>
    <t>RI00811</t>
  </si>
  <si>
    <t>RI01103</t>
  </si>
  <si>
    <t>RI02555</t>
  </si>
  <si>
    <t>RI01295</t>
  </si>
  <si>
    <t>RI02754</t>
  </si>
  <si>
    <t>000000022464596</t>
  </si>
  <si>
    <t>RI01200</t>
  </si>
  <si>
    <t>RI01201</t>
  </si>
  <si>
    <t>RI02952</t>
  </si>
  <si>
    <t>000000022459999</t>
  </si>
  <si>
    <t>RI01164</t>
  </si>
  <si>
    <t>11369</t>
  </si>
  <si>
    <t>000000022462470</t>
  </si>
  <si>
    <t>11370</t>
  </si>
  <si>
    <t>11367</t>
  </si>
  <si>
    <t>11368</t>
  </si>
  <si>
    <t>11371</t>
  </si>
  <si>
    <t>33832</t>
  </si>
  <si>
    <t>000000022464609</t>
  </si>
  <si>
    <t>202508-05:GA</t>
  </si>
  <si>
    <t>000000022462473</t>
  </si>
  <si>
    <t>26-3152</t>
  </si>
  <si>
    <t>Addendum to PO2W-25*3711.  General inspection for the project as defined in Title 24 at Fairgrove.  Alterations to 6-bldgs (A, B, C, H, J &amp; K), 1-Kindergarten Bldg (D), 1-Bank/Technology Bldgs (F), 1-Relo Classroom (P40) &amp; 1-Site Improvements</t>
  </si>
  <si>
    <t>26-3250</t>
  </si>
  <si>
    <t>Provide additional inspection &amp; testing of post-installed anchors at California.  Addendum to PO2W-25*1662.</t>
  </si>
  <si>
    <t>25-1081-29</t>
  </si>
  <si>
    <t>000000022441325</t>
  </si>
  <si>
    <t>25-1021-96</t>
  </si>
  <si>
    <t>25-1081-30</t>
  </si>
  <si>
    <t>25-1021-97</t>
  </si>
  <si>
    <t>25-1081-31</t>
  </si>
  <si>
    <t>25-1021-98</t>
  </si>
  <si>
    <t>000000022477210</t>
  </si>
  <si>
    <t>26-3658</t>
  </si>
  <si>
    <t>Additional hours to provide DSA inspection services for Baldwin.  Addendum to PO2W-25*1656</t>
  </si>
  <si>
    <t>Additional hours to provide DSA inspection services for California. Addendum to PO2W-25*1660</t>
  </si>
  <si>
    <t>Additional hours to pProvide DSA inspection services for Los Molinos. Addendum to PO2W-25*1661</t>
  </si>
  <si>
    <t>240633141-013</t>
  </si>
  <si>
    <t>000000022439326</t>
  </si>
  <si>
    <t>240633141-014</t>
  </si>
  <si>
    <t>000000022460012</t>
  </si>
  <si>
    <t>R102895</t>
  </si>
  <si>
    <t>RI00715</t>
  </si>
  <si>
    <t>RI01014</t>
  </si>
  <si>
    <t>RI02872</t>
  </si>
  <si>
    <t>Document Cameras (Elmo TT-12W/TT-12G): 377 from CDW-G, Camcor, &amp; Arey Jones.  Baldwin: 19, California: 16, Cedarlane: 25, Fairgrove: 30, Grandview: 19, Kwis: 13, Los Altos ES: 20, Lassalette: 13, Los Molinos: 19, Mesa: 38, Nelson: 26, Newton: 20, Sierra Vista: 15, Sparks ES: 16, Sparks MS: 12, Valinda: 14, Wedgeworth: 30, Wing Lane: 15, Workman ES: 12 &amp; District-wide: 5</t>
  </si>
  <si>
    <t>(blank)</t>
  </si>
  <si>
    <t>46805</t>
  </si>
  <si>
    <t>000000022496855</t>
  </si>
  <si>
    <t>45777</t>
  </si>
  <si>
    <t>45779</t>
  </si>
  <si>
    <t>45778</t>
  </si>
  <si>
    <t>45823</t>
  </si>
  <si>
    <t>45824</t>
  </si>
  <si>
    <t>46715</t>
  </si>
  <si>
    <t>46714</t>
  </si>
  <si>
    <t>46713</t>
  </si>
  <si>
    <t>46660</t>
  </si>
  <si>
    <t>46769</t>
  </si>
  <si>
    <t>46620</t>
  </si>
  <si>
    <t>0263556-IN</t>
  </si>
  <si>
    <t>000000022586930</t>
  </si>
  <si>
    <t>Elmo doc cameras for Fairgrove.  Total: 30, JVER 26*260</t>
  </si>
  <si>
    <t>0263736-IN</t>
  </si>
  <si>
    <t>0264300-IN</t>
  </si>
  <si>
    <t>000000022677496</t>
  </si>
  <si>
    <t>Elmo doc cameras for Fairgrove.  Total: 30, JVER 26*263</t>
  </si>
  <si>
    <t>Elmo doc cameras for Kwis.  Total: 13, JVER 26*260</t>
  </si>
  <si>
    <t>Elmo doc cameras for Kwis.  Total: 13, JVER 26*263</t>
  </si>
  <si>
    <t>Elmo doc cameras for Lasselette.  Total: 13, JVER 26*260</t>
  </si>
  <si>
    <t>Elmo doc cameras for Lasselette.  Total: 13, JVER 26*263</t>
  </si>
  <si>
    <t>Elmo doc cameras for Sierra Vista.  Total: 15, JVER 26*260</t>
  </si>
  <si>
    <t>Elmo doc cameras for Sierra Vista.  Total: 15, JVER 26*263</t>
  </si>
  <si>
    <t>26-4701</t>
  </si>
  <si>
    <t>PO3W-260000001560</t>
  </si>
  <si>
    <t>0265101-IN</t>
  </si>
  <si>
    <t>ViewSonic ViewBoard IFP7551, 7 yr warranty &amp; ewaste for Sparks ES.  Total: 2</t>
  </si>
  <si>
    <t>Lenovo Think Centre M70Q, imaging, mount &amp; cages for Sparks ES.  Total: 2</t>
  </si>
  <si>
    <t>0264904-IN</t>
  </si>
  <si>
    <t>Elmo doc cameras for Sparks ES.  Total: 2, JVER 26*263</t>
  </si>
  <si>
    <t>02/29/26</t>
  </si>
  <si>
    <t>26-4856</t>
  </si>
  <si>
    <t>Quantum Environmental Testing Inc.</t>
  </si>
  <si>
    <t>26-5838</t>
  </si>
  <si>
    <t>Provide labor and materials to perform asbesos surveys of rooftop surfaces at Newton</t>
  </si>
  <si>
    <t>Provide labor and materials to perform asbesos surveys of rooftop surfaces at Valley HS</t>
  </si>
  <si>
    <t>Provide labor and materials to perform asbesos surveys of rooftop surfaces at La Puente HS</t>
  </si>
  <si>
    <t>Provide labor and materials to perform asbesos surveys of rooftop surfaces at Valinda</t>
  </si>
  <si>
    <t>000000022604329</t>
  </si>
  <si>
    <t>000000022679852</t>
  </si>
  <si>
    <t>000000022527085</t>
  </si>
  <si>
    <t>000000022653057</t>
  </si>
  <si>
    <t>000000022570166</t>
  </si>
  <si>
    <t>000000022529321</t>
  </si>
  <si>
    <t>000000022556010</t>
  </si>
  <si>
    <t>000000022651111</t>
  </si>
  <si>
    <t>000000022671552</t>
  </si>
  <si>
    <t xml:space="preserve">Pay app #4, Pay Release </t>
  </si>
  <si>
    <t>000000022699957</t>
  </si>
  <si>
    <t>54584</t>
  </si>
  <si>
    <t>000000022677508</t>
  </si>
  <si>
    <t>45441</t>
  </si>
  <si>
    <t>000000022514443</t>
  </si>
  <si>
    <t xml:space="preserve">Furniture for Los Molinos (14 rooms).  Stools, desks, shelves etc.  JVER 26*252. </t>
  </si>
  <si>
    <t>45938</t>
  </si>
  <si>
    <t>000000022688399</t>
  </si>
  <si>
    <t>Furniture for Los Molinos (14 rooms).  Stools, desks, shelves etc.  JVA 26*1101</t>
  </si>
  <si>
    <t>46840</t>
  </si>
  <si>
    <t>000000022509563</t>
  </si>
  <si>
    <t>Furniture for Palm, JVER 26*253</t>
  </si>
  <si>
    <t>46841</t>
  </si>
  <si>
    <t>46838</t>
  </si>
  <si>
    <t>46839</t>
  </si>
  <si>
    <t>46937</t>
  </si>
  <si>
    <t>000000022704537</t>
  </si>
  <si>
    <t>Furniture for Fairgrove.  JVA 26*1102</t>
  </si>
  <si>
    <t>46938</t>
  </si>
  <si>
    <t>46939</t>
  </si>
  <si>
    <t>Furniture for Sierra Vista, JVER 26*277</t>
  </si>
  <si>
    <t>Furniture for Sierra Vista.  JVER 26*277</t>
  </si>
  <si>
    <t>Furniture for Kwis. JVER 26*277</t>
  </si>
  <si>
    <t>Furniture for Kwis.  JVER 26*277</t>
  </si>
  <si>
    <t>46661</t>
  </si>
  <si>
    <t>000000022544252</t>
  </si>
  <si>
    <t>Furniture for Grazide.  JVER 26*261</t>
  </si>
  <si>
    <t>46734</t>
  </si>
  <si>
    <t>Furniture for Grazide.  JVER 26*277</t>
  </si>
  <si>
    <t>47115</t>
  </si>
  <si>
    <t>000000022602273</t>
  </si>
  <si>
    <t>Furniture for Grazide. JVER 26*254</t>
  </si>
  <si>
    <t>Furniture for Grazide.  JVER 26*254</t>
  </si>
  <si>
    <t>47151</t>
  </si>
  <si>
    <t>000000022625402</t>
  </si>
  <si>
    <t>Furniture for Wing Lane. Room #62 &amp; 72. Grade: 4 &amp; 5.  JVER 26*262</t>
  </si>
  <si>
    <t>47152</t>
  </si>
  <si>
    <t>Furniture for Wing Lane. Rom #61, 63, 71, 73. Grade: 4 &amp; 5.  JVER 26*262</t>
  </si>
  <si>
    <t>46981</t>
  </si>
  <si>
    <t>Furniture for Wing Lane. Room #31 - 33. Grade: 3, JVER 26*254</t>
  </si>
  <si>
    <t>47134</t>
  </si>
  <si>
    <t>Furniture for Sparks ES.  Room #1,2 &amp; 3. Grade: 1 &amp; 2. JVER 26*254</t>
  </si>
  <si>
    <t>46770</t>
  </si>
  <si>
    <t>46844</t>
  </si>
  <si>
    <t>000000022506857</t>
  </si>
  <si>
    <t>46619</t>
  </si>
  <si>
    <t>000000022499402</t>
  </si>
  <si>
    <t>Furniture for Valinda.  Room #31-34 &amp; 41-44.  Grade: 3, 4 &amp; 5.  JVER 26*276</t>
  </si>
  <si>
    <t>46843</t>
  </si>
  <si>
    <t>Construction management services for Lassalette - phase B (All sites, except for the 4 high schools).  Addendum to PO1-22*334 &amp; PO2W-22*862.   JVER 25*275</t>
  </si>
  <si>
    <t>Construction management services for Lassalette - phase B (All sites, except for the 4 high schools).  Addendum to PO1-22*334 &amp; PO2W-22*862.  JVER 26*67</t>
  </si>
  <si>
    <t>181953</t>
  </si>
  <si>
    <t>000000022541542</t>
  </si>
  <si>
    <t>187206</t>
  </si>
  <si>
    <t>000000022688400</t>
  </si>
  <si>
    <t>PO2W-260000002157, PO2W-250000003772, PO2W-240000000890, PO2W-220000000862, PO1-220000000334</t>
  </si>
  <si>
    <t>189383</t>
  </si>
  <si>
    <t>000000022709177</t>
  </si>
  <si>
    <t>26-5662</t>
  </si>
  <si>
    <t>Construction management services for the District Office - Phase3 &amp; 4/Phase B (All sites, except for the 4 high schools).  Addendum to PO1-22*334, PO2W-22*862, PO2W-24*890, &amp; PO2W-25*3772</t>
  </si>
  <si>
    <t>181954</t>
  </si>
  <si>
    <t>179600</t>
  </si>
  <si>
    <t>000000022574723</t>
  </si>
  <si>
    <t>183567</t>
  </si>
  <si>
    <t>000000022589486</t>
  </si>
  <si>
    <t>187209</t>
  </si>
  <si>
    <t>000000022671553</t>
  </si>
  <si>
    <t>185147</t>
  </si>
  <si>
    <t>000000022713754</t>
  </si>
  <si>
    <t>6,321.00</t>
  </si>
  <si>
    <t>000000022625406</t>
  </si>
  <si>
    <t>P25348B.H21</t>
  </si>
  <si>
    <t>P25344B.H21</t>
  </si>
  <si>
    <t>P25251B.H21</t>
  </si>
  <si>
    <t>P25349B.H21</t>
  </si>
  <si>
    <t>93380148</t>
  </si>
  <si>
    <t>000000022611309</t>
  </si>
  <si>
    <t>93380143</t>
  </si>
  <si>
    <t>Furniture for Grazide - Tables, chairs, carpets, storage units, etc.  JVER 26*255</t>
  </si>
  <si>
    <t>93380135</t>
  </si>
  <si>
    <t>000000022613695</t>
  </si>
  <si>
    <t>Furniture for Grazide - Tables, chairs, carpets, storage units, etc.  JVER 26*265</t>
  </si>
  <si>
    <t>92356008</t>
  </si>
  <si>
    <t>000000022558321</t>
  </si>
  <si>
    <t>Furniture for Kwis. JVER 26*257</t>
  </si>
  <si>
    <t>92505487</t>
  </si>
  <si>
    <t>000000022541553</t>
  </si>
  <si>
    <t>Furniture for Lassalette, JVER 26*256</t>
  </si>
  <si>
    <t>000000022669866</t>
  </si>
  <si>
    <t>Furniture for Palm, JVER 26*264</t>
  </si>
  <si>
    <t>93380154</t>
  </si>
  <si>
    <t>88888</t>
  </si>
  <si>
    <t>000000022546640</t>
  </si>
  <si>
    <t>89388</t>
  </si>
  <si>
    <t>000000022567780</t>
  </si>
  <si>
    <t>89110</t>
  </si>
  <si>
    <t>000000022600503</t>
  </si>
  <si>
    <t>89590</t>
  </si>
  <si>
    <t>89948</t>
  </si>
  <si>
    <t>000000022646783</t>
  </si>
  <si>
    <t>RI03139</t>
  </si>
  <si>
    <t>000000022509581</t>
  </si>
  <si>
    <t>RI00779</t>
  </si>
  <si>
    <t>000000022685623</t>
  </si>
  <si>
    <t>RI01076</t>
  </si>
  <si>
    <t>RI02505</t>
  </si>
  <si>
    <t>RI03046</t>
  </si>
  <si>
    <t>RI03558</t>
  </si>
  <si>
    <t>RI03168</t>
  </si>
  <si>
    <t>RI03138</t>
  </si>
  <si>
    <t>RI03101</t>
  </si>
  <si>
    <t>RI01202</t>
  </si>
  <si>
    <t>RI01203</t>
  </si>
  <si>
    <t>RI02953</t>
  </si>
  <si>
    <t>RI03543</t>
  </si>
  <si>
    <t>RI05363</t>
  </si>
  <si>
    <t>000000022704549</t>
  </si>
  <si>
    <t>RI05362</t>
  </si>
  <si>
    <t>RI01163</t>
  </si>
  <si>
    <t>RI02861</t>
  </si>
  <si>
    <t>RI05271</t>
  </si>
  <si>
    <t>Fiber Connectivity</t>
  </si>
  <si>
    <t>26-3972</t>
  </si>
  <si>
    <t>PO2W-260000001510</t>
  </si>
  <si>
    <t>61119</t>
  </si>
  <si>
    <t>000000022570175</t>
  </si>
  <si>
    <t>26-5432</t>
  </si>
  <si>
    <t>PO2W-260000002036</t>
  </si>
  <si>
    <t>To provide fiber connectivity for the Kinder classroom at Valinda.</t>
  </si>
  <si>
    <t>211550021</t>
  </si>
  <si>
    <t>000000022546648</t>
  </si>
  <si>
    <t>211550022</t>
  </si>
  <si>
    <t>211550020</t>
  </si>
  <si>
    <t>000000022570176</t>
  </si>
  <si>
    <t>211550023</t>
  </si>
  <si>
    <t>000000022589489</t>
  </si>
  <si>
    <t>211550024</t>
  </si>
  <si>
    <t>000000022704551</t>
  </si>
  <si>
    <t>HLPUSD2401.13</t>
  </si>
  <si>
    <t>000000022616259</t>
  </si>
  <si>
    <t>26-4050</t>
  </si>
  <si>
    <t>PO2W-260000001546</t>
  </si>
  <si>
    <t>939F2A2B-0059</t>
  </si>
  <si>
    <t>000000022527101</t>
  </si>
  <si>
    <t>Advertising for 2025-26 Measure BB Bond Prequalification.</t>
  </si>
  <si>
    <t>11604</t>
  </si>
  <si>
    <t>000000022509595</t>
  </si>
  <si>
    <t>11523</t>
  </si>
  <si>
    <t>000000022546658</t>
  </si>
  <si>
    <t>11967</t>
  </si>
  <si>
    <t>000000022685628</t>
  </si>
  <si>
    <t>11605</t>
  </si>
  <si>
    <t>11524</t>
  </si>
  <si>
    <t>11871</t>
  </si>
  <si>
    <t>000000022671563</t>
  </si>
  <si>
    <t>11520</t>
  </si>
  <si>
    <t>11826</t>
  </si>
  <si>
    <t>000000022619209</t>
  </si>
  <si>
    <t>11521</t>
  </si>
  <si>
    <t>11829</t>
  </si>
  <si>
    <t>11603</t>
  </si>
  <si>
    <t>11522</t>
  </si>
  <si>
    <t>11870</t>
  </si>
  <si>
    <t>11525</t>
  </si>
  <si>
    <t>11831</t>
  </si>
  <si>
    <t>11606</t>
  </si>
  <si>
    <t>11526</t>
  </si>
  <si>
    <t>11832</t>
  </si>
  <si>
    <t>11872</t>
  </si>
  <si>
    <t>PO2W-260000001508</t>
  </si>
  <si>
    <t>11833</t>
  </si>
  <si>
    <t xml:space="preserve">Architect - Provide architectural &amp; engineering services for the phase B of the 21st Century classroom modernization project at Sparks MS.  </t>
  </si>
  <si>
    <t>11873</t>
  </si>
  <si>
    <t>11968</t>
  </si>
  <si>
    <t>26-3902</t>
  </si>
  <si>
    <t>33358</t>
  </si>
  <si>
    <t>000000022499415</t>
  </si>
  <si>
    <t>34151</t>
  </si>
  <si>
    <t>000000022527113</t>
  </si>
  <si>
    <t>34490</t>
  </si>
  <si>
    <t>000000022616290</t>
  </si>
  <si>
    <t>34695</t>
  </si>
  <si>
    <t>000000022664873</t>
  </si>
  <si>
    <t>34811</t>
  </si>
  <si>
    <t>000000022713782</t>
  </si>
  <si>
    <t>202510-05:GA</t>
  </si>
  <si>
    <t>000000022567810</t>
  </si>
  <si>
    <t>202511-01:GA</t>
  </si>
  <si>
    <t>202512-01:GA</t>
  </si>
  <si>
    <t>202601-01:GA</t>
  </si>
  <si>
    <t>000000022699969</t>
  </si>
  <si>
    <t>202602-01:GA</t>
  </si>
  <si>
    <t>202603-01:GA</t>
  </si>
  <si>
    <t>202510-08:FA</t>
  </si>
  <si>
    <t>202603-03:FA-1</t>
  </si>
  <si>
    <t>000000022704562</t>
  </si>
  <si>
    <t>202510-06:KA</t>
  </si>
  <si>
    <t>202511-02:KA</t>
  </si>
  <si>
    <t>202512-02:KA</t>
  </si>
  <si>
    <t>202602-02:KA</t>
  </si>
  <si>
    <t>202603-02:KA</t>
  </si>
  <si>
    <t>202601-02:KA</t>
  </si>
  <si>
    <t>202512-03:LA</t>
  </si>
  <si>
    <t>202510-07:LA</t>
  </si>
  <si>
    <t>202511-03:LA</t>
  </si>
  <si>
    <t>202601-03:LA</t>
  </si>
  <si>
    <t>202602-03:LA</t>
  </si>
  <si>
    <t>202510-09:SVA</t>
  </si>
  <si>
    <t>202511-05:SVA</t>
  </si>
  <si>
    <t>202512-05:SVA</t>
  </si>
  <si>
    <t>202601-05:SVA</t>
  </si>
  <si>
    <t>202510-11:SA</t>
  </si>
  <si>
    <t>202511-07:SA</t>
  </si>
  <si>
    <t>202512-07:SA</t>
  </si>
  <si>
    <t>202601-07:SA</t>
  </si>
  <si>
    <t>202602-06:SA</t>
  </si>
  <si>
    <t>202603-05:SA</t>
  </si>
  <si>
    <t>202510-10:VA</t>
  </si>
  <si>
    <t>202511-06:VA</t>
  </si>
  <si>
    <t>000000022570181</t>
  </si>
  <si>
    <t>202512-06:VA</t>
  </si>
  <si>
    <t>202601-06:VA</t>
  </si>
  <si>
    <t>202602-05:VA</t>
  </si>
  <si>
    <t>202603-04:VA</t>
  </si>
  <si>
    <t>202510-12:WLA</t>
  </si>
  <si>
    <t>202511-08:WLA</t>
  </si>
  <si>
    <t>202512-08:WLA</t>
  </si>
  <si>
    <t>202601-08:WLA</t>
  </si>
  <si>
    <t>202602-07:WLA</t>
  </si>
  <si>
    <t>202603-06:WLA</t>
  </si>
  <si>
    <t>PO2W-260000001256, PO2W-250000003711</t>
  </si>
  <si>
    <t>202511-04:FA</t>
  </si>
  <si>
    <t>202512-04:FA</t>
  </si>
  <si>
    <t>202601-04:FA</t>
  </si>
  <si>
    <t>202602-04:FA</t>
  </si>
  <si>
    <t>202603-03:FA-2</t>
  </si>
  <si>
    <t>26-5666</t>
  </si>
  <si>
    <t>PO2W-260000002159</t>
  </si>
  <si>
    <t>General inspection for the project as defined in Title 24 at Palm ES.  Alterations to 6-bldgs (2,3,4,5,P1 &amp; P2) &amp; Assc SW</t>
  </si>
  <si>
    <t>26-5809</t>
  </si>
  <si>
    <t>Addendum to PO2W-25*3712.  Extended deadline: 12/01/25-01/31/26. General inspection for the project as defined in Title 24 at Kwis.  Alterations to 4-Bldgs (2-5) &amp; Assoc SW</t>
  </si>
  <si>
    <t>108020</t>
  </si>
  <si>
    <t>000000022616280</t>
  </si>
  <si>
    <t>PO2W-260000001951</t>
  </si>
  <si>
    <t>107976</t>
  </si>
  <si>
    <t>000000022641525</t>
  </si>
  <si>
    <t>Provide material testing &amp; deputy inspection services at Fairgrove</t>
  </si>
  <si>
    <t>107559</t>
  </si>
  <si>
    <t>107216</t>
  </si>
  <si>
    <t>26-4910</t>
  </si>
  <si>
    <t>107217</t>
  </si>
  <si>
    <t>Provide material testing &amp; deputy inspection services at Lassalette</t>
  </si>
  <si>
    <t>107555</t>
  </si>
  <si>
    <t>Provide material testing &amp; deputy inspection services at Sierra Vista</t>
  </si>
  <si>
    <t>107214</t>
  </si>
  <si>
    <t>26-5860</t>
  </si>
  <si>
    <t>25-1109-6</t>
  </si>
  <si>
    <t>000000022499410</t>
  </si>
  <si>
    <t>25-1100-10</t>
  </si>
  <si>
    <t>000000022527102</t>
  </si>
  <si>
    <t>25-1109-7</t>
  </si>
  <si>
    <t>PO2W-260000002161</t>
  </si>
  <si>
    <t>000000022685626</t>
  </si>
  <si>
    <t>25-1100-13</t>
  </si>
  <si>
    <t>Addendum to PO2W-25*1277.  JVER 26*94.  Rental of portable restrooms for Grazide students who are moving to Los Altos ES due to bond projects rotation.  Moved part of this exp, $2,299.84, from Los Molinos to Grazide (JVER 26*94)</t>
  </si>
  <si>
    <t>240633141.015</t>
  </si>
  <si>
    <t>000000022512311</t>
  </si>
  <si>
    <t>240633141-016</t>
  </si>
  <si>
    <t>000000022535187</t>
  </si>
  <si>
    <t>240633141-015</t>
  </si>
  <si>
    <t>240633141-018</t>
  </si>
  <si>
    <t>000000022702260</t>
  </si>
  <si>
    <t>RI05309</t>
  </si>
  <si>
    <t>RI05278</t>
  </si>
  <si>
    <t>26-5858</t>
  </si>
  <si>
    <t>Quantum Environmental Testing Inc. Total</t>
  </si>
  <si>
    <t>Desktop Computers (ThinkCentre M70q): 399 from Arey Jones.  Baldwin: 19, California: 16, Cedarlane: 27, Fairgrove: 30, Grandview: 19, Kwis: 13, Lassalette: 13, Los Altos ES: 20, Los Molinos: 19, Mesa Robles:38,  Nelson: 26, Newton: 20, Sierra Vista: 15, Sparks ES: 18, Sparks MS: 12, Valinda: 14, Wedgeworth: 30, Wing Lane: 15, Workman ES: 12  &amp; District-wide: 23</t>
  </si>
  <si>
    <t>Monitors (ViewSonic ViewBoard IFP7550/IFP7551): 411 from Arey Jones.  Baldwin: 19, California: 16, Cedarlane: 27, Fairgrove: 30, Grandview: 19, Kwis: 13, Lassalette: 13, Los Altos ES: 20, Los Molinos: 19, Mesa: 43, Nelson: 26, Newton: 20, Sierra Vista: 15, Sparks ES: 18, Sparks MS: 12, Valinda: 14, Wing Lane: 15, Workman ES: 19, Wedgeworth: 30 &amp; District-wide: 23.</t>
  </si>
  <si>
    <t>District Office-21st Century classroom-Legal services</t>
  </si>
  <si>
    <t>Los Altos ES-21st Century classroom-Legal services</t>
  </si>
  <si>
    <t>Nelson-21st Century classroom-Legal services</t>
  </si>
  <si>
    <t>Workman ES-21st Century classroom-Legal services</t>
  </si>
  <si>
    <t>13118470</t>
  </si>
  <si>
    <t>000000022828277</t>
  </si>
  <si>
    <t>Scanning/printing - set-up, copy, digital processing, copying, stapling, binding, 3 hole drill, cover, and delivery for Bixby. JVER 27*8</t>
  </si>
  <si>
    <t>Scanning/printing - set-up, copy, digital processing, copying, stapling, binding, 3 hole drill, cover, and delivery for Orange Grove. JVER 27*8</t>
  </si>
  <si>
    <t>Scanning/printing - set-up, copy, digital processing, copying, stapling, binding, 3 hole drill, cover, and delivery for Valley. JVER 27*8</t>
  </si>
  <si>
    <t>13108742</t>
  </si>
  <si>
    <t>0265306-IN</t>
  </si>
  <si>
    <t>000000022767532</t>
  </si>
  <si>
    <t>PO2W-260000001855</t>
  </si>
  <si>
    <t>0265864-IN</t>
  </si>
  <si>
    <t>000000022730448</t>
  </si>
  <si>
    <t>ViewSonic ViewBoard IFP7551, 7 yr warranty &amp; ewaste for Fairgrove.  Total: 18.  JVA 26*1123</t>
  </si>
  <si>
    <t>0265923-IN</t>
  </si>
  <si>
    <t>Lenovo Think Centre M70Q, imaging, mount &amp; cages for Fairgrove.  Total: 18.  JVA 26*1123</t>
  </si>
  <si>
    <t>26-6091</t>
  </si>
  <si>
    <t>PO3W-260000002430</t>
  </si>
  <si>
    <t>0270284-IN</t>
  </si>
  <si>
    <t>000000022838695</t>
  </si>
  <si>
    <t>ViewSonic ViewBoard IFP7551, 7 yr warranty &amp; ewaste for Palm.  Total: 16</t>
  </si>
  <si>
    <t>0269269-IN</t>
  </si>
  <si>
    <t>000000022805080</t>
  </si>
  <si>
    <t>Lenovo Think Centre M70Q, imaging, mount &amp; cages for Palm.  Total: 16</t>
  </si>
  <si>
    <t>0268719-IN</t>
  </si>
  <si>
    <t>Elmo doc cameras for Palm.  Total: 16</t>
  </si>
  <si>
    <t>26-6464</t>
  </si>
  <si>
    <t>PO3W-260000000480</t>
  </si>
  <si>
    <t>0269952-IN</t>
  </si>
  <si>
    <t>000000022821124</t>
  </si>
  <si>
    <t>Lenovo Think Centre M70Q, imaging, mount &amp; cages for Fairgrove.  Total: 2</t>
  </si>
  <si>
    <t>0269647-IN</t>
  </si>
  <si>
    <t>000000022815873</t>
  </si>
  <si>
    <t>Elmo doc cameras for Fairgrove. Total: 2</t>
  </si>
  <si>
    <t>ViewSonic ViewBoard IFP7551, 7 yr warranty &amp; ewaste for Fairgrove.  Total: 2</t>
  </si>
  <si>
    <t>2026/27</t>
  </si>
  <si>
    <t>27-513</t>
  </si>
  <si>
    <t>PO3W-270000000039</t>
  </si>
  <si>
    <t>Lenovo Think Centre M70Q, imaging, mount &amp; cages for Sierra Vista, room #36.  Total: 1</t>
  </si>
  <si>
    <t>27-699</t>
  </si>
  <si>
    <t>PO2W-270000000048</t>
  </si>
  <si>
    <t>Elmo TT-12G Document cameras. Total: 15</t>
  </si>
  <si>
    <t>Lenovo ThinkCentre Tiny Power Cage III, VEDA Mount II, imaging &amp; tagging. Total: 15</t>
  </si>
  <si>
    <t>Lenovo Think Centre M70Q Gen6, Desktop computer, Intel Core Ultra 7 265T - 16GB - 256 GB SSD.  Total: 15</t>
  </si>
  <si>
    <t>27-704</t>
  </si>
  <si>
    <t>GE surge protector power cord, 8' feet long</t>
  </si>
  <si>
    <t>Moving of container(s) for the District Office. Close-out PO.</t>
  </si>
  <si>
    <t>Rental of 1 - 40' dry container for Baldwin for 2 years.  The monthly rental rate is $275.00/month. Close-out PO.</t>
  </si>
  <si>
    <t>Provide labor and materials to clean the interior break walls with Simply Green in 19 rooms at Grandview.  Close-out PO</t>
  </si>
  <si>
    <t>PO2W-260000002308</t>
  </si>
  <si>
    <t>6172</t>
  </si>
  <si>
    <t>000000022738502</t>
  </si>
  <si>
    <t>6169</t>
  </si>
  <si>
    <t>6174</t>
  </si>
  <si>
    <t>6175</t>
  </si>
  <si>
    <t>C.I. Services Inc.</t>
  </si>
  <si>
    <t>26-6399</t>
  </si>
  <si>
    <t>PO2W-260000002731</t>
  </si>
  <si>
    <t>Provide labor and materials to install roofing at Mesa Robles.  2025-26.05 District-wide Roofing Installations #4</t>
  </si>
  <si>
    <t>26-6400</t>
  </si>
  <si>
    <t>PO2W-260000002730</t>
  </si>
  <si>
    <t>Provide labor and materials to install roofing at Valley.  2025-26.05 District-wide Roofing Installations #4</t>
  </si>
  <si>
    <t>Best Contracting Services, Inc.</t>
  </si>
  <si>
    <t>26-6401</t>
  </si>
  <si>
    <t>PO2W-260000002700</t>
  </si>
  <si>
    <t>Provide labor and materials to install roofing at Newton.  2025-26.05 District-wide Roofing Installations #4</t>
  </si>
  <si>
    <t>26-6402</t>
  </si>
  <si>
    <t>PO2W-260000002699</t>
  </si>
  <si>
    <t>Provide labor and materials to install roofing at La Puente HS.  2025-26.05 District-wide Roofing Installations #4</t>
  </si>
  <si>
    <t>Courtney Inc.</t>
  </si>
  <si>
    <t>26-6403</t>
  </si>
  <si>
    <t>PO2W-260000002698</t>
  </si>
  <si>
    <t>Provide labor and materials to install roofing at Valinda.  2025-26.05 District-wide Roofing Installations #4</t>
  </si>
  <si>
    <t>B2 Environmental, Inc</t>
  </si>
  <si>
    <t>27-696</t>
  </si>
  <si>
    <t>Project mgmt, air monitoring &amp; clearance certification report services for Orange Grove. Phase 1: Room #1,2,4 &amp; 11: $9,600.00, Phase 2: Room #3, 5-7: $8,150.00, Phase 3: Room #8-10 &amp; 12: $8,150.00, Phase 4: Room #13, 14 &amp; Band: $8,150.00.</t>
  </si>
  <si>
    <t>27-697</t>
  </si>
  <si>
    <t>Project mgmt, air monitoring &amp; clearance certification report services for Valley. Phase A: Room #1, 2, 5, 6, C1 &amp; C2: $11,550.00</t>
  </si>
  <si>
    <t>The Garland Co., Inc.</t>
  </si>
  <si>
    <t>PO2W-260000002697</t>
  </si>
  <si>
    <t>CI-GUS0266429</t>
  </si>
  <si>
    <t>000000022835451</t>
  </si>
  <si>
    <t>Provide roofing materials for Mesa Robles. JVER 27*4</t>
  </si>
  <si>
    <t>Provide roofing materials for Mesa Robles. Accrued 2025/26 invoice (JVA 27*146)</t>
  </si>
  <si>
    <t>Provide roofing materials for Mesa Robles. Reversed prior year accrual (JVA 27*147)</t>
  </si>
  <si>
    <t>Provide roofing materials for Mesa Robles</t>
  </si>
  <si>
    <t>26-6404</t>
  </si>
  <si>
    <t>Provide roofing materials for Newton</t>
  </si>
  <si>
    <t>Provide roofing materials for Valinda</t>
  </si>
  <si>
    <t>Provide roofing materials for La Puente HS</t>
  </si>
  <si>
    <t>Provide roofing materials for Valley. Accrued 2025/26 invoice (JVA 27*146)</t>
  </si>
  <si>
    <t>Provide roofing materials for Valley. Reversed prior year accrual (JVA 27*147)</t>
  </si>
  <si>
    <t>Provide roofing materials for Valley</t>
  </si>
  <si>
    <t>000000022738493</t>
  </si>
  <si>
    <t>000000022778100</t>
  </si>
  <si>
    <t>000000022733132</t>
  </si>
  <si>
    <t>PO2W-260000002761</t>
  </si>
  <si>
    <t>000000022802528</t>
  </si>
  <si>
    <t>Classroom improvements for Palm.  Bid #2024-25.21.  Measure BB Bid Bundle #8: Palm ES, Sparks ES, Wing Lane, &amp; Valinda</t>
  </si>
  <si>
    <t>000000022825997</t>
  </si>
  <si>
    <t>000000022856047</t>
  </si>
  <si>
    <t>26-6431</t>
  </si>
  <si>
    <t>26-6507</t>
  </si>
  <si>
    <t>PO2W-260000002940</t>
  </si>
  <si>
    <t xml:space="preserve">Wilson HS Press Box.  Bid #2025-26.06 Press Box Replacement </t>
  </si>
  <si>
    <t>TDV Innovations Inc</t>
  </si>
  <si>
    <t>27-656</t>
  </si>
  <si>
    <t>To provide labor &amp; materials to perform classroom renovations at Bixby.  Bid 2025-26.11 Measure BB Bond: Bid Bundle #9: Valley Alternative HS, Orange Grove MS &amp; Bixby ES</t>
  </si>
  <si>
    <t>27-660</t>
  </si>
  <si>
    <t>To provide labor &amp; materials to perform classroom renovations at Orange Grove.  Bid 2025-26.11 Measure BB Bond: Bid Bundle #9: Valley Alternative HS, Orange Grove MS &amp; Bixby ES</t>
  </si>
  <si>
    <t>27-661</t>
  </si>
  <si>
    <t>To provide labor &amp; materials to perform classroom renovations at Valley.  Bid 2025-26.11 Measure BB Bond: Bid Bundle #9: Valley Alternative HS, Orange Grove MS &amp; Bixby ES</t>
  </si>
  <si>
    <t>Audit services for the bond projects. Reversed accrual from prior year(JVA 26*404)</t>
  </si>
  <si>
    <t>Audit services for the bond projects - 2024/25</t>
  </si>
  <si>
    <t>Audit services for the bond projects. Accrued 2025/26 annual bond audit fee (JVA 27*146)</t>
  </si>
  <si>
    <t>Audit services for the bond projects. Reversed accrual from prior year (JVA 27*147)</t>
  </si>
  <si>
    <t>27-970</t>
  </si>
  <si>
    <t>Audit services for the bond projects - 2025/26</t>
  </si>
  <si>
    <t>Provide additional material testing and inspection services for the campus modernization project at Grandview. Close-out PO</t>
  </si>
  <si>
    <t>Provide additional material testing and inspection services for the campus modernization project at Newton. Close-out PO</t>
  </si>
  <si>
    <t>Provide additional material testing and inspection services for the campus modernization project at Sparks MS. Close-out PO</t>
  </si>
  <si>
    <t>PO2W-260000002464</t>
  </si>
  <si>
    <t>25-31248-60-02</t>
  </si>
  <si>
    <t>000000022805084</t>
  </si>
  <si>
    <t>Provide material testing and inspection services for the campus modernization project at Kwis</t>
  </si>
  <si>
    <t>25-31248-60-01</t>
  </si>
  <si>
    <t>26-6178</t>
  </si>
  <si>
    <t>26-6181</t>
  </si>
  <si>
    <t>PO2W-260000002465</t>
  </si>
  <si>
    <t>Provide material testing and inspection services for the campus modernization project at Grazide</t>
  </si>
  <si>
    <t>26-6509</t>
  </si>
  <si>
    <t>PO2W-260000002942</t>
  </si>
  <si>
    <t>Provide material testing and inspection services for the Press Box Bleacher Renovation</t>
  </si>
  <si>
    <t>26-6101</t>
  </si>
  <si>
    <t>PO2W-260000002448, PO2W-250000003137</t>
  </si>
  <si>
    <t>Top replacements for Fairgrove.  Room #16, 27, &amp; 28.  Addendum to PO2W-25*3137</t>
  </si>
  <si>
    <t>26-6590</t>
  </si>
  <si>
    <t>PO2W-260000006590</t>
  </si>
  <si>
    <t>Furniture for Orange Grove.  Phase 1: Room #B8 - B14.</t>
  </si>
  <si>
    <t>26-6591</t>
  </si>
  <si>
    <t>PO2W-260000002917</t>
  </si>
  <si>
    <t>Furniture for Orange Grove.  Phase 2: Room #D1 - D7 &amp; Band.</t>
  </si>
  <si>
    <t>27-995</t>
  </si>
  <si>
    <t>Furniture for Cedarlane.  Round 2: Room #L1, P1, P2, P5, P8 (2 classrooms), G2, G3, &amp; E4</t>
  </si>
  <si>
    <t>Construction management services for Baldwin  - phase B (All sites, except for the 4 high schools).  Addendum to PO1-22*334, PO2W-22*862 &amp; PO2W-24*890. JVER 26*192</t>
  </si>
  <si>
    <t>Construction management services for California - phase B (All sites, except for the 4 high schools).  Addendum to PO1-22*334, PO2W-22*862 &amp; PO2W-24*890.  JVER 26*192</t>
  </si>
  <si>
    <t>Construction management services for Fairgrove - phase B (All sites, except for the 4 high schools).  Addendum to PO1-22*334, PO2W-22*862 &amp; PO2W-24*890.  JVER 26*192</t>
  </si>
  <si>
    <t>Construction management services for Grazide - phase B (All sites, except for the 4 high schools).  Addendum to PO1-22*334, PO2W-22*862 &amp; PO2W-24*890.  JVER 26*192</t>
  </si>
  <si>
    <t>Construction management services for Kwis - phase B (All sites, except for the 4 high schools).  Addendum to PO1-22*334, PO2W-22*862 &amp; PO2W-24*890.  JVER 26*192</t>
  </si>
  <si>
    <t>Construction management services for Lassalette - phase B (All sites, except for the 4 high schools).  Addendum to PO1-22*334, PO2W-22*862 &amp; PO2W-24*890.  JVER 26*192</t>
  </si>
  <si>
    <t>Construction management services for Los Molinos  - phase B (All sites, except for the 4 high schools).  Addendum to PO1-22*334, PO2W-22*862 &amp; PO2W-24*890.  JVER 26*192</t>
  </si>
  <si>
    <t>Construction management services for Orange Grove  - phase B (All sites, except for the 4 high schools).  Addendum to PO1-22*334, PO2W-22*862 &amp; PO2W-24*890.  JVER 26*192</t>
  </si>
  <si>
    <t>Construction management services for Sierra Vista - phase B (All sites, except for the 4 high schools).  Addendum to PO1-22*334, PO2W-22*862 &amp; PO2W-24*890.  JVER 26*192</t>
  </si>
  <si>
    <t>Construction management services for Sparks ES - phase B (All sites, except for the 4 high schools).  Addendum to PO1-22*334, PO2W-22*862 &amp; PO2W-24*890.  JVER 26*192</t>
  </si>
  <si>
    <t>Construction management services for Valinda - phase B (All sites, except for the 4 high schools).  Addendum to PO1-22*334, PO2W-22*862 &amp; PO2W-24*890.  JVER 26*192</t>
  </si>
  <si>
    <t>Construction management services for Valley - phase B (All sites, except for the 4 high schools).  Addendum to PO1-22*334, PO2W-22*862 &amp; PO2W-24*890.  JVER 26*192</t>
  </si>
  <si>
    <t>Construction management services for Wing Lane - phase B (All sites, except for the 4 high schools).  Addendum to PO1-22*334, PO2W-22*862 &amp; PO2W-24*890.  JVER 26*192</t>
  </si>
  <si>
    <t>Construction management services for Baldwin  - phase B (All sites, except for the 4 high schools).  Addendum to PO1-22*334, PO2W-22*862 &amp; PO2W-24*890.  JVER 26*192</t>
  </si>
  <si>
    <t>Construction management services for Baldwin  - phase B (All sites, except for the 4 high schools).  Addendum to PO1-22*334, PO2W-22*862 &amp; PO2W-24*890.  JVER 26*306</t>
  </si>
  <si>
    <t>Construction management services for California - phase B (All sites, except for the 4 high schools).  Addendum to PO1-22*334, PO2W-22*862 &amp; PO2W-24*890.  JVER 26*306</t>
  </si>
  <si>
    <t>Construction management services for Fairgrove - phase B (All sites, except for the 4 high schools).  Addendum to PO1-22*334, PO2W-22*862 &amp; PO2W-24*890.  JVER 26*306</t>
  </si>
  <si>
    <t>Construction management services for Grazide - phase B (All sites, except for the 4 high schools).  Addendum to PO1-22*334, PO2W-22*862 &amp; PO2W-24*890.  JVER 26*306</t>
  </si>
  <si>
    <t>Construction management services for Kwis - phase B (All sites, except for the 4 high schools).  Addendum to PO1-22*334, PO2W-22*862 &amp; PO2W-24*890.  JVER 26*306</t>
  </si>
  <si>
    <t>Construction management services for Lassalette - phase B (All sites, except for the 4 high schools).  Addendum to PO1-22*334, PO2W-22*862 &amp; PO2W-24*890.  JVER 26*306</t>
  </si>
  <si>
    <t>Construction management services for Los Molinos  - phase B (All sites, except for the 4 high schools).  Addendum to PO1-22*334, PO2W-22*862 &amp; PO2W-24*890.  JVER 26*306</t>
  </si>
  <si>
    <t>Construction management services for Palm  - phase B (All sites, except for the 4 high schools).  Addendum to PO1-22*334, PO2W-22*862 &amp; PO2W-24*890.  JVER 26*306</t>
  </si>
  <si>
    <t>Construction management services for Sierra Vista - phase B (All sites, except for the 4 high schools).  Addendum to PO1-22*334, PO2W-22*862 &amp; PO2W-24*890.  JVER 26*306</t>
  </si>
  <si>
    <t>Construction management services for Sparks ES - phase B (All sites, except for the 4 high schools).  Addendum to PO1-22*334, PO2W-22*862 &amp; PO2W-24*890.  JVER 26*306</t>
  </si>
  <si>
    <t>Construction management services for Valinda - phase B (All sites, except for the 4 high schools).  Addendum to PO1-22*334, PO2W-22*862 &amp; PO2W-24*890.  JVER 26*306</t>
  </si>
  <si>
    <t>Construction management services for Valley - phase B (All sites, except for the 4 high schools).  Addendum to PO1-22*334, PO2W-22*862 &amp; PO2W-24*890.  JVER 26*306</t>
  </si>
  <si>
    <t>Construction management services for Wing Lane - phase B (All sites, except for the 4 high schools).  Addendum to PO1-22*334, PO2W-22*862 &amp; PO2W-24*890.  JVER 26*306</t>
  </si>
  <si>
    <t>Construction management services for Stimson - phase B (All sites, except for the 4 high schools).  Addendum to PO1-22*334, PO2W-22*862 &amp; PO2W-24*890.  JVER 26*306</t>
  </si>
  <si>
    <t>Construction management services for Kwis - phase B (All sites, except for the 4 high schools).  Addendum to PO1-22*334, PO2W-22*862, PO2W-24*890, &amp; PO2W-25*3772.  JVER 26*306</t>
  </si>
  <si>
    <t>Construction management services for Lassalette - phase B (All sites, except for the 4 high schools).  Addendum to PO1-22*334, PO2W-22*862, PO2W-24*890, &amp; PO2W-25*3772.  JVER 26*306</t>
  </si>
  <si>
    <t>Construction management services for Los Molinos - phase B (All sites, except for the 4 high schools).  Addendum to PO1-22*334, PO2W-22*862, PO2W-24*890, &amp; PO2W-25*3772.  JVER 26*306</t>
  </si>
  <si>
    <t>Construction management services for Orange Grove - phase B (All sites, except for the 4 high schools).  Addendum to PO1-22*334, PO2W-22*862, PO2W-24*890, &amp; PO2W-25*3772.  JVER 26*306</t>
  </si>
  <si>
    <t>Construction management services for Palm - phase B (All sites, except for the 4 high schools).  Addendum to PO1-22*334, PO2W-22*862, PO2W-24*890, &amp; PO2W-25*3772.  JVER 26*306</t>
  </si>
  <si>
    <t>Construction management services for Sierra Vista - phase B (All sites, except for the 4 high schools).  Addendum to PO1-22*334, PO2W-22*862, PO2W-24*890, &amp; PO2W-25*3772.  JVER 26*306</t>
  </si>
  <si>
    <t>Construction management services for Sparks ES - phase B (All sites, except for the 4 high schools).  Addendum to PO1-22*334, PO2W-22*862, PO2W-24*890, &amp; PO2W-25*3772.  JVER 26*306</t>
  </si>
  <si>
    <t>Construction management services for Stimson - phase B (All sites, except for the 4 high schools).  Addendum to PO1-22*334, PO2W-22*862, PO2W-24*890, &amp; PO2W-25*3772.  JVER 26*306</t>
  </si>
  <si>
    <t>Construction management services for Valinda - phase B (All sites, except for the 4 high schools).  Addendum to PO1-22*334, PO2W-22*862, PO2W-24*890, &amp; PO2W-25*3772.  JVER 26*306</t>
  </si>
  <si>
    <t>Construction management services for Valley - phase B (All sites, except for the 4 high schools).  Addendum to PO1-22*334, PO2W-22*862, PO2W-24*890, &amp; PO2W-25*3772.  JVER 26*306</t>
  </si>
  <si>
    <t>Construction management services for Wing Lane - phase B (All sites, except for the 4 high schools).  Addendum to PO1-22*334, PO2W-22*862, PO2W-24*890, &amp; PO2W-25*3772.  JVER 26*306</t>
  </si>
  <si>
    <t>Construction management services for Baldwin  - phase B (All sites, except for the 4 high schools).  Addendum to PO1-22*334, PO2W-22*862, PO2W-24*890, &amp; PO2W-25*3772.  JVER 26*306</t>
  </si>
  <si>
    <t>Construction management services for California - phase B (All sites, except for the 4 high schools).  Addendum to PO1-22*334, PO2W-22*862, PO2W-24*890, &amp; PO2W-25*3772.  JVER 26*306</t>
  </si>
  <si>
    <t>Construction management services for Fairgrove - phase B (All sites, except for the 4 high schools).  Addendum to PO1-22*334, PO2W-22*862, PO2W-24*890, &amp; PO2W-25*3772.  JVER 26*306</t>
  </si>
  <si>
    <t>Construction management services for Grazide - phase B (All sites, except for the 4 high schools).  Addendum to PO1-22*334, PO2W-22*862, PO2W-24*890, &amp; PO2W-25*3772.  JVER 26*306</t>
  </si>
  <si>
    <t>Construction management services for Sparks MS - phase B (All sites, except for the 4 high schools).  Addendum to PO1-22*334, PO2W-22*862, PO2W-24*890, &amp; PO2W-25*3772.  JVER 26*306</t>
  </si>
  <si>
    <t>191458</t>
  </si>
  <si>
    <t>000000022775650</t>
  </si>
  <si>
    <t>193455</t>
  </si>
  <si>
    <t>000000022828288</t>
  </si>
  <si>
    <t>195690</t>
  </si>
  <si>
    <t>000000022856048</t>
  </si>
  <si>
    <t>189388</t>
  </si>
  <si>
    <t>000000022718593</t>
  </si>
  <si>
    <t>26-6510</t>
  </si>
  <si>
    <t>PO2W-260000002943</t>
  </si>
  <si>
    <t>Project Labor Agreement (PLA)/labor compliance services for WIHS Press Box</t>
  </si>
  <si>
    <t>03-15982</t>
  </si>
  <si>
    <t xml:space="preserve">Credit Card </t>
  </si>
  <si>
    <t>03-126135</t>
  </si>
  <si>
    <t>Plan check review fee for 21st Century at Sparks MS.  Alterations to Alterations to 4-Classroom Buildings B, C, K AND L. Paid by Credit card. This DSA number is different from the regular Sparks MS DSA number.</t>
  </si>
  <si>
    <t>26-6554</t>
  </si>
  <si>
    <t>PO2W-260000002913</t>
  </si>
  <si>
    <t>03-16476</t>
  </si>
  <si>
    <t>000000022830784</t>
  </si>
  <si>
    <t>Plan check review fee for 21st Century at Lassalette.  Alterations to 5-Classroom Buildings A &amp; B (A03-105991), C (A03-105992, A03-115510), D (A03-105991), Classroom 22 (A03-109250), &amp; Associated Sitework</t>
  </si>
  <si>
    <t>92275302</t>
  </si>
  <si>
    <t>000000022794784</t>
  </si>
  <si>
    <t>93446591</t>
  </si>
  <si>
    <t>93354106</t>
  </si>
  <si>
    <t>90095</t>
  </si>
  <si>
    <t>000000022802534</t>
  </si>
  <si>
    <t>Rental or moving of container(s) for the District Office.  Close-out PO</t>
  </si>
  <si>
    <t>RI03673</t>
  </si>
  <si>
    <t>000000022767583</t>
  </si>
  <si>
    <t>RI03822</t>
  </si>
  <si>
    <t>RI04335</t>
  </si>
  <si>
    <t>RI05499</t>
  </si>
  <si>
    <t>RI06179</t>
  </si>
  <si>
    <t>RI06591</t>
  </si>
  <si>
    <t>000000022830801</t>
  </si>
  <si>
    <t>RI06479</t>
  </si>
  <si>
    <t>RI03701</t>
  </si>
  <si>
    <t>RI04231</t>
  </si>
  <si>
    <t>RI05732</t>
  </si>
  <si>
    <t>RI03672</t>
  </si>
  <si>
    <t>RI04207</t>
  </si>
  <si>
    <t>RI05730</t>
  </si>
  <si>
    <t>RI06465</t>
  </si>
  <si>
    <t>RI06851</t>
  </si>
  <si>
    <t>RI03480</t>
  </si>
  <si>
    <t>000000022783407</t>
  </si>
  <si>
    <t>RI04060</t>
  </si>
  <si>
    <t>RI03628</t>
  </si>
  <si>
    <t>RI04175</t>
  </si>
  <si>
    <t>RI06421</t>
  </si>
  <si>
    <t>RI05640</t>
  </si>
  <si>
    <t>RI06286</t>
  </si>
  <si>
    <t>RI04106</t>
  </si>
  <si>
    <t>RI05674</t>
  </si>
  <si>
    <t>RI06336</t>
  </si>
  <si>
    <t>RI06753</t>
  </si>
  <si>
    <t>Relocate container within Sparks ES property.  Close-out PO</t>
  </si>
  <si>
    <t>RI03338</t>
  </si>
  <si>
    <t>RI03871</t>
  </si>
  <si>
    <t>RI04350</t>
  </si>
  <si>
    <t>RI05522</t>
  </si>
  <si>
    <t>RI06191</t>
  </si>
  <si>
    <t>RI06603</t>
  </si>
  <si>
    <t>RI03542</t>
  </si>
  <si>
    <t>RI04105</t>
  </si>
  <si>
    <t>RI05673</t>
  </si>
  <si>
    <t>RI06335</t>
  </si>
  <si>
    <t>RI06752</t>
  </si>
  <si>
    <t>RI03438</t>
  </si>
  <si>
    <t>RI04025</t>
  </si>
  <si>
    <t>RI05621</t>
  </si>
  <si>
    <t>RI06258</t>
  </si>
  <si>
    <t>RI06670</t>
  </si>
  <si>
    <t>Saw Container</t>
  </si>
  <si>
    <t>26-6671</t>
  </si>
  <si>
    <t>PO2W-260000002936</t>
  </si>
  <si>
    <t>Rental (moving) of container(s) at Orange Grove .  The monthly rental rate is $250.00/container/month.  The delivery and pick-up charges are $600.00 each</t>
  </si>
  <si>
    <t>Oversight asbestos abatement at Newton for room #C5-C8.  Close-out PO</t>
  </si>
  <si>
    <t>Oversight asbestos abatement at Newton for the Band room. Close-out PO</t>
  </si>
  <si>
    <t>Oversight asbestos abatement at Grandview for room #21-24. Close-out PO</t>
  </si>
  <si>
    <t>Oversight asbestos abatement at Newton for room #D1, D2, E1, &amp; E2 (4 classrooms in the E wing).  These rooms were formerly Home Economic/shop rooms.  Per Rima @ Masek, room #D1 and D2 are not the same rooms as listed in PO2W-23-1412.  Close-out PO</t>
  </si>
  <si>
    <t>Annual Continuing Disclosure Services 07/01/23-06/30/24.  For the Bond programs, to provide financial advisory services and continuing disclosure services to investors, from May 1, 2023 through June 30, 2028.  Not to exceed $80,000.00/year. Financial Services: $75K &amp; Disclosure Services: $5,000.00</t>
  </si>
  <si>
    <t>California Municipal Statistics 07/01/23-06/30/24. For the Bond programs, to provide financial advisory services and continuing disclosure services to investors, from May 1, 2023 through June 30, 2028.  Not to exceed $80,000.00/year. Financial Services: $75K &amp; Disclosure Services: $5,000.00</t>
  </si>
  <si>
    <t>5986HLPUSD</t>
  </si>
  <si>
    <t>000000022783409</t>
  </si>
  <si>
    <t>5990HLPUSD</t>
  </si>
  <si>
    <t>To provide labor &amp; materials for fiber connectivity for the Kinder classroom at Lassalette.</t>
  </si>
  <si>
    <t>26-6675</t>
  </si>
  <si>
    <t>PO2W-260000002921</t>
  </si>
  <si>
    <t>To provide labor &amp; materials for the installation of 2 APs &amp; 7 data drops at WOHS.</t>
  </si>
  <si>
    <t>61701</t>
  </si>
  <si>
    <t>000000022828311</t>
  </si>
  <si>
    <t>26-6699</t>
  </si>
  <si>
    <t>PO2W-260000002945</t>
  </si>
  <si>
    <t>To provide labor &amp; materials to upgrade District's Network Infrastructure at Bixby.</t>
  </si>
  <si>
    <t>26-6700</t>
  </si>
  <si>
    <t>PO2W-260000002946</t>
  </si>
  <si>
    <t>To provide labor &amp; materials to upgrade District's Network Infrastructure at Sunset.</t>
  </si>
  <si>
    <t>211550027</t>
  </si>
  <si>
    <t>000000022830805</t>
  </si>
  <si>
    <t>211550028</t>
  </si>
  <si>
    <t>211550025</t>
  </si>
  <si>
    <t>000000022859442</t>
  </si>
  <si>
    <t>211550026</t>
  </si>
  <si>
    <t>HLPUSD2401.11</t>
  </si>
  <si>
    <t>000000022830806</t>
  </si>
  <si>
    <t>HLPUSD2401.12</t>
  </si>
  <si>
    <t>HLPUSD2401.14</t>
  </si>
  <si>
    <t>26-6097</t>
  </si>
  <si>
    <t>PO2W-260000002463</t>
  </si>
  <si>
    <t>939F2A2B-0065</t>
  </si>
  <si>
    <t>000000022753427</t>
  </si>
  <si>
    <t>Advertising for 2025-26.11 BB Bond Valley Alt &amp; Orange Grove</t>
  </si>
  <si>
    <t>11684</t>
  </si>
  <si>
    <t>000000022778118</t>
  </si>
  <si>
    <t>11687</t>
  </si>
  <si>
    <t>11686</t>
  </si>
  <si>
    <t>11685</t>
  </si>
  <si>
    <t>11830</t>
  </si>
  <si>
    <t>11683</t>
  </si>
  <si>
    <t>11682</t>
  </si>
  <si>
    <t>11681</t>
  </si>
  <si>
    <t>33983</t>
  </si>
  <si>
    <t>000000022751101</t>
  </si>
  <si>
    <t>34298</t>
  </si>
  <si>
    <t>35004</t>
  </si>
  <si>
    <t>000000022830821</t>
  </si>
  <si>
    <t>35338</t>
  </si>
  <si>
    <t>35524</t>
  </si>
  <si>
    <t>000000022858024</t>
  </si>
  <si>
    <t>202604-01:GA</t>
  </si>
  <si>
    <t>000000022751094</t>
  </si>
  <si>
    <t>202605-01:GA</t>
  </si>
  <si>
    <t>202606-01:GA</t>
  </si>
  <si>
    <t>000000022835450</t>
  </si>
  <si>
    <t>20260630-01:GA</t>
  </si>
  <si>
    <t>202604-05:SA</t>
  </si>
  <si>
    <t>202604-04:VA</t>
  </si>
  <si>
    <t>202604-06: WLA</t>
  </si>
  <si>
    <t>202604-03:FA</t>
  </si>
  <si>
    <t>202605-03:FA</t>
  </si>
  <si>
    <t>202606-03:FA</t>
  </si>
  <si>
    <t>202605-04:PA</t>
  </si>
  <si>
    <t>202606-04:PA</t>
  </si>
  <si>
    <t>20260630-02:PA</t>
  </si>
  <si>
    <t>PO2W-260000002307</t>
  </si>
  <si>
    <t>202604-02:KA</t>
  </si>
  <si>
    <t>202605-02:KA</t>
  </si>
  <si>
    <t>202606-02:KA</t>
  </si>
  <si>
    <t>26-6508</t>
  </si>
  <si>
    <t>PO2W-260000002941</t>
  </si>
  <si>
    <t>Alteration to Outdoor Grandstand. Construction of 1 Press Box</t>
  </si>
  <si>
    <t>104686-1</t>
  </si>
  <si>
    <t>000000022751096</t>
  </si>
  <si>
    <t>PO2W-260000002160, PO2W-250000001662</t>
  </si>
  <si>
    <t>104322</t>
  </si>
  <si>
    <t>000000022751097</t>
  </si>
  <si>
    <t>104686-2</t>
  </si>
  <si>
    <t>105477</t>
  </si>
  <si>
    <t>105994</t>
  </si>
  <si>
    <t>106416</t>
  </si>
  <si>
    <t>106449-1</t>
  </si>
  <si>
    <t>000000022778119</t>
  </si>
  <si>
    <t>106428R</t>
  </si>
  <si>
    <t>106812</t>
  </si>
  <si>
    <t>105540</t>
  </si>
  <si>
    <t>000000022791214</t>
  </si>
  <si>
    <t>106015</t>
  </si>
  <si>
    <t>109389</t>
  </si>
  <si>
    <t>106017</t>
  </si>
  <si>
    <t>106429</t>
  </si>
  <si>
    <t>107571</t>
  </si>
  <si>
    <t>107978</t>
  </si>
  <si>
    <t>106014</t>
  </si>
  <si>
    <t>106427</t>
  </si>
  <si>
    <t>106811</t>
  </si>
  <si>
    <t>PO2W-260000002311, PO2W-260000001951</t>
  </si>
  <si>
    <t>108212</t>
  </si>
  <si>
    <t>000000022835452</t>
  </si>
  <si>
    <t>Provide material testing &amp; deputy inspection services at Fairgrove.  Addendum to PO2W-26*1951. Change order #1</t>
  </si>
  <si>
    <t>108702</t>
  </si>
  <si>
    <t>108996</t>
  </si>
  <si>
    <t>PO2W-260000002466, PO2W-250000001663</t>
  </si>
  <si>
    <t>106449</t>
  </si>
  <si>
    <t>000000022805114</t>
  </si>
  <si>
    <t>Provide material testing &amp; deputy inspection services at Grazide.  Addendum to PO2W-25*1663. Change order #1</t>
  </si>
  <si>
    <t>107583</t>
  </si>
  <si>
    <t>109452</t>
  </si>
  <si>
    <t>000000022815908</t>
  </si>
  <si>
    <t>26-6184</t>
  </si>
  <si>
    <t>PO2W-260000002467</t>
  </si>
  <si>
    <t>106016</t>
  </si>
  <si>
    <t>Provide material testing &amp; deputy inspection services at Kwis.</t>
  </si>
  <si>
    <t>109392</t>
  </si>
  <si>
    <t>107977</t>
  </si>
  <si>
    <t>000000022802543</t>
  </si>
  <si>
    <t>109076R</t>
  </si>
  <si>
    <t>26-6185</t>
  </si>
  <si>
    <t>Sandy Pringle Associates, Inc</t>
  </si>
  <si>
    <t>25-1100-12</t>
  </si>
  <si>
    <t>25-1100-16</t>
  </si>
  <si>
    <t>000000022805109</t>
  </si>
  <si>
    <t>25-1099-13</t>
  </si>
  <si>
    <t>25-1099-15</t>
  </si>
  <si>
    <t>25-1096-15</t>
  </si>
  <si>
    <t>RI05705</t>
  </si>
  <si>
    <t>RI06698</t>
  </si>
  <si>
    <t>RI03451</t>
  </si>
  <si>
    <t>RI04037</t>
  </si>
  <si>
    <t>RI05628</t>
  </si>
  <si>
    <t>RI06267</t>
  </si>
  <si>
    <t>RI06680</t>
  </si>
  <si>
    <t>PO2W-260000002324</t>
  </si>
  <si>
    <t>207162882</t>
  </si>
  <si>
    <t>000000022780480</t>
  </si>
  <si>
    <t>PO2W-260000002460</t>
  </si>
  <si>
    <t>208218782</t>
  </si>
  <si>
    <t>Boxes and tapes for teachers' to pack their classrooms at Orange Grove</t>
  </si>
  <si>
    <t>26-6176</t>
  </si>
  <si>
    <t>Boxes and tapes for teachers' to pack their classrooms at Palm</t>
  </si>
  <si>
    <t>Boxes and tapes for teachers' to pack their classrooms at Valley</t>
  </si>
  <si>
    <t>PO2W-250000003503</t>
  </si>
  <si>
    <t>000000022299973</t>
  </si>
  <si>
    <t>Moved exp to Bond (2025)</t>
  </si>
  <si>
    <t>0000000</t>
  </si>
  <si>
    <t>Moved expenditures into bond from R90219.0.  JVA 26*1183</t>
  </si>
  <si>
    <t>Moved expenditures into bond from R90248.0.  JVA 26*1183</t>
  </si>
  <si>
    <t>Paul C. Miller Construction Co., Inc</t>
  </si>
  <si>
    <t>PO2W-250000001365</t>
  </si>
  <si>
    <t>000000021896618</t>
  </si>
  <si>
    <t>Moved expenditures into bond from R90284.0.  JVA 26*1183</t>
  </si>
  <si>
    <t>000000021932444</t>
  </si>
  <si>
    <t>000000021977047</t>
  </si>
  <si>
    <t>000000022018906</t>
  </si>
  <si>
    <t>Pay app #4 (Partial)</t>
  </si>
  <si>
    <t>PO2W-250000000298</t>
  </si>
  <si>
    <t>000000021767389</t>
  </si>
  <si>
    <t>Moved expenditures into bond from Fund 14.0.  JVA 26*1183</t>
  </si>
  <si>
    <t>000000021827766</t>
  </si>
  <si>
    <t>000000021829873</t>
  </si>
  <si>
    <t>000000021946463</t>
  </si>
  <si>
    <t>000000022018863</t>
  </si>
  <si>
    <t>000000022042076</t>
  </si>
  <si>
    <t>000000022079359</t>
  </si>
  <si>
    <t>Commercial Roofing Systems, Inc.</t>
  </si>
  <si>
    <t>PO2W-250000001468</t>
  </si>
  <si>
    <t>000000021908451</t>
  </si>
  <si>
    <t>000000022079367</t>
  </si>
  <si>
    <t xml:space="preserve">Pay app #4 </t>
  </si>
  <si>
    <t>000000022186156</t>
  </si>
  <si>
    <t>Danny Letner Inc.</t>
  </si>
  <si>
    <t>PO2W-230000004284</t>
  </si>
  <si>
    <t>000000021827779</t>
  </si>
  <si>
    <t>000000021827780</t>
  </si>
  <si>
    <t>PO2W-250000000301</t>
  </si>
  <si>
    <t>000000022205744</t>
  </si>
  <si>
    <t>000000021896613</t>
  </si>
  <si>
    <t>000000021910751</t>
  </si>
  <si>
    <t>PO2W-240000003417</t>
  </si>
  <si>
    <t xml:space="preserve">JVER 25*86 </t>
  </si>
  <si>
    <t>000000021760498</t>
  </si>
  <si>
    <t>JVER 25*88</t>
  </si>
  <si>
    <t>Western States Roofing</t>
  </si>
  <si>
    <t>PO2W-250000000299</t>
  </si>
  <si>
    <t>000000021832718</t>
  </si>
  <si>
    <t>000000021908460</t>
  </si>
  <si>
    <t>000000022028810</t>
  </si>
  <si>
    <t>000000022156304</t>
  </si>
  <si>
    <t>000000022329954</t>
  </si>
  <si>
    <t>Moved exp to Bond (2026)</t>
  </si>
  <si>
    <t>Moved expenditures into bond from R90219.0.  JVER 26*307 &amp; JVER 27*3</t>
  </si>
  <si>
    <t>000000022366281</t>
  </si>
  <si>
    <t>Moved expenditures into bond from R90248.0.  JVER 26*307 &amp; JVER 27*3</t>
  </si>
  <si>
    <t>Moved expenditures into bond from R90248.0. JVER 26*307 &amp; JVER 27*3</t>
  </si>
  <si>
    <t>PO1-250000000934</t>
  </si>
  <si>
    <t>170985</t>
  </si>
  <si>
    <t>000000022391718</t>
  </si>
  <si>
    <t>Moved expenditures into bond from R90285.0.  JVER 26*307</t>
  </si>
  <si>
    <t>174293</t>
  </si>
  <si>
    <t>000000022329960</t>
  </si>
  <si>
    <t>176408</t>
  </si>
  <si>
    <t>178177</t>
  </si>
  <si>
    <t>179602</t>
  </si>
  <si>
    <t>000000022572392</t>
  </si>
  <si>
    <t>181955</t>
  </si>
  <si>
    <t>000000022539221</t>
  </si>
  <si>
    <t>183568</t>
  </si>
  <si>
    <t>000000022586944</t>
  </si>
  <si>
    <t>185149</t>
  </si>
  <si>
    <t>000000022711332</t>
  </si>
  <si>
    <t>187215</t>
  </si>
  <si>
    <t>000000022669849</t>
  </si>
  <si>
    <t>189389</t>
  </si>
  <si>
    <t>000000022715894</t>
  </si>
  <si>
    <t>191468</t>
  </si>
  <si>
    <t>PO2W-250000000508</t>
  </si>
  <si>
    <t>59603</t>
  </si>
  <si>
    <t>000000022313220</t>
  </si>
  <si>
    <t>Moved expenditures into bond from R90285.0.  JVER 26*307 &amp; JVER 27*3</t>
  </si>
  <si>
    <t>60114</t>
  </si>
  <si>
    <t>000000022313219</t>
  </si>
  <si>
    <t>60164</t>
  </si>
  <si>
    <t>000000022313218</t>
  </si>
  <si>
    <t>60282</t>
  </si>
  <si>
    <t>000000022372744</t>
  </si>
  <si>
    <t>JVA 26*368, 60164</t>
  </si>
  <si>
    <t>JVA 26*368, 60114</t>
  </si>
  <si>
    <t>JVA 26*368, 59603</t>
  </si>
  <si>
    <t>PO2W-260000000974</t>
  </si>
  <si>
    <t>60382</t>
  </si>
  <si>
    <t>000000022415068</t>
  </si>
  <si>
    <t>60415</t>
  </si>
  <si>
    <t>000000022437081</t>
  </si>
  <si>
    <t>60476</t>
  </si>
  <si>
    <t>000000022415067</t>
  </si>
  <si>
    <t>60639</t>
  </si>
  <si>
    <t>000000022512302</t>
  </si>
  <si>
    <t>60641</t>
  </si>
  <si>
    <t>000000022450336</t>
  </si>
  <si>
    <t>60705</t>
  </si>
  <si>
    <t>000000022460003</t>
  </si>
  <si>
    <t>60706</t>
  </si>
  <si>
    <t>000000022460002</t>
  </si>
  <si>
    <t>60829</t>
  </si>
  <si>
    <t>000000022509584</t>
  </si>
  <si>
    <t>61034</t>
  </si>
  <si>
    <t>000000022556026</t>
  </si>
  <si>
    <t>61035</t>
  </si>
  <si>
    <t>000000022556027</t>
  </si>
  <si>
    <t>61036</t>
  </si>
  <si>
    <t>000000022556028</t>
  </si>
  <si>
    <t>61180</t>
  </si>
  <si>
    <t>000000022591837</t>
  </si>
  <si>
    <t>61369</t>
  </si>
  <si>
    <t>000000022725847</t>
  </si>
  <si>
    <t>61370</t>
  </si>
  <si>
    <t>000000022681267</t>
  </si>
  <si>
    <t>61371</t>
  </si>
  <si>
    <t>000000022681266</t>
  </si>
  <si>
    <t>61594</t>
  </si>
  <si>
    <t>000000022728270</t>
  </si>
  <si>
    <t>61731</t>
  </si>
  <si>
    <t>000000022738500</t>
  </si>
  <si>
    <t>PO2W-260000002423</t>
  </si>
  <si>
    <t>34172</t>
  </si>
  <si>
    <t>000000022745911</t>
  </si>
  <si>
    <t>Moved expenditures into bond from R90292.0.  JVER 26*307</t>
  </si>
  <si>
    <t>PO2W-260000002250</t>
  </si>
  <si>
    <t>2026-038AD</t>
  </si>
  <si>
    <t>000000022783403</t>
  </si>
  <si>
    <t>Precision Inspections Inc.</t>
  </si>
  <si>
    <t>26067</t>
  </si>
  <si>
    <t>000000022715926</t>
  </si>
  <si>
    <t>PO2W-260000001808</t>
  </si>
  <si>
    <t>30854</t>
  </si>
  <si>
    <t>000000022609038</t>
  </si>
  <si>
    <t>31925</t>
  </si>
  <si>
    <t>32190</t>
  </si>
  <si>
    <t>32454</t>
  </si>
  <si>
    <t>32571</t>
  </si>
  <si>
    <t>32700</t>
  </si>
  <si>
    <t>32953</t>
  </si>
  <si>
    <t>33405</t>
  </si>
  <si>
    <t>33683</t>
  </si>
  <si>
    <t>34297</t>
  </si>
  <si>
    <t>000000022619213</t>
  </si>
  <si>
    <t>34693</t>
  </si>
  <si>
    <t>000000022674923</t>
  </si>
  <si>
    <t>PO2W-260000001809</t>
  </si>
  <si>
    <t>32191</t>
  </si>
  <si>
    <t>000000022337426</t>
  </si>
  <si>
    <t>Moved expenditures into bond from R90284.0.  JVER 26*307</t>
  </si>
  <si>
    <t>PO2W-260000000512</t>
  </si>
  <si>
    <t>000000022391735</t>
  </si>
  <si>
    <t>Pay app #12 (Partial)</t>
  </si>
  <si>
    <t>000000022396920</t>
  </si>
  <si>
    <t>JAM Fire Protection, Inc.</t>
  </si>
  <si>
    <t>PO2W-260000000884</t>
  </si>
  <si>
    <t>000000022405549</t>
  </si>
  <si>
    <t>Moved expenditures into bond from Fund14.0.  JVER 26*307</t>
  </si>
  <si>
    <t>000000022452508</t>
  </si>
  <si>
    <t>000000022636251</t>
  </si>
  <si>
    <t>000000022600502</t>
  </si>
  <si>
    <t>TELENET  VoIP, Inc.</t>
  </si>
  <si>
    <t>PO2W-260000000986</t>
  </si>
  <si>
    <t>000000022430524</t>
  </si>
  <si>
    <t>000000022441329</t>
  </si>
  <si>
    <t>000000022519136</t>
  </si>
  <si>
    <t>000000022574730</t>
  </si>
  <si>
    <t>000000022662540</t>
  </si>
  <si>
    <t>000000022751093</t>
  </si>
  <si>
    <t>PO2W-250000003502</t>
  </si>
  <si>
    <t>CI-GUS0246254</t>
  </si>
  <si>
    <t>000000022499414</t>
  </si>
  <si>
    <t>CI-GUS0246372</t>
  </si>
  <si>
    <t>CI-GUS0246499</t>
  </si>
  <si>
    <t>CI-GUS0246525</t>
  </si>
  <si>
    <t>B2 Environmental, Inc Total</t>
  </si>
  <si>
    <t>Best Contracting Services, Inc. Total</t>
  </si>
  <si>
    <t>C.I. Services Inc. Total</t>
  </si>
  <si>
    <t>Commercial Roofing Systems, Inc. Total</t>
  </si>
  <si>
    <t>Courtney Inc. Total</t>
  </si>
  <si>
    <t>Danny Letner Inc. Total</t>
  </si>
  <si>
    <t>JAM Fire Protection, Inc. Total</t>
  </si>
  <si>
    <t>Paul C. Miller Construction Co., Inc Total</t>
  </si>
  <si>
    <t>Precision Inspections Inc. Total</t>
  </si>
  <si>
    <t>Sandy Pringle Associates, Inc Total</t>
  </si>
  <si>
    <t>Saw Container Total</t>
  </si>
  <si>
    <t>TDV Innovations Inc Total</t>
  </si>
  <si>
    <t>TELENET  VoIP, Inc. Total</t>
  </si>
  <si>
    <t>The Garland Co., Inc. Total</t>
  </si>
  <si>
    <t>Western States Roofing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</si>
</sst>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_(&quot;$&quot;* \(#,##0\);_(&quot;$&quot;* &quot;-&quot;_);_(@_)"/>
    <numFmt numFmtId="44" formatCode="_(&quot;$&quot;* #,##0.00_);_(&quot;$&quot;* \(#,##0.00\);_(&quot;$&quot;* &quot;-&quot;??_);_(@_)"/>
    <numFmt numFmtId="164" formatCode="mm/dd/yy;@"/>
    <numFmt numFmtId="165" formatCode="&quot;$&quot;#,##0.00"/>
  </numFmts>
  <fonts count="46" x14ac:knownFonts="1">
    <font>
      <sz val="11"/>
      <color theme="1"/>
      <name val="Calibri"/>
      <family val="2"/>
      <scheme val="minor"/>
    </font>
    <font>
      <sz val="11"/>
      <name val="Calibri"/>
      <family val="2"/>
      <scheme val="minor"/>
    </font>
    <font>
      <sz val="11"/>
      <color rgb="FF0000FF"/>
      <name val="Calibri"/>
      <family val="2"/>
      <scheme val="minor"/>
    </font>
    <font>
      <sz val="10"/>
      <color rgb="FF000000"/>
      <name val="Arial"/>
      <family val="2"/>
    </font>
    <font>
      <sz val="11"/>
      <color rgb="FF7030A0"/>
      <name val="Calibri"/>
      <family val="2"/>
      <scheme val="minor"/>
    </font>
    <font>
      <sz val="11"/>
      <color rgb="FFFF0000"/>
      <name val="Calibri"/>
      <family val="2"/>
      <scheme val="minor"/>
    </font>
    <font>
      <b/>
      <sz val="11"/>
      <name val="Calibri"/>
      <family val="2"/>
      <scheme val="minor"/>
    </font>
    <font>
      <b/>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name val="Calibri"/>
      <family val="2"/>
      <scheme val="minor"/>
    </font>
    <font>
      <sz val="12"/>
      <color theme="1"/>
      <name val="Calibri"/>
      <family val="2"/>
      <scheme val="minor"/>
    </font>
    <font>
      <b/>
      <sz val="12"/>
      <color theme="9" tint="-0.499984740745262"/>
      <name val="Calibri"/>
      <family val="2"/>
      <scheme val="minor"/>
    </font>
    <font>
      <b/>
      <sz val="12"/>
      <color rgb="FF3333FF"/>
      <name val="Calibri"/>
      <family val="2"/>
      <scheme val="minor"/>
    </font>
    <font>
      <sz val="12"/>
      <color theme="0"/>
      <name val="Calibri"/>
      <family val="2"/>
      <scheme val="minor"/>
    </font>
    <font>
      <b/>
      <u/>
      <sz val="12"/>
      <name val="Calibri"/>
      <family val="2"/>
      <scheme val="minor"/>
    </font>
    <font>
      <sz val="14"/>
      <color theme="0"/>
      <name val="Calibri"/>
      <family val="2"/>
      <scheme val="minor"/>
    </font>
    <font>
      <b/>
      <sz val="12"/>
      <color theme="1"/>
      <name val="Calibri"/>
      <family val="2"/>
      <scheme val="minor"/>
    </font>
    <font>
      <sz val="11"/>
      <color rgb="FF3333FF"/>
      <name val="Calibri"/>
      <family val="2"/>
      <scheme val="minor"/>
    </font>
    <font>
      <b/>
      <sz val="14"/>
      <color theme="0"/>
      <name val="Calibri"/>
      <family val="2"/>
      <scheme val="minor"/>
    </font>
    <font>
      <b/>
      <sz val="12"/>
      <color theme="0"/>
      <name val="Calibri"/>
      <family val="2"/>
      <scheme val="minor"/>
    </font>
    <font>
      <b/>
      <sz val="18"/>
      <color theme="0"/>
      <name val="Calibri"/>
      <family val="2"/>
      <scheme val="minor"/>
    </font>
    <font>
      <b/>
      <i/>
      <u/>
      <sz val="18"/>
      <color theme="8" tint="-0.499984740745262"/>
      <name val="Calibri"/>
      <family val="2"/>
      <scheme val="minor"/>
    </font>
    <font>
      <b/>
      <sz val="12"/>
      <color theme="8" tint="-0.499984740745262"/>
      <name val="Calibri"/>
      <family val="2"/>
      <scheme val="minor"/>
    </font>
    <font>
      <sz val="12"/>
      <color theme="9" tint="-0.499984740745262"/>
      <name val="Calibri"/>
      <family val="2"/>
      <scheme val="minor"/>
    </font>
    <font>
      <b/>
      <sz val="12"/>
      <name val="Calibri"/>
      <family val="2"/>
      <scheme val="minor"/>
    </font>
    <font>
      <sz val="11"/>
      <name val="Helv"/>
    </font>
    <font>
      <sz val="16"/>
      <color theme="0"/>
      <name val="Calibri"/>
      <family val="2"/>
      <scheme val="minor"/>
    </font>
    <font>
      <b/>
      <sz val="14"/>
      <color rgb="FF3333FF"/>
      <name val="Calibri"/>
      <family val="2"/>
      <scheme val="minor"/>
    </font>
    <font>
      <sz val="11"/>
      <name val="Calibri"/>
      <family val="2"/>
    </font>
    <font>
      <sz val="11"/>
      <name val="Calibri"/>
      <scheme val="minor"/>
    </font>
  </fonts>
  <fills count="38">
    <fill>
      <patternFill patternType="none"/>
    </fill>
    <fill>
      <patternFill patternType="gray125"/>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8"/>
        <bgColor theme="8"/>
      </patternFill>
    </fill>
    <fill>
      <patternFill patternType="solid">
        <fgColor theme="8"/>
        <bgColor indexed="64"/>
      </patternFill>
    </fill>
    <fill>
      <patternFill patternType="solid">
        <fgColor rgb="FFFFFF00"/>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right/>
      <top style="medium">
        <color theme="9" tint="-0.249977111117893"/>
      </top>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8764000366222"/>
      </left>
      <right style="thin">
        <color theme="0" tint="-0.1498764000366222"/>
      </right>
      <top style="thin">
        <color theme="0" tint="-0.1498764000366222"/>
      </top>
      <bottom/>
      <diagonal/>
    </border>
    <border>
      <left style="thin">
        <color theme="0" tint="-0.14981536301767021"/>
      </left>
      <right style="thin">
        <color theme="0" tint="-0.14981536301767021"/>
      </right>
      <top style="thin">
        <color theme="0" tint="-0.14981536301767021"/>
      </top>
      <bottom style="thin">
        <color theme="0" tint="-0.14981536301767021"/>
      </bottom>
      <diagonal/>
    </border>
    <border>
      <left style="thin">
        <color theme="0" tint="-0.1498458815271462"/>
      </left>
      <right/>
      <top style="thin">
        <color theme="0" tint="-0.1498458815271462"/>
      </top>
      <bottom style="thin">
        <color theme="0" tint="-0.149845881527146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8764000366222"/>
      </left>
      <right/>
      <top style="thin">
        <color theme="0" tint="-0.1498764000366222"/>
      </top>
      <bottom style="thin">
        <color theme="0" tint="-0.1498764000366222"/>
      </bottom>
      <diagonal/>
    </border>
    <border>
      <left style="thin">
        <color theme="0" tint="-0.1498764000366222"/>
      </left>
      <right/>
      <top style="thin">
        <color theme="0" tint="-0.1498764000366222"/>
      </top>
      <bottom/>
      <diagonal/>
    </border>
    <border>
      <left/>
      <right style="thin">
        <color theme="0" tint="-0.14996795556505021"/>
      </right>
      <top style="thin">
        <color theme="0" tint="-0.14996795556505021"/>
      </top>
      <bottom style="thin">
        <color theme="0" tint="-0.14996795556505021"/>
      </bottom>
      <diagonal/>
    </border>
    <border>
      <left/>
      <right/>
      <top style="thin">
        <color theme="0" tint="-0.1498458815271462"/>
      </top>
      <bottom style="thin">
        <color theme="0" tint="-0.1498458815271462"/>
      </bottom>
      <diagonal/>
    </border>
    <border>
      <left/>
      <right style="thin">
        <color theme="0" tint="-0.14981536301767021"/>
      </right>
      <top style="thin">
        <color theme="0" tint="-0.14981536301767021"/>
      </top>
      <bottom style="thin">
        <color theme="0" tint="-0.14981536301767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style="thin">
        <color theme="0" tint="-0.149815363017670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8458815271462"/>
      </right>
      <top style="thin">
        <color theme="0" tint="-0.1498458815271462"/>
      </top>
      <bottom style="thin">
        <color theme="0" tint="-0.1498458815271462"/>
      </bottom>
      <diagonal/>
    </border>
    <border>
      <left style="thin">
        <color rgb="FFD9D9D9"/>
      </left>
      <right style="thin">
        <color rgb="FFD9D9D9"/>
      </right>
      <top style="thin">
        <color rgb="FFD9D9D9"/>
      </top>
      <bottom style="thin">
        <color rgb="FFD9D9D9"/>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right/>
      <top/>
      <bottom style="thin">
        <color theme="0" tint="-0.14990691854609822"/>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0691854609822"/>
      </right>
      <top/>
      <bottom style="thin">
        <color theme="0" tint="-0.14990691854609822"/>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top/>
      <bottom style="thin">
        <color theme="0" tint="-0.14990691854609822"/>
      </bottom>
      <diagonal/>
    </border>
    <border>
      <left style="thin">
        <color theme="0" tint="-0.1498764000366222"/>
      </left>
      <right/>
      <top/>
      <bottom style="thin">
        <color theme="0" tint="-0.1498764000366222"/>
      </bottom>
      <diagonal/>
    </border>
  </borders>
  <cellStyleXfs count="44">
    <xf numFmtId="0" fontId="0" fillId="0" borderId="0"/>
    <xf numFmtId="0" fontId="3" fillId="0" borderId="0"/>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4" applyNumberFormat="0" applyAlignment="0" applyProtection="0"/>
    <xf numFmtId="0" fontId="19" fillId="7" borderId="5" applyNumberFormat="0" applyAlignment="0" applyProtection="0"/>
    <xf numFmtId="0" fontId="20" fillId="7" borderId="4" applyNumberFormat="0" applyAlignment="0" applyProtection="0"/>
    <xf numFmtId="0" fontId="21" fillId="0" borderId="6" applyNumberFormat="0" applyFill="0" applyAlignment="0" applyProtection="0"/>
    <xf numFmtId="0" fontId="22" fillId="8" borderId="7" applyNumberFormat="0" applyAlignment="0" applyProtection="0"/>
    <xf numFmtId="0" fontId="5" fillId="0" borderId="0" applyNumberFormat="0" applyFill="0" applyBorder="0" applyAlignment="0" applyProtection="0"/>
    <xf numFmtId="0" fontId="10" fillId="9" borderId="8" applyNumberFormat="0" applyFont="0" applyAlignment="0" applyProtection="0"/>
    <xf numFmtId="0" fontId="23" fillId="0" borderId="0" applyNumberFormat="0" applyFill="0" applyBorder="0" applyAlignment="0" applyProtection="0"/>
    <xf numFmtId="0" fontId="7" fillId="0" borderId="9" applyNumberFormat="0" applyFill="0" applyAlignment="0" applyProtection="0"/>
    <xf numFmtId="0" fontId="24"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4" fillId="33" borderId="0" applyNumberFormat="0" applyBorder="0" applyAlignment="0" applyProtection="0"/>
    <xf numFmtId="44" fontId="10" fillId="0" borderId="0" applyFont="0" applyFill="0" applyBorder="0" applyAlignment="0" applyProtection="0"/>
  </cellStyleXfs>
  <cellXfs count="235">
    <xf numFmtId="0" fontId="0" fillId="0" borderId="0" xfId="0"/>
    <xf numFmtId="49" fontId="1" fillId="0" borderId="0" xfId="0" applyNumberFormat="1" applyFont="1" applyAlignment="1">
      <alignment horizontal="left"/>
    </xf>
    <xf numFmtId="4" fontId="1" fillId="0" borderId="0" xfId="0" applyNumberFormat="1" applyFont="1" applyAlignment="1">
      <alignment horizontal="left"/>
    </xf>
    <xf numFmtId="4" fontId="1" fillId="0" borderId="0" xfId="0" applyNumberFormat="1" applyFont="1" applyAlignment="1">
      <alignment horizontal="right"/>
    </xf>
    <xf numFmtId="0" fontId="1" fillId="0" borderId="0" xfId="0" applyFont="1"/>
    <xf numFmtId="49" fontId="1" fillId="0" borderId="0" xfId="0" applyNumberFormat="1" applyFont="1"/>
    <xf numFmtId="164" fontId="1" fillId="0" borderId="0" xfId="0" applyNumberFormat="1" applyFont="1" applyAlignment="1">
      <alignment horizontal="center"/>
    </xf>
    <xf numFmtId="10" fontId="1" fillId="0" borderId="0" xfId="0" applyNumberFormat="1" applyFont="1" applyAlignment="1">
      <alignment horizontal="right"/>
    </xf>
    <xf numFmtId="4" fontId="1" fillId="0" borderId="0" xfId="0" applyNumberFormat="1" applyFont="1" applyAlignment="1">
      <alignment horizontal="center"/>
    </xf>
    <xf numFmtId="49" fontId="1" fillId="0" borderId="0" xfId="0" applyNumberFormat="1" applyFont="1" applyAlignment="1">
      <alignment horizontal="center"/>
    </xf>
    <xf numFmtId="0" fontId="1" fillId="0" borderId="0" xfId="0" applyFont="1" applyAlignment="1">
      <alignment horizontal="center"/>
    </xf>
    <xf numFmtId="1" fontId="1" fillId="0" borderId="0" xfId="0" applyNumberFormat="1" applyFont="1"/>
    <xf numFmtId="0" fontId="4" fillId="0" borderId="0" xfId="0" applyFont="1"/>
    <xf numFmtId="10" fontId="1" fillId="0" borderId="0" xfId="0" applyNumberFormat="1" applyFont="1" applyAlignment="1">
      <alignment horizontal="center"/>
    </xf>
    <xf numFmtId="0" fontId="25" fillId="0" borderId="0" xfId="0" applyFont="1"/>
    <xf numFmtId="49" fontId="25" fillId="0" borderId="0" xfId="0" applyNumberFormat="1" applyFont="1" applyAlignment="1">
      <alignment horizontal="center"/>
    </xf>
    <xf numFmtId="49" fontId="25" fillId="0" borderId="0" xfId="0" applyNumberFormat="1" applyFont="1" applyAlignment="1">
      <alignment horizontal="left"/>
    </xf>
    <xf numFmtId="4" fontId="25" fillId="0" borderId="0" xfId="0" applyNumberFormat="1" applyFont="1" applyAlignment="1">
      <alignment horizontal="right"/>
    </xf>
    <xf numFmtId="164" fontId="25" fillId="0" borderId="0" xfId="0" applyNumberFormat="1" applyFont="1" applyAlignment="1">
      <alignment horizontal="center"/>
    </xf>
    <xf numFmtId="4" fontId="25" fillId="0" borderId="0" xfId="0" applyNumberFormat="1" applyFont="1" applyAlignment="1">
      <alignment horizontal="center"/>
    </xf>
    <xf numFmtId="49" fontId="25" fillId="0" borderId="0" xfId="0" applyNumberFormat="1" applyFont="1"/>
    <xf numFmtId="1" fontId="25" fillId="0" borderId="0" xfId="0" applyNumberFormat="1" applyFont="1"/>
    <xf numFmtId="10" fontId="25" fillId="0" borderId="0" xfId="0" applyNumberFormat="1" applyFont="1" applyAlignment="1">
      <alignment horizontal="right"/>
    </xf>
    <xf numFmtId="0" fontId="1" fillId="0" borderId="10" xfId="0" applyFont="1" applyBorder="1" applyAlignment="1">
      <alignment horizontal="left"/>
    </xf>
    <xf numFmtId="4" fontId="0" fillId="0" borderId="10" xfId="0" applyNumberFormat="1" applyBorder="1"/>
    <xf numFmtId="3" fontId="1" fillId="0" borderId="0" xfId="0" applyNumberFormat="1" applyFont="1" applyAlignment="1">
      <alignment horizontal="left"/>
    </xf>
    <xf numFmtId="1" fontId="1" fillId="0" borderId="0" xfId="0" applyNumberFormat="1" applyFont="1" applyAlignment="1">
      <alignment horizontal="right"/>
    </xf>
    <xf numFmtId="4" fontId="6" fillId="0" borderId="0" xfId="0" applyNumberFormat="1" applyFont="1"/>
    <xf numFmtId="0" fontId="26" fillId="0" borderId="0" xfId="0" applyFont="1"/>
    <xf numFmtId="0" fontId="27" fillId="0" borderId="0" xfId="0" applyFont="1" applyAlignment="1">
      <alignment horizontal="center"/>
    </xf>
    <xf numFmtId="0" fontId="29" fillId="34" borderId="0" xfId="0" applyFont="1" applyFill="1" applyAlignment="1">
      <alignment horizontal="center" vertical="center" wrapText="1"/>
    </xf>
    <xf numFmtId="0" fontId="29" fillId="34" borderId="0" xfId="0" applyFont="1" applyFill="1" applyAlignment="1">
      <alignment horizontal="left" vertical="center" wrapText="1"/>
    </xf>
    <xf numFmtId="1" fontId="24" fillId="0" borderId="0" xfId="0" applyNumberFormat="1" applyFont="1"/>
    <xf numFmtId="4" fontId="6" fillId="0" borderId="0" xfId="0" applyNumberFormat="1" applyFont="1" applyAlignment="1">
      <alignment horizontal="left"/>
    </xf>
    <xf numFmtId="49" fontId="2" fillId="0" borderId="0" xfId="0" applyNumberFormat="1" applyFont="1" applyAlignment="1">
      <alignment horizontal="left"/>
    </xf>
    <xf numFmtId="4" fontId="1" fillId="0" borderId="10" xfId="0" applyNumberFormat="1" applyFont="1" applyBorder="1"/>
    <xf numFmtId="0" fontId="1" fillId="0" borderId="0" xfId="0" applyFont="1" applyAlignment="1">
      <alignment horizontal="left"/>
    </xf>
    <xf numFmtId="10" fontId="1" fillId="0" borderId="0" xfId="0" applyNumberFormat="1" applyFont="1" applyAlignment="1">
      <alignment horizontal="left"/>
    </xf>
    <xf numFmtId="10" fontId="1" fillId="0" borderId="0" xfId="0" quotePrefix="1" applyNumberFormat="1" applyFont="1" applyAlignment="1">
      <alignment horizontal="right"/>
    </xf>
    <xf numFmtId="0" fontId="1" fillId="0" borderId="0" xfId="0" applyFont="1" applyAlignment="1">
      <alignment vertical="center"/>
    </xf>
    <xf numFmtId="4" fontId="1" fillId="0" borderId="0" xfId="0" applyNumberFormat="1" applyFont="1" applyAlignment="1">
      <alignment horizontal="right" vertical="center"/>
    </xf>
    <xf numFmtId="1" fontId="1" fillId="0" borderId="0" xfId="0" applyNumberFormat="1" applyFont="1" applyAlignment="1">
      <alignment horizontal="center" vertical="center"/>
    </xf>
    <xf numFmtId="0" fontId="1" fillId="0" borderId="0" xfId="0" quotePrefix="1" applyFont="1" applyAlignment="1">
      <alignment horizontal="right"/>
    </xf>
    <xf numFmtId="44" fontId="34" fillId="34" borderId="10" xfId="43" applyFont="1" applyFill="1" applyBorder="1" applyAlignment="1">
      <alignment horizontal="right"/>
    </xf>
    <xf numFmtId="4" fontId="30" fillId="0" borderId="10" xfId="0" applyNumberFormat="1" applyFont="1" applyBorder="1" applyAlignment="1">
      <alignment horizontal="center"/>
    </xf>
    <xf numFmtId="4" fontId="7" fillId="0" borderId="20" xfId="0" applyNumberFormat="1" applyFont="1" applyBorder="1"/>
    <xf numFmtId="4" fontId="0" fillId="0" borderId="21" xfId="0" applyNumberFormat="1" applyBorder="1"/>
    <xf numFmtId="0" fontId="30" fillId="0" borderId="10" xfId="0" applyFont="1" applyBorder="1" applyAlignment="1">
      <alignment horizontal="center"/>
    </xf>
    <xf numFmtId="4" fontId="6" fillId="0" borderId="20" xfId="0" applyNumberFormat="1" applyFont="1" applyBorder="1"/>
    <xf numFmtId="4" fontId="1" fillId="0" borderId="21" xfId="0" applyNumberFormat="1" applyFont="1" applyBorder="1"/>
    <xf numFmtId="0" fontId="36" fillId="34" borderId="15" xfId="0" applyFont="1" applyFill="1" applyBorder="1" applyAlignment="1">
      <alignment horizontal="left" vertical="center" wrapText="1"/>
    </xf>
    <xf numFmtId="4" fontId="36" fillId="35" borderId="10" xfId="0" applyNumberFormat="1" applyFont="1" applyFill="1" applyBorder="1"/>
    <xf numFmtId="44" fontId="34" fillId="36" borderId="19" xfId="43" applyFont="1" applyFill="1" applyBorder="1" applyAlignment="1">
      <alignment horizontal="right"/>
    </xf>
    <xf numFmtId="44" fontId="34" fillId="36" borderId="18" xfId="43" applyFont="1" applyFill="1" applyBorder="1" applyAlignment="1">
      <alignment horizontal="right"/>
    </xf>
    <xf numFmtId="0" fontId="35" fillId="34" borderId="0" xfId="0" applyFont="1" applyFill="1" applyAlignment="1">
      <alignment horizontal="center" vertical="center" wrapText="1"/>
    </xf>
    <xf numFmtId="0" fontId="37" fillId="0" borderId="0" xfId="0" applyFont="1"/>
    <xf numFmtId="44" fontId="34" fillId="34" borderId="13" xfId="43" applyFont="1" applyFill="1" applyBorder="1" applyAlignment="1">
      <alignment horizontal="right"/>
    </xf>
    <xf numFmtId="44" fontId="34" fillId="34" borderId="11" xfId="43" applyFont="1" applyFill="1" applyBorder="1" applyAlignment="1">
      <alignment horizontal="right"/>
    </xf>
    <xf numFmtId="0" fontId="6" fillId="0" borderId="10" xfId="0" applyFont="1" applyBorder="1" applyAlignment="1">
      <alignment horizontal="right"/>
    </xf>
    <xf numFmtId="0" fontId="30" fillId="0" borderId="10" xfId="0" applyFont="1" applyBorder="1" applyAlignment="1">
      <alignment horizontal="left"/>
    </xf>
    <xf numFmtId="44" fontId="34" fillId="36" borderId="27" xfId="43" applyFont="1" applyFill="1" applyBorder="1" applyAlignment="1">
      <alignment horizontal="right"/>
    </xf>
    <xf numFmtId="44" fontId="34" fillId="36" borderId="26" xfId="43" applyFont="1" applyFill="1" applyBorder="1" applyAlignment="1">
      <alignment horizontal="right"/>
    </xf>
    <xf numFmtId="44" fontId="34" fillId="34" borderId="13" xfId="43" applyFont="1" applyFill="1" applyBorder="1" applyAlignment="1">
      <alignment horizontal="center"/>
    </xf>
    <xf numFmtId="44" fontId="34" fillId="34" borderId="25" xfId="43" applyFont="1" applyFill="1" applyBorder="1" applyAlignment="1">
      <alignment horizontal="right"/>
    </xf>
    <xf numFmtId="44" fontId="34" fillId="34" borderId="28" xfId="43" applyFont="1" applyFill="1" applyBorder="1"/>
    <xf numFmtId="0" fontId="34" fillId="36" borderId="13" xfId="0" applyFont="1" applyFill="1" applyBorder="1" applyAlignment="1">
      <alignment horizontal="right"/>
    </xf>
    <xf numFmtId="0" fontId="34" fillId="36" borderId="25" xfId="0" applyFont="1" applyFill="1" applyBorder="1" applyAlignment="1">
      <alignment horizontal="right"/>
    </xf>
    <xf numFmtId="0" fontId="35" fillId="36" borderId="16" xfId="0" applyFont="1" applyFill="1" applyBorder="1" applyAlignment="1">
      <alignment horizontal="left" vertical="center" wrapText="1"/>
    </xf>
    <xf numFmtId="0" fontId="35" fillId="36" borderId="16" xfId="0" applyFont="1" applyFill="1" applyBorder="1" applyAlignment="1">
      <alignment horizontal="center" vertical="center" wrapText="1"/>
    </xf>
    <xf numFmtId="0" fontId="38" fillId="0" borderId="0" xfId="0" applyFont="1" applyAlignment="1">
      <alignment horizontal="center"/>
    </xf>
    <xf numFmtId="4" fontId="2" fillId="0" borderId="0" xfId="0" applyNumberFormat="1" applyFont="1" applyAlignment="1">
      <alignment horizontal="right"/>
    </xf>
    <xf numFmtId="4" fontId="25" fillId="0" borderId="0" xfId="0" applyNumberFormat="1" applyFont="1" applyAlignment="1">
      <alignment horizontal="left"/>
    </xf>
    <xf numFmtId="4" fontId="32" fillId="36" borderId="10" xfId="0" applyNumberFormat="1" applyFont="1" applyFill="1" applyBorder="1" applyAlignment="1">
      <alignment horizontal="left" vertical="center" wrapText="1"/>
    </xf>
    <xf numFmtId="40" fontId="1" fillId="0" borderId="0" xfId="0" applyNumberFormat="1" applyFont="1" applyAlignment="1">
      <alignment horizontal="right"/>
    </xf>
    <xf numFmtId="40" fontId="4" fillId="0" borderId="0" xfId="0" applyNumberFormat="1" applyFont="1" applyAlignment="1">
      <alignment horizontal="right"/>
    </xf>
    <xf numFmtId="0" fontId="35" fillId="36" borderId="14" xfId="0" applyFont="1" applyFill="1" applyBorder="1" applyAlignment="1">
      <alignment horizontal="center" vertical="center" wrapText="1"/>
    </xf>
    <xf numFmtId="3" fontId="26" fillId="0" borderId="0" xfId="0" applyNumberFormat="1" applyFont="1"/>
    <xf numFmtId="3" fontId="39" fillId="2" borderId="0" xfId="0" applyNumberFormat="1" applyFont="1" applyFill="1"/>
    <xf numFmtId="0" fontId="39" fillId="2" borderId="0" xfId="0" applyFont="1" applyFill="1" applyAlignment="1">
      <alignment horizontal="left"/>
    </xf>
    <xf numFmtId="44" fontId="34" fillId="36" borderId="10" xfId="0" applyNumberFormat="1" applyFont="1" applyFill="1" applyBorder="1"/>
    <xf numFmtId="0" fontId="26" fillId="0" borderId="20" xfId="0" applyFont="1" applyBorder="1"/>
    <xf numFmtId="0" fontId="26" fillId="0" borderId="20" xfId="0" applyFont="1" applyBorder="1" applyAlignment="1">
      <alignment horizontal="center"/>
    </xf>
    <xf numFmtId="0" fontId="25" fillId="0" borderId="20" xfId="0" applyFont="1" applyBorder="1" applyAlignment="1">
      <alignment horizontal="left"/>
    </xf>
    <xf numFmtId="0" fontId="25" fillId="0" borderId="20" xfId="0" applyFont="1" applyBorder="1"/>
    <xf numFmtId="4" fontId="26" fillId="0" borderId="20" xfId="0" applyNumberFormat="1" applyFont="1" applyBorder="1" applyAlignment="1">
      <alignment horizontal="right"/>
    </xf>
    <xf numFmtId="4" fontId="26" fillId="0" borderId="20" xfId="0" applyNumberFormat="1" applyFont="1" applyBorder="1"/>
    <xf numFmtId="10" fontId="26" fillId="0" borderId="20" xfId="0" applyNumberFormat="1" applyFont="1" applyBorder="1" applyAlignment="1">
      <alignment horizontal="right"/>
    </xf>
    <xf numFmtId="0" fontId="26" fillId="0" borderId="10" xfId="0" applyFont="1" applyBorder="1"/>
    <xf numFmtId="0" fontId="26" fillId="0" borderId="10" xfId="0" applyFont="1" applyBorder="1" applyAlignment="1">
      <alignment horizontal="center"/>
    </xf>
    <xf numFmtId="0" fontId="25" fillId="0" borderId="10" xfId="0" applyFont="1" applyBorder="1" applyAlignment="1">
      <alignment horizontal="left"/>
    </xf>
    <xf numFmtId="0" fontId="25" fillId="0" borderId="10" xfId="0" applyFont="1" applyBorder="1"/>
    <xf numFmtId="4" fontId="26" fillId="0" borderId="10" xfId="0" applyNumberFormat="1" applyFont="1" applyBorder="1" applyAlignment="1">
      <alignment horizontal="right"/>
    </xf>
    <xf numFmtId="4" fontId="26" fillId="0" borderId="10" xfId="0" applyNumberFormat="1" applyFont="1" applyBorder="1"/>
    <xf numFmtId="10" fontId="26" fillId="0" borderId="10" xfId="0" applyNumberFormat="1" applyFont="1" applyBorder="1" applyAlignment="1">
      <alignment horizontal="right"/>
    </xf>
    <xf numFmtId="4" fontId="26" fillId="0" borderId="0" xfId="0" applyNumberFormat="1" applyFont="1"/>
    <xf numFmtId="4" fontId="25" fillId="0" borderId="10" xfId="0" applyNumberFormat="1" applyFont="1" applyBorder="1" applyAlignment="1">
      <alignment horizontal="right"/>
    </xf>
    <xf numFmtId="0" fontId="25" fillId="0" borderId="10" xfId="0" applyFont="1" applyBorder="1" applyAlignment="1">
      <alignment horizontal="center"/>
    </xf>
    <xf numFmtId="0" fontId="25" fillId="0" borderId="10" xfId="0" applyFont="1" applyBorder="1" applyAlignment="1">
      <alignment vertical="center"/>
    </xf>
    <xf numFmtId="4" fontId="25" fillId="0" borderId="10" xfId="0" applyNumberFormat="1" applyFont="1" applyBorder="1" applyAlignment="1">
      <alignment horizontal="left"/>
    </xf>
    <xf numFmtId="0" fontId="25" fillId="0" borderId="12" xfId="0" applyFont="1" applyBorder="1" applyAlignment="1">
      <alignment horizontal="left"/>
    </xf>
    <xf numFmtId="0" fontId="26" fillId="0" borderId="0" xfId="0" applyFont="1" applyAlignment="1">
      <alignment horizontal="right"/>
    </xf>
    <xf numFmtId="10" fontId="26" fillId="0" borderId="0" xfId="0" applyNumberFormat="1" applyFont="1" applyAlignment="1">
      <alignment horizontal="right"/>
    </xf>
    <xf numFmtId="0" fontId="27" fillId="0" borderId="0" xfId="0" applyFont="1"/>
    <xf numFmtId="44" fontId="35" fillId="34" borderId="10" xfId="43" applyFont="1" applyFill="1" applyBorder="1"/>
    <xf numFmtId="44" fontId="28" fillId="0" borderId="0" xfId="43" applyFont="1" applyBorder="1" applyAlignment="1">
      <alignment horizontal="right"/>
    </xf>
    <xf numFmtId="44" fontId="39" fillId="0" borderId="0" xfId="43" applyFont="1"/>
    <xf numFmtId="0" fontId="26" fillId="0" borderId="0" xfId="0" applyFont="1" applyAlignment="1">
      <alignment horizontal="center"/>
    </xf>
    <xf numFmtId="44" fontId="35" fillId="0" borderId="29" xfId="0" applyNumberFormat="1" applyFont="1" applyBorder="1"/>
    <xf numFmtId="4" fontId="26" fillId="0" borderId="0" xfId="0" applyNumberFormat="1" applyFont="1" applyAlignment="1">
      <alignment horizontal="right"/>
    </xf>
    <xf numFmtId="4" fontId="25" fillId="0" borderId="16" xfId="0" applyNumberFormat="1" applyFont="1" applyBorder="1"/>
    <xf numFmtId="10" fontId="26" fillId="0" borderId="16" xfId="0" applyNumberFormat="1" applyFont="1" applyBorder="1"/>
    <xf numFmtId="4" fontId="25" fillId="0" borderId="17" xfId="0" applyNumberFormat="1" applyFont="1" applyBorder="1"/>
    <xf numFmtId="10" fontId="26" fillId="0" borderId="17" xfId="0" applyNumberFormat="1" applyFont="1" applyBorder="1"/>
    <xf numFmtId="4" fontId="25" fillId="0" borderId="24" xfId="0" applyNumberFormat="1" applyFont="1" applyBorder="1"/>
    <xf numFmtId="4" fontId="25" fillId="0" borderId="22" xfId="0" applyNumberFormat="1" applyFont="1" applyBorder="1"/>
    <xf numFmtId="10" fontId="26" fillId="0" borderId="10" xfId="0" applyNumberFormat="1" applyFont="1" applyBorder="1"/>
    <xf numFmtId="4" fontId="25" fillId="0" borderId="18" xfId="0" applyNumberFormat="1" applyFont="1" applyBorder="1"/>
    <xf numFmtId="10" fontId="26" fillId="0" borderId="25" xfId="0" applyNumberFormat="1" applyFont="1" applyBorder="1"/>
    <xf numFmtId="10" fontId="26" fillId="0" borderId="0" xfId="0" applyNumberFormat="1" applyFont="1"/>
    <xf numFmtId="4" fontId="27" fillId="0" borderId="0" xfId="0" applyNumberFormat="1" applyFont="1"/>
    <xf numFmtId="44" fontId="40" fillId="0" borderId="30" xfId="0" applyNumberFormat="1" applyFont="1" applyBorder="1"/>
    <xf numFmtId="0" fontId="26" fillId="0" borderId="16" xfId="0" applyFont="1" applyBorder="1"/>
    <xf numFmtId="0" fontId="26" fillId="0" borderId="16" xfId="0" applyFont="1" applyBorder="1" applyAlignment="1">
      <alignment horizontal="center"/>
    </xf>
    <xf numFmtId="0" fontId="25" fillId="0" borderId="16" xfId="0" applyFont="1" applyBorder="1" applyAlignment="1">
      <alignment horizontal="left"/>
    </xf>
    <xf numFmtId="0" fontId="25" fillId="0" borderId="16" xfId="0" applyFont="1" applyBorder="1"/>
    <xf numFmtId="0" fontId="25" fillId="0" borderId="16" xfId="0" applyFont="1" applyBorder="1" applyAlignment="1">
      <alignment horizontal="center"/>
    </xf>
    <xf numFmtId="4" fontId="25" fillId="0" borderId="16" xfId="0" applyNumberFormat="1" applyFont="1" applyBorder="1" applyAlignment="1">
      <alignment horizontal="left"/>
    </xf>
    <xf numFmtId="0" fontId="25" fillId="0" borderId="17" xfId="0" applyFont="1" applyBorder="1"/>
    <xf numFmtId="0" fontId="25" fillId="0" borderId="23" xfId="0" applyFont="1" applyBorder="1" applyAlignment="1">
      <alignment horizontal="left"/>
    </xf>
    <xf numFmtId="0" fontId="25" fillId="0" borderId="18" xfId="0" applyFont="1" applyBorder="1"/>
    <xf numFmtId="0" fontId="26" fillId="0" borderId="17" xfId="0" applyFont="1" applyBorder="1"/>
    <xf numFmtId="0" fontId="26" fillId="0" borderId="17" xfId="0" applyFont="1" applyBorder="1" applyAlignment="1">
      <alignment horizontal="center"/>
    </xf>
    <xf numFmtId="0" fontId="25" fillId="0" borderId="24" xfId="0" applyFont="1" applyBorder="1" applyAlignment="1">
      <alignment horizontal="left"/>
    </xf>
    <xf numFmtId="44" fontId="38" fillId="36" borderId="14" xfId="43" applyFont="1" applyFill="1" applyBorder="1" applyAlignment="1">
      <alignment horizontal="right"/>
    </xf>
    <xf numFmtId="0" fontId="32" fillId="0" borderId="0" xfId="0" applyFont="1"/>
    <xf numFmtId="0" fontId="29" fillId="0" borderId="0" xfId="0" applyFont="1"/>
    <xf numFmtId="44" fontId="35" fillId="0" borderId="0" xfId="0" applyNumberFormat="1" applyFont="1"/>
    <xf numFmtId="42" fontId="35" fillId="0" borderId="0" xfId="0" applyNumberFormat="1" applyFont="1"/>
    <xf numFmtId="0" fontId="34" fillId="36" borderId="10" xfId="0" applyFont="1" applyFill="1" applyBorder="1" applyAlignment="1">
      <alignment horizontal="right"/>
    </xf>
    <xf numFmtId="4" fontId="26" fillId="0" borderId="0" xfId="0" applyNumberFormat="1" applyFont="1" applyAlignment="1">
      <alignment horizontal="center"/>
    </xf>
    <xf numFmtId="164" fontId="26" fillId="0" borderId="10" xfId="0" applyNumberFormat="1" applyFont="1" applyBorder="1"/>
    <xf numFmtId="44" fontId="34" fillId="0" borderId="0" xfId="0" applyNumberFormat="1" applyFont="1"/>
    <xf numFmtId="0" fontId="26" fillId="0" borderId="10" xfId="0" pivotButton="1" applyFont="1" applyBorder="1" applyAlignment="1">
      <alignment vertical="center" wrapText="1"/>
    </xf>
    <xf numFmtId="4" fontId="33" fillId="0" borderId="0" xfId="0" applyNumberFormat="1" applyFont="1" applyAlignment="1">
      <alignment horizontal="center"/>
    </xf>
    <xf numFmtId="4" fontId="28" fillId="0" borderId="0" xfId="0" applyNumberFormat="1" applyFont="1" applyAlignment="1">
      <alignment horizontal="center" vertical="center" wrapText="1"/>
    </xf>
    <xf numFmtId="39" fontId="28" fillId="0" borderId="0" xfId="43" applyNumberFormat="1" applyFont="1" applyFill="1" applyAlignment="1">
      <alignment horizontal="center"/>
    </xf>
    <xf numFmtId="44" fontId="27" fillId="0" borderId="0" xfId="0" applyNumberFormat="1" applyFont="1" applyAlignment="1">
      <alignment horizontal="center"/>
    </xf>
    <xf numFmtId="4" fontId="43" fillId="0" borderId="0" xfId="43" applyNumberFormat="1" applyFont="1" applyFill="1" applyBorder="1" applyAlignment="1">
      <alignment horizontal="center"/>
    </xf>
    <xf numFmtId="44" fontId="34" fillId="36" borderId="14" xfId="43" applyFont="1" applyFill="1" applyBorder="1" applyAlignment="1">
      <alignment horizontal="right"/>
    </xf>
    <xf numFmtId="0" fontId="34" fillId="0" borderId="0" xfId="0" applyFont="1"/>
    <xf numFmtId="39" fontId="33" fillId="0" borderId="0" xfId="0" applyNumberFormat="1" applyFont="1" applyAlignment="1">
      <alignment horizontal="center"/>
    </xf>
    <xf numFmtId="39" fontId="1" fillId="0" borderId="0" xfId="0" applyNumberFormat="1" applyFont="1" applyAlignment="1">
      <alignment horizontal="right"/>
    </xf>
    <xf numFmtId="4" fontId="1" fillId="0" borderId="0" xfId="0" applyNumberFormat="1" applyFont="1" applyAlignment="1">
      <alignment horizontal="center" vertical="center"/>
    </xf>
    <xf numFmtId="39" fontId="4" fillId="0" borderId="0" xfId="0" applyNumberFormat="1" applyFont="1" applyAlignment="1">
      <alignment horizontal="right"/>
    </xf>
    <xf numFmtId="4" fontId="1" fillId="0" borderId="0" xfId="0" applyNumberFormat="1" applyFont="1"/>
    <xf numFmtId="39" fontId="1" fillId="0" borderId="0" xfId="0" applyNumberFormat="1" applyFont="1" applyAlignment="1">
      <alignment horizontal="right" vertical="center"/>
    </xf>
    <xf numFmtId="0" fontId="1" fillId="0" borderId="31" xfId="0" applyFont="1" applyBorder="1"/>
    <xf numFmtId="0" fontId="1" fillId="0" borderId="31" xfId="0" applyFont="1" applyBorder="1" applyAlignment="1">
      <alignment horizontal="center"/>
    </xf>
    <xf numFmtId="0" fontId="1" fillId="0" borderId="31" xfId="0" applyFont="1" applyBorder="1" applyAlignment="1">
      <alignment horizontal="left"/>
    </xf>
    <xf numFmtId="0" fontId="1" fillId="0" borderId="31" xfId="0" applyFont="1" applyBorder="1" applyAlignment="1">
      <alignment vertical="center"/>
    </xf>
    <xf numFmtId="164" fontId="1" fillId="0" borderId="31" xfId="0" applyNumberFormat="1" applyFont="1" applyBorder="1" applyAlignment="1">
      <alignment horizontal="center"/>
    </xf>
    <xf numFmtId="49" fontId="1" fillId="0" borderId="31" xfId="0" applyNumberFormat="1" applyFont="1" applyBorder="1" applyAlignment="1">
      <alignment horizontal="center"/>
    </xf>
    <xf numFmtId="49" fontId="1" fillId="0" borderId="31" xfId="0" applyNumberFormat="1" applyFont="1" applyBorder="1" applyAlignment="1">
      <alignment horizontal="left"/>
    </xf>
    <xf numFmtId="4" fontId="1" fillId="0" borderId="31" xfId="0" applyNumberFormat="1" applyFont="1" applyBorder="1" applyAlignment="1">
      <alignment horizontal="left"/>
    </xf>
    <xf numFmtId="39" fontId="1" fillId="0" borderId="31" xfId="0" applyNumberFormat="1" applyFont="1" applyBorder="1" applyAlignment="1">
      <alignment horizontal="right" vertical="center"/>
    </xf>
    <xf numFmtId="1" fontId="1" fillId="0" borderId="31" xfId="0" applyNumberFormat="1" applyFont="1" applyBorder="1" applyAlignment="1">
      <alignment horizontal="center"/>
    </xf>
    <xf numFmtId="10" fontId="1" fillId="0" borderId="31" xfId="0" applyNumberFormat="1" applyFont="1" applyBorder="1" applyAlignment="1">
      <alignment horizontal="right"/>
    </xf>
    <xf numFmtId="0" fontId="1" fillId="0" borderId="31" xfId="0" applyFont="1" applyBorder="1" applyAlignment="1">
      <alignment horizontal="left" vertical="center"/>
    </xf>
    <xf numFmtId="10" fontId="1" fillId="0" borderId="32" xfId="0" applyNumberFormat="1" applyFont="1" applyBorder="1"/>
    <xf numFmtId="1" fontId="1" fillId="0" borderId="31" xfId="0" applyNumberFormat="1" applyFont="1" applyBorder="1" applyAlignment="1">
      <alignment horizontal="center" vertical="center"/>
    </xf>
    <xf numFmtId="39" fontId="1" fillId="0" borderId="31" xfId="0" applyNumberFormat="1" applyFont="1" applyBorder="1"/>
    <xf numFmtId="39" fontId="1" fillId="0" borderId="31" xfId="0" applyNumberFormat="1" applyFont="1" applyBorder="1" applyAlignment="1">
      <alignment horizontal="right"/>
    </xf>
    <xf numFmtId="10" fontId="1" fillId="0" borderId="31" xfId="0" applyNumberFormat="1" applyFont="1" applyBorder="1" applyAlignment="1">
      <alignment horizontal="left" vertical="center"/>
    </xf>
    <xf numFmtId="49" fontId="1" fillId="0" borderId="31" xfId="0" applyNumberFormat="1" applyFont="1" applyBorder="1"/>
    <xf numFmtId="49" fontId="1" fillId="0" borderId="31" xfId="0" applyNumberFormat="1" applyFont="1" applyBorder="1" applyAlignment="1">
      <alignment horizontal="left" vertical="center"/>
    </xf>
    <xf numFmtId="4" fontId="1" fillId="0" borderId="31" xfId="0" applyNumberFormat="1" applyFont="1" applyBorder="1" applyAlignment="1">
      <alignment horizontal="left" vertical="center"/>
    </xf>
    <xf numFmtId="1" fontId="1" fillId="0" borderId="31" xfId="0" applyNumberFormat="1" applyFont="1" applyBorder="1" applyAlignment="1">
      <alignment horizontal="left"/>
    </xf>
    <xf numFmtId="0" fontId="1" fillId="0" borderId="31" xfId="0" applyFont="1" applyBorder="1" applyAlignment="1">
      <alignment horizontal="center" vertical="center"/>
    </xf>
    <xf numFmtId="39" fontId="1" fillId="0" borderId="31" xfId="0" applyNumberFormat="1" applyFont="1" applyBorder="1" applyAlignment="1">
      <alignment horizontal="right" vertical="center" wrapText="1"/>
    </xf>
    <xf numFmtId="164" fontId="1" fillId="0" borderId="31" xfId="0" applyNumberFormat="1" applyFont="1" applyBorder="1" applyAlignment="1">
      <alignment horizontal="center" vertical="center"/>
    </xf>
    <xf numFmtId="0" fontId="44" fillId="0" borderId="31" xfId="0" applyFont="1" applyBorder="1"/>
    <xf numFmtId="0" fontId="44" fillId="0" borderId="33" xfId="0" applyFont="1" applyBorder="1"/>
    <xf numFmtId="0" fontId="44" fillId="0" borderId="33" xfId="0" applyFont="1" applyBorder="1" applyAlignment="1">
      <alignment horizontal="left"/>
    </xf>
    <xf numFmtId="10" fontId="1" fillId="0" borderId="31" xfId="0" applyNumberFormat="1" applyFont="1" applyBorder="1" applyAlignment="1">
      <alignment horizontal="left"/>
    </xf>
    <xf numFmtId="49" fontId="1" fillId="0" borderId="31" xfId="0" applyNumberFormat="1" applyFont="1" applyBorder="1" applyAlignment="1">
      <alignment vertical="center"/>
    </xf>
    <xf numFmtId="10" fontId="1" fillId="0" borderId="31" xfId="0" applyNumberFormat="1" applyFont="1" applyBorder="1"/>
    <xf numFmtId="49" fontId="1" fillId="0" borderId="31" xfId="0" quotePrefix="1" applyNumberFormat="1" applyFont="1" applyBorder="1" applyAlignment="1">
      <alignment horizontal="left"/>
    </xf>
    <xf numFmtId="0" fontId="1" fillId="0" borderId="31" xfId="0" quotePrefix="1" applyFont="1" applyBorder="1" applyAlignment="1">
      <alignment horizontal="left"/>
    </xf>
    <xf numFmtId="17" fontId="1" fillId="0" borderId="31" xfId="0" applyNumberFormat="1" applyFont="1" applyBorder="1" applyAlignment="1">
      <alignment horizontal="left"/>
    </xf>
    <xf numFmtId="49" fontId="41" fillId="0" borderId="31" xfId="0" applyNumberFormat="1" applyFont="1" applyBorder="1" applyAlignment="1">
      <alignment horizontal="left"/>
    </xf>
    <xf numFmtId="17" fontId="1" fillId="0" borderId="31" xfId="0" applyNumberFormat="1" applyFont="1" applyBorder="1"/>
    <xf numFmtId="0" fontId="44" fillId="0" borderId="31" xfId="0" applyFont="1" applyBorder="1" applyAlignment="1">
      <alignment horizontal="left"/>
    </xf>
    <xf numFmtId="4" fontId="1" fillId="0" borderId="11" xfId="0" applyNumberFormat="1" applyFont="1" applyBorder="1" applyAlignment="1">
      <alignment horizontal="left"/>
    </xf>
    <xf numFmtId="0" fontId="1" fillId="37" borderId="0" xfId="0" applyFont="1" applyFill="1"/>
    <xf numFmtId="10" fontId="1" fillId="0" borderId="14" xfId="0" applyNumberFormat="1" applyFont="1" applyBorder="1"/>
    <xf numFmtId="0" fontId="35" fillId="36" borderId="34" xfId="0" applyFont="1" applyFill="1" applyBorder="1" applyAlignment="1">
      <alignment horizontal="center" vertical="center" wrapText="1"/>
    </xf>
    <xf numFmtId="39" fontId="35" fillId="36" borderId="34" xfId="0" applyNumberFormat="1" applyFont="1" applyFill="1" applyBorder="1" applyAlignment="1">
      <alignment horizontal="center" vertical="center" wrapText="1"/>
    </xf>
    <xf numFmtId="49" fontId="35" fillId="36" borderId="34" xfId="0" applyNumberFormat="1" applyFont="1" applyFill="1" applyBorder="1" applyAlignment="1">
      <alignment horizontal="center" vertical="center" wrapText="1"/>
    </xf>
    <xf numFmtId="1" fontId="35" fillId="36" borderId="34" xfId="0" applyNumberFormat="1" applyFont="1" applyFill="1" applyBorder="1" applyAlignment="1">
      <alignment horizontal="center" vertical="center" wrapText="1"/>
    </xf>
    <xf numFmtId="0" fontId="35" fillId="36" borderId="35" xfId="0" applyFont="1" applyFill="1" applyBorder="1" applyAlignment="1">
      <alignment horizontal="center" vertical="center" wrapText="1"/>
    </xf>
    <xf numFmtId="0" fontId="35" fillId="36" borderId="24" xfId="0" applyFont="1" applyFill="1" applyBorder="1" applyAlignment="1">
      <alignment horizontal="center" vertical="center" wrapText="1"/>
    </xf>
    <xf numFmtId="164" fontId="1" fillId="0" borderId="31" xfId="0" applyNumberFormat="1" applyFont="1" applyBorder="1" applyAlignment="1">
      <alignment horizontal="left"/>
    </xf>
    <xf numFmtId="0" fontId="25" fillId="0" borderId="31" xfId="0" applyFont="1" applyBorder="1"/>
    <xf numFmtId="0" fontId="45" fillId="0" borderId="31" xfId="0" applyFont="1" applyBorder="1"/>
    <xf numFmtId="0" fontId="45" fillId="0" borderId="31" xfId="0" applyFont="1" applyBorder="1" applyAlignment="1">
      <alignment horizontal="center"/>
    </xf>
    <xf numFmtId="0" fontId="45" fillId="0" borderId="31" xfId="0" applyFont="1" applyBorder="1" applyAlignment="1">
      <alignment horizontal="left"/>
    </xf>
    <xf numFmtId="0" fontId="45" fillId="0" borderId="31" xfId="0" applyFont="1" applyBorder="1" applyAlignment="1">
      <alignment vertical="center"/>
    </xf>
    <xf numFmtId="164" fontId="45" fillId="0" borderId="31" xfId="0" applyNumberFormat="1" applyFont="1" applyBorder="1" applyAlignment="1">
      <alignment horizontal="center"/>
    </xf>
    <xf numFmtId="49" fontId="45" fillId="0" borderId="31" xfId="0" applyNumberFormat="1" applyFont="1" applyBorder="1" applyAlignment="1">
      <alignment horizontal="center"/>
    </xf>
    <xf numFmtId="49" fontId="45" fillId="0" borderId="31" xfId="0" applyNumberFormat="1" applyFont="1" applyBorder="1" applyAlignment="1">
      <alignment horizontal="left"/>
    </xf>
    <xf numFmtId="4" fontId="45" fillId="0" borderId="31" xfId="0" applyNumberFormat="1" applyFont="1" applyBorder="1" applyAlignment="1">
      <alignment horizontal="left"/>
    </xf>
    <xf numFmtId="39" fontId="45" fillId="0" borderId="31" xfId="0" applyNumberFormat="1" applyFont="1" applyBorder="1" applyAlignment="1">
      <alignment horizontal="right"/>
    </xf>
    <xf numFmtId="39" fontId="45" fillId="0" borderId="31" xfId="0" applyNumberFormat="1" applyFont="1" applyBorder="1" applyAlignment="1">
      <alignment horizontal="right" vertical="center"/>
    </xf>
    <xf numFmtId="1" fontId="45" fillId="0" borderId="31" xfId="0" applyNumberFormat="1" applyFont="1" applyBorder="1" applyAlignment="1">
      <alignment horizontal="center" vertical="center"/>
    </xf>
    <xf numFmtId="10" fontId="45" fillId="0" borderId="31" xfId="0" applyNumberFormat="1" applyFont="1" applyBorder="1" applyAlignment="1">
      <alignment horizontal="right"/>
    </xf>
    <xf numFmtId="0" fontId="45" fillId="0" borderId="31" xfId="0" applyFont="1" applyBorder="1" applyAlignment="1">
      <alignment horizontal="left" vertical="center"/>
    </xf>
    <xf numFmtId="10" fontId="45" fillId="0" borderId="32" xfId="0" applyNumberFormat="1" applyFont="1" applyBorder="1"/>
    <xf numFmtId="44" fontId="34" fillId="36" borderId="37" xfId="43" applyFont="1" applyFill="1" applyBorder="1" applyAlignment="1">
      <alignment horizontal="right"/>
    </xf>
    <xf numFmtId="44" fontId="34" fillId="36" borderId="38" xfId="43" applyFont="1" applyFill="1" applyBorder="1" applyAlignment="1">
      <alignment horizontal="right"/>
    </xf>
    <xf numFmtId="44" fontId="34" fillId="36" borderId="36" xfId="43" applyFont="1" applyFill="1" applyBorder="1" applyAlignment="1">
      <alignment horizontal="right"/>
    </xf>
    <xf numFmtId="44" fontId="34" fillId="36" borderId="36" xfId="43" applyFont="1" applyFill="1" applyBorder="1" applyAlignment="1">
      <alignment horizontal="left"/>
    </xf>
    <xf numFmtId="44" fontId="34" fillId="36" borderId="39" xfId="43" applyFont="1" applyFill="1" applyBorder="1" applyAlignment="1">
      <alignment horizontal="right"/>
    </xf>
    <xf numFmtId="39" fontId="34" fillId="36" borderId="40" xfId="43" applyNumberFormat="1" applyFont="1" applyFill="1" applyBorder="1" applyAlignment="1">
      <alignment horizontal="right"/>
    </xf>
    <xf numFmtId="44" fontId="34" fillId="36" borderId="41" xfId="43" applyFont="1" applyFill="1" applyBorder="1" applyAlignment="1">
      <alignment horizontal="right"/>
    </xf>
    <xf numFmtId="44" fontId="34" fillId="36" borderId="38" xfId="43" applyFont="1" applyFill="1" applyBorder="1" applyAlignment="1">
      <alignment horizontal="left"/>
    </xf>
    <xf numFmtId="44" fontId="34" fillId="36" borderId="38" xfId="43" applyFont="1" applyFill="1" applyBorder="1" applyAlignment="1">
      <alignment horizontal="center"/>
    </xf>
    <xf numFmtId="44" fontId="34" fillId="36" borderId="42" xfId="43" applyFont="1" applyFill="1" applyBorder="1" applyAlignment="1">
      <alignment horizontal="right"/>
    </xf>
    <xf numFmtId="0" fontId="31" fillId="34" borderId="0" xfId="0" applyFont="1" applyFill="1" applyAlignment="1">
      <alignment horizontal="right"/>
    </xf>
    <xf numFmtId="42" fontId="31" fillId="34" borderId="0" xfId="0" applyNumberFormat="1" applyFont="1" applyFill="1"/>
    <xf numFmtId="0" fontId="42" fillId="34" borderId="0" xfId="0" applyFont="1" applyFill="1" applyAlignment="1">
      <alignment horizontal="left" vertical="center" wrapText="1"/>
    </xf>
    <xf numFmtId="4" fontId="32" fillId="0" borderId="10" xfId="0" applyNumberFormat="1" applyFont="1" applyBorder="1" applyAlignment="1">
      <alignment horizontal="center" vertical="center" wrapText="1"/>
    </xf>
    <xf numFmtId="4" fontId="32" fillId="0" borderId="10" xfId="0" applyNumberFormat="1" applyFont="1" applyBorder="1" applyAlignment="1">
      <alignment horizontal="left" vertical="center" wrapText="1"/>
    </xf>
    <xf numFmtId="0" fontId="1" fillId="0" borderId="10" xfId="0" applyFont="1" applyBorder="1" applyAlignment="1">
      <alignment horizontal="left"/>
    </xf>
    <xf numFmtId="0" fontId="6" fillId="0" borderId="10" xfId="0" applyFont="1" applyBorder="1" applyAlignment="1">
      <alignment horizontal="right"/>
    </xf>
    <xf numFmtId="0" fontId="30" fillId="0" borderId="10" xfId="0" applyFont="1" applyBorder="1" applyAlignment="1">
      <alignment horizontal="left"/>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43"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26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2321">
    <dxf>
      <font>
        <color theme="0"/>
      </font>
    </dxf>
    <dxf>
      <font>
        <color theme="0"/>
      </font>
    </dxf>
    <dxf>
      <font>
        <color theme="0"/>
      </font>
    </dxf>
    <dxf>
      <font>
        <strike val="0"/>
        <outline val="0"/>
        <shadow val="0"/>
        <u val="none"/>
        <vertAlign val="baseline"/>
        <sz val="12"/>
        <name val="Calibri"/>
        <scheme val="minor"/>
      </font>
      <numFmt numFmtId="14" formatCode="0.00%"/>
      <alignment horizontal="right" textRotation="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numFmt numFmtId="4" formatCode="#,##0.0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numFmt numFmtId="4" formatCode="#,##0.00"/>
      <border diagonalUp="0" diagonalDown="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numFmt numFmtId="4" formatCode="#,##0.0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numFmt numFmtId="4" formatCode="#,##0.00"/>
      <alignment horizontal="right" vertical="bottom"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numFmt numFmtId="4" formatCode="#,##0.00"/>
      <alignment horizontal="right" vertical="bottom"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b val="0"/>
        <i val="0"/>
        <strike val="0"/>
        <condense val="0"/>
        <extend val="0"/>
        <outline val="0"/>
        <shadow val="0"/>
        <u val="none"/>
        <vertAlign val="baseline"/>
        <sz val="12"/>
        <color auto="1"/>
        <name val="Calibri"/>
        <scheme val="minor"/>
      </font>
      <fill>
        <patternFill patternType="none">
          <fgColor indexed="64"/>
          <bgColor indexed="65"/>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alignment horizontal="center" vertical="bottom"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border diagonalUp="0" diagonalDown="0" outline="0">
        <left/>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scheme val="minor"/>
      </font>
    </dxf>
    <dxf>
      <border>
        <bottom style="thin">
          <color theme="0" tint="-0.14993743705557422"/>
        </bottom>
      </border>
    </dxf>
    <dxf>
      <font>
        <b/>
        <i val="0"/>
        <strike val="0"/>
        <condense val="0"/>
        <extend val="0"/>
        <outline val="0"/>
        <shadow val="0"/>
        <u val="none"/>
        <vertAlign val="baseline"/>
        <sz val="12"/>
        <color theme="9" tint="-0.499984740745262"/>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theme="0" tint="-0.14993743705557422"/>
        </left>
        <right style="thin">
          <color theme="0" tint="-0.14993743705557422"/>
        </right>
        <top/>
        <bottom/>
      </border>
    </dxf>
    <dxf>
      <alignment vertical="center" wrapText="1"/>
    </dxf>
    <dxf>
      <alignment horizontal="center"/>
    </dxf>
    <dxf>
      <alignment horizontal="center"/>
    </dxf>
    <dxf>
      <border>
        <left/>
        <right/>
      </border>
    </dxf>
    <dxf>
      <border>
        <right/>
      </border>
    </dxf>
    <dxf>
      <numFmt numFmtId="34" formatCode="_(&quot;$&quot;* #,##0.00_);_(&quot;$&quot;* \(#,##0.00\);_(&quot;$&quot;* &quot;-&quot;??_);_(@_)"/>
    </dxf>
    <dxf>
      <font>
        <sz val="14"/>
      </font>
    </dxf>
    <dxf>
      <font>
        <sz val="14"/>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numFmt numFmtId="4" formatCode="#,##0.00"/>
    </dxf>
    <dxf>
      <numFmt numFmtId="4" formatCode="#,##0.00"/>
    </dxf>
    <dxf>
      <numFmt numFmtId="34" formatCode="_(&quot;$&quot;* #,##0.00_);_(&quot;$&quot;* \(#,##0.00\);_(&quot;$&quot;* &quot;-&quot;??_);_(@_)"/>
    </dxf>
    <dxf>
      <numFmt numFmtId="11" formatCode="&quot;$&quot;#,##0.00_);\(&quot;$&quot;#,##0.00\)"/>
    </dxf>
    <dxf>
      <numFmt numFmtId="165" formatCode="&quot;$&quot;#,##0.00"/>
    </dxf>
    <dxf>
      <alignment horizontal="left"/>
    </dxf>
    <dxf>
      <alignment horizontal="left"/>
    </dxf>
    <dxf>
      <alignment horizontal="left"/>
    </dxf>
    <dxf>
      <alignment horizontal="left"/>
    </dxf>
    <dxf>
      <alignment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wrapText="1"/>
    </dxf>
    <dxf>
      <border>
        <left/>
        <right/>
      </border>
    </dxf>
    <dxf>
      <fill>
        <patternFill patternType="solid">
          <bgColor theme="8"/>
        </patternFill>
      </fill>
    </dxf>
    <dxf>
      <fill>
        <patternFill patternType="solid">
          <bgColor theme="8"/>
        </patternFill>
      </fill>
    </dxf>
    <dxf>
      <font>
        <color theme="0"/>
      </font>
    </dxf>
    <dxf>
      <font>
        <color theme="0"/>
      </font>
    </dxf>
    <dxf>
      <font>
        <sz val="14"/>
      </font>
    </dxf>
    <dxf>
      <font>
        <sz val="14"/>
      </font>
    </dxf>
    <dxf>
      <fill>
        <patternFill>
          <fgColor indexed="64"/>
          <bgColor theme="8"/>
        </patternFill>
      </fill>
    </dxf>
    <dxf>
      <font>
        <b/>
      </font>
      <numFmt numFmtId="4" formatCode="#,##0.00"/>
      <fill>
        <patternFill>
          <fgColor theme="8"/>
        </patternFill>
      </fill>
    </dxf>
    <dxf>
      <font>
        <b/>
      </font>
    </dxf>
    <dxf>
      <font>
        <b/>
      </font>
    </dxf>
    <dxf>
      <alignment horizontal="left"/>
    </dxf>
    <dxf>
      <alignment horizontal="center"/>
    </dxf>
    <dxf>
      <fill>
        <patternFill patternType="solid">
          <bgColor theme="8"/>
        </patternFill>
      </fill>
    </dxf>
    <dxf>
      <font>
        <b/>
      </font>
      <numFmt numFmtId="4" formatCode="#,##0.00"/>
      <fill>
        <patternFill patternType="none">
          <fgColor indexed="64"/>
          <bgColor indexed="65"/>
        </patternFill>
      </fill>
    </dxf>
    <dxf>
      <font>
        <b/>
      </font>
      <numFmt numFmtId="4" formatCode="#,##0.00"/>
      <fill>
        <patternFill patternType="none">
          <fgColor indexed="64"/>
          <bgColor indexed="65"/>
        </patternFill>
      </fill>
    </dxf>
    <dxf>
      <font>
        <b/>
      </font>
      <numFmt numFmtId="4" formatCode="#,##0.00"/>
      <fill>
        <patternFill patternType="none">
          <fgColor indexed="64"/>
          <bgColor indexed="65"/>
        </patternFill>
      </fill>
    </dxf>
    <dxf>
      <font>
        <b/>
      </font>
      <numFmt numFmtId="4" formatCode="#,##0.00"/>
      <fill>
        <patternFill patternType="none">
          <fgColor indexed="64"/>
          <bgColor indexed="65"/>
        </patternFill>
      </fill>
    </dxf>
    <dxf>
      <font>
        <b/>
      </font>
      <numFmt numFmtId="4" formatCode="#,##0.00"/>
      <fill>
        <patternFill patternType="none">
          <fgColor indexed="64"/>
          <bgColor indexed="65"/>
        </patternFill>
      </fill>
    </dxf>
    <dxf>
      <font>
        <b/>
      </font>
      <numFmt numFmtId="4" formatCode="#,##0.00"/>
      <fill>
        <patternFill patternType="none">
          <fgColor indexed="64"/>
          <bgColor indexed="65"/>
        </patternFill>
      </fill>
    </dxf>
    <dxf>
      <fill>
        <patternFill>
          <bgColor theme="4" tint="-0.499984740745262"/>
        </patternFill>
      </fill>
    </dxf>
    <dxf>
      <alignment horizontal="center"/>
    </dxf>
    <dxf>
      <alignment vertical="center"/>
    </dxf>
    <dxf>
      <alignment horizontal="center"/>
    </dxf>
    <dxf>
      <numFmt numFmtId="11" formatCode="&quot;$&quot;#,##0.00_);\(&quot;$&quot;#,##0.00\)"/>
    </dxf>
    <dxf>
      <numFmt numFmtId="4" formatCode="#,##0.00"/>
    </dxf>
    <dxf>
      <numFmt numFmtId="165" formatCode="&quot;$&quot;#,##0.00"/>
    </dxf>
    <dxf>
      <font>
        <sz val="14"/>
      </font>
    </dxf>
    <dxf>
      <font>
        <sz val="12"/>
      </font>
      <fill>
        <patternFill patternType="solid">
          <fgColor indexed="64"/>
          <bgColor theme="4" tint="-0.249977111117893"/>
        </patternFill>
      </fill>
    </dxf>
    <dxf>
      <font>
        <sz val="12"/>
      </font>
      <fill>
        <patternFill patternType="solid">
          <fgColor indexed="64"/>
          <bgColor theme="4" tint="-0.249977111117893"/>
        </patternFill>
      </fill>
    </dxf>
    <dxf>
      <font>
        <sz val="12"/>
      </font>
      <fill>
        <patternFill patternType="solid">
          <fgColor indexed="64"/>
          <bgColor theme="4" tint="-0.249977111117893"/>
        </patternFill>
      </fill>
    </dxf>
    <dxf>
      <numFmt numFmtId="34" formatCode="_(&quot;$&quot;* #,##0.00_);_(&quot;$&quot;* \(#,##0.00\);_(&quot;$&quot;* &quot;-&quot;??_);_(@_)"/>
    </dxf>
    <dxf>
      <font>
        <sz val="12"/>
      </font>
    </dxf>
    <dxf>
      <font>
        <sz val="12"/>
      </font>
    </dxf>
    <dxf>
      <font>
        <sz val="12"/>
      </font>
    </dxf>
    <dxf>
      <font>
        <sz val="12"/>
      </font>
    </dxf>
    <dxf>
      <alignment horizontal="center" readingOrder="0"/>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color theme="8" tint="-0.499984740745262"/>
      </font>
    </dxf>
    <dxf>
      <font>
        <color theme="8" tint="-0.499984740745262"/>
      </font>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alignment horizontal="right" readingOrder="0"/>
    </dxf>
    <dxf>
      <alignment horizontal="left" readingOrder="0"/>
    </dxf>
    <dxf>
      <alignment horizontal="right" readingOrder="0"/>
    </dxf>
    <dxf>
      <font>
        <sz val="13"/>
      </font>
    </dxf>
    <dxf>
      <font>
        <sz val="13"/>
      </font>
    </dxf>
    <dxf>
      <font>
        <b val="0"/>
        <i val="0"/>
        <strike val="0"/>
        <condense val="0"/>
        <extend val="0"/>
        <outline val="0"/>
        <shadow val="0"/>
        <u val="none"/>
        <vertAlign val="baseline"/>
        <sz val="12"/>
        <color auto="1"/>
        <name val="Calibri"/>
        <scheme val="minor"/>
      </font>
      <alignment horizontal="general" vertical="center" textRotation="0" wrapText="0" indent="0" justifyLastLine="0" shrinkToFit="0" readingOrder="0"/>
      <border diagonalUp="0" diagonalDown="0" outline="0">
        <left style="thin">
          <color theme="0" tint="-0.1498458815271462"/>
        </left>
        <right style="thin">
          <color theme="0" tint="-0.1498458815271462"/>
        </right>
        <top style="thin">
          <color theme="0" tint="-0.1498458815271462"/>
        </top>
        <bottom style="thin">
          <color theme="0" tint="-0.1498458815271462"/>
        </bottom>
      </border>
    </dxf>
    <dxf>
      <font>
        <strike val="0"/>
        <outline val="0"/>
        <shadow val="0"/>
        <u val="none"/>
        <vertAlign val="baseline"/>
        <sz val="11"/>
        <color auto="1"/>
        <name val="Calibri"/>
        <scheme val="minor"/>
      </font>
      <numFmt numFmtId="14" formatCode="0.00%"/>
      <fill>
        <patternFill patternType="none">
          <fgColor indexed="64"/>
          <bgColor auto="1"/>
        </patternFill>
      </fill>
      <alignment horizontal="general" textRotation="0" indent="0" justifyLastLine="0" shrinkToFit="0" readingOrder="0"/>
      <border diagonalUp="0" diagonalDown="0" outline="0">
        <left/>
        <right style="thin">
          <color theme="0" tint="-0.1498458815271462"/>
        </right>
        <top style="thin">
          <color theme="0" tint="-0.1498458815271462"/>
        </top>
        <bottom style="thin">
          <color theme="0" tint="-0.1498458815271462"/>
        </bottom>
      </border>
    </dxf>
    <dxf>
      <font>
        <b val="0"/>
        <i val="0"/>
        <strike val="0"/>
        <condense val="0"/>
        <extend val="0"/>
        <outline val="0"/>
        <shadow val="0"/>
        <u val="none"/>
        <vertAlign val="baseline"/>
        <sz val="12"/>
        <color auto="1"/>
        <name val="Calibri"/>
        <scheme val="minor"/>
      </font>
      <alignment horizontal="left" vertical="center" textRotation="0" wrapText="0" indent="0" justifyLastLine="0" shrinkToFit="0" readingOrder="0"/>
      <border diagonalUp="0" diagonalDown="0" outline="0">
        <left style="thin">
          <color theme="0" tint="-0.1498764000366222"/>
        </left>
        <right/>
        <top style="thin">
          <color theme="0" tint="-0.14993743705557422"/>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14" formatCode="0.00%"/>
      <alignment horizontal="right" vertical="bottom" textRotation="0" wrapText="0" indent="0" justifyLastLine="0" shrinkToFit="0" readingOrder="0"/>
      <border diagonalUp="0" diagonalDown="0" outline="0">
        <left style="thin">
          <color theme="0" tint="-0.14993743705557422"/>
        </left>
        <right/>
        <top style="thin">
          <color theme="0" tint="-0.14993743705557422"/>
        </top>
        <bottom/>
      </border>
    </dxf>
    <dxf>
      <font>
        <b val="0"/>
        <i val="0"/>
        <strike val="0"/>
        <condense val="0"/>
        <extend val="0"/>
        <outline val="0"/>
        <shadow val="0"/>
        <u val="none"/>
        <vertAlign val="baseline"/>
        <sz val="11"/>
        <color auto="1"/>
        <name val="Calibri"/>
        <scheme val="minor"/>
      </font>
      <numFmt numFmtId="14" formatCode="0.00%"/>
      <fill>
        <patternFill patternType="none">
          <fgColor indexed="64"/>
          <bgColor auto="1"/>
        </patternFill>
      </fill>
      <alignment horizontal="righ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1" formatCode="0"/>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1" formatCode="0"/>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4" formatCode="#,##0.00"/>
      <alignment horizontal="lef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4" formatCode="#,##0.00"/>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4" formatCode="#,##0.00"/>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4" formatCode="#,##0.00"/>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4" formatCode="#,##0.00"/>
      <alignment horizontal="right" vertical="center"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7" formatCode="#,##0.00_);\(#,##0.00\)"/>
      <fill>
        <patternFill patternType="none">
          <fgColor indexed="64"/>
          <bgColor auto="1"/>
        </patternFill>
      </fill>
      <alignment horizontal="right"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lef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164" formatCode="mm/dd/yy;@"/>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164" formatCode="mm/dd/yy;@"/>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lef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4" formatCode="#,##0.00"/>
      <alignment horizontal="right" vertical="center"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7" formatCode="#,##0.00_);\(#,##0.00\)"/>
      <fill>
        <patternFill patternType="none">
          <fgColor indexed="64"/>
          <bgColor auto="1"/>
        </patternFill>
      </fill>
      <alignment horizontal="right"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4" formatCode="#,##0.00"/>
      <alignment horizontal="righ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7" formatCode="#,##0.00_);\(#,##0.00\)"/>
      <fill>
        <patternFill patternType="none">
          <fgColor indexed="64"/>
          <bgColor auto="1"/>
        </patternFill>
      </fill>
      <alignment horizontal="righ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4" formatCode="#,##0.00"/>
      <alignment horizontal="lef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4" formatCode="#,##0.00"/>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lef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30" formatCode="@"/>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164" formatCode="mm/dd/yy;@"/>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164" formatCode="mm/dd/yy;@"/>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numFmt numFmtId="164" formatCode="mm/dd/yy;@"/>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numFmt numFmtId="164" formatCode="mm/dd/yy;@"/>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alignment horizontal="lef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alignment horizontal="general" vertical="center"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alignment horizontal="left"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alignment horizontal="center" vertical="bottom"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auto="1"/>
        <name val="Calibri"/>
        <scheme val="minor"/>
      </font>
      <border diagonalUp="0" diagonalDown="0" outline="0">
        <left/>
        <right style="thin">
          <color theme="0" tint="-0.14993743705557422"/>
        </right>
        <top style="thin">
          <color theme="0" tint="-0.14993743705557422"/>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border>
        <top style="thin">
          <color theme="0" tint="-0.1498764000366222"/>
        </top>
      </border>
    </dxf>
    <dxf>
      <border diagonalUp="0" diagonalDown="0">
        <left style="thin">
          <color theme="0" tint="-0.14996795556505021"/>
        </left>
        <right style="thin">
          <color theme="0" tint="-0.14996795556505021"/>
        </right>
        <top/>
        <bottom/>
        <vertical style="thin">
          <color theme="0" tint="-0.14996795556505021"/>
        </vertical>
        <horizontal style="thin">
          <color theme="0" tint="-0.14996795556505021"/>
        </horizontal>
      </border>
    </dxf>
    <dxf>
      <border outline="0">
        <top style="thin">
          <color theme="0" tint="-0.14990691854609822"/>
        </top>
        <bottom style="thin">
          <color theme="0" tint="-0.14990691854609822"/>
        </bottom>
      </border>
    </dxf>
    <dxf>
      <font>
        <strike val="0"/>
        <outline val="0"/>
        <shadow val="0"/>
        <u val="none"/>
        <vertAlign val="baseline"/>
        <color auto="1"/>
      </font>
    </dxf>
    <dxf>
      <border outline="0">
        <bottom style="thin">
          <color theme="0" tint="-0.14990691854609822"/>
        </bottom>
      </border>
    </dxf>
    <dxf>
      <font>
        <b/>
        <i val="0"/>
        <strike val="0"/>
        <condense val="0"/>
        <extend val="0"/>
        <outline val="0"/>
        <shadow val="0"/>
        <u val="none"/>
        <vertAlign val="baseline"/>
        <sz val="12"/>
        <color theme="0"/>
        <name val="Calibri"/>
        <scheme val="minor"/>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theme="0" tint="-0.14993743705557422"/>
        </left>
        <right style="thin">
          <color theme="0" tint="-0.14993743705557422"/>
        </right>
        <top/>
        <bottom/>
      </border>
    </dxf>
    <dxf>
      <font>
        <sz val="12"/>
      </font>
    </dxf>
    <dxf>
      <font>
        <sz val="12"/>
      </font>
    </dxf>
    <dxf>
      <font>
        <sz val="12"/>
      </font>
    </dxf>
    <dxf>
      <font>
        <sz val="12"/>
      </font>
    </dxf>
    <dxf>
      <font>
        <sz val="12"/>
      </font>
    </dxf>
    <dxf>
      <font>
        <sz val="12"/>
      </font>
    </dxf>
    <dxf>
      <fill>
        <patternFill>
          <bgColor theme="9" tint="-0.249977111117893"/>
        </patternFill>
      </fill>
    </dxf>
    <dxf>
      <fill>
        <patternFill>
          <bgColor theme="9" tint="-0.249977111117893"/>
        </patternFill>
      </fill>
    </dxf>
    <dxf>
      <font>
        <color theme="0"/>
      </font>
    </dxf>
    <dxf>
      <font>
        <color theme="0"/>
      </font>
    </dxf>
    <dxf>
      <alignment horizontal="left" readingOrder="0"/>
    </dxf>
    <dxf>
      <alignment horizontal="center" readingOrder="0"/>
    </dxf>
    <dxf>
      <alignment horizontal="right" readingOrder="0"/>
    </dxf>
    <dxf>
      <font>
        <sz val="12"/>
      </font>
    </dxf>
    <dxf>
      <font>
        <sz val="12"/>
      </font>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ont>
        <color theme="9" tint="-0.499984740745262"/>
      </font>
    </dxf>
    <dxf>
      <font>
        <color theme="9" tint="-0.499984740745262"/>
      </font>
    </dxf>
    <dxf>
      <font>
        <color theme="9" tint="-0.499984740745262"/>
      </font>
    </dxf>
    <dxf>
      <font>
        <color theme="9" tint="-0.499984740745262"/>
      </font>
    </dxf>
    <dxf>
      <alignment horizontal="left" vertical="center" wrapText="1" readingOrder="0"/>
    </dxf>
    <dxf>
      <numFmt numFmtId="3" formatCode="#,##0"/>
    </dxf>
    <dxf>
      <alignment horizontal="center" vertical="center" wrapText="1" readingOrder="0"/>
    </dxf>
    <dxf>
      <alignment horizontal="left" readingOrder="0"/>
    </dxf>
    <dxf>
      <numFmt numFmtId="3" formatCode="#,##0"/>
    </dxf>
    <dxf>
      <alignment horizontal="center" vertical="center" wrapText="1" readingOrder="0"/>
    </dxf>
    <dxf>
      <font>
        <sz val="16"/>
      </font>
    </dxf>
    <dxf>
      <font>
        <sz val="14"/>
      </font>
    </dxf>
    <dxf>
      <font>
        <sz val="14"/>
      </font>
    </dxf>
    <dxf>
      <font>
        <sz val="12"/>
      </font>
    </dxf>
    <dxf>
      <font>
        <sz val="12"/>
      </font>
    </dxf>
    <dxf>
      <font>
        <sz val="12"/>
      </font>
    </dxf>
    <dxf>
      <font>
        <sz val="12"/>
      </font>
    </dxf>
    <dxf>
      <numFmt numFmtId="32" formatCode="_(&quot;$&quot;* #,##0_);_(&quot;$&quot;* \(#,##0\);_(&quot;$&quot;* &quot;-&quot;_);_(@_)"/>
    </dxf>
    <dxf>
      <fill>
        <patternFill>
          <bgColor theme="9" tint="-0.249977111117893"/>
        </patternFill>
      </fill>
    </dxf>
    <dxf>
      <fill>
        <patternFill>
          <bgColor theme="9" tint="-0.249977111117893"/>
        </patternFill>
      </fill>
    </dxf>
    <dxf>
      <font>
        <color theme="0"/>
      </font>
    </dxf>
    <dxf>
      <font>
        <color theme="0"/>
      </font>
    </dxf>
    <dxf>
      <font>
        <sz val="12"/>
      </font>
    </dxf>
    <dxf>
      <font>
        <sz val="14"/>
      </font>
    </dxf>
    <dxf>
      <font>
        <sz val="14"/>
      </font>
    </dxf>
    <dxf>
      <numFmt numFmtId="9" formatCode="&quot;$&quot;#,##0_);\(&quot;$&quot;#,##0\)"/>
    </dxf>
    <dxf>
      <alignment horizontal="left"/>
    </dxf>
    <dxf>
      <font>
        <sz val="14"/>
      </font>
    </dxf>
    <dxf>
      <font>
        <sz val="12"/>
        <color theme="0"/>
      </font>
      <fill>
        <patternFill patternType="solid">
          <fgColor indexed="64"/>
          <bgColor theme="9" tint="-0.249977111117893"/>
        </patternFill>
      </fill>
      <alignment horizontal="center" vertical="center" wrapText="1"/>
    </dxf>
    <dxf>
      <alignment horizontal="right" readingOrder="0"/>
    </dxf>
    <dxf>
      <border>
        <left/>
        <right/>
        <top/>
        <bottom/>
        <vertical/>
        <horizontal/>
      </border>
    </dxf>
    <dxf>
      <border>
        <left/>
        <right/>
        <top/>
        <bottom/>
        <vertical/>
        <horizontal/>
      </border>
    </dxf>
    <dxf>
      <border>
        <left/>
        <right/>
        <top/>
        <bottom/>
        <vertical/>
        <horizontal/>
      </border>
    </dxf>
    <dxf>
      <border>
        <left/>
        <right/>
        <top/>
        <bottom/>
        <vertical/>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z val="13"/>
      </font>
    </dxf>
    <dxf>
      <font>
        <sz val="13"/>
      </font>
    </dxf>
    <dxf>
      <font>
        <color theme="0"/>
      </font>
    </dxf>
    <dxf>
      <fill>
        <patternFill>
          <bgColor theme="9" tint="-0.249977111117893"/>
        </patternFill>
      </fill>
    </dxf>
    <dxf>
      <numFmt numFmtId="3" formatCode="#,##0"/>
    </dxf>
    <dxf>
      <numFmt numFmtId="3" formatCode="#,##0"/>
    </dxf>
    <dxf>
      <font>
        <color theme="9" tint="-0.499984740745262"/>
      </font>
      <fill>
        <patternFill patternType="solid">
          <fgColor indexed="64"/>
          <bgColor theme="9" tint="0.59999389629810485"/>
        </patternFill>
      </fill>
      <alignment horizontal="center" vertical="center" wrapText="1" readingOrder="0"/>
    </dxf>
    <dxf>
      <numFmt numFmtId="4" formatCode="#,##0.00"/>
    </dxf>
    <dxf>
      <numFmt numFmtId="4" formatCode="#,##0.00"/>
    </dxf>
    <dxf>
      <font>
        <sz val="12"/>
      </font>
    </dxf>
    <dxf>
      <font>
        <sz val="12"/>
      </font>
    </dxf>
    <dxf>
      <font>
        <sz val="13"/>
      </font>
    </dxf>
    <dxf>
      <font>
        <sz val="13"/>
      </font>
    </dxf>
    <dxf>
      <font>
        <sz val="12"/>
      </font>
    </dxf>
    <dxf>
      <font>
        <sz val="12"/>
      </font>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ont>
        <color theme="9" tint="-0.499984740745262"/>
      </font>
    </dxf>
    <dxf>
      <font>
        <color theme="9" tint="-0.499984740745262"/>
      </font>
    </dxf>
    <dxf>
      <font>
        <color theme="9" tint="-0.499984740745262"/>
      </font>
    </dxf>
    <dxf>
      <font>
        <color theme="8" tint="-0.249977111117893"/>
      </font>
    </dxf>
    <dxf>
      <numFmt numFmtId="3" formatCode="#,##0"/>
    </dxf>
    <dxf>
      <alignment horizontal="center" vertical="center" wrapText="1" readingOrder="0"/>
    </dxf>
    <dxf>
      <alignment horizontal="left" readingOrder="0"/>
    </dxf>
    <dxf>
      <numFmt numFmtId="3" formatCode="#,##0"/>
    </dxf>
    <dxf>
      <alignment horizontal="center" vertical="center" wrapText="1" readingOrder="0"/>
    </dxf>
    <dxf>
      <font>
        <sz val="16"/>
      </font>
    </dxf>
    <dxf>
      <font>
        <sz val="14"/>
      </font>
    </dxf>
    <dxf>
      <font>
        <sz val="14"/>
      </font>
    </dxf>
    <dxf>
      <font>
        <sz val="12"/>
      </font>
    </dxf>
    <dxf>
      <font>
        <sz val="12"/>
      </font>
    </dxf>
    <dxf>
      <font>
        <sz val="12"/>
      </font>
    </dxf>
    <dxf>
      <font>
        <sz val="12"/>
      </font>
    </dxf>
    <dxf>
      <numFmt numFmtId="32" formatCode="_(&quot;$&quot;* #,##0_);_(&quot;$&quot;* \(#,##0\);_(&quot;$&quot;* &quot;-&quot;_);_(@_)"/>
    </dxf>
    <dxf>
      <fill>
        <patternFill>
          <bgColor theme="9" tint="-0.249977111117893"/>
        </patternFill>
      </fill>
    </dxf>
    <dxf>
      <fill>
        <patternFill>
          <bgColor theme="9" tint="-0.249977111117893"/>
        </patternFill>
      </fill>
    </dxf>
    <dxf>
      <font>
        <color theme="0"/>
      </font>
    </dxf>
    <dxf>
      <font>
        <color theme="0"/>
      </font>
    </dxf>
    <dxf>
      <font>
        <sz val="12"/>
      </font>
    </dxf>
    <dxf>
      <font>
        <sz val="14"/>
      </font>
    </dxf>
    <dxf>
      <font>
        <sz val="14"/>
      </font>
    </dxf>
    <dxf>
      <numFmt numFmtId="9" formatCode="&quot;$&quot;#,##0_);\(&quot;$&quot;#,##0\)"/>
    </dxf>
    <dxf>
      <alignment horizontal="right" readingOrder="0"/>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border>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border>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border>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border>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border>
        <left style="thin">
          <color theme="0" tint="-4.9989318521683403E-2"/>
        </left>
        <right style="thin">
          <color theme="0" tint="-4.9989318521683403E-2"/>
        </right>
        <top style="thin">
          <color theme="0" tint="-4.9989318521683403E-2"/>
        </top>
        <bottom style="thin">
          <color theme="0" tint="-4.9989318521683403E-2"/>
        </bottom>
        <vertical style="thin">
          <color theme="0" tint="-4.9989318521683403E-2"/>
        </vertical>
        <horizontal style="thin">
          <color theme="0" tint="-4.9989318521683403E-2"/>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z val="13"/>
      </font>
    </dxf>
    <dxf>
      <font>
        <sz val="13"/>
      </font>
    </dxf>
    <dxf>
      <fill>
        <patternFill>
          <bgColor theme="9" tint="-0.249977111117893"/>
        </patternFill>
      </fill>
    </dxf>
    <dxf>
      <fill>
        <patternFill>
          <bgColor theme="9" tint="-0.249977111117893"/>
        </patternFill>
      </fill>
    </dxf>
    <dxf>
      <font>
        <color theme="0"/>
      </font>
    </dxf>
    <dxf>
      <font>
        <color theme="0"/>
      </font>
    </dxf>
    <dxf>
      <alignment horizontal="left" readingOrder="0"/>
    </dxf>
    <dxf>
      <alignment horizontal="center" readingOrder="0"/>
    </dxf>
    <dxf>
      <alignment horizontal="right" readingOrder="0"/>
    </dxf>
    <dxf>
      <numFmt numFmtId="3" formatCode="#,##0"/>
    </dxf>
    <dxf>
      <numFmt numFmtId="3" formatCode="#,##0"/>
    </dxf>
    <dxf>
      <font>
        <color theme="9" tint="-0.499984740745262"/>
      </font>
      <fill>
        <patternFill patternType="solid">
          <fgColor indexed="64"/>
          <bgColor theme="9" tint="0.59999389629810485"/>
        </patternFill>
      </fill>
      <alignment horizontal="center" vertical="center" wrapText="1" readingOrder="0"/>
    </dxf>
    <dxf>
      <font>
        <sz val="12"/>
      </font>
    </dxf>
    <dxf>
      <font>
        <sz val="12"/>
      </font>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ont>
        <color theme="9" tint="-0.499984740745262"/>
      </font>
    </dxf>
    <dxf>
      <font>
        <color theme="9" tint="-0.499984740745262"/>
      </font>
    </dxf>
    <dxf>
      <font>
        <color theme="9" tint="-0.499984740745262"/>
      </font>
    </dxf>
    <dxf>
      <font>
        <color theme="9" tint="-0.499984740745262"/>
      </font>
    </dxf>
    <dxf>
      <alignment horizontal="left" vertical="center" wrapText="1" readingOrder="0"/>
    </dxf>
    <dxf>
      <numFmt numFmtId="3" formatCode="#,##0"/>
    </dxf>
    <dxf>
      <alignment horizontal="center" vertical="center" wrapText="1" readingOrder="0"/>
    </dxf>
    <dxf>
      <alignment horizontal="left" readingOrder="0"/>
    </dxf>
    <dxf>
      <numFmt numFmtId="3" formatCode="#,##0"/>
    </dxf>
    <dxf>
      <alignment horizontal="center" vertical="center" wrapText="1" readingOrder="0"/>
    </dxf>
    <dxf>
      <font>
        <b/>
        <color theme="1"/>
      </font>
      <border>
        <bottom style="thin">
          <color theme="9"/>
        </bottom>
        <vertical/>
        <horizontal/>
      </border>
    </dxf>
    <dxf>
      <font>
        <color theme="1"/>
      </font>
      <border>
        <left style="thin">
          <color theme="9"/>
        </left>
        <right style="thin">
          <color theme="9"/>
        </right>
        <top style="thin">
          <color theme="9"/>
        </top>
        <bottom style="thin">
          <color theme="9"/>
        </bottom>
        <vertical/>
        <horizontal/>
      </border>
    </dxf>
  </dxfs>
  <tableStyles count="1" defaultTableStyle="TableStyleMedium2" defaultPivotStyle="PivotStyleLight16">
    <tableStyle name="SlicerStyleDark6 2" pivot="0" table="0" count="10" xr9:uid="{00000000-0011-0000-FFFF-FFFF00000000}">
      <tableStyleElement type="wholeTable" dxfId="2320"/>
      <tableStyleElement type="headerRow" dxfId="2319"/>
    </tableStyle>
  </tableStyles>
  <colors>
    <mruColors>
      <color rgb="FF3333FF"/>
      <color rgb="FFFFFF99"/>
      <color rgb="FF8B40C4"/>
      <color rgb="FFCCCCFF"/>
      <color rgb="FFCCECFF"/>
      <color rgb="FFCC99FF"/>
      <color rgb="FFFF99CC"/>
      <color rgb="FF7DB755"/>
      <color rgb="FF83BB5D"/>
      <color rgb="FF91C36F"/>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7030A0"/>
          </font>
          <fill>
            <patternFill patternType="solid">
              <fgColor theme="9" tint="0.59999389629810485"/>
              <bgColor theme="9" tint="0.59999389629810485"/>
            </patternFill>
          </fill>
          <border>
            <left style="thin">
              <color theme="9" tint="0.59999389629810485"/>
            </left>
            <right style="thin">
              <color theme="9" tint="0.59999389629810485"/>
            </right>
            <top style="thin">
              <color theme="9" tint="0.59999389629810485"/>
            </top>
            <bottom style="thin">
              <color theme="9" tint="0.59999389629810485"/>
            </bottom>
            <vertical/>
            <horizontal/>
          </border>
        </dxf>
        <dxf>
          <font>
            <color theme="0"/>
          </font>
          <fill>
            <patternFill patternType="solid">
              <fgColor theme="9"/>
              <bgColor theme="9"/>
            </patternFill>
          </fill>
          <border>
            <left style="thin">
              <color theme="9"/>
            </left>
            <right style="thin">
              <color theme="9"/>
            </right>
            <top style="thin">
              <color theme="9"/>
            </top>
            <bottom style="thin">
              <color theme="9"/>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6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[Bond expenditures as of 072326.xlsx]Comparison_P &amp; Chart!PivotTable2</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i="1">
                <a:solidFill>
                  <a:sysClr val="windowText" lastClr="000000"/>
                </a:solidFill>
              </a:rPr>
              <a:t>Measure BB </a:t>
            </a:r>
            <a:r>
              <a:rPr lang="en-US" sz="1800" b="1">
                <a:solidFill>
                  <a:sysClr val="windowText" lastClr="000000"/>
                </a:solidFill>
              </a:rPr>
              <a:t>- </a:t>
            </a:r>
            <a:r>
              <a:rPr lang="en-US" sz="1800" b="1">
                <a:solidFill>
                  <a:srgbClr val="7030A0"/>
                </a:solidFill>
              </a:rPr>
              <a:t>Completed Amount </a:t>
            </a:r>
            <a:r>
              <a:rPr lang="en-US" sz="1800" b="1">
                <a:solidFill>
                  <a:sysClr val="windowText" lastClr="000000"/>
                </a:solidFill>
              </a:rPr>
              <a:t>vs</a:t>
            </a:r>
            <a:r>
              <a:rPr lang="en-US" sz="1800" b="1"/>
              <a:t> </a:t>
            </a:r>
            <a:r>
              <a:rPr lang="en-US" sz="1800" b="1">
                <a:solidFill>
                  <a:schemeClr val="accent6">
                    <a:lumMod val="75000"/>
                  </a:schemeClr>
                </a:solidFill>
              </a:rPr>
              <a:t>Total Exp. &amp; Committed</a:t>
            </a:r>
          </a:p>
        </c:rich>
      </c:tx>
      <c:overlay val="1"/>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6">
              <a:lumMod val="75000"/>
            </a:schemeClr>
          </a:solidFill>
          <a:ln>
            <a:solidFill>
              <a:srgbClr val="7030A0"/>
            </a:solidFill>
          </a:ln>
          <a:effectLst/>
        </c:spPr>
        <c:marker>
          <c:symbol val="none"/>
        </c:marker>
      </c:pivotFmt>
      <c:pivotFmt>
        <c:idx val="5"/>
        <c:spPr>
          <a:solidFill>
            <a:srgbClr val="8B40C4"/>
          </a:solidFill>
          <a:ln w="6350">
            <a:solidFill>
              <a:srgbClr val="7030A0"/>
            </a:solidFill>
          </a:ln>
          <a:effectLst/>
          <a:scene3d>
            <a:camera prst="orthographicFront"/>
            <a:lightRig rig="threePt" dir="t"/>
          </a:scene3d>
          <a:sp3d/>
        </c:spPr>
        <c:marker>
          <c:symbol val="none"/>
        </c:marker>
      </c:pivotFmt>
      <c:pivotFmt>
        <c:idx val="6"/>
      </c:pivotFmt>
      <c:pivotFmt>
        <c:idx val="7"/>
        <c:spPr>
          <a:solidFill>
            <a:schemeClr val="accent6">
              <a:lumMod val="75000"/>
            </a:schemeClr>
          </a:solidFill>
          <a:ln>
            <a:solidFill>
              <a:srgbClr val="7030A0"/>
            </a:solidFill>
          </a:ln>
          <a:effectLst/>
          <a:scene3d>
            <a:camera prst="orthographicFront"/>
            <a:lightRig rig="threePt" dir="t"/>
          </a:scene3d>
          <a:sp3d/>
        </c:spPr>
      </c:pivotFmt>
      <c:pivotFmt>
        <c:idx val="8"/>
      </c:pivotFmt>
      <c:pivotFmt>
        <c:idx val="9"/>
      </c:pivotFmt>
      <c:pivotFmt>
        <c:idx val="10"/>
        <c:spPr>
          <a:solidFill>
            <a:schemeClr val="accent6">
              <a:lumMod val="75000"/>
            </a:schemeClr>
          </a:solidFill>
          <a:ln w="6350">
            <a:solidFill>
              <a:srgbClr val="7030A0"/>
            </a:solidFill>
          </a:ln>
          <a:effectLst/>
          <a:scene3d>
            <a:camera prst="orthographicFront"/>
            <a:lightRig rig="threePt" dir="t"/>
          </a:scene3d>
          <a:sp3d/>
        </c:spPr>
      </c:pivotFmt>
      <c:pivotFmt>
        <c:idx val="11"/>
        <c:spPr>
          <a:solidFill>
            <a:schemeClr val="accent6">
              <a:lumMod val="75000"/>
            </a:schemeClr>
          </a:solidFill>
          <a:ln w="6350">
            <a:solidFill>
              <a:srgbClr val="7030A0"/>
            </a:solidFill>
          </a:ln>
          <a:effectLst/>
        </c:spPr>
        <c:marker>
          <c:symbol val="none"/>
        </c:marker>
      </c:pivotFmt>
      <c:pivotFmt>
        <c:idx val="12"/>
        <c:spPr>
          <a:solidFill>
            <a:srgbClr val="8B40C4"/>
          </a:solidFill>
          <a:ln w="6350">
            <a:noFill/>
          </a:ln>
          <a:effectLst/>
        </c:spPr>
        <c:marker>
          <c:symbol val="none"/>
        </c:marker>
      </c:pivotFmt>
      <c:pivotFmt>
        <c:idx val="13"/>
        <c:spPr>
          <a:solidFill>
            <a:schemeClr val="accent6">
              <a:lumMod val="75000"/>
            </a:schemeClr>
          </a:solidFill>
          <a:ln w="12700" cap="sq">
            <a:solidFill>
              <a:schemeClr val="accent6">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6">
              <a:lumMod val="75000"/>
            </a:schemeClr>
          </a:solidFill>
          <a:ln w="12700" cap="sq">
            <a:solidFill>
              <a:schemeClr val="accent6">
                <a:lumMod val="75000"/>
              </a:schemeClr>
            </a:solidFill>
          </a:ln>
          <a:effectLst/>
          <a:scene3d>
            <a:camera prst="orthographicFront"/>
            <a:lightRig rig="threePt" dir="t"/>
          </a:scene3d>
          <a:sp3d/>
        </c:spPr>
      </c:pivotFmt>
      <c:pivotFmt>
        <c:idx val="15"/>
        <c:spPr>
          <a:solidFill>
            <a:srgbClr val="8B40C4"/>
          </a:solidFill>
          <a:ln w="12700" cap="sq">
            <a:solidFill>
              <a:srgbClr val="7030A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890822081056203"/>
          <c:y val="0.10530763299659124"/>
          <c:w val="0.66779979573493042"/>
          <c:h val="0.83169637874312496"/>
        </c:manualLayout>
      </c:layout>
      <c:barChart>
        <c:barDir val="bar"/>
        <c:grouping val="clustered"/>
        <c:varyColors val="0"/>
        <c:ser>
          <c:idx val="0"/>
          <c:order val="0"/>
          <c:tx>
            <c:strRef>
              <c:f>'Comparison_P &amp; Chart'!$AO$3</c:f>
              <c:strCache>
                <c:ptCount val="1"/>
                <c:pt idx="0">
                  <c:v>Total Exp. &amp; 
Committed</c:v>
                </c:pt>
              </c:strCache>
            </c:strRef>
          </c:tx>
          <c:spPr>
            <a:solidFill>
              <a:schemeClr val="accent6">
                <a:lumMod val="75000"/>
              </a:schemeClr>
            </a:solidFill>
            <a:ln w="12700" cap="sq">
              <a:solidFill>
                <a:schemeClr val="accent6">
                  <a:lumMod val="75000"/>
                </a:schemeClr>
              </a:solidFill>
            </a:ln>
            <a:effectLst/>
          </c:spPr>
          <c:invertIfNegative val="0"/>
          <c:dPt>
            <c:idx val="12"/>
            <c:invertIfNegative val="0"/>
            <c:bubble3D val="0"/>
            <c:extLst>
              <c:ext xmlns:c16="http://schemas.microsoft.com/office/drawing/2014/chart" uri="{C3380CC4-5D6E-409C-BE32-E72D297353CC}">
                <c16:uniqueId val="{00000001-E4FA-4C66-AEF0-F706C5C90CAE}"/>
              </c:ext>
            </c:extLst>
          </c:dPt>
          <c:dPt>
            <c:idx val="13"/>
            <c:invertIfNegative val="0"/>
            <c:bubble3D val="0"/>
            <c:extLst>
              <c:ext xmlns:c16="http://schemas.microsoft.com/office/drawing/2014/chart" uri="{C3380CC4-5D6E-409C-BE32-E72D297353CC}">
                <c16:uniqueId val="{00000002-C4D2-4659-A626-A37E55B096B8}"/>
              </c:ext>
            </c:extLst>
          </c:dPt>
          <c:dPt>
            <c:idx val="14"/>
            <c:invertIfNegative val="0"/>
            <c:bubble3D val="0"/>
            <c:extLst>
              <c:ext xmlns:c16="http://schemas.microsoft.com/office/drawing/2014/chart" uri="{C3380CC4-5D6E-409C-BE32-E72D297353CC}">
                <c16:uniqueId val="{00000003-853B-4588-962D-CEB11BE7AE2A}"/>
              </c:ext>
            </c:extLst>
          </c:dPt>
          <c:dPt>
            <c:idx val="15"/>
            <c:invertIfNegative val="0"/>
            <c:bubble3D val="0"/>
            <c:spPr>
              <a:solidFill>
                <a:schemeClr val="accent6">
                  <a:lumMod val="75000"/>
                </a:schemeClr>
              </a:solidFill>
              <a:ln w="12700" cap="sq">
                <a:solidFill>
                  <a:schemeClr val="accent6">
                    <a:lumMod val="75000"/>
                  </a:schemeClr>
                </a:solidFill>
              </a:ln>
              <a:effectLst/>
              <a:scene3d>
                <a:camera prst="orthographicFront"/>
                <a:lightRig rig="threePt" dir="t"/>
              </a:scene3d>
              <a:sp3d/>
            </c:spPr>
            <c:extLst>
              <c:ext xmlns:c16="http://schemas.microsoft.com/office/drawing/2014/chart" uri="{C3380CC4-5D6E-409C-BE32-E72D297353CC}">
                <c16:uniqueId val="{00000004-01AB-4C0C-A1A2-AF132C8D0080}"/>
              </c:ext>
            </c:extLst>
          </c:dPt>
          <c:cat>
            <c:strRef>
              <c:f>'Comparison_P &amp; Chart'!$AN$4:$AN$26</c:f>
              <c:strCache>
                <c:ptCount val="22"/>
                <c:pt idx="0">
                  <c:v>Utilities</c:v>
                </c:pt>
                <c:pt idx="1">
                  <c:v>Technology</c:v>
                </c:pt>
                <c:pt idx="2">
                  <c:v>Reprographics</c:v>
                </c:pt>
                <c:pt idx="3">
                  <c:v>Move Management</c:v>
                </c:pt>
                <c:pt idx="4">
                  <c:v>Move classroom</c:v>
                </c:pt>
                <c:pt idx="5">
                  <c:v>Modular Buildings</c:v>
                </c:pt>
                <c:pt idx="6">
                  <c:v>Legal Services</c:v>
                </c:pt>
                <c:pt idx="7">
                  <c:v>Issuance costs</c:v>
                </c:pt>
                <c:pt idx="8">
                  <c:v>Financial Advisor</c:v>
                </c:pt>
                <c:pt idx="9">
                  <c:v>FF &amp; E</c:v>
                </c:pt>
                <c:pt idx="10">
                  <c:v>Environ Consultant</c:v>
                </c:pt>
                <c:pt idx="11">
                  <c:v>DSA Special Inspection</c:v>
                </c:pt>
                <c:pt idx="12">
                  <c:v>DSA Inspection</c:v>
                </c:pt>
                <c:pt idx="13">
                  <c:v>DSA Fees</c:v>
                </c:pt>
                <c:pt idx="14">
                  <c:v>Design</c:v>
                </c:pt>
                <c:pt idx="15">
                  <c:v>Contractor</c:v>
                </c:pt>
                <c:pt idx="16">
                  <c:v>Construction Contingency</c:v>
                </c:pt>
                <c:pt idx="17">
                  <c:v>CM/PM Management</c:v>
                </c:pt>
                <c:pt idx="18">
                  <c:v>Auditor</c:v>
                </c:pt>
                <c:pt idx="19">
                  <c:v>Asbestos oversight/survey/abatement</c:v>
                </c:pt>
                <c:pt idx="20">
                  <c:v>Alarm</c:v>
                </c:pt>
                <c:pt idx="21">
                  <c:v>Advertisement</c:v>
                </c:pt>
              </c:strCache>
            </c:strRef>
          </c:cat>
          <c:val>
            <c:numRef>
              <c:f>'Comparison_P &amp; Chart'!$AO$4:$AO$26</c:f>
              <c:numCache>
                <c:formatCode>#,##0</c:formatCode>
                <c:ptCount val="22"/>
                <c:pt idx="0">
                  <c:v>1072</c:v>
                </c:pt>
                <c:pt idx="1">
                  <c:v>13217247.109999999</c:v>
                </c:pt>
                <c:pt idx="2">
                  <c:v>46304.640000000014</c:v>
                </c:pt>
                <c:pt idx="3">
                  <c:v>425754.38</c:v>
                </c:pt>
                <c:pt idx="4">
                  <c:v>38206.80000000001</c:v>
                </c:pt>
                <c:pt idx="5">
                  <c:v>1196114.7</c:v>
                </c:pt>
                <c:pt idx="6">
                  <c:v>317716.44</c:v>
                </c:pt>
                <c:pt idx="7">
                  <c:v>912711.5</c:v>
                </c:pt>
                <c:pt idx="8">
                  <c:v>85100</c:v>
                </c:pt>
                <c:pt idx="9">
                  <c:v>10414511.809999999</c:v>
                </c:pt>
                <c:pt idx="10">
                  <c:v>709225</c:v>
                </c:pt>
                <c:pt idx="11">
                  <c:v>121769</c:v>
                </c:pt>
                <c:pt idx="12">
                  <c:v>1268472.1599999999</c:v>
                </c:pt>
                <c:pt idx="13">
                  <c:v>819198.74999999988</c:v>
                </c:pt>
                <c:pt idx="14">
                  <c:v>7898402.6699999999</c:v>
                </c:pt>
                <c:pt idx="15">
                  <c:v>104226345.35000004</c:v>
                </c:pt>
                <c:pt idx="16">
                  <c:v>0</c:v>
                </c:pt>
                <c:pt idx="17">
                  <c:v>7131447.5</c:v>
                </c:pt>
                <c:pt idx="18">
                  <c:v>32800</c:v>
                </c:pt>
                <c:pt idx="19">
                  <c:v>0</c:v>
                </c:pt>
                <c:pt idx="20">
                  <c:v>874.5</c:v>
                </c:pt>
                <c:pt idx="21">
                  <c:v>9418.31</c:v>
                </c:pt>
              </c:numCache>
            </c:numRef>
          </c:val>
          <c:extLst>
            <c:ext xmlns:c16="http://schemas.microsoft.com/office/drawing/2014/chart" uri="{C3380CC4-5D6E-409C-BE32-E72D297353CC}">
              <c16:uniqueId val="{00000000-D41C-415A-9567-C90C083951F5}"/>
            </c:ext>
          </c:extLst>
        </c:ser>
        <c:ser>
          <c:idx val="1"/>
          <c:order val="1"/>
          <c:tx>
            <c:strRef>
              <c:f>'Comparison_P &amp; Chart'!$AP$3</c:f>
              <c:strCache>
                <c:ptCount val="1"/>
                <c:pt idx="0">
                  <c:v>Completed 
Amount</c:v>
                </c:pt>
              </c:strCache>
            </c:strRef>
          </c:tx>
          <c:spPr>
            <a:solidFill>
              <a:srgbClr val="8B40C4"/>
            </a:solidFill>
            <a:ln w="12700" cap="sq">
              <a:solidFill>
                <a:srgbClr val="7030A0"/>
              </a:solidFill>
            </a:ln>
            <a:effectLst/>
          </c:spPr>
          <c:invertIfNegative val="0"/>
          <c:cat>
            <c:strRef>
              <c:f>'Comparison_P &amp; Chart'!$AN$4:$AN$26</c:f>
              <c:strCache>
                <c:ptCount val="22"/>
                <c:pt idx="0">
                  <c:v>Utilities</c:v>
                </c:pt>
                <c:pt idx="1">
                  <c:v>Technology</c:v>
                </c:pt>
                <c:pt idx="2">
                  <c:v>Reprographics</c:v>
                </c:pt>
                <c:pt idx="3">
                  <c:v>Move Management</c:v>
                </c:pt>
                <c:pt idx="4">
                  <c:v>Move classroom</c:v>
                </c:pt>
                <c:pt idx="5">
                  <c:v>Modular Buildings</c:v>
                </c:pt>
                <c:pt idx="6">
                  <c:v>Legal Services</c:v>
                </c:pt>
                <c:pt idx="7">
                  <c:v>Issuance costs</c:v>
                </c:pt>
                <c:pt idx="8">
                  <c:v>Financial Advisor</c:v>
                </c:pt>
                <c:pt idx="9">
                  <c:v>FF &amp; E</c:v>
                </c:pt>
                <c:pt idx="10">
                  <c:v>Environ Consultant</c:v>
                </c:pt>
                <c:pt idx="11">
                  <c:v>DSA Special Inspection</c:v>
                </c:pt>
                <c:pt idx="12">
                  <c:v>DSA Inspection</c:v>
                </c:pt>
                <c:pt idx="13">
                  <c:v>DSA Fees</c:v>
                </c:pt>
                <c:pt idx="14">
                  <c:v>Design</c:v>
                </c:pt>
                <c:pt idx="15">
                  <c:v>Contractor</c:v>
                </c:pt>
                <c:pt idx="16">
                  <c:v>Construction Contingency</c:v>
                </c:pt>
                <c:pt idx="17">
                  <c:v>CM/PM Management</c:v>
                </c:pt>
                <c:pt idx="18">
                  <c:v>Auditor</c:v>
                </c:pt>
                <c:pt idx="19">
                  <c:v>Asbestos oversight/survey/abatement</c:v>
                </c:pt>
                <c:pt idx="20">
                  <c:v>Alarm</c:v>
                </c:pt>
                <c:pt idx="21">
                  <c:v>Advertisement</c:v>
                </c:pt>
              </c:strCache>
            </c:strRef>
          </c:cat>
          <c:val>
            <c:numRef>
              <c:f>'Comparison_P &amp; Chart'!$AP$4:$AP$26</c:f>
              <c:numCache>
                <c:formatCode>#,##0</c:formatCode>
                <c:ptCount val="22"/>
                <c:pt idx="0">
                  <c:v>1072</c:v>
                </c:pt>
                <c:pt idx="1">
                  <c:v>10808716.900000002</c:v>
                </c:pt>
                <c:pt idx="2">
                  <c:v>37741.599999999999</c:v>
                </c:pt>
                <c:pt idx="3">
                  <c:v>333053.56000000011</c:v>
                </c:pt>
                <c:pt idx="4">
                  <c:v>37502.460000000006</c:v>
                </c:pt>
                <c:pt idx="5">
                  <c:v>1196114.7</c:v>
                </c:pt>
                <c:pt idx="6">
                  <c:v>105933.65</c:v>
                </c:pt>
                <c:pt idx="7">
                  <c:v>912711.5</c:v>
                </c:pt>
                <c:pt idx="8">
                  <c:v>18176.25</c:v>
                </c:pt>
                <c:pt idx="9">
                  <c:v>9759491.2000000011</c:v>
                </c:pt>
                <c:pt idx="10">
                  <c:v>486374.5</c:v>
                </c:pt>
                <c:pt idx="11">
                  <c:v>80916.350000000006</c:v>
                </c:pt>
                <c:pt idx="12">
                  <c:v>1142208.42</c:v>
                </c:pt>
                <c:pt idx="13">
                  <c:v>819198.74999999988</c:v>
                </c:pt>
                <c:pt idx="14">
                  <c:v>6699179.8900000006</c:v>
                </c:pt>
                <c:pt idx="15">
                  <c:v>92771416.520000026</c:v>
                </c:pt>
                <c:pt idx="16">
                  <c:v>0</c:v>
                </c:pt>
                <c:pt idx="17">
                  <c:v>6650137.5</c:v>
                </c:pt>
                <c:pt idx="18">
                  <c:v>21500</c:v>
                </c:pt>
                <c:pt idx="19">
                  <c:v>0</c:v>
                </c:pt>
                <c:pt idx="20">
                  <c:v>874.5</c:v>
                </c:pt>
                <c:pt idx="21">
                  <c:v>9418.31</c:v>
                </c:pt>
              </c:numCache>
            </c:numRef>
          </c:val>
          <c:extLst>
            <c:ext xmlns:c16="http://schemas.microsoft.com/office/drawing/2014/chart" uri="{C3380CC4-5D6E-409C-BE32-E72D297353CC}">
              <c16:uniqueId val="{00000001-D41C-415A-9567-C90C083951F5}"/>
            </c:ext>
          </c:extLst>
        </c:ser>
        <c:dLbls>
          <c:showLegendKey val="0"/>
          <c:showVal val="0"/>
          <c:showCatName val="0"/>
          <c:showSerName val="0"/>
          <c:showPercent val="0"/>
          <c:showBubbleSize val="0"/>
        </c:dLbls>
        <c:gapWidth val="150"/>
        <c:axId val="547722200"/>
        <c:axId val="547724496"/>
      </c:barChart>
      <c:catAx>
        <c:axId val="5477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547724496"/>
        <c:crosses val="autoZero"/>
        <c:auto val="1"/>
        <c:lblAlgn val="ctr"/>
        <c:lblOffset val="100"/>
        <c:noMultiLvlLbl val="0"/>
      </c:catAx>
      <c:valAx>
        <c:axId val="547724496"/>
        <c:scaling>
          <c:orientation val="minMax"/>
          <c:min val="0"/>
        </c:scaling>
        <c:delete val="0"/>
        <c:axPos val="b"/>
        <c:majorGridlines>
          <c:spPr>
            <a:ln w="9525" cap="flat" cmpd="sng" algn="ctr">
              <a:solidFill>
                <a:schemeClr val="bg1">
                  <a:lumMod val="85000"/>
                </a:schemeClr>
              </a:solidFill>
              <a:round/>
            </a:ln>
            <a:effectLst/>
          </c:spPr>
        </c:majorGridlines>
        <c:numFmt formatCode="#,##0" sourceLinked="1"/>
        <c:majorTickMark val="cross"/>
        <c:minorTickMark val="none"/>
        <c:tickLblPos val="nextTo"/>
        <c:spPr>
          <a:noFill/>
          <a:ln w="25400">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547722200"/>
        <c:crosses val="autoZero"/>
        <c:crossBetween val="between"/>
        <c:majorUnit val="20000000"/>
      </c:valAx>
      <c:spPr>
        <a:noFill/>
        <a:ln>
          <a:noFill/>
        </a:ln>
        <a:effectLst/>
      </c:spPr>
    </c:plotArea>
    <c:legend>
      <c:legendPos val="tr"/>
      <c:layout>
        <c:manualLayout>
          <c:xMode val="edge"/>
          <c:yMode val="edge"/>
          <c:x val="0.88444907242132442"/>
          <c:y val="0"/>
          <c:w val="0.11418982795593595"/>
          <c:h val="0.19263774493512953"/>
        </c:manualLayout>
      </c:layout>
      <c:overlay val="1"/>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accent6">
          <a:lumMod val="60000"/>
          <a:lumOff val="40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247649</xdr:colOff>
      <xdr:row>0</xdr:row>
      <xdr:rowOff>19049</xdr:rowOff>
    </xdr:from>
    <xdr:to>
      <xdr:col>31</xdr:col>
      <xdr:colOff>0</xdr:colOff>
      <xdr:row>24</xdr:row>
      <xdr:rowOff>182880</xdr:rowOff>
    </xdr:to>
    <xdr:graphicFrame macro="">
      <xdr:nvGraphicFramePr>
        <xdr:cNvPr id="5" name="Chart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0</xdr:colOff>
      <xdr:row>8</xdr:row>
      <xdr:rowOff>49530</xdr:rowOff>
    </xdr:from>
    <xdr:to>
      <xdr:col>15</xdr:col>
      <xdr:colOff>15240</xdr:colOff>
      <xdr:row>25</xdr:row>
      <xdr:rowOff>38100</xdr:rowOff>
    </xdr:to>
    <mc:AlternateContent xmlns:mc="http://schemas.openxmlformats.org/markup-compatibility/2006" xmlns:a14="http://schemas.microsoft.com/office/drawing/2010/main">
      <mc:Choice Requires="a14">
        <xdr:graphicFrame macro="">
          <xdr:nvGraphicFramePr>
            <xdr:cNvPr id="2" name="Site 1">
              <a:extLst>
                <a:ext uri="{FF2B5EF4-FFF2-40B4-BE49-F238E27FC236}">
                  <a16:creationId xmlns:a16="http://schemas.microsoft.com/office/drawing/2014/main" id="{9C99145C-E959-4305-AD83-15519D7A242D}"/>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Site 1"/>
            </a:graphicData>
          </a:graphic>
        </xdr:graphicFrame>
      </mc:Choice>
      <mc:Fallback xmlns="">
        <xdr:sp macro="" textlink="">
          <xdr:nvSpPr>
            <xdr:cNvPr id="0" name=""/>
            <xdr:cNvSpPr>
              <a:spLocks noTextEdit="1"/>
            </xdr:cNvSpPr>
          </xdr:nvSpPr>
          <xdr:spPr>
            <a:xfrm>
              <a:off x="17548860" y="1931670"/>
              <a:ext cx="1630680" cy="338709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0</xdr:colOff>
      <xdr:row>0</xdr:row>
      <xdr:rowOff>19052</xdr:rowOff>
    </xdr:from>
    <xdr:to>
      <xdr:col>15</xdr:col>
      <xdr:colOff>9525</xdr:colOff>
      <xdr:row>7</xdr:row>
      <xdr:rowOff>83820</xdr:rowOff>
    </xdr:to>
    <mc:AlternateContent xmlns:mc="http://schemas.openxmlformats.org/markup-compatibility/2006" xmlns:a14="http://schemas.microsoft.com/office/drawing/2010/main">
      <mc:Choice Requires="a14">
        <xdr:graphicFrame macro="">
          <xdr:nvGraphicFramePr>
            <xdr:cNvPr id="4" name="Phase ">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microsoft.com/office/drawing/2010/slicer">
              <sle:slicer xmlns:sle="http://schemas.microsoft.com/office/drawing/2010/slicer" name="Phase "/>
            </a:graphicData>
          </a:graphic>
        </xdr:graphicFrame>
      </mc:Choice>
      <mc:Fallback xmlns="">
        <xdr:sp macro="" textlink="">
          <xdr:nvSpPr>
            <xdr:cNvPr id="0" name=""/>
            <xdr:cNvSpPr>
              <a:spLocks noTextEdit="1"/>
            </xdr:cNvSpPr>
          </xdr:nvSpPr>
          <xdr:spPr>
            <a:xfrm>
              <a:off x="17548860" y="19052"/>
              <a:ext cx="1624965" cy="174878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c:userShapes xmlns:c="http://schemas.openxmlformats.org/drawingml/2006/chart">
  <cdr:relSizeAnchor xmlns:cdr="http://schemas.openxmlformats.org/drawingml/2006/chartDrawing">
    <cdr:from>
      <cdr:x>0.03146</cdr:x>
      <cdr:y>0</cdr:y>
    </cdr:from>
    <cdr:to>
      <cdr:x>0.14246</cdr:x>
      <cdr:y>0.19466</cdr:y>
    </cdr:to>
    <cdr:pic>
      <cdr:nvPicPr>
        <cdr:cNvPr id="4" name="Picture 3" descr="Home - Hacienda La Puente Unified School District">
          <a:extLst xmlns:a="http://schemas.openxmlformats.org/drawingml/2006/main">
            <a:ext uri="{FF2B5EF4-FFF2-40B4-BE49-F238E27FC236}">
              <a16:creationId xmlns:a16="http://schemas.microsoft.com/office/drawing/2014/main" id="{352AF324-062A-4AB9-B8A6-1F41FA724984}"/>
            </a:ext>
          </a:extLst>
        </cdr:cNvPr>
        <cdr:cNvPicPr>
          <a:picLocks xmlns:a="http://schemas.openxmlformats.org/drawingml/2006/main"/>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85830" y="0"/>
          <a:ext cx="1008641" cy="971567"/>
        </a:xfrm>
        <a:prstGeom xmlns:a="http://schemas.openxmlformats.org/drawingml/2006/main" prst="rect">
          <a:avLst/>
        </a:prstGeom>
        <a:noFill xmlns:a="http://schemas.openxmlformats.org/drawingml/2006/main"/>
        <a:ln xmlns:a="http://schemas.openxmlformats.org/drawingml/2006/main">
          <a:noFill/>
        </a:ln>
      </cdr:spPr>
    </cdr:pic>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ety Con" refreshedDate="46226.436555787041" createdVersion="6" refreshedVersion="8" minRefreshableVersion="3" recordCount="1859" xr:uid="{00000000-000A-0000-FFFF-FFFF02000000}">
  <cacheSource type="worksheet">
    <worksheetSource name="Comparison_Data"/>
  </cacheSource>
  <cacheFields count="11">
    <cacheField name="Combined_x000a_Headers" numFmtId="0">
      <sharedItems/>
    </cacheField>
    <cacheField name="Phase" numFmtId="0">
      <sharedItems containsSemiMixedTypes="0" containsString="0" containsNumber="1" containsInteger="1" minValue="0" maxValue="9" count="10">
        <n v="0"/>
        <n v="3"/>
        <n v="6"/>
        <n v="1"/>
        <n v="7"/>
        <n v="4"/>
        <n v="2"/>
        <n v="5"/>
        <n v="9"/>
        <n v="8"/>
      </sharedItems>
    </cacheField>
    <cacheField name="Site" numFmtId="0">
      <sharedItems count="38">
        <s v="Amar"/>
        <s v="Baldwin"/>
        <s v="Bixby"/>
        <s v="California"/>
        <s v="Cedarlane"/>
        <s v="Del Valle"/>
        <s v="Dibble"/>
        <s v="District Office"/>
        <s v="Fairgrove"/>
        <s v="Grandview"/>
        <s v="Grazide"/>
        <s v="Kwis"/>
        <s v="La Puente HS"/>
        <s v="Lassalette"/>
        <s v="Los Altos ES"/>
        <s v="Los Altos HS"/>
        <s v="Los Molinos"/>
        <s v="Los Robles"/>
        <s v="Mesa Robles"/>
        <s v="Nelson"/>
        <s v="Newton"/>
        <s v="Orange Grove"/>
        <s v="Palm Canyon"/>
        <s v="Palm"/>
        <s v="Sierra Vista"/>
        <s v="Sparks ES"/>
        <s v="Sparks MS"/>
        <s v="Stimson"/>
        <s v="Sunset"/>
        <s v="Temple"/>
        <s v="Valinda"/>
        <s v="Valley"/>
        <s v="Wedgeworth"/>
        <s v="Willow"/>
        <s v="Wilson HS"/>
        <s v="Wing Lane"/>
        <s v="Workman ES"/>
        <s v="Workman HS"/>
      </sharedItems>
    </cacheField>
    <cacheField name="Project" numFmtId="0">
      <sharedItems count="9">
        <s v="21st Century classroom"/>
        <s v="Ceiling replacement"/>
        <s v="Drinking Fountain replacement"/>
        <s v="Fire Alarm replacement"/>
        <s v="Interim Housing"/>
        <s v="Cost of Issuance"/>
        <s v="Design guidelines"/>
        <s v="21st Century" u="1"/>
        <s v="Fire Alarm" u="1"/>
      </sharedItems>
    </cacheField>
    <cacheField name="Category" numFmtId="0">
      <sharedItems containsBlank="1" count="24">
        <s v="Advertisement"/>
        <s v="Asbestos oversight/survey/abatement"/>
        <s v="CM/PM Management"/>
        <s v="Construction Contingency"/>
        <s v="Contractor"/>
        <s v="Design"/>
        <s v="DSA Fees"/>
        <s v="DSA Inspection"/>
        <s v="DSA Special Inspection"/>
        <s v="Environ Consultant"/>
        <s v="FF &amp; E"/>
        <s v="Legal Services"/>
        <s v="Move classroom"/>
        <s v="Move Management"/>
        <s v="Reprographics"/>
        <s v="Technology"/>
        <s v="Alarm"/>
        <s v="Modular Buildings"/>
        <s v="Issuance costs"/>
        <s v="Financial Advisor"/>
        <s v="Auditor"/>
        <s v="Utilities"/>
        <m u="1"/>
        <s v="Electricity Services" u="1"/>
      </sharedItems>
    </cacheField>
    <cacheField name="Preliminary_x000a_Budget" numFmtId="4">
      <sharedItems containsMixedTypes="1" containsNumber="1" minValue="0" maxValue="8966693"/>
    </cacheField>
    <cacheField name="Proposed_x000a_Budget" numFmtId="4">
      <sharedItems containsMixedTypes="1" containsNumber="1" minValue="0" maxValue="4029773"/>
    </cacheField>
    <cacheField name="Total Exp. &amp;_x000a_Committed" numFmtId="4">
      <sharedItems containsSemiMixedTypes="0" containsString="0" containsNumber="1" minValue="0" maxValue="23909987.059999999"/>
    </cacheField>
    <cacheField name="Committed_x000a_Amount" numFmtId="4">
      <sharedItems containsSemiMixedTypes="0" containsString="0" containsNumber="1" minValue="-3.637978807091713E-12" maxValue="1289595.1099999999"/>
    </cacheField>
    <cacheField name="Completed_x000a_Amount" numFmtId="4">
      <sharedItems containsSemiMixedTypes="0" containsString="0" containsNumber="1" minValue="0" maxValue="23909987.059999999"/>
    </cacheField>
    <cacheField name="% _x000a_Completion" numFmtId="10">
      <sharedItems containsMixedTypes="1" containsNumber="1" minValue="0" maxValue="1.0000000000000009"/>
    </cacheField>
  </cacheFields>
  <extLst>
    <ext xmlns:x14="http://schemas.microsoft.com/office/spreadsheetml/2009/9/main" uri="{725AE2AE-9491-48be-B2B4-4EB974FC3084}">
      <x14:pivotCacheDefinition pivotCacheId="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ety Con" refreshedDate="46226.436556944442" createdVersion="6" refreshedVersion="8" minRefreshableVersion="3" recordCount="5575" xr:uid="{00000000-000A-0000-FFFF-FFFF08000000}">
  <cacheSource type="worksheet">
    <worksheetSource name="Measure_BB_Table"/>
  </cacheSource>
  <cacheFields count="29">
    <cacheField name="Combined_x000a_Headers" numFmtId="0">
      <sharedItems/>
    </cacheField>
    <cacheField name="Pha_x000a_se" numFmtId="0">
      <sharedItems containsSemiMixedTypes="0" containsString="0" containsNumber="1" containsInteger="1" minValue="0" maxValue="9"/>
    </cacheField>
    <cacheField name="Category" numFmtId="0">
      <sharedItems/>
    </cacheField>
    <cacheField name="Site" numFmtId="0">
      <sharedItems containsBlank="1" count="39">
        <s v="Nelson"/>
        <s v="District Office"/>
        <s v="Los Altos ES"/>
        <s v="Workman ES"/>
        <s v="Cedarlane"/>
        <s v="Mesa Robles"/>
        <s v="Grandview"/>
        <s v="Los Molinos"/>
        <s v="Newton"/>
        <s v="Sparks MS"/>
        <s v="La Puente HS"/>
        <s v="Los Altos HS"/>
        <s v="Workman HS"/>
        <s v="Sierra Vista"/>
        <s v="Baldwin"/>
        <s v="California"/>
        <s v="Grazide"/>
        <s v="Kwis"/>
        <s v="Lassalette"/>
        <s v="Wilson HS"/>
        <s v="Fairgrove"/>
        <s v="Palm"/>
        <s v="Wing Lane"/>
        <s v="Valinda"/>
        <s v="Sparks ES"/>
        <s v="Bixby"/>
        <s v="Orange Grove"/>
        <s v="Valley"/>
        <s v="Del Valle"/>
        <s v="Los Robles"/>
        <s v="Palm Canyon"/>
        <s v="Stimson"/>
        <s v="Sunset"/>
        <s v="Temple"/>
        <s v="Wedgeworth"/>
        <s v="Amar"/>
        <s v="Dibble"/>
        <s v="Willow"/>
        <m u="1"/>
      </sharedItems>
    </cacheField>
    <cacheField name="Project" numFmtId="0">
      <sharedItems containsBlank="1" count="8">
        <s v="21st Century classroom"/>
        <s v="Interim Housing"/>
        <s v="Fire Alarm replacement"/>
        <s v="Cost of Issuance"/>
        <s v="Drinking Fountain replacement"/>
        <s v="Design guidelines"/>
        <s v="Ceiling replacement"/>
        <m u="1"/>
      </sharedItems>
    </cacheField>
    <cacheField name="Vendor" numFmtId="0">
      <sharedItems containsBlank="1" count="103">
        <s v="Amazon Capital Services"/>
        <s v="ARC Document Solutions"/>
        <s v="Arey Jones Educational Solutions"/>
        <s v="ATC LLC"/>
        <s v="Avia Communications, Inc."/>
        <s v="AWP Marketing and Printing Services LLC"/>
        <s v="Bay Alarm Company"/>
        <s v="California Municipal Statistics, Inc."/>
        <s v="Camcor Inc."/>
        <s v="Caston Inc."/>
        <s v="Quantum Environmental Testing Inc."/>
        <s v="C.I. Services Inc."/>
        <s v="Best Contracting Services, Inc."/>
        <s v="Courtney Inc."/>
        <s v="B2 Environmental, Inc"/>
        <s v="The Garland Co., Inc."/>
        <s v="CDW-G Government Inc."/>
        <s v="Chalmers Construction Services, Inc."/>
        <s v="TDV Innovations Inc"/>
        <s v="Chatfield-Clarke"/>
        <s v="Christy White"/>
        <s v="Converse Consultants"/>
        <s v="Culver Newlin, Inc."/>
        <s v="Cumming Construction Management, Inc."/>
        <s v="David M. Bertino Manufacturing, Inc."/>
        <s v="Dell Marketing Lp"/>
        <s v="Department of General Services (DGS)"/>
        <s v="Division of the State Architect (DSA)"/>
        <s v="Dr. Alfonso Jimenez"/>
        <s v="Education Products &amp; Services"/>
        <s v="Encorp"/>
        <s v="Fagen Friedman &amp; Fulfrost LLP"/>
        <s v="Fitch Ratings, Inc."/>
        <s v="Floor Tech America (FTA)"/>
        <s v="GDL Best Contractors, Inc."/>
        <s v="Global Industrial"/>
        <s v="Graybar Electric"/>
        <s v="Harley Ellis Devereaux (HED)"/>
        <s v="Haul-Away Rubbish Service Co."/>
        <s v="Hawkins Delafield &amp; Wood LLP"/>
        <s v="Herc Rentals Inc."/>
        <s v="Home Depot"/>
        <s v="ICS Service Co."/>
        <s v="Integrated Demolition &amp; Remediation, Inc. (IDR)"/>
        <s v="Integrated Pest Control Management"/>
        <s v="LACOE"/>
        <s v="Lakeshore Learning Materials"/>
        <s v="Lenovo Education"/>
        <s v="Lightspeed Technologies, Inc."/>
        <s v="Lionakis"/>
        <s v="Manoj Roychowdhury"/>
        <s v="Martin Container, Inc."/>
        <s v="Haddicks Towing"/>
        <s v="Saw Container"/>
        <s v="Masek Consulting Services, Inc."/>
        <s v="Masters Contracting Corp."/>
        <s v="Mijac Alarm"/>
        <s v="Mobile Modular Management Corp."/>
        <s v="Montague DeRose and Associates, LLC"/>
        <s v="Moody's Investors Service, Inc."/>
        <s v="Network Integration Company Partners, Inc. (NIC Partners)"/>
        <s v="Office p.S. Architecture + Urbanism + Design"/>
        <s v="Optima"/>
        <s v="Orbach Huff Suarez + Henderson, LLP"/>
        <s v="PBK Architects"/>
        <s v="PI Manufacturing Corp."/>
        <s v="PjHM Architect"/>
        <s v="Rbc Capital Markets, LLC"/>
        <s v="S&amp;P Global Ratings"/>
        <s v="San Gabriel Valley Tribune"/>
        <s v="Schneider Electric Buildings Americas, Inc."/>
        <s v="Southern California Edison Co (SCE)"/>
        <s v="Studio Plus Architecture Corp. (TDM Architects, Inc.)"/>
        <s v="Suburban Water Systems"/>
        <s v="SVA Architects, Inc."/>
        <s v="tBP Architecture"/>
        <s v="Teachers"/>
        <s v="Team Inspections"/>
        <s v="Twining"/>
        <s v="Sandy Pringle Associates, Inc"/>
        <s v="Telenet VOIP, Inc."/>
        <s v="Temp Power Sytems"/>
        <s v="United Rentals"/>
        <s v="The Nazerian Group"/>
        <s v="U.S. Bank National Association"/>
        <s v="Uline"/>
        <s v="Underwriter's fees"/>
        <s v="Universal Asphalt"/>
        <s v="Walter Fajardo"/>
        <s v="Warehouse"/>
        <s v="Williams Tree Service"/>
        <s v="Wolverine Fence"/>
        <s v="Paul C. Miller Construction Co., Inc"/>
        <s v="Commercial Roofing Systems, Inc."/>
        <s v="Danny Letner Inc."/>
        <s v="Western States Roofing"/>
        <s v="Precision Inspections Inc."/>
        <s v="JAM Fire Protection, Inc."/>
        <s v="TELENET  VoIP, Inc."/>
        <s v="Pringle Group" u="1"/>
        <m u="1"/>
        <s v="San Gabriel Tribune" u="1"/>
        <s v="TDM Architects, Inc." u="1"/>
      </sharedItems>
    </cacheField>
    <cacheField name="Description _x000a_(Services)" numFmtId="0">
      <sharedItems containsBlank="1" count="100">
        <s v="Wall plates"/>
        <s v="Scanning/printing"/>
        <s v="Laptops"/>
        <s v="Charging carts "/>
        <s v="ViewSonic monitor(s)"/>
        <s v="Desktop computer(s)"/>
        <s v="Web camera(s)"/>
        <s v="Mounting bracket"/>
        <s v="Keyboard &amp; mouse"/>
        <s v="Power supply "/>
        <s v="Document camera(s)"/>
        <s v="Moving of container(s)"/>
        <s v="Rental of container"/>
        <s v="Printing &amp; posting of POS/Os"/>
        <s v="Printer"/>
        <s v="Decal"/>
        <s v="Alarm for portables "/>
        <s v="Demographic data"/>
        <s v="Statistical information"/>
        <s v="Document camera(s) bundles"/>
        <s v="Contractor"/>
        <s v="Wireless network equipment"/>
        <s v="Tack boards"/>
        <s v="Auditor"/>
        <s v="Geotechnical"/>
        <s v="Masonry inspection"/>
        <s v="Furniture"/>
        <s v="Construction mgmt services"/>
        <s v="PLA/Labor Compliance"/>
        <s v="Networking power switches"/>
        <s v="DSA fees"/>
        <s v="Conference"/>
        <s v="White board(s)"/>
        <s v="Sliding white boards"/>
        <s v="Sink cabinet"/>
        <s v="Asbestos &amp; lead abatement"/>
        <s v="Asbestos abatement"/>
        <s v="Attorney fees"/>
        <s v="Rating Agency Fee"/>
        <s v="Scissor lift"/>
        <s v="Door hardware"/>
        <s v="Architect"/>
        <s v="Rental of container(s)"/>
        <s v="Bond Counsel and Disclosure Counsel Fees"/>
        <s v="Hardware to install access point for classrooms"/>
        <s v="Equipment to repair &amp; replace security system"/>
        <s v="Asbestos abatement &amp; demolition"/>
        <s v="Demo ceiling tiles"/>
        <s v="Termite service"/>
        <s v="Remaining funds-dep. into District's debt service fund &amp; close acct."/>
        <s v="Voice amplification system"/>
        <s v="Mileage"/>
        <s v="Rental/Moving of container(s)"/>
        <s v="Asbestos &amp; lead-based paint survey"/>
        <s v="Pre-demo asbestos &amp; lead-based paint "/>
        <s v="Asbestos survey"/>
        <s v="Oversight asbestos abatement"/>
        <s v="Portable classrooms"/>
        <s v="Portable classrooms "/>
        <s v="Municipal Advisory services"/>
        <s v="Financial Advisory &amp; Continuing Disclosure Services "/>
        <s v="Loudspeakers &amp; horns"/>
        <s v="Fiber Connectivity"/>
        <s v="Computer cables"/>
        <s v="Hotel reimb. during rating agency presentations in San Francisco"/>
        <s v="Reimb. Continuing Disclosure Report (DAC)"/>
        <s v="Hosting of rating meeting"/>
        <s v="Newspaper Advertisement"/>
        <s v="Temporary power"/>
        <s v="Fire flow testing"/>
        <s v="Deposit for engineering costs to construct (1) 6&quot; public fire hydrant"/>
        <s v="Deposit to construct (1) 6&quot; public fire hydrant"/>
        <s v="Remaining balance to construct (1) 6&quot; public fire hydrant"/>
        <s v="Pack classrooms"/>
        <s v="General inspection"/>
        <s v="Rental of power pole "/>
        <s v="Rental of restroom(s)"/>
        <s v="Trustee fee"/>
        <s v="Boxes &amp; tapes"/>
        <s v="Boxes "/>
        <s v="Carts"/>
        <s v="Hydraulic stacker"/>
        <s v="Underwriter's fees"/>
        <s v="Notary fees"/>
        <s v="Boxes"/>
        <s v="Soap dispensers"/>
        <s v="Paper towel dispenser"/>
        <s v="Tree Service"/>
        <s v="Rental of portable restroom" u="1"/>
        <m u="1"/>
        <s v="Rental of power pole" u="1"/>
        <s v="Financial Advisor &amp; Continuing Disclosure Services " u="1"/>
        <s v="Move containers" u="1"/>
        <s v="Rental of power pole (monthly charges)" u="1"/>
        <s v="Elmo wireless receiver (s)" u="1"/>
        <s v="Fire flow testing " u="1"/>
        <s v="Plan check fee" u="1"/>
        <s v="Notary fee" u="1"/>
        <s v="Portable classrooms (4)" u="1"/>
        <s v="Trust fees" u="1"/>
      </sharedItems>
    </cacheField>
    <cacheField name="Est._x000a_start_x000a_date" numFmtId="164">
      <sharedItems containsDate="1" containsMixedTypes="1" minDate="1900-01-06T00:00:00" maxDate="2026-07-22T00:00:00" count="335">
        <d v="2020-07-08T00:00:00"/>
        <d v="2019-05-13T00:00:00"/>
        <d v="2019-10-01T00:00:00"/>
        <d v="2020-04-28T00:00:00"/>
        <d v="2020-10-05T00:00:00"/>
        <d v="2023-02-24T00:00:00"/>
        <d v="2023-05-23T00:00:00"/>
        <d v="2019-07-01T00:00:00"/>
        <d v="2020-02-07T00:00:00"/>
        <d v="2020-06-05T00:00:00"/>
        <d v="2020-07-01T00:00:00"/>
        <d v="2020-12-02T00:00:00"/>
        <d v="2020-12-03T00:00:00"/>
        <d v="2021-06-14T00:00:00"/>
        <d v="2021-08-18T00:00:00"/>
        <d v="2022-11-18T00:00:00"/>
        <d v="2023-03-31T00:00:00"/>
        <d v="2023-08-15T00:00:00"/>
        <d v="2025-01-06T00:00:00"/>
        <d v="2025-02-06T00:00:00"/>
        <d v="2025-05-14T00:00:00"/>
        <d v="2025-07-22T00:00:00"/>
        <d v="2025-10-29T00:00:00"/>
        <d v="2026-02-10T00:00:00"/>
        <s v="02/29/26"/>
        <d v="2026-05-04T00:00:00"/>
        <d v="2026-06-03T00:00:00"/>
        <d v="2026-07-01T00:00:00"/>
        <d v="2026-07-07T00:00:00"/>
        <d v="2024-01-17T00:00:00"/>
        <d v="2025-03-10T00:00:00"/>
        <d v="2017-07-11T00:00:00"/>
        <d v="2023-07-09T00:00:00"/>
        <d v="2022-01-06T00:00:00"/>
        <d v="2024-01-18T00:00:00"/>
        <d v="2022-03-23T00:00:00"/>
        <d v="2022-05-18T00:00:00"/>
        <d v="2022-11-17T00:00:00"/>
        <d v="2023-09-12T00:00:00"/>
        <d v="2026-04-14T00:00:00"/>
        <d v="2026-05-26T00:00:00"/>
        <d v="2020-12-09T00:00:00"/>
        <d v="2020-10-16T00:00:00"/>
        <d v="2021-12-08T00:00:00"/>
        <d v="2021-12-16T00:00:00"/>
        <d v="2022-09-23T00:00:00"/>
        <d v="2024-01-09T00:00:00"/>
        <d v="2024-02-22T00:00:00"/>
        <d v="2024-11-07T00:00:00"/>
        <d v="2025-07-02T00:00:00"/>
        <d v="2025-07-11T00:00:00"/>
        <d v="2026-05-29T00:00:00"/>
        <d v="2026-06-08T00:00:00"/>
        <d v="2020-09-23T00:00:00"/>
        <d v="2024-07-11T00:00:00"/>
        <d v="2025-08-01T00:00:00"/>
        <d v="2026-07-20T00:00:00"/>
        <d v="2020-02-13T00:00:00"/>
        <d v="2020-10-28T00:00:00"/>
        <d v="2020-11-06T00:00:00"/>
        <d v="2022-07-01T00:00:00"/>
        <d v="2022-11-02T00:00:00"/>
        <d v="2025-03-14T00:00:00"/>
        <d v="2026-05-08T00:00:00"/>
        <d v="2020-03-17T00:00:00"/>
        <d v="2021-01-28T00:00:00"/>
        <d v="2021-02-05T00:00:00"/>
        <d v="2021-04-29T00:00:00"/>
        <d v="2021-05-10T00:00:00"/>
        <d v="2021-09-07T00:00:00"/>
        <d v="2022-01-14T00:00:00"/>
        <d v="2024-06-21T00:00:00"/>
        <d v="2019-10-22T00:00:00"/>
        <d v="2022-09-27T00:00:00"/>
        <d v="2024-07-10T00:00:00"/>
        <d v="2024-07-25T00:00:00"/>
        <d v="2024-11-05T00:00:00"/>
        <d v="2025-01-28T00:00:00"/>
        <d v="2025-04-22T00:00:00"/>
        <d v="2025-04-24T00:00:00"/>
        <d v="2025-05-09T00:00:00"/>
        <d v="2025-07-21T00:00:00"/>
        <d v="2025-08-07T00:00:00"/>
        <d v="2025-08-13T00:00:00"/>
        <d v="2026-05-05T00:00:00"/>
        <d v="2026-06-11T00:00:00"/>
        <d v="2026-07-21T00:00:00"/>
        <d v="2019-10-10T00:00:00"/>
        <d v="2021-07-01T00:00:00"/>
        <d v="2022-02-09T00:00:00"/>
        <d v="2022-04-05T00:00:00"/>
        <d v="2021-11-02T00:00:00"/>
        <d v="2023-05-17T00:00:00"/>
        <d v="2023-08-04T00:00:00"/>
        <d v="2023-07-13T00:00:00"/>
        <d v="2023-10-11T00:00:00"/>
        <d v="2025-06-25T00:00:00"/>
        <d v="2026-03-27T00:00:00"/>
        <d v="2025-03-06T00:00:00"/>
        <d v="2024-03-04T00:00:00"/>
        <d v="2026-06-02T00:00:00"/>
        <d v="2021-11-09T00:00:00"/>
        <d v="2022-11-09T00:00:00"/>
        <d v="2021-05-12T00:00:00"/>
        <d v="2021-01-06T00:00:00"/>
        <d v="2021-07-13T00:00:00"/>
        <d v="2021-07-21T00:00:00"/>
        <d v="2021-08-25T00:00:00"/>
        <d v="2021-12-15T00:00:00"/>
        <d v="2022-01-13T00:00:00"/>
        <d v="2022-08-08T00:00:00"/>
        <d v="2023-04-26T00:00:00"/>
        <d v="2019-03-18T00:00:00"/>
        <d v="2019-04-16T00:00:00"/>
        <d v="2019-06-11T00:00:00"/>
        <d v="2020-01-15T00:00:00"/>
        <d v="2020-02-04T00:00:00"/>
        <d v="2020-04-13T00:00:00"/>
        <d v="2019-09-09T00:00:00"/>
        <d v="2020-01-28T00:00:00"/>
        <d v="2020-03-06T00:00:00"/>
        <d v="2021-01-12T00:00:00"/>
        <d v="2021-03-17T00:00:00"/>
        <d v="2021-04-27T00:00:00"/>
        <d v="2022-01-19T00:00:00"/>
        <d v="2022-08-02T00:00:00"/>
        <d v="2022-09-22T00:00:00"/>
        <d v="2024-02-09T00:00:00"/>
        <d v="2024-06-26T00:00:00"/>
        <d v="2024-07-02T00:00:00"/>
        <d v="2024-07-30T00:00:00"/>
        <d v="2024-09-05T00:00:00"/>
        <d v="2024-09-25T00:00:00"/>
        <d v="2024-09-30T00:00:00"/>
        <d v="2025-03-21T00:00:00"/>
        <d v="2025-03-26T00:00:00"/>
        <d v="2025-09-24T00:00:00"/>
        <d v="2026-04-26T00:00:00"/>
        <d v="2023-08-02T00:00:00"/>
        <d v="2019-09-16T00:00:00"/>
        <d v="2019-10-14T00:00:00"/>
        <d v="2020-01-31T00:00:00"/>
        <d v="2024-02-28T00:00:00"/>
        <d v="2024-04-22T00:00:00"/>
        <d v="2024-08-01T00:00:00"/>
        <d v="2024-08-29T00:00:00"/>
        <d v="2018-07-11T00:00:00"/>
        <d v="2019-12-30T00:00:00"/>
        <d v="2020-03-10T00:00:00"/>
        <d v="2020-07-31T00:00:00"/>
        <d v="2019-07-11T00:00:00"/>
        <d v="2017-08-03T00:00:00"/>
        <d v="2020-02-26T00:00:00"/>
        <d v="2020-02-03T00:00:00"/>
        <d v="2020-03-03T00:00:00"/>
        <d v="2020-09-11T00:00:00"/>
        <d v="2021-05-18T00:00:00"/>
        <d v="2020-12-14T00:00:00"/>
        <d v="2021-06-16T00:00:00"/>
        <d v="2018-07-01T00:00:00"/>
        <d v="2018-06-13T00:00:00"/>
        <d v="2018-09-01T00:00:00"/>
        <d v="2020-08-07T00:00:00"/>
        <d v="2020-08-10T00:00:00"/>
        <d v="2021-02-24T00:00:00"/>
        <d v="2022-09-21T00:00:00"/>
        <d v="2021-02-11T00:00:00"/>
        <d v="2023-10-26T00:00:00"/>
        <d v="2020-05-18T00:00:00"/>
        <d v="2020-11-30T00:00:00"/>
        <d v="2021-10-06T00:00:00"/>
        <d v="2021-04-20T00:00:00"/>
        <d v="2021-04-22T00:00:00"/>
        <d v="2020-07-06T00:00:00"/>
        <d v="2020-09-10T00:00:00"/>
        <d v="2020-09-18T00:00:00"/>
        <d v="2020-10-09T00:00:00"/>
        <d v="2021-02-25T00:00:00"/>
        <d v="2021-04-06T00:00:00"/>
        <d v="2021-05-11T00:00:00"/>
        <d v="2021-07-16T00:00:00"/>
        <d v="2017-12-14T00:00:00"/>
        <d v="2020-11-10T00:00:00"/>
        <d v="2020-12-16T00:00:00"/>
        <d v="2023-07-03T00:00:00"/>
        <d v="2019-11-01T00:00:00"/>
        <d v="2022-09-29T00:00:00"/>
        <d v="2022-10-21T00:00:00"/>
        <d v="2024-08-13T00:00:00"/>
        <d v="2024-10-23T00:00:00"/>
        <d v="2025-01-30T00:00:00"/>
        <d v="2025-05-08T00:00:00"/>
        <d v="2020-07-07T00:00:00"/>
        <d v="2021-05-19T00:00:00"/>
        <d v="2024-04-09T00:00:00"/>
        <d v="2021-02-10T00:00:00"/>
        <d v="2024-01-08T00:00:00"/>
        <d v="2020-05-06T00:00:00"/>
        <d v="2020-05-27T00:00:00"/>
        <d v="2020-06-03T00:00:00"/>
        <d v="2020-10-22T00:00:00"/>
        <d v="2021-03-12T00:00:00"/>
        <d v="2022-10-27T00:00:00"/>
        <d v="2023-10-06T00:00:00"/>
        <d v="2024-11-12T00:00:00"/>
        <d v="2025-04-23T00:00:00"/>
        <d v="2025-07-03T00:00:00"/>
        <d v="2025-06-01T00:00:00"/>
        <d v="2026-06-24T00:00:00"/>
        <d v="2020-08-26T00:00:00"/>
        <d v="2020-04-15T00:00:00"/>
        <d v="2020-05-20T00:00:00"/>
        <d v="2020-05-29T00:00:00"/>
        <d v="2020-10-23T00:00:00"/>
        <d v="2020-10-27T00:00:00"/>
        <d v="2021-01-27T00:00:00"/>
        <d v="2021-03-18T00:00:00"/>
        <d v="2021-03-19T00:00:00"/>
        <d v="2021-05-06T00:00:00"/>
        <d v="2021-06-07T00:00:00"/>
        <d v="2021-08-10T00:00:00"/>
        <d v="2022-10-19T00:00:00"/>
        <d v="2023-03-13T00:00:00"/>
        <d v="2023-04-21T00:00:00"/>
        <d v="2023-05-18T00:00:00"/>
        <d v="2023-06-15T00:00:00"/>
        <d v="2023-08-24T00:00:00"/>
        <d v="2023-07-26T00:00:00"/>
        <d v="2024-01-12T00:00:00"/>
        <d v="2024-08-07T00:00:00"/>
        <d v="2020-06-04T00:00:00"/>
        <d v="2022-03-25T00:00:00"/>
        <d v="2022-04-13T00:00:00"/>
        <d v="2022-06-14T00:00:00"/>
        <d v="2024-08-28T00:00:00"/>
        <d v="2019-03-20T00:00:00"/>
        <d v="2017-07-12T00:00:00"/>
        <d v="2023-07-01T00:00:00"/>
        <d v="2025-05-12T00:00:00"/>
        <d v="2017-07-31T00:00:00"/>
        <d v="2023-07-20T00:00:00"/>
        <d v="2025-12-12T00:00:00"/>
        <d v="2026-06-25T00:00:00"/>
        <d v="2026-03-13T00:00:00"/>
        <d v="2026-06-30T00:00:00"/>
        <d v="2019-12-18T00:00:00"/>
        <d v="2019-08-20T00:00:00"/>
        <d v="2023-07-12T00:00:00"/>
        <d v="2020-01-29T00:00:00"/>
        <d v="2021-05-03T00:00:00"/>
        <d v="2018-06-26T00:00:00"/>
        <d v="2022-12-05T00:00:00"/>
        <d v="2017-08-04T00:00:00"/>
        <d v="2022-07-19T00:00:00"/>
        <d v="2020-08-11T00:00:00"/>
        <d v="2021-07-09T00:00:00"/>
        <d v="2022-03-15T00:00:00"/>
        <d v="2023-12-15T00:00:00"/>
        <d v="2024-02-01T00:00:00"/>
        <d v="2024-08-12T00:00:00"/>
        <d v="2025-02-21T00:00:00"/>
        <d v="2025-07-09T00:00:00"/>
        <d v="2025-12-17T00:00:00"/>
        <d v="2022-01-10T00:00:00"/>
        <d v="2018-07-17T00:00:00"/>
        <d v="2020-05-11T00:00:00"/>
        <d v="2021-04-08T00:00:00"/>
        <d v="2024-03-06T00:00:00"/>
        <d v="2024-03-12T00:00:00"/>
        <d v="2024-04-01T00:00:00"/>
        <d v="2025-12-10T00:00:00"/>
        <d v="2019-01-09T00:00:00"/>
        <d v="2019-03-08T00:00:00"/>
        <d v="2019-11-25T00:00:00"/>
        <d v="2020-01-08T00:00:00"/>
        <d v="2020-01-14T00:00:00"/>
        <d v="2021-09-15T00:00:00"/>
        <d v="2018-06-01T00:00:00"/>
        <d v="2020-02-27T00:00:00"/>
        <d v="2020-10-20T00:00:00"/>
        <d v="2024-03-27T00:00:00"/>
        <d v="2024-06-25T00:00:00"/>
        <d v="2023-10-16T00:00:00"/>
        <d v="2019-11-26T00:00:00"/>
        <d v="2020-01-06T00:00:00"/>
        <d v="2020-04-29T00:00:00"/>
        <d v="2020-05-13T00:00:00"/>
        <d v="2020-08-19T00:00:00"/>
        <d v="2020-10-29T00:00:00"/>
        <d v="2020-12-15T00:00:00"/>
        <d v="2021-01-13T00:00:00"/>
        <d v="2021-01-14T00:00:00"/>
        <d v="2022-12-01T00:00:00"/>
        <d v="2025-06-09T00:00:00"/>
        <d v="2025-08-21T00:00:00"/>
        <d v="2025-10-20T00:00:00"/>
        <d v="2026-03-30T00:00:00"/>
        <d v="2026-04-03T00:00:00"/>
        <d v="2024-11-15T00:00:00"/>
        <d v="2025-10-24T00:00:00"/>
        <d v="2026-02-24T00:00:00"/>
        <d v="2026-04-16T00:00:00"/>
        <d v="2026-05-11T00:00:00"/>
        <d v="2025-11-19T00:00:00"/>
        <d v="2019-09-26T00:00:00"/>
        <d v="2020-02-06T00:00:00"/>
        <d v="2021-02-04T00:00:00"/>
        <d v="2021-03-08T00:00:00"/>
        <d v="2019-07-29T00:00:00"/>
        <d v="2022-03-30T00:00:00"/>
        <d v="2022-11-21T00:00:00"/>
        <d v="2025-06-03T00:00:00"/>
        <d v="2022-03-07T00:00:00"/>
        <d v="2024-01-16T00:00:00"/>
        <d v="2024-05-22T00:00:00"/>
        <d v="2020-12-01T00:00:00"/>
        <d v="2021-05-27T00:00:00"/>
        <d v="2021-06-08T00:00:00"/>
        <d v="2025-03-13T00:00:00"/>
        <d v="2025-05-27T00:00:00"/>
        <d v="2019-07-23T00:00:00"/>
        <d v="2020-09-03T00:00:00"/>
        <d v="2022-07-11T00:00:00"/>
        <d v="2020-12-08T00:00:00"/>
        <d v="2021-01-08T00:00:00"/>
        <d v="2021-09-01T00:00:00"/>
        <d v="1900-01-06T00:00:00"/>
        <d v="2024-10-03T00:00:00"/>
        <d v="2021-01-21T00:00:00"/>
        <d v="2026-06-01T00:00:00"/>
        <d v="2022-03-02T00:00:00" u="1"/>
        <d v="2020-12-19T00:00:00" u="1"/>
        <d v="2021-07-06T00:00:00" u="1"/>
        <d v="2022-06-30T00:00:00" u="1"/>
        <d v="2023-08-29T00:00:00" u="1"/>
      </sharedItems>
    </cacheField>
    <cacheField name="Est._x000a_end_x000a_date" numFmtId="164">
      <sharedItems containsSemiMixedTypes="0" containsNonDate="0" containsDate="1" containsString="0" minDate="1899-12-30T00:00:00" maxDate="2030-06-02T00:00:00" count="863">
        <d v="2020-07-21T00:00:00"/>
        <d v="2019-06-03T00:00:00"/>
        <d v="2019-06-04T00:00:00"/>
        <d v="2019-06-30T00:00:00"/>
        <d v="2020-04-22T00:00:00"/>
        <d v="2020-04-30T00:00:00"/>
        <d v="2020-05-06T00:00:00"/>
        <d v="2020-10-13T00:00:00"/>
        <d v="2020-10-20T00:00:00"/>
        <d v="2021-06-30T00:00:00"/>
        <d v="2020-06-17T00:00:00"/>
        <d v="2020-08-17T00:00:00"/>
        <d v="2022-08-10T00:00:00"/>
        <d v="2022-08-18T00:00:00"/>
        <d v="2022-08-22T00:00:00"/>
        <d v="2022-08-31T00:00:00"/>
        <d v="2023-03-07T00:00:00"/>
        <d v="2021-02-08T00:00:00"/>
        <d v="2021-09-08T00:00:00"/>
        <d v="2022-01-24T00:00:00"/>
        <d v="2023-12-06T00:00:00"/>
        <d v="2023-12-18T00:00:00"/>
        <d v="2024-03-21T00:00:00"/>
        <d v="2023-06-06T00:00:00"/>
        <d v="2024-01-18T00:00:00"/>
        <d v="2024-10-29T00:00:00"/>
        <d v="2025-02-20T00:00:00"/>
        <d v="2025-01-16T00:00:00"/>
        <d v="2025-03-07T00:00:00"/>
        <d v="2025-03-27T00:00:00"/>
        <d v="2025-05-27T00:00:00"/>
        <d v="2025-08-15T00:00:00"/>
        <d v="2025-08-26T00:00:00"/>
        <d v="2025-08-27T00:00:00"/>
        <d v="2025-09-04T00:00:00"/>
        <d v="2026-06-30T00:00:00"/>
        <d v="2027-12-09T00:00:00"/>
        <d v="2019-10-08T00:00:00"/>
        <d v="2019-10-10T00:00:00"/>
        <d v="2019-10-21T00:00:00"/>
        <d v="2019-11-12T00:00:00"/>
        <d v="2019-12-06T00:00:00"/>
        <d v="2020-03-06T00:00:00"/>
        <d v="2020-04-23T00:00:00"/>
        <d v="2019-11-13T00:00:00"/>
        <d v="2019-10-22T00:00:00"/>
        <d v="2019-11-21T00:00:00"/>
        <d v="2019-09-23T00:00:00"/>
        <d v="2019-11-07T00:00:00"/>
        <d v="2019-10-15T00:00:00"/>
        <d v="2019-10-11T00:00:00"/>
        <d v="2019-10-04T00:00:00"/>
        <d v="2020-07-01T00:00:00"/>
        <d v="2020-10-01T00:00:00"/>
        <d v="2020-09-16T00:00:00"/>
        <d v="2021-03-04T00:00:00"/>
        <d v="2021-04-09T00:00:00"/>
        <d v="2021-01-22T00:00:00"/>
        <d v="2022-02-04T00:00:00"/>
        <d v="2022-02-11T00:00:00"/>
        <d v="2022-02-08T00:00:00"/>
        <d v="2023-01-26T00:00:00"/>
        <d v="2023-05-04T00:00:00"/>
        <d v="2023-06-26T00:00:00"/>
        <d v="2023-11-03T00:00:00"/>
        <d v="2025-02-06T00:00:00"/>
        <d v="2025-04-07T00:00:00"/>
        <d v="2026-06-01T00:00:00"/>
        <d v="2025-06-10T00:00:00"/>
        <d v="2025-09-19T00:00:00"/>
        <d v="2026-02-05T00:00:00"/>
        <d v="2026-04-02T00:00:00"/>
        <d v="2026-05-27T00:00:00"/>
        <d v="2026-05-05T00:00:00"/>
        <d v="2026-07-07T00:00:00"/>
        <d v="2026-06-16T00:00:00"/>
        <d v="2026-06-25T00:00:00"/>
        <d v="2026-06-23T00:00:00"/>
        <d v="2028-06-01T00:00:00"/>
        <d v="2028-07-11T00:00:00"/>
        <d v="2024-03-08T00:00:00"/>
        <d v="2025-01-21T00:00:00"/>
        <d v="2025-04-10T00:00:00"/>
        <d v="2026-05-10T00:00:00"/>
        <d v="2026-05-11T00:00:00"/>
        <d v="2025-03-19T00:00:00"/>
        <d v="2025-06-05T00:00:00"/>
        <d v="2025-09-05T00:00:00"/>
        <d v="2017-07-11T00:00:00"/>
        <d v="2024-03-14T00:00:00"/>
        <d v="2024-03-15T00:00:00"/>
        <d v="2022-04-04T00:00:00"/>
        <d v="2023-07-13T00:00:00"/>
        <d v="2023-07-14T00:00:00"/>
        <d v="2023-07-18T00:00:00"/>
        <d v="2023-07-19T00:00:00"/>
        <d v="2020-07-16T00:00:00"/>
        <d v="2021-04-14T00:00:00"/>
        <d v="2022-06-03T00:00:00"/>
        <d v="2023-01-09T00:00:00"/>
        <d v="2024-01-22T00:00:00"/>
        <d v="2026-05-08T00:00:00"/>
        <d v="2028-07-07T00:00:00"/>
        <d v="2026-07-06T00:00:00"/>
        <d v="2026-07-01T00:00:00"/>
        <d v="2026-07-02T00:00:00"/>
        <d v="2027-06-01T00:00:00"/>
        <d v="2020-08-21T00:00:00"/>
        <d v="2021-03-05T00:00:00"/>
        <d v="2020-11-30T00:00:00"/>
        <d v="2021-01-07T00:00:00"/>
        <d v="2021-02-11T00:00:00"/>
        <d v="2021-03-16T00:00:00"/>
        <d v="2021-04-06T00:00:00"/>
        <d v="2021-05-17T00:00:00"/>
        <d v="2021-06-17T00:00:00"/>
        <d v="2021-07-08T00:00:00"/>
        <d v="2021-09-09T00:00:00"/>
        <d v="2022-01-05T00:00:00"/>
        <d v="2022-08-05T00:00:00"/>
        <d v="2022-03-11T00:00:00"/>
        <d v="2022-05-04T00:00:00"/>
        <d v="2022-05-06T00:00:00"/>
        <d v="2022-08-19T00:00:00"/>
        <d v="2022-12-07T00:00:00"/>
        <d v="2022-12-12T00:00:00"/>
        <d v="2022-12-13T00:00:00"/>
        <d v="2022-12-14T00:00:00"/>
        <d v="2022-12-16T00:00:00"/>
        <d v="2023-01-23T00:00:00"/>
        <d v="2023-04-10T00:00:00"/>
        <d v="2023-05-01T00:00:00"/>
        <d v="2023-04-21T00:00:00"/>
        <d v="2023-05-18T00:00:00"/>
        <d v="2023-06-27T00:00:00"/>
        <d v="2023-08-04T00:00:00"/>
        <d v="2023-08-22T00:00:00"/>
        <d v="2023-11-06T00:00:00"/>
        <d v="2024-01-19T00:00:00"/>
        <d v="2025-03-03T00:00:00"/>
        <d v="2025-01-10T00:00:00"/>
        <d v="2024-04-01T00:00:00"/>
        <d v="2024-05-15T00:00:00"/>
        <d v="2024-06-18T00:00:00"/>
        <d v="2024-07-12T00:00:00"/>
        <d v="2024-08-15T00:00:00"/>
        <d v="2024-10-07T00:00:00"/>
        <d v="2024-11-19T00:00:00"/>
        <d v="2025-02-21T00:00:00"/>
        <d v="2025-03-25T00:00:00"/>
        <d v="2024-05-22T00:00:00"/>
        <d v="2024-12-05T00:00:00"/>
        <d v="2025-01-28T00:00:00"/>
        <d v="2025-04-28T00:00:00"/>
        <d v="2025-07-17T00:00:00"/>
        <d v="2025-05-19T00:00:00"/>
        <d v="2025-05-14T00:00:00"/>
        <d v="2025-06-06T00:00:00"/>
        <d v="2025-07-07T00:00:00"/>
        <d v="2025-06-08T00:00:00"/>
        <d v="2026-02-18T00:00:00"/>
        <d v="2029-06-01T00:00:00"/>
        <d v="2025-09-08T00:00:00"/>
        <d v="2025-10-03T00:00:00"/>
        <d v="2025-09-30T00:00:00"/>
        <d v="2026-04-03T00:00:00"/>
        <d v="2025-08-06T00:00:00"/>
        <d v="2025-10-01T00:00:00"/>
        <d v="2025-11-04T00:00:00"/>
        <d v="2025-12-22T00:00:00"/>
        <d v="2026-03-18T00:00:00"/>
        <d v="2029-07-11T00:00:00"/>
        <d v="2025-10-30T00:00:00"/>
        <d v="2026-01-27T00:00:00"/>
        <d v="2026-06-02T00:00:00"/>
        <d v="2025-10-29T00:00:00"/>
        <d v="2025-12-23T00:00:00"/>
        <d v="2026-05-06T00:00:00"/>
        <d v="2025-10-14T00:00:00"/>
        <d v="2026-01-16T00:00:00"/>
        <d v="2026-03-17T00:00:00"/>
        <d v="2025-11-24T00:00:00"/>
        <d v="2026-03-31T00:00:00"/>
        <d v="2026-04-16T00:00:00"/>
        <d v="2025-11-10T00:00:00"/>
        <d v="2026-06-15T00:00:00"/>
        <d v="2026-06-29T00:00:00"/>
        <d v="2026-07-16T00:00:00"/>
        <d v="2020-11-03T00:00:00"/>
        <d v="2024-06-30T00:00:00"/>
        <d v="2024-07-31T00:00:00"/>
        <d v="2025-04-24T00:00:00"/>
        <d v="2025-06-30T00:00:00"/>
        <d v="2025-08-14T00:00:00"/>
        <d v="2019-12-11T00:00:00"/>
        <d v="2023-06-30T00:00:00"/>
        <d v="2023-07-11T00:00:00"/>
        <d v="2020-06-22T00:00:00"/>
        <d v="2021-04-19T00:00:00"/>
        <d v="2020-12-04T00:00:00"/>
        <d v="2021-02-05T00:00:00"/>
        <d v="2021-03-24T00:00:00"/>
        <d v="2021-10-01T00:00:00"/>
        <d v="2021-05-26T00:00:00"/>
        <d v="2021-09-15T00:00:00"/>
        <d v="2022-08-01T00:00:00"/>
        <d v="2023-05-10T00:00:00"/>
        <d v="2025-07-02T00:00:00"/>
        <d v="2025-07-03T00:00:00"/>
        <d v="2023-04-13T00:00:00"/>
        <d v="2025-05-16T00:00:00"/>
        <d v="2025-05-21T00:00:00"/>
        <d v="2027-07-11T00:00:00"/>
        <d v="2020-12-18T00:00:00"/>
        <d v="2021-05-07T00:00:00"/>
        <d v="2021-05-25T00:00:00"/>
        <d v="2021-06-01T00:00:00"/>
        <d v="2020-09-28T00:00:00"/>
        <d v="2020-08-24T00:00:00"/>
        <d v="2021-06-02T00:00:00"/>
        <d v="2021-06-03T00:00:00"/>
        <d v="2021-02-09T00:00:00"/>
        <d v="2021-08-16T00:00:00"/>
        <d v="2021-03-23T00:00:00"/>
        <d v="2021-09-30T00:00:00"/>
        <d v="2021-11-16T00:00:00"/>
        <d v="2022-05-20T00:00:00"/>
        <d v="2022-04-20T00:00:00"/>
        <d v="2022-03-23T00:00:00"/>
        <d v="2025-02-03T00:00:00"/>
        <d v="2020-04-15T00:00:00"/>
        <d v="2023-05-19T00:00:00"/>
        <d v="2024-01-04T00:00:00"/>
        <d v="2023-03-21T00:00:00"/>
        <d v="2023-09-20T00:00:00"/>
        <d v="2023-10-02T00:00:00"/>
        <d v="2023-12-19T00:00:00"/>
        <d v="2023-08-21T00:00:00"/>
        <d v="2025-01-24T00:00:00"/>
        <d v="2025-02-25T00:00:00"/>
        <d v="2025-12-15T00:00:00"/>
        <d v="2026-04-09T00:00:00"/>
        <d v="2025-08-18T00:00:00"/>
        <d v="2025-10-23T00:00:00"/>
        <d v="2025-07-18T00:00:00"/>
        <d v="2025-08-12T00:00:00"/>
        <d v="2025-08-13T00:00:00"/>
        <d v="2025-06-11T00:00:00"/>
        <d v="2025-07-11T00:00:00"/>
        <d v="2025-07-15T00:00:00"/>
        <d v="2025-09-11T00:00:00"/>
        <d v="2025-09-12T00:00:00"/>
        <d v="2027-07-18T00:00:00"/>
        <d v="2025-05-08T00:00:00"/>
        <d v="2025-12-04T00:00:00"/>
        <d v="2025-09-09T00:00:00"/>
        <d v="2025-12-11T00:00:00"/>
        <d v="2026-04-20T00:00:00"/>
        <d v="2026-01-09T00:00:00"/>
        <d v="2026-02-17T00:00:00"/>
        <d v="2026-03-03T00:00:00"/>
        <d v="2025-10-06T00:00:00"/>
        <d v="2025-11-12T00:00:00"/>
        <d v="2025-12-10T00:00:00"/>
        <d v="2025-12-05T00:00:00"/>
        <d v="2028-12-09T00:00:00"/>
        <d v="2020-01-09T00:00:00"/>
        <d v="2020-01-14T00:00:00"/>
        <d v="2020-04-01T00:00:00"/>
        <d v="2020-05-28T00:00:00"/>
        <d v="2020-07-27T00:00:00"/>
        <d v="2021-04-05T00:00:00"/>
        <d v="2021-04-16T00:00:00"/>
        <d v="2022-04-22T00:00:00"/>
        <d v="2021-06-22T00:00:00"/>
        <d v="2022-03-15T00:00:00"/>
        <d v="2021-10-18T00:00:00"/>
        <d v="2021-12-13T00:00:00"/>
        <d v="2022-04-15T00:00:00"/>
        <d v="2022-04-21T00:00:00"/>
        <d v="2020-12-17T00:00:00"/>
        <d v="2022-04-27T00:00:00"/>
        <d v="2021-09-29T00:00:00"/>
        <d v="2023-10-09T00:00:00"/>
        <d v="2023-10-10T00:00:00"/>
        <d v="2022-02-28T00:00:00"/>
        <d v="2022-05-10T00:00:00"/>
        <d v="2022-06-16T00:00:00"/>
        <d v="2022-07-15T00:00:00"/>
        <d v="2022-08-26T00:00:00"/>
        <d v="2022-10-04T00:00:00"/>
        <d v="2022-10-13T00:00:00"/>
        <d v="2022-11-21T00:00:00"/>
        <d v="2023-01-12T00:00:00"/>
        <d v="2023-04-25T00:00:00"/>
        <d v="2022-05-11T00:00:00"/>
        <d v="2022-11-28T00:00:00"/>
        <d v="2023-01-17T00:00:00"/>
        <d v="2023-01-18T00:00:00"/>
        <d v="2023-03-22T00:00:00"/>
        <d v="2023-06-12T00:00:00"/>
        <d v="2023-06-28T00:00:00"/>
        <d v="2023-07-17T00:00:00"/>
        <d v="2022-06-17T00:00:00"/>
        <d v="2022-07-18T00:00:00"/>
        <d v="2022-10-06T00:00:00"/>
        <d v="2022-12-06T00:00:00"/>
        <d v="2024-02-02T00:00:00"/>
        <d v="2021-11-08T00:00:00"/>
        <d v="2023-08-03T00:00:00"/>
        <d v="2023-09-21T00:00:00"/>
        <d v="2023-11-17T00:00:00"/>
        <d v="2024-04-10T00:00:00"/>
        <d v="2024-06-13T00:00:00"/>
        <d v="2024-06-27T00:00:00"/>
        <d v="2024-07-19T00:00:00"/>
        <d v="2024-09-04T00:00:00"/>
        <d v="2024-12-09T00:00:00"/>
        <d v="2024-09-25T00:00:00"/>
        <d v="2024-01-23T00:00:00"/>
        <d v="2024-09-16T00:00:00"/>
        <d v="2025-03-28T00:00:00"/>
        <d v="2025-08-25T00:00:00"/>
        <d v="2025-09-18T00:00:00"/>
        <d v="2025-11-21T00:00:00"/>
        <d v="2026-01-08T00:00:00"/>
        <d v="2026-04-22T00:00:00"/>
        <d v="2030-06-01T00:00:00"/>
        <d v="2024-07-10T00:00:00"/>
        <d v="2025-02-02T00:00:00"/>
        <d v="2025-09-17T00:00:00"/>
        <d v="2026-01-29T00:00:00"/>
        <d v="2026-02-06T00:00:00"/>
        <d v="2026-04-24T00:00:00"/>
        <d v="2026-04-28T00:00:00"/>
        <d v="2028-02-02T00:00:00"/>
        <d v="2022-01-11T00:00:00"/>
        <d v="2023-08-10T00:00:00"/>
        <d v="2024-01-26T00:00:00"/>
        <d v="2021-08-27T00:00:00"/>
        <d v="2021-01-20T00:00:00"/>
        <d v="2021-03-20T00:00:00"/>
        <d v="2021-08-02T00:00:00"/>
        <d v="2021-08-08T00:00:00"/>
        <d v="2021-08-09T00:00:00"/>
        <d v="2022-02-22T00:00:00"/>
        <d v="2021-08-04T00:00:00"/>
        <d v="2022-01-06T00:00:00"/>
        <d v="2022-01-28T00:00:00"/>
        <d v="2019-03-21T00:00:00"/>
        <d v="2019-04-18T00:00:00"/>
        <d v="2019-06-19T00:00:00"/>
        <d v="2020-02-13T00:00:00"/>
        <d v="2020-01-28T00:00:00"/>
        <d v="2020-04-24T00:00:00"/>
        <d v="2019-09-13T00:00:00"/>
        <d v="2019-10-28T00:00:00"/>
        <d v="2020-01-31T00:00:00"/>
        <d v="2020-03-11T00:00:00"/>
        <d v="2021-03-30T00:00:00"/>
        <d v="2021-05-05T00:00:00"/>
        <d v="2022-10-19T00:00:00"/>
        <d v="2024-03-06T00:00:00"/>
        <d v="2024-07-02T00:00:00"/>
        <d v="2024-07-22T00:00:00"/>
        <d v="2024-08-07T00:00:00"/>
        <d v="2024-09-09T00:00:00"/>
        <d v="2025-04-03T00:00:00"/>
        <d v="2025-09-29T00:00:00"/>
        <d v="2026-04-27T00:00:00"/>
        <d v="2024-03-07T00:00:00"/>
        <d v="2023-09-19T00:00:00"/>
        <d v="2019-09-25T00:00:00"/>
        <d v="2020-02-12T00:00:00"/>
        <d v="2019-10-01T00:00:00"/>
        <d v="2025-01-08T00:00:00"/>
        <d v="2025-05-28T00:00:00"/>
        <d v="2025-06-13T00:00:00"/>
        <d v="2024-07-11T00:00:00"/>
        <d v="2025-03-14T00:00:00"/>
        <d v="2025-02-13T00:00:00"/>
        <d v="2017-12-19T00:00:00"/>
        <d v="2017-12-20T00:00:00"/>
        <d v="2018-06-30T00:00:00"/>
        <d v="2019-04-09T00:00:00"/>
        <d v="2019-04-10T00:00:00"/>
        <d v="2020-01-03T00:00:00"/>
        <d v="2020-01-08T00:00:00"/>
        <d v="2020-01-13T00:00:00"/>
        <d v="2020-03-03T00:00:00"/>
        <d v="2020-04-29T00:00:00"/>
        <d v="2020-07-02T00:00:00"/>
        <d v="2021-12-14T00:00:00"/>
        <d v="2021-12-23T00:00:00"/>
        <d v="2022-03-02T00:00:00"/>
        <d v="2023-07-20T00:00:00"/>
        <d v="2019-08-21T00:00:00"/>
        <d v="2019-08-28T00:00:00"/>
        <d v="2019-09-18T00:00:00"/>
        <d v="2017-08-03T00:00:00"/>
        <d v="2020-12-08T00:00:00"/>
        <d v="2020-05-07T00:00:00"/>
        <d v="2020-08-28T00:00:00"/>
        <d v="2019-11-06T00:00:00"/>
        <d v="2020-06-16T00:00:00"/>
        <d v="2020-06-18T00:00:00"/>
        <d v="2020-07-28T00:00:00"/>
        <d v="2020-09-08T00:00:00"/>
        <d v="2021-05-21T00:00:00"/>
        <d v="2021-03-26T00:00:00"/>
        <d v="2022-02-01T00:00:00"/>
        <d v="2021-08-30T00:00:00"/>
        <d v="2021-09-23T00:00:00"/>
        <d v="2024-07-01T00:00:00"/>
        <d v="2024-10-18T00:00:00"/>
        <d v="2018-09-17T00:00:00"/>
        <d v="2018-10-19T00:00:00"/>
        <d v="2018-07-24T00:00:00"/>
        <d v="2019-02-19T00:00:00"/>
        <d v="2019-09-16T00:00:00"/>
        <d v="2020-06-04T00:00:00"/>
        <d v="2021-06-23T00:00:00"/>
        <d v="2021-12-20T00:00:00"/>
        <d v="2022-10-28T00:00:00"/>
        <d v="2022-11-25T00:00:00"/>
        <d v="2023-01-10T00:00:00"/>
        <d v="2023-01-25T00:00:00"/>
        <d v="2023-08-28T00:00:00"/>
        <d v="2023-12-05T00:00:00"/>
        <d v="2024-08-09T00:00:00"/>
        <d v="2019-09-17T00:00:00"/>
        <d v="2020-03-10T00:00:00"/>
        <d v="2022-07-19T00:00:00"/>
        <d v="2019-02-28T00:00:00"/>
        <d v="2020-04-02T00:00:00"/>
        <d v="2022-03-24T00:00:00"/>
        <d v="2020-09-10T00:00:00"/>
        <d v="2023-11-21T00:00:00"/>
        <d v="2025-10-08T00:00:00"/>
        <d v="2019-02-27T00:00:00"/>
        <d v="2022-11-03T00:00:00"/>
        <d v="2020-02-14T00:00:00"/>
        <d v="2024-11-26T00:00:00"/>
        <d v="2023-05-23T00:00:00"/>
        <d v="2021-02-22T00:00:00"/>
        <d v="2021-02-23T00:00:00"/>
        <d v="2023-12-20T00:00:00"/>
        <d v="2024-06-01T00:00:00"/>
        <d v="2021-10-21T00:00:00"/>
        <d v="2021-06-07T00:00:00"/>
        <d v="2020-08-18T00:00:00"/>
        <d v="2021-04-23T00:00:00"/>
        <d v="2020-11-20T00:00:00"/>
        <d v="2021-06-28T00:00:00"/>
        <d v="2017-12-14T00:00:00"/>
        <d v="2020-08-12T00:00:00"/>
        <d v="2021-02-17T00:00:00"/>
        <d v="2020-02-03T00:00:00"/>
        <d v="2019-12-19T00:00:00"/>
        <d v="2023-07-10T00:00:00"/>
        <d v="2023-06-05T00:00:00"/>
        <d v="2023-10-30T00:00:00"/>
        <d v="2025-03-04T00:00:00"/>
        <d v="2025-05-29T00:00:00"/>
        <d v="2025-04-29T00:00:00"/>
        <d v="2026-02-23T00:00:00"/>
        <d v="2026-02-24T00:00:00"/>
        <d v="2025-05-20T00:00:00"/>
        <d v="2025-10-31T00:00:00"/>
        <d v="2026-01-20T00:00:00"/>
        <d v="2026-06-10T00:00:00"/>
        <d v="2025-09-23T00:00:00"/>
        <d v="2026-03-27T00:00:00"/>
        <d v="2025-10-24T00:00:00"/>
        <d v="2020-08-05T00:00:00"/>
        <d v="2020-08-20T00:00:00"/>
        <d v="2020-07-23T00:00:00"/>
        <d v="2021-04-13T00:00:00"/>
        <d v="2021-09-02T00:00:00"/>
        <d v="2025-03-21T00:00:00"/>
        <d v="2025-09-22T00:00:00"/>
        <d v="2026-01-12T00:00:00"/>
        <d v="2026-01-26T00:00:00"/>
        <d v="2026-02-13T00:00:00"/>
        <d v="2026-03-13T00:00:00"/>
        <d v="2029-02-02T00:00:00"/>
        <d v="2022-03-07T00:00:00"/>
        <d v="2024-02-09T00:00:00"/>
        <d v="2020-06-24T00:00:00"/>
        <d v="2020-06-23T00:00:00"/>
        <d v="2022-03-06T00:00:00"/>
        <d v="2021-09-10T00:00:00"/>
        <d v="2022-12-20T00:00:00"/>
        <d v="2023-03-23T00:00:00"/>
        <d v="2023-03-30T00:00:00"/>
        <d v="2023-07-21T00:00:00"/>
        <d v="2023-10-03T00:00:00"/>
        <d v="2024-01-08T00:00:00"/>
        <d v="2023-07-26T00:00:00"/>
        <d v="2023-07-27T00:00:00"/>
        <d v="2024-01-15T00:00:00"/>
        <d v="2024-01-16T00:00:00"/>
        <d v="2025-06-01T00:00:00"/>
        <d v="2025-10-07T00:00:00"/>
        <d v="2024-08-20T00:00:00"/>
        <d v="2024-08-22T00:00:00"/>
        <d v="2024-10-15T00:00:00"/>
        <d v="2024-10-30T00:00:00"/>
        <d v="2024-12-02T00:00:00"/>
        <d v="2025-03-11T00:00:00"/>
        <d v="2025-04-21T00:00:00"/>
        <d v="2025-06-17T00:00:00"/>
        <d v="2024-08-06T00:00:00"/>
        <d v="2025-01-09T00:00:00"/>
        <d v="2025-06-18T00:00:00"/>
        <d v="2025-06-24T00:00:00"/>
        <d v="2025-06-25T00:00:00"/>
        <d v="2025-08-01T00:00:00"/>
        <d v="2026-04-08T00:00:00"/>
        <d v="2025-06-27T00:00:00"/>
        <d v="2025-11-07T00:00:00"/>
        <d v="2025-07-22T00:00:00"/>
        <d v="2021-01-19T00:00:00"/>
        <d v="2020-06-03T00:00:00"/>
        <d v="2020-06-19T00:00:00"/>
        <d v="2020-06-26T00:00:00"/>
        <d v="2023-05-09T00:00:00"/>
        <d v="2020-11-19T00:00:00"/>
        <d v="2021-02-04T00:00:00"/>
        <d v="2021-03-22T00:00:00"/>
        <d v="2023-05-30T00:00:00"/>
        <d v="2023-06-01T00:00:00"/>
        <d v="2022-11-14T00:00:00"/>
        <d v="2023-07-15T00:00:00"/>
        <d v="2023-07-16T00:00:00"/>
        <d v="2022-12-05T00:00:00"/>
        <d v="2023-07-22T00:00:00"/>
        <d v="2023-05-16T00:00:00"/>
        <d v="2023-06-29T00:00:00"/>
        <d v="2023-09-15T00:00:00"/>
        <d v="2023-10-24T00:00:00"/>
        <d v="2023-10-16T00:00:00"/>
        <d v="2024-05-14T00:00:00"/>
        <d v="2024-06-26T00:00:00"/>
        <d v="2024-09-13T00:00:00"/>
        <d v="2024-06-11T00:00:00"/>
        <d v="2020-07-31T00:00:00"/>
        <d v="2020-11-09T00:00:00"/>
        <d v="2021-01-15T00:00:00"/>
        <d v="2022-09-15T00:00:00"/>
        <d v="2022-05-23T00:00:00"/>
        <d v="2021-03-17T00:00:00"/>
        <d v="2021-04-07T00:00:00"/>
        <d v="2021-06-18T00:00:00"/>
        <d v="2021-07-12T00:00:00"/>
        <d v="2021-08-17T00:00:00"/>
        <d v="2021-11-23T00:00:00"/>
        <d v="2022-07-05T00:00:00"/>
        <d v="2022-10-27T00:00:00"/>
        <d v="2022-07-06T00:00:00"/>
        <d v="2023-04-27T00:00:00"/>
        <d v="2024-09-30T00:00:00"/>
        <d v="2019-11-05T00:00:00"/>
        <d v="2020-04-07T00:00:00"/>
        <d v="2021-11-30T00:00:00"/>
        <d v="2021-12-01T00:00:00"/>
        <d v="2020-01-16T00:00:00"/>
        <d v="2020-02-18T00:00:00"/>
        <d v="2022-03-16T00:00:00"/>
        <d v="2017-07-12T00:00:00"/>
        <d v="2024-05-24T00:00:00"/>
        <d v="2026-06-04T00:00:00"/>
        <d v="2028-12-31T00:00:00"/>
        <d v="2025-06-23T00:00:00"/>
        <d v="2017-07-31T00:00:00"/>
        <d v="2023-10-13T00:00:00"/>
        <d v="2019-02-26T00:00:00"/>
        <d v="2019-06-05T00:00:00"/>
        <d v="2018-06-28T00:00:00"/>
        <d v="2018-07-17T00:00:00"/>
        <d v="2018-07-18T00:00:00"/>
        <d v="2023-03-02T00:00:00"/>
        <d v="2023-03-03T00:00:00"/>
        <d v="2020-02-20T00:00:00"/>
        <d v="2020-02-10T00:00:00"/>
        <d v="2020-03-04T00:00:00"/>
        <d v="2023-01-04T00:00:00"/>
        <d v="2023-03-17T00:00:00"/>
        <d v="2023-06-22T00:00:00"/>
        <d v="2024-01-25T00:00:00"/>
        <d v="2024-11-20T00:00:00"/>
        <d v="2024-02-01T00:00:00"/>
        <d v="2020-02-27T00:00:00"/>
        <d v="2024-03-22T00:00:00"/>
        <d v="2024-07-17T00:00:00"/>
        <d v="2022-06-30T00:00:00"/>
        <d v="2025-07-14T00:00:00"/>
        <d v="2026-07-20T00:00:00"/>
        <d v="2020-04-17T00:00:00"/>
        <d v="2022-01-25T00:00:00"/>
        <d v="2018-10-12T00:00:00"/>
        <d v="2019-04-22T00:00:00"/>
        <d v="2020-10-21T00:00:00"/>
        <d v="2022-01-26T00:00:00"/>
        <d v="2019-05-23T00:00:00"/>
        <d v="2019-09-20T00:00:00"/>
        <d v="2021-02-10T00:00:00"/>
        <d v="2021-06-24T00:00:00"/>
        <d v="2026-02-25T00:00:00"/>
        <d v="2017-08-04T00:00:00"/>
        <d v="2022-08-17T00:00:00"/>
        <d v="2020-10-22T00:00:00"/>
        <d v="2020-10-19T00:00:00"/>
        <d v="2021-07-30T00:00:00"/>
        <d v="2022-04-25T00:00:00"/>
        <d v="2024-02-06T00:00:00"/>
        <d v="2024-02-27T00:00:00"/>
        <d v="2024-10-10T00:00:00"/>
        <d v="2025-03-05T00:00:00"/>
        <d v="2025-04-08T00:00:00"/>
        <d v="2026-05-18T00:00:00"/>
        <d v="2019-12-17T00:00:00"/>
        <d v="2021-01-08T00:00:00"/>
        <d v="2021-04-27T00:00:00"/>
        <d v="2018-11-20T00:00:00"/>
        <d v="2019-02-06T00:00:00"/>
        <d v="2019-03-28T00:00:00"/>
        <d v="2019-09-05T00:00:00"/>
        <d v="2019-11-15T00:00:00"/>
        <d v="2023-12-08T00:00:00"/>
        <d v="2023-12-09T00:00:00"/>
        <d v="2018-10-11T00:00:00"/>
        <d v="2019-01-28T00:00:00"/>
        <d v="2021-12-21T00:00:00"/>
        <d v="2022-02-02T00:00:00"/>
        <d v="2019-09-11T00:00:00"/>
        <d v="2021-08-31T00:00:00"/>
        <d v="2023-12-07T00:00:00"/>
        <d v="2021-10-19T00:00:00"/>
        <d v="2024-01-24T00:00:00"/>
        <d v="2024-03-11T00:00:00"/>
        <d v="2024-03-12T00:00:00"/>
        <d v="2024-01-29T00:00:00"/>
        <d v="2025-05-05T00:00:00"/>
        <d v="2026-02-26T00:00:00"/>
        <d v="2024-07-16T00:00:00"/>
        <d v="2019-01-11T00:00:00"/>
        <d v="2019-03-12T00:00:00"/>
        <d v="2019-04-17T00:00:00"/>
        <d v="2019-12-10T00:00:00"/>
        <d v="2020-01-23T00:00:00"/>
        <d v="2021-09-27T00:00:00"/>
        <d v="2022-03-26T00:00:00"/>
        <d v="2019-04-03T00:00:00"/>
        <d v="2019-10-25T00:00:00"/>
        <d v="2020-05-26T00:00:00"/>
        <d v="2019-02-08T00:00:00"/>
        <d v="2022-04-28T00:00:00"/>
        <d v="2020-10-14T00:00:00"/>
        <d v="2020-09-18T00:00:00"/>
        <d v="2019-08-22T00:00:00"/>
        <d v="2020-01-15T00:00:00"/>
        <d v="2022-01-19T00:00:00"/>
        <d v="2022-06-23T00:00:00"/>
        <d v="2021-11-17T00:00:00"/>
        <d v="2021-12-10T00:00:00"/>
        <d v="2022-02-23T00:00:00"/>
        <d v="2022-04-06T00:00:00"/>
        <d v="2021-10-28T00:00:00"/>
        <d v="2026-03-25T00:00:00"/>
        <d v="2026-05-15T00:00:00"/>
        <d v="2026-07-17T00:00:00"/>
        <d v="2020-12-01T00:00:00"/>
        <d v="2021-01-04T00:00:00"/>
        <d v="2021-03-01T00:00:00"/>
        <d v="2021-04-01T00:00:00"/>
        <d v="2021-05-03T00:00:00"/>
        <d v="2021-07-02T00:00:00"/>
        <d v="2021-09-13T00:00:00"/>
        <d v="2020-08-19T00:00:00"/>
        <d v="2021-04-20T00:00:00"/>
        <d v="2022-07-11T00:00:00"/>
        <d v="2022-07-08T00:00:00"/>
        <d v="2021-06-09T00:00:00"/>
        <d v="2021-09-22T00:00:00"/>
        <d v="2021-10-22T00:00:00"/>
        <d v="2022-01-12T00:00:00"/>
        <d v="2022-07-01T00:00:00"/>
        <d v="2023-01-11T00:00:00"/>
        <d v="2026-03-11T00:00:00"/>
        <d v="2026-06-09T00:00:00"/>
        <d v="2025-03-26T00:00:00"/>
        <d v="2025-04-02T00:00:00"/>
        <d v="2025-10-28T00:00:00"/>
        <d v="2025-11-19T00:00:00"/>
        <d v="2020-04-08T00:00:00"/>
        <d v="2020-05-29T00:00:00"/>
        <d v="2020-07-30T00:00:00"/>
        <d v="2022-06-02T00:00:00"/>
        <d v="2020-06-30T00:00:00"/>
        <d v="2021-11-22T00:00:00"/>
        <d v="2020-11-04T00:00:00"/>
        <d v="2020-03-19T00:00:00"/>
        <d v="2021-03-12T00:00:00"/>
        <d v="2021-02-02T00:00:00"/>
        <d v="2021-03-18T00:00:00"/>
        <d v="2021-11-05T00:00:00"/>
        <d v="2021-05-12T00:00:00"/>
        <d v="2024-10-17T00:00:00"/>
        <d v="2025-04-25T00:00:00"/>
        <d v="2025-10-27T00:00:00"/>
        <d v="2025-12-12T00:00:00"/>
        <d v="2026-01-05T00:00:00"/>
        <d v="2026-04-17T00:00:00"/>
        <d v="2022-11-30T00:00:00"/>
        <d v="2024-06-20T00:00:00"/>
        <d v="2024-07-03T00:00:00"/>
        <d v="2025-01-29T00:00:00"/>
        <d v="2024-02-26T00:00:00"/>
        <d v="2024-08-19T00:00:00"/>
        <d v="2019-07-30T00:00:00"/>
        <d v="2021-06-04T00:00:00"/>
        <d v="2021-06-15T00:00:00"/>
        <d v="2025-05-07T00:00:00"/>
        <d v="2025-06-12T00:00:00"/>
        <d v="2026-06-03T00:00:00"/>
        <d v="2019-09-03T00:00:00"/>
        <d v="2020-07-29T00:00:00"/>
        <d v="2020-10-28T00:00:00"/>
        <d v="2020-11-17T00:00:00"/>
        <d v="2020-12-10T00:00:00"/>
        <d v="2021-01-12T00:00:00"/>
        <d v="2021-07-22T00:00:00"/>
        <d v="2021-09-03T00:00:00"/>
        <d v="2022-11-04T00:00:00"/>
        <d v="2024-10-04T00:00:00"/>
        <d v="2020-11-02T00:00:00"/>
        <d v="2025-07-21T00:00:00"/>
        <d v="2024-11-13T00:00:00"/>
        <d v="2025-02-04T00:00:00"/>
        <d v="2024-08-21T00:00:00"/>
        <d v="2024-10-01T00:00:00"/>
        <d v="2024-10-02T00:00:00"/>
        <d v="2024-12-12T00:00:00"/>
        <d v="2025-02-19T00:00:00"/>
        <d v="2025-03-12T00:00:00"/>
        <d v="2024-10-03T00:00:00"/>
        <d v="2025-02-10T00:00:00"/>
        <d v="2026-01-28T00:00:00"/>
        <d v="2026-01-07T00:00:00"/>
        <d v="2026-04-23T00:00:00"/>
        <d v="2025-09-16T00:00:00"/>
        <d v="2025-10-10T00:00:00"/>
        <d v="2025-11-03T00:00:00"/>
        <d v="2026-02-09T00:00:00"/>
        <d v="2026-05-01T00:00:00"/>
        <d v="2026-04-06T00:00:00"/>
        <d v="2026-05-04T00:00:00"/>
        <d v="2026-05-13T00:00:00"/>
        <d v="2026-02-20T00:00:00"/>
        <d v="2026-04-01T00:00:00"/>
        <d v="2025-08-21T00:00:00"/>
        <d v="2026-03-09T00:00:00"/>
        <d v="2025-10-21T00:00:00"/>
        <d v="2025-12-17T00:00:00"/>
        <d v="2026-03-24T00:00:00"/>
        <d v="2027-02-02T00:00:00" u="1"/>
        <d v="2026-12-09T00:00:00" u="1"/>
        <d v="2026-02-02T00:00:00" u="1"/>
        <d v="2026-07-11T00:00:00" u="1"/>
        <d v="2026-07-03T00:00:00" u="1"/>
        <d v="2026-10-10T00:00:00" u="1"/>
        <d v="2025-12-09T00:00:00" u="1"/>
        <d v="2024-08-26T00:00:00" u="1"/>
        <d v="2024-12-31T00:00:00" u="1"/>
        <d v="1930-02-02T00:00:00" u="1"/>
        <d v="2024-07-30T00:00:00" u="1"/>
        <d v="2024-08-01T00:00:00" u="1"/>
        <d v="2027-06-08T00:00:00" u="1"/>
        <d v="2023-07-05T00:00:00" u="1"/>
        <d v="2023-07-06T00:00:00" u="1"/>
        <d v="2022-02-07T00:00:00" u="1"/>
        <d v="2024-09-29T00:00:00" u="1"/>
        <d v="2024-11-21T00:00:00" u="1"/>
        <d v="2024-10-27T00:00:00" u="1"/>
        <d v="2021-10-29T00:00:00" u="1"/>
        <d v="2022-10-29T00:00:00" u="1"/>
        <d v="2023-01-06T00:00:00" u="1"/>
        <d v="2024-03-02T00:00:00" u="1"/>
        <d v="2021-12-31T00:00:00" u="1"/>
        <d v="2023-01-14T00:00:00" u="1"/>
        <d v="2022-01-16T00:00:00" u="1"/>
        <d v="2023-01-16T00:00:00" u="1"/>
        <d v="2022-03-08T00:00:00" u="1"/>
        <d v="2022-03-12T00:00:00" u="1"/>
        <d v="2023-04-08T00:00:00" u="1"/>
        <d v="2023-05-06T00:00:00" u="1"/>
        <d v="2023-03-18T00:00:00" u="1"/>
        <d v="2023-08-02T00:00:00" u="1"/>
        <d v="2025-06-14T00:00:00" u="1"/>
        <d v="2023-04-24T00:00:00" u="1"/>
        <d v="2023-08-08T00:00:00" u="1"/>
        <d v="2019-05-22T00:00:00" u="1"/>
        <d v="2023-05-24T00:00:00" u="1"/>
        <d v="2022-04-30T00:00:00" u="1"/>
        <d v="2022-11-02T00:00:00" u="1"/>
        <d v="2025-11-02T00:00:00" u="1"/>
        <d v="2022-09-14T00:00:00" u="1"/>
        <d v="2022-10-10T00:00:00" u="1"/>
        <d v="2025-12-08T00:00:00" u="1"/>
        <d v="2023-09-22T00:00:00" u="1"/>
        <d v="2025-10-20T00:00:00" u="1"/>
        <d v="2023-12-12T00:00:00" u="1"/>
        <d v="2021-09-26T00:00:00" u="1"/>
        <d v="2022-10-22T00:00:00" u="1"/>
        <d v="2023-11-18T00:00:00" u="1"/>
        <d v="2024-10-24T00:00:00" u="1"/>
        <d v="2023-12-16T00:00:00" u="1"/>
        <d v="2023-09-30T00:00:00" u="1"/>
        <d v="2022-11-22T00:00:00" u="1"/>
        <d v="2023-11-30T00:00:00" u="1"/>
        <d v="2024-01-09T00:00:00" u="1"/>
        <d v="2023-01-13T00:00:00" u="1"/>
        <d v="2023-04-05T00:00:00" u="1"/>
        <d v="2023-01-19T00:00:00" u="1"/>
        <d v="2022-05-03T00:00:00" u="1"/>
        <d v="2024-05-03T00:00:00" u="1"/>
        <d v="2023-03-15T00:00:00" u="1"/>
        <d v="2022-04-13T00:00:00" u="1"/>
        <d v="2021-07-01T00:00:00" u="1"/>
        <d v="2023-01-27T00:00:00" u="1"/>
        <d v="2023-03-19T00:00:00" u="1"/>
        <d v="2023-06-07T00:00:00" u="1"/>
        <d v="2022-01-31T00:00:00" u="1"/>
        <d v="2022-04-19T00:00:00" u="1"/>
        <d v="2019-08-05T00:00:00" u="1"/>
        <d v="2024-07-13T00:00:00" u="1"/>
        <d v="2022-08-11T00:00:00" u="1"/>
        <d v="2022-09-07T00:00:00" u="1"/>
        <d v="2019-07-17T00:00:00" u="1"/>
        <d v="2022-10-05T00:00:00" u="1"/>
        <d v="2022-09-11T00:00:00" u="1"/>
        <d v="2023-09-11T00:00:00" u="1"/>
        <d v="2022-12-01T00:00:00" u="1"/>
        <d v="2023-12-01T00:00:00" u="1"/>
        <d v="2021-05-31T00:00:00" u="1"/>
        <d v="2023-10-11T00:00:00" u="1"/>
        <d v="2022-11-07T00:00:00" u="1"/>
        <d v="2022-11-09T00:00:00" u="1"/>
        <d v="2023-11-09T00:00:00" u="1"/>
        <d v="2022-07-27T00:00:00" u="1"/>
        <d v="2026-09-21T00:00:00" u="1"/>
        <d v="2021-12-09T00:00:00" u="1"/>
        <d v="2022-07-31T00:00:00" u="1"/>
        <d v="2023-07-31T00:00:00" u="1"/>
        <d v="2025-07-31T00:00:00" u="1"/>
        <d v="2026-09-23T00:00:00" u="1"/>
        <d v="2023-12-11T00:00:00" u="1"/>
        <d v="1899-12-30T00:00:00" u="1"/>
        <d v="2023-12-13T00:00:00" u="1"/>
        <d v="2024-09-27T00:00:00" u="1"/>
        <d v="2023-10-23T00:00:00" u="1"/>
        <d v="2022-12-15T00:00:00" u="1"/>
      </sharedItems>
    </cacheField>
    <cacheField name="School_x000a_Year" numFmtId="0">
      <sharedItems/>
    </cacheField>
    <cacheField name="BEST_x000a_Req." numFmtId="0">
      <sharedItems containsBlank="1"/>
    </cacheField>
    <cacheField name="PO Number" numFmtId="0">
      <sharedItems containsBlank="1" count="721">
        <s v="PO3W-210000000037"/>
        <s v="19-109342"/>
        <s v="PO1-200000000625"/>
        <s v="PO1-200000001133"/>
        <s v="PO1-210000000492"/>
        <s v="PO1-230000000596"/>
        <s v="PO1-230000000663"/>
        <s v="PO2W-200000000689, 19-109955"/>
        <s v="PO2W-200000002766"/>
        <s v="PO2W-200000004388"/>
        <s v="PO3W-200000000332"/>
        <s v="PO3W-200000000448"/>
        <s v="PO3W-200000000730"/>
        <s v="PO3W-200000003014"/>
        <s v="PO3W-210000000003"/>
        <s v="PO3W-210000001075"/>
        <s v="PO3W-210000001078"/>
        <s v="PO3W-210000003053"/>
        <s v="PO3W-210000003054"/>
        <s v="PO3W-220000000256"/>
        <s v="PO3W-230000001319"/>
        <s v="PO3W-230000002778"/>
        <s v="PO3W-240000000370"/>
        <s v="PO3W-250000001344"/>
        <s v="PO3W-250000001649"/>
        <s v="PO2W-250000003437"/>
        <s v="PO3W-260000000160"/>
        <s v="PO3W-260000000939"/>
        <s v="PO3W-260000001560"/>
        <s v="PO2W-260000001855"/>
        <s v="PO3W-260000002430"/>
        <s v="PO3W-260000000480"/>
        <s v="PO3W-270000000039"/>
        <s v="PO2W-270000000048"/>
        <m/>
        <s v="PO3W-260000000161"/>
        <s v="PO1-240000000641"/>
        <s v="PO1-250000000859"/>
        <s v="N/A - Cost of Issuance"/>
        <s v="PO2W-220000001278"/>
        <s v="PO3W-240000001820"/>
        <s v="PO2W-220000001857"/>
        <s v="PO3W-210000000006"/>
        <s v="PO3W-210000001076"/>
        <s v="PO3W-220000003018"/>
        <s v="PO3W-230000001318"/>
        <s v="PO2W-240000001253"/>
        <s v="PO2W-260000002308"/>
        <s v="PO2W-260000002731"/>
        <s v="PO2W-260000002730"/>
        <s v="PO2W-260000002700"/>
        <s v="PO2W-260000002699"/>
        <s v="PO2W-260000002698"/>
        <s v="PO2W-260000002697"/>
        <s v="PO2W-200000000348"/>
        <s v="PO3W-210000000002"/>
        <s v="PO3W-210000001145"/>
        <s v="PO2W-210000000935"/>
        <s v="PO2W-220000001166"/>
        <s v="PO2W-220000001552, PO2W-210000000935"/>
        <s v="PO2W-230000001268"/>
        <s v="PO2W-230000001269"/>
        <s v="PO2W-230000001271"/>
        <s v="PO2W-240000002125"/>
        <s v="PO2W-240000002530"/>
        <s v="PO2W-240000002531"/>
        <s v="PO2W-240000002532"/>
        <s v="PO2W-250000001647"/>
        <s v="PO2W-250000001648"/>
        <s v="PO2W-250000001650"/>
        <s v="PO2W-260000000053"/>
        <s v="PO2W-260000000054"/>
        <s v="PO2W-260000000055"/>
        <s v="PO2W-260000000056"/>
        <s v="PO2W-260000000057"/>
        <s v="PO2W-260000000319"/>
        <s v="PO2W-260000000324"/>
        <s v="PO2W-260000000325"/>
        <s v="PO2W-260000002761"/>
        <s v="PO2W-260000002940"/>
        <s v="PO2W-210000000770"/>
        <s v="PO1-250000000086"/>
        <s v="PO1-260000000500"/>
        <s v="PO2W-200000000203"/>
        <s v="PO2W-200000004115"/>
        <s v="PO2W-200000005542"/>
        <s v="PO2W-200000005543"/>
        <s v="PO2W-200000005544"/>
        <s v="PO2W-210000001034"/>
        <s v="PO2W-210000001098"/>
        <s v="PO2W-230000000005"/>
        <s v="PO2W-230000001453"/>
        <s v="PO2W-250000002729"/>
        <s v="PO2W-230000001454, PO2W-230000000005"/>
        <s v="PO2W-260000002464"/>
        <s v="PO2W-260000002465"/>
        <s v="PO2W-260000002942"/>
        <s v="PO2W-200000004768"/>
        <s v="PO2W-210000001121"/>
        <s v="PO2W-210000001122"/>
        <s v="PO2W-210000001123"/>
        <s v="PO2W-210000001657"/>
        <s v="PO2W-210000001658"/>
        <s v="PO2W-210000001659"/>
        <s v="PO2W-210000001660"/>
        <s v="PO2W-210000001743"/>
        <s v="PO2W-210000002168"/>
        <s v="PO2W-210000002169"/>
        <s v="PO2W-210000002280"/>
        <s v="PO2W-210000002281"/>
        <s v="PO2W-210000002282"/>
        <s v="PO2W-210000002283"/>
        <s v="PO2W-220000000413"/>
        <s v="PO2W-220000000464"/>
        <s v="PO2W-220000001344"/>
        <s v="PO2W-220000001345"/>
        <s v="PO2W-220000001346"/>
        <s v="PO2W-220000001347"/>
        <s v="PO2W-220000001348"/>
        <s v="PO2W-240000003751"/>
        <s v="PO3W-200000001600"/>
        <s v="PO3W-230000000771"/>
        <s v="PO3W-230000000772"/>
        <s v="PO3W-230000000773"/>
        <s v="PO3W-250000000201"/>
        <s v="PO3W-250000000203"/>
        <s v="PO3W-250000000247"/>
        <s v="PO2W-250000001613"/>
        <s v="PO2W-250000001638"/>
        <s v="PO2W-250000001615"/>
        <s v="PO2W-250000001627"/>
        <s v="PO2W-250000001628"/>
        <s v="PO2W-250000001616"/>
        <s v="PO2W-250000001617"/>
        <s v="PO2W-250000001618"/>
        <s v="PO2W-250000001614"/>
        <s v="PO2W-250000001637"/>
        <s v="PO2W-250000002172"/>
        <s v="PO2W-250000002245"/>
        <s v="PO2W-250000003132"/>
        <s v="PO2W-250000003133"/>
        <s v="PO2W-250000003135"/>
        <s v="PO2W-250000003138"/>
        <s v="PO2W-250000003142"/>
        <s v="PO2W-250000003143"/>
        <s v="PO2W-250000003152"/>
        <s v="PO2W-250000003134"/>
        <s v="PO2W-250000003136"/>
        <s v="PO2W-250000003137"/>
        <s v="PO2W-250000003139"/>
        <s v="PO2W-250000003140"/>
        <s v="PO2W-250000003141"/>
        <s v="PO2W-250000003145"/>
        <s v="PO2W-250000003149"/>
        <s v="PO2W-250000003150"/>
        <s v="PO2W-250000003151"/>
        <s v="PO2W-250000003153"/>
        <s v="PO2W-250000003154"/>
        <s v="PO2W-250000003155"/>
        <s v="PO2W-250000003156"/>
        <s v="PO2W-250000003158"/>
        <s v="PO2W-250000003159"/>
        <s v="PO2W-250000003185"/>
        <s v="PO2W-250000003186"/>
        <s v="PO2W-250000003188"/>
        <s v="PO2W-250000003299"/>
        <s v="PO2W-250000003300"/>
        <s v="PO2W-260000000326"/>
        <s v="PO2W-260000000327"/>
        <s v="PO2W-260000000328"/>
        <s v="PO2W-260000000248"/>
        <s v="PO2W-260000000320"/>
        <s v="PO2W-260000000323"/>
        <s v="PO2W-260000000321"/>
        <s v="PO2W-260000000322"/>
        <s v="PO2W-260000000329"/>
        <s v="PO2W-260000000330"/>
        <s v="PO2W-260000002448, PO2W-250000003137"/>
        <s v="PO2W-260000006590"/>
        <s v="PO2W-260000002917"/>
        <s v="PO1-200000000640"/>
        <s v="PO1-200000000761"/>
        <s v="PO1-220000000334"/>
        <s v="PO1-220000000675, PO1-200000000761"/>
        <s v="PO1-220000000753, PO1-200000000640"/>
        <s v="PO2W-220000000862, PO1-220000000334"/>
        <s v="PO2W-230000003838"/>
        <s v="PO2W-240000000481, PO2W-230000003838"/>
        <s v="PO2W-240000000484, PO1-220000000753, PO1-200000000640"/>
        <s v="PO2W-240000000890, PO2W-220000000862, PO1-220000000334"/>
        <s v="PO2W-250000003772, PO2W-240000000890, PO2W-220000000862, PO1-220000000334"/>
        <s v="PO2W-260000002157, PO2W-250000003772, PO2W-240000000890, PO2W-220000000862, PO1-220000000334"/>
        <s v="PO2W-250000003759, PO2W-240000000481, PO2W-230000003838"/>
        <s v="PO2W-240000003072"/>
        <s v="PO2W-260000002943"/>
        <s v="PO2W-220000000940"/>
        <s v="PO3W-230000001317"/>
        <s v="PO3W-210000002719"/>
        <s v="PO2W-210000001557"/>
        <s v="PO2W-210000001789"/>
        <s v="PO2W-220000000054"/>
        <s v="PO2W-220000000119"/>
        <s v="PO2W-220000000367"/>
        <s v="PO2W-220000001228"/>
        <s v="PO2W-220000001343"/>
        <s v="PO2W-230000000336"/>
        <s v="PO2W-230000003701"/>
        <s v="19-107318"/>
        <s v="19-108465"/>
        <s v="19-109963"/>
        <s v="19-109964"/>
        <s v="PO1-200000000848"/>
        <s v="PO1-200000000849"/>
        <s v="PO1-200000000850"/>
        <s v="PO1-200000000851"/>
        <s v="PO1-200000000852"/>
        <s v="PO1-200000000853"/>
        <s v="PO1-200000000863"/>
        <s v="PO1-200000000953"/>
        <s v="PO1-200000000954"/>
        <s v="PO1-200000000955"/>
        <s v="PO1-200000000956"/>
        <s v="PO1-200000000957"/>
        <s v="PO1-200000000958"/>
        <s v="PO1-200000001113"/>
        <s v="PO2W-200000001053"/>
        <s v="PO2W-200000001054"/>
        <s v="PO2W-200000001055"/>
        <s v="PO2W-200000001056"/>
        <s v="PO2W-200000001057"/>
        <s v="PO2W-200000001058"/>
        <s v="PO2W-200000001911"/>
        <s v="PO2W-200000003716"/>
        <s v="PO2W-200000004548"/>
        <s v="PO2W-200000004897"/>
        <s v="PO2W-210000001571"/>
        <s v="PO2W-210000001572"/>
        <s v="PO2W-210000001958"/>
        <s v="PO2W-210000002164"/>
        <s v="PO2W-210000002165"/>
        <s v="PO2W-220000001377"/>
        <s v="PO2W-230000000247"/>
        <s v="PO2W-230000001043"/>
        <s v="PO2W-240000001909"/>
        <s v="PO2W-240000001910"/>
        <s v="PO2W-240000002292"/>
        <s v="PO2W-240000002294"/>
        <s v="PO2W-240000003790"/>
        <s v="PO2W-250000000022"/>
        <s v="PO2W-250000000274"/>
        <s v="PO2W-250000000761"/>
        <s v="PO2W-250000001156"/>
        <s v="PO2W-250000001151"/>
        <s v="PO2W-250000001152"/>
        <s v="PO2W-250000001154"/>
        <s v="PO2W-250000001155"/>
        <s v="PO2W-250000002829"/>
        <s v="PO2W-250000002846"/>
        <s v="PO2W-260000000860"/>
        <s v="GAX"/>
        <s v="PO2W-260000002913"/>
        <s v="PO2W-240000000439"/>
        <s v="PO2W-200000000102"/>
        <s v="PO2W-200000002196"/>
        <s v="PO2W-200000003506"/>
        <s v="PO2W-200000003738"/>
        <s v="PO2W-200000003740"/>
        <s v="PO2W-200000004016"/>
        <s v="PO3W-200000000563"/>
        <s v="PO2W-240000002535"/>
        <s v="PO2W-240000002536"/>
        <s v="PO2W-240000002537"/>
        <s v="PO2W-240000003556"/>
        <s v="PO2W-240000003557"/>
        <s v="PO2W-240000003558"/>
        <s v="PO2W-250000000370"/>
        <s v="PO2W-250000000371"/>
        <s v="PO2W-250000000374"/>
        <s v="PO2W-250000001448"/>
        <s v="PO2W-250000001449"/>
        <s v="PO2W-250000001444"/>
        <s v="PO2W-250000001639"/>
        <s v="PO2W-250000001640"/>
        <s v="PO2W-250000001642"/>
        <s v="PO2W-250000001643"/>
        <s v="PO2W-250000001644"/>
        <s v="PO2W-250000001646"/>
        <s v="PO2W-250000001653"/>
        <s v="PO2W-250000001654"/>
        <s v="PO2W-250000001655"/>
        <s v="18-104648"/>
        <s v="19-100300"/>
        <s v="PO1-200000000812"/>
        <s v="PO1-200000001126"/>
        <s v="PO1-210000000260"/>
        <s v="PO2W-200000000134"/>
        <s v="PO2W-200000003507"/>
        <s v="PO2W-200000004391"/>
        <s v="PO2W-200000000121"/>
        <s v="PO2W-200000004356"/>
        <s v="PO2W-200000004670"/>
        <s v="PO2W-210000000586"/>
        <s v="PO2W-220000000897"/>
        <s v="PO2W-230000000447"/>
        <s v="PO3W-210000002747"/>
        <s v="PO3W-210000001162"/>
        <s v="PO3W-210000003051"/>
        <s v="PO1-220000000605"/>
        <s v="PO2W-200000001205, 19-100491, 18-109571"/>
        <s v="PO2W-200000001206, 19-103806"/>
        <s v="PO2W-200000001207, 19-100507, 18-109551"/>
        <s v="PO2W-200000001208, 19-101983"/>
        <s v="PO2W-200000001210, 19-101980"/>
        <s v="PO2W-200000001211, 19-101981"/>
        <s v="PO2W-210000000359"/>
        <s v="PO2W-210000000360"/>
        <s v="PO2W-210000000374"/>
        <s v="PO2W-210000000403"/>
        <s v="PO2W-210000001831"/>
        <s v="PO2W-230000001310"/>
        <s v="PO1-210000000609"/>
        <s v="PO2W-240000001651"/>
        <s v="PO1-200000001148"/>
        <s v="PO2W-210000001354"/>
        <s v="PO2W-220000000706"/>
        <s v="PO3W-210000002406"/>
        <s v="PO3W-210000002442"/>
        <s v="PO2W-200000003741"/>
        <s v="PO2W-200000005820"/>
        <s v="PO2W-210000000144"/>
        <s v="PO2W-210000000145"/>
        <s v="PO2W-210000000146"/>
        <s v="PO2W-210000000658"/>
        <s v="PO2W-210000000675"/>
        <s v="PO2W-210000000725"/>
        <s v="PO2W-210000000726"/>
        <s v="PO2W-210000000884"/>
        <s v="PO2W-210000001556"/>
        <s v="PO2W-210000001838"/>
        <s v="PO2W-210000002060"/>
        <s v="PO2W-210000002308"/>
        <s v="PO2W-210000002615"/>
        <s v="PO2W-220000000024"/>
        <s v="PO2W-210000000362"/>
        <s v="PO2W-200000004769"/>
        <s v="PO2W-200000004771"/>
        <s v="PO2W-200000004776"/>
        <s v="PO2W-210000001119"/>
        <s v="PO2W-210000001120"/>
        <s v="PO2W-210000001495"/>
        <s v="PO2W-210000001496"/>
        <s v="PO2W-240000000105"/>
        <s v="PO3W-200000001592"/>
        <s v="PO3W-200000001593"/>
        <s v="PO3W-200000001595"/>
        <s v="PO3W-200000001596"/>
        <s v="PO3W-200000001597"/>
        <s v="PO3W-230000000930"/>
        <s v="PO3W-230000001205"/>
        <s v="PO3W-240000000842"/>
        <s v="PO3W-250000000346"/>
        <s v="PO2W-250000001376"/>
        <s v="PO2W-250000001377"/>
        <s v="PO2W-250000001379"/>
        <s v="PO2W-250000001649"/>
        <s v="PO2W-250000001651"/>
        <s v="PO2W-250000001652"/>
        <s v="PO2W-250000001384"/>
        <s v="PO2W-250000001390"/>
        <s v="PO2W-250000001378"/>
        <s v="PO2W-250000002246"/>
        <s v="PO2W-250000003311"/>
        <s v="PO2W-250000003312"/>
        <s v="PO2W-250000003314"/>
        <s v="PO2W-250000003315"/>
        <s v="PO2W-250000003316"/>
        <s v="PO2W-250000003317"/>
        <s v="PO2W-260000000249"/>
        <s v="PO3W-210000000004"/>
        <s v="PO3W-210000000005"/>
        <s v="PO3W-210000000029"/>
        <s v="PO3W-210000001079"/>
        <s v="PO3W-210000002832"/>
        <s v="PO2W-240000003403"/>
        <s v="PO2W-250000001342"/>
        <s v="PO2W-240000000437"/>
        <s v="PO1-210000000608"/>
        <s v="PO1-240000000624"/>
        <s v="PO2W-200000005018"/>
        <s v="PO2W-200000005019"/>
        <s v="PO2W-200000005020"/>
        <s v="PO2W-200000005021"/>
        <s v="PO2W-200000005377"/>
        <s v="PO2W-200000005483"/>
        <s v="PO2W-200000005484"/>
        <s v="PO2W-200000005485"/>
        <s v="PO2W-210000000059"/>
        <s v="PO2W-210000000340"/>
        <s v="PO2W-210000000883"/>
        <s v="PO2W-210000000975"/>
        <s v="PO2W-210000001957"/>
        <s v="PO2W-230000001433"/>
        <s v="PO2W-240000001552"/>
        <s v="PO2W-240000003068"/>
        <s v="PO2W-250000000566"/>
        <s v="PO2W-250000001486"/>
        <s v="PO2W-250000001485"/>
        <s v="PO2W-250000001645"/>
        <s v="PO2W-250000003342"/>
        <s v="PO2W-250000003343"/>
        <s v="PO2W-250000003283"/>
        <s v="PO2W-260000000058"/>
        <s v="PO2W-250000003345"/>
        <s v="PO2W-250000003284"/>
        <s v="PO2W-250000003691"/>
        <s v="PO2W-250000003344"/>
        <s v="PO2W-260000002936"/>
        <s v="PO1-210000000427"/>
        <s v="PO2W-200000003739"/>
        <s v="PO2W-200000004872"/>
        <s v="PO2W-200000004873"/>
        <s v="PO2W-200000004874"/>
        <s v="PO2W-200000004875"/>
        <s v="PO2W-200000004876"/>
        <s v="PO2W-200000005314"/>
        <s v="PO2W-200000005315"/>
        <s v="PO2W-200000005316"/>
        <s v="PO2W-200000005317"/>
        <s v="PO2W-200000005318"/>
        <s v="PO2W-200000005319"/>
        <s v="PO2W-200000005320"/>
        <s v="PO2W-200000005321"/>
        <s v="PO2W-200000005322"/>
        <s v="PO2W-200000005323"/>
        <s v="PO2W-200000005324"/>
        <s v="PO2W-200000005325"/>
        <s v="PO2W-200000005326"/>
        <s v="PO2W-200000005327"/>
        <s v="PO2W-200000005389"/>
        <s v="PO2W-200000005390"/>
        <s v="PO2W-200000005391"/>
        <s v="PO2W-200000005392"/>
        <s v="PO2W-200000005393"/>
        <s v="PO2W-200000005541"/>
        <s v="PO2W-210000000060"/>
        <s v="PO2W-210000000061"/>
        <s v="PO2W-210000000062"/>
        <s v="PO2W-210000000585"/>
        <s v="PO2W-210000000976"/>
        <s v="PO2W-210000000986"/>
        <s v="PO2W-210000000995"/>
        <s v="PO2W-210000001656"/>
        <s v="PO2W-210000001978"/>
        <s v="PO2W-210000001982"/>
        <s v="PO2W-210000002278"/>
        <s v="PO2W-210000002602"/>
        <s v="PO2W-220000000246"/>
        <s v="PO2W-230000001411"/>
        <s v="PO2W-230000001412"/>
        <s v="PO2W-230000001413"/>
        <s v="PO2W-230000003345"/>
        <s v="PO2W-230000004062"/>
        <s v="PO2W-230000004063"/>
        <s v="PO2W-230000004340"/>
        <s v="PO2W-240000000516"/>
        <s v="PO2W-240000000757"/>
        <s v="PO2W-240000000758"/>
        <s v="PO2W-240000002127"/>
        <s v="PO2W-240000002128"/>
        <s v="PO2W-250000000373"/>
        <s v="PO2W-200000005828"/>
        <s v="PO2W-200000005829"/>
        <s v="PO2W-210000000983"/>
        <s v="PO2W-220000002312"/>
        <s v="PO2W-220000002554"/>
        <s v="PO2W-220000002619"/>
        <s v="PO2W-220000002620"/>
        <s v="PO2W-250000000738"/>
        <s v="PO1-200000000617"/>
        <s v="PO2W-200000001050, 19-107587"/>
        <s v="PO2W-200000003188, PO2W-200000001048, 19-107585"/>
        <s v="PO2W-200000003189, PO2W-200000001048, 19-107585"/>
        <s v="PO2W-200000003190, PO2W-200000001052, 19-107584"/>
        <s v="PO2W-200000003191, PO2W-200000001052, 19-107584"/>
        <s v="PO2W-200000003192, PO2W-200000001051, 19-107586"/>
        <s v="PO2W-200000003193, PO2W-200000001051, 19-107586"/>
        <s v="PO2W-240000002936"/>
        <s v="PO2W-250000003679"/>
        <s v="PO2W-240000000158"/>
        <s v="PO2W-260000001510"/>
        <s v="PO2W-260000002921"/>
        <s v="PO2W-260000002036"/>
        <s v="PO2W-260000002945"/>
        <s v="PO2W-260000002946"/>
        <s v="19-100488"/>
        <s v="19-100492, 18-109572"/>
        <s v="19-100493, 18-109556"/>
        <s v="PO2W-200000001909"/>
        <s v="PO2W-200000001924"/>
        <s v="PO1-200000000833"/>
        <s v="PO1-200000000834"/>
        <s v="PO2W-200000002201"/>
        <s v="PO2W-200000002202"/>
        <s v="PO2W-200000002203"/>
        <s v="PO2W-200000002204"/>
        <s v="PO1-200000001027"/>
        <s v="PO1-230000000406"/>
        <s v="PO1-240000000018"/>
        <s v="PO2W-200000004282"/>
        <s v="PO1-210000000684"/>
        <s v="PO1-210000000685"/>
        <s v="PO1-210000000686"/>
        <s v="PO1-210000000687"/>
        <s v="PO2W-200000000098"/>
        <s v="PO2W-200000000856, 19-100508, 18-109907"/>
        <s v="PO2W-200000001212, 19-100509, 18-109906"/>
        <s v="PO2W-230000002021"/>
        <s v="PO2W-210000001349"/>
        <s v="PO2W-210000001350"/>
        <s v="PO2W-210000001351"/>
        <s v="PO3W-210000001095"/>
        <s v="PO3W-210000001096"/>
        <s v="PO2W-240000003407"/>
        <s v="PO1-230000000194"/>
        <s v="PO2W-210000000381"/>
        <s v="PO2W-210000000882"/>
        <s v="PO2W-220000000052"/>
        <s v="PO2W-220000001958"/>
        <s v="PO2W-240000002070"/>
        <s v="PO2W-240000002290"/>
        <s v="PO2W-250000000568"/>
        <s v="PO2W-250000002455"/>
        <s v="PO2W-250000002456"/>
        <s v="PO2W-260000001546"/>
        <s v="PO2W-260000002463"/>
        <s v="PO1-200000000729"/>
        <s v="PO2W-220000001329"/>
        <s v="PO2W-200000000857, 19-100486"/>
        <s v="PO2W-200000000858, 19-100485"/>
        <s v="PO2W-200000000859, 19-100470"/>
        <s v="PO2W-200000005063"/>
        <s v="PO2W-200000005064"/>
        <s v="PO2W-210000002075"/>
        <s v="PO2W-210000002222"/>
        <s v="PO2W-210000002223"/>
        <s v="PO2W-210000002224"/>
        <s v="PO2W-210000002225"/>
        <s v="PO2W-210000002226"/>
        <s v="PO2W-210000002227"/>
        <s v="PO2W-210000002228"/>
        <s v="PO2W-210000002229"/>
        <s v="PO2W-210000002230"/>
        <s v="PO2W-210000002231"/>
        <s v="PO2W-240000002533"/>
        <s v="PO2W-240000002534"/>
        <s v="PO2W-240000003232, PO2W-210000002222"/>
        <s v="PO2W-240000003233, PO2W-210000002223"/>
        <s v="PO2W-240000003234, PO2W-210000002224"/>
        <s v="PO2W-240000003236, PO2W-210000002225"/>
        <s v="PO2W-240000003239"/>
        <s v="PO2W-240000003246"/>
        <s v="PO2W-260000001508"/>
        <s v="19-105188"/>
        <s v="19-106996"/>
        <s v="19-108466"/>
        <s v="PO2W-200000002737"/>
        <s v="PO2W-200000003306"/>
        <s v="PO2W-200000003382"/>
        <s v="PO2W-220000000489"/>
        <s v="PO2W-200000001213, 19-100506, 18-109555"/>
        <s v="PO2W-200000001214, 19-101982"/>
        <s v="PO2W-200000004424"/>
        <s v="PO1-200000000846"/>
        <s v="PO1-200000000899, 19-104053, JVER21-187"/>
        <s v="PO2W-200000000855, 19-109962"/>
        <s v="PO2W-210000000680"/>
        <s v="PO2W-210000000984"/>
        <s v="PO2W-240000003226"/>
        <s v="PO2W-240000003788"/>
        <s v="Payroll register: C1E-C"/>
        <s v="Payroll register: C1F-C"/>
        <s v="Payroll register: C1H-C"/>
        <s v="Payroll register: C1I-C"/>
        <s v="Payroll register: C1J-C"/>
        <s v="Payroll register: C1K-C"/>
        <s v="Payroll register: V2B-C"/>
        <s v="PO1-240000000569"/>
        <s v="PO2W-200000000103"/>
        <s v="PO2W-200000002809"/>
        <s v="PO2W-200000002811"/>
        <s v="PO2W-200000002812"/>
        <s v="PO2W-200000003303"/>
        <s v="PO2W-200000004017"/>
        <s v="PO2W-200000004113"/>
        <s v="PO2W-200000004960"/>
        <s v="PO2W-200000004961"/>
        <s v="PO2W-200000004962"/>
        <s v="PO2W-200000005057"/>
        <s v="PO2W-200000005058"/>
        <s v="PO2W-210000000015"/>
        <s v="PO2W-210000000455"/>
        <s v="PO2W-210000000977"/>
        <s v="PO2W-210000001035"/>
        <s v="PO2W-210000001492"/>
        <s v="PO2W-210000001574"/>
        <s v="PO2W-210000001585"/>
        <s v="PO2W-230000001740"/>
        <s v="PO2W-250000001641"/>
        <s v="PO2W-250000003711"/>
        <s v="PO2W-250000003712"/>
        <s v="PO2W-250000003713"/>
        <s v="PO2W-250000003714"/>
        <s v="PO2W-260000000413"/>
        <s v="PO2W-260000000414"/>
        <s v="PO2W-260000000415"/>
        <s v="PO2W-260000001256, PO2W-250000003711"/>
        <s v="PO2W-260000002159"/>
        <s v="PO2W-260000002307"/>
        <s v="PO2W-260000002941"/>
        <s v="PO2W-250000001662"/>
        <s v="PO2W-260000002160, PO2W-250000001662"/>
        <s v="PO2W-250000001663"/>
        <s v="PO2W-260000001951"/>
        <s v="PO2W-260000002311, PO2W-260000001951"/>
        <s v="PO2W-260000002466, PO2W-250000001663"/>
        <s v="PO2W-260000002467"/>
        <s v="PO2W-250000001656"/>
        <s v="PO2W-250000001660"/>
        <s v="PO2W-250000001661"/>
        <s v="PO2W-260000002161"/>
        <s v="PO1-200000000662"/>
        <s v="PO2W-200000004053"/>
        <s v="PO2W-200000004671"/>
        <s v="PO2W-200000004928"/>
        <s v="PO2W-200000004929"/>
        <s v="PO2W-200000004930"/>
        <s v="PO2W-200000004931"/>
        <s v="PO2W-210000001738"/>
        <s v="PO2W-210000001875"/>
        <s v="PO2W-210000002213"/>
        <s v="PO2W-200000000234"/>
        <s v="PO2W-220000001932"/>
        <s v="PO2W-230000001681"/>
        <s v="PO2W-250000001277"/>
        <s v="PO2W-250000003643"/>
        <s v="PO2W-250000001446"/>
        <s v="PO2W-250000001447"/>
        <s v="PO2W-200000005821"/>
        <s v="PO2W-220000002621"/>
        <s v="PO2W-230000001683"/>
        <s v="PO2W-240000002126"/>
        <s v="PO2W-240000002129"/>
        <s v="PO2W-240000003423"/>
        <s v="PO3W-200000000288"/>
        <s v="PO3W-210000001074"/>
        <s v="PO3W-210000002899"/>
        <s v="PO3W-210000002998"/>
        <s v="PO3W-250000001580"/>
        <s v="PO2W-250000002646"/>
        <s v="PO3W-250000002470"/>
        <s v="PO2W-250000003555"/>
        <s v="PO2W-260000002324"/>
        <s v="PO2W-260000002460"/>
        <s v="PO2W-200000000237"/>
        <s v="PO2W-200000000632"/>
        <s v="PO2W-200000001460"/>
        <s v="PO2W-200000004878"/>
        <s v="PO2W-210000000545"/>
        <s v="PO2W-230000000339"/>
        <s v="XSRQ-210000001812"/>
        <s v="XSRQ-210000001813"/>
        <s v="XSRQ-210000002024"/>
        <s v="XSRQ-210000002207"/>
        <s v="XSRQ-210000002247"/>
        <s v="XSRQ-210000002249"/>
        <s v="XSRQ-210000002484"/>
        <s v="XSRQ-210000002565"/>
        <s v="XSRQ-210000002810"/>
        <s v="XSRQ-220000000064"/>
        <s v="XSRQ-220000000112"/>
        <s v="XSRQ-220000000971"/>
        <s v="XSRQ-230000002152"/>
        <s v="XSRQ-230000002153"/>
        <s v="XSRQ-230000002154"/>
        <s v="XSRQ-250000001079"/>
        <s v="XSRQ-250000001081"/>
        <s v="XSRQ-250000001082"/>
        <s v="XSRQ-250000001083"/>
        <s v="PO2W-210000000996"/>
        <s v="PO2W-200000003505"/>
        <s v="PO2W-200000004114"/>
        <s v="PO2W-210000000063"/>
        <s v="PO2W-210000000383"/>
        <s v="PO2W-210000001036"/>
        <s v="PO2W-210000001628"/>
        <s v="PO2W-230000000446"/>
        <s v="PO2W-250000003503"/>
        <s v="PO2W-250000001365"/>
        <s v="PO2W-250000000298"/>
        <s v="PO2W-250000001468"/>
        <s v="PO2W-230000004284"/>
        <s v="PO2W-250000000301"/>
        <s v="PO2W-240000003417"/>
        <s v="PO2W-250000000299"/>
        <s v="PO1-250000000934"/>
        <s v="PO2W-250000000508"/>
        <s v="PO2W-260000000974"/>
        <s v="PO2W-260000002423"/>
        <s v="PO2W-260000002250"/>
        <s v="PO2W-260000001808"/>
        <s v="PO2W-260000001809"/>
        <s v="PO2W-260000000512"/>
        <s v="PO2W-260000000884"/>
        <s v="PO2W-260000000986"/>
        <s v="PO2W-250000003502"/>
        <s v="PO3W-260000001855" u="1"/>
        <s v="PO2W-260000002160" u="1"/>
        <s v="PO2W-240000003232" u="1"/>
        <s v="PO2W-240000003233" u="1"/>
        <s v="PO2W-240000003234" u="1"/>
        <s v="PO2W-240000003236" u="1"/>
      </sharedItems>
    </cacheField>
    <cacheField name="Committed_x000a_Amount" numFmtId="39">
      <sharedItems containsSemiMixedTypes="0" containsString="0" containsNumber="1" minValue="-400194" maxValue="1194928.29"/>
    </cacheField>
    <cacheField name="Total Exp. &amp;_x000a_Committed" numFmtId="39">
      <sharedItems containsSemiMixedTypes="0" containsString="0" containsNumber="1" minValue="-1182878.3999999999" maxValue="2055485.84"/>
    </cacheField>
    <cacheField name="Invoice_x000a_Number" numFmtId="0">
      <sharedItems containsBlank="1" containsMixedTypes="1" containsNumber="1" containsInteger="1" minValue="3294" maxValue="843410071823"/>
    </cacheField>
    <cacheField name="Warrant_x000a_Date" numFmtId="164">
      <sharedItems containsNonDate="0" containsDate="1" containsString="0" containsBlank="1" minDate="2017-12-19T00:00:00" maxDate="2028-12-10T00:00:00"/>
    </cacheField>
    <cacheField name="Warrant_x000a_Number" numFmtId="0">
      <sharedItems containsBlank="1" containsMixedTypes="1" containsNumber="1" containsInteger="1" minValue="20122659" maxValue="25365032"/>
    </cacheField>
    <cacheField name="Completed_x000a_Amount " numFmtId="39">
      <sharedItems containsSemiMixedTypes="0" containsString="0" containsNumber="1" minValue="-1182878.3999999999" maxValue="2055485.84"/>
    </cacheField>
    <cacheField name="DSA_x000a_Number" numFmtId="0">
      <sharedItems containsBlank="1"/>
    </cacheField>
    <cacheField name="Project_x000a_Tracking_x000a_#" numFmtId="0">
      <sharedItems containsBlank="1"/>
    </cacheField>
    <cacheField name="Fund" numFmtId="49">
      <sharedItems/>
    </cacheField>
    <cacheField name="Res." numFmtId="49">
      <sharedItems/>
    </cacheField>
    <cacheField name="Goal" numFmtId="49">
      <sharedItems/>
    </cacheField>
    <cacheField name="Funct." numFmtId="49">
      <sharedItems containsBlank="1"/>
    </cacheField>
    <cacheField name="Obj." numFmtId="1">
      <sharedItems containsSemiMixedTypes="0" containsString="0" containsNumber="1" containsInteger="1" minValue="2900" maxValue="9795"/>
    </cacheField>
    <cacheField name="Loc." numFmtId="0">
      <sharedItems containsMixedTypes="1" containsNumber="1" containsInteger="1" minValue="7451101" maxValue="9900000"/>
    </cacheField>
    <cacheField name="% _x000a_Completion" numFmtId="10">
      <sharedItems containsSemiMixedTypes="0" containsString="0" containsNumber="1" minValue="-7.8125" maxValue="7.8125"/>
    </cacheField>
    <cacheField name="Detail Description" numFmtId="0">
      <sharedItems longText="1"/>
    </cacheField>
    <cacheField name="Combined_x000a_Headers 2" numFmtId="1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59">
  <r>
    <s v="Amar-21st Century classroom-Advertisement"/>
    <x v="0"/>
    <x v="0"/>
    <x v="0"/>
    <x v="0"/>
    <n v="0"/>
    <n v="0"/>
    <n v="0"/>
    <n v="0"/>
    <n v="0"/>
    <e v="#DIV/0!"/>
  </r>
  <r>
    <s v="Amar-21st Century classroom-Asbestos oversight/survey/abatement"/>
    <x v="0"/>
    <x v="0"/>
    <x v="0"/>
    <x v="1"/>
    <n v="0"/>
    <n v="0"/>
    <n v="0"/>
    <n v="0"/>
    <n v="0"/>
    <e v="#DIV/0!"/>
  </r>
  <r>
    <s v="Amar-21st Century classroom-CM/PM Management"/>
    <x v="0"/>
    <x v="0"/>
    <x v="0"/>
    <x v="2"/>
    <n v="0"/>
    <n v="0"/>
    <n v="0"/>
    <n v="0"/>
    <n v="0"/>
    <e v="#DIV/0!"/>
  </r>
  <r>
    <s v="Amar-21st Century classroom-Construction Contingency"/>
    <x v="0"/>
    <x v="0"/>
    <x v="0"/>
    <x v="3"/>
    <n v="0"/>
    <n v="0"/>
    <n v="0"/>
    <n v="0"/>
    <n v="0"/>
    <e v="#DIV/0!"/>
  </r>
  <r>
    <s v="Amar-21st Century classroom-Contractor"/>
    <x v="0"/>
    <x v="0"/>
    <x v="0"/>
    <x v="4"/>
    <n v="0"/>
    <n v="0"/>
    <n v="0"/>
    <n v="0"/>
    <n v="0"/>
    <e v="#DIV/0!"/>
  </r>
  <r>
    <s v="Amar-21st Century classroom-Design"/>
    <x v="0"/>
    <x v="0"/>
    <x v="0"/>
    <x v="5"/>
    <n v="0"/>
    <n v="0"/>
    <n v="0"/>
    <n v="0"/>
    <n v="0"/>
    <e v="#DIV/0!"/>
  </r>
  <r>
    <s v="Amar-21st Century classroom-DSA Fees"/>
    <x v="0"/>
    <x v="0"/>
    <x v="0"/>
    <x v="6"/>
    <n v="0"/>
    <n v="0"/>
    <n v="0"/>
    <n v="0"/>
    <n v="0"/>
    <e v="#DIV/0!"/>
  </r>
  <r>
    <s v="Amar-21st Century classroom-DSA Inspection"/>
    <x v="0"/>
    <x v="0"/>
    <x v="0"/>
    <x v="7"/>
    <n v="0"/>
    <n v="0"/>
    <n v="0"/>
    <n v="0"/>
    <n v="0"/>
    <e v="#DIV/0!"/>
  </r>
  <r>
    <s v="Amar-21st Century classroom-DSA Special Inspection"/>
    <x v="0"/>
    <x v="0"/>
    <x v="0"/>
    <x v="8"/>
    <n v="0"/>
    <n v="0"/>
    <n v="0"/>
    <n v="0"/>
    <n v="0"/>
    <e v="#DIV/0!"/>
  </r>
  <r>
    <s v="Amar-21st Century classroom-Environ Consultant"/>
    <x v="0"/>
    <x v="0"/>
    <x v="0"/>
    <x v="9"/>
    <n v="0"/>
    <n v="0"/>
    <n v="2600"/>
    <n v="0"/>
    <n v="2600"/>
    <n v="1"/>
  </r>
  <r>
    <s v="Amar-21st Century classroom-FF &amp; E"/>
    <x v="0"/>
    <x v="0"/>
    <x v="0"/>
    <x v="10"/>
    <s v="N/A"/>
    <s v="No Proposal Provided"/>
    <n v="92679.97"/>
    <n v="0"/>
    <n v="92679.97"/>
    <n v="1"/>
  </r>
  <r>
    <s v="Amar-21st Century classroom-Legal Services"/>
    <x v="0"/>
    <x v="0"/>
    <x v="0"/>
    <x v="11"/>
    <n v="0"/>
    <n v="0"/>
    <n v="0"/>
    <n v="0"/>
    <n v="0"/>
    <e v="#DIV/0!"/>
  </r>
  <r>
    <s v="Amar-21st Century classroom-Move classroom"/>
    <x v="0"/>
    <x v="0"/>
    <x v="0"/>
    <x v="12"/>
    <n v="0"/>
    <n v="0"/>
    <n v="0"/>
    <n v="0"/>
    <n v="0"/>
    <e v="#DIV/0!"/>
  </r>
  <r>
    <s v="Amar-21st Century classroom-Move Management"/>
    <x v="0"/>
    <x v="0"/>
    <x v="0"/>
    <x v="13"/>
    <n v="0"/>
    <n v="0"/>
    <n v="0"/>
    <n v="0"/>
    <n v="0"/>
    <e v="#DIV/0!"/>
  </r>
  <r>
    <s v="Amar-21st Century classroom-Reprographics"/>
    <x v="0"/>
    <x v="0"/>
    <x v="0"/>
    <x v="14"/>
    <n v="0"/>
    <n v="0"/>
    <n v="0"/>
    <n v="0"/>
    <n v="0"/>
    <e v="#DIV/0!"/>
  </r>
  <r>
    <s v="Amar-21st Century classroom-Technology"/>
    <x v="0"/>
    <x v="0"/>
    <x v="0"/>
    <x v="15"/>
    <s v="N/A"/>
    <s v="N/A"/>
    <n v="19593.919999999998"/>
    <n v="0"/>
    <n v="19593.919999999998"/>
    <n v="1"/>
  </r>
  <r>
    <s v="Amar-Ceiling replacement-CM/PM Management"/>
    <x v="0"/>
    <x v="0"/>
    <x v="1"/>
    <x v="2"/>
    <n v="0"/>
    <n v="0"/>
    <n v="0"/>
    <n v="0"/>
    <n v="0"/>
    <e v="#DIV/0!"/>
  </r>
  <r>
    <s v="Amar-Ceiling replacement-Contractor"/>
    <x v="0"/>
    <x v="0"/>
    <x v="1"/>
    <x v="4"/>
    <n v="180685"/>
    <n v="180685"/>
    <n v="180685"/>
    <n v="0"/>
    <n v="180685"/>
    <n v="1"/>
  </r>
  <r>
    <s v="Amar-Drinking Fountain replacement-Advertisement"/>
    <x v="0"/>
    <x v="0"/>
    <x v="2"/>
    <x v="0"/>
    <n v="0"/>
    <n v="0"/>
    <n v="0"/>
    <n v="0"/>
    <n v="0"/>
    <e v="#DIV/0!"/>
  </r>
  <r>
    <s v="Amar-Drinking Fountain replacement-Contractor"/>
    <x v="0"/>
    <x v="0"/>
    <x v="2"/>
    <x v="4"/>
    <n v="8200"/>
    <n v="8200"/>
    <n v="8200"/>
    <n v="0"/>
    <n v="8200"/>
    <n v="1"/>
  </r>
  <r>
    <s v="Amar-Drinking Fountain replacement-Design"/>
    <x v="0"/>
    <x v="0"/>
    <x v="2"/>
    <x v="5"/>
    <n v="0"/>
    <n v="0"/>
    <n v="0"/>
    <n v="0"/>
    <n v="0"/>
    <e v="#DIV/0!"/>
  </r>
  <r>
    <s v="Amar-Drinking Fountain replacement-DSA Fees"/>
    <x v="0"/>
    <x v="0"/>
    <x v="2"/>
    <x v="6"/>
    <n v="0"/>
    <n v="0"/>
    <n v="0"/>
    <n v="0"/>
    <n v="0"/>
    <e v="#DIV/0!"/>
  </r>
  <r>
    <s v="Amar-Drinking Fountain replacement-DSA Inspection"/>
    <x v="0"/>
    <x v="0"/>
    <x v="2"/>
    <x v="7"/>
    <n v="0"/>
    <n v="0"/>
    <n v="0"/>
    <n v="0"/>
    <n v="0"/>
    <e v="#DIV/0!"/>
  </r>
  <r>
    <s v="Amar-Drinking Fountain replacement-DSA Special Inspection"/>
    <x v="0"/>
    <x v="0"/>
    <x v="2"/>
    <x v="8"/>
    <n v="0"/>
    <n v="0"/>
    <n v="0"/>
    <n v="0"/>
    <n v="0"/>
    <e v="#DIV/0!"/>
  </r>
  <r>
    <s v="Amar-Drinking Fountain replacement-Environ Consultant"/>
    <x v="0"/>
    <x v="0"/>
    <x v="2"/>
    <x v="9"/>
    <n v="0"/>
    <n v="0"/>
    <n v="0"/>
    <n v="0"/>
    <n v="0"/>
    <e v="#DIV/0!"/>
  </r>
  <r>
    <s v="Amar-Drinking Fountain replacement-Reprographics"/>
    <x v="0"/>
    <x v="0"/>
    <x v="2"/>
    <x v="14"/>
    <n v="0"/>
    <n v="0"/>
    <n v="0"/>
    <n v="0"/>
    <n v="0"/>
    <e v="#DIV/0!"/>
  </r>
  <r>
    <s v="Amar-Fire Alarm replacement-Advertisement"/>
    <x v="0"/>
    <x v="0"/>
    <x v="3"/>
    <x v="0"/>
    <n v="0"/>
    <n v="0"/>
    <n v="0"/>
    <n v="0"/>
    <n v="0"/>
    <e v="#DIV/0!"/>
  </r>
  <r>
    <s v="Amar-Fire Alarm replacement-Contractor"/>
    <x v="0"/>
    <x v="0"/>
    <x v="3"/>
    <x v="4"/>
    <n v="0"/>
    <n v="0"/>
    <n v="0"/>
    <n v="0"/>
    <n v="0"/>
    <e v="#DIV/0!"/>
  </r>
  <r>
    <s v="Amar-Fire Alarm replacement-Design"/>
    <x v="0"/>
    <x v="0"/>
    <x v="3"/>
    <x v="5"/>
    <n v="0"/>
    <n v="0"/>
    <n v="0"/>
    <n v="0"/>
    <n v="0"/>
    <e v="#DIV/0!"/>
  </r>
  <r>
    <s v="Amar-Fire Alarm replacement-DSA Fees"/>
    <x v="0"/>
    <x v="0"/>
    <x v="3"/>
    <x v="6"/>
    <n v="0"/>
    <n v="0"/>
    <n v="0"/>
    <n v="0"/>
    <n v="0"/>
    <e v="#DIV/0!"/>
  </r>
  <r>
    <s v="Amar-Fire Alarm replacement-DSA Inspection"/>
    <x v="0"/>
    <x v="0"/>
    <x v="3"/>
    <x v="7"/>
    <n v="0"/>
    <n v="0"/>
    <n v="0"/>
    <n v="0"/>
    <n v="0"/>
    <e v="#DIV/0!"/>
  </r>
  <r>
    <s v="Amar-Fire Alarm replacement-Environ Consultant"/>
    <x v="0"/>
    <x v="0"/>
    <x v="3"/>
    <x v="9"/>
    <n v="0"/>
    <n v="0"/>
    <n v="0"/>
    <n v="0"/>
    <n v="0"/>
    <e v="#DIV/0!"/>
  </r>
  <r>
    <s v="Amar-Fire Alarm replacement-Reprographics"/>
    <x v="0"/>
    <x v="0"/>
    <x v="3"/>
    <x v="14"/>
    <n v="0"/>
    <n v="0"/>
    <n v="0"/>
    <n v="0"/>
    <n v="0"/>
    <e v="#DIV/0!"/>
  </r>
  <r>
    <s v="Amar-Interim Housing-Advertisement"/>
    <x v="0"/>
    <x v="0"/>
    <x v="4"/>
    <x v="0"/>
    <n v="0"/>
    <n v="0"/>
    <n v="0"/>
    <n v="0"/>
    <n v="0"/>
    <e v="#DIV/0!"/>
  </r>
  <r>
    <s v="Amar-Interim Housing-Alarm"/>
    <x v="0"/>
    <x v="0"/>
    <x v="4"/>
    <x v="16"/>
    <n v="0"/>
    <n v="0"/>
    <n v="0"/>
    <n v="0"/>
    <n v="0"/>
    <e v="#DIV/0!"/>
  </r>
  <r>
    <s v="Amar-Interim Housing-CM/PM Management"/>
    <x v="0"/>
    <x v="0"/>
    <x v="4"/>
    <x v="2"/>
    <n v="0"/>
    <n v="0"/>
    <n v="0"/>
    <n v="0"/>
    <n v="0"/>
    <e v="#DIV/0!"/>
  </r>
  <r>
    <s v="Amar-Interim Housing-Construction Contingency"/>
    <x v="0"/>
    <x v="0"/>
    <x v="4"/>
    <x v="3"/>
    <n v="0"/>
    <n v="0"/>
    <n v="0"/>
    <n v="0"/>
    <n v="0"/>
    <e v="#DIV/0!"/>
  </r>
  <r>
    <s v="Amar-Interim Housing-Contractor"/>
    <x v="0"/>
    <x v="0"/>
    <x v="4"/>
    <x v="4"/>
    <n v="0"/>
    <n v="0"/>
    <n v="0"/>
    <n v="0"/>
    <n v="0"/>
    <e v="#DIV/0!"/>
  </r>
  <r>
    <s v="Amar-Interim Housing-Design"/>
    <x v="0"/>
    <x v="0"/>
    <x v="4"/>
    <x v="5"/>
    <n v="0"/>
    <n v="0"/>
    <n v="0"/>
    <n v="0"/>
    <n v="0"/>
    <e v="#DIV/0!"/>
  </r>
  <r>
    <s v="Amar-Interim Housing-DSA Fees"/>
    <x v="0"/>
    <x v="0"/>
    <x v="4"/>
    <x v="6"/>
    <n v="0"/>
    <n v="0"/>
    <n v="0"/>
    <n v="0"/>
    <n v="0"/>
    <e v="#DIV/0!"/>
  </r>
  <r>
    <s v="Amar-Interim Housing-DSA Inspection"/>
    <x v="0"/>
    <x v="0"/>
    <x v="4"/>
    <x v="7"/>
    <n v="0"/>
    <n v="0"/>
    <n v="0"/>
    <n v="0"/>
    <n v="0"/>
    <e v="#DIV/0!"/>
  </r>
  <r>
    <s v="Amar-Interim Housing-DSA Special Inspection"/>
    <x v="0"/>
    <x v="0"/>
    <x v="4"/>
    <x v="8"/>
    <n v="0"/>
    <n v="0"/>
    <n v="0"/>
    <n v="0"/>
    <n v="0"/>
    <e v="#DIV/0!"/>
  </r>
  <r>
    <s v="Amar-Interim Housing-Environ Consultant"/>
    <x v="0"/>
    <x v="0"/>
    <x v="4"/>
    <x v="9"/>
    <n v="0"/>
    <n v="0"/>
    <n v="0"/>
    <n v="0"/>
    <n v="0"/>
    <e v="#DIV/0!"/>
  </r>
  <r>
    <s v="Amar-Interim Housing-FF &amp; E"/>
    <x v="0"/>
    <x v="0"/>
    <x v="4"/>
    <x v="10"/>
    <n v="0"/>
    <n v="0"/>
    <n v="0"/>
    <n v="0"/>
    <n v="0"/>
    <e v="#DIV/0!"/>
  </r>
  <r>
    <s v="Amar-Interim Housing-Legal Services"/>
    <x v="0"/>
    <x v="0"/>
    <x v="4"/>
    <x v="11"/>
    <n v="0"/>
    <n v="0"/>
    <n v="0"/>
    <n v="0"/>
    <n v="0"/>
    <e v="#DIV/0!"/>
  </r>
  <r>
    <s v="Amar-Interim Housing-Modular Buildings"/>
    <x v="0"/>
    <x v="0"/>
    <x v="4"/>
    <x v="17"/>
    <n v="0"/>
    <n v="0"/>
    <n v="0"/>
    <n v="0"/>
    <n v="0"/>
    <e v="#DIV/0!"/>
  </r>
  <r>
    <s v="Amar-Interim Housing-Move Management"/>
    <x v="0"/>
    <x v="0"/>
    <x v="4"/>
    <x v="13"/>
    <n v="0"/>
    <n v="0"/>
    <n v="0"/>
    <n v="0"/>
    <n v="0"/>
    <e v="#DIV/0!"/>
  </r>
  <r>
    <s v="Amar-Interim Housing-Reprographics"/>
    <x v="0"/>
    <x v="0"/>
    <x v="4"/>
    <x v="14"/>
    <n v="0"/>
    <n v="0"/>
    <n v="0"/>
    <n v="0"/>
    <n v="0"/>
    <e v="#DIV/0!"/>
  </r>
  <r>
    <s v="Amar-Interim Housing-Technology"/>
    <x v="0"/>
    <x v="0"/>
    <x v="4"/>
    <x v="15"/>
    <n v="0"/>
    <n v="0"/>
    <n v="0"/>
    <n v="0"/>
    <n v="0"/>
    <e v="#DIV/0!"/>
  </r>
  <r>
    <s v="Baldwin-21st Century classroom-Advertisement"/>
    <x v="1"/>
    <x v="1"/>
    <x v="0"/>
    <x v="0"/>
    <n v="2001.44"/>
    <n v="4075"/>
    <n v="223.46"/>
    <n v="0"/>
    <n v="223.46"/>
    <n v="1"/>
  </r>
  <r>
    <s v="Baldwin-21st Century classroom-Asbestos oversight/survey/abatement"/>
    <x v="1"/>
    <x v="1"/>
    <x v="0"/>
    <x v="1"/>
    <n v="105000"/>
    <s v="N/A"/>
    <n v="0"/>
    <n v="0"/>
    <n v="0"/>
    <e v="#DIV/0!"/>
  </r>
  <r>
    <s v="Baldwin-21st Century classroom-CM/PM Management"/>
    <x v="1"/>
    <x v="1"/>
    <x v="0"/>
    <x v="2"/>
    <n v="319939.40000000002"/>
    <n v="346829"/>
    <n v="317287.5"/>
    <n v="0"/>
    <n v="317287.5"/>
    <n v="1"/>
  </r>
  <r>
    <s v="Baldwin-21st Century classroom-Construction Contingency"/>
    <x v="1"/>
    <x v="1"/>
    <x v="0"/>
    <x v="3"/>
    <n v="311903.59999999998"/>
    <n v="519944"/>
    <n v="0"/>
    <n v="0"/>
    <n v="0"/>
    <e v="#DIV/0!"/>
  </r>
  <r>
    <s v="Baldwin-21st Century classroom-Contractor"/>
    <x v="1"/>
    <x v="1"/>
    <x v="0"/>
    <x v="4"/>
    <n v="3327075.7"/>
    <n v="3119036"/>
    <n v="2594000"/>
    <n v="490729.75"/>
    <n v="2103270.25"/>
    <n v="0.81082122205088669"/>
  </r>
  <r>
    <s v="Baldwin-21st Century classroom-Design"/>
    <x v="1"/>
    <x v="1"/>
    <x v="0"/>
    <x v="5"/>
    <n v="382092.83"/>
    <n v="457480"/>
    <n v="435695.00000000006"/>
    <n v="27483.609999999986"/>
    <n v="408211.39000000007"/>
    <n v="0.93692007023261692"/>
  </r>
  <r>
    <s v="Baldwin-21st Century classroom-DSA Fees"/>
    <x v="1"/>
    <x v="1"/>
    <x v="0"/>
    <x v="6"/>
    <n v="63682.14"/>
    <n v="63682"/>
    <n v="37740"/>
    <n v="0"/>
    <n v="37740"/>
    <n v="1"/>
  </r>
  <r>
    <s v="Baldwin-21st Century classroom-DSA Inspection"/>
    <x v="1"/>
    <x v="1"/>
    <x v="0"/>
    <x v="7"/>
    <n v="54584.69"/>
    <n v="54585"/>
    <n v="38620"/>
    <n v="2840"/>
    <n v="35780"/>
    <n v="0.9264629725530813"/>
  </r>
  <r>
    <s v="Baldwin-21st Century classroom-DSA Special Inspection"/>
    <x v="1"/>
    <x v="1"/>
    <x v="0"/>
    <x v="8"/>
    <n v="45487.24"/>
    <n v="45487"/>
    <n v="0"/>
    <n v="0"/>
    <n v="0"/>
    <e v="#DIV/0!"/>
  </r>
  <r>
    <s v="Baldwin-21st Century classroom-Environ Consultant"/>
    <x v="1"/>
    <x v="1"/>
    <x v="0"/>
    <x v="9"/>
    <n v="16011.51"/>
    <n v="16299"/>
    <n v="16940"/>
    <n v="3585.5"/>
    <n v="13354.5"/>
    <n v="0.78834120425029519"/>
  </r>
  <r>
    <s v="Baldwin-21st Century classroom-FF &amp; E"/>
    <x v="1"/>
    <x v="1"/>
    <x v="0"/>
    <x v="10"/>
    <n v="580000"/>
    <n v="380000"/>
    <n v="491081.54"/>
    <n v="8611.4900000000052"/>
    <n v="482470.05"/>
    <n v="0.98246423598003707"/>
  </r>
  <r>
    <s v="Baldwin-21st Century classroom-Legal Services"/>
    <x v="1"/>
    <x v="1"/>
    <x v="0"/>
    <x v="11"/>
    <n v="0"/>
    <n v="24173"/>
    <n v="0"/>
    <n v="0"/>
    <n v="0"/>
    <e v="#DIV/0!"/>
  </r>
  <r>
    <s v="Baldwin-21st Century classroom-Move classroom"/>
    <x v="1"/>
    <x v="1"/>
    <x v="0"/>
    <x v="12"/>
    <n v="0"/>
    <n v="0"/>
    <n v="1700.34"/>
    <n v="0"/>
    <n v="1700.34"/>
    <n v="1"/>
  </r>
  <r>
    <s v="Baldwin-21st Century classroom-Move Management"/>
    <x v="1"/>
    <x v="1"/>
    <x v="0"/>
    <x v="13"/>
    <n v="14555.92"/>
    <n v="14556"/>
    <n v="5625"/>
    <n v="0"/>
    <n v="5625"/>
    <n v="1"/>
  </r>
  <r>
    <s v="Baldwin-21st Century classroom-Reprographics"/>
    <x v="1"/>
    <x v="1"/>
    <x v="0"/>
    <x v="14"/>
    <n v="2001.44"/>
    <n v="0"/>
    <n v="69.11"/>
    <n v="0"/>
    <n v="69.11"/>
    <n v="1"/>
  </r>
  <r>
    <s v="Baldwin-21st Century classroom-Technology"/>
    <x v="1"/>
    <x v="1"/>
    <x v="0"/>
    <x v="15"/>
    <n v="580000"/>
    <n v="380000"/>
    <n v="334854.51"/>
    <n v="0"/>
    <n v="334854.51"/>
    <n v="1"/>
  </r>
  <r>
    <s v="Baldwin-Ceiling replacement-CM/PM Management"/>
    <x v="1"/>
    <x v="1"/>
    <x v="1"/>
    <x v="2"/>
    <s v="N/A"/>
    <n v="0"/>
    <n v="0"/>
    <n v="0"/>
    <n v="0"/>
    <e v="#DIV/0!"/>
  </r>
  <r>
    <s v="Baldwin-Ceiling replacement-Contractor"/>
    <x v="1"/>
    <x v="1"/>
    <x v="1"/>
    <x v="4"/>
    <n v="315644"/>
    <n v="315644"/>
    <n v="315644"/>
    <n v="0"/>
    <n v="315644"/>
    <n v="1"/>
  </r>
  <r>
    <s v="Baldwin-Drinking Fountain replacement-Advertisement"/>
    <x v="1"/>
    <x v="1"/>
    <x v="2"/>
    <x v="0"/>
    <n v="0"/>
    <n v="0"/>
    <n v="0"/>
    <n v="0"/>
    <n v="0"/>
    <e v="#DIV/0!"/>
  </r>
  <r>
    <s v="Baldwin-Drinking Fountain replacement-Contractor"/>
    <x v="1"/>
    <x v="1"/>
    <x v="2"/>
    <x v="4"/>
    <n v="22500"/>
    <s v="N/A"/>
    <n v="0"/>
    <n v="0"/>
    <n v="0"/>
    <e v="#DIV/0!"/>
  </r>
  <r>
    <s v="Baldwin-Drinking Fountain replacement-Design"/>
    <x v="1"/>
    <x v="1"/>
    <x v="2"/>
    <x v="5"/>
    <n v="0"/>
    <n v="0"/>
    <n v="0"/>
    <n v="0"/>
    <n v="0"/>
    <e v="#DIV/0!"/>
  </r>
  <r>
    <s v="Baldwin-Drinking Fountain replacement-DSA Fees"/>
    <x v="1"/>
    <x v="1"/>
    <x v="2"/>
    <x v="6"/>
    <n v="0"/>
    <s v="No Proposal Provided"/>
    <n v="1050"/>
    <n v="0"/>
    <n v="1050"/>
    <n v="1"/>
  </r>
  <r>
    <s v="Baldwin-Drinking Fountain replacement-DSA Inspection"/>
    <x v="1"/>
    <x v="1"/>
    <x v="2"/>
    <x v="7"/>
    <n v="0"/>
    <n v="0"/>
    <n v="0"/>
    <n v="0"/>
    <n v="0"/>
    <e v="#DIV/0!"/>
  </r>
  <r>
    <s v="Baldwin-Drinking Fountain replacement-DSA Special Inspection"/>
    <x v="1"/>
    <x v="1"/>
    <x v="2"/>
    <x v="8"/>
    <n v="0"/>
    <n v="0"/>
    <n v="0"/>
    <n v="0"/>
    <n v="0"/>
    <e v="#DIV/0!"/>
  </r>
  <r>
    <s v="Baldwin-Drinking Fountain replacement-Environ Consultant"/>
    <x v="1"/>
    <x v="1"/>
    <x v="2"/>
    <x v="9"/>
    <n v="0"/>
    <n v="0"/>
    <n v="0"/>
    <n v="0"/>
    <n v="0"/>
    <e v="#DIV/0!"/>
  </r>
  <r>
    <s v="Baldwin-Drinking Fountain replacement-Reprographics"/>
    <x v="1"/>
    <x v="1"/>
    <x v="2"/>
    <x v="14"/>
    <n v="0"/>
    <n v="0"/>
    <n v="0"/>
    <n v="0"/>
    <n v="0"/>
    <e v="#DIV/0!"/>
  </r>
  <r>
    <s v="Baldwin-Fire Alarm replacement-Advertisement"/>
    <x v="1"/>
    <x v="1"/>
    <x v="3"/>
    <x v="0"/>
    <n v="0"/>
    <n v="0"/>
    <n v="0"/>
    <n v="0"/>
    <n v="0"/>
    <e v="#DIV/0!"/>
  </r>
  <r>
    <s v="Baldwin-Fire Alarm replacement-Contractor"/>
    <x v="1"/>
    <x v="1"/>
    <x v="3"/>
    <x v="4"/>
    <n v="435000"/>
    <n v="338939"/>
    <n v="0"/>
    <n v="0"/>
    <n v="0"/>
    <e v="#DIV/0!"/>
  </r>
  <r>
    <s v="Baldwin-Fire Alarm replacement-Design"/>
    <x v="1"/>
    <x v="1"/>
    <x v="3"/>
    <x v="5"/>
    <n v="0"/>
    <s v="No Proposal Provided"/>
    <n v="0"/>
    <n v="0"/>
    <n v="0"/>
    <e v="#DIV/0!"/>
  </r>
  <r>
    <s v="Baldwin-Fire Alarm replacement-DSA Fees"/>
    <x v="1"/>
    <x v="1"/>
    <x v="3"/>
    <x v="6"/>
    <n v="0"/>
    <s v="No Proposal Provided"/>
    <n v="1020"/>
    <n v="0"/>
    <n v="1020"/>
    <n v="1"/>
  </r>
  <r>
    <s v="Baldwin-Fire Alarm replacement-DSA Inspection"/>
    <x v="1"/>
    <x v="1"/>
    <x v="3"/>
    <x v="7"/>
    <n v="0"/>
    <n v="0"/>
    <n v="0"/>
    <n v="0"/>
    <n v="0"/>
    <e v="#DIV/0!"/>
  </r>
  <r>
    <s v="Baldwin-Fire Alarm replacement-Environ Consultant"/>
    <x v="1"/>
    <x v="1"/>
    <x v="3"/>
    <x v="9"/>
    <n v="0"/>
    <n v="0"/>
    <n v="0"/>
    <n v="0"/>
    <n v="0"/>
    <e v="#DIV/0!"/>
  </r>
  <r>
    <s v="Baldwin-Fire Alarm replacement-Reprographics"/>
    <x v="1"/>
    <x v="1"/>
    <x v="3"/>
    <x v="14"/>
    <n v="0"/>
    <n v="0"/>
    <n v="0"/>
    <n v="0"/>
    <n v="0"/>
    <e v="#DIV/0!"/>
  </r>
  <r>
    <s v="Baldwin-Interim Housing-Advertisement"/>
    <x v="1"/>
    <x v="1"/>
    <x v="4"/>
    <x v="0"/>
    <n v="400"/>
    <s v="N/A"/>
    <n v="0"/>
    <n v="0"/>
    <n v="0"/>
    <e v="#DIV/0!"/>
  </r>
  <r>
    <s v="Baldwin-Interim Housing-Alarm"/>
    <x v="1"/>
    <x v="1"/>
    <x v="4"/>
    <x v="16"/>
    <n v="0"/>
    <n v="0"/>
    <n v="0"/>
    <n v="0"/>
    <n v="0"/>
    <e v="#DIV/0!"/>
  </r>
  <r>
    <s v="Baldwin-Interim Housing-CM/PM Management"/>
    <x v="1"/>
    <x v="1"/>
    <x v="4"/>
    <x v="2"/>
    <n v="43850"/>
    <s v="N/A"/>
    <n v="0"/>
    <n v="0"/>
    <n v="0"/>
    <e v="#DIV/0!"/>
  </r>
  <r>
    <s v="Baldwin-Interim Housing-Construction Contingency"/>
    <x v="1"/>
    <x v="1"/>
    <x v="4"/>
    <x v="3"/>
    <n v="55000"/>
    <s v="N/A"/>
    <n v="0"/>
    <n v="0"/>
    <n v="0"/>
    <e v="#DIV/0!"/>
  </r>
  <r>
    <s v="Baldwin-Interim Housing-Contractor"/>
    <x v="1"/>
    <x v="1"/>
    <x v="4"/>
    <x v="4"/>
    <n v="550000"/>
    <s v="N/A"/>
    <n v="0"/>
    <n v="0"/>
    <n v="0"/>
    <e v="#DIV/0!"/>
  </r>
  <r>
    <s v="Baldwin-Interim Housing-Design"/>
    <x v="1"/>
    <x v="1"/>
    <x v="4"/>
    <x v="5"/>
    <n v="80000"/>
    <s v="N/A"/>
    <n v="0"/>
    <n v="0"/>
    <n v="0"/>
    <e v="#DIV/0!"/>
  </r>
  <r>
    <s v="Baldwin-Interim Housing-DSA Fees"/>
    <x v="1"/>
    <x v="1"/>
    <x v="4"/>
    <x v="6"/>
    <n v="14000"/>
    <s v="N/A"/>
    <n v="0"/>
    <n v="0"/>
    <n v="0"/>
    <e v="#DIV/0!"/>
  </r>
  <r>
    <s v="Baldwin-Interim Housing-DSA Inspection"/>
    <x v="1"/>
    <x v="1"/>
    <x v="4"/>
    <x v="7"/>
    <n v="12000"/>
    <s v="N/A"/>
    <n v="0"/>
    <n v="0"/>
    <n v="0"/>
    <e v="#DIV/0!"/>
  </r>
  <r>
    <s v="Baldwin-Interim Housing-DSA Special Inspection"/>
    <x v="1"/>
    <x v="1"/>
    <x v="4"/>
    <x v="8"/>
    <n v="12000"/>
    <s v="N/A"/>
    <n v="0"/>
    <n v="0"/>
    <n v="0"/>
    <e v="#DIV/0!"/>
  </r>
  <r>
    <s v="Baldwin-Interim Housing-Environ Consultant"/>
    <x v="1"/>
    <x v="1"/>
    <x v="4"/>
    <x v="9"/>
    <s v="N/A"/>
    <s v="N/A"/>
    <n v="0"/>
    <n v="0"/>
    <n v="0"/>
    <e v="#DIV/0!"/>
  </r>
  <r>
    <s v="Baldwin-Interim Housing-FF &amp; E"/>
    <x v="1"/>
    <x v="1"/>
    <x v="4"/>
    <x v="10"/>
    <n v="0"/>
    <n v="0"/>
    <n v="0"/>
    <n v="0"/>
    <n v="0"/>
    <e v="#DIV/0!"/>
  </r>
  <r>
    <s v="Baldwin-Interim Housing-Legal Services"/>
    <x v="1"/>
    <x v="1"/>
    <x v="4"/>
    <x v="11"/>
    <n v="0"/>
    <n v="0"/>
    <n v="0"/>
    <n v="0"/>
    <n v="0"/>
    <e v="#DIV/0!"/>
  </r>
  <r>
    <s v="Baldwin-Interim Housing-Modular Buildings"/>
    <x v="1"/>
    <x v="1"/>
    <x v="4"/>
    <x v="17"/>
    <n v="150000"/>
    <s v="N/A"/>
    <n v="0"/>
    <n v="0"/>
    <n v="0"/>
    <e v="#DIV/0!"/>
  </r>
  <r>
    <s v="Baldwin-Interim Housing-Move Management"/>
    <x v="1"/>
    <x v="1"/>
    <x v="4"/>
    <x v="13"/>
    <s v="N/A"/>
    <s v="N/A"/>
    <n v="0"/>
    <n v="0"/>
    <n v="0"/>
    <e v="#DIV/0!"/>
  </r>
  <r>
    <s v="Baldwin-Interim Housing-Reprographics"/>
    <x v="1"/>
    <x v="1"/>
    <x v="4"/>
    <x v="14"/>
    <n v="400"/>
    <s v="N/A"/>
    <n v="0"/>
    <n v="0"/>
    <n v="0"/>
    <e v="#DIV/0!"/>
  </r>
  <r>
    <s v="Baldwin-Interim Housing-Technology"/>
    <x v="1"/>
    <x v="1"/>
    <x v="4"/>
    <x v="15"/>
    <n v="0"/>
    <n v="0"/>
    <n v="0"/>
    <n v="0"/>
    <n v="0"/>
    <e v="#DIV/0!"/>
  </r>
  <r>
    <s v="Bixby-21st Century classroom-Advertisement"/>
    <x v="2"/>
    <x v="2"/>
    <x v="0"/>
    <x v="0"/>
    <n v="1477.85"/>
    <s v="N/A"/>
    <n v="0"/>
    <n v="0"/>
    <n v="0"/>
    <e v="#DIV/0!"/>
  </r>
  <r>
    <s v="Bixby-21st Century classroom-Asbestos oversight/survey/abatement"/>
    <x v="2"/>
    <x v="2"/>
    <x v="0"/>
    <x v="1"/>
    <n v="73500"/>
    <s v="N/A"/>
    <n v="0"/>
    <n v="0"/>
    <n v="0"/>
    <e v="#DIV/0!"/>
  </r>
  <r>
    <s v="Bixby-21st Century classroom-CM/PM Management"/>
    <x v="2"/>
    <x v="2"/>
    <x v="0"/>
    <x v="2"/>
    <n v="235166.16"/>
    <s v="N/A"/>
    <n v="0"/>
    <n v="0"/>
    <n v="0"/>
    <e v="#DIV/0!"/>
  </r>
  <r>
    <s v="Bixby-21st Century classroom-Construction Contingency"/>
    <x v="2"/>
    <x v="2"/>
    <x v="0"/>
    <x v="3"/>
    <n v="230307.4"/>
    <s v="N/A"/>
    <n v="0"/>
    <n v="0"/>
    <n v="0"/>
    <e v="#DIV/0!"/>
  </r>
  <r>
    <s v="Bixby-21st Century classroom-Contractor"/>
    <x v="2"/>
    <x v="2"/>
    <x v="0"/>
    <x v="4"/>
    <n v="2456689.04"/>
    <s v="N/A"/>
    <n v="322500"/>
    <n v="270000"/>
    <n v="52500"/>
    <n v="0.16279069767441862"/>
  </r>
  <r>
    <s v="Bixby-21st Century classroom-Design"/>
    <x v="2"/>
    <x v="2"/>
    <x v="0"/>
    <x v="5"/>
    <n v="282134.63"/>
    <s v="N/A"/>
    <n v="0"/>
    <n v="0"/>
    <n v="0"/>
    <e v="#DIV/0!"/>
  </r>
  <r>
    <s v="Bixby-21st Century classroom-DSA Fees"/>
    <x v="2"/>
    <x v="2"/>
    <x v="0"/>
    <x v="6"/>
    <n v="47022.44"/>
    <s v="N/A"/>
    <n v="0"/>
    <n v="0"/>
    <n v="0"/>
    <e v="#DIV/0!"/>
  </r>
  <r>
    <s v="Bixby-21st Century classroom-DSA Inspection"/>
    <x v="2"/>
    <x v="2"/>
    <x v="0"/>
    <x v="7"/>
    <n v="40304.949999999997"/>
    <s v="N/A"/>
    <n v="0"/>
    <n v="0"/>
    <n v="0"/>
    <e v="#DIV/0!"/>
  </r>
  <r>
    <s v="Bixby-21st Century classroom-DSA Special Inspection"/>
    <x v="2"/>
    <x v="2"/>
    <x v="0"/>
    <x v="8"/>
    <n v="20152.47"/>
    <s v="N/A"/>
    <n v="0"/>
    <n v="0"/>
    <n v="0"/>
    <e v="#DIV/0!"/>
  </r>
  <r>
    <s v="Bixby-21st Century classroom-Environ Consultant"/>
    <x v="2"/>
    <x v="2"/>
    <x v="0"/>
    <x v="9"/>
    <n v="11822.78"/>
    <s v="No Proposal Provided"/>
    <n v="2600"/>
    <n v="0"/>
    <n v="2600"/>
    <n v="1"/>
  </r>
  <r>
    <s v="Bixby-21st Century classroom-FF &amp; E"/>
    <x v="2"/>
    <x v="2"/>
    <x v="0"/>
    <x v="10"/>
    <n v="420000"/>
    <s v="No Proposal Provided"/>
    <n v="20720.61"/>
    <n v="0"/>
    <n v="20720.61"/>
    <n v="1"/>
  </r>
  <r>
    <s v="Bixby-21st Century classroom-Legal Services"/>
    <x v="2"/>
    <x v="2"/>
    <x v="0"/>
    <x v="11"/>
    <n v="0"/>
    <n v="0"/>
    <n v="0"/>
    <n v="0"/>
    <n v="0"/>
    <e v="#DIV/0!"/>
  </r>
  <r>
    <s v="Bixby-21st Century classroom-Move classroom"/>
    <x v="2"/>
    <x v="2"/>
    <x v="0"/>
    <x v="12"/>
    <n v="0"/>
    <n v="0"/>
    <n v="0"/>
    <n v="0"/>
    <n v="0"/>
    <e v="#DIV/0!"/>
  </r>
  <r>
    <s v="Bixby-21st Century classroom-Move Management"/>
    <x v="2"/>
    <x v="2"/>
    <x v="0"/>
    <x v="13"/>
    <n v="10747.99"/>
    <s v="N/A"/>
    <n v="0"/>
    <n v="0"/>
    <n v="0"/>
    <e v="#DIV/0!"/>
  </r>
  <r>
    <s v="Bixby-21st Century classroom-Reprographics"/>
    <x v="2"/>
    <x v="2"/>
    <x v="0"/>
    <x v="14"/>
    <n v="1477.85"/>
    <s v="N/A"/>
    <n v="7.14"/>
    <n v="0"/>
    <n v="7.14"/>
    <n v="1"/>
  </r>
  <r>
    <s v="Bixby-21st Century classroom-Technology"/>
    <x v="2"/>
    <x v="2"/>
    <x v="0"/>
    <x v="15"/>
    <n v="420000"/>
    <s v="No Proposal Provided"/>
    <n v="1287517.22"/>
    <n v="1194928.29"/>
    <n v="92588.93"/>
    <n v="7.1912770222987768E-2"/>
  </r>
  <r>
    <s v="Bixby-Ceiling replacement-CM/PM Management"/>
    <x v="2"/>
    <x v="2"/>
    <x v="1"/>
    <x v="2"/>
    <n v="0"/>
    <n v="0"/>
    <n v="0"/>
    <n v="0"/>
    <n v="0"/>
    <e v="#DIV/0!"/>
  </r>
  <r>
    <s v="Bixby-Ceiling replacement-Contractor"/>
    <x v="2"/>
    <x v="2"/>
    <x v="1"/>
    <x v="4"/>
    <n v="296805"/>
    <n v="296805"/>
    <n v="296805"/>
    <n v="0"/>
    <n v="296805"/>
    <n v="1"/>
  </r>
  <r>
    <s v="Bixby-Drinking Fountain replacement-Advertisement"/>
    <x v="2"/>
    <x v="2"/>
    <x v="2"/>
    <x v="0"/>
    <n v="0"/>
    <n v="0"/>
    <n v="0"/>
    <n v="0"/>
    <n v="0"/>
    <e v="#DIV/0!"/>
  </r>
  <r>
    <s v="Bixby-Drinking Fountain replacement-Contractor"/>
    <x v="2"/>
    <x v="2"/>
    <x v="2"/>
    <x v="4"/>
    <n v="15000"/>
    <s v="N/A"/>
    <n v="0"/>
    <n v="0"/>
    <n v="0"/>
    <e v="#DIV/0!"/>
  </r>
  <r>
    <s v="Bixby-Drinking Fountain replacement-Design"/>
    <x v="2"/>
    <x v="2"/>
    <x v="2"/>
    <x v="5"/>
    <n v="0"/>
    <n v="0"/>
    <n v="0"/>
    <n v="0"/>
    <n v="0"/>
    <e v="#DIV/0!"/>
  </r>
  <r>
    <s v="Bixby-Drinking Fountain replacement-DSA Fees"/>
    <x v="2"/>
    <x v="2"/>
    <x v="2"/>
    <x v="6"/>
    <n v="0"/>
    <n v="0"/>
    <n v="1050"/>
    <n v="0"/>
    <n v="1050"/>
    <n v="1"/>
  </r>
  <r>
    <s v="Bixby-Drinking Fountain replacement-DSA Inspection"/>
    <x v="2"/>
    <x v="2"/>
    <x v="2"/>
    <x v="7"/>
    <n v="0"/>
    <n v="0"/>
    <n v="0"/>
    <n v="0"/>
    <n v="0"/>
    <e v="#DIV/0!"/>
  </r>
  <r>
    <s v="Bixby-Drinking Fountain replacement-DSA Special Inspection"/>
    <x v="2"/>
    <x v="2"/>
    <x v="2"/>
    <x v="8"/>
    <n v="0"/>
    <n v="0"/>
    <n v="0"/>
    <n v="0"/>
    <n v="0"/>
    <e v="#DIV/0!"/>
  </r>
  <r>
    <s v="Bixby-Drinking Fountain replacement-Environ Consultant"/>
    <x v="2"/>
    <x v="2"/>
    <x v="2"/>
    <x v="9"/>
    <n v="0"/>
    <n v="0"/>
    <n v="0"/>
    <n v="0"/>
    <n v="0"/>
    <e v="#DIV/0!"/>
  </r>
  <r>
    <s v="Bixby-Drinking Fountain replacement-Reprographics"/>
    <x v="2"/>
    <x v="2"/>
    <x v="2"/>
    <x v="14"/>
    <n v="0"/>
    <n v="0"/>
    <n v="0"/>
    <n v="0"/>
    <n v="0"/>
    <e v="#DIV/0!"/>
  </r>
  <r>
    <s v="Bixby-Fire Alarm replacement-Advertisement"/>
    <x v="2"/>
    <x v="2"/>
    <x v="3"/>
    <x v="0"/>
    <n v="0"/>
    <n v="0"/>
    <n v="0"/>
    <n v="0"/>
    <n v="0"/>
    <e v="#DIV/0!"/>
  </r>
  <r>
    <s v="Bixby-Fire Alarm replacement-Contractor"/>
    <x v="2"/>
    <x v="2"/>
    <x v="3"/>
    <x v="4"/>
    <n v="315000"/>
    <s v="N/A"/>
    <n v="0"/>
    <n v="0"/>
    <n v="0"/>
    <e v="#DIV/0!"/>
  </r>
  <r>
    <s v="Bixby-Fire Alarm replacement-Design"/>
    <x v="2"/>
    <x v="2"/>
    <x v="3"/>
    <x v="5"/>
    <n v="12125"/>
    <s v="No Proposal Provided"/>
    <n v="0"/>
    <n v="0"/>
    <n v="0"/>
    <e v="#DIV/0!"/>
  </r>
  <r>
    <s v="Bixby-Fire Alarm replacement-DSA Fees"/>
    <x v="2"/>
    <x v="2"/>
    <x v="3"/>
    <x v="6"/>
    <n v="0"/>
    <n v="0"/>
    <n v="870"/>
    <n v="0"/>
    <n v="870"/>
    <n v="1"/>
  </r>
  <r>
    <s v="Bixby-Fire Alarm replacement-DSA Inspection"/>
    <x v="2"/>
    <x v="2"/>
    <x v="3"/>
    <x v="7"/>
    <n v="0"/>
    <n v="0"/>
    <n v="0"/>
    <n v="0"/>
    <n v="0"/>
    <e v="#DIV/0!"/>
  </r>
  <r>
    <s v="Bixby-Fire Alarm replacement-Environ Consultant"/>
    <x v="2"/>
    <x v="2"/>
    <x v="3"/>
    <x v="9"/>
    <n v="0"/>
    <n v="0"/>
    <n v="0"/>
    <n v="0"/>
    <n v="0"/>
    <e v="#DIV/0!"/>
  </r>
  <r>
    <s v="Bixby-Fire Alarm replacement-Reprographics"/>
    <x v="2"/>
    <x v="2"/>
    <x v="3"/>
    <x v="14"/>
    <n v="0"/>
    <n v="0"/>
    <n v="0"/>
    <n v="0"/>
    <n v="0"/>
    <e v="#DIV/0!"/>
  </r>
  <r>
    <s v="Bixby-Interim Housing-Advertisement"/>
    <x v="2"/>
    <x v="2"/>
    <x v="4"/>
    <x v="0"/>
    <n v="400"/>
    <s v="N/A"/>
    <n v="0"/>
    <n v="0"/>
    <n v="0"/>
    <e v="#DIV/0!"/>
  </r>
  <r>
    <s v="Bixby-Interim Housing-Alarm"/>
    <x v="2"/>
    <x v="2"/>
    <x v="4"/>
    <x v="16"/>
    <n v="0"/>
    <n v="0"/>
    <n v="0"/>
    <n v="0"/>
    <n v="0"/>
    <e v="#DIV/0!"/>
  </r>
  <r>
    <s v="Bixby-Interim Housing-CM/PM Management"/>
    <x v="2"/>
    <x v="2"/>
    <x v="4"/>
    <x v="2"/>
    <n v="43850"/>
    <s v="N/A"/>
    <n v="0"/>
    <n v="0"/>
    <n v="0"/>
    <e v="#DIV/0!"/>
  </r>
  <r>
    <s v="Bixby-Interim Housing-Construction Contingency"/>
    <x v="2"/>
    <x v="2"/>
    <x v="4"/>
    <x v="3"/>
    <n v="55000"/>
    <s v="N/A"/>
    <n v="0"/>
    <n v="0"/>
    <n v="0"/>
    <e v="#DIV/0!"/>
  </r>
  <r>
    <s v="Bixby-Interim Housing-Contractor"/>
    <x v="2"/>
    <x v="2"/>
    <x v="4"/>
    <x v="4"/>
    <n v="550000"/>
    <s v="N/A"/>
    <n v="0"/>
    <n v="0"/>
    <n v="0"/>
    <e v="#DIV/0!"/>
  </r>
  <r>
    <s v="Bixby-Interim Housing-Design"/>
    <x v="2"/>
    <x v="2"/>
    <x v="4"/>
    <x v="5"/>
    <n v="80000"/>
    <s v="N/A"/>
    <n v="0"/>
    <n v="0"/>
    <n v="0"/>
    <e v="#DIV/0!"/>
  </r>
  <r>
    <s v="Bixby-Interim Housing-DSA Fees"/>
    <x v="2"/>
    <x v="2"/>
    <x v="4"/>
    <x v="6"/>
    <n v="14000"/>
    <s v="N/A"/>
    <n v="0"/>
    <n v="0"/>
    <n v="0"/>
    <e v="#DIV/0!"/>
  </r>
  <r>
    <s v="Bixby-Interim Housing-DSA Inspection"/>
    <x v="2"/>
    <x v="2"/>
    <x v="4"/>
    <x v="7"/>
    <n v="12000"/>
    <s v="N/A"/>
    <n v="0"/>
    <n v="0"/>
    <n v="0"/>
    <e v="#DIV/0!"/>
  </r>
  <r>
    <s v="Bixby-Interim Housing-DSA Special Inspection"/>
    <x v="2"/>
    <x v="2"/>
    <x v="4"/>
    <x v="8"/>
    <n v="12000"/>
    <s v="N/A"/>
    <n v="0"/>
    <n v="0"/>
    <n v="0"/>
    <e v="#DIV/0!"/>
  </r>
  <r>
    <s v="Bixby-Interim Housing-Environ Consultant"/>
    <x v="2"/>
    <x v="2"/>
    <x v="4"/>
    <x v="9"/>
    <n v="0"/>
    <n v="0"/>
    <n v="0"/>
    <n v="0"/>
    <n v="0"/>
    <e v="#DIV/0!"/>
  </r>
  <r>
    <s v="Bixby-Interim Housing-FF &amp; E"/>
    <x v="2"/>
    <x v="2"/>
    <x v="4"/>
    <x v="10"/>
    <n v="0"/>
    <n v="0"/>
    <n v="0"/>
    <n v="0"/>
    <n v="0"/>
    <e v="#DIV/0!"/>
  </r>
  <r>
    <s v="Bixby-Interim Housing-Legal Services"/>
    <x v="2"/>
    <x v="2"/>
    <x v="4"/>
    <x v="11"/>
    <n v="0"/>
    <n v="0"/>
    <n v="0"/>
    <n v="0"/>
    <n v="0"/>
    <e v="#DIV/0!"/>
  </r>
  <r>
    <s v="Bixby-Interim Housing-Modular Buildings"/>
    <x v="2"/>
    <x v="2"/>
    <x v="4"/>
    <x v="17"/>
    <n v="150000"/>
    <s v="N/A"/>
    <n v="0"/>
    <n v="0"/>
    <n v="0"/>
    <e v="#DIV/0!"/>
  </r>
  <r>
    <s v="Bixby-Interim Housing-Move Management"/>
    <x v="2"/>
    <x v="2"/>
    <x v="4"/>
    <x v="13"/>
    <n v="0"/>
    <n v="0"/>
    <n v="0"/>
    <n v="0"/>
    <n v="0"/>
    <e v="#DIV/0!"/>
  </r>
  <r>
    <s v="Bixby-Interim Housing-Reprographics"/>
    <x v="2"/>
    <x v="2"/>
    <x v="4"/>
    <x v="14"/>
    <n v="400"/>
    <s v="N/A"/>
    <n v="0"/>
    <n v="0"/>
    <n v="0"/>
    <e v="#DIV/0!"/>
  </r>
  <r>
    <s v="Bixby-Interim Housing-Technology"/>
    <x v="2"/>
    <x v="2"/>
    <x v="4"/>
    <x v="15"/>
    <n v="0"/>
    <n v="0"/>
    <n v="0"/>
    <n v="0"/>
    <n v="0"/>
    <e v="#DIV/0!"/>
  </r>
  <r>
    <s v="California-21st Century classroom-Advertisement"/>
    <x v="1"/>
    <x v="3"/>
    <x v="0"/>
    <x v="0"/>
    <n v="2752.27"/>
    <n v="5849"/>
    <n v="223.46"/>
    <n v="0"/>
    <n v="223.46"/>
    <n v="1"/>
  </r>
  <r>
    <s v="California-21st Century classroom-Asbestos oversight/survey/abatement"/>
    <x v="1"/>
    <x v="3"/>
    <x v="0"/>
    <x v="1"/>
    <n v="52500"/>
    <s v="N/A"/>
    <n v="0"/>
    <n v="0"/>
    <n v="0"/>
    <e v="#DIV/0!"/>
  </r>
  <r>
    <s v="California-21st Century classroom-CM/PM Management"/>
    <x v="1"/>
    <x v="3"/>
    <x v="0"/>
    <x v="2"/>
    <n v="173510.81"/>
    <n v="205786"/>
    <n v="288880"/>
    <n v="0"/>
    <n v="288880"/>
    <n v="1"/>
  </r>
  <r>
    <s v="California-21st Century classroom-Construction Contingency"/>
    <x v="1"/>
    <x v="3"/>
    <x v="0"/>
    <x v="3"/>
    <n v="200164.87"/>
    <n v="286000"/>
    <n v="0"/>
    <n v="0"/>
    <n v="0"/>
    <e v="#DIV/0!"/>
  </r>
  <r>
    <s v="California-21st Century classroom-Contractor"/>
    <x v="1"/>
    <x v="3"/>
    <x v="0"/>
    <x v="4"/>
    <n v="2168827.2000000002"/>
    <n v="1715650"/>
    <n v="2220244.48"/>
    <n v="546345.41999999993"/>
    <n v="1673899.06"/>
    <n v="0.75392555868442024"/>
  </r>
  <r>
    <s v="California-21st Century classroom-Design"/>
    <x v="1"/>
    <x v="3"/>
    <x v="0"/>
    <x v="5"/>
    <n v="210173.13"/>
    <n v="355021"/>
    <n v="338114.99999999994"/>
    <n v="25243.869999999995"/>
    <n v="312871.12999999995"/>
    <n v="0.92533939635922691"/>
  </r>
  <r>
    <s v="California-21st Century classroom-DSA Fees"/>
    <x v="1"/>
    <x v="3"/>
    <x v="0"/>
    <x v="6"/>
    <n v="40032.980000000003"/>
    <n v="40033"/>
    <n v="26400"/>
    <n v="0"/>
    <n v="26400"/>
    <n v="1"/>
  </r>
  <r>
    <s v="California-21st Century classroom-DSA Inspection"/>
    <x v="1"/>
    <x v="3"/>
    <x v="0"/>
    <x v="7"/>
    <n v="35028.85"/>
    <n v="35029"/>
    <n v="38249.919999999998"/>
    <n v="1160"/>
    <n v="37089.919999999998"/>
    <n v="0.96967313918565057"/>
  </r>
  <r>
    <s v="California-21st Century classroom-DSA Special Inspection"/>
    <x v="1"/>
    <x v="3"/>
    <x v="0"/>
    <x v="8"/>
    <n v="15012.37"/>
    <n v="15012"/>
    <n v="0"/>
    <n v="0"/>
    <n v="0"/>
    <e v="#DIV/0!"/>
  </r>
  <r>
    <s v="California-21st Century classroom-Environ Consultant"/>
    <x v="1"/>
    <x v="3"/>
    <x v="0"/>
    <x v="9"/>
    <n v="28125"/>
    <n v="9359"/>
    <n v="19760"/>
    <n v="3668"/>
    <n v="16092"/>
    <n v="0.81437246963562748"/>
  </r>
  <r>
    <s v="California-21st Century classroom-FF &amp; E"/>
    <x v="1"/>
    <x v="3"/>
    <x v="0"/>
    <x v="10"/>
    <n v="300000"/>
    <n v="300000"/>
    <n v="368844.07000000007"/>
    <n v="7916.3999999999796"/>
    <n v="360927.67"/>
    <n v="0.97853727186124995"/>
  </r>
  <r>
    <s v="California-21st Century classroom-Legal Services"/>
    <x v="1"/>
    <x v="3"/>
    <x v="0"/>
    <x v="11"/>
    <n v="0"/>
    <n v="14699"/>
    <n v="0"/>
    <n v="0"/>
    <n v="0"/>
    <e v="#DIV/0!"/>
  </r>
  <r>
    <s v="California-21st Century classroom-Move classroom"/>
    <x v="1"/>
    <x v="3"/>
    <x v="0"/>
    <x v="12"/>
    <n v="0"/>
    <n v="0"/>
    <n v="2498.7600000000002"/>
    <n v="0"/>
    <n v="2498.7600000000002"/>
    <n v="1"/>
  </r>
  <r>
    <s v="California-21st Century classroom-Move Management"/>
    <x v="1"/>
    <x v="3"/>
    <x v="0"/>
    <x v="13"/>
    <n v="8006.6"/>
    <n v="8007"/>
    <n v="12325"/>
    <n v="8349.99"/>
    <n v="3975.01"/>
    <n v="0.32251602434077081"/>
  </r>
  <r>
    <s v="California-21st Century classroom-Reprographics"/>
    <x v="1"/>
    <x v="3"/>
    <x v="0"/>
    <x v="14"/>
    <n v="2752.27"/>
    <s v="N/A"/>
    <n v="69.110000000000014"/>
    <n v="0"/>
    <n v="69.110000000000014"/>
    <n v="1"/>
  </r>
  <r>
    <s v="California-21st Century classroom-Technology"/>
    <x v="1"/>
    <x v="3"/>
    <x v="0"/>
    <x v="15"/>
    <n v="300000"/>
    <n v="300000"/>
    <n v="211062.50000000003"/>
    <n v="0"/>
    <n v="211062.50000000003"/>
    <n v="1"/>
  </r>
  <r>
    <s v="California-Ceiling replacement-CM/PM Management"/>
    <x v="1"/>
    <x v="3"/>
    <x v="1"/>
    <x v="2"/>
    <n v="0"/>
    <n v="0"/>
    <n v="0"/>
    <n v="0"/>
    <n v="0"/>
    <e v="#DIV/0!"/>
  </r>
  <r>
    <s v="California-Ceiling replacement-Contractor"/>
    <x v="1"/>
    <x v="3"/>
    <x v="1"/>
    <x v="4"/>
    <n v="236982"/>
    <n v="236982"/>
    <n v="236982"/>
    <n v="0"/>
    <n v="236982"/>
    <n v="1"/>
  </r>
  <r>
    <s v="California-Drinking Fountain replacement-Advertisement"/>
    <x v="1"/>
    <x v="3"/>
    <x v="2"/>
    <x v="0"/>
    <n v="0"/>
    <n v="0"/>
    <n v="0"/>
    <n v="0"/>
    <n v="0"/>
    <e v="#DIV/0!"/>
  </r>
  <r>
    <s v="California-Drinking Fountain replacement-Contractor"/>
    <x v="1"/>
    <x v="3"/>
    <x v="2"/>
    <x v="4"/>
    <n v="15000"/>
    <s v="N/A"/>
    <n v="0"/>
    <n v="0"/>
    <n v="0"/>
    <e v="#DIV/0!"/>
  </r>
  <r>
    <s v="California-Drinking Fountain replacement-Design"/>
    <x v="1"/>
    <x v="3"/>
    <x v="2"/>
    <x v="5"/>
    <n v="0"/>
    <n v="0"/>
    <n v="0"/>
    <n v="0"/>
    <n v="0"/>
    <e v="#DIV/0!"/>
  </r>
  <r>
    <s v="California-Drinking Fountain replacement-DSA Fees"/>
    <x v="1"/>
    <x v="3"/>
    <x v="2"/>
    <x v="6"/>
    <n v="1050"/>
    <s v="No Proposal Provided"/>
    <n v="1050"/>
    <n v="0"/>
    <n v="1050"/>
    <n v="1"/>
  </r>
  <r>
    <s v="California-Drinking Fountain replacement-DSA Inspection"/>
    <x v="1"/>
    <x v="3"/>
    <x v="2"/>
    <x v="7"/>
    <n v="0"/>
    <n v="0"/>
    <n v="0"/>
    <n v="0"/>
    <n v="0"/>
    <e v="#DIV/0!"/>
  </r>
  <r>
    <s v="California-Drinking Fountain replacement-DSA Special Inspection"/>
    <x v="1"/>
    <x v="3"/>
    <x v="2"/>
    <x v="8"/>
    <n v="0"/>
    <n v="0"/>
    <n v="0"/>
    <n v="0"/>
    <n v="0"/>
    <e v="#DIV/0!"/>
  </r>
  <r>
    <s v="California-Drinking Fountain replacement-Environ Consultant"/>
    <x v="1"/>
    <x v="3"/>
    <x v="2"/>
    <x v="9"/>
    <n v="0"/>
    <n v="0"/>
    <n v="0"/>
    <n v="0"/>
    <n v="0"/>
    <e v="#DIV/0!"/>
  </r>
  <r>
    <s v="California-Drinking Fountain replacement-Reprographics"/>
    <x v="1"/>
    <x v="3"/>
    <x v="2"/>
    <x v="14"/>
    <n v="0"/>
    <n v="0"/>
    <n v="0"/>
    <n v="0"/>
    <n v="0"/>
    <e v="#DIV/0!"/>
  </r>
  <r>
    <s v="California-Fire Alarm replacement-Advertisement"/>
    <x v="1"/>
    <x v="3"/>
    <x v="3"/>
    <x v="0"/>
    <n v="400"/>
    <n v="0"/>
    <n v="0"/>
    <n v="0"/>
    <n v="0"/>
    <e v="#DIV/0!"/>
  </r>
  <r>
    <s v="California-Fire Alarm replacement-Contractor"/>
    <x v="1"/>
    <x v="3"/>
    <x v="3"/>
    <x v="4"/>
    <n v="225000"/>
    <n v="226573.08"/>
    <n v="226573.09"/>
    <n v="0"/>
    <n v="226573.09"/>
    <n v="1"/>
  </r>
  <r>
    <s v="California-Fire Alarm replacement-Design"/>
    <x v="1"/>
    <x v="3"/>
    <x v="3"/>
    <x v="5"/>
    <n v="12125"/>
    <s v="No Proposal Provided"/>
    <n v="12125"/>
    <n v="0"/>
    <n v="12125"/>
    <n v="1"/>
  </r>
  <r>
    <s v="California-Fire Alarm replacement-DSA Fees"/>
    <x v="1"/>
    <x v="3"/>
    <x v="3"/>
    <x v="6"/>
    <n v="780"/>
    <s v="No Proposal Provided"/>
    <n v="2070"/>
    <n v="0"/>
    <n v="2070"/>
    <n v="1"/>
  </r>
  <r>
    <s v="California-Fire Alarm replacement-DSA Inspection"/>
    <x v="1"/>
    <x v="3"/>
    <x v="3"/>
    <x v="7"/>
    <n v="12250"/>
    <s v="No Proposal Provided"/>
    <n v="12250"/>
    <n v="0"/>
    <n v="12250"/>
    <n v="1"/>
  </r>
  <r>
    <s v="California-Fire Alarm replacement-Environ Consultant"/>
    <x v="1"/>
    <x v="3"/>
    <x v="3"/>
    <x v="9"/>
    <n v="0"/>
    <n v="0"/>
    <n v="0"/>
    <n v="0"/>
    <n v="0"/>
    <e v="#DIV/0!"/>
  </r>
  <r>
    <s v="California-Fire Alarm replacement-Reprographics"/>
    <x v="1"/>
    <x v="3"/>
    <x v="3"/>
    <x v="14"/>
    <n v="0"/>
    <n v="0"/>
    <n v="0"/>
    <n v="0"/>
    <n v="0"/>
    <e v="#DIV/0!"/>
  </r>
  <r>
    <s v="California-Interim Housing-Advertisement"/>
    <x v="1"/>
    <x v="3"/>
    <x v="4"/>
    <x v="0"/>
    <n v="0"/>
    <n v="0"/>
    <n v="0"/>
    <n v="0"/>
    <n v="0"/>
    <e v="#DIV/0!"/>
  </r>
  <r>
    <s v="California-Interim Housing-Alarm"/>
    <x v="1"/>
    <x v="3"/>
    <x v="4"/>
    <x v="16"/>
    <n v="0"/>
    <n v="0"/>
    <n v="0"/>
    <n v="0"/>
    <n v="0"/>
    <e v="#DIV/0!"/>
  </r>
  <r>
    <s v="California-Interim Housing-CM/PM Management"/>
    <x v="1"/>
    <x v="3"/>
    <x v="4"/>
    <x v="2"/>
    <n v="51590"/>
    <s v="N/A"/>
    <n v="0"/>
    <n v="0"/>
    <n v="0"/>
    <e v="#DIV/0!"/>
  </r>
  <r>
    <s v="California-Interim Housing-Construction Contingency"/>
    <x v="1"/>
    <x v="3"/>
    <x v="4"/>
    <x v="3"/>
    <n v="77000"/>
    <s v="N/A"/>
    <n v="0"/>
    <n v="0"/>
    <n v="0"/>
    <e v="#DIV/0!"/>
  </r>
  <r>
    <s v="California-Interim Housing-Contractor"/>
    <x v="1"/>
    <x v="3"/>
    <x v="4"/>
    <x v="4"/>
    <n v="770000"/>
    <s v="N/A"/>
    <n v="0"/>
    <n v="0"/>
    <n v="0"/>
    <e v="#DIV/0!"/>
  </r>
  <r>
    <s v="California-Interim Housing-Design"/>
    <x v="1"/>
    <x v="3"/>
    <x v="4"/>
    <x v="5"/>
    <n v="80000"/>
    <s v="N/A"/>
    <n v="4646.25"/>
    <n v="0"/>
    <n v="4646.25"/>
    <n v="1"/>
  </r>
  <r>
    <s v="California-Interim Housing-DSA Fees"/>
    <x v="1"/>
    <x v="3"/>
    <x v="4"/>
    <x v="6"/>
    <n v="16100"/>
    <s v="N/A"/>
    <n v="0"/>
    <n v="0"/>
    <n v="0"/>
    <e v="#DIV/0!"/>
  </r>
  <r>
    <s v="California-Interim Housing-DSA Inspection"/>
    <x v="1"/>
    <x v="3"/>
    <x v="4"/>
    <x v="7"/>
    <n v="13800"/>
    <s v="N/A"/>
    <n v="0"/>
    <n v="0"/>
    <n v="0"/>
    <e v="#DIV/0!"/>
  </r>
  <r>
    <s v="California-Interim Housing-DSA Special Inspection"/>
    <x v="1"/>
    <x v="3"/>
    <x v="4"/>
    <x v="8"/>
    <n v="13800"/>
    <s v="N/A"/>
    <n v="0"/>
    <n v="0"/>
    <n v="0"/>
    <e v="#DIV/0!"/>
  </r>
  <r>
    <s v="California-Interim Housing-Environ Consultant"/>
    <x v="1"/>
    <x v="3"/>
    <x v="4"/>
    <x v="9"/>
    <n v="0"/>
    <n v="0"/>
    <n v="0"/>
    <n v="0"/>
    <n v="0"/>
    <e v="#DIV/0!"/>
  </r>
  <r>
    <s v="California-Interim Housing-FF &amp; E"/>
    <x v="1"/>
    <x v="3"/>
    <x v="4"/>
    <x v="10"/>
    <n v="0"/>
    <n v="0"/>
    <n v="0"/>
    <n v="0"/>
    <n v="0"/>
    <e v="#DIV/0!"/>
  </r>
  <r>
    <s v="California-Interim Housing-Legal Services"/>
    <x v="1"/>
    <x v="3"/>
    <x v="4"/>
    <x v="11"/>
    <n v="0"/>
    <n v="0"/>
    <n v="0"/>
    <n v="0"/>
    <n v="0"/>
    <e v="#DIV/0!"/>
  </r>
  <r>
    <s v="California-Interim Housing-Modular Buildings"/>
    <x v="1"/>
    <x v="3"/>
    <x v="4"/>
    <x v="17"/>
    <n v="150000"/>
    <s v="N/A"/>
    <n v="0"/>
    <n v="0"/>
    <n v="0"/>
    <e v="#DIV/0!"/>
  </r>
  <r>
    <s v="California-Interim Housing-Move Management"/>
    <x v="1"/>
    <x v="3"/>
    <x v="4"/>
    <x v="13"/>
    <n v="0"/>
    <n v="0"/>
    <n v="0"/>
    <n v="0"/>
    <n v="0"/>
    <e v="#DIV/0!"/>
  </r>
  <r>
    <s v="California-Interim Housing-Reprographics"/>
    <x v="1"/>
    <x v="3"/>
    <x v="4"/>
    <x v="14"/>
    <n v="400"/>
    <s v="N/A"/>
    <n v="0"/>
    <n v="0"/>
    <n v="0"/>
    <e v="#DIV/0!"/>
  </r>
  <r>
    <s v="California-Interim Housing-Technology"/>
    <x v="1"/>
    <x v="3"/>
    <x v="4"/>
    <x v="15"/>
    <n v="0"/>
    <n v="0"/>
    <n v="0"/>
    <n v="0"/>
    <n v="0"/>
    <e v="#DIV/0!"/>
  </r>
  <r>
    <s v="Cedarlane-21st Century classroom-Advertisement"/>
    <x v="3"/>
    <x v="4"/>
    <x v="0"/>
    <x v="0"/>
    <n v="1728.75"/>
    <s v="No Proposal Provided"/>
    <n v="301.67"/>
    <n v="0"/>
    <n v="301.67"/>
    <n v="1"/>
  </r>
  <r>
    <s v="Cedarlane-21st Century classroom-Asbestos oversight/survey/abatement"/>
    <x v="3"/>
    <x v="4"/>
    <x v="0"/>
    <x v="1"/>
    <n v="100000"/>
    <s v="Incl in GC"/>
    <n v="0"/>
    <n v="0"/>
    <n v="0"/>
    <e v="#DIV/0!"/>
  </r>
  <r>
    <s v="Cedarlane-21st Century classroom-CM/PM Management"/>
    <x v="3"/>
    <x v="4"/>
    <x v="0"/>
    <x v="2"/>
    <n v="276221.51"/>
    <n v="187122"/>
    <n v="187100"/>
    <n v="0"/>
    <n v="187100"/>
    <n v="1"/>
  </r>
  <r>
    <s v="Cedarlane-21st Century classroom-Construction Contingency"/>
    <x v="3"/>
    <x v="4"/>
    <x v="0"/>
    <x v="3"/>
    <n v="269407.5"/>
    <n v="299000"/>
    <n v="0"/>
    <n v="0"/>
    <n v="0"/>
    <e v="#DIV/0!"/>
  </r>
  <r>
    <s v="Cedarlane-21st Century classroom-Contractor"/>
    <x v="3"/>
    <x v="4"/>
    <x v="0"/>
    <x v="4"/>
    <n v="2873769.8"/>
    <n v="2990000"/>
    <n v="3203141.91"/>
    <n v="0"/>
    <n v="3203141.91"/>
    <n v="1"/>
  </r>
  <r>
    <s v="Cedarlane-21st Century classroom-Design"/>
    <x v="3"/>
    <x v="4"/>
    <x v="0"/>
    <x v="5"/>
    <n v="330033.62"/>
    <n v="153600"/>
    <n v="153600"/>
    <n v="26812.410000000003"/>
    <n v="126787.59"/>
    <n v="0.82544003906249996"/>
  </r>
  <r>
    <s v="Cedarlane-21st Century classroom-DSA Fees"/>
    <x v="3"/>
    <x v="4"/>
    <x v="0"/>
    <x v="6"/>
    <n v="55005.599999999999"/>
    <s v="No Proposal Provided"/>
    <n v="41121.47"/>
    <n v="0"/>
    <n v="41121.47"/>
    <n v="1"/>
  </r>
  <r>
    <s v="Cedarlane-21st Century classroom-DSA Inspection"/>
    <x v="3"/>
    <x v="4"/>
    <x v="0"/>
    <x v="7"/>
    <n v="47147.66"/>
    <n v="93600"/>
    <n v="68832"/>
    <n v="0"/>
    <n v="68832"/>
    <n v="1"/>
  </r>
  <r>
    <s v="Cedarlane-21st Century classroom-DSA Special Inspection"/>
    <x v="3"/>
    <x v="4"/>
    <x v="0"/>
    <x v="8"/>
    <n v="23573"/>
    <s v="N/A"/>
    <n v="0"/>
    <n v="0"/>
    <n v="0"/>
    <e v="#DIV/0!"/>
  </r>
  <r>
    <s v="Cedarlane-21st Century classroom-Environ Consultant"/>
    <x v="3"/>
    <x v="4"/>
    <x v="0"/>
    <x v="9"/>
    <n v="13829.98"/>
    <n v="0"/>
    <n v="29325"/>
    <n v="0"/>
    <n v="29325"/>
    <n v="1"/>
  </r>
  <r>
    <s v="Cedarlane-21st Century classroom-FF &amp; E"/>
    <x v="3"/>
    <x v="4"/>
    <x v="0"/>
    <x v="10"/>
    <n v="500000"/>
    <n v="453688.26"/>
    <n v="654762.39"/>
    <n v="125663.48"/>
    <n v="529098.91"/>
    <n v="0.80807773641366298"/>
  </r>
  <r>
    <s v="Cedarlane-21st Century classroom-Legal Services"/>
    <x v="3"/>
    <x v="4"/>
    <x v="0"/>
    <x v="11"/>
    <n v="0"/>
    <n v="0"/>
    <n v="0"/>
    <n v="0"/>
    <n v="0"/>
    <e v="#DIV/0!"/>
  </r>
  <r>
    <s v="Cedarlane-21st Century classroom-Move classroom"/>
    <x v="3"/>
    <x v="4"/>
    <x v="0"/>
    <x v="12"/>
    <n v="0"/>
    <n v="0"/>
    <n v="2548.2599999999993"/>
    <n v="0"/>
    <n v="2548.2599999999993"/>
    <n v="1"/>
  </r>
  <r>
    <s v="Cedarlane-21st Century classroom-Move Management"/>
    <x v="3"/>
    <x v="4"/>
    <x v="0"/>
    <x v="13"/>
    <n v="12572.71"/>
    <n v="0"/>
    <n v="3723"/>
    <n v="0"/>
    <n v="3723"/>
    <n v="1"/>
  </r>
  <r>
    <s v="Cedarlane-21st Century classroom-Reprographics"/>
    <x v="3"/>
    <x v="4"/>
    <x v="0"/>
    <x v="14"/>
    <n v="1728.75"/>
    <n v="0"/>
    <n v="216.16000000000008"/>
    <n v="0"/>
    <n v="216.15999999999997"/>
    <n v="0.99999999999999944"/>
  </r>
  <r>
    <s v="Cedarlane-21st Century classroom-Technology"/>
    <x v="3"/>
    <x v="4"/>
    <x v="0"/>
    <x v="15"/>
    <n v="500000"/>
    <n v="54618.01"/>
    <n v="469884.98000000004"/>
    <n v="0"/>
    <n v="469884.98000000004"/>
    <n v="1"/>
  </r>
  <r>
    <s v="Cedarlane-Ceiling replacement-CM/PM Management"/>
    <x v="3"/>
    <x v="4"/>
    <x v="1"/>
    <x v="2"/>
    <n v="0"/>
    <n v="0"/>
    <n v="0"/>
    <n v="0"/>
    <n v="0"/>
    <e v="#DIV/0!"/>
  </r>
  <r>
    <s v="Cedarlane-Ceiling replacement-Contractor"/>
    <x v="3"/>
    <x v="4"/>
    <x v="1"/>
    <x v="4"/>
    <s v="N/A"/>
    <s v="N/A"/>
    <n v="0"/>
    <n v="0"/>
    <n v="0"/>
    <e v="#DIV/0!"/>
  </r>
  <r>
    <s v="Cedarlane-Drinking Fountain replacement-Advertisement"/>
    <x v="3"/>
    <x v="4"/>
    <x v="2"/>
    <x v="0"/>
    <n v="0"/>
    <n v="0"/>
    <n v="0"/>
    <n v="0"/>
    <n v="0"/>
    <e v="#DIV/0!"/>
  </r>
  <r>
    <s v="Cedarlane-Drinking Fountain replacement-Contractor"/>
    <x v="3"/>
    <x v="4"/>
    <x v="2"/>
    <x v="4"/>
    <n v="18000"/>
    <s v="N/A"/>
    <n v="0"/>
    <n v="0"/>
    <n v="0"/>
    <e v="#DIV/0!"/>
  </r>
  <r>
    <s v="Cedarlane-Drinking Fountain replacement-Design"/>
    <x v="3"/>
    <x v="4"/>
    <x v="2"/>
    <x v="5"/>
    <n v="0"/>
    <n v="0"/>
    <n v="0"/>
    <n v="0"/>
    <n v="0"/>
    <e v="#DIV/0!"/>
  </r>
  <r>
    <s v="Cedarlane-Drinking Fountain replacement-DSA Fees"/>
    <x v="3"/>
    <x v="4"/>
    <x v="2"/>
    <x v="6"/>
    <n v="0"/>
    <n v="0"/>
    <n v="0"/>
    <n v="0"/>
    <n v="0"/>
    <e v="#DIV/0!"/>
  </r>
  <r>
    <s v="Cedarlane-Drinking Fountain replacement-DSA Inspection"/>
    <x v="3"/>
    <x v="4"/>
    <x v="2"/>
    <x v="7"/>
    <n v="1200"/>
    <s v="No Proposal Provided"/>
    <n v="1200"/>
    <n v="0"/>
    <n v="1200"/>
    <n v="1"/>
  </r>
  <r>
    <s v="Cedarlane-Drinking Fountain replacement-DSA Special Inspection"/>
    <x v="3"/>
    <x v="4"/>
    <x v="2"/>
    <x v="8"/>
    <n v="0"/>
    <n v="0"/>
    <n v="0"/>
    <n v="0"/>
    <n v="0"/>
    <e v="#DIV/0!"/>
  </r>
  <r>
    <s v="Cedarlane-Drinking Fountain replacement-Environ Consultant"/>
    <x v="3"/>
    <x v="4"/>
    <x v="2"/>
    <x v="9"/>
    <n v="0"/>
    <n v="0"/>
    <n v="0"/>
    <n v="0"/>
    <n v="0"/>
    <e v="#DIV/0!"/>
  </r>
  <r>
    <s v="Cedarlane-Drinking Fountain replacement-Reprographics"/>
    <x v="3"/>
    <x v="4"/>
    <x v="2"/>
    <x v="14"/>
    <n v="0"/>
    <n v="0"/>
    <n v="0"/>
    <n v="0"/>
    <n v="0"/>
    <e v="#DIV/0!"/>
  </r>
  <r>
    <s v="Cedarlane-Fire Alarm replacement-Advertisement"/>
    <x v="3"/>
    <x v="4"/>
    <x v="3"/>
    <x v="0"/>
    <n v="0"/>
    <n v="0"/>
    <n v="0"/>
    <n v="0"/>
    <n v="0"/>
    <e v="#DIV/0!"/>
  </r>
  <r>
    <s v="Cedarlane-Fire Alarm replacement-Contractor"/>
    <x v="3"/>
    <x v="4"/>
    <x v="3"/>
    <x v="4"/>
    <n v="116400"/>
    <n v="116400"/>
    <n v="106399.99"/>
    <n v="0"/>
    <n v="106399.99"/>
    <n v="1"/>
  </r>
  <r>
    <s v="Cedarlane-Fire Alarm replacement-Design"/>
    <x v="3"/>
    <x v="4"/>
    <x v="3"/>
    <x v="5"/>
    <n v="47500"/>
    <n v="47500"/>
    <n v="4750"/>
    <n v="0"/>
    <n v="4750"/>
    <n v="1"/>
  </r>
  <r>
    <s v="Cedarlane-Fire Alarm replacement-DSA Fees"/>
    <x v="3"/>
    <x v="4"/>
    <x v="3"/>
    <x v="6"/>
    <n v="1290"/>
    <s v="No Proposal Provided"/>
    <n v="1290"/>
    <n v="0"/>
    <n v="1290"/>
    <n v="1"/>
  </r>
  <r>
    <s v="Cedarlane-Fire Alarm replacement-DSA Inspection"/>
    <x v="3"/>
    <x v="4"/>
    <x v="3"/>
    <x v="7"/>
    <n v="8250"/>
    <s v="No Proposal Provided"/>
    <n v="8250"/>
    <n v="0"/>
    <n v="8250"/>
    <n v="1"/>
  </r>
  <r>
    <s v="Cedarlane-Fire Alarm replacement-Environ Consultant"/>
    <x v="3"/>
    <x v="4"/>
    <x v="3"/>
    <x v="9"/>
    <n v="0"/>
    <n v="0"/>
    <n v="800"/>
    <n v="0"/>
    <n v="800"/>
    <n v="1"/>
  </r>
  <r>
    <s v="Cedarlane-Fire Alarm replacement-Reprographics"/>
    <x v="3"/>
    <x v="4"/>
    <x v="3"/>
    <x v="14"/>
    <n v="0"/>
    <n v="0"/>
    <n v="0"/>
    <n v="0"/>
    <n v="0"/>
    <e v="#DIV/0!"/>
  </r>
  <r>
    <s v="Cedarlane-Interim Housing-Advertisement"/>
    <x v="3"/>
    <x v="4"/>
    <x v="4"/>
    <x v="0"/>
    <n v="850"/>
    <n v="0"/>
    <n v="301.66000000000003"/>
    <n v="0"/>
    <n v="301.66000000000003"/>
    <n v="1"/>
  </r>
  <r>
    <s v="Cedarlane-Interim Housing-Alarm"/>
    <x v="3"/>
    <x v="4"/>
    <x v="4"/>
    <x v="16"/>
    <n v="0"/>
    <n v="0"/>
    <n v="0"/>
    <n v="0"/>
    <n v="0"/>
    <e v="#DIV/0!"/>
  </r>
  <r>
    <s v="Cedarlane-Interim Housing-CM/PM Management"/>
    <x v="3"/>
    <x v="4"/>
    <x v="4"/>
    <x v="2"/>
    <s v="Incl in 21st"/>
    <s v="Incl in 21st"/>
    <n v="0"/>
    <n v="0"/>
    <n v="0"/>
    <e v="#DIV/0!"/>
  </r>
  <r>
    <s v="Cedarlane-Interim Housing-Construction Contingency"/>
    <x v="3"/>
    <x v="4"/>
    <x v="4"/>
    <x v="3"/>
    <n v="82500"/>
    <n v="82500"/>
    <n v="0"/>
    <n v="0"/>
    <n v="0"/>
    <e v="#DIV/0!"/>
  </r>
  <r>
    <s v="Cedarlane-Interim Housing-Contractor"/>
    <x v="3"/>
    <x v="4"/>
    <x v="4"/>
    <x v="4"/>
    <n v="825000"/>
    <n v="825000"/>
    <n v="898952.41"/>
    <n v="0"/>
    <n v="898952.41"/>
    <n v="1"/>
  </r>
  <r>
    <s v="Cedarlane-Interim Housing-Design"/>
    <x v="3"/>
    <x v="4"/>
    <x v="4"/>
    <x v="5"/>
    <n v="100000"/>
    <n v="117105"/>
    <n v="73063.709999999992"/>
    <n v="0"/>
    <n v="73063.710000000021"/>
    <n v="1.0000000000000004"/>
  </r>
  <r>
    <s v="Cedarlane-Interim Housing-DSA Fees"/>
    <x v="3"/>
    <x v="4"/>
    <x v="4"/>
    <x v="6"/>
    <n v="17000"/>
    <s v="No Proposal Provided"/>
    <n v="14715.04"/>
    <n v="0"/>
    <n v="14715.04"/>
    <n v="1"/>
  </r>
  <r>
    <s v="Cedarlane-Interim Housing-DSA Inspection"/>
    <x v="3"/>
    <x v="4"/>
    <x v="4"/>
    <x v="7"/>
    <n v="14875"/>
    <n v="14688"/>
    <n v="14688"/>
    <n v="0"/>
    <n v="14688"/>
    <n v="1"/>
  </r>
  <r>
    <s v="Cedarlane-Interim Housing-DSA Special Inspection"/>
    <x v="3"/>
    <x v="4"/>
    <x v="4"/>
    <x v="8"/>
    <n v="10625"/>
    <n v="16920"/>
    <n v="10317.5"/>
    <n v="0"/>
    <n v="10317.5"/>
    <n v="1"/>
  </r>
  <r>
    <s v="Cedarlane-Interim Housing-Environ Consultant"/>
    <x v="3"/>
    <x v="4"/>
    <x v="4"/>
    <x v="9"/>
    <n v="0"/>
    <n v="0"/>
    <n v="0"/>
    <n v="0"/>
    <n v="0"/>
    <e v="#DIV/0!"/>
  </r>
  <r>
    <s v="Cedarlane-Interim Housing-FF &amp; E"/>
    <x v="3"/>
    <x v="4"/>
    <x v="4"/>
    <x v="10"/>
    <n v="0"/>
    <n v="0"/>
    <n v="35280.9"/>
    <n v="0"/>
    <n v="35280.9"/>
    <n v="1"/>
  </r>
  <r>
    <s v="Cedarlane-Interim Housing-Legal Services"/>
    <x v="3"/>
    <x v="4"/>
    <x v="4"/>
    <x v="11"/>
    <n v="0"/>
    <n v="0"/>
    <n v="0"/>
    <n v="0"/>
    <n v="0"/>
    <e v="#DIV/0!"/>
  </r>
  <r>
    <s v="Cedarlane-Interim Housing-Modular Buildings"/>
    <x v="3"/>
    <x v="4"/>
    <x v="4"/>
    <x v="17"/>
    <n v="239788.74"/>
    <n v="239788.74"/>
    <n v="239788.74"/>
    <n v="0"/>
    <n v="239788.74"/>
    <n v="1"/>
  </r>
  <r>
    <s v="Cedarlane-Interim Housing-Move Management"/>
    <x v="3"/>
    <x v="4"/>
    <x v="4"/>
    <x v="13"/>
    <n v="0"/>
    <n v="0"/>
    <n v="0"/>
    <n v="0"/>
    <n v="0"/>
    <e v="#DIV/0!"/>
  </r>
  <r>
    <s v="Cedarlane-Interim Housing-Reprographics"/>
    <x v="3"/>
    <x v="4"/>
    <x v="4"/>
    <x v="14"/>
    <n v="850"/>
    <n v="0"/>
    <n v="0"/>
    <n v="0"/>
    <n v="0"/>
    <e v="#DIV/0!"/>
  </r>
  <r>
    <s v="Cedarlane-Interim Housing-Technology"/>
    <x v="3"/>
    <x v="4"/>
    <x v="4"/>
    <x v="15"/>
    <n v="0"/>
    <n v="0"/>
    <n v="0"/>
    <n v="0"/>
    <n v="0"/>
    <e v="#DIV/0!"/>
  </r>
  <r>
    <s v="Del Valle-21st Century classroom-Advertisement"/>
    <x v="4"/>
    <x v="5"/>
    <x v="0"/>
    <x v="0"/>
    <n v="1217.69"/>
    <n v="0"/>
    <n v="0"/>
    <n v="0"/>
    <n v="0"/>
    <e v="#DIV/0!"/>
  </r>
  <r>
    <s v="Del Valle-21st Century classroom-Asbestos oversight/survey/abatement"/>
    <x v="4"/>
    <x v="5"/>
    <x v="0"/>
    <x v="1"/>
    <n v="48872.24"/>
    <n v="0"/>
    <n v="0"/>
    <n v="0"/>
    <n v="0"/>
    <e v="#DIV/0!"/>
  </r>
  <r>
    <s v="Del Valle-21st Century classroom-CM/PM Management"/>
    <x v="4"/>
    <x v="5"/>
    <x v="0"/>
    <x v="2"/>
    <n v="192978.68"/>
    <s v="N/A"/>
    <n v="0"/>
    <n v="0"/>
    <n v="0"/>
    <e v="#DIV/0!"/>
  </r>
  <r>
    <s v="Del Valle-21st Century classroom-Construction Contingency"/>
    <x v="4"/>
    <x v="5"/>
    <x v="0"/>
    <x v="3"/>
    <n v="189763.3"/>
    <n v="0"/>
    <n v="0"/>
    <n v="0"/>
    <n v="0"/>
    <e v="#DIV/0!"/>
  </r>
  <r>
    <s v="Del Valle-21st Century classroom-Contractor"/>
    <x v="4"/>
    <x v="5"/>
    <x v="0"/>
    <x v="4"/>
    <n v="2024205.12"/>
    <n v="0"/>
    <n v="48872.24"/>
    <n v="0"/>
    <n v="48872.24"/>
    <n v="1"/>
  </r>
  <r>
    <s v="Del Valle-21st Century classroom-Design"/>
    <x v="4"/>
    <x v="5"/>
    <x v="0"/>
    <x v="5"/>
    <n v="232466.68"/>
    <s v="N/A"/>
    <n v="0"/>
    <n v="0"/>
    <n v="0"/>
    <e v="#DIV/0!"/>
  </r>
  <r>
    <s v="Del Valle-21st Century classroom-DSA Fees"/>
    <x v="4"/>
    <x v="5"/>
    <x v="0"/>
    <x v="6"/>
    <n v="38744.449999999997"/>
    <s v="N/A"/>
    <n v="0"/>
    <n v="0"/>
    <n v="0"/>
    <e v="#DIV/0!"/>
  </r>
  <r>
    <s v="Del Valle-21st Century classroom-DSA Inspection"/>
    <x v="4"/>
    <x v="5"/>
    <x v="0"/>
    <x v="7"/>
    <n v="33209.53"/>
    <s v="N/A"/>
    <n v="0"/>
    <n v="0"/>
    <n v="0"/>
    <e v="#DIV/0!"/>
  </r>
  <r>
    <s v="Del Valle-21st Century classroom-DSA Special Inspection"/>
    <x v="4"/>
    <x v="5"/>
    <x v="0"/>
    <x v="8"/>
    <n v="16604.759999999998"/>
    <s v="N/A"/>
    <n v="0"/>
    <n v="0"/>
    <n v="0"/>
    <e v="#DIV/0!"/>
  </r>
  <r>
    <s v="Del Valle-21st Century classroom-Environ Consultant"/>
    <x v="4"/>
    <x v="5"/>
    <x v="0"/>
    <x v="9"/>
    <n v="12176.83"/>
    <s v="N/A"/>
    <n v="2600"/>
    <n v="0"/>
    <n v="2600"/>
    <n v="1"/>
  </r>
  <r>
    <s v="Del Valle-21st Century classroom-FF &amp; E"/>
    <x v="4"/>
    <x v="5"/>
    <x v="0"/>
    <x v="10"/>
    <n v="340000"/>
    <s v="No Request for Proposal"/>
    <n v="41441.22"/>
    <n v="0"/>
    <n v="41441.22"/>
    <n v="1"/>
  </r>
  <r>
    <s v="Del Valle-21st Century classroom-Legal Services"/>
    <x v="4"/>
    <x v="5"/>
    <x v="0"/>
    <x v="11"/>
    <n v="0"/>
    <n v="0"/>
    <n v="0"/>
    <n v="0"/>
    <n v="0"/>
    <e v="#DIV/0!"/>
  </r>
  <r>
    <s v="Del Valle-21st Century classroom-Move classroom"/>
    <x v="4"/>
    <x v="5"/>
    <x v="0"/>
    <x v="12"/>
    <n v="0"/>
    <n v="0"/>
    <n v="0"/>
    <n v="0"/>
    <n v="0"/>
    <e v="#DIV/0!"/>
  </r>
  <r>
    <s v="Del Valle-21st Century classroom-Move Management"/>
    <x v="4"/>
    <x v="5"/>
    <x v="0"/>
    <x v="13"/>
    <n v="8855.8700000000008"/>
    <s v="N/A"/>
    <n v="0"/>
    <n v="0"/>
    <n v="0"/>
    <e v="#DIV/0!"/>
  </r>
  <r>
    <s v="Del Valle-21st Century classroom-Reprographics"/>
    <x v="4"/>
    <x v="5"/>
    <x v="0"/>
    <x v="14"/>
    <n v="1217.69"/>
    <s v="N/A"/>
    <n v="0"/>
    <n v="0"/>
    <n v="0"/>
    <e v="#DIV/0!"/>
  </r>
  <r>
    <s v="Del Valle-21st Century classroom-Technology"/>
    <x v="4"/>
    <x v="5"/>
    <x v="0"/>
    <x v="15"/>
    <n v="340000"/>
    <n v="0"/>
    <n v="150792.63999999998"/>
    <n v="0"/>
    <n v="150792.63999999998"/>
    <n v="1"/>
  </r>
  <r>
    <s v="Del Valle-Ceiling replacement-CM/PM Management"/>
    <x v="4"/>
    <x v="5"/>
    <x v="1"/>
    <x v="2"/>
    <n v="0"/>
    <n v="0"/>
    <n v="0"/>
    <n v="0"/>
    <n v="0"/>
    <e v="#DIV/0!"/>
  </r>
  <r>
    <s v="Del Valle-Ceiling replacement-Contractor"/>
    <x v="4"/>
    <x v="5"/>
    <x v="1"/>
    <x v="4"/>
    <n v="333183"/>
    <n v="333183"/>
    <n v="333183"/>
    <n v="0"/>
    <n v="333183"/>
    <n v="1"/>
  </r>
  <r>
    <s v="Del Valle-Drinking Fountain replacement-Advertisement"/>
    <x v="4"/>
    <x v="5"/>
    <x v="2"/>
    <x v="0"/>
    <n v="0"/>
    <n v="0"/>
    <n v="0"/>
    <n v="0"/>
    <n v="0"/>
    <e v="#DIV/0!"/>
  </r>
  <r>
    <s v="Del Valle-Drinking Fountain replacement-Contractor"/>
    <x v="4"/>
    <x v="5"/>
    <x v="2"/>
    <x v="4"/>
    <n v="15000"/>
    <n v="0"/>
    <n v="0"/>
    <n v="0"/>
    <n v="0"/>
    <e v="#DIV/0!"/>
  </r>
  <r>
    <s v="Del Valle-Drinking Fountain replacement-Design"/>
    <x v="4"/>
    <x v="5"/>
    <x v="2"/>
    <x v="5"/>
    <n v="0"/>
    <n v="0"/>
    <n v="0"/>
    <n v="0"/>
    <n v="0"/>
    <e v="#DIV/0!"/>
  </r>
  <r>
    <s v="Del Valle-Drinking Fountain replacement-DSA Fees"/>
    <x v="4"/>
    <x v="5"/>
    <x v="2"/>
    <x v="6"/>
    <n v="0"/>
    <n v="0"/>
    <n v="0"/>
    <n v="0"/>
    <n v="0"/>
    <e v="#DIV/0!"/>
  </r>
  <r>
    <s v="Del Valle-Drinking Fountain replacement-DSA Inspection"/>
    <x v="4"/>
    <x v="5"/>
    <x v="2"/>
    <x v="7"/>
    <n v="0"/>
    <n v="0"/>
    <n v="0"/>
    <n v="0"/>
    <n v="0"/>
    <e v="#DIV/0!"/>
  </r>
  <r>
    <s v="Del Valle-Drinking Fountain replacement-DSA Special Inspection"/>
    <x v="4"/>
    <x v="5"/>
    <x v="2"/>
    <x v="8"/>
    <n v="0"/>
    <n v="0"/>
    <n v="0"/>
    <n v="0"/>
    <n v="0"/>
    <e v="#DIV/0!"/>
  </r>
  <r>
    <s v="Del Valle-Drinking Fountain replacement-Environ Consultant"/>
    <x v="4"/>
    <x v="5"/>
    <x v="2"/>
    <x v="9"/>
    <n v="0"/>
    <n v="0"/>
    <n v="0"/>
    <n v="0"/>
    <n v="0"/>
    <e v="#DIV/0!"/>
  </r>
  <r>
    <s v="Del Valle-Drinking Fountain replacement-Reprographics"/>
    <x v="4"/>
    <x v="5"/>
    <x v="2"/>
    <x v="14"/>
    <n v="0"/>
    <n v="0"/>
    <n v="0"/>
    <n v="0"/>
    <n v="0"/>
    <e v="#DIV/0!"/>
  </r>
  <r>
    <s v="Del Valle-Fire Alarm replacement-Advertisement"/>
    <x v="4"/>
    <x v="5"/>
    <x v="3"/>
    <x v="0"/>
    <n v="0"/>
    <n v="0"/>
    <n v="0"/>
    <n v="0"/>
    <n v="0"/>
    <e v="#DIV/0!"/>
  </r>
  <r>
    <s v="Del Valle-Fire Alarm replacement-Contractor"/>
    <x v="4"/>
    <x v="5"/>
    <x v="3"/>
    <x v="4"/>
    <n v="255000"/>
    <s v="N/A"/>
    <n v="0"/>
    <n v="0"/>
    <n v="0"/>
    <e v="#DIV/0!"/>
  </r>
  <r>
    <s v="Del Valle-Fire Alarm replacement-Design"/>
    <x v="4"/>
    <x v="5"/>
    <x v="3"/>
    <x v="5"/>
    <n v="48500"/>
    <n v="48500"/>
    <n v="36375"/>
    <n v="0"/>
    <n v="36375"/>
    <n v="1"/>
  </r>
  <r>
    <s v="Del Valle-Fire Alarm replacement-DSA Fees"/>
    <x v="4"/>
    <x v="5"/>
    <x v="3"/>
    <x v="6"/>
    <n v="0"/>
    <n v="0"/>
    <n v="870"/>
    <n v="0"/>
    <n v="870"/>
    <n v="1"/>
  </r>
  <r>
    <s v="Del Valle-Fire Alarm replacement-DSA Inspection"/>
    <x v="4"/>
    <x v="5"/>
    <x v="3"/>
    <x v="7"/>
    <n v="0"/>
    <n v="0"/>
    <n v="0"/>
    <n v="0"/>
    <n v="0"/>
    <e v="#DIV/0!"/>
  </r>
  <r>
    <s v="Del Valle-Fire Alarm replacement-Environ Consultant"/>
    <x v="4"/>
    <x v="5"/>
    <x v="3"/>
    <x v="9"/>
    <n v="0"/>
    <n v="0"/>
    <n v="0"/>
    <n v="0"/>
    <n v="0"/>
    <e v="#DIV/0!"/>
  </r>
  <r>
    <s v="Del Valle-Fire Alarm replacement-Reprographics"/>
    <x v="4"/>
    <x v="5"/>
    <x v="3"/>
    <x v="14"/>
    <n v="0"/>
    <n v="0"/>
    <n v="0"/>
    <n v="0"/>
    <n v="0"/>
    <e v="#DIV/0!"/>
  </r>
  <r>
    <s v="Del Valle-Interim Housing-Advertisement"/>
    <x v="4"/>
    <x v="5"/>
    <x v="4"/>
    <x v="0"/>
    <n v="400"/>
    <s v="N/A"/>
    <n v="0"/>
    <n v="0"/>
    <n v="0"/>
    <e v="#DIV/0!"/>
  </r>
  <r>
    <s v="Del Valle-Interim Housing-Alarm"/>
    <x v="4"/>
    <x v="5"/>
    <x v="4"/>
    <x v="16"/>
    <n v="0"/>
    <n v="0"/>
    <n v="0"/>
    <n v="0"/>
    <n v="0"/>
    <e v="#DIV/0!"/>
  </r>
  <r>
    <s v="Del Valle-Interim Housing-CM/PM Management"/>
    <x v="4"/>
    <x v="5"/>
    <x v="4"/>
    <x v="2"/>
    <n v="43850"/>
    <s v="N/A"/>
    <n v="0"/>
    <n v="0"/>
    <n v="0"/>
    <e v="#DIV/0!"/>
  </r>
  <r>
    <s v="Del Valle-Interim Housing-Construction Contingency"/>
    <x v="4"/>
    <x v="5"/>
    <x v="4"/>
    <x v="3"/>
    <n v="55000"/>
    <s v="N/A"/>
    <n v="0"/>
    <n v="0"/>
    <n v="0"/>
    <e v="#DIV/0!"/>
  </r>
  <r>
    <s v="Del Valle-Interim Housing-Contractor"/>
    <x v="4"/>
    <x v="5"/>
    <x v="4"/>
    <x v="4"/>
    <n v="550000"/>
    <s v="N/A"/>
    <n v="0"/>
    <n v="0"/>
    <n v="0"/>
    <e v="#DIV/0!"/>
  </r>
  <r>
    <s v="Del Valle-Interim Housing-Design"/>
    <x v="4"/>
    <x v="5"/>
    <x v="4"/>
    <x v="5"/>
    <n v="80000"/>
    <s v="N/A"/>
    <n v="0"/>
    <n v="0"/>
    <n v="0"/>
    <e v="#DIV/0!"/>
  </r>
  <r>
    <s v="Del Valle-Interim Housing-DSA Fees"/>
    <x v="4"/>
    <x v="5"/>
    <x v="4"/>
    <x v="6"/>
    <n v="14000"/>
    <s v="N/A"/>
    <n v="0"/>
    <n v="0"/>
    <n v="0"/>
    <e v="#DIV/0!"/>
  </r>
  <r>
    <s v="Del Valle-Interim Housing-DSA Inspection"/>
    <x v="4"/>
    <x v="5"/>
    <x v="4"/>
    <x v="7"/>
    <n v="12000"/>
    <s v="N/A"/>
    <n v="0"/>
    <n v="0"/>
    <n v="0"/>
    <e v="#DIV/0!"/>
  </r>
  <r>
    <s v="Del Valle-Interim Housing-DSA Special Inspection"/>
    <x v="4"/>
    <x v="5"/>
    <x v="4"/>
    <x v="8"/>
    <n v="12000"/>
    <s v="N/A"/>
    <n v="0"/>
    <n v="0"/>
    <n v="0"/>
    <e v="#DIV/0!"/>
  </r>
  <r>
    <s v="Del Valle-Interim Housing-Environ Consultant"/>
    <x v="4"/>
    <x v="5"/>
    <x v="4"/>
    <x v="9"/>
    <n v="0"/>
    <n v="0"/>
    <n v="0"/>
    <n v="0"/>
    <n v="0"/>
    <e v="#DIV/0!"/>
  </r>
  <r>
    <s v="Del Valle-Interim Housing-FF &amp; E"/>
    <x v="4"/>
    <x v="5"/>
    <x v="4"/>
    <x v="10"/>
    <n v="0"/>
    <n v="0"/>
    <n v="0"/>
    <n v="0"/>
    <n v="0"/>
    <e v="#DIV/0!"/>
  </r>
  <r>
    <s v="Del Valle-Interim Housing-Legal Services"/>
    <x v="4"/>
    <x v="5"/>
    <x v="4"/>
    <x v="11"/>
    <n v="0"/>
    <n v="0"/>
    <n v="0"/>
    <n v="0"/>
    <n v="0"/>
    <e v="#DIV/0!"/>
  </r>
  <r>
    <s v="Del Valle-Interim Housing-Modular Buildings"/>
    <x v="4"/>
    <x v="5"/>
    <x v="4"/>
    <x v="17"/>
    <n v="150000"/>
    <s v="N/A"/>
    <n v="0"/>
    <n v="0"/>
    <n v="0"/>
    <e v="#DIV/0!"/>
  </r>
  <r>
    <s v="Del Valle-Interim Housing-Move Management"/>
    <x v="4"/>
    <x v="5"/>
    <x v="4"/>
    <x v="13"/>
    <n v="0"/>
    <n v="0"/>
    <n v="0"/>
    <n v="0"/>
    <n v="0"/>
    <e v="#DIV/0!"/>
  </r>
  <r>
    <s v="Del Valle-Interim Housing-Reprographics"/>
    <x v="4"/>
    <x v="5"/>
    <x v="4"/>
    <x v="14"/>
    <n v="400"/>
    <s v="N/A"/>
    <n v="0"/>
    <n v="0"/>
    <n v="0"/>
    <e v="#DIV/0!"/>
  </r>
  <r>
    <s v="Del Valle-Interim Housing-Technology"/>
    <x v="4"/>
    <x v="5"/>
    <x v="4"/>
    <x v="15"/>
    <n v="0"/>
    <n v="0"/>
    <n v="0"/>
    <n v="0"/>
    <n v="0"/>
    <e v="#DIV/0!"/>
  </r>
  <r>
    <s v="Dibble-21st Century classroom-Advertisement"/>
    <x v="0"/>
    <x v="6"/>
    <x v="0"/>
    <x v="0"/>
    <n v="0"/>
    <n v="0"/>
    <n v="0"/>
    <n v="0"/>
    <n v="0"/>
    <e v="#DIV/0!"/>
  </r>
  <r>
    <s v="Dibble-21st Century classroom-Asbestos oversight/survey/abatement"/>
    <x v="0"/>
    <x v="6"/>
    <x v="0"/>
    <x v="1"/>
    <n v="0"/>
    <n v="0"/>
    <n v="0"/>
    <n v="0"/>
    <n v="0"/>
    <e v="#DIV/0!"/>
  </r>
  <r>
    <s v="Dibble-21st Century classroom-CM/PM Management"/>
    <x v="0"/>
    <x v="6"/>
    <x v="0"/>
    <x v="2"/>
    <n v="0"/>
    <n v="0"/>
    <n v="0"/>
    <n v="0"/>
    <n v="0"/>
    <e v="#DIV/0!"/>
  </r>
  <r>
    <s v="Dibble-21st Century classroom-Construction Contingency"/>
    <x v="0"/>
    <x v="6"/>
    <x v="0"/>
    <x v="3"/>
    <n v="0"/>
    <n v="0"/>
    <n v="0"/>
    <n v="0"/>
    <n v="0"/>
    <e v="#DIV/0!"/>
  </r>
  <r>
    <s v="Dibble-21st Century classroom-Contractor"/>
    <x v="0"/>
    <x v="6"/>
    <x v="0"/>
    <x v="4"/>
    <n v="0"/>
    <n v="0"/>
    <n v="0"/>
    <n v="0"/>
    <n v="0"/>
    <e v="#DIV/0!"/>
  </r>
  <r>
    <s v="Dibble-21st Century classroom-Design"/>
    <x v="0"/>
    <x v="6"/>
    <x v="0"/>
    <x v="5"/>
    <n v="0"/>
    <n v="0"/>
    <n v="0"/>
    <n v="0"/>
    <n v="0"/>
    <e v="#DIV/0!"/>
  </r>
  <r>
    <s v="Dibble-21st Century classroom-DSA Fees"/>
    <x v="0"/>
    <x v="6"/>
    <x v="0"/>
    <x v="6"/>
    <n v="0"/>
    <n v="0"/>
    <n v="0"/>
    <n v="0"/>
    <n v="0"/>
    <e v="#DIV/0!"/>
  </r>
  <r>
    <s v="Dibble-21st Century classroom-DSA Inspection"/>
    <x v="0"/>
    <x v="6"/>
    <x v="0"/>
    <x v="7"/>
    <n v="0"/>
    <n v="0"/>
    <n v="0"/>
    <n v="0"/>
    <n v="0"/>
    <e v="#DIV/0!"/>
  </r>
  <r>
    <s v="Dibble-21st Century classroom-DSA Special Inspection"/>
    <x v="0"/>
    <x v="6"/>
    <x v="0"/>
    <x v="8"/>
    <n v="0"/>
    <n v="0"/>
    <n v="0"/>
    <n v="0"/>
    <n v="0"/>
    <e v="#DIV/0!"/>
  </r>
  <r>
    <s v="Dibble-21st Century classroom-Environ Consultant"/>
    <x v="0"/>
    <x v="6"/>
    <x v="0"/>
    <x v="9"/>
    <n v="2700"/>
    <s v="No Proposal Provided"/>
    <n v="2700"/>
    <n v="0"/>
    <n v="2700"/>
    <n v="1"/>
  </r>
  <r>
    <s v="Dibble-21st Century classroom-FF &amp; E"/>
    <x v="0"/>
    <x v="6"/>
    <x v="0"/>
    <x v="10"/>
    <n v="0"/>
    <n v="0"/>
    <n v="0"/>
    <n v="0"/>
    <n v="0"/>
    <e v="#DIV/0!"/>
  </r>
  <r>
    <s v="Dibble-21st Century classroom-Legal Services"/>
    <x v="0"/>
    <x v="6"/>
    <x v="0"/>
    <x v="11"/>
    <n v="0"/>
    <n v="0"/>
    <n v="0"/>
    <n v="0"/>
    <n v="0"/>
    <e v="#DIV/0!"/>
  </r>
  <r>
    <s v="Dibble-21st Century classroom-Move classroom"/>
    <x v="0"/>
    <x v="6"/>
    <x v="0"/>
    <x v="12"/>
    <n v="0"/>
    <n v="0"/>
    <n v="0"/>
    <n v="0"/>
    <n v="0"/>
    <e v="#DIV/0!"/>
  </r>
  <r>
    <s v="Dibble-21st Century classroom-Move Management"/>
    <x v="0"/>
    <x v="6"/>
    <x v="0"/>
    <x v="13"/>
    <n v="0"/>
    <n v="0"/>
    <n v="0"/>
    <n v="0"/>
    <n v="0"/>
    <e v="#DIV/0!"/>
  </r>
  <r>
    <s v="Dibble-21st Century classroom-Reprographics"/>
    <x v="0"/>
    <x v="6"/>
    <x v="0"/>
    <x v="14"/>
    <n v="0"/>
    <n v="0"/>
    <n v="0"/>
    <n v="0"/>
    <n v="0"/>
    <e v="#DIV/0!"/>
  </r>
  <r>
    <s v="Dibble-21st Century classroom-Technology"/>
    <x v="0"/>
    <x v="6"/>
    <x v="0"/>
    <x v="15"/>
    <n v="0"/>
    <n v="0"/>
    <n v="0"/>
    <n v="0"/>
    <n v="0"/>
    <e v="#DIV/0!"/>
  </r>
  <r>
    <s v="Dibble-Ceiling replacement-CM/PM Management"/>
    <x v="0"/>
    <x v="6"/>
    <x v="1"/>
    <x v="2"/>
    <n v="0"/>
    <n v="0"/>
    <n v="0"/>
    <n v="0"/>
    <n v="0"/>
    <e v="#DIV/0!"/>
  </r>
  <r>
    <s v="Dibble-Ceiling replacement-Contractor"/>
    <x v="0"/>
    <x v="6"/>
    <x v="1"/>
    <x v="4"/>
    <n v="0"/>
    <n v="0"/>
    <n v="0"/>
    <n v="0"/>
    <n v="0"/>
    <e v="#DIV/0!"/>
  </r>
  <r>
    <s v="Dibble-Drinking Fountain replacement-Advertisement"/>
    <x v="0"/>
    <x v="6"/>
    <x v="2"/>
    <x v="0"/>
    <n v="0"/>
    <n v="0"/>
    <n v="0"/>
    <n v="0"/>
    <n v="0"/>
    <e v="#DIV/0!"/>
  </r>
  <r>
    <s v="Dibble-Drinking Fountain replacement-Contractor"/>
    <x v="0"/>
    <x v="6"/>
    <x v="2"/>
    <x v="4"/>
    <n v="0"/>
    <n v="0"/>
    <n v="0"/>
    <n v="0"/>
    <n v="0"/>
    <e v="#DIV/0!"/>
  </r>
  <r>
    <s v="Dibble-Drinking Fountain replacement-Design"/>
    <x v="0"/>
    <x v="6"/>
    <x v="2"/>
    <x v="5"/>
    <n v="0"/>
    <n v="0"/>
    <n v="0"/>
    <n v="0"/>
    <n v="0"/>
    <e v="#DIV/0!"/>
  </r>
  <r>
    <s v="Dibble-Drinking Fountain replacement-DSA Fees"/>
    <x v="0"/>
    <x v="6"/>
    <x v="2"/>
    <x v="6"/>
    <n v="0"/>
    <n v="0"/>
    <n v="0"/>
    <n v="0"/>
    <n v="0"/>
    <e v="#DIV/0!"/>
  </r>
  <r>
    <s v="Dibble-Drinking Fountain replacement-DSA Inspection"/>
    <x v="0"/>
    <x v="6"/>
    <x v="2"/>
    <x v="7"/>
    <n v="0"/>
    <n v="0"/>
    <n v="0"/>
    <n v="0"/>
    <n v="0"/>
    <e v="#DIV/0!"/>
  </r>
  <r>
    <s v="Dibble-Drinking Fountain replacement-DSA Special Inspection"/>
    <x v="0"/>
    <x v="6"/>
    <x v="2"/>
    <x v="8"/>
    <n v="0"/>
    <n v="0"/>
    <n v="0"/>
    <n v="0"/>
    <n v="0"/>
    <e v="#DIV/0!"/>
  </r>
  <r>
    <s v="Dibble-Drinking Fountain replacement-Environ Consultant"/>
    <x v="0"/>
    <x v="6"/>
    <x v="2"/>
    <x v="9"/>
    <n v="0"/>
    <n v="0"/>
    <n v="0"/>
    <n v="0"/>
    <n v="0"/>
    <e v="#DIV/0!"/>
  </r>
  <r>
    <s v="Dibble-Drinking Fountain replacement-Reprographics"/>
    <x v="0"/>
    <x v="6"/>
    <x v="2"/>
    <x v="14"/>
    <n v="0"/>
    <n v="0"/>
    <n v="0"/>
    <n v="0"/>
    <n v="0"/>
    <e v="#DIV/0!"/>
  </r>
  <r>
    <s v="Dibble-Fire Alarm replacement-Advertisement"/>
    <x v="0"/>
    <x v="6"/>
    <x v="3"/>
    <x v="0"/>
    <n v="0"/>
    <n v="0"/>
    <n v="0"/>
    <n v="0"/>
    <n v="0"/>
    <e v="#DIV/0!"/>
  </r>
  <r>
    <s v="Dibble-Fire Alarm replacement-Contractor"/>
    <x v="0"/>
    <x v="6"/>
    <x v="3"/>
    <x v="4"/>
    <n v="0"/>
    <n v="0"/>
    <n v="0"/>
    <n v="0"/>
    <n v="0"/>
    <e v="#DIV/0!"/>
  </r>
  <r>
    <s v="Dibble-Fire Alarm replacement-Design"/>
    <x v="0"/>
    <x v="6"/>
    <x v="3"/>
    <x v="5"/>
    <n v="0"/>
    <n v="0"/>
    <n v="0"/>
    <n v="0"/>
    <n v="0"/>
    <e v="#DIV/0!"/>
  </r>
  <r>
    <s v="Dibble-Fire Alarm replacement-DSA Fees"/>
    <x v="0"/>
    <x v="6"/>
    <x v="3"/>
    <x v="6"/>
    <n v="0"/>
    <n v="0"/>
    <n v="0"/>
    <n v="0"/>
    <n v="0"/>
    <e v="#DIV/0!"/>
  </r>
  <r>
    <s v="Dibble-Fire Alarm replacement-DSA Inspection"/>
    <x v="0"/>
    <x v="6"/>
    <x v="3"/>
    <x v="7"/>
    <n v="0"/>
    <n v="0"/>
    <n v="0"/>
    <n v="0"/>
    <n v="0"/>
    <e v="#DIV/0!"/>
  </r>
  <r>
    <s v="Dibble-Fire Alarm replacement-Environ Consultant"/>
    <x v="0"/>
    <x v="6"/>
    <x v="3"/>
    <x v="9"/>
    <n v="0"/>
    <n v="0"/>
    <n v="0"/>
    <n v="0"/>
    <n v="0"/>
    <e v="#DIV/0!"/>
  </r>
  <r>
    <s v="Dibble-Fire Alarm replacement-Reprographics"/>
    <x v="0"/>
    <x v="6"/>
    <x v="3"/>
    <x v="14"/>
    <n v="0"/>
    <n v="0"/>
    <n v="0"/>
    <n v="0"/>
    <n v="0"/>
    <e v="#DIV/0!"/>
  </r>
  <r>
    <s v="Dibble-Interim Housing-Advertisement"/>
    <x v="0"/>
    <x v="6"/>
    <x v="4"/>
    <x v="0"/>
    <n v="0"/>
    <n v="0"/>
    <n v="0"/>
    <n v="0"/>
    <n v="0"/>
    <e v="#DIV/0!"/>
  </r>
  <r>
    <s v="Dibble-Interim Housing-Alarm"/>
    <x v="0"/>
    <x v="6"/>
    <x v="4"/>
    <x v="16"/>
    <n v="0"/>
    <n v="0"/>
    <n v="0"/>
    <n v="0"/>
    <n v="0"/>
    <e v="#DIV/0!"/>
  </r>
  <r>
    <s v="Dibble-Interim Housing-CM/PM Management"/>
    <x v="0"/>
    <x v="6"/>
    <x v="4"/>
    <x v="2"/>
    <n v="0"/>
    <n v="0"/>
    <n v="0"/>
    <n v="0"/>
    <n v="0"/>
    <e v="#DIV/0!"/>
  </r>
  <r>
    <s v="Dibble-Interim Housing-Construction Contingency"/>
    <x v="0"/>
    <x v="6"/>
    <x v="4"/>
    <x v="3"/>
    <n v="0"/>
    <n v="0"/>
    <n v="0"/>
    <n v="0"/>
    <n v="0"/>
    <e v="#DIV/0!"/>
  </r>
  <r>
    <s v="Dibble-Interim Housing-Contractor"/>
    <x v="0"/>
    <x v="6"/>
    <x v="4"/>
    <x v="4"/>
    <n v="0"/>
    <n v="0"/>
    <n v="0"/>
    <n v="0"/>
    <n v="0"/>
    <e v="#DIV/0!"/>
  </r>
  <r>
    <s v="Dibble-Interim Housing-Design"/>
    <x v="0"/>
    <x v="6"/>
    <x v="4"/>
    <x v="5"/>
    <n v="0"/>
    <n v="0"/>
    <n v="0"/>
    <n v="0"/>
    <n v="0"/>
    <e v="#DIV/0!"/>
  </r>
  <r>
    <s v="Dibble-Interim Housing-DSA Fees"/>
    <x v="0"/>
    <x v="6"/>
    <x v="4"/>
    <x v="6"/>
    <n v="0"/>
    <n v="0"/>
    <n v="0"/>
    <n v="0"/>
    <n v="0"/>
    <e v="#DIV/0!"/>
  </r>
  <r>
    <s v="Dibble-Interim Housing-DSA Inspection"/>
    <x v="0"/>
    <x v="6"/>
    <x v="4"/>
    <x v="7"/>
    <n v="0"/>
    <n v="0"/>
    <n v="0"/>
    <n v="0"/>
    <n v="0"/>
    <e v="#DIV/0!"/>
  </r>
  <r>
    <s v="Dibble-Interim Housing-DSA Special Inspection"/>
    <x v="0"/>
    <x v="6"/>
    <x v="4"/>
    <x v="8"/>
    <n v="0"/>
    <n v="0"/>
    <n v="0"/>
    <n v="0"/>
    <n v="0"/>
    <e v="#DIV/0!"/>
  </r>
  <r>
    <s v="Dibble-Interim Housing-Environ Consultant"/>
    <x v="0"/>
    <x v="6"/>
    <x v="4"/>
    <x v="9"/>
    <n v="0"/>
    <n v="0"/>
    <n v="0"/>
    <n v="0"/>
    <n v="0"/>
    <e v="#DIV/0!"/>
  </r>
  <r>
    <s v="Dibble-Interim Housing-FF &amp; E"/>
    <x v="0"/>
    <x v="6"/>
    <x v="4"/>
    <x v="10"/>
    <n v="0"/>
    <n v="0"/>
    <n v="0"/>
    <n v="0"/>
    <n v="0"/>
    <e v="#DIV/0!"/>
  </r>
  <r>
    <s v="Dibble-Interim Housing-Legal Services"/>
    <x v="0"/>
    <x v="6"/>
    <x v="4"/>
    <x v="11"/>
    <n v="0"/>
    <n v="0"/>
    <n v="0"/>
    <n v="0"/>
    <n v="0"/>
    <e v="#DIV/0!"/>
  </r>
  <r>
    <s v="Dibble-Interim Housing-Modular Buildings"/>
    <x v="0"/>
    <x v="6"/>
    <x v="4"/>
    <x v="17"/>
    <n v="0"/>
    <n v="0"/>
    <n v="0"/>
    <n v="0"/>
    <n v="0"/>
    <e v="#DIV/0!"/>
  </r>
  <r>
    <s v="Dibble-Interim Housing-Move Management"/>
    <x v="0"/>
    <x v="6"/>
    <x v="4"/>
    <x v="13"/>
    <n v="0"/>
    <n v="0"/>
    <n v="0"/>
    <n v="0"/>
    <n v="0"/>
    <e v="#DIV/0!"/>
  </r>
  <r>
    <s v="Dibble-Interim Housing-Reprographics"/>
    <x v="0"/>
    <x v="6"/>
    <x v="4"/>
    <x v="14"/>
    <n v="0"/>
    <n v="0"/>
    <n v="0"/>
    <n v="0"/>
    <n v="0"/>
    <e v="#DIV/0!"/>
  </r>
  <r>
    <s v="Dibble-Interim Housing-Technology"/>
    <x v="0"/>
    <x v="6"/>
    <x v="4"/>
    <x v="15"/>
    <n v="0"/>
    <n v="0"/>
    <n v="0"/>
    <n v="0"/>
    <n v="0"/>
    <e v="#DIV/0!"/>
  </r>
  <r>
    <s v="District Office-21st Century classroom-Advertisement"/>
    <x v="0"/>
    <x v="7"/>
    <x v="0"/>
    <x v="0"/>
    <n v="0"/>
    <n v="0"/>
    <n v="1622.25"/>
    <n v="0"/>
    <n v="1622.25"/>
    <n v="1"/>
  </r>
  <r>
    <s v="District Office-21st Century classroom-Asbestos oversight/survey/abatement"/>
    <x v="0"/>
    <x v="7"/>
    <x v="0"/>
    <x v="1"/>
    <n v="0"/>
    <n v="0"/>
    <n v="0"/>
    <n v="0"/>
    <n v="0"/>
    <e v="#DIV/0!"/>
  </r>
  <r>
    <s v="District Office-21st Century classroom-CM/PM Management"/>
    <x v="0"/>
    <x v="7"/>
    <x v="0"/>
    <x v="2"/>
    <n v="450000"/>
    <n v="450000"/>
    <n v="1317552.5"/>
    <n v="475450"/>
    <n v="842102.5"/>
    <n v="0.63914151428500954"/>
  </r>
  <r>
    <s v="District Office-21st Century classroom-Construction Contingency"/>
    <x v="0"/>
    <x v="7"/>
    <x v="0"/>
    <x v="3"/>
    <n v="0"/>
    <n v="0"/>
    <n v="0"/>
    <n v="0"/>
    <n v="0"/>
    <e v="#DIV/0!"/>
  </r>
  <r>
    <s v="District Office-21st Century classroom-Contractor"/>
    <x v="0"/>
    <x v="7"/>
    <x v="0"/>
    <x v="4"/>
    <n v="392859.44"/>
    <s v="No Proposal Provided"/>
    <n v="23909987.059999999"/>
    <n v="0"/>
    <n v="23909987.059999999"/>
    <n v="1"/>
  </r>
  <r>
    <s v="District Office-21st Century classroom-Design"/>
    <x v="0"/>
    <x v="7"/>
    <x v="0"/>
    <x v="5"/>
    <n v="2022.86"/>
    <n v="2022.86"/>
    <n v="0"/>
    <n v="0"/>
    <n v="0"/>
    <e v="#DIV/0!"/>
  </r>
  <r>
    <s v="District Office-21st Century classroom-DSA Fees"/>
    <x v="0"/>
    <x v="7"/>
    <x v="0"/>
    <x v="6"/>
    <n v="0"/>
    <n v="0"/>
    <n v="0"/>
    <n v="0"/>
    <n v="0"/>
    <e v="#DIV/0!"/>
  </r>
  <r>
    <s v="District Office-21st Century classroom-DSA Inspection"/>
    <x v="0"/>
    <x v="7"/>
    <x v="0"/>
    <x v="7"/>
    <n v="0"/>
    <n v="0"/>
    <n v="0"/>
    <n v="0"/>
    <n v="0"/>
    <e v="#DIV/0!"/>
  </r>
  <r>
    <s v="District Office-21st Century classroom-DSA Special Inspection"/>
    <x v="0"/>
    <x v="7"/>
    <x v="0"/>
    <x v="8"/>
    <n v="0"/>
    <n v="0"/>
    <n v="0"/>
    <n v="0"/>
    <n v="0"/>
    <e v="#DIV/0!"/>
  </r>
  <r>
    <s v="District Office-21st Century classroom-Environ Consultant"/>
    <x v="0"/>
    <x v="7"/>
    <x v="0"/>
    <x v="9"/>
    <n v="0"/>
    <n v="0"/>
    <n v="0"/>
    <n v="0"/>
    <n v="0"/>
    <e v="#DIV/0!"/>
  </r>
  <r>
    <s v="District Office-21st Century classroom-FF &amp; E"/>
    <x v="0"/>
    <x v="7"/>
    <x v="0"/>
    <x v="10"/>
    <n v="2678.05"/>
    <s v="No Proposal Provided"/>
    <n v="85363.6"/>
    <n v="0"/>
    <n v="85363.6"/>
    <n v="1"/>
  </r>
  <r>
    <s v="District Office-21st Century classroom-Legal Services"/>
    <x v="0"/>
    <x v="7"/>
    <x v="0"/>
    <x v="11"/>
    <n v="774388.14"/>
    <s v="No Proposal Provided"/>
    <n v="317648.94"/>
    <n v="211782.79"/>
    <n v="105866.15"/>
    <n v="0.33328035031377717"/>
  </r>
  <r>
    <s v="District Office-21st Century classroom-Move classroom"/>
    <x v="0"/>
    <x v="7"/>
    <x v="0"/>
    <x v="12"/>
    <n v="146130.32999999999"/>
    <s v="N/A"/>
    <n v="0"/>
    <n v="0"/>
    <n v="0"/>
    <e v="#DIV/0!"/>
  </r>
  <r>
    <s v="District Office-21st Century classroom-Move Management"/>
    <x v="0"/>
    <x v="7"/>
    <x v="0"/>
    <x v="13"/>
    <n v="0"/>
    <n v="0"/>
    <n v="492.76000000000022"/>
    <n v="0"/>
    <n v="492.76"/>
    <n v="0.99999999999999956"/>
  </r>
  <r>
    <s v="District Office-21st Century classroom-Reprographics"/>
    <x v="0"/>
    <x v="7"/>
    <x v="0"/>
    <x v="14"/>
    <n v="7950.01"/>
    <s v="No Proposal Provided"/>
    <n v="8805.6800000000039"/>
    <n v="8563.0400000000045"/>
    <n v="242.64"/>
    <n v="2.7554941810286074E-2"/>
  </r>
  <r>
    <s v="District Office-21st Century classroom-Technology"/>
    <x v="0"/>
    <x v="7"/>
    <x v="0"/>
    <x v="15"/>
    <n v="434528.6"/>
    <s v="No Proposal Provided"/>
    <n v="719627.3899999999"/>
    <n v="0"/>
    <n v="719627.3899999999"/>
    <n v="1"/>
  </r>
  <r>
    <s v="District Office-Ceiling replacement-CM/PM Management"/>
    <x v="0"/>
    <x v="7"/>
    <x v="1"/>
    <x v="2"/>
    <n v="0"/>
    <n v="0"/>
    <n v="0"/>
    <n v="0"/>
    <n v="0"/>
    <e v="#DIV/0!"/>
  </r>
  <r>
    <s v="District Office-Ceiling replacement-Contractor"/>
    <x v="0"/>
    <x v="7"/>
    <x v="1"/>
    <x v="4"/>
    <n v="0"/>
    <n v="0"/>
    <n v="0"/>
    <n v="0"/>
    <n v="0"/>
    <e v="#DIV/0!"/>
  </r>
  <r>
    <s v="District Office-Cost of Issuance-Issuance costs"/>
    <x v="0"/>
    <x v="7"/>
    <x v="5"/>
    <x v="18"/>
    <n v="1572741.59"/>
    <s v="No Proposal Provided"/>
    <n v="912711.5"/>
    <n v="0"/>
    <n v="912711.5"/>
    <n v="1"/>
  </r>
  <r>
    <s v="District Office-Design guidelines-Design"/>
    <x v="0"/>
    <x v="7"/>
    <x v="6"/>
    <x v="5"/>
    <n v="29500"/>
    <n v="29500"/>
    <n v="29500"/>
    <n v="5500"/>
    <n v="24000"/>
    <n v="0.81355932203389836"/>
  </r>
  <r>
    <s v="District Office-21st Century classroom-Financial Advisor"/>
    <x v="0"/>
    <x v="7"/>
    <x v="0"/>
    <x v="19"/>
    <n v="0"/>
    <n v="0"/>
    <n v="85100"/>
    <n v="66923.75"/>
    <n v="18176.25"/>
    <n v="0.21358695652173912"/>
  </r>
  <r>
    <s v="District Office-21st Century classroom-Auditor"/>
    <x v="0"/>
    <x v="7"/>
    <x v="0"/>
    <x v="20"/>
    <n v="0"/>
    <n v="0"/>
    <n v="32800"/>
    <n v="11300"/>
    <n v="21500"/>
    <n v="0.65548780487804881"/>
  </r>
  <r>
    <s v="District Office-Fire Alarm replacement-Advertisement"/>
    <x v="0"/>
    <x v="7"/>
    <x v="3"/>
    <x v="0"/>
    <n v="0"/>
    <n v="0"/>
    <n v="0"/>
    <n v="0"/>
    <n v="0"/>
    <e v="#DIV/0!"/>
  </r>
  <r>
    <s v="District Office-Fire Alarm replacement-Contractor"/>
    <x v="0"/>
    <x v="7"/>
    <x v="3"/>
    <x v="4"/>
    <n v="0"/>
    <n v="0"/>
    <n v="0"/>
    <n v="0"/>
    <n v="0"/>
    <e v="#DIV/0!"/>
  </r>
  <r>
    <s v="District Office-Fire Alarm replacement-Design"/>
    <x v="0"/>
    <x v="7"/>
    <x v="3"/>
    <x v="5"/>
    <n v="0"/>
    <n v="0"/>
    <n v="0"/>
    <n v="0"/>
    <n v="0"/>
    <e v="#DIV/0!"/>
  </r>
  <r>
    <s v="District Office-Fire Alarm replacement-DSA Fees"/>
    <x v="0"/>
    <x v="7"/>
    <x v="3"/>
    <x v="6"/>
    <n v="0"/>
    <n v="0"/>
    <n v="0"/>
    <n v="0"/>
    <n v="0"/>
    <e v="#DIV/0!"/>
  </r>
  <r>
    <s v="District Office-Fire Alarm replacement-DSA Inspection"/>
    <x v="0"/>
    <x v="7"/>
    <x v="3"/>
    <x v="7"/>
    <n v="0"/>
    <n v="0"/>
    <n v="0"/>
    <n v="0"/>
    <n v="0"/>
    <e v="#DIV/0!"/>
  </r>
  <r>
    <s v="District Office-Fire Alarm replacement-Environ Consultant"/>
    <x v="0"/>
    <x v="7"/>
    <x v="3"/>
    <x v="9"/>
    <n v="0"/>
    <n v="0"/>
    <n v="0"/>
    <n v="0"/>
    <n v="0"/>
    <e v="#DIV/0!"/>
  </r>
  <r>
    <s v="District Office-Fire Alarm replacement-Reprographics"/>
    <x v="0"/>
    <x v="7"/>
    <x v="3"/>
    <x v="14"/>
    <n v="0"/>
    <n v="0"/>
    <n v="0"/>
    <n v="0"/>
    <n v="0"/>
    <e v="#DIV/0!"/>
  </r>
  <r>
    <s v="District Office-Interim Housing-Advertisement"/>
    <x v="0"/>
    <x v="7"/>
    <x v="4"/>
    <x v="0"/>
    <n v="0"/>
    <n v="0"/>
    <n v="0"/>
    <n v="0"/>
    <n v="0"/>
    <e v="#DIV/0!"/>
  </r>
  <r>
    <s v="District Office-Interim Housing-Alarm"/>
    <x v="0"/>
    <x v="7"/>
    <x v="4"/>
    <x v="16"/>
    <n v="0"/>
    <n v="0"/>
    <n v="0"/>
    <n v="0"/>
    <n v="0"/>
    <e v="#DIV/0!"/>
  </r>
  <r>
    <s v="District Office-Interim Housing-CM/PM Management"/>
    <x v="0"/>
    <x v="7"/>
    <x v="4"/>
    <x v="2"/>
    <n v="0"/>
    <n v="0"/>
    <n v="0"/>
    <n v="0"/>
    <n v="0"/>
    <e v="#DIV/0!"/>
  </r>
  <r>
    <s v="District Office-Interim Housing-Construction Contingency"/>
    <x v="0"/>
    <x v="7"/>
    <x v="4"/>
    <x v="3"/>
    <n v="0"/>
    <n v="0"/>
    <n v="0"/>
    <n v="0"/>
    <n v="0"/>
    <e v="#DIV/0!"/>
  </r>
  <r>
    <s v="District Office-Interim Housing-Contractor"/>
    <x v="0"/>
    <x v="7"/>
    <x v="4"/>
    <x v="4"/>
    <n v="0"/>
    <n v="0"/>
    <n v="0"/>
    <n v="0"/>
    <n v="0"/>
    <e v="#DIV/0!"/>
  </r>
  <r>
    <s v="District Office-Interim Housing-Design"/>
    <x v="0"/>
    <x v="7"/>
    <x v="4"/>
    <x v="5"/>
    <n v="0"/>
    <n v="0"/>
    <n v="0"/>
    <n v="0"/>
    <n v="0"/>
    <e v="#DIV/0!"/>
  </r>
  <r>
    <s v="District Office-Interim Housing-DSA Fees"/>
    <x v="0"/>
    <x v="7"/>
    <x v="4"/>
    <x v="6"/>
    <n v="0"/>
    <n v="0"/>
    <n v="0"/>
    <n v="0"/>
    <n v="0"/>
    <e v="#DIV/0!"/>
  </r>
  <r>
    <s v="District Office-Interim Housing-DSA Inspection"/>
    <x v="0"/>
    <x v="7"/>
    <x v="4"/>
    <x v="7"/>
    <n v="0"/>
    <n v="0"/>
    <n v="0"/>
    <n v="0"/>
    <n v="0"/>
    <e v="#DIV/0!"/>
  </r>
  <r>
    <s v="District Office-Interim Housing-DSA Special Inspection"/>
    <x v="0"/>
    <x v="7"/>
    <x v="4"/>
    <x v="8"/>
    <n v="0"/>
    <n v="0"/>
    <n v="0"/>
    <n v="0"/>
    <n v="0"/>
    <e v="#DIV/0!"/>
  </r>
  <r>
    <s v="District Office-Interim Housing-Environ Consultant"/>
    <x v="0"/>
    <x v="7"/>
    <x v="4"/>
    <x v="9"/>
    <n v="0"/>
    <n v="0"/>
    <n v="0"/>
    <n v="0"/>
    <n v="0"/>
    <e v="#DIV/0!"/>
  </r>
  <r>
    <s v="District Office-Interim Housing-FF &amp; E"/>
    <x v="0"/>
    <x v="7"/>
    <x v="4"/>
    <x v="10"/>
    <n v="621114.32999999996"/>
    <n v="621114.32999999996"/>
    <n v="0"/>
    <n v="0"/>
    <n v="0"/>
    <e v="#DIV/0!"/>
  </r>
  <r>
    <s v="District Office-Interim Housing-Legal Services"/>
    <x v="0"/>
    <x v="7"/>
    <x v="4"/>
    <x v="11"/>
    <n v="0"/>
    <n v="0"/>
    <n v="0"/>
    <n v="0"/>
    <n v="0"/>
    <e v="#DIV/0!"/>
  </r>
  <r>
    <s v="District Office-Interim Housing-Modular Buildings"/>
    <x v="0"/>
    <x v="7"/>
    <x v="4"/>
    <x v="17"/>
    <n v="0"/>
    <n v="0"/>
    <n v="0"/>
    <n v="0"/>
    <n v="0"/>
    <e v="#DIV/0!"/>
  </r>
  <r>
    <s v="District Office-Interim Housing-Move Management"/>
    <x v="0"/>
    <x v="7"/>
    <x v="4"/>
    <x v="13"/>
    <n v="0"/>
    <n v="0"/>
    <n v="0"/>
    <n v="0"/>
    <n v="0"/>
    <e v="#DIV/0!"/>
  </r>
  <r>
    <s v="District Office-Interim Housing-Reprographics"/>
    <x v="0"/>
    <x v="7"/>
    <x v="4"/>
    <x v="14"/>
    <n v="0"/>
    <n v="0"/>
    <n v="0"/>
    <n v="0"/>
    <n v="0"/>
    <e v="#DIV/0!"/>
  </r>
  <r>
    <s v="District Office-Interim Housing-Technology"/>
    <x v="0"/>
    <x v="7"/>
    <x v="4"/>
    <x v="15"/>
    <n v="0"/>
    <n v="0"/>
    <n v="0"/>
    <n v="0"/>
    <n v="0"/>
    <e v="#DIV/0!"/>
  </r>
  <r>
    <s v="Fairgrove-21st Century classroom-Advertisement"/>
    <x v="5"/>
    <x v="8"/>
    <x v="0"/>
    <x v="0"/>
    <n v="2585.85"/>
    <n v="5083"/>
    <n v="0"/>
    <n v="0"/>
    <n v="0"/>
    <e v="#DIV/0!"/>
  </r>
  <r>
    <s v="Fairgrove-21st Century classroom-Asbestos oversight/survey/abatement"/>
    <x v="5"/>
    <x v="8"/>
    <x v="0"/>
    <x v="1"/>
    <n v="129500"/>
    <s v="N/A"/>
    <n v="0"/>
    <n v="0"/>
    <n v="0"/>
    <e v="#DIV/0!"/>
  </r>
  <r>
    <s v="Fairgrove-21st Century classroom-CM/PM Management"/>
    <x v="5"/>
    <x v="8"/>
    <x v="0"/>
    <x v="2"/>
    <n v="412143.23"/>
    <n v="465538"/>
    <n v="225322.5"/>
    <n v="0"/>
    <n v="225322.5"/>
    <n v="1"/>
  </r>
  <r>
    <s v="Fairgrove-21st Century classroom-Construction Contingency"/>
    <x v="5"/>
    <x v="8"/>
    <x v="0"/>
    <x v="3"/>
    <n v="402977.3"/>
    <n v="671764"/>
    <n v="0"/>
    <n v="0"/>
    <n v="0"/>
    <e v="#DIV/0!"/>
  </r>
  <r>
    <s v="Fairgrove-21st Century classroom-Contractor"/>
    <x v="5"/>
    <x v="8"/>
    <x v="0"/>
    <x v="4"/>
    <n v="4298558.8600000003"/>
    <n v="4029773"/>
    <n v="4463000"/>
    <n v="704420"/>
    <n v="3758580"/>
    <n v="0.84216446336544926"/>
  </r>
  <r>
    <s v="Fairgrove-21st Century classroom-Design"/>
    <x v="5"/>
    <x v="8"/>
    <x v="0"/>
    <x v="5"/>
    <n v="493661.3"/>
    <n v="400575"/>
    <n v="563500"/>
    <n v="32140"/>
    <n v="531360"/>
    <n v="0.94296362023070102"/>
  </r>
  <r>
    <s v="Fairgrove-21st Century classroom-DSA Fees"/>
    <x v="5"/>
    <x v="8"/>
    <x v="0"/>
    <x v="6"/>
    <n v="82276.88"/>
    <n v="82277"/>
    <n v="48324"/>
    <n v="0"/>
    <n v="48324"/>
    <n v="1"/>
  </r>
  <r>
    <s v="Fairgrove-21st Century classroom-DSA Inspection"/>
    <x v="5"/>
    <x v="8"/>
    <x v="0"/>
    <x v="7"/>
    <n v="70523.039999999994"/>
    <n v="70523"/>
    <n v="90653"/>
    <n v="8279"/>
    <n v="82374"/>
    <n v="0.90867373390841999"/>
  </r>
  <r>
    <s v="Fairgrove-21st Century classroom-DSA Special Inspection"/>
    <x v="5"/>
    <x v="8"/>
    <x v="0"/>
    <x v="8"/>
    <n v="35261.519999999997"/>
    <n v="35262"/>
    <n v="0"/>
    <n v="0"/>
    <n v="0"/>
    <e v="#DIV/0!"/>
  </r>
  <r>
    <s v="Fairgrove-21st Century classroom-Environ Consultant"/>
    <x v="5"/>
    <x v="8"/>
    <x v="0"/>
    <x v="9"/>
    <n v="20686.759999999998"/>
    <n v="20332"/>
    <n v="35855"/>
    <n v="26007"/>
    <n v="9848"/>
    <n v="0.27466183238042113"/>
  </r>
  <r>
    <s v="Fairgrove-21st Century classroom-FF &amp; E"/>
    <x v="5"/>
    <x v="8"/>
    <x v="0"/>
    <x v="10"/>
    <n v="740000"/>
    <n v="620000"/>
    <n v="678177.63"/>
    <n v="1135.04"/>
    <n v="677042.59"/>
    <n v="0.99832633818959782"/>
  </r>
  <r>
    <s v="Fairgrove-21st Century classroom-Legal Services"/>
    <x v="5"/>
    <x v="8"/>
    <x v="0"/>
    <x v="11"/>
    <n v="0"/>
    <n v="31615"/>
    <n v="0"/>
    <n v="0"/>
    <n v="0"/>
    <e v="#DIV/0!"/>
  </r>
  <r>
    <s v="Fairgrove-21st Century classroom-Move classroom"/>
    <x v="5"/>
    <x v="8"/>
    <x v="0"/>
    <x v="12"/>
    <n v="0"/>
    <n v="0"/>
    <n v="1597.68"/>
    <n v="0"/>
    <n v="1597.68"/>
    <n v="1"/>
  </r>
  <r>
    <s v="Fairgrove-21st Century classroom-Move Management"/>
    <x v="5"/>
    <x v="8"/>
    <x v="0"/>
    <x v="13"/>
    <n v="18806.14"/>
    <n v="18806"/>
    <n v="11312.5"/>
    <n v="2502.9499999999989"/>
    <n v="8809.5500000000011"/>
    <n v="0.77874475138121557"/>
  </r>
  <r>
    <s v="Fairgrove-21st Century classroom-Reprographics"/>
    <x v="5"/>
    <x v="8"/>
    <x v="0"/>
    <x v="14"/>
    <n v="2585.85"/>
    <s v="N/A"/>
    <n v="2547.0299999999997"/>
    <n v="0"/>
    <n v="2547.0299999999997"/>
    <n v="1"/>
  </r>
  <r>
    <s v="Fairgrove-21st Century classroom-Technology"/>
    <x v="5"/>
    <x v="8"/>
    <x v="0"/>
    <x v="15"/>
    <n v="740000"/>
    <n v="620000"/>
    <n v="662503.85000000009"/>
    <n v="4913.16"/>
    <n v="657590.69000000006"/>
    <n v="0.99258395253099274"/>
  </r>
  <r>
    <s v="Fairgrove-Ceiling replacement-CM/PM Management"/>
    <x v="5"/>
    <x v="8"/>
    <x v="1"/>
    <x v="2"/>
    <n v="0"/>
    <n v="0"/>
    <n v="0"/>
    <n v="0"/>
    <n v="0"/>
    <e v="#DIV/0!"/>
  </r>
  <r>
    <s v="Fairgrove-Ceiling replacement-Contractor"/>
    <x v="5"/>
    <x v="8"/>
    <x v="1"/>
    <x v="4"/>
    <n v="0"/>
    <n v="0"/>
    <n v="0"/>
    <n v="0"/>
    <n v="0"/>
    <e v="#DIV/0!"/>
  </r>
  <r>
    <s v="Fairgrove-Drinking Fountain replacement-Advertisement"/>
    <x v="5"/>
    <x v="8"/>
    <x v="2"/>
    <x v="0"/>
    <n v="0"/>
    <n v="0"/>
    <n v="0"/>
    <n v="0"/>
    <n v="0"/>
    <e v="#DIV/0!"/>
  </r>
  <r>
    <s v="Fairgrove-Drinking Fountain replacement-Contractor"/>
    <x v="5"/>
    <x v="8"/>
    <x v="2"/>
    <x v="4"/>
    <n v="30000"/>
    <n v="0"/>
    <n v="0"/>
    <n v="0"/>
    <n v="0"/>
    <e v="#DIV/0!"/>
  </r>
  <r>
    <s v="Fairgrove-Drinking Fountain replacement-Design"/>
    <x v="5"/>
    <x v="8"/>
    <x v="2"/>
    <x v="5"/>
    <n v="0"/>
    <n v="0"/>
    <n v="0"/>
    <n v="0"/>
    <n v="0"/>
    <e v="#DIV/0!"/>
  </r>
  <r>
    <s v="Fairgrove-Drinking Fountain replacement-DSA Fees"/>
    <x v="5"/>
    <x v="8"/>
    <x v="2"/>
    <x v="6"/>
    <n v="0"/>
    <n v="0"/>
    <n v="0"/>
    <n v="0"/>
    <n v="0"/>
    <e v="#DIV/0!"/>
  </r>
  <r>
    <s v="Fairgrove-Drinking Fountain replacement-DSA Inspection"/>
    <x v="5"/>
    <x v="8"/>
    <x v="2"/>
    <x v="7"/>
    <n v="1200"/>
    <s v="No Proposal Provided"/>
    <n v="0"/>
    <n v="0"/>
    <n v="0"/>
    <e v="#DIV/0!"/>
  </r>
  <r>
    <s v="Fairgrove-Drinking Fountain replacement-DSA Special Inspection"/>
    <x v="5"/>
    <x v="8"/>
    <x v="2"/>
    <x v="8"/>
    <n v="0"/>
    <n v="0"/>
    <n v="0"/>
    <n v="0"/>
    <n v="0"/>
    <e v="#DIV/0!"/>
  </r>
  <r>
    <s v="Fairgrove-Drinking Fountain replacement-Environ Consultant"/>
    <x v="5"/>
    <x v="8"/>
    <x v="2"/>
    <x v="9"/>
    <n v="0"/>
    <n v="0"/>
    <n v="0"/>
    <n v="0"/>
    <n v="0"/>
    <e v="#DIV/0!"/>
  </r>
  <r>
    <s v="Fairgrove-Drinking Fountain replacement-Reprographics"/>
    <x v="5"/>
    <x v="8"/>
    <x v="2"/>
    <x v="14"/>
    <n v="0"/>
    <n v="0"/>
    <n v="0"/>
    <n v="0"/>
    <n v="0"/>
    <e v="#DIV/0!"/>
  </r>
  <r>
    <s v="Fairgrove-Fire Alarm replacement-Advertisement"/>
    <x v="5"/>
    <x v="8"/>
    <x v="3"/>
    <x v="0"/>
    <n v="400"/>
    <s v="N/A"/>
    <n v="0"/>
    <n v="0"/>
    <n v="0"/>
    <e v="#DIV/0!"/>
  </r>
  <r>
    <s v="Fairgrove-Fire Alarm replacement-Contractor"/>
    <x v="5"/>
    <x v="8"/>
    <x v="3"/>
    <x v="4"/>
    <n v="555000"/>
    <n v="378735.79"/>
    <n v="378735.79000000004"/>
    <n v="0"/>
    <n v="378735.79000000004"/>
    <n v="1"/>
  </r>
  <r>
    <s v="Fairgrove-Fire Alarm replacement-Design"/>
    <x v="5"/>
    <x v="8"/>
    <x v="3"/>
    <x v="5"/>
    <n v="12125"/>
    <s v="No Proposal Provided"/>
    <n v="12125"/>
    <n v="0"/>
    <n v="12125"/>
    <n v="1"/>
  </r>
  <r>
    <s v="Fairgrove-Fire Alarm replacement-DSA Fees"/>
    <x v="5"/>
    <x v="8"/>
    <x v="3"/>
    <x v="6"/>
    <n v="1230"/>
    <s v="No Proposal Provided"/>
    <n v="1230"/>
    <n v="0"/>
    <n v="1230"/>
    <n v="1"/>
  </r>
  <r>
    <s v="Fairgrove-Fire Alarm replacement-DSA Inspection"/>
    <x v="5"/>
    <x v="8"/>
    <x v="3"/>
    <x v="7"/>
    <n v="14350"/>
    <s v="No Proposal Provided"/>
    <n v="14350"/>
    <n v="0"/>
    <n v="14350"/>
    <n v="1"/>
  </r>
  <r>
    <s v="Fairgrove-Fire Alarm replacement-Environ Consultant"/>
    <x v="5"/>
    <x v="8"/>
    <x v="3"/>
    <x v="9"/>
    <n v="0"/>
    <n v="0"/>
    <n v="0"/>
    <n v="0"/>
    <n v="0"/>
    <e v="#DIV/0!"/>
  </r>
  <r>
    <s v="Fairgrove-Fire Alarm replacement-Reprographics"/>
    <x v="5"/>
    <x v="8"/>
    <x v="3"/>
    <x v="14"/>
    <n v="0"/>
    <n v="0"/>
    <n v="0"/>
    <n v="0"/>
    <n v="0"/>
    <e v="#DIV/0!"/>
  </r>
  <r>
    <s v="Fairgrove-Interim Housing-Advertisement"/>
    <x v="5"/>
    <x v="8"/>
    <x v="4"/>
    <x v="0"/>
    <n v="0"/>
    <n v="0"/>
    <n v="0"/>
    <n v="0"/>
    <n v="0"/>
    <e v="#DIV/0!"/>
  </r>
  <r>
    <s v="Fairgrove-Interim Housing-Alarm"/>
    <x v="5"/>
    <x v="8"/>
    <x v="4"/>
    <x v="16"/>
    <n v="0"/>
    <n v="0"/>
    <n v="0"/>
    <n v="0"/>
    <n v="0"/>
    <e v="#DIV/0!"/>
  </r>
  <r>
    <s v="Fairgrove-Interim Housing-CM/PM Management"/>
    <x v="5"/>
    <x v="8"/>
    <x v="4"/>
    <x v="2"/>
    <n v="37150"/>
    <s v="N/A"/>
    <n v="0"/>
    <n v="0"/>
    <n v="0"/>
    <e v="#DIV/0!"/>
  </r>
  <r>
    <s v="Fairgrove-Interim Housing-Construction Contingency"/>
    <x v="5"/>
    <x v="8"/>
    <x v="4"/>
    <x v="3"/>
    <n v="55000"/>
    <s v="N/A"/>
    <n v="0"/>
    <n v="0"/>
    <n v="0"/>
    <e v="#DIV/0!"/>
  </r>
  <r>
    <s v="Fairgrove-Interim Housing-Contractor"/>
    <x v="5"/>
    <x v="8"/>
    <x v="4"/>
    <x v="4"/>
    <n v="550000"/>
    <s v="N/A"/>
    <n v="0"/>
    <n v="0"/>
    <n v="0"/>
    <e v="#DIV/0!"/>
  </r>
  <r>
    <s v="Fairgrove-Interim Housing-Design"/>
    <x v="5"/>
    <x v="8"/>
    <x v="4"/>
    <x v="5"/>
    <n v="80000"/>
    <s v="N/A"/>
    <n v="0"/>
    <n v="0"/>
    <n v="0"/>
    <e v="#DIV/0!"/>
  </r>
  <r>
    <s v="Fairgrove-Interim Housing-DSA Fees"/>
    <x v="5"/>
    <x v="8"/>
    <x v="4"/>
    <x v="6"/>
    <n v="12250"/>
    <s v="N/A"/>
    <n v="0"/>
    <n v="0"/>
    <n v="0"/>
    <e v="#DIV/0!"/>
  </r>
  <r>
    <s v="Fairgrove-Interim Housing-DSA Inspection"/>
    <x v="5"/>
    <x v="8"/>
    <x v="4"/>
    <x v="7"/>
    <n v="10500"/>
    <s v="N/A"/>
    <n v="0"/>
    <n v="0"/>
    <n v="0"/>
    <e v="#DIV/0!"/>
  </r>
  <r>
    <s v="Fairgrove-Interim Housing-DSA Special Inspection"/>
    <x v="5"/>
    <x v="8"/>
    <x v="4"/>
    <x v="8"/>
    <n v="10500"/>
    <s v="N/A"/>
    <n v="0"/>
    <n v="0"/>
    <n v="0"/>
    <e v="#DIV/0!"/>
  </r>
  <r>
    <s v="Fairgrove-Interim Housing-Environ Consultant"/>
    <x v="5"/>
    <x v="8"/>
    <x v="4"/>
    <x v="9"/>
    <n v="0"/>
    <n v="0"/>
    <n v="0"/>
    <n v="0"/>
    <n v="0"/>
    <e v="#DIV/0!"/>
  </r>
  <r>
    <s v="Fairgrove-Interim Housing-FF &amp; E"/>
    <x v="5"/>
    <x v="8"/>
    <x v="4"/>
    <x v="10"/>
    <n v="0"/>
    <n v="0"/>
    <n v="0"/>
    <n v="0"/>
    <n v="0"/>
    <e v="#DIV/0!"/>
  </r>
  <r>
    <s v="Fairgrove-Interim Housing-Legal Services"/>
    <x v="5"/>
    <x v="8"/>
    <x v="4"/>
    <x v="11"/>
    <n v="0"/>
    <n v="0"/>
    <n v="0"/>
    <n v="0"/>
    <n v="0"/>
    <e v="#DIV/0!"/>
  </r>
  <r>
    <s v="Fairgrove-Interim Housing-Modular Buildings"/>
    <x v="5"/>
    <x v="8"/>
    <x v="4"/>
    <x v="17"/>
    <n v="150000"/>
    <s v="N/A"/>
    <n v="0"/>
    <n v="0"/>
    <n v="0"/>
    <e v="#DIV/0!"/>
  </r>
  <r>
    <s v="Fairgrove-Interim Housing-Move Management"/>
    <x v="5"/>
    <x v="8"/>
    <x v="4"/>
    <x v="13"/>
    <n v="0"/>
    <n v="0"/>
    <n v="0"/>
    <n v="0"/>
    <n v="0"/>
    <e v="#DIV/0!"/>
  </r>
  <r>
    <s v="Fairgrove-Interim Housing-Reprographics"/>
    <x v="5"/>
    <x v="8"/>
    <x v="4"/>
    <x v="14"/>
    <n v="400"/>
    <s v="N/A"/>
    <n v="0"/>
    <n v="0"/>
    <n v="0"/>
    <e v="#DIV/0!"/>
  </r>
  <r>
    <s v="Fairgrove-Interim Housing-Technology"/>
    <x v="5"/>
    <x v="8"/>
    <x v="4"/>
    <x v="15"/>
    <n v="0"/>
    <n v="0"/>
    <n v="0"/>
    <n v="0"/>
    <n v="0"/>
    <e v="#DIV/0!"/>
  </r>
  <r>
    <s v="Grandview-21st Century classroom-Advertisement"/>
    <x v="6"/>
    <x v="9"/>
    <x v="0"/>
    <x v="0"/>
    <n v="2087.79"/>
    <s v="N/A"/>
    <n v="324.48"/>
    <n v="0"/>
    <n v="324.48"/>
    <n v="1"/>
  </r>
  <r>
    <s v="Grandview-21st Century classroom-Asbestos oversight/survey/abatement"/>
    <x v="6"/>
    <x v="9"/>
    <x v="0"/>
    <x v="1"/>
    <n v="105000"/>
    <s v="N/A"/>
    <n v="0"/>
    <n v="0"/>
    <n v="0"/>
    <e v="#DIV/0!"/>
  </r>
  <r>
    <s v="Grandview-21st Century classroom-CM/PM Management"/>
    <x v="6"/>
    <x v="9"/>
    <x v="0"/>
    <x v="2"/>
    <n v="333089.53000000003"/>
    <n v="194205"/>
    <n v="441915"/>
    <n v="0"/>
    <n v="441915"/>
    <n v="1"/>
  </r>
  <r>
    <s v="Grandview-21st Century classroom-Construction Contingency"/>
    <x v="6"/>
    <x v="9"/>
    <x v="0"/>
    <x v="3"/>
    <n v="325360"/>
    <s v="N/A"/>
    <n v="0"/>
    <n v="0"/>
    <n v="0"/>
    <e v="#DIV/0!"/>
  </r>
  <r>
    <s v="Grandview-21st Century classroom-Contractor"/>
    <x v="6"/>
    <x v="9"/>
    <x v="0"/>
    <x v="4"/>
    <n v="3470615.12"/>
    <s v="N/A"/>
    <n v="2594174.02"/>
    <n v="-1.8189894035458565E-12"/>
    <n v="2594174.02"/>
    <n v="1"/>
  </r>
  <r>
    <s v="Grandview-21st Century classroom-Design"/>
    <x v="6"/>
    <x v="9"/>
    <x v="0"/>
    <x v="5"/>
    <n v="398577.39"/>
    <n v="248631"/>
    <n v="294300"/>
    <n v="11669"/>
    <n v="282631"/>
    <n v="0.96034998301053343"/>
  </r>
  <r>
    <s v="Grandview-21st Century classroom-DSA Fees"/>
    <x v="6"/>
    <x v="9"/>
    <x v="0"/>
    <x v="6"/>
    <n v="66429.56"/>
    <n v="35235.879999999997"/>
    <n v="50500.88"/>
    <n v="0"/>
    <n v="50500.88"/>
    <n v="1"/>
  </r>
  <r>
    <s v="Grandview-21st Century classroom-DSA Inspection"/>
    <x v="6"/>
    <x v="9"/>
    <x v="0"/>
    <x v="7"/>
    <n v="56939.63"/>
    <s v="N/A"/>
    <n v="57290"/>
    <n v="0"/>
    <n v="57290"/>
    <n v="1"/>
  </r>
  <r>
    <s v="Grandview-21st Century classroom-DSA Special Inspection"/>
    <x v="6"/>
    <x v="9"/>
    <x v="0"/>
    <x v="8"/>
    <n v="28469.81"/>
    <s v="N/A"/>
    <n v="14284"/>
    <n v="0"/>
    <n v="14284"/>
    <n v="1"/>
  </r>
  <r>
    <s v="Grandview-21st Century classroom-Environ Consultant"/>
    <x v="6"/>
    <x v="9"/>
    <x v="0"/>
    <x v="9"/>
    <n v="16702.29"/>
    <s v="No Proposal Provided"/>
    <n v="26750"/>
    <n v="0"/>
    <n v="26750"/>
    <n v="1"/>
  </r>
  <r>
    <s v="Grandview-21st Century classroom-FF &amp; E"/>
    <x v="6"/>
    <x v="9"/>
    <x v="0"/>
    <x v="10"/>
    <n v="600000"/>
    <s v="No Proposal Provided"/>
    <n v="629023.16999999993"/>
    <n v="0"/>
    <n v="629023.16999999993"/>
    <n v="1"/>
  </r>
  <r>
    <s v="Grandview-21st Century classroom-Legal Services"/>
    <x v="6"/>
    <x v="9"/>
    <x v="0"/>
    <x v="11"/>
    <n v="0"/>
    <n v="0"/>
    <n v="0"/>
    <n v="0"/>
    <n v="0"/>
    <e v="#DIV/0!"/>
  </r>
  <r>
    <s v="Grandview-21st Century classroom-Move classroom"/>
    <x v="6"/>
    <x v="9"/>
    <x v="0"/>
    <x v="12"/>
    <n v="0"/>
    <n v="0"/>
    <n v="318.77"/>
    <n v="0"/>
    <n v="318.77"/>
    <n v="1"/>
  </r>
  <r>
    <s v="Grandview-21st Century classroom-Move Management"/>
    <x v="6"/>
    <x v="9"/>
    <x v="0"/>
    <x v="13"/>
    <n v="15183.9"/>
    <s v="N/A"/>
    <n v="5542.18"/>
    <n v="-4.5474735088646412E-13"/>
    <n v="5542.18"/>
    <n v="1"/>
  </r>
  <r>
    <s v="Grandview-21st Century classroom-Reprographics"/>
    <x v="6"/>
    <x v="9"/>
    <x v="0"/>
    <x v="14"/>
    <n v="2087.79"/>
    <s v="N/A"/>
    <n v="2858.0699999999997"/>
    <n v="0"/>
    <n v="2858.0699999999997"/>
    <n v="1"/>
  </r>
  <r>
    <s v="Grandview-21st Century classroom-Technology"/>
    <x v="6"/>
    <x v="9"/>
    <x v="0"/>
    <x v="15"/>
    <n v="600000"/>
    <s v="No Proposal Provided"/>
    <n v="348954.41000000015"/>
    <n v="0"/>
    <n v="348954.41000000015"/>
    <n v="1"/>
  </r>
  <r>
    <s v="Grandview-Ceiling replacement-CM/PM Management"/>
    <x v="6"/>
    <x v="9"/>
    <x v="1"/>
    <x v="2"/>
    <n v="0"/>
    <n v="0"/>
    <n v="0"/>
    <n v="0"/>
    <n v="0"/>
    <e v="#DIV/0!"/>
  </r>
  <r>
    <s v="Grandview-Ceiling replacement-Contractor"/>
    <x v="6"/>
    <x v="9"/>
    <x v="1"/>
    <x v="4"/>
    <n v="0"/>
    <n v="0"/>
    <n v="0"/>
    <n v="0"/>
    <n v="0"/>
    <e v="#DIV/0!"/>
  </r>
  <r>
    <s v="Grandview-Drinking Fountain replacement-Advertisement"/>
    <x v="6"/>
    <x v="9"/>
    <x v="2"/>
    <x v="0"/>
    <n v="0"/>
    <n v="0"/>
    <n v="0"/>
    <n v="0"/>
    <n v="0"/>
    <e v="#DIV/0!"/>
  </r>
  <r>
    <s v="Grandview-Drinking Fountain replacement-Contractor"/>
    <x v="6"/>
    <x v="9"/>
    <x v="2"/>
    <x v="4"/>
    <n v="30000"/>
    <s v="N/A"/>
    <n v="0"/>
    <n v="0"/>
    <n v="0"/>
    <e v="#DIV/0!"/>
  </r>
  <r>
    <s v="Grandview-Drinking Fountain replacement-Design"/>
    <x v="6"/>
    <x v="9"/>
    <x v="2"/>
    <x v="5"/>
    <n v="0"/>
    <n v="0"/>
    <n v="0"/>
    <n v="0"/>
    <n v="0"/>
    <e v="#DIV/0!"/>
  </r>
  <r>
    <s v="Grandview-Drinking Fountain replacement-DSA Fees"/>
    <x v="6"/>
    <x v="9"/>
    <x v="2"/>
    <x v="6"/>
    <n v="0"/>
    <n v="0"/>
    <n v="0"/>
    <n v="0"/>
    <n v="0"/>
    <e v="#DIV/0!"/>
  </r>
  <r>
    <s v="Grandview-Drinking Fountain replacement-DSA Inspection"/>
    <x v="6"/>
    <x v="9"/>
    <x v="2"/>
    <x v="7"/>
    <n v="0"/>
    <n v="0"/>
    <n v="0"/>
    <n v="0"/>
    <n v="0"/>
    <e v="#DIV/0!"/>
  </r>
  <r>
    <s v="Grandview-Drinking Fountain replacement-DSA Special Inspection"/>
    <x v="6"/>
    <x v="9"/>
    <x v="2"/>
    <x v="8"/>
    <n v="0"/>
    <n v="0"/>
    <n v="0"/>
    <n v="0"/>
    <n v="0"/>
    <e v="#DIV/0!"/>
  </r>
  <r>
    <s v="Grandview-Drinking Fountain replacement-Environ Consultant"/>
    <x v="6"/>
    <x v="9"/>
    <x v="2"/>
    <x v="9"/>
    <n v="0"/>
    <n v="0"/>
    <n v="0"/>
    <n v="0"/>
    <n v="0"/>
    <e v="#DIV/0!"/>
  </r>
  <r>
    <s v="Grandview-Drinking Fountain replacement-Reprographics"/>
    <x v="6"/>
    <x v="9"/>
    <x v="2"/>
    <x v="14"/>
    <n v="0"/>
    <n v="0"/>
    <n v="0"/>
    <n v="0"/>
    <n v="0"/>
    <e v="#DIV/0!"/>
  </r>
  <r>
    <s v="Grandview-Fire Alarm replacement-Advertisement"/>
    <x v="6"/>
    <x v="9"/>
    <x v="3"/>
    <x v="0"/>
    <n v="0"/>
    <n v="0"/>
    <n v="0"/>
    <n v="0"/>
    <n v="0"/>
    <e v="#DIV/0!"/>
  </r>
  <r>
    <s v="Grandview-Fire Alarm replacement-Contractor"/>
    <x v="6"/>
    <x v="9"/>
    <x v="3"/>
    <x v="4"/>
    <n v="450000"/>
    <n v="152797"/>
    <n v="146640.11000000002"/>
    <n v="0"/>
    <n v="146640.11000000002"/>
    <n v="1"/>
  </r>
  <r>
    <s v="Grandview-Fire Alarm replacement-Design"/>
    <x v="6"/>
    <x v="9"/>
    <x v="3"/>
    <x v="5"/>
    <n v="11875"/>
    <s v="No Proposal Provided"/>
    <n v="11875"/>
    <n v="0"/>
    <n v="11875"/>
    <n v="1"/>
  </r>
  <r>
    <s v="Grandview-Fire Alarm replacement-DSA Fees"/>
    <x v="6"/>
    <x v="9"/>
    <x v="3"/>
    <x v="6"/>
    <n v="1230"/>
    <s v="No Proposal Provided"/>
    <n v="1451.25"/>
    <n v="0"/>
    <n v="1451.25"/>
    <n v="1"/>
  </r>
  <r>
    <s v="Grandview-Fire Alarm replacement-DSA Inspection"/>
    <x v="6"/>
    <x v="9"/>
    <x v="3"/>
    <x v="7"/>
    <n v="0"/>
    <n v="0"/>
    <n v="9375"/>
    <n v="0"/>
    <n v="9375"/>
    <n v="1"/>
  </r>
  <r>
    <s v="Grandview-Fire Alarm replacement-Environ Consultant"/>
    <x v="6"/>
    <x v="9"/>
    <x v="3"/>
    <x v="9"/>
    <n v="0"/>
    <n v="0"/>
    <n v="850"/>
    <n v="0"/>
    <n v="850"/>
    <n v="1"/>
  </r>
  <r>
    <s v="Grandview-Fire Alarm replacement-Reprographics"/>
    <x v="6"/>
    <x v="9"/>
    <x v="3"/>
    <x v="14"/>
    <n v="0"/>
    <n v="0"/>
    <n v="0"/>
    <n v="0"/>
    <n v="0"/>
    <e v="#DIV/0!"/>
  </r>
  <r>
    <s v="Grandview-Interim Housing-Advertisement"/>
    <x v="6"/>
    <x v="9"/>
    <x v="4"/>
    <x v="0"/>
    <s v="No IH Required"/>
    <n v="0"/>
    <n v="0"/>
    <n v="0"/>
    <n v="0"/>
    <e v="#DIV/0!"/>
  </r>
  <r>
    <s v="Grandview-Interim Housing-Alarm"/>
    <x v="6"/>
    <x v="9"/>
    <x v="4"/>
    <x v="16"/>
    <s v="No IH Required"/>
    <n v="0"/>
    <n v="0"/>
    <n v="0"/>
    <n v="0"/>
    <e v="#DIV/0!"/>
  </r>
  <r>
    <s v="Grandview-Interim Housing-CM/PM Management"/>
    <x v="6"/>
    <x v="9"/>
    <x v="4"/>
    <x v="2"/>
    <s v="No IH Required"/>
    <n v="0"/>
    <n v="0"/>
    <n v="0"/>
    <n v="0"/>
    <e v="#DIV/0!"/>
  </r>
  <r>
    <s v="Grandview-Interim Housing-Construction Contingency"/>
    <x v="6"/>
    <x v="9"/>
    <x v="4"/>
    <x v="3"/>
    <s v="No IH Required"/>
    <n v="0"/>
    <n v="0"/>
    <n v="0"/>
    <n v="0"/>
    <e v="#DIV/0!"/>
  </r>
  <r>
    <s v="Grandview-Interim Housing-Contractor"/>
    <x v="6"/>
    <x v="9"/>
    <x v="4"/>
    <x v="4"/>
    <s v="No IH Required"/>
    <n v="0"/>
    <n v="0"/>
    <n v="0"/>
    <n v="0"/>
    <e v="#DIV/0!"/>
  </r>
  <r>
    <s v="Grandview-Interim Housing-Design"/>
    <x v="6"/>
    <x v="9"/>
    <x v="4"/>
    <x v="5"/>
    <s v="No IH Required"/>
    <n v="0"/>
    <n v="0"/>
    <n v="0"/>
    <n v="0"/>
    <e v="#DIV/0!"/>
  </r>
  <r>
    <s v="Grandview-Interim Housing-DSA Fees"/>
    <x v="6"/>
    <x v="9"/>
    <x v="4"/>
    <x v="6"/>
    <s v="No IH Required"/>
    <n v="0"/>
    <n v="0"/>
    <n v="0"/>
    <n v="0"/>
    <e v="#DIV/0!"/>
  </r>
  <r>
    <s v="Grandview-Interim Housing-DSA Inspection"/>
    <x v="6"/>
    <x v="9"/>
    <x v="4"/>
    <x v="7"/>
    <s v="No IH Required"/>
    <n v="0"/>
    <n v="0"/>
    <n v="0"/>
    <n v="0"/>
    <e v="#DIV/0!"/>
  </r>
  <r>
    <s v="Grandview-Interim Housing-DSA Special Inspection"/>
    <x v="6"/>
    <x v="9"/>
    <x v="4"/>
    <x v="8"/>
    <s v="No IH Required"/>
    <n v="0"/>
    <n v="0"/>
    <n v="0"/>
    <n v="0"/>
    <e v="#DIV/0!"/>
  </r>
  <r>
    <s v="Grandview-Interim Housing-Environ Consultant"/>
    <x v="6"/>
    <x v="9"/>
    <x v="4"/>
    <x v="9"/>
    <s v="No IH Required"/>
    <n v="0"/>
    <n v="0"/>
    <n v="0"/>
    <n v="0"/>
    <e v="#DIV/0!"/>
  </r>
  <r>
    <s v="Grandview-Interim Housing-FF &amp; E"/>
    <x v="6"/>
    <x v="9"/>
    <x v="4"/>
    <x v="10"/>
    <s v="No IH Required"/>
    <n v="0"/>
    <n v="0"/>
    <n v="0"/>
    <n v="0"/>
    <e v="#DIV/0!"/>
  </r>
  <r>
    <s v="Grandview-Interim Housing-Legal Services"/>
    <x v="6"/>
    <x v="9"/>
    <x v="4"/>
    <x v="11"/>
    <s v="No IH Required"/>
    <n v="0"/>
    <n v="0"/>
    <n v="0"/>
    <n v="0"/>
    <e v="#DIV/0!"/>
  </r>
  <r>
    <s v="Grandview-Interim Housing-Modular Buildings"/>
    <x v="6"/>
    <x v="9"/>
    <x v="4"/>
    <x v="17"/>
    <s v="No IH Required"/>
    <n v="0"/>
    <n v="0"/>
    <n v="0"/>
    <n v="0"/>
    <e v="#DIV/0!"/>
  </r>
  <r>
    <s v="Grandview-Interim Housing-Move Management"/>
    <x v="6"/>
    <x v="9"/>
    <x v="4"/>
    <x v="13"/>
    <s v="No IH Required"/>
    <n v="0"/>
    <n v="0"/>
    <n v="0"/>
    <n v="0"/>
    <e v="#DIV/0!"/>
  </r>
  <r>
    <s v="Grandview-Interim Housing-Reprographics"/>
    <x v="6"/>
    <x v="9"/>
    <x v="4"/>
    <x v="14"/>
    <s v="No IH Required"/>
    <n v="0"/>
    <n v="0"/>
    <n v="0"/>
    <n v="0"/>
    <e v="#DIV/0!"/>
  </r>
  <r>
    <s v="Grandview-Interim Housing-Technology"/>
    <x v="6"/>
    <x v="9"/>
    <x v="4"/>
    <x v="15"/>
    <s v="No IH Required"/>
    <n v="0"/>
    <n v="0"/>
    <n v="0"/>
    <n v="0"/>
    <e v="#DIV/0!"/>
  </r>
  <r>
    <s v="Grazide-21st Century classroom-Advertisement"/>
    <x v="1"/>
    <x v="10"/>
    <x v="0"/>
    <x v="0"/>
    <n v="0"/>
    <n v="2658"/>
    <n v="223.47"/>
    <n v="0"/>
    <n v="223.47"/>
    <n v="1"/>
  </r>
  <r>
    <s v="Grazide-21st Century classroom-Asbestos oversight/survey/abatement"/>
    <x v="1"/>
    <x v="10"/>
    <x v="0"/>
    <x v="1"/>
    <n v="70000"/>
    <n v="0"/>
    <n v="0"/>
    <n v="0"/>
    <n v="0"/>
    <e v="#DIV/0!"/>
  </r>
  <r>
    <s v="Grazide-21st Century classroom-CM/PM Management"/>
    <x v="1"/>
    <x v="10"/>
    <x v="0"/>
    <x v="2"/>
    <n v="0"/>
    <n v="266900"/>
    <n v="234795"/>
    <n v="0"/>
    <n v="234795"/>
    <n v="1"/>
  </r>
  <r>
    <s v="Grazide-21st Century classroom-Construction Contingency"/>
    <x v="1"/>
    <x v="10"/>
    <x v="0"/>
    <x v="3"/>
    <n v="218338"/>
    <n v="363970"/>
    <n v="0"/>
    <n v="0"/>
    <n v="0"/>
    <e v="#DIV/0!"/>
  </r>
  <r>
    <s v="Grazide-21st Century classroom-Contractor"/>
    <x v="1"/>
    <x v="10"/>
    <x v="0"/>
    <x v="4"/>
    <n v="2329011.4500000002"/>
    <n v="2183380"/>
    <n v="2505000"/>
    <n v="213826.59999999963"/>
    <n v="2291173.4000000004"/>
    <n v="0.91464007984031948"/>
  </r>
  <r>
    <s v="Grazide-21st Century classroom-Design"/>
    <x v="1"/>
    <x v="10"/>
    <x v="0"/>
    <x v="5"/>
    <n v="267471.69"/>
    <n v="115992"/>
    <n v="330468.00000000006"/>
    <n v="40878.800000000003"/>
    <n v="289589.20000000007"/>
    <n v="0.87630027718266224"/>
  </r>
  <r>
    <s v="Grazide-21st Century classroom-DSA Fees"/>
    <x v="1"/>
    <x v="10"/>
    <x v="0"/>
    <x v="6"/>
    <n v="0"/>
    <n v="44579"/>
    <n v="35220"/>
    <n v="0"/>
    <n v="35220"/>
    <n v="1"/>
  </r>
  <r>
    <s v="Grazide-21st Century classroom-DSA Inspection"/>
    <x v="1"/>
    <x v="10"/>
    <x v="0"/>
    <x v="7"/>
    <n v="0"/>
    <n v="38210"/>
    <n v="51646.239999999998"/>
    <n v="0"/>
    <n v="51646.239999999998"/>
    <n v="1"/>
  </r>
  <r>
    <s v="Grazide-21st Century classroom-DSA Special Inspection"/>
    <x v="1"/>
    <x v="10"/>
    <x v="0"/>
    <x v="8"/>
    <n v="0"/>
    <n v="19105"/>
    <n v="14910"/>
    <n v="14910"/>
    <n v="0"/>
    <n v="0"/>
  </r>
  <r>
    <s v="Grazide-21st Century classroom-Environ Consultant"/>
    <x v="1"/>
    <x v="10"/>
    <x v="0"/>
    <x v="9"/>
    <n v="0"/>
    <n v="10631"/>
    <n v="21550"/>
    <n v="1208"/>
    <n v="20342"/>
    <n v="0.94394431554524361"/>
  </r>
  <r>
    <s v="Grazide-21st Century classroom-FF &amp; E"/>
    <x v="1"/>
    <x v="10"/>
    <x v="0"/>
    <x v="10"/>
    <n v="400000"/>
    <n v="440000"/>
    <n v="501199.73000000004"/>
    <n v="0"/>
    <n v="501199.73000000004"/>
    <n v="1"/>
  </r>
  <r>
    <s v="Grazide-21st Century classroom-Legal Services"/>
    <x v="1"/>
    <x v="10"/>
    <x v="0"/>
    <x v="11"/>
    <n v="0"/>
    <n v="17689"/>
    <n v="0"/>
    <n v="0"/>
    <n v="0"/>
    <e v="#DIV/0!"/>
  </r>
  <r>
    <s v="Grazide-21st Century classroom-Move classroom"/>
    <x v="1"/>
    <x v="10"/>
    <x v="0"/>
    <x v="12"/>
    <n v="0"/>
    <n v="0"/>
    <n v="1780.22"/>
    <n v="0"/>
    <n v="1780.22"/>
    <n v="1"/>
  </r>
  <r>
    <s v="Grazide-21st Century classroom-Move Management"/>
    <x v="1"/>
    <x v="10"/>
    <x v="0"/>
    <x v="13"/>
    <n v="0"/>
    <n v="10189"/>
    <n v="109526.84000000004"/>
    <n v="29181.059999999979"/>
    <n v="80345.780000000057"/>
    <n v="0.733571606740412"/>
  </r>
  <r>
    <s v="Grazide-21st Century classroom-Reprographics"/>
    <x v="1"/>
    <x v="10"/>
    <x v="0"/>
    <x v="14"/>
    <n v="0"/>
    <n v="0"/>
    <n v="440.37"/>
    <n v="0"/>
    <n v="440.37"/>
    <n v="1"/>
  </r>
  <r>
    <s v="Grazide-21st Century classroom-Technology"/>
    <x v="1"/>
    <x v="10"/>
    <x v="0"/>
    <x v="15"/>
    <n v="400000"/>
    <n v="440000"/>
    <n v="187785.02000000002"/>
    <n v="0"/>
    <n v="187785.02000000002"/>
    <n v="1"/>
  </r>
  <r>
    <s v="Grazide-Ceiling replacement-CM/PM Management"/>
    <x v="1"/>
    <x v="10"/>
    <x v="1"/>
    <x v="2"/>
    <n v="0"/>
    <n v="0"/>
    <n v="0"/>
    <n v="0"/>
    <n v="0"/>
    <e v="#DIV/0!"/>
  </r>
  <r>
    <s v="Grazide-Ceiling replacement-Contractor"/>
    <x v="1"/>
    <x v="10"/>
    <x v="1"/>
    <x v="4"/>
    <n v="0"/>
    <n v="0"/>
    <n v="281598"/>
    <n v="2.3646862246096134E-11"/>
    <n v="281598"/>
    <n v="1"/>
  </r>
  <r>
    <s v="Grazide-Drinking Fountain replacement-Advertisement"/>
    <x v="1"/>
    <x v="10"/>
    <x v="2"/>
    <x v="0"/>
    <n v="0"/>
    <n v="0"/>
    <n v="0"/>
    <n v="0"/>
    <n v="0"/>
    <e v="#DIV/0!"/>
  </r>
  <r>
    <s v="Grazide-Drinking Fountain replacement-Contractor"/>
    <x v="1"/>
    <x v="10"/>
    <x v="2"/>
    <x v="4"/>
    <n v="15000"/>
    <n v="0"/>
    <n v="0"/>
    <n v="0"/>
    <n v="0"/>
    <e v="#DIV/0!"/>
  </r>
  <r>
    <s v="Grazide-Drinking Fountain replacement-Design"/>
    <x v="1"/>
    <x v="10"/>
    <x v="2"/>
    <x v="5"/>
    <n v="0"/>
    <n v="0"/>
    <n v="0"/>
    <n v="0"/>
    <n v="0"/>
    <e v="#DIV/0!"/>
  </r>
  <r>
    <s v="Grazide-Drinking Fountain replacement-DSA Fees"/>
    <x v="1"/>
    <x v="10"/>
    <x v="2"/>
    <x v="6"/>
    <n v="0"/>
    <n v="0"/>
    <n v="0"/>
    <n v="0"/>
    <n v="0"/>
    <e v="#DIV/0!"/>
  </r>
  <r>
    <s v="Grazide-Drinking Fountain replacement-DSA Inspection"/>
    <x v="1"/>
    <x v="10"/>
    <x v="2"/>
    <x v="7"/>
    <n v="0"/>
    <n v="0"/>
    <n v="0"/>
    <n v="0"/>
    <n v="0"/>
    <e v="#DIV/0!"/>
  </r>
  <r>
    <s v="Grazide-Drinking Fountain replacement-DSA Special Inspection"/>
    <x v="1"/>
    <x v="10"/>
    <x v="2"/>
    <x v="8"/>
    <n v="0"/>
    <n v="0"/>
    <n v="0"/>
    <n v="0"/>
    <n v="0"/>
    <e v="#DIV/0!"/>
  </r>
  <r>
    <s v="Grazide-Drinking Fountain replacement-Environ Consultant"/>
    <x v="1"/>
    <x v="10"/>
    <x v="2"/>
    <x v="9"/>
    <n v="0"/>
    <n v="0"/>
    <n v="0"/>
    <n v="0"/>
    <n v="0"/>
    <e v="#DIV/0!"/>
  </r>
  <r>
    <s v="Grazide-Drinking Fountain replacement-Reprographics"/>
    <x v="1"/>
    <x v="10"/>
    <x v="2"/>
    <x v="14"/>
    <n v="0"/>
    <n v="0"/>
    <n v="0"/>
    <n v="0"/>
    <n v="0"/>
    <e v="#DIV/0!"/>
  </r>
  <r>
    <s v="Grazide-Fire Alarm replacement-Advertisement"/>
    <x v="1"/>
    <x v="10"/>
    <x v="3"/>
    <x v="0"/>
    <n v="0"/>
    <n v="0"/>
    <n v="0"/>
    <n v="0"/>
    <n v="0"/>
    <e v="#DIV/0!"/>
  </r>
  <r>
    <s v="Grazide-Fire Alarm replacement-Contractor"/>
    <x v="1"/>
    <x v="10"/>
    <x v="3"/>
    <x v="4"/>
    <n v="300000"/>
    <s v="N/A"/>
    <n v="0"/>
    <n v="0"/>
    <n v="0"/>
    <e v="#DIV/0!"/>
  </r>
  <r>
    <s v="Grazide-Fire Alarm replacement-Design"/>
    <x v="1"/>
    <x v="10"/>
    <x v="3"/>
    <x v="5"/>
    <n v="0"/>
    <n v="0"/>
    <n v="0"/>
    <n v="0"/>
    <n v="0"/>
    <e v="#DIV/0!"/>
  </r>
  <r>
    <s v="Grazide-Fire Alarm replacement-DSA Fees"/>
    <x v="1"/>
    <x v="10"/>
    <x v="3"/>
    <x v="6"/>
    <n v="0"/>
    <n v="0"/>
    <n v="960"/>
    <n v="0"/>
    <n v="960"/>
    <n v="1"/>
  </r>
  <r>
    <s v="Grazide-Fire Alarm replacement-DSA Inspection"/>
    <x v="1"/>
    <x v="10"/>
    <x v="3"/>
    <x v="7"/>
    <n v="0"/>
    <n v="0"/>
    <n v="0"/>
    <n v="0"/>
    <n v="0"/>
    <e v="#DIV/0!"/>
  </r>
  <r>
    <s v="Grazide-Fire Alarm replacement-Environ Consultant"/>
    <x v="1"/>
    <x v="10"/>
    <x v="3"/>
    <x v="9"/>
    <n v="0"/>
    <n v="0"/>
    <n v="0"/>
    <n v="0"/>
    <n v="0"/>
    <e v="#DIV/0!"/>
  </r>
  <r>
    <s v="Grazide-Fire Alarm replacement-Reprographics"/>
    <x v="1"/>
    <x v="10"/>
    <x v="3"/>
    <x v="14"/>
    <n v="0"/>
    <n v="0"/>
    <n v="0"/>
    <n v="0"/>
    <n v="0"/>
    <e v="#DIV/0!"/>
  </r>
  <r>
    <s v="Grazide-Interim Housing-Advertisement"/>
    <x v="1"/>
    <x v="10"/>
    <x v="4"/>
    <x v="0"/>
    <n v="400"/>
    <s v="N/A"/>
    <n v="0"/>
    <n v="0"/>
    <n v="0"/>
    <e v="#DIV/0!"/>
  </r>
  <r>
    <s v="Grazide-Interim Housing-Alarm"/>
    <x v="1"/>
    <x v="10"/>
    <x v="4"/>
    <x v="16"/>
    <n v="0"/>
    <n v="0"/>
    <n v="0"/>
    <n v="0"/>
    <n v="0"/>
    <e v="#DIV/0!"/>
  </r>
  <r>
    <s v="Grazide-Interim Housing-CM/PM Management"/>
    <x v="1"/>
    <x v="10"/>
    <x v="4"/>
    <x v="2"/>
    <n v="33600"/>
    <s v="N/A"/>
    <n v="0"/>
    <n v="0"/>
    <n v="0"/>
    <e v="#DIV/0!"/>
  </r>
  <r>
    <s v="Grazide-Interim Housing-Construction Contingency"/>
    <x v="1"/>
    <x v="10"/>
    <x v="4"/>
    <x v="3"/>
    <n v="55000"/>
    <s v="N/A"/>
    <n v="0"/>
    <n v="0"/>
    <n v="0"/>
    <e v="#DIV/0!"/>
  </r>
  <r>
    <s v="Grazide-Interim Housing-Contractor"/>
    <x v="1"/>
    <x v="10"/>
    <x v="4"/>
    <x v="4"/>
    <n v="550000"/>
    <s v="N/A"/>
    <n v="0"/>
    <n v="0"/>
    <n v="0"/>
    <e v="#DIV/0!"/>
  </r>
  <r>
    <s v="Grazide-Interim Housing-Design"/>
    <x v="1"/>
    <x v="10"/>
    <x v="4"/>
    <x v="5"/>
    <n v="80000"/>
    <s v="N/A"/>
    <n v="0"/>
    <n v="0"/>
    <n v="0"/>
    <e v="#DIV/0!"/>
  </r>
  <r>
    <s v="Grazide-Interim Housing-DSA Fees"/>
    <x v="1"/>
    <x v="10"/>
    <x v="4"/>
    <x v="6"/>
    <n v="15750"/>
    <s v="N/A"/>
    <n v="0"/>
    <n v="0"/>
    <n v="0"/>
    <e v="#DIV/0!"/>
  </r>
  <r>
    <s v="Grazide-Interim Housing-DSA Inspection"/>
    <x v="1"/>
    <x v="10"/>
    <x v="4"/>
    <x v="7"/>
    <n v="12000"/>
    <s v="N/A"/>
    <n v="0"/>
    <n v="0"/>
    <n v="0"/>
    <e v="#DIV/0!"/>
  </r>
  <r>
    <s v="Grazide-Interim Housing-DSA Special Inspection"/>
    <x v="1"/>
    <x v="10"/>
    <x v="4"/>
    <x v="8"/>
    <n v="12000"/>
    <s v="N/A"/>
    <n v="0"/>
    <n v="0"/>
    <n v="0"/>
    <e v="#DIV/0!"/>
  </r>
  <r>
    <s v="Grazide-Interim Housing-Environ Consultant"/>
    <x v="1"/>
    <x v="10"/>
    <x v="4"/>
    <x v="9"/>
    <n v="0"/>
    <n v="0"/>
    <n v="0"/>
    <n v="0"/>
    <n v="0"/>
    <e v="#DIV/0!"/>
  </r>
  <r>
    <s v="Grazide-Interim Housing-FF &amp; E"/>
    <x v="1"/>
    <x v="10"/>
    <x v="4"/>
    <x v="10"/>
    <n v="0"/>
    <n v="0"/>
    <n v="0"/>
    <n v="0"/>
    <n v="0"/>
    <e v="#DIV/0!"/>
  </r>
  <r>
    <s v="Grazide-Interim Housing-Legal Services"/>
    <x v="1"/>
    <x v="10"/>
    <x v="4"/>
    <x v="11"/>
    <n v="0"/>
    <n v="0"/>
    <n v="0"/>
    <n v="0"/>
    <n v="0"/>
    <e v="#DIV/0!"/>
  </r>
  <r>
    <s v="Grazide-Interim Housing-Modular Buildings"/>
    <x v="1"/>
    <x v="10"/>
    <x v="4"/>
    <x v="17"/>
    <n v="0"/>
    <n v="0"/>
    <n v="0"/>
    <n v="0"/>
    <n v="0"/>
    <e v="#DIV/0!"/>
  </r>
  <r>
    <s v="Grazide-Interim Housing-Move Management"/>
    <x v="1"/>
    <x v="10"/>
    <x v="4"/>
    <x v="13"/>
    <n v="0"/>
    <n v="0"/>
    <n v="0"/>
    <n v="0"/>
    <n v="0"/>
    <e v="#DIV/0!"/>
  </r>
  <r>
    <s v="Grazide-Interim Housing-Reprographics"/>
    <x v="1"/>
    <x v="10"/>
    <x v="4"/>
    <x v="14"/>
    <n v="400"/>
    <s v="N/A"/>
    <n v="0"/>
    <n v="0"/>
    <n v="0"/>
    <e v="#DIV/0!"/>
  </r>
  <r>
    <s v="Grazide-Interim Housing-Technology"/>
    <x v="1"/>
    <x v="10"/>
    <x v="4"/>
    <x v="15"/>
    <n v="0"/>
    <n v="0"/>
    <n v="0"/>
    <n v="0"/>
    <n v="0"/>
    <e v="#DIV/0!"/>
  </r>
  <r>
    <s v="Kwis-21st Century classroom-Advertisement"/>
    <x v="4"/>
    <x v="11"/>
    <x v="0"/>
    <x v="0"/>
    <n v="1344.05"/>
    <n v="2755"/>
    <n v="0"/>
    <n v="0"/>
    <n v="0"/>
    <e v="#DIV/0!"/>
  </r>
  <r>
    <s v="Kwis-21st Century classroom-Asbestos oversight/survey/abatement"/>
    <x v="4"/>
    <x v="11"/>
    <x v="0"/>
    <x v="1"/>
    <n v="66500"/>
    <s v="N/A"/>
    <n v="0"/>
    <n v="0"/>
    <n v="0"/>
    <e v="#DIV/0!"/>
  </r>
  <r>
    <s v="Kwis-21st Century classroom-CM/PM Management"/>
    <x v="4"/>
    <x v="11"/>
    <x v="0"/>
    <x v="2"/>
    <n v="213618.67"/>
    <n v="252108"/>
    <n v="193675"/>
    <n v="0"/>
    <n v="193675"/>
    <n v="1"/>
  </r>
  <r>
    <s v="Kwis-21st Century classroom-Construction Contingency"/>
    <x v="4"/>
    <x v="11"/>
    <x v="0"/>
    <x v="3"/>
    <n v="209456.6"/>
    <n v="349165"/>
    <n v="0"/>
    <n v="0"/>
    <n v="0"/>
    <e v="#DIV/0!"/>
  </r>
  <r>
    <s v="Kwis-21st Century classroom-Contractor"/>
    <x v="4"/>
    <x v="11"/>
    <x v="0"/>
    <x v="4"/>
    <n v="2234273.5499999998"/>
    <n v="2094566"/>
    <n v="2249000"/>
    <n v="279544.43999999994"/>
    <n v="1969455.56"/>
    <n v="0.87570278345931529"/>
  </r>
  <r>
    <s v="Kwis-21st Century classroom-Design"/>
    <x v="4"/>
    <x v="11"/>
    <x v="0"/>
    <x v="5"/>
    <n v="256591.67"/>
    <n v="354458"/>
    <n v="311340"/>
    <n v="27283.499999999942"/>
    <n v="284056.50000000006"/>
    <n v="0.91236750819040291"/>
  </r>
  <r>
    <s v="Kwis-21st Century classroom-DSA Fees"/>
    <x v="4"/>
    <x v="11"/>
    <x v="0"/>
    <x v="6"/>
    <n v="42765.279999999999"/>
    <n v="42765"/>
    <n v="22320"/>
    <n v="0"/>
    <n v="22320"/>
    <n v="1"/>
  </r>
  <r>
    <s v="Kwis-21st Century classroom-DSA Inspection"/>
    <x v="4"/>
    <x v="11"/>
    <x v="0"/>
    <x v="7"/>
    <n v="36655.949999999997"/>
    <n v="36656"/>
    <n v="86384"/>
    <n v="39751"/>
    <n v="46633"/>
    <n v="0.53983376551213191"/>
  </r>
  <r>
    <s v="Kwis-21st Century classroom-DSA Special Inspection"/>
    <x v="4"/>
    <x v="11"/>
    <x v="0"/>
    <x v="8"/>
    <n v="18327.98"/>
    <n v="18328"/>
    <n v="4990"/>
    <n v="817.64999999999964"/>
    <n v="4172.3500000000004"/>
    <n v="0.83614228456913831"/>
  </r>
  <r>
    <s v="Kwis-21st Century classroom-Environ Consultant"/>
    <x v="4"/>
    <x v="11"/>
    <x v="0"/>
    <x v="9"/>
    <n v="10752.41"/>
    <n v="11020"/>
    <n v="21430"/>
    <n v="10187"/>
    <n v="11243"/>
    <n v="0.52463835744283716"/>
  </r>
  <r>
    <s v="Kwis-21st Century classroom-FF &amp; E"/>
    <x v="4"/>
    <x v="11"/>
    <x v="0"/>
    <x v="10"/>
    <n v="380000"/>
    <n v="380000"/>
    <n v="326809.93999999994"/>
    <n v="0"/>
    <n v="326809.93999999994"/>
    <n v="1"/>
  </r>
  <r>
    <s v="Kwis-21st Century classroom-Legal Services"/>
    <x v="4"/>
    <x v="11"/>
    <x v="0"/>
    <x v="11"/>
    <n v="0"/>
    <n v="17575"/>
    <n v="0"/>
    <n v="0"/>
    <n v="0"/>
    <e v="#DIV/0!"/>
  </r>
  <r>
    <s v="Kwis-21st Century classroom-Move classroom"/>
    <x v="4"/>
    <x v="11"/>
    <x v="0"/>
    <x v="12"/>
    <n v="0"/>
    <n v="0"/>
    <n v="2015.17"/>
    <n v="0"/>
    <n v="2015.17"/>
    <n v="1"/>
  </r>
  <r>
    <s v="Kwis-21st Century classroom-Move Management"/>
    <x v="4"/>
    <x v="11"/>
    <x v="0"/>
    <x v="13"/>
    <n v="9774.92"/>
    <n v="9775"/>
    <n v="10000"/>
    <n v="3748.5"/>
    <n v="6251.5"/>
    <n v="0.62514999999999998"/>
  </r>
  <r>
    <s v="Kwis-21st Century classroom-Reprographics"/>
    <x v="4"/>
    <x v="11"/>
    <x v="0"/>
    <x v="14"/>
    <n v="1344.05"/>
    <s v="N/A"/>
    <n v="2025.02"/>
    <n v="0"/>
    <n v="2025.02"/>
    <n v="1"/>
  </r>
  <r>
    <s v="Kwis-21st Century classroom-Technology"/>
    <x v="4"/>
    <x v="11"/>
    <x v="0"/>
    <x v="15"/>
    <n v="380000"/>
    <n v="380000"/>
    <n v="176909.65999999997"/>
    <n v="0"/>
    <n v="176909.65999999997"/>
    <n v="1"/>
  </r>
  <r>
    <s v="Kwis-Ceiling replacement-CM/PM Management"/>
    <x v="4"/>
    <x v="11"/>
    <x v="1"/>
    <x v="2"/>
    <n v="0"/>
    <n v="0"/>
    <n v="0"/>
    <n v="0"/>
    <n v="0"/>
    <e v="#DIV/0!"/>
  </r>
  <r>
    <s v="Kwis-Ceiling replacement-Contractor"/>
    <x v="4"/>
    <x v="11"/>
    <x v="1"/>
    <x v="4"/>
    <n v="271028"/>
    <n v="271208"/>
    <n v="271028"/>
    <n v="0"/>
    <n v="271028"/>
    <n v="1"/>
  </r>
  <r>
    <s v="Kwis-Drinking Fountain replacement-Advertisement"/>
    <x v="4"/>
    <x v="11"/>
    <x v="2"/>
    <x v="0"/>
    <n v="0"/>
    <n v="0"/>
    <n v="0"/>
    <n v="0"/>
    <n v="0"/>
    <e v="#DIV/0!"/>
  </r>
  <r>
    <s v="Kwis-Drinking Fountain replacement-Contractor"/>
    <x v="4"/>
    <x v="11"/>
    <x v="2"/>
    <x v="4"/>
    <n v="15000"/>
    <s v="N/A"/>
    <n v="0"/>
    <n v="0"/>
    <n v="0"/>
    <e v="#DIV/0!"/>
  </r>
  <r>
    <s v="Kwis-Drinking Fountain replacement-Design"/>
    <x v="4"/>
    <x v="11"/>
    <x v="2"/>
    <x v="5"/>
    <n v="0"/>
    <s v="N/A"/>
    <n v="0"/>
    <n v="0"/>
    <n v="0"/>
    <e v="#DIV/0!"/>
  </r>
  <r>
    <s v="Kwis-Drinking Fountain replacement-DSA Fees"/>
    <x v="4"/>
    <x v="11"/>
    <x v="2"/>
    <x v="6"/>
    <n v="0"/>
    <n v="0"/>
    <n v="0"/>
    <n v="0"/>
    <n v="0"/>
    <e v="#DIV/0!"/>
  </r>
  <r>
    <s v="Kwis-Drinking Fountain replacement-DSA Inspection"/>
    <x v="4"/>
    <x v="11"/>
    <x v="2"/>
    <x v="7"/>
    <n v="0"/>
    <n v="0"/>
    <n v="0"/>
    <n v="0"/>
    <n v="0"/>
    <e v="#DIV/0!"/>
  </r>
  <r>
    <s v="Kwis-Drinking Fountain replacement-DSA Special Inspection"/>
    <x v="4"/>
    <x v="11"/>
    <x v="2"/>
    <x v="8"/>
    <n v="0"/>
    <n v="0"/>
    <n v="0"/>
    <n v="0"/>
    <n v="0"/>
    <e v="#DIV/0!"/>
  </r>
  <r>
    <s v="Kwis-Drinking Fountain replacement-Environ Consultant"/>
    <x v="4"/>
    <x v="11"/>
    <x v="2"/>
    <x v="9"/>
    <n v="0"/>
    <n v="0"/>
    <n v="0"/>
    <n v="0"/>
    <n v="0"/>
    <e v="#DIV/0!"/>
  </r>
  <r>
    <s v="Kwis-Drinking Fountain replacement-Reprographics"/>
    <x v="4"/>
    <x v="11"/>
    <x v="2"/>
    <x v="14"/>
    <n v="0"/>
    <n v="0"/>
    <n v="0"/>
    <n v="0"/>
    <n v="0"/>
    <e v="#DIV/0!"/>
  </r>
  <r>
    <s v="Kwis-Fire Alarm replacement-Advertisement"/>
    <x v="4"/>
    <x v="11"/>
    <x v="3"/>
    <x v="0"/>
    <n v="0"/>
    <n v="0"/>
    <n v="0"/>
    <n v="0"/>
    <n v="0"/>
    <e v="#DIV/0!"/>
  </r>
  <r>
    <s v="Kwis-Fire Alarm replacement-Contractor"/>
    <x v="4"/>
    <x v="11"/>
    <x v="3"/>
    <x v="4"/>
    <n v="285000"/>
    <s v="N/A"/>
    <n v="0"/>
    <n v="0"/>
    <n v="0"/>
    <e v="#DIV/0!"/>
  </r>
  <r>
    <s v="Kwis-Fire Alarm replacement-Design"/>
    <x v="4"/>
    <x v="11"/>
    <x v="3"/>
    <x v="5"/>
    <n v="48500"/>
    <s v="No Proposal Provided"/>
    <n v="36375"/>
    <n v="0"/>
    <n v="36375"/>
    <n v="1"/>
  </r>
  <r>
    <s v="Kwis-Fire Alarm replacement-DSA Fees"/>
    <x v="4"/>
    <x v="11"/>
    <x v="3"/>
    <x v="6"/>
    <n v="0"/>
    <n v="0"/>
    <n v="891"/>
    <n v="0"/>
    <n v="891"/>
    <n v="1"/>
  </r>
  <r>
    <s v="Kwis-Fire Alarm replacement-DSA Inspection"/>
    <x v="4"/>
    <x v="11"/>
    <x v="3"/>
    <x v="7"/>
    <n v="0"/>
    <n v="0"/>
    <n v="0"/>
    <n v="0"/>
    <n v="0"/>
    <e v="#DIV/0!"/>
  </r>
  <r>
    <s v="Kwis-Fire Alarm replacement-Environ Consultant"/>
    <x v="4"/>
    <x v="11"/>
    <x v="3"/>
    <x v="9"/>
    <n v="0"/>
    <n v="0"/>
    <n v="0"/>
    <n v="0"/>
    <n v="0"/>
    <e v="#DIV/0!"/>
  </r>
  <r>
    <s v="Kwis-Fire Alarm replacement-Reprographics"/>
    <x v="4"/>
    <x v="11"/>
    <x v="3"/>
    <x v="14"/>
    <n v="0"/>
    <n v="0"/>
    <n v="0"/>
    <n v="0"/>
    <n v="0"/>
    <e v="#DIV/0!"/>
  </r>
  <r>
    <s v="Kwis-Interim Housing-Advertisement"/>
    <x v="4"/>
    <x v="11"/>
    <x v="4"/>
    <x v="0"/>
    <n v="400"/>
    <s v="N/A"/>
    <n v="0"/>
    <n v="0"/>
    <n v="0"/>
    <e v="#DIV/0!"/>
  </r>
  <r>
    <s v="Kwis-Interim Housing-Alarm"/>
    <x v="4"/>
    <x v="11"/>
    <x v="4"/>
    <x v="16"/>
    <n v="0"/>
    <n v="0"/>
    <n v="0"/>
    <n v="0"/>
    <n v="0"/>
    <e v="#DIV/0!"/>
  </r>
  <r>
    <s v="Kwis-Interim Housing-CM/PM Management"/>
    <x v="4"/>
    <x v="11"/>
    <x v="4"/>
    <x v="2"/>
    <n v="43850"/>
    <s v="N/A"/>
    <n v="0"/>
    <n v="0"/>
    <n v="0"/>
    <e v="#DIV/0!"/>
  </r>
  <r>
    <s v="Kwis-Interim Housing-Construction Contingency"/>
    <x v="4"/>
    <x v="11"/>
    <x v="4"/>
    <x v="3"/>
    <n v="55000"/>
    <s v="N/A"/>
    <n v="0"/>
    <n v="0"/>
    <n v="0"/>
    <e v="#DIV/0!"/>
  </r>
  <r>
    <s v="Kwis-Interim Housing-Contractor"/>
    <x v="4"/>
    <x v="11"/>
    <x v="4"/>
    <x v="4"/>
    <n v="550000"/>
    <s v="N/A"/>
    <n v="0"/>
    <n v="0"/>
    <n v="0"/>
    <e v="#DIV/0!"/>
  </r>
  <r>
    <s v="Kwis-Interim Housing-Design"/>
    <x v="4"/>
    <x v="11"/>
    <x v="4"/>
    <x v="5"/>
    <n v="80000"/>
    <s v="N/A"/>
    <n v="0"/>
    <n v="0"/>
    <n v="0"/>
    <e v="#DIV/0!"/>
  </r>
  <r>
    <s v="Kwis-Interim Housing-DSA Fees"/>
    <x v="4"/>
    <x v="11"/>
    <x v="4"/>
    <x v="6"/>
    <n v="14000"/>
    <s v="N/A"/>
    <n v="0"/>
    <n v="0"/>
    <n v="0"/>
    <e v="#DIV/0!"/>
  </r>
  <r>
    <s v="Kwis-Interim Housing-DSA Inspection"/>
    <x v="4"/>
    <x v="11"/>
    <x v="4"/>
    <x v="7"/>
    <n v="12000"/>
    <s v="N/A"/>
    <n v="0"/>
    <n v="0"/>
    <n v="0"/>
    <e v="#DIV/0!"/>
  </r>
  <r>
    <s v="Kwis-Interim Housing-DSA Special Inspection"/>
    <x v="4"/>
    <x v="11"/>
    <x v="4"/>
    <x v="8"/>
    <n v="12000"/>
    <s v="N/A"/>
    <n v="0"/>
    <n v="0"/>
    <n v="0"/>
    <e v="#DIV/0!"/>
  </r>
  <r>
    <s v="Kwis-Interim Housing-Environ Consultant"/>
    <x v="4"/>
    <x v="11"/>
    <x v="4"/>
    <x v="9"/>
    <n v="0"/>
    <n v="0"/>
    <n v="0"/>
    <n v="0"/>
    <n v="0"/>
    <e v="#DIV/0!"/>
  </r>
  <r>
    <s v="Kwis-Interim Housing-FF &amp; E"/>
    <x v="4"/>
    <x v="11"/>
    <x v="4"/>
    <x v="10"/>
    <n v="0"/>
    <n v="0"/>
    <n v="0"/>
    <n v="0"/>
    <n v="0"/>
    <e v="#DIV/0!"/>
  </r>
  <r>
    <s v="Kwis-Interim Housing-Legal Services"/>
    <x v="4"/>
    <x v="11"/>
    <x v="4"/>
    <x v="11"/>
    <n v="0"/>
    <n v="0"/>
    <n v="0"/>
    <n v="0"/>
    <n v="0"/>
    <e v="#DIV/0!"/>
  </r>
  <r>
    <s v="Kwis-Interim Housing-Modular Buildings"/>
    <x v="4"/>
    <x v="11"/>
    <x v="4"/>
    <x v="17"/>
    <n v="150000"/>
    <s v="N/A"/>
    <n v="0"/>
    <n v="0"/>
    <n v="0"/>
    <e v="#DIV/0!"/>
  </r>
  <r>
    <s v="Kwis-Interim Housing-Move Management"/>
    <x v="4"/>
    <x v="11"/>
    <x v="4"/>
    <x v="13"/>
    <n v="0"/>
    <n v="0"/>
    <n v="0"/>
    <n v="0"/>
    <n v="0"/>
    <e v="#DIV/0!"/>
  </r>
  <r>
    <s v="Kwis-Interim Housing-Reprographics"/>
    <x v="4"/>
    <x v="11"/>
    <x v="4"/>
    <x v="14"/>
    <n v="400"/>
    <s v="N/A"/>
    <n v="0"/>
    <n v="0"/>
    <n v="0"/>
    <e v="#DIV/0!"/>
  </r>
  <r>
    <s v="Kwis-Interim Housing-Technology"/>
    <x v="4"/>
    <x v="11"/>
    <x v="4"/>
    <x v="15"/>
    <n v="0"/>
    <n v="0"/>
    <n v="0"/>
    <n v="0"/>
    <n v="0"/>
    <e v="#DIV/0!"/>
  </r>
  <r>
    <s v="La Puente HS-21st Century classroom-Advertisement"/>
    <x v="7"/>
    <x v="12"/>
    <x v="0"/>
    <x v="0"/>
    <n v="5093.8"/>
    <s v="N/A"/>
    <n v="417.06"/>
    <n v="0"/>
    <n v="417.06"/>
    <n v="1"/>
  </r>
  <r>
    <s v="La Puente HS-21st Century classroom-Asbestos oversight/survey/abatement"/>
    <x v="7"/>
    <x v="12"/>
    <x v="0"/>
    <x v="1"/>
    <n v="224000"/>
    <s v="N/A"/>
    <n v="0"/>
    <n v="0"/>
    <n v="0"/>
    <e v="#DIV/0!"/>
  </r>
  <r>
    <s v="La Puente HS-21st Century classroom-CM/PM Management"/>
    <x v="7"/>
    <x v="12"/>
    <x v="0"/>
    <x v="2"/>
    <n v="788769.21"/>
    <s v="N/A"/>
    <n v="171310"/>
    <n v="0"/>
    <n v="171310"/>
    <n v="1"/>
  </r>
  <r>
    <s v="La Puente HS-21st Century classroom-Construction Contingency"/>
    <x v="7"/>
    <x v="12"/>
    <x v="0"/>
    <x v="3"/>
    <n v="793815.6"/>
    <s v="N/A"/>
    <n v="0"/>
    <n v="0"/>
    <n v="0"/>
    <e v="#DIV/0!"/>
  </r>
  <r>
    <s v="La Puente HS-21st Century classroom-Contractor"/>
    <x v="7"/>
    <x v="12"/>
    <x v="0"/>
    <x v="4"/>
    <n v="8467631.0099999998"/>
    <s v="N/A"/>
    <n v="2930609.3500000006"/>
    <n v="668436.9100000005"/>
    <n v="2262172.4399999995"/>
    <n v="0.77191197114006305"/>
  </r>
  <r>
    <s v="La Puente HS-21st Century classroom-Design"/>
    <x v="7"/>
    <x v="12"/>
    <x v="0"/>
    <x v="5"/>
    <n v="972451.89"/>
    <s v="N/A"/>
    <n v="0"/>
    <n v="0"/>
    <n v="0"/>
    <e v="#DIV/0!"/>
  </r>
  <r>
    <s v="La Puente HS-21st Century classroom-DSA Fees"/>
    <x v="7"/>
    <x v="12"/>
    <x v="0"/>
    <x v="6"/>
    <n v="162075.32"/>
    <s v="N/A"/>
    <n v="0"/>
    <n v="0"/>
    <n v="0"/>
    <e v="#DIV/0!"/>
  </r>
  <r>
    <s v="La Puente HS-21st Century classroom-DSA Inspection"/>
    <x v="7"/>
    <x v="12"/>
    <x v="0"/>
    <x v="7"/>
    <n v="138921.70000000001"/>
    <s v="N/A"/>
    <n v="0"/>
    <n v="0"/>
    <n v="0"/>
    <e v="#DIV/0!"/>
  </r>
  <r>
    <s v="La Puente HS-21st Century classroom-DSA Special Inspection"/>
    <x v="7"/>
    <x v="12"/>
    <x v="0"/>
    <x v="8"/>
    <n v="69460.850000000006"/>
    <s v="N/A"/>
    <n v="0"/>
    <n v="0"/>
    <n v="0"/>
    <e v="#DIV/0!"/>
  </r>
  <r>
    <s v="La Puente HS-21st Century classroom-Environ Consultant"/>
    <x v="7"/>
    <x v="12"/>
    <x v="0"/>
    <x v="9"/>
    <n v="40750.370000000003"/>
    <s v="No Proposal Provided"/>
    <n v="40400"/>
    <n v="0"/>
    <n v="40400"/>
    <n v="1"/>
  </r>
  <r>
    <s v="La Puente HS-21st Century classroom-FF &amp; E"/>
    <x v="7"/>
    <x v="12"/>
    <x v="0"/>
    <x v="10"/>
    <n v="1280000"/>
    <s v="N/A"/>
    <n v="0"/>
    <n v="0"/>
    <n v="0"/>
    <e v="#DIV/0!"/>
  </r>
  <r>
    <s v="La Puente HS-21st Century classroom-Legal Services"/>
    <x v="7"/>
    <x v="12"/>
    <x v="0"/>
    <x v="11"/>
    <n v="0"/>
    <n v="0"/>
    <n v="0"/>
    <n v="0"/>
    <n v="0"/>
    <e v="#DIV/0!"/>
  </r>
  <r>
    <s v="La Puente HS-21st Century classroom-Move classroom"/>
    <x v="7"/>
    <x v="12"/>
    <x v="0"/>
    <x v="12"/>
    <n v="0"/>
    <n v="0"/>
    <n v="2484.5699999999997"/>
    <n v="0"/>
    <n v="2484.5699999999997"/>
    <n v="1"/>
  </r>
  <r>
    <s v="La Puente HS-21st Century classroom-Move Management"/>
    <x v="7"/>
    <x v="12"/>
    <x v="0"/>
    <x v="13"/>
    <n v="0"/>
    <n v="0"/>
    <n v="2324.9999999999982"/>
    <n v="0"/>
    <n v="2325"/>
    <n v="1.0000000000000009"/>
  </r>
  <r>
    <s v="La Puente HS-21st Century classroom-Reprographics"/>
    <x v="7"/>
    <x v="12"/>
    <x v="0"/>
    <x v="14"/>
    <n v="5093.8"/>
    <s v="N/A"/>
    <n v="1408.6100000000001"/>
    <n v="0"/>
    <n v="1408.6100000000001"/>
    <n v="1"/>
  </r>
  <r>
    <s v="La Puente HS-21st Century classroom-Technology"/>
    <x v="7"/>
    <x v="12"/>
    <x v="0"/>
    <x v="15"/>
    <n v="1280000"/>
    <s v="N/A"/>
    <n v="505300.94"/>
    <n v="0"/>
    <n v="505300.94"/>
    <n v="1"/>
  </r>
  <r>
    <s v="La Puente HS-Ceiling replacement-CM/PM Management"/>
    <x v="7"/>
    <x v="12"/>
    <x v="1"/>
    <x v="2"/>
    <n v="0"/>
    <n v="0"/>
    <n v="0"/>
    <n v="0"/>
    <n v="0"/>
    <e v="#DIV/0!"/>
  </r>
  <r>
    <s v="La Puente HS-Ceiling replacement-Contractor"/>
    <x v="7"/>
    <x v="12"/>
    <x v="1"/>
    <x v="4"/>
    <n v="0"/>
    <n v="0"/>
    <n v="0"/>
    <n v="0"/>
    <n v="0"/>
    <e v="#DIV/0!"/>
  </r>
  <r>
    <s v="La Puente HS-Drinking Fountain replacement-Advertisement"/>
    <x v="7"/>
    <x v="12"/>
    <x v="2"/>
    <x v="0"/>
    <n v="0"/>
    <n v="0"/>
    <n v="0"/>
    <n v="0"/>
    <n v="0"/>
    <e v="#DIV/0!"/>
  </r>
  <r>
    <s v="La Puente HS-Drinking Fountain replacement-Contractor"/>
    <x v="7"/>
    <x v="12"/>
    <x v="2"/>
    <x v="4"/>
    <n v="60000"/>
    <s v="N/A"/>
    <n v="0"/>
    <n v="0"/>
    <n v="0"/>
    <e v="#DIV/0!"/>
  </r>
  <r>
    <s v="La Puente HS-Drinking Fountain replacement-Design"/>
    <x v="7"/>
    <x v="12"/>
    <x v="2"/>
    <x v="5"/>
    <n v="0"/>
    <n v="0"/>
    <n v="0"/>
    <n v="0"/>
    <n v="0"/>
    <e v="#DIV/0!"/>
  </r>
  <r>
    <s v="La Puente HS-Drinking Fountain replacement-DSA Fees"/>
    <x v="7"/>
    <x v="12"/>
    <x v="2"/>
    <x v="6"/>
    <n v="0"/>
    <n v="0"/>
    <n v="0"/>
    <n v="0"/>
    <n v="0"/>
    <e v="#DIV/0!"/>
  </r>
  <r>
    <s v="La Puente HS-Drinking Fountain replacement-DSA Inspection"/>
    <x v="7"/>
    <x v="12"/>
    <x v="2"/>
    <x v="7"/>
    <n v="0"/>
    <n v="0"/>
    <n v="0"/>
    <n v="0"/>
    <n v="0"/>
    <e v="#DIV/0!"/>
  </r>
  <r>
    <s v="La Puente HS-Drinking Fountain replacement-DSA Special Inspection"/>
    <x v="7"/>
    <x v="12"/>
    <x v="2"/>
    <x v="8"/>
    <n v="0"/>
    <n v="0"/>
    <n v="0"/>
    <n v="0"/>
    <n v="0"/>
    <e v="#DIV/0!"/>
  </r>
  <r>
    <s v="La Puente HS-Drinking Fountain replacement-Environ Consultant"/>
    <x v="7"/>
    <x v="12"/>
    <x v="2"/>
    <x v="9"/>
    <n v="0"/>
    <n v="0"/>
    <n v="0"/>
    <n v="0"/>
    <n v="0"/>
    <e v="#DIV/0!"/>
  </r>
  <r>
    <s v="La Puente HS-Drinking Fountain replacement-Reprographics"/>
    <x v="7"/>
    <x v="12"/>
    <x v="2"/>
    <x v="14"/>
    <n v="0"/>
    <n v="0"/>
    <n v="0"/>
    <n v="0"/>
    <n v="0"/>
    <e v="#DIV/0!"/>
  </r>
  <r>
    <s v="La Puente HS-Fire Alarm replacement-Advertisement"/>
    <x v="7"/>
    <x v="12"/>
    <x v="3"/>
    <x v="0"/>
    <n v="0"/>
    <n v="0"/>
    <n v="0"/>
    <n v="0"/>
    <n v="0"/>
    <e v="#DIV/0!"/>
  </r>
  <r>
    <s v="La Puente HS-Fire Alarm replacement-Contractor"/>
    <x v="7"/>
    <x v="12"/>
    <x v="3"/>
    <x v="4"/>
    <n v="1152000"/>
    <s v="No Proposal Provided"/>
    <n v="2717.95"/>
    <n v="0"/>
    <n v="2717.95"/>
    <n v="1"/>
  </r>
  <r>
    <s v="La Puente HS-Fire Alarm replacement-Design"/>
    <x v="7"/>
    <x v="12"/>
    <x v="3"/>
    <x v="5"/>
    <n v="0"/>
    <n v="0"/>
    <n v="0"/>
    <n v="0"/>
    <n v="0"/>
    <e v="#DIV/0!"/>
  </r>
  <r>
    <s v="La Puente HS-Fire Alarm replacement-DSA Fees"/>
    <x v="7"/>
    <x v="12"/>
    <x v="3"/>
    <x v="6"/>
    <n v="0"/>
    <n v="0"/>
    <n v="0"/>
    <n v="0"/>
    <n v="0"/>
    <e v="#DIV/0!"/>
  </r>
  <r>
    <s v="La Puente HS-Fire Alarm replacement-DSA Inspection"/>
    <x v="7"/>
    <x v="12"/>
    <x v="3"/>
    <x v="7"/>
    <n v="0"/>
    <n v="0"/>
    <n v="0"/>
    <n v="0"/>
    <n v="0"/>
    <e v="#DIV/0!"/>
  </r>
  <r>
    <s v="La Puente HS-Fire Alarm replacement-Environ Consultant"/>
    <x v="7"/>
    <x v="12"/>
    <x v="3"/>
    <x v="9"/>
    <n v="0"/>
    <n v="0"/>
    <n v="0"/>
    <n v="0"/>
    <n v="0"/>
    <e v="#DIV/0!"/>
  </r>
  <r>
    <s v="La Puente HS-Fire Alarm replacement-Reprographics"/>
    <x v="7"/>
    <x v="12"/>
    <x v="3"/>
    <x v="14"/>
    <n v="0"/>
    <n v="0"/>
    <n v="0"/>
    <n v="0"/>
    <n v="0"/>
    <e v="#DIV/0!"/>
  </r>
  <r>
    <s v="La Puente HS-Interim Housing-Advertisement"/>
    <x v="7"/>
    <x v="12"/>
    <x v="4"/>
    <x v="0"/>
    <n v="412.5"/>
    <s v="N/A"/>
    <n v="0"/>
    <n v="0"/>
    <n v="0"/>
    <e v="#DIV/0!"/>
  </r>
  <r>
    <s v="La Puente HS-Interim Housing-Alarm"/>
    <x v="7"/>
    <x v="12"/>
    <x v="4"/>
    <x v="16"/>
    <n v="0"/>
    <n v="0"/>
    <n v="0"/>
    <n v="0"/>
    <n v="0"/>
    <e v="#DIV/0!"/>
  </r>
  <r>
    <s v="La Puente HS-Interim Housing-CM/PM Management"/>
    <x v="7"/>
    <x v="12"/>
    <x v="4"/>
    <x v="2"/>
    <n v="54275"/>
    <s v="N/A"/>
    <n v="0"/>
    <n v="0"/>
    <n v="0"/>
    <e v="#DIV/0!"/>
  </r>
  <r>
    <s v="La Puente HS-Interim Housing-Construction Contingency"/>
    <x v="7"/>
    <x v="12"/>
    <x v="4"/>
    <x v="3"/>
    <n v="82500"/>
    <s v="N/A"/>
    <n v="0"/>
    <n v="0"/>
    <n v="0"/>
    <e v="#DIV/0!"/>
  </r>
  <r>
    <s v="La Puente HS-Interim Housing-Contractor"/>
    <x v="7"/>
    <x v="12"/>
    <x v="4"/>
    <x v="4"/>
    <n v="825000"/>
    <s v="N/A"/>
    <n v="0"/>
    <n v="0"/>
    <n v="0"/>
    <e v="#DIV/0!"/>
  </r>
  <r>
    <s v="La Puente HS-Interim Housing-Design"/>
    <x v="7"/>
    <x v="12"/>
    <x v="4"/>
    <x v="5"/>
    <n v="82500"/>
    <s v="N/A"/>
    <n v="0"/>
    <n v="0"/>
    <n v="0"/>
    <e v="#DIV/0!"/>
  </r>
  <r>
    <s v="La Puente HS-Interim Housing-DSA Fees"/>
    <x v="7"/>
    <x v="12"/>
    <x v="4"/>
    <x v="6"/>
    <n v="14437.5"/>
    <s v="N/A"/>
    <n v="0"/>
    <n v="0"/>
    <n v="0"/>
    <e v="#DIV/0!"/>
  </r>
  <r>
    <s v="La Puente HS-Interim Housing-DSA Inspection"/>
    <x v="7"/>
    <x v="12"/>
    <x v="4"/>
    <x v="7"/>
    <n v="15750"/>
    <s v="N/A"/>
    <n v="0"/>
    <n v="0"/>
    <n v="0"/>
    <e v="#DIV/0!"/>
  </r>
  <r>
    <s v="La Puente HS-Interim Housing-DSA Special Inspection"/>
    <x v="7"/>
    <x v="12"/>
    <x v="4"/>
    <x v="8"/>
    <n v="15750"/>
    <s v="N/A"/>
    <n v="0"/>
    <n v="0"/>
    <n v="0"/>
    <e v="#DIV/0!"/>
  </r>
  <r>
    <s v="La Puente HS-Interim Housing-Environ Consultant"/>
    <x v="7"/>
    <x v="12"/>
    <x v="4"/>
    <x v="9"/>
    <n v="0"/>
    <n v="0"/>
    <n v="0"/>
    <n v="0"/>
    <n v="0"/>
    <e v="#DIV/0!"/>
  </r>
  <r>
    <s v="La Puente HS-Interim Housing-FF &amp; E"/>
    <x v="7"/>
    <x v="12"/>
    <x v="4"/>
    <x v="10"/>
    <n v="0"/>
    <n v="0"/>
    <n v="0"/>
    <n v="0"/>
    <n v="0"/>
    <e v="#DIV/0!"/>
  </r>
  <r>
    <s v="La Puente HS-Interim Housing-Legal Services"/>
    <x v="7"/>
    <x v="12"/>
    <x v="4"/>
    <x v="11"/>
    <n v="0"/>
    <n v="0"/>
    <n v="0"/>
    <n v="0"/>
    <n v="0"/>
    <e v="#DIV/0!"/>
  </r>
  <r>
    <s v="La Puente HS-Interim Housing-Modular Buildings"/>
    <x v="7"/>
    <x v="12"/>
    <x v="4"/>
    <x v="17"/>
    <n v="225000"/>
    <s v="N/A"/>
    <n v="0"/>
    <n v="0"/>
    <n v="0"/>
    <e v="#DIV/0!"/>
  </r>
  <r>
    <s v="La Puente HS-Interim Housing-Move Management"/>
    <x v="7"/>
    <x v="12"/>
    <x v="4"/>
    <x v="13"/>
    <n v="0"/>
    <n v="0"/>
    <n v="0"/>
    <n v="0"/>
    <n v="0"/>
    <e v="#DIV/0!"/>
  </r>
  <r>
    <s v="La Puente HS-Interim Housing-Reprographics"/>
    <x v="7"/>
    <x v="12"/>
    <x v="4"/>
    <x v="14"/>
    <n v="412.5"/>
    <s v="N/A"/>
    <n v="0"/>
    <n v="0"/>
    <n v="0"/>
    <e v="#DIV/0!"/>
  </r>
  <r>
    <s v="La Puente HS-Interim Housing-Technology"/>
    <x v="7"/>
    <x v="12"/>
    <x v="4"/>
    <x v="15"/>
    <n v="0"/>
    <n v="0"/>
    <n v="0"/>
    <n v="0"/>
    <n v="0"/>
    <e v="#DIV/0!"/>
  </r>
  <r>
    <s v="Lassalette-21st Century classroom-Advertisement"/>
    <x v="2"/>
    <x v="13"/>
    <x v="0"/>
    <x v="0"/>
    <n v="2881.28"/>
    <n v="5909"/>
    <n v="0"/>
    <n v="0"/>
    <n v="0"/>
    <e v="#DIV/0!"/>
  </r>
  <r>
    <s v="Lassalette-21st Century classroom-Asbestos oversight/survey/abatement"/>
    <x v="2"/>
    <x v="13"/>
    <x v="0"/>
    <x v="1"/>
    <n v="94500"/>
    <s v="N/A"/>
    <n v="0"/>
    <n v="0"/>
    <n v="0"/>
    <e v="#DIV/0!"/>
  </r>
  <r>
    <s v="Lassalette-21st Century classroom-CM/PM Management"/>
    <x v="2"/>
    <x v="13"/>
    <x v="0"/>
    <x v="2"/>
    <n v="304893.42"/>
    <n v="317297"/>
    <n v="178810"/>
    <n v="0"/>
    <n v="178810"/>
    <n v="1"/>
  </r>
  <r>
    <s v="Lassalette-21st Century classroom-Construction Contingency"/>
    <x v="2"/>
    <x v="13"/>
    <x v="0"/>
    <x v="3"/>
    <n v="299345.3"/>
    <n v="499010"/>
    <n v="0"/>
    <n v="0"/>
    <n v="0"/>
    <e v="#DIV/0!"/>
  </r>
  <r>
    <s v="Lassalette-21st Century classroom-Contractor"/>
    <x v="2"/>
    <x v="13"/>
    <x v="0"/>
    <x v="4"/>
    <n v="3193116.32"/>
    <n v="2993453"/>
    <n v="2450000"/>
    <n v="508865"/>
    <n v="1941135"/>
    <n v="0.7923"/>
  </r>
  <r>
    <s v="Lassalette-21st Century classroom-Design"/>
    <x v="2"/>
    <x v="13"/>
    <x v="0"/>
    <x v="5"/>
    <n v="366708.47"/>
    <n v="489397"/>
    <n v="448170"/>
    <n v="29977.799999999988"/>
    <n v="418192.2"/>
    <n v="0.93311064997657145"/>
  </r>
  <r>
    <s v="Lassalette-21st Century classroom-DSA Fees"/>
    <x v="2"/>
    <x v="13"/>
    <x v="0"/>
    <x v="6"/>
    <n v="61118.080000000002"/>
    <n v="61118"/>
    <n v="28359.75"/>
    <n v="0"/>
    <n v="28359.75"/>
    <n v="1"/>
  </r>
  <r>
    <s v="Lassalette-21st Century classroom-DSA Inspection"/>
    <x v="2"/>
    <x v="13"/>
    <x v="0"/>
    <x v="7"/>
    <n v="52386.92"/>
    <n v="52387"/>
    <n v="32185"/>
    <n v="1007.7399999999998"/>
    <n v="31177.260000000002"/>
    <n v="0.96868914090414793"/>
  </r>
  <r>
    <s v="Lassalette-21st Century classroom-DSA Special Inspection"/>
    <x v="2"/>
    <x v="13"/>
    <x v="0"/>
    <x v="8"/>
    <n v="26193.46"/>
    <n v="26193"/>
    <n v="0"/>
    <n v="0"/>
    <n v="0"/>
    <e v="#DIV/0!"/>
  </r>
  <r>
    <s v="Lassalette-21st Century classroom-Environ Consultant"/>
    <x v="2"/>
    <x v="13"/>
    <x v="0"/>
    <x v="9"/>
    <n v="15366.83"/>
    <n v="15758"/>
    <n v="23235"/>
    <n v="6192"/>
    <n v="17043"/>
    <n v="0.733505487411233"/>
  </r>
  <r>
    <s v="Lassalette-21st Century classroom-FF &amp; E"/>
    <x v="2"/>
    <x v="13"/>
    <x v="0"/>
    <x v="10"/>
    <n v="540000"/>
    <n v="260000"/>
    <n v="331622.26000000007"/>
    <n v="1757.9400000000032"/>
    <n v="329864.32000000007"/>
    <n v="0.99469896863980123"/>
  </r>
  <r>
    <s v="Lassalette-21st Century classroom-Legal Services"/>
    <x v="2"/>
    <x v="13"/>
    <x v="0"/>
    <x v="11"/>
    <n v="0"/>
    <n v="22298"/>
    <n v="0"/>
    <n v="0"/>
    <n v="0"/>
    <e v="#DIV/0!"/>
  </r>
  <r>
    <s v="Lassalette-21st Century classroom-Move classroom"/>
    <x v="2"/>
    <x v="13"/>
    <x v="0"/>
    <x v="12"/>
    <n v="0"/>
    <n v="0"/>
    <n v="1298.7"/>
    <n v="0"/>
    <n v="1298.7"/>
    <n v="1"/>
  </r>
  <r>
    <s v="Lassalette-21st Century classroom-Move Management"/>
    <x v="2"/>
    <x v="13"/>
    <x v="0"/>
    <x v="13"/>
    <n v="13969.85"/>
    <n v="13970"/>
    <n v="10000"/>
    <n v="7133.4599999999991"/>
    <n v="2866.5400000000004"/>
    <n v="0.28665400000000002"/>
  </r>
  <r>
    <s v="Lassalette-21st Century classroom-Reprographics"/>
    <x v="2"/>
    <x v="13"/>
    <x v="0"/>
    <x v="14"/>
    <n v="2881.28"/>
    <s v="N/A"/>
    <n v="2025.02"/>
    <n v="0"/>
    <n v="2025.02"/>
    <n v="1"/>
  </r>
  <r>
    <s v="Lassalette-21st Century classroom-Technology"/>
    <x v="2"/>
    <x v="13"/>
    <x v="0"/>
    <x v="15"/>
    <n v="540000"/>
    <n v="260000"/>
    <n v="311373.55000000005"/>
    <n v="0"/>
    <n v="311373.55000000005"/>
    <n v="1"/>
  </r>
  <r>
    <s v="Lassalette-Ceiling replacement-CM/PM Management"/>
    <x v="2"/>
    <x v="13"/>
    <x v="1"/>
    <x v="2"/>
    <n v="0"/>
    <n v="0"/>
    <n v="0"/>
    <n v="0"/>
    <n v="0"/>
    <e v="#DIV/0!"/>
  </r>
  <r>
    <s v="Lassalette-Ceiling replacement-Contractor"/>
    <x v="2"/>
    <x v="13"/>
    <x v="1"/>
    <x v="4"/>
    <n v="0"/>
    <n v="0"/>
    <n v="0"/>
    <n v="0"/>
    <n v="0"/>
    <e v="#DIV/0!"/>
  </r>
  <r>
    <s v="Lassalette-Drinking Fountain replacement-Advertisement"/>
    <x v="2"/>
    <x v="13"/>
    <x v="2"/>
    <x v="0"/>
    <n v="0"/>
    <n v="0"/>
    <n v="0"/>
    <n v="0"/>
    <n v="0"/>
    <e v="#DIV/0!"/>
  </r>
  <r>
    <s v="Lassalette-Drinking Fountain replacement-Contractor"/>
    <x v="2"/>
    <x v="13"/>
    <x v="2"/>
    <x v="4"/>
    <n v="30000"/>
    <s v="N/A"/>
    <n v="0"/>
    <n v="0"/>
    <n v="0"/>
    <e v="#DIV/0!"/>
  </r>
  <r>
    <s v="Lassalette-Drinking Fountain replacement-Design"/>
    <x v="2"/>
    <x v="13"/>
    <x v="2"/>
    <x v="5"/>
    <n v="0"/>
    <n v="0"/>
    <n v="0"/>
    <n v="0"/>
    <n v="0"/>
    <e v="#DIV/0!"/>
  </r>
  <r>
    <s v="Lassalette-Drinking Fountain replacement-DSA Fees"/>
    <x v="2"/>
    <x v="13"/>
    <x v="2"/>
    <x v="6"/>
    <n v="0"/>
    <n v="0"/>
    <n v="0"/>
    <n v="0"/>
    <n v="0"/>
    <e v="#DIV/0!"/>
  </r>
  <r>
    <s v="Lassalette-Drinking Fountain replacement-DSA Inspection"/>
    <x v="2"/>
    <x v="13"/>
    <x v="2"/>
    <x v="7"/>
    <n v="1200"/>
    <s v="No Proposal Provided"/>
    <n v="0"/>
    <n v="0"/>
    <n v="0"/>
    <e v="#DIV/0!"/>
  </r>
  <r>
    <s v="Lassalette-Drinking Fountain replacement-DSA Special Inspection"/>
    <x v="2"/>
    <x v="13"/>
    <x v="2"/>
    <x v="8"/>
    <n v="0"/>
    <n v="0"/>
    <n v="0"/>
    <n v="0"/>
    <n v="0"/>
    <e v="#DIV/0!"/>
  </r>
  <r>
    <s v="Lassalette-Drinking Fountain replacement-Environ Consultant"/>
    <x v="2"/>
    <x v="13"/>
    <x v="2"/>
    <x v="9"/>
    <n v="0"/>
    <n v="0"/>
    <n v="0"/>
    <n v="0"/>
    <n v="0"/>
    <e v="#DIV/0!"/>
  </r>
  <r>
    <s v="Lassalette-Drinking Fountain replacement-Reprographics"/>
    <x v="2"/>
    <x v="13"/>
    <x v="2"/>
    <x v="14"/>
    <n v="0"/>
    <n v="0"/>
    <n v="0"/>
    <n v="0"/>
    <n v="0"/>
    <e v="#DIV/0!"/>
  </r>
  <r>
    <s v="Lassalette-Fire Alarm replacement-Advertisement"/>
    <x v="2"/>
    <x v="13"/>
    <x v="3"/>
    <x v="0"/>
    <n v="0"/>
    <n v="0"/>
    <n v="0"/>
    <n v="0"/>
    <n v="0"/>
    <e v="#DIV/0!"/>
  </r>
  <r>
    <s v="Lassalette-Fire Alarm replacement-Contractor"/>
    <x v="2"/>
    <x v="13"/>
    <x v="3"/>
    <x v="4"/>
    <n v="405000"/>
    <s v="N/A"/>
    <n v="0"/>
    <n v="0"/>
    <n v="0"/>
    <e v="#DIV/0!"/>
  </r>
  <r>
    <s v="Lassalette-Fire Alarm replacement-Design"/>
    <x v="2"/>
    <x v="13"/>
    <x v="3"/>
    <x v="5"/>
    <n v="12375"/>
    <s v="No Proposal Provided"/>
    <n v="0"/>
    <n v="0"/>
    <n v="0"/>
    <e v="#DIV/0!"/>
  </r>
  <r>
    <s v="Lassalette-Fire Alarm replacement-DSA Fees"/>
    <x v="2"/>
    <x v="13"/>
    <x v="3"/>
    <x v="6"/>
    <n v="0"/>
    <n v="0"/>
    <n v="0"/>
    <n v="0"/>
    <n v="0"/>
    <e v="#DIV/0!"/>
  </r>
  <r>
    <s v="Lassalette-Fire Alarm replacement-DSA Inspection"/>
    <x v="2"/>
    <x v="13"/>
    <x v="3"/>
    <x v="7"/>
    <n v="0"/>
    <n v="0"/>
    <n v="0"/>
    <n v="0"/>
    <n v="0"/>
    <e v="#DIV/0!"/>
  </r>
  <r>
    <s v="Lassalette-Fire Alarm replacement-Environ Consultant"/>
    <x v="2"/>
    <x v="13"/>
    <x v="3"/>
    <x v="9"/>
    <n v="0"/>
    <n v="0"/>
    <n v="0"/>
    <n v="0"/>
    <n v="0"/>
    <e v="#DIV/0!"/>
  </r>
  <r>
    <s v="Lassalette-Fire Alarm replacement-Reprographics"/>
    <x v="2"/>
    <x v="13"/>
    <x v="3"/>
    <x v="14"/>
    <n v="0"/>
    <n v="0"/>
    <n v="0"/>
    <n v="0"/>
    <n v="0"/>
    <e v="#DIV/0!"/>
  </r>
  <r>
    <s v="Lassalette-Interim Housing-Advertisement"/>
    <x v="2"/>
    <x v="13"/>
    <x v="4"/>
    <x v="0"/>
    <n v="400"/>
    <s v="N/A"/>
    <n v="0"/>
    <n v="0"/>
    <n v="0"/>
    <e v="#DIV/0!"/>
  </r>
  <r>
    <s v="Lassalette-Interim Housing-Alarm"/>
    <x v="2"/>
    <x v="13"/>
    <x v="4"/>
    <x v="16"/>
    <n v="0"/>
    <n v="0"/>
    <n v="0"/>
    <n v="0"/>
    <n v="0"/>
    <e v="#DIV/0!"/>
  </r>
  <r>
    <s v="Lassalette-Interim Housing-CM/PM Management"/>
    <x v="2"/>
    <x v="13"/>
    <x v="4"/>
    <x v="2"/>
    <n v="43850"/>
    <s v="N/A"/>
    <n v="0"/>
    <n v="0"/>
    <n v="0"/>
    <e v="#DIV/0!"/>
  </r>
  <r>
    <s v="Lassalette-Interim Housing-Construction Contingency"/>
    <x v="2"/>
    <x v="13"/>
    <x v="4"/>
    <x v="3"/>
    <n v="55000"/>
    <s v="N/A"/>
    <n v="0"/>
    <n v="0"/>
    <n v="0"/>
    <e v="#DIV/0!"/>
  </r>
  <r>
    <s v="Lassalette-Interim Housing-Contractor"/>
    <x v="2"/>
    <x v="13"/>
    <x v="4"/>
    <x v="4"/>
    <n v="550000"/>
    <s v="N/A"/>
    <n v="0"/>
    <n v="0"/>
    <n v="0"/>
    <e v="#DIV/0!"/>
  </r>
  <r>
    <s v="Lassalette-Interim Housing-Design"/>
    <x v="2"/>
    <x v="13"/>
    <x v="4"/>
    <x v="5"/>
    <n v="80000"/>
    <s v="N/A"/>
    <n v="0"/>
    <n v="0"/>
    <n v="0"/>
    <e v="#DIV/0!"/>
  </r>
  <r>
    <s v="Lassalette-Interim Housing-DSA Fees"/>
    <x v="2"/>
    <x v="13"/>
    <x v="4"/>
    <x v="6"/>
    <n v="14000"/>
    <s v="N/A"/>
    <n v="0"/>
    <n v="0"/>
    <n v="0"/>
    <e v="#DIV/0!"/>
  </r>
  <r>
    <s v="Lassalette-Interim Housing-DSA Inspection"/>
    <x v="2"/>
    <x v="13"/>
    <x v="4"/>
    <x v="7"/>
    <n v="12000"/>
    <s v="N/A"/>
    <n v="0"/>
    <n v="0"/>
    <n v="0"/>
    <e v="#DIV/0!"/>
  </r>
  <r>
    <s v="Lassalette-Interim Housing-DSA Special Inspection"/>
    <x v="2"/>
    <x v="13"/>
    <x v="4"/>
    <x v="8"/>
    <n v="12000"/>
    <s v="N/A"/>
    <n v="0"/>
    <n v="0"/>
    <n v="0"/>
    <e v="#DIV/0!"/>
  </r>
  <r>
    <s v="Lassalette-Interim Housing-Environ Consultant"/>
    <x v="2"/>
    <x v="13"/>
    <x v="4"/>
    <x v="9"/>
    <n v="0"/>
    <n v="0"/>
    <n v="0"/>
    <n v="0"/>
    <n v="0"/>
    <e v="#DIV/0!"/>
  </r>
  <r>
    <s v="Lassalette-Interim Housing-FF &amp; E"/>
    <x v="2"/>
    <x v="13"/>
    <x v="4"/>
    <x v="10"/>
    <n v="0"/>
    <n v="0"/>
    <n v="0"/>
    <n v="0"/>
    <n v="0"/>
    <e v="#DIV/0!"/>
  </r>
  <r>
    <s v="Lassalette-Interim Housing-Legal Services"/>
    <x v="2"/>
    <x v="13"/>
    <x v="4"/>
    <x v="11"/>
    <n v="0"/>
    <n v="0"/>
    <n v="0"/>
    <n v="0"/>
    <n v="0"/>
    <e v="#DIV/0!"/>
  </r>
  <r>
    <s v="Lassalette-Interim Housing-Modular Buildings"/>
    <x v="2"/>
    <x v="13"/>
    <x v="4"/>
    <x v="17"/>
    <n v="150000"/>
    <s v="N/A"/>
    <n v="0"/>
    <n v="0"/>
    <n v="0"/>
    <e v="#DIV/0!"/>
  </r>
  <r>
    <s v="Lassalette-Interim Housing-Move Management"/>
    <x v="2"/>
    <x v="13"/>
    <x v="4"/>
    <x v="13"/>
    <n v="0"/>
    <n v="0"/>
    <n v="0"/>
    <n v="0"/>
    <n v="0"/>
    <e v="#DIV/0!"/>
  </r>
  <r>
    <s v="Lassalette-Interim Housing-Reprographics"/>
    <x v="2"/>
    <x v="13"/>
    <x v="4"/>
    <x v="14"/>
    <n v="400"/>
    <s v="N/A"/>
    <n v="0"/>
    <n v="0"/>
    <n v="0"/>
    <e v="#DIV/0!"/>
  </r>
  <r>
    <s v="Lassalette-Interim Housing-Technology"/>
    <x v="2"/>
    <x v="13"/>
    <x v="4"/>
    <x v="15"/>
    <n v="0"/>
    <n v="0"/>
    <n v="0"/>
    <n v="0"/>
    <n v="0"/>
    <e v="#DIV/0!"/>
  </r>
  <r>
    <s v="Los Altos ES-21st Century classroom-Advertisement"/>
    <x v="6"/>
    <x v="14"/>
    <x v="0"/>
    <x v="0"/>
    <n v="1328.33"/>
    <n v="0"/>
    <n v="0"/>
    <n v="0"/>
    <n v="0"/>
    <e v="#DIV/0!"/>
  </r>
  <r>
    <s v="Los Altos ES-21st Century classroom-Asbestos oversight/survey/abatement"/>
    <x v="6"/>
    <x v="14"/>
    <x v="0"/>
    <x v="1"/>
    <n v="66500"/>
    <n v="0"/>
    <n v="0"/>
    <n v="0"/>
    <n v="0"/>
    <e v="#DIV/0!"/>
  </r>
  <r>
    <s v="Los Altos ES-21st Century classroom-CM/PM Management"/>
    <x v="6"/>
    <x v="14"/>
    <x v="0"/>
    <x v="2"/>
    <n v="211697.5"/>
    <n v="145452"/>
    <n v="145426.24999999997"/>
    <n v="0"/>
    <n v="145426.24999999997"/>
    <n v="1"/>
  </r>
  <r>
    <s v="Los Altos ES-21st Century classroom-Construction Contingency"/>
    <x v="6"/>
    <x v="14"/>
    <x v="0"/>
    <x v="3"/>
    <n v="207006.2"/>
    <n v="0"/>
    <n v="0"/>
    <n v="0"/>
    <n v="0"/>
    <e v="#DIV/0!"/>
  </r>
  <r>
    <s v="Los Altos ES-21st Century classroom-Contractor"/>
    <x v="6"/>
    <x v="14"/>
    <x v="0"/>
    <x v="4"/>
    <n v="2208135.14"/>
    <n v="2288481"/>
    <n v="2371195.3800000004"/>
    <n v="0"/>
    <n v="2371195.3800000004"/>
    <n v="1"/>
  </r>
  <r>
    <s v="Los Altos ES-21st Century classroom-Design"/>
    <x v="6"/>
    <x v="14"/>
    <x v="0"/>
    <x v="5"/>
    <n v="0"/>
    <n v="0"/>
    <n v="105694.72000000003"/>
    <n v="0"/>
    <n v="105694.72000000002"/>
    <n v="0.99999999999999989"/>
  </r>
  <r>
    <s v="Los Altos ES-21st Century classroom-DSA Fees"/>
    <x v="6"/>
    <x v="14"/>
    <x v="0"/>
    <x v="6"/>
    <n v="42264.97"/>
    <s v="No Proposal Provided"/>
    <n v="30129.11"/>
    <n v="0"/>
    <n v="30129.11"/>
    <n v="1"/>
  </r>
  <r>
    <s v="Los Altos ES-21st Century classroom-DSA Inspection"/>
    <x v="6"/>
    <x v="14"/>
    <x v="0"/>
    <x v="7"/>
    <n v="36227.120000000003"/>
    <s v="No Proposal Provided"/>
    <n v="34720"/>
    <n v="0"/>
    <n v="34720"/>
    <n v="1"/>
  </r>
  <r>
    <s v="Los Altos ES-21st Century classroom-DSA Special Inspection"/>
    <x v="6"/>
    <x v="14"/>
    <x v="0"/>
    <x v="8"/>
    <n v="18113.560000000001"/>
    <s v="No Proposal Provided"/>
    <n v="14916.5"/>
    <n v="0"/>
    <n v="14916.5"/>
    <n v="1"/>
  </r>
  <r>
    <s v="Los Altos ES-21st Century classroom-Environ Consultant"/>
    <x v="6"/>
    <x v="14"/>
    <x v="0"/>
    <x v="9"/>
    <n v="10626.62"/>
    <n v="13900"/>
    <n v="10575"/>
    <n v="0"/>
    <n v="10575"/>
    <n v="1"/>
  </r>
  <r>
    <s v="Los Altos ES-21st Century classroom-FF &amp; E"/>
    <x v="6"/>
    <x v="14"/>
    <x v="0"/>
    <x v="10"/>
    <n v="380000"/>
    <n v="249195.59"/>
    <n v="418122.00000000006"/>
    <n v="0"/>
    <n v="418122.00000000006"/>
    <n v="1"/>
  </r>
  <r>
    <s v="Los Altos ES-21st Century classroom-Legal Services"/>
    <x v="6"/>
    <x v="14"/>
    <x v="0"/>
    <x v="11"/>
    <n v="0"/>
    <n v="0"/>
    <n v="22.5"/>
    <n v="0"/>
    <n v="22.5"/>
    <n v="1"/>
  </r>
  <r>
    <s v="Los Altos ES-21st Century classroom-Move classroom"/>
    <x v="6"/>
    <x v="14"/>
    <x v="0"/>
    <x v="12"/>
    <n v="0"/>
    <n v="0"/>
    <n v="0"/>
    <n v="0"/>
    <n v="0"/>
    <e v="#DIV/0!"/>
  </r>
  <r>
    <s v="Los Altos ES-21st Century classroom-Move Management"/>
    <x v="6"/>
    <x v="14"/>
    <x v="0"/>
    <x v="13"/>
    <n v="9660.57"/>
    <n v="0"/>
    <n v="35548.989999999991"/>
    <n v="17234.289999999997"/>
    <n v="18314.699999999993"/>
    <n v="0.51519607167461012"/>
  </r>
  <r>
    <s v="Los Altos ES-21st Century classroom-Reprographics"/>
    <x v="6"/>
    <x v="14"/>
    <x v="0"/>
    <x v="14"/>
    <n v="1328.33"/>
    <n v="0"/>
    <n v="728.6"/>
    <n v="0"/>
    <n v="728.6"/>
    <n v="1"/>
  </r>
  <r>
    <s v="Los Altos ES-21st Century classroom-Technology"/>
    <x v="6"/>
    <x v="14"/>
    <x v="0"/>
    <x v="15"/>
    <n v="380000"/>
    <n v="43694.21"/>
    <n v="300395.25"/>
    <n v="0"/>
    <n v="300395.25"/>
    <n v="1"/>
  </r>
  <r>
    <s v="Los Altos ES-Ceiling replacement-CM/PM Management"/>
    <x v="6"/>
    <x v="14"/>
    <x v="1"/>
    <x v="2"/>
    <n v="0"/>
    <n v="0"/>
    <n v="0"/>
    <n v="0"/>
    <n v="0"/>
    <e v="#DIV/0!"/>
  </r>
  <r>
    <s v="Los Altos ES-Ceiling replacement-Contractor"/>
    <x v="6"/>
    <x v="14"/>
    <x v="1"/>
    <x v="4"/>
    <n v="232310"/>
    <n v="232310"/>
    <n v="232310"/>
    <n v="0"/>
    <n v="232310"/>
    <n v="1"/>
  </r>
  <r>
    <s v="Los Altos ES-Drinking Fountain replacement-Advertisement"/>
    <x v="6"/>
    <x v="14"/>
    <x v="2"/>
    <x v="0"/>
    <n v="0"/>
    <n v="0"/>
    <n v="0"/>
    <n v="0"/>
    <n v="0"/>
    <e v="#DIV/0!"/>
  </r>
  <r>
    <s v="Los Altos ES-Drinking Fountain replacement-Contractor"/>
    <x v="6"/>
    <x v="14"/>
    <x v="2"/>
    <x v="4"/>
    <n v="15000"/>
    <s v="Incl in GC"/>
    <n v="0"/>
    <n v="0"/>
    <n v="0"/>
    <e v="#DIV/0!"/>
  </r>
  <r>
    <s v="Los Altos ES-Drinking Fountain replacement-Design"/>
    <x v="6"/>
    <x v="14"/>
    <x v="2"/>
    <x v="5"/>
    <n v="0"/>
    <n v="0"/>
    <n v="0"/>
    <n v="0"/>
    <n v="0"/>
    <e v="#DIV/0!"/>
  </r>
  <r>
    <s v="Los Altos ES-Drinking Fountain replacement-DSA Fees"/>
    <x v="6"/>
    <x v="14"/>
    <x v="2"/>
    <x v="6"/>
    <n v="1050"/>
    <s v="No Proposal Provided"/>
    <n v="1050"/>
    <n v="0"/>
    <n v="1050"/>
    <n v="1"/>
  </r>
  <r>
    <s v="Los Altos ES-Drinking Fountain replacement-DSA Inspection"/>
    <x v="6"/>
    <x v="14"/>
    <x v="2"/>
    <x v="7"/>
    <n v="0"/>
    <n v="0"/>
    <n v="0"/>
    <n v="0"/>
    <n v="0"/>
    <e v="#DIV/0!"/>
  </r>
  <r>
    <s v="Los Altos ES-Drinking Fountain replacement-DSA Special Inspection"/>
    <x v="6"/>
    <x v="14"/>
    <x v="2"/>
    <x v="8"/>
    <n v="0"/>
    <n v="0"/>
    <n v="0"/>
    <n v="0"/>
    <n v="0"/>
    <e v="#DIV/0!"/>
  </r>
  <r>
    <s v="Los Altos ES-Drinking Fountain replacement-Environ Consultant"/>
    <x v="6"/>
    <x v="14"/>
    <x v="2"/>
    <x v="9"/>
    <n v="0"/>
    <n v="0"/>
    <n v="0"/>
    <n v="0"/>
    <n v="0"/>
    <e v="#DIV/0!"/>
  </r>
  <r>
    <s v="Los Altos ES-Drinking Fountain replacement-Reprographics"/>
    <x v="6"/>
    <x v="14"/>
    <x v="2"/>
    <x v="14"/>
    <n v="0"/>
    <n v="0"/>
    <n v="0"/>
    <n v="0"/>
    <n v="0"/>
    <e v="#DIV/0!"/>
  </r>
  <r>
    <s v="Los Altos ES-Fire Alarm replacement-Advertisement"/>
    <x v="6"/>
    <x v="14"/>
    <x v="3"/>
    <x v="0"/>
    <n v="0"/>
    <n v="0"/>
    <n v="0"/>
    <n v="0"/>
    <n v="0"/>
    <e v="#DIV/0!"/>
  </r>
  <r>
    <s v="Los Altos ES-Fire Alarm replacement-Contractor"/>
    <x v="6"/>
    <x v="14"/>
    <x v="3"/>
    <x v="4"/>
    <n v="285000"/>
    <n v="91250"/>
    <n v="107228.52999999997"/>
    <n v="0"/>
    <n v="107228.52999999997"/>
    <n v="1"/>
  </r>
  <r>
    <s v="Los Altos ES-Fire Alarm replacement-Design"/>
    <x v="6"/>
    <x v="14"/>
    <x v="3"/>
    <x v="5"/>
    <n v="0"/>
    <n v="0"/>
    <n v="11875"/>
    <n v="0"/>
    <n v="11875"/>
    <n v="1"/>
  </r>
  <r>
    <s v="Los Altos ES-Fire Alarm replacement-DSA Fees"/>
    <x v="6"/>
    <x v="14"/>
    <x v="3"/>
    <x v="6"/>
    <n v="945"/>
    <s v="No Proposal Provided"/>
    <n v="0"/>
    <n v="0"/>
    <n v="0"/>
    <e v="#DIV/0!"/>
  </r>
  <r>
    <s v="Los Altos ES-Fire Alarm replacement-DSA Inspection"/>
    <x v="6"/>
    <x v="14"/>
    <x v="3"/>
    <x v="7"/>
    <n v="12250"/>
    <s v="No Proposal Provided"/>
    <n v="12250"/>
    <n v="0"/>
    <n v="12250"/>
    <n v="1"/>
  </r>
  <r>
    <s v="Los Altos ES-Fire Alarm replacement-Environ Consultant"/>
    <x v="6"/>
    <x v="14"/>
    <x v="3"/>
    <x v="9"/>
    <n v="0"/>
    <n v="0"/>
    <n v="0"/>
    <n v="0"/>
    <n v="0"/>
    <e v="#DIV/0!"/>
  </r>
  <r>
    <s v="Los Altos ES-Fire Alarm replacement-Reprographics"/>
    <x v="6"/>
    <x v="14"/>
    <x v="3"/>
    <x v="14"/>
    <n v="0"/>
    <n v="0"/>
    <n v="0"/>
    <n v="0"/>
    <n v="0"/>
    <e v="#DIV/0!"/>
  </r>
  <r>
    <s v="Los Altos ES-Interim Housing-Advertisement"/>
    <x v="6"/>
    <x v="14"/>
    <x v="4"/>
    <x v="0"/>
    <n v="0"/>
    <n v="0"/>
    <n v="0"/>
    <n v="0"/>
    <n v="0"/>
    <e v="#DIV/0!"/>
  </r>
  <r>
    <s v="Los Altos ES-Interim Housing-Alarm"/>
    <x v="6"/>
    <x v="14"/>
    <x v="4"/>
    <x v="16"/>
    <n v="3498"/>
    <s v="No Proposal Provided"/>
    <n v="874.5"/>
    <n v="0"/>
    <n v="874.5"/>
    <n v="1"/>
  </r>
  <r>
    <s v="Los Altos ES-Interim Housing-CM/PM Management"/>
    <x v="6"/>
    <x v="14"/>
    <x v="4"/>
    <x v="2"/>
    <n v="0"/>
    <n v="0"/>
    <n v="0"/>
    <n v="0"/>
    <n v="0"/>
    <e v="#DIV/0!"/>
  </r>
  <r>
    <s v="Los Altos ES-Interim Housing-Construction Contingency"/>
    <x v="6"/>
    <x v="14"/>
    <x v="4"/>
    <x v="3"/>
    <n v="59526"/>
    <n v="0"/>
    <n v="0"/>
    <n v="0"/>
    <n v="0"/>
    <e v="#DIV/0!"/>
  </r>
  <r>
    <s v="Los Altos ES-Interim Housing-Contractor"/>
    <x v="6"/>
    <x v="14"/>
    <x v="4"/>
    <x v="4"/>
    <n v="254951.88"/>
    <n v="254951.88"/>
    <n v="254951.88"/>
    <n v="0"/>
    <n v="254951.88"/>
    <n v="1"/>
  </r>
  <r>
    <s v="Los Altos ES-Interim Housing-Design"/>
    <x v="6"/>
    <x v="14"/>
    <x v="4"/>
    <x v="5"/>
    <n v="57890.18"/>
    <n v="57890.18"/>
    <n v="40706.18"/>
    <n v="0"/>
    <n v="40706.18"/>
    <n v="1"/>
  </r>
  <r>
    <s v="Los Altos ES-Interim Housing-DSA Fees"/>
    <x v="6"/>
    <x v="14"/>
    <x v="4"/>
    <x v="6"/>
    <n v="6169.04"/>
    <s v="No Proposal Provided"/>
    <n v="6169.04"/>
    <n v="0"/>
    <n v="6169.04"/>
    <n v="1"/>
  </r>
  <r>
    <s v="Los Altos ES-Interim Housing-DSA Inspection"/>
    <x v="6"/>
    <x v="14"/>
    <x v="4"/>
    <x v="7"/>
    <n v="19369.04"/>
    <s v="No Proposal Provided"/>
    <n v="13200"/>
    <n v="0"/>
    <n v="13200"/>
    <n v="1"/>
  </r>
  <r>
    <s v="Los Altos ES-Interim Housing-DSA Special Inspection"/>
    <x v="6"/>
    <x v="14"/>
    <x v="4"/>
    <x v="8"/>
    <n v="14530"/>
    <s v="No Proposal Provided"/>
    <n v="5280.5"/>
    <n v="0"/>
    <n v="5280.5"/>
    <n v="1"/>
  </r>
  <r>
    <s v="Los Altos ES-Interim Housing-Environ Consultant"/>
    <x v="6"/>
    <x v="14"/>
    <x v="4"/>
    <x v="9"/>
    <n v="0"/>
    <n v="0"/>
    <n v="0"/>
    <n v="0"/>
    <n v="0"/>
    <e v="#DIV/0!"/>
  </r>
  <r>
    <s v="Los Altos ES-Interim Housing-FF &amp; E"/>
    <x v="6"/>
    <x v="14"/>
    <x v="4"/>
    <x v="10"/>
    <n v="1894.88"/>
    <n v="0"/>
    <n v="10486.26"/>
    <n v="0"/>
    <n v="10486.26"/>
    <n v="1"/>
  </r>
  <r>
    <s v="Los Altos ES-Interim Housing-Legal Services"/>
    <x v="6"/>
    <x v="14"/>
    <x v="4"/>
    <x v="11"/>
    <n v="0"/>
    <n v="0"/>
    <n v="0"/>
    <n v="0"/>
    <n v="0"/>
    <e v="#DIV/0!"/>
  </r>
  <r>
    <s v="Los Altos ES-Interim Housing-Modular Buildings"/>
    <x v="6"/>
    <x v="14"/>
    <x v="4"/>
    <x v="17"/>
    <n v="236959.74"/>
    <n v="236959.74"/>
    <n v="236959.74"/>
    <n v="0"/>
    <n v="236959.74"/>
    <n v="1"/>
  </r>
  <r>
    <s v="Los Altos ES-Interim Housing-Move Management"/>
    <x v="6"/>
    <x v="14"/>
    <x v="4"/>
    <x v="13"/>
    <n v="0"/>
    <n v="0"/>
    <n v="0"/>
    <n v="0"/>
    <n v="0"/>
    <e v="#DIV/0!"/>
  </r>
  <r>
    <s v="Los Altos ES-Interim Housing-Reprographics"/>
    <x v="6"/>
    <x v="14"/>
    <x v="4"/>
    <x v="14"/>
    <n v="0"/>
    <n v="0"/>
    <n v="0"/>
    <n v="0"/>
    <n v="0"/>
    <e v="#DIV/0!"/>
  </r>
  <r>
    <s v="Los Altos ES-Interim Housing-Technology"/>
    <x v="6"/>
    <x v="14"/>
    <x v="4"/>
    <x v="15"/>
    <n v="0"/>
    <n v="0"/>
    <n v="0"/>
    <n v="0"/>
    <n v="0"/>
    <e v="#DIV/0!"/>
  </r>
  <r>
    <s v="Los Altos HS-21st Century classroom-Advertisement"/>
    <x v="7"/>
    <x v="15"/>
    <x v="0"/>
    <x v="0"/>
    <n v="5394.01"/>
    <s v="N/A"/>
    <n v="292.31"/>
    <n v="0"/>
    <n v="292.31"/>
    <n v="1"/>
  </r>
  <r>
    <s v="Los Altos HS-21st Century classroom-Asbestos oversight/survey/abatement"/>
    <x v="7"/>
    <x v="15"/>
    <x v="0"/>
    <x v="1"/>
    <n v="224000"/>
    <s v="N/A"/>
    <n v="0"/>
    <n v="0"/>
    <n v="0"/>
    <e v="#DIV/0!"/>
  </r>
  <r>
    <s v="Los Altos HS-21st Century classroom-CM/PM Management"/>
    <x v="7"/>
    <x v="15"/>
    <x v="0"/>
    <x v="2"/>
    <n v="835850.17"/>
    <s v="N/A"/>
    <n v="171332.5"/>
    <n v="0"/>
    <n v="171332.5"/>
    <n v="1"/>
  </r>
  <r>
    <s v="Los Altos HS-21st Century classroom-Construction Contingency"/>
    <x v="7"/>
    <x v="15"/>
    <x v="0"/>
    <x v="3"/>
    <n v="840601.2"/>
    <s v="N/A"/>
    <n v="0"/>
    <n v="0"/>
    <n v="0"/>
    <e v="#DIV/0!"/>
  </r>
  <r>
    <s v="Los Altos HS-21st Century classroom-Contractor"/>
    <x v="7"/>
    <x v="15"/>
    <x v="0"/>
    <x v="4"/>
    <n v="8966693"/>
    <s v="N/A"/>
    <n v="2469116.7200000002"/>
    <n v="141906.75999999978"/>
    <n v="2327209.9600000004"/>
    <n v="0.94252731802812473"/>
  </r>
  <r>
    <s v="Los Altos HS-21st Century classroom-Design"/>
    <x v="7"/>
    <x v="15"/>
    <x v="0"/>
    <x v="5"/>
    <n v="1029765.89"/>
    <s v="N/A"/>
    <n v="0"/>
    <n v="0"/>
    <n v="0"/>
    <e v="#DIV/0!"/>
  </r>
  <r>
    <s v="Los Altos HS-21st Century classroom-DSA Fees"/>
    <x v="7"/>
    <x v="15"/>
    <x v="0"/>
    <x v="6"/>
    <n v="0"/>
    <n v="0"/>
    <n v="0"/>
    <n v="0"/>
    <n v="0"/>
    <e v="#DIV/0!"/>
  </r>
  <r>
    <s v="Los Altos HS-21st Century classroom-DSA Inspection"/>
    <x v="7"/>
    <x v="15"/>
    <x v="0"/>
    <x v="7"/>
    <n v="147109.41"/>
    <s v="N/A"/>
    <n v="0"/>
    <n v="0"/>
    <n v="0"/>
    <e v="#DIV/0!"/>
  </r>
  <r>
    <s v="Los Altos HS-21st Century classroom-DSA Special Inspection"/>
    <x v="7"/>
    <x v="15"/>
    <x v="0"/>
    <x v="8"/>
    <n v="73554.710000000006"/>
    <s v="N/A"/>
    <n v="0"/>
    <n v="0"/>
    <n v="0"/>
    <e v="#DIV/0!"/>
  </r>
  <r>
    <s v="Los Altos HS-21st Century classroom-Environ Consultant"/>
    <x v="7"/>
    <x v="15"/>
    <x v="0"/>
    <x v="9"/>
    <n v="43152.09"/>
    <s v="No Proposal Provided"/>
    <n v="73475"/>
    <n v="24605.5"/>
    <n v="48869.5"/>
    <n v="0.66511738686628108"/>
  </r>
  <r>
    <s v="Los Altos HS-21st Century classroom-FF &amp; E"/>
    <x v="7"/>
    <x v="15"/>
    <x v="0"/>
    <x v="10"/>
    <n v="1360000"/>
    <s v="N/A"/>
    <n v="0"/>
    <n v="0"/>
    <n v="0"/>
    <e v="#DIV/0!"/>
  </r>
  <r>
    <s v="Los Altos HS-21st Century classroom-Legal Services"/>
    <x v="7"/>
    <x v="15"/>
    <x v="0"/>
    <x v="11"/>
    <n v="0"/>
    <n v="0"/>
    <n v="0"/>
    <n v="0"/>
    <n v="0"/>
    <e v="#DIV/0!"/>
  </r>
  <r>
    <s v="Los Altos HS-21st Century classroom-Move classroom"/>
    <x v="7"/>
    <x v="15"/>
    <x v="0"/>
    <x v="12"/>
    <n v="0"/>
    <n v="0"/>
    <n v="1064.25"/>
    <n v="0"/>
    <n v="1064.25"/>
    <n v="1"/>
  </r>
  <r>
    <s v="Los Altos HS-21st Century classroom-Move Management"/>
    <x v="7"/>
    <x v="15"/>
    <x v="0"/>
    <x v="13"/>
    <n v="39229.18"/>
    <s v="N/A"/>
    <n v="22797.969999999983"/>
    <n v="0"/>
    <n v="22797.969999999987"/>
    <n v="1.0000000000000002"/>
  </r>
  <r>
    <s v="Los Altos HS-21st Century classroom-Reprographics"/>
    <x v="7"/>
    <x v="15"/>
    <x v="0"/>
    <x v="14"/>
    <n v="5394.01"/>
    <s v="N/A"/>
    <n v="1631.33"/>
    <n v="0"/>
    <n v="1631.33"/>
    <n v="1"/>
  </r>
  <r>
    <s v="Los Altos HS-21st Century classroom-Technology"/>
    <x v="7"/>
    <x v="15"/>
    <x v="0"/>
    <x v="15"/>
    <n v="1360000"/>
    <s v="N/A"/>
    <n v="782574.99"/>
    <n v="0"/>
    <n v="782574.99"/>
    <n v="1"/>
  </r>
  <r>
    <s v="Los Altos HS-Ceiling replacement-CM/PM Management"/>
    <x v="7"/>
    <x v="15"/>
    <x v="1"/>
    <x v="2"/>
    <n v="0"/>
    <n v="0"/>
    <n v="0"/>
    <n v="0"/>
    <n v="0"/>
    <e v="#DIV/0!"/>
  </r>
  <r>
    <s v="Los Altos HS-Ceiling replacement-Contractor"/>
    <x v="7"/>
    <x v="15"/>
    <x v="1"/>
    <x v="4"/>
    <n v="0"/>
    <n v="0"/>
    <n v="0"/>
    <n v="0"/>
    <n v="0"/>
    <e v="#DIV/0!"/>
  </r>
  <r>
    <s v="Los Altos HS-Drinking Fountain replacement-Advertisement"/>
    <x v="7"/>
    <x v="15"/>
    <x v="2"/>
    <x v="0"/>
    <n v="0"/>
    <n v="0"/>
    <n v="0"/>
    <n v="0"/>
    <n v="0"/>
    <e v="#DIV/0!"/>
  </r>
  <r>
    <s v="Los Altos HS-Drinking Fountain replacement-Contractor"/>
    <x v="7"/>
    <x v="15"/>
    <x v="2"/>
    <x v="4"/>
    <n v="60000"/>
    <n v="0"/>
    <n v="6600"/>
    <n v="0"/>
    <n v="6600"/>
    <n v="1"/>
  </r>
  <r>
    <s v="Los Altos HS-Drinking Fountain replacement-Design"/>
    <x v="7"/>
    <x v="15"/>
    <x v="2"/>
    <x v="5"/>
    <n v="0"/>
    <n v="0"/>
    <n v="0"/>
    <n v="0"/>
    <n v="0"/>
    <e v="#DIV/0!"/>
  </r>
  <r>
    <s v="Los Altos HS-Drinking Fountain replacement-DSA Fees"/>
    <x v="7"/>
    <x v="15"/>
    <x v="2"/>
    <x v="6"/>
    <n v="0"/>
    <n v="0"/>
    <n v="0"/>
    <n v="0"/>
    <n v="0"/>
    <e v="#DIV/0!"/>
  </r>
  <r>
    <s v="Los Altos HS-Drinking Fountain replacement-DSA Inspection"/>
    <x v="7"/>
    <x v="15"/>
    <x v="2"/>
    <x v="7"/>
    <n v="0"/>
    <n v="0"/>
    <n v="0"/>
    <n v="0"/>
    <n v="0"/>
    <e v="#DIV/0!"/>
  </r>
  <r>
    <s v="Los Altos HS-Drinking Fountain replacement-DSA Special Inspection"/>
    <x v="7"/>
    <x v="15"/>
    <x v="2"/>
    <x v="8"/>
    <n v="0"/>
    <n v="0"/>
    <n v="0"/>
    <n v="0"/>
    <n v="0"/>
    <e v="#DIV/0!"/>
  </r>
  <r>
    <s v="Los Altos HS-Drinking Fountain replacement-Environ Consultant"/>
    <x v="7"/>
    <x v="15"/>
    <x v="2"/>
    <x v="9"/>
    <n v="0"/>
    <n v="0"/>
    <n v="0"/>
    <n v="0"/>
    <n v="0"/>
    <e v="#DIV/0!"/>
  </r>
  <r>
    <s v="Los Altos HS-Drinking Fountain replacement-Reprographics"/>
    <x v="7"/>
    <x v="15"/>
    <x v="2"/>
    <x v="14"/>
    <n v="0"/>
    <n v="0"/>
    <n v="0"/>
    <n v="0"/>
    <n v="0"/>
    <e v="#DIV/0!"/>
  </r>
  <r>
    <s v="Los Altos HS-Fire Alarm replacement-Advertisement"/>
    <x v="7"/>
    <x v="15"/>
    <x v="3"/>
    <x v="0"/>
    <n v="0"/>
    <n v="0"/>
    <n v="0"/>
    <n v="0"/>
    <n v="0"/>
    <e v="#DIV/0!"/>
  </r>
  <r>
    <s v="Los Altos HS-Fire Alarm replacement-Contractor"/>
    <x v="7"/>
    <x v="15"/>
    <x v="3"/>
    <x v="4"/>
    <n v="1224000"/>
    <n v="1144366.69"/>
    <n v="0"/>
    <n v="0"/>
    <n v="0"/>
    <e v="#DIV/0!"/>
  </r>
  <r>
    <s v="Los Altos HS-Fire Alarm replacement-Design"/>
    <x v="7"/>
    <x v="15"/>
    <x v="3"/>
    <x v="5"/>
    <n v="0"/>
    <n v="0"/>
    <n v="0"/>
    <n v="0"/>
    <n v="0"/>
    <e v="#DIV/0!"/>
  </r>
  <r>
    <s v="Los Altos HS-Fire Alarm replacement-DSA Fees"/>
    <x v="7"/>
    <x v="15"/>
    <x v="3"/>
    <x v="6"/>
    <n v="0"/>
    <n v="0"/>
    <n v="5500"/>
    <n v="0"/>
    <n v="5500"/>
    <n v="1"/>
  </r>
  <r>
    <s v="Los Altos HS-Fire Alarm replacement-DSA Inspection"/>
    <x v="7"/>
    <x v="15"/>
    <x v="3"/>
    <x v="7"/>
    <n v="0"/>
    <n v="0"/>
    <n v="0"/>
    <n v="0"/>
    <n v="0"/>
    <e v="#DIV/0!"/>
  </r>
  <r>
    <s v="Los Altos HS-Fire Alarm replacement-Environ Consultant"/>
    <x v="7"/>
    <x v="15"/>
    <x v="3"/>
    <x v="9"/>
    <n v="0"/>
    <n v="0"/>
    <n v="0"/>
    <n v="0"/>
    <n v="0"/>
    <e v="#DIV/0!"/>
  </r>
  <r>
    <s v="Los Altos HS-Fire Alarm replacement-Reprographics"/>
    <x v="7"/>
    <x v="15"/>
    <x v="3"/>
    <x v="14"/>
    <n v="0"/>
    <n v="0"/>
    <n v="0"/>
    <n v="0"/>
    <n v="0"/>
    <e v="#DIV/0!"/>
  </r>
  <r>
    <s v="Los Altos HS-Interim Housing-Advertisement"/>
    <x v="7"/>
    <x v="15"/>
    <x v="4"/>
    <x v="0"/>
    <n v="412.5"/>
    <s v="N/A"/>
    <n v="0"/>
    <n v="0"/>
    <n v="0"/>
    <e v="#DIV/0!"/>
  </r>
  <r>
    <s v="Los Altos HS-Interim Housing-Alarm"/>
    <x v="7"/>
    <x v="15"/>
    <x v="4"/>
    <x v="16"/>
    <n v="0"/>
    <n v="0"/>
    <n v="0"/>
    <n v="0"/>
    <n v="0"/>
    <e v="#DIV/0!"/>
  </r>
  <r>
    <s v="Los Altos HS-Interim Housing-CM/PM Management"/>
    <x v="7"/>
    <x v="15"/>
    <x v="4"/>
    <x v="2"/>
    <n v="55275"/>
    <s v="N/A"/>
    <n v="0"/>
    <n v="0"/>
    <n v="0"/>
    <e v="#DIV/0!"/>
  </r>
  <r>
    <s v="Los Altos HS-Interim Housing-Construction Contingency"/>
    <x v="7"/>
    <x v="15"/>
    <x v="4"/>
    <x v="3"/>
    <n v="82500"/>
    <s v="N/A"/>
    <n v="0"/>
    <n v="0"/>
    <n v="0"/>
    <e v="#DIV/0!"/>
  </r>
  <r>
    <s v="Los Altos HS-Interim Housing-Contractor"/>
    <x v="7"/>
    <x v="15"/>
    <x v="4"/>
    <x v="4"/>
    <n v="825000"/>
    <s v="N/A"/>
    <n v="0"/>
    <n v="0"/>
    <n v="0"/>
    <e v="#DIV/0!"/>
  </r>
  <r>
    <s v="Los Altos HS-Interim Housing-Design"/>
    <x v="7"/>
    <x v="15"/>
    <x v="4"/>
    <x v="5"/>
    <n v="82500"/>
    <s v="N/A"/>
    <n v="0"/>
    <n v="0"/>
    <n v="0"/>
    <e v="#DIV/0!"/>
  </r>
  <r>
    <s v="Los Altos HS-Interim Housing-DSA Fees"/>
    <x v="7"/>
    <x v="15"/>
    <x v="4"/>
    <x v="6"/>
    <n v="14437"/>
    <s v="N/A"/>
    <n v="0"/>
    <n v="0"/>
    <n v="0"/>
    <e v="#DIV/0!"/>
  </r>
  <r>
    <s v="Los Altos HS-Interim Housing-DSA Inspection"/>
    <x v="7"/>
    <x v="15"/>
    <x v="4"/>
    <x v="7"/>
    <n v="15750"/>
    <s v="N/A"/>
    <n v="0"/>
    <n v="0"/>
    <n v="0"/>
    <e v="#DIV/0!"/>
  </r>
  <r>
    <s v="Los Altos HS-Interim Housing-DSA Special Inspection"/>
    <x v="7"/>
    <x v="15"/>
    <x v="4"/>
    <x v="8"/>
    <n v="15750"/>
    <s v="N/A"/>
    <n v="0"/>
    <n v="0"/>
    <n v="0"/>
    <e v="#DIV/0!"/>
  </r>
  <r>
    <s v="Los Altos HS-Interim Housing-Environ Consultant"/>
    <x v="7"/>
    <x v="15"/>
    <x v="4"/>
    <x v="9"/>
    <n v="0"/>
    <n v="0"/>
    <n v="0"/>
    <n v="0"/>
    <n v="0"/>
    <e v="#DIV/0!"/>
  </r>
  <r>
    <s v="Los Altos HS-Interim Housing-FF &amp; E"/>
    <x v="7"/>
    <x v="15"/>
    <x v="4"/>
    <x v="10"/>
    <n v="0"/>
    <n v="0"/>
    <n v="0"/>
    <n v="0"/>
    <n v="0"/>
    <e v="#DIV/0!"/>
  </r>
  <r>
    <s v="Los Altos HS-Interim Housing-Legal Services"/>
    <x v="7"/>
    <x v="15"/>
    <x v="4"/>
    <x v="11"/>
    <n v="0"/>
    <n v="0"/>
    <n v="0"/>
    <n v="0"/>
    <n v="0"/>
    <e v="#DIV/0!"/>
  </r>
  <r>
    <s v="Los Altos HS-Interim Housing-Modular Buildings"/>
    <x v="7"/>
    <x v="15"/>
    <x v="4"/>
    <x v="17"/>
    <n v="225000"/>
    <s v="N/A"/>
    <n v="0"/>
    <n v="0"/>
    <n v="0"/>
    <e v="#DIV/0!"/>
  </r>
  <r>
    <s v="Los Altos HS-Interim Housing-Move Management"/>
    <x v="7"/>
    <x v="15"/>
    <x v="4"/>
    <x v="13"/>
    <n v="0"/>
    <n v="0"/>
    <n v="0"/>
    <n v="0"/>
    <n v="0"/>
    <e v="#DIV/0!"/>
  </r>
  <r>
    <s v="Los Altos HS-Interim Housing-Reprographics"/>
    <x v="7"/>
    <x v="15"/>
    <x v="4"/>
    <x v="14"/>
    <n v="412.5"/>
    <s v="N/A"/>
    <n v="0"/>
    <n v="0"/>
    <n v="0"/>
    <e v="#DIV/0!"/>
  </r>
  <r>
    <s v="Los Altos HS-Interim Housing-Technology"/>
    <x v="7"/>
    <x v="15"/>
    <x v="4"/>
    <x v="15"/>
    <n v="0"/>
    <n v="0"/>
    <n v="0"/>
    <n v="0"/>
    <n v="0"/>
    <e v="#DIV/0!"/>
  </r>
  <r>
    <s v="Los Molinos-21st Century classroom-Advertisement"/>
    <x v="5"/>
    <x v="16"/>
    <x v="0"/>
    <x v="0"/>
    <n v="1282.02"/>
    <n v="2564"/>
    <n v="223.47"/>
    <n v="0"/>
    <n v="223.47"/>
    <n v="1"/>
  </r>
  <r>
    <s v="Los Molinos-21st Century classroom-Asbestos oversight/survey/abatement"/>
    <x v="5"/>
    <x v="16"/>
    <x v="0"/>
    <x v="1"/>
    <n v="80500"/>
    <s v="N/A"/>
    <n v="0"/>
    <n v="0"/>
    <n v="0"/>
    <e v="#DIV/0!"/>
  </r>
  <r>
    <s v="Los Molinos-21st Century classroom-CM/PM Management"/>
    <x v="5"/>
    <x v="16"/>
    <x v="0"/>
    <x v="2"/>
    <n v="260826.25"/>
    <n v="295401"/>
    <n v="301272.5"/>
    <n v="0"/>
    <n v="301272.5"/>
    <n v="1"/>
  </r>
  <r>
    <s v="Los Molinos-21st Century classroom-Construction Contingency"/>
    <x v="5"/>
    <x v="16"/>
    <x v="0"/>
    <x v="3"/>
    <n v="256403.7"/>
    <n v="427425"/>
    <n v="0"/>
    <n v="0"/>
    <n v="0"/>
    <e v="#DIV/0!"/>
  </r>
  <r>
    <s v="Los Molinos-21st Century classroom-Contractor"/>
    <x v="5"/>
    <x v="16"/>
    <x v="0"/>
    <x v="4"/>
    <n v="2735058.27"/>
    <n v="2564037"/>
    <n v="2315000"/>
    <n v="262895.02"/>
    <n v="2052104.98"/>
    <n v="0.88643843628509722"/>
  </r>
  <r>
    <s v="Los Molinos-21st Century classroom-Design"/>
    <x v="5"/>
    <x v="16"/>
    <x v="0"/>
    <x v="5"/>
    <n v="314103.51"/>
    <n v="376881"/>
    <n v="358933.99999999965"/>
    <n v="25806.349999999919"/>
    <n v="333127.64999999973"/>
    <n v="0.92810279884324154"/>
  </r>
  <r>
    <s v="Los Molinos-21st Century classroom-DSA Fees"/>
    <x v="5"/>
    <x v="16"/>
    <x v="0"/>
    <x v="6"/>
    <n v="52350.58"/>
    <n v="52351"/>
    <n v="31440"/>
    <n v="0"/>
    <n v="31440"/>
    <n v="1"/>
  </r>
  <r>
    <s v="Los Molinos-21st Century classroom-DSA Inspection"/>
    <x v="5"/>
    <x v="16"/>
    <x v="0"/>
    <x v="7"/>
    <n v="44871.93"/>
    <n v="44872"/>
    <n v="37760"/>
    <n v="2340"/>
    <n v="35420"/>
    <n v="0.93802966101694918"/>
  </r>
  <r>
    <s v="Los Molinos-21st Century classroom-DSA Special Inspection"/>
    <x v="5"/>
    <x v="16"/>
    <x v="0"/>
    <x v="8"/>
    <n v="22435.96"/>
    <n v="22436"/>
    <n v="0"/>
    <n v="0"/>
    <n v="0"/>
    <e v="#DIV/0!"/>
  </r>
  <r>
    <s v="Los Molinos-21st Century classroom-Environ Consultant"/>
    <x v="5"/>
    <x v="16"/>
    <x v="0"/>
    <x v="9"/>
    <n v="13162.43"/>
    <n v="13402"/>
    <n v="29660"/>
    <n v="10131.5"/>
    <n v="19528.5"/>
    <n v="0.65841200269723532"/>
  </r>
  <r>
    <s v="Los Molinos-21st Century classroom-FF &amp; E"/>
    <x v="5"/>
    <x v="16"/>
    <x v="0"/>
    <x v="10"/>
    <n v="460000"/>
    <n v="380000"/>
    <n v="456456.59999999992"/>
    <n v="3110.7400000000016"/>
    <n v="453345.85999999993"/>
    <n v="0.99318502569576173"/>
  </r>
  <r>
    <s v="Los Molinos-21st Century classroom-Legal Services"/>
    <x v="5"/>
    <x v="16"/>
    <x v="0"/>
    <x v="11"/>
    <n v="0"/>
    <n v="20552"/>
    <n v="0"/>
    <n v="0"/>
    <n v="0"/>
    <e v="#DIV/0!"/>
  </r>
  <r>
    <s v="Los Molinos-21st Century classroom-Move classroom"/>
    <x v="5"/>
    <x v="16"/>
    <x v="0"/>
    <x v="12"/>
    <n v="0"/>
    <n v="0"/>
    <n v="2500.08"/>
    <n v="0"/>
    <n v="2500.08"/>
    <n v="1"/>
  </r>
  <r>
    <s v="Los Molinos-21st Century classroom-Move Management"/>
    <x v="5"/>
    <x v="16"/>
    <x v="0"/>
    <x v="13"/>
    <n v="11965.85"/>
    <n v="11966"/>
    <n v="79891.400000000009"/>
    <n v="2283.0599999999986"/>
    <n v="77608.340000000011"/>
    <n v="0.97142295666367096"/>
  </r>
  <r>
    <s v="Los Molinos-21st Century classroom-Reprographics"/>
    <x v="5"/>
    <x v="16"/>
    <x v="0"/>
    <x v="14"/>
    <n v="1282.02"/>
    <s v="N/A"/>
    <n v="69.11"/>
    <n v="0"/>
    <n v="69.11"/>
    <n v="1"/>
  </r>
  <r>
    <s v="Los Molinos-21st Century classroom-Technology"/>
    <x v="5"/>
    <x v="16"/>
    <x v="0"/>
    <x v="15"/>
    <n v="460000"/>
    <n v="380000"/>
    <n v="234780.68"/>
    <n v="0"/>
    <n v="234780.68"/>
    <n v="1"/>
  </r>
  <r>
    <s v="Los Molinos-Ceiling replacement-CM/PM Management"/>
    <x v="5"/>
    <x v="16"/>
    <x v="1"/>
    <x v="2"/>
    <n v="0"/>
    <n v="0"/>
    <n v="0"/>
    <n v="0"/>
    <n v="0"/>
    <e v="#DIV/0!"/>
  </r>
  <r>
    <s v="Los Molinos-Ceiling replacement-Contractor"/>
    <x v="5"/>
    <x v="16"/>
    <x v="1"/>
    <x v="4"/>
    <n v="359035"/>
    <n v="359035"/>
    <n v="359035"/>
    <n v="0"/>
    <n v="359035"/>
    <n v="1"/>
  </r>
  <r>
    <s v="Los Molinos-Drinking Fountain replacement-Advertisement"/>
    <x v="5"/>
    <x v="16"/>
    <x v="2"/>
    <x v="0"/>
    <n v="0"/>
    <n v="0"/>
    <n v="0"/>
    <n v="0"/>
    <n v="0"/>
    <e v="#DIV/0!"/>
  </r>
  <r>
    <s v="Los Molinos-Drinking Fountain replacement-Contractor"/>
    <x v="5"/>
    <x v="16"/>
    <x v="2"/>
    <x v="4"/>
    <n v="15000"/>
    <s v="N/A"/>
    <n v="0"/>
    <n v="0"/>
    <n v="0"/>
    <e v="#DIV/0!"/>
  </r>
  <r>
    <s v="Los Molinos-Drinking Fountain replacement-Design"/>
    <x v="5"/>
    <x v="16"/>
    <x v="2"/>
    <x v="5"/>
    <n v="0"/>
    <n v="0"/>
    <n v="0"/>
    <n v="0"/>
    <n v="0"/>
    <e v="#DIV/0!"/>
  </r>
  <r>
    <s v="Los Molinos-Drinking Fountain replacement-DSA Fees"/>
    <x v="5"/>
    <x v="16"/>
    <x v="2"/>
    <x v="6"/>
    <n v="0"/>
    <n v="0"/>
    <n v="1050"/>
    <n v="0"/>
    <n v="1050"/>
    <n v="1"/>
  </r>
  <r>
    <s v="Los Molinos-Drinking Fountain replacement-DSA Inspection"/>
    <x v="5"/>
    <x v="16"/>
    <x v="2"/>
    <x v="7"/>
    <n v="0"/>
    <n v="0"/>
    <n v="0"/>
    <n v="0"/>
    <n v="0"/>
    <e v="#DIV/0!"/>
  </r>
  <r>
    <s v="Los Molinos-Drinking Fountain replacement-DSA Special Inspection"/>
    <x v="5"/>
    <x v="16"/>
    <x v="2"/>
    <x v="8"/>
    <n v="0"/>
    <n v="0"/>
    <n v="0"/>
    <n v="0"/>
    <n v="0"/>
    <e v="#DIV/0!"/>
  </r>
  <r>
    <s v="Los Molinos-Drinking Fountain replacement-Environ Consultant"/>
    <x v="5"/>
    <x v="16"/>
    <x v="2"/>
    <x v="9"/>
    <n v="0"/>
    <n v="0"/>
    <n v="0"/>
    <n v="0"/>
    <n v="0"/>
    <e v="#DIV/0!"/>
  </r>
  <r>
    <s v="Los Molinos-Drinking Fountain replacement-Reprographics"/>
    <x v="5"/>
    <x v="16"/>
    <x v="2"/>
    <x v="14"/>
    <n v="0"/>
    <n v="0"/>
    <n v="0"/>
    <n v="0"/>
    <n v="0"/>
    <e v="#DIV/0!"/>
  </r>
  <r>
    <s v="Los Molinos-Fire Alarm replacement-Advertisement"/>
    <x v="5"/>
    <x v="16"/>
    <x v="3"/>
    <x v="0"/>
    <n v="0"/>
    <n v="0"/>
    <n v="0"/>
    <n v="0"/>
    <n v="0"/>
    <e v="#DIV/0!"/>
  </r>
  <r>
    <s v="Los Molinos-Fire Alarm replacement-Contractor"/>
    <x v="5"/>
    <x v="16"/>
    <x v="3"/>
    <x v="4"/>
    <n v="345000"/>
    <n v="188914.76"/>
    <n v="188914.76"/>
    <n v="0"/>
    <n v="188914.76"/>
    <n v="1"/>
  </r>
  <r>
    <s v="Los Molinos-Fire Alarm replacement-Design"/>
    <x v="5"/>
    <x v="16"/>
    <x v="3"/>
    <x v="5"/>
    <n v="12125"/>
    <s v="No Proposal Provided"/>
    <n v="12125"/>
    <n v="0"/>
    <n v="12125"/>
    <n v="1"/>
  </r>
  <r>
    <s v="Los Molinos-Fire Alarm replacement-DSA Fees"/>
    <x v="5"/>
    <x v="16"/>
    <x v="3"/>
    <x v="6"/>
    <n v="870"/>
    <s v="No Proposal Provided"/>
    <n v="870"/>
    <n v="0"/>
    <n v="870"/>
    <n v="1"/>
  </r>
  <r>
    <s v="Los Molinos-Fire Alarm replacement-DSA Inspection"/>
    <x v="5"/>
    <x v="16"/>
    <x v="3"/>
    <x v="7"/>
    <n v="0"/>
    <s v="No Proposal Provided"/>
    <n v="14350"/>
    <n v="0"/>
    <n v="14350"/>
    <n v="1"/>
  </r>
  <r>
    <s v="Los Molinos-Fire Alarm replacement-Environ Consultant"/>
    <x v="5"/>
    <x v="16"/>
    <x v="3"/>
    <x v="9"/>
    <n v="0"/>
    <n v="0"/>
    <n v="0"/>
    <n v="0"/>
    <n v="0"/>
    <e v="#DIV/0!"/>
  </r>
  <r>
    <s v="Los Molinos-Fire Alarm replacement-Reprographics"/>
    <x v="5"/>
    <x v="16"/>
    <x v="3"/>
    <x v="14"/>
    <n v="0"/>
    <s v="No Proposal Provided"/>
    <n v="422.21"/>
    <n v="0"/>
    <n v="422.21"/>
    <n v="1"/>
  </r>
  <r>
    <s v="Los Molinos-Interim Housing-Advertisement"/>
    <x v="5"/>
    <x v="16"/>
    <x v="4"/>
    <x v="0"/>
    <n v="400"/>
    <s v="N/A"/>
    <n v="0"/>
    <n v="0"/>
    <n v="0"/>
    <e v="#DIV/0!"/>
  </r>
  <r>
    <s v="Los Molinos-Interim Housing-Alarm"/>
    <x v="5"/>
    <x v="16"/>
    <x v="4"/>
    <x v="16"/>
    <n v="0"/>
    <n v="0"/>
    <n v="0"/>
    <n v="0"/>
    <n v="0"/>
    <e v="#DIV/0!"/>
  </r>
  <r>
    <s v="Los Molinos-Interim Housing-CM/PM Management"/>
    <x v="5"/>
    <x v="16"/>
    <x v="4"/>
    <x v="2"/>
    <n v="37350"/>
    <s v="N/A"/>
    <n v="0"/>
    <n v="0"/>
    <n v="0"/>
    <e v="#DIV/0!"/>
  </r>
  <r>
    <s v="Los Molinos-Interim Housing-Construction Contingency"/>
    <x v="5"/>
    <x v="16"/>
    <x v="4"/>
    <x v="3"/>
    <n v="55000"/>
    <s v="N/A"/>
    <n v="0"/>
    <n v="0"/>
    <n v="0"/>
    <e v="#DIV/0!"/>
  </r>
  <r>
    <s v="Los Molinos-Interim Housing-Contractor"/>
    <x v="5"/>
    <x v="16"/>
    <x v="4"/>
    <x v="4"/>
    <n v="55000"/>
    <s v="N/A"/>
    <n v="0"/>
    <n v="0"/>
    <n v="0"/>
    <e v="#DIV/0!"/>
  </r>
  <r>
    <s v="Los Molinos-Interim Housing-Design"/>
    <x v="5"/>
    <x v="16"/>
    <x v="4"/>
    <x v="5"/>
    <n v="80000"/>
    <s v="N/A"/>
    <n v="0"/>
    <n v="0"/>
    <n v="0"/>
    <e v="#DIV/0!"/>
  </r>
  <r>
    <s v="Los Molinos-Interim Housing-DSA Fees"/>
    <x v="5"/>
    <x v="16"/>
    <x v="4"/>
    <x v="6"/>
    <n v="14000"/>
    <s v="N/A"/>
    <n v="0"/>
    <n v="0"/>
    <n v="0"/>
    <e v="#DIV/0!"/>
  </r>
  <r>
    <s v="Los Molinos-Interim Housing-DSA Inspection"/>
    <x v="5"/>
    <x v="16"/>
    <x v="4"/>
    <x v="7"/>
    <n v="12000"/>
    <s v="N/A"/>
    <n v="0"/>
    <n v="0"/>
    <n v="0"/>
    <e v="#DIV/0!"/>
  </r>
  <r>
    <s v="Los Molinos-Interim Housing-DSA Special Inspection"/>
    <x v="5"/>
    <x v="16"/>
    <x v="4"/>
    <x v="8"/>
    <n v="12000"/>
    <s v="N/A"/>
    <n v="0"/>
    <n v="0"/>
    <n v="0"/>
    <e v="#DIV/0!"/>
  </r>
  <r>
    <s v="Los Molinos-Interim Housing-Environ Consultant"/>
    <x v="5"/>
    <x v="16"/>
    <x v="4"/>
    <x v="9"/>
    <n v="0"/>
    <n v="0"/>
    <n v="0"/>
    <n v="0"/>
    <n v="0"/>
    <e v="#DIV/0!"/>
  </r>
  <r>
    <s v="Los Molinos-Interim Housing-FF &amp; E"/>
    <x v="5"/>
    <x v="16"/>
    <x v="4"/>
    <x v="10"/>
    <n v="0"/>
    <n v="0"/>
    <n v="0"/>
    <n v="0"/>
    <n v="0"/>
    <e v="#DIV/0!"/>
  </r>
  <r>
    <s v="Los Molinos-Interim Housing-Legal Services"/>
    <x v="5"/>
    <x v="16"/>
    <x v="4"/>
    <x v="11"/>
    <n v="0"/>
    <n v="0"/>
    <n v="0"/>
    <n v="0"/>
    <n v="0"/>
    <e v="#DIV/0!"/>
  </r>
  <r>
    <s v="Los Molinos-Interim Housing-Modular Buildings"/>
    <x v="5"/>
    <x v="16"/>
    <x v="4"/>
    <x v="17"/>
    <n v="0"/>
    <n v="0"/>
    <n v="0"/>
    <n v="0"/>
    <n v="0"/>
    <e v="#DIV/0!"/>
  </r>
  <r>
    <s v="Los Molinos-Interim Housing-Move Management"/>
    <x v="5"/>
    <x v="16"/>
    <x v="4"/>
    <x v="13"/>
    <n v="0"/>
    <n v="0"/>
    <n v="0"/>
    <n v="0"/>
    <n v="0"/>
    <e v="#DIV/0!"/>
  </r>
  <r>
    <s v="Los Molinos-Interim Housing-Reprographics"/>
    <x v="5"/>
    <x v="16"/>
    <x v="4"/>
    <x v="14"/>
    <n v="400"/>
    <s v="N/A"/>
    <n v="0"/>
    <n v="0"/>
    <n v="0"/>
    <e v="#DIV/0!"/>
  </r>
  <r>
    <s v="Los Molinos-Interim Housing-Technology"/>
    <x v="5"/>
    <x v="16"/>
    <x v="4"/>
    <x v="15"/>
    <n v="0"/>
    <n v="0"/>
    <n v="0"/>
    <n v="0"/>
    <n v="0"/>
    <e v="#DIV/0!"/>
  </r>
  <r>
    <s v="Los Robles-21st Century classroom-Advertisement"/>
    <x v="8"/>
    <x v="17"/>
    <x v="0"/>
    <x v="0"/>
    <n v="1222.31"/>
    <s v="N/A"/>
    <n v="0"/>
    <n v="0"/>
    <n v="0"/>
    <e v="#DIV/0!"/>
  </r>
  <r>
    <s v="Los Robles-21st Century classroom-Asbestos oversight/survey/abatement"/>
    <x v="8"/>
    <x v="17"/>
    <x v="0"/>
    <x v="1"/>
    <n v="59500"/>
    <s v="N/A"/>
    <n v="0"/>
    <n v="0"/>
    <n v="0"/>
    <e v="#DIV/0!"/>
  </r>
  <r>
    <s v="Los Robles-21st Century classroom-CM/PM Management"/>
    <x v="8"/>
    <x v="17"/>
    <x v="0"/>
    <x v="2"/>
    <n v="193544.35"/>
    <s v="N/A"/>
    <n v="0"/>
    <n v="0"/>
    <n v="0"/>
    <e v="#DIV/0!"/>
  </r>
  <r>
    <s v="Los Robles-21st Century classroom-Construction Contingency"/>
    <x v="8"/>
    <x v="17"/>
    <x v="0"/>
    <x v="3"/>
    <n v="190484"/>
    <s v="N/A"/>
    <n v="0"/>
    <n v="0"/>
    <n v="0"/>
    <e v="#DIV/0!"/>
  </r>
  <r>
    <s v="Los Robles-21st Century classroom-Contractor"/>
    <x v="8"/>
    <x v="17"/>
    <x v="0"/>
    <x v="4"/>
    <n v="2031901.36"/>
    <s v="N/A"/>
    <n v="40000"/>
    <n v="0"/>
    <n v="40000"/>
    <n v="1"/>
  </r>
  <r>
    <s v="Los Robles-21st Century classroom-Design"/>
    <x v="8"/>
    <x v="17"/>
    <x v="0"/>
    <x v="5"/>
    <n v="233350.55"/>
    <s v="N/A"/>
    <n v="0"/>
    <n v="0"/>
    <n v="0"/>
    <e v="#DIV/0!"/>
  </r>
  <r>
    <s v="Los Robles-21st Century classroom-DSA Fees"/>
    <x v="8"/>
    <x v="17"/>
    <x v="0"/>
    <x v="6"/>
    <n v="38891.760000000002"/>
    <s v="N/A"/>
    <n v="0"/>
    <n v="0"/>
    <n v="0"/>
    <e v="#DIV/0!"/>
  </r>
  <r>
    <s v="Los Robles-21st Century classroom-DSA Inspection"/>
    <x v="8"/>
    <x v="17"/>
    <x v="0"/>
    <x v="7"/>
    <n v="33335.79"/>
    <s v="N/A"/>
    <n v="0"/>
    <n v="0"/>
    <n v="0"/>
    <e v="#DIV/0!"/>
  </r>
  <r>
    <s v="Los Robles-21st Century classroom-DSA Special Inspection"/>
    <x v="8"/>
    <x v="17"/>
    <x v="0"/>
    <x v="8"/>
    <n v="16667.900000000001"/>
    <s v="N/A"/>
    <n v="0"/>
    <n v="0"/>
    <n v="0"/>
    <e v="#DIV/0!"/>
  </r>
  <r>
    <s v="Los Robles-21st Century classroom-Environ Consultant"/>
    <x v="8"/>
    <x v="17"/>
    <x v="0"/>
    <x v="9"/>
    <n v="9778.5"/>
    <s v="No Proposal Provided"/>
    <n v="2800"/>
    <n v="0"/>
    <n v="2800"/>
    <n v="1"/>
  </r>
  <r>
    <s v="Los Robles-21st Century classroom-FF &amp; E"/>
    <x v="8"/>
    <x v="17"/>
    <x v="0"/>
    <x v="10"/>
    <n v="340000"/>
    <s v="N/A"/>
    <n v="0"/>
    <n v="0"/>
    <n v="0"/>
    <e v="#DIV/0!"/>
  </r>
  <r>
    <s v="Los Robles-21st Century classroom-Legal Services"/>
    <x v="8"/>
    <x v="17"/>
    <x v="0"/>
    <x v="11"/>
    <n v="0"/>
    <n v="0"/>
    <n v="0"/>
    <n v="0"/>
    <n v="0"/>
    <e v="#DIV/0!"/>
  </r>
  <r>
    <s v="Los Robles-21st Century classroom-Move classroom"/>
    <x v="8"/>
    <x v="17"/>
    <x v="0"/>
    <x v="12"/>
    <n v="0"/>
    <n v="0"/>
    <n v="0"/>
    <n v="0"/>
    <n v="0"/>
    <e v="#DIV/0!"/>
  </r>
  <r>
    <s v="Los Robles-21st Century classroom-Move Management"/>
    <x v="8"/>
    <x v="17"/>
    <x v="0"/>
    <x v="13"/>
    <n v="0"/>
    <n v="0"/>
    <n v="10000"/>
    <n v="232.17999999999847"/>
    <n v="9767.8200000000015"/>
    <n v="0.97678200000000015"/>
  </r>
  <r>
    <s v="Los Robles-21st Century classroom-Reprographics"/>
    <x v="8"/>
    <x v="17"/>
    <x v="0"/>
    <x v="14"/>
    <n v="1222.31"/>
    <s v="N/A"/>
    <n v="0"/>
    <n v="0"/>
    <n v="0"/>
    <e v="#DIV/0!"/>
  </r>
  <r>
    <s v="Los Robles-21st Century classroom-Technology"/>
    <x v="8"/>
    <x v="17"/>
    <x v="0"/>
    <x v="15"/>
    <n v="340000"/>
    <s v="N/A"/>
    <n v="76568.08"/>
    <n v="0"/>
    <n v="76568.08"/>
    <n v="1"/>
  </r>
  <r>
    <s v="Los Robles-Ceiling replacement-CM/PM Management"/>
    <x v="8"/>
    <x v="17"/>
    <x v="1"/>
    <x v="2"/>
    <n v="0"/>
    <n v="0"/>
    <n v="0"/>
    <n v="0"/>
    <n v="0"/>
    <e v="#DIV/0!"/>
  </r>
  <r>
    <s v="Los Robles-Ceiling replacement-Contractor"/>
    <x v="8"/>
    <x v="17"/>
    <x v="1"/>
    <x v="4"/>
    <n v="219377"/>
    <n v="219377"/>
    <n v="219377"/>
    <n v="0"/>
    <n v="219377"/>
    <n v="1"/>
  </r>
  <r>
    <s v="Los Robles-Drinking Fountain replacement-Advertisement"/>
    <x v="8"/>
    <x v="17"/>
    <x v="2"/>
    <x v="0"/>
    <n v="0"/>
    <n v="0"/>
    <n v="0"/>
    <n v="0"/>
    <n v="0"/>
    <e v="#DIV/0!"/>
  </r>
  <r>
    <s v="Los Robles-Drinking Fountain replacement-Contractor"/>
    <x v="8"/>
    <x v="17"/>
    <x v="2"/>
    <x v="4"/>
    <n v="15000"/>
    <s v="N/A"/>
    <n v="0"/>
    <n v="0"/>
    <n v="0"/>
    <e v="#DIV/0!"/>
  </r>
  <r>
    <s v="Los Robles-Drinking Fountain replacement-Design"/>
    <x v="8"/>
    <x v="17"/>
    <x v="2"/>
    <x v="5"/>
    <n v="0"/>
    <n v="0"/>
    <n v="0"/>
    <n v="0"/>
    <n v="0"/>
    <e v="#DIV/0!"/>
  </r>
  <r>
    <s v="Los Robles-Drinking Fountain replacement-DSA Fees"/>
    <x v="8"/>
    <x v="17"/>
    <x v="2"/>
    <x v="6"/>
    <n v="1050"/>
    <s v="No Proposal Provided"/>
    <n v="0"/>
    <n v="0"/>
    <n v="0"/>
    <e v="#DIV/0!"/>
  </r>
  <r>
    <s v="Los Robles-Drinking Fountain replacement-DSA Inspection"/>
    <x v="8"/>
    <x v="17"/>
    <x v="2"/>
    <x v="7"/>
    <n v="0"/>
    <n v="0"/>
    <n v="0"/>
    <n v="0"/>
    <n v="0"/>
    <e v="#DIV/0!"/>
  </r>
  <r>
    <s v="Los Robles-Drinking Fountain replacement-DSA Special Inspection"/>
    <x v="8"/>
    <x v="17"/>
    <x v="2"/>
    <x v="8"/>
    <n v="0"/>
    <n v="0"/>
    <n v="0"/>
    <n v="0"/>
    <n v="0"/>
    <e v="#DIV/0!"/>
  </r>
  <r>
    <s v="Los Robles-Drinking Fountain replacement-Environ Consultant"/>
    <x v="8"/>
    <x v="17"/>
    <x v="2"/>
    <x v="9"/>
    <n v="0"/>
    <n v="0"/>
    <n v="0"/>
    <n v="0"/>
    <n v="0"/>
    <e v="#DIV/0!"/>
  </r>
  <r>
    <s v="Los Robles-Drinking Fountain replacement-Reprographics"/>
    <x v="8"/>
    <x v="17"/>
    <x v="2"/>
    <x v="14"/>
    <n v="0"/>
    <n v="0"/>
    <n v="0"/>
    <n v="0"/>
    <n v="0"/>
    <e v="#DIV/0!"/>
  </r>
  <r>
    <s v="Los Robles-Fire Alarm replacement-Advertisement"/>
    <x v="8"/>
    <x v="17"/>
    <x v="3"/>
    <x v="0"/>
    <n v="0"/>
    <n v="0"/>
    <n v="0"/>
    <n v="0"/>
    <n v="0"/>
    <e v="#DIV/0!"/>
  </r>
  <r>
    <s v="Los Robles-Fire Alarm replacement-Contractor"/>
    <x v="8"/>
    <x v="17"/>
    <x v="3"/>
    <x v="4"/>
    <n v="255000"/>
    <s v="N/A"/>
    <n v="0"/>
    <n v="0"/>
    <n v="0"/>
    <e v="#DIV/0!"/>
  </r>
  <r>
    <s v="Los Robles-Fire Alarm replacement-Design"/>
    <x v="8"/>
    <x v="17"/>
    <x v="3"/>
    <x v="5"/>
    <n v="48500"/>
    <s v="No Proposal Provided"/>
    <n v="36375"/>
    <n v="0"/>
    <n v="36375"/>
    <n v="1"/>
  </r>
  <r>
    <s v="Los Robles-Fire Alarm replacement-DSA Fees"/>
    <x v="8"/>
    <x v="17"/>
    <x v="3"/>
    <x v="6"/>
    <n v="0"/>
    <n v="0"/>
    <n v="900"/>
    <n v="0"/>
    <n v="900"/>
    <n v="1"/>
  </r>
  <r>
    <s v="Los Robles-Fire Alarm replacement-DSA Inspection"/>
    <x v="8"/>
    <x v="17"/>
    <x v="3"/>
    <x v="7"/>
    <n v="0"/>
    <n v="0"/>
    <n v="0"/>
    <n v="0"/>
    <n v="0"/>
    <e v="#DIV/0!"/>
  </r>
  <r>
    <s v="Los Robles-Fire Alarm replacement-Environ Consultant"/>
    <x v="8"/>
    <x v="17"/>
    <x v="3"/>
    <x v="9"/>
    <n v="0"/>
    <n v="0"/>
    <n v="0"/>
    <n v="0"/>
    <n v="0"/>
    <e v="#DIV/0!"/>
  </r>
  <r>
    <s v="Los Robles-Fire Alarm replacement-Reprographics"/>
    <x v="8"/>
    <x v="17"/>
    <x v="3"/>
    <x v="14"/>
    <n v="0"/>
    <n v="0"/>
    <n v="0"/>
    <n v="0"/>
    <n v="0"/>
    <e v="#DIV/0!"/>
  </r>
  <r>
    <s v="Los Robles-Interim Housing-Advertisement"/>
    <x v="8"/>
    <x v="17"/>
    <x v="4"/>
    <x v="0"/>
    <n v="400"/>
    <s v="N/A"/>
    <n v="0"/>
    <n v="0"/>
    <n v="0"/>
    <e v="#DIV/0!"/>
  </r>
  <r>
    <s v="Los Robles-Interim Housing-Alarm"/>
    <x v="8"/>
    <x v="17"/>
    <x v="4"/>
    <x v="16"/>
    <n v="0"/>
    <n v="0"/>
    <n v="0"/>
    <n v="0"/>
    <n v="0"/>
    <e v="#DIV/0!"/>
  </r>
  <r>
    <s v="Los Robles-Interim Housing-CM/PM Management"/>
    <x v="8"/>
    <x v="17"/>
    <x v="4"/>
    <x v="2"/>
    <n v="43850"/>
    <s v="N/A"/>
    <n v="0"/>
    <n v="0"/>
    <n v="0"/>
    <e v="#DIV/0!"/>
  </r>
  <r>
    <s v="Los Robles-Interim Housing-Construction Contingency"/>
    <x v="8"/>
    <x v="17"/>
    <x v="4"/>
    <x v="3"/>
    <n v="55000"/>
    <s v="N/A"/>
    <n v="0"/>
    <n v="0"/>
    <n v="0"/>
    <e v="#DIV/0!"/>
  </r>
  <r>
    <s v="Los Robles-Interim Housing-Contractor"/>
    <x v="8"/>
    <x v="17"/>
    <x v="4"/>
    <x v="4"/>
    <n v="550000"/>
    <s v="N/A"/>
    <n v="0"/>
    <n v="0"/>
    <n v="0"/>
    <e v="#DIV/0!"/>
  </r>
  <r>
    <s v="Los Robles-Interim Housing-Design"/>
    <x v="8"/>
    <x v="17"/>
    <x v="4"/>
    <x v="5"/>
    <n v="80000"/>
    <s v="N/A"/>
    <n v="0"/>
    <n v="0"/>
    <n v="0"/>
    <e v="#DIV/0!"/>
  </r>
  <r>
    <s v="Los Robles-Interim Housing-DSA Fees"/>
    <x v="8"/>
    <x v="17"/>
    <x v="4"/>
    <x v="6"/>
    <n v="14000"/>
    <s v="N/A"/>
    <n v="0"/>
    <n v="0"/>
    <n v="0"/>
    <e v="#DIV/0!"/>
  </r>
  <r>
    <s v="Los Robles-Interim Housing-DSA Inspection"/>
    <x v="8"/>
    <x v="17"/>
    <x v="4"/>
    <x v="7"/>
    <n v="12000"/>
    <s v="N/A"/>
    <n v="0"/>
    <n v="0"/>
    <n v="0"/>
    <e v="#DIV/0!"/>
  </r>
  <r>
    <s v="Los Robles-Interim Housing-DSA Special Inspection"/>
    <x v="8"/>
    <x v="17"/>
    <x v="4"/>
    <x v="8"/>
    <n v="12000"/>
    <s v="N/A"/>
    <n v="0"/>
    <n v="0"/>
    <n v="0"/>
    <e v="#DIV/0!"/>
  </r>
  <r>
    <s v="Los Robles-Interim Housing-Environ Consultant"/>
    <x v="8"/>
    <x v="17"/>
    <x v="4"/>
    <x v="9"/>
    <n v="0"/>
    <n v="0"/>
    <n v="0"/>
    <n v="0"/>
    <n v="0"/>
    <e v="#DIV/0!"/>
  </r>
  <r>
    <s v="Los Robles-Interim Housing-FF &amp; E"/>
    <x v="8"/>
    <x v="17"/>
    <x v="4"/>
    <x v="10"/>
    <n v="0"/>
    <n v="0"/>
    <n v="0"/>
    <n v="0"/>
    <n v="0"/>
    <e v="#DIV/0!"/>
  </r>
  <r>
    <s v="Los Robles-Interim Housing-Legal Services"/>
    <x v="8"/>
    <x v="17"/>
    <x v="4"/>
    <x v="11"/>
    <n v="0"/>
    <n v="0"/>
    <n v="0"/>
    <n v="0"/>
    <n v="0"/>
    <e v="#DIV/0!"/>
  </r>
  <r>
    <s v="Los Robles-Interim Housing-Modular Buildings"/>
    <x v="8"/>
    <x v="17"/>
    <x v="4"/>
    <x v="17"/>
    <n v="150000"/>
    <s v="N/A"/>
    <n v="0"/>
    <n v="0"/>
    <n v="0"/>
    <e v="#DIV/0!"/>
  </r>
  <r>
    <s v="Los Robles-Interim Housing-Move Management"/>
    <x v="8"/>
    <x v="17"/>
    <x v="4"/>
    <x v="13"/>
    <n v="0"/>
    <n v="0"/>
    <n v="0"/>
    <n v="0"/>
    <n v="0"/>
    <e v="#DIV/0!"/>
  </r>
  <r>
    <s v="Los Robles-Interim Housing-Reprographics"/>
    <x v="8"/>
    <x v="17"/>
    <x v="4"/>
    <x v="14"/>
    <n v="400"/>
    <s v="N/A"/>
    <n v="0"/>
    <n v="0"/>
    <n v="0"/>
    <e v="#DIV/0!"/>
  </r>
  <r>
    <s v="Los Robles-Interim Housing-Technology"/>
    <x v="8"/>
    <x v="17"/>
    <x v="4"/>
    <x v="15"/>
    <n v="0"/>
    <n v="0"/>
    <n v="0"/>
    <n v="0"/>
    <n v="0"/>
    <e v="#DIV/0!"/>
  </r>
  <r>
    <s v="Mesa Robles-21st Century classroom-Advertisement"/>
    <x v="3"/>
    <x v="18"/>
    <x v="0"/>
    <x v="0"/>
    <n v="2276.66"/>
    <n v="0"/>
    <n v="301.67"/>
    <n v="0"/>
    <n v="301.67"/>
    <n v="1"/>
  </r>
  <r>
    <s v="Mesa Robles-21st Century classroom-Asbestos oversight/survey/abatement"/>
    <x v="3"/>
    <x v="18"/>
    <x v="0"/>
    <x v="1"/>
    <n v="108000"/>
    <n v="12480"/>
    <n v="0"/>
    <n v="0"/>
    <n v="0"/>
    <e v="#DIV/0!"/>
  </r>
  <r>
    <s v="Mesa Robles-21st Century classroom-CM/PM Management"/>
    <x v="3"/>
    <x v="18"/>
    <x v="0"/>
    <x v="2"/>
    <n v="371765.88"/>
    <n v="265179"/>
    <n v="265093.75"/>
    <n v="0"/>
    <n v="265093.75"/>
    <n v="1"/>
  </r>
  <r>
    <s v="Mesa Robles-21st Century classroom-Construction Contingency"/>
    <x v="3"/>
    <x v="18"/>
    <x v="0"/>
    <x v="3"/>
    <n v="354793.28"/>
    <n v="309700"/>
    <n v="0"/>
    <n v="0"/>
    <n v="0"/>
    <e v="#DIV/0!"/>
  </r>
  <r>
    <s v="Mesa Robles-21st Century classroom-Contractor"/>
    <x v="3"/>
    <x v="18"/>
    <x v="0"/>
    <x v="4"/>
    <n v="3784579.12"/>
    <n v="3097000"/>
    <n v="4388455.4399999995"/>
    <n v="854599.14"/>
    <n v="3533856.3000000003"/>
    <n v="0.80526197618176132"/>
  </r>
  <r>
    <s v="Mesa Robles-21st Century classroom-Design"/>
    <x v="3"/>
    <x v="18"/>
    <x v="0"/>
    <x v="5"/>
    <n v="434634.19"/>
    <n v="269527.44"/>
    <n v="263527.44"/>
    <n v="4619.5599999999977"/>
    <n v="258907.88"/>
    <n v="0.98247028848305129"/>
  </r>
  <r>
    <s v="Mesa Robles-21st Century classroom-DSA Fees"/>
    <x v="3"/>
    <x v="18"/>
    <x v="0"/>
    <x v="6"/>
    <n v="72439.03"/>
    <n v="0"/>
    <n v="40084.870000000003"/>
    <n v="0"/>
    <n v="40084.870000000003"/>
    <n v="1"/>
  </r>
  <r>
    <s v="Mesa Robles-21st Century classroom-DSA Inspection"/>
    <x v="3"/>
    <x v="18"/>
    <x v="0"/>
    <x v="7"/>
    <n v="62090.6"/>
    <n v="93600"/>
    <n v="57744"/>
    <n v="0"/>
    <n v="57744"/>
    <n v="1"/>
  </r>
  <r>
    <s v="Mesa Robles-21st Century classroom-DSA Special Inspection"/>
    <x v="3"/>
    <x v="18"/>
    <x v="0"/>
    <x v="8"/>
    <n v="31045"/>
    <n v="0"/>
    <n v="0"/>
    <n v="0"/>
    <n v="0"/>
    <e v="#DIV/0!"/>
  </r>
  <r>
    <s v="Mesa Robles-21st Century classroom-Environ Consultant"/>
    <x v="3"/>
    <x v="18"/>
    <x v="0"/>
    <x v="9"/>
    <n v="0"/>
    <n v="0"/>
    <n v="21990"/>
    <n v="0"/>
    <n v="21990"/>
    <n v="1"/>
  </r>
  <r>
    <s v="Mesa Robles-21st Century classroom-FF &amp; E"/>
    <x v="3"/>
    <x v="18"/>
    <x v="0"/>
    <x v="10"/>
    <n v="720000"/>
    <n v="656535.85"/>
    <n v="820765.62"/>
    <n v="0"/>
    <n v="820765.62"/>
    <n v="1"/>
  </r>
  <r>
    <s v="Mesa Robles-21st Century classroom-Legal Services"/>
    <x v="3"/>
    <x v="18"/>
    <x v="0"/>
    <x v="11"/>
    <n v="0"/>
    <n v="0"/>
    <n v="0"/>
    <n v="0"/>
    <n v="0"/>
    <e v="#DIV/0!"/>
  </r>
  <r>
    <s v="Mesa Robles-21st Century classroom-Move classroom"/>
    <x v="3"/>
    <x v="18"/>
    <x v="0"/>
    <x v="12"/>
    <n v="0"/>
    <n v="0"/>
    <n v="1852.8000000000015"/>
    <n v="0"/>
    <n v="1852.8000000000015"/>
    <n v="1"/>
  </r>
  <r>
    <s v="Mesa Robles-21st Century classroom-Move Management"/>
    <x v="3"/>
    <x v="18"/>
    <x v="0"/>
    <x v="13"/>
    <n v="16557.490000000002"/>
    <n v="0"/>
    <n v="11847.099999999999"/>
    <n v="0"/>
    <n v="11847.099999999999"/>
    <n v="1"/>
  </r>
  <r>
    <s v="Mesa Robles-21st Century classroom-Reprographics"/>
    <x v="3"/>
    <x v="18"/>
    <x v="0"/>
    <x v="14"/>
    <n v="2276.66"/>
    <n v="0"/>
    <n v="216.14"/>
    <n v="0"/>
    <n v="216.14"/>
    <n v="1"/>
  </r>
  <r>
    <s v="Mesa Robles-21st Century classroom-Technology"/>
    <x v="3"/>
    <x v="18"/>
    <x v="0"/>
    <x v="15"/>
    <n v="720000"/>
    <n v="83019.38"/>
    <n v="758904.29000000027"/>
    <n v="0"/>
    <n v="758904.29000000027"/>
    <n v="1"/>
  </r>
  <r>
    <s v="Mesa Robles-Ceiling replacement-CM/PM Management"/>
    <x v="3"/>
    <x v="18"/>
    <x v="1"/>
    <x v="2"/>
    <n v="0"/>
    <n v="0"/>
    <n v="0"/>
    <n v="0"/>
    <n v="0"/>
    <e v="#DIV/0!"/>
  </r>
  <r>
    <s v="Mesa Robles-Ceiling replacement-Contractor"/>
    <x v="3"/>
    <x v="18"/>
    <x v="1"/>
    <x v="4"/>
    <n v="0"/>
    <n v="0"/>
    <n v="0"/>
    <n v="0"/>
    <n v="0"/>
    <e v="#DIV/0!"/>
  </r>
  <r>
    <s v="Mesa Robles-Drinking Fountain replacement-Advertisement"/>
    <x v="3"/>
    <x v="18"/>
    <x v="2"/>
    <x v="0"/>
    <n v="0"/>
    <n v="0"/>
    <n v="0"/>
    <n v="0"/>
    <n v="0"/>
    <e v="#DIV/0!"/>
  </r>
  <r>
    <s v="Mesa Robles-Drinking Fountain replacement-Contractor"/>
    <x v="3"/>
    <x v="18"/>
    <x v="2"/>
    <x v="4"/>
    <n v="24000"/>
    <n v="16000"/>
    <n v="11000"/>
    <n v="0"/>
    <n v="11000"/>
    <n v="1"/>
  </r>
  <r>
    <s v="Mesa Robles-Drinking Fountain replacement-Design"/>
    <x v="3"/>
    <x v="18"/>
    <x v="2"/>
    <x v="5"/>
    <n v="0"/>
    <n v="0"/>
    <n v="0"/>
    <n v="0"/>
    <n v="0"/>
    <e v="#DIV/0!"/>
  </r>
  <r>
    <s v="Mesa Robles-Drinking Fountain replacement-DSA Fees"/>
    <x v="3"/>
    <x v="18"/>
    <x v="2"/>
    <x v="6"/>
    <n v="0"/>
    <n v="0"/>
    <n v="1050"/>
    <n v="0"/>
    <n v="1050"/>
    <n v="1"/>
  </r>
  <r>
    <s v="Mesa Robles-Drinking Fountain replacement-DSA Inspection"/>
    <x v="3"/>
    <x v="18"/>
    <x v="2"/>
    <x v="7"/>
    <n v="0"/>
    <n v="0"/>
    <n v="0"/>
    <n v="0"/>
    <n v="0"/>
    <e v="#DIV/0!"/>
  </r>
  <r>
    <s v="Mesa Robles-Drinking Fountain replacement-DSA Special Inspection"/>
    <x v="3"/>
    <x v="18"/>
    <x v="2"/>
    <x v="8"/>
    <n v="0"/>
    <n v="0"/>
    <n v="0"/>
    <n v="0"/>
    <n v="0"/>
    <e v="#DIV/0!"/>
  </r>
  <r>
    <s v="Mesa Robles-Drinking Fountain replacement-Environ Consultant"/>
    <x v="3"/>
    <x v="18"/>
    <x v="2"/>
    <x v="9"/>
    <n v="0"/>
    <n v="0"/>
    <n v="0"/>
    <n v="0"/>
    <n v="0"/>
    <e v="#DIV/0!"/>
  </r>
  <r>
    <s v="Mesa Robles-Drinking Fountain replacement-Reprographics"/>
    <x v="3"/>
    <x v="18"/>
    <x v="2"/>
    <x v="14"/>
    <n v="0"/>
    <n v="0"/>
    <n v="0"/>
    <n v="0"/>
    <n v="0"/>
    <e v="#DIV/0!"/>
  </r>
  <r>
    <s v="Mesa Robles-Fire Alarm replacement-Advertisement"/>
    <x v="3"/>
    <x v="18"/>
    <x v="3"/>
    <x v="0"/>
    <n v="0"/>
    <n v="0"/>
    <n v="0"/>
    <n v="0"/>
    <n v="0"/>
    <e v="#DIV/0!"/>
  </r>
  <r>
    <s v="Mesa Robles-Fire Alarm replacement-Contractor"/>
    <x v="3"/>
    <x v="18"/>
    <x v="3"/>
    <x v="4"/>
    <n v="540000"/>
    <n v="408743.31"/>
    <n v="146793.61000000004"/>
    <n v="0"/>
    <n v="146793.61000000004"/>
    <n v="1"/>
  </r>
  <r>
    <s v="Mesa Robles-Fire Alarm replacement-Design"/>
    <x v="3"/>
    <x v="18"/>
    <x v="3"/>
    <x v="5"/>
    <n v="0"/>
    <n v="55800"/>
    <n v="11875"/>
    <n v="0"/>
    <n v="11875"/>
    <n v="1"/>
  </r>
  <r>
    <s v="Mesa Robles-Fire Alarm replacement-DSA Fees"/>
    <x v="3"/>
    <x v="18"/>
    <x v="3"/>
    <x v="6"/>
    <n v="0"/>
    <n v="0"/>
    <n v="1720"/>
    <n v="0"/>
    <n v="1720"/>
    <n v="1"/>
  </r>
  <r>
    <s v="Mesa Robles-Fire Alarm replacement-DSA Inspection"/>
    <x v="3"/>
    <x v="18"/>
    <x v="3"/>
    <x v="7"/>
    <n v="8250"/>
    <s v="No Proposal Provided"/>
    <n v="8250"/>
    <n v="0"/>
    <n v="8250"/>
    <n v="1"/>
  </r>
  <r>
    <s v="Mesa Robles-Fire Alarm replacement-Environ Consultant"/>
    <x v="3"/>
    <x v="18"/>
    <x v="3"/>
    <x v="9"/>
    <n v="0"/>
    <n v="0"/>
    <n v="0"/>
    <n v="0"/>
    <n v="0"/>
    <e v="#DIV/0!"/>
  </r>
  <r>
    <s v="Mesa Robles-Fire Alarm replacement-Reprographics"/>
    <x v="3"/>
    <x v="18"/>
    <x v="3"/>
    <x v="14"/>
    <n v="0"/>
    <n v="0"/>
    <n v="0"/>
    <n v="0"/>
    <n v="0"/>
    <e v="#DIV/0!"/>
  </r>
  <r>
    <s v="Mesa Robles-Interim Housing-Advertisement"/>
    <x v="3"/>
    <x v="18"/>
    <x v="4"/>
    <x v="0"/>
    <n v="0"/>
    <n v="0"/>
    <n v="0"/>
    <n v="0"/>
    <n v="0"/>
    <e v="#DIV/0!"/>
  </r>
  <r>
    <s v="Mesa Robles-Interim Housing-Alarm"/>
    <x v="3"/>
    <x v="18"/>
    <x v="4"/>
    <x v="16"/>
    <n v="0"/>
    <n v="0"/>
    <n v="0"/>
    <n v="0"/>
    <n v="0"/>
    <e v="#DIV/0!"/>
  </r>
  <r>
    <s v="Mesa Robles-Interim Housing-CM/PM Management"/>
    <x v="3"/>
    <x v="18"/>
    <x v="4"/>
    <x v="2"/>
    <n v="0"/>
    <n v="0"/>
    <n v="0"/>
    <n v="0"/>
    <n v="0"/>
    <e v="#DIV/0!"/>
  </r>
  <r>
    <s v="Mesa Robles-Interim Housing-Construction Contingency"/>
    <x v="3"/>
    <x v="18"/>
    <x v="4"/>
    <x v="3"/>
    <n v="87894"/>
    <n v="0"/>
    <n v="0"/>
    <n v="0"/>
    <n v="0"/>
    <e v="#DIV/0!"/>
  </r>
  <r>
    <s v="Mesa Robles-Interim Housing-Contractor"/>
    <x v="3"/>
    <x v="18"/>
    <x v="4"/>
    <x v="4"/>
    <n v="879842.2"/>
    <n v="879842.2"/>
    <n v="1232317.0399999998"/>
    <n v="3.637978807091713E-11"/>
    <n v="1232317.0399999998"/>
    <n v="1"/>
  </r>
  <r>
    <s v="Mesa Robles-Interim Housing-Design"/>
    <x v="3"/>
    <x v="18"/>
    <x v="4"/>
    <x v="5"/>
    <n v="93467.93"/>
    <n v="93467.93"/>
    <n v="93467.930000000008"/>
    <n v="0"/>
    <n v="93467.93"/>
    <n v="0.99999999999999989"/>
  </r>
  <r>
    <s v="Mesa Robles-Interim Housing-DSA Fees"/>
    <x v="3"/>
    <x v="18"/>
    <x v="4"/>
    <x v="6"/>
    <n v="7425"/>
    <n v="7425"/>
    <n v="7425"/>
    <n v="0"/>
    <n v="7425"/>
    <n v="1"/>
  </r>
  <r>
    <s v="Mesa Robles-Interim Housing-DSA Inspection"/>
    <x v="3"/>
    <x v="18"/>
    <x v="4"/>
    <x v="7"/>
    <n v="39740"/>
    <n v="39740"/>
    <n v="39740"/>
    <n v="0"/>
    <n v="39740"/>
    <n v="1"/>
  </r>
  <r>
    <s v="Mesa Robles-Interim Housing-DSA Special Inspection"/>
    <x v="3"/>
    <x v="18"/>
    <x v="4"/>
    <x v="8"/>
    <n v="13540"/>
    <n v="13540"/>
    <n v="11330.5"/>
    <n v="0"/>
    <n v="11330.5"/>
    <n v="1"/>
  </r>
  <r>
    <s v="Mesa Robles-Interim Housing-Environ Consultant"/>
    <x v="3"/>
    <x v="18"/>
    <x v="4"/>
    <x v="9"/>
    <n v="1280"/>
    <s v="No Proposal Provided"/>
    <n v="1280"/>
    <n v="0"/>
    <n v="1280"/>
    <n v="1"/>
  </r>
  <r>
    <s v="Mesa Robles-Interim Housing-FF &amp; E"/>
    <x v="3"/>
    <x v="18"/>
    <x v="4"/>
    <x v="10"/>
    <n v="0"/>
    <n v="0"/>
    <n v="86851.54"/>
    <n v="0"/>
    <n v="86851.54"/>
    <n v="1"/>
  </r>
  <r>
    <s v="Mesa Robles-Interim Housing-Legal Services"/>
    <x v="3"/>
    <x v="18"/>
    <x v="4"/>
    <x v="11"/>
    <n v="0"/>
    <n v="0"/>
    <n v="0"/>
    <n v="0"/>
    <n v="0"/>
    <e v="#DIV/0!"/>
  </r>
  <r>
    <s v="Mesa Robles-Interim Housing-Modular Buildings"/>
    <x v="3"/>
    <x v="18"/>
    <x v="4"/>
    <x v="17"/>
    <n v="479577.48"/>
    <n v="0"/>
    <n v="479577.48"/>
    <n v="0"/>
    <n v="479577.48"/>
    <n v="1"/>
  </r>
  <r>
    <s v="Mesa Robles-Interim Housing-Move Management"/>
    <x v="3"/>
    <x v="18"/>
    <x v="4"/>
    <x v="13"/>
    <n v="0"/>
    <n v="0"/>
    <n v="500"/>
    <n v="0"/>
    <n v="500"/>
    <n v="1"/>
  </r>
  <r>
    <s v="Mesa Robles-Interim Housing-Reprographics"/>
    <x v="3"/>
    <x v="18"/>
    <x v="4"/>
    <x v="14"/>
    <n v="1661.08"/>
    <n v="1661.08"/>
    <n v="1661.08"/>
    <n v="0"/>
    <n v="1661.08"/>
    <n v="1"/>
  </r>
  <r>
    <s v="Mesa Robles-Interim Housing-Technology"/>
    <x v="3"/>
    <x v="18"/>
    <x v="4"/>
    <x v="15"/>
    <n v="0"/>
    <n v="0"/>
    <n v="0"/>
    <n v="0"/>
    <n v="0"/>
    <e v="#DIV/0!"/>
  </r>
  <r>
    <s v="Nelson-21st Century classroom-Advertisement"/>
    <x v="3"/>
    <x v="19"/>
    <x v="0"/>
    <x v="0"/>
    <n v="1306.06"/>
    <n v="0"/>
    <n v="0"/>
    <n v="0"/>
    <n v="0"/>
    <e v="#DIV/0!"/>
  </r>
  <r>
    <s v="Nelson-21st Century classroom-Asbestos oversight/survey/abatement"/>
    <x v="3"/>
    <x v="19"/>
    <x v="0"/>
    <x v="1"/>
    <n v="85835"/>
    <n v="0"/>
    <n v="0"/>
    <n v="0"/>
    <n v="0"/>
    <e v="#DIV/0!"/>
  </r>
  <r>
    <s v="Nelson-21st Century classroom-CM/PM Management"/>
    <x v="3"/>
    <x v="19"/>
    <x v="0"/>
    <x v="2"/>
    <n v="208976.71"/>
    <n v="150831"/>
    <n v="150811.25000000003"/>
    <n v="0"/>
    <n v="150811.25000000003"/>
    <n v="1"/>
  </r>
  <r>
    <s v="Nelson-21st Century classroom-Construction Contingency"/>
    <x v="3"/>
    <x v="19"/>
    <x v="0"/>
    <x v="3"/>
    <n v="203535.9"/>
    <n v="0"/>
    <n v="0"/>
    <n v="0"/>
    <n v="0"/>
    <e v="#DIV/0!"/>
  </r>
  <r>
    <s v="Nelson-21st Century classroom-Contractor"/>
    <x v="3"/>
    <x v="19"/>
    <x v="0"/>
    <x v="4"/>
    <n v="2234549.6800000002"/>
    <n v="2253432.23"/>
    <n v="2340808.9300000002"/>
    <n v="0"/>
    <n v="2340808.9300000002"/>
    <n v="1"/>
  </r>
  <r>
    <s v="Nelson-21st Century classroom-Design"/>
    <x v="3"/>
    <x v="19"/>
    <x v="0"/>
    <x v="5"/>
    <n v="249338.6"/>
    <n v="127727.2"/>
    <n v="109894.72"/>
    <n v="0"/>
    <n v="109894.72"/>
    <n v="1"/>
  </r>
  <r>
    <s v="Nelson-21st Century classroom-DSA Fees"/>
    <x v="3"/>
    <x v="19"/>
    <x v="0"/>
    <x v="6"/>
    <n v="41556.43"/>
    <s v="No Proposal Provided"/>
    <n v="30211.09"/>
    <n v="0"/>
    <n v="30211.09"/>
    <n v="1"/>
  </r>
  <r>
    <s v="Nelson-21st Century classroom-DSA Inspection"/>
    <x v="3"/>
    <x v="19"/>
    <x v="0"/>
    <x v="7"/>
    <n v="35619.800000000003"/>
    <n v="34720"/>
    <n v="32620"/>
    <n v="0"/>
    <n v="32620"/>
    <n v="1"/>
  </r>
  <r>
    <s v="Nelson-21st Century classroom-DSA Special Inspection"/>
    <x v="3"/>
    <x v="19"/>
    <x v="0"/>
    <x v="8"/>
    <n v="17809.900000000001"/>
    <n v="26880"/>
    <n v="6905"/>
    <n v="0"/>
    <n v="6905"/>
    <n v="1"/>
  </r>
  <r>
    <s v="Nelson-21st Century classroom-Environ Consultant"/>
    <x v="3"/>
    <x v="19"/>
    <x v="0"/>
    <x v="9"/>
    <n v="10448.469999999999"/>
    <n v="0"/>
    <n v="6505"/>
    <n v="0"/>
    <n v="6505"/>
    <n v="1"/>
  </r>
  <r>
    <s v="Nelson-21st Century classroom-FF &amp; E"/>
    <x v="3"/>
    <x v="19"/>
    <x v="0"/>
    <x v="10"/>
    <n v="380000"/>
    <n v="131001.36"/>
    <n v="422107.48"/>
    <n v="0"/>
    <n v="422107.48"/>
    <n v="1"/>
  </r>
  <r>
    <s v="Nelson-21st Century classroom-Legal Services"/>
    <x v="3"/>
    <x v="19"/>
    <x v="0"/>
    <x v="11"/>
    <n v="0"/>
    <n v="0"/>
    <n v="22.5"/>
    <n v="0"/>
    <n v="22.5"/>
    <n v="1"/>
  </r>
  <r>
    <s v="Nelson-21st Century classroom-Move classroom"/>
    <x v="3"/>
    <x v="19"/>
    <x v="0"/>
    <x v="12"/>
    <n v="0"/>
    <n v="0"/>
    <n v="0"/>
    <n v="0"/>
    <n v="0"/>
    <e v="#DIV/0!"/>
  </r>
  <r>
    <s v="Nelson-21st Century classroom-Move Management"/>
    <x v="3"/>
    <x v="19"/>
    <x v="0"/>
    <x v="13"/>
    <n v="9498.61"/>
    <n v="0"/>
    <n v="8551.98"/>
    <n v="0"/>
    <n v="8551.98"/>
    <n v="1"/>
  </r>
  <r>
    <s v="Nelson-21st Century classroom-Reprographics"/>
    <x v="3"/>
    <x v="19"/>
    <x v="0"/>
    <x v="14"/>
    <n v="1306.06"/>
    <s v="No Proposal Provided"/>
    <n v="728.6"/>
    <n v="0"/>
    <n v="728.6"/>
    <n v="1"/>
  </r>
  <r>
    <s v="Nelson-21st Century classroom-Technology"/>
    <x v="3"/>
    <x v="19"/>
    <x v="0"/>
    <x v="15"/>
    <n v="380000"/>
    <n v="54617.760000000002"/>
    <n v="313543.29999999993"/>
    <n v="0"/>
    <n v="313543.29999999993"/>
    <n v="1"/>
  </r>
  <r>
    <s v="Nelson-Ceiling replacement-CM/PM Management"/>
    <x v="3"/>
    <x v="19"/>
    <x v="1"/>
    <x v="2"/>
    <n v="0"/>
    <n v="0"/>
    <n v="0"/>
    <n v="0"/>
    <n v="0"/>
    <e v="#DIV/0!"/>
  </r>
  <r>
    <s v="Nelson-Ceiling replacement-Contractor"/>
    <x v="3"/>
    <x v="19"/>
    <x v="1"/>
    <x v="4"/>
    <n v="309746"/>
    <n v="309746"/>
    <n v="309746"/>
    <n v="0"/>
    <n v="309746"/>
    <n v="1"/>
  </r>
  <r>
    <s v="Nelson-Drinking Fountain replacement-Advertisement"/>
    <x v="3"/>
    <x v="19"/>
    <x v="2"/>
    <x v="0"/>
    <n v="0"/>
    <n v="0"/>
    <n v="0"/>
    <n v="0"/>
    <n v="0"/>
    <e v="#DIV/0!"/>
  </r>
  <r>
    <s v="Nelson-Drinking Fountain replacement-Contractor"/>
    <x v="3"/>
    <x v="19"/>
    <x v="2"/>
    <x v="4"/>
    <n v="30000"/>
    <n v="0"/>
    <n v="0"/>
    <n v="0"/>
    <n v="0"/>
    <e v="#DIV/0!"/>
  </r>
  <r>
    <s v="Nelson-Drinking Fountain replacement-Design"/>
    <x v="3"/>
    <x v="19"/>
    <x v="2"/>
    <x v="5"/>
    <n v="0"/>
    <n v="0"/>
    <n v="0"/>
    <n v="0"/>
    <n v="0"/>
    <e v="#DIV/0!"/>
  </r>
  <r>
    <s v="Nelson-Drinking Fountain replacement-DSA Fees"/>
    <x v="3"/>
    <x v="19"/>
    <x v="2"/>
    <x v="6"/>
    <n v="0"/>
    <n v="0"/>
    <n v="1050"/>
    <n v="0"/>
    <n v="1050"/>
    <n v="1"/>
  </r>
  <r>
    <s v="Nelson-Drinking Fountain replacement-DSA Inspection"/>
    <x v="3"/>
    <x v="19"/>
    <x v="2"/>
    <x v="7"/>
    <n v="0"/>
    <n v="0"/>
    <n v="0"/>
    <n v="0"/>
    <n v="0"/>
    <e v="#DIV/0!"/>
  </r>
  <r>
    <s v="Nelson-Drinking Fountain replacement-DSA Special Inspection"/>
    <x v="3"/>
    <x v="19"/>
    <x v="2"/>
    <x v="8"/>
    <n v="0"/>
    <n v="0"/>
    <n v="0"/>
    <n v="0"/>
    <n v="0"/>
    <e v="#DIV/0!"/>
  </r>
  <r>
    <s v="Nelson-Drinking Fountain replacement-Environ Consultant"/>
    <x v="3"/>
    <x v="19"/>
    <x v="2"/>
    <x v="9"/>
    <n v="0"/>
    <n v="0"/>
    <n v="0"/>
    <n v="0"/>
    <n v="0"/>
    <e v="#DIV/0!"/>
  </r>
  <r>
    <s v="Nelson-Drinking Fountain replacement-Reprographics"/>
    <x v="3"/>
    <x v="19"/>
    <x v="2"/>
    <x v="14"/>
    <n v="0"/>
    <n v="0"/>
    <n v="0"/>
    <n v="0"/>
    <n v="0"/>
    <e v="#DIV/0!"/>
  </r>
  <r>
    <s v="Nelson-Fire Alarm replacement-Advertisement"/>
    <x v="3"/>
    <x v="19"/>
    <x v="3"/>
    <x v="0"/>
    <n v="0"/>
    <n v="0"/>
    <n v="0"/>
    <n v="0"/>
    <n v="0"/>
    <e v="#DIV/0!"/>
  </r>
  <r>
    <s v="Nelson-Fire Alarm replacement-Contractor"/>
    <x v="3"/>
    <x v="19"/>
    <x v="3"/>
    <x v="4"/>
    <n v="285000"/>
    <n v="98440"/>
    <n v="119435.08"/>
    <n v="0"/>
    <n v="119435.08"/>
    <n v="1"/>
  </r>
  <r>
    <s v="Nelson-Fire Alarm replacement-Design"/>
    <x v="3"/>
    <x v="19"/>
    <x v="3"/>
    <x v="5"/>
    <n v="11875"/>
    <s v="No Proposal Provided"/>
    <n v="11875"/>
    <n v="0"/>
    <n v="11875"/>
    <n v="1"/>
  </r>
  <r>
    <s v="Nelson-Fire Alarm replacement-DSA Fees"/>
    <x v="3"/>
    <x v="19"/>
    <x v="3"/>
    <x v="6"/>
    <n v="0"/>
    <n v="0"/>
    <n v="0"/>
    <n v="0"/>
    <n v="0"/>
    <e v="#DIV/0!"/>
  </r>
  <r>
    <s v="Nelson-Fire Alarm replacement-DSA Inspection"/>
    <x v="3"/>
    <x v="19"/>
    <x v="3"/>
    <x v="7"/>
    <n v="0"/>
    <n v="0"/>
    <n v="12250"/>
    <n v="0"/>
    <n v="12250"/>
    <n v="1"/>
  </r>
  <r>
    <s v="Nelson-Fire Alarm replacement-Environ Consultant"/>
    <x v="3"/>
    <x v="19"/>
    <x v="3"/>
    <x v="9"/>
    <n v="0"/>
    <n v="0"/>
    <n v="0"/>
    <n v="0"/>
    <n v="0"/>
    <e v="#DIV/0!"/>
  </r>
  <r>
    <s v="Nelson-Fire Alarm replacement-Reprographics"/>
    <x v="3"/>
    <x v="19"/>
    <x v="3"/>
    <x v="14"/>
    <n v="0"/>
    <n v="0"/>
    <n v="0"/>
    <n v="0"/>
    <n v="0"/>
    <e v="#DIV/0!"/>
  </r>
  <r>
    <s v="Nelson-Interim Housing-Advertisement"/>
    <x v="3"/>
    <x v="19"/>
    <x v="4"/>
    <x v="0"/>
    <s v="No IH Required"/>
    <n v="0"/>
    <n v="0"/>
    <n v="0"/>
    <n v="0"/>
    <e v="#DIV/0!"/>
  </r>
  <r>
    <s v="Nelson-Interim Housing-Alarm"/>
    <x v="3"/>
    <x v="19"/>
    <x v="4"/>
    <x v="16"/>
    <s v="No IH Required"/>
    <n v="0"/>
    <n v="0"/>
    <n v="0"/>
    <n v="0"/>
    <e v="#DIV/0!"/>
  </r>
  <r>
    <s v="Nelson-Interim Housing-CM/PM Management"/>
    <x v="3"/>
    <x v="19"/>
    <x v="4"/>
    <x v="2"/>
    <s v="No IH Required"/>
    <n v="0"/>
    <n v="0"/>
    <n v="0"/>
    <n v="0"/>
    <e v="#DIV/0!"/>
  </r>
  <r>
    <s v="Nelson-Interim Housing-Construction Contingency"/>
    <x v="3"/>
    <x v="19"/>
    <x v="4"/>
    <x v="3"/>
    <s v="No IH Required"/>
    <n v="0"/>
    <n v="0"/>
    <n v="0"/>
    <n v="0"/>
    <e v="#DIV/0!"/>
  </r>
  <r>
    <s v="Nelson-Interim Housing-Contractor"/>
    <x v="3"/>
    <x v="19"/>
    <x v="4"/>
    <x v="4"/>
    <s v="No IH Required"/>
    <n v="0"/>
    <n v="0"/>
    <n v="0"/>
    <n v="0"/>
    <e v="#DIV/0!"/>
  </r>
  <r>
    <s v="Nelson-Interim Housing-Design"/>
    <x v="3"/>
    <x v="19"/>
    <x v="4"/>
    <x v="5"/>
    <s v="No IH Required"/>
    <n v="0"/>
    <n v="0"/>
    <n v="0"/>
    <n v="0"/>
    <e v="#DIV/0!"/>
  </r>
  <r>
    <s v="Nelson-Interim Housing-DSA Fees"/>
    <x v="3"/>
    <x v="19"/>
    <x v="4"/>
    <x v="6"/>
    <s v="No IH Required"/>
    <n v="0"/>
    <n v="0"/>
    <n v="0"/>
    <n v="0"/>
    <e v="#DIV/0!"/>
  </r>
  <r>
    <s v="Nelson-Interim Housing-DSA Inspection"/>
    <x v="3"/>
    <x v="19"/>
    <x v="4"/>
    <x v="7"/>
    <s v="No IH Required"/>
    <n v="0"/>
    <n v="0"/>
    <n v="0"/>
    <n v="0"/>
    <e v="#DIV/0!"/>
  </r>
  <r>
    <s v="Nelson-Interim Housing-DSA Special Inspection"/>
    <x v="3"/>
    <x v="19"/>
    <x v="4"/>
    <x v="8"/>
    <s v="No IH Required"/>
    <n v="0"/>
    <n v="0"/>
    <n v="0"/>
    <n v="0"/>
    <e v="#DIV/0!"/>
  </r>
  <r>
    <s v="Nelson-Interim Housing-Environ Consultant"/>
    <x v="3"/>
    <x v="19"/>
    <x v="4"/>
    <x v="9"/>
    <s v="No IH Required"/>
    <n v="0"/>
    <n v="0"/>
    <n v="0"/>
    <n v="0"/>
    <e v="#DIV/0!"/>
  </r>
  <r>
    <s v="Nelson-Interim Housing-FF &amp; E"/>
    <x v="3"/>
    <x v="19"/>
    <x v="4"/>
    <x v="10"/>
    <s v="No IH Required"/>
    <n v="0"/>
    <n v="0"/>
    <n v="0"/>
    <n v="0"/>
    <e v="#DIV/0!"/>
  </r>
  <r>
    <s v="Nelson-Interim Housing-Legal Services"/>
    <x v="3"/>
    <x v="19"/>
    <x v="4"/>
    <x v="11"/>
    <s v="No IH Required"/>
    <n v="0"/>
    <n v="0"/>
    <n v="0"/>
    <n v="0"/>
    <e v="#DIV/0!"/>
  </r>
  <r>
    <s v="Nelson-Interim Housing-Modular Buildings"/>
    <x v="3"/>
    <x v="19"/>
    <x v="4"/>
    <x v="17"/>
    <s v="No IH Required"/>
    <n v="0"/>
    <n v="0"/>
    <n v="0"/>
    <n v="0"/>
    <e v="#DIV/0!"/>
  </r>
  <r>
    <s v="Nelson-Interim Housing-Move Management"/>
    <x v="3"/>
    <x v="19"/>
    <x v="4"/>
    <x v="13"/>
    <s v="No IH Required"/>
    <n v="0"/>
    <n v="0"/>
    <n v="0"/>
    <n v="0"/>
    <e v="#DIV/0!"/>
  </r>
  <r>
    <s v="Nelson-Interim Housing-Reprographics"/>
    <x v="3"/>
    <x v="19"/>
    <x v="4"/>
    <x v="14"/>
    <s v="No IH Required"/>
    <n v="0"/>
    <n v="0"/>
    <n v="0"/>
    <n v="0"/>
    <e v="#DIV/0!"/>
  </r>
  <r>
    <s v="Nelson-Interim Housing-Technology"/>
    <x v="3"/>
    <x v="19"/>
    <x v="4"/>
    <x v="15"/>
    <s v="No IH Required"/>
    <n v="0"/>
    <n v="0"/>
    <n v="0"/>
    <n v="0"/>
    <e v="#DIV/0!"/>
  </r>
  <r>
    <s v="Newton-21st Century classroom-Advertisement"/>
    <x v="3"/>
    <x v="20"/>
    <x v="0"/>
    <x v="0"/>
    <n v="1380.36"/>
    <n v="0"/>
    <n v="324.48"/>
    <n v="0"/>
    <n v="324.48"/>
    <n v="1"/>
  </r>
  <r>
    <s v="Newton-21st Century classroom-Asbestos oversight/survey/abatement"/>
    <x v="3"/>
    <x v="20"/>
    <x v="0"/>
    <x v="1"/>
    <n v="66500"/>
    <n v="0"/>
    <n v="0"/>
    <n v="0"/>
    <n v="0"/>
    <e v="#DIV/0!"/>
  </r>
  <r>
    <s v="Newton-21st Century classroom-CM/PM Management"/>
    <x v="3"/>
    <x v="20"/>
    <x v="0"/>
    <x v="2"/>
    <n v="220654.2"/>
    <n v="180453"/>
    <n v="428176.25"/>
    <n v="0"/>
    <n v="428176.25"/>
    <n v="1"/>
  </r>
  <r>
    <s v="Newton-21st Century classroom-Construction Contingency"/>
    <x v="3"/>
    <x v="20"/>
    <x v="0"/>
    <x v="3"/>
    <n v="215114"/>
    <n v="0"/>
    <n v="0"/>
    <n v="0"/>
    <n v="0"/>
    <e v="#DIV/0!"/>
  </r>
  <r>
    <s v="Newton-21st Century classroom-Contractor"/>
    <x v="3"/>
    <x v="20"/>
    <x v="0"/>
    <x v="4"/>
    <n v="2294621.04"/>
    <s v="No Proposal Provided"/>
    <n v="2375121.0299999998"/>
    <n v="344469.75000000023"/>
    <n v="2030651.2799999998"/>
    <n v="0.85496749611955558"/>
  </r>
  <r>
    <s v="Newton-21st Century classroom-Design"/>
    <x v="3"/>
    <x v="20"/>
    <x v="0"/>
    <x v="5"/>
    <n v="263522.18"/>
    <n v="232763"/>
    <n v="244580"/>
    <n v="8262"/>
    <n v="236318"/>
    <n v="0.96621964183498243"/>
  </r>
  <r>
    <s v="Newton-21st Century classroom-DSA Fees"/>
    <x v="3"/>
    <x v="20"/>
    <x v="0"/>
    <x v="6"/>
    <n v="43920.36"/>
    <n v="28270.82"/>
    <n v="40203.32"/>
    <n v="0"/>
    <n v="40203.32"/>
    <n v="1"/>
  </r>
  <r>
    <s v="Newton-21st Century classroom-DSA Inspection"/>
    <x v="3"/>
    <x v="20"/>
    <x v="0"/>
    <x v="7"/>
    <n v="37646.03"/>
    <s v="N/A"/>
    <n v="115770"/>
    <n v="13345"/>
    <n v="102425"/>
    <n v="0.88472834067547723"/>
  </r>
  <r>
    <s v="Newton-21st Century classroom-DSA Special Inspection"/>
    <x v="3"/>
    <x v="20"/>
    <x v="0"/>
    <x v="8"/>
    <n v="18823.009999999998"/>
    <s v="N/A"/>
    <n v="5561"/>
    <n v="0"/>
    <n v="5561"/>
    <n v="1"/>
  </r>
  <r>
    <s v="Newton-21st Century classroom-Environ Consultant"/>
    <x v="3"/>
    <x v="20"/>
    <x v="0"/>
    <x v="9"/>
    <n v="0"/>
    <n v="0"/>
    <n v="18050"/>
    <n v="0"/>
    <n v="18050"/>
    <n v="1"/>
  </r>
  <r>
    <s v="Newton-21st Century classroom-FF &amp; E"/>
    <x v="3"/>
    <x v="20"/>
    <x v="0"/>
    <x v="10"/>
    <n v="400000"/>
    <n v="0"/>
    <n v="400656.45999999996"/>
    <n v="1.8189894035458565E-11"/>
    <n v="400656.45999999996"/>
    <n v="1"/>
  </r>
  <r>
    <s v="Newton-21st Century classroom-Legal Services"/>
    <x v="3"/>
    <x v="20"/>
    <x v="0"/>
    <x v="11"/>
    <n v="0"/>
    <n v="0"/>
    <n v="0"/>
    <n v="0"/>
    <n v="0"/>
    <e v="#DIV/0!"/>
  </r>
  <r>
    <s v="Newton-21st Century classroom-Move classroom"/>
    <x v="3"/>
    <x v="20"/>
    <x v="0"/>
    <x v="12"/>
    <n v="0"/>
    <n v="0"/>
    <n v="318.77"/>
    <n v="0"/>
    <n v="318.77"/>
    <n v="1"/>
  </r>
  <r>
    <s v="Newton-21st Century classroom-Move Management"/>
    <x v="3"/>
    <x v="20"/>
    <x v="0"/>
    <x v="13"/>
    <n v="10038.94"/>
    <n v="0"/>
    <n v="3859.8599999999997"/>
    <n v="0"/>
    <n v="3859.86"/>
    <n v="1.0000000000000002"/>
  </r>
  <r>
    <s v="Newton-21st Century classroom-Reprographics"/>
    <x v="3"/>
    <x v="20"/>
    <x v="0"/>
    <x v="14"/>
    <n v="1380.36"/>
    <n v="0"/>
    <n v="2508.7399999999998"/>
    <n v="0"/>
    <n v="2508.7399999999998"/>
    <n v="1"/>
  </r>
  <r>
    <s v="Newton-21st Century classroom-Technology"/>
    <x v="3"/>
    <x v="20"/>
    <x v="0"/>
    <x v="15"/>
    <n v="400000"/>
    <n v="0"/>
    <n v="411783.39999999997"/>
    <n v="0"/>
    <n v="411783.39999999997"/>
    <n v="1"/>
  </r>
  <r>
    <s v="Newton-Ceiling replacement-CM/PM Management"/>
    <x v="3"/>
    <x v="20"/>
    <x v="1"/>
    <x v="2"/>
    <n v="0"/>
    <n v="0"/>
    <n v="0"/>
    <n v="0"/>
    <n v="0"/>
    <e v="#DIV/0!"/>
  </r>
  <r>
    <s v="Newton-Ceiling replacement-Contractor"/>
    <x v="3"/>
    <x v="20"/>
    <x v="1"/>
    <x v="4"/>
    <n v="0"/>
    <n v="0"/>
    <n v="0"/>
    <n v="0"/>
    <n v="0"/>
    <e v="#DIV/0!"/>
  </r>
  <r>
    <s v="Newton-Drinking Fountain replacement-Advertisement"/>
    <x v="3"/>
    <x v="20"/>
    <x v="2"/>
    <x v="0"/>
    <n v="0"/>
    <n v="0"/>
    <n v="0"/>
    <n v="0"/>
    <n v="0"/>
    <e v="#DIV/0!"/>
  </r>
  <r>
    <s v="Newton-Drinking Fountain replacement-Contractor"/>
    <x v="3"/>
    <x v="20"/>
    <x v="2"/>
    <x v="4"/>
    <n v="30000"/>
    <s v="N/A"/>
    <n v="0"/>
    <n v="0"/>
    <n v="0"/>
    <e v="#DIV/0!"/>
  </r>
  <r>
    <s v="Newton-Drinking Fountain replacement-Design"/>
    <x v="3"/>
    <x v="20"/>
    <x v="2"/>
    <x v="5"/>
    <n v="0"/>
    <n v="0"/>
    <n v="0"/>
    <n v="0"/>
    <n v="0"/>
    <e v="#DIV/0!"/>
  </r>
  <r>
    <s v="Newton-Drinking Fountain replacement-DSA Fees"/>
    <x v="3"/>
    <x v="20"/>
    <x v="2"/>
    <x v="6"/>
    <n v="0"/>
    <n v="0"/>
    <n v="0"/>
    <n v="0"/>
    <n v="0"/>
    <e v="#DIV/0!"/>
  </r>
  <r>
    <s v="Newton-Drinking Fountain replacement-DSA Inspection"/>
    <x v="3"/>
    <x v="20"/>
    <x v="2"/>
    <x v="7"/>
    <n v="0"/>
    <n v="0"/>
    <n v="0"/>
    <n v="0"/>
    <n v="0"/>
    <e v="#DIV/0!"/>
  </r>
  <r>
    <s v="Newton-Drinking Fountain replacement-DSA Special Inspection"/>
    <x v="3"/>
    <x v="20"/>
    <x v="2"/>
    <x v="8"/>
    <n v="0"/>
    <n v="0"/>
    <n v="0"/>
    <n v="0"/>
    <n v="0"/>
    <e v="#DIV/0!"/>
  </r>
  <r>
    <s v="Newton-Drinking Fountain replacement-Environ Consultant"/>
    <x v="3"/>
    <x v="20"/>
    <x v="2"/>
    <x v="9"/>
    <n v="0"/>
    <n v="0"/>
    <n v="0"/>
    <n v="0"/>
    <n v="0"/>
    <e v="#DIV/0!"/>
  </r>
  <r>
    <s v="Newton-Drinking Fountain replacement-Reprographics"/>
    <x v="3"/>
    <x v="20"/>
    <x v="2"/>
    <x v="14"/>
    <n v="0"/>
    <n v="0"/>
    <n v="0"/>
    <n v="0"/>
    <n v="0"/>
    <e v="#DIV/0!"/>
  </r>
  <r>
    <s v="Newton-Fire Alarm replacement-Advertisement"/>
    <x v="3"/>
    <x v="20"/>
    <x v="3"/>
    <x v="0"/>
    <n v="0"/>
    <n v="0"/>
    <n v="0"/>
    <n v="0"/>
    <n v="0"/>
    <e v="#DIV/0!"/>
  </r>
  <r>
    <s v="Newton-Fire Alarm replacement-Contractor"/>
    <x v="3"/>
    <x v="20"/>
    <x v="3"/>
    <x v="4"/>
    <n v="285000"/>
    <n v="102680"/>
    <n v="82680.010000000009"/>
    <n v="0"/>
    <n v="82680.010000000009"/>
    <n v="1"/>
  </r>
  <r>
    <s v="Newton-Fire Alarm replacement-Design"/>
    <x v="3"/>
    <x v="20"/>
    <x v="3"/>
    <x v="5"/>
    <n v="47500"/>
    <s v="No Proposal Provided"/>
    <n v="9500"/>
    <n v="0"/>
    <n v="9500"/>
    <n v="1"/>
  </r>
  <r>
    <s v="Newton-Fire Alarm replacement-DSA Fees"/>
    <x v="3"/>
    <x v="20"/>
    <x v="3"/>
    <x v="6"/>
    <n v="0"/>
    <n v="0"/>
    <n v="645"/>
    <n v="0"/>
    <n v="645"/>
    <n v="1"/>
  </r>
  <r>
    <s v="Newton-Fire Alarm replacement-DSA Inspection"/>
    <x v="3"/>
    <x v="20"/>
    <x v="3"/>
    <x v="7"/>
    <n v="8125"/>
    <s v="No Proposal Provided"/>
    <n v="8125"/>
    <n v="0"/>
    <n v="8125"/>
    <n v="1"/>
  </r>
  <r>
    <s v="Newton-Fire Alarm replacement-Environ Consultant"/>
    <x v="3"/>
    <x v="20"/>
    <x v="3"/>
    <x v="9"/>
    <n v="0"/>
    <n v="0"/>
    <n v="0"/>
    <n v="0"/>
    <n v="0"/>
    <e v="#DIV/0!"/>
  </r>
  <r>
    <s v="Newton-Fire Alarm replacement-Reprographics"/>
    <x v="3"/>
    <x v="20"/>
    <x v="3"/>
    <x v="14"/>
    <n v="0"/>
    <n v="0"/>
    <n v="0"/>
    <n v="0"/>
    <n v="0"/>
    <e v="#DIV/0!"/>
  </r>
  <r>
    <s v="Newton-Interim Housing-Advertisement"/>
    <x v="3"/>
    <x v="20"/>
    <x v="4"/>
    <x v="0"/>
    <n v="0"/>
    <n v="0"/>
    <n v="1088"/>
    <n v="0"/>
    <n v="1088"/>
    <n v="1"/>
  </r>
  <r>
    <s v="Newton-Interim Housing-Alarm"/>
    <x v="3"/>
    <x v="20"/>
    <x v="4"/>
    <x v="16"/>
    <n v="0"/>
    <n v="0"/>
    <n v="0"/>
    <n v="0"/>
    <n v="0"/>
    <e v="#DIV/0!"/>
  </r>
  <r>
    <s v="Newton-Interim Housing-CM/PM Management"/>
    <x v="3"/>
    <x v="20"/>
    <x v="4"/>
    <x v="2"/>
    <s v="Incl in 21st "/>
    <n v="0"/>
    <n v="0"/>
    <n v="0"/>
    <n v="0"/>
    <e v="#DIV/0!"/>
  </r>
  <r>
    <s v="Newton-Interim Housing-Construction Contingency"/>
    <x v="3"/>
    <x v="20"/>
    <x v="4"/>
    <x v="3"/>
    <n v="31300"/>
    <n v="0"/>
    <n v="0"/>
    <n v="0"/>
    <n v="0"/>
    <e v="#DIV/0!"/>
  </r>
  <r>
    <s v="Newton-Interim Housing-Contractor"/>
    <x v="3"/>
    <x v="20"/>
    <x v="4"/>
    <x v="4"/>
    <n v="313100.96999999997"/>
    <n v="0"/>
    <n v="425952.09"/>
    <n v="0"/>
    <n v="425952.09"/>
    <n v="1"/>
  </r>
  <r>
    <s v="Newton-Interim Housing-Design"/>
    <x v="3"/>
    <x v="20"/>
    <x v="4"/>
    <x v="5"/>
    <n v="75338.080000000002"/>
    <n v="75338.080000000002"/>
    <n v="79858.080000000002"/>
    <n v="0"/>
    <n v="79858.080000000002"/>
    <n v="1"/>
  </r>
  <r>
    <s v="Newton-Interim Housing-DSA Fees"/>
    <x v="3"/>
    <x v="20"/>
    <x v="4"/>
    <x v="6"/>
    <n v="32799.17"/>
    <s v="No Proposal Provided"/>
    <n v="12122.54"/>
    <n v="0"/>
    <n v="12122.54"/>
    <n v="1"/>
  </r>
  <r>
    <s v="Newton-Interim Housing-DSA Inspection"/>
    <x v="3"/>
    <x v="20"/>
    <x v="4"/>
    <x v="7"/>
    <n v="16000"/>
    <n v="0"/>
    <n v="16000"/>
    <n v="0"/>
    <n v="16000"/>
    <n v="1"/>
  </r>
  <r>
    <s v="Newton-Interim Housing-DSA Special Inspection"/>
    <x v="3"/>
    <x v="20"/>
    <x v="4"/>
    <x v="8"/>
    <n v="12000"/>
    <n v="0"/>
    <n v="750"/>
    <n v="0"/>
    <n v="750"/>
    <n v="1"/>
  </r>
  <r>
    <s v="Newton-Interim Housing-Environ Consultant"/>
    <x v="3"/>
    <x v="20"/>
    <x v="4"/>
    <x v="9"/>
    <n v="0"/>
    <n v="0"/>
    <n v="0"/>
    <n v="0"/>
    <n v="0"/>
    <e v="#DIV/0!"/>
  </r>
  <r>
    <s v="Newton-Interim Housing-FF &amp; E"/>
    <x v="3"/>
    <x v="20"/>
    <x v="4"/>
    <x v="10"/>
    <n v="0"/>
    <n v="0"/>
    <n v="0"/>
    <n v="0"/>
    <n v="0"/>
    <e v="#DIV/0!"/>
  </r>
  <r>
    <s v="Newton-Interim Housing-Legal Services"/>
    <x v="3"/>
    <x v="20"/>
    <x v="4"/>
    <x v="11"/>
    <n v="0"/>
    <n v="0"/>
    <n v="0"/>
    <n v="0"/>
    <n v="0"/>
    <e v="#DIV/0!"/>
  </r>
  <r>
    <s v="Newton-Interim Housing-Modular Buildings"/>
    <x v="3"/>
    <x v="20"/>
    <x v="4"/>
    <x v="17"/>
    <n v="239959.74"/>
    <n v="239959.74"/>
    <n v="239788.74"/>
    <n v="0"/>
    <n v="239788.74"/>
    <n v="1"/>
  </r>
  <r>
    <s v="Newton-Interim Housing-Move Management"/>
    <x v="3"/>
    <x v="20"/>
    <x v="4"/>
    <x v="13"/>
    <n v="0"/>
    <n v="0"/>
    <n v="0"/>
    <n v="0"/>
    <n v="0"/>
    <e v="#DIV/0!"/>
  </r>
  <r>
    <s v="Newton-Interim Housing-Reprographics"/>
    <x v="3"/>
    <x v="20"/>
    <x v="4"/>
    <x v="14"/>
    <n v="0"/>
    <n v="0"/>
    <n v="539.94000000000005"/>
    <n v="0"/>
    <n v="539.94000000000005"/>
    <n v="1"/>
  </r>
  <r>
    <s v="Newton-Interim Housing-Technology"/>
    <x v="3"/>
    <x v="20"/>
    <x v="4"/>
    <x v="15"/>
    <n v="0"/>
    <n v="0"/>
    <n v="0"/>
    <n v="0"/>
    <n v="0"/>
    <e v="#DIV/0!"/>
  </r>
  <r>
    <s v="Newton-Interim Housing-Utilities"/>
    <x v="3"/>
    <x v="20"/>
    <x v="4"/>
    <x v="21"/>
    <n v="0"/>
    <n v="0"/>
    <n v="1072"/>
    <n v="0"/>
    <n v="1072"/>
    <n v="1"/>
  </r>
  <r>
    <s v="Orange Grove-21st Century classroom-Advertisement"/>
    <x v="1"/>
    <x v="21"/>
    <x v="0"/>
    <x v="0"/>
    <n v="1231.1099999999999"/>
    <n v="2828"/>
    <n v="494.2"/>
    <n v="0"/>
    <n v="494.2"/>
    <n v="1"/>
  </r>
  <r>
    <s v="Orange Grove-21st Century classroom-Asbestos oversight/survey/abatement"/>
    <x v="1"/>
    <x v="21"/>
    <x v="0"/>
    <x v="1"/>
    <n v="49000"/>
    <s v="N/A"/>
    <n v="0"/>
    <n v="0"/>
    <n v="0"/>
    <e v="#DIV/0!"/>
  </r>
  <r>
    <s v="Orange Grove-21st Century classroom-CM/PM Management"/>
    <x v="1"/>
    <x v="21"/>
    <x v="0"/>
    <x v="2"/>
    <n v="194619.4"/>
    <n v="233352"/>
    <n v="62210"/>
    <n v="0"/>
    <n v="62210"/>
    <n v="1"/>
  </r>
  <r>
    <s v="Orange Grove-21st Century classroom-Construction Contingency"/>
    <x v="1"/>
    <x v="21"/>
    <x v="0"/>
    <x v="3"/>
    <n v="191856"/>
    <n v="319823"/>
    <n v="0"/>
    <n v="0"/>
    <n v="0"/>
    <e v="#DIV/0!"/>
  </r>
  <r>
    <s v="Orange Grove-21st Century classroom-Contractor"/>
    <x v="1"/>
    <x v="21"/>
    <x v="0"/>
    <x v="4"/>
    <n v="2046527.95"/>
    <n v="1918560"/>
    <n v="1104616.72"/>
    <n v="1085500"/>
    <n v="19116.72"/>
    <n v="1.7306201919521914E-2"/>
  </r>
  <r>
    <s v="Orange Grove-21st Century classroom-Design"/>
    <x v="1"/>
    <x v="21"/>
    <x v="0"/>
    <x v="5"/>
    <n v="223838.4"/>
    <n v="619290"/>
    <n v="365500"/>
    <n v="356568.3"/>
    <n v="8931.7000000000007"/>
    <n v="2.4436935704514367E-2"/>
  </r>
  <r>
    <s v="Orange Grove-21st Century classroom-DSA Fees"/>
    <x v="1"/>
    <x v="21"/>
    <x v="0"/>
    <x v="6"/>
    <n v="39171.72"/>
    <n v="39172"/>
    <n v="0"/>
    <n v="0"/>
    <n v="0"/>
    <e v="#DIV/0!"/>
  </r>
  <r>
    <s v="Orange Grove-21st Century classroom-DSA Inspection"/>
    <x v="1"/>
    <x v="21"/>
    <x v="0"/>
    <x v="7"/>
    <n v="33575.760000000002"/>
    <n v="33576"/>
    <n v="0"/>
    <n v="0"/>
    <n v="0"/>
    <e v="#DIV/0!"/>
  </r>
  <r>
    <s v="Orange Grove-21st Century classroom-DSA Special Inspection"/>
    <x v="1"/>
    <x v="21"/>
    <x v="0"/>
    <x v="8"/>
    <n v="16787.88"/>
    <n v="16788"/>
    <n v="0"/>
    <n v="0"/>
    <n v="0"/>
    <e v="#DIV/0!"/>
  </r>
  <r>
    <s v="Orange Grove-21st Century classroom-Environ Consultant"/>
    <x v="1"/>
    <x v="21"/>
    <x v="0"/>
    <x v="9"/>
    <n v="12311.11"/>
    <n v="14141"/>
    <n v="2800"/>
    <n v="0"/>
    <n v="2800"/>
    <n v="1"/>
  </r>
  <r>
    <s v="Orange Grove-21st Century classroom-FF &amp; E"/>
    <x v="1"/>
    <x v="21"/>
    <x v="0"/>
    <x v="10"/>
    <n v="340000"/>
    <n v="340000"/>
    <n v="300330"/>
    <n v="300330"/>
    <n v="0"/>
    <n v="0"/>
  </r>
  <r>
    <s v="Orange Grove-21st Century classroom-Legal Services"/>
    <x v="1"/>
    <x v="21"/>
    <x v="0"/>
    <x v="11"/>
    <n v="0"/>
    <n v="14033"/>
    <n v="0"/>
    <n v="0"/>
    <n v="0"/>
    <e v="#DIV/0!"/>
  </r>
  <r>
    <s v="Orange Grove-21st Century classroom-Move classroom"/>
    <x v="1"/>
    <x v="21"/>
    <x v="0"/>
    <x v="12"/>
    <n v="0"/>
    <n v="0"/>
    <n v="1680.68"/>
    <n v="182.38000000000011"/>
    <n v="1498.3"/>
    <n v="0.8914843991717637"/>
  </r>
  <r>
    <s v="Orange Grove-21st Century classroom-Move Management"/>
    <x v="1"/>
    <x v="21"/>
    <x v="0"/>
    <x v="13"/>
    <n v="8953.5400000000009"/>
    <n v="8954"/>
    <n v="5000"/>
    <n v="5000"/>
    <n v="0"/>
    <n v="0"/>
  </r>
  <r>
    <s v="Orange Grove-21st Century classroom-Reprographics"/>
    <x v="1"/>
    <x v="21"/>
    <x v="0"/>
    <x v="14"/>
    <n v="1231.1099999999999"/>
    <s v="N/A"/>
    <n v="70.649999999999991"/>
    <n v="0"/>
    <n v="70.649999999999991"/>
    <n v="1"/>
  </r>
  <r>
    <s v="Orange Grove-21st Century classroom-Technology"/>
    <x v="1"/>
    <x v="21"/>
    <x v="0"/>
    <x v="15"/>
    <n v="340000"/>
    <n v="340000"/>
    <n v="248399.93000000002"/>
    <n v="39847.39"/>
    <n v="208552.54000000004"/>
    <n v="0.839583730961599"/>
  </r>
  <r>
    <s v="Orange Grove-Ceiling replacement-CM/PM Management"/>
    <x v="1"/>
    <x v="21"/>
    <x v="1"/>
    <x v="2"/>
    <n v="0"/>
    <n v="0"/>
    <n v="0"/>
    <n v="0"/>
    <n v="0"/>
    <e v="#DIV/0!"/>
  </r>
  <r>
    <s v="Orange Grove-Ceiling replacement-Contractor"/>
    <x v="1"/>
    <x v="21"/>
    <x v="1"/>
    <x v="4"/>
    <n v="0"/>
    <n v="0"/>
    <n v="0"/>
    <n v="0"/>
    <n v="0"/>
    <e v="#DIV/0!"/>
  </r>
  <r>
    <s v="Orange Grove-Drinking Fountain replacement-Advertisement"/>
    <x v="1"/>
    <x v="21"/>
    <x v="2"/>
    <x v="0"/>
    <n v="0"/>
    <n v="0"/>
    <n v="0"/>
    <n v="0"/>
    <n v="0"/>
    <e v="#DIV/0!"/>
  </r>
  <r>
    <s v="Orange Grove-Drinking Fountain replacement-Contractor"/>
    <x v="1"/>
    <x v="21"/>
    <x v="2"/>
    <x v="4"/>
    <n v="22500"/>
    <s v="N/A"/>
    <n v="0"/>
    <n v="0"/>
    <n v="0"/>
    <e v="#DIV/0!"/>
  </r>
  <r>
    <s v="Orange Grove-Drinking Fountain replacement-Design"/>
    <x v="1"/>
    <x v="21"/>
    <x v="2"/>
    <x v="5"/>
    <n v="0"/>
    <n v="0"/>
    <n v="0"/>
    <n v="0"/>
    <n v="0"/>
    <e v="#DIV/0!"/>
  </r>
  <r>
    <s v="Orange Grove-Drinking Fountain replacement-DSA Fees"/>
    <x v="1"/>
    <x v="21"/>
    <x v="2"/>
    <x v="6"/>
    <n v="0"/>
    <n v="0"/>
    <n v="0"/>
    <n v="0"/>
    <n v="0"/>
    <e v="#DIV/0!"/>
  </r>
  <r>
    <s v="Orange Grove-Drinking Fountain replacement-DSA Inspection"/>
    <x v="1"/>
    <x v="21"/>
    <x v="2"/>
    <x v="7"/>
    <n v="0"/>
    <n v="0"/>
    <n v="0"/>
    <n v="0"/>
    <n v="0"/>
    <e v="#DIV/0!"/>
  </r>
  <r>
    <s v="Orange Grove-Drinking Fountain replacement-DSA Special Inspection"/>
    <x v="1"/>
    <x v="21"/>
    <x v="2"/>
    <x v="8"/>
    <n v="0"/>
    <n v="0"/>
    <n v="0"/>
    <n v="0"/>
    <n v="0"/>
    <e v="#DIV/0!"/>
  </r>
  <r>
    <s v="Orange Grove-Drinking Fountain replacement-Environ Consultant"/>
    <x v="1"/>
    <x v="21"/>
    <x v="2"/>
    <x v="9"/>
    <n v="0"/>
    <n v="0"/>
    <n v="0"/>
    <n v="0"/>
    <n v="0"/>
    <e v="#DIV/0!"/>
  </r>
  <r>
    <s v="Orange Grove-Drinking Fountain replacement-Reprographics"/>
    <x v="1"/>
    <x v="21"/>
    <x v="2"/>
    <x v="14"/>
    <n v="0"/>
    <n v="0"/>
    <n v="0"/>
    <n v="0"/>
    <n v="0"/>
    <e v="#DIV/0!"/>
  </r>
  <r>
    <s v="Orange Grove-Fire Alarm replacement-Advertisement"/>
    <x v="1"/>
    <x v="21"/>
    <x v="3"/>
    <x v="0"/>
    <n v="0"/>
    <n v="0"/>
    <n v="0"/>
    <n v="0"/>
    <n v="0"/>
    <e v="#DIV/0!"/>
  </r>
  <r>
    <s v="Orange Grove-Fire Alarm replacement-Contractor"/>
    <x v="1"/>
    <x v="21"/>
    <x v="3"/>
    <x v="4"/>
    <n v="255000"/>
    <s v="N/A"/>
    <n v="0"/>
    <n v="0"/>
    <n v="0"/>
    <e v="#DIV/0!"/>
  </r>
  <r>
    <s v="Orange Grove-Fire Alarm replacement-Design"/>
    <x v="1"/>
    <x v="21"/>
    <x v="3"/>
    <x v="5"/>
    <n v="49500"/>
    <s v="No Proposal Provided"/>
    <n v="37125"/>
    <n v="0"/>
    <n v="37125"/>
    <n v="1"/>
  </r>
  <r>
    <s v="Orange Grove-Fire Alarm replacement-DSA Fees"/>
    <x v="1"/>
    <x v="21"/>
    <x v="3"/>
    <x v="6"/>
    <n v="0"/>
    <n v="0"/>
    <n v="1080"/>
    <n v="0"/>
    <n v="1080"/>
    <n v="1"/>
  </r>
  <r>
    <s v="Orange Grove-Fire Alarm replacement-DSA Inspection"/>
    <x v="1"/>
    <x v="21"/>
    <x v="3"/>
    <x v="7"/>
    <n v="0"/>
    <n v="0"/>
    <n v="0"/>
    <n v="0"/>
    <n v="0"/>
    <e v="#DIV/0!"/>
  </r>
  <r>
    <s v="Orange Grove-Fire Alarm replacement-Environ Consultant"/>
    <x v="1"/>
    <x v="21"/>
    <x v="3"/>
    <x v="9"/>
    <n v="0"/>
    <n v="0"/>
    <n v="0"/>
    <n v="0"/>
    <n v="0"/>
    <e v="#DIV/0!"/>
  </r>
  <r>
    <s v="Orange Grove-Fire Alarm replacement-Reprographics"/>
    <x v="1"/>
    <x v="21"/>
    <x v="3"/>
    <x v="14"/>
    <n v="0"/>
    <n v="0"/>
    <n v="0"/>
    <n v="0"/>
    <n v="0"/>
    <e v="#DIV/0!"/>
  </r>
  <r>
    <s v="Orange Grove-Interim Housing-Advertisement"/>
    <x v="1"/>
    <x v="21"/>
    <x v="4"/>
    <x v="0"/>
    <n v="400"/>
    <n v="0"/>
    <n v="0"/>
    <n v="0"/>
    <n v="0"/>
    <e v="#DIV/0!"/>
  </r>
  <r>
    <s v="Orange Grove-Interim Housing-Alarm"/>
    <x v="1"/>
    <x v="21"/>
    <x v="4"/>
    <x v="16"/>
    <n v="0"/>
    <n v="0"/>
    <n v="0"/>
    <n v="0"/>
    <n v="0"/>
    <e v="#DIV/0!"/>
  </r>
  <r>
    <s v="Orange Grove-Interim Housing-CM/PM Management"/>
    <x v="1"/>
    <x v="21"/>
    <x v="4"/>
    <x v="2"/>
    <n v="42410"/>
    <n v="0"/>
    <n v="0"/>
    <n v="0"/>
    <n v="0"/>
    <e v="#DIV/0!"/>
  </r>
  <r>
    <s v="Orange Grove-Interim Housing-Construction Contingency"/>
    <x v="1"/>
    <x v="21"/>
    <x v="4"/>
    <x v="3"/>
    <n v="65000"/>
    <n v="0"/>
    <n v="0"/>
    <n v="0"/>
    <n v="0"/>
    <e v="#DIV/0!"/>
  </r>
  <r>
    <s v="Orange Grove-Interim Housing-Contractor"/>
    <x v="1"/>
    <x v="21"/>
    <x v="4"/>
    <x v="4"/>
    <n v="650000"/>
    <n v="0"/>
    <n v="0"/>
    <n v="0"/>
    <n v="0"/>
    <e v="#DIV/0!"/>
  </r>
  <r>
    <s v="Orange Grove-Interim Housing-Design"/>
    <x v="1"/>
    <x v="21"/>
    <x v="4"/>
    <x v="5"/>
    <n v="80000"/>
    <n v="0"/>
    <n v="0"/>
    <n v="0"/>
    <n v="0"/>
    <e v="#DIV/0!"/>
  </r>
  <r>
    <s v="Orange Grove-Interim Housing-DSA Fees"/>
    <x v="1"/>
    <x v="21"/>
    <x v="4"/>
    <x v="6"/>
    <n v="14000"/>
    <n v="0"/>
    <n v="0"/>
    <n v="0"/>
    <n v="0"/>
    <e v="#DIV/0!"/>
  </r>
  <r>
    <s v="Orange Grove-Interim Housing-DSA Inspection"/>
    <x v="1"/>
    <x v="21"/>
    <x v="4"/>
    <x v="7"/>
    <n v="12000"/>
    <n v="0"/>
    <n v="0"/>
    <n v="0"/>
    <n v="0"/>
    <e v="#DIV/0!"/>
  </r>
  <r>
    <s v="Orange Grove-Interim Housing-DSA Special Inspection"/>
    <x v="1"/>
    <x v="21"/>
    <x v="4"/>
    <x v="8"/>
    <n v="12000"/>
    <n v="0"/>
    <n v="0"/>
    <n v="0"/>
    <n v="0"/>
    <e v="#DIV/0!"/>
  </r>
  <r>
    <s v="Orange Grove-Interim Housing-Environ Consultant"/>
    <x v="1"/>
    <x v="21"/>
    <x v="4"/>
    <x v="9"/>
    <n v="0"/>
    <n v="0"/>
    <n v="0"/>
    <n v="0"/>
    <n v="0"/>
    <e v="#DIV/0!"/>
  </r>
  <r>
    <s v="Orange Grove-Interim Housing-FF &amp; E"/>
    <x v="1"/>
    <x v="21"/>
    <x v="4"/>
    <x v="10"/>
    <n v="0"/>
    <n v="0"/>
    <n v="0"/>
    <n v="0"/>
    <n v="0"/>
    <e v="#DIV/0!"/>
  </r>
  <r>
    <s v="Orange Grove-Interim Housing-Legal Services"/>
    <x v="1"/>
    <x v="21"/>
    <x v="4"/>
    <x v="11"/>
    <n v="0"/>
    <n v="0"/>
    <n v="0"/>
    <n v="0"/>
    <n v="0"/>
    <e v="#DIV/0!"/>
  </r>
  <r>
    <s v="Orange Grove-Interim Housing-Modular Buildings"/>
    <x v="1"/>
    <x v="21"/>
    <x v="4"/>
    <x v="17"/>
    <n v="150000"/>
    <n v="0"/>
    <n v="0"/>
    <n v="0"/>
    <n v="0"/>
    <e v="#DIV/0!"/>
  </r>
  <r>
    <s v="Orange Grove-Interim Housing-Move Management"/>
    <x v="1"/>
    <x v="21"/>
    <x v="4"/>
    <x v="13"/>
    <n v="0"/>
    <n v="0"/>
    <n v="0"/>
    <n v="0"/>
    <n v="0"/>
    <e v="#DIV/0!"/>
  </r>
  <r>
    <s v="Orange Grove-Interim Housing-Reprographics"/>
    <x v="1"/>
    <x v="21"/>
    <x v="4"/>
    <x v="14"/>
    <n v="400"/>
    <n v="0"/>
    <n v="0"/>
    <n v="0"/>
    <n v="0"/>
    <e v="#DIV/0!"/>
  </r>
  <r>
    <s v="Orange Grove-Interim Housing-Technology"/>
    <x v="1"/>
    <x v="21"/>
    <x v="4"/>
    <x v="15"/>
    <n v="0"/>
    <n v="0"/>
    <n v="0"/>
    <n v="0"/>
    <n v="0"/>
    <e v="#DIV/0!"/>
  </r>
  <r>
    <s v="Palm Canyon-21st Century classroom-Advertisement"/>
    <x v="0"/>
    <x v="22"/>
    <x v="0"/>
    <x v="0"/>
    <s v="No Scope Established"/>
    <n v="0"/>
    <n v="0"/>
    <n v="0"/>
    <n v="0"/>
    <e v="#DIV/0!"/>
  </r>
  <r>
    <s v="Palm Canyon-21st Century classroom-Asbestos oversight/survey/abatement"/>
    <x v="0"/>
    <x v="22"/>
    <x v="0"/>
    <x v="1"/>
    <s v="No Scope Established"/>
    <n v="0"/>
    <n v="0"/>
    <n v="0"/>
    <n v="0"/>
    <e v="#DIV/0!"/>
  </r>
  <r>
    <s v="Palm Canyon-21st Century classroom-CM/PM Management"/>
    <x v="0"/>
    <x v="22"/>
    <x v="0"/>
    <x v="2"/>
    <s v="No Scope Established"/>
    <n v="0"/>
    <n v="0"/>
    <n v="0"/>
    <n v="0"/>
    <e v="#DIV/0!"/>
  </r>
  <r>
    <s v="Palm Canyon-21st Century classroom-Construction Contingency"/>
    <x v="0"/>
    <x v="22"/>
    <x v="0"/>
    <x v="3"/>
    <s v="No Scope Established"/>
    <n v="0"/>
    <n v="0"/>
    <n v="0"/>
    <n v="0"/>
    <e v="#DIV/0!"/>
  </r>
  <r>
    <s v="Palm Canyon-21st Century classroom-Contractor"/>
    <x v="0"/>
    <x v="22"/>
    <x v="0"/>
    <x v="4"/>
    <s v="No Scope Established"/>
    <n v="0"/>
    <n v="0"/>
    <n v="0"/>
    <n v="0"/>
    <e v="#DIV/0!"/>
  </r>
  <r>
    <s v="Palm Canyon-21st Century classroom-Design"/>
    <x v="0"/>
    <x v="22"/>
    <x v="0"/>
    <x v="5"/>
    <s v="No Scope Established"/>
    <n v="0"/>
    <n v="0"/>
    <n v="0"/>
    <n v="0"/>
    <e v="#DIV/0!"/>
  </r>
  <r>
    <s v="Palm Canyon-21st Century classroom-DSA Fees"/>
    <x v="0"/>
    <x v="22"/>
    <x v="0"/>
    <x v="6"/>
    <s v="No Scope Established"/>
    <n v="0"/>
    <n v="0"/>
    <n v="0"/>
    <n v="0"/>
    <e v="#DIV/0!"/>
  </r>
  <r>
    <s v="Palm Canyon-21st Century classroom-DSA Inspection"/>
    <x v="0"/>
    <x v="22"/>
    <x v="0"/>
    <x v="7"/>
    <s v="No Scope Established"/>
    <n v="0"/>
    <n v="0"/>
    <n v="0"/>
    <n v="0"/>
    <e v="#DIV/0!"/>
  </r>
  <r>
    <s v="Palm Canyon-21st Century classroom-DSA Special Inspection"/>
    <x v="0"/>
    <x v="22"/>
    <x v="0"/>
    <x v="8"/>
    <s v="No Scope Established"/>
    <n v="0"/>
    <n v="0"/>
    <n v="0"/>
    <n v="0"/>
    <e v="#DIV/0!"/>
  </r>
  <r>
    <s v="Palm Canyon-21st Century classroom-Environ Consultant"/>
    <x v="0"/>
    <x v="22"/>
    <x v="0"/>
    <x v="9"/>
    <s v="No Scope Established"/>
    <n v="0"/>
    <n v="0"/>
    <n v="0"/>
    <n v="0"/>
    <e v="#DIV/0!"/>
  </r>
  <r>
    <s v="Palm Canyon-21st Century classroom-FF &amp; E"/>
    <x v="0"/>
    <x v="22"/>
    <x v="0"/>
    <x v="10"/>
    <s v="No Scope Established"/>
    <n v="0"/>
    <n v="0"/>
    <n v="0"/>
    <n v="0"/>
    <e v="#DIV/0!"/>
  </r>
  <r>
    <s v="Palm Canyon-21st Century classroom-Legal Services"/>
    <x v="0"/>
    <x v="22"/>
    <x v="0"/>
    <x v="11"/>
    <s v="No Scope Established"/>
    <n v="0"/>
    <n v="0"/>
    <n v="0"/>
    <n v="0"/>
    <e v="#DIV/0!"/>
  </r>
  <r>
    <s v="Palm Canyon-21st Century classroom-Move classroom"/>
    <x v="0"/>
    <x v="22"/>
    <x v="0"/>
    <x v="12"/>
    <s v="No Scope Established"/>
    <n v="0"/>
    <n v="0"/>
    <n v="0"/>
    <n v="0"/>
    <e v="#DIV/0!"/>
  </r>
  <r>
    <s v="Palm Canyon-21st Century classroom-Move Management"/>
    <x v="0"/>
    <x v="22"/>
    <x v="0"/>
    <x v="13"/>
    <s v="No Scope Established"/>
    <n v="0"/>
    <n v="0"/>
    <n v="0"/>
    <n v="0"/>
    <e v="#DIV/0!"/>
  </r>
  <r>
    <s v="Palm Canyon-21st Century classroom-Reprographics"/>
    <x v="0"/>
    <x v="22"/>
    <x v="0"/>
    <x v="14"/>
    <s v="No Scope Established"/>
    <n v="0"/>
    <n v="0"/>
    <n v="0"/>
    <n v="0"/>
    <e v="#DIV/0!"/>
  </r>
  <r>
    <s v="Palm Canyon-21st Century classroom-Technology"/>
    <x v="0"/>
    <x v="22"/>
    <x v="0"/>
    <x v="15"/>
    <n v="10368.74"/>
    <s v="No Proposal Provided"/>
    <n v="10368.74"/>
    <n v="0"/>
    <n v="10368.74"/>
    <n v="1"/>
  </r>
  <r>
    <s v="Palm Canyon-Ceiling replacement-CM/PM Management"/>
    <x v="0"/>
    <x v="22"/>
    <x v="1"/>
    <x v="2"/>
    <s v="No Scope Established"/>
    <n v="0"/>
    <n v="0"/>
    <n v="0"/>
    <n v="0"/>
    <e v="#DIV/0!"/>
  </r>
  <r>
    <s v="Palm Canyon-Ceiling replacement-Contractor"/>
    <x v="0"/>
    <x v="22"/>
    <x v="1"/>
    <x v="4"/>
    <s v="No Scope Established"/>
    <n v="0"/>
    <n v="0"/>
    <n v="0"/>
    <n v="0"/>
    <e v="#DIV/0!"/>
  </r>
  <r>
    <s v="Palm Canyon-Drinking Fountain replacement-Advertisement"/>
    <x v="0"/>
    <x v="22"/>
    <x v="2"/>
    <x v="0"/>
    <s v="No Scope Established"/>
    <n v="0"/>
    <n v="0"/>
    <n v="0"/>
    <n v="0"/>
    <e v="#DIV/0!"/>
  </r>
  <r>
    <s v="Palm Canyon-Drinking Fountain replacement-Contractor"/>
    <x v="0"/>
    <x v="22"/>
    <x v="2"/>
    <x v="4"/>
    <s v="No Scope Established"/>
    <n v="0"/>
    <n v="0"/>
    <n v="0"/>
    <n v="0"/>
    <e v="#DIV/0!"/>
  </r>
  <r>
    <s v="Palm Canyon-Drinking Fountain replacement-Design"/>
    <x v="0"/>
    <x v="22"/>
    <x v="2"/>
    <x v="5"/>
    <s v="No Scope Established"/>
    <n v="0"/>
    <n v="0"/>
    <n v="0"/>
    <n v="0"/>
    <e v="#DIV/0!"/>
  </r>
  <r>
    <s v="Palm Canyon-Drinking Fountain replacement-DSA Fees"/>
    <x v="0"/>
    <x v="22"/>
    <x v="2"/>
    <x v="6"/>
    <s v="No Scope Established"/>
    <n v="0"/>
    <n v="0"/>
    <n v="0"/>
    <n v="0"/>
    <e v="#DIV/0!"/>
  </r>
  <r>
    <s v="Palm Canyon-Drinking Fountain replacement-DSA Inspection"/>
    <x v="0"/>
    <x v="22"/>
    <x v="2"/>
    <x v="7"/>
    <s v="No Scope Established"/>
    <n v="0"/>
    <n v="0"/>
    <n v="0"/>
    <n v="0"/>
    <e v="#DIV/0!"/>
  </r>
  <r>
    <s v="Palm Canyon-Drinking Fountain replacement-DSA Special Inspection"/>
    <x v="0"/>
    <x v="22"/>
    <x v="2"/>
    <x v="8"/>
    <s v="No Scope Established"/>
    <n v="0"/>
    <n v="0"/>
    <n v="0"/>
    <n v="0"/>
    <e v="#DIV/0!"/>
  </r>
  <r>
    <s v="Palm Canyon-Drinking Fountain replacement-Environ Consultant"/>
    <x v="0"/>
    <x v="22"/>
    <x v="2"/>
    <x v="9"/>
    <s v="No Scope Established"/>
    <n v="0"/>
    <n v="0"/>
    <n v="0"/>
    <n v="0"/>
    <e v="#DIV/0!"/>
  </r>
  <r>
    <s v="Palm Canyon-Drinking Fountain replacement-Reprographics"/>
    <x v="0"/>
    <x v="22"/>
    <x v="2"/>
    <x v="14"/>
    <s v="No Scope Established"/>
    <n v="0"/>
    <n v="0"/>
    <n v="0"/>
    <n v="0"/>
    <e v="#DIV/0!"/>
  </r>
  <r>
    <s v="Palm Canyon-Fire Alarm replacement-Advertisement"/>
    <x v="0"/>
    <x v="22"/>
    <x v="3"/>
    <x v="0"/>
    <s v="No Scope Established"/>
    <n v="0"/>
    <n v="0"/>
    <n v="0"/>
    <n v="0"/>
    <e v="#DIV/0!"/>
  </r>
  <r>
    <s v="Palm Canyon-Fire Alarm replacement-Contractor"/>
    <x v="0"/>
    <x v="22"/>
    <x v="3"/>
    <x v="4"/>
    <s v="No Scope Established"/>
    <n v="0"/>
    <n v="0"/>
    <n v="0"/>
    <n v="0"/>
    <e v="#DIV/0!"/>
  </r>
  <r>
    <s v="Palm Canyon-Fire Alarm replacement-Design"/>
    <x v="0"/>
    <x v="22"/>
    <x v="3"/>
    <x v="5"/>
    <s v="No Scope Established"/>
    <n v="0"/>
    <n v="0"/>
    <n v="0"/>
    <n v="0"/>
    <e v="#DIV/0!"/>
  </r>
  <r>
    <s v="Palm Canyon-Fire Alarm replacement-DSA Fees"/>
    <x v="0"/>
    <x v="22"/>
    <x v="3"/>
    <x v="6"/>
    <s v="No Scope Established"/>
    <n v="0"/>
    <n v="0"/>
    <n v="0"/>
    <n v="0"/>
    <e v="#DIV/0!"/>
  </r>
  <r>
    <s v="Palm Canyon-Fire Alarm replacement-DSA Inspection"/>
    <x v="0"/>
    <x v="22"/>
    <x v="3"/>
    <x v="7"/>
    <s v="No Scope Established"/>
    <n v="0"/>
    <n v="0"/>
    <n v="0"/>
    <n v="0"/>
    <e v="#DIV/0!"/>
  </r>
  <r>
    <s v="Palm Canyon-Fire Alarm replacement-Environ Consultant"/>
    <x v="0"/>
    <x v="22"/>
    <x v="3"/>
    <x v="9"/>
    <s v="No Scope Established"/>
    <n v="0"/>
    <n v="0"/>
    <n v="0"/>
    <n v="0"/>
    <e v="#DIV/0!"/>
  </r>
  <r>
    <s v="Palm Canyon-Fire Alarm replacement-Reprographics"/>
    <x v="0"/>
    <x v="22"/>
    <x v="3"/>
    <x v="14"/>
    <s v="No Scope Established"/>
    <n v="0"/>
    <n v="0"/>
    <n v="0"/>
    <n v="0"/>
    <e v="#DIV/0!"/>
  </r>
  <r>
    <s v="Palm Canyon-Interim Housing-Advertisement"/>
    <x v="0"/>
    <x v="22"/>
    <x v="4"/>
    <x v="0"/>
    <s v="No Scope Established"/>
    <n v="0"/>
    <n v="0"/>
    <n v="0"/>
    <n v="0"/>
    <e v="#DIV/0!"/>
  </r>
  <r>
    <s v="Palm Canyon-Interim Housing-Alarm"/>
    <x v="0"/>
    <x v="22"/>
    <x v="4"/>
    <x v="16"/>
    <s v="No Scope Established"/>
    <n v="0"/>
    <n v="0"/>
    <n v="0"/>
    <n v="0"/>
    <e v="#DIV/0!"/>
  </r>
  <r>
    <s v="Palm Canyon-Interim Housing-CM/PM Management"/>
    <x v="0"/>
    <x v="22"/>
    <x v="4"/>
    <x v="2"/>
    <s v="No Scope Established"/>
    <n v="0"/>
    <n v="0"/>
    <n v="0"/>
    <n v="0"/>
    <e v="#DIV/0!"/>
  </r>
  <r>
    <s v="Palm Canyon-Interim Housing-Construction Contingency"/>
    <x v="0"/>
    <x v="22"/>
    <x v="4"/>
    <x v="3"/>
    <s v="No Scope Established"/>
    <n v="0"/>
    <n v="0"/>
    <n v="0"/>
    <n v="0"/>
    <e v="#DIV/0!"/>
  </r>
  <r>
    <s v="Palm Canyon-Interim Housing-Contractor"/>
    <x v="0"/>
    <x v="22"/>
    <x v="4"/>
    <x v="4"/>
    <s v="No Scope Established"/>
    <n v="0"/>
    <n v="0"/>
    <n v="0"/>
    <n v="0"/>
    <e v="#DIV/0!"/>
  </r>
  <r>
    <s v="Palm Canyon-Interim Housing-Design"/>
    <x v="0"/>
    <x v="22"/>
    <x v="4"/>
    <x v="5"/>
    <s v="No Scope Established"/>
    <n v="0"/>
    <n v="0"/>
    <n v="0"/>
    <n v="0"/>
    <e v="#DIV/0!"/>
  </r>
  <r>
    <s v="Palm Canyon-Interim Housing-DSA Fees"/>
    <x v="0"/>
    <x v="22"/>
    <x v="4"/>
    <x v="6"/>
    <s v="No Scope Established"/>
    <n v="0"/>
    <n v="0"/>
    <n v="0"/>
    <n v="0"/>
    <e v="#DIV/0!"/>
  </r>
  <r>
    <s v="Palm Canyon-Interim Housing-DSA Inspection"/>
    <x v="0"/>
    <x v="22"/>
    <x v="4"/>
    <x v="7"/>
    <s v="No Scope Established"/>
    <n v="0"/>
    <n v="0"/>
    <n v="0"/>
    <n v="0"/>
    <e v="#DIV/0!"/>
  </r>
  <r>
    <s v="Palm Canyon-Interim Housing-DSA Special Inspection"/>
    <x v="0"/>
    <x v="22"/>
    <x v="4"/>
    <x v="8"/>
    <s v="No Scope Established"/>
    <n v="0"/>
    <n v="0"/>
    <n v="0"/>
    <n v="0"/>
    <e v="#DIV/0!"/>
  </r>
  <r>
    <s v="Palm Canyon-Interim Housing-Environ Consultant"/>
    <x v="0"/>
    <x v="22"/>
    <x v="4"/>
    <x v="9"/>
    <s v="No Scope Established"/>
    <n v="0"/>
    <n v="0"/>
    <n v="0"/>
    <n v="0"/>
    <e v="#DIV/0!"/>
  </r>
  <r>
    <s v="Palm Canyon-Interim Housing-FF &amp; E"/>
    <x v="0"/>
    <x v="22"/>
    <x v="4"/>
    <x v="10"/>
    <s v="No Scope Established"/>
    <n v="0"/>
    <n v="0"/>
    <n v="0"/>
    <n v="0"/>
    <e v="#DIV/0!"/>
  </r>
  <r>
    <s v="Palm Canyon-Interim Housing-Legal Services"/>
    <x v="0"/>
    <x v="22"/>
    <x v="4"/>
    <x v="11"/>
    <s v="No Scope Established"/>
    <n v="0"/>
    <n v="0"/>
    <n v="0"/>
    <n v="0"/>
    <e v="#DIV/0!"/>
  </r>
  <r>
    <s v="Palm Canyon-Interim Housing-Modular Buildings"/>
    <x v="0"/>
    <x v="22"/>
    <x v="4"/>
    <x v="17"/>
    <s v="No Scope Established"/>
    <n v="0"/>
    <n v="0"/>
    <n v="0"/>
    <n v="0"/>
    <e v="#DIV/0!"/>
  </r>
  <r>
    <s v="Palm Canyon-Interim Housing-Move Management"/>
    <x v="0"/>
    <x v="22"/>
    <x v="4"/>
    <x v="13"/>
    <s v="No Scope Established"/>
    <n v="0"/>
    <n v="0"/>
    <n v="0"/>
    <n v="0"/>
    <e v="#DIV/0!"/>
  </r>
  <r>
    <s v="Palm Canyon-Interim Housing-Reprographics"/>
    <x v="0"/>
    <x v="22"/>
    <x v="4"/>
    <x v="14"/>
    <s v="No Scope Established"/>
    <n v="0"/>
    <n v="0"/>
    <n v="0"/>
    <n v="0"/>
    <e v="#DIV/0!"/>
  </r>
  <r>
    <s v="Palm Canyon-Interim Housing-Technology"/>
    <x v="0"/>
    <x v="22"/>
    <x v="4"/>
    <x v="15"/>
    <s v="No Scope Established"/>
    <n v="0"/>
    <n v="0"/>
    <n v="0"/>
    <n v="0"/>
    <e v="#DIV/0!"/>
  </r>
  <r>
    <s v="Palm-21st Century classroom-Advertisement"/>
    <x v="2"/>
    <x v="23"/>
    <x v="0"/>
    <x v="0"/>
    <n v="1393.47"/>
    <n v="0"/>
    <n v="309.07"/>
    <n v="0"/>
    <n v="309.07"/>
    <n v="1"/>
  </r>
  <r>
    <s v="Palm-21st Century classroom-Asbestos oversight/survey/abatement"/>
    <x v="2"/>
    <x v="23"/>
    <x v="0"/>
    <x v="1"/>
    <n v="70000"/>
    <s v="N/A"/>
    <n v="0"/>
    <n v="0"/>
    <n v="0"/>
    <e v="#DIV/0!"/>
  </r>
  <r>
    <s v="Palm-21st Century classroom-CM/PM Management"/>
    <x v="2"/>
    <x v="23"/>
    <x v="0"/>
    <x v="2"/>
    <n v="222256.74"/>
    <s v="N/A"/>
    <n v="167135"/>
    <n v="0"/>
    <n v="167135"/>
    <n v="1"/>
  </r>
  <r>
    <s v="Palm-21st Century classroom-Construction Contingency"/>
    <x v="2"/>
    <x v="23"/>
    <x v="0"/>
    <x v="3"/>
    <n v="217158"/>
    <s v="N/A"/>
    <n v="0"/>
    <n v="0"/>
    <n v="0"/>
    <e v="#DIV/0!"/>
  </r>
  <r>
    <s v="Palm-21st Century classroom-Contractor"/>
    <x v="2"/>
    <x v="23"/>
    <x v="0"/>
    <x v="4"/>
    <n v="2316424.39"/>
    <s v="No Proposal Provided"/>
    <n v="3028372.24"/>
    <n v="1007133.8999999999"/>
    <n v="2021238.34"/>
    <n v="0.66743391492718207"/>
  </r>
  <r>
    <s v="Palm-21st Century classroom-Design"/>
    <x v="2"/>
    <x v="23"/>
    <x v="0"/>
    <x v="5"/>
    <n v="266026.15000000002"/>
    <s v="N/A"/>
    <n v="389978"/>
    <n v="121281.99999999994"/>
    <n v="268696.00000000006"/>
    <n v="0.68900296939827388"/>
  </r>
  <r>
    <s v="Palm-21st Century classroom-DSA Fees"/>
    <x v="2"/>
    <x v="23"/>
    <x v="0"/>
    <x v="6"/>
    <n v="44337.69"/>
    <s v="N/A"/>
    <n v="27660"/>
    <n v="0"/>
    <n v="27660"/>
    <n v="1"/>
  </r>
  <r>
    <s v="Palm-21st Century classroom-DSA Inspection"/>
    <x v="2"/>
    <x v="23"/>
    <x v="0"/>
    <x v="7"/>
    <n v="38003.74"/>
    <s v="N/A"/>
    <n v="54060"/>
    <n v="15300"/>
    <n v="38760"/>
    <n v="0.71698113207547165"/>
  </r>
  <r>
    <s v="Palm-21st Century classroom-DSA Special Inspection"/>
    <x v="2"/>
    <x v="23"/>
    <x v="0"/>
    <x v="8"/>
    <n v="19001.87"/>
    <s v="N/A"/>
    <n v="0"/>
    <n v="0"/>
    <n v="0"/>
    <e v="#DIV/0!"/>
  </r>
  <r>
    <s v="Palm-21st Century classroom-Environ Consultant"/>
    <x v="2"/>
    <x v="23"/>
    <x v="0"/>
    <x v="9"/>
    <n v="11147.76"/>
    <s v="No Proposal Provided"/>
    <n v="30360"/>
    <n v="24300"/>
    <n v="6060"/>
    <n v="0.19960474308300397"/>
  </r>
  <r>
    <s v="Palm-21st Century classroom-FF &amp; E"/>
    <x v="2"/>
    <x v="23"/>
    <x v="0"/>
    <x v="10"/>
    <n v="400000"/>
    <s v="No Proposal Provided"/>
    <n v="385533.47000000003"/>
    <n v="0"/>
    <n v="385533.47000000003"/>
    <n v="1"/>
  </r>
  <r>
    <s v="Palm-21st Century classroom-Legal Services"/>
    <x v="2"/>
    <x v="23"/>
    <x v="0"/>
    <x v="11"/>
    <n v="0"/>
    <n v="0"/>
    <n v="0"/>
    <n v="0"/>
    <n v="0"/>
    <e v="#DIV/0!"/>
  </r>
  <r>
    <s v="Palm-21st Century classroom-Move classroom"/>
    <x v="2"/>
    <x v="23"/>
    <x v="0"/>
    <x v="12"/>
    <n v="0"/>
    <n v="0"/>
    <n v="6202.4900000000007"/>
    <n v="339.58000000000015"/>
    <n v="5862.9100000000008"/>
    <n v="0.94525102015480877"/>
  </r>
  <r>
    <s v="Palm-21st Century classroom-Move Management"/>
    <x v="2"/>
    <x v="23"/>
    <x v="0"/>
    <x v="13"/>
    <n v="10134.33"/>
    <s v="N/A"/>
    <n v="10000"/>
    <n v="1329.6999999999989"/>
    <n v="8670.3000000000011"/>
    <n v="0.86703000000000008"/>
  </r>
  <r>
    <s v="Palm-21st Century classroom-Reprographics"/>
    <x v="2"/>
    <x v="23"/>
    <x v="0"/>
    <x v="14"/>
    <n v="1393.47"/>
    <n v="0"/>
    <n v="1780.04"/>
    <n v="0"/>
    <n v="1780.04"/>
    <n v="1"/>
  </r>
  <r>
    <s v="Palm-21st Century classroom-Technology"/>
    <x v="2"/>
    <x v="23"/>
    <x v="0"/>
    <x v="15"/>
    <n v="400000"/>
    <s v="No Proposal Provided"/>
    <n v="186644.36000000002"/>
    <n v="0"/>
    <n v="186644.36000000002"/>
    <n v="1"/>
  </r>
  <r>
    <s v="Palm-Ceiling replacement-CM/PM Management"/>
    <x v="2"/>
    <x v="23"/>
    <x v="1"/>
    <x v="2"/>
    <n v="0"/>
    <n v="0"/>
    <n v="0"/>
    <n v="0"/>
    <n v="0"/>
    <e v="#DIV/0!"/>
  </r>
  <r>
    <s v="Palm-Ceiling replacement-Contractor"/>
    <x v="2"/>
    <x v="23"/>
    <x v="1"/>
    <x v="4"/>
    <n v="232310"/>
    <n v="232310"/>
    <n v="232310"/>
    <n v="0"/>
    <n v="232310"/>
    <n v="1"/>
  </r>
  <r>
    <s v="Palm-Drinking Fountain replacement-Advertisement"/>
    <x v="2"/>
    <x v="23"/>
    <x v="2"/>
    <x v="0"/>
    <n v="0"/>
    <n v="0"/>
    <n v="0"/>
    <n v="0"/>
    <n v="0"/>
    <e v="#DIV/0!"/>
  </r>
  <r>
    <s v="Palm-Drinking Fountain replacement-Contractor"/>
    <x v="2"/>
    <x v="23"/>
    <x v="2"/>
    <x v="4"/>
    <n v="30000"/>
    <s v="N/A"/>
    <n v="0"/>
    <n v="0"/>
    <n v="0"/>
    <e v="#DIV/0!"/>
  </r>
  <r>
    <s v="Palm-Drinking Fountain replacement-Design"/>
    <x v="2"/>
    <x v="23"/>
    <x v="2"/>
    <x v="5"/>
    <n v="0"/>
    <n v="0"/>
    <n v="0"/>
    <n v="0"/>
    <n v="0"/>
    <e v="#DIV/0!"/>
  </r>
  <r>
    <s v="Palm-Drinking Fountain replacement-DSA Fees"/>
    <x v="2"/>
    <x v="23"/>
    <x v="2"/>
    <x v="6"/>
    <n v="1050"/>
    <s v="No Proposal Provided"/>
    <n v="1050"/>
    <n v="0"/>
    <n v="1050"/>
    <n v="1"/>
  </r>
  <r>
    <s v="Palm-Drinking Fountain replacement-DSA Inspection"/>
    <x v="2"/>
    <x v="23"/>
    <x v="2"/>
    <x v="7"/>
    <n v="0"/>
    <n v="0"/>
    <n v="0"/>
    <n v="0"/>
    <n v="0"/>
    <e v="#DIV/0!"/>
  </r>
  <r>
    <s v="Palm-Drinking Fountain replacement-DSA Special Inspection"/>
    <x v="2"/>
    <x v="23"/>
    <x v="2"/>
    <x v="8"/>
    <n v="0"/>
    <n v="0"/>
    <n v="0"/>
    <n v="0"/>
    <n v="0"/>
    <e v="#DIV/0!"/>
  </r>
  <r>
    <s v="Palm-Drinking Fountain replacement-Environ Consultant"/>
    <x v="2"/>
    <x v="23"/>
    <x v="2"/>
    <x v="9"/>
    <n v="0"/>
    <n v="0"/>
    <n v="0"/>
    <n v="0"/>
    <n v="0"/>
    <e v="#DIV/0!"/>
  </r>
  <r>
    <s v="Palm-Drinking Fountain replacement-Reprographics"/>
    <x v="2"/>
    <x v="23"/>
    <x v="2"/>
    <x v="14"/>
    <n v="0"/>
    <n v="0"/>
    <n v="0"/>
    <n v="0"/>
    <n v="0"/>
    <e v="#DIV/0!"/>
  </r>
  <r>
    <s v="Palm-Fire Alarm replacement-Advertisement"/>
    <x v="2"/>
    <x v="23"/>
    <x v="3"/>
    <x v="0"/>
    <n v="0"/>
    <n v="0"/>
    <n v="0"/>
    <n v="0"/>
    <n v="0"/>
    <e v="#DIV/0!"/>
  </r>
  <r>
    <s v="Palm-Fire Alarm replacement-Contractor"/>
    <x v="2"/>
    <x v="23"/>
    <x v="3"/>
    <x v="4"/>
    <n v="0"/>
    <n v="0"/>
    <n v="0"/>
    <n v="0"/>
    <n v="0"/>
    <e v="#DIV/0!"/>
  </r>
  <r>
    <s v="Palm-Fire Alarm replacement-Design"/>
    <x v="2"/>
    <x v="23"/>
    <x v="3"/>
    <x v="5"/>
    <n v="48500"/>
    <s v="No Proposal Provided"/>
    <n v="36375"/>
    <n v="0"/>
    <n v="36375"/>
    <n v="1"/>
  </r>
  <r>
    <s v="Palm-Fire Alarm replacement-DSA Fees"/>
    <x v="2"/>
    <x v="23"/>
    <x v="3"/>
    <x v="6"/>
    <n v="0"/>
    <n v="0"/>
    <n v="870"/>
    <n v="0"/>
    <n v="870"/>
    <n v="1"/>
  </r>
  <r>
    <s v="Palm-Fire Alarm replacement-DSA Inspection"/>
    <x v="2"/>
    <x v="23"/>
    <x v="3"/>
    <x v="7"/>
    <n v="0"/>
    <n v="0"/>
    <n v="0"/>
    <n v="0"/>
    <n v="0"/>
    <e v="#DIV/0!"/>
  </r>
  <r>
    <s v="Palm-Fire Alarm replacement-Environ Consultant"/>
    <x v="2"/>
    <x v="23"/>
    <x v="3"/>
    <x v="9"/>
    <n v="0"/>
    <n v="0"/>
    <n v="0"/>
    <n v="0"/>
    <n v="0"/>
    <e v="#DIV/0!"/>
  </r>
  <r>
    <s v="Palm-Fire Alarm replacement-Reprographics"/>
    <x v="2"/>
    <x v="23"/>
    <x v="3"/>
    <x v="14"/>
    <n v="0"/>
    <n v="0"/>
    <n v="0"/>
    <n v="0"/>
    <n v="0"/>
    <e v="#DIV/0!"/>
  </r>
  <r>
    <s v="Palm-Interim Housing-Advertisement"/>
    <x v="2"/>
    <x v="23"/>
    <x v="4"/>
    <x v="0"/>
    <n v="0"/>
    <n v="0"/>
    <n v="0"/>
    <n v="0"/>
    <n v="0"/>
    <e v="#DIV/0!"/>
  </r>
  <r>
    <s v="Palm-Interim Housing-Alarm"/>
    <x v="2"/>
    <x v="23"/>
    <x v="4"/>
    <x v="16"/>
    <n v="400"/>
    <s v="N/A"/>
    <n v="0"/>
    <n v="0"/>
    <n v="0"/>
    <e v="#DIV/0!"/>
  </r>
  <r>
    <s v="Palm-Interim Housing-CM/PM Management"/>
    <x v="2"/>
    <x v="23"/>
    <x v="4"/>
    <x v="2"/>
    <n v="0"/>
    <n v="0"/>
    <n v="0"/>
    <n v="0"/>
    <n v="0"/>
    <e v="#DIV/0!"/>
  </r>
  <r>
    <s v="Palm-Interim Housing-Construction Contingency"/>
    <x v="2"/>
    <x v="23"/>
    <x v="4"/>
    <x v="3"/>
    <n v="55000"/>
    <s v="N/A"/>
    <n v="0"/>
    <n v="0"/>
    <n v="0"/>
    <e v="#DIV/0!"/>
  </r>
  <r>
    <s v="Palm-Interim Housing-Contractor"/>
    <x v="2"/>
    <x v="23"/>
    <x v="4"/>
    <x v="4"/>
    <n v="550000"/>
    <s v="N/A"/>
    <n v="0"/>
    <n v="0"/>
    <n v="0"/>
    <e v="#DIV/0!"/>
  </r>
  <r>
    <s v="Palm-Interim Housing-Design"/>
    <x v="2"/>
    <x v="23"/>
    <x v="4"/>
    <x v="5"/>
    <n v="80000"/>
    <s v="N/A"/>
    <n v="0"/>
    <n v="0"/>
    <n v="0"/>
    <e v="#DIV/0!"/>
  </r>
  <r>
    <s v="Palm-Interim Housing-DSA Fees"/>
    <x v="2"/>
    <x v="23"/>
    <x v="4"/>
    <x v="6"/>
    <n v="14000"/>
    <s v="N/A"/>
    <n v="0"/>
    <n v="0"/>
    <n v="0"/>
    <e v="#DIV/0!"/>
  </r>
  <r>
    <s v="Palm-Interim Housing-DSA Inspection"/>
    <x v="2"/>
    <x v="23"/>
    <x v="4"/>
    <x v="7"/>
    <n v="12000"/>
    <s v="N/A"/>
    <n v="0"/>
    <n v="0"/>
    <n v="0"/>
    <e v="#DIV/0!"/>
  </r>
  <r>
    <s v="Palm-Interim Housing-DSA Special Inspection"/>
    <x v="2"/>
    <x v="23"/>
    <x v="4"/>
    <x v="8"/>
    <n v="12000"/>
    <s v="N/A"/>
    <n v="0"/>
    <n v="0"/>
    <n v="0"/>
    <e v="#DIV/0!"/>
  </r>
  <r>
    <s v="Palm-Interim Housing-Environ Consultant"/>
    <x v="2"/>
    <x v="23"/>
    <x v="4"/>
    <x v="9"/>
    <n v="0"/>
    <n v="0"/>
    <n v="0"/>
    <n v="0"/>
    <n v="0"/>
    <e v="#DIV/0!"/>
  </r>
  <r>
    <s v="Palm-Interim Housing-FF &amp; E"/>
    <x v="2"/>
    <x v="23"/>
    <x v="4"/>
    <x v="10"/>
    <n v="0"/>
    <n v="0"/>
    <n v="0"/>
    <n v="0"/>
    <n v="0"/>
    <e v="#DIV/0!"/>
  </r>
  <r>
    <s v="Palm-Interim Housing-Legal Services"/>
    <x v="2"/>
    <x v="23"/>
    <x v="4"/>
    <x v="11"/>
    <n v="0"/>
    <n v="0"/>
    <n v="0"/>
    <n v="0"/>
    <n v="0"/>
    <e v="#DIV/0!"/>
  </r>
  <r>
    <s v="Palm-Interim Housing-Modular Buildings"/>
    <x v="2"/>
    <x v="23"/>
    <x v="4"/>
    <x v="17"/>
    <n v="150000"/>
    <s v="N/A"/>
    <n v="0"/>
    <n v="0"/>
    <n v="0"/>
    <e v="#DIV/0!"/>
  </r>
  <r>
    <s v="Palm-Interim Housing-Move Management"/>
    <x v="2"/>
    <x v="23"/>
    <x v="4"/>
    <x v="13"/>
    <n v="0"/>
    <n v="0"/>
    <n v="0"/>
    <n v="0"/>
    <n v="0"/>
    <e v="#DIV/0!"/>
  </r>
  <r>
    <s v="Palm-Interim Housing-Reprographics"/>
    <x v="2"/>
    <x v="23"/>
    <x v="4"/>
    <x v="14"/>
    <n v="400"/>
    <s v="N/A"/>
    <n v="0"/>
    <n v="0"/>
    <n v="0"/>
    <e v="#DIV/0!"/>
  </r>
  <r>
    <s v="Palm-Interim Housing-Technology"/>
    <x v="2"/>
    <x v="23"/>
    <x v="4"/>
    <x v="15"/>
    <n v="0"/>
    <n v="0"/>
    <n v="0"/>
    <n v="0"/>
    <n v="0"/>
    <e v="#DIV/0!"/>
  </r>
  <r>
    <s v="Sierra Vista-21st Century classroom-Advertisement"/>
    <x v="9"/>
    <x v="24"/>
    <x v="0"/>
    <x v="0"/>
    <n v="0"/>
    <n v="0"/>
    <n v="0"/>
    <n v="0"/>
    <n v="0"/>
    <e v="#DIV/0!"/>
  </r>
  <r>
    <s v="Sierra Vista-21st Century classroom-Asbestos oversight/survey/abatement"/>
    <x v="9"/>
    <x v="24"/>
    <x v="0"/>
    <x v="1"/>
    <n v="59500"/>
    <s v="N/A"/>
    <n v="0"/>
    <n v="0"/>
    <n v="0"/>
    <e v="#DIV/0!"/>
  </r>
  <r>
    <s v="Sierra Vista-21st Century classroom-CM/PM Management"/>
    <x v="9"/>
    <x v="24"/>
    <x v="0"/>
    <x v="2"/>
    <n v="196289.63"/>
    <s v="N/A"/>
    <n v="215902.5"/>
    <n v="0"/>
    <n v="215902.5"/>
    <n v="1"/>
  </r>
  <r>
    <s v="Sierra Vista-21st Century classroom-Construction Contingency"/>
    <x v="9"/>
    <x v="24"/>
    <x v="0"/>
    <x v="3"/>
    <n v="190476.3"/>
    <s v="N/A"/>
    <n v="0"/>
    <n v="0"/>
    <n v="0"/>
    <e v="#DIV/0!"/>
  </r>
  <r>
    <s v="Sierra Vista-21st Century classroom-Contractor"/>
    <x v="9"/>
    <x v="24"/>
    <x v="0"/>
    <x v="4"/>
    <n v="2031810.69"/>
    <s v="N/A"/>
    <n v="2480000"/>
    <n v="293898.65999999968"/>
    <n v="2186101.3400000003"/>
    <n v="0.88149247580645174"/>
  </r>
  <r>
    <s v="Sierra Vista-21st Century classroom-Design"/>
    <x v="9"/>
    <x v="24"/>
    <x v="0"/>
    <x v="5"/>
    <n v="233340.13"/>
    <s v="N/A"/>
    <n v="314677"/>
    <n v="1678.6700000000419"/>
    <n v="312998.32999999996"/>
    <n v="0.99466541882628845"/>
  </r>
  <r>
    <s v="Sierra Vista-21st Century classroom-DSA Fees"/>
    <x v="9"/>
    <x v="24"/>
    <x v="0"/>
    <x v="6"/>
    <n v="38890.019999999997"/>
    <s v="N/A"/>
    <n v="29423.83"/>
    <n v="0"/>
    <n v="29423.83"/>
    <n v="1"/>
  </r>
  <r>
    <s v="Sierra Vista-21st Century classroom-DSA Inspection"/>
    <x v="9"/>
    <x v="24"/>
    <x v="0"/>
    <x v="7"/>
    <n v="33334.300000000003"/>
    <s v="N/A"/>
    <n v="59835"/>
    <n v="5281"/>
    <n v="54554"/>
    <n v="0.91174062003843903"/>
  </r>
  <r>
    <s v="Sierra Vista-21st Century classroom-DSA Special Inspection"/>
    <x v="9"/>
    <x v="24"/>
    <x v="0"/>
    <x v="8"/>
    <n v="16667.150000000001"/>
    <s v="N/A"/>
    <n v="0"/>
    <n v="0"/>
    <n v="0"/>
    <e v="#DIV/0!"/>
  </r>
  <r>
    <s v="Sierra Vista-21st Century classroom-Environ Consultant"/>
    <x v="9"/>
    <x v="24"/>
    <x v="0"/>
    <x v="9"/>
    <n v="9778.06"/>
    <s v="No Proposal Provided"/>
    <n v="30905"/>
    <n v="5790"/>
    <n v="25115"/>
    <n v="0.81265167448632902"/>
  </r>
  <r>
    <s v="Sierra Vista-21st Century classroom-FF &amp; E"/>
    <x v="9"/>
    <x v="24"/>
    <x v="0"/>
    <x v="10"/>
    <n v="340000"/>
    <s v="N/A"/>
    <n v="278594.24"/>
    <n v="5.9117155615240335E-12"/>
    <n v="278594.24"/>
    <n v="1"/>
  </r>
  <r>
    <s v="Sierra Vista-21st Century classroom-Legal Services"/>
    <x v="9"/>
    <x v="24"/>
    <x v="0"/>
    <x v="11"/>
    <n v="0"/>
    <n v="0"/>
    <n v="0"/>
    <n v="0"/>
    <n v="0"/>
    <e v="#DIV/0!"/>
  </r>
  <r>
    <s v="Sierra Vista-21st Century classroom-Move classroom"/>
    <x v="9"/>
    <x v="24"/>
    <x v="0"/>
    <x v="12"/>
    <n v="0"/>
    <n v="0"/>
    <n v="1298.7"/>
    <n v="0"/>
    <n v="1298.7"/>
    <n v="1"/>
  </r>
  <r>
    <s v="Sierra Vista-21st Century classroom-Move Management"/>
    <x v="9"/>
    <x v="24"/>
    <x v="0"/>
    <x v="13"/>
    <n v="8889.15"/>
    <s v="N/A"/>
    <n v="11312.5"/>
    <n v="5479.6799999999994"/>
    <n v="5832.8200000000015"/>
    <n v="0.51560839779005541"/>
  </r>
  <r>
    <s v="Sierra Vista-21st Century classroom-Reprographics"/>
    <x v="9"/>
    <x v="24"/>
    <x v="0"/>
    <x v="14"/>
    <n v="0"/>
    <n v="0"/>
    <n v="2925.21"/>
    <n v="0"/>
    <n v="2925.21"/>
    <n v="1"/>
  </r>
  <r>
    <s v="Sierra Vista-21st Century classroom-Technology"/>
    <x v="9"/>
    <x v="24"/>
    <x v="0"/>
    <x v="15"/>
    <n v="340000"/>
    <s v="No Proposal Provided"/>
    <n v="239407.97999999995"/>
    <n v="1677.83"/>
    <n v="237730.14999999997"/>
    <n v="0.99299175407603379"/>
  </r>
  <r>
    <s v="Sierra Vista-Ceiling replacement-CM/PM Management"/>
    <x v="9"/>
    <x v="24"/>
    <x v="1"/>
    <x v="2"/>
    <n v="0"/>
    <n v="0"/>
    <n v="0"/>
    <n v="0"/>
    <n v="0"/>
    <e v="#DIV/0!"/>
  </r>
  <r>
    <s v="Sierra Vista-Ceiling replacement-Contractor"/>
    <x v="9"/>
    <x v="24"/>
    <x v="1"/>
    <x v="4"/>
    <n v="0"/>
    <n v="0"/>
    <n v="0"/>
    <n v="0"/>
    <n v="0"/>
    <e v="#DIV/0!"/>
  </r>
  <r>
    <s v="Sierra Vista-Drinking Fountain replacement-Advertisement"/>
    <x v="9"/>
    <x v="24"/>
    <x v="2"/>
    <x v="0"/>
    <n v="0"/>
    <n v="0"/>
    <n v="0"/>
    <n v="0"/>
    <n v="0"/>
    <e v="#DIV/0!"/>
  </r>
  <r>
    <s v="Sierra Vista-Drinking Fountain replacement-Contractor"/>
    <x v="9"/>
    <x v="24"/>
    <x v="2"/>
    <x v="4"/>
    <n v="15000"/>
    <s v="N/A"/>
    <n v="0"/>
    <n v="0"/>
    <n v="0"/>
    <e v="#DIV/0!"/>
  </r>
  <r>
    <s v="Sierra Vista-Drinking Fountain replacement-Design"/>
    <x v="9"/>
    <x v="24"/>
    <x v="2"/>
    <x v="5"/>
    <n v="0"/>
    <n v="0"/>
    <n v="0"/>
    <n v="0"/>
    <n v="0"/>
    <e v="#DIV/0!"/>
  </r>
  <r>
    <s v="Sierra Vista-Drinking Fountain replacement-DSA Fees"/>
    <x v="9"/>
    <x v="24"/>
    <x v="2"/>
    <x v="6"/>
    <n v="0"/>
    <n v="0"/>
    <n v="0"/>
    <n v="0"/>
    <n v="0"/>
    <e v="#DIV/0!"/>
  </r>
  <r>
    <s v="Sierra Vista-Drinking Fountain replacement-DSA Inspection"/>
    <x v="9"/>
    <x v="24"/>
    <x v="2"/>
    <x v="7"/>
    <n v="0"/>
    <n v="0"/>
    <n v="0"/>
    <n v="0"/>
    <n v="0"/>
    <e v="#DIV/0!"/>
  </r>
  <r>
    <s v="Sierra Vista-Drinking Fountain replacement-DSA Special Inspection"/>
    <x v="9"/>
    <x v="24"/>
    <x v="2"/>
    <x v="8"/>
    <n v="0"/>
    <n v="0"/>
    <n v="0"/>
    <n v="0"/>
    <n v="0"/>
    <e v="#DIV/0!"/>
  </r>
  <r>
    <s v="Sierra Vista-Drinking Fountain replacement-Environ Consultant"/>
    <x v="9"/>
    <x v="24"/>
    <x v="2"/>
    <x v="9"/>
    <n v="0"/>
    <n v="0"/>
    <n v="0"/>
    <n v="0"/>
    <n v="0"/>
    <e v="#DIV/0!"/>
  </r>
  <r>
    <s v="Sierra Vista-Drinking Fountain replacement-Reprographics"/>
    <x v="9"/>
    <x v="24"/>
    <x v="2"/>
    <x v="14"/>
    <n v="0"/>
    <n v="0"/>
    <n v="0"/>
    <n v="0"/>
    <n v="0"/>
    <e v="#DIV/0!"/>
  </r>
  <r>
    <s v="Sierra Vista-Fire Alarm replacement-Advertisement"/>
    <x v="9"/>
    <x v="24"/>
    <x v="3"/>
    <x v="0"/>
    <n v="0"/>
    <n v="0"/>
    <n v="0"/>
    <n v="0"/>
    <n v="0"/>
    <e v="#DIV/0!"/>
  </r>
  <r>
    <s v="Sierra Vista-Fire Alarm replacement-Contractor"/>
    <x v="9"/>
    <x v="24"/>
    <x v="3"/>
    <x v="4"/>
    <n v="255000"/>
    <s v="N/A"/>
    <n v="0"/>
    <n v="0"/>
    <n v="0"/>
    <e v="#DIV/0!"/>
  </r>
  <r>
    <s v="Sierra Vista-Fire Alarm replacement-Design"/>
    <x v="9"/>
    <x v="24"/>
    <x v="3"/>
    <x v="5"/>
    <n v="49500"/>
    <s v="No Proposal Provided"/>
    <n v="37125"/>
    <n v="0"/>
    <n v="37125"/>
    <n v="1"/>
  </r>
  <r>
    <s v="Sierra Vista-Fire Alarm replacement-DSA Fees"/>
    <x v="9"/>
    <x v="24"/>
    <x v="3"/>
    <x v="6"/>
    <n v="0"/>
    <n v="0"/>
    <n v="1050"/>
    <n v="0"/>
    <n v="1050"/>
    <n v="1"/>
  </r>
  <r>
    <s v="Sierra Vista-Fire Alarm replacement-DSA Inspection"/>
    <x v="9"/>
    <x v="24"/>
    <x v="3"/>
    <x v="7"/>
    <n v="0"/>
    <n v="0"/>
    <n v="0"/>
    <n v="0"/>
    <n v="0"/>
    <e v="#DIV/0!"/>
  </r>
  <r>
    <s v="Sierra Vista-Fire Alarm replacement-Environ Consultant"/>
    <x v="9"/>
    <x v="24"/>
    <x v="3"/>
    <x v="9"/>
    <n v="0"/>
    <n v="0"/>
    <n v="0"/>
    <n v="0"/>
    <n v="0"/>
    <e v="#DIV/0!"/>
  </r>
  <r>
    <s v="Sierra Vista-Fire Alarm replacement-Reprographics"/>
    <x v="9"/>
    <x v="24"/>
    <x v="3"/>
    <x v="14"/>
    <n v="0"/>
    <n v="0"/>
    <n v="0"/>
    <n v="0"/>
    <n v="0"/>
    <e v="#DIV/0!"/>
  </r>
  <r>
    <s v="Sierra Vista-Interim Housing-Advertisement"/>
    <x v="9"/>
    <x v="24"/>
    <x v="4"/>
    <x v="0"/>
    <n v="400"/>
    <s v="N/A"/>
    <n v="0"/>
    <n v="0"/>
    <n v="0"/>
    <e v="#DIV/0!"/>
  </r>
  <r>
    <s v="Sierra Vista-Interim Housing-Alarm"/>
    <x v="9"/>
    <x v="24"/>
    <x v="4"/>
    <x v="16"/>
    <n v="0"/>
    <n v="0"/>
    <n v="0"/>
    <n v="0"/>
    <n v="0"/>
    <e v="#DIV/0!"/>
  </r>
  <r>
    <s v="Sierra Vista-Interim Housing-CM/PM Management"/>
    <x v="9"/>
    <x v="24"/>
    <x v="4"/>
    <x v="2"/>
    <n v="43850"/>
    <s v="N/A"/>
    <n v="0"/>
    <n v="0"/>
    <n v="0"/>
    <e v="#DIV/0!"/>
  </r>
  <r>
    <s v="Sierra Vista-Interim Housing-Construction Contingency"/>
    <x v="9"/>
    <x v="24"/>
    <x v="4"/>
    <x v="3"/>
    <n v="55000"/>
    <s v="N/A"/>
    <n v="0"/>
    <n v="0"/>
    <n v="0"/>
    <e v="#DIV/0!"/>
  </r>
  <r>
    <s v="Sierra Vista-Interim Housing-Contractor"/>
    <x v="9"/>
    <x v="24"/>
    <x v="4"/>
    <x v="4"/>
    <n v="550000"/>
    <s v="N/A"/>
    <n v="0"/>
    <n v="0"/>
    <n v="0"/>
    <e v="#DIV/0!"/>
  </r>
  <r>
    <s v="Sierra Vista-Interim Housing-Design"/>
    <x v="9"/>
    <x v="24"/>
    <x v="4"/>
    <x v="5"/>
    <n v="80000"/>
    <s v="N/A"/>
    <n v="0"/>
    <n v="0"/>
    <n v="0"/>
    <e v="#DIV/0!"/>
  </r>
  <r>
    <s v="Sierra Vista-Interim Housing-DSA Fees"/>
    <x v="9"/>
    <x v="24"/>
    <x v="4"/>
    <x v="6"/>
    <n v="14000"/>
    <s v="N/A"/>
    <n v="0"/>
    <n v="0"/>
    <n v="0"/>
    <e v="#DIV/0!"/>
  </r>
  <r>
    <s v="Sierra Vista-Interim Housing-DSA Inspection"/>
    <x v="9"/>
    <x v="24"/>
    <x v="4"/>
    <x v="7"/>
    <n v="12000"/>
    <s v="N/A"/>
    <n v="0"/>
    <n v="0"/>
    <n v="0"/>
    <e v="#DIV/0!"/>
  </r>
  <r>
    <s v="Sierra Vista-Interim Housing-DSA Special Inspection"/>
    <x v="9"/>
    <x v="24"/>
    <x v="4"/>
    <x v="8"/>
    <n v="12000"/>
    <s v="N/A"/>
    <n v="0"/>
    <n v="0"/>
    <n v="0"/>
    <e v="#DIV/0!"/>
  </r>
  <r>
    <s v="Sierra Vista-Interim Housing-Environ Consultant"/>
    <x v="9"/>
    <x v="24"/>
    <x v="4"/>
    <x v="9"/>
    <n v="0"/>
    <n v="0"/>
    <n v="0"/>
    <n v="0"/>
    <n v="0"/>
    <e v="#DIV/0!"/>
  </r>
  <r>
    <s v="Sierra Vista-Interim Housing-FF &amp; E"/>
    <x v="9"/>
    <x v="24"/>
    <x v="4"/>
    <x v="10"/>
    <n v="0"/>
    <n v="0"/>
    <n v="0"/>
    <n v="0"/>
    <n v="0"/>
    <e v="#DIV/0!"/>
  </r>
  <r>
    <s v="Sierra Vista-Interim Housing-Legal Services"/>
    <x v="9"/>
    <x v="24"/>
    <x v="4"/>
    <x v="11"/>
    <n v="0"/>
    <n v="0"/>
    <n v="0"/>
    <n v="0"/>
    <n v="0"/>
    <e v="#DIV/0!"/>
  </r>
  <r>
    <s v="Sierra Vista-Interim Housing-Modular Buildings"/>
    <x v="9"/>
    <x v="24"/>
    <x v="4"/>
    <x v="17"/>
    <n v="150000"/>
    <s v="N/A"/>
    <n v="0"/>
    <n v="0"/>
    <n v="0"/>
    <e v="#DIV/0!"/>
  </r>
  <r>
    <s v="Sierra Vista-Interim Housing-Move Management"/>
    <x v="9"/>
    <x v="24"/>
    <x v="4"/>
    <x v="13"/>
    <n v="0"/>
    <n v="0"/>
    <n v="0"/>
    <n v="0"/>
    <n v="0"/>
    <e v="#DIV/0!"/>
  </r>
  <r>
    <s v="Sierra Vista-Interim Housing-Reprographics"/>
    <x v="9"/>
    <x v="24"/>
    <x v="4"/>
    <x v="14"/>
    <n v="400"/>
    <s v="N/A"/>
    <n v="0"/>
    <n v="0"/>
    <n v="0"/>
    <e v="#DIV/0!"/>
  </r>
  <r>
    <s v="Sierra Vista-Interim Housing-Technology"/>
    <x v="9"/>
    <x v="24"/>
    <x v="4"/>
    <x v="15"/>
    <n v="0"/>
    <n v="0"/>
    <n v="0"/>
    <n v="0"/>
    <n v="0"/>
    <e v="#DIV/0!"/>
  </r>
  <r>
    <s v="Sparks ES-21st Century classroom-Advertisement"/>
    <x v="4"/>
    <x v="25"/>
    <x v="0"/>
    <x v="0"/>
    <n v="1408.87"/>
    <s v="N/A"/>
    <n v="309.08"/>
    <n v="0"/>
    <n v="309.08"/>
    <n v="1"/>
  </r>
  <r>
    <s v="Sparks ES-21st Century classroom-Asbestos oversight/survey/abatement"/>
    <x v="4"/>
    <x v="25"/>
    <x v="0"/>
    <x v="1"/>
    <n v="70000"/>
    <s v="N/A"/>
    <n v="0"/>
    <n v="0"/>
    <n v="0"/>
    <e v="#DIV/0!"/>
  </r>
  <r>
    <s v="Sparks ES-21st Century classroom-CM/PM Management"/>
    <x v="4"/>
    <x v="25"/>
    <x v="0"/>
    <x v="2"/>
    <n v="224138.39"/>
    <s v="N/A"/>
    <n v="199685"/>
    <n v="0"/>
    <n v="199685"/>
    <n v="1"/>
  </r>
  <r>
    <s v="Sparks ES-21st Century classroom-Construction Contingency"/>
    <x v="4"/>
    <x v="25"/>
    <x v="0"/>
    <x v="3"/>
    <n v="219558"/>
    <s v="N/A"/>
    <n v="0"/>
    <n v="0"/>
    <n v="0"/>
    <e v="#DIV/0!"/>
  </r>
  <r>
    <s v="Sparks ES-21st Century classroom-Contractor"/>
    <x v="4"/>
    <x v="25"/>
    <x v="0"/>
    <x v="4"/>
    <n v="2342025.19"/>
    <s v="No Proposal Provided"/>
    <n v="3183116.72"/>
    <n v="399423.25"/>
    <n v="2783693.47"/>
    <n v="0.87451818920419611"/>
  </r>
  <r>
    <s v="Sparks ES-21st Century classroom-Design"/>
    <x v="4"/>
    <x v="25"/>
    <x v="0"/>
    <x v="5"/>
    <n v="268966.23"/>
    <s v="N/A"/>
    <n v="442810"/>
    <n v="124110.00000000006"/>
    <n v="318699.99999999994"/>
    <n v="0.71972177683430805"/>
  </r>
  <r>
    <s v="Sparks ES-21st Century classroom-DSA Fees"/>
    <x v="4"/>
    <x v="25"/>
    <x v="0"/>
    <x v="6"/>
    <n v="44827.71"/>
    <s v="N/A"/>
    <n v="48362.22"/>
    <n v="0"/>
    <n v="48362.22"/>
    <n v="1"/>
  </r>
  <r>
    <s v="Sparks ES-21st Century classroom-DSA Inspection"/>
    <x v="4"/>
    <x v="25"/>
    <x v="0"/>
    <x v="7"/>
    <n v="38423.75"/>
    <s v="N/A"/>
    <n v="31875"/>
    <n v="0"/>
    <n v="31875"/>
    <n v="1"/>
  </r>
  <r>
    <s v="Sparks ES-21st Century classroom-DSA Special Inspection"/>
    <x v="4"/>
    <x v="25"/>
    <x v="0"/>
    <x v="8"/>
    <n v="19211.87"/>
    <s v="N/A"/>
    <n v="0"/>
    <n v="0"/>
    <n v="0"/>
    <e v="#DIV/0!"/>
  </r>
  <r>
    <s v="Sparks ES-21st Century classroom-Environ Consultant"/>
    <x v="4"/>
    <x v="25"/>
    <x v="0"/>
    <x v="9"/>
    <n v="11270.97"/>
    <s v="No Proposal Provided"/>
    <n v="34245"/>
    <n v="15465"/>
    <n v="18780"/>
    <n v="0.54840122645641698"/>
  </r>
  <r>
    <s v="Sparks ES-21st Century classroom-FF &amp; E"/>
    <x v="4"/>
    <x v="25"/>
    <x v="0"/>
    <x v="10"/>
    <n v="400000"/>
    <s v="No Proposal Provided"/>
    <n v="384374.12000000011"/>
    <n v="1.2278178473934531E-11"/>
    <n v="384374.12000000011"/>
    <n v="1"/>
  </r>
  <r>
    <s v="Sparks ES-21st Century classroom-Legal Services"/>
    <x v="4"/>
    <x v="25"/>
    <x v="0"/>
    <x v="11"/>
    <n v="0"/>
    <n v="0"/>
    <n v="0"/>
    <n v="0"/>
    <n v="0"/>
    <e v="#DIV/0!"/>
  </r>
  <r>
    <s v="Sparks ES-21st Century classroom-Move classroom"/>
    <x v="4"/>
    <x v="25"/>
    <x v="0"/>
    <x v="12"/>
    <n v="0"/>
    <n v="0"/>
    <n v="499.44"/>
    <n v="0"/>
    <n v="499.44"/>
    <n v="1"/>
  </r>
  <r>
    <s v="Sparks ES-21st Century classroom-Move Management"/>
    <x v="4"/>
    <x v="25"/>
    <x v="0"/>
    <x v="13"/>
    <n v="10246.33"/>
    <s v="N/A"/>
    <n v="10000"/>
    <n v="7032.9499999999989"/>
    <n v="2967.0500000000006"/>
    <n v="0.29670500000000005"/>
  </r>
  <r>
    <s v="Sparks ES-21st Century classroom-Reprographics"/>
    <x v="4"/>
    <x v="25"/>
    <x v="0"/>
    <x v="14"/>
    <n v="1408.87"/>
    <s v="N/A"/>
    <n v="1622.1599999999999"/>
    <n v="0"/>
    <n v="1622.1599999999999"/>
    <n v="1"/>
  </r>
  <r>
    <s v="Sparks ES-21st Century classroom-Technology"/>
    <x v="4"/>
    <x v="25"/>
    <x v="0"/>
    <x v="15"/>
    <n v="400000"/>
    <s v="No Proposal Provided"/>
    <n v="252286.37"/>
    <n v="0"/>
    <n v="252286.37"/>
    <n v="1"/>
  </r>
  <r>
    <s v="Sparks ES-Ceiling replacement-CM/PM Management"/>
    <x v="4"/>
    <x v="25"/>
    <x v="1"/>
    <x v="2"/>
    <n v="0"/>
    <n v="0"/>
    <n v="0"/>
    <n v="0"/>
    <n v="0"/>
    <e v="#DIV/0!"/>
  </r>
  <r>
    <s v="Sparks ES-Ceiling replacement-Contractor"/>
    <x v="4"/>
    <x v="25"/>
    <x v="1"/>
    <x v="4"/>
    <n v="258122"/>
    <n v="258122"/>
    <n v="258122"/>
    <n v="0"/>
    <n v="258122.00000000003"/>
    <n v="1.0000000000000002"/>
  </r>
  <r>
    <s v="Sparks ES-Drinking Fountain replacement-Advertisement"/>
    <x v="4"/>
    <x v="25"/>
    <x v="2"/>
    <x v="0"/>
    <n v="0"/>
    <n v="0"/>
    <n v="0"/>
    <n v="0"/>
    <n v="0"/>
    <e v="#DIV/0!"/>
  </r>
  <r>
    <s v="Sparks ES-Drinking Fountain replacement-Contractor"/>
    <x v="4"/>
    <x v="25"/>
    <x v="2"/>
    <x v="4"/>
    <n v="15000"/>
    <s v="N/A"/>
    <n v="0"/>
    <n v="0"/>
    <n v="0"/>
    <e v="#DIV/0!"/>
  </r>
  <r>
    <s v="Sparks ES-Drinking Fountain replacement-Design"/>
    <x v="4"/>
    <x v="25"/>
    <x v="2"/>
    <x v="5"/>
    <n v="0"/>
    <n v="0"/>
    <n v="0"/>
    <n v="0"/>
    <n v="0"/>
    <e v="#DIV/0!"/>
  </r>
  <r>
    <s v="Sparks ES-Drinking Fountain replacement-DSA Fees"/>
    <x v="4"/>
    <x v="25"/>
    <x v="2"/>
    <x v="6"/>
    <n v="0"/>
    <n v="0"/>
    <n v="0"/>
    <n v="0"/>
    <n v="0"/>
    <e v="#DIV/0!"/>
  </r>
  <r>
    <s v="Sparks ES-Drinking Fountain replacement-DSA Inspection"/>
    <x v="4"/>
    <x v="25"/>
    <x v="2"/>
    <x v="7"/>
    <n v="1200"/>
    <s v="No Proposal Provided"/>
    <n v="0"/>
    <n v="0"/>
    <n v="0"/>
    <e v="#DIV/0!"/>
  </r>
  <r>
    <s v="Sparks ES-Drinking Fountain replacement-DSA Special Inspection"/>
    <x v="4"/>
    <x v="25"/>
    <x v="2"/>
    <x v="8"/>
    <n v="0"/>
    <n v="0"/>
    <n v="0"/>
    <n v="0"/>
    <n v="0"/>
    <e v="#DIV/0!"/>
  </r>
  <r>
    <s v="Sparks ES-Drinking Fountain replacement-Environ Consultant"/>
    <x v="4"/>
    <x v="25"/>
    <x v="2"/>
    <x v="9"/>
    <n v="0"/>
    <n v="0"/>
    <n v="0"/>
    <n v="0"/>
    <n v="0"/>
    <e v="#DIV/0!"/>
  </r>
  <r>
    <s v="Sparks ES-Drinking Fountain replacement-Reprographics"/>
    <x v="4"/>
    <x v="25"/>
    <x v="2"/>
    <x v="14"/>
    <n v="0"/>
    <n v="0"/>
    <n v="0"/>
    <n v="0"/>
    <n v="0"/>
    <e v="#DIV/0!"/>
  </r>
  <r>
    <s v="Sparks ES-Fire Alarm replacement-Advertisement"/>
    <x v="4"/>
    <x v="25"/>
    <x v="3"/>
    <x v="0"/>
    <n v="0"/>
    <n v="0"/>
    <n v="0"/>
    <n v="0"/>
    <n v="0"/>
    <e v="#DIV/0!"/>
  </r>
  <r>
    <s v="Sparks ES-Fire Alarm replacement-Contractor"/>
    <x v="4"/>
    <x v="25"/>
    <x v="3"/>
    <x v="4"/>
    <n v="300000"/>
    <s v="N/A"/>
    <n v="0"/>
    <n v="0"/>
    <n v="0"/>
    <e v="#DIV/0!"/>
  </r>
  <r>
    <s v="Sparks ES-Fire Alarm replacement-Design"/>
    <x v="4"/>
    <x v="25"/>
    <x v="3"/>
    <x v="5"/>
    <n v="12125"/>
    <s v="No Proposal Provided"/>
    <n v="0"/>
    <n v="0"/>
    <n v="0"/>
    <e v="#DIV/0!"/>
  </r>
  <r>
    <s v="Sparks ES-Fire Alarm replacement-DSA Fees"/>
    <x v="4"/>
    <x v="25"/>
    <x v="3"/>
    <x v="6"/>
    <n v="0"/>
    <n v="0"/>
    <n v="930"/>
    <n v="0"/>
    <n v="930"/>
    <n v="1"/>
  </r>
  <r>
    <s v="Sparks ES-Fire Alarm replacement-DSA Inspection"/>
    <x v="4"/>
    <x v="25"/>
    <x v="3"/>
    <x v="7"/>
    <n v="0"/>
    <n v="0"/>
    <n v="0"/>
    <n v="0"/>
    <n v="0"/>
    <e v="#DIV/0!"/>
  </r>
  <r>
    <s v="Sparks ES-Fire Alarm replacement-Environ Consultant"/>
    <x v="4"/>
    <x v="25"/>
    <x v="3"/>
    <x v="9"/>
    <n v="0"/>
    <n v="0"/>
    <n v="0"/>
    <n v="0"/>
    <n v="0"/>
    <e v="#DIV/0!"/>
  </r>
  <r>
    <s v="Sparks ES-Fire Alarm replacement-Reprographics"/>
    <x v="4"/>
    <x v="25"/>
    <x v="3"/>
    <x v="14"/>
    <n v="0"/>
    <n v="0"/>
    <n v="0"/>
    <n v="0"/>
    <n v="0"/>
    <e v="#DIV/0!"/>
  </r>
  <r>
    <s v="Sparks ES-Interim Housing-Advertisement"/>
    <x v="4"/>
    <x v="25"/>
    <x v="4"/>
    <x v="0"/>
    <n v="400"/>
    <s v="N/A"/>
    <n v="0"/>
    <n v="0"/>
    <n v="0"/>
    <e v="#DIV/0!"/>
  </r>
  <r>
    <s v="Sparks ES-Interim Housing-Alarm"/>
    <x v="4"/>
    <x v="25"/>
    <x v="4"/>
    <x v="16"/>
    <n v="0"/>
    <n v="0"/>
    <n v="0"/>
    <n v="0"/>
    <n v="0"/>
    <e v="#DIV/0!"/>
  </r>
  <r>
    <s v="Sparks ES-Interim Housing-CM/PM Management"/>
    <x v="4"/>
    <x v="25"/>
    <x v="4"/>
    <x v="2"/>
    <n v="0"/>
    <n v="0"/>
    <n v="0"/>
    <n v="0"/>
    <n v="0"/>
    <e v="#DIV/0!"/>
  </r>
  <r>
    <s v="Sparks ES-Interim Housing-Construction Contingency"/>
    <x v="4"/>
    <x v="25"/>
    <x v="4"/>
    <x v="3"/>
    <n v="55000"/>
    <s v="N/A"/>
    <n v="0"/>
    <n v="0"/>
    <n v="0"/>
    <e v="#DIV/0!"/>
  </r>
  <r>
    <s v="Sparks ES-Interim Housing-Contractor"/>
    <x v="4"/>
    <x v="25"/>
    <x v="4"/>
    <x v="4"/>
    <n v="550000"/>
    <s v="N/A"/>
    <n v="0"/>
    <n v="0"/>
    <n v="0"/>
    <e v="#DIV/0!"/>
  </r>
  <r>
    <s v="Sparks ES-Interim Housing-Design"/>
    <x v="4"/>
    <x v="25"/>
    <x v="4"/>
    <x v="5"/>
    <n v="80000"/>
    <s v="N/A"/>
    <n v="0"/>
    <n v="0"/>
    <n v="0"/>
    <e v="#DIV/0!"/>
  </r>
  <r>
    <s v="Sparks ES-Interim Housing-DSA Fees"/>
    <x v="4"/>
    <x v="25"/>
    <x v="4"/>
    <x v="6"/>
    <n v="14000"/>
    <s v="N/A"/>
    <n v="0"/>
    <n v="0"/>
    <n v="0"/>
    <e v="#DIV/0!"/>
  </r>
  <r>
    <s v="Sparks ES-Interim Housing-DSA Inspection"/>
    <x v="4"/>
    <x v="25"/>
    <x v="4"/>
    <x v="7"/>
    <n v="12000"/>
    <s v="N/A"/>
    <n v="0"/>
    <n v="0"/>
    <n v="0"/>
    <e v="#DIV/0!"/>
  </r>
  <r>
    <s v="Sparks ES-Interim Housing-DSA Special Inspection"/>
    <x v="4"/>
    <x v="25"/>
    <x v="4"/>
    <x v="8"/>
    <n v="12000"/>
    <s v="N/A"/>
    <n v="0"/>
    <n v="0"/>
    <n v="0"/>
    <e v="#DIV/0!"/>
  </r>
  <r>
    <s v="Sparks ES-Interim Housing-Environ Consultant"/>
    <x v="4"/>
    <x v="25"/>
    <x v="4"/>
    <x v="9"/>
    <n v="0"/>
    <n v="0"/>
    <n v="0"/>
    <n v="0"/>
    <n v="0"/>
    <e v="#DIV/0!"/>
  </r>
  <r>
    <s v="Sparks ES-Interim Housing-FF &amp; E"/>
    <x v="4"/>
    <x v="25"/>
    <x v="4"/>
    <x v="10"/>
    <n v="0"/>
    <n v="0"/>
    <n v="0"/>
    <n v="0"/>
    <n v="0"/>
    <e v="#DIV/0!"/>
  </r>
  <r>
    <s v="Sparks ES-Interim Housing-Legal Services"/>
    <x v="4"/>
    <x v="25"/>
    <x v="4"/>
    <x v="11"/>
    <n v="0"/>
    <n v="0"/>
    <n v="0"/>
    <n v="0"/>
    <n v="0"/>
    <e v="#DIV/0!"/>
  </r>
  <r>
    <s v="Sparks ES-Interim Housing-Modular Buildings"/>
    <x v="4"/>
    <x v="25"/>
    <x v="4"/>
    <x v="17"/>
    <n v="150000"/>
    <s v="N/A"/>
    <n v="0"/>
    <n v="0"/>
    <n v="0"/>
    <e v="#DIV/0!"/>
  </r>
  <r>
    <s v="Sparks ES-Interim Housing-Move Management"/>
    <x v="4"/>
    <x v="25"/>
    <x v="4"/>
    <x v="13"/>
    <n v="0"/>
    <n v="0"/>
    <n v="0"/>
    <n v="0"/>
    <n v="0"/>
    <e v="#DIV/0!"/>
  </r>
  <r>
    <s v="Sparks ES-Interim Housing-Reprographics"/>
    <x v="4"/>
    <x v="25"/>
    <x v="4"/>
    <x v="14"/>
    <n v="400"/>
    <s v="N/A"/>
    <n v="0"/>
    <n v="0"/>
    <n v="0"/>
    <e v="#DIV/0!"/>
  </r>
  <r>
    <s v="Sparks ES-Interim Housing-Technology"/>
    <x v="4"/>
    <x v="25"/>
    <x v="4"/>
    <x v="15"/>
    <n v="0"/>
    <n v="0"/>
    <n v="0"/>
    <n v="0"/>
    <n v="0"/>
    <e v="#DIV/0!"/>
  </r>
  <r>
    <s v="Sparks MS-21st Century classroom-Advertisement"/>
    <x v="6"/>
    <x v="26"/>
    <x v="0"/>
    <x v="0"/>
    <n v="1181.31"/>
    <s v="N/A"/>
    <n v="324.48"/>
    <n v="0"/>
    <n v="324.48"/>
    <n v="1"/>
  </r>
  <r>
    <s v="Sparks MS-21st Century classroom-Asbestos oversight/survey/abatement"/>
    <x v="6"/>
    <x v="26"/>
    <x v="0"/>
    <x v="1"/>
    <n v="56000"/>
    <s v="N/A"/>
    <n v="0"/>
    <n v="0"/>
    <n v="0"/>
    <e v="#DIV/0!"/>
  </r>
  <r>
    <s v="Sparks MS-21st Century classroom-CM/PM Management"/>
    <x v="6"/>
    <x v="26"/>
    <x v="0"/>
    <x v="2"/>
    <n v="204134.44"/>
    <n v="0"/>
    <n v="412803.75"/>
    <n v="0"/>
    <n v="412803.75"/>
    <n v="1"/>
  </r>
  <r>
    <s v="Sparks MS-21st Century classroom-Construction Contingency"/>
    <x v="6"/>
    <x v="26"/>
    <x v="0"/>
    <x v="3"/>
    <n v="184094.8"/>
    <s v="N/A"/>
    <n v="0"/>
    <n v="0"/>
    <n v="0"/>
    <e v="#DIV/0!"/>
  </r>
  <r>
    <s v="Sparks MS-21st Century classroom-Contractor"/>
    <x v="6"/>
    <x v="26"/>
    <x v="0"/>
    <x v="4"/>
    <n v="1963739.23"/>
    <s v="N/A"/>
    <n v="1670154.6400000001"/>
    <n v="0"/>
    <n v="1670154.6400000001"/>
    <n v="1"/>
  </r>
  <r>
    <s v="Sparks MS-21st Century classroom-Design"/>
    <x v="6"/>
    <x v="26"/>
    <x v="0"/>
    <x v="5"/>
    <n v="225522.57"/>
    <n v="150523"/>
    <n v="480542.99999999994"/>
    <n v="206206"/>
    <n v="274336.99999999994"/>
    <n v="0.57088959780914506"/>
  </r>
  <r>
    <s v="Sparks MS-21st Century classroom-DSA Fees"/>
    <x v="6"/>
    <x v="26"/>
    <x v="0"/>
    <x v="6"/>
    <n v="0"/>
    <n v="0"/>
    <n v="53730.720000000001"/>
    <n v="0"/>
    <n v="53730.720000000001"/>
    <n v="1"/>
  </r>
  <r>
    <s v="Sparks MS-21st Century classroom-DSA Inspection"/>
    <x v="6"/>
    <x v="26"/>
    <x v="0"/>
    <x v="7"/>
    <n v="32217.51"/>
    <s v="N/A"/>
    <n v="38845"/>
    <n v="0"/>
    <n v="38845"/>
    <n v="1"/>
  </r>
  <r>
    <s v="Sparks MS-21st Century classroom-DSA Special Inspection"/>
    <x v="6"/>
    <x v="26"/>
    <x v="0"/>
    <x v="8"/>
    <n v="16108.76"/>
    <s v="N/A"/>
    <n v="6891.5"/>
    <n v="0"/>
    <n v="6891.5"/>
    <n v="1"/>
  </r>
  <r>
    <s v="Sparks MS-21st Century classroom-Environ Consultant"/>
    <x v="6"/>
    <x v="26"/>
    <x v="0"/>
    <x v="9"/>
    <n v="9450.4699999999993"/>
    <s v="No Proposal Provided"/>
    <n v="10500"/>
    <n v="0"/>
    <n v="10500"/>
    <n v="1"/>
  </r>
  <r>
    <s v="Sparks MS-21st Century classroom-FF &amp; E"/>
    <x v="6"/>
    <x v="26"/>
    <x v="0"/>
    <x v="10"/>
    <n v="460000"/>
    <n v="0"/>
    <n v="288808.41000000003"/>
    <n v="0"/>
    <n v="288808.41000000003"/>
    <n v="1"/>
  </r>
  <r>
    <s v="Sparks MS-21st Century classroom-Legal Services"/>
    <x v="6"/>
    <x v="26"/>
    <x v="0"/>
    <x v="11"/>
    <n v="0"/>
    <n v="0"/>
    <n v="0"/>
    <n v="0"/>
    <n v="0"/>
    <e v="#DIV/0!"/>
  </r>
  <r>
    <s v="Sparks MS-21st Century classroom-Move classroom"/>
    <x v="6"/>
    <x v="26"/>
    <x v="0"/>
    <x v="12"/>
    <n v="0"/>
    <n v="0"/>
    <n v="318.77"/>
    <n v="0"/>
    <n v="318.77"/>
    <n v="1"/>
  </r>
  <r>
    <s v="Sparks MS-21st Century classroom-Move Management"/>
    <x v="6"/>
    <x v="26"/>
    <x v="0"/>
    <x v="13"/>
    <n v="8591.34"/>
    <s v="N/A"/>
    <n v="3630"/>
    <n v="0"/>
    <n v="3630"/>
    <n v="1"/>
  </r>
  <r>
    <s v="Sparks MS-21st Century classroom-Reprographics"/>
    <x v="6"/>
    <x v="26"/>
    <x v="0"/>
    <x v="14"/>
    <n v="1181.31"/>
    <s v="N/A"/>
    <n v="2627.93"/>
    <n v="0"/>
    <n v="2627.93"/>
    <n v="1"/>
  </r>
  <r>
    <s v="Sparks MS-21st Century classroom-Technology"/>
    <x v="6"/>
    <x v="26"/>
    <x v="0"/>
    <x v="15"/>
    <n v="460000"/>
    <s v="No Proposal Provided"/>
    <n v="331175.82"/>
    <n v="0"/>
    <n v="331175.82"/>
    <n v="1"/>
  </r>
  <r>
    <s v="Sparks MS-Ceiling replacement-CM/PM Management"/>
    <x v="6"/>
    <x v="26"/>
    <x v="1"/>
    <x v="2"/>
    <n v="0"/>
    <n v="0"/>
    <n v="0"/>
    <n v="0"/>
    <n v="0"/>
    <e v="#DIV/0!"/>
  </r>
  <r>
    <s v="Sparks MS-Ceiling replacement-Contractor"/>
    <x v="6"/>
    <x v="26"/>
    <x v="1"/>
    <x v="4"/>
    <n v="0"/>
    <n v="0"/>
    <n v="0"/>
    <n v="0"/>
    <n v="0"/>
    <e v="#DIV/0!"/>
  </r>
  <r>
    <s v="Sparks MS-Drinking Fountain replacement-Advertisement"/>
    <x v="6"/>
    <x v="26"/>
    <x v="2"/>
    <x v="0"/>
    <n v="0"/>
    <n v="0"/>
    <n v="0"/>
    <n v="0"/>
    <n v="0"/>
    <e v="#DIV/0!"/>
  </r>
  <r>
    <s v="Sparks MS-Drinking Fountain replacement-Contractor"/>
    <x v="6"/>
    <x v="26"/>
    <x v="2"/>
    <x v="4"/>
    <n v="15000"/>
    <s v="N/A"/>
    <n v="0"/>
    <n v="0"/>
    <n v="0"/>
    <e v="#DIV/0!"/>
  </r>
  <r>
    <s v="Sparks MS-Drinking Fountain replacement-Design"/>
    <x v="6"/>
    <x v="26"/>
    <x v="2"/>
    <x v="5"/>
    <n v="0"/>
    <n v="0"/>
    <n v="0"/>
    <n v="0"/>
    <n v="0"/>
    <e v="#DIV/0!"/>
  </r>
  <r>
    <s v="Sparks MS-Drinking Fountain replacement-DSA Fees"/>
    <x v="6"/>
    <x v="26"/>
    <x v="2"/>
    <x v="6"/>
    <n v="0"/>
    <n v="0"/>
    <n v="0"/>
    <n v="0"/>
    <n v="0"/>
    <e v="#DIV/0!"/>
  </r>
  <r>
    <s v="Sparks MS-Drinking Fountain replacement-DSA Inspection"/>
    <x v="6"/>
    <x v="26"/>
    <x v="2"/>
    <x v="7"/>
    <n v="0"/>
    <n v="0"/>
    <n v="0"/>
    <n v="0"/>
    <n v="0"/>
    <e v="#DIV/0!"/>
  </r>
  <r>
    <s v="Sparks MS-Drinking Fountain replacement-DSA Special Inspection"/>
    <x v="6"/>
    <x v="26"/>
    <x v="2"/>
    <x v="8"/>
    <n v="0"/>
    <n v="0"/>
    <n v="0"/>
    <n v="0"/>
    <n v="0"/>
    <e v="#DIV/0!"/>
  </r>
  <r>
    <s v="Sparks MS-Drinking Fountain replacement-Environ Consultant"/>
    <x v="6"/>
    <x v="26"/>
    <x v="2"/>
    <x v="9"/>
    <n v="0"/>
    <n v="0"/>
    <n v="0"/>
    <n v="0"/>
    <n v="0"/>
    <e v="#DIV/0!"/>
  </r>
  <r>
    <s v="Sparks MS-Drinking Fountain replacement-Reprographics"/>
    <x v="6"/>
    <x v="26"/>
    <x v="2"/>
    <x v="14"/>
    <n v="0"/>
    <n v="0"/>
    <n v="0"/>
    <n v="0"/>
    <n v="0"/>
    <e v="#DIV/0!"/>
  </r>
  <r>
    <s v="Sparks MS-Fire Alarm replacement-Advertisement"/>
    <x v="6"/>
    <x v="26"/>
    <x v="3"/>
    <x v="0"/>
    <n v="0"/>
    <n v="0"/>
    <n v="0"/>
    <n v="0"/>
    <n v="0"/>
    <e v="#DIV/0!"/>
  </r>
  <r>
    <s v="Sparks MS-Fire Alarm replacement-Contractor"/>
    <x v="6"/>
    <x v="26"/>
    <x v="3"/>
    <x v="4"/>
    <n v="240000"/>
    <n v="162000"/>
    <n v="152000"/>
    <n v="0"/>
    <n v="152000"/>
    <n v="1"/>
  </r>
  <r>
    <s v="Sparks MS-Fire Alarm replacement-Design"/>
    <x v="6"/>
    <x v="26"/>
    <x v="3"/>
    <x v="5"/>
    <n v="4950"/>
    <s v="No Proposal Provided"/>
    <n v="4950"/>
    <n v="0"/>
    <n v="4950"/>
    <n v="1"/>
  </r>
  <r>
    <s v="Sparks MS-Fire Alarm replacement-DSA Fees"/>
    <x v="6"/>
    <x v="26"/>
    <x v="3"/>
    <x v="6"/>
    <n v="0"/>
    <n v="0"/>
    <n v="860"/>
    <n v="0"/>
    <n v="860"/>
    <n v="1"/>
  </r>
  <r>
    <s v="Sparks MS-Fire Alarm replacement-DSA Inspection"/>
    <x v="6"/>
    <x v="26"/>
    <x v="3"/>
    <x v="7"/>
    <n v="6875"/>
    <s v="No Proposal Provided"/>
    <n v="6875"/>
    <n v="0"/>
    <n v="6875"/>
    <n v="1"/>
  </r>
  <r>
    <s v="Sparks MS-Fire Alarm replacement-Environ Consultant"/>
    <x v="6"/>
    <x v="26"/>
    <x v="3"/>
    <x v="9"/>
    <n v="0"/>
    <n v="0"/>
    <n v="0"/>
    <n v="0"/>
    <n v="0"/>
    <e v="#DIV/0!"/>
  </r>
  <r>
    <s v="Sparks MS-Fire Alarm replacement-Reprographics"/>
    <x v="6"/>
    <x v="26"/>
    <x v="3"/>
    <x v="14"/>
    <n v="0"/>
    <n v="0"/>
    <n v="0"/>
    <n v="0"/>
    <n v="0"/>
    <e v="#DIV/0!"/>
  </r>
  <r>
    <s v="Sparks MS-Interim Housing-Advertisement"/>
    <x v="6"/>
    <x v="26"/>
    <x v="4"/>
    <x v="0"/>
    <s v="No IH Required"/>
    <n v="0"/>
    <n v="0"/>
    <n v="0"/>
    <n v="0"/>
    <e v="#DIV/0!"/>
  </r>
  <r>
    <s v="Sparks MS-Interim Housing-Alarm"/>
    <x v="6"/>
    <x v="26"/>
    <x v="4"/>
    <x v="16"/>
    <s v="No IH Required"/>
    <n v="0"/>
    <n v="0"/>
    <n v="0"/>
    <n v="0"/>
    <e v="#DIV/0!"/>
  </r>
  <r>
    <s v="Sparks MS-Interim Housing-CM/PM Management"/>
    <x v="6"/>
    <x v="26"/>
    <x v="4"/>
    <x v="2"/>
    <s v="No IH Required"/>
    <n v="0"/>
    <n v="0"/>
    <n v="0"/>
    <n v="0"/>
    <e v="#DIV/0!"/>
  </r>
  <r>
    <s v="Sparks MS-Interim Housing-Construction Contingency"/>
    <x v="6"/>
    <x v="26"/>
    <x v="4"/>
    <x v="3"/>
    <s v="No IH Required"/>
    <n v="0"/>
    <n v="0"/>
    <n v="0"/>
    <n v="0"/>
    <e v="#DIV/0!"/>
  </r>
  <r>
    <s v="Sparks MS-Interim Housing-Contractor"/>
    <x v="6"/>
    <x v="26"/>
    <x v="4"/>
    <x v="4"/>
    <s v="No IH Required"/>
    <n v="0"/>
    <n v="0"/>
    <n v="0"/>
    <n v="0"/>
    <e v="#DIV/0!"/>
  </r>
  <r>
    <s v="Sparks MS-Interim Housing-Design"/>
    <x v="6"/>
    <x v="26"/>
    <x v="4"/>
    <x v="5"/>
    <s v="No IH Required"/>
    <n v="0"/>
    <n v="0"/>
    <n v="0"/>
    <n v="0"/>
    <e v="#DIV/0!"/>
  </r>
  <r>
    <s v="Sparks MS-Interim Housing-DSA Fees"/>
    <x v="6"/>
    <x v="26"/>
    <x v="4"/>
    <x v="6"/>
    <s v="No IH Required"/>
    <n v="0"/>
    <n v="0"/>
    <n v="0"/>
    <n v="0"/>
    <e v="#DIV/0!"/>
  </r>
  <r>
    <s v="Sparks MS-Interim Housing-DSA Inspection"/>
    <x v="6"/>
    <x v="26"/>
    <x v="4"/>
    <x v="7"/>
    <s v="No IH Required"/>
    <n v="0"/>
    <n v="0"/>
    <n v="0"/>
    <n v="0"/>
    <e v="#DIV/0!"/>
  </r>
  <r>
    <s v="Sparks MS-Interim Housing-DSA Special Inspection"/>
    <x v="6"/>
    <x v="26"/>
    <x v="4"/>
    <x v="8"/>
    <s v="No IH Required"/>
    <n v="0"/>
    <n v="0"/>
    <n v="0"/>
    <n v="0"/>
    <e v="#DIV/0!"/>
  </r>
  <r>
    <s v="Sparks MS-Interim Housing-Environ Consultant"/>
    <x v="6"/>
    <x v="26"/>
    <x v="4"/>
    <x v="9"/>
    <s v="No IH Required"/>
    <n v="0"/>
    <n v="0"/>
    <n v="0"/>
    <n v="0"/>
    <e v="#DIV/0!"/>
  </r>
  <r>
    <s v="Sparks MS-Interim Housing-FF &amp; E"/>
    <x v="6"/>
    <x v="26"/>
    <x v="4"/>
    <x v="10"/>
    <s v="No IH Required"/>
    <n v="0"/>
    <n v="0"/>
    <n v="0"/>
    <n v="0"/>
    <e v="#DIV/0!"/>
  </r>
  <r>
    <s v="Sparks MS-Interim Housing-Legal Services"/>
    <x v="6"/>
    <x v="26"/>
    <x v="4"/>
    <x v="11"/>
    <s v="No IH Required"/>
    <n v="0"/>
    <n v="0"/>
    <n v="0"/>
    <n v="0"/>
    <e v="#DIV/0!"/>
  </r>
  <r>
    <s v="Sparks MS-Interim Housing-Modular Buildings"/>
    <x v="6"/>
    <x v="26"/>
    <x v="4"/>
    <x v="17"/>
    <s v="No IH Required"/>
    <n v="0"/>
    <n v="0"/>
    <n v="0"/>
    <n v="0"/>
    <e v="#DIV/0!"/>
  </r>
  <r>
    <s v="Sparks MS-Interim Housing-Move Management"/>
    <x v="6"/>
    <x v="26"/>
    <x v="4"/>
    <x v="13"/>
    <s v="No IH Required"/>
    <n v="0"/>
    <n v="0"/>
    <n v="0"/>
    <n v="0"/>
    <e v="#DIV/0!"/>
  </r>
  <r>
    <s v="Sparks MS-Interim Housing-Reprographics"/>
    <x v="6"/>
    <x v="26"/>
    <x v="4"/>
    <x v="14"/>
    <s v="No IH Required"/>
    <n v="0"/>
    <n v="0"/>
    <n v="0"/>
    <n v="0"/>
    <e v="#DIV/0!"/>
  </r>
  <r>
    <s v="Sparks MS-Interim Housing-Technology"/>
    <x v="6"/>
    <x v="26"/>
    <x v="4"/>
    <x v="15"/>
    <s v="No IH Required"/>
    <n v="0"/>
    <n v="0"/>
    <n v="0"/>
    <n v="0"/>
    <e v="#DIV/0!"/>
  </r>
  <r>
    <s v="Stimson-21st Century classroom-Advertisement"/>
    <x v="5"/>
    <x v="27"/>
    <x v="0"/>
    <x v="0"/>
    <n v="0"/>
    <n v="931"/>
    <n v="292.31"/>
    <n v="0"/>
    <n v="292.31"/>
    <n v="1"/>
  </r>
  <r>
    <s v="Stimson-21st Century classroom-Asbestos oversight/survey/abatement"/>
    <x v="5"/>
    <x v="27"/>
    <x v="0"/>
    <x v="1"/>
    <n v="0"/>
    <n v="0"/>
    <n v="0"/>
    <n v="0"/>
    <n v="0"/>
    <e v="#DIV/0!"/>
  </r>
  <r>
    <s v="Stimson-21st Century classroom-CM/PM Management"/>
    <x v="5"/>
    <x v="27"/>
    <x v="0"/>
    <x v="2"/>
    <n v="72491"/>
    <n v="57721"/>
    <n v="18600"/>
    <n v="0"/>
    <n v="18600"/>
    <n v="1"/>
  </r>
  <r>
    <s v="Stimson-21st Century classroom-Construction Contingency"/>
    <x v="5"/>
    <x v="27"/>
    <x v="0"/>
    <x v="3"/>
    <n v="79796.399999999994"/>
    <n v="133021"/>
    <n v="0"/>
    <n v="0"/>
    <n v="0"/>
    <e v="#DIV/0!"/>
  </r>
  <r>
    <s v="Stimson-21st Century classroom-Contractor"/>
    <x v="5"/>
    <x v="27"/>
    <x v="0"/>
    <x v="4"/>
    <n v="851188.2"/>
    <n v="797964"/>
    <n v="450000"/>
    <n v="109923.01000000001"/>
    <n v="340076.99"/>
    <n v="0.75572664444444437"/>
  </r>
  <r>
    <s v="Stimson-21st Century classroom-Design"/>
    <x v="5"/>
    <x v="27"/>
    <x v="0"/>
    <x v="5"/>
    <n v="41893.11"/>
    <n v="0"/>
    <n v="0"/>
    <n v="0"/>
    <n v="0"/>
    <e v="#DIV/0!"/>
  </r>
  <r>
    <s v="Stimson-21st Century classroom-DSA Fees"/>
    <x v="5"/>
    <x v="27"/>
    <x v="0"/>
    <x v="6"/>
    <n v="16292.23"/>
    <s v="N/A"/>
    <n v="0"/>
    <n v="0"/>
    <n v="0"/>
    <e v="#DIV/0!"/>
  </r>
  <r>
    <s v="Stimson-21st Century classroom-DSA Inspection"/>
    <x v="5"/>
    <x v="27"/>
    <x v="0"/>
    <x v="7"/>
    <n v="13964.77"/>
    <s v="N/A"/>
    <n v="0"/>
    <n v="0"/>
    <n v="0"/>
    <e v="#DIV/0!"/>
  </r>
  <r>
    <s v="Stimson-21st Century classroom-DSA Special Inspection"/>
    <x v="5"/>
    <x v="27"/>
    <x v="0"/>
    <x v="8"/>
    <n v="0"/>
    <n v="0"/>
    <n v="0"/>
    <n v="0"/>
    <n v="0"/>
    <e v="#DIV/0!"/>
  </r>
  <r>
    <s v="Stimson-21st Century classroom-Environ Consultant"/>
    <x v="5"/>
    <x v="27"/>
    <x v="0"/>
    <x v="9"/>
    <n v="0"/>
    <n v="0"/>
    <n v="0"/>
    <n v="0"/>
    <n v="0"/>
    <e v="#DIV/0!"/>
  </r>
  <r>
    <s v="Stimson-21st Century classroom-FF &amp; E"/>
    <x v="5"/>
    <x v="27"/>
    <x v="0"/>
    <x v="10"/>
    <n v="240000"/>
    <s v="N/A"/>
    <n v="0"/>
    <n v="0"/>
    <n v="0"/>
    <e v="#DIV/0!"/>
  </r>
  <r>
    <s v="Stimson-21st Century classroom-Legal Services"/>
    <x v="5"/>
    <x v="27"/>
    <x v="0"/>
    <x v="11"/>
    <n v="0"/>
    <n v="4655"/>
    <n v="0"/>
    <n v="0"/>
    <n v="0"/>
    <e v="#DIV/0!"/>
  </r>
  <r>
    <s v="Stimson-21st Century classroom-Move classroom"/>
    <x v="5"/>
    <x v="27"/>
    <x v="0"/>
    <x v="12"/>
    <n v="0"/>
    <n v="0"/>
    <n v="0"/>
    <n v="0"/>
    <n v="0"/>
    <e v="#DIV/0!"/>
  </r>
  <r>
    <s v="Stimson-21st Century classroom-Move Management"/>
    <x v="5"/>
    <x v="27"/>
    <x v="0"/>
    <x v="13"/>
    <n v="3723.94"/>
    <n v="3724"/>
    <n v="1445.3999999999978"/>
    <n v="0"/>
    <n v="1445.3999999999992"/>
    <n v="1.0000000000000009"/>
  </r>
  <r>
    <s v="Stimson-21st Century classroom-Reprographics"/>
    <x v="5"/>
    <x v="27"/>
    <x v="0"/>
    <x v="14"/>
    <n v="0"/>
    <n v="0"/>
    <n v="0"/>
    <n v="0"/>
    <n v="0"/>
    <e v="#DIV/0!"/>
  </r>
  <r>
    <s v="Stimson-21st Century classroom-Technology"/>
    <x v="5"/>
    <x v="27"/>
    <x v="0"/>
    <x v="15"/>
    <n v="240000"/>
    <s v="No Proposal Provided"/>
    <n v="20737.46"/>
    <n v="0"/>
    <n v="20737.46"/>
    <n v="1"/>
  </r>
  <r>
    <s v="Stimson-Ceiling replacement-CM/PM Management"/>
    <x v="5"/>
    <x v="27"/>
    <x v="1"/>
    <x v="2"/>
    <n v="0"/>
    <n v="0"/>
    <n v="0"/>
    <n v="0"/>
    <n v="0"/>
    <e v="#DIV/0!"/>
  </r>
  <r>
    <s v="Stimson-Ceiling replacement-Contractor"/>
    <x v="5"/>
    <x v="27"/>
    <x v="1"/>
    <x v="4"/>
    <n v="0"/>
    <n v="0"/>
    <n v="0"/>
    <n v="0"/>
    <n v="0"/>
    <e v="#DIV/0!"/>
  </r>
  <r>
    <s v="Stimson-Drinking Fountain replacement-Advertisement"/>
    <x v="5"/>
    <x v="27"/>
    <x v="2"/>
    <x v="0"/>
    <n v="0"/>
    <n v="0"/>
    <n v="0"/>
    <n v="0"/>
    <n v="0"/>
    <e v="#DIV/0!"/>
  </r>
  <r>
    <s v="Stimson-Drinking Fountain replacement-Contractor"/>
    <x v="5"/>
    <x v="27"/>
    <x v="2"/>
    <x v="4"/>
    <n v="0"/>
    <n v="0"/>
    <n v="0"/>
    <n v="0"/>
    <n v="0"/>
    <e v="#DIV/0!"/>
  </r>
  <r>
    <s v="Stimson-Drinking Fountain replacement-Design"/>
    <x v="5"/>
    <x v="27"/>
    <x v="2"/>
    <x v="5"/>
    <n v="0"/>
    <n v="0"/>
    <n v="0"/>
    <n v="0"/>
    <n v="0"/>
    <e v="#DIV/0!"/>
  </r>
  <r>
    <s v="Stimson-Drinking Fountain replacement-DSA Fees"/>
    <x v="5"/>
    <x v="27"/>
    <x v="2"/>
    <x v="6"/>
    <n v="0"/>
    <n v="0"/>
    <n v="0"/>
    <n v="0"/>
    <n v="0"/>
    <e v="#DIV/0!"/>
  </r>
  <r>
    <s v="Stimson-Drinking Fountain replacement-DSA Inspection"/>
    <x v="5"/>
    <x v="27"/>
    <x v="2"/>
    <x v="7"/>
    <n v="0"/>
    <n v="0"/>
    <n v="0"/>
    <n v="0"/>
    <n v="0"/>
    <e v="#DIV/0!"/>
  </r>
  <r>
    <s v="Stimson-Drinking Fountain replacement-DSA Special Inspection"/>
    <x v="5"/>
    <x v="27"/>
    <x v="2"/>
    <x v="8"/>
    <n v="0"/>
    <n v="0"/>
    <n v="0"/>
    <n v="0"/>
    <n v="0"/>
    <e v="#DIV/0!"/>
  </r>
  <r>
    <s v="Stimson-Drinking Fountain replacement-Environ Consultant"/>
    <x v="5"/>
    <x v="27"/>
    <x v="2"/>
    <x v="9"/>
    <n v="0"/>
    <n v="0"/>
    <n v="0"/>
    <n v="0"/>
    <n v="0"/>
    <e v="#DIV/0!"/>
  </r>
  <r>
    <s v="Stimson-Drinking Fountain replacement-Reprographics"/>
    <x v="5"/>
    <x v="27"/>
    <x v="2"/>
    <x v="14"/>
    <n v="0"/>
    <n v="0"/>
    <n v="0"/>
    <n v="0"/>
    <n v="0"/>
    <e v="#DIV/0!"/>
  </r>
  <r>
    <s v="Stimson-Fire Alarm replacement-Advertisement"/>
    <x v="5"/>
    <x v="27"/>
    <x v="3"/>
    <x v="0"/>
    <n v="0"/>
    <n v="0"/>
    <n v="0"/>
    <n v="0"/>
    <n v="0"/>
    <e v="#DIV/0!"/>
  </r>
  <r>
    <s v="Stimson-Fire Alarm replacement-Contractor"/>
    <x v="5"/>
    <x v="27"/>
    <x v="3"/>
    <x v="4"/>
    <n v="180000"/>
    <n v="0"/>
    <n v="0"/>
    <n v="0"/>
    <n v="0"/>
    <e v="#DIV/0!"/>
  </r>
  <r>
    <s v="Stimson-Fire Alarm replacement-Design"/>
    <x v="5"/>
    <x v="27"/>
    <x v="3"/>
    <x v="5"/>
    <n v="39500"/>
    <s v="No Proposal Provided"/>
    <n v="29625"/>
    <n v="0"/>
    <n v="29625"/>
    <n v="1"/>
  </r>
  <r>
    <s v="Stimson-Fire Alarm replacement-DSA Fees"/>
    <x v="5"/>
    <x v="27"/>
    <x v="3"/>
    <x v="6"/>
    <n v="375"/>
    <s v="No Proposal Provided"/>
    <n v="375"/>
    <n v="0"/>
    <n v="375"/>
    <n v="1"/>
  </r>
  <r>
    <s v="Stimson-Fire Alarm replacement-DSA Inspection"/>
    <x v="5"/>
    <x v="27"/>
    <x v="3"/>
    <x v="7"/>
    <n v="0"/>
    <n v="0"/>
    <n v="0"/>
    <n v="0"/>
    <n v="0"/>
    <e v="#DIV/0!"/>
  </r>
  <r>
    <s v="Stimson-Fire Alarm replacement-Environ Consultant"/>
    <x v="5"/>
    <x v="27"/>
    <x v="3"/>
    <x v="9"/>
    <n v="0"/>
    <n v="0"/>
    <n v="0"/>
    <n v="0"/>
    <n v="0"/>
    <e v="#DIV/0!"/>
  </r>
  <r>
    <s v="Stimson-Fire Alarm replacement-Reprographics"/>
    <x v="5"/>
    <x v="27"/>
    <x v="3"/>
    <x v="14"/>
    <n v="0"/>
    <n v="0"/>
    <n v="0"/>
    <n v="0"/>
    <n v="0"/>
    <e v="#DIV/0!"/>
  </r>
  <r>
    <s v="Stimson-Interim Housing-Advertisement"/>
    <x v="5"/>
    <x v="27"/>
    <x v="4"/>
    <x v="0"/>
    <s v="No IH Required"/>
    <n v="0"/>
    <n v="0"/>
    <n v="0"/>
    <n v="0"/>
    <e v="#DIV/0!"/>
  </r>
  <r>
    <s v="Stimson-Interim Housing-Alarm"/>
    <x v="5"/>
    <x v="27"/>
    <x v="4"/>
    <x v="16"/>
    <s v="No IH Required"/>
    <n v="0"/>
    <n v="0"/>
    <n v="0"/>
    <n v="0"/>
    <e v="#DIV/0!"/>
  </r>
  <r>
    <s v="Stimson-Interim Housing-CM/PM Management"/>
    <x v="5"/>
    <x v="27"/>
    <x v="4"/>
    <x v="2"/>
    <s v="No IH Required"/>
    <n v="0"/>
    <n v="0"/>
    <n v="0"/>
    <n v="0"/>
    <e v="#DIV/0!"/>
  </r>
  <r>
    <s v="Stimson-Interim Housing-Construction Contingency"/>
    <x v="5"/>
    <x v="27"/>
    <x v="4"/>
    <x v="3"/>
    <s v="No IH Required"/>
    <n v="0"/>
    <n v="0"/>
    <n v="0"/>
    <n v="0"/>
    <e v="#DIV/0!"/>
  </r>
  <r>
    <s v="Stimson-Interim Housing-Contractor"/>
    <x v="5"/>
    <x v="27"/>
    <x v="4"/>
    <x v="4"/>
    <s v="No IH Required"/>
    <n v="0"/>
    <n v="0"/>
    <n v="0"/>
    <n v="0"/>
    <e v="#DIV/0!"/>
  </r>
  <r>
    <s v="Stimson-Interim Housing-Design"/>
    <x v="5"/>
    <x v="27"/>
    <x v="4"/>
    <x v="5"/>
    <s v="No IH Required"/>
    <n v="0"/>
    <n v="0"/>
    <n v="0"/>
    <n v="0"/>
    <e v="#DIV/0!"/>
  </r>
  <r>
    <s v="Stimson-Interim Housing-DSA Fees"/>
    <x v="5"/>
    <x v="27"/>
    <x v="4"/>
    <x v="6"/>
    <s v="No IH Required"/>
    <n v="0"/>
    <n v="0"/>
    <n v="0"/>
    <n v="0"/>
    <e v="#DIV/0!"/>
  </r>
  <r>
    <s v="Stimson-Interim Housing-DSA Inspection"/>
    <x v="5"/>
    <x v="27"/>
    <x v="4"/>
    <x v="7"/>
    <s v="No IH Required"/>
    <n v="0"/>
    <n v="0"/>
    <n v="0"/>
    <n v="0"/>
    <e v="#DIV/0!"/>
  </r>
  <r>
    <s v="Stimson-Interim Housing-DSA Special Inspection"/>
    <x v="5"/>
    <x v="27"/>
    <x v="4"/>
    <x v="8"/>
    <s v="No IH Required"/>
    <n v="0"/>
    <n v="0"/>
    <n v="0"/>
    <n v="0"/>
    <e v="#DIV/0!"/>
  </r>
  <r>
    <s v="Stimson-Interim Housing-Environ Consultant"/>
    <x v="5"/>
    <x v="27"/>
    <x v="4"/>
    <x v="9"/>
    <s v="No IH Required"/>
    <n v="0"/>
    <n v="0"/>
    <n v="0"/>
    <n v="0"/>
    <e v="#DIV/0!"/>
  </r>
  <r>
    <s v="Stimson-Interim Housing-FF &amp; E"/>
    <x v="5"/>
    <x v="27"/>
    <x v="4"/>
    <x v="10"/>
    <s v="No IH Required"/>
    <n v="0"/>
    <n v="0"/>
    <n v="0"/>
    <n v="0"/>
    <e v="#DIV/0!"/>
  </r>
  <r>
    <s v="Stimson-Interim Housing-Legal Services"/>
    <x v="5"/>
    <x v="27"/>
    <x v="4"/>
    <x v="11"/>
    <s v="No IH Required"/>
    <n v="0"/>
    <n v="0"/>
    <n v="0"/>
    <n v="0"/>
    <e v="#DIV/0!"/>
  </r>
  <r>
    <s v="Stimson-Interim Housing-Modular Buildings"/>
    <x v="5"/>
    <x v="27"/>
    <x v="4"/>
    <x v="17"/>
    <s v="No IH Required"/>
    <n v="0"/>
    <n v="0"/>
    <n v="0"/>
    <n v="0"/>
    <e v="#DIV/0!"/>
  </r>
  <r>
    <s v="Stimson-Interim Housing-Move Management"/>
    <x v="5"/>
    <x v="27"/>
    <x v="4"/>
    <x v="13"/>
    <s v="No IH Required"/>
    <n v="0"/>
    <n v="0"/>
    <n v="0"/>
    <n v="0"/>
    <e v="#DIV/0!"/>
  </r>
  <r>
    <s v="Stimson-Interim Housing-Reprographics"/>
    <x v="5"/>
    <x v="27"/>
    <x v="4"/>
    <x v="14"/>
    <s v="No IH Required"/>
    <n v="0"/>
    <n v="0"/>
    <n v="0"/>
    <n v="0"/>
    <e v="#DIV/0!"/>
  </r>
  <r>
    <s v="Stimson-Interim Housing-Technology"/>
    <x v="5"/>
    <x v="27"/>
    <x v="4"/>
    <x v="15"/>
    <s v="No IH Required"/>
    <n v="0"/>
    <n v="0"/>
    <n v="0"/>
    <n v="0"/>
    <e v="#DIV/0!"/>
  </r>
  <r>
    <s v="Sunset-21st Century classroom-Advertisement"/>
    <x v="5"/>
    <x v="28"/>
    <x v="0"/>
    <x v="0"/>
    <n v="0"/>
    <n v="0"/>
    <n v="0"/>
    <n v="0"/>
    <n v="0"/>
    <e v="#DIV/0!"/>
  </r>
  <r>
    <s v="Sunset-21st Century classroom-Asbestos oversight/survey/abatement"/>
    <x v="5"/>
    <x v="28"/>
    <x v="0"/>
    <x v="1"/>
    <n v="42000"/>
    <s v="N/A"/>
    <n v="0"/>
    <n v="0"/>
    <n v="0"/>
    <e v="#DIV/0!"/>
  </r>
  <r>
    <s v="Sunset-21st Century classroom-CM/PM Management"/>
    <x v="5"/>
    <x v="28"/>
    <x v="0"/>
    <x v="2"/>
    <n v="139528.37"/>
    <s v="N/A"/>
    <n v="7905"/>
    <n v="0"/>
    <n v="7905"/>
    <n v="1"/>
  </r>
  <r>
    <s v="Sunset-21st Century classroom-Construction Contingency"/>
    <x v="5"/>
    <x v="28"/>
    <x v="0"/>
    <x v="3"/>
    <n v="138170"/>
    <s v="N/A"/>
    <n v="0"/>
    <n v="0"/>
    <n v="0"/>
    <e v="#DIV/0!"/>
  </r>
  <r>
    <s v="Sunset-21st Century classroom-Contractor"/>
    <x v="5"/>
    <x v="28"/>
    <x v="0"/>
    <x v="4"/>
    <n v="1473859.39"/>
    <s v="No Proposal Provided"/>
    <n v="41500"/>
    <n v="0"/>
    <n v="41500"/>
    <n v="1"/>
  </r>
  <r>
    <s v="Sunset-21st Century classroom-Design"/>
    <x v="5"/>
    <x v="28"/>
    <x v="0"/>
    <x v="5"/>
    <n v="169263.09"/>
    <n v="225488"/>
    <n v="29545.890000000014"/>
    <n v="0"/>
    <n v="29545.89"/>
    <n v="0.99999999999999956"/>
  </r>
  <r>
    <s v="Sunset-21st Century classroom-DSA Fees"/>
    <x v="5"/>
    <x v="28"/>
    <x v="0"/>
    <x v="6"/>
    <n v="28210.51"/>
    <s v="N/A"/>
    <n v="0"/>
    <n v="0"/>
    <n v="0"/>
    <e v="#DIV/0!"/>
  </r>
  <r>
    <s v="Sunset-21st Century classroom-DSA Inspection"/>
    <x v="5"/>
    <x v="28"/>
    <x v="0"/>
    <x v="7"/>
    <n v="24180.44"/>
    <s v="N/A"/>
    <n v="0"/>
    <n v="0"/>
    <n v="0"/>
    <e v="#DIV/0!"/>
  </r>
  <r>
    <s v="Sunset-21st Century classroom-DSA Special Inspection"/>
    <x v="5"/>
    <x v="28"/>
    <x v="0"/>
    <x v="8"/>
    <n v="12090.22"/>
    <s v="N/A"/>
    <n v="0"/>
    <n v="0"/>
    <n v="0"/>
    <e v="#DIV/0!"/>
  </r>
  <r>
    <s v="Sunset-21st Century classroom-Environ Consultant"/>
    <x v="5"/>
    <x v="28"/>
    <x v="0"/>
    <x v="9"/>
    <n v="7092.93"/>
    <s v="No Proposal Provided"/>
    <n v="2700"/>
    <n v="0"/>
    <n v="2700"/>
    <n v="1"/>
  </r>
  <r>
    <s v="Sunset-21st Century classroom-FF &amp; E"/>
    <x v="5"/>
    <x v="28"/>
    <x v="0"/>
    <x v="10"/>
    <n v="240000"/>
    <s v="No Proposal Provided"/>
    <n v="20720.61"/>
    <n v="0"/>
    <n v="20720.61"/>
    <n v="1"/>
  </r>
  <r>
    <s v="Sunset-21st Century classroom-Legal Services"/>
    <x v="5"/>
    <x v="28"/>
    <x v="0"/>
    <x v="11"/>
    <n v="0"/>
    <n v="0"/>
    <n v="0"/>
    <n v="0"/>
    <n v="0"/>
    <e v="#DIV/0!"/>
  </r>
  <r>
    <s v="Sunset-21st Century classroom-Move classroom"/>
    <x v="5"/>
    <x v="28"/>
    <x v="0"/>
    <x v="12"/>
    <n v="0"/>
    <n v="0"/>
    <n v="0"/>
    <n v="0"/>
    <n v="0"/>
    <e v="#DIV/0!"/>
  </r>
  <r>
    <s v="Sunset-21st Century classroom-Move Management"/>
    <x v="5"/>
    <x v="28"/>
    <x v="0"/>
    <x v="13"/>
    <n v="6448.12"/>
    <s v="N/A"/>
    <n v="0"/>
    <n v="0"/>
    <n v="0"/>
    <e v="#DIV/0!"/>
  </r>
  <r>
    <s v="Sunset-21st Century classroom-Reprographics"/>
    <x v="5"/>
    <x v="28"/>
    <x v="0"/>
    <x v="14"/>
    <n v="0"/>
    <n v="0"/>
    <n v="0"/>
    <n v="0"/>
    <n v="0"/>
    <e v="#DIV/0!"/>
  </r>
  <r>
    <s v="Sunset-21st Century classroom-Technology"/>
    <x v="5"/>
    <x v="28"/>
    <x v="0"/>
    <x v="15"/>
    <n v="240000"/>
    <s v="No Proposal Provided"/>
    <n v="1192598.92"/>
    <n v="1084441.56"/>
    <n v="108157.35999999999"/>
    <n v="9.0690472870795485E-2"/>
  </r>
  <r>
    <s v="Sunset-Ceiling replacement-CM/PM Management"/>
    <x v="5"/>
    <x v="28"/>
    <x v="1"/>
    <x v="2"/>
    <n v="0"/>
    <n v="0"/>
    <n v="0"/>
    <n v="0"/>
    <n v="0"/>
    <e v="#DIV/0!"/>
  </r>
  <r>
    <s v="Sunset-Ceiling replacement-Contractor"/>
    <x v="5"/>
    <x v="28"/>
    <x v="1"/>
    <x v="4"/>
    <n v="242880"/>
    <n v="242880"/>
    <n v="242880"/>
    <n v="0"/>
    <n v="242880"/>
    <n v="1"/>
  </r>
  <r>
    <s v="Sunset-Drinking Fountain replacement-Advertisement"/>
    <x v="5"/>
    <x v="28"/>
    <x v="2"/>
    <x v="0"/>
    <n v="0"/>
    <n v="0"/>
    <n v="0"/>
    <n v="0"/>
    <n v="0"/>
    <e v="#DIV/0!"/>
  </r>
  <r>
    <s v="Sunset-Drinking Fountain replacement-Contractor"/>
    <x v="5"/>
    <x v="28"/>
    <x v="2"/>
    <x v="4"/>
    <n v="15000"/>
    <s v="No Proposal Provided"/>
    <n v="22800"/>
    <n v="0"/>
    <n v="22800"/>
    <n v="1"/>
  </r>
  <r>
    <s v="Sunset-Drinking Fountain replacement-Design"/>
    <x v="5"/>
    <x v="28"/>
    <x v="2"/>
    <x v="5"/>
    <n v="0"/>
    <n v="0"/>
    <n v="0"/>
    <n v="0"/>
    <n v="0"/>
    <e v="#DIV/0!"/>
  </r>
  <r>
    <s v="Sunset-Drinking Fountain replacement-DSA Fees"/>
    <x v="5"/>
    <x v="28"/>
    <x v="2"/>
    <x v="6"/>
    <n v="0"/>
    <n v="0"/>
    <n v="0"/>
    <n v="0"/>
    <n v="0"/>
    <e v="#DIV/0!"/>
  </r>
  <r>
    <s v="Sunset-Drinking Fountain replacement-DSA Inspection"/>
    <x v="5"/>
    <x v="28"/>
    <x v="2"/>
    <x v="7"/>
    <n v="0"/>
    <n v="0"/>
    <n v="0"/>
    <n v="0"/>
    <n v="0"/>
    <e v="#DIV/0!"/>
  </r>
  <r>
    <s v="Sunset-Drinking Fountain replacement-DSA Special Inspection"/>
    <x v="5"/>
    <x v="28"/>
    <x v="2"/>
    <x v="8"/>
    <n v="0"/>
    <n v="0"/>
    <n v="0"/>
    <n v="0"/>
    <n v="0"/>
    <e v="#DIV/0!"/>
  </r>
  <r>
    <s v="Sunset-Drinking Fountain replacement-Environ Consultant"/>
    <x v="5"/>
    <x v="28"/>
    <x v="2"/>
    <x v="9"/>
    <n v="0"/>
    <n v="0"/>
    <n v="0"/>
    <n v="0"/>
    <n v="0"/>
    <e v="#DIV/0!"/>
  </r>
  <r>
    <s v="Sunset-Drinking Fountain replacement-Reprographics"/>
    <x v="5"/>
    <x v="28"/>
    <x v="2"/>
    <x v="14"/>
    <n v="0"/>
    <n v="0"/>
    <n v="0"/>
    <n v="0"/>
    <n v="0"/>
    <e v="#DIV/0!"/>
  </r>
  <r>
    <s v="Sunset-Fire Alarm replacement-Advertisement"/>
    <x v="5"/>
    <x v="28"/>
    <x v="3"/>
    <x v="0"/>
    <n v="0"/>
    <n v="0"/>
    <n v="0"/>
    <n v="0"/>
    <n v="0"/>
    <e v="#DIV/0!"/>
  </r>
  <r>
    <s v="Sunset-Fire Alarm replacement-Contractor"/>
    <x v="5"/>
    <x v="28"/>
    <x v="3"/>
    <x v="4"/>
    <n v="180000"/>
    <s v="N/A"/>
    <n v="0"/>
    <n v="0"/>
    <n v="0"/>
    <e v="#DIV/0!"/>
  </r>
  <r>
    <s v="Sunset-Fire Alarm replacement-Design"/>
    <x v="5"/>
    <x v="28"/>
    <x v="3"/>
    <x v="5"/>
    <n v="48500"/>
    <s v="No Proposal Provided"/>
    <n v="36375"/>
    <n v="0"/>
    <n v="36375"/>
    <n v="1"/>
  </r>
  <r>
    <s v="Sunset-Fire Alarm replacement-DSA Fees"/>
    <x v="5"/>
    <x v="28"/>
    <x v="3"/>
    <x v="6"/>
    <n v="0"/>
    <n v="0"/>
    <n v="564"/>
    <n v="0"/>
    <n v="564"/>
    <n v="1"/>
  </r>
  <r>
    <s v="Sunset-Fire Alarm replacement-DSA Inspection"/>
    <x v="5"/>
    <x v="28"/>
    <x v="3"/>
    <x v="7"/>
    <n v="0"/>
    <n v="0"/>
    <n v="0"/>
    <n v="0"/>
    <n v="0"/>
    <e v="#DIV/0!"/>
  </r>
  <r>
    <s v="Sunset-Fire Alarm replacement-Environ Consultant"/>
    <x v="5"/>
    <x v="28"/>
    <x v="3"/>
    <x v="9"/>
    <n v="0"/>
    <n v="0"/>
    <n v="0"/>
    <n v="0"/>
    <n v="0"/>
    <e v="#DIV/0!"/>
  </r>
  <r>
    <s v="Sunset-Fire Alarm replacement-Reprographics"/>
    <x v="5"/>
    <x v="28"/>
    <x v="3"/>
    <x v="14"/>
    <n v="0"/>
    <n v="0"/>
    <n v="0"/>
    <n v="0"/>
    <n v="0"/>
    <e v="#DIV/0!"/>
  </r>
  <r>
    <s v="Sunset-Interim Housing-Advertisement"/>
    <x v="5"/>
    <x v="28"/>
    <x v="4"/>
    <x v="0"/>
    <n v="400"/>
    <s v="N/A"/>
    <n v="0"/>
    <n v="0"/>
    <n v="0"/>
    <e v="#DIV/0!"/>
  </r>
  <r>
    <s v="Sunset-Interim Housing-Alarm"/>
    <x v="5"/>
    <x v="28"/>
    <x v="4"/>
    <x v="16"/>
    <n v="0"/>
    <n v="0"/>
    <n v="0"/>
    <n v="0"/>
    <n v="0"/>
    <e v="#DIV/0!"/>
  </r>
  <r>
    <s v="Sunset-Interim Housing-CM/PM Management"/>
    <x v="5"/>
    <x v="28"/>
    <x v="4"/>
    <x v="2"/>
    <n v="51650"/>
    <s v="N/A"/>
    <n v="0"/>
    <n v="0"/>
    <n v="0"/>
    <e v="#DIV/0!"/>
  </r>
  <r>
    <s v="Sunset-Interim Housing-Construction Contingency"/>
    <x v="5"/>
    <x v="28"/>
    <x v="4"/>
    <x v="3"/>
    <n v="77000"/>
    <s v="N/A"/>
    <n v="0"/>
    <n v="0"/>
    <n v="0"/>
    <e v="#DIV/0!"/>
  </r>
  <r>
    <s v="Sunset-Interim Housing-Contractor"/>
    <x v="5"/>
    <x v="28"/>
    <x v="4"/>
    <x v="4"/>
    <n v="770000"/>
    <s v="N/A"/>
    <n v="0"/>
    <n v="0"/>
    <n v="0"/>
    <e v="#DIV/0!"/>
  </r>
  <r>
    <s v="Sunset-Interim Housing-Design"/>
    <x v="5"/>
    <x v="28"/>
    <x v="4"/>
    <x v="5"/>
    <n v="80000"/>
    <s v="N/A"/>
    <n v="0"/>
    <n v="0"/>
    <n v="0"/>
    <e v="#DIV/0!"/>
  </r>
  <r>
    <s v="Sunset-Interim Housing-DSA Fees"/>
    <x v="5"/>
    <x v="28"/>
    <x v="4"/>
    <x v="6"/>
    <n v="16100"/>
    <s v="N/A"/>
    <n v="0"/>
    <n v="0"/>
    <n v="0"/>
    <e v="#DIV/0!"/>
  </r>
  <r>
    <s v="Sunset-Interim Housing-DSA Inspection"/>
    <x v="5"/>
    <x v="28"/>
    <x v="4"/>
    <x v="7"/>
    <n v="13800"/>
    <s v="N/A"/>
    <n v="0"/>
    <n v="0"/>
    <n v="0"/>
    <e v="#DIV/0!"/>
  </r>
  <r>
    <s v="Sunset-Interim Housing-DSA Special Inspection"/>
    <x v="5"/>
    <x v="28"/>
    <x v="4"/>
    <x v="8"/>
    <n v="13800"/>
    <s v="N/A"/>
    <n v="0"/>
    <n v="0"/>
    <n v="0"/>
    <e v="#DIV/0!"/>
  </r>
  <r>
    <s v="Sunset-Interim Housing-Environ Consultant"/>
    <x v="5"/>
    <x v="28"/>
    <x v="4"/>
    <x v="9"/>
    <n v="0"/>
    <n v="0"/>
    <n v="0"/>
    <n v="0"/>
    <n v="0"/>
    <e v="#DIV/0!"/>
  </r>
  <r>
    <s v="Sunset-Interim Housing-FF &amp; E"/>
    <x v="5"/>
    <x v="28"/>
    <x v="4"/>
    <x v="10"/>
    <n v="0"/>
    <n v="0"/>
    <n v="0"/>
    <n v="0"/>
    <n v="0"/>
    <e v="#DIV/0!"/>
  </r>
  <r>
    <s v="Sunset-Interim Housing-Legal Services"/>
    <x v="5"/>
    <x v="28"/>
    <x v="4"/>
    <x v="11"/>
    <n v="0"/>
    <n v="0"/>
    <n v="0"/>
    <n v="0"/>
    <n v="0"/>
    <e v="#DIV/0!"/>
  </r>
  <r>
    <s v="Sunset-Interim Housing-Modular Buildings"/>
    <x v="5"/>
    <x v="28"/>
    <x v="4"/>
    <x v="17"/>
    <n v="150000"/>
    <s v="N/A"/>
    <n v="0"/>
    <n v="0"/>
    <n v="0"/>
    <e v="#DIV/0!"/>
  </r>
  <r>
    <s v="Sunset-Interim Housing-Move Management"/>
    <x v="5"/>
    <x v="28"/>
    <x v="4"/>
    <x v="13"/>
    <n v="0"/>
    <n v="0"/>
    <n v="0"/>
    <n v="0"/>
    <n v="0"/>
    <e v="#DIV/0!"/>
  </r>
  <r>
    <s v="Sunset-Interim Housing-Reprographics"/>
    <x v="5"/>
    <x v="28"/>
    <x v="4"/>
    <x v="14"/>
    <n v="400"/>
    <s v="N/A"/>
    <n v="0"/>
    <n v="0"/>
    <n v="0"/>
    <e v="#DIV/0!"/>
  </r>
  <r>
    <s v="Sunset-Interim Housing-Technology"/>
    <x v="5"/>
    <x v="28"/>
    <x v="4"/>
    <x v="15"/>
    <n v="0"/>
    <n v="0"/>
    <n v="0"/>
    <n v="0"/>
    <n v="0"/>
    <e v="#DIV/0!"/>
  </r>
  <r>
    <s v="Temple-21st Century classroom-Advertisement"/>
    <x v="9"/>
    <x v="29"/>
    <x v="0"/>
    <x v="0"/>
    <n v="1347.71"/>
    <s v="N/A"/>
    <n v="0"/>
    <n v="0"/>
    <n v="0"/>
    <e v="#DIV/0!"/>
  </r>
  <r>
    <s v="Temple-21st Century classroom-Asbestos oversight/survey/abatement"/>
    <x v="9"/>
    <x v="29"/>
    <x v="0"/>
    <x v="1"/>
    <n v="66500"/>
    <s v="N/A"/>
    <n v="0"/>
    <n v="0"/>
    <n v="0"/>
    <e v="#DIV/0!"/>
  </r>
  <r>
    <s v="Temple-21st Century classroom-CM/PM Management"/>
    <x v="9"/>
    <x v="29"/>
    <x v="0"/>
    <x v="2"/>
    <n v="214065.56"/>
    <s v="N/A"/>
    <n v="0"/>
    <n v="0"/>
    <n v="0"/>
    <e v="#DIV/0!"/>
  </r>
  <r>
    <s v="Temple-21st Century classroom-Construction Contingency"/>
    <x v="9"/>
    <x v="29"/>
    <x v="0"/>
    <x v="3"/>
    <n v="210026.6"/>
    <s v="N/A"/>
    <n v="0"/>
    <n v="0"/>
    <n v="0"/>
    <e v="#DIV/0!"/>
  </r>
  <r>
    <s v="Temple-21st Century classroom-Contractor"/>
    <x v="9"/>
    <x v="29"/>
    <x v="0"/>
    <x v="4"/>
    <n v="2240353.7400000002"/>
    <s v="N/A"/>
    <n v="0"/>
    <n v="0"/>
    <n v="0"/>
    <e v="#DIV/0!"/>
  </r>
  <r>
    <s v="Temple-21st Century classroom-Design"/>
    <x v="9"/>
    <x v="29"/>
    <x v="0"/>
    <x v="5"/>
    <n v="257289.94"/>
    <s v="N/A"/>
    <n v="0"/>
    <n v="0"/>
    <n v="0"/>
    <e v="#DIV/0!"/>
  </r>
  <r>
    <s v="Temple-21st Century classroom-DSA Fees"/>
    <x v="9"/>
    <x v="29"/>
    <x v="0"/>
    <x v="6"/>
    <n v="42881.66"/>
    <s v="N/A"/>
    <n v="0"/>
    <n v="0"/>
    <n v="0"/>
    <e v="#DIV/0!"/>
  </r>
  <r>
    <s v="Temple-21st Century classroom-DSA Inspection"/>
    <x v="9"/>
    <x v="29"/>
    <x v="0"/>
    <x v="7"/>
    <n v="36755.71"/>
    <s v="N/A"/>
    <n v="0"/>
    <n v="0"/>
    <n v="0"/>
    <e v="#DIV/0!"/>
  </r>
  <r>
    <s v="Temple-21st Century classroom-DSA Special Inspection"/>
    <x v="9"/>
    <x v="29"/>
    <x v="0"/>
    <x v="8"/>
    <n v="18377.849999999999"/>
    <s v="N/A"/>
    <n v="0"/>
    <n v="0"/>
    <n v="0"/>
    <e v="#DIV/0!"/>
  </r>
  <r>
    <s v="Temple-21st Century classroom-Environ Consultant"/>
    <x v="9"/>
    <x v="29"/>
    <x v="0"/>
    <x v="9"/>
    <n v="13477.09"/>
    <s v="No Proposal Provided"/>
    <n v="2600"/>
    <n v="0"/>
    <n v="2600"/>
    <n v="1"/>
  </r>
  <r>
    <s v="Temple-21st Century classroom-FF &amp; E"/>
    <x v="9"/>
    <x v="29"/>
    <x v="0"/>
    <x v="10"/>
    <n v="380000"/>
    <s v="No Proposal Provided"/>
    <n v="20720.61"/>
    <n v="0"/>
    <n v="20720.61"/>
    <n v="1"/>
  </r>
  <r>
    <s v="Temple-21st Century classroom-Legal Services"/>
    <x v="9"/>
    <x v="29"/>
    <x v="0"/>
    <x v="11"/>
    <n v="0"/>
    <n v="0"/>
    <n v="0"/>
    <n v="0"/>
    <n v="0"/>
    <e v="#DIV/0!"/>
  </r>
  <r>
    <s v="Temple-21st Century classroom-Move classroom"/>
    <x v="9"/>
    <x v="29"/>
    <x v="0"/>
    <x v="12"/>
    <n v="0"/>
    <n v="0"/>
    <n v="0"/>
    <n v="0"/>
    <n v="0"/>
    <e v="#DIV/0!"/>
  </r>
  <r>
    <s v="Temple-21st Century classroom-Move Management"/>
    <x v="9"/>
    <x v="29"/>
    <x v="0"/>
    <x v="13"/>
    <n v="9801.52"/>
    <s v="N/A"/>
    <n v="0"/>
    <n v="0"/>
    <n v="0"/>
    <e v="#DIV/0!"/>
  </r>
  <r>
    <s v="Temple-21st Century classroom-Reprographics"/>
    <x v="9"/>
    <x v="29"/>
    <x v="0"/>
    <x v="14"/>
    <n v="1347.71"/>
    <s v="N/A"/>
    <n v="0"/>
    <n v="0"/>
    <n v="0"/>
    <e v="#DIV/0!"/>
  </r>
  <r>
    <s v="Temple-21st Century classroom-Technology"/>
    <x v="9"/>
    <x v="29"/>
    <x v="0"/>
    <x v="15"/>
    <n v="380000"/>
    <s v="No Proposal Provided"/>
    <n v="111520.57"/>
    <n v="0"/>
    <n v="111520.57"/>
    <n v="1"/>
  </r>
  <r>
    <s v="Temple-Ceiling replacement-CM/PM Management"/>
    <x v="9"/>
    <x v="29"/>
    <x v="1"/>
    <x v="2"/>
    <n v="0"/>
    <n v="0"/>
    <n v="0"/>
    <n v="0"/>
    <n v="0"/>
    <e v="#DIV/0!"/>
  </r>
  <r>
    <s v="Temple-Ceiling replacement-Contractor"/>
    <x v="9"/>
    <x v="29"/>
    <x v="1"/>
    <x v="4"/>
    <n v="0"/>
    <n v="0"/>
    <n v="258091"/>
    <n v="0"/>
    <n v="258091"/>
    <n v="1"/>
  </r>
  <r>
    <s v="Temple-Drinking Fountain replacement-Advertisement"/>
    <x v="9"/>
    <x v="29"/>
    <x v="2"/>
    <x v="0"/>
    <n v="0"/>
    <n v="0"/>
    <n v="0"/>
    <n v="0"/>
    <n v="0"/>
    <e v="#DIV/0!"/>
  </r>
  <r>
    <s v="Temple-Drinking Fountain replacement-Contractor"/>
    <x v="9"/>
    <x v="29"/>
    <x v="2"/>
    <x v="4"/>
    <n v="15000"/>
    <s v="N/A"/>
    <n v="0"/>
    <n v="0"/>
    <n v="0"/>
    <e v="#DIV/0!"/>
  </r>
  <r>
    <s v="Temple-Drinking Fountain replacement-Design"/>
    <x v="9"/>
    <x v="29"/>
    <x v="2"/>
    <x v="5"/>
    <n v="0"/>
    <n v="0"/>
    <n v="0"/>
    <n v="0"/>
    <n v="0"/>
    <e v="#DIV/0!"/>
  </r>
  <r>
    <s v="Temple-Drinking Fountain replacement-DSA Fees"/>
    <x v="9"/>
    <x v="29"/>
    <x v="2"/>
    <x v="6"/>
    <n v="0"/>
    <n v="0"/>
    <n v="0"/>
    <n v="0"/>
    <n v="0"/>
    <e v="#DIV/0!"/>
  </r>
  <r>
    <s v="Temple-Drinking Fountain replacement-DSA Inspection"/>
    <x v="9"/>
    <x v="29"/>
    <x v="2"/>
    <x v="7"/>
    <n v="0"/>
    <n v="0"/>
    <n v="0"/>
    <n v="0"/>
    <n v="0"/>
    <e v="#DIV/0!"/>
  </r>
  <r>
    <s v="Temple-Drinking Fountain replacement-DSA Special Inspection"/>
    <x v="9"/>
    <x v="29"/>
    <x v="2"/>
    <x v="8"/>
    <n v="0"/>
    <n v="0"/>
    <n v="0"/>
    <n v="0"/>
    <n v="0"/>
    <e v="#DIV/0!"/>
  </r>
  <r>
    <s v="Temple-Drinking Fountain replacement-Environ Consultant"/>
    <x v="9"/>
    <x v="29"/>
    <x v="2"/>
    <x v="9"/>
    <n v="0"/>
    <n v="0"/>
    <n v="0"/>
    <n v="0"/>
    <n v="0"/>
    <e v="#DIV/0!"/>
  </r>
  <r>
    <s v="Temple-Drinking Fountain replacement-Reprographics"/>
    <x v="9"/>
    <x v="29"/>
    <x v="2"/>
    <x v="14"/>
    <n v="0"/>
    <n v="0"/>
    <n v="0"/>
    <n v="0"/>
    <n v="0"/>
    <e v="#DIV/0!"/>
  </r>
  <r>
    <s v="Temple-Fire Alarm replacement-Advertisement"/>
    <x v="9"/>
    <x v="29"/>
    <x v="3"/>
    <x v="0"/>
    <n v="0"/>
    <n v="0"/>
    <n v="0"/>
    <n v="0"/>
    <n v="0"/>
    <e v="#DIV/0!"/>
  </r>
  <r>
    <s v="Temple-Fire Alarm replacement-Contractor"/>
    <x v="9"/>
    <x v="29"/>
    <x v="3"/>
    <x v="4"/>
    <n v="285000"/>
    <s v="N/A"/>
    <n v="0"/>
    <n v="0"/>
    <n v="0"/>
    <e v="#DIV/0!"/>
  </r>
  <r>
    <s v="Temple-Fire Alarm replacement-Design"/>
    <x v="9"/>
    <x v="29"/>
    <x v="3"/>
    <x v="5"/>
    <n v="0"/>
    <n v="0"/>
    <n v="0"/>
    <n v="0"/>
    <n v="0"/>
    <e v="#DIV/0!"/>
  </r>
  <r>
    <s v="Temple-Fire Alarm replacement-DSA Fees"/>
    <x v="9"/>
    <x v="29"/>
    <x v="3"/>
    <x v="6"/>
    <n v="0"/>
    <n v="0"/>
    <n v="0"/>
    <n v="0"/>
    <n v="0"/>
    <e v="#DIV/0!"/>
  </r>
  <r>
    <s v="Temple-Fire Alarm replacement-DSA Inspection"/>
    <x v="9"/>
    <x v="29"/>
    <x v="3"/>
    <x v="7"/>
    <n v="0"/>
    <n v="0"/>
    <n v="0"/>
    <n v="0"/>
    <n v="0"/>
    <e v="#DIV/0!"/>
  </r>
  <r>
    <s v="Temple-Fire Alarm replacement-Environ Consultant"/>
    <x v="9"/>
    <x v="29"/>
    <x v="3"/>
    <x v="9"/>
    <n v="0"/>
    <n v="0"/>
    <n v="0"/>
    <n v="0"/>
    <n v="0"/>
    <e v="#DIV/0!"/>
  </r>
  <r>
    <s v="Temple-Fire Alarm replacement-Reprographics"/>
    <x v="9"/>
    <x v="29"/>
    <x v="3"/>
    <x v="14"/>
    <n v="0"/>
    <n v="0"/>
    <n v="0"/>
    <n v="0"/>
    <n v="0"/>
    <e v="#DIV/0!"/>
  </r>
  <r>
    <s v="Temple-Interim Housing-Advertisement"/>
    <x v="9"/>
    <x v="29"/>
    <x v="4"/>
    <x v="0"/>
    <s v="No IH Required"/>
    <n v="0"/>
    <n v="0"/>
    <n v="0"/>
    <n v="0"/>
    <e v="#DIV/0!"/>
  </r>
  <r>
    <s v="Temple-Interim Housing-Alarm"/>
    <x v="9"/>
    <x v="29"/>
    <x v="4"/>
    <x v="16"/>
    <s v="No IH Required"/>
    <n v="0"/>
    <n v="0"/>
    <n v="0"/>
    <n v="0"/>
    <e v="#DIV/0!"/>
  </r>
  <r>
    <s v="Temple-Interim Housing-CM/PM Management"/>
    <x v="9"/>
    <x v="29"/>
    <x v="4"/>
    <x v="2"/>
    <s v="No IH Required"/>
    <n v="0"/>
    <n v="0"/>
    <n v="0"/>
    <n v="0"/>
    <e v="#DIV/0!"/>
  </r>
  <r>
    <s v="Temple-Interim Housing-Construction Contingency"/>
    <x v="9"/>
    <x v="29"/>
    <x v="4"/>
    <x v="3"/>
    <s v="No IH Required"/>
    <n v="0"/>
    <n v="0"/>
    <n v="0"/>
    <n v="0"/>
    <e v="#DIV/0!"/>
  </r>
  <r>
    <s v="Temple-Interim Housing-Contractor"/>
    <x v="9"/>
    <x v="29"/>
    <x v="4"/>
    <x v="4"/>
    <s v="No IH Required"/>
    <n v="0"/>
    <n v="0"/>
    <n v="0"/>
    <n v="0"/>
    <e v="#DIV/0!"/>
  </r>
  <r>
    <s v="Temple-Interim Housing-Design"/>
    <x v="9"/>
    <x v="29"/>
    <x v="4"/>
    <x v="5"/>
    <s v="No IH Required"/>
    <n v="0"/>
    <n v="0"/>
    <n v="0"/>
    <n v="0"/>
    <e v="#DIV/0!"/>
  </r>
  <r>
    <s v="Temple-Interim Housing-DSA Fees"/>
    <x v="9"/>
    <x v="29"/>
    <x v="4"/>
    <x v="6"/>
    <s v="No IH Required"/>
    <n v="0"/>
    <n v="0"/>
    <n v="0"/>
    <n v="0"/>
    <e v="#DIV/0!"/>
  </r>
  <r>
    <s v="Temple-Interim Housing-DSA Inspection"/>
    <x v="9"/>
    <x v="29"/>
    <x v="4"/>
    <x v="7"/>
    <s v="No IH Required"/>
    <n v="0"/>
    <n v="0"/>
    <n v="0"/>
    <n v="0"/>
    <e v="#DIV/0!"/>
  </r>
  <r>
    <s v="Temple-Interim Housing-DSA Special Inspection"/>
    <x v="9"/>
    <x v="29"/>
    <x v="4"/>
    <x v="8"/>
    <s v="No IH Required"/>
    <n v="0"/>
    <n v="0"/>
    <n v="0"/>
    <n v="0"/>
    <e v="#DIV/0!"/>
  </r>
  <r>
    <s v="Temple-Interim Housing-Environ Consultant"/>
    <x v="9"/>
    <x v="29"/>
    <x v="4"/>
    <x v="9"/>
    <s v="No IH Required"/>
    <n v="0"/>
    <n v="0"/>
    <n v="0"/>
    <n v="0"/>
    <e v="#DIV/0!"/>
  </r>
  <r>
    <s v="Temple-Interim Housing-FF &amp; E"/>
    <x v="9"/>
    <x v="29"/>
    <x v="4"/>
    <x v="10"/>
    <s v="No IH Required"/>
    <n v="0"/>
    <n v="0"/>
    <n v="0"/>
    <n v="0"/>
    <e v="#DIV/0!"/>
  </r>
  <r>
    <s v="Temple-Interim Housing-Legal Services"/>
    <x v="9"/>
    <x v="29"/>
    <x v="4"/>
    <x v="11"/>
    <s v="No IH Required"/>
    <n v="0"/>
    <n v="0"/>
    <n v="0"/>
    <n v="0"/>
    <e v="#DIV/0!"/>
  </r>
  <r>
    <s v="Temple-Interim Housing-Modular Buildings"/>
    <x v="9"/>
    <x v="29"/>
    <x v="4"/>
    <x v="17"/>
    <s v="No IH Required"/>
    <n v="0"/>
    <n v="0"/>
    <n v="0"/>
    <n v="0"/>
    <e v="#DIV/0!"/>
  </r>
  <r>
    <s v="Temple-Interim Housing-Move Management"/>
    <x v="9"/>
    <x v="29"/>
    <x v="4"/>
    <x v="13"/>
    <s v="No IH Required"/>
    <n v="0"/>
    <n v="0"/>
    <n v="0"/>
    <n v="0"/>
    <e v="#DIV/0!"/>
  </r>
  <r>
    <s v="Temple-Interim Housing-Reprographics"/>
    <x v="9"/>
    <x v="29"/>
    <x v="4"/>
    <x v="14"/>
    <s v="No IH Required"/>
    <n v="0"/>
    <n v="0"/>
    <n v="0"/>
    <n v="0"/>
    <e v="#DIV/0!"/>
  </r>
  <r>
    <s v="Temple-Interim Housing-Technology"/>
    <x v="9"/>
    <x v="29"/>
    <x v="4"/>
    <x v="15"/>
    <s v="No IH Required"/>
    <n v="0"/>
    <n v="0"/>
    <n v="0"/>
    <n v="0"/>
    <e v="#DIV/0!"/>
  </r>
  <r>
    <s v="Valinda-21st Century classroom-Advertisement"/>
    <x v="2"/>
    <x v="30"/>
    <x v="0"/>
    <x v="0"/>
    <n v="2198.02"/>
    <s v="N/A"/>
    <n v="309.08"/>
    <n v="0"/>
    <n v="309.08"/>
    <n v="1"/>
  </r>
  <r>
    <s v="Valinda-21st Century classroom-Asbestos oversight/survey/abatement"/>
    <x v="2"/>
    <x v="30"/>
    <x v="0"/>
    <x v="1"/>
    <n v="108500"/>
    <s v="N/A"/>
    <n v="0"/>
    <n v="0"/>
    <n v="0"/>
    <e v="#DIV/0!"/>
  </r>
  <r>
    <s v="Valinda-21st Century classroom-CM/PM Management"/>
    <x v="2"/>
    <x v="30"/>
    <x v="0"/>
    <x v="2"/>
    <n v="349157.78"/>
    <s v="N/A"/>
    <n v="184147.5"/>
    <n v="0"/>
    <n v="184147.5"/>
    <n v="1"/>
  </r>
  <r>
    <s v="Valinda-21st Century classroom-Construction Contingency"/>
    <x v="2"/>
    <x v="30"/>
    <x v="0"/>
    <x v="3"/>
    <n v="342538.4"/>
    <s v="N/A"/>
    <n v="0"/>
    <n v="0"/>
    <n v="0"/>
    <e v="#DIV/0!"/>
  </r>
  <r>
    <s v="Valinda-21st Century classroom-Contractor"/>
    <x v="2"/>
    <x v="30"/>
    <x v="0"/>
    <x v="4"/>
    <n v="3653857.11"/>
    <s v="N/A"/>
    <n v="3883138.36"/>
    <n v="1289595.1099999999"/>
    <n v="2593543.25"/>
    <n v="0.66789874826917062"/>
  </r>
  <r>
    <s v="Valinda-21st Century classroom-Design"/>
    <x v="2"/>
    <x v="30"/>
    <x v="0"/>
    <x v="5"/>
    <n v="419621.53"/>
    <s v="N/A"/>
    <n v="365428"/>
    <n v="32048"/>
    <n v="333380"/>
    <n v="0.91230009742001161"/>
  </r>
  <r>
    <s v="Valinda-21st Century classroom-DSA Fees"/>
    <x v="2"/>
    <x v="30"/>
    <x v="0"/>
    <x v="6"/>
    <n v="69936.92"/>
    <s v="N/A"/>
    <n v="26400"/>
    <n v="0"/>
    <n v="26400"/>
    <n v="1"/>
  </r>
  <r>
    <s v="Valinda-21st Century classroom-DSA Inspection"/>
    <x v="2"/>
    <x v="30"/>
    <x v="0"/>
    <x v="7"/>
    <n v="59945.93"/>
    <s v="N/A"/>
    <n v="21930"/>
    <n v="0"/>
    <n v="21930"/>
    <n v="1"/>
  </r>
  <r>
    <s v="Valinda-21st Century classroom-DSA Special Inspection"/>
    <x v="2"/>
    <x v="30"/>
    <x v="0"/>
    <x v="8"/>
    <n v="29972.97"/>
    <s v="N/A"/>
    <n v="0"/>
    <n v="0"/>
    <n v="0"/>
    <e v="#DIV/0!"/>
  </r>
  <r>
    <s v="Valinda-21st Century classroom-Environ Consultant"/>
    <x v="2"/>
    <x v="30"/>
    <x v="0"/>
    <x v="9"/>
    <n v="17584.14"/>
    <s v="No Proposal Provided"/>
    <n v="30995"/>
    <n v="5813"/>
    <n v="25182"/>
    <n v="0.81245362155186318"/>
  </r>
  <r>
    <s v="Valinda-21st Century classroom-FF &amp; E"/>
    <x v="2"/>
    <x v="30"/>
    <x v="0"/>
    <x v="10"/>
    <n v="620000"/>
    <s v="No Proposal Provided"/>
    <n v="364545.07000000007"/>
    <n v="0"/>
    <n v="364545.07000000007"/>
    <n v="1"/>
  </r>
  <r>
    <s v="Valinda-21st Century classroom-Legal Services"/>
    <x v="2"/>
    <x v="30"/>
    <x v="0"/>
    <x v="11"/>
    <n v="0"/>
    <n v="0"/>
    <n v="0"/>
    <n v="0"/>
    <n v="0"/>
    <e v="#DIV/0!"/>
  </r>
  <r>
    <s v="Valinda-21st Century classroom-Move classroom"/>
    <x v="2"/>
    <x v="30"/>
    <x v="0"/>
    <x v="12"/>
    <n v="0"/>
    <n v="0"/>
    <n v="499.43"/>
    <n v="0"/>
    <n v="499.43"/>
    <n v="1"/>
  </r>
  <r>
    <s v="Valinda-21st Century classroom-Move Management"/>
    <x v="2"/>
    <x v="30"/>
    <x v="0"/>
    <x v="13"/>
    <n v="15985.58"/>
    <s v="N/A"/>
    <n v="0"/>
    <n v="0"/>
    <n v="0"/>
    <e v="#DIV/0!"/>
  </r>
  <r>
    <s v="Valinda-21st Century classroom-Reprographics"/>
    <x v="2"/>
    <x v="30"/>
    <x v="0"/>
    <x v="14"/>
    <n v="2198.02"/>
    <s v="N/A"/>
    <n v="1780.0500000000002"/>
    <n v="0"/>
    <n v="1780.0500000000002"/>
    <n v="1"/>
  </r>
  <r>
    <s v="Valinda-21st Century classroom-Technology"/>
    <x v="2"/>
    <x v="30"/>
    <x v="0"/>
    <x v="15"/>
    <n v="620000"/>
    <s v="No Proposal Provided"/>
    <n v="350390.18000000005"/>
    <n v="1523.4700000000012"/>
    <n v="348866.71"/>
    <n v="0.99565207563750779"/>
  </r>
  <r>
    <s v="Valinda-Ceiling replacement-CM/PM Management"/>
    <x v="2"/>
    <x v="30"/>
    <x v="1"/>
    <x v="2"/>
    <n v="0"/>
    <n v="0"/>
    <n v="0"/>
    <n v="0"/>
    <n v="0"/>
    <e v="#DIV/0!"/>
  </r>
  <r>
    <s v="Valinda-Ceiling replacement-Contractor"/>
    <x v="2"/>
    <x v="30"/>
    <x v="1"/>
    <x v="4"/>
    <n v="0"/>
    <n v="0"/>
    <n v="0"/>
    <n v="0"/>
    <n v="0"/>
    <e v="#DIV/0!"/>
  </r>
  <r>
    <s v="Valinda-Drinking Fountain replacement-Advertisement"/>
    <x v="2"/>
    <x v="30"/>
    <x v="2"/>
    <x v="0"/>
    <n v="0"/>
    <n v="0"/>
    <n v="0"/>
    <n v="0"/>
    <n v="0"/>
    <e v="#DIV/0!"/>
  </r>
  <r>
    <s v="Valinda-Drinking Fountain replacement-Contractor"/>
    <x v="2"/>
    <x v="30"/>
    <x v="2"/>
    <x v="4"/>
    <n v="30000"/>
    <s v="N/A"/>
    <n v="0"/>
    <n v="0"/>
    <n v="0"/>
    <e v="#DIV/0!"/>
  </r>
  <r>
    <s v="Valinda-Drinking Fountain replacement-Design"/>
    <x v="2"/>
    <x v="30"/>
    <x v="2"/>
    <x v="5"/>
    <n v="0"/>
    <n v="0"/>
    <n v="0"/>
    <n v="0"/>
    <n v="0"/>
    <e v="#DIV/0!"/>
  </r>
  <r>
    <s v="Valinda-Drinking Fountain replacement-DSA Fees"/>
    <x v="2"/>
    <x v="30"/>
    <x v="2"/>
    <x v="6"/>
    <n v="0"/>
    <n v="0"/>
    <n v="0"/>
    <n v="0"/>
    <n v="0"/>
    <e v="#DIV/0!"/>
  </r>
  <r>
    <s v="Valinda-Drinking Fountain replacement-DSA Inspection"/>
    <x v="2"/>
    <x v="30"/>
    <x v="2"/>
    <x v="7"/>
    <n v="0"/>
    <n v="0"/>
    <n v="0"/>
    <n v="0"/>
    <n v="0"/>
    <e v="#DIV/0!"/>
  </r>
  <r>
    <s v="Valinda-Drinking Fountain replacement-DSA Special Inspection"/>
    <x v="2"/>
    <x v="30"/>
    <x v="2"/>
    <x v="8"/>
    <n v="0"/>
    <n v="0"/>
    <n v="0"/>
    <n v="0"/>
    <n v="0"/>
    <e v="#DIV/0!"/>
  </r>
  <r>
    <s v="Valinda-Drinking Fountain replacement-Environ Consultant"/>
    <x v="2"/>
    <x v="30"/>
    <x v="2"/>
    <x v="9"/>
    <n v="0"/>
    <n v="0"/>
    <n v="0"/>
    <n v="0"/>
    <n v="0"/>
    <e v="#DIV/0!"/>
  </r>
  <r>
    <s v="Valinda-Drinking Fountain replacement-Reprographics"/>
    <x v="2"/>
    <x v="30"/>
    <x v="2"/>
    <x v="14"/>
    <n v="0"/>
    <n v="0"/>
    <n v="0"/>
    <n v="0"/>
    <n v="0"/>
    <e v="#DIV/0!"/>
  </r>
  <r>
    <s v="Valinda-Fire Alarm replacement-Advertisement"/>
    <x v="2"/>
    <x v="30"/>
    <x v="3"/>
    <x v="0"/>
    <n v="0"/>
    <n v="0"/>
    <n v="0"/>
    <n v="0"/>
    <n v="0"/>
    <e v="#DIV/0!"/>
  </r>
  <r>
    <s v="Valinda-Fire Alarm replacement-Contractor"/>
    <x v="2"/>
    <x v="30"/>
    <x v="3"/>
    <x v="4"/>
    <n v="465000"/>
    <n v="0"/>
    <n v="0"/>
    <n v="0"/>
    <n v="0"/>
    <e v="#DIV/0!"/>
  </r>
  <r>
    <s v="Valinda-Fire Alarm replacement-Design"/>
    <x v="2"/>
    <x v="30"/>
    <x v="3"/>
    <x v="5"/>
    <n v="12375"/>
    <s v="No Proposal Provided"/>
    <n v="0"/>
    <n v="0"/>
    <n v="0"/>
    <e v="#DIV/0!"/>
  </r>
  <r>
    <s v="Valinda-Fire Alarm replacement-DSA Fees"/>
    <x v="2"/>
    <x v="30"/>
    <x v="3"/>
    <x v="6"/>
    <n v="0"/>
    <n v="0"/>
    <n v="1125"/>
    <n v="0"/>
    <n v="1125"/>
    <n v="1"/>
  </r>
  <r>
    <s v="Valinda-Fire Alarm replacement-DSA Inspection"/>
    <x v="2"/>
    <x v="30"/>
    <x v="3"/>
    <x v="7"/>
    <n v="0"/>
    <n v="0"/>
    <n v="0"/>
    <n v="0"/>
    <n v="0"/>
    <e v="#DIV/0!"/>
  </r>
  <r>
    <s v="Valinda-Fire Alarm replacement-Environ Consultant"/>
    <x v="2"/>
    <x v="30"/>
    <x v="3"/>
    <x v="9"/>
    <n v="0"/>
    <n v="0"/>
    <n v="0"/>
    <n v="0"/>
    <n v="0"/>
    <e v="#DIV/0!"/>
  </r>
  <r>
    <s v="Valinda-Fire Alarm replacement-Reprographics"/>
    <x v="2"/>
    <x v="30"/>
    <x v="3"/>
    <x v="14"/>
    <n v="0"/>
    <n v="0"/>
    <n v="0"/>
    <n v="0"/>
    <n v="0"/>
    <e v="#DIV/0!"/>
  </r>
  <r>
    <s v="Valinda-Interim Housing-Advertisement"/>
    <x v="2"/>
    <x v="30"/>
    <x v="4"/>
    <x v="0"/>
    <n v="400"/>
    <s v="N/A"/>
    <n v="0"/>
    <n v="0"/>
    <n v="0"/>
    <e v="#DIV/0!"/>
  </r>
  <r>
    <s v="Valinda-Interim Housing-Alarm"/>
    <x v="2"/>
    <x v="30"/>
    <x v="4"/>
    <x v="16"/>
    <n v="0"/>
    <n v="0"/>
    <n v="0"/>
    <n v="0"/>
    <n v="0"/>
    <e v="#DIV/0!"/>
  </r>
  <r>
    <s v="Valinda-Interim Housing-CM/PM Management"/>
    <x v="2"/>
    <x v="30"/>
    <x v="4"/>
    <x v="2"/>
    <n v="0"/>
    <n v="0"/>
    <n v="0"/>
    <n v="0"/>
    <n v="0"/>
    <e v="#DIV/0!"/>
  </r>
  <r>
    <s v="Valinda-Interim Housing-Construction Contingency"/>
    <x v="2"/>
    <x v="30"/>
    <x v="4"/>
    <x v="3"/>
    <n v="55000"/>
    <s v="N/A"/>
    <n v="0"/>
    <n v="0"/>
    <n v="0"/>
    <e v="#DIV/0!"/>
  </r>
  <r>
    <s v="Valinda-Interim Housing-Contractor"/>
    <x v="2"/>
    <x v="30"/>
    <x v="4"/>
    <x v="4"/>
    <n v="550000"/>
    <s v="N/A"/>
    <n v="0"/>
    <n v="0"/>
    <n v="0"/>
    <e v="#DIV/0!"/>
  </r>
  <r>
    <s v="Valinda-Interim Housing-Design"/>
    <x v="2"/>
    <x v="30"/>
    <x v="4"/>
    <x v="5"/>
    <n v="80000"/>
    <s v="N/A"/>
    <n v="0"/>
    <n v="0"/>
    <n v="0"/>
    <e v="#DIV/0!"/>
  </r>
  <r>
    <s v="Valinda-Interim Housing-DSA Fees"/>
    <x v="2"/>
    <x v="30"/>
    <x v="4"/>
    <x v="6"/>
    <n v="14000"/>
    <s v="N/A"/>
    <n v="0"/>
    <n v="0"/>
    <n v="0"/>
    <e v="#DIV/0!"/>
  </r>
  <r>
    <s v="Valinda-Interim Housing-DSA Inspection"/>
    <x v="2"/>
    <x v="30"/>
    <x v="4"/>
    <x v="7"/>
    <n v="12000"/>
    <s v="N/A"/>
    <n v="0"/>
    <n v="0"/>
    <n v="0"/>
    <e v="#DIV/0!"/>
  </r>
  <r>
    <s v="Valinda-Interim Housing-DSA Special Inspection"/>
    <x v="2"/>
    <x v="30"/>
    <x v="4"/>
    <x v="8"/>
    <n v="12000"/>
    <s v="N/A"/>
    <n v="0"/>
    <n v="0"/>
    <n v="0"/>
    <e v="#DIV/0!"/>
  </r>
  <r>
    <s v="Valinda-Interim Housing-Environ Consultant"/>
    <x v="2"/>
    <x v="30"/>
    <x v="4"/>
    <x v="9"/>
    <n v="0"/>
    <n v="0"/>
    <n v="0"/>
    <n v="0"/>
    <n v="0"/>
    <e v="#DIV/0!"/>
  </r>
  <r>
    <s v="Valinda-Interim Housing-FF &amp; E"/>
    <x v="2"/>
    <x v="30"/>
    <x v="4"/>
    <x v="10"/>
    <n v="0"/>
    <n v="0"/>
    <n v="0"/>
    <n v="0"/>
    <n v="0"/>
    <e v="#DIV/0!"/>
  </r>
  <r>
    <s v="Valinda-Interim Housing-Legal Services"/>
    <x v="2"/>
    <x v="30"/>
    <x v="4"/>
    <x v="11"/>
    <n v="0"/>
    <n v="0"/>
    <n v="0"/>
    <n v="0"/>
    <n v="0"/>
    <e v="#DIV/0!"/>
  </r>
  <r>
    <s v="Valinda-Interim Housing-Modular Buildings"/>
    <x v="2"/>
    <x v="30"/>
    <x v="4"/>
    <x v="17"/>
    <n v="150000"/>
    <s v="N/A"/>
    <n v="0"/>
    <n v="0"/>
    <n v="0"/>
    <e v="#DIV/0!"/>
  </r>
  <r>
    <s v="Valinda-Interim Housing-Move Management"/>
    <x v="2"/>
    <x v="30"/>
    <x v="4"/>
    <x v="13"/>
    <n v="0"/>
    <n v="0"/>
    <n v="0"/>
    <n v="0"/>
    <n v="0"/>
    <e v="#DIV/0!"/>
  </r>
  <r>
    <s v="Valinda-Interim Housing-Reprographics"/>
    <x v="2"/>
    <x v="30"/>
    <x v="4"/>
    <x v="14"/>
    <n v="400"/>
    <s v="N/A"/>
    <n v="0"/>
    <n v="0"/>
    <n v="0"/>
    <e v="#DIV/0!"/>
  </r>
  <r>
    <s v="Valinda-Interim Housing-Technology"/>
    <x v="2"/>
    <x v="30"/>
    <x v="4"/>
    <x v="15"/>
    <n v="0"/>
    <n v="0"/>
    <n v="0"/>
    <n v="0"/>
    <n v="0"/>
    <e v="#DIV/0!"/>
  </r>
  <r>
    <s v="Valley-21st Century classroom-Advertisement"/>
    <x v="9"/>
    <x v="31"/>
    <x v="0"/>
    <x v="0"/>
    <n v="894.83"/>
    <s v="N/A"/>
    <n v="494.2"/>
    <n v="0"/>
    <n v="494.2"/>
    <n v="1"/>
  </r>
  <r>
    <s v="Valley-21st Century classroom-Asbestos oversight/survey/abatement"/>
    <x v="9"/>
    <x v="31"/>
    <x v="0"/>
    <x v="1"/>
    <n v="42000"/>
    <s v="N/A"/>
    <n v="0"/>
    <n v="0"/>
    <n v="0"/>
    <e v="#DIV/0!"/>
  </r>
  <r>
    <s v="Valley-21st Century classroom-CM/PM Management"/>
    <x v="9"/>
    <x v="31"/>
    <x v="0"/>
    <x v="2"/>
    <n v="140531.29999999999"/>
    <s v="N/A"/>
    <n v="127765"/>
    <n v="0"/>
    <n v="127765"/>
    <n v="1"/>
  </r>
  <r>
    <s v="Valley-21st Century classroom-Construction Contingency"/>
    <x v="9"/>
    <x v="31"/>
    <x v="0"/>
    <x v="3"/>
    <n v="139449.20000000001"/>
    <s v="N/A"/>
    <n v="0"/>
    <n v="0"/>
    <n v="0"/>
    <e v="#DIV/0!"/>
  </r>
  <r>
    <s v="Valley-21st Century classroom-Contractor"/>
    <x v="9"/>
    <x v="31"/>
    <x v="0"/>
    <x v="4"/>
    <n v="1487504.62"/>
    <s v="N/A"/>
    <n v="815195.26"/>
    <n v="793809.29"/>
    <n v="21385.97"/>
    <n v="2.6234168731550281E-2"/>
  </r>
  <r>
    <s v="Valley-21st Century classroom-Design"/>
    <x v="9"/>
    <x v="31"/>
    <x v="0"/>
    <x v="5"/>
    <n v="170830.15"/>
    <s v="N/A"/>
    <n v="281392"/>
    <n v="85378.340000000055"/>
    <n v="196013.65999999995"/>
    <n v="0.69658575936771461"/>
  </r>
  <r>
    <s v="Valley-21st Century classroom-DSA Fees"/>
    <x v="9"/>
    <x v="31"/>
    <x v="0"/>
    <x v="6"/>
    <n v="28471.69"/>
    <s v="N/A"/>
    <n v="27660"/>
    <n v="0"/>
    <n v="27660"/>
    <n v="1"/>
  </r>
  <r>
    <s v="Valley-21st Century classroom-DSA Inspection"/>
    <x v="9"/>
    <x v="31"/>
    <x v="0"/>
    <x v="7"/>
    <n v="24404.31"/>
    <s v="N/A"/>
    <n v="0"/>
    <n v="0"/>
    <n v="0"/>
    <e v="#DIV/0!"/>
  </r>
  <r>
    <s v="Valley-21st Century classroom-DSA Special Inspection"/>
    <x v="9"/>
    <x v="31"/>
    <x v="0"/>
    <x v="8"/>
    <n v="12202.15"/>
    <s v="N/A"/>
    <n v="0"/>
    <n v="0"/>
    <n v="0"/>
    <e v="#DIV/0!"/>
  </r>
  <r>
    <s v="Valley-21st Century classroom-Environ Consultant"/>
    <x v="9"/>
    <x v="31"/>
    <x v="0"/>
    <x v="9"/>
    <n v="8948.25"/>
    <s v="No Proposal Provided"/>
    <n v="25440"/>
    <n v="19150"/>
    <n v="6290"/>
    <n v="0.24724842767295596"/>
  </r>
  <r>
    <s v="Valley-21st Century classroom-FF &amp; E"/>
    <x v="9"/>
    <x v="31"/>
    <x v="0"/>
    <x v="10"/>
    <n v="240000"/>
    <n v="0"/>
    <n v="0"/>
    <n v="0"/>
    <n v="0"/>
    <e v="#DIV/0!"/>
  </r>
  <r>
    <s v="Valley-21st Century classroom-Legal Services"/>
    <x v="9"/>
    <x v="31"/>
    <x v="0"/>
    <x v="11"/>
    <n v="0"/>
    <n v="0"/>
    <n v="0"/>
    <n v="0"/>
    <n v="0"/>
    <e v="#DIV/0!"/>
  </r>
  <r>
    <s v="Valley-21st Century classroom-Move classroom"/>
    <x v="9"/>
    <x v="31"/>
    <x v="0"/>
    <x v="12"/>
    <n v="0"/>
    <n v="0"/>
    <n v="1680.67"/>
    <n v="182.38000000000011"/>
    <n v="1498.29"/>
    <n v="0.89148375350306719"/>
  </r>
  <r>
    <s v="Valley-21st Century classroom-Move Management"/>
    <x v="9"/>
    <x v="31"/>
    <x v="0"/>
    <x v="13"/>
    <n v="6507.82"/>
    <s v="N/A"/>
    <n v="0"/>
    <n v="0"/>
    <n v="0"/>
    <e v="#DIV/0!"/>
  </r>
  <r>
    <s v="Valley-21st Century classroom-Reprographics"/>
    <x v="9"/>
    <x v="31"/>
    <x v="0"/>
    <x v="14"/>
    <n v="894.83"/>
    <s v="N/A"/>
    <n v="70.66"/>
    <n v="0"/>
    <n v="70.66"/>
    <n v="1"/>
  </r>
  <r>
    <s v="Valley-21st Century classroom-Technology"/>
    <x v="9"/>
    <x v="31"/>
    <x v="0"/>
    <x v="15"/>
    <n v="240000"/>
    <n v="0"/>
    <n v="87145.31"/>
    <n v="0"/>
    <n v="87145.31"/>
    <n v="1"/>
  </r>
  <r>
    <s v="Valley-Ceiling replacement-CM/PM Management"/>
    <x v="9"/>
    <x v="31"/>
    <x v="1"/>
    <x v="2"/>
    <n v="0"/>
    <n v="0"/>
    <n v="0"/>
    <n v="0"/>
    <n v="0"/>
    <e v="#DIV/0!"/>
  </r>
  <r>
    <s v="Valley-Ceiling replacement-Contractor"/>
    <x v="9"/>
    <x v="31"/>
    <x v="1"/>
    <x v="4"/>
    <n v="0"/>
    <n v="0"/>
    <n v="0"/>
    <n v="0"/>
    <n v="0"/>
    <e v="#DIV/0!"/>
  </r>
  <r>
    <s v="Valley-Drinking Fountain replacement-Advertisement"/>
    <x v="9"/>
    <x v="31"/>
    <x v="2"/>
    <x v="0"/>
    <n v="0"/>
    <n v="0"/>
    <n v="0"/>
    <n v="0"/>
    <n v="0"/>
    <e v="#DIV/0!"/>
  </r>
  <r>
    <s v="Valley-Drinking Fountain replacement-Contractor"/>
    <x v="9"/>
    <x v="31"/>
    <x v="2"/>
    <x v="4"/>
    <n v="15000"/>
    <s v="N/A"/>
    <n v="0"/>
    <n v="0"/>
    <n v="0"/>
    <e v="#DIV/0!"/>
  </r>
  <r>
    <s v="Valley-Drinking Fountain replacement-Design"/>
    <x v="9"/>
    <x v="31"/>
    <x v="2"/>
    <x v="5"/>
    <n v="0"/>
    <n v="0"/>
    <n v="0"/>
    <n v="0"/>
    <n v="0"/>
    <e v="#DIV/0!"/>
  </r>
  <r>
    <s v="Valley-Drinking Fountain replacement-DSA Fees"/>
    <x v="9"/>
    <x v="31"/>
    <x v="2"/>
    <x v="6"/>
    <n v="0"/>
    <n v="0"/>
    <n v="0"/>
    <n v="0"/>
    <n v="0"/>
    <e v="#DIV/0!"/>
  </r>
  <r>
    <s v="Valley-Drinking Fountain replacement-DSA Inspection"/>
    <x v="9"/>
    <x v="31"/>
    <x v="2"/>
    <x v="7"/>
    <n v="0"/>
    <n v="0"/>
    <n v="0"/>
    <n v="0"/>
    <n v="0"/>
    <e v="#DIV/0!"/>
  </r>
  <r>
    <s v="Valley-Drinking Fountain replacement-DSA Special Inspection"/>
    <x v="9"/>
    <x v="31"/>
    <x v="2"/>
    <x v="8"/>
    <n v="0"/>
    <n v="0"/>
    <n v="0"/>
    <n v="0"/>
    <n v="0"/>
    <e v="#DIV/0!"/>
  </r>
  <r>
    <s v="Valley-Drinking Fountain replacement-Environ Consultant"/>
    <x v="9"/>
    <x v="31"/>
    <x v="2"/>
    <x v="9"/>
    <n v="0"/>
    <n v="0"/>
    <n v="0"/>
    <n v="0"/>
    <n v="0"/>
    <e v="#DIV/0!"/>
  </r>
  <r>
    <s v="Valley-Drinking Fountain replacement-Reprographics"/>
    <x v="9"/>
    <x v="31"/>
    <x v="2"/>
    <x v="14"/>
    <n v="0"/>
    <n v="0"/>
    <n v="0"/>
    <n v="0"/>
    <n v="0"/>
    <e v="#DIV/0!"/>
  </r>
  <r>
    <s v="Valley-Fire Alarm replacement-Advertisement"/>
    <x v="9"/>
    <x v="31"/>
    <x v="3"/>
    <x v="0"/>
    <n v="0"/>
    <n v="0"/>
    <n v="0"/>
    <n v="0"/>
    <n v="0"/>
    <e v="#DIV/0!"/>
  </r>
  <r>
    <s v="Valley-Fire Alarm replacement-Contractor"/>
    <x v="9"/>
    <x v="31"/>
    <x v="3"/>
    <x v="4"/>
    <n v="216000"/>
    <n v="217149.4"/>
    <n v="231990.92"/>
    <n v="0"/>
    <n v="231990.92"/>
    <n v="1"/>
  </r>
  <r>
    <s v="Valley-Fire Alarm replacement-Design"/>
    <x v="9"/>
    <x v="31"/>
    <x v="3"/>
    <x v="5"/>
    <n v="11375"/>
    <s v="No Proposal Provided"/>
    <n v="11375"/>
    <n v="0"/>
    <n v="11375"/>
    <n v="1"/>
  </r>
  <r>
    <s v="Valley-Fire Alarm replacement-DSA Fees"/>
    <x v="9"/>
    <x v="31"/>
    <x v="3"/>
    <x v="6"/>
    <n v="630"/>
    <s v="No Proposal Provided"/>
    <n v="1328.75"/>
    <n v="0"/>
    <n v="1328.75"/>
    <n v="1"/>
  </r>
  <r>
    <s v="Valley-Fire Alarm replacement-DSA Inspection"/>
    <x v="9"/>
    <x v="31"/>
    <x v="3"/>
    <x v="7"/>
    <n v="7350"/>
    <s v="No Proposal Provided"/>
    <n v="7350"/>
    <n v="0"/>
    <n v="7350"/>
    <n v="1"/>
  </r>
  <r>
    <s v="Valley-Fire Alarm replacement-Environ Consultant"/>
    <x v="9"/>
    <x v="31"/>
    <x v="3"/>
    <x v="9"/>
    <n v="0"/>
    <n v="0"/>
    <n v="0"/>
    <n v="0"/>
    <n v="0"/>
    <e v="#DIV/0!"/>
  </r>
  <r>
    <s v="Valley-Fire Alarm replacement-Reprographics"/>
    <x v="9"/>
    <x v="31"/>
    <x v="3"/>
    <x v="14"/>
    <n v="0"/>
    <n v="0"/>
    <n v="0"/>
    <n v="0"/>
    <n v="0"/>
    <e v="#DIV/0!"/>
  </r>
  <r>
    <s v="Valley-Interim Housing-Advertisement"/>
    <x v="9"/>
    <x v="31"/>
    <x v="4"/>
    <x v="0"/>
    <n v="400"/>
    <s v="N/A"/>
    <n v="0"/>
    <n v="0"/>
    <n v="0"/>
    <e v="#DIV/0!"/>
  </r>
  <r>
    <s v="Valley-Interim Housing-Alarm"/>
    <x v="9"/>
    <x v="31"/>
    <x v="4"/>
    <x v="16"/>
    <n v="0"/>
    <n v="0"/>
    <n v="0"/>
    <n v="0"/>
    <n v="0"/>
    <e v="#DIV/0!"/>
  </r>
  <r>
    <s v="Valley-Interim Housing-CM/PM Management"/>
    <x v="9"/>
    <x v="31"/>
    <x v="4"/>
    <x v="2"/>
    <n v="43850"/>
    <s v="N/A"/>
    <n v="0"/>
    <n v="0"/>
    <n v="0"/>
    <e v="#DIV/0!"/>
  </r>
  <r>
    <s v="Valley-Interim Housing-Construction Contingency"/>
    <x v="9"/>
    <x v="31"/>
    <x v="4"/>
    <x v="3"/>
    <n v="55000"/>
    <s v="N/A"/>
    <n v="0"/>
    <n v="0"/>
    <n v="0"/>
    <e v="#DIV/0!"/>
  </r>
  <r>
    <s v="Valley-Interim Housing-Contractor"/>
    <x v="9"/>
    <x v="31"/>
    <x v="4"/>
    <x v="4"/>
    <n v="550000"/>
    <s v="N/A"/>
    <n v="0"/>
    <n v="0"/>
    <n v="0"/>
    <e v="#DIV/0!"/>
  </r>
  <r>
    <s v="Valley-Interim Housing-Design"/>
    <x v="9"/>
    <x v="31"/>
    <x v="4"/>
    <x v="5"/>
    <n v="80000"/>
    <s v="N/A"/>
    <n v="0"/>
    <n v="0"/>
    <n v="0"/>
    <e v="#DIV/0!"/>
  </r>
  <r>
    <s v="Valley-Interim Housing-DSA Fees"/>
    <x v="9"/>
    <x v="31"/>
    <x v="4"/>
    <x v="6"/>
    <n v="14000"/>
    <s v="N/A"/>
    <n v="0"/>
    <n v="0"/>
    <n v="0"/>
    <e v="#DIV/0!"/>
  </r>
  <r>
    <s v="Valley-Interim Housing-DSA Inspection"/>
    <x v="9"/>
    <x v="31"/>
    <x v="4"/>
    <x v="7"/>
    <n v="12000"/>
    <s v="N/A"/>
    <n v="0"/>
    <n v="0"/>
    <n v="0"/>
    <e v="#DIV/0!"/>
  </r>
  <r>
    <s v="Valley-Interim Housing-DSA Special Inspection"/>
    <x v="9"/>
    <x v="31"/>
    <x v="4"/>
    <x v="8"/>
    <n v="12000"/>
    <s v="N/A"/>
    <n v="0"/>
    <n v="0"/>
    <n v="0"/>
    <e v="#DIV/0!"/>
  </r>
  <r>
    <s v="Valley-Interim Housing-Environ Consultant"/>
    <x v="9"/>
    <x v="31"/>
    <x v="4"/>
    <x v="9"/>
    <n v="0"/>
    <n v="0"/>
    <n v="0"/>
    <n v="0"/>
    <n v="0"/>
    <e v="#DIV/0!"/>
  </r>
  <r>
    <s v="Valley-Interim Housing-FF &amp; E"/>
    <x v="9"/>
    <x v="31"/>
    <x v="4"/>
    <x v="10"/>
    <n v="0"/>
    <n v="0"/>
    <n v="0"/>
    <n v="0"/>
    <n v="0"/>
    <e v="#DIV/0!"/>
  </r>
  <r>
    <s v="Valley-Interim Housing-Legal Services"/>
    <x v="9"/>
    <x v="31"/>
    <x v="4"/>
    <x v="11"/>
    <n v="0"/>
    <n v="0"/>
    <n v="0"/>
    <n v="0"/>
    <n v="0"/>
    <e v="#DIV/0!"/>
  </r>
  <r>
    <s v="Valley-Interim Housing-Modular Buildings"/>
    <x v="9"/>
    <x v="31"/>
    <x v="4"/>
    <x v="17"/>
    <n v="150000"/>
    <s v="N/A"/>
    <n v="0"/>
    <n v="0"/>
    <n v="0"/>
    <e v="#DIV/0!"/>
  </r>
  <r>
    <s v="Valley-Interim Housing-Move Management"/>
    <x v="9"/>
    <x v="31"/>
    <x v="4"/>
    <x v="13"/>
    <n v="0"/>
    <n v="0"/>
    <n v="0"/>
    <n v="0"/>
    <n v="0"/>
    <e v="#DIV/0!"/>
  </r>
  <r>
    <s v="Valley-Interim Housing-Reprographics"/>
    <x v="9"/>
    <x v="31"/>
    <x v="4"/>
    <x v="14"/>
    <n v="400"/>
    <s v="N/A"/>
    <n v="0"/>
    <n v="0"/>
    <n v="0"/>
    <e v="#DIV/0!"/>
  </r>
  <r>
    <s v="Valley-Interim Housing-Technology"/>
    <x v="9"/>
    <x v="31"/>
    <x v="4"/>
    <x v="15"/>
    <n v="0"/>
    <n v="0"/>
    <n v="0"/>
    <n v="0"/>
    <n v="0"/>
    <e v="#DIV/0!"/>
  </r>
  <r>
    <s v="Wedgeworth-21st Century classroom-Advertisement"/>
    <x v="0"/>
    <x v="32"/>
    <x v="0"/>
    <x v="0"/>
    <n v="0"/>
    <n v="0"/>
    <n v="0"/>
    <n v="0"/>
    <n v="0"/>
    <e v="#DIV/0!"/>
  </r>
  <r>
    <s v="Wedgeworth-21st Century classroom-Asbestos oversight/survey/abatement"/>
    <x v="0"/>
    <x v="32"/>
    <x v="0"/>
    <x v="1"/>
    <n v="0"/>
    <n v="0"/>
    <n v="0"/>
    <n v="0"/>
    <n v="0"/>
    <e v="#DIV/0!"/>
  </r>
  <r>
    <s v="Wedgeworth-21st Century classroom-CM/PM Management"/>
    <x v="0"/>
    <x v="32"/>
    <x v="0"/>
    <x v="2"/>
    <n v="0"/>
    <n v="0"/>
    <n v="0"/>
    <n v="0"/>
    <n v="0"/>
    <e v="#DIV/0!"/>
  </r>
  <r>
    <s v="Wedgeworth-21st Century classroom-Construction Contingency"/>
    <x v="0"/>
    <x v="32"/>
    <x v="0"/>
    <x v="3"/>
    <n v="0"/>
    <n v="0"/>
    <n v="0"/>
    <n v="0"/>
    <n v="0"/>
    <e v="#DIV/0!"/>
  </r>
  <r>
    <s v="Wedgeworth-21st Century classroom-Contractor"/>
    <x v="0"/>
    <x v="32"/>
    <x v="0"/>
    <x v="4"/>
    <n v="0"/>
    <n v="0"/>
    <n v="12744.48"/>
    <n v="0"/>
    <n v="12744.48"/>
    <n v="1"/>
  </r>
  <r>
    <s v="Wedgeworth-21st Century classroom-Design"/>
    <x v="0"/>
    <x v="32"/>
    <x v="0"/>
    <x v="5"/>
    <n v="0"/>
    <n v="0"/>
    <n v="0"/>
    <n v="0"/>
    <n v="0"/>
    <e v="#DIV/0!"/>
  </r>
  <r>
    <s v="Wedgeworth-21st Century classroom-DSA Fees"/>
    <x v="0"/>
    <x v="32"/>
    <x v="0"/>
    <x v="6"/>
    <n v="0"/>
    <n v="0"/>
    <n v="0"/>
    <n v="0"/>
    <n v="0"/>
    <e v="#DIV/0!"/>
  </r>
  <r>
    <s v="Wedgeworth-21st Century classroom-DSA Inspection"/>
    <x v="0"/>
    <x v="32"/>
    <x v="0"/>
    <x v="7"/>
    <n v="0"/>
    <n v="0"/>
    <n v="0"/>
    <n v="0"/>
    <n v="0"/>
    <e v="#DIV/0!"/>
  </r>
  <r>
    <s v="Wedgeworth-21st Century classroom-DSA Special Inspection"/>
    <x v="0"/>
    <x v="32"/>
    <x v="0"/>
    <x v="8"/>
    <n v="0"/>
    <n v="0"/>
    <n v="0"/>
    <n v="0"/>
    <n v="0"/>
    <e v="#DIV/0!"/>
  </r>
  <r>
    <s v="Wedgeworth-21st Century classroom-Environ Consultant"/>
    <x v="0"/>
    <x v="32"/>
    <x v="0"/>
    <x v="9"/>
    <n v="0"/>
    <n v="0"/>
    <n v="0"/>
    <n v="0"/>
    <n v="0"/>
    <e v="#DIV/0!"/>
  </r>
  <r>
    <s v="Wedgeworth-21st Century classroom-FF &amp; E"/>
    <x v="0"/>
    <x v="32"/>
    <x v="0"/>
    <x v="10"/>
    <n v="0"/>
    <n v="0"/>
    <n v="730550.34"/>
    <n v="14310.37999999999"/>
    <n v="716239.96"/>
    <n v="0.98041150730283688"/>
  </r>
  <r>
    <s v="Wedgeworth-21st Century classroom-Legal Services"/>
    <x v="0"/>
    <x v="32"/>
    <x v="0"/>
    <x v="11"/>
    <n v="0"/>
    <n v="0"/>
    <n v="0"/>
    <n v="0"/>
    <n v="0"/>
    <e v="#DIV/0!"/>
  </r>
  <r>
    <s v="Wedgeworth-21st Century classroom-Move classroom"/>
    <x v="0"/>
    <x v="32"/>
    <x v="0"/>
    <x v="12"/>
    <n v="0"/>
    <n v="0"/>
    <n v="0"/>
    <n v="0"/>
    <n v="0"/>
    <e v="#DIV/0!"/>
  </r>
  <r>
    <s v="Wedgeworth-21st Century classroom-Move Management"/>
    <x v="0"/>
    <x v="32"/>
    <x v="0"/>
    <x v="13"/>
    <n v="0"/>
    <n v="0"/>
    <n v="0"/>
    <n v="0"/>
    <n v="0"/>
    <e v="#DIV/0!"/>
  </r>
  <r>
    <s v="Wedgeworth-21st Century classroom-Reprographics"/>
    <x v="0"/>
    <x v="32"/>
    <x v="0"/>
    <x v="14"/>
    <n v="0"/>
    <n v="0"/>
    <n v="0"/>
    <n v="0"/>
    <n v="0"/>
    <e v="#DIV/0!"/>
  </r>
  <r>
    <s v="Wedgeworth-21st Century classroom-Technology"/>
    <x v="0"/>
    <x v="32"/>
    <x v="0"/>
    <x v="15"/>
    <n v="0"/>
    <n v="0"/>
    <n v="269192.76"/>
    <n v="0"/>
    <n v="269192.76"/>
    <n v="1"/>
  </r>
  <r>
    <s v="Wedgeworth-Ceiling replacement-CM/PM Management"/>
    <x v="0"/>
    <x v="32"/>
    <x v="1"/>
    <x v="2"/>
    <n v="0"/>
    <n v="0"/>
    <n v="0"/>
    <n v="0"/>
    <n v="0"/>
    <e v="#DIV/0!"/>
  </r>
  <r>
    <s v="Wedgeworth-Ceiling replacement-Contractor"/>
    <x v="0"/>
    <x v="32"/>
    <x v="1"/>
    <x v="4"/>
    <n v="0"/>
    <n v="0"/>
    <n v="0"/>
    <n v="0"/>
    <n v="0"/>
    <e v="#DIV/0!"/>
  </r>
  <r>
    <s v="Wedgeworth-Drinking Fountain replacement-Advertisement"/>
    <x v="0"/>
    <x v="32"/>
    <x v="2"/>
    <x v="0"/>
    <n v="0"/>
    <n v="0"/>
    <n v="0"/>
    <n v="0"/>
    <n v="0"/>
    <e v="#DIV/0!"/>
  </r>
  <r>
    <s v="Wedgeworth-Drinking Fountain replacement-Contractor"/>
    <x v="0"/>
    <x v="32"/>
    <x v="2"/>
    <x v="4"/>
    <n v="0"/>
    <n v="0"/>
    <n v="3502.75"/>
    <n v="0"/>
    <n v="3502.75"/>
    <n v="1"/>
  </r>
  <r>
    <s v="Wedgeworth-Drinking Fountain replacement-Design"/>
    <x v="0"/>
    <x v="32"/>
    <x v="2"/>
    <x v="5"/>
    <n v="0"/>
    <n v="0"/>
    <n v="0"/>
    <n v="0"/>
    <n v="0"/>
    <e v="#DIV/0!"/>
  </r>
  <r>
    <s v="Wedgeworth-Drinking Fountain replacement-DSA Fees"/>
    <x v="0"/>
    <x v="32"/>
    <x v="2"/>
    <x v="6"/>
    <n v="0"/>
    <n v="0"/>
    <n v="0"/>
    <n v="0"/>
    <n v="0"/>
    <e v="#DIV/0!"/>
  </r>
  <r>
    <s v="Wedgeworth-Drinking Fountain replacement-DSA Inspection"/>
    <x v="0"/>
    <x v="32"/>
    <x v="2"/>
    <x v="7"/>
    <n v="0"/>
    <n v="0"/>
    <n v="0"/>
    <n v="0"/>
    <n v="0"/>
    <e v="#DIV/0!"/>
  </r>
  <r>
    <s v="Wedgeworth-Drinking Fountain replacement-DSA Special Inspection"/>
    <x v="0"/>
    <x v="32"/>
    <x v="2"/>
    <x v="8"/>
    <n v="0"/>
    <n v="0"/>
    <n v="0"/>
    <n v="0"/>
    <n v="0"/>
    <e v="#DIV/0!"/>
  </r>
  <r>
    <s v="Wedgeworth-Drinking Fountain replacement-Environ Consultant"/>
    <x v="0"/>
    <x v="32"/>
    <x v="2"/>
    <x v="9"/>
    <n v="0"/>
    <n v="0"/>
    <n v="0"/>
    <n v="0"/>
    <n v="0"/>
    <e v="#DIV/0!"/>
  </r>
  <r>
    <s v="Wedgeworth-Drinking Fountain replacement-Reprographics"/>
    <x v="0"/>
    <x v="32"/>
    <x v="2"/>
    <x v="14"/>
    <n v="0"/>
    <n v="0"/>
    <n v="0"/>
    <n v="0"/>
    <n v="0"/>
    <e v="#DIV/0!"/>
  </r>
  <r>
    <s v="Wedgeworth-Fire Alarm replacement-Advertisement"/>
    <x v="0"/>
    <x v="32"/>
    <x v="3"/>
    <x v="0"/>
    <n v="0"/>
    <n v="0"/>
    <n v="0"/>
    <n v="0"/>
    <n v="0"/>
    <e v="#DIV/0!"/>
  </r>
  <r>
    <s v="Wedgeworth-Fire Alarm replacement-Contractor"/>
    <x v="0"/>
    <x v="32"/>
    <x v="3"/>
    <x v="4"/>
    <n v="0"/>
    <n v="0"/>
    <n v="0"/>
    <n v="0"/>
    <n v="0"/>
    <e v="#DIV/0!"/>
  </r>
  <r>
    <s v="Wedgeworth-Fire Alarm replacement-Design"/>
    <x v="0"/>
    <x v="32"/>
    <x v="3"/>
    <x v="5"/>
    <n v="0"/>
    <n v="0"/>
    <n v="0"/>
    <n v="0"/>
    <n v="0"/>
    <e v="#DIV/0!"/>
  </r>
  <r>
    <s v="Wedgeworth-Fire Alarm replacement-DSA Fees"/>
    <x v="0"/>
    <x v="32"/>
    <x v="3"/>
    <x v="6"/>
    <n v="0"/>
    <n v="0"/>
    <n v="0"/>
    <n v="0"/>
    <n v="0"/>
    <e v="#DIV/0!"/>
  </r>
  <r>
    <s v="Wedgeworth-Fire Alarm replacement-DSA Inspection"/>
    <x v="0"/>
    <x v="32"/>
    <x v="3"/>
    <x v="7"/>
    <n v="0"/>
    <n v="0"/>
    <n v="0"/>
    <n v="0"/>
    <n v="0"/>
    <e v="#DIV/0!"/>
  </r>
  <r>
    <s v="Wedgeworth-Fire Alarm replacement-Environ Consultant"/>
    <x v="0"/>
    <x v="32"/>
    <x v="3"/>
    <x v="9"/>
    <n v="0"/>
    <n v="0"/>
    <n v="0"/>
    <n v="0"/>
    <n v="0"/>
    <e v="#DIV/0!"/>
  </r>
  <r>
    <s v="Wedgeworth-Fire Alarm replacement-Reprographics"/>
    <x v="0"/>
    <x v="32"/>
    <x v="3"/>
    <x v="14"/>
    <n v="0"/>
    <n v="0"/>
    <n v="0"/>
    <n v="0"/>
    <n v="0"/>
    <e v="#DIV/0!"/>
  </r>
  <r>
    <s v="Wedgeworth-Interim Housing-Advertisement"/>
    <x v="0"/>
    <x v="32"/>
    <x v="4"/>
    <x v="0"/>
    <n v="0"/>
    <n v="0"/>
    <n v="0"/>
    <n v="0"/>
    <n v="0"/>
    <e v="#DIV/0!"/>
  </r>
  <r>
    <s v="Wedgeworth-Interim Housing-Alarm"/>
    <x v="0"/>
    <x v="32"/>
    <x v="4"/>
    <x v="16"/>
    <n v="0"/>
    <n v="0"/>
    <n v="0"/>
    <n v="0"/>
    <n v="0"/>
    <e v="#DIV/0!"/>
  </r>
  <r>
    <s v="Wedgeworth-Interim Housing-CM/PM Management"/>
    <x v="0"/>
    <x v="32"/>
    <x v="4"/>
    <x v="2"/>
    <n v="0"/>
    <n v="0"/>
    <n v="0"/>
    <n v="0"/>
    <n v="0"/>
    <e v="#DIV/0!"/>
  </r>
  <r>
    <s v="Wedgeworth-Interim Housing-Construction Contingency"/>
    <x v="0"/>
    <x v="32"/>
    <x v="4"/>
    <x v="3"/>
    <n v="0"/>
    <n v="0"/>
    <n v="0"/>
    <n v="0"/>
    <n v="0"/>
    <e v="#DIV/0!"/>
  </r>
  <r>
    <s v="Wedgeworth-Interim Housing-Contractor"/>
    <x v="0"/>
    <x v="32"/>
    <x v="4"/>
    <x v="4"/>
    <n v="0"/>
    <n v="0"/>
    <n v="0"/>
    <n v="0"/>
    <n v="0"/>
    <e v="#DIV/0!"/>
  </r>
  <r>
    <s v="Wedgeworth-Interim Housing-Design"/>
    <x v="0"/>
    <x v="32"/>
    <x v="4"/>
    <x v="5"/>
    <n v="0"/>
    <n v="0"/>
    <n v="0"/>
    <n v="0"/>
    <n v="0"/>
    <e v="#DIV/0!"/>
  </r>
  <r>
    <s v="Wedgeworth-Interim Housing-DSA Fees"/>
    <x v="0"/>
    <x v="32"/>
    <x v="4"/>
    <x v="6"/>
    <n v="0"/>
    <n v="0"/>
    <n v="0"/>
    <n v="0"/>
    <n v="0"/>
    <e v="#DIV/0!"/>
  </r>
  <r>
    <s v="Wedgeworth-Interim Housing-DSA Inspection"/>
    <x v="0"/>
    <x v="32"/>
    <x v="4"/>
    <x v="7"/>
    <n v="0"/>
    <n v="0"/>
    <n v="0"/>
    <n v="0"/>
    <n v="0"/>
    <e v="#DIV/0!"/>
  </r>
  <r>
    <s v="Wedgeworth-Interim Housing-DSA Special Inspection"/>
    <x v="0"/>
    <x v="32"/>
    <x v="4"/>
    <x v="8"/>
    <n v="0"/>
    <n v="0"/>
    <n v="0"/>
    <n v="0"/>
    <n v="0"/>
    <e v="#DIV/0!"/>
  </r>
  <r>
    <s v="Wedgeworth-Interim Housing-Environ Consultant"/>
    <x v="0"/>
    <x v="32"/>
    <x v="4"/>
    <x v="9"/>
    <n v="0"/>
    <n v="0"/>
    <n v="0"/>
    <n v="0"/>
    <n v="0"/>
    <e v="#DIV/0!"/>
  </r>
  <r>
    <s v="Wedgeworth-Interim Housing-FF &amp; E"/>
    <x v="0"/>
    <x v="32"/>
    <x v="4"/>
    <x v="10"/>
    <n v="0"/>
    <n v="0"/>
    <n v="0"/>
    <n v="0"/>
    <n v="0"/>
    <e v="#DIV/0!"/>
  </r>
  <r>
    <s v="Wedgeworth-Interim Housing-Legal Services"/>
    <x v="0"/>
    <x v="32"/>
    <x v="4"/>
    <x v="11"/>
    <n v="0"/>
    <n v="0"/>
    <n v="0"/>
    <n v="0"/>
    <n v="0"/>
    <e v="#DIV/0!"/>
  </r>
  <r>
    <s v="Wedgeworth-Interim Housing-Modular Buildings"/>
    <x v="0"/>
    <x v="32"/>
    <x v="4"/>
    <x v="17"/>
    <n v="0"/>
    <n v="0"/>
    <n v="0"/>
    <n v="0"/>
    <n v="0"/>
    <e v="#DIV/0!"/>
  </r>
  <r>
    <s v="Wedgeworth-Interim Housing-Move Management"/>
    <x v="0"/>
    <x v="32"/>
    <x v="4"/>
    <x v="13"/>
    <n v="0"/>
    <n v="0"/>
    <n v="0"/>
    <n v="0"/>
    <n v="0"/>
    <e v="#DIV/0!"/>
  </r>
  <r>
    <s v="Wedgeworth-Interim Housing-Reprographics"/>
    <x v="0"/>
    <x v="32"/>
    <x v="4"/>
    <x v="14"/>
    <n v="0"/>
    <n v="0"/>
    <n v="0"/>
    <n v="0"/>
    <n v="0"/>
    <e v="#DIV/0!"/>
  </r>
  <r>
    <s v="Wedgeworth-Interim Housing-Technology"/>
    <x v="0"/>
    <x v="32"/>
    <x v="4"/>
    <x v="15"/>
    <n v="0"/>
    <n v="0"/>
    <n v="0"/>
    <n v="0"/>
    <n v="0"/>
    <e v="#DIV/0!"/>
  </r>
  <r>
    <s v="Willow-21st Century classroom-Advertisement"/>
    <x v="0"/>
    <x v="33"/>
    <x v="0"/>
    <x v="0"/>
    <n v="0"/>
    <n v="0"/>
    <n v="0"/>
    <n v="0"/>
    <n v="0"/>
    <e v="#DIV/0!"/>
  </r>
  <r>
    <s v="Willow-21st Century classroom-Asbestos oversight/survey/abatement"/>
    <x v="0"/>
    <x v="33"/>
    <x v="0"/>
    <x v="1"/>
    <n v="0"/>
    <n v="0"/>
    <n v="0"/>
    <n v="0"/>
    <n v="0"/>
    <e v="#DIV/0!"/>
  </r>
  <r>
    <s v="Willow-21st Century classroom-CM/PM Management"/>
    <x v="0"/>
    <x v="33"/>
    <x v="0"/>
    <x v="2"/>
    <n v="0"/>
    <n v="0"/>
    <n v="0"/>
    <n v="0"/>
    <n v="0"/>
    <e v="#DIV/0!"/>
  </r>
  <r>
    <s v="Willow-21st Century classroom-Construction Contingency"/>
    <x v="0"/>
    <x v="33"/>
    <x v="0"/>
    <x v="3"/>
    <n v="0"/>
    <n v="0"/>
    <n v="0"/>
    <n v="0"/>
    <n v="0"/>
    <e v="#DIV/0!"/>
  </r>
  <r>
    <s v="Willow-21st Century classroom-Contractor"/>
    <x v="0"/>
    <x v="33"/>
    <x v="0"/>
    <x v="4"/>
    <n v="0"/>
    <n v="0"/>
    <n v="0"/>
    <n v="0"/>
    <n v="0"/>
    <e v="#DIV/0!"/>
  </r>
  <r>
    <s v="Willow-21st Century classroom-Design"/>
    <x v="0"/>
    <x v="33"/>
    <x v="0"/>
    <x v="5"/>
    <n v="0"/>
    <n v="0"/>
    <n v="0"/>
    <n v="0"/>
    <n v="0"/>
    <e v="#DIV/0!"/>
  </r>
  <r>
    <s v="Willow-21st Century classroom-DSA Fees"/>
    <x v="0"/>
    <x v="33"/>
    <x v="0"/>
    <x v="6"/>
    <n v="0"/>
    <n v="0"/>
    <n v="0"/>
    <n v="0"/>
    <n v="0"/>
    <e v="#DIV/0!"/>
  </r>
  <r>
    <s v="Willow-21st Century classroom-DSA Inspection"/>
    <x v="0"/>
    <x v="33"/>
    <x v="0"/>
    <x v="7"/>
    <n v="0"/>
    <n v="0"/>
    <n v="0"/>
    <n v="0"/>
    <n v="0"/>
    <e v="#DIV/0!"/>
  </r>
  <r>
    <s v="Willow-21st Century classroom-DSA Special Inspection"/>
    <x v="0"/>
    <x v="33"/>
    <x v="0"/>
    <x v="8"/>
    <n v="0"/>
    <n v="0"/>
    <n v="0"/>
    <n v="0"/>
    <n v="0"/>
    <e v="#DIV/0!"/>
  </r>
  <r>
    <s v="Willow-21st Century classroom-Environ Consultant"/>
    <x v="0"/>
    <x v="33"/>
    <x v="0"/>
    <x v="9"/>
    <n v="0"/>
    <n v="0"/>
    <n v="2700"/>
    <n v="0"/>
    <n v="2700"/>
    <n v="1"/>
  </r>
  <r>
    <s v="Willow-21st Century classroom-FF &amp; E"/>
    <x v="0"/>
    <x v="33"/>
    <x v="0"/>
    <x v="10"/>
    <n v="0"/>
    <n v="0"/>
    <n v="0"/>
    <n v="0"/>
    <n v="0"/>
    <e v="#DIV/0!"/>
  </r>
  <r>
    <s v="Willow-21st Century classroom-Legal Services"/>
    <x v="0"/>
    <x v="33"/>
    <x v="0"/>
    <x v="11"/>
    <n v="0"/>
    <n v="0"/>
    <n v="0"/>
    <n v="0"/>
    <n v="0"/>
    <e v="#DIV/0!"/>
  </r>
  <r>
    <s v="Willow-21st Century classroom-Move classroom"/>
    <x v="0"/>
    <x v="33"/>
    <x v="0"/>
    <x v="12"/>
    <n v="0"/>
    <n v="0"/>
    <n v="0"/>
    <n v="0"/>
    <n v="0"/>
    <e v="#DIV/0!"/>
  </r>
  <r>
    <s v="Willow-21st Century classroom-Move Management"/>
    <x v="0"/>
    <x v="33"/>
    <x v="0"/>
    <x v="13"/>
    <n v="0"/>
    <n v="0"/>
    <n v="0"/>
    <n v="0"/>
    <n v="0"/>
    <e v="#DIV/0!"/>
  </r>
  <r>
    <s v="Willow-21st Century classroom-Reprographics"/>
    <x v="0"/>
    <x v="33"/>
    <x v="0"/>
    <x v="14"/>
    <n v="0"/>
    <n v="0"/>
    <n v="0"/>
    <n v="0"/>
    <n v="0"/>
    <e v="#DIV/0!"/>
  </r>
  <r>
    <s v="Willow-21st Century classroom-Technology"/>
    <x v="0"/>
    <x v="33"/>
    <x v="0"/>
    <x v="15"/>
    <n v="0"/>
    <n v="0"/>
    <n v="0"/>
    <n v="0"/>
    <n v="0"/>
    <e v="#DIV/0!"/>
  </r>
  <r>
    <s v="Willow-Ceiling replacement-CM/PM Management"/>
    <x v="0"/>
    <x v="33"/>
    <x v="1"/>
    <x v="2"/>
    <n v="0"/>
    <n v="0"/>
    <n v="0"/>
    <n v="0"/>
    <n v="0"/>
    <e v="#DIV/0!"/>
  </r>
  <r>
    <s v="Willow-Ceiling replacement-Contractor"/>
    <x v="0"/>
    <x v="33"/>
    <x v="1"/>
    <x v="4"/>
    <n v="0"/>
    <n v="0"/>
    <n v="0"/>
    <n v="0"/>
    <n v="0"/>
    <e v="#DIV/0!"/>
  </r>
  <r>
    <s v="Willow-Drinking Fountain replacement-Advertisement"/>
    <x v="0"/>
    <x v="33"/>
    <x v="2"/>
    <x v="0"/>
    <n v="0"/>
    <n v="0"/>
    <n v="0"/>
    <n v="0"/>
    <n v="0"/>
    <e v="#DIV/0!"/>
  </r>
  <r>
    <s v="Willow-Drinking Fountain replacement-Contractor"/>
    <x v="0"/>
    <x v="33"/>
    <x v="2"/>
    <x v="4"/>
    <n v="0"/>
    <n v="0"/>
    <n v="0"/>
    <n v="0"/>
    <n v="0"/>
    <e v="#DIV/0!"/>
  </r>
  <r>
    <s v="Willow-Drinking Fountain replacement-Design"/>
    <x v="0"/>
    <x v="33"/>
    <x v="2"/>
    <x v="5"/>
    <n v="0"/>
    <n v="0"/>
    <n v="0"/>
    <n v="0"/>
    <n v="0"/>
    <e v="#DIV/0!"/>
  </r>
  <r>
    <s v="Willow-Drinking Fountain replacement-DSA Fees"/>
    <x v="0"/>
    <x v="33"/>
    <x v="2"/>
    <x v="6"/>
    <n v="0"/>
    <n v="0"/>
    <n v="0"/>
    <n v="0"/>
    <n v="0"/>
    <e v="#DIV/0!"/>
  </r>
  <r>
    <s v="Willow-Drinking Fountain replacement-DSA Inspection"/>
    <x v="0"/>
    <x v="33"/>
    <x v="2"/>
    <x v="7"/>
    <n v="0"/>
    <n v="0"/>
    <n v="0"/>
    <n v="0"/>
    <n v="0"/>
    <e v="#DIV/0!"/>
  </r>
  <r>
    <s v="Willow-Drinking Fountain replacement-DSA Special Inspection"/>
    <x v="0"/>
    <x v="33"/>
    <x v="2"/>
    <x v="8"/>
    <n v="0"/>
    <n v="0"/>
    <n v="0"/>
    <n v="0"/>
    <n v="0"/>
    <e v="#DIV/0!"/>
  </r>
  <r>
    <s v="Willow-Drinking Fountain replacement-Environ Consultant"/>
    <x v="0"/>
    <x v="33"/>
    <x v="2"/>
    <x v="9"/>
    <n v="0"/>
    <n v="0"/>
    <n v="0"/>
    <n v="0"/>
    <n v="0"/>
    <e v="#DIV/0!"/>
  </r>
  <r>
    <s v="Willow-Drinking Fountain replacement-Reprographics"/>
    <x v="0"/>
    <x v="33"/>
    <x v="2"/>
    <x v="14"/>
    <n v="0"/>
    <n v="0"/>
    <n v="0"/>
    <n v="0"/>
    <n v="0"/>
    <e v="#DIV/0!"/>
  </r>
  <r>
    <s v="Willow-Fire Alarm replacement-Advertisement"/>
    <x v="0"/>
    <x v="33"/>
    <x v="3"/>
    <x v="0"/>
    <n v="0"/>
    <n v="0"/>
    <n v="0"/>
    <n v="0"/>
    <n v="0"/>
    <e v="#DIV/0!"/>
  </r>
  <r>
    <s v="Willow-Fire Alarm replacement-Contractor"/>
    <x v="0"/>
    <x v="33"/>
    <x v="3"/>
    <x v="4"/>
    <n v="0"/>
    <n v="0"/>
    <n v="0"/>
    <n v="0"/>
    <n v="0"/>
    <e v="#DIV/0!"/>
  </r>
  <r>
    <s v="Willow-Fire Alarm replacement-Design"/>
    <x v="0"/>
    <x v="33"/>
    <x v="3"/>
    <x v="5"/>
    <n v="0"/>
    <n v="0"/>
    <n v="0"/>
    <n v="0"/>
    <n v="0"/>
    <e v="#DIV/0!"/>
  </r>
  <r>
    <s v="Willow-Fire Alarm replacement-DSA Fees"/>
    <x v="0"/>
    <x v="33"/>
    <x v="3"/>
    <x v="6"/>
    <n v="0"/>
    <n v="0"/>
    <n v="0"/>
    <n v="0"/>
    <n v="0"/>
    <e v="#DIV/0!"/>
  </r>
  <r>
    <s v="Willow-Fire Alarm replacement-DSA Inspection"/>
    <x v="0"/>
    <x v="33"/>
    <x v="3"/>
    <x v="7"/>
    <n v="0"/>
    <n v="0"/>
    <n v="0"/>
    <n v="0"/>
    <n v="0"/>
    <e v="#DIV/0!"/>
  </r>
  <r>
    <s v="Willow-Fire Alarm replacement-Environ Consultant"/>
    <x v="0"/>
    <x v="33"/>
    <x v="3"/>
    <x v="9"/>
    <n v="0"/>
    <n v="0"/>
    <n v="0"/>
    <n v="0"/>
    <n v="0"/>
    <e v="#DIV/0!"/>
  </r>
  <r>
    <s v="Willow-Fire Alarm replacement-Reprographics"/>
    <x v="0"/>
    <x v="33"/>
    <x v="3"/>
    <x v="14"/>
    <n v="0"/>
    <n v="0"/>
    <n v="0"/>
    <n v="0"/>
    <n v="0"/>
    <e v="#DIV/0!"/>
  </r>
  <r>
    <s v="Willow-Interim Housing-Advertisement"/>
    <x v="0"/>
    <x v="33"/>
    <x v="4"/>
    <x v="0"/>
    <n v="0"/>
    <n v="0"/>
    <n v="0"/>
    <n v="0"/>
    <n v="0"/>
    <e v="#DIV/0!"/>
  </r>
  <r>
    <s v="Willow-Interim Housing-Alarm"/>
    <x v="0"/>
    <x v="33"/>
    <x v="4"/>
    <x v="16"/>
    <n v="0"/>
    <n v="0"/>
    <n v="0"/>
    <n v="0"/>
    <n v="0"/>
    <e v="#DIV/0!"/>
  </r>
  <r>
    <s v="Willow-Interim Housing-CM/PM Management"/>
    <x v="0"/>
    <x v="33"/>
    <x v="4"/>
    <x v="2"/>
    <n v="0"/>
    <n v="0"/>
    <n v="0"/>
    <n v="0"/>
    <n v="0"/>
    <e v="#DIV/0!"/>
  </r>
  <r>
    <s v="Willow-Interim Housing-Construction Contingency"/>
    <x v="0"/>
    <x v="33"/>
    <x v="4"/>
    <x v="3"/>
    <n v="0"/>
    <n v="0"/>
    <n v="0"/>
    <n v="0"/>
    <n v="0"/>
    <e v="#DIV/0!"/>
  </r>
  <r>
    <s v="Willow-Interim Housing-Contractor"/>
    <x v="0"/>
    <x v="33"/>
    <x v="4"/>
    <x v="4"/>
    <n v="0"/>
    <n v="0"/>
    <n v="0"/>
    <n v="0"/>
    <n v="0"/>
    <e v="#DIV/0!"/>
  </r>
  <r>
    <s v="Willow-Interim Housing-Design"/>
    <x v="0"/>
    <x v="33"/>
    <x v="4"/>
    <x v="5"/>
    <n v="0"/>
    <n v="0"/>
    <n v="0"/>
    <n v="0"/>
    <n v="0"/>
    <e v="#DIV/0!"/>
  </r>
  <r>
    <s v="Willow-Interim Housing-DSA Fees"/>
    <x v="0"/>
    <x v="33"/>
    <x v="4"/>
    <x v="6"/>
    <n v="0"/>
    <n v="0"/>
    <n v="0"/>
    <n v="0"/>
    <n v="0"/>
    <e v="#DIV/0!"/>
  </r>
  <r>
    <s v="Willow-Interim Housing-DSA Inspection"/>
    <x v="0"/>
    <x v="33"/>
    <x v="4"/>
    <x v="7"/>
    <n v="0"/>
    <n v="0"/>
    <n v="0"/>
    <n v="0"/>
    <n v="0"/>
    <e v="#DIV/0!"/>
  </r>
  <r>
    <s v="Willow-Interim Housing-DSA Special Inspection"/>
    <x v="0"/>
    <x v="33"/>
    <x v="4"/>
    <x v="8"/>
    <n v="0"/>
    <n v="0"/>
    <n v="0"/>
    <n v="0"/>
    <n v="0"/>
    <e v="#DIV/0!"/>
  </r>
  <r>
    <s v="Willow-Interim Housing-Environ Consultant"/>
    <x v="0"/>
    <x v="33"/>
    <x v="4"/>
    <x v="9"/>
    <n v="0"/>
    <n v="0"/>
    <n v="0"/>
    <n v="0"/>
    <n v="0"/>
    <e v="#DIV/0!"/>
  </r>
  <r>
    <s v="Willow-Interim Housing-FF &amp; E"/>
    <x v="0"/>
    <x v="33"/>
    <x v="4"/>
    <x v="10"/>
    <n v="0"/>
    <n v="0"/>
    <n v="0"/>
    <n v="0"/>
    <n v="0"/>
    <e v="#DIV/0!"/>
  </r>
  <r>
    <s v="Willow-Interim Housing-Legal Services"/>
    <x v="0"/>
    <x v="33"/>
    <x v="4"/>
    <x v="11"/>
    <n v="0"/>
    <n v="0"/>
    <n v="0"/>
    <n v="0"/>
    <n v="0"/>
    <e v="#DIV/0!"/>
  </r>
  <r>
    <s v="Willow-Interim Housing-Modular Buildings"/>
    <x v="0"/>
    <x v="33"/>
    <x v="4"/>
    <x v="17"/>
    <n v="0"/>
    <n v="0"/>
    <n v="0"/>
    <n v="0"/>
    <n v="0"/>
    <e v="#DIV/0!"/>
  </r>
  <r>
    <s v="Willow-Interim Housing-Move Management"/>
    <x v="0"/>
    <x v="33"/>
    <x v="4"/>
    <x v="13"/>
    <n v="0"/>
    <n v="0"/>
    <n v="0"/>
    <n v="0"/>
    <n v="0"/>
    <e v="#DIV/0!"/>
  </r>
  <r>
    <s v="Willow-Interim Housing-Reprographics"/>
    <x v="0"/>
    <x v="33"/>
    <x v="4"/>
    <x v="14"/>
    <n v="0"/>
    <n v="0"/>
    <n v="0"/>
    <n v="0"/>
    <n v="0"/>
    <e v="#DIV/0!"/>
  </r>
  <r>
    <s v="Willow-Interim Housing-Technology"/>
    <x v="0"/>
    <x v="33"/>
    <x v="4"/>
    <x v="15"/>
    <n v="0"/>
    <n v="0"/>
    <n v="0"/>
    <n v="0"/>
    <n v="0"/>
    <e v="#DIV/0!"/>
  </r>
  <r>
    <s v="Wilson HS-21st Century classroom-Advertisement"/>
    <x v="7"/>
    <x v="34"/>
    <x v="0"/>
    <x v="0"/>
    <n v="5225.4799999999996"/>
    <s v="N/A"/>
    <n v="292.31"/>
    <n v="0"/>
    <n v="292.31"/>
    <n v="1"/>
  </r>
  <r>
    <s v="Wilson HS-21st Century classroom-Asbestos oversight/survey/abatement"/>
    <x v="7"/>
    <x v="34"/>
    <x v="0"/>
    <x v="1"/>
    <n v="231000"/>
    <s v="N/A"/>
    <n v="0"/>
    <n v="0"/>
    <n v="0"/>
    <e v="#DIV/0!"/>
  </r>
  <r>
    <s v="Wilson HS-21st Century classroom-CM/PM Management"/>
    <x v="7"/>
    <x v="34"/>
    <x v="0"/>
    <x v="2"/>
    <n v="810058.76"/>
    <s v="N/A"/>
    <n v="177240"/>
    <n v="5860"/>
    <n v="171380"/>
    <n v="0.96693748589483186"/>
  </r>
  <r>
    <s v="Wilson HS-21st Century classroom-Construction Contingency"/>
    <x v="7"/>
    <x v="34"/>
    <x v="0"/>
    <x v="3"/>
    <n v="814337.4"/>
    <s v="N/A"/>
    <n v="0"/>
    <n v="0"/>
    <n v="0"/>
    <e v="#DIV/0!"/>
  </r>
  <r>
    <s v="Wilson HS-21st Century classroom-Contractor"/>
    <x v="7"/>
    <x v="34"/>
    <x v="0"/>
    <x v="4"/>
    <n v="8686537.0500000007"/>
    <s v="No Proposal Provided"/>
    <n v="2800623.72"/>
    <n v="552675.12999999989"/>
    <n v="2247948.5900000003"/>
    <n v="0.80265998389815829"/>
  </r>
  <r>
    <s v="Wilson HS-21st Century classroom-Design"/>
    <x v="7"/>
    <x v="34"/>
    <x v="0"/>
    <x v="5"/>
    <n v="997591.82"/>
    <s v="N/A"/>
    <n v="0"/>
    <n v="0"/>
    <n v="0"/>
    <e v="#DIV/0!"/>
  </r>
  <r>
    <s v="Wilson HS-21st Century classroom-DSA Fees"/>
    <x v="7"/>
    <x v="34"/>
    <x v="0"/>
    <x v="6"/>
    <n v="166265.29999999999"/>
    <s v="N/A"/>
    <n v="0"/>
    <n v="0"/>
    <n v="0"/>
    <e v="#DIV/0!"/>
  </r>
  <r>
    <s v="Wilson HS-21st Century classroom-DSA Inspection"/>
    <x v="7"/>
    <x v="34"/>
    <x v="0"/>
    <x v="7"/>
    <n v="142513.12"/>
    <s v="N/A"/>
    <n v="36960"/>
    <n v="36960"/>
    <n v="0"/>
    <n v="0"/>
  </r>
  <r>
    <s v="Wilson HS-21st Century classroom-DSA Special Inspection"/>
    <x v="7"/>
    <x v="34"/>
    <x v="0"/>
    <x v="8"/>
    <n v="71256.56"/>
    <s v="N/A"/>
    <n v="25125"/>
    <n v="25125"/>
    <n v="0"/>
    <n v="0"/>
  </r>
  <r>
    <s v="Wilson HS-21st Century classroom-Environ Consultant"/>
    <x v="7"/>
    <x v="34"/>
    <x v="0"/>
    <x v="9"/>
    <n v="52254.81"/>
    <s v="N/A"/>
    <n v="66075"/>
    <n v="54921"/>
    <n v="11154"/>
    <n v="0.16880817253121452"/>
  </r>
  <r>
    <s v="Wilson HS-21st Century classroom-FF &amp; E"/>
    <x v="7"/>
    <x v="34"/>
    <x v="0"/>
    <x v="10"/>
    <n v="1320000"/>
    <s v="N/A"/>
    <n v="0"/>
    <n v="0"/>
    <n v="0"/>
    <e v="#DIV/0!"/>
  </r>
  <r>
    <s v="Wilson HS-21st Century classroom-Legal Services"/>
    <x v="7"/>
    <x v="34"/>
    <x v="0"/>
    <x v="11"/>
    <n v="0"/>
    <n v="0"/>
    <n v="0"/>
    <n v="0"/>
    <n v="0"/>
    <e v="#DIV/0!"/>
  </r>
  <r>
    <s v="Wilson HS-21st Century classroom-Move classroom"/>
    <x v="7"/>
    <x v="34"/>
    <x v="0"/>
    <x v="12"/>
    <n v="0"/>
    <n v="0"/>
    <n v="1064.25"/>
    <n v="0"/>
    <n v="1064.25"/>
    <n v="1"/>
  </r>
  <r>
    <s v="Wilson HS-21st Century classroom-Move Management"/>
    <x v="7"/>
    <x v="34"/>
    <x v="0"/>
    <x v="13"/>
    <n v="38003.5"/>
    <s v="N/A"/>
    <n v="13074.75"/>
    <n v="-3.637978807091713E-12"/>
    <n v="13074.750000000002"/>
    <n v="1.0000000000000002"/>
  </r>
  <r>
    <s v="Wilson HS-21st Century classroom-Reprographics"/>
    <x v="7"/>
    <x v="34"/>
    <x v="0"/>
    <x v="14"/>
    <n v="5225.4799999999996"/>
    <s v="N/A"/>
    <n v="1281.99"/>
    <n v="0"/>
    <n v="1281.99"/>
    <n v="1"/>
  </r>
  <r>
    <s v="Wilson HS-21st Century classroom-Technology"/>
    <x v="7"/>
    <x v="34"/>
    <x v="0"/>
    <x v="15"/>
    <n v="1320000"/>
    <s v="N/A"/>
    <n v="671830.97"/>
    <n v="0"/>
    <n v="671830.97"/>
    <n v="1"/>
  </r>
  <r>
    <s v="Wilson HS-Ceiling replacement-CM/PM Management"/>
    <x v="7"/>
    <x v="34"/>
    <x v="1"/>
    <x v="2"/>
    <n v="0"/>
    <n v="0"/>
    <n v="0"/>
    <n v="0"/>
    <n v="0"/>
    <e v="#DIV/0!"/>
  </r>
  <r>
    <s v="Wilson HS-Ceiling replacement-Contractor"/>
    <x v="7"/>
    <x v="34"/>
    <x v="1"/>
    <x v="4"/>
    <n v="0"/>
    <n v="0"/>
    <n v="0"/>
    <n v="0"/>
    <n v="0"/>
    <e v="#DIV/0!"/>
  </r>
  <r>
    <s v="Wilson HS-Drinking Fountain replacement-Advertisement"/>
    <x v="7"/>
    <x v="34"/>
    <x v="2"/>
    <x v="0"/>
    <n v="0"/>
    <n v="0"/>
    <n v="0"/>
    <n v="0"/>
    <n v="0"/>
    <e v="#DIV/0!"/>
  </r>
  <r>
    <s v="Wilson HS-Drinking Fountain replacement-Contractor"/>
    <x v="7"/>
    <x v="34"/>
    <x v="2"/>
    <x v="4"/>
    <n v="60000"/>
    <s v="N/A"/>
    <n v="0"/>
    <n v="0"/>
    <n v="0"/>
    <e v="#DIV/0!"/>
  </r>
  <r>
    <s v="Wilson HS-Drinking Fountain replacement-Design"/>
    <x v="7"/>
    <x v="34"/>
    <x v="2"/>
    <x v="5"/>
    <n v="0"/>
    <n v="0"/>
    <n v="0"/>
    <n v="0"/>
    <n v="0"/>
    <e v="#DIV/0!"/>
  </r>
  <r>
    <s v="Wilson HS-Drinking Fountain replacement-DSA Fees"/>
    <x v="7"/>
    <x v="34"/>
    <x v="2"/>
    <x v="6"/>
    <n v="0"/>
    <n v="0"/>
    <n v="0"/>
    <n v="0"/>
    <n v="0"/>
    <e v="#DIV/0!"/>
  </r>
  <r>
    <s v="Wilson HS-Drinking Fountain replacement-DSA Inspection"/>
    <x v="7"/>
    <x v="34"/>
    <x v="2"/>
    <x v="7"/>
    <n v="1200"/>
    <s v="No Proposal Provided"/>
    <n v="0"/>
    <n v="0"/>
    <n v="0"/>
    <e v="#DIV/0!"/>
  </r>
  <r>
    <s v="Wilson HS-Drinking Fountain replacement-DSA Special Inspection"/>
    <x v="7"/>
    <x v="34"/>
    <x v="2"/>
    <x v="8"/>
    <n v="0"/>
    <n v="0"/>
    <n v="0"/>
    <n v="0"/>
    <n v="0"/>
    <e v="#DIV/0!"/>
  </r>
  <r>
    <s v="Wilson HS-Drinking Fountain replacement-Environ Consultant"/>
    <x v="7"/>
    <x v="34"/>
    <x v="2"/>
    <x v="9"/>
    <n v="0"/>
    <n v="0"/>
    <n v="0"/>
    <n v="0"/>
    <n v="0"/>
    <e v="#DIV/0!"/>
  </r>
  <r>
    <s v="Wilson HS-Drinking Fountain replacement-Reprographics"/>
    <x v="7"/>
    <x v="34"/>
    <x v="2"/>
    <x v="14"/>
    <n v="0"/>
    <n v="0"/>
    <n v="0"/>
    <n v="0"/>
    <n v="0"/>
    <e v="#DIV/0!"/>
  </r>
  <r>
    <s v="Wilson HS-Fire Alarm replacement-Advertisement"/>
    <x v="7"/>
    <x v="34"/>
    <x v="3"/>
    <x v="0"/>
    <n v="0"/>
    <n v="0"/>
    <n v="0"/>
    <n v="0"/>
    <n v="0"/>
    <e v="#DIV/0!"/>
  </r>
  <r>
    <s v="Wilson HS-Fire Alarm replacement-Contractor"/>
    <x v="7"/>
    <x v="34"/>
    <x v="3"/>
    <x v="4"/>
    <n v="1188000"/>
    <n v="291000"/>
    <n v="282060.18000000005"/>
    <n v="0"/>
    <n v="282060.18000000005"/>
    <n v="1"/>
  </r>
  <r>
    <s v="Wilson HS-Fire Alarm replacement-Design"/>
    <x v="7"/>
    <x v="34"/>
    <x v="3"/>
    <x v="5"/>
    <n v="0"/>
    <n v="0"/>
    <n v="6825"/>
    <n v="0"/>
    <n v="6825"/>
    <n v="1"/>
  </r>
  <r>
    <s v="Wilson HS-Fire Alarm replacement-DSA Fees"/>
    <x v="7"/>
    <x v="34"/>
    <x v="3"/>
    <x v="6"/>
    <n v="0"/>
    <n v="0"/>
    <n v="0"/>
    <n v="0"/>
    <n v="0"/>
    <e v="#DIV/0!"/>
  </r>
  <r>
    <s v="Wilson HS-Fire Alarm replacement-DSA Inspection"/>
    <x v="7"/>
    <x v="34"/>
    <x v="3"/>
    <x v="7"/>
    <n v="16500"/>
    <s v="No Proposal Provided"/>
    <n v="16500"/>
    <n v="0"/>
    <n v="16500"/>
    <n v="1"/>
  </r>
  <r>
    <s v="Wilson HS-Fire Alarm replacement-Environ Consultant"/>
    <x v="7"/>
    <x v="34"/>
    <x v="3"/>
    <x v="9"/>
    <n v="0"/>
    <n v="0"/>
    <n v="0"/>
    <n v="0"/>
    <n v="0"/>
    <e v="#DIV/0!"/>
  </r>
  <r>
    <s v="Wilson HS-Fire Alarm replacement-Reprographics"/>
    <x v="7"/>
    <x v="34"/>
    <x v="3"/>
    <x v="14"/>
    <n v="0"/>
    <n v="0"/>
    <n v="0"/>
    <n v="0"/>
    <n v="0"/>
    <e v="#DIV/0!"/>
  </r>
  <r>
    <s v="Wilson HS-Interim Housing-Advertisement"/>
    <x v="7"/>
    <x v="34"/>
    <x v="4"/>
    <x v="0"/>
    <n v="1000"/>
    <s v="N/A"/>
    <n v="0"/>
    <n v="0"/>
    <n v="0"/>
    <e v="#DIV/0!"/>
  </r>
  <r>
    <s v="Wilson HS-Interim Housing-Alarm"/>
    <x v="7"/>
    <x v="34"/>
    <x v="4"/>
    <x v="16"/>
    <n v="0"/>
    <n v="0"/>
    <n v="0"/>
    <n v="0"/>
    <n v="0"/>
    <e v="#DIV/0!"/>
  </r>
  <r>
    <s v="Wilson HS-Interim Housing-CM/PM Management"/>
    <x v="7"/>
    <x v="34"/>
    <x v="4"/>
    <x v="2"/>
    <n v="55275"/>
    <s v="N/A"/>
    <n v="0"/>
    <n v="0"/>
    <n v="0"/>
    <e v="#DIV/0!"/>
  </r>
  <r>
    <s v="Wilson HS-Interim Housing-Construction Contingency"/>
    <x v="7"/>
    <x v="34"/>
    <x v="4"/>
    <x v="3"/>
    <n v="82500"/>
    <s v="N/A"/>
    <n v="0"/>
    <n v="0"/>
    <n v="0"/>
    <e v="#DIV/0!"/>
  </r>
  <r>
    <s v="Wilson HS-Interim Housing-Contractor"/>
    <x v="7"/>
    <x v="34"/>
    <x v="4"/>
    <x v="4"/>
    <n v="825000"/>
    <s v="N/A"/>
    <n v="0"/>
    <n v="0"/>
    <n v="0"/>
    <e v="#DIV/0!"/>
  </r>
  <r>
    <s v="Wilson HS-Interim Housing-Design"/>
    <x v="7"/>
    <x v="34"/>
    <x v="4"/>
    <x v="5"/>
    <n v="82500"/>
    <s v="N/A"/>
    <n v="0"/>
    <n v="0"/>
    <n v="0"/>
    <e v="#DIV/0!"/>
  </r>
  <r>
    <s v="Wilson HS-Interim Housing-DSA Fees"/>
    <x v="7"/>
    <x v="34"/>
    <x v="4"/>
    <x v="6"/>
    <n v="14437.5"/>
    <s v="N/A"/>
    <n v="0"/>
    <n v="0"/>
    <n v="0"/>
    <e v="#DIV/0!"/>
  </r>
  <r>
    <s v="Wilson HS-Interim Housing-DSA Inspection"/>
    <x v="7"/>
    <x v="34"/>
    <x v="4"/>
    <x v="7"/>
    <n v="15750"/>
    <s v="N/A"/>
    <n v="0"/>
    <n v="0"/>
    <n v="0"/>
    <e v="#DIV/0!"/>
  </r>
  <r>
    <s v="Wilson HS-Interim Housing-DSA Special Inspection"/>
    <x v="7"/>
    <x v="34"/>
    <x v="4"/>
    <x v="8"/>
    <n v="15750"/>
    <s v="N/A"/>
    <n v="0"/>
    <n v="0"/>
    <n v="0"/>
    <e v="#DIV/0!"/>
  </r>
  <r>
    <s v="Wilson HS-Interim Housing-Environ Consultant"/>
    <x v="7"/>
    <x v="34"/>
    <x v="4"/>
    <x v="9"/>
    <n v="0"/>
    <n v="0"/>
    <n v="0"/>
    <n v="0"/>
    <n v="0"/>
    <e v="#DIV/0!"/>
  </r>
  <r>
    <s v="Wilson HS-Interim Housing-FF &amp; E"/>
    <x v="7"/>
    <x v="34"/>
    <x v="4"/>
    <x v="10"/>
    <n v="0"/>
    <n v="0"/>
    <n v="0"/>
    <n v="0"/>
    <n v="0"/>
    <e v="#DIV/0!"/>
  </r>
  <r>
    <s v="Wilson HS-Interim Housing-Legal Services"/>
    <x v="7"/>
    <x v="34"/>
    <x v="4"/>
    <x v="11"/>
    <n v="0"/>
    <n v="0"/>
    <n v="0"/>
    <n v="0"/>
    <n v="0"/>
    <e v="#DIV/0!"/>
  </r>
  <r>
    <s v="Wilson HS-Interim Housing-Modular Buildings"/>
    <x v="7"/>
    <x v="34"/>
    <x v="4"/>
    <x v="17"/>
    <n v="225000"/>
    <s v="N/A"/>
    <n v="0"/>
    <n v="0"/>
    <n v="0"/>
    <e v="#DIV/0!"/>
  </r>
  <r>
    <s v="Wilson HS-Interim Housing-Move Management"/>
    <x v="7"/>
    <x v="34"/>
    <x v="4"/>
    <x v="13"/>
    <n v="0"/>
    <n v="0"/>
    <n v="0"/>
    <n v="0"/>
    <n v="0"/>
    <e v="#DIV/0!"/>
  </r>
  <r>
    <s v="Wilson HS-Interim Housing-Reprographics"/>
    <x v="7"/>
    <x v="34"/>
    <x v="4"/>
    <x v="14"/>
    <n v="1000"/>
    <s v="N/A"/>
    <n v="0"/>
    <n v="0"/>
    <n v="0"/>
    <e v="#DIV/0!"/>
  </r>
  <r>
    <s v="Wilson HS-Interim Housing-Technology"/>
    <x v="7"/>
    <x v="34"/>
    <x v="4"/>
    <x v="15"/>
    <n v="0"/>
    <n v="0"/>
    <n v="0"/>
    <n v="0"/>
    <n v="0"/>
    <e v="#DIV/0!"/>
  </r>
  <r>
    <s v="Wing Lane-21st Century classroom-Advertisement"/>
    <x v="8"/>
    <x v="35"/>
    <x v="0"/>
    <x v="0"/>
    <n v="1482.47"/>
    <s v="N/A"/>
    <n v="309.08"/>
    <n v="0"/>
    <n v="309.08"/>
    <n v="1"/>
  </r>
  <r>
    <s v="Wing Lane-21st Century classroom-Asbestos oversight/survey/abatement"/>
    <x v="8"/>
    <x v="35"/>
    <x v="0"/>
    <x v="1"/>
    <n v="73500"/>
    <s v="N/A"/>
    <n v="0"/>
    <n v="0"/>
    <n v="0"/>
    <e v="#DIV/0!"/>
  </r>
  <r>
    <s v="Wing Lane-21st Century classroom-CM/PM Management"/>
    <x v="8"/>
    <x v="35"/>
    <x v="0"/>
    <x v="2"/>
    <n v="235730.26"/>
    <s v="N/A"/>
    <n v="198795"/>
    <n v="0"/>
    <n v="198795"/>
    <n v="1"/>
  </r>
  <r>
    <s v="Wing Lane-21st Century classroom-Construction Contingency"/>
    <x v="8"/>
    <x v="35"/>
    <x v="0"/>
    <x v="3"/>
    <n v="231026.9"/>
    <s v="N/A"/>
    <n v="0"/>
    <n v="0"/>
    <n v="0"/>
    <e v="#DIV/0!"/>
  </r>
  <r>
    <s v="Wing Lane-21st Century classroom-Contractor"/>
    <x v="8"/>
    <x v="35"/>
    <x v="0"/>
    <x v="4"/>
    <n v="2464363.94"/>
    <s v="N/A"/>
    <n v="3344000"/>
    <n v="474731.66000000015"/>
    <n v="2869268.34"/>
    <n v="0.85803479066985644"/>
  </r>
  <r>
    <s v="Wing Lane-21st Century classroom-Design"/>
    <x v="8"/>
    <x v="35"/>
    <x v="0"/>
    <x v="5"/>
    <n v="283016.03999999998"/>
    <s v="N/A"/>
    <n v="362587"/>
    <n v="6274.5700000000652"/>
    <n v="356312.42999999993"/>
    <n v="0.98269499458061083"/>
  </r>
  <r>
    <s v="Wing Lane-21st Century classroom-DSA Fees"/>
    <x v="8"/>
    <x v="35"/>
    <x v="0"/>
    <x v="6"/>
    <n v="47169.34"/>
    <s v="N/A"/>
    <n v="41100"/>
    <n v="0"/>
    <n v="41100"/>
    <n v="1"/>
  </r>
  <r>
    <s v="Wing Lane-21st Century classroom-DSA Inspection"/>
    <x v="8"/>
    <x v="35"/>
    <x v="0"/>
    <x v="7"/>
    <n v="40430.86"/>
    <s v="N/A"/>
    <n v="28560"/>
    <n v="0"/>
    <n v="28560"/>
    <n v="1"/>
  </r>
  <r>
    <s v="Wing Lane-21st Century classroom-DSA Special Inspection"/>
    <x v="8"/>
    <x v="35"/>
    <x v="0"/>
    <x v="8"/>
    <n v="20215.43"/>
    <s v="N/A"/>
    <n v="0"/>
    <n v="0"/>
    <n v="0"/>
    <e v="#DIV/0!"/>
  </r>
  <r>
    <s v="Wing Lane-21st Century classroom-Environ Consultant"/>
    <x v="8"/>
    <x v="35"/>
    <x v="0"/>
    <x v="9"/>
    <n v="11859.72"/>
    <s v="N/A"/>
    <n v="39225"/>
    <n v="11827"/>
    <n v="27398"/>
    <n v="0.69848311026131293"/>
  </r>
  <r>
    <s v="Wing Lane-21st Century classroom-FF &amp; E"/>
    <x v="8"/>
    <x v="35"/>
    <x v="0"/>
    <x v="10"/>
    <n v="420000"/>
    <s v="No Proposal Provided"/>
    <n v="407495.04000000004"/>
    <n v="192185.14"/>
    <n v="215309.9"/>
    <n v="0.52837428401582498"/>
  </r>
  <r>
    <s v="Wing Lane-21st Century classroom-Legal Services"/>
    <x v="8"/>
    <x v="35"/>
    <x v="0"/>
    <x v="11"/>
    <n v="0"/>
    <n v="0"/>
    <n v="0"/>
    <n v="0"/>
    <n v="0"/>
    <e v="#DIV/0!"/>
  </r>
  <r>
    <s v="Wing Lane-21st Century classroom-Move classroom"/>
    <x v="8"/>
    <x v="35"/>
    <x v="0"/>
    <x v="12"/>
    <n v="0"/>
    <n v="0"/>
    <n v="499.43"/>
    <n v="0"/>
    <n v="499.43"/>
    <n v="1"/>
  </r>
  <r>
    <s v="Wing Lane-21st Century classroom-Move Management"/>
    <x v="8"/>
    <x v="35"/>
    <x v="0"/>
    <x v="13"/>
    <n v="10781.56"/>
    <s v="N/A"/>
    <n v="10000"/>
    <n v="3193"/>
    <n v="6807"/>
    <n v="0.68069999999999997"/>
  </r>
  <r>
    <s v="Wing Lane-21st Century classroom-Reprographics"/>
    <x v="8"/>
    <x v="35"/>
    <x v="0"/>
    <x v="14"/>
    <n v="1482.47"/>
    <s v="N/A"/>
    <n v="1780.04"/>
    <n v="0"/>
    <n v="1780.04"/>
    <n v="1"/>
  </r>
  <r>
    <s v="Wing Lane-21st Century classroom-Technology"/>
    <x v="8"/>
    <x v="35"/>
    <x v="0"/>
    <x v="15"/>
    <n v="420000"/>
    <s v="No Proposal Provided"/>
    <n v="176577.94"/>
    <n v="0"/>
    <n v="176577.94"/>
    <n v="1"/>
  </r>
  <r>
    <s v="Wing Lane-Ceiling replacement-CM/PM Management"/>
    <x v="8"/>
    <x v="35"/>
    <x v="1"/>
    <x v="2"/>
    <n v="0"/>
    <n v="0"/>
    <n v="0"/>
    <n v="0"/>
    <n v="0"/>
    <e v="#DIV/0!"/>
  </r>
  <r>
    <s v="Wing Lane-Ceiling replacement-Contractor"/>
    <x v="8"/>
    <x v="35"/>
    <x v="1"/>
    <x v="4"/>
    <n v="302738"/>
    <n v="302738"/>
    <n v="302738"/>
    <n v="2.3646862246096134E-11"/>
    <n v="302738"/>
    <n v="1"/>
  </r>
  <r>
    <s v="Wing Lane-Drinking Fountain replacement-Advertisement"/>
    <x v="8"/>
    <x v="35"/>
    <x v="2"/>
    <x v="0"/>
    <n v="0"/>
    <n v="0"/>
    <n v="0"/>
    <n v="0"/>
    <n v="0"/>
    <e v="#DIV/0!"/>
  </r>
  <r>
    <s v="Wing Lane-Drinking Fountain replacement-Contractor"/>
    <x v="8"/>
    <x v="35"/>
    <x v="2"/>
    <x v="4"/>
    <n v="15000"/>
    <n v="0"/>
    <n v="6800"/>
    <n v="0"/>
    <n v="6800"/>
    <n v="1"/>
  </r>
  <r>
    <s v="Wing Lane-Drinking Fountain replacement-Design"/>
    <x v="8"/>
    <x v="35"/>
    <x v="2"/>
    <x v="5"/>
    <n v="0"/>
    <n v="0"/>
    <n v="0"/>
    <n v="0"/>
    <n v="0"/>
    <e v="#DIV/0!"/>
  </r>
  <r>
    <s v="Wing Lane-Drinking Fountain replacement-DSA Fees"/>
    <x v="8"/>
    <x v="35"/>
    <x v="2"/>
    <x v="6"/>
    <n v="0"/>
    <n v="0"/>
    <n v="0"/>
    <n v="0"/>
    <n v="0"/>
    <e v="#DIV/0!"/>
  </r>
  <r>
    <s v="Wing Lane-Drinking Fountain replacement-DSA Inspection"/>
    <x v="8"/>
    <x v="35"/>
    <x v="2"/>
    <x v="7"/>
    <n v="0"/>
    <n v="0"/>
    <n v="0"/>
    <n v="0"/>
    <n v="0"/>
    <e v="#DIV/0!"/>
  </r>
  <r>
    <s v="Wing Lane-Drinking Fountain replacement-DSA Special Inspection"/>
    <x v="8"/>
    <x v="35"/>
    <x v="2"/>
    <x v="8"/>
    <n v="0"/>
    <n v="0"/>
    <n v="0"/>
    <n v="0"/>
    <n v="0"/>
    <e v="#DIV/0!"/>
  </r>
  <r>
    <s v="Wing Lane-Drinking Fountain replacement-Environ Consultant"/>
    <x v="8"/>
    <x v="35"/>
    <x v="2"/>
    <x v="9"/>
    <n v="0"/>
    <n v="0"/>
    <n v="0"/>
    <n v="0"/>
    <n v="0"/>
    <e v="#DIV/0!"/>
  </r>
  <r>
    <s v="Wing Lane-Drinking Fountain replacement-Reprographics"/>
    <x v="8"/>
    <x v="35"/>
    <x v="2"/>
    <x v="14"/>
    <n v="0"/>
    <n v="0"/>
    <n v="0"/>
    <n v="0"/>
    <n v="0"/>
    <e v="#DIV/0!"/>
  </r>
  <r>
    <s v="Wing Lane-Fire Alarm replacement-Advertisement"/>
    <x v="8"/>
    <x v="35"/>
    <x v="3"/>
    <x v="0"/>
    <n v="0"/>
    <n v="0"/>
    <n v="0"/>
    <n v="0"/>
    <n v="0"/>
    <e v="#DIV/0!"/>
  </r>
  <r>
    <s v="Wing Lane-Fire Alarm replacement-Contractor"/>
    <x v="8"/>
    <x v="35"/>
    <x v="3"/>
    <x v="4"/>
    <n v="315000"/>
    <s v="N/A"/>
    <n v="0"/>
    <n v="0"/>
    <n v="0"/>
    <e v="#DIV/0!"/>
  </r>
  <r>
    <s v="Wing Lane-Fire Alarm replacement-Design"/>
    <x v="8"/>
    <x v="35"/>
    <x v="3"/>
    <x v="5"/>
    <n v="48500"/>
    <s v="No Proposal Provided"/>
    <n v="36375"/>
    <n v="0"/>
    <n v="36375"/>
    <n v="1"/>
  </r>
  <r>
    <s v="Wing Lane-Fire Alarm replacement-DSA Fees"/>
    <x v="8"/>
    <x v="35"/>
    <x v="3"/>
    <x v="6"/>
    <n v="0"/>
    <n v="0"/>
    <n v="870"/>
    <n v="0"/>
    <n v="870"/>
    <n v="1"/>
  </r>
  <r>
    <s v="Wing Lane-Fire Alarm replacement-DSA Inspection"/>
    <x v="8"/>
    <x v="35"/>
    <x v="3"/>
    <x v="7"/>
    <n v="0"/>
    <n v="0"/>
    <n v="0"/>
    <n v="0"/>
    <n v="0"/>
    <e v="#DIV/0!"/>
  </r>
  <r>
    <s v="Wing Lane-Fire Alarm replacement-Environ Consultant"/>
    <x v="8"/>
    <x v="35"/>
    <x v="3"/>
    <x v="9"/>
    <n v="0"/>
    <n v="0"/>
    <n v="0"/>
    <n v="0"/>
    <n v="0"/>
    <e v="#DIV/0!"/>
  </r>
  <r>
    <s v="Wing Lane-Fire Alarm replacement-Reprographics"/>
    <x v="8"/>
    <x v="35"/>
    <x v="3"/>
    <x v="14"/>
    <n v="0"/>
    <n v="0"/>
    <n v="0"/>
    <n v="0"/>
    <n v="0"/>
    <e v="#DIV/0!"/>
  </r>
  <r>
    <s v="Wing Lane-Interim Housing-Advertisement"/>
    <x v="8"/>
    <x v="35"/>
    <x v="4"/>
    <x v="0"/>
    <n v="1000"/>
    <s v="N/A"/>
    <n v="0"/>
    <n v="0"/>
    <n v="0"/>
    <e v="#DIV/0!"/>
  </r>
  <r>
    <s v="Wing Lane-Interim Housing-Alarm"/>
    <x v="8"/>
    <x v="35"/>
    <x v="4"/>
    <x v="16"/>
    <n v="0"/>
    <n v="0"/>
    <n v="0"/>
    <n v="0"/>
    <n v="0"/>
    <e v="#DIV/0!"/>
  </r>
  <r>
    <s v="Wing Lane-Interim Housing-CM/PM Management"/>
    <x v="8"/>
    <x v="35"/>
    <x v="4"/>
    <x v="2"/>
    <n v="0"/>
    <n v="0"/>
    <n v="0"/>
    <n v="0"/>
    <n v="0"/>
    <e v="#DIV/0!"/>
  </r>
  <r>
    <s v="Wing Lane-Interim Housing-Construction Contingency"/>
    <x v="8"/>
    <x v="35"/>
    <x v="4"/>
    <x v="3"/>
    <n v="55000"/>
    <s v="N/A"/>
    <n v="0"/>
    <n v="0"/>
    <n v="0"/>
    <e v="#DIV/0!"/>
  </r>
  <r>
    <s v="Wing Lane-Interim Housing-Contractor"/>
    <x v="8"/>
    <x v="35"/>
    <x v="4"/>
    <x v="4"/>
    <n v="550000"/>
    <s v="N/A"/>
    <n v="0"/>
    <n v="0"/>
    <n v="0"/>
    <e v="#DIV/0!"/>
  </r>
  <r>
    <s v="Wing Lane-Interim Housing-Design"/>
    <x v="8"/>
    <x v="35"/>
    <x v="4"/>
    <x v="5"/>
    <n v="80000"/>
    <s v="N/A"/>
    <n v="0"/>
    <n v="0"/>
    <n v="0"/>
    <e v="#DIV/0!"/>
  </r>
  <r>
    <s v="Wing Lane-Interim Housing-DSA Fees"/>
    <x v="8"/>
    <x v="35"/>
    <x v="4"/>
    <x v="6"/>
    <n v="14000"/>
    <s v="N/A"/>
    <n v="0"/>
    <n v="0"/>
    <n v="0"/>
    <e v="#DIV/0!"/>
  </r>
  <r>
    <s v="Wing Lane-Interim Housing-DSA Inspection"/>
    <x v="8"/>
    <x v="35"/>
    <x v="4"/>
    <x v="7"/>
    <n v="12000"/>
    <s v="N/A"/>
    <n v="0"/>
    <n v="0"/>
    <n v="0"/>
    <e v="#DIV/0!"/>
  </r>
  <r>
    <s v="Wing Lane-Interim Housing-DSA Special Inspection"/>
    <x v="8"/>
    <x v="35"/>
    <x v="4"/>
    <x v="8"/>
    <n v="12000"/>
    <s v="N/A"/>
    <n v="0"/>
    <n v="0"/>
    <n v="0"/>
    <e v="#DIV/0!"/>
  </r>
  <r>
    <s v="Wing Lane-Interim Housing-Environ Consultant"/>
    <x v="8"/>
    <x v="35"/>
    <x v="4"/>
    <x v="9"/>
    <n v="0"/>
    <n v="0"/>
    <n v="0"/>
    <n v="0"/>
    <n v="0"/>
    <e v="#DIV/0!"/>
  </r>
  <r>
    <s v="Wing Lane-Interim Housing-FF &amp; E"/>
    <x v="8"/>
    <x v="35"/>
    <x v="4"/>
    <x v="10"/>
    <n v="0"/>
    <n v="0"/>
    <n v="0"/>
    <n v="0"/>
    <n v="0"/>
    <e v="#DIV/0!"/>
  </r>
  <r>
    <s v="Wing Lane-Interim Housing-Legal Services"/>
    <x v="8"/>
    <x v="35"/>
    <x v="4"/>
    <x v="11"/>
    <n v="0"/>
    <n v="0"/>
    <n v="0"/>
    <n v="0"/>
    <n v="0"/>
    <e v="#DIV/0!"/>
  </r>
  <r>
    <s v="Wing Lane-Interim Housing-Modular Buildings"/>
    <x v="8"/>
    <x v="35"/>
    <x v="4"/>
    <x v="17"/>
    <n v="150000"/>
    <s v="N/A"/>
    <n v="0"/>
    <n v="0"/>
    <n v="0"/>
    <e v="#DIV/0!"/>
  </r>
  <r>
    <s v="Wing Lane-Interim Housing-Move Management"/>
    <x v="8"/>
    <x v="35"/>
    <x v="4"/>
    <x v="13"/>
    <n v="0"/>
    <n v="0"/>
    <n v="0"/>
    <n v="0"/>
    <n v="0"/>
    <e v="#DIV/0!"/>
  </r>
  <r>
    <s v="Wing Lane-Interim Housing-Reprographics"/>
    <x v="8"/>
    <x v="35"/>
    <x v="4"/>
    <x v="14"/>
    <n v="1000"/>
    <s v="N/A"/>
    <n v="0"/>
    <n v="0"/>
    <n v="0"/>
    <e v="#DIV/0!"/>
  </r>
  <r>
    <s v="Wing Lane-Interim Housing-Technology"/>
    <x v="8"/>
    <x v="35"/>
    <x v="4"/>
    <x v="15"/>
    <n v="0"/>
    <n v="0"/>
    <n v="0"/>
    <n v="0"/>
    <n v="0"/>
    <e v="#DIV/0!"/>
  </r>
  <r>
    <s v="Workman ES-21st Century classroom-Advertisement"/>
    <x v="6"/>
    <x v="36"/>
    <x v="0"/>
    <x v="0"/>
    <n v="1328.8"/>
    <n v="0"/>
    <n v="0"/>
    <n v="0"/>
    <n v="0"/>
    <e v="#DIV/0!"/>
  </r>
  <r>
    <s v="Workman ES-21st Century classroom-Asbestos oversight/survey/abatement"/>
    <x v="6"/>
    <x v="36"/>
    <x v="0"/>
    <x v="1"/>
    <n v="66500"/>
    <n v="0"/>
    <n v="0"/>
    <n v="0"/>
    <n v="0"/>
    <e v="#DIV/0!"/>
  </r>
  <r>
    <s v="Workman ES-21st Century classroom-CM/PM Management"/>
    <x v="6"/>
    <x v="36"/>
    <x v="0"/>
    <x v="2"/>
    <n v="211755.44"/>
    <n v="169207"/>
    <n v="169123.75"/>
    <n v="0"/>
    <n v="169123.75"/>
    <n v="1"/>
  </r>
  <r>
    <s v="Workman ES-21st Century classroom-Construction Contingency"/>
    <x v="6"/>
    <x v="36"/>
    <x v="0"/>
    <x v="3"/>
    <n v="207080.1"/>
    <n v="152162.29999999999"/>
    <n v="0"/>
    <n v="0"/>
    <n v="0"/>
    <e v="#DIV/0!"/>
  </r>
  <r>
    <s v="Workman ES-21st Century classroom-Contractor"/>
    <x v="6"/>
    <x v="36"/>
    <x v="0"/>
    <x v="4"/>
    <n v="2208923.4300000002"/>
    <n v="1521623"/>
    <n v="1597777.2700000003"/>
    <n v="0"/>
    <n v="1597777.2700000003"/>
    <n v="1"/>
  </r>
  <r>
    <s v="Workman ES-21st Century classroom-Design"/>
    <x v="6"/>
    <x v="36"/>
    <x v="0"/>
    <x v="5"/>
    <n v="253680.37"/>
    <n v="138184"/>
    <n v="131605.75"/>
    <n v="0"/>
    <n v="131605.75"/>
    <n v="1"/>
  </r>
  <r>
    <s v="Workman ES-21st Century classroom-DSA Fees"/>
    <x v="6"/>
    <x v="36"/>
    <x v="0"/>
    <x v="6"/>
    <n v="42280.06"/>
    <n v="11750"/>
    <n v="24635.870000000003"/>
    <n v="0"/>
    <n v="24635.870000000003"/>
    <n v="1"/>
  </r>
  <r>
    <s v="Workman ES-21st Century classroom-DSA Inspection"/>
    <x v="6"/>
    <x v="36"/>
    <x v="0"/>
    <x v="7"/>
    <n v="36240.050000000003"/>
    <n v="0"/>
    <n v="25480"/>
    <n v="0"/>
    <n v="25480"/>
    <n v="1"/>
  </r>
  <r>
    <s v="Workman ES-21st Century classroom-DSA Special Inspection"/>
    <x v="6"/>
    <x v="36"/>
    <x v="0"/>
    <x v="8"/>
    <n v="18120.03"/>
    <n v="0"/>
    <n v="507.5"/>
    <n v="0"/>
    <n v="507.5"/>
    <n v="1"/>
  </r>
  <r>
    <s v="Workman ES-21st Century classroom-Environ Consultant"/>
    <x v="6"/>
    <x v="36"/>
    <x v="0"/>
    <x v="9"/>
    <n v="10630.42"/>
    <n v="0"/>
    <n v="11300"/>
    <n v="0"/>
    <n v="11300"/>
    <n v="1"/>
  </r>
  <r>
    <s v="Workman ES-21st Century classroom-FF &amp; E"/>
    <x v="6"/>
    <x v="36"/>
    <x v="0"/>
    <x v="10"/>
    <n v="380000"/>
    <n v="209239.26"/>
    <n v="360386.91000000009"/>
    <n v="0"/>
    <n v="360386.91000000009"/>
    <n v="1"/>
  </r>
  <r>
    <s v="Workman ES-21st Century classroom-Legal Services"/>
    <x v="6"/>
    <x v="36"/>
    <x v="0"/>
    <x v="11"/>
    <n v="5315.21"/>
    <n v="0"/>
    <n v="22.5"/>
    <n v="0"/>
    <n v="22.5"/>
    <n v="1"/>
  </r>
  <r>
    <s v="Workman ES-21st Century classroom-Move classroom"/>
    <x v="6"/>
    <x v="36"/>
    <x v="0"/>
    <x v="12"/>
    <n v="0"/>
    <n v="0"/>
    <n v="0"/>
    <n v="0"/>
    <n v="0"/>
    <e v="#DIV/0!"/>
  </r>
  <r>
    <s v="Workman ES-21st Century classroom-Move Management"/>
    <x v="6"/>
    <x v="36"/>
    <x v="0"/>
    <x v="13"/>
    <n v="9664.01"/>
    <s v="No Proposal Provided"/>
    <n v="9416.09"/>
    <n v="0"/>
    <n v="9416.09"/>
    <n v="1"/>
  </r>
  <r>
    <s v="Workman ES-21st Century classroom-Reprographics"/>
    <x v="6"/>
    <x v="36"/>
    <x v="0"/>
    <x v="14"/>
    <n v="1328.8"/>
    <n v="0"/>
    <n v="1980.22"/>
    <n v="0"/>
    <n v="1980.2199999999998"/>
    <n v="0.99999999999999989"/>
  </r>
  <r>
    <s v="Workman ES-21st Century classroom-Technology"/>
    <x v="6"/>
    <x v="36"/>
    <x v="0"/>
    <x v="15"/>
    <n v="380000"/>
    <n v="26216.560000000001"/>
    <n v="223422.68999999994"/>
    <n v="0"/>
    <n v="223422.68999999994"/>
    <n v="1"/>
  </r>
  <r>
    <s v="Workman ES-Ceiling replacement-CM/PM Management"/>
    <x v="6"/>
    <x v="36"/>
    <x v="1"/>
    <x v="2"/>
    <n v="206440.23"/>
    <n v="0"/>
    <n v="0"/>
    <n v="0"/>
    <n v="0"/>
    <e v="#DIV/0!"/>
  </r>
  <r>
    <s v="Workman ES-Ceiling replacement-Contractor"/>
    <x v="6"/>
    <x v="36"/>
    <x v="1"/>
    <x v="4"/>
    <n v="2428800"/>
    <n v="242880"/>
    <n v="242880"/>
    <n v="0"/>
    <n v="242880"/>
    <n v="1"/>
  </r>
  <r>
    <s v="Workman ES-Drinking Fountain replacement-Advertisement"/>
    <x v="6"/>
    <x v="36"/>
    <x v="2"/>
    <x v="0"/>
    <n v="0"/>
    <n v="0"/>
    <n v="0"/>
    <n v="0"/>
    <n v="0"/>
    <e v="#DIV/0!"/>
  </r>
  <r>
    <s v="Workman ES-Drinking Fountain replacement-Contractor"/>
    <x v="6"/>
    <x v="36"/>
    <x v="2"/>
    <x v="4"/>
    <n v="12600"/>
    <n v="0"/>
    <n v="0"/>
    <n v="0"/>
    <n v="0"/>
    <e v="#DIV/0!"/>
  </r>
  <r>
    <s v="Workman ES-Drinking Fountain replacement-Design"/>
    <x v="6"/>
    <x v="36"/>
    <x v="2"/>
    <x v="5"/>
    <n v="0"/>
    <n v="0"/>
    <n v="0"/>
    <n v="0"/>
    <n v="0"/>
    <e v="#DIV/0!"/>
  </r>
  <r>
    <s v="Workman ES-Drinking Fountain replacement-DSA Fees"/>
    <x v="6"/>
    <x v="36"/>
    <x v="2"/>
    <x v="6"/>
    <n v="0"/>
    <n v="0"/>
    <n v="0"/>
    <n v="0"/>
    <n v="0"/>
    <e v="#DIV/0!"/>
  </r>
  <r>
    <s v="Workman ES-Drinking Fountain replacement-DSA Inspection"/>
    <x v="6"/>
    <x v="36"/>
    <x v="2"/>
    <x v="7"/>
    <n v="1200"/>
    <n v="0"/>
    <n v="1200"/>
    <n v="0"/>
    <n v="1200"/>
    <n v="1"/>
  </r>
  <r>
    <s v="Workman ES-Drinking Fountain replacement-DSA Special Inspection"/>
    <x v="6"/>
    <x v="36"/>
    <x v="2"/>
    <x v="8"/>
    <n v="0"/>
    <n v="0"/>
    <n v="0"/>
    <n v="0"/>
    <n v="0"/>
    <e v="#DIV/0!"/>
  </r>
  <r>
    <s v="Workman ES-Drinking Fountain replacement-Environ Consultant"/>
    <x v="6"/>
    <x v="36"/>
    <x v="2"/>
    <x v="9"/>
    <n v="0"/>
    <n v="0"/>
    <n v="0"/>
    <n v="0"/>
    <n v="0"/>
    <e v="#DIV/0!"/>
  </r>
  <r>
    <s v="Workman ES-Drinking Fountain replacement-Reprographics"/>
    <x v="6"/>
    <x v="36"/>
    <x v="2"/>
    <x v="14"/>
    <n v="0"/>
    <n v="0"/>
    <n v="0"/>
    <n v="0"/>
    <n v="0"/>
    <e v="#DIV/0!"/>
  </r>
  <r>
    <s v="Workman ES-Fire Alarm replacement-Advertisement"/>
    <x v="6"/>
    <x v="36"/>
    <x v="3"/>
    <x v="0"/>
    <n v="0"/>
    <n v="0"/>
    <n v="0"/>
    <n v="0"/>
    <n v="0"/>
    <e v="#DIV/0!"/>
  </r>
  <r>
    <s v="Workman ES-Fire Alarm replacement-Contractor"/>
    <x v="6"/>
    <x v="36"/>
    <x v="3"/>
    <x v="4"/>
    <n v="109500"/>
    <n v="109500"/>
    <n v="133767.00999999998"/>
    <n v="0"/>
    <n v="133767.00999999998"/>
    <n v="1"/>
  </r>
  <r>
    <s v="Workman ES-Fire Alarm replacement-Design"/>
    <x v="6"/>
    <x v="36"/>
    <x v="3"/>
    <x v="5"/>
    <n v="11875"/>
    <s v="No Proposal Provided"/>
    <n v="11875"/>
    <n v="0"/>
    <n v="11875"/>
    <n v="1"/>
  </r>
  <r>
    <s v="Workman ES-Fire Alarm replacement-DSA Fees"/>
    <x v="6"/>
    <x v="36"/>
    <x v="3"/>
    <x v="6"/>
    <n v="0"/>
    <n v="0"/>
    <n v="0"/>
    <n v="0"/>
    <n v="0"/>
    <e v="#DIV/0!"/>
  </r>
  <r>
    <s v="Workman ES-Fire Alarm replacement-DSA Inspection"/>
    <x v="6"/>
    <x v="36"/>
    <x v="3"/>
    <x v="7"/>
    <n v="12250"/>
    <n v="12250"/>
    <n v="12250"/>
    <n v="0"/>
    <n v="12250"/>
    <n v="1"/>
  </r>
  <r>
    <s v="Workman ES-Fire Alarm replacement-Environ Consultant"/>
    <x v="6"/>
    <x v="36"/>
    <x v="3"/>
    <x v="9"/>
    <s v="N/A"/>
    <n v="0"/>
    <n v="0"/>
    <n v="0"/>
    <n v="0"/>
    <e v="#DIV/0!"/>
  </r>
  <r>
    <s v="Workman ES-Fire Alarm replacement-Reprographics"/>
    <x v="6"/>
    <x v="36"/>
    <x v="3"/>
    <x v="14"/>
    <n v="0"/>
    <n v="0"/>
    <n v="0"/>
    <n v="0"/>
    <n v="0"/>
    <e v="#DIV/0!"/>
  </r>
  <r>
    <s v="Workman ES-Interim Housing-Advertisement"/>
    <x v="6"/>
    <x v="36"/>
    <x v="4"/>
    <x v="0"/>
    <s v="No IH Required"/>
    <n v="0"/>
    <n v="0"/>
    <n v="0"/>
    <n v="0"/>
    <e v="#DIV/0!"/>
  </r>
  <r>
    <s v="Workman ES-Interim Housing-Alarm"/>
    <x v="6"/>
    <x v="36"/>
    <x v="4"/>
    <x v="16"/>
    <s v="No IH Required"/>
    <n v="0"/>
    <n v="0"/>
    <n v="0"/>
    <n v="0"/>
    <e v="#DIV/0!"/>
  </r>
  <r>
    <s v="Workman ES-Interim Housing-CM/PM Management"/>
    <x v="6"/>
    <x v="36"/>
    <x v="4"/>
    <x v="2"/>
    <s v="No IH Required"/>
    <n v="0"/>
    <n v="0"/>
    <n v="0"/>
    <n v="0"/>
    <e v="#DIV/0!"/>
  </r>
  <r>
    <s v="Workman ES-Interim Housing-Construction Contingency"/>
    <x v="6"/>
    <x v="36"/>
    <x v="4"/>
    <x v="3"/>
    <s v="No IH Required"/>
    <n v="0"/>
    <n v="0"/>
    <n v="0"/>
    <n v="0"/>
    <e v="#DIV/0!"/>
  </r>
  <r>
    <s v="Workman ES-Interim Housing-Contractor"/>
    <x v="6"/>
    <x v="36"/>
    <x v="4"/>
    <x v="4"/>
    <s v="No IH Required"/>
    <n v="0"/>
    <n v="0"/>
    <n v="0"/>
    <n v="0"/>
    <e v="#DIV/0!"/>
  </r>
  <r>
    <s v="Workman ES-Interim Housing-Design"/>
    <x v="6"/>
    <x v="36"/>
    <x v="4"/>
    <x v="5"/>
    <s v="No IH Required"/>
    <n v="0"/>
    <n v="0"/>
    <n v="0"/>
    <n v="0"/>
    <e v="#DIV/0!"/>
  </r>
  <r>
    <s v="Workman ES-Interim Housing-DSA Fees"/>
    <x v="6"/>
    <x v="36"/>
    <x v="4"/>
    <x v="6"/>
    <s v="No IH Required"/>
    <n v="0"/>
    <n v="0"/>
    <n v="0"/>
    <n v="0"/>
    <e v="#DIV/0!"/>
  </r>
  <r>
    <s v="Workman ES-Interim Housing-DSA Inspection"/>
    <x v="6"/>
    <x v="36"/>
    <x v="4"/>
    <x v="7"/>
    <s v="No IH Required"/>
    <n v="0"/>
    <n v="0"/>
    <n v="0"/>
    <n v="0"/>
    <e v="#DIV/0!"/>
  </r>
  <r>
    <s v="Workman ES-Interim Housing-DSA Special Inspection"/>
    <x v="6"/>
    <x v="36"/>
    <x v="4"/>
    <x v="8"/>
    <s v="No IH Required"/>
    <n v="0"/>
    <n v="0"/>
    <n v="0"/>
    <n v="0"/>
    <e v="#DIV/0!"/>
  </r>
  <r>
    <s v="Workman ES-Interim Housing-Environ Consultant"/>
    <x v="6"/>
    <x v="36"/>
    <x v="4"/>
    <x v="9"/>
    <s v="No IH Required"/>
    <n v="0"/>
    <n v="0"/>
    <n v="0"/>
    <n v="0"/>
    <e v="#DIV/0!"/>
  </r>
  <r>
    <s v="Workman ES-Interim Housing-FF &amp; E"/>
    <x v="6"/>
    <x v="36"/>
    <x v="4"/>
    <x v="10"/>
    <s v="No IH Required"/>
    <n v="0"/>
    <n v="0"/>
    <n v="0"/>
    <n v="0"/>
    <e v="#DIV/0!"/>
  </r>
  <r>
    <s v="Workman ES-Interim Housing-Legal Services"/>
    <x v="6"/>
    <x v="36"/>
    <x v="4"/>
    <x v="11"/>
    <s v="No IH Required"/>
    <n v="0"/>
    <n v="0"/>
    <n v="0"/>
    <n v="0"/>
    <e v="#DIV/0!"/>
  </r>
  <r>
    <s v="Workman ES-Interim Housing-Modular Buildings"/>
    <x v="6"/>
    <x v="36"/>
    <x v="4"/>
    <x v="17"/>
    <s v="No IH Required"/>
    <n v="0"/>
    <n v="0"/>
    <n v="0"/>
    <n v="0"/>
    <e v="#DIV/0!"/>
  </r>
  <r>
    <s v="Workman ES-Interim Housing-Move Management"/>
    <x v="6"/>
    <x v="36"/>
    <x v="4"/>
    <x v="13"/>
    <s v="No IH Required"/>
    <n v="0"/>
    <n v="0"/>
    <n v="0"/>
    <n v="0"/>
    <e v="#DIV/0!"/>
  </r>
  <r>
    <s v="Workman ES-Interim Housing-Reprographics"/>
    <x v="6"/>
    <x v="36"/>
    <x v="4"/>
    <x v="14"/>
    <s v="No IH Required"/>
    <n v="0"/>
    <n v="0"/>
    <n v="0"/>
    <n v="0"/>
    <e v="#DIV/0!"/>
  </r>
  <r>
    <s v="Workman ES-Interim Housing-Technology"/>
    <x v="6"/>
    <x v="36"/>
    <x v="4"/>
    <x v="15"/>
    <s v="No IH Required"/>
    <n v="0"/>
    <n v="0"/>
    <n v="0"/>
    <n v="0"/>
    <e v="#DIV/0!"/>
  </r>
  <r>
    <s v="Workman HS-21st Century classroom-Advertisement"/>
    <x v="7"/>
    <x v="37"/>
    <x v="0"/>
    <x v="0"/>
    <n v="9515.36"/>
    <n v="0"/>
    <n v="417.06"/>
    <n v="0"/>
    <n v="417.06"/>
    <n v="1"/>
  </r>
  <r>
    <s v="Workman HS-21st Century classroom-Asbestos oversight/survey/abatement"/>
    <x v="7"/>
    <x v="37"/>
    <x v="0"/>
    <x v="1"/>
    <n v="206500"/>
    <n v="0"/>
    <n v="0"/>
    <n v="0"/>
    <n v="0"/>
    <e v="#DIV/0!"/>
  </r>
  <r>
    <s v="Workman HS-21st Century classroom-CM/PM Management"/>
    <x v="7"/>
    <x v="37"/>
    <x v="0"/>
    <x v="2"/>
    <n v="715671.39"/>
    <n v="0"/>
    <n v="171375"/>
    <n v="0"/>
    <n v="171375"/>
    <n v="1"/>
  </r>
  <r>
    <s v="Workman HS-21st Century classroom-Construction Contingency"/>
    <x v="7"/>
    <x v="37"/>
    <x v="0"/>
    <x v="3"/>
    <n v="741435.6"/>
    <n v="0"/>
    <n v="0"/>
    <n v="0"/>
    <n v="0"/>
    <e v="#DIV/0!"/>
  </r>
  <r>
    <s v="Workman HS-21st Century classroom-Contractor"/>
    <x v="7"/>
    <x v="37"/>
    <x v="0"/>
    <x v="4"/>
    <n v="7414356"/>
    <n v="0"/>
    <n v="4274452.1800000006"/>
    <n v="162200.03000000003"/>
    <n v="4112252.1500000004"/>
    <n v="0.96205360987334754"/>
  </r>
  <r>
    <s v="Workman HS-21st Century classroom-Design"/>
    <x v="7"/>
    <x v="37"/>
    <x v="0"/>
    <x v="5"/>
    <n v="908284.56"/>
    <n v="0"/>
    <n v="0"/>
    <n v="0"/>
    <n v="0"/>
    <e v="#DIV/0!"/>
  </r>
  <r>
    <s v="Workman HS-21st Century classroom-DSA Fees"/>
    <x v="7"/>
    <x v="37"/>
    <x v="0"/>
    <x v="6"/>
    <n v="151380.76"/>
    <n v="0"/>
    <n v="0"/>
    <n v="0"/>
    <n v="0"/>
    <e v="#DIV/0!"/>
  </r>
  <r>
    <s v="Workman HS-21st Century classroom-DSA Inspection"/>
    <x v="7"/>
    <x v="37"/>
    <x v="0"/>
    <x v="7"/>
    <n v="129754.94"/>
    <n v="0"/>
    <n v="0"/>
    <n v="0"/>
    <n v="0"/>
    <e v="#DIV/0!"/>
  </r>
  <r>
    <s v="Workman HS-21st Century classroom-DSA Special Inspection"/>
    <x v="7"/>
    <x v="37"/>
    <x v="0"/>
    <x v="8"/>
    <n v="64877.47"/>
    <n v="0"/>
    <n v="0"/>
    <n v="0"/>
    <n v="0"/>
    <e v="#DIV/0!"/>
  </r>
  <r>
    <s v="Workman HS-21st Century classroom-Environ Consultant"/>
    <x v="7"/>
    <x v="37"/>
    <x v="0"/>
    <x v="9"/>
    <n v="38061.449999999997"/>
    <n v="0"/>
    <n v="7650"/>
    <n v="0"/>
    <n v="7650"/>
    <n v="1"/>
  </r>
  <r>
    <s v="Workman HS-21st Century classroom-FF &amp; E"/>
    <x v="7"/>
    <x v="37"/>
    <x v="0"/>
    <x v="10"/>
    <n v="1180000"/>
    <n v="0"/>
    <n v="0"/>
    <n v="0"/>
    <n v="0"/>
    <e v="#DIV/0!"/>
  </r>
  <r>
    <s v="Workman HS-21st Century classroom-Legal Services"/>
    <x v="7"/>
    <x v="37"/>
    <x v="0"/>
    <x v="11"/>
    <n v="19030.72"/>
    <n v="0"/>
    <n v="0"/>
    <n v="0"/>
    <n v="0"/>
    <e v="#DIV/0!"/>
  </r>
  <r>
    <s v="Workman HS-21st Century classroom-Move classroom"/>
    <x v="7"/>
    <x v="37"/>
    <x v="0"/>
    <x v="12"/>
    <n v="0"/>
    <n v="0"/>
    <n v="2484.5699999999997"/>
    <n v="0"/>
    <n v="2484.5699999999997"/>
    <n v="1"/>
  </r>
  <r>
    <s v="Workman HS-21st Century classroom-Move Management"/>
    <x v="7"/>
    <x v="37"/>
    <x v="0"/>
    <x v="13"/>
    <n v="34601.32"/>
    <n v="0"/>
    <n v="8006.0599999999977"/>
    <n v="0"/>
    <n v="8006.0600000000013"/>
    <n v="1.0000000000000004"/>
  </r>
  <r>
    <s v="Workman HS-21st Century classroom-Reprographics"/>
    <x v="7"/>
    <x v="37"/>
    <x v="0"/>
    <x v="14"/>
    <n v="9515.36"/>
    <n v="0"/>
    <n v="1408.62"/>
    <n v="0"/>
    <n v="1408.62"/>
    <n v="1"/>
  </r>
  <r>
    <s v="Workman HS-21st Century classroom-Technology"/>
    <x v="7"/>
    <x v="37"/>
    <x v="0"/>
    <x v="15"/>
    <n v="1180000"/>
    <n v="0"/>
    <n v="580836.53"/>
    <n v="81198.509999999995"/>
    <n v="499638.02"/>
    <n v="0.86020419549025262"/>
  </r>
  <r>
    <s v="Workman HS-Ceiling replacement-CM/PM Management"/>
    <x v="7"/>
    <x v="37"/>
    <x v="1"/>
    <x v="2"/>
    <s v="no scope"/>
    <n v="0"/>
    <n v="0"/>
    <n v="0"/>
    <n v="0"/>
    <e v="#DIV/0!"/>
  </r>
  <r>
    <s v="Workman HS-Ceiling replacement-Contractor"/>
    <x v="7"/>
    <x v="37"/>
    <x v="1"/>
    <x v="4"/>
    <s v="no scope"/>
    <n v="0"/>
    <n v="0"/>
    <n v="0"/>
    <n v="0"/>
    <e v="#DIV/0!"/>
  </r>
  <r>
    <s v="Workman HS-Drinking Fountain replacement-Advertisement"/>
    <x v="7"/>
    <x v="37"/>
    <x v="2"/>
    <x v="0"/>
    <n v="0"/>
    <n v="0"/>
    <n v="0"/>
    <n v="0"/>
    <n v="0"/>
    <e v="#DIV/0!"/>
  </r>
  <r>
    <s v="Workman HS-Drinking Fountain replacement-Contractor"/>
    <x v="7"/>
    <x v="37"/>
    <x v="2"/>
    <x v="4"/>
    <n v="48000"/>
    <n v="0"/>
    <n v="0"/>
    <n v="0"/>
    <n v="0"/>
    <e v="#DIV/0!"/>
  </r>
  <r>
    <s v="Workman HS-Drinking Fountain replacement-Design"/>
    <x v="7"/>
    <x v="37"/>
    <x v="2"/>
    <x v="5"/>
    <n v="0"/>
    <n v="0"/>
    <n v="0"/>
    <n v="0"/>
    <n v="0"/>
    <e v="#DIV/0!"/>
  </r>
  <r>
    <s v="Workman HS-Drinking Fountain replacement-DSA Fees"/>
    <x v="7"/>
    <x v="37"/>
    <x v="2"/>
    <x v="6"/>
    <n v="0"/>
    <n v="0"/>
    <n v="0"/>
    <n v="0"/>
    <n v="0"/>
    <e v="#DIV/0!"/>
  </r>
  <r>
    <s v="Workman HS-Drinking Fountain replacement-DSA Inspection"/>
    <x v="7"/>
    <x v="37"/>
    <x v="2"/>
    <x v="7"/>
    <n v="0"/>
    <n v="0"/>
    <n v="0"/>
    <n v="0"/>
    <n v="0"/>
    <e v="#DIV/0!"/>
  </r>
  <r>
    <s v="Workman HS-Drinking Fountain replacement-DSA Special Inspection"/>
    <x v="7"/>
    <x v="37"/>
    <x v="2"/>
    <x v="8"/>
    <n v="0"/>
    <n v="0"/>
    <n v="0"/>
    <n v="0"/>
    <n v="0"/>
    <e v="#DIV/0!"/>
  </r>
  <r>
    <s v="Workman HS-Drinking Fountain replacement-Environ Consultant"/>
    <x v="7"/>
    <x v="37"/>
    <x v="2"/>
    <x v="9"/>
    <n v="0"/>
    <n v="0"/>
    <n v="0"/>
    <n v="0"/>
    <n v="0"/>
    <e v="#DIV/0!"/>
  </r>
  <r>
    <s v="Workman HS-Drinking Fountain replacement-Reprographics"/>
    <x v="7"/>
    <x v="37"/>
    <x v="2"/>
    <x v="14"/>
    <n v="0"/>
    <n v="0"/>
    <n v="0"/>
    <n v="0"/>
    <n v="0"/>
    <e v="#DIV/0!"/>
  </r>
  <r>
    <s v="Workman HS-Fire Alarm replacement-Advertisement"/>
    <x v="7"/>
    <x v="37"/>
    <x v="3"/>
    <x v="0"/>
    <n v="0"/>
    <n v="0"/>
    <n v="0"/>
    <n v="0"/>
    <n v="0"/>
    <e v="#DIV/0!"/>
  </r>
  <r>
    <s v="Workman HS-Fire Alarm replacement-Contractor"/>
    <x v="7"/>
    <x v="37"/>
    <x v="3"/>
    <x v="4"/>
    <n v="1062000"/>
    <n v="300000"/>
    <n v="0"/>
    <n v="0"/>
    <n v="0"/>
    <e v="#DIV/0!"/>
  </r>
  <r>
    <s v="Workman HS-Fire Alarm replacement-Design"/>
    <x v="7"/>
    <x v="37"/>
    <x v="3"/>
    <x v="5"/>
    <n v="68600"/>
    <n v="0"/>
    <n v="0"/>
    <n v="0"/>
    <n v="0"/>
    <e v="#DIV/0!"/>
  </r>
  <r>
    <s v="Workman HS-Fire Alarm replacement-DSA Fees"/>
    <x v="7"/>
    <x v="37"/>
    <x v="3"/>
    <x v="6"/>
    <n v="18585"/>
    <n v="0"/>
    <n v="0"/>
    <n v="0"/>
    <n v="0"/>
    <e v="#DIV/0!"/>
  </r>
  <r>
    <s v="Workman HS-Fire Alarm replacement-DSA Inspection"/>
    <x v="7"/>
    <x v="37"/>
    <x v="3"/>
    <x v="7"/>
    <n v="0"/>
    <n v="0"/>
    <n v="0"/>
    <n v="0"/>
    <n v="0"/>
    <e v="#DIV/0!"/>
  </r>
  <r>
    <s v="Workman HS-Fire Alarm replacement-Environ Consultant"/>
    <x v="7"/>
    <x v="37"/>
    <x v="3"/>
    <x v="9"/>
    <n v="0"/>
    <s v="N/A"/>
    <n v="0"/>
    <n v="0"/>
    <n v="0"/>
    <e v="#DIV/0!"/>
  </r>
  <r>
    <s v="Workman HS-Fire Alarm replacement-Reprographics"/>
    <x v="7"/>
    <x v="37"/>
    <x v="3"/>
    <x v="14"/>
    <n v="0"/>
    <n v="0"/>
    <n v="0"/>
    <n v="0"/>
    <n v="0"/>
    <e v="#DIV/0!"/>
  </r>
  <r>
    <s v="Workman HS-Interim Housing-Advertisement"/>
    <x v="7"/>
    <x v="37"/>
    <x v="4"/>
    <x v="0"/>
    <n v="0"/>
    <n v="0"/>
    <n v="0"/>
    <n v="0"/>
    <n v="0"/>
    <e v="#DIV/0!"/>
  </r>
  <r>
    <s v="Workman HS-Interim Housing-Alarm"/>
    <x v="7"/>
    <x v="37"/>
    <x v="4"/>
    <x v="16"/>
    <n v="0"/>
    <n v="0"/>
    <n v="0"/>
    <n v="0"/>
    <n v="0"/>
    <e v="#DIV/0!"/>
  </r>
  <r>
    <s v="Workman HS-Interim Housing-CM/PM Management"/>
    <x v="7"/>
    <x v="37"/>
    <x v="4"/>
    <x v="2"/>
    <n v="0"/>
    <n v="0"/>
    <n v="0"/>
    <n v="0"/>
    <n v="0"/>
    <e v="#DIV/0!"/>
  </r>
  <r>
    <s v="Workman HS-Interim Housing-Construction Contingency"/>
    <x v="7"/>
    <x v="37"/>
    <x v="4"/>
    <x v="3"/>
    <n v="82500"/>
    <n v="0"/>
    <n v="0"/>
    <n v="0"/>
    <n v="0"/>
    <e v="#DIV/0!"/>
  </r>
  <r>
    <s v="Workman HS-Interim Housing-Contractor"/>
    <x v="7"/>
    <x v="37"/>
    <x v="4"/>
    <x v="4"/>
    <n v="825000"/>
    <n v="0"/>
    <n v="0"/>
    <n v="0"/>
    <n v="0"/>
    <e v="#DIV/0!"/>
  </r>
  <r>
    <s v="Workman HS-Interim Housing-Design"/>
    <x v="7"/>
    <x v="37"/>
    <x v="4"/>
    <x v="5"/>
    <n v="82500"/>
    <n v="0"/>
    <n v="0"/>
    <n v="0"/>
    <n v="0"/>
    <e v="#DIV/0!"/>
  </r>
  <r>
    <s v="Workman HS-Interim Housing-DSA Fees"/>
    <x v="7"/>
    <x v="37"/>
    <x v="4"/>
    <x v="6"/>
    <n v="14437.5"/>
    <n v="0"/>
    <n v="0"/>
    <n v="0"/>
    <n v="0"/>
    <e v="#DIV/0!"/>
  </r>
  <r>
    <s v="Workman HS-Interim Housing-DSA Inspection"/>
    <x v="7"/>
    <x v="37"/>
    <x v="4"/>
    <x v="7"/>
    <n v="15750"/>
    <n v="0"/>
    <n v="0"/>
    <n v="0"/>
    <n v="0"/>
    <e v="#DIV/0!"/>
  </r>
  <r>
    <s v="Workman HS-Interim Housing-DSA Special Inspection"/>
    <x v="7"/>
    <x v="37"/>
    <x v="4"/>
    <x v="8"/>
    <n v="15750"/>
    <n v="0"/>
    <n v="0"/>
    <n v="0"/>
    <n v="0"/>
    <e v="#DIV/0!"/>
  </r>
  <r>
    <s v="Workman HS-Interim Housing-Environ Consultant"/>
    <x v="7"/>
    <x v="37"/>
    <x v="4"/>
    <x v="9"/>
    <n v="0"/>
    <n v="0"/>
    <n v="0"/>
    <n v="0"/>
    <n v="0"/>
    <e v="#DIV/0!"/>
  </r>
  <r>
    <s v="Workman HS-Interim Housing-FF &amp; E"/>
    <x v="7"/>
    <x v="37"/>
    <x v="4"/>
    <x v="10"/>
    <n v="0"/>
    <n v="0"/>
    <n v="0"/>
    <n v="0"/>
    <n v="0"/>
    <e v="#DIV/0!"/>
  </r>
  <r>
    <s v="Workman HS-Interim Housing-Legal Services"/>
    <x v="7"/>
    <x v="37"/>
    <x v="4"/>
    <x v="11"/>
    <n v="1650"/>
    <n v="0"/>
    <n v="0"/>
    <n v="0"/>
    <n v="0"/>
    <e v="#DIV/0!"/>
  </r>
  <r>
    <s v="Workman HS-Interim Housing-Modular Buildings"/>
    <x v="7"/>
    <x v="37"/>
    <x v="4"/>
    <x v="17"/>
    <n v="225000"/>
    <n v="0"/>
    <n v="0"/>
    <n v="0"/>
    <n v="0"/>
    <e v="#DIV/0!"/>
  </r>
  <r>
    <s v="Workman HS-Interim Housing-Move Management"/>
    <x v="7"/>
    <x v="37"/>
    <x v="4"/>
    <x v="13"/>
    <n v="0"/>
    <n v="0"/>
    <n v="0"/>
    <n v="0"/>
    <n v="0"/>
    <e v="#DIV/0!"/>
  </r>
  <r>
    <s v="Workman HS-Interim Housing-Reprographics"/>
    <x v="7"/>
    <x v="37"/>
    <x v="4"/>
    <x v="14"/>
    <n v="0"/>
    <n v="0"/>
    <n v="0"/>
    <n v="0"/>
    <n v="0"/>
    <e v="#DIV/0!"/>
  </r>
  <r>
    <s v="Workman HS-Interim Housing-Technology"/>
    <x v="7"/>
    <x v="37"/>
    <x v="4"/>
    <x v="15"/>
    <n v="0"/>
    <n v="0"/>
    <n v="0"/>
    <n v="0"/>
    <n v="0"/>
    <e v="#DI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75">
  <r>
    <s v="Nelson-21st Century classroom-Technology"/>
    <n v="1"/>
    <s v="Technology"/>
    <x v="0"/>
    <x v="0"/>
    <x v="0"/>
    <x v="0"/>
    <x v="0"/>
    <x v="0"/>
    <s v="2020/21"/>
    <s v="21-507"/>
    <x v="0"/>
    <n v="0"/>
    <n v="64.06"/>
    <s v="191J-YKGF-FMKK"/>
    <d v="2020-07-21T00:00:00"/>
    <s v="000000020115026"/>
    <n v="64.06"/>
    <s v="03-119946"/>
    <m/>
    <s v="21.0"/>
    <s v="00036.0"/>
    <s v="00002"/>
    <s v="81000"/>
    <n v="4300"/>
    <n v="9231101"/>
    <n v="1"/>
    <s v="C2G 39702 HDMI and USB pass through wall plates, white, for Nelson, room #C1"/>
    <s v="Nelson-1-21st Century classroom"/>
  </r>
  <r>
    <s v="District Office-21st Century classroom-Reprographics"/>
    <n v="0"/>
    <s v="Reprographics"/>
    <x v="1"/>
    <x v="0"/>
    <x v="1"/>
    <x v="1"/>
    <x v="1"/>
    <x v="1"/>
    <s v="2018/19"/>
    <m/>
    <x v="1"/>
    <n v="0"/>
    <n v="229.19"/>
    <n v="10193793"/>
    <d v="2019-06-03T00:00:00"/>
    <n v="25329661"/>
    <n v="229.19"/>
    <m/>
    <m/>
    <s v="21.0"/>
    <s v="00036.0"/>
    <s v="91001"/>
    <s v="85000"/>
    <n v="5800"/>
    <n v="9851100"/>
    <n v="1"/>
    <s v="Scanning/printing - set-up, copy, digital processing, copying, stapling, binding, 3 hole drill, cover, and delivery for the District office.  "/>
    <s v="District Office-0-21st Century classroom"/>
  </r>
  <r>
    <s v="District Office-21st Century classroom-Reprographics"/>
    <n v="0"/>
    <s v="Reprographics"/>
    <x v="1"/>
    <x v="0"/>
    <x v="1"/>
    <x v="1"/>
    <x v="1"/>
    <x v="2"/>
    <s v="2018/19"/>
    <m/>
    <x v="1"/>
    <n v="1770.81"/>
    <n v="1770.81"/>
    <m/>
    <m/>
    <m/>
    <n v="0"/>
    <m/>
    <m/>
    <s v="21.0"/>
    <s v="00036.0"/>
    <s v="91001"/>
    <s v="85000"/>
    <n v="5800"/>
    <n v="9851100"/>
    <n v="0"/>
    <s v="Scanning/printing - set-up, copy, digital processing, copying, stapling, binding, 3 hole drill, cover, and delivery for the District office.  Remaining balance in this PO."/>
    <s v="District Office-0-21st Century classroom"/>
  </r>
  <r>
    <s v="District Office-21st Century classroom-Reprographics"/>
    <n v="0"/>
    <s v="Reprographics"/>
    <x v="1"/>
    <x v="0"/>
    <x v="1"/>
    <x v="1"/>
    <x v="1"/>
    <x v="3"/>
    <s v="2018/19"/>
    <m/>
    <x v="1"/>
    <n v="-1770.81"/>
    <n v="-1770.81"/>
    <m/>
    <m/>
    <m/>
    <n v="0"/>
    <m/>
    <m/>
    <s v="21.0"/>
    <s v="00036.0"/>
    <s v="91001"/>
    <s v="85000"/>
    <n v="5800"/>
    <n v="9851100"/>
    <n v="0"/>
    <s v="Scanning/printing - set-up, copy, digital processing, copying, stapling, binding, 3 hole drill, cover, and delivery for the District office.  Close-out PO."/>
    <s v="District Office-0-21st Century classroom"/>
  </r>
  <r>
    <s v="Los Altos ES-21st Century classroom-Reprographics"/>
    <n v="2"/>
    <s v="Reprographics"/>
    <x v="2"/>
    <x v="0"/>
    <x v="1"/>
    <x v="1"/>
    <x v="2"/>
    <x v="4"/>
    <s v="2019/20"/>
    <m/>
    <x v="2"/>
    <n v="0"/>
    <n v="728.6"/>
    <n v="10597813"/>
    <d v="2020-04-22T00:00:00"/>
    <s v="000000020091358"/>
    <n v="728.6"/>
    <s v="03-119947"/>
    <m/>
    <s v="21.0"/>
    <s v="00036.0"/>
    <s v="91001"/>
    <s v="85000"/>
    <n v="5800"/>
    <n v="9191101"/>
    <n v="0.36430000000000001"/>
    <s v="Scanning/printing - set-up, copy, digital processing, copying, stapling, binding, 3 hole drill, cover, and delivery for Los Altos ES (JVER 20*759)"/>
    <s v="Los Altos ES-2-21st Century classroom"/>
  </r>
  <r>
    <s v="Nelson-21st Century classroom-Reprographics"/>
    <n v="1"/>
    <s v="Reprographics"/>
    <x v="0"/>
    <x v="0"/>
    <x v="1"/>
    <x v="1"/>
    <x v="2"/>
    <x v="5"/>
    <s v="2019/20"/>
    <m/>
    <x v="2"/>
    <n v="0"/>
    <n v="728.6"/>
    <n v="10583551"/>
    <d v="2020-04-30T00:00:00"/>
    <s v="000000020093653"/>
    <n v="728.6"/>
    <s v="03-119946"/>
    <m/>
    <s v="21.0"/>
    <s v="00036.0"/>
    <s v="91001"/>
    <s v="85000"/>
    <n v="5800"/>
    <n v="9231101"/>
    <n v="0.36430000000000001"/>
    <s v="Scanning/printing - set-up, copy, digital processing, copying, stapling, binding, 3 hole drill, cover, and delivery for Nelson (JVER 20*759)"/>
    <s v="Nelson-1-21st Century classroom"/>
  </r>
  <r>
    <s v="Workman ES-21st Century classroom-Reprographics"/>
    <n v="2"/>
    <s v="Reprographics"/>
    <x v="3"/>
    <x v="0"/>
    <x v="1"/>
    <x v="1"/>
    <x v="2"/>
    <x v="4"/>
    <s v="2019/20"/>
    <m/>
    <x v="2"/>
    <n v="0"/>
    <n v="13.62"/>
    <n v="10580310"/>
    <d v="2020-04-22T00:00:00"/>
    <s v="000000020091358"/>
    <n v="13.62"/>
    <s v="03-119881"/>
    <m/>
    <s v="21.0"/>
    <s v="00036.0"/>
    <s v="91001"/>
    <s v="85000"/>
    <n v="5800"/>
    <n v="9381101"/>
    <n v="6.8099999999999992E-3"/>
    <s v="Scanning/printing - set-up, copy, digital processing, copying, stapling, binding, 3 hole drill, cover, and delivery for Workman ES (JVER 20*759)"/>
    <s v="Workman ES-2-21st Century classroom"/>
  </r>
  <r>
    <s v="Workman ES-21st Century classroom-Reprographics"/>
    <n v="2"/>
    <s v="Reprographics"/>
    <x v="3"/>
    <x v="0"/>
    <x v="1"/>
    <x v="1"/>
    <x v="2"/>
    <x v="4"/>
    <s v="2019/20"/>
    <m/>
    <x v="2"/>
    <n v="0"/>
    <n v="24.33"/>
    <n v="10589708"/>
    <d v="2020-04-22T00:00:00"/>
    <s v="000000020091358"/>
    <n v="24.33"/>
    <s v="03-119881"/>
    <m/>
    <s v="21.0"/>
    <s v="00036.0"/>
    <s v="91001"/>
    <s v="85000"/>
    <n v="5800"/>
    <n v="9381101"/>
    <n v="1.2164999999999999E-2"/>
    <s v="Scanning/printing - set-up, copy, digital processing, copying, stapling, binding, 3 hole drill, cover, and delivery for Workman ES (JVER 20*759)"/>
    <s v="Workman ES-2-21st Century classroom"/>
  </r>
  <r>
    <s v="Workman ES-21st Century classroom-Reprographics"/>
    <n v="2"/>
    <s v="Reprographics"/>
    <x v="3"/>
    <x v="0"/>
    <x v="1"/>
    <x v="1"/>
    <x v="2"/>
    <x v="4"/>
    <s v="2019/20"/>
    <m/>
    <x v="2"/>
    <n v="0"/>
    <n v="40.19"/>
    <n v="10597813"/>
    <d v="2020-04-22T00:00:00"/>
    <s v="000000020091358"/>
    <n v="40.19"/>
    <s v="03-119881"/>
    <m/>
    <s v="21.0"/>
    <s v="00036.0"/>
    <s v="91001"/>
    <s v="85000"/>
    <n v="5800"/>
    <n v="9381101"/>
    <n v="2.0094999999999971E-2"/>
    <s v="Scanning/printing - set-up, copy, digital processing, copying, stapling, binding, 3 hole drill, cover, and delivery for Workman ES (JVER 20*759)"/>
    <s v="Workman ES-2-21st Century classroom"/>
  </r>
  <r>
    <s v="Workman ES-21st Century classroom-Reprographics"/>
    <n v="2"/>
    <s v="Reprographics"/>
    <x v="3"/>
    <x v="0"/>
    <x v="1"/>
    <x v="1"/>
    <x v="2"/>
    <x v="5"/>
    <s v="2019/20"/>
    <m/>
    <x v="2"/>
    <n v="0"/>
    <n v="256.09000000000003"/>
    <n v="10583551"/>
    <d v="2020-04-30T00:00:00"/>
    <s v="000000020093653"/>
    <n v="256.09000000000003"/>
    <s v="03-119881"/>
    <m/>
    <s v="21.0"/>
    <s v="00036.0"/>
    <s v="91001"/>
    <s v="85000"/>
    <n v="5800"/>
    <n v="9381101"/>
    <n v="0.12804500000000002"/>
    <s v="Scanning/printing - set-up, copy, digital processing, copying, stapling, binding, 3 hole drill, cover, and delivery for Workman ES (JVER 20*759)"/>
    <s v="Workman ES-2-21st Century classroom"/>
  </r>
  <r>
    <s v="Workman ES-21st Century classroom-Reprographics"/>
    <n v="2"/>
    <s v="Reprographics"/>
    <x v="3"/>
    <x v="0"/>
    <x v="1"/>
    <x v="1"/>
    <x v="2"/>
    <x v="5"/>
    <s v="2019/20"/>
    <m/>
    <x v="2"/>
    <n v="0"/>
    <n v="19.71"/>
    <n v="10583837"/>
    <d v="2020-04-30T00:00:00"/>
    <s v="000000020093653"/>
    <n v="19.71"/>
    <s v="03-119881"/>
    <m/>
    <s v="21.0"/>
    <s v="00036.0"/>
    <s v="91001"/>
    <s v="85000"/>
    <n v="5800"/>
    <n v="9381101"/>
    <n v="9.8550000000000009E-3"/>
    <s v="Scanning/printing - set-up, copy, digital processing, copying, stapling, binding, 3 hole drill, cover, and delivery for Workman ES (JVER 20*759)"/>
    <s v="Workman ES-2-21st Century classroom"/>
  </r>
  <r>
    <s v="Workman ES-21st Century classroom-Reprographics"/>
    <n v="2"/>
    <s v="Reprographics"/>
    <x v="3"/>
    <x v="0"/>
    <x v="1"/>
    <x v="1"/>
    <x v="2"/>
    <x v="6"/>
    <s v="2019/20"/>
    <s v="2-3971"/>
    <x v="2"/>
    <n v="0"/>
    <n v="188.86000000000013"/>
    <n v="10568458"/>
    <d v="2020-05-06T00:00:00"/>
    <s v="000000020095031"/>
    <n v="188.86"/>
    <s v="03-119881"/>
    <m/>
    <s v="21.0"/>
    <s v="00036.0"/>
    <s v="91001"/>
    <s v="85000"/>
    <n v="5800"/>
    <n v="9381101"/>
    <n v="9.443E-2"/>
    <s v="Scanning/printing - set-up, copy, digital processing, copying, stapling, binding, 3 hole drill, cover, and delivery for Workman ES (JVER 20*759)"/>
    <s v="Workman ES-2-21st Century classroom"/>
  </r>
  <r>
    <s v="Cedarlane-21st Century classroom-Reprographics"/>
    <n v="1"/>
    <s v="Reprographics"/>
    <x v="4"/>
    <x v="0"/>
    <x v="1"/>
    <x v="1"/>
    <x v="3"/>
    <x v="7"/>
    <s v="2020/21"/>
    <m/>
    <x v="3"/>
    <n v="0"/>
    <n v="106.6"/>
    <n v="10742434"/>
    <d v="2020-10-13T00:00:00"/>
    <s v="000000020134052"/>
    <n v="106.6"/>
    <s v="03-120780"/>
    <m/>
    <s v="21.0"/>
    <s v="00036.0"/>
    <s v="91001"/>
    <s v="85000"/>
    <n v="5800"/>
    <n v="9051101"/>
    <n v="3.019145802650957E-2"/>
    <s v="Scanning/printing - set-up, copy, digital processing, copying, stapling, binding, 3 hole drill, cover, and delivery for Cedarlane (JVER 21*321)"/>
    <s v="Cedarlane-1-21st Century classroom"/>
  </r>
  <r>
    <s v="Cedarlane-21st Century classroom-Reprographics"/>
    <n v="1"/>
    <s v="Reprographics"/>
    <x v="4"/>
    <x v="0"/>
    <x v="1"/>
    <x v="1"/>
    <x v="3"/>
    <x v="7"/>
    <s v="2020/21"/>
    <m/>
    <x v="3"/>
    <n v="0"/>
    <n v="40.85"/>
    <n v="10744155"/>
    <d v="2020-10-13T00:00:00"/>
    <s v="000000020134052"/>
    <n v="40.85"/>
    <s v="03-120780"/>
    <m/>
    <s v="21.0"/>
    <s v="00036.0"/>
    <s v="91001"/>
    <s v="85000"/>
    <n v="5800"/>
    <n v="9051101"/>
    <n v="1.1569615951059251E-2"/>
    <s v="Scanning/printing - set-up, copy, digital processing, copying, stapling, binding, 3 hole drill, cover, and delivery for Cedarlane (JVER 21*321)"/>
    <s v="Cedarlane-1-21st Century classroom"/>
  </r>
  <r>
    <s v="Cedarlane-21st Century classroom-Reprographics"/>
    <n v="1"/>
    <s v="Reprographics"/>
    <x v="4"/>
    <x v="0"/>
    <x v="1"/>
    <x v="1"/>
    <x v="3"/>
    <x v="7"/>
    <s v="2020/21"/>
    <m/>
    <x v="3"/>
    <n v="0"/>
    <n v="20.51"/>
    <n v="10744848"/>
    <d v="2020-10-13T00:00:00"/>
    <s v="000000020134052"/>
    <n v="20.51"/>
    <s v="03-120780"/>
    <m/>
    <s v="21.0"/>
    <s v="00036.0"/>
    <s v="91001"/>
    <s v="85000"/>
    <n v="5800"/>
    <n v="9051101"/>
    <n v="5.808881839809675E-3"/>
    <s v="Scanning/printing - set-up, copy, digital processing, copying, stapling, binding, 3 hole drill, cover, and delivery for Cedarlane (JVER 21*321)"/>
    <s v="Cedarlane-1-21st Century classroom"/>
  </r>
  <r>
    <s v="Cedarlane-21st Century classroom-Reprographics"/>
    <n v="1"/>
    <s v="Reprographics"/>
    <x v="4"/>
    <x v="0"/>
    <x v="1"/>
    <x v="1"/>
    <x v="3"/>
    <x v="8"/>
    <s v="2020/21"/>
    <m/>
    <x v="3"/>
    <n v="0"/>
    <n v="7.03"/>
    <n v="10746778"/>
    <d v="2020-10-20T00:00:00"/>
    <s v="000000020136011"/>
    <n v="7.03"/>
    <s v="03-120780"/>
    <m/>
    <s v="21.0"/>
    <s v="00036.0"/>
    <s v="91001"/>
    <s v="85000"/>
    <n v="5800"/>
    <n v="9051101"/>
    <n v="1.9910501869264755E-3"/>
    <s v="Scanning/printing - set-up, copy, digital processing, copying, stapling, binding, 3 hole drill, cover, and delivery for Cedarlane (JVER 21*321)"/>
    <s v="Cedarlane-1-21st Century classroom"/>
  </r>
  <r>
    <s v="Cedarlane-21st Century classroom-Reprographics"/>
    <n v="1"/>
    <s v="Reprographics"/>
    <x v="4"/>
    <x v="0"/>
    <x v="1"/>
    <x v="1"/>
    <x v="3"/>
    <x v="8"/>
    <s v="2020/21"/>
    <m/>
    <x v="3"/>
    <n v="0"/>
    <n v="41.17"/>
    <n v="10746782"/>
    <d v="2020-10-20T00:00:00"/>
    <s v="000000020136011"/>
    <n v="41.17"/>
    <s v="03-120780"/>
    <m/>
    <s v="21.0"/>
    <s v="00036.0"/>
    <s v="91001"/>
    <s v="85000"/>
    <n v="5800"/>
    <n v="9051101"/>
    <n v="1.166024696952532E-2"/>
    <s v="Scanning/printing - set-up, copy, digital processing, copying, stapling, binding, 3 hole drill, cover, and delivery for Cedarlane (JVER 21*321)"/>
    <s v="Cedarlane-1-21st Century classroom"/>
  </r>
  <r>
    <s v="Cedarlane-21st Century classroom-Reprographics"/>
    <n v="1"/>
    <s v="Reprographics"/>
    <x v="4"/>
    <x v="0"/>
    <x v="1"/>
    <x v="1"/>
    <x v="3"/>
    <x v="8"/>
    <s v="2020/21"/>
    <m/>
    <x v="3"/>
    <n v="1469.2"/>
    <n v="1469.2"/>
    <m/>
    <m/>
    <m/>
    <n v="0"/>
    <s v="03-120780"/>
    <m/>
    <s v="21.0"/>
    <s v="00036.0"/>
    <s v="91001"/>
    <s v="85000"/>
    <n v="5800"/>
    <n v="9051101"/>
    <n v="0"/>
    <s v="Scanning/printing - set-up, copy, digital processing, copying, stapling, binding, 3 hole drill, cover, and delivery for Cedarlane.  Remaining balance in this PO."/>
    <s v="Cedarlane-1-21st Century classroom"/>
  </r>
  <r>
    <s v="Cedarlane-21st Century classroom-Reprographics"/>
    <n v="1"/>
    <s v="Reprographics"/>
    <x v="4"/>
    <x v="0"/>
    <x v="1"/>
    <x v="1"/>
    <x v="3"/>
    <x v="9"/>
    <s v="2020/21"/>
    <s v="2-9811"/>
    <x v="3"/>
    <n v="-1469.2"/>
    <n v="-1469.2"/>
    <m/>
    <m/>
    <m/>
    <n v="0"/>
    <s v="03-120780"/>
    <m/>
    <s v="21.0"/>
    <s v="00036.0"/>
    <s v="91001"/>
    <s v="85000"/>
    <n v="5800"/>
    <n v="9051101"/>
    <n v="0"/>
    <s v="Scanning/printing - set-up, copy, digital processing, copying, stapling, binding, 3 hole drill, cover, and delivery for Cedarlane.  Close-out PO."/>
    <s v="Cedarlane-1-21st Century classroom"/>
  </r>
  <r>
    <s v="Mesa Robles-21st Century classroom-Reprographics"/>
    <n v="1"/>
    <s v="Reprographics"/>
    <x v="5"/>
    <x v="0"/>
    <x v="1"/>
    <x v="1"/>
    <x v="3"/>
    <x v="7"/>
    <s v="2020/21"/>
    <m/>
    <x v="3"/>
    <n v="0"/>
    <n v="106.6"/>
    <n v="10742434"/>
    <d v="2020-10-13T00:00:00"/>
    <s v="000000020134052"/>
    <n v="106.6"/>
    <s v="03-120779"/>
    <m/>
    <s v="21.0"/>
    <s v="00036.0"/>
    <s v="91001"/>
    <s v="85000"/>
    <n v="5800"/>
    <n v="9221101"/>
    <n v="3.019145802650957E-2"/>
    <s v="Scanning/printing - set-up, copy, digital processing, copying, stapling, binding, 3 hole drill, cover, and delivery for Mesa Robles (JVER 21*321)"/>
    <s v="Mesa Robles-1-21st Century classroom"/>
  </r>
  <r>
    <s v="Mesa Robles-21st Century classroom-Reprographics"/>
    <n v="1"/>
    <s v="Reprographics"/>
    <x v="5"/>
    <x v="0"/>
    <x v="1"/>
    <x v="1"/>
    <x v="3"/>
    <x v="7"/>
    <s v="2020/21"/>
    <m/>
    <x v="3"/>
    <n v="0"/>
    <n v="40.840000000000003"/>
    <n v="10744155"/>
    <d v="2020-10-13T00:00:00"/>
    <s v="000000020134052"/>
    <n v="40.840000000000003"/>
    <s v="03-120779"/>
    <m/>
    <s v="21.0"/>
    <s v="00036.0"/>
    <s v="91001"/>
    <s v="85000"/>
    <n v="5800"/>
    <n v="9221101"/>
    <n v="1.1566783731732186E-2"/>
    <s v="Scanning/printing - set-up, copy, digital processing, copying, stapling, binding, 3 hole drill, cover, and delivery for Mesa Robles (JVER 21*321)"/>
    <s v="Mesa Robles-1-21st Century classroom"/>
  </r>
  <r>
    <s v="Mesa Robles-21st Century classroom-Reprographics"/>
    <n v="1"/>
    <s v="Reprographics"/>
    <x v="5"/>
    <x v="0"/>
    <x v="1"/>
    <x v="1"/>
    <x v="3"/>
    <x v="7"/>
    <s v="2020/21"/>
    <m/>
    <x v="3"/>
    <n v="0"/>
    <n v="20.51"/>
    <n v="10744848"/>
    <d v="2020-10-13T00:00:00"/>
    <s v="000000020134052"/>
    <n v="20.51"/>
    <s v="03-120779"/>
    <m/>
    <s v="21.0"/>
    <s v="00036.0"/>
    <s v="91001"/>
    <s v="85000"/>
    <n v="5800"/>
    <n v="9221101"/>
    <n v="5.808881839809675E-3"/>
    <s v="Scanning/printing - set-up, copy, digital processing, copying, stapling, binding, 3 hole drill, cover, and delivery for Mesa Robles (JVER 21*321)"/>
    <s v="Mesa Robles-1-21st Century classroom"/>
  </r>
  <r>
    <s v="Mesa Robles-21st Century classroom-Reprographics"/>
    <n v="1"/>
    <s v="Reprographics"/>
    <x v="5"/>
    <x v="0"/>
    <x v="1"/>
    <x v="1"/>
    <x v="3"/>
    <x v="8"/>
    <s v="2020/21"/>
    <m/>
    <x v="3"/>
    <n v="0"/>
    <n v="7.03"/>
    <n v="10746778"/>
    <d v="2020-10-20T00:00:00"/>
    <s v="000000020136011"/>
    <n v="7.03"/>
    <s v="03-120779"/>
    <m/>
    <s v="21.0"/>
    <s v="00036.0"/>
    <s v="91001"/>
    <s v="85000"/>
    <n v="5800"/>
    <n v="9221101"/>
    <n v="1.9910501869264755E-3"/>
    <s v="Scanning/printing - set-up, copy, digital processing, copying, stapling, binding, 3 hole drill, cover, and delivery for Mesa Robles (JVER 21*321)"/>
    <s v="Mesa Robles-1-21st Century classroom"/>
  </r>
  <r>
    <s v="Mesa Robles-21st Century classroom-Reprographics"/>
    <n v="1"/>
    <s v="Reprographics"/>
    <x v="5"/>
    <x v="0"/>
    <x v="1"/>
    <x v="1"/>
    <x v="3"/>
    <x v="8"/>
    <s v="2020/21"/>
    <m/>
    <x v="3"/>
    <n v="0"/>
    <n v="41.16"/>
    <n v="10746782"/>
    <d v="2020-10-20T00:00:00"/>
    <s v="000000020136011"/>
    <n v="41.16"/>
    <s v="03-120779"/>
    <m/>
    <s v="21.0"/>
    <s v="00036.0"/>
    <s v="91001"/>
    <s v="85000"/>
    <n v="5800"/>
    <n v="9221101"/>
    <n v="1.1657414750198254E-2"/>
    <s v="Scanning/printing - set-up, copy, digital processing, copying, stapling, binding, 3 hole drill, cover, and delivery for Mesa Robles (JVER 21*321)"/>
    <s v="Mesa Robles-1-21st Century classroom"/>
  </r>
  <r>
    <s v="Mesa Robles-Interim Housing-Reprographics"/>
    <n v="1"/>
    <s v="Reprographics"/>
    <x v="5"/>
    <x v="1"/>
    <x v="1"/>
    <x v="1"/>
    <x v="3"/>
    <x v="10"/>
    <s v="2019/20"/>
    <m/>
    <x v="3"/>
    <n v="0"/>
    <n v="1661.08"/>
    <n v="10644576"/>
    <d v="2020-06-17T00:00:00"/>
    <s v="000000020106104"/>
    <n v="1661.08"/>
    <s v="03-120417"/>
    <m/>
    <s v="21.0"/>
    <s v="00036.0"/>
    <s v="91001"/>
    <s v="85000"/>
    <n v="5800"/>
    <n v="9221102"/>
    <n v="0.47045428798006111"/>
    <s v="Scanning/printing - set-up, copy, digital processing, copying, stapling, binding, 3 hole drill, cover, and delivery for Mesa Robles (JVER 20*759)"/>
    <s v="Mesa Robles-1-Interim Housing"/>
  </r>
  <r>
    <s v="Workman ES-21st Century classroom-Reprographics"/>
    <n v="2"/>
    <s v="Reprographics"/>
    <x v="3"/>
    <x v="0"/>
    <x v="1"/>
    <x v="1"/>
    <x v="3"/>
    <x v="6"/>
    <s v="2019/20"/>
    <m/>
    <x v="3"/>
    <n v="0"/>
    <n v="185.8"/>
    <n v="10568458"/>
    <d v="2020-05-06T00:00:00"/>
    <s v="000000020095031"/>
    <n v="185.8"/>
    <s v="03-119881"/>
    <m/>
    <s v="21.0"/>
    <s v="00036.0"/>
    <s v="91001"/>
    <s v="85000"/>
    <n v="5800"/>
    <n v="9381101"/>
    <n v="5.2622635096861901E-2"/>
    <s v="Scanning/printing - set-up, copy, digital processing, copying, stapling, binding, 3 hole drill, cover, and delivery for Workman ES (JVER 20*759)"/>
    <s v="Workman ES-2-21st Century classroom"/>
  </r>
  <r>
    <s v="Workman ES-21st Century classroom-Reprographics"/>
    <n v="2"/>
    <s v="Reprographics"/>
    <x v="3"/>
    <x v="0"/>
    <x v="1"/>
    <x v="1"/>
    <x v="3"/>
    <x v="11"/>
    <s v="2019/20"/>
    <m/>
    <x v="3"/>
    <n v="0"/>
    <n v="1251.6199999999999"/>
    <n v="10673862"/>
    <d v="2020-08-17T00:00:00"/>
    <s v="000000020119759"/>
    <n v="1251.6199999999999"/>
    <s v="03-119881"/>
    <m/>
    <s v="21.0"/>
    <s v="00036.0"/>
    <s v="91001"/>
    <s v="85000"/>
    <n v="5800"/>
    <n v="9381101"/>
    <n v="0.35448623541407043"/>
    <s v="Scanning/printing - set-up, copy, digital processing, copying, stapling, binding, 3 hole drill, cover, and delivery for Workman ES (JVER 21*28)"/>
    <s v="Workman ES-2-21st Century classroom"/>
  </r>
  <r>
    <s v="Grandview-21st Century classroom-Reprographics"/>
    <n v="2"/>
    <s v="Reprographics"/>
    <x v="6"/>
    <x v="0"/>
    <x v="1"/>
    <x v="1"/>
    <x v="4"/>
    <x v="12"/>
    <s v="2022/23"/>
    <m/>
    <x v="4"/>
    <n v="0"/>
    <n v="40.96"/>
    <n v="11292881"/>
    <d v="2022-08-10T00:00:00"/>
    <s v="000000020578855"/>
    <n v="40.96"/>
    <s v="03-121294"/>
    <m/>
    <s v="21.0"/>
    <s v="00036.0"/>
    <s v="91001"/>
    <s v="85000"/>
    <n v="5800"/>
    <n v="9121101"/>
    <n v="8.1919999999999996E-3"/>
    <s v="Scanning/printing - set-up, copy, digital processing, copying, stapling, binding, 3 hole drill, cover, and delivery for Grandview (JVER 23*48)"/>
    <s v="Grandview-2-21st Century classroom"/>
  </r>
  <r>
    <s v="Grandview-21st Century classroom-Reprographics"/>
    <n v="2"/>
    <s v="Reprographics"/>
    <x v="6"/>
    <x v="0"/>
    <x v="1"/>
    <x v="1"/>
    <x v="4"/>
    <x v="13"/>
    <s v="2022/23"/>
    <m/>
    <x v="4"/>
    <n v="0"/>
    <n v="85.07"/>
    <n v="11284411"/>
    <d v="2022-08-18T00:00:00"/>
    <s v="000000020587943"/>
    <n v="85.07"/>
    <s v="03-121294"/>
    <m/>
    <s v="21.0"/>
    <s v="00036.0"/>
    <s v="91001"/>
    <s v="85000"/>
    <n v="5800"/>
    <n v="9121101"/>
    <n v="1.7013999999999998E-2"/>
    <s v="Scanning/printing - set-up, copy, digital processing, copying, stapling, binding, 3 hole drill, cover, and delivery for Grandview (JVER 23*51)"/>
    <s v="Grandview-2-21st Century classroom"/>
  </r>
  <r>
    <s v="Grandview-21st Century classroom-Reprographics"/>
    <n v="2"/>
    <s v="Reprographics"/>
    <x v="6"/>
    <x v="0"/>
    <x v="1"/>
    <x v="1"/>
    <x v="4"/>
    <x v="13"/>
    <s v="2022/23"/>
    <m/>
    <x v="4"/>
    <n v="0"/>
    <n v="12.55"/>
    <n v="11297255"/>
    <d v="2022-08-18T00:00:00"/>
    <s v="000000020587943"/>
    <n v="12.55"/>
    <s v="03-121294"/>
    <m/>
    <s v="21.0"/>
    <s v="00036.0"/>
    <s v="91001"/>
    <s v="85000"/>
    <n v="5800"/>
    <n v="9121101"/>
    <n v="2.5100000000000001E-3"/>
    <s v="Scanning/printing - set-up, copy, digital processing, copying, stapling, binding, 3 hole drill, cover, and delivery for Grandview (JVER 23*51)"/>
    <s v="Grandview-2-21st Century classroom"/>
  </r>
  <r>
    <s v="Grandview-21st Century classroom-Reprographics"/>
    <n v="2"/>
    <s v="Reprographics"/>
    <x v="6"/>
    <x v="0"/>
    <x v="1"/>
    <x v="1"/>
    <x v="4"/>
    <x v="14"/>
    <s v="2022/23"/>
    <m/>
    <x v="4"/>
    <n v="0"/>
    <n v="6.17"/>
    <n v="11300418"/>
    <d v="2022-08-22T00:00:00"/>
    <s v="000000020591609"/>
    <n v="6.17"/>
    <s v="03-121294"/>
    <m/>
    <s v="21.0"/>
    <s v="00036.0"/>
    <s v="91001"/>
    <s v="85000"/>
    <n v="5800"/>
    <n v="9121101"/>
    <n v="1.2340000000000001E-3"/>
    <s v="Scanning/printing - set-up, copy, digital processing, copying, stapling, binding, 3 hole drill, cover, and delivery for Grandview (JVER 23*58)"/>
    <s v="Grandview-2-21st Century classroom"/>
  </r>
  <r>
    <s v="Grandview-21st Century classroom-Reprographics"/>
    <n v="2"/>
    <s v="Reprographics"/>
    <x v="6"/>
    <x v="0"/>
    <x v="1"/>
    <x v="1"/>
    <x v="4"/>
    <x v="15"/>
    <s v="2022/23"/>
    <m/>
    <x v="4"/>
    <n v="0"/>
    <n v="12.67"/>
    <n v="11304234"/>
    <d v="2022-08-31T00:00:00"/>
    <s v="000000020606674"/>
    <n v="12.67"/>
    <s v="03-121294"/>
    <m/>
    <s v="21.0"/>
    <s v="00036.0"/>
    <s v="91001"/>
    <s v="85000"/>
    <n v="5800"/>
    <n v="9121101"/>
    <n v="2.5339999999999998E-3"/>
    <s v="Scanning/printing - set-up, copy, digital processing, copying, stapling, binding, 3 hole drill, cover, and delivery for Grandview (JVER 23*58)"/>
    <s v="Grandview-2-21st Century classroom"/>
  </r>
  <r>
    <s v="Grandview-21st Century classroom-Reprographics"/>
    <n v="2"/>
    <s v="Reprographics"/>
    <x v="6"/>
    <x v="0"/>
    <x v="1"/>
    <x v="1"/>
    <x v="4"/>
    <x v="15"/>
    <s v="2022/23"/>
    <m/>
    <x v="4"/>
    <n v="0"/>
    <n v="4.46"/>
    <n v="11305380"/>
    <d v="2022-08-31T00:00:00"/>
    <s v="000000020606674"/>
    <n v="4.46"/>
    <s v="03-121294"/>
    <m/>
    <s v="21.0"/>
    <s v="00036.0"/>
    <s v="91001"/>
    <s v="85000"/>
    <n v="5800"/>
    <n v="9121101"/>
    <n v="8.92E-4"/>
    <s v="Scanning/printing - set-up, copy, digital processing, copying, stapling, binding, 3 hole drill, cover, and delivery for Grandview (JVER 23*58)"/>
    <s v="Grandview-2-21st Century classroom"/>
  </r>
  <r>
    <s v="Grandview-21st Century classroom-Reprographics"/>
    <n v="2"/>
    <s v="Reprographics"/>
    <x v="6"/>
    <x v="0"/>
    <x v="1"/>
    <x v="1"/>
    <x v="4"/>
    <x v="15"/>
    <s v="2022/23"/>
    <m/>
    <x v="4"/>
    <n v="0"/>
    <n v="4.4400000000000004"/>
    <n v="11307269"/>
    <d v="2022-08-31T00:00:00"/>
    <s v="000000020606674"/>
    <n v="4.4400000000000004"/>
    <s v="03-121294"/>
    <m/>
    <s v="21.0"/>
    <s v="00036.0"/>
    <s v="91001"/>
    <s v="85000"/>
    <n v="5800"/>
    <n v="9121101"/>
    <n v="8.8800000000000012E-4"/>
    <s v="Scanning/printing - set-up, copy, digital processing, copying, stapling, binding, 3 hole drill, cover, and delivery for Grandview (JVER 23*58)"/>
    <s v="Grandview-2-21st Century classroom"/>
  </r>
  <r>
    <s v="Grandview-21st Century classroom-Reprographics"/>
    <n v="2"/>
    <s v="Reprographics"/>
    <x v="6"/>
    <x v="0"/>
    <x v="1"/>
    <x v="1"/>
    <x v="4"/>
    <x v="16"/>
    <s v="2022/23"/>
    <m/>
    <x v="4"/>
    <n v="0"/>
    <n v="1179.6199999999999"/>
    <n v="11359952"/>
    <d v="2023-03-07T00:00:00"/>
    <s v="000000020889935"/>
    <n v="1179.6199999999999"/>
    <s v="03-121294"/>
    <m/>
    <s v="21.0"/>
    <s v="00036.0"/>
    <s v="91001"/>
    <s v="85000"/>
    <n v="5800"/>
    <n v="9121101"/>
    <n v="0.23592399999999997"/>
    <s v="Scanning/printing - set-up, copy, digital processing, copying, stapling, binding, 3 hole drill, cover, and delivery for Grandview (JVER 23*177)"/>
    <s v="Grandview-2-21st Century classroom"/>
  </r>
  <r>
    <s v="Los Molinos-Fire Alarm replacement-Reprographics"/>
    <n v="4"/>
    <s v="Reprographics"/>
    <x v="7"/>
    <x v="2"/>
    <x v="1"/>
    <x v="1"/>
    <x v="4"/>
    <x v="17"/>
    <s v="2020/21"/>
    <m/>
    <x v="4"/>
    <n v="0"/>
    <n v="422.21"/>
    <n v="10842654"/>
    <d v="2021-02-08T00:00:00"/>
    <s v="000000020162966"/>
    <n v="422.21"/>
    <s v="03-120183"/>
    <m/>
    <s v="21.0"/>
    <s v="00036.0"/>
    <s v="91001"/>
    <s v="85000"/>
    <n v="5800"/>
    <n v="9201103"/>
    <n v="8.4441999999999989E-2"/>
    <s v="Scanning/printing - set-up, copy, digital processing, copying, stapling, binding, 3 hole drill, cover, and delivery for Los Molinos (JVER 21*486)"/>
    <s v="Los Molinos-4-Fire Alarm replacement"/>
  </r>
  <r>
    <s v="Newton-21st Century classroom-Reprographics"/>
    <n v="1"/>
    <s v="Reprographics"/>
    <x v="8"/>
    <x v="0"/>
    <x v="1"/>
    <x v="1"/>
    <x v="4"/>
    <x v="12"/>
    <s v="2022/23"/>
    <m/>
    <x v="4"/>
    <n v="0"/>
    <n v="40.96"/>
    <n v="11292881"/>
    <d v="2022-08-10T00:00:00"/>
    <s v="000000020578855"/>
    <n v="40.96"/>
    <s v="03-121295"/>
    <m/>
    <s v="21.0"/>
    <s v="00036.0"/>
    <s v="91001"/>
    <s v="85000"/>
    <n v="5800"/>
    <n v="9241101"/>
    <n v="8.1919999999999996E-3"/>
    <s v="Scanning/printing - set-up, copy, digital processing, copying, stapling, binding, 3 hole drill, cover, and delivery for Newton (JVER 23*48)"/>
    <s v="Newton-1-21st Century classroom"/>
  </r>
  <r>
    <s v="Newton-21st Century classroom-Reprographics"/>
    <n v="1"/>
    <s v="Reprographics"/>
    <x v="8"/>
    <x v="0"/>
    <x v="1"/>
    <x v="1"/>
    <x v="4"/>
    <x v="13"/>
    <s v="2022/23"/>
    <m/>
    <x v="4"/>
    <n v="0"/>
    <n v="85.07"/>
    <n v="11284411"/>
    <d v="2022-08-18T00:00:00"/>
    <s v="000000020587943"/>
    <n v="85.07"/>
    <s v="03-121295"/>
    <m/>
    <s v="21.0"/>
    <s v="00036.0"/>
    <s v="91001"/>
    <s v="85000"/>
    <n v="5800"/>
    <n v="9241101"/>
    <n v="1.7013999999999998E-2"/>
    <s v="Scanning/printing - set-up, copy, digital processing, copying, stapling, binding, 3 hole drill, cover, and delivery for Newton (JVER 23*51)"/>
    <s v="Newton-1-21st Century classroom"/>
  </r>
  <r>
    <s v="Newton-21st Century classroom-Reprographics"/>
    <n v="1"/>
    <s v="Reprographics"/>
    <x v="8"/>
    <x v="0"/>
    <x v="1"/>
    <x v="1"/>
    <x v="4"/>
    <x v="13"/>
    <s v="2022/23"/>
    <m/>
    <x v="4"/>
    <n v="0"/>
    <n v="12.55"/>
    <n v="11297255"/>
    <d v="2022-08-18T00:00:00"/>
    <s v="000000020587943"/>
    <n v="12.55"/>
    <s v="03-121295"/>
    <m/>
    <s v="21.0"/>
    <s v="00036.0"/>
    <s v="91001"/>
    <s v="85000"/>
    <n v="5800"/>
    <n v="9241101"/>
    <n v="2.5100000000000001E-3"/>
    <s v="Scanning/printing - set-up, copy, digital processing, copying, stapling, binding, 3 hole drill, cover, and delivery for Newton (JVER 23*51)"/>
    <s v="Newton-1-21st Century classroom"/>
  </r>
  <r>
    <s v="Newton-21st Century classroom-Reprographics"/>
    <n v="1"/>
    <s v="Reprographics"/>
    <x v="8"/>
    <x v="0"/>
    <x v="1"/>
    <x v="1"/>
    <x v="4"/>
    <x v="14"/>
    <s v="2022/23"/>
    <m/>
    <x v="4"/>
    <n v="0"/>
    <n v="6.17"/>
    <n v="11300418"/>
    <d v="2022-08-22T00:00:00"/>
    <s v="000000020591609"/>
    <n v="6.17"/>
    <s v="03-121295"/>
    <m/>
    <s v="21.0"/>
    <s v="00036.0"/>
    <s v="91001"/>
    <s v="85000"/>
    <n v="5800"/>
    <n v="9241101"/>
    <n v="1.2340000000000001E-3"/>
    <s v="Scanning/printing - set-up, copy, digital processing, copying, stapling, binding, 3 hole drill, cover, and delivery for Newton (JVER 23*58)"/>
    <s v="Newton-1-21st Century classroom"/>
  </r>
  <r>
    <s v="Newton-21st Century classroom-Reprographics"/>
    <n v="1"/>
    <s v="Reprographics"/>
    <x v="8"/>
    <x v="0"/>
    <x v="1"/>
    <x v="1"/>
    <x v="4"/>
    <x v="15"/>
    <s v="2022/23"/>
    <m/>
    <x v="4"/>
    <n v="0"/>
    <n v="12.68"/>
    <n v="11304234"/>
    <d v="2022-08-31T00:00:00"/>
    <s v="000000020606674"/>
    <n v="12.68"/>
    <s v="03-121295"/>
    <m/>
    <s v="21.0"/>
    <s v="00036.0"/>
    <s v="91001"/>
    <s v="85000"/>
    <n v="5800"/>
    <n v="9241101"/>
    <n v="2.5360000000000001E-3"/>
    <s v="Scanning/printing - set-up, copy, digital processing, copying, stapling, binding, 3 hole drill, cover, and delivery for Newton (JVER 23*58)"/>
    <s v="Newton-1-21st Century classroom"/>
  </r>
  <r>
    <s v="Newton-21st Century classroom-Reprographics"/>
    <n v="1"/>
    <s v="Reprographics"/>
    <x v="8"/>
    <x v="0"/>
    <x v="1"/>
    <x v="1"/>
    <x v="4"/>
    <x v="15"/>
    <s v="2022/23"/>
    <m/>
    <x v="4"/>
    <n v="0"/>
    <n v="4.47"/>
    <n v="11305380"/>
    <d v="2022-08-31T00:00:00"/>
    <s v="000000020606674"/>
    <n v="4.47"/>
    <s v="03-121295"/>
    <m/>
    <s v="21.0"/>
    <s v="00036.0"/>
    <s v="91001"/>
    <s v="85000"/>
    <n v="5800"/>
    <n v="9241101"/>
    <n v="8.9399999999999994E-4"/>
    <s v="Scanning/printing - set-up, copy, digital processing, copying, stapling, binding, 3 hole drill, cover, and delivery for Newton (JVER 23*58)"/>
    <s v="Newton-1-21st Century classroom"/>
  </r>
  <r>
    <s v="Newton-21st Century classroom-Reprographics"/>
    <n v="1"/>
    <s v="Reprographics"/>
    <x v="8"/>
    <x v="0"/>
    <x v="1"/>
    <x v="1"/>
    <x v="4"/>
    <x v="15"/>
    <s v="2022/23"/>
    <m/>
    <x v="4"/>
    <n v="0"/>
    <n v="4.43"/>
    <n v="11307269"/>
    <d v="2022-08-31T00:00:00"/>
    <s v="000000020606674"/>
    <n v="4.43"/>
    <s v="03-121295"/>
    <m/>
    <s v="21.0"/>
    <s v="00036.0"/>
    <s v="91001"/>
    <s v="85000"/>
    <n v="5800"/>
    <n v="9241101"/>
    <n v="8.8599999999999996E-4"/>
    <s v="Scanning/printing - set-up, copy, digital processing, copying, stapling, binding, 3 hole drill, cover, and delivery for Newton (JVER 23*58)"/>
    <s v="Newton-1-21st Century classroom"/>
  </r>
  <r>
    <s v="Newton-21st Century classroom-Reprographics"/>
    <n v="1"/>
    <s v="Reprographics"/>
    <x v="8"/>
    <x v="0"/>
    <x v="1"/>
    <x v="1"/>
    <x v="4"/>
    <x v="16"/>
    <s v="2022/23"/>
    <m/>
    <x v="4"/>
    <n v="0"/>
    <n v="1179.6300000000001"/>
    <n v="11359952"/>
    <d v="2023-03-07T00:00:00"/>
    <s v="000000020889935"/>
    <n v="1179.6300000000001"/>
    <s v="03-121295"/>
    <m/>
    <s v="21.0"/>
    <s v="00036.0"/>
    <s v="91001"/>
    <s v="85000"/>
    <n v="5800"/>
    <n v="9241101"/>
    <n v="0.23592600000000002"/>
    <s v="Scanning/printing - set-up, copy, digital processing, copying, stapling, binding, 3 hole drill, cover, and delivery for Newton (JVER 23*177)"/>
    <s v="Newton-1-21st Century classroom"/>
  </r>
  <r>
    <s v="Newton-Interim Housing-Reprographics"/>
    <n v="1"/>
    <s v="Reprographics"/>
    <x v="8"/>
    <x v="1"/>
    <x v="1"/>
    <x v="1"/>
    <x v="4"/>
    <x v="18"/>
    <s v="2021/22"/>
    <m/>
    <x v="4"/>
    <n v="0"/>
    <n v="129.44999999999999"/>
    <n v="10959170"/>
    <d v="2021-09-08T00:00:00"/>
    <s v="000000020253617"/>
    <n v="129.44999999999999"/>
    <s v="03-120447"/>
    <m/>
    <s v="21.0"/>
    <s v="00036.0"/>
    <s v="91001"/>
    <s v="85000"/>
    <n v="5800"/>
    <n v="9241102"/>
    <n v="2.5889999999999996E-2"/>
    <s v="Scanning/printing - set-up, copy, digital processing, copying, stapling, binding, 3 hole drill, cover, and delivery for Newton (JVER 22*72)"/>
    <s v="Newton-1-Interim Housing"/>
  </r>
  <r>
    <s v="Newton-Interim Housing-Reprographics"/>
    <n v="1"/>
    <s v="Reprographics"/>
    <x v="8"/>
    <x v="1"/>
    <x v="1"/>
    <x v="1"/>
    <x v="4"/>
    <x v="18"/>
    <s v="2021/22"/>
    <m/>
    <x v="4"/>
    <n v="0"/>
    <n v="28.53"/>
    <n v="10973023"/>
    <d v="2021-09-08T00:00:00"/>
    <s v="000000020253617"/>
    <n v="28.53"/>
    <s v="03-120447"/>
    <m/>
    <s v="21.0"/>
    <s v="00036.0"/>
    <s v="91001"/>
    <s v="85000"/>
    <n v="5800"/>
    <n v="9241102"/>
    <n v="5.7060000000000001E-3"/>
    <s v="Scanning/printing - set-up, copy, digital processing, copying, stapling, binding, 3 hole drill, cover, and delivery for Newton (JVER 22*72)"/>
    <s v="Newton-1-Interim Housing"/>
  </r>
  <r>
    <s v="Newton-Interim Housing-Reprographics"/>
    <n v="1"/>
    <s v="Reprographics"/>
    <x v="8"/>
    <x v="1"/>
    <x v="1"/>
    <x v="1"/>
    <x v="4"/>
    <x v="18"/>
    <s v="2021/22"/>
    <m/>
    <x v="4"/>
    <n v="0"/>
    <n v="15.58"/>
    <n v="10975113"/>
    <d v="2021-09-08T00:00:00"/>
    <s v="000000020253617"/>
    <n v="15.58"/>
    <s v="03-120447"/>
    <m/>
    <s v="21.0"/>
    <s v="00036.0"/>
    <s v="91001"/>
    <s v="85000"/>
    <n v="5800"/>
    <n v="9241102"/>
    <n v="3.1159999999999998E-3"/>
    <s v="Scanning/printing - set-up, copy, digital processing, copying, stapling, binding, 3 hole drill, cover, and delivery for Newton (JVER 22*72)"/>
    <s v="Newton-1-Interim Housing"/>
  </r>
  <r>
    <s v="Newton-Interim Housing-Reprographics"/>
    <n v="1"/>
    <s v="Reprographics"/>
    <x v="8"/>
    <x v="1"/>
    <x v="1"/>
    <x v="1"/>
    <x v="4"/>
    <x v="18"/>
    <s v="2021/22"/>
    <m/>
    <x v="4"/>
    <n v="0"/>
    <n v="13.38"/>
    <n v="10978975"/>
    <d v="2021-09-08T00:00:00"/>
    <s v="000000020253617"/>
    <n v="13.38"/>
    <s v="03-120447"/>
    <m/>
    <s v="21.0"/>
    <s v="00036.0"/>
    <s v="91001"/>
    <s v="85000"/>
    <n v="5800"/>
    <n v="9241102"/>
    <n v="2.676E-3"/>
    <s v="Scanning/printing - set-up, copy, digital processing, copying, stapling, binding, 3 hole drill, cover, and delivery for Newton (JVER 22*72)"/>
    <s v="Newton-1-Interim Housing"/>
  </r>
  <r>
    <s v="Newton-Interim Housing-Reprographics"/>
    <n v="1"/>
    <s v="Reprographics"/>
    <x v="8"/>
    <x v="1"/>
    <x v="1"/>
    <x v="1"/>
    <x v="4"/>
    <x v="19"/>
    <s v="2021/22"/>
    <m/>
    <x v="4"/>
    <n v="0"/>
    <n v="353"/>
    <n v="11120655"/>
    <d v="2022-01-24T00:00:00"/>
    <s v="000000020395760"/>
    <n v="353"/>
    <s v="03-120447"/>
    <m/>
    <s v="21.0"/>
    <s v="00036.0"/>
    <s v="91001"/>
    <s v="85000"/>
    <n v="5800"/>
    <n v="9241102"/>
    <n v="7.0599999999999996E-2"/>
    <s v="Scanning/printing - set-up, copy, digital processing, copying, stapling, binding, 3 hole drill, cover, and delivery for Newton (JVER 22*298)"/>
    <s v="Newton-1-Interim Housing"/>
  </r>
  <r>
    <s v="Sparks MS-21st Century classroom-Reprographics"/>
    <n v="2"/>
    <s v="Reprographics"/>
    <x v="9"/>
    <x v="0"/>
    <x v="1"/>
    <x v="1"/>
    <x v="4"/>
    <x v="12"/>
    <s v="2022/23"/>
    <m/>
    <x v="4"/>
    <n v="0"/>
    <n v="40.97"/>
    <n v="11292881"/>
    <d v="2022-08-10T00:00:00"/>
    <s v="000000020578855"/>
    <n v="40.97"/>
    <s v="03-121296"/>
    <m/>
    <s v="21.0"/>
    <s v="00036.0"/>
    <s v="91001"/>
    <s v="85000"/>
    <n v="5800"/>
    <n v="9301101"/>
    <n v="8.1939999999999999E-3"/>
    <s v="Scanning/printing - set-up, copy, digital processing, copying, stapling, binding, 3 hole drill, cover, and delivery for Sparks MS (JVER 23*48)"/>
    <s v="Sparks MS-2-21st Century classroom"/>
  </r>
  <r>
    <s v="Sparks MS-21st Century classroom-Reprographics"/>
    <n v="2"/>
    <s v="Reprographics"/>
    <x v="9"/>
    <x v="0"/>
    <x v="1"/>
    <x v="1"/>
    <x v="4"/>
    <x v="13"/>
    <s v="2022/23"/>
    <m/>
    <x v="4"/>
    <n v="0"/>
    <n v="85.07"/>
    <n v="11284411"/>
    <d v="2022-08-18T00:00:00"/>
    <s v="000000020587943"/>
    <n v="85.07"/>
    <s v="03-121296"/>
    <m/>
    <s v="21.0"/>
    <s v="00036.0"/>
    <s v="91001"/>
    <s v="85000"/>
    <n v="5800"/>
    <n v="9301101"/>
    <n v="1.7013999999999998E-2"/>
    <s v="Scanning/printing - set-up, copy, digital processing, copying, stapling, binding, 3 hole drill, cover, and delivery for Sparks MS (JVER 23*51)"/>
    <s v="Sparks MS-2-21st Century classroom"/>
  </r>
  <r>
    <s v="Sparks MS-21st Century classroom-Reprographics"/>
    <n v="2"/>
    <s v="Reprographics"/>
    <x v="9"/>
    <x v="0"/>
    <x v="1"/>
    <x v="1"/>
    <x v="4"/>
    <x v="13"/>
    <s v="2022/23"/>
    <m/>
    <x v="4"/>
    <n v="0"/>
    <n v="12.55"/>
    <n v="11297255"/>
    <d v="2022-08-18T00:00:00"/>
    <s v="000000020587943"/>
    <n v="12.55"/>
    <s v="03-121296"/>
    <m/>
    <s v="21.0"/>
    <s v="00036.0"/>
    <s v="91001"/>
    <s v="85000"/>
    <n v="5800"/>
    <n v="9301101"/>
    <n v="2.5100000000000001E-3"/>
    <s v="Scanning/printing - set-up, copy, digital processing, copying, stapling, binding, 3 hole drill, cover, and delivery for Sparks MS (JVER 23*51)"/>
    <s v="Sparks MS-2-21st Century classroom"/>
  </r>
  <r>
    <s v="Sparks MS-21st Century classroom-Reprographics"/>
    <n v="2"/>
    <s v="Reprographics"/>
    <x v="9"/>
    <x v="0"/>
    <x v="1"/>
    <x v="1"/>
    <x v="4"/>
    <x v="14"/>
    <s v="2022/23"/>
    <m/>
    <x v="4"/>
    <n v="0"/>
    <n v="6.16"/>
    <n v="11300418"/>
    <d v="2022-08-22T00:00:00"/>
    <s v="000000020591609"/>
    <n v="6.16"/>
    <s v="03-121296"/>
    <m/>
    <s v="21.0"/>
    <s v="00036.0"/>
    <s v="91001"/>
    <s v="85000"/>
    <n v="5800"/>
    <n v="9301101"/>
    <n v="1.232E-3"/>
    <s v="Scanning/printing - set-up, copy, digital processing, copying, stapling, binding, 3 hole drill, cover, and delivery for Sparks MS (JVER 23*58)"/>
    <s v="Sparks MS-2-21st Century classroom"/>
  </r>
  <r>
    <s v="Sparks MS-21st Century classroom-Reprographics"/>
    <n v="2"/>
    <s v="Reprographics"/>
    <x v="9"/>
    <x v="0"/>
    <x v="1"/>
    <x v="1"/>
    <x v="4"/>
    <x v="15"/>
    <s v="2022/23"/>
    <m/>
    <x v="4"/>
    <n v="0"/>
    <n v="12.67"/>
    <n v="11304234"/>
    <d v="2022-08-31T00:00:00"/>
    <s v="000000020606674"/>
    <n v="12.67"/>
    <s v="03-121296"/>
    <m/>
    <s v="21.0"/>
    <s v="00036.0"/>
    <s v="91001"/>
    <s v="85000"/>
    <n v="5800"/>
    <n v="9301101"/>
    <n v="2.5339999999999998E-3"/>
    <s v="Scanning/printing - set-up, copy, digital processing, copying, stapling, binding, 3 hole drill, cover, and delivery for Sparks MS (JVER 23*58)"/>
    <s v="Sparks MS-2-21st Century classroom"/>
  </r>
  <r>
    <s v="Sparks MS-21st Century classroom-Reprographics"/>
    <n v="2"/>
    <s v="Reprographics"/>
    <x v="9"/>
    <x v="0"/>
    <x v="1"/>
    <x v="1"/>
    <x v="4"/>
    <x v="15"/>
    <s v="2022/23"/>
    <m/>
    <x v="4"/>
    <n v="0"/>
    <n v="4.47"/>
    <n v="11305380"/>
    <d v="2022-08-31T00:00:00"/>
    <s v="000000020606674"/>
    <n v="4.47"/>
    <s v="03-121296"/>
    <m/>
    <s v="21.0"/>
    <s v="00036.0"/>
    <s v="91001"/>
    <s v="85000"/>
    <n v="5800"/>
    <n v="9301101"/>
    <n v="8.9399999999999994E-4"/>
    <s v="Scanning/printing - set-up, copy, digital processing, copying, stapling, binding, 3 hole drill, cover, and delivery for Sparks MS (JVER 23*58)"/>
    <s v="Sparks MS-2-21st Century classroom"/>
  </r>
  <r>
    <s v="Sparks MS-21st Century classroom-Reprographics"/>
    <n v="2"/>
    <s v="Reprographics"/>
    <x v="9"/>
    <x v="0"/>
    <x v="1"/>
    <x v="1"/>
    <x v="4"/>
    <x v="15"/>
    <s v="2022/23"/>
    <m/>
    <x v="4"/>
    <n v="0"/>
    <n v="4.43"/>
    <n v="11307269"/>
    <d v="2022-08-31T00:00:00"/>
    <s v="000000020606674"/>
    <n v="4.43"/>
    <s v="03-121296"/>
    <m/>
    <s v="21.0"/>
    <s v="00036.0"/>
    <s v="91001"/>
    <s v="85000"/>
    <n v="5800"/>
    <n v="9301101"/>
    <n v="8.8599999999999996E-4"/>
    <s v="Scanning/printing - set-up, copy, digital processing, copying, stapling, binding, 3 hole drill, cover, and delivery for Sparks MS (JVER 23*58)"/>
    <s v="Sparks MS-2-21st Century classroom"/>
  </r>
  <r>
    <s v="Sparks MS-21st Century classroom-Reprographics"/>
    <n v="2"/>
    <s v="Reprographics"/>
    <x v="9"/>
    <x v="0"/>
    <x v="1"/>
    <x v="1"/>
    <x v="4"/>
    <x v="16"/>
    <s v="2022/23"/>
    <s v="21-2247"/>
    <x v="4"/>
    <n v="0"/>
    <n v="1179.6300000000001"/>
    <n v="11359952"/>
    <d v="2023-03-07T00:00:00"/>
    <s v="000000020889935"/>
    <n v="1179.6300000000001"/>
    <s v="03-121296"/>
    <m/>
    <s v="21.0"/>
    <s v="00036.0"/>
    <s v="91001"/>
    <s v="85000"/>
    <n v="5800"/>
    <n v="9301101"/>
    <n v="0.23592600000000002"/>
    <s v="Scanning/printing - set-up, copy, digital processing, copying, stapling, binding, 3 hole drill, cover, and delivery for Sparks MS (JVER 23*177)"/>
    <s v="Sparks MS-2-21st Century classroom"/>
  </r>
  <r>
    <s v="District Office-21st Century classroom-Reprographics"/>
    <n v="0"/>
    <s v="Reprographics"/>
    <x v="1"/>
    <x v="0"/>
    <x v="1"/>
    <x v="1"/>
    <x v="5"/>
    <x v="20"/>
    <s v="2023/24"/>
    <m/>
    <x v="5"/>
    <n v="0"/>
    <n v="18.86"/>
    <n v="12291600"/>
    <d v="2023-12-06T00:00:00"/>
    <s v="000000021353989"/>
    <n v="18.86"/>
    <m/>
    <m/>
    <s v="21.0"/>
    <s v="00036.0"/>
    <s v="91001"/>
    <s v="85000"/>
    <n v="5800"/>
    <n v="9851100"/>
    <n v="3.4014770995464097E-3"/>
    <s v="Scanning/printing - set-up, copy, digital processing, copying, stapling, binding, 3 hole drill, cover, and delivery for the District office.  Will move exp to Facilities, PO1-24*188 (JVER 24*136)"/>
    <s v="District Office-0-21st Century classroom"/>
  </r>
  <r>
    <s v="District Office-21st Century classroom-Reprographics"/>
    <n v="0"/>
    <s v="Reprographics"/>
    <x v="1"/>
    <x v="0"/>
    <x v="1"/>
    <x v="1"/>
    <x v="5"/>
    <x v="21"/>
    <s v="2023/24"/>
    <m/>
    <x v="5"/>
    <n v="0"/>
    <n v="-18.86"/>
    <n v="12291600"/>
    <d v="2023-12-06T00:00:00"/>
    <s v="000000021353989"/>
    <n v="-18.86"/>
    <m/>
    <m/>
    <s v="21.0"/>
    <s v="00036.0"/>
    <s v="91001"/>
    <s v="85000"/>
    <n v="5800"/>
    <n v="9851100"/>
    <n v="-3.4014770995464097E-3"/>
    <s v="Scanning/printing - set-up, copy, digital processing, copying, stapling, binding, 3 hole drill, cover.  Moved exp to Facilities, PO1-24*188 (JVER 24*136)"/>
    <s v="District Office-0-21st Century classroom"/>
  </r>
  <r>
    <s v="District Office-21st Century classroom-Reprographics"/>
    <n v="0"/>
    <s v="Reprographics"/>
    <x v="1"/>
    <x v="0"/>
    <x v="1"/>
    <x v="1"/>
    <x v="5"/>
    <x v="22"/>
    <s v="2023/24"/>
    <m/>
    <x v="5"/>
    <n v="0"/>
    <n v="13.45"/>
    <n v="12349393"/>
    <d v="2024-03-21T00:00:00"/>
    <s v="000000021522366"/>
    <n v="13.45"/>
    <m/>
    <m/>
    <s v="21.0"/>
    <s v="00036.0"/>
    <s v="91001"/>
    <s v="85000"/>
    <n v="5800"/>
    <n v="9851100"/>
    <n v="2.4257617703552074E-3"/>
    <s v="Scanning/printing - set-up, copy, digital processing, copying, stapling, binding, 3 hole drill, cover, and delivery for the District office."/>
    <s v="District Office-0-21st Century classroom"/>
  </r>
  <r>
    <s v="Grandview-21st Century classroom-Reprographics"/>
    <n v="2"/>
    <s v="Reprographics"/>
    <x v="6"/>
    <x v="0"/>
    <x v="1"/>
    <x v="1"/>
    <x v="5"/>
    <x v="16"/>
    <s v="2022/23"/>
    <m/>
    <x v="5"/>
    <n v="0"/>
    <n v="10.35"/>
    <n v="11359952"/>
    <d v="2023-03-07T00:00:00"/>
    <s v="000000020889935"/>
    <n v="10.35"/>
    <s v="03-121294"/>
    <m/>
    <s v="21.0"/>
    <s v="00036.0"/>
    <s v="91001"/>
    <s v="85000"/>
    <n v="5800"/>
    <n v="9121101"/>
    <n v="1.8666642619462005E-3"/>
    <s v="Scanning/printing - set-up, copy, digital processing, copying, stapling, binding, 3 hole drill, cover, and delivery for Grandview (JVER 23*177)"/>
    <s v="Grandview-2-21st Century classroom"/>
  </r>
  <r>
    <s v="Grandview-21st Century classroom-Reprographics"/>
    <n v="2"/>
    <s v="Reprographics"/>
    <x v="6"/>
    <x v="0"/>
    <x v="1"/>
    <x v="1"/>
    <x v="5"/>
    <x v="23"/>
    <s v="2022/23"/>
    <m/>
    <x v="5"/>
    <n v="0"/>
    <n v="764.42"/>
    <n v="11360036"/>
    <d v="2023-06-06T00:00:00"/>
    <s v="000000021050327"/>
    <n v="764.42"/>
    <s v="03-121294"/>
    <m/>
    <s v="21.0"/>
    <s v="00036.0"/>
    <s v="91001"/>
    <s v="85000"/>
    <n v="5800"/>
    <n v="9121101"/>
    <n v="0.13786623141226229"/>
    <s v="Scanning/printing - set-up, copy, digital processing, copying, stapling, binding, 3 hole drill, cover, and delivery for Grandview (JVER 23*245)"/>
    <s v="Grandview-2-21st Century classroom"/>
  </r>
  <r>
    <s v="Grandview-21st Century classroom-Reprographics"/>
    <n v="2"/>
    <s v="Reprographics"/>
    <x v="6"/>
    <x v="0"/>
    <x v="1"/>
    <x v="1"/>
    <x v="5"/>
    <x v="24"/>
    <s v="2023/24"/>
    <m/>
    <x v="5"/>
    <n v="0"/>
    <n v="349.34"/>
    <n v="12247248"/>
    <d v="2023-12-01T00:00:00"/>
    <s v="000000021346387"/>
    <n v="349.34"/>
    <s v="03-121294"/>
    <m/>
    <s v="21.0"/>
    <s v="00036.0"/>
    <s v="91001"/>
    <s v="85000"/>
    <n v="5800"/>
    <n v="9121101"/>
    <n v="6.3004878576645953E-2"/>
    <s v="Scanning/printing - set-up, copy, digital processing, copying, stapling, binding, 3 hole drill, cover, and delivery for Grandview.  Moved exp from Facilities, PO1-24*188 (JVA 24*606)"/>
    <s v="Grandview-2-21st Century classroom"/>
  </r>
  <r>
    <s v="Grandview-21st Century classroom-Reprographics"/>
    <n v="2"/>
    <s v="Reprographics"/>
    <x v="6"/>
    <x v="0"/>
    <x v="1"/>
    <x v="1"/>
    <x v="5"/>
    <x v="24"/>
    <s v="2023/24"/>
    <m/>
    <x v="5"/>
    <n v="0"/>
    <n v="388.02"/>
    <n v="12248730"/>
    <d v="2023-12-01T00:00:00"/>
    <s v="000000021346387"/>
    <n v="388.02"/>
    <s v="03-121294"/>
    <m/>
    <s v="21.0"/>
    <s v="00036.0"/>
    <s v="91001"/>
    <s v="85000"/>
    <n v="5800"/>
    <n v="9121101"/>
    <n v="6.9980972649310594E-2"/>
    <s v="Scanning/printing - set-up, copy, digital processing, copying, stapling, binding, 3 hole drill, cover, and delivery for Grandview.  Moved exp from Facilities, PO1-24*188 (JVA 24*606)"/>
    <s v="Grandview-2-21st Century classroom"/>
  </r>
  <r>
    <s v="La Puente HS-21st Century classroom-Reprographics"/>
    <n v="5"/>
    <s v="Reprographics"/>
    <x v="10"/>
    <x v="0"/>
    <x v="1"/>
    <x v="1"/>
    <x v="5"/>
    <x v="20"/>
    <s v="2023/24"/>
    <m/>
    <x v="5"/>
    <n v="0"/>
    <n v="88.79"/>
    <n v="12292159"/>
    <d v="2023-12-06T00:00:00"/>
    <s v="000000021353989"/>
    <n v="88.79"/>
    <m/>
    <m/>
    <s v="21.0"/>
    <s v="00036.0"/>
    <s v="91001"/>
    <s v="85000"/>
    <n v="5800"/>
    <n v="9401101"/>
    <n v="1.6013634765043784E-2"/>
    <s v="Scanning/printing - set-up, copy, digital processing, copying, stapling, binding, 3 hole drill, cover, and delivery for La Puente HS (JVER 24*136)"/>
    <s v="La Puente HS-5-21st Century classroom"/>
  </r>
  <r>
    <s v="La Puente HS-21st Century classroom-Reprographics"/>
    <n v="5"/>
    <s v="Reprographics"/>
    <x v="10"/>
    <x v="0"/>
    <x v="1"/>
    <x v="1"/>
    <x v="5"/>
    <x v="20"/>
    <s v="2023/24"/>
    <m/>
    <x v="5"/>
    <n v="0"/>
    <n v="24.67"/>
    <n v="12297228"/>
    <d v="2023-12-06T00:00:00"/>
    <s v="000000021353989"/>
    <n v="24.67"/>
    <m/>
    <m/>
    <s v="21.0"/>
    <s v="00036.0"/>
    <s v="91001"/>
    <s v="85000"/>
    <n v="5800"/>
    <n v="9401101"/>
    <n v="4.4493340427258716E-3"/>
    <s v="Scanning/printing - set-up, copy, digital processing, copying, stapling, binding, 3 hole drill, cover, and delivery for La Puente HS (JVER 24*136)"/>
    <s v="La Puente HS-5-21st Century classroom"/>
  </r>
  <r>
    <s v="La Puente HS-21st Century classroom-Reprographics"/>
    <n v="5"/>
    <s v="Reprographics"/>
    <x v="10"/>
    <x v="0"/>
    <x v="1"/>
    <x v="1"/>
    <x v="5"/>
    <x v="20"/>
    <s v="2023/24"/>
    <m/>
    <x v="5"/>
    <n v="0"/>
    <n v="13.16"/>
    <n v="12298366"/>
    <d v="2023-12-06T00:00:00"/>
    <s v="000000021353989"/>
    <n v="13.16"/>
    <m/>
    <m/>
    <s v="21.0"/>
    <s v="00036.0"/>
    <s v="91001"/>
    <s v="85000"/>
    <n v="5800"/>
    <n v="9401101"/>
    <n v="2.3734591002137198E-3"/>
    <s v="Scanning/printing - set-up, copy, digital processing, copying, stapling, binding, 3 hole drill, cover, and delivery for La Puente HS (JVER 24*136)"/>
    <s v="La Puente HS-5-21st Century classroom"/>
  </r>
  <r>
    <s v="Los Altos HS-21st Century classroom-Reprographics"/>
    <n v="5"/>
    <s v="Reprographics"/>
    <x v="11"/>
    <x v="0"/>
    <x v="1"/>
    <x v="1"/>
    <x v="5"/>
    <x v="24"/>
    <s v="2023/24"/>
    <m/>
    <x v="5"/>
    <n v="0"/>
    <n v="349.34"/>
    <n v="12247248"/>
    <d v="2023-12-01T00:00:00"/>
    <s v="000000021346387"/>
    <n v="349.34"/>
    <m/>
    <m/>
    <s v="21.0"/>
    <s v="00036.0"/>
    <s v="91001"/>
    <s v="85000"/>
    <n v="5800"/>
    <n v="9411101"/>
    <n v="6.3004878576645953E-2"/>
    <s v="Scanning/printing - set-up, copy, digital processing, copying, stapling, binding, 3 hole drill, cover, and delivery for Los Altos HS.   Moved exp from Facilities, PO1-24*188 (JVA 24*606)"/>
    <s v="Los Altos HS-5-21st Century classroom"/>
  </r>
  <r>
    <s v="Newton-21st Century classroom-Reprographics"/>
    <n v="1"/>
    <s v="Reprographics"/>
    <x v="8"/>
    <x v="0"/>
    <x v="1"/>
    <x v="1"/>
    <x v="5"/>
    <x v="16"/>
    <s v="2022/23"/>
    <m/>
    <x v="5"/>
    <n v="0"/>
    <n v="10.34"/>
    <n v="11359952"/>
    <d v="2023-03-07T00:00:00"/>
    <s v="000000020889935"/>
    <n v="10.34"/>
    <s v="03-121295"/>
    <m/>
    <s v="21.0"/>
    <s v="00036.0"/>
    <s v="91001"/>
    <s v="85000"/>
    <n v="5800"/>
    <n v="9241101"/>
    <n v="1.864860721596494E-3"/>
    <s v="Scanning/printing - set-up, copy, digital processing, copying, stapling, binding, 3 hole drill, cover, and delivery for Newton (JVER 23*177)"/>
    <s v="Newton-1-21st Century classroom"/>
  </r>
  <r>
    <s v="Newton-21st Century classroom-Reprographics"/>
    <n v="1"/>
    <s v="Reprographics"/>
    <x v="8"/>
    <x v="0"/>
    <x v="1"/>
    <x v="1"/>
    <x v="5"/>
    <x v="23"/>
    <s v="2022/23"/>
    <m/>
    <x v="5"/>
    <n v="0"/>
    <n v="764.42"/>
    <n v="11360036"/>
    <d v="2023-06-06T00:00:00"/>
    <s v="000000021050327"/>
    <n v="764.42"/>
    <s v="03-121295"/>
    <m/>
    <s v="21.0"/>
    <s v="00036.0"/>
    <s v="91001"/>
    <s v="85000"/>
    <n v="5800"/>
    <n v="9241101"/>
    <n v="0.13786623141226229"/>
    <s v="Scanning/printing - set-up, copy, digital processing, copying, stapling, binding, 3 hole drill, cover, and delivery for Newton (JVER 23*245)"/>
    <s v="Newton-1-21st Century classroom"/>
  </r>
  <r>
    <s v="Newton-21st Century classroom-Reprographics"/>
    <n v="1"/>
    <s v="Reprographics"/>
    <x v="8"/>
    <x v="0"/>
    <x v="1"/>
    <x v="1"/>
    <x v="5"/>
    <x v="24"/>
    <s v="2023/24"/>
    <m/>
    <x v="5"/>
    <n v="0"/>
    <n v="388.02"/>
    <n v="12248730"/>
    <d v="2023-12-01T00:00:00"/>
    <s v="000000021346387"/>
    <n v="388.02"/>
    <s v="03-121295"/>
    <m/>
    <s v="21.0"/>
    <s v="00036.0"/>
    <s v="91001"/>
    <s v="85000"/>
    <n v="5800"/>
    <n v="9241101"/>
    <n v="6.9980972649310594E-2"/>
    <s v="Scanning/printing - set-up, copy, digital processing, copying, stapling, binding, 3 hole drill, cover, and delivery for Newton.   Moved exp from Facilities, PO1-24*188 (JVA 24*606)"/>
    <s v="Newton-1-21st Century classroom"/>
  </r>
  <r>
    <s v="Sparks MS-21st Century classroom-Reprographics"/>
    <n v="2"/>
    <s v="Reprographics"/>
    <x v="9"/>
    <x v="0"/>
    <x v="1"/>
    <x v="1"/>
    <x v="5"/>
    <x v="16"/>
    <s v="2022/23"/>
    <m/>
    <x v="5"/>
    <n v="0"/>
    <n v="10.34"/>
    <n v="11359952"/>
    <d v="2023-03-07T00:00:00"/>
    <s v="000000020889935"/>
    <n v="10.34"/>
    <s v="03-121296"/>
    <m/>
    <s v="21.0"/>
    <s v="00036.0"/>
    <s v="91001"/>
    <s v="85000"/>
    <n v="5800"/>
    <n v="9301101"/>
    <n v="1.864860721596494E-3"/>
    <s v="Scanning/printing - set-up, copy, digital processing, copying, stapling, binding, 3 hole drill, cover, and delivery for Sparks MS (JVER 23*177)"/>
    <s v="Sparks MS-2-21st Century classroom"/>
  </r>
  <r>
    <s v="Sparks MS-21st Century classroom-Reprographics"/>
    <n v="2"/>
    <s v="Reprographics"/>
    <x v="9"/>
    <x v="0"/>
    <x v="1"/>
    <x v="1"/>
    <x v="5"/>
    <x v="23"/>
    <s v="2022/23"/>
    <m/>
    <x v="5"/>
    <n v="0"/>
    <n v="764.41"/>
    <n v="11360036"/>
    <d v="2023-06-06T00:00:00"/>
    <s v="000000021050327"/>
    <n v="764.41"/>
    <s v="03-121296"/>
    <m/>
    <s v="21.0"/>
    <s v="00036.0"/>
    <s v="91001"/>
    <s v="85000"/>
    <n v="5800"/>
    <n v="9301101"/>
    <n v="0.13786442787191258"/>
    <s v="Scanning/printing - set-up, copy, digital processing, copying, stapling, binding, 3 hole drill, cover, and delivery for Sparks MS (JVER 23*245)"/>
    <s v="Sparks MS-2-21st Century classroom"/>
  </r>
  <r>
    <s v="Sparks MS-21st Century classroom-Reprographics"/>
    <n v="2"/>
    <s v="Reprographics"/>
    <x v="9"/>
    <x v="0"/>
    <x v="1"/>
    <x v="1"/>
    <x v="5"/>
    <x v="24"/>
    <s v="2023/24"/>
    <m/>
    <x v="5"/>
    <n v="0"/>
    <n v="349.35"/>
    <n v="12247248"/>
    <d v="2023-12-01T00:00:00"/>
    <s v="000000021346387"/>
    <n v="349.35"/>
    <s v="03-121296"/>
    <m/>
    <s v="21.0"/>
    <s v="00036.0"/>
    <s v="91001"/>
    <s v="85000"/>
    <n v="5800"/>
    <n v="9301101"/>
    <n v="6.3006682116995671E-2"/>
    <s v="Scanning/printing - set-up, copy, digital processing, copying, stapling, binding, 3 hole drill, cover, and delivery for Sparks MS.   Moved exp from Facilities, PO1-24*188 (JVA 24*606)"/>
    <s v="Sparks MS-2-21st Century classroom"/>
  </r>
  <r>
    <s v="Workman HS-21st Century classroom-Reprographics"/>
    <n v="5"/>
    <s v="Reprographics"/>
    <x v="12"/>
    <x v="0"/>
    <x v="1"/>
    <x v="1"/>
    <x v="5"/>
    <x v="20"/>
    <s v="2023/24"/>
    <m/>
    <x v="5"/>
    <n v="0"/>
    <n v="88.79"/>
    <n v="12292159"/>
    <d v="2023-12-06T00:00:00"/>
    <s v="000000021353989"/>
    <n v="88.79"/>
    <m/>
    <m/>
    <s v="21.0"/>
    <s v="00036.0"/>
    <s v="91001"/>
    <s v="85000"/>
    <n v="5800"/>
    <n v="9431101"/>
    <n v="1.6013634765043784E-2"/>
    <s v="Scanning/printing - set-up, copy, digital processing, copying, stapling, binding, 3 hole drill, cover, and delivery for Workman HS (JVER 24*136)"/>
    <s v="Workman HS-5-21st Century classroom"/>
  </r>
  <r>
    <s v="Workman HS-21st Century classroom-Reprographics"/>
    <n v="5"/>
    <s v="Reprographics"/>
    <x v="12"/>
    <x v="0"/>
    <x v="1"/>
    <x v="1"/>
    <x v="5"/>
    <x v="20"/>
    <s v="2023/24"/>
    <m/>
    <x v="5"/>
    <n v="0"/>
    <n v="24.66"/>
    <n v="12297228"/>
    <d v="2023-12-06T00:00:00"/>
    <s v="000000021353989"/>
    <n v="24.66"/>
    <m/>
    <m/>
    <s v="21.0"/>
    <s v="00036.0"/>
    <s v="91001"/>
    <s v="85000"/>
    <n v="5800"/>
    <n v="9431101"/>
    <n v="4.4475305023761649E-3"/>
    <s v="Scanning/printing - set-up, copy, digital processing, copying, stapling, binding, 3 hole drill, cover, and delivery for Workman HS (JVER 24*136)"/>
    <s v="Workman HS-5-21st Century classroom"/>
  </r>
  <r>
    <s v="Workman HS-21st Century classroom-Reprographics"/>
    <n v="5"/>
    <s v="Reprographics"/>
    <x v="12"/>
    <x v="0"/>
    <x v="1"/>
    <x v="1"/>
    <x v="5"/>
    <x v="20"/>
    <s v="2023/24"/>
    <m/>
    <x v="5"/>
    <n v="0"/>
    <n v="13.17"/>
    <n v="12298366"/>
    <d v="2023-12-06T00:00:00"/>
    <s v="000000021353989"/>
    <n v="13.17"/>
    <m/>
    <m/>
    <s v="21.0"/>
    <s v="00036.0"/>
    <s v="91001"/>
    <s v="85000"/>
    <n v="5800"/>
    <n v="9431101"/>
    <n v="2.375262640563426E-3"/>
    <s v="Scanning/printing - set-up, copy, digital processing, copying, stapling, binding, 3 hole drill, cover, and delivery for Workman HS (JVER 24*136)"/>
    <s v="Workman HS-5-21st Century classroom"/>
  </r>
  <r>
    <s v="Sierra Vista-21st Century classroom-Reprographics"/>
    <n v="8"/>
    <s v="Reprographics"/>
    <x v="13"/>
    <x v="0"/>
    <x v="1"/>
    <x v="1"/>
    <x v="5"/>
    <x v="25"/>
    <s v="2024/25"/>
    <m/>
    <x v="5"/>
    <n v="0"/>
    <n v="409.74"/>
    <s v="12614322"/>
    <d v="2024-10-29T00:00:00"/>
    <s v="000000021873179"/>
    <n v="409.74"/>
    <s v="03-124623"/>
    <m/>
    <s v="21.0"/>
    <s v="00036.0"/>
    <s v="91001"/>
    <s v="85000"/>
    <n v="5800"/>
    <n v="9281101"/>
    <n v="7.3898262288873071E-2"/>
    <s v="Scanning/printing - set-up, copy, digital processing, copying, stapling, binding, 3 hole drill, cover, and delivery for Sierra Vista. (JVER 25*97)"/>
    <s v="Sierra Vista-8-21st Century classroom"/>
  </r>
  <r>
    <s v="Baldwin-21st Century classroom-Reprographics"/>
    <n v="3"/>
    <s v="Reprographics"/>
    <x v="14"/>
    <x v="0"/>
    <x v="1"/>
    <x v="1"/>
    <x v="5"/>
    <x v="26"/>
    <s v="2024/25"/>
    <m/>
    <x v="5"/>
    <n v="0"/>
    <n v="30.37"/>
    <s v="12592240"/>
    <d v="2025-02-20T00:00:00"/>
    <s v="000000022044590"/>
    <n v="30.37"/>
    <s v="03-123988"/>
    <m/>
    <s v="21.0"/>
    <s v="00036.0"/>
    <s v="91001"/>
    <s v="85000"/>
    <n v="5800"/>
    <n v="9021101"/>
    <n v="5.4773520420585611E-3"/>
    <s v="Scanning/printing - set-up, copy, digital processing, copying, stapling, binding, 3 hole drill, cover, and delivery for Baldwin (JVER 25*152)"/>
    <s v="Baldwin-3-21st Century classroom"/>
  </r>
  <r>
    <s v="California-21st Century classroom-Reprographics"/>
    <n v="3"/>
    <s v="Reprographics"/>
    <x v="15"/>
    <x v="0"/>
    <x v="1"/>
    <x v="1"/>
    <x v="5"/>
    <x v="26"/>
    <s v="2024/25"/>
    <m/>
    <x v="5"/>
    <n v="0"/>
    <n v="30.37"/>
    <s v="12592240"/>
    <d v="2025-02-20T00:00:00"/>
    <s v="000000022044590"/>
    <n v="30.37"/>
    <s v="03-123989"/>
    <m/>
    <s v="21.0"/>
    <s v="00036.0"/>
    <s v="91001"/>
    <s v="85000"/>
    <n v="5800"/>
    <n v="9041101"/>
    <n v="5.4773520420585611E-3"/>
    <s v="Scanning/printing - set-up, copy, digital processing, copying, stapling, binding, 3 hole drill, cover, and delivery for California (JVER 25*152)"/>
    <s v="California-3-21st Century classroom"/>
  </r>
  <r>
    <s v="Grazide-21st Century classroom-Reprographics"/>
    <n v="3"/>
    <s v="Reprographics"/>
    <x v="16"/>
    <x v="0"/>
    <x v="1"/>
    <x v="1"/>
    <x v="5"/>
    <x v="26"/>
    <s v="2024/25"/>
    <m/>
    <x v="5"/>
    <n v="0"/>
    <n v="30.38"/>
    <s v="12592240"/>
    <d v="2025-02-20T00:00:00"/>
    <s v="000000022044590"/>
    <n v="30.38"/>
    <s v="03-124133"/>
    <m/>
    <s v="21.0"/>
    <s v="00036.0"/>
    <s v="91001"/>
    <s v="85000"/>
    <n v="5800"/>
    <n v="9131101"/>
    <n v="5.4791555824082678E-3"/>
    <s v="Scanning/printing - set-up, copy, digital processing, copying, stapling, binding, 3 hole drill, cover, and delivery for Grazide (JVER 25*152)"/>
    <s v="Grazide-3-21st Century classroom"/>
  </r>
  <r>
    <s v="Los Molinos-21st Century classroom-Reprographics"/>
    <n v="4"/>
    <s v="Reprographics"/>
    <x v="7"/>
    <x v="0"/>
    <x v="1"/>
    <x v="1"/>
    <x v="5"/>
    <x v="26"/>
    <s v="2024/25"/>
    <m/>
    <x v="5"/>
    <n v="0"/>
    <n v="30.38"/>
    <s v="12592240"/>
    <d v="2025-02-20T00:00:00"/>
    <s v="000000022044590"/>
    <n v="30.38"/>
    <s v="03-124134"/>
    <m/>
    <s v="21.0"/>
    <s v="00036.0"/>
    <s v="91001"/>
    <s v="85000"/>
    <n v="5800"/>
    <n v="9201101"/>
    <n v="5.4791555824082678E-3"/>
    <s v="Scanning/printing - set-up, copy, digital processing, copying, stapling, binding, 3 hole drill, cover, and delivery for Los Molinos (JVER 25*152)"/>
    <s v="Los Molinos-4-21st Century classroom"/>
  </r>
  <r>
    <s v="Baldwin-21st Century classroom-Reprographics"/>
    <n v="3"/>
    <s v="Reprographics"/>
    <x v="14"/>
    <x v="0"/>
    <x v="1"/>
    <x v="1"/>
    <x v="5"/>
    <x v="26"/>
    <s v="2024/25"/>
    <m/>
    <x v="5"/>
    <n v="0"/>
    <n v="5.12"/>
    <s v="12595634"/>
    <d v="2025-02-20T00:00:00"/>
    <s v="000000022044590"/>
    <n v="5.12"/>
    <s v="03-123988"/>
    <m/>
    <s v="21.0"/>
    <s v="00036.0"/>
    <s v="91001"/>
    <s v="85000"/>
    <n v="5800"/>
    <n v="9021101"/>
    <n v="9.2341265904971462E-4"/>
    <s v="Scanning/printing - set-up, copy, digital processing, copying, stapling, binding, 3 hole drill, cover, and delivery for Baldwin (JVER 25*152)"/>
    <s v="Baldwin-3-21st Century classroom"/>
  </r>
  <r>
    <s v="California-21st Century classroom-Reprographics"/>
    <n v="3"/>
    <s v="Reprographics"/>
    <x v="15"/>
    <x v="0"/>
    <x v="1"/>
    <x v="1"/>
    <x v="5"/>
    <x v="26"/>
    <s v="2024/25"/>
    <m/>
    <x v="5"/>
    <n v="0"/>
    <n v="5.1100000000000003"/>
    <s v="12595634"/>
    <d v="2025-02-20T00:00:00"/>
    <s v="000000022044590"/>
    <n v="5.1100000000000003"/>
    <s v="03-123989"/>
    <m/>
    <s v="21.0"/>
    <s v="00036.0"/>
    <s v="91001"/>
    <s v="85000"/>
    <n v="5800"/>
    <n v="9041101"/>
    <n v="9.2160911870000826E-4"/>
    <s v="Scanning/printing - set-up, copy, digital processing, copying, stapling, binding, 3 hole drill, cover, and delivery for California (JVER 25*152)"/>
    <s v="California-3-21st Century classroom"/>
  </r>
  <r>
    <s v="Grazide-21st Century classroom-Reprographics"/>
    <n v="3"/>
    <s v="Reprographics"/>
    <x v="16"/>
    <x v="0"/>
    <x v="1"/>
    <x v="1"/>
    <x v="5"/>
    <x v="26"/>
    <s v="2024/25"/>
    <m/>
    <x v="5"/>
    <n v="0"/>
    <n v="5.1100000000000003"/>
    <s v="12595634"/>
    <d v="2025-02-20T00:00:00"/>
    <s v="000000022044590"/>
    <n v="5.1100000000000003"/>
    <s v="03-124133"/>
    <m/>
    <s v="21.0"/>
    <s v="00036.0"/>
    <s v="91001"/>
    <s v="85000"/>
    <n v="5800"/>
    <n v="9131101"/>
    <n v="9.2160911870000826E-4"/>
    <s v="Scanning/printing - set-up, copy, digital processing, copying, stapling, binding, 3 hole drill, cover, and delivery for Grazide (JVER 25*152)"/>
    <s v="Grazide-3-21st Century classroom"/>
  </r>
  <r>
    <s v="Los Molinos-21st Century classroom-Reprographics"/>
    <n v="4"/>
    <s v="Reprographics"/>
    <x v="7"/>
    <x v="0"/>
    <x v="1"/>
    <x v="1"/>
    <x v="5"/>
    <x v="26"/>
    <s v="2024/25"/>
    <m/>
    <x v="5"/>
    <n v="0"/>
    <n v="5.1100000000000003"/>
    <s v="12595634"/>
    <d v="2025-02-20T00:00:00"/>
    <s v="000000022044590"/>
    <n v="5.1100000000000003"/>
    <s v="03-124134"/>
    <m/>
    <s v="21.0"/>
    <s v="00036.0"/>
    <s v="91001"/>
    <s v="85000"/>
    <n v="5800"/>
    <n v="9201101"/>
    <n v="9.2160911870000826E-4"/>
    <s v="Scanning/printing - set-up, copy, digital processing, copying, stapling, binding, 3 hole drill, cover, and delivery for Los Molinos (JVER 25*152)"/>
    <s v="Los Molinos-4-21st Century classroom"/>
  </r>
  <r>
    <s v="Baldwin-21st Century classroom-Reprographics"/>
    <n v="3"/>
    <s v="Reprographics"/>
    <x v="14"/>
    <x v="0"/>
    <x v="1"/>
    <x v="1"/>
    <x v="5"/>
    <x v="26"/>
    <s v="2024/25"/>
    <m/>
    <x v="5"/>
    <n v="0"/>
    <n v="33.619999999999997"/>
    <s v="12614115"/>
    <d v="2025-02-20T00:00:00"/>
    <s v="000000022044590"/>
    <n v="33.619999999999997"/>
    <s v="03-123988"/>
    <m/>
    <s v="21.0"/>
    <s v="00036.0"/>
    <s v="91001"/>
    <s v="85000"/>
    <n v="5800"/>
    <n v="9021101"/>
    <n v="6.0635026557131644E-3"/>
    <s v="Scanning/printing - set-up, copy, digital processing, copying, stapling, binding, 3 hole drill, cover, and delivery for Baldwin (JVER 25*152)"/>
    <s v="Baldwin-3-21st Century classroom"/>
  </r>
  <r>
    <s v="California-21st Century classroom-Reprographics"/>
    <n v="3"/>
    <s v="Reprographics"/>
    <x v="15"/>
    <x v="0"/>
    <x v="1"/>
    <x v="1"/>
    <x v="5"/>
    <x v="26"/>
    <s v="2024/25"/>
    <m/>
    <x v="5"/>
    <n v="0"/>
    <n v="33.630000000000003"/>
    <s v="12614115"/>
    <d v="2025-02-20T00:00:00"/>
    <s v="000000022044590"/>
    <n v="33.630000000000003"/>
    <s v="03-123989"/>
    <m/>
    <s v="21.0"/>
    <s v="00036.0"/>
    <s v="91001"/>
    <s v="85000"/>
    <n v="5800"/>
    <n v="9041101"/>
    <n v="6.065306196062872E-3"/>
    <s v="Scanning/printing - set-up, copy, digital processing, copying, stapling, binding, 3 hole drill, cover, and delivery for California (JVER 25*152)"/>
    <s v="California-3-21st Century classroom"/>
  </r>
  <r>
    <s v="Grazide-21st Century classroom-Reprographics"/>
    <n v="3"/>
    <s v="Reprographics"/>
    <x v="16"/>
    <x v="0"/>
    <x v="1"/>
    <x v="1"/>
    <x v="5"/>
    <x v="26"/>
    <s v="2024/25"/>
    <m/>
    <x v="5"/>
    <n v="0"/>
    <n v="33.619999999999997"/>
    <s v="12614115"/>
    <d v="2025-02-20T00:00:00"/>
    <s v="000000022044590"/>
    <n v="33.619999999999997"/>
    <s v="03-124133"/>
    <m/>
    <s v="21.0"/>
    <s v="00036.0"/>
    <s v="91001"/>
    <s v="85000"/>
    <n v="5800"/>
    <n v="9131101"/>
    <n v="6.0635026557131644E-3"/>
    <s v="Scanning/printing - set-up, copy, digital processing, copying, stapling, binding, 3 hole drill, cover, and delivery for Grazide (JVER 25*152)"/>
    <s v="Grazide-3-21st Century classroom"/>
  </r>
  <r>
    <s v="Los Molinos-21st Century classroom-Reprographics"/>
    <n v="4"/>
    <s v="Reprographics"/>
    <x v="7"/>
    <x v="0"/>
    <x v="1"/>
    <x v="1"/>
    <x v="5"/>
    <x v="26"/>
    <s v="2024/25"/>
    <m/>
    <x v="5"/>
    <n v="0"/>
    <n v="33.619999999999997"/>
    <s v="12614115"/>
    <d v="2025-02-20T00:00:00"/>
    <s v="000000022044590"/>
    <n v="33.619999999999997"/>
    <s v="03-124134"/>
    <m/>
    <s v="21.0"/>
    <s v="00036.0"/>
    <s v="91001"/>
    <s v="85000"/>
    <n v="5800"/>
    <n v="9201101"/>
    <n v="6.0635026557131644E-3"/>
    <s v="Scanning/printing - set-up, copy, digital processing, copying, stapling, binding, 3 hole drill, cover, and delivery for Los Molinos (JVER 25*152)"/>
    <s v="Los Molinos-4-21st Century classroom"/>
  </r>
  <r>
    <s v="Kwis-21st Century classroom-Reprographics"/>
    <n v="7"/>
    <s v="Reprographics"/>
    <x v="17"/>
    <x v="0"/>
    <x v="1"/>
    <x v="1"/>
    <x v="5"/>
    <x v="26"/>
    <s v="2024/25"/>
    <m/>
    <x v="5"/>
    <n v="0"/>
    <n v="147.81"/>
    <s v="12727123"/>
    <d v="2025-02-20T00:00:00"/>
    <s v="000000022044590"/>
    <n v="147.81"/>
    <s v="03-124564"/>
    <m/>
    <s v="21.0"/>
    <s v="00036.0"/>
    <s v="91001"/>
    <s v="85000"/>
    <n v="5800"/>
    <n v="9161101"/>
    <n v="2.6658129909011393E-2"/>
    <s v="Scanning/printing - set-up, copy, digital processing, copying, stapling, binding, 3 hole drill, cover, and delivery for Kwis (JVER 25*152)"/>
    <s v="Kwis-7-21st Century classroom"/>
  </r>
  <r>
    <s v="Lassalette-21st Century classroom-Reprographics"/>
    <n v="6"/>
    <s v="Reprographics"/>
    <x v="18"/>
    <x v="0"/>
    <x v="1"/>
    <x v="1"/>
    <x v="5"/>
    <x v="26"/>
    <s v="2024/25"/>
    <m/>
    <x v="5"/>
    <n v="0"/>
    <n v="147.81"/>
    <s v="12727123"/>
    <d v="2025-02-20T00:00:00"/>
    <s v="000000022044590"/>
    <n v="147.81"/>
    <s v="03-124576"/>
    <m/>
    <s v="21.0"/>
    <s v="00036.0"/>
    <s v="91001"/>
    <s v="85000"/>
    <n v="5800"/>
    <n v="9171101"/>
    <n v="2.6658129909011393E-2"/>
    <s v="Scanning/printing - set-up, copy, digital processing, copying, stapling, binding, 3 hole drill, cover, and delivery for Lassalette (JVER 25*152)"/>
    <s v="Lassalette-6-21st Century classroom"/>
  </r>
  <r>
    <s v="Sierra Vista-21st Century classroom-Reprographics"/>
    <n v="8"/>
    <s v="Reprographics"/>
    <x v="13"/>
    <x v="0"/>
    <x v="1"/>
    <x v="1"/>
    <x v="5"/>
    <x v="26"/>
    <s v="2024/25"/>
    <s v="23-6057"/>
    <x v="5"/>
    <n v="0"/>
    <n v="147.81"/>
    <s v="12727123"/>
    <d v="2025-02-20T00:00:00"/>
    <s v="000000022044590"/>
    <n v="147.81"/>
    <s v="03-124623"/>
    <m/>
    <s v="21.0"/>
    <s v="00036.0"/>
    <s v="91001"/>
    <s v="85000"/>
    <n v="5800"/>
    <n v="9281101"/>
    <n v="2.6658129909011393E-2"/>
    <s v="Scanning/printing - set-up, copy, digital processing, copying, stapling, binding, 3 hole drill, cover, and delivery for Sierra Vista (JVER 25*152)"/>
    <s v="Sierra Vista-8-21st Century classroom"/>
  </r>
  <r>
    <s v="La Puente HS-21st Century classroom-Reprographics"/>
    <n v="5"/>
    <s v="Reprographics"/>
    <x v="10"/>
    <x v="0"/>
    <x v="1"/>
    <x v="1"/>
    <x v="6"/>
    <x v="27"/>
    <s v="2024/25"/>
    <m/>
    <x v="6"/>
    <n v="0"/>
    <n v="1281.99"/>
    <s v="12661822"/>
    <d v="2025-01-16T00:00:00"/>
    <s v="000000021989926"/>
    <n v="1281.99"/>
    <m/>
    <m/>
    <s v="21.0"/>
    <s v="00036.0"/>
    <s v="91001"/>
    <s v="85000"/>
    <n v="5800"/>
    <n v="9401101"/>
    <n v="4.2733E-2"/>
    <s v="Scanning/printing - set-up, copy, digital processing, copying, stapling, binding, 3 hole drill, cover, and delivery for La Puente HS (JVER 25*153)"/>
    <s v="La Puente HS-5-21st Century classroom"/>
  </r>
  <r>
    <s v="Los Altos HS-21st Century classroom-Reprographics"/>
    <n v="5"/>
    <s v="Reprographics"/>
    <x v="11"/>
    <x v="0"/>
    <x v="1"/>
    <x v="1"/>
    <x v="6"/>
    <x v="27"/>
    <s v="2024/25"/>
    <m/>
    <x v="6"/>
    <n v="0"/>
    <n v="1281.99"/>
    <s v="12661822"/>
    <d v="2025-01-16T00:00:00"/>
    <s v="000000021989926"/>
    <n v="1281.99"/>
    <m/>
    <m/>
    <s v="21.0"/>
    <s v="00036.0"/>
    <s v="91001"/>
    <s v="85000"/>
    <n v="5800"/>
    <n v="9411101"/>
    <n v="4.2733E-2"/>
    <s v="Scanning/printing - set-up, copy, digital processing, copying, stapling, binding, 3 hole drill, cover, and delivery for Los Altos HS (JVER 25*153)"/>
    <s v="Los Altos HS-5-21st Century classroom"/>
  </r>
  <r>
    <s v="Wilson HS-21st Century classroom-Reprographics"/>
    <n v="5"/>
    <s v="Reprographics"/>
    <x v="19"/>
    <x v="0"/>
    <x v="1"/>
    <x v="1"/>
    <x v="6"/>
    <x v="27"/>
    <s v="2024/25"/>
    <m/>
    <x v="6"/>
    <n v="0"/>
    <n v="1281.99"/>
    <s v="12661822"/>
    <d v="2025-01-16T00:00:00"/>
    <s v="000000021989926"/>
    <n v="1281.99"/>
    <m/>
    <m/>
    <s v="21.0"/>
    <s v="00036.0"/>
    <s v="91001"/>
    <s v="85000"/>
    <n v="5800"/>
    <n v="9421101"/>
    <n v="4.2733E-2"/>
    <s v="Scanning/printing - set-up, copy, digital processing, copying, stapling, binding, 3 hole drill, cover, and delivery for Wilson HS (JVER 25*153)"/>
    <s v="Wilson HS-5-21st Century classroom"/>
  </r>
  <r>
    <s v="Workman HS-21st Century classroom-Reprographics"/>
    <n v="5"/>
    <s v="Reprographics"/>
    <x v="12"/>
    <x v="0"/>
    <x v="1"/>
    <x v="1"/>
    <x v="6"/>
    <x v="27"/>
    <s v="2024/25"/>
    <m/>
    <x v="6"/>
    <n v="0"/>
    <n v="1282"/>
    <s v="12661822"/>
    <d v="2025-01-16T00:00:00"/>
    <s v="000000021989926"/>
    <n v="1282"/>
    <m/>
    <m/>
    <s v="21.0"/>
    <s v="00036.0"/>
    <s v="91001"/>
    <s v="85000"/>
    <n v="5800"/>
    <n v="9431101"/>
    <n v="4.2733333333333332E-2"/>
    <s v="Scanning/printing - set-up, copy, digital processing, copying, stapling, binding, 3 hole drill, cover, and delivery for Workman HS (JVER 25*153)"/>
    <s v="Workman HS-5-21st Century classroom"/>
  </r>
  <r>
    <s v="Fairgrove-21st Century classroom-Reprographics"/>
    <n v="4"/>
    <s v="Reprographics"/>
    <x v="20"/>
    <x v="0"/>
    <x v="1"/>
    <x v="1"/>
    <x v="6"/>
    <x v="28"/>
    <s v="2024/25"/>
    <m/>
    <x v="6"/>
    <n v="0"/>
    <n v="188.19"/>
    <s v="12730081"/>
    <d v="2025-03-07T00:00:00"/>
    <s v="000000022071453"/>
    <n v="188.19"/>
    <s v="03-124582"/>
    <m/>
    <s v="21.0"/>
    <s v="00036.0"/>
    <s v="91001"/>
    <s v="85000"/>
    <n v="5800"/>
    <n v="9091101"/>
    <n v="6.2729999999999999E-3"/>
    <s v="Scanning/printing - set-up, copy, digital processing, copying, stapling, binding, 3 hole drill, cover, and delivery for Fairgrove (JVER 25*169)"/>
    <s v="Fairgrove-4-21st Century classroom"/>
  </r>
  <r>
    <s v="Fairgrove-21st Century classroom-Reprographics"/>
    <n v="4"/>
    <s v="Reprographics"/>
    <x v="20"/>
    <x v="0"/>
    <x v="1"/>
    <x v="1"/>
    <x v="6"/>
    <x v="29"/>
    <s v="2024/25"/>
    <m/>
    <x v="6"/>
    <n v="0"/>
    <n v="13.45"/>
    <s v="12744981"/>
    <d v="2025-03-27T00:00:00"/>
    <s v="000000022107095"/>
    <n v="13.45"/>
    <s v="03-124582"/>
    <m/>
    <s v="21.0"/>
    <s v="00036.0"/>
    <s v="91001"/>
    <s v="85000"/>
    <n v="5800"/>
    <n v="9091101"/>
    <n v="4.483333333333333E-4"/>
    <s v="Scanning/printing - set-up, copy, digital processing, copying, stapling, binding, 3 hole drill, cover, and delivery for Fairgrove (JVER 25*170)"/>
    <s v="Fairgrove-4-21st Century classroom"/>
  </r>
  <r>
    <s v="Kwis-21st Century classroom-Reprographics"/>
    <n v="7"/>
    <s v="Reprographics"/>
    <x v="17"/>
    <x v="0"/>
    <x v="1"/>
    <x v="1"/>
    <x v="6"/>
    <x v="29"/>
    <s v="2024/25"/>
    <m/>
    <x v="6"/>
    <n v="0"/>
    <n v="4.4800000000000004"/>
    <s v="12744982"/>
    <d v="2025-03-27T00:00:00"/>
    <s v="000000022107095"/>
    <n v="4.4800000000000004"/>
    <s v="03-124564"/>
    <m/>
    <s v="21.0"/>
    <s v="00036.0"/>
    <s v="91001"/>
    <s v="85000"/>
    <n v="5800"/>
    <n v="9161101"/>
    <n v="1.4933333333333335E-4"/>
    <s v="Scanning/printing - set-up, copy, digital processing, copying, stapling, binding, 3 hole drill, cover, and delivery for Kwis (JVER 25*170)"/>
    <s v="Kwis-7-21st Century classroom"/>
  </r>
  <r>
    <s v="Lassalette-21st Century classroom-Reprographics"/>
    <n v="6"/>
    <s v="Reprographics"/>
    <x v="18"/>
    <x v="0"/>
    <x v="1"/>
    <x v="1"/>
    <x v="6"/>
    <x v="29"/>
    <s v="2024/25"/>
    <m/>
    <x v="6"/>
    <n v="0"/>
    <n v="4.4800000000000004"/>
    <s v="12744982"/>
    <d v="2025-03-27T00:00:00"/>
    <s v="000000022107095"/>
    <n v="4.4800000000000004"/>
    <s v="03-124576"/>
    <m/>
    <s v="21.0"/>
    <s v="00036.0"/>
    <s v="91001"/>
    <s v="85000"/>
    <n v="5800"/>
    <n v="9171101"/>
    <n v="1.4933333333333335E-4"/>
    <s v="Scanning/printing - set-up, copy, digital processing, copying, stapling, binding, 3 hole drill, cover, and delivery for Lassalette (JVER 25*170)"/>
    <s v="Lassalette-6-21st Century classroom"/>
  </r>
  <r>
    <s v="Sierra Vista-21st Century classroom-Reprographics"/>
    <n v="8"/>
    <s v="Reprographics"/>
    <x v="13"/>
    <x v="0"/>
    <x v="1"/>
    <x v="1"/>
    <x v="6"/>
    <x v="29"/>
    <s v="2024/25"/>
    <m/>
    <x v="6"/>
    <n v="0"/>
    <n v="4.49"/>
    <s v="12744982"/>
    <d v="2025-03-27T00:00:00"/>
    <s v="000000022107095"/>
    <n v="4.49"/>
    <s v="03-124623"/>
    <m/>
    <s v="21.0"/>
    <s v="00036.0"/>
    <s v="91001"/>
    <s v="85000"/>
    <n v="5800"/>
    <n v="9281101"/>
    <n v="1.4966666666666668E-4"/>
    <s v="Scanning/printing - set-up, copy, digital processing, copying, stapling, binding, 3 hole drill, cover, and delivery for Sierra Vista (JVER 25*170)"/>
    <s v="Sierra Vista-8-21st Century classroom"/>
  </r>
  <r>
    <s v="Palm-21st Century classroom-Reprographics"/>
    <n v="6"/>
    <s v="Reprographics"/>
    <x v="21"/>
    <x v="0"/>
    <x v="1"/>
    <x v="1"/>
    <x v="6"/>
    <x v="30"/>
    <s v="2024/25"/>
    <m/>
    <x v="6"/>
    <n v="0"/>
    <n v="157.88"/>
    <s v="12792524"/>
    <d v="2025-05-27T00:00:00"/>
    <s v="000000022205729"/>
    <n v="157.88"/>
    <s v="03-124706"/>
    <m/>
    <s v="21.0"/>
    <s v="00036.0"/>
    <s v="91001"/>
    <s v="85000"/>
    <n v="5800"/>
    <n v="9261101"/>
    <n v="5.2626666666666664E-3"/>
    <s v="Scanning/printing - set-up, copy, digital processing, copying, stapling, binding, 3 hole drill, cover, and delivery for Palm (JVER 26*14)"/>
    <s v="Palm-6-21st Century classroom"/>
  </r>
  <r>
    <s v="Sparks MS-21st Century classroom-Reprographics"/>
    <n v="2"/>
    <s v="Reprographics"/>
    <x v="9"/>
    <x v="0"/>
    <x v="1"/>
    <x v="1"/>
    <x v="6"/>
    <x v="30"/>
    <s v="2024/25"/>
    <m/>
    <x v="6"/>
    <n v="0"/>
    <n v="157.88"/>
    <s v="12792524"/>
    <d v="2025-05-27T00:00:00"/>
    <s v="000000022205729"/>
    <n v="157.88"/>
    <s v="03-121296"/>
    <m/>
    <s v="21.0"/>
    <s v="00036.0"/>
    <s v="91001"/>
    <s v="85000"/>
    <n v="5800"/>
    <n v="9301101"/>
    <n v="5.2626666666666664E-3"/>
    <s v="Scanning/printing - set-up, copy, digital processing, copying, stapling, binding, 3 hole drill, cover, and delivery for Sparks MS (JVER 26*14)"/>
    <s v="Sparks MS-2-21st Century classroom"/>
  </r>
  <r>
    <s v="Wing Lane-21st Century classroom-Reprographics"/>
    <n v="9"/>
    <s v="Reprographics"/>
    <x v="22"/>
    <x v="0"/>
    <x v="1"/>
    <x v="1"/>
    <x v="6"/>
    <x v="30"/>
    <s v="2024/25"/>
    <m/>
    <x v="6"/>
    <n v="0"/>
    <n v="157.88"/>
    <s v="12792524"/>
    <d v="2025-05-27T00:00:00"/>
    <s v="000000022205729"/>
    <n v="157.88"/>
    <s v="03-124792"/>
    <m/>
    <s v="21.0"/>
    <s v="00036.0"/>
    <s v="91001"/>
    <s v="85000"/>
    <n v="5800"/>
    <n v="9371101"/>
    <n v="5.2626666666666664E-3"/>
    <s v="Scanning/printing - set-up, copy, digital processing, copying, stapling, binding, 3 hole drill, cover, and delivery for Wing Lane (JVER 26*14)"/>
    <s v="Wing Lane-9-21st Century classroom"/>
  </r>
  <r>
    <s v="Valinda-21st Century classroom-Reprographics"/>
    <n v="6"/>
    <s v="Reprographics"/>
    <x v="23"/>
    <x v="0"/>
    <x v="1"/>
    <x v="1"/>
    <x v="6"/>
    <x v="30"/>
    <s v="2024/25"/>
    <m/>
    <x v="6"/>
    <n v="0"/>
    <n v="157.88"/>
    <s v="12792524"/>
    <d v="2025-05-27T00:00:00"/>
    <s v="000000022205729"/>
    <n v="157.88"/>
    <s v="03-124707"/>
    <m/>
    <s v="21.0"/>
    <s v="00036.0"/>
    <s v="91001"/>
    <s v="85000"/>
    <n v="5800"/>
    <n v="9341101"/>
    <n v="5.2626666666666664E-3"/>
    <s v="Scanning/printing - set-up, copy, digital processing, copying, stapling, binding, 3 hole drill, cover, and delivery for Valinda (JVER 26*14)"/>
    <s v="Valinda-6-21st Century classroom"/>
  </r>
  <r>
    <s v="Palm-21st Century classroom-Reprographics"/>
    <n v="6"/>
    <s v="Reprographics"/>
    <x v="21"/>
    <x v="0"/>
    <x v="1"/>
    <x v="1"/>
    <x v="6"/>
    <x v="31"/>
    <s v="2025/26"/>
    <m/>
    <x v="6"/>
    <n v="0"/>
    <n v="1239.94"/>
    <s v="12871080"/>
    <d v="2025-08-15T00:00:00"/>
    <s v="000000022329951"/>
    <n v="1239.94"/>
    <s v="03-124706"/>
    <m/>
    <s v="21.0"/>
    <s v="00036.0"/>
    <s v="91001"/>
    <s v="85000"/>
    <n v="5800"/>
    <n v="9261101"/>
    <n v="4.1331333333333338E-2"/>
    <s v="Scanning/printing - set-up, copy, digital processing, copying, stapling, binding, 3 hole drill, cover, and delivery for Palm ES (JVER 26*86)"/>
    <s v="Palm-6-21st Century classroom"/>
  </r>
  <r>
    <s v="Sparks ES-21st Century classroom-Reprographics"/>
    <n v="7"/>
    <s v="Reprographics"/>
    <x v="24"/>
    <x v="0"/>
    <x v="1"/>
    <x v="1"/>
    <x v="6"/>
    <x v="31"/>
    <s v="2025/26"/>
    <m/>
    <x v="6"/>
    <n v="0"/>
    <n v="1239.94"/>
    <s v="12871080"/>
    <d v="2025-08-15T00:00:00"/>
    <s v="000000022329951"/>
    <n v="1239.94"/>
    <s v="03-124783"/>
    <m/>
    <s v="21.0"/>
    <s v="00036.0"/>
    <s v="91001"/>
    <s v="85000"/>
    <n v="5800"/>
    <n v="9291101"/>
    <n v="4.1331333333333338E-2"/>
    <s v="Scanning/printing - set-up, copy, digital processing, copying, stapling, binding, 3 hole drill, cover, and delivery for Sparks ES (JVER 26*86)"/>
    <s v="Sparks ES-7-21st Century classroom"/>
  </r>
  <r>
    <s v="Valinda-21st Century classroom-Reprographics"/>
    <n v="6"/>
    <s v="Reprographics"/>
    <x v="23"/>
    <x v="0"/>
    <x v="1"/>
    <x v="1"/>
    <x v="6"/>
    <x v="31"/>
    <s v="2025/26"/>
    <m/>
    <x v="6"/>
    <n v="0"/>
    <n v="1239.94"/>
    <s v="12871080"/>
    <d v="2025-08-15T00:00:00"/>
    <s v="000000022329951"/>
    <n v="1239.94"/>
    <s v="03-124707"/>
    <m/>
    <s v="21.0"/>
    <s v="00036.0"/>
    <s v="91001"/>
    <s v="85000"/>
    <n v="5800"/>
    <n v="9341101"/>
    <n v="4.1331333333333338E-2"/>
    <s v="Scanning/printing - set-up, copy, digital processing, copying, stapling, binding, 3 hole drill, cover, and delivery for Valinda (JVER 26*86)"/>
    <s v="Valinda-6-21st Century classroom"/>
  </r>
  <r>
    <s v="Wing Lane-21st Century classroom-Reprographics"/>
    <n v="9"/>
    <s v="Reprographics"/>
    <x v="22"/>
    <x v="0"/>
    <x v="1"/>
    <x v="1"/>
    <x v="6"/>
    <x v="31"/>
    <s v="2025/26"/>
    <m/>
    <x v="6"/>
    <n v="0"/>
    <n v="1239.94"/>
    <s v="12871080"/>
    <d v="2025-08-15T00:00:00"/>
    <s v="000000022329951"/>
    <n v="1239.94"/>
    <s v="03-124792"/>
    <m/>
    <s v="21.0"/>
    <s v="00036.0"/>
    <s v="91001"/>
    <s v="85000"/>
    <n v="5800"/>
    <n v="9371101"/>
    <n v="4.1331333333333338E-2"/>
    <s v="Scanning/printing - set-up, copy, digital processing, copying, stapling, binding, 3 hole drill, cover, and delivery for Wing Lane (JVER 26*86)"/>
    <s v="Wing Lane-9-21st Century classroom"/>
  </r>
  <r>
    <s v="Palm-21st Century classroom-Reprographics"/>
    <n v="6"/>
    <s v="Reprographics"/>
    <x v="21"/>
    <x v="0"/>
    <x v="1"/>
    <x v="1"/>
    <x v="6"/>
    <x v="32"/>
    <s v="2025/26"/>
    <m/>
    <x v="6"/>
    <n v="0"/>
    <n v="32.49"/>
    <s v="12812753"/>
    <d v="2025-08-26T00:00:00"/>
    <s v="000000022343107"/>
    <n v="32.49"/>
    <s v="03-124706"/>
    <m/>
    <s v="21.0"/>
    <s v="00036.0"/>
    <s v="91001"/>
    <s v="85000"/>
    <n v="5800"/>
    <n v="9261101"/>
    <n v="1.083E-3"/>
    <s v="Scanning/printing - set-up, copy, digital processing, copying, stapling, binding, 3 hole drill, cover, and delivery for Palm. JVER 26*89"/>
    <s v="Palm-6-21st Century classroom"/>
  </r>
  <r>
    <s v="Sparks ES-21st Century classroom-Reprographics"/>
    <n v="7"/>
    <s v="Reprographics"/>
    <x v="24"/>
    <x v="0"/>
    <x v="1"/>
    <x v="1"/>
    <x v="6"/>
    <x v="32"/>
    <s v="2025/26"/>
    <m/>
    <x v="6"/>
    <n v="0"/>
    <n v="32.49"/>
    <s v="12812753"/>
    <d v="2025-08-26T00:00:00"/>
    <s v="000000022343107"/>
    <n v="32.49"/>
    <s v="03-124783"/>
    <m/>
    <s v="21.0"/>
    <s v="00036.0"/>
    <s v="91001"/>
    <s v="85000"/>
    <n v="5800"/>
    <n v="9291101"/>
    <n v="1.083E-3"/>
    <s v="Scanning/printing - set-up, copy, digital processing, copying, stapling, binding, 3 hole drill, cover, and delivery for Sparks ES.  JVER 26*89"/>
    <s v="Sparks ES-7-21st Century classroom"/>
  </r>
  <r>
    <s v="Valinda-21st Century classroom-Reprographics"/>
    <n v="6"/>
    <s v="Reprographics"/>
    <x v="23"/>
    <x v="0"/>
    <x v="1"/>
    <x v="1"/>
    <x v="6"/>
    <x v="32"/>
    <s v="2025/26"/>
    <m/>
    <x v="6"/>
    <n v="0"/>
    <n v="32.49"/>
    <s v="12812753"/>
    <d v="2025-08-26T00:00:00"/>
    <s v="000000022343107"/>
    <n v="32.49"/>
    <s v="03-124707"/>
    <m/>
    <s v="21.0"/>
    <s v="00036.0"/>
    <s v="91001"/>
    <s v="85000"/>
    <n v="5800"/>
    <n v="9341101"/>
    <n v="1.083E-3"/>
    <s v="Scanning/printing - set-up, copy, digital processing, copying, stapling, binding, 3 hole drill, cover, and delivery for Valinda. JVER 26*89"/>
    <s v="Valinda-6-21st Century classroom"/>
  </r>
  <r>
    <s v="Wing Lane-21st Century classroom-Reprographics"/>
    <n v="9"/>
    <s v="Reprographics"/>
    <x v="22"/>
    <x v="0"/>
    <x v="1"/>
    <x v="1"/>
    <x v="6"/>
    <x v="32"/>
    <s v="2025/26"/>
    <m/>
    <x v="6"/>
    <n v="0"/>
    <n v="32.49"/>
    <s v="12812753"/>
    <d v="2025-08-26T00:00:00"/>
    <s v="000000022343107"/>
    <n v="32.49"/>
    <s v="03-124792"/>
    <m/>
    <s v="21.0"/>
    <s v="00036.0"/>
    <s v="91001"/>
    <s v="85000"/>
    <n v="5800"/>
    <n v="9371101"/>
    <n v="1.083E-3"/>
    <s v="Scanning/printing - set-up, copy, digital processing, copying, stapling, binding, 3 hole drill, cover, and delivery for Wing Lane. JVER 26*89"/>
    <s v="Wing Lane-9-21st Century classroom"/>
  </r>
  <r>
    <s v="Palm-21st Century classroom-Reprographics"/>
    <n v="6"/>
    <s v="Reprographics"/>
    <x v="21"/>
    <x v="0"/>
    <x v="1"/>
    <x v="1"/>
    <x v="6"/>
    <x v="32"/>
    <s v="2025/26"/>
    <m/>
    <x v="6"/>
    <n v="0"/>
    <n v="3.36"/>
    <s v="12813982"/>
    <d v="2025-08-26T00:00:00"/>
    <s v="000000022343107"/>
    <n v="3.36"/>
    <s v="03-124706"/>
    <m/>
    <s v="21.0"/>
    <s v="00036.0"/>
    <s v="91001"/>
    <s v="85000"/>
    <n v="5800"/>
    <n v="9261101"/>
    <n v="1.12E-4"/>
    <s v="Scanning/printing - set-up, copy, digital processing, copying, stapling, binding, 3 hole drill, cover, and delivery for Palm. JVER 26*89"/>
    <s v="Palm-6-21st Century classroom"/>
  </r>
  <r>
    <s v="Sparks ES-21st Century classroom-Reprographics"/>
    <n v="7"/>
    <s v="Reprographics"/>
    <x v="24"/>
    <x v="0"/>
    <x v="1"/>
    <x v="1"/>
    <x v="6"/>
    <x v="32"/>
    <s v="2025/26"/>
    <m/>
    <x v="6"/>
    <n v="0"/>
    <n v="3.36"/>
    <s v="12813982"/>
    <d v="2025-08-26T00:00:00"/>
    <s v="000000022343107"/>
    <n v="3.36"/>
    <s v="03-124783"/>
    <m/>
    <s v="21.0"/>
    <s v="00036.0"/>
    <s v="91001"/>
    <s v="85000"/>
    <n v="5800"/>
    <n v="9291101"/>
    <n v="1.12E-4"/>
    <s v="Scanning/printing - set-up, copy, digital processing, copying, stapling, binding, 3 hole drill, cover, and delivery for Sparks ES. JVER 26*89"/>
    <s v="Sparks ES-7-21st Century classroom"/>
  </r>
  <r>
    <s v="Valinda-21st Century classroom-Reprographics"/>
    <n v="6"/>
    <s v="Reprographics"/>
    <x v="23"/>
    <x v="0"/>
    <x v="1"/>
    <x v="1"/>
    <x v="6"/>
    <x v="32"/>
    <s v="2025/26"/>
    <m/>
    <x v="6"/>
    <n v="0"/>
    <n v="3.37"/>
    <s v="12813982"/>
    <d v="2025-08-26T00:00:00"/>
    <s v="000000022343107"/>
    <n v="3.37"/>
    <s v="03-124707"/>
    <m/>
    <s v="21.0"/>
    <s v="00036.0"/>
    <s v="91001"/>
    <s v="85000"/>
    <n v="5800"/>
    <n v="9341101"/>
    <n v="1.1233333333333333E-4"/>
    <s v="Scanning/printing - set-up, copy, digital processing, copying, stapling, binding, 3 hole drill, cover, and delivery for Valinda. JVER 26*89"/>
    <s v="Valinda-6-21st Century classroom"/>
  </r>
  <r>
    <s v="Wing Lane-21st Century classroom-Reprographics"/>
    <n v="9"/>
    <s v="Reprographics"/>
    <x v="22"/>
    <x v="0"/>
    <x v="1"/>
    <x v="1"/>
    <x v="6"/>
    <x v="32"/>
    <s v="2025/26"/>
    <m/>
    <x v="6"/>
    <n v="0"/>
    <n v="3.36"/>
    <s v="12813982"/>
    <d v="2025-08-26T00:00:00"/>
    <s v="000000022343107"/>
    <n v="3.36"/>
    <s v="03-124792"/>
    <m/>
    <s v="21.0"/>
    <s v="00036.0"/>
    <s v="91001"/>
    <s v="85000"/>
    <n v="5800"/>
    <n v="9371101"/>
    <n v="1.12E-4"/>
    <s v="Scanning/printing - set-up, copy, digital processing, copying, stapling, binding, 3 hole drill, cover, and delivery for Wing Lane. JVER 26*89"/>
    <s v="Wing Lane-9-21st Century classroom"/>
  </r>
  <r>
    <s v="Fairgrove-21st Century classroom-Reprographics"/>
    <n v="4"/>
    <s v="Reprographics"/>
    <x v="20"/>
    <x v="0"/>
    <x v="1"/>
    <x v="1"/>
    <x v="6"/>
    <x v="32"/>
    <s v="2025/26"/>
    <m/>
    <x v="6"/>
    <n v="0"/>
    <n v="371.26"/>
    <s v="12822551"/>
    <d v="2025-08-26T00:00:00"/>
    <s v="000000022343107"/>
    <n v="371.26"/>
    <s v="03-124582"/>
    <m/>
    <s v="21.0"/>
    <s v="00036.0"/>
    <s v="91001"/>
    <s v="85000"/>
    <n v="5800"/>
    <n v="9091101"/>
    <n v="1.2375333333333334E-2"/>
    <s v="Scanning/printing - set-up, copy, digital processing, copying, stapling, binding, 3 hole drill, cover, and delivery for Fairgrove. JVER 26*89"/>
    <s v="Fairgrove-4-21st Century classroom"/>
  </r>
  <r>
    <s v="Grazide-21st Century classroom-Reprographics"/>
    <n v="3"/>
    <s v="Reprographics"/>
    <x v="16"/>
    <x v="0"/>
    <x v="1"/>
    <x v="1"/>
    <x v="6"/>
    <x v="32"/>
    <s v="2025/26"/>
    <m/>
    <x v="6"/>
    <n v="0"/>
    <n v="371.26"/>
    <s v="12822551"/>
    <d v="2025-08-26T00:00:00"/>
    <s v="000000022343107"/>
    <n v="371.26"/>
    <s v="03-124133"/>
    <m/>
    <s v="21.0"/>
    <s v="00036.0"/>
    <s v="91001"/>
    <s v="85000"/>
    <n v="5800"/>
    <n v="9131101"/>
    <n v="1.2375333333333334E-2"/>
    <s v="Scanning/printing - set-up, copy, digital processing, copying, stapling, binding, 3 hole drill, cover, and delivery for Grazide. JVER 26*89"/>
    <s v="Grazide-3-21st Century classroom"/>
  </r>
  <r>
    <s v="Kwis-21st Century classroom-Reprographics"/>
    <n v="7"/>
    <s v="Reprographics"/>
    <x v="17"/>
    <x v="0"/>
    <x v="1"/>
    <x v="1"/>
    <x v="6"/>
    <x v="32"/>
    <s v="2025/26"/>
    <m/>
    <x v="6"/>
    <n v="0"/>
    <n v="371.25"/>
    <s v="12822551"/>
    <d v="2025-08-26T00:00:00"/>
    <s v="000000022343107"/>
    <n v="371.25"/>
    <s v="03-124564"/>
    <m/>
    <s v="21.0"/>
    <s v="00036.0"/>
    <s v="91001"/>
    <s v="85000"/>
    <n v="5800"/>
    <n v="9161101"/>
    <n v="1.2375000000000001E-2"/>
    <s v="Scanning/printing - set-up, copy, digital processing, copying, stapling, binding, 3 hole drill, cover, and delivery for Kwis. JVER 26*89"/>
    <s v="Kwis-7-21st Century classroom"/>
  </r>
  <r>
    <s v="Lassalette-21st Century classroom-Reprographics"/>
    <n v="6"/>
    <s v="Reprographics"/>
    <x v="18"/>
    <x v="0"/>
    <x v="1"/>
    <x v="1"/>
    <x v="6"/>
    <x v="32"/>
    <s v="2025/26"/>
    <m/>
    <x v="6"/>
    <n v="0"/>
    <n v="371.25"/>
    <s v="12822551"/>
    <d v="2025-08-26T00:00:00"/>
    <s v="000000022343107"/>
    <n v="371.25"/>
    <s v="03-124576"/>
    <m/>
    <s v="21.0"/>
    <s v="00036.0"/>
    <s v="91001"/>
    <s v="85000"/>
    <n v="5800"/>
    <n v="9171101"/>
    <n v="1.2375000000000001E-2"/>
    <s v="Scanning/printing - set-up, copy, digital processing, copying, stapling, binding, 3 hole drill, cover, and delivery for Lassalette. JVER 26*89"/>
    <s v="Lassalette-6-21st Century classroom"/>
  </r>
  <r>
    <s v="Sierra Vista-21st Century classroom-Reprographics"/>
    <n v="8"/>
    <s v="Reprographics"/>
    <x v="13"/>
    <x v="0"/>
    <x v="1"/>
    <x v="1"/>
    <x v="6"/>
    <x v="32"/>
    <s v="2025/26"/>
    <m/>
    <x v="6"/>
    <n v="0"/>
    <n v="371.25"/>
    <s v="12822551"/>
    <d v="2025-08-26T00:00:00"/>
    <s v="000000022343107"/>
    <n v="371.25"/>
    <s v="03-124623"/>
    <m/>
    <s v="21.0"/>
    <s v="00036.0"/>
    <s v="91001"/>
    <s v="85000"/>
    <n v="5800"/>
    <n v="9281101"/>
    <n v="1.2375000000000001E-2"/>
    <s v="Scanning/printing - set-up, copy, digital processing, copying, stapling, binding, 3 hole drill, cover, and delivery for Sierra Vista. JVER 26*89"/>
    <s v="Sierra Vista-8-21st Century classroom"/>
  </r>
  <r>
    <s v="Fairgrove-21st Century classroom-Reprographics"/>
    <n v="4"/>
    <s v="Reprographics"/>
    <x v="20"/>
    <x v="0"/>
    <x v="1"/>
    <x v="1"/>
    <x v="6"/>
    <x v="32"/>
    <s v="2025/26"/>
    <m/>
    <x v="6"/>
    <n v="0"/>
    <n v="1282.93"/>
    <s v="12822548"/>
    <d v="2025-08-26T00:00:00"/>
    <s v="000000022343107"/>
    <n v="1282.93"/>
    <s v="03-124582"/>
    <m/>
    <s v="21.0"/>
    <s v="00036.0"/>
    <s v="91001"/>
    <s v="85000"/>
    <n v="5800"/>
    <n v="9091101"/>
    <n v="4.2764333333333335E-2"/>
    <s v="Scanning/printing - set-up, copy, digital processing, copying, stapling, binding, 3 hole drill, cover, and delivery for Fairgrove. JVER 26*89"/>
    <s v="Fairgrove-4-21st Century classroom"/>
  </r>
  <r>
    <s v="Kwis-21st Century classroom-Reprographics"/>
    <n v="7"/>
    <s v="Reprographics"/>
    <x v="17"/>
    <x v="0"/>
    <x v="1"/>
    <x v="1"/>
    <x v="6"/>
    <x v="32"/>
    <s v="2025/26"/>
    <m/>
    <x v="6"/>
    <n v="0"/>
    <n v="1282.92"/>
    <s v="12822548"/>
    <d v="2025-08-26T00:00:00"/>
    <s v="000000022343107"/>
    <n v="1282.92"/>
    <s v="03-124564"/>
    <m/>
    <s v="21.0"/>
    <s v="00036.0"/>
    <s v="91001"/>
    <s v="85000"/>
    <n v="5800"/>
    <n v="9161101"/>
    <n v="4.2764000000000003E-2"/>
    <s v="Scanning/printing - set-up, copy, digital processing, copying, stapling, binding, 3 hole drill, cover, and delivery for Kwis. JVER 26*89"/>
    <s v="Kwis-7-21st Century classroom"/>
  </r>
  <r>
    <s v="Lassalette-21st Century classroom-Reprographics"/>
    <n v="6"/>
    <s v="Reprographics"/>
    <x v="18"/>
    <x v="0"/>
    <x v="1"/>
    <x v="1"/>
    <x v="6"/>
    <x v="32"/>
    <s v="2025/26"/>
    <m/>
    <x v="6"/>
    <n v="0"/>
    <n v="1282.92"/>
    <s v="12822548"/>
    <d v="2025-08-26T00:00:00"/>
    <s v="000000022343107"/>
    <n v="1282.92"/>
    <s v="03-124576"/>
    <m/>
    <s v="21.0"/>
    <s v="00036.0"/>
    <s v="91001"/>
    <s v="85000"/>
    <n v="5800"/>
    <n v="9171101"/>
    <n v="4.2764000000000003E-2"/>
    <s v="Scanning/printing - set-up, copy, digital processing, copying, stapling, binding, 3 hole drill, cover, and delivery for Lassalette. JVER 26*89"/>
    <s v="Lassalette-6-21st Century classroom"/>
  </r>
  <r>
    <s v="Sierra Vista-21st Century classroom-Reprographics"/>
    <n v="8"/>
    <s v="Reprographics"/>
    <x v="13"/>
    <x v="0"/>
    <x v="1"/>
    <x v="1"/>
    <x v="6"/>
    <x v="32"/>
    <s v="2025/26"/>
    <m/>
    <x v="6"/>
    <n v="0"/>
    <n v="1282.92"/>
    <s v="12822548"/>
    <d v="2025-08-26T00:00:00"/>
    <s v="000000022343107"/>
    <n v="1282.92"/>
    <s v="03-124623"/>
    <m/>
    <s v="21.0"/>
    <s v="00036.0"/>
    <s v="91001"/>
    <s v="85000"/>
    <n v="5800"/>
    <n v="9281101"/>
    <n v="4.2764000000000003E-2"/>
    <s v="Scanning/printing - set-up, copy, digital processing, copying, stapling, binding, 3 hole drill, cover, and delivery for Sierra Vista. JVER 26*89"/>
    <s v="Sierra Vista-8-21st Century classroom"/>
  </r>
  <r>
    <s v="Fairgrove-21st Century classroom-Reprographics"/>
    <n v="4"/>
    <s v="Reprographics"/>
    <x v="20"/>
    <x v="0"/>
    <x v="1"/>
    <x v="1"/>
    <x v="6"/>
    <x v="32"/>
    <s v="2025/26"/>
    <m/>
    <x v="6"/>
    <n v="0"/>
    <n v="218.56"/>
    <s v="12822433"/>
    <d v="2025-08-26T00:00:00"/>
    <s v="000000022343107"/>
    <n v="218.56"/>
    <s v="03-124582"/>
    <m/>
    <s v="21.0"/>
    <s v="00036.0"/>
    <s v="91001"/>
    <s v="85000"/>
    <n v="5800"/>
    <n v="9091101"/>
    <n v="7.2853333333333338E-3"/>
    <s v="Scanning/printing - set-up, copy, digital processing, copying, stapling, binding, 3 hole drill, cover, and delivery for Fairgrove. JVER 26*89"/>
    <s v="Fairgrove-4-21st Century classroom"/>
  </r>
  <r>
    <s v="Kwis-21st Century classroom-Reprographics"/>
    <n v="7"/>
    <s v="Reprographics"/>
    <x v="17"/>
    <x v="0"/>
    <x v="1"/>
    <x v="1"/>
    <x v="6"/>
    <x v="32"/>
    <s v="2025/26"/>
    <m/>
    <x v="6"/>
    <n v="0"/>
    <n v="218.56"/>
    <s v="12822433"/>
    <d v="2025-08-26T00:00:00"/>
    <s v="000000022343107"/>
    <n v="218.56"/>
    <s v="03-124564"/>
    <m/>
    <s v="21.0"/>
    <s v="00036.0"/>
    <s v="91001"/>
    <s v="85000"/>
    <n v="5800"/>
    <n v="9161101"/>
    <n v="7.2853333333333338E-3"/>
    <s v="Scanning/printing - set-up, copy, digital processing, copying, stapling, binding, 3 hole drill, cover, and delivery for Kwis. JVER 26*89"/>
    <s v="Kwis-7-21st Century classroom"/>
  </r>
  <r>
    <s v="Lassalette-21st Century classroom-Reprographics"/>
    <n v="6"/>
    <s v="Reprographics"/>
    <x v="18"/>
    <x v="0"/>
    <x v="1"/>
    <x v="1"/>
    <x v="6"/>
    <x v="32"/>
    <s v="2025/26"/>
    <m/>
    <x v="6"/>
    <n v="0"/>
    <n v="218.56"/>
    <s v="12822433"/>
    <d v="2025-08-26T00:00:00"/>
    <s v="000000022343107"/>
    <n v="218.56"/>
    <s v="03-124576"/>
    <m/>
    <s v="21.0"/>
    <s v="00036.0"/>
    <s v="91001"/>
    <s v="85000"/>
    <n v="5800"/>
    <n v="9171101"/>
    <n v="7.2853333333333338E-3"/>
    <s v="Scanning/printing - set-up, copy, digital processing, copying, stapling, binding, 3 hole drill, cover, and delivery for Lassalette. JVER 26*89"/>
    <s v="Lassalette-6-21st Century classroom"/>
  </r>
  <r>
    <s v="Sierra Vista-21st Century classroom-Reprographics"/>
    <n v="8"/>
    <s v="Reprographics"/>
    <x v="13"/>
    <x v="0"/>
    <x v="1"/>
    <x v="1"/>
    <x v="6"/>
    <x v="32"/>
    <s v="2025/26"/>
    <m/>
    <x v="6"/>
    <n v="0"/>
    <n v="218.56"/>
    <s v="12822433"/>
    <d v="2025-08-26T00:00:00"/>
    <s v="000000022343107"/>
    <n v="218.56"/>
    <s v="03-124623"/>
    <m/>
    <s v="21.0"/>
    <s v="00036.0"/>
    <s v="91001"/>
    <s v="85000"/>
    <n v="5800"/>
    <n v="9281101"/>
    <n v="7.2853333333333338E-3"/>
    <s v="Scanning/printing - set-up, copy, digital processing, copying, stapling, binding, 3 hole drill, cover, and delivery for Sierra Vista. JVER 26*89"/>
    <s v="Sierra Vista-8-21st Century classroom"/>
  </r>
  <r>
    <s v="Fairgrove-21st Century classroom-Reprographics"/>
    <n v="4"/>
    <s v="Reprographics"/>
    <x v="20"/>
    <x v="0"/>
    <x v="1"/>
    <x v="1"/>
    <x v="6"/>
    <x v="33"/>
    <s v="2025/26"/>
    <m/>
    <x v="6"/>
    <n v="0"/>
    <n v="472.64"/>
    <s v="12871068"/>
    <d v="2025-08-27T00:00:00"/>
    <s v="000000022344892"/>
    <n v="472.64"/>
    <s v="03-124582"/>
    <m/>
    <s v="21.0"/>
    <s v="00036.0"/>
    <s v="91001"/>
    <s v="85000"/>
    <n v="5800"/>
    <n v="9091101"/>
    <n v="1.5754666666666667E-2"/>
    <s v="Scanning/printing - set-up, copy, digital processing, copying, stapling, binding, 3 hole drill, cover, and delivery for Fairgrove. JVER 26*89"/>
    <s v="Fairgrove-4-21st Century classroom"/>
  </r>
  <r>
    <s v="Palm-21st Century classroom-Reprographics"/>
    <n v="6"/>
    <s v="Reprographics"/>
    <x v="21"/>
    <x v="0"/>
    <x v="1"/>
    <x v="1"/>
    <x v="6"/>
    <x v="33"/>
    <s v="2025/26"/>
    <m/>
    <x v="6"/>
    <n v="0"/>
    <n v="346.37"/>
    <s v="12871082"/>
    <d v="2025-08-27T00:00:00"/>
    <s v="000000022344892"/>
    <n v="346.37"/>
    <s v="03-124706"/>
    <m/>
    <s v="21.0"/>
    <s v="00036.0"/>
    <s v="91001"/>
    <s v="85000"/>
    <n v="5800"/>
    <n v="9261101"/>
    <n v="1.1545666666666668E-2"/>
    <s v="Scanning/printing - set-up, copy, digital processing, copying, stapling, binding, 3 hole drill, cover, and delivery for Palm. JVER 26*89"/>
    <s v="Palm-6-21st Century classroom"/>
  </r>
  <r>
    <s v="Sparks ES-21st Century classroom-Reprographics"/>
    <n v="7"/>
    <s v="Reprographics"/>
    <x v="24"/>
    <x v="0"/>
    <x v="1"/>
    <x v="1"/>
    <x v="6"/>
    <x v="33"/>
    <s v="2025/26"/>
    <m/>
    <x v="6"/>
    <n v="0"/>
    <n v="346.37"/>
    <s v="12871082"/>
    <d v="2025-08-27T00:00:00"/>
    <s v="000000022344892"/>
    <n v="346.37"/>
    <s v="03-124783"/>
    <m/>
    <s v="21.0"/>
    <s v="00036.0"/>
    <s v="91001"/>
    <s v="85000"/>
    <n v="5800"/>
    <n v="9291101"/>
    <n v="1.1545666666666668E-2"/>
    <s v="Scanning/printing - set-up, copy, digital processing, copying, stapling, binding, 3 hole drill, cover, and delivery for Sparks ES. JVER 26*89"/>
    <s v="Sparks ES-7-21st Century classroom"/>
  </r>
  <r>
    <s v="Valinda-21st Century classroom-Reprographics"/>
    <n v="6"/>
    <s v="Reprographics"/>
    <x v="23"/>
    <x v="0"/>
    <x v="1"/>
    <x v="1"/>
    <x v="6"/>
    <x v="33"/>
    <s v="2025/26"/>
    <m/>
    <x v="6"/>
    <n v="0"/>
    <n v="346.37"/>
    <s v="12871082"/>
    <d v="2025-08-27T00:00:00"/>
    <s v="000000022344892"/>
    <n v="346.37"/>
    <s v="03-124707"/>
    <m/>
    <s v="21.0"/>
    <s v="00036.0"/>
    <s v="91001"/>
    <s v="85000"/>
    <n v="5800"/>
    <n v="9341101"/>
    <n v="1.1545666666666668E-2"/>
    <s v="Scanning/printing - set-up, copy, digital processing, copying, stapling, binding, 3 hole drill, cover, and delivery for Valinda. JVER 26*89"/>
    <s v="Valinda-6-21st Century classroom"/>
  </r>
  <r>
    <s v="Wing Lane-21st Century classroom-Reprographics"/>
    <n v="9"/>
    <s v="Reprographics"/>
    <x v="22"/>
    <x v="0"/>
    <x v="1"/>
    <x v="1"/>
    <x v="6"/>
    <x v="33"/>
    <s v="2025/26"/>
    <m/>
    <x v="6"/>
    <n v="0"/>
    <n v="346.37"/>
    <s v="12871082"/>
    <d v="2025-08-27T00:00:00"/>
    <s v="000000022344892"/>
    <n v="346.37"/>
    <s v="03-124792"/>
    <m/>
    <s v="21.0"/>
    <s v="00036.0"/>
    <s v="91001"/>
    <s v="85000"/>
    <n v="5800"/>
    <n v="9371101"/>
    <n v="1.1545666666666668E-2"/>
    <s v="Scanning/printing - set-up, copy, digital processing, copying, stapling, binding, 3 hole drill, cover, and delivery for Wing Lane. JVER 26*89"/>
    <s v="Wing Lane-9-21st Century classroom"/>
  </r>
  <r>
    <s v="Sierra Vista-21st Century classroom-Reprographics"/>
    <n v="8"/>
    <s v="Reprographics"/>
    <x v="13"/>
    <x v="0"/>
    <x v="1"/>
    <x v="1"/>
    <x v="6"/>
    <x v="34"/>
    <s v="2025/26"/>
    <m/>
    <x v="6"/>
    <n v="0"/>
    <n v="385.5"/>
    <s v="12896308"/>
    <d v="2025-09-04T00:00:00"/>
    <s v="000000022355092"/>
    <n v="385.5"/>
    <s v="03-124623"/>
    <m/>
    <s v="21.0"/>
    <s v="00036.0"/>
    <s v="91001"/>
    <s v="85000"/>
    <n v="5800"/>
    <n v="9281101"/>
    <n v="1.285E-2"/>
    <s v="Scanning/printing - set-up, copy, digital processing, copying, stapling, binding, 3 hole drill, cover, and delivery for Sierra Vista.  JVER 26*92"/>
    <s v="Sierra Vista-8-21st Century classroom"/>
  </r>
  <r>
    <s v="Sierra Vista-21st Century classroom-Reprographics"/>
    <n v="8"/>
    <s v="Reprographics"/>
    <x v="13"/>
    <x v="0"/>
    <x v="1"/>
    <x v="1"/>
    <x v="6"/>
    <x v="34"/>
    <s v="2025/26"/>
    <m/>
    <x v="6"/>
    <n v="0"/>
    <n v="104.94"/>
    <s v="12896311"/>
    <d v="2025-09-04T00:00:00"/>
    <s v="000000022355092"/>
    <n v="104.94"/>
    <s v="03-124623"/>
    <m/>
    <s v="21.0"/>
    <s v="00036.0"/>
    <s v="91001"/>
    <s v="85000"/>
    <n v="5800"/>
    <n v="9281101"/>
    <n v="3.4979999999999998E-3"/>
    <s v="Scanning/printing - set-up, copy, digital processing, copying, stapling, binding, 3 hole drill, cover, and delivery for Sierra Vista.  JVER 26*92"/>
    <s v="Sierra Vista-8-21st Century classroom"/>
  </r>
  <r>
    <s v="Bixby-21st Century classroom-Reprographics"/>
    <n v="6"/>
    <s v="Reprographics"/>
    <x v="25"/>
    <x v="0"/>
    <x v="1"/>
    <x v="1"/>
    <x v="6"/>
    <x v="35"/>
    <s v="2025/26"/>
    <m/>
    <x v="6"/>
    <n v="0"/>
    <n v="7.14"/>
    <s v="13118470"/>
    <d v="2026-06-30T00:00:00"/>
    <s v="000000022828277"/>
    <n v="7.14"/>
    <m/>
    <m/>
    <s v="21.0"/>
    <s v="00036.0"/>
    <s v="91001"/>
    <s v="85000"/>
    <n v="5800"/>
    <n v="9031101"/>
    <n v="2.3799999999999998E-4"/>
    <s v="Scanning/printing - set-up, copy, digital processing, copying, stapling, binding, 3 hole drill, cover, and delivery for Bixby. JVER 27*8"/>
    <s v="Bixby-6-21st Century classroom"/>
  </r>
  <r>
    <s v="Orange Grove-21st Century classroom-Reprographics"/>
    <n v="3"/>
    <s v="Reprographics"/>
    <x v="26"/>
    <x v="0"/>
    <x v="1"/>
    <x v="1"/>
    <x v="6"/>
    <x v="35"/>
    <s v="2025/26"/>
    <m/>
    <x v="6"/>
    <n v="0"/>
    <n v="7.14"/>
    <s v="13118470"/>
    <d v="2026-06-30T00:00:00"/>
    <s v="000000022828277"/>
    <n v="7.14"/>
    <m/>
    <m/>
    <s v="21.0"/>
    <s v="00036.0"/>
    <s v="91001"/>
    <s v="85000"/>
    <n v="5800"/>
    <n v="9251101"/>
    <n v="2.3799999999999998E-4"/>
    <s v="Scanning/printing - set-up, copy, digital processing, copying, stapling, binding, 3 hole drill, cover, and delivery for Orange Grove. JVER 27*8"/>
    <s v="Orange Grove-3-21st Century classroom"/>
  </r>
  <r>
    <s v="Valley-21st Century classroom-Reprographics"/>
    <n v="8"/>
    <s v="Reprographics"/>
    <x v="27"/>
    <x v="0"/>
    <x v="1"/>
    <x v="1"/>
    <x v="6"/>
    <x v="35"/>
    <s v="2025/26"/>
    <m/>
    <x v="6"/>
    <n v="0"/>
    <n v="7.14"/>
    <s v="13118470"/>
    <d v="2026-06-30T00:00:00"/>
    <s v="000000022828277"/>
    <n v="7.14"/>
    <s v="03-124791"/>
    <m/>
    <s v="21.0"/>
    <s v="00036.0"/>
    <s v="91001"/>
    <s v="85000"/>
    <n v="5800"/>
    <n v="9441101"/>
    <n v="2.3799999999999998E-4"/>
    <s v="Scanning/printing - set-up, copy, digital processing, copying, stapling, binding, 3 hole drill, cover, and delivery for Valley. JVER 27*8"/>
    <s v="Valley-8-21st Century classroom"/>
  </r>
  <r>
    <s v="Orange Grove-21st Century classroom-Reprographics"/>
    <n v="3"/>
    <s v="Reprographics"/>
    <x v="26"/>
    <x v="0"/>
    <x v="1"/>
    <x v="1"/>
    <x v="6"/>
    <x v="35"/>
    <s v="2025/26"/>
    <m/>
    <x v="6"/>
    <n v="0"/>
    <n v="63.51"/>
    <s v="13108742"/>
    <d v="2026-06-30T00:00:00"/>
    <s v="000000022828277"/>
    <n v="63.51"/>
    <m/>
    <m/>
    <s v="21.0"/>
    <s v="00036.0"/>
    <s v="91001"/>
    <s v="85000"/>
    <n v="5800"/>
    <n v="9251101"/>
    <n v="2.117E-3"/>
    <s v="Scanning/printing - set-up, copy, digital processing, copying, stapling, binding, 3 hole drill, cover, and delivery for Orange Grove. JVER 27*8"/>
    <s v="Orange Grove-3-21st Century classroom"/>
  </r>
  <r>
    <s v="Valley-21st Century classroom-Reprographics"/>
    <n v="8"/>
    <s v="Reprographics"/>
    <x v="27"/>
    <x v="0"/>
    <x v="1"/>
    <x v="1"/>
    <x v="6"/>
    <x v="35"/>
    <s v="2025/26"/>
    <m/>
    <x v="6"/>
    <n v="0"/>
    <n v="63.52"/>
    <s v="13108742"/>
    <d v="2026-06-30T00:00:00"/>
    <s v="000000022828277"/>
    <n v="63.52"/>
    <s v="03-124791"/>
    <m/>
    <s v="21.0"/>
    <s v="00036.0"/>
    <s v="91001"/>
    <s v="85000"/>
    <n v="5800"/>
    <n v="9441101"/>
    <n v="2.1173333333333335E-3"/>
    <s v="Scanning/printing - set-up, copy, digital processing, copying, stapling, binding, 3 hole drill, cover, and delivery for Valley. JVER 27*8"/>
    <s v="Valley-8-21st Century classroom"/>
  </r>
  <r>
    <s v="District Office-21st Century classroom-Reprographics"/>
    <n v="0"/>
    <s v="Reprographics"/>
    <x v="1"/>
    <x v="0"/>
    <x v="1"/>
    <x v="1"/>
    <x v="6"/>
    <x v="36"/>
    <s v="2025/26"/>
    <s v="23-8344"/>
    <x v="6"/>
    <n v="8563.0400000000045"/>
    <n v="8563.0400000000045"/>
    <m/>
    <m/>
    <m/>
    <n v="0"/>
    <m/>
    <m/>
    <s v="21.0"/>
    <s v="00036.0"/>
    <s v="91001"/>
    <s v="85000"/>
    <n v="5800"/>
    <n v="9851100"/>
    <n v="0"/>
    <s v="Scanning/printing - set-up, copy, digital processing, copying, stapling, binding, 3 hole drill, cover, and delivery for the District office."/>
    <s v="District Office-0-21st Century classroom"/>
  </r>
  <r>
    <s v="Baldwin-21st Century classroom-Technology"/>
    <n v="3"/>
    <s v="Technology"/>
    <x v="14"/>
    <x v="0"/>
    <x v="2"/>
    <x v="2"/>
    <x v="7"/>
    <x v="37"/>
    <s v="2019/20"/>
    <m/>
    <x v="7"/>
    <n v="0"/>
    <n v="15596.68"/>
    <s v="0173757-IN"/>
    <d v="2019-10-08T00:00:00"/>
    <s v="000000020023867"/>
    <n v="15596.68"/>
    <s v="03-123988"/>
    <m/>
    <s v="21.0"/>
    <s v="00036.0"/>
    <s v="91001"/>
    <s v="85000"/>
    <n v="4300"/>
    <n v="9021101"/>
    <n v="3.5898313185431874E-3"/>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200"/>
    <s v="0173757-IN"/>
    <d v="2019-10-08T00:00:00"/>
    <s v="000000020023867"/>
    <n v="200"/>
    <s v="03-123988"/>
    <m/>
    <s v="21.0"/>
    <s v="00036.0"/>
    <s v="91001"/>
    <s v="85000"/>
    <n v="4340"/>
    <n v="9021101"/>
    <n v="4.6033275268110739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380"/>
    <s v="0173757-IN"/>
    <d v="2019-10-08T00:00:00"/>
    <s v="000000020023867"/>
    <n v="380"/>
    <s v="03-123988"/>
    <m/>
    <s v="21.0"/>
    <s v="00036.0"/>
    <s v="91001"/>
    <s v="85000"/>
    <n v="4340"/>
    <n v="9021101"/>
    <n v="8.7463223009410403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465.6"/>
    <s v="0173757-IN"/>
    <d v="2019-10-08T00:00:00"/>
    <s v="000000020023867"/>
    <n v="465.6"/>
    <s v="03-123988"/>
    <m/>
    <s v="21.0"/>
    <s v="00036.0"/>
    <s v="91001"/>
    <s v="85000"/>
    <n v="4340"/>
    <n v="9021101"/>
    <n v="1.0716546482416181E-4"/>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1281.2"/>
    <s v="0173757-IN"/>
    <d v="2019-10-08T00:00:00"/>
    <s v="000000020023867"/>
    <n v="1281.2"/>
    <s v="03-123988"/>
    <m/>
    <s v="21.0"/>
    <s v="00036.0"/>
    <s v="91001"/>
    <s v="85000"/>
    <n v="4340"/>
    <n v="9021101"/>
    <n v="2.9488916136751744E-4"/>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120"/>
    <s v="0173757-IN"/>
    <d v="2019-10-08T00:00:00"/>
    <s v="000000020023867"/>
    <n v="120"/>
    <s v="03-123988"/>
    <m/>
    <s v="21.0"/>
    <s v="00036.0"/>
    <s v="91001"/>
    <s v="85000"/>
    <n v="4340"/>
    <n v="9021101"/>
    <n v="2.7619965160866445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60"/>
    <s v="0173757-IN"/>
    <d v="2019-10-08T00:00:00"/>
    <s v="000000020023867"/>
    <n v="60"/>
    <s v="03-123988"/>
    <m/>
    <s v="21.0"/>
    <s v="00036.0"/>
    <s v="91001"/>
    <s v="85000"/>
    <n v="4340"/>
    <n v="9021101"/>
    <n v="1.3809982580433222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s v="2-512"/>
    <x v="7"/>
    <n v="0"/>
    <n v="10917.68"/>
    <s v="0175537-IN"/>
    <d v="2019-10-08T00:00:00"/>
    <s v="000000020023867"/>
    <n v="10917.68"/>
    <s v="03-123988"/>
    <m/>
    <s v="21.0"/>
    <s v="00036.0"/>
    <s v="91001"/>
    <s v="85000"/>
    <n v="4300"/>
    <n v="9021101"/>
    <n v="2.5128828436457363E-3"/>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140"/>
    <s v="0175537-IN"/>
    <d v="2019-10-08T00:00:00"/>
    <s v="000000020023867"/>
    <n v="140"/>
    <s v="03-123988"/>
    <m/>
    <s v="21.0"/>
    <s v="00036.0"/>
    <s v="91001"/>
    <s v="85000"/>
    <n v="4340"/>
    <n v="9021101"/>
    <n v="3.222329268767752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266"/>
    <s v="0175537-IN"/>
    <d v="2019-10-08T00:00:00"/>
    <s v="000000020023867"/>
    <n v="266"/>
    <s v="03-123988"/>
    <m/>
    <s v="21.0"/>
    <s v="00036.0"/>
    <s v="91001"/>
    <s v="85000"/>
    <n v="4340"/>
    <n v="9021101"/>
    <n v="6.1224256106587281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325.92"/>
    <s v="0175537-IN"/>
    <d v="2019-10-08T00:00:00"/>
    <s v="000000020023867"/>
    <n v="325.92"/>
    <s v="03-123988"/>
    <m/>
    <s v="21.0"/>
    <s v="00036.0"/>
    <s v="91001"/>
    <s v="85000"/>
    <n v="4340"/>
    <n v="9021101"/>
    <n v="7.5015825376913272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896.84"/>
    <s v="0175537-IN"/>
    <d v="2019-10-08T00:00:00"/>
    <s v="000000020023867"/>
    <n v="896.84"/>
    <s v="03-123988"/>
    <m/>
    <s v="21.0"/>
    <s v="00036.0"/>
    <s v="91001"/>
    <s v="85000"/>
    <n v="4340"/>
    <n v="9021101"/>
    <n v="2.0642241295726219E-4"/>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84"/>
    <s v="0175537-IN"/>
    <d v="2019-10-08T00:00:00"/>
    <s v="000000020023867"/>
    <n v="84"/>
    <s v="03-123988"/>
    <m/>
    <s v="21.0"/>
    <s v="00036.0"/>
    <s v="91001"/>
    <s v="85000"/>
    <n v="4340"/>
    <n v="9021101"/>
    <n v="1.9333975612606513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7"/>
    <s v="2019/20"/>
    <m/>
    <x v="7"/>
    <n v="0"/>
    <n v="42"/>
    <s v="0175537-IN"/>
    <d v="2019-10-08T00:00:00"/>
    <s v="000000020023867"/>
    <n v="42"/>
    <s v="03-123988"/>
    <m/>
    <s v="21.0"/>
    <s v="00036.0"/>
    <s v="91001"/>
    <s v="85000"/>
    <n v="4340"/>
    <n v="9021101"/>
    <n v="9.6669878063032564E-6"/>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388.14"/>
    <s v="0173882-IN"/>
    <d v="2019-10-10T00:00:00"/>
    <s v="000000020025135"/>
    <n v="388.14"/>
    <s v="03-123988"/>
    <m/>
    <s v="21.0"/>
    <s v="00036.0"/>
    <s v="91001"/>
    <s v="85000"/>
    <n v="4300"/>
    <n v="9021101"/>
    <n v="8.933677731282252E-5"/>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32.03"/>
    <s v="0173882-IN"/>
    <d v="2019-10-10T00:00:00"/>
    <s v="000000020025135"/>
    <n v="32.03"/>
    <s v="03-123988"/>
    <m/>
    <s v="21.0"/>
    <s v="00036.0"/>
    <s v="91001"/>
    <s v="85000"/>
    <n v="4340"/>
    <n v="9021101"/>
    <n v="7.3722290341879358E-6"/>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11.64"/>
    <s v="0173882-IN"/>
    <d v="2019-10-10T00:00:00"/>
    <s v="000000020025135"/>
    <n v="11.64"/>
    <s v="03-123988"/>
    <m/>
    <s v="21.0"/>
    <s v="00036.0"/>
    <s v="91001"/>
    <s v="85000"/>
    <n v="4340"/>
    <n v="9021101"/>
    <n v="2.6791366206040452E-6"/>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9.5"/>
    <s v="0173882-IN"/>
    <d v="2019-10-10T00:00:00"/>
    <s v="000000020025135"/>
    <n v="9.5"/>
    <s v="03-123988"/>
    <m/>
    <s v="21.0"/>
    <s v="00036.0"/>
    <s v="91001"/>
    <s v="85000"/>
    <n v="4340"/>
    <n v="9021101"/>
    <n v="2.1865805752352603E-6"/>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5"/>
    <s v="0173882-IN"/>
    <d v="2019-10-10T00:00:00"/>
    <s v="000000020025135"/>
    <n v="5"/>
    <s v="03-123988"/>
    <m/>
    <s v="21.0"/>
    <s v="00036.0"/>
    <s v="91001"/>
    <s v="85000"/>
    <n v="4340"/>
    <n v="9021101"/>
    <n v="1.1508318817027686E-6"/>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3"/>
    <s v="0173882-IN"/>
    <d v="2019-10-10T00:00:00"/>
    <s v="000000020025135"/>
    <n v="3"/>
    <s v="03-123988"/>
    <m/>
    <s v="21.0"/>
    <s v="00036.0"/>
    <s v="91001"/>
    <s v="85000"/>
    <n v="4340"/>
    <n v="9021101"/>
    <n v="6.9049912902166108E-7"/>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1.5"/>
    <s v="0173882-IN"/>
    <d v="2019-10-10T00:00:00"/>
    <s v="000000020025135"/>
    <n v="1.5"/>
    <s v="03-123988"/>
    <m/>
    <s v="21.0"/>
    <s v="00036.0"/>
    <s v="91001"/>
    <s v="85000"/>
    <n v="4340"/>
    <n v="9021101"/>
    <n v="3.4524956451083054E-7"/>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s v="2-512"/>
    <x v="7"/>
    <n v="0"/>
    <n v="155966.79999999999"/>
    <s v="0174031-IN"/>
    <d v="2019-10-10T00:00:00"/>
    <s v="000000020025135"/>
    <n v="155966.79999999999"/>
    <s v="03-123988"/>
    <m/>
    <s v="21.0"/>
    <s v="00036.0"/>
    <s v="91001"/>
    <s v="85000"/>
    <n v="4300"/>
    <n v="9021101"/>
    <n v="3.5898313185431872E-2"/>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s v="2-512"/>
    <x v="7"/>
    <n v="0"/>
    <n v="12812"/>
    <s v="0174031-IN"/>
    <d v="2019-10-10T00:00:00"/>
    <s v="000000020025135"/>
    <n v="12812"/>
    <s v="03-123988"/>
    <m/>
    <s v="21.0"/>
    <s v="00036.0"/>
    <s v="91001"/>
    <s v="85000"/>
    <n v="4340"/>
    <n v="9021101"/>
    <n v="2.948891613675174E-3"/>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600"/>
    <s v="0174031-IN"/>
    <d v="2019-10-10T00:00:00"/>
    <s v="000000020025135"/>
    <n v="600"/>
    <s v="03-123988"/>
    <m/>
    <s v="21.0"/>
    <s v="00036.0"/>
    <s v="91001"/>
    <s v="85000"/>
    <n v="4340"/>
    <n v="9021101"/>
    <n v="1.3809982580433223E-4"/>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1200"/>
    <s v="0174031-IN"/>
    <d v="2019-10-10T00:00:00"/>
    <s v="000000020025135"/>
    <n v="1200"/>
    <s v="03-123988"/>
    <m/>
    <s v="21.0"/>
    <s v="00036.0"/>
    <s v="91001"/>
    <s v="85000"/>
    <n v="4340"/>
    <n v="9021101"/>
    <n v="2.7619965160866446E-4"/>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2000"/>
    <s v="0174031-IN"/>
    <d v="2019-10-10T00:00:00"/>
    <s v="000000020025135"/>
    <n v="2000"/>
    <s v="03-123988"/>
    <m/>
    <s v="21.0"/>
    <s v="00036.0"/>
    <s v="91001"/>
    <s v="85000"/>
    <n v="4340"/>
    <n v="9021101"/>
    <n v="4.6033275268110742E-4"/>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3800"/>
    <s v="0174031-IN"/>
    <d v="2019-10-10T00:00:00"/>
    <s v="000000020025135"/>
    <n v="3800"/>
    <s v="03-123988"/>
    <m/>
    <s v="21.0"/>
    <s v="00036.0"/>
    <s v="91001"/>
    <s v="85000"/>
    <n v="4340"/>
    <n v="9021101"/>
    <n v="8.7463223009410411E-4"/>
    <s v="Lenovo 300e Laptops, electronic waste, 3 yr sealed battery replacement, 4.5 year warranty, integration services, imaging, asset tag &amp; reporting, cart wiring, and delivery for Baldwin. Total computers: 469"/>
    <s v="Baldwin-3-21st Century classroom"/>
  </r>
  <r>
    <s v="Baldwin-21st Century classroom-Technology"/>
    <n v="3"/>
    <s v="Technology"/>
    <x v="14"/>
    <x v="0"/>
    <x v="2"/>
    <x v="2"/>
    <x v="7"/>
    <x v="38"/>
    <s v="2019/20"/>
    <m/>
    <x v="7"/>
    <n v="0"/>
    <n v="4656"/>
    <s v="0174031-IN"/>
    <d v="2019-10-10T00:00:00"/>
    <s v="000000020025135"/>
    <n v="4656"/>
    <s v="03-123988"/>
    <m/>
    <s v="21.0"/>
    <s v="00036.0"/>
    <s v="91001"/>
    <s v="85000"/>
    <n v="4340"/>
    <n v="9021101"/>
    <n v="1.0716546482416182E-3"/>
    <s v="Lenovo 300e Laptops, electronic waste, 3 yr sealed battery replacement, 4.5 year warranty, integration services, imaging, asset tag &amp; reporting, cart wiring, and delivery for Baldwin. Total computers: 469"/>
    <s v="Baldwin-3-21st Century classroom"/>
  </r>
  <r>
    <s v="Bixby-21st Century classroom-Technology"/>
    <n v="6"/>
    <s v="Technology"/>
    <x v="25"/>
    <x v="0"/>
    <x v="2"/>
    <x v="2"/>
    <x v="7"/>
    <x v="38"/>
    <s v="2019/20"/>
    <m/>
    <x v="7"/>
    <n v="0"/>
    <n v="5822.17"/>
    <s v="0173716-IN"/>
    <d v="2019-10-10T00:00:00"/>
    <s v="000000020025135"/>
    <n v="5822.17"/>
    <m/>
    <m/>
    <s v="21.0"/>
    <s v="00036.0"/>
    <s v="91001"/>
    <s v="85000"/>
    <n v="4300"/>
    <n v="9031101"/>
    <n v="1.3400677713386816E-3"/>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174.6"/>
    <s v="0173716-IN"/>
    <d v="2019-10-10T00:00:00"/>
    <s v="000000020025135"/>
    <n v="174.6"/>
    <m/>
    <m/>
    <s v="21.0"/>
    <s v="00036.0"/>
    <s v="91001"/>
    <s v="85000"/>
    <n v="4340"/>
    <n v="9031101"/>
    <n v="4.018704930906068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142.5"/>
    <s v="0173716-IN"/>
    <d v="2019-10-10T00:00:00"/>
    <s v="000000020025135"/>
    <n v="142.5"/>
    <m/>
    <m/>
    <s v="21.0"/>
    <s v="00036.0"/>
    <s v="91001"/>
    <s v="85000"/>
    <n v="4340"/>
    <n v="9031101"/>
    <n v="3.2798708628528903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480.45"/>
    <s v="0173716-IN"/>
    <d v="2019-10-10T00:00:00"/>
    <s v="000000020025135"/>
    <n v="480.45"/>
    <m/>
    <m/>
    <s v="21.0"/>
    <s v="00036.0"/>
    <s v="91001"/>
    <s v="85000"/>
    <n v="4340"/>
    <n v="9031101"/>
    <n v="1.1058343551281903E-4"/>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75"/>
    <s v="0173716-IN"/>
    <d v="2019-10-10T00:00:00"/>
    <s v="000000020025135"/>
    <n v="75"/>
    <m/>
    <m/>
    <s v="21.0"/>
    <s v="00036.0"/>
    <s v="91001"/>
    <s v="85000"/>
    <n v="4340"/>
    <n v="9031101"/>
    <n v="1.7262478225541529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45"/>
    <s v="0173716-IN"/>
    <d v="2019-10-10T00:00:00"/>
    <s v="000000020025135"/>
    <n v="45"/>
    <m/>
    <m/>
    <s v="21.0"/>
    <s v="00036.0"/>
    <s v="91001"/>
    <s v="85000"/>
    <n v="4340"/>
    <n v="9031101"/>
    <n v="1.0357486935324918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22.5"/>
    <s v="0173716-IN"/>
    <d v="2019-10-10T00:00:00"/>
    <s v="000000020025135"/>
    <n v="22.5"/>
    <m/>
    <m/>
    <s v="21.0"/>
    <s v="00036.0"/>
    <s v="91001"/>
    <s v="85000"/>
    <n v="4340"/>
    <n v="9031101"/>
    <n v="5.1787434676624588E-6"/>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7762.89"/>
    <s v="0173799-IN"/>
    <d v="2019-10-10T00:00:00"/>
    <s v="000000020025135"/>
    <n v="7762.89"/>
    <m/>
    <m/>
    <s v="21.0"/>
    <s v="00036.0"/>
    <s v="91001"/>
    <s v="85000"/>
    <n v="4300"/>
    <n v="9031101"/>
    <n v="1.786756261230321E-3"/>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190"/>
    <s v="0173799-IN"/>
    <d v="2019-10-10T00:00:00"/>
    <s v="000000020025135"/>
    <n v="190"/>
    <m/>
    <m/>
    <s v="21.0"/>
    <s v="00036.0"/>
    <s v="91001"/>
    <s v="85000"/>
    <n v="4340"/>
    <n v="9031101"/>
    <n v="4.3731611504705202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100"/>
    <s v="0173799-IN"/>
    <d v="2019-10-10T00:00:00"/>
    <s v="000000020025135"/>
    <n v="100"/>
    <m/>
    <m/>
    <s v="21.0"/>
    <s v="00036.0"/>
    <s v="91001"/>
    <s v="85000"/>
    <n v="4340"/>
    <n v="9031101"/>
    <n v="2.301663763405537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232.8"/>
    <s v="0173799-IN"/>
    <d v="2019-10-10T00:00:00"/>
    <s v="000000020025135"/>
    <n v="232.8"/>
    <m/>
    <m/>
    <s v="21.0"/>
    <s v="00036.0"/>
    <s v="91001"/>
    <s v="85000"/>
    <n v="4340"/>
    <n v="9031101"/>
    <n v="5.3582732412080904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640.6"/>
    <s v="0173799-IN"/>
    <d v="2019-10-10T00:00:00"/>
    <s v="000000020025135"/>
    <n v="640.6"/>
    <m/>
    <m/>
    <s v="21.0"/>
    <s v="00036.0"/>
    <s v="91001"/>
    <s v="85000"/>
    <n v="4340"/>
    <n v="9031101"/>
    <n v="1.4744458068375872E-4"/>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60"/>
    <s v="0173799-IN"/>
    <d v="2019-10-10T00:00:00"/>
    <s v="000000020025135"/>
    <n v="60"/>
    <m/>
    <m/>
    <s v="21.0"/>
    <s v="00036.0"/>
    <s v="91001"/>
    <s v="85000"/>
    <n v="4340"/>
    <n v="9031101"/>
    <n v="1.3809982580433222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30"/>
    <s v="0173799-IN"/>
    <d v="2019-10-10T00:00:00"/>
    <s v="000000020025135"/>
    <n v="30"/>
    <m/>
    <m/>
    <s v="21.0"/>
    <s v="00036.0"/>
    <s v="91001"/>
    <s v="85000"/>
    <n v="4340"/>
    <n v="9031101"/>
    <n v="6.9049912902166112E-6"/>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s v="2-512"/>
    <x v="7"/>
    <n v="0"/>
    <n v="50458.8"/>
    <s v="0174050-IN"/>
    <d v="2019-10-10T00:00:00"/>
    <s v="000000020025135"/>
    <n v="50458.8"/>
    <m/>
    <m/>
    <s v="21.0"/>
    <s v="00036.0"/>
    <s v="91001"/>
    <s v="85000"/>
    <n v="4300"/>
    <n v="9031101"/>
    <n v="1.1613919150492731E-2"/>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s v="2-512"/>
    <x v="7"/>
    <n v="0"/>
    <n v="4163.8999999999996"/>
    <s v="0174050-IN"/>
    <d v="2019-10-10T00:00:00"/>
    <s v="000000020025135"/>
    <n v="4163.8999999999996"/>
    <m/>
    <m/>
    <s v="21.0"/>
    <s v="00036.0"/>
    <s v="91001"/>
    <s v="85000"/>
    <n v="4340"/>
    <n v="9031101"/>
    <n v="9.5838977444443146E-4"/>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195"/>
    <s v="0174050-IN"/>
    <d v="2019-10-10T00:00:00"/>
    <s v="000000020025135"/>
    <n v="195"/>
    <m/>
    <m/>
    <s v="21.0"/>
    <s v="00036.0"/>
    <s v="91001"/>
    <s v="85000"/>
    <n v="4340"/>
    <n v="9031101"/>
    <n v="4.4882443386407974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390"/>
    <s v="0174050-IN"/>
    <d v="2019-10-10T00:00:00"/>
    <s v="000000020025135"/>
    <n v="390"/>
    <m/>
    <m/>
    <s v="21.0"/>
    <s v="00036.0"/>
    <s v="91001"/>
    <s v="85000"/>
    <n v="4340"/>
    <n v="9031101"/>
    <n v="8.9764886772815948E-5"/>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650"/>
    <s v="0174050-IN"/>
    <d v="2019-10-10T00:00:00"/>
    <s v="000000020025135"/>
    <n v="650"/>
    <m/>
    <m/>
    <s v="21.0"/>
    <s v="00036.0"/>
    <s v="91001"/>
    <s v="85000"/>
    <n v="4340"/>
    <n v="9031101"/>
    <n v="1.4960814462135991E-4"/>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1235"/>
    <s v="0174050-IN"/>
    <d v="2019-10-10T00:00:00"/>
    <s v="000000020025135"/>
    <n v="1235"/>
    <m/>
    <m/>
    <s v="21.0"/>
    <s v="00036.0"/>
    <s v="91001"/>
    <s v="85000"/>
    <n v="4340"/>
    <n v="9031101"/>
    <n v="2.8425547478058385E-4"/>
    <s v="Lenovo 300e Laptops, electronic waste, 3 yr sealed battery replacement, 4.5 year warranty, integration services, imaging, asset tag &amp; reporting, cart wiring, and delivery for Bixby. Total computers: 165"/>
    <s v="Bixby-6-21st Century classroom"/>
  </r>
  <r>
    <s v="Bixby-21st Century classroom-Technology"/>
    <n v="6"/>
    <s v="Technology"/>
    <x v="25"/>
    <x v="0"/>
    <x v="2"/>
    <x v="2"/>
    <x v="7"/>
    <x v="38"/>
    <s v="2019/20"/>
    <m/>
    <x v="7"/>
    <n v="0"/>
    <n v="1513.2"/>
    <s v="0174050-IN"/>
    <d v="2019-10-10T00:00:00"/>
    <s v="000000020025135"/>
    <n v="1513.2"/>
    <m/>
    <m/>
    <s v="21.0"/>
    <s v="00036.0"/>
    <s v="91001"/>
    <s v="85000"/>
    <n v="4340"/>
    <n v="9031101"/>
    <n v="3.4828776067852589E-4"/>
    <s v="Lenovo 300e Laptops, electronic waste, 3 yr sealed battery replacement, 4.5 year warranty, integration services, imaging, asset tag &amp; reporting, cart wiring, and delivery for Bixby. Total computers: 165"/>
    <s v="Bixby-6-21st Century classroom"/>
  </r>
  <r>
    <s v="California-21st Century classroom-Technology"/>
    <n v="3"/>
    <s v="Technology"/>
    <x v="15"/>
    <x v="0"/>
    <x v="2"/>
    <x v="2"/>
    <x v="7"/>
    <x v="37"/>
    <s v="2019/20"/>
    <m/>
    <x v="7"/>
    <n v="0"/>
    <n v="7018.51"/>
    <s v="0173641-IN"/>
    <d v="2019-10-08T00:00:00"/>
    <s v="000000020023867"/>
    <n v="7018.51"/>
    <s v="03-123989"/>
    <m/>
    <s v="21.0"/>
    <s v="00036.0"/>
    <s v="91001"/>
    <s v="85000"/>
    <n v="4300"/>
    <n v="9041101"/>
    <n v="1.6154250140099397E-3"/>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7"/>
    <s v="2019/20"/>
    <m/>
    <x v="7"/>
    <n v="0"/>
    <n v="209.52"/>
    <s v="0173641-IN"/>
    <d v="2019-10-08T00:00:00"/>
    <s v="000000020023867"/>
    <n v="209.52"/>
    <s v="03-123989"/>
    <m/>
    <s v="21.0"/>
    <s v="00036.0"/>
    <s v="91001"/>
    <s v="85000"/>
    <n v="4340"/>
    <n v="9041101"/>
    <n v="4.8224459170872817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7"/>
    <s v="2019/20"/>
    <m/>
    <x v="7"/>
    <n v="0"/>
    <n v="171"/>
    <s v="0173641-IN"/>
    <d v="2019-10-08T00:00:00"/>
    <s v="000000020023867"/>
    <n v="171"/>
    <s v="03-123989"/>
    <m/>
    <s v="21.0"/>
    <s v="00036.0"/>
    <s v="91001"/>
    <s v="85000"/>
    <n v="4340"/>
    <n v="9041101"/>
    <n v="3.9358450354234683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7"/>
    <s v="2019/20"/>
    <m/>
    <x v="7"/>
    <n v="0"/>
    <n v="576.54"/>
    <s v="0173641-IN"/>
    <d v="2019-10-08T00:00:00"/>
    <s v="000000020023867"/>
    <n v="576.54"/>
    <s v="03-123989"/>
    <m/>
    <s v="21.0"/>
    <s v="00036.0"/>
    <s v="91001"/>
    <s v="85000"/>
    <n v="4340"/>
    <n v="9041101"/>
    <n v="1.3270012261538283E-4"/>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7"/>
    <s v="2019/20"/>
    <m/>
    <x v="7"/>
    <n v="0"/>
    <n v="90"/>
    <s v="0173641-IN"/>
    <d v="2019-10-08T00:00:00"/>
    <s v="000000020023867"/>
    <n v="90"/>
    <s v="03-123989"/>
    <m/>
    <s v="21.0"/>
    <s v="00036.0"/>
    <s v="91001"/>
    <s v="85000"/>
    <n v="4340"/>
    <n v="9041101"/>
    <n v="2.0714973870649835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7"/>
    <s v="2019/20"/>
    <m/>
    <x v="7"/>
    <n v="0"/>
    <n v="54"/>
    <s v="0173641-IN"/>
    <d v="2019-10-08T00:00:00"/>
    <s v="000000020023867"/>
    <n v="54"/>
    <s v="03-123989"/>
    <m/>
    <s v="21.0"/>
    <s v="00036.0"/>
    <s v="91001"/>
    <s v="85000"/>
    <n v="4340"/>
    <n v="9041101"/>
    <n v="1.24289843223899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7"/>
    <s v="2019/20"/>
    <m/>
    <x v="7"/>
    <n v="0"/>
    <n v="27"/>
    <s v="0173641-IN"/>
    <d v="2019-10-08T00:00:00"/>
    <s v="000000020023867"/>
    <n v="27"/>
    <s v="03-123989"/>
    <m/>
    <s v="21.0"/>
    <s v="00036.0"/>
    <s v="91001"/>
    <s v="85000"/>
    <n v="4340"/>
    <n v="9041101"/>
    <n v="6.2144921611949499E-6"/>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7798.34"/>
    <s v="0173804-IN"/>
    <d v="2019-10-21T00:00:00"/>
    <s v="000000020028933"/>
    <n v="7798.34"/>
    <s v="03-123989"/>
    <m/>
    <s v="21.0"/>
    <s v="00036.0"/>
    <s v="91001"/>
    <s v="85000"/>
    <n v="4300"/>
    <n v="9041101"/>
    <n v="1.7949156592715937E-3"/>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190"/>
    <s v="0173804-IN"/>
    <d v="2019-10-21T00:00:00"/>
    <s v="000000020028933"/>
    <n v="190"/>
    <s v="03-123989"/>
    <m/>
    <s v="21.0"/>
    <s v="00036.0"/>
    <s v="91001"/>
    <s v="85000"/>
    <n v="4340"/>
    <n v="9041101"/>
    <n v="4.3731611504705202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100"/>
    <s v="0173804-IN"/>
    <d v="2019-10-21T00:00:00"/>
    <s v="000000020028933"/>
    <n v="100"/>
    <s v="03-123989"/>
    <m/>
    <s v="21.0"/>
    <s v="00036.0"/>
    <s v="91001"/>
    <s v="85000"/>
    <n v="4340"/>
    <n v="9041101"/>
    <n v="2.301663763405537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232.8"/>
    <s v="0173804-IN"/>
    <d v="2019-10-21T00:00:00"/>
    <s v="000000020028933"/>
    <n v="232.8"/>
    <s v="03-123989"/>
    <m/>
    <s v="21.0"/>
    <s v="00036.0"/>
    <s v="91001"/>
    <s v="85000"/>
    <n v="4340"/>
    <n v="9041101"/>
    <n v="5.3582732412080904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640.6"/>
    <s v="0173804-IN"/>
    <d v="2019-10-21T00:00:00"/>
    <s v="000000020028933"/>
    <n v="640.6"/>
    <s v="03-123989"/>
    <m/>
    <s v="21.0"/>
    <s v="00036.0"/>
    <s v="91001"/>
    <s v="85000"/>
    <n v="4340"/>
    <n v="9041101"/>
    <n v="1.4744458068375872E-4"/>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60"/>
    <s v="0173804-IN"/>
    <d v="2019-10-21T00:00:00"/>
    <s v="000000020028933"/>
    <n v="60"/>
    <s v="03-123989"/>
    <m/>
    <s v="21.0"/>
    <s v="00036.0"/>
    <s v="91001"/>
    <s v="85000"/>
    <n v="4340"/>
    <n v="9041101"/>
    <n v="1.3809982580433222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30"/>
    <s v="0173804-IN"/>
    <d v="2019-10-21T00:00:00"/>
    <s v="000000020028933"/>
    <n v="30"/>
    <s v="03-123989"/>
    <m/>
    <s v="21.0"/>
    <s v="00036.0"/>
    <s v="91001"/>
    <s v="85000"/>
    <n v="4340"/>
    <n v="9041101"/>
    <n v="6.9049912902166112E-6"/>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s v="2-512"/>
    <x v="7"/>
    <n v="0"/>
    <n v="73694.31"/>
    <s v="0175624-IN"/>
    <d v="2019-10-21T00:00:00"/>
    <s v="000000020028933"/>
    <n v="73694.31"/>
    <s v="03-123989"/>
    <m/>
    <s v="21.0"/>
    <s v="00036.0"/>
    <s v="91001"/>
    <s v="85000"/>
    <n v="4300"/>
    <n v="9041101"/>
    <n v="1.696195228961743E-2"/>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s v="2-512"/>
    <x v="7"/>
    <n v="0"/>
    <n v="6053.67"/>
    <s v="0175624-IN"/>
    <d v="2019-10-21T00:00:00"/>
    <s v="000000020028933"/>
    <n v="6053.67"/>
    <s v="03-123989"/>
    <m/>
    <s v="21.0"/>
    <s v="00036.0"/>
    <s v="91001"/>
    <s v="85000"/>
    <n v="4340"/>
    <n v="9041101"/>
    <n v="1.3933512874615198E-3"/>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283.5"/>
    <s v="0175624-IN"/>
    <d v="2019-10-21T00:00:00"/>
    <s v="000000020028933"/>
    <n v="283.5"/>
    <s v="03-123989"/>
    <m/>
    <s v="21.0"/>
    <s v="00036.0"/>
    <s v="91001"/>
    <s v="85000"/>
    <n v="4340"/>
    <n v="9041101"/>
    <n v="6.5252167692546973E-5"/>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567"/>
    <s v="0175624-IN"/>
    <d v="2019-10-21T00:00:00"/>
    <s v="000000020028933"/>
    <n v="567"/>
    <s v="03-123989"/>
    <m/>
    <s v="21.0"/>
    <s v="00036.0"/>
    <s v="91001"/>
    <s v="85000"/>
    <n v="4340"/>
    <n v="9041101"/>
    <n v="1.3050433538509395E-4"/>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945"/>
    <s v="0175624-IN"/>
    <d v="2019-10-21T00:00:00"/>
    <s v="000000020028933"/>
    <n v="945"/>
    <s v="03-123989"/>
    <m/>
    <s v="21.0"/>
    <s v="00036.0"/>
    <s v="91001"/>
    <s v="85000"/>
    <n v="4340"/>
    <n v="9041101"/>
    <n v="2.1750722564182326E-4"/>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1795.5"/>
    <s v="0175624-IN"/>
    <d v="2019-10-21T00:00:00"/>
    <s v="000000020028933"/>
    <n v="1795.5"/>
    <s v="03-123989"/>
    <m/>
    <s v="21.0"/>
    <s v="00036.0"/>
    <s v="91001"/>
    <s v="85000"/>
    <n v="4340"/>
    <n v="9041101"/>
    <n v="4.132637287194642E-4"/>
    <s v="Lenovo 300e Laptops, electronic waste, 3 yr sealed battery replacement, 4.5 year warranty, integration services, imaging, asset tag &amp; reporting, cart wiring, and delivery for California. Total computers: 227"/>
    <s v="California-3-21st Century classroom"/>
  </r>
  <r>
    <s v="California-21st Century classroom-Technology"/>
    <n v="3"/>
    <s v="Technology"/>
    <x v="15"/>
    <x v="0"/>
    <x v="2"/>
    <x v="2"/>
    <x v="7"/>
    <x v="39"/>
    <s v="2019/20"/>
    <m/>
    <x v="7"/>
    <n v="0"/>
    <n v="2199.96"/>
    <s v="0175624-IN"/>
    <d v="2019-10-21T00:00:00"/>
    <s v="000000020028933"/>
    <n v="2199.96"/>
    <s v="03-123989"/>
    <m/>
    <s v="21.0"/>
    <s v="00036.0"/>
    <s v="91001"/>
    <s v="85000"/>
    <n v="4340"/>
    <n v="9041101"/>
    <n v="5.0635682129416453E-4"/>
    <s v="Lenovo 300e Laptops, electronic waste, 3 yr sealed battery replacement, 4.5 year warranty, integration services, imaging, asset tag &amp; reporting, cart wiring, and delivery for California. Total computers: 227"/>
    <s v="California-3-21st Century classroom"/>
  </r>
  <r>
    <s v="Cedarlane-21st Century classroom-Technology"/>
    <n v="1"/>
    <s v="Technology"/>
    <x v="4"/>
    <x v="0"/>
    <x v="2"/>
    <x v="2"/>
    <x v="7"/>
    <x v="38"/>
    <s v="2019/20"/>
    <m/>
    <x v="7"/>
    <n v="0"/>
    <n v="17466.509999999998"/>
    <s v="0173447-IN"/>
    <d v="2019-10-10T00:00:00"/>
    <s v="000000020025135"/>
    <n v="17466.509999999998"/>
    <s v="03-120780"/>
    <m/>
    <s v="21.0"/>
    <s v="00036.0"/>
    <s v="91001"/>
    <s v="85000"/>
    <n v="4300"/>
    <n v="9051101"/>
    <n v="4.020203314016044E-3"/>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135"/>
    <s v="0173447-IN"/>
    <d v="2019-10-10T00:00:00"/>
    <s v="000000020025135"/>
    <n v="135"/>
    <s v="03-120780"/>
    <m/>
    <s v="21.0"/>
    <s v="00036.0"/>
    <s v="91001"/>
    <s v="85000"/>
    <n v="4340"/>
    <n v="9051101"/>
    <n v="3.1072460805974748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225"/>
    <s v="0173447-IN"/>
    <d v="2019-10-10T00:00:00"/>
    <s v="000000020025135"/>
    <n v="225"/>
    <s v="03-120780"/>
    <m/>
    <s v="21.0"/>
    <s v="00036.0"/>
    <s v="91001"/>
    <s v="85000"/>
    <n v="4340"/>
    <n v="9051101"/>
    <n v="5.1787434676624587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427.5"/>
    <s v="0173447-IN"/>
    <d v="2019-10-10T00:00:00"/>
    <s v="000000020025135"/>
    <n v="427.5"/>
    <s v="03-120780"/>
    <m/>
    <s v="21.0"/>
    <s v="00036.0"/>
    <s v="91001"/>
    <s v="85000"/>
    <n v="4340"/>
    <n v="9051101"/>
    <n v="9.8396125885586715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523.79999999999995"/>
    <s v="0173447-IN"/>
    <d v="2019-10-10T00:00:00"/>
    <s v="000000020025135"/>
    <n v="523.79999999999995"/>
    <s v="03-120780"/>
    <m/>
    <s v="21.0"/>
    <s v="00036.0"/>
    <s v="91001"/>
    <s v="85000"/>
    <n v="4340"/>
    <n v="9051101"/>
    <n v="1.2056114792718202E-4"/>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1441.35"/>
    <s v="0173447-IN"/>
    <d v="2019-10-10T00:00:00"/>
    <s v="000000020025135"/>
    <n v="1441.35"/>
    <s v="03-120780"/>
    <m/>
    <s v="21.0"/>
    <s v="00036.0"/>
    <s v="91001"/>
    <s v="85000"/>
    <n v="4340"/>
    <n v="9051101"/>
    <n v="3.3175030653845707E-4"/>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67.5"/>
    <s v="0173447-IN"/>
    <d v="2019-10-10T00:00:00"/>
    <s v="000000020025135"/>
    <n v="67.5"/>
    <s v="03-120780"/>
    <m/>
    <s v="21.0"/>
    <s v="00036.0"/>
    <s v="91001"/>
    <s v="85000"/>
    <n v="4340"/>
    <n v="9051101"/>
    <n v="1.5536230402987374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11644.34"/>
    <s v="0173687-IN"/>
    <d v="2019-10-10T00:00:00"/>
    <s v="000000020025135"/>
    <n v="11644.34"/>
    <s v="03-120780"/>
    <m/>
    <s v="21.0"/>
    <s v="00036.0"/>
    <s v="91001"/>
    <s v="85000"/>
    <n v="4300"/>
    <n v="9051101"/>
    <n v="2.6801355426773633E-3"/>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150"/>
    <s v="0173687-IN"/>
    <d v="2019-10-10T00:00:00"/>
    <s v="000000020025135"/>
    <n v="150"/>
    <s v="03-120780"/>
    <m/>
    <s v="21.0"/>
    <s v="00036.0"/>
    <s v="91001"/>
    <s v="85000"/>
    <n v="4340"/>
    <n v="9051101"/>
    <n v="3.4524956451083058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285"/>
    <s v="0173687-IN"/>
    <d v="2019-10-10T00:00:00"/>
    <s v="000000020025135"/>
    <n v="285"/>
    <s v="03-120780"/>
    <m/>
    <s v="21.0"/>
    <s v="00036.0"/>
    <s v="91001"/>
    <s v="85000"/>
    <n v="4340"/>
    <n v="9051101"/>
    <n v="6.5597417257057806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349.2"/>
    <s v="0173687-IN"/>
    <d v="2019-10-10T00:00:00"/>
    <s v="000000020025135"/>
    <n v="349.2"/>
    <s v="03-120780"/>
    <m/>
    <s v="21.0"/>
    <s v="00036.0"/>
    <s v="91001"/>
    <s v="85000"/>
    <n v="4340"/>
    <n v="9051101"/>
    <n v="8.0374098618121359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960.9"/>
    <s v="0173687-IN"/>
    <d v="2019-10-10T00:00:00"/>
    <s v="000000020025135"/>
    <n v="960.9"/>
    <s v="03-120780"/>
    <m/>
    <s v="21.0"/>
    <s v="00036.0"/>
    <s v="91001"/>
    <s v="85000"/>
    <n v="4340"/>
    <n v="9051101"/>
    <n v="2.2116687102563805E-4"/>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90"/>
    <s v="0173687-IN"/>
    <d v="2019-10-10T00:00:00"/>
    <s v="000000020025135"/>
    <n v="90"/>
    <s v="03-120780"/>
    <m/>
    <s v="21.0"/>
    <s v="00036.0"/>
    <s v="91001"/>
    <s v="85000"/>
    <n v="4340"/>
    <n v="9051101"/>
    <n v="2.0714973870649835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8"/>
    <s v="2019/20"/>
    <m/>
    <x v="7"/>
    <n v="0"/>
    <n v="45"/>
    <s v="0173687-IN"/>
    <d v="2019-10-10T00:00:00"/>
    <s v="000000020025135"/>
    <n v="45"/>
    <s v="03-120780"/>
    <m/>
    <s v="21.0"/>
    <s v="00036.0"/>
    <s v="91001"/>
    <s v="85000"/>
    <n v="4340"/>
    <n v="9051101"/>
    <n v="1.0357486935324918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9"/>
    <s v="2019/20"/>
    <s v="2-512"/>
    <x v="7"/>
    <n v="0"/>
    <n v="7762.89"/>
    <s v="0173800-IN"/>
    <d v="2019-10-21T00:00:00"/>
    <s v="000000020028933"/>
    <n v="7762.89"/>
    <s v="03-120780"/>
    <m/>
    <s v="21.0"/>
    <s v="00036.0"/>
    <s v="91001"/>
    <s v="85000"/>
    <n v="4300"/>
    <n v="9051101"/>
    <n v="1.786756261230321E-3"/>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9"/>
    <s v="2019/20"/>
    <s v="2-512"/>
    <x v="7"/>
    <n v="0"/>
    <n v="30"/>
    <s v="0173800-IN"/>
    <d v="2019-10-21T00:00:00"/>
    <s v="000000020028933"/>
    <n v="30"/>
    <s v="03-120780"/>
    <m/>
    <s v="21.0"/>
    <s v="00036.0"/>
    <s v="91001"/>
    <s v="85000"/>
    <n v="4340"/>
    <n v="9051101"/>
    <n v="6.9049912902166112E-6"/>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9"/>
    <s v="2019/20"/>
    <m/>
    <x v="7"/>
    <n v="0"/>
    <n v="190"/>
    <s v="0173800-IN"/>
    <d v="2019-10-21T00:00:00"/>
    <s v="000000020028933"/>
    <n v="190"/>
    <s v="03-120780"/>
    <m/>
    <s v="21.0"/>
    <s v="00036.0"/>
    <s v="91001"/>
    <s v="85000"/>
    <n v="4340"/>
    <n v="9051101"/>
    <n v="4.3731611504705202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9"/>
    <s v="2019/20"/>
    <m/>
    <x v="7"/>
    <n v="0"/>
    <n v="100"/>
    <s v="0173800-IN"/>
    <d v="2019-10-21T00:00:00"/>
    <s v="000000020028933"/>
    <n v="100"/>
    <s v="03-120780"/>
    <m/>
    <s v="21.0"/>
    <s v="00036.0"/>
    <s v="91001"/>
    <s v="85000"/>
    <n v="4340"/>
    <n v="9051101"/>
    <n v="2.301663763405537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9"/>
    <s v="2019/20"/>
    <m/>
    <x v="7"/>
    <n v="0"/>
    <n v="232.8"/>
    <s v="0173800-IN"/>
    <d v="2019-10-21T00:00:00"/>
    <s v="000000020028933"/>
    <n v="232.8"/>
    <s v="03-120780"/>
    <m/>
    <s v="21.0"/>
    <s v="00036.0"/>
    <s v="91001"/>
    <s v="85000"/>
    <n v="4340"/>
    <n v="9051101"/>
    <n v="5.3582732412080904E-5"/>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9"/>
    <s v="2019/20"/>
    <m/>
    <x v="7"/>
    <n v="0"/>
    <n v="640.6"/>
    <s v="0173800-IN"/>
    <d v="2019-10-21T00:00:00"/>
    <s v="000000020028933"/>
    <n v="640.6"/>
    <s v="03-120780"/>
    <m/>
    <s v="21.0"/>
    <s v="00036.0"/>
    <s v="91001"/>
    <s v="85000"/>
    <n v="4340"/>
    <n v="9051101"/>
    <n v="1.4744458068375872E-4"/>
    <s v="Lenovo 300e Laptops, electronic waste, 3 yr sealed battery replacement, 4.5 year warranty, integration services, imaging, asset tag &amp; reporting, cart wiring, and delivery for Cedarlane. Total computers: 95"/>
    <s v="Cedarlane-1-21st Century classroom"/>
  </r>
  <r>
    <s v="Cedarlane-21st Century classroom-Technology"/>
    <n v="1"/>
    <s v="Technology"/>
    <x v="4"/>
    <x v="0"/>
    <x v="2"/>
    <x v="2"/>
    <x v="7"/>
    <x v="39"/>
    <s v="2019/20"/>
    <m/>
    <x v="7"/>
    <n v="0"/>
    <n v="60"/>
    <s v="0173800-IN"/>
    <d v="2019-10-21T00:00:00"/>
    <s v="000000020028933"/>
    <n v="60"/>
    <s v="03-120780"/>
    <m/>
    <s v="21.0"/>
    <s v="00036.0"/>
    <s v="91001"/>
    <s v="85000"/>
    <n v="4340"/>
    <n v="9051101"/>
    <n v="1.3809982580433222E-5"/>
    <s v="Lenovo 300e Laptops, electronic waste, 3 yr sealed battery replacement, 4.5 year warranty, integration services, imaging, asset tag &amp; reporting, cart wiring, and delivery for Cedarlane. Total computers: 95"/>
    <s v="Cedarlane-1-21st Century classroom"/>
  </r>
  <r>
    <s v="Del Valle-21st Century classroom-Technology"/>
    <n v="7"/>
    <s v="Technology"/>
    <x v="28"/>
    <x v="0"/>
    <x v="2"/>
    <x v="2"/>
    <x v="7"/>
    <x v="38"/>
    <s v="2019/20"/>
    <m/>
    <x v="7"/>
    <n v="0"/>
    <n v="15596.67"/>
    <s v="0173756-IN"/>
    <d v="2019-10-10T00:00:00"/>
    <s v="000000020025135"/>
    <n v="15596.67"/>
    <m/>
    <m/>
    <s v="21.0"/>
    <s v="00036.0"/>
    <s v="91001"/>
    <s v="85000"/>
    <n v="4300"/>
    <n v="9061101"/>
    <n v="3.5898290168794238E-3"/>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200"/>
    <s v="0173756-IN"/>
    <d v="2019-10-10T00:00:00"/>
    <s v="000000020025135"/>
    <n v="200"/>
    <m/>
    <m/>
    <s v="21.0"/>
    <s v="00036.0"/>
    <s v="91001"/>
    <s v="85000"/>
    <n v="4340"/>
    <n v="9061101"/>
    <n v="4.6033275268110739E-5"/>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120"/>
    <s v="0173756-IN"/>
    <d v="2019-10-10T00:00:00"/>
    <s v="000000020025135"/>
    <n v="120"/>
    <m/>
    <m/>
    <s v="21.0"/>
    <s v="00036.0"/>
    <s v="91001"/>
    <s v="85000"/>
    <n v="4340"/>
    <n v="9061101"/>
    <n v="2.7619965160866445E-5"/>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380"/>
    <s v="0173756-IN"/>
    <d v="2019-10-10T00:00:00"/>
    <s v="000000020025135"/>
    <n v="380"/>
    <m/>
    <m/>
    <s v="21.0"/>
    <s v="00036.0"/>
    <s v="91001"/>
    <s v="85000"/>
    <n v="4340"/>
    <n v="9061101"/>
    <n v="8.7463223009410403E-5"/>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465.6"/>
    <s v="0173756-IN"/>
    <d v="2019-10-10T00:00:00"/>
    <s v="000000020025135"/>
    <n v="465.6"/>
    <m/>
    <m/>
    <s v="21.0"/>
    <s v="00036.0"/>
    <s v="91001"/>
    <s v="85000"/>
    <n v="4340"/>
    <n v="9061101"/>
    <n v="1.0716546482416181E-4"/>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1281.2"/>
    <s v="0173756-IN"/>
    <d v="2019-10-10T00:00:00"/>
    <s v="000000020025135"/>
    <n v="1281.2"/>
    <m/>
    <m/>
    <s v="21.0"/>
    <s v="00036.0"/>
    <s v="91001"/>
    <s v="85000"/>
    <n v="4340"/>
    <n v="9061101"/>
    <n v="2.9488916136751744E-4"/>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60"/>
    <s v="0173756-IN"/>
    <d v="2019-10-10T00:00:00"/>
    <s v="000000020025135"/>
    <n v="60"/>
    <m/>
    <m/>
    <s v="21.0"/>
    <s v="00036.0"/>
    <s v="91001"/>
    <s v="85000"/>
    <n v="4340"/>
    <n v="9061101"/>
    <n v="1.3809982580433222E-5"/>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s v="2-512"/>
    <x v="7"/>
    <n v="0"/>
    <n v="6628.59"/>
    <s v="0175538-IN"/>
    <d v="2019-10-10T00:00:00"/>
    <s v="000000020025135"/>
    <n v="6628.59"/>
    <m/>
    <m/>
    <s v="21.0"/>
    <s v="00036.0"/>
    <s v="91001"/>
    <s v="85000"/>
    <n v="4300"/>
    <n v="9061101"/>
    <n v="1.525678540547231E-3"/>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s v="2-512"/>
    <x v="7"/>
    <n v="0"/>
    <n v="25.5"/>
    <s v="0175538-IN"/>
    <d v="2019-10-10T00:00:00"/>
    <s v="000000020025135"/>
    <n v="25.5"/>
    <m/>
    <m/>
    <s v="21.0"/>
    <s v="00036.0"/>
    <s v="91001"/>
    <s v="85000"/>
    <n v="4340"/>
    <n v="9061101"/>
    <n v="5.8692425966841193E-6"/>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197.88"/>
    <s v="0175538-IN"/>
    <d v="2019-10-10T00:00:00"/>
    <s v="000000020025135"/>
    <n v="197.88"/>
    <m/>
    <m/>
    <s v="21.0"/>
    <s v="00036.0"/>
    <s v="91001"/>
    <s v="85000"/>
    <n v="4340"/>
    <n v="9061101"/>
    <n v="4.5545322550268767E-5"/>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161.5"/>
    <s v="0175538-IN"/>
    <d v="2019-10-10T00:00:00"/>
    <s v="000000020025135"/>
    <n v="161.5"/>
    <m/>
    <m/>
    <s v="21.0"/>
    <s v="00036.0"/>
    <s v="91001"/>
    <s v="85000"/>
    <n v="4340"/>
    <n v="9061101"/>
    <n v="3.7171869778999421E-5"/>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85"/>
    <s v="0175538-IN"/>
    <d v="2019-10-10T00:00:00"/>
    <s v="000000020025135"/>
    <n v="85"/>
    <m/>
    <m/>
    <s v="21.0"/>
    <s v="00036.0"/>
    <s v="91001"/>
    <s v="85000"/>
    <n v="4340"/>
    <n v="9061101"/>
    <n v="1.9564141988947067E-5"/>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544.51"/>
    <s v="0175538-IN"/>
    <d v="2019-10-10T00:00:00"/>
    <s v="000000020025135"/>
    <n v="544.51"/>
    <m/>
    <m/>
    <s v="21.0"/>
    <s v="00036.0"/>
    <s v="91001"/>
    <s v="85000"/>
    <n v="4340"/>
    <n v="9061101"/>
    <n v="1.2532789358119491E-4"/>
    <s v="Lenovo 300e Laptops, electronic waste, 3 yr sealed battery replacement, 4.5 year warranty, integration services, imaging, asset tag &amp; reporting, cart wiring, and delivery for Del Valle. Total computers: 57"/>
    <s v="Del Valle-7-21st Century classroom"/>
  </r>
  <r>
    <s v="Del Valle-21st Century classroom-Technology"/>
    <n v="7"/>
    <s v="Technology"/>
    <x v="28"/>
    <x v="0"/>
    <x v="2"/>
    <x v="2"/>
    <x v="7"/>
    <x v="38"/>
    <s v="2019/20"/>
    <m/>
    <x v="7"/>
    <n v="0"/>
    <n v="51"/>
    <s v="0175538-IN"/>
    <d v="2019-10-10T00:00:00"/>
    <s v="000000020025135"/>
    <n v="51"/>
    <m/>
    <m/>
    <s v="21.0"/>
    <s v="00036.0"/>
    <s v="91001"/>
    <s v="85000"/>
    <n v="4340"/>
    <n v="9061101"/>
    <n v="1.1738485193368239E-5"/>
    <s v="Lenovo 300e Laptops, electronic waste, 3 yr sealed battery replacement, 4.5 year warranty, integration services, imaging, asset tag &amp; reporting, cart wiring, and delivery for Del Valle. Total computers: 57"/>
    <s v="Del Valle-7-21st Century classroom"/>
  </r>
  <r>
    <s v="District Office-21st Century classroom-Technology"/>
    <n v="0"/>
    <s v="Technology"/>
    <x v="1"/>
    <x v="0"/>
    <x v="2"/>
    <x v="2"/>
    <x v="7"/>
    <x v="38"/>
    <s v="2019/20"/>
    <s v="2-512"/>
    <x v="7"/>
    <n v="0"/>
    <n v="16690.22"/>
    <s v="0174219-IN"/>
    <d v="2019-10-10T00:00:00"/>
    <s v="000000020025135"/>
    <n v="16690.22"/>
    <m/>
    <m/>
    <s v="21.0"/>
    <s v="00036.0"/>
    <s v="91001"/>
    <s v="85000"/>
    <n v="4300"/>
    <n v="9851100"/>
    <n v="3.8415274577266365E-3"/>
    <s v="Lenovo 300e Laptops, electronic waste, 3 yr sealed battery replacement, 4.5 year warranty, integration services, imaging, asset tag &amp; reporting, cart wiring, and delivery for District-wide use. Total computers: 43"/>
    <s v="District Office-0-21st Century classroom"/>
  </r>
  <r>
    <s v="District Office-21st Century classroom-Technology"/>
    <n v="0"/>
    <s v="Technology"/>
    <x v="1"/>
    <x v="0"/>
    <x v="2"/>
    <x v="2"/>
    <x v="7"/>
    <x v="38"/>
    <s v="2019/20"/>
    <s v="2-512"/>
    <x v="7"/>
    <n v="0"/>
    <n v="64.5"/>
    <s v="0174219-IN"/>
    <d v="2019-10-10T00:00:00"/>
    <s v="000000020025135"/>
    <n v="64.5"/>
    <m/>
    <m/>
    <s v="21.0"/>
    <s v="00036.0"/>
    <s v="91001"/>
    <s v="85000"/>
    <n v="4340"/>
    <n v="9851100"/>
    <n v="1.4845731273965714E-5"/>
    <s v="Lenovo 300e Laptops, electronic waste, 3 yr sealed battery replacement, 4.5 year warranty, integration services, imaging, asset tag &amp; reporting, cart wiring, and delivery for District-wide use. Total computers: 43"/>
    <s v="District Office-0-21st Century classroom"/>
  </r>
  <r>
    <s v="District Office-21st Century classroom-Technology"/>
    <n v="0"/>
    <s v="Technology"/>
    <x v="1"/>
    <x v="0"/>
    <x v="2"/>
    <x v="2"/>
    <x v="7"/>
    <x v="38"/>
    <s v="2019/20"/>
    <m/>
    <x v="7"/>
    <n v="0"/>
    <n v="215"/>
    <s v="0174219-IN"/>
    <d v="2019-10-10T00:00:00"/>
    <s v="000000020025135"/>
    <n v="215"/>
    <m/>
    <m/>
    <s v="21.0"/>
    <s v="00036.0"/>
    <s v="91001"/>
    <s v="85000"/>
    <n v="4340"/>
    <n v="9851100"/>
    <n v="4.9485770913219049E-5"/>
    <s v="Lenovo 300e Laptops, electronic waste, 3 yr sealed battery replacement, 4.5 year warranty, integration services, imaging, asset tag &amp; reporting, cart wiring, and delivery for District-wide use. Total computers: 43"/>
    <s v="District Office-0-21st Century classroom"/>
  </r>
  <r>
    <s v="District Office-21st Century classroom-Technology"/>
    <n v="0"/>
    <s v="Technology"/>
    <x v="1"/>
    <x v="0"/>
    <x v="2"/>
    <x v="2"/>
    <x v="7"/>
    <x v="38"/>
    <s v="2019/20"/>
    <m/>
    <x v="7"/>
    <n v="0"/>
    <n v="129"/>
    <s v="0174219-IN"/>
    <d v="2019-10-10T00:00:00"/>
    <s v="000000020025135"/>
    <n v="129"/>
    <m/>
    <m/>
    <s v="21.0"/>
    <s v="00036.0"/>
    <s v="91001"/>
    <s v="85000"/>
    <n v="4340"/>
    <n v="9851100"/>
    <n v="2.9691462547931429E-5"/>
    <s v="Lenovo 300e Laptops, electronic waste, 3 yr sealed battery replacement, 4.5 year warranty, integration services, imaging, asset tag &amp; reporting, cart wiring, and delivery for District-wide use. Total computers: 43"/>
    <s v="District Office-0-21st Century classroom"/>
  </r>
  <r>
    <s v="District Office-21st Century classroom-Technology"/>
    <n v="0"/>
    <s v="Technology"/>
    <x v="1"/>
    <x v="0"/>
    <x v="2"/>
    <x v="2"/>
    <x v="7"/>
    <x v="38"/>
    <s v="2019/20"/>
    <m/>
    <x v="7"/>
    <n v="0"/>
    <n v="408.5"/>
    <s v="0174219-IN"/>
    <d v="2019-10-10T00:00:00"/>
    <s v="000000020025135"/>
    <n v="408.5"/>
    <m/>
    <m/>
    <s v="21.0"/>
    <s v="00036.0"/>
    <s v="91001"/>
    <s v="85000"/>
    <n v="4340"/>
    <n v="9851100"/>
    <n v="9.4022964735116191E-5"/>
    <s v="Lenovo 300e Laptops, electronic waste, 3 yr sealed battery replacement, 4.5 year warranty, integration services, imaging, asset tag &amp; reporting, cart wiring, and delivery for District-wide use. Total computers: 43"/>
    <s v="District Office-0-21st Century classroom"/>
  </r>
  <r>
    <s v="District Office-21st Century classroom-Technology"/>
    <n v="0"/>
    <s v="Technology"/>
    <x v="1"/>
    <x v="0"/>
    <x v="2"/>
    <x v="2"/>
    <x v="7"/>
    <x v="38"/>
    <s v="2019/20"/>
    <m/>
    <x v="7"/>
    <n v="0"/>
    <n v="500.52000000000004"/>
    <s v="0174219-IN"/>
    <d v="2019-10-10T00:00:00"/>
    <s v="000000020025135"/>
    <n v="500.52000000000004"/>
    <m/>
    <m/>
    <s v="21.0"/>
    <s v="00036.0"/>
    <s v="91001"/>
    <s v="85000"/>
    <n v="4340"/>
    <n v="9851100"/>
    <n v="1.1520287468597395E-4"/>
    <s v="Lenovo 300e Laptops, electronic waste, 3 yr sealed battery replacement, 4.5 year warranty, integration services, imaging, asset tag &amp; reporting, cart wiring, and delivery for District-wide use. Total computers: 43"/>
    <s v="District Office-0-21st Century classroom"/>
  </r>
  <r>
    <s v="District Office-21st Century classroom-Technology"/>
    <n v="0"/>
    <s v="Technology"/>
    <x v="1"/>
    <x v="0"/>
    <x v="2"/>
    <x v="2"/>
    <x v="7"/>
    <x v="38"/>
    <s v="2019/20"/>
    <m/>
    <x v="7"/>
    <n v="0"/>
    <n v="1377.29"/>
    <s v="0174219-IN"/>
    <d v="2019-10-10T00:00:00"/>
    <s v="000000020025135"/>
    <n v="1377.29"/>
    <m/>
    <m/>
    <s v="21.0"/>
    <s v="00036.0"/>
    <s v="91001"/>
    <s v="85000"/>
    <n v="4340"/>
    <n v="9851100"/>
    <n v="3.1700584847008123E-4"/>
    <s v="Lenovo 300e Laptops, electronic waste, 3 yr sealed battery replacement, 4.5 year warranty, integration services, imaging, asset tag &amp; reporting, cart wiring, and delivery for District-wide use. Total computers: 43"/>
    <s v="District Office-0-21st Century classroom"/>
  </r>
  <r>
    <s v="Fairgrove-21st Century classroom-Technology"/>
    <n v="4"/>
    <s v="Technology"/>
    <x v="20"/>
    <x v="0"/>
    <x v="2"/>
    <x v="2"/>
    <x v="7"/>
    <x v="38"/>
    <s v="2019/20"/>
    <m/>
    <x v="7"/>
    <n v="0"/>
    <n v="15596.67"/>
    <s v="0173446-IN"/>
    <d v="2019-10-10T00:00:00"/>
    <s v="000000020025135"/>
    <n v="15596.67"/>
    <s v="03-124582"/>
    <m/>
    <s v="21.0"/>
    <s v="00036.0"/>
    <s v="91001"/>
    <s v="85000"/>
    <n v="4300"/>
    <n v="9091101"/>
    <n v="3.5898290168794238E-3"/>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200"/>
    <s v="0173446-IN"/>
    <d v="2019-10-10T00:00:00"/>
    <s v="000000020025135"/>
    <n v="200"/>
    <s v="03-124582"/>
    <m/>
    <s v="21.0"/>
    <s v="00036.0"/>
    <s v="91001"/>
    <s v="85000"/>
    <n v="4340"/>
    <n v="9091101"/>
    <n v="4.6033275268110739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120"/>
    <s v="0173446-IN"/>
    <d v="2019-10-10T00:00:00"/>
    <s v="000000020025135"/>
    <n v="120"/>
    <s v="03-124582"/>
    <m/>
    <s v="21.0"/>
    <s v="00036.0"/>
    <s v="91001"/>
    <s v="85000"/>
    <n v="4340"/>
    <n v="9091101"/>
    <n v="2.7619965160866445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380"/>
    <s v="0173446-IN"/>
    <d v="2019-10-10T00:00:00"/>
    <s v="000000020025135"/>
    <n v="380"/>
    <s v="03-124582"/>
    <m/>
    <s v="21.0"/>
    <s v="00036.0"/>
    <s v="91001"/>
    <s v="85000"/>
    <n v="4340"/>
    <n v="9091101"/>
    <n v="8.7463223009410403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465.6"/>
    <s v="0173446-IN"/>
    <d v="2019-10-10T00:00:00"/>
    <s v="000000020025135"/>
    <n v="465.6"/>
    <s v="03-124582"/>
    <m/>
    <s v="21.0"/>
    <s v="00036.0"/>
    <s v="91001"/>
    <s v="85000"/>
    <n v="4340"/>
    <n v="9091101"/>
    <n v="1.0716546482416181E-4"/>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1281.2"/>
    <s v="0173446-IN"/>
    <d v="2019-10-10T00:00:00"/>
    <s v="000000020025135"/>
    <n v="1281.2"/>
    <s v="03-124582"/>
    <m/>
    <s v="21.0"/>
    <s v="00036.0"/>
    <s v="91001"/>
    <s v="85000"/>
    <n v="4340"/>
    <n v="9091101"/>
    <n v="2.9488916136751744E-4"/>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60"/>
    <s v="0173446-IN"/>
    <d v="2019-10-10T00:00:00"/>
    <s v="000000020025135"/>
    <n v="60"/>
    <s v="03-124582"/>
    <m/>
    <s v="21.0"/>
    <s v="00036.0"/>
    <s v="91001"/>
    <s v="85000"/>
    <n v="4340"/>
    <n v="9091101"/>
    <n v="1.3809982580433222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s v="2-512"/>
    <x v="7"/>
    <n v="0"/>
    <n v="15206.76"/>
    <s v="0175539-IN"/>
    <d v="2019-10-10T00:00:00"/>
    <s v="000000020025135"/>
    <n v="15206.76"/>
    <s v="03-124582"/>
    <m/>
    <s v="21.0"/>
    <s v="00036.0"/>
    <s v="91001"/>
    <s v="85000"/>
    <n v="4300"/>
    <n v="9091101"/>
    <n v="3.5000848450804788E-3"/>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195"/>
    <s v="0175539-IN"/>
    <d v="2019-10-10T00:00:00"/>
    <s v="000000020025135"/>
    <n v="195"/>
    <s v="03-124582"/>
    <m/>
    <s v="21.0"/>
    <s v="00036.0"/>
    <s v="91001"/>
    <s v="85000"/>
    <n v="4340"/>
    <n v="9091101"/>
    <n v="4.4882443386407974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117"/>
    <s v="0175539-IN"/>
    <d v="2019-10-10T00:00:00"/>
    <s v="000000020025135"/>
    <n v="117"/>
    <s v="03-124582"/>
    <m/>
    <s v="21.0"/>
    <s v="00036.0"/>
    <s v="91001"/>
    <s v="85000"/>
    <n v="4340"/>
    <n v="9091101"/>
    <n v="2.6929466031844784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370.5"/>
    <s v="0175539-IN"/>
    <d v="2019-10-10T00:00:00"/>
    <s v="000000020025135"/>
    <n v="370.5"/>
    <s v="03-124582"/>
    <m/>
    <s v="21.0"/>
    <s v="00036.0"/>
    <s v="91001"/>
    <s v="85000"/>
    <n v="4340"/>
    <n v="9091101"/>
    <n v="8.5276642434175154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453.96"/>
    <s v="0175539-IN"/>
    <d v="2019-10-10T00:00:00"/>
    <s v="000000020025135"/>
    <n v="453.96"/>
    <s v="03-124582"/>
    <m/>
    <s v="21.0"/>
    <s v="00036.0"/>
    <s v="91001"/>
    <s v="85000"/>
    <n v="4340"/>
    <n v="9091101"/>
    <n v="1.0448632820355776E-4"/>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1249.17"/>
    <s v="0175539-IN"/>
    <d v="2019-10-10T00:00:00"/>
    <s v="000000020025135"/>
    <n v="1249.17"/>
    <s v="03-124582"/>
    <m/>
    <s v="21.0"/>
    <s v="00036.0"/>
    <s v="91001"/>
    <s v="85000"/>
    <n v="4340"/>
    <n v="9091101"/>
    <n v="2.8751693233332949E-4"/>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8"/>
    <s v="2019/20"/>
    <m/>
    <x v="7"/>
    <n v="0"/>
    <n v="58.5"/>
    <s v="0175539-IN"/>
    <d v="2019-10-10T00:00:00"/>
    <s v="000000020025135"/>
    <n v="58.5"/>
    <s v="03-124582"/>
    <m/>
    <s v="21.0"/>
    <s v="00036.0"/>
    <s v="91001"/>
    <s v="85000"/>
    <n v="4340"/>
    <n v="9091101"/>
    <n v="1.3464733015922392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9"/>
    <s v="2019/20"/>
    <m/>
    <x v="7"/>
    <n v="0"/>
    <n v="17546.27"/>
    <s v="0173770-IN"/>
    <d v="2019-10-21T00:00:00"/>
    <s v="000000020028933"/>
    <n v="17546.27"/>
    <s v="03-124582"/>
    <m/>
    <s v="21.0"/>
    <s v="00036.0"/>
    <s v="91001"/>
    <s v="85000"/>
    <n v="4300"/>
    <n v="9091101"/>
    <n v="4.0385613841929678E-3"/>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9"/>
    <s v="2019/20"/>
    <s v="2-512"/>
    <x v="7"/>
    <n v="0"/>
    <n v="1441.35"/>
    <s v="0173770-IN"/>
    <d v="2019-10-21T00:00:00"/>
    <s v="000000020028933"/>
    <n v="1441.35"/>
    <s v="03-124582"/>
    <m/>
    <s v="21.0"/>
    <s v="00036.0"/>
    <s v="91001"/>
    <s v="85000"/>
    <n v="4340"/>
    <n v="9091101"/>
    <n v="3.3175030653845707E-4"/>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9"/>
    <s v="2019/20"/>
    <m/>
    <x v="7"/>
    <n v="0"/>
    <n v="135"/>
    <s v="0173770-IN"/>
    <d v="2019-10-21T00:00:00"/>
    <s v="000000020028933"/>
    <n v="135"/>
    <s v="03-124582"/>
    <m/>
    <s v="21.0"/>
    <s v="00036.0"/>
    <s v="91001"/>
    <s v="85000"/>
    <n v="4340"/>
    <n v="9091101"/>
    <n v="3.1072460805974748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9"/>
    <s v="2019/20"/>
    <m/>
    <x v="7"/>
    <n v="0"/>
    <n v="67.5"/>
    <s v="0173770-IN"/>
    <d v="2019-10-21T00:00:00"/>
    <s v="000000020028933"/>
    <n v="67.5"/>
    <s v="03-124582"/>
    <m/>
    <s v="21.0"/>
    <s v="00036.0"/>
    <s v="91001"/>
    <s v="85000"/>
    <n v="4340"/>
    <n v="9091101"/>
    <n v="1.5536230402987374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9"/>
    <s v="2019/20"/>
    <m/>
    <x v="7"/>
    <n v="0"/>
    <n v="225"/>
    <s v="0173770-IN"/>
    <d v="2019-10-21T00:00:00"/>
    <s v="000000020028933"/>
    <n v="225"/>
    <s v="03-124582"/>
    <m/>
    <s v="21.0"/>
    <s v="00036.0"/>
    <s v="91001"/>
    <s v="85000"/>
    <n v="4340"/>
    <n v="9091101"/>
    <n v="5.1787434676624587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9"/>
    <s v="2019/20"/>
    <m/>
    <x v="7"/>
    <n v="0"/>
    <n v="427.5"/>
    <s v="0173770-IN"/>
    <d v="2019-10-21T00:00:00"/>
    <s v="000000020028933"/>
    <n v="427.5"/>
    <s v="03-124582"/>
    <m/>
    <s v="21.0"/>
    <s v="00036.0"/>
    <s v="91001"/>
    <s v="85000"/>
    <n v="4340"/>
    <n v="9091101"/>
    <n v="9.8396125885586715E-5"/>
    <s v="Lenovo 300e Laptops, electronic waste, 3 yr sealed battery replacement, 4.5 year warranty, integration services, imaging, asset tag &amp; reporting, cart wiring, and delivery for Fairgrove. Total computers: 124"/>
    <s v="Fairgrove-4-21st Century classroom"/>
  </r>
  <r>
    <s v="Fairgrove-21st Century classroom-Technology"/>
    <n v="4"/>
    <s v="Technology"/>
    <x v="20"/>
    <x v="0"/>
    <x v="2"/>
    <x v="2"/>
    <x v="7"/>
    <x v="39"/>
    <s v="2019/20"/>
    <m/>
    <x v="7"/>
    <n v="0"/>
    <n v="523.79999999999995"/>
    <s v="0173770-IN"/>
    <d v="2019-10-21T00:00:00"/>
    <s v="000000020028933"/>
    <n v="523.79999999999995"/>
    <s v="03-124582"/>
    <m/>
    <s v="21.0"/>
    <s v="00036.0"/>
    <s v="91001"/>
    <s v="85000"/>
    <n v="4340"/>
    <n v="9091101"/>
    <n v="1.2056114792718202E-4"/>
    <s v="Lenovo 300e Laptops, electronic waste, 3 yr sealed battery replacement, 4.5 year warranty, integration services, imaging, asset tag &amp; reporting, cart wiring, and delivery for Fairgrove. Total computers: 124"/>
    <s v="Fairgrove-4-21st Century classroom"/>
  </r>
  <r>
    <s v="Grandview-21st Century classroom-Technology"/>
    <n v="2"/>
    <s v="Technology"/>
    <x v="6"/>
    <x v="0"/>
    <x v="2"/>
    <x v="2"/>
    <x v="7"/>
    <x v="38"/>
    <s v="2019/20"/>
    <s v="2-512"/>
    <x v="7"/>
    <n v="0"/>
    <n v="10479.91"/>
    <s v="0175540-IN"/>
    <d v="2019-10-10T00:00:00"/>
    <s v="000000020025135"/>
    <n v="10479.91"/>
    <s v="03-121294"/>
    <m/>
    <s v="21.0"/>
    <s v="00036.0"/>
    <s v="91001"/>
    <s v="85000"/>
    <n v="4300"/>
    <n v="9121101"/>
    <n v="2.4121229090751321E-3"/>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8"/>
    <s v="2019/20"/>
    <m/>
    <x v="7"/>
    <n v="0"/>
    <n v="135"/>
    <s v="0175540-IN"/>
    <d v="2019-10-10T00:00:00"/>
    <s v="000000020025135"/>
    <n v="135"/>
    <s v="03-121294"/>
    <m/>
    <s v="21.0"/>
    <s v="00036.0"/>
    <s v="91001"/>
    <s v="85000"/>
    <n v="4340"/>
    <n v="9121101"/>
    <n v="3.1072460805974748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8"/>
    <s v="2019/20"/>
    <m/>
    <x v="7"/>
    <n v="0"/>
    <n v="81"/>
    <s v="0175540-IN"/>
    <d v="2019-10-10T00:00:00"/>
    <s v="000000020025135"/>
    <n v="81"/>
    <s v="03-121294"/>
    <m/>
    <s v="21.0"/>
    <s v="00036.0"/>
    <s v="91001"/>
    <s v="85000"/>
    <n v="4340"/>
    <n v="9121101"/>
    <n v="1.8643476483584851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8"/>
    <s v="2019/20"/>
    <m/>
    <x v="7"/>
    <n v="0"/>
    <n v="256.5"/>
    <s v="0175540-IN"/>
    <d v="2019-10-10T00:00:00"/>
    <s v="000000020025135"/>
    <n v="256.5"/>
    <s v="03-121294"/>
    <m/>
    <s v="21.0"/>
    <s v="00036.0"/>
    <s v="91001"/>
    <s v="85000"/>
    <n v="4340"/>
    <n v="9121101"/>
    <n v="5.9037675531352025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8"/>
    <s v="2019/20"/>
    <m/>
    <x v="7"/>
    <n v="0"/>
    <n v="314.28000000000003"/>
    <s v="0175540-IN"/>
    <d v="2019-10-10T00:00:00"/>
    <s v="000000020025135"/>
    <n v="314.28000000000003"/>
    <s v="03-121294"/>
    <m/>
    <s v="21.0"/>
    <s v="00036.0"/>
    <s v="91001"/>
    <s v="85000"/>
    <n v="4340"/>
    <n v="9121101"/>
    <n v="7.2336688756309222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8"/>
    <s v="2019/20"/>
    <m/>
    <x v="7"/>
    <n v="0"/>
    <n v="864.81"/>
    <s v="0175540-IN"/>
    <d v="2019-10-10T00:00:00"/>
    <s v="000000020025135"/>
    <n v="864.81"/>
    <s v="03-121294"/>
    <m/>
    <s v="21.0"/>
    <s v="00036.0"/>
    <s v="91001"/>
    <s v="85000"/>
    <n v="4340"/>
    <n v="9121101"/>
    <n v="1.9905018392307424E-4"/>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8"/>
    <s v="2019/20"/>
    <m/>
    <x v="7"/>
    <n v="0"/>
    <n v="40.5"/>
    <s v="0175540-IN"/>
    <d v="2019-10-10T00:00:00"/>
    <s v="000000020025135"/>
    <n v="40.5"/>
    <s v="03-121294"/>
    <m/>
    <s v="21.0"/>
    <s v="00036.0"/>
    <s v="91001"/>
    <s v="85000"/>
    <n v="4340"/>
    <n v="9121101"/>
    <n v="9.3217382417924257E-6"/>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9"/>
    <s v="2019/20"/>
    <m/>
    <x v="7"/>
    <n v="0"/>
    <n v="7762.89"/>
    <s v="0173759-IN"/>
    <d v="2019-10-21T00:00:00"/>
    <s v="000000020028933"/>
    <n v="7762.89"/>
    <s v="03-121294"/>
    <m/>
    <s v="21.0"/>
    <s v="00036.0"/>
    <s v="91001"/>
    <s v="85000"/>
    <n v="4300"/>
    <n v="9121101"/>
    <n v="1.786756261230321E-3"/>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9"/>
    <s v="2019/20"/>
    <s v="2-512"/>
    <x v="7"/>
    <n v="0"/>
    <n v="30"/>
    <s v="0173759-IN"/>
    <d v="2019-10-21T00:00:00"/>
    <s v="000000020028933"/>
    <n v="30"/>
    <s v="03-121294"/>
    <m/>
    <s v="21.0"/>
    <s v="00036.0"/>
    <s v="91001"/>
    <s v="85000"/>
    <n v="4340"/>
    <n v="9121101"/>
    <n v="6.9049912902166112E-6"/>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9"/>
    <s v="2019/20"/>
    <m/>
    <x v="7"/>
    <n v="0"/>
    <n v="190"/>
    <s v="0173759-IN"/>
    <d v="2019-10-21T00:00:00"/>
    <s v="000000020028933"/>
    <n v="190"/>
    <s v="03-121294"/>
    <m/>
    <s v="21.0"/>
    <s v="00036.0"/>
    <s v="91001"/>
    <s v="85000"/>
    <n v="4340"/>
    <n v="9121101"/>
    <n v="4.3731611504705202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9"/>
    <s v="2019/20"/>
    <m/>
    <x v="7"/>
    <n v="0"/>
    <n v="100"/>
    <s v="0173759-IN"/>
    <d v="2019-10-21T00:00:00"/>
    <s v="000000020028933"/>
    <n v="100"/>
    <s v="03-121294"/>
    <m/>
    <s v="21.0"/>
    <s v="00036.0"/>
    <s v="91001"/>
    <s v="85000"/>
    <n v="4340"/>
    <n v="9121101"/>
    <n v="2.301663763405537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9"/>
    <s v="2019/20"/>
    <m/>
    <x v="7"/>
    <n v="0"/>
    <n v="60"/>
    <s v="0173759-IN"/>
    <d v="2019-10-21T00:00:00"/>
    <s v="000000020028933"/>
    <n v="60"/>
    <s v="03-121294"/>
    <m/>
    <s v="21.0"/>
    <s v="00036.0"/>
    <s v="91001"/>
    <s v="85000"/>
    <n v="4340"/>
    <n v="9121101"/>
    <n v="1.3809982580433222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9"/>
    <s v="2019/20"/>
    <m/>
    <x v="7"/>
    <n v="0"/>
    <n v="232.8"/>
    <s v="0173759-IN"/>
    <d v="2019-10-21T00:00:00"/>
    <s v="000000020028933"/>
    <n v="232.8"/>
    <s v="03-121294"/>
    <m/>
    <s v="21.0"/>
    <s v="00036.0"/>
    <s v="91001"/>
    <s v="85000"/>
    <n v="4340"/>
    <n v="9121101"/>
    <n v="5.3582732412080904E-5"/>
    <s v="Lenovo 300e Laptops, electronic waste, 3 yr sealed battery replacement, 4.5 year warranty, integration services, imaging, asset tag &amp; reporting, cart wiring, and delivery for Grandview. Total computers: 47"/>
    <s v="Grandview-2-21st Century classroom"/>
  </r>
  <r>
    <s v="Grandview-21st Century classroom-Technology"/>
    <n v="2"/>
    <s v="Technology"/>
    <x v="6"/>
    <x v="0"/>
    <x v="2"/>
    <x v="2"/>
    <x v="7"/>
    <x v="39"/>
    <s v="2019/20"/>
    <m/>
    <x v="7"/>
    <n v="0"/>
    <n v="640.6"/>
    <s v="0173759-IN"/>
    <d v="2019-10-21T00:00:00"/>
    <s v="000000020028933"/>
    <n v="640.6"/>
    <s v="03-121294"/>
    <m/>
    <s v="21.0"/>
    <s v="00036.0"/>
    <s v="91001"/>
    <s v="85000"/>
    <n v="4340"/>
    <n v="9121101"/>
    <n v="1.4744458068375872E-4"/>
    <s v="Lenovo 300e Laptops, electronic waste, 3 yr sealed battery replacement, 4.5 year warranty, integration services, imaging, asset tag &amp; reporting, cart wiring, and delivery for Grandview. Total computers: 47"/>
    <s v="Grandview-2-21st Century classroom"/>
  </r>
  <r>
    <s v="Grazide-21st Century classroom-Technology"/>
    <n v="3"/>
    <s v="Technology"/>
    <x v="16"/>
    <x v="0"/>
    <x v="2"/>
    <x v="2"/>
    <x v="7"/>
    <x v="38"/>
    <s v="2019/20"/>
    <m/>
    <x v="7"/>
    <n v="0"/>
    <n v="9315.4699999999993"/>
    <s v="0173712-IN"/>
    <d v="2019-10-10T00:00:00"/>
    <s v="000000020025135"/>
    <n v="9315.4699999999993"/>
    <s v="03-124133"/>
    <m/>
    <s v="21.0"/>
    <s v="00036.0"/>
    <s v="91001"/>
    <s v="85000"/>
    <n v="4300"/>
    <n v="9131101"/>
    <n v="2.1441079738091376E-3"/>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120"/>
    <s v="0173712-IN"/>
    <d v="2019-10-10T00:00:00"/>
    <s v="000000020025135"/>
    <n v="120"/>
    <s v="03-124133"/>
    <m/>
    <s v="21.0"/>
    <s v="00036.0"/>
    <s v="91001"/>
    <s v="85000"/>
    <n v="4340"/>
    <n v="9131101"/>
    <n v="2.7619965160866445E-5"/>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72"/>
    <s v="0173712-IN"/>
    <d v="2019-10-10T00:00:00"/>
    <s v="000000020025135"/>
    <n v="72"/>
    <s v="03-124133"/>
    <m/>
    <s v="21.0"/>
    <s v="00036.0"/>
    <s v="91001"/>
    <s v="85000"/>
    <n v="4340"/>
    <n v="9131101"/>
    <n v="1.6571979096519868E-5"/>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228"/>
    <s v="0173712-IN"/>
    <d v="2019-10-10T00:00:00"/>
    <s v="000000020025135"/>
    <n v="228"/>
    <s v="03-124133"/>
    <m/>
    <s v="21.0"/>
    <s v="00036.0"/>
    <s v="91001"/>
    <s v="85000"/>
    <n v="4340"/>
    <n v="9131101"/>
    <n v="5.2477933805646245E-5"/>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279.36"/>
    <s v="0173712-IN"/>
    <d v="2019-10-10T00:00:00"/>
    <s v="000000020025135"/>
    <n v="279.36"/>
    <s v="03-124133"/>
    <m/>
    <s v="21.0"/>
    <s v="00036.0"/>
    <s v="91001"/>
    <s v="85000"/>
    <n v="4340"/>
    <n v="9131101"/>
    <n v="6.4299278894497085E-5"/>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768.72"/>
    <s v="0173712-IN"/>
    <d v="2019-10-10T00:00:00"/>
    <s v="000000020025135"/>
    <n v="768.72"/>
    <s v="03-124133"/>
    <m/>
    <s v="21.0"/>
    <s v="00036.0"/>
    <s v="91001"/>
    <s v="85000"/>
    <n v="4340"/>
    <n v="9131101"/>
    <n v="1.7693349682051045E-4"/>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36"/>
    <s v="0173712-IN"/>
    <d v="2019-10-10T00:00:00"/>
    <s v="000000020025135"/>
    <n v="36"/>
    <s v="03-124133"/>
    <m/>
    <s v="21.0"/>
    <s v="00036.0"/>
    <s v="91001"/>
    <s v="85000"/>
    <n v="4340"/>
    <n v="9131101"/>
    <n v="8.2859895482599338E-6"/>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s v="2-512"/>
    <x v="7"/>
    <n v="0"/>
    <n v="126147.01"/>
    <s v="0174014-IN"/>
    <d v="2019-10-10T00:00:00"/>
    <s v="000000020025135"/>
    <n v="126147.01"/>
    <s v="03-124133"/>
    <m/>
    <s v="21.0"/>
    <s v="00036.0"/>
    <s v="91001"/>
    <s v="85000"/>
    <n v="4300"/>
    <n v="9131101"/>
    <n v="2.903480017789559E-2"/>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s v="2-512"/>
    <x v="7"/>
    <n v="0"/>
    <n v="10409.75"/>
    <s v="0174014-IN"/>
    <d v="2019-10-10T00:00:00"/>
    <s v="000000020025135"/>
    <n v="10409.75"/>
    <s v="03-124133"/>
    <m/>
    <s v="21.0"/>
    <s v="00036.0"/>
    <s v="91001"/>
    <s v="85000"/>
    <n v="4340"/>
    <n v="9131101"/>
    <n v="2.395974436111079E-3"/>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487.5"/>
    <s v="0174014-IN"/>
    <d v="2019-10-10T00:00:00"/>
    <s v="000000020025135"/>
    <n v="487.5"/>
    <s v="03-124133"/>
    <m/>
    <s v="21.0"/>
    <s v="00036.0"/>
    <s v="91001"/>
    <s v="85000"/>
    <n v="4340"/>
    <n v="9131101"/>
    <n v="1.1220610846601993E-4"/>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975"/>
    <s v="0174014-IN"/>
    <d v="2019-10-10T00:00:00"/>
    <s v="000000020025135"/>
    <n v="975"/>
    <s v="03-124133"/>
    <m/>
    <s v="21.0"/>
    <s v="00036.0"/>
    <s v="91001"/>
    <s v="85000"/>
    <n v="4340"/>
    <n v="9131101"/>
    <n v="2.2441221693203986E-4"/>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1625"/>
    <s v="0174014-IN"/>
    <d v="2019-10-10T00:00:00"/>
    <s v="000000020025135"/>
    <n v="1625"/>
    <s v="03-124133"/>
    <m/>
    <s v="21.0"/>
    <s v="00036.0"/>
    <s v="91001"/>
    <s v="85000"/>
    <n v="4340"/>
    <n v="9131101"/>
    <n v="3.7402036155339977E-4"/>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3087.5"/>
    <s v="0174014-IN"/>
    <d v="2019-10-10T00:00:00"/>
    <s v="000000020025135"/>
    <n v="3087.5"/>
    <s v="03-124133"/>
    <m/>
    <s v="21.0"/>
    <s v="00036.0"/>
    <s v="91001"/>
    <s v="85000"/>
    <n v="4340"/>
    <n v="9131101"/>
    <n v="7.1063868695145957E-4"/>
    <s v="Lenovo 300e Laptops, electronic waste, 3 yr sealed battery replacement, 4.5 year warranty, integration services, imaging, asset tag &amp; reporting, cart wiring, and delivery for Grazide. Total computers: 349"/>
    <s v="Grazide-3-21st Century classroom"/>
  </r>
  <r>
    <s v="Grazide-21st Century classroom-Technology"/>
    <n v="3"/>
    <s v="Technology"/>
    <x v="16"/>
    <x v="0"/>
    <x v="2"/>
    <x v="2"/>
    <x v="7"/>
    <x v="38"/>
    <s v="2019/20"/>
    <m/>
    <x v="7"/>
    <n v="0"/>
    <n v="3783"/>
    <s v="0174014-IN"/>
    <d v="2019-10-10T00:00:00"/>
    <s v="000000020025135"/>
    <n v="3783"/>
    <s v="03-124133"/>
    <m/>
    <s v="21.0"/>
    <s v="00036.0"/>
    <s v="91001"/>
    <s v="85000"/>
    <n v="4340"/>
    <n v="9131101"/>
    <n v="8.7071940169631472E-4"/>
    <s v="Lenovo 300e Laptops, electronic waste, 3 yr sealed battery replacement, 4.5 year warranty, integration services, imaging, asset tag &amp; reporting, cart wiring, and delivery for Grazide. Total computers: 349"/>
    <s v="Grazide-3-21st Century classroom"/>
  </r>
  <r>
    <s v="Kwis-21st Century classroom-Technology"/>
    <n v="7"/>
    <s v="Technology"/>
    <x v="17"/>
    <x v="0"/>
    <x v="2"/>
    <x v="2"/>
    <x v="7"/>
    <x v="38"/>
    <s v="2019/20"/>
    <m/>
    <x v="7"/>
    <n v="0"/>
    <n v="5822.17"/>
    <s v="0173555-IN"/>
    <d v="2019-10-10T00:00:00"/>
    <s v="000000020025135"/>
    <n v="5822.17"/>
    <s v="03-124564"/>
    <m/>
    <s v="21.0"/>
    <s v="00036.0"/>
    <s v="91001"/>
    <s v="85000"/>
    <n v="4300"/>
    <n v="9161101"/>
    <n v="1.3400677713386816E-3"/>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74.6"/>
    <s v="0173555-IN"/>
    <d v="2019-10-10T00:00:00"/>
    <s v="000000020025135"/>
    <n v="174.6"/>
    <s v="03-124564"/>
    <m/>
    <s v="21.0"/>
    <s v="00036.0"/>
    <s v="91001"/>
    <s v="85000"/>
    <n v="4340"/>
    <n v="9161101"/>
    <n v="4.018704930906068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42.5"/>
    <s v="0173555-IN"/>
    <d v="2019-10-10T00:00:00"/>
    <s v="000000020025135"/>
    <n v="142.5"/>
    <s v="03-124564"/>
    <m/>
    <s v="21.0"/>
    <s v="00036.0"/>
    <s v="91001"/>
    <s v="85000"/>
    <n v="4340"/>
    <n v="9161101"/>
    <n v="3.2798708628528903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75"/>
    <s v="0173555-IN"/>
    <d v="2019-10-10T00:00:00"/>
    <s v="000000020025135"/>
    <n v="75"/>
    <s v="03-124564"/>
    <m/>
    <s v="21.0"/>
    <s v="00036.0"/>
    <s v="91001"/>
    <s v="85000"/>
    <n v="4340"/>
    <n v="9161101"/>
    <n v="1.7262478225541529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480.45"/>
    <s v="0173555-IN"/>
    <d v="2019-10-10T00:00:00"/>
    <s v="000000020025135"/>
    <n v="480.45"/>
    <s v="03-124564"/>
    <m/>
    <s v="21.0"/>
    <s v="00036.0"/>
    <s v="91001"/>
    <s v="85000"/>
    <n v="4340"/>
    <n v="9161101"/>
    <n v="1.1058343551281903E-4"/>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45"/>
    <s v="0173555-IN"/>
    <d v="2019-10-10T00:00:00"/>
    <s v="000000020025135"/>
    <n v="45"/>
    <s v="03-124564"/>
    <m/>
    <s v="21.0"/>
    <s v="00036.0"/>
    <s v="91001"/>
    <s v="85000"/>
    <n v="4340"/>
    <n v="9161101"/>
    <n v="1.0357486935324918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22.5"/>
    <s v="0173555-IN"/>
    <d v="2019-10-10T00:00:00"/>
    <s v="000000020025135"/>
    <n v="22.5"/>
    <s v="03-124564"/>
    <m/>
    <s v="21.0"/>
    <s v="00036.0"/>
    <s v="91001"/>
    <s v="85000"/>
    <n v="4340"/>
    <n v="9161101"/>
    <n v="5.1787434676624588E-6"/>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5525.78"/>
    <s v="0173802-IN"/>
    <d v="2019-10-10T00:00:00"/>
    <s v="000000020025135"/>
    <n v="15525.78"/>
    <s v="03-124564"/>
    <m/>
    <s v="21.0"/>
    <s v="00036.0"/>
    <s v="91001"/>
    <s v="85000"/>
    <n v="4300"/>
    <n v="9161101"/>
    <n v="3.5735125224606421E-3"/>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200"/>
    <s v="0173802-IN"/>
    <d v="2019-10-10T00:00:00"/>
    <s v="000000020025135"/>
    <n v="200"/>
    <s v="03-124564"/>
    <m/>
    <s v="21.0"/>
    <s v="00036.0"/>
    <s v="91001"/>
    <s v="85000"/>
    <n v="4340"/>
    <n v="9161101"/>
    <n v="4.6033275268110739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20"/>
    <s v="0173802-IN"/>
    <d v="2019-10-10T00:00:00"/>
    <s v="000000020025135"/>
    <n v="120"/>
    <s v="03-124564"/>
    <m/>
    <s v="21.0"/>
    <s v="00036.0"/>
    <s v="91001"/>
    <s v="85000"/>
    <n v="4340"/>
    <n v="9161101"/>
    <n v="2.7619965160866445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60"/>
    <s v="0173802-IN"/>
    <d v="2019-10-10T00:00:00"/>
    <s v="000000020025135"/>
    <n v="60"/>
    <s v="03-124564"/>
    <m/>
    <s v="21.0"/>
    <s v="00036.0"/>
    <s v="91001"/>
    <s v="85000"/>
    <n v="4340"/>
    <n v="9161101"/>
    <n v="1.3809982580433222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380"/>
    <s v="0173802-IN"/>
    <d v="2019-10-10T00:00:00"/>
    <s v="000000020025135"/>
    <n v="380"/>
    <s v="03-124564"/>
    <m/>
    <s v="21.0"/>
    <s v="00036.0"/>
    <s v="91001"/>
    <s v="85000"/>
    <n v="4340"/>
    <n v="9161101"/>
    <n v="8.7463223009410403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465.6"/>
    <s v="0173802-IN"/>
    <d v="2019-10-10T00:00:00"/>
    <s v="000000020025135"/>
    <n v="465.6"/>
    <s v="03-124564"/>
    <m/>
    <s v="21.0"/>
    <s v="00036.0"/>
    <s v="91001"/>
    <s v="85000"/>
    <n v="4340"/>
    <n v="9161101"/>
    <n v="1.0716546482416181E-4"/>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281.2"/>
    <s v="0173802-IN"/>
    <d v="2019-10-10T00:00:00"/>
    <s v="000000020025135"/>
    <n v="1281.2"/>
    <s v="03-124564"/>
    <m/>
    <s v="21.0"/>
    <s v="00036.0"/>
    <s v="91001"/>
    <s v="85000"/>
    <n v="4340"/>
    <n v="9161101"/>
    <n v="2.9488916136751744E-4"/>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5822.17"/>
    <s v="0173880-IN"/>
    <d v="2019-10-10T00:00:00"/>
    <s v="000000020025135"/>
    <n v="5822.17"/>
    <s v="03-124564"/>
    <m/>
    <s v="21.0"/>
    <s v="00036.0"/>
    <s v="91001"/>
    <s v="85000"/>
    <n v="4300"/>
    <n v="9161101"/>
    <n v="1.3400677713386816E-3"/>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74.6"/>
    <s v="0173880-IN"/>
    <d v="2019-10-10T00:00:00"/>
    <s v="000000020025135"/>
    <n v="174.6"/>
    <s v="03-124564"/>
    <m/>
    <s v="21.0"/>
    <s v="00036.0"/>
    <s v="91001"/>
    <s v="85000"/>
    <n v="4340"/>
    <n v="9161101"/>
    <n v="4.018704930906068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42.5"/>
    <s v="0173880-IN"/>
    <d v="2019-10-10T00:00:00"/>
    <s v="000000020025135"/>
    <n v="142.5"/>
    <s v="03-124564"/>
    <m/>
    <s v="21.0"/>
    <s v="00036.0"/>
    <s v="91001"/>
    <s v="85000"/>
    <n v="4340"/>
    <n v="9161101"/>
    <n v="3.2798708628528903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75"/>
    <s v="0173880-IN"/>
    <d v="2019-10-10T00:00:00"/>
    <s v="000000020025135"/>
    <n v="75"/>
    <s v="03-124564"/>
    <m/>
    <s v="21.0"/>
    <s v="00036.0"/>
    <s v="91001"/>
    <s v="85000"/>
    <n v="4340"/>
    <n v="9161101"/>
    <n v="1.7262478225541529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480.45"/>
    <s v="0173880-IN"/>
    <d v="2019-10-10T00:00:00"/>
    <s v="000000020025135"/>
    <n v="480.45"/>
    <s v="03-124564"/>
    <m/>
    <s v="21.0"/>
    <s v="00036.0"/>
    <s v="91001"/>
    <s v="85000"/>
    <n v="4340"/>
    <n v="9161101"/>
    <n v="1.1058343551281903E-4"/>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45"/>
    <s v="0173880-IN"/>
    <d v="2019-10-10T00:00:00"/>
    <s v="000000020025135"/>
    <n v="45"/>
    <s v="03-124564"/>
    <m/>
    <s v="21.0"/>
    <s v="00036.0"/>
    <s v="91001"/>
    <s v="85000"/>
    <n v="4340"/>
    <n v="9161101"/>
    <n v="1.0357486935324918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22.5"/>
    <s v="0173880-IN"/>
    <d v="2019-10-10T00:00:00"/>
    <s v="000000020025135"/>
    <n v="22.5"/>
    <s v="03-124564"/>
    <m/>
    <s v="21.0"/>
    <s v="00036.0"/>
    <s v="91001"/>
    <s v="85000"/>
    <n v="4340"/>
    <n v="9161101"/>
    <n v="5.1787434676624588E-6"/>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388.16"/>
    <s v="0173881-IN"/>
    <d v="2019-10-10T00:00:00"/>
    <s v="000000020025135"/>
    <n v="388.16"/>
    <s v="03-124564"/>
    <m/>
    <s v="21.0"/>
    <s v="00036.0"/>
    <s v="91001"/>
    <s v="85000"/>
    <n v="4300"/>
    <n v="9161101"/>
    <n v="8.9341380640349329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32.03"/>
    <s v="0173881-IN"/>
    <d v="2019-10-10T00:00:00"/>
    <s v="000000020025135"/>
    <n v="32.03"/>
    <s v="03-124564"/>
    <m/>
    <s v="21.0"/>
    <s v="00036.0"/>
    <s v="91001"/>
    <s v="85000"/>
    <n v="4340"/>
    <n v="9161101"/>
    <n v="7.3722290341879358E-6"/>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1.64"/>
    <s v="0173881-IN"/>
    <d v="2019-10-10T00:00:00"/>
    <s v="000000020025135"/>
    <n v="11.64"/>
    <s v="03-124564"/>
    <m/>
    <s v="21.0"/>
    <s v="00036.0"/>
    <s v="91001"/>
    <s v="85000"/>
    <n v="4340"/>
    <n v="9161101"/>
    <n v="2.6791366206040452E-6"/>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9.5"/>
    <s v="0173881-IN"/>
    <d v="2019-10-10T00:00:00"/>
    <s v="000000020025135"/>
    <n v="9.5"/>
    <s v="03-124564"/>
    <m/>
    <s v="21.0"/>
    <s v="00036.0"/>
    <s v="91001"/>
    <s v="85000"/>
    <n v="4340"/>
    <n v="9161101"/>
    <n v="2.1865805752352603E-6"/>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5"/>
    <s v="0173881-IN"/>
    <d v="2019-10-10T00:00:00"/>
    <s v="000000020025135"/>
    <n v="5"/>
    <s v="03-124564"/>
    <m/>
    <s v="21.0"/>
    <s v="00036.0"/>
    <s v="91001"/>
    <s v="85000"/>
    <n v="4340"/>
    <n v="9161101"/>
    <n v="1.1508318817027686E-6"/>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3"/>
    <s v="0173881-IN"/>
    <d v="2019-10-10T00:00:00"/>
    <s v="000000020025135"/>
    <n v="3"/>
    <s v="03-124564"/>
    <m/>
    <s v="21.0"/>
    <s v="00036.0"/>
    <s v="91001"/>
    <s v="85000"/>
    <n v="4340"/>
    <n v="9161101"/>
    <n v="6.9049912902166108E-7"/>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5"/>
    <s v="0173881-IN"/>
    <d v="2019-10-10T00:00:00"/>
    <s v="000000020025135"/>
    <n v="1.5"/>
    <s v="03-124564"/>
    <m/>
    <s v="21.0"/>
    <s v="00036.0"/>
    <s v="91001"/>
    <s v="85000"/>
    <n v="4340"/>
    <n v="9161101"/>
    <n v="3.4524956451083054E-7"/>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s v="2-512"/>
    <x v="7"/>
    <n v="0"/>
    <n v="58221.7"/>
    <s v="0173950-IN"/>
    <d v="2019-10-10T00:00:00"/>
    <s v="000000020025135"/>
    <n v="58221.7"/>
    <s v="03-124564"/>
    <m/>
    <s v="21.0"/>
    <s v="00036.0"/>
    <s v="91001"/>
    <s v="85000"/>
    <n v="4300"/>
    <n v="9161101"/>
    <n v="1.3400677713386815E-2"/>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s v="2-512"/>
    <x v="7"/>
    <n v="0"/>
    <n v="4804.5"/>
    <s v="0173950-IN"/>
    <d v="2019-10-10T00:00:00"/>
    <s v="000000020025135"/>
    <n v="4804.5"/>
    <s v="03-124564"/>
    <m/>
    <s v="21.0"/>
    <s v="00036.0"/>
    <s v="91001"/>
    <s v="85000"/>
    <n v="4340"/>
    <n v="9161101"/>
    <n v="1.1058343551281903E-3"/>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225"/>
    <s v="0173950-IN"/>
    <d v="2019-10-10T00:00:00"/>
    <s v="000000020025135"/>
    <n v="225"/>
    <s v="03-124564"/>
    <m/>
    <s v="21.0"/>
    <s v="00036.0"/>
    <s v="91001"/>
    <s v="85000"/>
    <n v="4340"/>
    <n v="9161101"/>
    <n v="5.1787434676624587E-5"/>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450"/>
    <s v="0173950-IN"/>
    <d v="2019-10-10T00:00:00"/>
    <s v="000000020025135"/>
    <n v="450"/>
    <s v="03-124564"/>
    <m/>
    <s v="21.0"/>
    <s v="00036.0"/>
    <s v="91001"/>
    <s v="85000"/>
    <n v="4340"/>
    <n v="9161101"/>
    <n v="1.0357486935324917E-4"/>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750"/>
    <s v="0173950-IN"/>
    <d v="2019-10-10T00:00:00"/>
    <s v="000000020025135"/>
    <n v="750"/>
    <s v="03-124564"/>
    <m/>
    <s v="21.0"/>
    <s v="00036.0"/>
    <s v="91001"/>
    <s v="85000"/>
    <n v="4340"/>
    <n v="9161101"/>
    <n v="1.7262478225541528E-4"/>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425"/>
    <s v="0173950-IN"/>
    <d v="2019-10-10T00:00:00"/>
    <s v="000000020025135"/>
    <n v="1425"/>
    <s v="03-124564"/>
    <m/>
    <s v="21.0"/>
    <s v="00036.0"/>
    <s v="91001"/>
    <s v="85000"/>
    <n v="4340"/>
    <n v="9161101"/>
    <n v="3.2798708628528904E-4"/>
    <s v="Lenovo 300e Laptops, electronic waste, 3 yr sealed battery replacement, 4.5 year warranty, integration services, imaging, asset tag &amp; reporting, cart wiring, and delivery for Kwis. Total computers: 221"/>
    <s v="Kwis-7-21st Century classroom"/>
  </r>
  <r>
    <s v="Kwis-21st Century classroom-Technology"/>
    <n v="7"/>
    <s v="Technology"/>
    <x v="17"/>
    <x v="0"/>
    <x v="2"/>
    <x v="2"/>
    <x v="7"/>
    <x v="38"/>
    <s v="2019/20"/>
    <m/>
    <x v="7"/>
    <n v="0"/>
    <n v="1746"/>
    <s v="0173950-IN"/>
    <d v="2019-10-10T00:00:00"/>
    <s v="000000020025135"/>
    <n v="1746"/>
    <s v="03-124564"/>
    <m/>
    <s v="21.0"/>
    <s v="00036.0"/>
    <s v="91001"/>
    <s v="85000"/>
    <n v="4340"/>
    <n v="9161101"/>
    <n v="4.0187049309060678E-4"/>
    <s v="Lenovo 300e Laptops, electronic waste, 3 yr sealed battery replacement, 4.5 year warranty, integration services, imaging, asset tag &amp; reporting, cart wiring, and delivery for Kwis. Total computers: 221"/>
    <s v="Kwis-7-21st Century classroom"/>
  </r>
  <r>
    <s v="La Puente HS-21st Century classroom-Technology"/>
    <n v="5"/>
    <s v="Technology"/>
    <x v="10"/>
    <x v="0"/>
    <x v="2"/>
    <x v="2"/>
    <x v="7"/>
    <x v="38"/>
    <s v="2019/20"/>
    <m/>
    <x v="7"/>
    <n v="0"/>
    <n v="13647.1"/>
    <s v="0173367-IN"/>
    <d v="2019-10-10T00:00:00"/>
    <s v="000000020025135"/>
    <n v="13647.1"/>
    <m/>
    <m/>
    <s v="21.0"/>
    <s v="00036.0"/>
    <s v="91001"/>
    <s v="85000"/>
    <n v="4300"/>
    <n v="9401101"/>
    <n v="3.1411035545571707E-3"/>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175"/>
    <s v="0173367-IN"/>
    <d v="2019-10-10T00:00:00"/>
    <s v="000000020025135"/>
    <n v="175"/>
    <m/>
    <m/>
    <s v="21.0"/>
    <s v="00036.0"/>
    <s v="91001"/>
    <s v="85000"/>
    <n v="4340"/>
    <n v="9401101"/>
    <n v="4.0279115859596899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105"/>
    <s v="0173367-IN"/>
    <d v="2019-10-10T00:00:00"/>
    <s v="000000020025135"/>
    <n v="105"/>
    <m/>
    <m/>
    <s v="21.0"/>
    <s v="00036.0"/>
    <s v="91001"/>
    <s v="85000"/>
    <n v="4340"/>
    <n v="9401101"/>
    <n v="2.4167469515758138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52.5"/>
    <s v="0173367-IN"/>
    <d v="2019-10-10T00:00:00"/>
    <s v="000000020025135"/>
    <n v="52.5"/>
    <m/>
    <m/>
    <s v="21.0"/>
    <s v="00036.0"/>
    <s v="91001"/>
    <s v="85000"/>
    <n v="4340"/>
    <n v="9401101"/>
    <n v="1.2083734757879069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332.5"/>
    <s v="0173367-IN"/>
    <d v="2019-10-10T00:00:00"/>
    <s v="000000020025135"/>
    <n v="332.5"/>
    <m/>
    <m/>
    <s v="21.0"/>
    <s v="00036.0"/>
    <s v="91001"/>
    <s v="85000"/>
    <n v="4340"/>
    <n v="9401101"/>
    <n v="7.6530320133234105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407.4"/>
    <s v="0173367-IN"/>
    <d v="2019-10-10T00:00:00"/>
    <s v="000000020025135"/>
    <n v="407.4"/>
    <m/>
    <m/>
    <s v="21.0"/>
    <s v="00036.0"/>
    <s v="91001"/>
    <s v="85000"/>
    <n v="4340"/>
    <n v="9401101"/>
    <n v="9.376978172114157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1121.05"/>
    <s v="0173367-IN"/>
    <d v="2019-10-10T00:00:00"/>
    <s v="000000020025135"/>
    <n v="1121.05"/>
    <m/>
    <m/>
    <s v="21.0"/>
    <s v="00036.0"/>
    <s v="91001"/>
    <s v="85000"/>
    <n v="4340"/>
    <n v="9401101"/>
    <n v="2.5802801619657771E-4"/>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20275.68"/>
    <s v="0173639-IN"/>
    <d v="2019-10-10T00:00:00"/>
    <s v="000000020025135"/>
    <n v="20275.68"/>
    <m/>
    <m/>
    <s v="21.0"/>
    <s v="00036.0"/>
    <s v="91001"/>
    <s v="85000"/>
    <n v="4300"/>
    <n v="9401101"/>
    <n v="4.6667797934406381E-3"/>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156"/>
    <s v="0173639-IN"/>
    <d v="2019-10-10T00:00:00"/>
    <s v="000000020025135"/>
    <n v="156"/>
    <m/>
    <m/>
    <s v="21.0"/>
    <s v="00036.0"/>
    <s v="91001"/>
    <s v="85000"/>
    <n v="4340"/>
    <n v="9401101"/>
    <n v="3.590595470912638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78"/>
    <s v="0173639-IN"/>
    <d v="2019-10-10T00:00:00"/>
    <s v="000000020025135"/>
    <n v="78"/>
    <m/>
    <m/>
    <s v="21.0"/>
    <s v="00036.0"/>
    <s v="91001"/>
    <s v="85000"/>
    <n v="4340"/>
    <n v="9401101"/>
    <n v="1.795297735456319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260"/>
    <s v="0173639-IN"/>
    <d v="2019-10-10T00:00:00"/>
    <s v="000000020025135"/>
    <n v="260"/>
    <m/>
    <m/>
    <s v="21.0"/>
    <s v="00036.0"/>
    <s v="91001"/>
    <s v="85000"/>
    <n v="4340"/>
    <n v="9401101"/>
    <n v="5.9843257848543965E-5"/>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494"/>
    <s v="0173639-IN"/>
    <d v="2019-10-10T00:00:00"/>
    <s v="000000020025135"/>
    <n v="494"/>
    <m/>
    <m/>
    <s v="21.0"/>
    <s v="00036.0"/>
    <s v="91001"/>
    <s v="85000"/>
    <n v="4340"/>
    <n v="9401101"/>
    <n v="1.1370218991223354E-4"/>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605.28"/>
    <s v="0173639-IN"/>
    <d v="2019-10-10T00:00:00"/>
    <s v="000000020025135"/>
    <n v="605.28"/>
    <m/>
    <m/>
    <s v="21.0"/>
    <s v="00036.0"/>
    <s v="91001"/>
    <s v="85000"/>
    <n v="4340"/>
    <n v="9401101"/>
    <n v="1.3931510427141034E-4"/>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1665.56"/>
    <s v="0173639-IN"/>
    <d v="2019-10-10T00:00:00"/>
    <s v="000000020025135"/>
    <n v="1665.56"/>
    <m/>
    <m/>
    <s v="21.0"/>
    <s v="00036.0"/>
    <s v="91001"/>
    <s v="85000"/>
    <n v="4340"/>
    <n v="9401101"/>
    <n v="3.8335590977777264E-4"/>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s v="2-512"/>
    <x v="7"/>
    <n v="0"/>
    <n v="366521.98"/>
    <s v="0174537-IN"/>
    <d v="2019-10-10T00:00:00"/>
    <s v="000000020025135"/>
    <n v="366521.98"/>
    <m/>
    <m/>
    <s v="21.0"/>
    <s v="00036.0"/>
    <s v="91001"/>
    <s v="85000"/>
    <n v="4300"/>
    <n v="9401101"/>
    <n v="8.4361035985764901E-2"/>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s v="2-512"/>
    <x v="7"/>
    <n v="0"/>
    <n v="30108.2"/>
    <s v="0174537-IN"/>
    <d v="2019-10-10T00:00:00"/>
    <s v="000000020025135"/>
    <n v="30108.2"/>
    <m/>
    <m/>
    <s v="21.0"/>
    <s v="00036.0"/>
    <s v="91001"/>
    <s v="85000"/>
    <n v="4340"/>
    <n v="9401101"/>
    <n v="6.9298952921366596E-3"/>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1410"/>
    <s v="0174537-IN"/>
    <d v="2019-10-10T00:00:00"/>
    <s v="000000020025135"/>
    <n v="1410"/>
    <m/>
    <m/>
    <s v="21.0"/>
    <s v="00036.0"/>
    <s v="91001"/>
    <s v="85000"/>
    <n v="4340"/>
    <n v="9401101"/>
    <n v="3.2453459064018072E-4"/>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2820"/>
    <s v="0174537-IN"/>
    <d v="2019-10-10T00:00:00"/>
    <s v="000000020025135"/>
    <n v="2820"/>
    <m/>
    <m/>
    <s v="21.0"/>
    <s v="00036.0"/>
    <s v="91001"/>
    <s v="85000"/>
    <n v="4340"/>
    <n v="9401101"/>
    <n v="6.4906918128036144E-4"/>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4700"/>
    <s v="0174537-IN"/>
    <d v="2019-10-10T00:00:00"/>
    <s v="000000020025135"/>
    <n v="4700"/>
    <m/>
    <m/>
    <s v="21.0"/>
    <s v="00036.0"/>
    <s v="91001"/>
    <s v="85000"/>
    <n v="4340"/>
    <n v="9401101"/>
    <n v="1.0817819688006024E-3"/>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8930"/>
    <s v="0174537-IN"/>
    <d v="2019-10-10T00:00:00"/>
    <s v="000000020025135"/>
    <n v="8930"/>
    <m/>
    <m/>
    <s v="21.0"/>
    <s v="00036.0"/>
    <s v="91001"/>
    <s v="85000"/>
    <n v="4340"/>
    <n v="9401101"/>
    <n v="2.0553857407211444E-3"/>
    <s v="Lenovo 300e Laptops, electronic waste, 3 yr sealed battery replacement, 4.5 year warranty, integration services, imaging, asset tag &amp; reporting, cart wiring, and delivery for La Puente HS. Total computers: 1027"/>
    <s v="La Puente HS-5-21st Century classroom"/>
  </r>
  <r>
    <s v="La Puente HS-21st Century classroom-Technology"/>
    <n v="5"/>
    <s v="Technology"/>
    <x v="10"/>
    <x v="0"/>
    <x v="2"/>
    <x v="2"/>
    <x v="7"/>
    <x v="38"/>
    <s v="2019/20"/>
    <m/>
    <x v="7"/>
    <n v="0"/>
    <n v="10941.6"/>
    <s v="0174537-IN"/>
    <d v="2019-10-10T00:00:00"/>
    <s v="000000020025135"/>
    <n v="10941.6"/>
    <m/>
    <m/>
    <s v="21.0"/>
    <s v="00036.0"/>
    <s v="91001"/>
    <s v="85000"/>
    <n v="4340"/>
    <n v="9401101"/>
    <n v="2.5183884233678025E-3"/>
    <s v="Lenovo 300e Laptops, electronic waste, 3 yr sealed battery replacement, 4.5 year warranty, integration services, imaging, asset tag &amp; reporting, cart wiring, and delivery for La Puente HS. Total computers: 1027"/>
    <s v="La Puente HS-5-21st Century classroom"/>
  </r>
  <r>
    <s v="Lassalette-21st Century classroom-Technology"/>
    <n v="6"/>
    <s v="Technology"/>
    <x v="18"/>
    <x v="0"/>
    <x v="2"/>
    <x v="2"/>
    <x v="7"/>
    <x v="38"/>
    <s v="2019/20"/>
    <m/>
    <x v="7"/>
    <n v="0"/>
    <n v="11697.51"/>
    <s v="0173445-IN"/>
    <d v="2019-10-10T00:00:00"/>
    <s v="000000020025135"/>
    <n v="11697.51"/>
    <s v="03-124576"/>
    <m/>
    <s v="21.0"/>
    <s v="00036.0"/>
    <s v="91001"/>
    <s v="85000"/>
    <n v="4300"/>
    <n v="9171101"/>
    <n v="2.6923734889073903E-3"/>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150"/>
    <s v="0173445-IN"/>
    <d v="2019-10-10T00:00:00"/>
    <s v="000000020025135"/>
    <n v="150"/>
    <s v="03-124576"/>
    <m/>
    <s v="21.0"/>
    <s v="00036.0"/>
    <s v="91001"/>
    <s v="85000"/>
    <n v="4340"/>
    <n v="9171101"/>
    <n v="3.4524956451083058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90"/>
    <s v="0173445-IN"/>
    <d v="2019-10-10T00:00:00"/>
    <s v="000000020025135"/>
    <n v="90"/>
    <s v="03-124576"/>
    <m/>
    <s v="21.0"/>
    <s v="00036.0"/>
    <s v="91001"/>
    <s v="85000"/>
    <n v="4340"/>
    <n v="9171101"/>
    <n v="2.0714973870649835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45"/>
    <s v="0173445-IN"/>
    <d v="2019-10-10T00:00:00"/>
    <s v="000000020025135"/>
    <n v="45"/>
    <s v="03-124576"/>
    <m/>
    <s v="21.0"/>
    <s v="00036.0"/>
    <s v="91001"/>
    <s v="85000"/>
    <n v="4340"/>
    <n v="9171101"/>
    <n v="1.0357486935324918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285"/>
    <s v="0173445-IN"/>
    <d v="2019-10-10T00:00:00"/>
    <s v="000000020025135"/>
    <n v="285"/>
    <s v="03-124576"/>
    <m/>
    <s v="21.0"/>
    <s v="00036.0"/>
    <s v="91001"/>
    <s v="85000"/>
    <n v="4340"/>
    <n v="9171101"/>
    <n v="6.5597417257057806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349.2"/>
    <s v="0173445-IN"/>
    <d v="2019-10-10T00:00:00"/>
    <s v="000000020025135"/>
    <n v="349.2"/>
    <s v="03-124576"/>
    <m/>
    <s v="21.0"/>
    <s v="00036.0"/>
    <s v="91001"/>
    <s v="85000"/>
    <n v="4340"/>
    <n v="9171101"/>
    <n v="8.0374098618121359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960.9"/>
    <s v="0173445-IN"/>
    <d v="2019-10-10T00:00:00"/>
    <s v="000000020025135"/>
    <n v="960.9"/>
    <s v="03-124576"/>
    <m/>
    <s v="21.0"/>
    <s v="00036.0"/>
    <s v="91001"/>
    <s v="85000"/>
    <n v="4340"/>
    <n v="9171101"/>
    <n v="2.2116687102563805E-4"/>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11697.51"/>
    <s v="0173633-IN"/>
    <d v="2019-10-10T00:00:00"/>
    <s v="000000020025135"/>
    <n v="11697.51"/>
    <s v="03-124576"/>
    <m/>
    <s v="21.0"/>
    <s v="00036.0"/>
    <s v="91001"/>
    <s v="85000"/>
    <n v="4300"/>
    <n v="9171101"/>
    <n v="2.6923734889073903E-3"/>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150"/>
    <s v="0173633-IN"/>
    <d v="2019-10-10T00:00:00"/>
    <s v="000000020025135"/>
    <n v="150"/>
    <s v="03-124576"/>
    <m/>
    <s v="21.0"/>
    <s v="00036.0"/>
    <s v="91001"/>
    <s v="85000"/>
    <n v="4340"/>
    <n v="9171101"/>
    <n v="3.4524956451083058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90"/>
    <s v="0173633-IN"/>
    <d v="2019-10-10T00:00:00"/>
    <s v="000000020025135"/>
    <n v="90"/>
    <s v="03-124576"/>
    <m/>
    <s v="21.0"/>
    <s v="00036.0"/>
    <s v="91001"/>
    <s v="85000"/>
    <n v="4340"/>
    <n v="9171101"/>
    <n v="2.0714973870649835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45"/>
    <s v="0173633-IN"/>
    <d v="2019-10-10T00:00:00"/>
    <s v="000000020025135"/>
    <n v="45"/>
    <s v="03-124576"/>
    <m/>
    <s v="21.0"/>
    <s v="00036.0"/>
    <s v="91001"/>
    <s v="85000"/>
    <n v="4340"/>
    <n v="9171101"/>
    <n v="1.0357486935324918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285"/>
    <s v="0173633-IN"/>
    <d v="2019-10-10T00:00:00"/>
    <s v="000000020025135"/>
    <n v="285"/>
    <s v="03-124576"/>
    <m/>
    <s v="21.0"/>
    <s v="00036.0"/>
    <s v="91001"/>
    <s v="85000"/>
    <n v="4340"/>
    <n v="9171101"/>
    <n v="6.5597417257057806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349.2"/>
    <s v="0173633-IN"/>
    <d v="2019-10-10T00:00:00"/>
    <s v="000000020025135"/>
    <n v="349.2"/>
    <s v="03-124576"/>
    <m/>
    <s v="21.0"/>
    <s v="00036.0"/>
    <s v="91001"/>
    <s v="85000"/>
    <n v="4340"/>
    <n v="9171101"/>
    <n v="8.0374098618121359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960.9"/>
    <s v="0173633-IN"/>
    <d v="2019-10-10T00:00:00"/>
    <s v="000000020025135"/>
    <n v="960.9"/>
    <s v="03-124576"/>
    <m/>
    <s v="21.0"/>
    <s v="00036.0"/>
    <s v="91001"/>
    <s v="85000"/>
    <n v="4340"/>
    <n v="9171101"/>
    <n v="2.2116687102563805E-4"/>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7798.34"/>
    <s v="0173801-IN"/>
    <d v="2019-10-10T00:00:00"/>
    <s v="000000020025135"/>
    <n v="7798.34"/>
    <s v="03-124576"/>
    <m/>
    <s v="21.0"/>
    <s v="00036.0"/>
    <s v="91001"/>
    <s v="85000"/>
    <n v="4300"/>
    <n v="9171101"/>
    <n v="1.7949156592715937E-3"/>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190"/>
    <s v="0173801-IN"/>
    <d v="2019-10-10T00:00:00"/>
    <s v="000000020025135"/>
    <n v="190"/>
    <s v="03-124576"/>
    <m/>
    <s v="21.0"/>
    <s v="00036.0"/>
    <s v="91001"/>
    <s v="85000"/>
    <n v="4340"/>
    <n v="9171101"/>
    <n v="4.3731611504705202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100"/>
    <s v="0173801-IN"/>
    <d v="2019-10-10T00:00:00"/>
    <s v="000000020025135"/>
    <n v="100"/>
    <s v="03-124576"/>
    <m/>
    <s v="21.0"/>
    <s v="00036.0"/>
    <s v="91001"/>
    <s v="85000"/>
    <n v="4340"/>
    <n v="9171101"/>
    <n v="2.301663763405537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60"/>
    <s v="0173801-IN"/>
    <d v="2019-10-10T00:00:00"/>
    <s v="000000020025135"/>
    <n v="60"/>
    <s v="03-124576"/>
    <m/>
    <s v="21.0"/>
    <s v="00036.0"/>
    <s v="91001"/>
    <s v="85000"/>
    <n v="4340"/>
    <n v="9171101"/>
    <n v="1.3809982580433222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232.8"/>
    <s v="0173801-IN"/>
    <d v="2019-10-10T00:00:00"/>
    <s v="000000020025135"/>
    <n v="232.8"/>
    <s v="03-124576"/>
    <m/>
    <s v="21.0"/>
    <s v="00036.0"/>
    <s v="91001"/>
    <s v="85000"/>
    <n v="4340"/>
    <n v="9171101"/>
    <n v="5.3582732412080904E-5"/>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640.6"/>
    <s v="0173801-IN"/>
    <d v="2019-10-10T00:00:00"/>
    <s v="000000020025135"/>
    <n v="640.6"/>
    <s v="03-124576"/>
    <m/>
    <s v="21.0"/>
    <s v="00036.0"/>
    <s v="91001"/>
    <s v="85000"/>
    <n v="4340"/>
    <n v="9171101"/>
    <n v="1.4744458068375872E-4"/>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30"/>
    <s v="0173801-IN"/>
    <d v="2019-10-10T00:00:00"/>
    <s v="000000020025135"/>
    <n v="30"/>
    <s v="03-124576"/>
    <m/>
    <s v="21.0"/>
    <s v="00036.0"/>
    <s v="91001"/>
    <s v="85000"/>
    <n v="4340"/>
    <n v="9171101"/>
    <n v="6.9049912902166112E-6"/>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s v="2-512"/>
    <x v="7"/>
    <n v="0"/>
    <n v="150118.04999999999"/>
    <s v="0173980-IN"/>
    <d v="2019-10-10T00:00:00"/>
    <s v="000000020025135"/>
    <n v="150118.04999999999"/>
    <s v="03-124576"/>
    <m/>
    <s v="21.0"/>
    <s v="00036.0"/>
    <s v="91001"/>
    <s v="85000"/>
    <n v="4300"/>
    <n v="9171101"/>
    <n v="3.4552127591810054E-2"/>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s v="2-512"/>
    <x v="7"/>
    <n v="0"/>
    <n v="12331.55"/>
    <s v="0173980-IN"/>
    <d v="2019-10-10T00:00:00"/>
    <s v="000000020025135"/>
    <n v="12331.55"/>
    <s v="03-124576"/>
    <m/>
    <s v="21.0"/>
    <s v="00036.0"/>
    <s v="91001"/>
    <s v="85000"/>
    <n v="4340"/>
    <n v="9171101"/>
    <n v="2.838308178162355E-3"/>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577.5"/>
    <s v="0173980-IN"/>
    <d v="2019-10-10T00:00:00"/>
    <s v="000000020025135"/>
    <n v="577.5"/>
    <s v="03-124576"/>
    <m/>
    <s v="21.0"/>
    <s v="00036.0"/>
    <s v="91001"/>
    <s v="85000"/>
    <n v="4340"/>
    <n v="9171101"/>
    <n v="1.3292108233666977E-4"/>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1155"/>
    <s v="0173980-IN"/>
    <d v="2019-10-10T00:00:00"/>
    <s v="000000020025135"/>
    <n v="1155"/>
    <s v="03-124576"/>
    <m/>
    <s v="21.0"/>
    <s v="00036.0"/>
    <s v="91001"/>
    <s v="85000"/>
    <n v="4340"/>
    <n v="9171101"/>
    <n v="2.6584216467333955E-4"/>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1925"/>
    <s v="0173980-IN"/>
    <d v="2019-10-10T00:00:00"/>
    <s v="000000020025135"/>
    <n v="1925"/>
    <s v="03-124576"/>
    <m/>
    <s v="21.0"/>
    <s v="00036.0"/>
    <s v="91001"/>
    <s v="85000"/>
    <n v="4340"/>
    <n v="9171101"/>
    <n v="4.4307027445556591E-4"/>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3657.5"/>
    <s v="0173980-IN"/>
    <d v="2019-10-10T00:00:00"/>
    <s v="000000020025135"/>
    <n v="3657.5"/>
    <s v="03-124576"/>
    <m/>
    <s v="21.0"/>
    <s v="00036.0"/>
    <s v="91001"/>
    <s v="85000"/>
    <n v="4340"/>
    <n v="9171101"/>
    <n v="8.418335214655752E-4"/>
    <s v="Lenovo 300e Laptops, electronic waste, 3 yr sealed battery replacement, 4.5 year warranty, integration services, imaging, asset tag &amp; reporting, cart wiring, and delivery for Lassalette. Total computers: 465"/>
    <s v="Lassalette-6-21st Century classroom"/>
  </r>
  <r>
    <s v="Lassalette-21st Century classroom-Technology"/>
    <n v="6"/>
    <s v="Technology"/>
    <x v="18"/>
    <x v="0"/>
    <x v="2"/>
    <x v="2"/>
    <x v="7"/>
    <x v="38"/>
    <s v="2019/20"/>
    <m/>
    <x v="7"/>
    <n v="0"/>
    <n v="4481.4000000000005"/>
    <s v="0173980-IN"/>
    <d v="2019-10-10T00:00:00"/>
    <s v="000000020025135"/>
    <n v="4481.4000000000005"/>
    <s v="03-124576"/>
    <m/>
    <s v="21.0"/>
    <s v="00036.0"/>
    <s v="91001"/>
    <s v="85000"/>
    <n v="4340"/>
    <n v="9171101"/>
    <n v="1.0314675989325575E-3"/>
    <s v="Lenovo 300e Laptops, electronic waste, 3 yr sealed battery replacement, 4.5 year warranty, integration services, imaging, asset tag &amp; reporting, cart wiring, and delivery for Lassalette. Total computers: 465"/>
    <s v="Lassalette-6-21st Century classroom"/>
  </r>
  <r>
    <s v="Los Altos ES-21st Century classroom-Technology"/>
    <n v="2"/>
    <s v="Technology"/>
    <x v="2"/>
    <x v="0"/>
    <x v="2"/>
    <x v="2"/>
    <x v="7"/>
    <x v="38"/>
    <s v="2019/20"/>
    <s v="2-512"/>
    <x v="7"/>
    <n v="0"/>
    <n v="8539.18"/>
    <s v="0173645-IN"/>
    <d v="2019-10-10T00:00:00"/>
    <s v="000000020025135"/>
    <n v="8539.18"/>
    <s v="03-119947"/>
    <m/>
    <s v="21.0"/>
    <s v="00036.0"/>
    <s v="91001"/>
    <s v="85000"/>
    <n v="4300"/>
    <n v="9191101"/>
    <n v="1.9654321175197297E-3"/>
    <s v="Lenovo 300e Laptops, electronic waste, 3 yr sealed battery replacement, 4.5 year warranty, integration services, imaging, asset tag &amp; reporting, cart wiring, and delivery for Los Altos ES. Total computers: 22"/>
    <s v="Los Altos ES-2-21st Century classroom"/>
  </r>
  <r>
    <s v="Los Altos ES-21st Century classroom-Technology"/>
    <n v="2"/>
    <s v="Technology"/>
    <x v="2"/>
    <x v="0"/>
    <x v="2"/>
    <x v="2"/>
    <x v="7"/>
    <x v="38"/>
    <s v="2019/20"/>
    <s v="2-512"/>
    <x v="7"/>
    <n v="0"/>
    <n v="704.66"/>
    <s v="0173645-IN"/>
    <d v="2019-10-10T00:00:00"/>
    <s v="000000020025135"/>
    <n v="704.66"/>
    <s v="03-119947"/>
    <m/>
    <s v="21.0"/>
    <s v="00036.0"/>
    <s v="91001"/>
    <s v="85000"/>
    <n v="4340"/>
    <n v="9191101"/>
    <n v="1.6218903875213456E-4"/>
    <s v="Lenovo 300e Laptops, electronic waste, 3 yr sealed battery replacement, 4.5 year warranty, integration services, imaging, asset tag &amp; reporting, cart wiring, and delivery for Los Altos ES. Total computers: 22"/>
    <s v="Los Altos ES-2-21st Century classroom"/>
  </r>
  <r>
    <s v="Los Altos ES-21st Century classroom-Technology"/>
    <n v="2"/>
    <s v="Technology"/>
    <x v="2"/>
    <x v="0"/>
    <x v="2"/>
    <x v="2"/>
    <x v="7"/>
    <x v="38"/>
    <s v="2019/20"/>
    <m/>
    <x v="7"/>
    <n v="0"/>
    <n v="209"/>
    <s v="0173645-IN"/>
    <d v="2019-10-10T00:00:00"/>
    <s v="000000020025135"/>
    <n v="209"/>
    <s v="03-119947"/>
    <m/>
    <s v="21.0"/>
    <s v="00036.0"/>
    <s v="91001"/>
    <s v="85000"/>
    <n v="4340"/>
    <n v="9191101"/>
    <n v="4.8104772655175727E-5"/>
    <s v="Lenovo 300e Laptops, electronic waste, 3 yr sealed battery replacement, 4.5 year warranty, integration services, imaging, asset tag &amp; reporting, cart wiring, and delivery for Los Altos ES. Total computers: 22"/>
    <s v="Los Altos ES-2-21st Century classroom"/>
  </r>
  <r>
    <s v="Los Altos ES-21st Century classroom-Technology"/>
    <n v="2"/>
    <s v="Technology"/>
    <x v="2"/>
    <x v="0"/>
    <x v="2"/>
    <x v="2"/>
    <x v="7"/>
    <x v="38"/>
    <s v="2019/20"/>
    <m/>
    <x v="7"/>
    <n v="0"/>
    <n v="110"/>
    <s v="0173645-IN"/>
    <d v="2019-10-10T00:00:00"/>
    <s v="000000020025135"/>
    <n v="110"/>
    <s v="03-119947"/>
    <m/>
    <s v="21.0"/>
    <s v="00036.0"/>
    <s v="91001"/>
    <s v="85000"/>
    <n v="4340"/>
    <n v="9191101"/>
    <n v="2.5318301397460907E-5"/>
    <s v="Lenovo 300e Laptops, electronic waste, 3 yr sealed battery replacement, 4.5 year warranty, integration services, imaging, asset tag &amp; reporting, cart wiring, and delivery for Los Altos ES. Total computers: 22"/>
    <s v="Los Altos ES-2-21st Century classroom"/>
  </r>
  <r>
    <s v="Los Altos ES-21st Century classroom-Technology"/>
    <n v="2"/>
    <s v="Technology"/>
    <x v="2"/>
    <x v="0"/>
    <x v="2"/>
    <x v="2"/>
    <x v="7"/>
    <x v="38"/>
    <s v="2019/20"/>
    <m/>
    <x v="7"/>
    <n v="0"/>
    <n v="66"/>
    <s v="0173645-IN"/>
    <d v="2019-10-10T00:00:00"/>
    <s v="000000020025135"/>
    <n v="66"/>
    <s v="03-119947"/>
    <m/>
    <s v="21.0"/>
    <s v="00036.0"/>
    <s v="91001"/>
    <s v="85000"/>
    <n v="4340"/>
    <n v="9191101"/>
    <n v="1.5190980838476545E-5"/>
    <s v="Lenovo 300e Laptops, electronic waste, 3 yr sealed battery replacement, 4.5 year warranty, integration services, imaging, asset tag &amp; reporting, cart wiring, and delivery for Los Altos ES. Total computers: 22"/>
    <s v="Los Altos ES-2-21st Century classroom"/>
  </r>
  <r>
    <s v="Los Altos ES-21st Century classroom-Technology"/>
    <n v="2"/>
    <s v="Technology"/>
    <x v="2"/>
    <x v="0"/>
    <x v="2"/>
    <x v="2"/>
    <x v="7"/>
    <x v="38"/>
    <s v="2019/20"/>
    <m/>
    <x v="7"/>
    <n v="0"/>
    <n v="33"/>
    <s v="0173645-IN"/>
    <d v="2019-10-10T00:00:00"/>
    <s v="000000020025135"/>
    <n v="33"/>
    <s v="03-119947"/>
    <m/>
    <s v="21.0"/>
    <s v="00036.0"/>
    <s v="91001"/>
    <s v="85000"/>
    <n v="4340"/>
    <n v="9191101"/>
    <n v="7.5954904192382725E-6"/>
    <s v="Lenovo 300e Laptops, electronic waste, 3 yr sealed battery replacement, 4.5 year warranty, integration services, imaging, asset tag &amp; reporting, cart wiring, and delivery for Los Altos ES. Total computers: 22"/>
    <s v="Los Altos ES-2-21st Century classroom"/>
  </r>
  <r>
    <s v="Los Altos ES-21st Century classroom-Technology"/>
    <n v="2"/>
    <s v="Technology"/>
    <x v="2"/>
    <x v="0"/>
    <x v="2"/>
    <x v="2"/>
    <x v="7"/>
    <x v="38"/>
    <s v="2019/20"/>
    <m/>
    <x v="7"/>
    <n v="0"/>
    <n v="256.08"/>
    <s v="0173645-IN"/>
    <d v="2019-10-10T00:00:00"/>
    <s v="000000020025135"/>
    <n v="256.08"/>
    <s v="03-119947"/>
    <m/>
    <s v="21.0"/>
    <s v="00036.0"/>
    <s v="91001"/>
    <s v="85000"/>
    <n v="4340"/>
    <n v="9191101"/>
    <n v="5.8941005653288991E-5"/>
    <s v="Lenovo 300e Laptops, electronic waste, 3 yr sealed battery replacement, 4.5 year warranty, integration services, imaging, asset tag &amp; reporting, cart wiring, and delivery for Los Altos ES. Total computers: 22"/>
    <s v="Los Altos ES-2-21st Century classroom"/>
  </r>
  <r>
    <s v="Los Altos HS-21st Century classroom-Technology"/>
    <n v="5"/>
    <s v="Technology"/>
    <x v="11"/>
    <x v="0"/>
    <x v="2"/>
    <x v="2"/>
    <x v="7"/>
    <x v="38"/>
    <s v="2019/20"/>
    <m/>
    <x v="7"/>
    <n v="0"/>
    <n v="15525.78"/>
    <s v="0173444-IN"/>
    <d v="2019-10-10T00:00:00"/>
    <s v="000000020025135"/>
    <n v="15525.78"/>
    <m/>
    <m/>
    <s v="21.0"/>
    <s v="00036.0"/>
    <s v="91001"/>
    <s v="85000"/>
    <n v="4300"/>
    <n v="9411101"/>
    <n v="3.5735125224606421E-3"/>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200"/>
    <s v="0173444-IN"/>
    <d v="2019-10-10T00:00:00"/>
    <s v="000000020025135"/>
    <n v="200"/>
    <m/>
    <m/>
    <s v="21.0"/>
    <s v="00036.0"/>
    <s v="91001"/>
    <s v="85000"/>
    <n v="4340"/>
    <n v="9411101"/>
    <n v="4.6033275268110739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120"/>
    <s v="0173444-IN"/>
    <d v="2019-10-10T00:00:00"/>
    <s v="000000020025135"/>
    <n v="120"/>
    <m/>
    <m/>
    <s v="21.0"/>
    <s v="00036.0"/>
    <s v="91001"/>
    <s v="85000"/>
    <n v="4340"/>
    <n v="9411101"/>
    <n v="2.7619965160866445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60"/>
    <s v="0173444-IN"/>
    <d v="2019-10-10T00:00:00"/>
    <s v="000000020025135"/>
    <n v="60"/>
    <m/>
    <m/>
    <s v="21.0"/>
    <s v="00036.0"/>
    <s v="91001"/>
    <s v="85000"/>
    <n v="4340"/>
    <n v="9411101"/>
    <n v="1.3809982580433222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380"/>
    <s v="0173444-IN"/>
    <d v="2019-10-10T00:00:00"/>
    <s v="000000020025135"/>
    <n v="380"/>
    <m/>
    <m/>
    <s v="21.0"/>
    <s v="00036.0"/>
    <s v="91001"/>
    <s v="85000"/>
    <n v="4340"/>
    <n v="9411101"/>
    <n v="8.7463223009410403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465.6"/>
    <s v="0173444-IN"/>
    <d v="2019-10-10T00:00:00"/>
    <s v="000000020025135"/>
    <n v="465.6"/>
    <m/>
    <m/>
    <s v="21.0"/>
    <s v="00036.0"/>
    <s v="91001"/>
    <s v="85000"/>
    <n v="4340"/>
    <n v="9411101"/>
    <n v="1.0716546482416181E-4"/>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1281.2"/>
    <s v="0173444-IN"/>
    <d v="2019-10-10T00:00:00"/>
    <s v="000000020025135"/>
    <n v="1281.2"/>
    <m/>
    <m/>
    <s v="21.0"/>
    <s v="00036.0"/>
    <s v="91001"/>
    <s v="85000"/>
    <n v="4340"/>
    <n v="9411101"/>
    <n v="2.9488916136751744E-4"/>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28334.560000000001"/>
    <s v="0173701-IN"/>
    <d v="2019-10-10T00:00:00"/>
    <s v="000000020025135"/>
    <n v="28334.560000000001"/>
    <m/>
    <m/>
    <s v="21.0"/>
    <s v="00036.0"/>
    <s v="91001"/>
    <s v="85000"/>
    <n v="4300"/>
    <n v="9411101"/>
    <n v="6.5216630004040002E-3"/>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109.5"/>
    <s v="0173701-IN"/>
    <d v="2019-10-10T00:00:00"/>
    <s v="000000020025135"/>
    <n v="109.5"/>
    <m/>
    <m/>
    <s v="21.0"/>
    <s v="00036.0"/>
    <s v="91001"/>
    <s v="85000"/>
    <n v="4340"/>
    <n v="9411101"/>
    <n v="2.5203218209290632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219"/>
    <s v="0173701-IN"/>
    <d v="2019-10-10T00:00:00"/>
    <s v="000000020025135"/>
    <n v="219"/>
    <m/>
    <m/>
    <s v="21.0"/>
    <s v="00036.0"/>
    <s v="91001"/>
    <s v="85000"/>
    <n v="4340"/>
    <n v="9411101"/>
    <n v="5.0406436418581264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365"/>
    <s v="0173701-IN"/>
    <d v="2019-10-10T00:00:00"/>
    <s v="000000020025135"/>
    <n v="365"/>
    <m/>
    <m/>
    <s v="21.0"/>
    <s v="00036.0"/>
    <s v="91001"/>
    <s v="85000"/>
    <n v="4340"/>
    <n v="9411101"/>
    <n v="8.4010727364302107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693.5"/>
    <s v="0173701-IN"/>
    <d v="2019-10-10T00:00:00"/>
    <s v="000000020025135"/>
    <n v="693.5"/>
    <m/>
    <m/>
    <s v="21.0"/>
    <s v="00036.0"/>
    <s v="91001"/>
    <s v="85000"/>
    <n v="4340"/>
    <n v="9411101"/>
    <n v="1.59620381992174E-4"/>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849.72"/>
    <s v="0173701-IN"/>
    <d v="2019-10-10T00:00:00"/>
    <s v="000000020025135"/>
    <n v="849.72"/>
    <m/>
    <m/>
    <s v="21.0"/>
    <s v="00036.0"/>
    <s v="91001"/>
    <s v="85000"/>
    <n v="4340"/>
    <n v="9411101"/>
    <n v="1.9557697330409529E-4"/>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2338.19"/>
    <s v="0173701-IN"/>
    <d v="2019-10-10T00:00:00"/>
    <s v="000000020025135"/>
    <n v="2338.19"/>
    <m/>
    <m/>
    <s v="21.0"/>
    <s v="00036.0"/>
    <s v="91001"/>
    <s v="85000"/>
    <n v="4340"/>
    <n v="9411101"/>
    <n v="5.3817271949571925E-4"/>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388.14"/>
    <s v="0173889-IN"/>
    <d v="2019-10-10T00:00:00"/>
    <s v="000000020025135"/>
    <n v="388.14"/>
    <m/>
    <m/>
    <s v="21.0"/>
    <s v="00036.0"/>
    <s v="91001"/>
    <s v="85000"/>
    <n v="4300"/>
    <n v="9411101"/>
    <n v="8.933677731282252E-5"/>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32.03"/>
    <s v="0173889-IN"/>
    <d v="2019-10-10T00:00:00"/>
    <s v="000000020025135"/>
    <n v="32.03"/>
    <m/>
    <m/>
    <s v="21.0"/>
    <s v="00036.0"/>
    <s v="91001"/>
    <s v="85000"/>
    <n v="4340"/>
    <n v="9411101"/>
    <n v="7.3722290341879358E-6"/>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11.64"/>
    <s v="0173889-IN"/>
    <d v="2019-10-10T00:00:00"/>
    <s v="000000020025135"/>
    <n v="11.64"/>
    <m/>
    <m/>
    <s v="21.0"/>
    <s v="00036.0"/>
    <s v="91001"/>
    <s v="85000"/>
    <n v="4340"/>
    <n v="9411101"/>
    <n v="2.6791366206040452E-6"/>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9.5"/>
    <s v="0173889-IN"/>
    <d v="2019-10-10T00:00:00"/>
    <s v="000000020025135"/>
    <n v="9.5"/>
    <m/>
    <m/>
    <s v="21.0"/>
    <s v="00036.0"/>
    <s v="91001"/>
    <s v="85000"/>
    <n v="4340"/>
    <n v="9411101"/>
    <n v="2.1865805752352603E-6"/>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5"/>
    <s v="0173889-IN"/>
    <d v="2019-10-10T00:00:00"/>
    <s v="000000020025135"/>
    <n v="5"/>
    <m/>
    <m/>
    <s v="21.0"/>
    <s v="00036.0"/>
    <s v="91001"/>
    <s v="85000"/>
    <n v="4340"/>
    <n v="9411101"/>
    <n v="1.1508318817027686E-6"/>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3"/>
    <s v="0173889-IN"/>
    <d v="2019-10-10T00:00:00"/>
    <s v="000000020025135"/>
    <n v="3"/>
    <m/>
    <m/>
    <s v="21.0"/>
    <s v="00036.0"/>
    <s v="91001"/>
    <s v="85000"/>
    <n v="4340"/>
    <n v="9411101"/>
    <n v="6.9049912902166108E-7"/>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1.5"/>
    <s v="0173889-IN"/>
    <d v="2019-10-10T00:00:00"/>
    <s v="000000020025135"/>
    <n v="1.5"/>
    <m/>
    <m/>
    <s v="21.0"/>
    <s v="00036.0"/>
    <s v="91001"/>
    <s v="85000"/>
    <n v="4340"/>
    <n v="9411101"/>
    <n v="3.4524956451083054E-7"/>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s v="2-512"/>
    <x v="7"/>
    <n v="0"/>
    <n v="580276.25"/>
    <s v="0174379-IN"/>
    <d v="2019-10-10T00:00:00"/>
    <s v="000000020025136"/>
    <n v="580276.25"/>
    <m/>
    <m/>
    <s v="21.0"/>
    <s v="00036.0"/>
    <s v="91001"/>
    <s v="85000"/>
    <n v="4300"/>
    <n v="9411101"/>
    <n v="0.13356008173898523"/>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s v="2-512"/>
    <x v="7"/>
    <n v="0"/>
    <n v="47884.85"/>
    <s v="0174379-IN"/>
    <d v="2019-10-10T00:00:00"/>
    <s v="000000020025136"/>
    <n v="47884.85"/>
    <m/>
    <m/>
    <s v="21.0"/>
    <s v="00036.0"/>
    <s v="91001"/>
    <s v="85000"/>
    <n v="4340"/>
    <n v="9411101"/>
    <n v="1.1021482406110963E-2"/>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2242.5"/>
    <s v="0174379-IN"/>
    <d v="2019-10-10T00:00:00"/>
    <s v="000000020025136"/>
    <n v="2242.5"/>
    <m/>
    <m/>
    <s v="21.0"/>
    <s v="00036.0"/>
    <s v="91001"/>
    <s v="85000"/>
    <n v="4340"/>
    <n v="9411101"/>
    <n v="5.1614809894369169E-4"/>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4485"/>
    <s v="0174379-IN"/>
    <d v="2019-10-10T00:00:00"/>
    <s v="000000020025136"/>
    <n v="4485"/>
    <m/>
    <m/>
    <s v="21.0"/>
    <s v="00036.0"/>
    <s v="91001"/>
    <s v="85000"/>
    <n v="4340"/>
    <n v="9411101"/>
    <n v="1.0322961978873834E-3"/>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7475"/>
    <s v="0174379-IN"/>
    <d v="2019-10-10T00:00:00"/>
    <s v="000000020025136"/>
    <n v="7475"/>
    <m/>
    <m/>
    <s v="21.0"/>
    <s v="00036.0"/>
    <s v="91001"/>
    <s v="85000"/>
    <n v="4340"/>
    <n v="9411101"/>
    <n v="1.7204936631456389E-3"/>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14202.5"/>
    <s v="0174379-IN"/>
    <d v="2019-10-10T00:00:00"/>
    <s v="000000020025136"/>
    <n v="14202.5"/>
    <m/>
    <m/>
    <s v="21.0"/>
    <s v="00036.0"/>
    <s v="91001"/>
    <s v="85000"/>
    <n v="4340"/>
    <n v="9411101"/>
    <n v="3.268937959976714E-3"/>
    <s v="Lenovo 300e Laptops, electronic waste, 3 yr sealed battery replacement, 4.5 year warranty, integration services, imaging, asset tag &amp; reporting, cart wiring, and delivery for Los Altos HS. Total computers: 1609"/>
    <s v="Los Altos HS-5-21st Century classroom"/>
  </r>
  <r>
    <s v="Los Altos HS-21st Century classroom-Technology"/>
    <n v="5"/>
    <s v="Technology"/>
    <x v="11"/>
    <x v="0"/>
    <x v="2"/>
    <x v="2"/>
    <x v="7"/>
    <x v="38"/>
    <s v="2019/20"/>
    <m/>
    <x v="7"/>
    <n v="0"/>
    <n v="17401.8"/>
    <s v="0174379-IN"/>
    <d v="2019-10-10T00:00:00"/>
    <s v="000000020025136"/>
    <n v="17401.8"/>
    <m/>
    <m/>
    <s v="21.0"/>
    <s v="00036.0"/>
    <s v="91001"/>
    <s v="85000"/>
    <n v="4340"/>
    <n v="9411101"/>
    <n v="4.0053092478030475E-3"/>
    <s v="Lenovo 300e Laptops, electronic waste, 3 yr sealed battery replacement, 4.5 year warranty, integration services, imaging, asset tag &amp; reporting, cart wiring, and delivery for Los Altos HS. Total computers: 1609"/>
    <s v="Los Altos HS-5-21st Century classroom"/>
  </r>
  <r>
    <s v="Los Molinos-21st Century classroom-Technology"/>
    <n v="4"/>
    <s v="Technology"/>
    <x v="7"/>
    <x v="0"/>
    <x v="2"/>
    <x v="2"/>
    <x v="7"/>
    <x v="38"/>
    <s v="2019/20"/>
    <s v="2-512"/>
    <x v="7"/>
    <n v="0"/>
    <n v="8927.33"/>
    <s v="0173684-IN"/>
    <d v="2019-10-10T00:00:00"/>
    <s v="000000020025135"/>
    <n v="8927.33"/>
    <s v="03-124134"/>
    <m/>
    <s v="21.0"/>
    <s v="00036.0"/>
    <s v="91001"/>
    <s v="85000"/>
    <n v="4300"/>
    <n v="9201101"/>
    <n v="2.0547711964963153E-3"/>
    <s v="Lenovo 300e Laptops, electronic waste, 3 yr sealed battery replacement, 4.5 year warranty, integration services, imaging, asset tag &amp; reporting, cart wiring, and delivery for Los Molinos. Total computers: 23"/>
    <s v="Los Molinos-4-21st Century classroom"/>
  </r>
  <r>
    <s v="Los Molinos-21st Century classroom-Technology"/>
    <n v="4"/>
    <s v="Technology"/>
    <x v="7"/>
    <x v="0"/>
    <x v="2"/>
    <x v="2"/>
    <x v="7"/>
    <x v="38"/>
    <s v="2019/20"/>
    <s v="2-512"/>
    <x v="7"/>
    <n v="0"/>
    <n v="736.69"/>
    <s v="0173684-IN"/>
    <d v="2019-10-10T00:00:00"/>
    <s v="000000020025135"/>
    <n v="736.69"/>
    <s v="03-124134"/>
    <m/>
    <s v="21.0"/>
    <s v="00036.0"/>
    <s v="91001"/>
    <s v="85000"/>
    <n v="4340"/>
    <n v="9201101"/>
    <n v="1.6956126778632253E-4"/>
    <s v="Lenovo 300e Laptops, electronic waste, 3 yr sealed battery replacement, 4.5 year warranty, integration services, imaging, asset tag &amp; reporting, cart wiring, and delivery for Los Molinos. Total computers: 23"/>
    <s v="Los Molinos-4-21st Century classroom"/>
  </r>
  <r>
    <s v="Los Molinos-21st Century classroom-Technology"/>
    <n v="4"/>
    <s v="Technology"/>
    <x v="7"/>
    <x v="0"/>
    <x v="2"/>
    <x v="2"/>
    <x v="7"/>
    <x v="38"/>
    <s v="2019/20"/>
    <m/>
    <x v="7"/>
    <n v="0"/>
    <n v="115"/>
    <s v="0173684-IN"/>
    <d v="2019-10-10T00:00:00"/>
    <s v="000000020025135"/>
    <n v="115"/>
    <s v="03-124134"/>
    <m/>
    <s v="21.0"/>
    <s v="00036.0"/>
    <s v="91001"/>
    <s v="85000"/>
    <n v="4340"/>
    <n v="9201101"/>
    <n v="2.6469133279163676E-5"/>
    <s v="Lenovo 300e Laptops, electronic waste, 3 yr sealed battery replacement, 4.5 year warranty, integration services, imaging, asset tag &amp; reporting, cart wiring, and delivery for Los Molinos. Total computers: 23"/>
    <s v="Los Molinos-4-21st Century classroom"/>
  </r>
  <r>
    <s v="Los Molinos-21st Century classroom-Technology"/>
    <n v="4"/>
    <s v="Technology"/>
    <x v="7"/>
    <x v="0"/>
    <x v="2"/>
    <x v="2"/>
    <x v="7"/>
    <x v="38"/>
    <s v="2019/20"/>
    <m/>
    <x v="7"/>
    <n v="0"/>
    <n v="69"/>
    <s v="0173684-IN"/>
    <d v="2019-10-10T00:00:00"/>
    <s v="000000020025135"/>
    <n v="69"/>
    <s v="03-124134"/>
    <m/>
    <s v="21.0"/>
    <s v="00036.0"/>
    <s v="91001"/>
    <s v="85000"/>
    <n v="4340"/>
    <n v="9201101"/>
    <n v="1.5881479967498206E-5"/>
    <s v="Lenovo 300e Laptops, electronic waste, 3 yr sealed battery replacement, 4.5 year warranty, integration services, imaging, asset tag &amp; reporting, cart wiring, and delivery for Los Molinos. Total computers: 23"/>
    <s v="Los Molinos-4-21st Century classroom"/>
  </r>
  <r>
    <s v="Los Molinos-21st Century classroom-Technology"/>
    <n v="4"/>
    <s v="Technology"/>
    <x v="7"/>
    <x v="0"/>
    <x v="2"/>
    <x v="2"/>
    <x v="7"/>
    <x v="38"/>
    <s v="2019/20"/>
    <m/>
    <x v="7"/>
    <n v="0"/>
    <n v="34.5"/>
    <s v="0173684-IN"/>
    <d v="2019-10-10T00:00:00"/>
    <s v="000000020025135"/>
    <n v="34.5"/>
    <s v="03-124134"/>
    <m/>
    <s v="21.0"/>
    <s v="00036.0"/>
    <s v="91001"/>
    <s v="85000"/>
    <n v="4340"/>
    <n v="9201101"/>
    <n v="7.9407399837491032E-6"/>
    <s v="Lenovo 300e Laptops, electronic waste, 3 yr sealed battery replacement, 4.5 year warranty, integration services, imaging, asset tag &amp; reporting, cart wiring, and delivery for Los Molinos. Total computers: 23"/>
    <s v="Los Molinos-4-21st Century classroom"/>
  </r>
  <r>
    <s v="Los Molinos-21st Century classroom-Technology"/>
    <n v="4"/>
    <s v="Technology"/>
    <x v="7"/>
    <x v="0"/>
    <x v="2"/>
    <x v="2"/>
    <x v="7"/>
    <x v="38"/>
    <s v="2019/20"/>
    <m/>
    <x v="7"/>
    <n v="0"/>
    <n v="218.5"/>
    <s v="0173684-IN"/>
    <d v="2019-10-10T00:00:00"/>
    <s v="000000020025135"/>
    <n v="218.5"/>
    <s v="03-124134"/>
    <m/>
    <s v="21.0"/>
    <s v="00036.0"/>
    <s v="91001"/>
    <s v="85000"/>
    <n v="4340"/>
    <n v="9201101"/>
    <n v="5.0291353230410989E-5"/>
    <s v="Lenovo 300e Laptops, electronic waste, 3 yr sealed battery replacement, 4.5 year warranty, integration services, imaging, asset tag &amp; reporting, cart wiring, and delivery for Los Molinos. Total computers: 23"/>
    <s v="Los Molinos-4-21st Century classroom"/>
  </r>
  <r>
    <s v="Los Molinos-21st Century classroom-Technology"/>
    <n v="4"/>
    <s v="Technology"/>
    <x v="7"/>
    <x v="0"/>
    <x v="2"/>
    <x v="2"/>
    <x v="7"/>
    <x v="38"/>
    <s v="2019/20"/>
    <m/>
    <x v="7"/>
    <n v="0"/>
    <n v="267.72000000000003"/>
    <s v="0173684-IN"/>
    <d v="2019-10-10T00:00:00"/>
    <s v="000000020025135"/>
    <n v="267.72000000000003"/>
    <s v="03-124134"/>
    <m/>
    <s v="21.0"/>
    <s v="00036.0"/>
    <s v="91001"/>
    <s v="85000"/>
    <n v="4340"/>
    <n v="9201101"/>
    <n v="6.1620142273893048E-5"/>
    <s v="Lenovo 300e Laptops, electronic waste, 3 yr sealed battery replacement, 4.5 year warranty, integration services, imaging, asset tag &amp; reporting, cart wiring, and delivery for Los Molinos. Total computers: 23"/>
    <s v="Los Molinos-4-21st Century classroom"/>
  </r>
  <r>
    <s v="Los Robles-21st Century classroom-Technology"/>
    <n v="9"/>
    <s v="Technology"/>
    <x v="29"/>
    <x v="0"/>
    <x v="2"/>
    <x v="2"/>
    <x v="7"/>
    <x v="38"/>
    <s v="2019/20"/>
    <s v="2-512"/>
    <x v="7"/>
    <n v="0"/>
    <n v="4269.59"/>
    <s v="0173646-IN"/>
    <d v="2019-10-10T00:00:00"/>
    <s v="000000020025135"/>
    <n v="4269.59"/>
    <m/>
    <m/>
    <s v="21.0"/>
    <s v="00036.0"/>
    <s v="91001"/>
    <s v="85000"/>
    <n v="4300"/>
    <n v="9211101"/>
    <n v="9.8271605875986483E-4"/>
    <s v="Lenovo 300e Laptops, electronic waste, 3 yr sealed battery replacement, 4.5 year warranty, integration services, imaging, asset tag &amp; reporting, cart wiring, and delivery for Los Robles. Total computers: 11"/>
    <s v="Los Robles-9-21st Century classroom"/>
  </r>
  <r>
    <s v="Los Robles-21st Century classroom-Technology"/>
    <n v="9"/>
    <s v="Technology"/>
    <x v="29"/>
    <x v="0"/>
    <x v="2"/>
    <x v="2"/>
    <x v="7"/>
    <x v="38"/>
    <s v="2019/20"/>
    <s v="2-512"/>
    <x v="7"/>
    <n v="0"/>
    <n v="16.5"/>
    <s v="0173646-IN"/>
    <d v="2019-10-10T00:00:00"/>
    <s v="000000020025135"/>
    <n v="16.5"/>
    <m/>
    <m/>
    <s v="21.0"/>
    <s v="00036.0"/>
    <s v="91001"/>
    <s v="85000"/>
    <n v="4340"/>
    <n v="9211101"/>
    <n v="3.7977452096191363E-6"/>
    <s v="Lenovo 300e Laptops, electronic waste, 3 yr sealed battery replacement, 4.5 year warranty, integration services, imaging, asset tag &amp; reporting, cart wiring, and delivery for Los Robles. Total computers: 11"/>
    <s v="Los Robles-9-21st Century classroom"/>
  </r>
  <r>
    <s v="Los Robles-21st Century classroom-Technology"/>
    <n v="9"/>
    <s v="Technology"/>
    <x v="29"/>
    <x v="0"/>
    <x v="2"/>
    <x v="2"/>
    <x v="7"/>
    <x v="38"/>
    <s v="2019/20"/>
    <m/>
    <x v="7"/>
    <n v="0"/>
    <n v="128.04"/>
    <s v="0173646-IN"/>
    <d v="2019-10-10T00:00:00"/>
    <s v="000000020025135"/>
    <n v="128.04"/>
    <m/>
    <m/>
    <s v="21.0"/>
    <s v="00036.0"/>
    <s v="91001"/>
    <s v="85000"/>
    <n v="4340"/>
    <n v="9211101"/>
    <n v="2.9470502826644496E-5"/>
    <s v="Lenovo 300e Laptops, electronic waste, 3 yr sealed battery replacement, 4.5 year warranty, integration services, imaging, asset tag &amp; reporting, cart wiring, and delivery for Los Robles. Total computers: 11"/>
    <s v="Los Robles-9-21st Century classroom"/>
  </r>
  <r>
    <s v="Los Robles-21st Century classroom-Technology"/>
    <n v="9"/>
    <s v="Technology"/>
    <x v="29"/>
    <x v="0"/>
    <x v="2"/>
    <x v="2"/>
    <x v="7"/>
    <x v="38"/>
    <s v="2019/20"/>
    <m/>
    <x v="7"/>
    <n v="0"/>
    <n v="104.5"/>
    <s v="0173646-IN"/>
    <d v="2019-10-10T00:00:00"/>
    <s v="000000020025135"/>
    <n v="104.5"/>
    <m/>
    <m/>
    <s v="21.0"/>
    <s v="00036.0"/>
    <s v="91001"/>
    <s v="85000"/>
    <n v="4340"/>
    <n v="9211101"/>
    <n v="2.4052386327587863E-5"/>
    <s v="Lenovo 300e Laptops, electronic waste, 3 yr sealed battery replacement, 4.5 year warranty, integration services, imaging, asset tag &amp; reporting, cart wiring, and delivery for Los Robles. Total computers: 11"/>
    <s v="Los Robles-9-21st Century classroom"/>
  </r>
  <r>
    <s v="Los Robles-21st Century classroom-Technology"/>
    <n v="9"/>
    <s v="Technology"/>
    <x v="29"/>
    <x v="0"/>
    <x v="2"/>
    <x v="2"/>
    <x v="7"/>
    <x v="38"/>
    <s v="2019/20"/>
    <m/>
    <x v="7"/>
    <n v="0"/>
    <n v="55"/>
    <s v="0173646-IN"/>
    <d v="2019-10-10T00:00:00"/>
    <s v="000000020025135"/>
    <n v="55"/>
    <m/>
    <m/>
    <s v="21.0"/>
    <s v="00036.0"/>
    <s v="91001"/>
    <s v="85000"/>
    <n v="4340"/>
    <n v="9211101"/>
    <n v="1.2659150698730454E-5"/>
    <s v="Lenovo 300e Laptops, electronic waste, 3 yr sealed battery replacement, 4.5 year warranty, integration services, imaging, asset tag &amp; reporting, cart wiring, and delivery for Los Robles. Total computers: 11"/>
    <s v="Los Robles-9-21st Century classroom"/>
  </r>
  <r>
    <s v="Los Robles-21st Century classroom-Technology"/>
    <n v="9"/>
    <s v="Technology"/>
    <x v="29"/>
    <x v="0"/>
    <x v="2"/>
    <x v="2"/>
    <x v="7"/>
    <x v="38"/>
    <s v="2019/20"/>
    <m/>
    <x v="7"/>
    <n v="0"/>
    <n v="33"/>
    <s v="0173646-IN"/>
    <d v="2019-10-10T00:00:00"/>
    <s v="000000020025135"/>
    <n v="33"/>
    <m/>
    <m/>
    <s v="21.0"/>
    <s v="00036.0"/>
    <s v="91001"/>
    <s v="85000"/>
    <n v="4340"/>
    <n v="9211101"/>
    <n v="7.5954904192382725E-6"/>
    <s v="Lenovo 300e Laptops, electronic waste, 3 yr sealed battery replacement, 4.5 year warranty, integration services, imaging, asset tag &amp; reporting, cart wiring, and delivery for Los Robles. Total computers: 11"/>
    <s v="Los Robles-9-21st Century classroom"/>
  </r>
  <r>
    <s v="Los Robles-21st Century classroom-Technology"/>
    <n v="9"/>
    <s v="Technology"/>
    <x v="29"/>
    <x v="0"/>
    <x v="2"/>
    <x v="2"/>
    <x v="7"/>
    <x v="38"/>
    <s v="2019/20"/>
    <m/>
    <x v="7"/>
    <n v="0"/>
    <n v="352.33"/>
    <s v="0173646-IN"/>
    <d v="2019-10-10T00:00:00"/>
    <s v="000000020025135"/>
    <n v="352.33"/>
    <m/>
    <m/>
    <s v="21.0"/>
    <s v="00036.0"/>
    <s v="91001"/>
    <s v="85000"/>
    <n v="4340"/>
    <n v="9211101"/>
    <n v="8.109451937606728E-5"/>
    <s v="Lenovo 300e Laptops, electronic waste, 3 yr sealed battery replacement, 4.5 year warranty, integration services, imaging, asset tag &amp; reporting, cart wiring, and delivery for Los Robles. Total computers: 11"/>
    <s v="Los Robles-9-21st Century classroom"/>
  </r>
  <r>
    <s v="Mesa Robles-21st Century classroom-Technology"/>
    <n v="1"/>
    <s v="Technology"/>
    <x v="5"/>
    <x v="0"/>
    <x v="2"/>
    <x v="2"/>
    <x v="7"/>
    <x v="38"/>
    <s v="2019/20"/>
    <s v="2-512"/>
    <x v="7"/>
    <n v="0"/>
    <n v="17854.66"/>
    <s v="0173717-IN"/>
    <d v="2019-10-10T00:00:00"/>
    <s v="000000020025135"/>
    <n v="17854.66"/>
    <s v="03-120779"/>
    <m/>
    <s v="21.0"/>
    <s v="00036.0"/>
    <s v="91001"/>
    <s v="85000"/>
    <n v="4300"/>
    <n v="9221101"/>
    <n v="4.1095423929926305E-3"/>
    <s v="Lenovo 300e Laptops, electronic waste, 3 yr sealed battery replacement, 4.5 year warranty, integration services, imaging, asset tag &amp; reporting, cart wiring, and delivery for Mesa Robles. Total computers: 46"/>
    <s v="Mesa Robles-1-21st Century classroom"/>
  </r>
  <r>
    <s v="Mesa Robles-21st Century classroom-Technology"/>
    <n v="1"/>
    <s v="Technology"/>
    <x v="5"/>
    <x v="0"/>
    <x v="2"/>
    <x v="2"/>
    <x v="7"/>
    <x v="38"/>
    <s v="2019/20"/>
    <s v="2-512"/>
    <x v="7"/>
    <n v="0"/>
    <n v="1473.38"/>
    <s v="0173717-IN"/>
    <d v="2019-10-10T00:00:00"/>
    <s v="000000020025135"/>
    <n v="1473.38"/>
    <s v="03-120779"/>
    <m/>
    <s v="21.0"/>
    <s v="00036.0"/>
    <s v="91001"/>
    <s v="85000"/>
    <n v="4340"/>
    <n v="9221101"/>
    <n v="3.3912253557264507E-4"/>
    <s v="Lenovo 300e Laptops, electronic waste, 3 yr sealed battery replacement, 4.5 year warranty, integration services, imaging, asset tag &amp; reporting, cart wiring, and delivery for Mesa Robles. Total computers: 46"/>
    <s v="Mesa Robles-1-21st Century classroom"/>
  </r>
  <r>
    <s v="Mesa Robles-21st Century classroom-Technology"/>
    <n v="1"/>
    <s v="Technology"/>
    <x v="5"/>
    <x v="0"/>
    <x v="2"/>
    <x v="2"/>
    <x v="7"/>
    <x v="38"/>
    <s v="2019/20"/>
    <m/>
    <x v="7"/>
    <n v="0"/>
    <n v="138"/>
    <s v="0173717-IN"/>
    <d v="2019-10-10T00:00:00"/>
    <s v="000000020025135"/>
    <n v="138"/>
    <s v="03-120779"/>
    <m/>
    <s v="21.0"/>
    <s v="00036.0"/>
    <s v="91001"/>
    <s v="85000"/>
    <n v="4340"/>
    <n v="9221101"/>
    <n v="3.1762959934996413E-5"/>
    <s v="Lenovo 300e Laptops, electronic waste, 3 yr sealed battery replacement, 4.5 year warranty, integration services, imaging, asset tag &amp; reporting, cart wiring, and delivery for Mesa Robles. Total computers: 46"/>
    <s v="Mesa Robles-1-21st Century classroom"/>
  </r>
  <r>
    <s v="Mesa Robles-21st Century classroom-Technology"/>
    <n v="1"/>
    <s v="Technology"/>
    <x v="5"/>
    <x v="0"/>
    <x v="2"/>
    <x v="2"/>
    <x v="7"/>
    <x v="38"/>
    <s v="2019/20"/>
    <m/>
    <x v="7"/>
    <n v="0"/>
    <n v="69"/>
    <s v="0173717-IN"/>
    <d v="2019-10-10T00:00:00"/>
    <s v="000000020025135"/>
    <n v="69"/>
    <s v="03-120779"/>
    <m/>
    <s v="21.0"/>
    <s v="00036.0"/>
    <s v="91001"/>
    <s v="85000"/>
    <n v="4340"/>
    <n v="9221101"/>
    <n v="1.5881479967498206E-5"/>
    <s v="Lenovo 300e Laptops, electronic waste, 3 yr sealed battery replacement, 4.5 year warranty, integration services, imaging, asset tag &amp; reporting, cart wiring, and delivery for Mesa Robles. Total computers: 46"/>
    <s v="Mesa Robles-1-21st Century classroom"/>
  </r>
  <r>
    <s v="Mesa Robles-21st Century classroom-Technology"/>
    <n v="1"/>
    <s v="Technology"/>
    <x v="5"/>
    <x v="0"/>
    <x v="2"/>
    <x v="2"/>
    <x v="7"/>
    <x v="38"/>
    <s v="2019/20"/>
    <m/>
    <x v="7"/>
    <n v="0"/>
    <n v="230"/>
    <s v="0173717-IN"/>
    <d v="2019-10-10T00:00:00"/>
    <s v="000000020025135"/>
    <n v="230"/>
    <s v="03-120779"/>
    <m/>
    <s v="21.0"/>
    <s v="00036.0"/>
    <s v="91001"/>
    <s v="85000"/>
    <n v="4340"/>
    <n v="9221101"/>
    <n v="5.2938266558327352E-5"/>
    <s v="Lenovo 300e Laptops, electronic waste, 3 yr sealed battery replacement, 4.5 year warranty, integration services, imaging, asset tag &amp; reporting, cart wiring, and delivery for Mesa Robles. Total computers: 46"/>
    <s v="Mesa Robles-1-21st Century classroom"/>
  </r>
  <r>
    <s v="Mesa Robles-21st Century classroom-Technology"/>
    <n v="1"/>
    <s v="Technology"/>
    <x v="5"/>
    <x v="0"/>
    <x v="2"/>
    <x v="2"/>
    <x v="7"/>
    <x v="38"/>
    <s v="2019/20"/>
    <m/>
    <x v="7"/>
    <n v="0"/>
    <n v="437"/>
    <s v="0173717-IN"/>
    <d v="2019-10-10T00:00:00"/>
    <s v="000000020025135"/>
    <n v="437"/>
    <s v="03-120779"/>
    <m/>
    <s v="21.0"/>
    <s v="00036.0"/>
    <s v="91001"/>
    <s v="85000"/>
    <n v="4340"/>
    <n v="9221101"/>
    <n v="1.0058270646082198E-4"/>
    <s v="Lenovo 300e Laptops, electronic waste, 3 yr sealed battery replacement, 4.5 year warranty, integration services, imaging, asset tag &amp; reporting, cart wiring, and delivery for Mesa Robles. Total computers: 46"/>
    <s v="Mesa Robles-1-21st Century classroom"/>
  </r>
  <r>
    <s v="Mesa Robles-21st Century classroom-Technology"/>
    <n v="1"/>
    <s v="Technology"/>
    <x v="5"/>
    <x v="0"/>
    <x v="2"/>
    <x v="2"/>
    <x v="7"/>
    <x v="38"/>
    <s v="2019/20"/>
    <m/>
    <x v="7"/>
    <n v="0"/>
    <n v="535.44000000000005"/>
    <s v="0173717-IN"/>
    <d v="2019-10-10T00:00:00"/>
    <s v="000000020025135"/>
    <n v="535.44000000000005"/>
    <s v="03-120779"/>
    <m/>
    <s v="21.0"/>
    <s v="00036.0"/>
    <s v="91001"/>
    <s v="85000"/>
    <n v="4340"/>
    <n v="9221101"/>
    <n v="1.232402845477861E-4"/>
    <s v="Lenovo 300e Laptops, electronic waste, 3 yr sealed battery replacement, 4.5 year warranty, integration services, imaging, asset tag &amp; reporting, cart wiring, and delivery for Mesa Robles. Total computers: 46"/>
    <s v="Mesa Robles-1-21st Century classroom"/>
  </r>
  <r>
    <s v="Nelson-21st Century classroom-Technology"/>
    <n v="1"/>
    <s v="Technology"/>
    <x v="0"/>
    <x v="0"/>
    <x v="2"/>
    <x v="2"/>
    <x v="7"/>
    <x v="38"/>
    <s v="2019/20"/>
    <s v="2-512"/>
    <x v="7"/>
    <n v="0"/>
    <n v="7798.34"/>
    <s v="0173629-IN"/>
    <d v="2019-10-10T00:00:00"/>
    <s v="000000020025135"/>
    <n v="7798.34"/>
    <s v="03-119946"/>
    <m/>
    <s v="21.0"/>
    <s v="00036.0"/>
    <s v="91001"/>
    <s v="85000"/>
    <n v="4300"/>
    <n v="9231101"/>
    <n v="1.7949156592715937E-3"/>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8"/>
    <s v="2019/20"/>
    <m/>
    <x v="7"/>
    <n v="0"/>
    <n v="190"/>
    <s v="0173629-IN"/>
    <d v="2019-10-10T00:00:00"/>
    <s v="000000020025135"/>
    <n v="190"/>
    <s v="03-119946"/>
    <m/>
    <s v="21.0"/>
    <s v="00036.0"/>
    <s v="91001"/>
    <s v="85000"/>
    <n v="4340"/>
    <n v="9231101"/>
    <n v="4.3731611504705202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8"/>
    <s v="2019/20"/>
    <m/>
    <x v="7"/>
    <n v="0"/>
    <n v="100"/>
    <s v="0173629-IN"/>
    <d v="2019-10-10T00:00:00"/>
    <s v="000000020025135"/>
    <n v="100"/>
    <s v="03-119946"/>
    <m/>
    <s v="21.0"/>
    <s v="00036.0"/>
    <s v="91001"/>
    <s v="85000"/>
    <n v="4340"/>
    <n v="9231101"/>
    <n v="2.301663763405537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8"/>
    <s v="2019/20"/>
    <m/>
    <x v="7"/>
    <n v="0"/>
    <n v="60"/>
    <s v="0173629-IN"/>
    <d v="2019-10-10T00:00:00"/>
    <s v="000000020025135"/>
    <n v="60"/>
    <s v="03-119946"/>
    <m/>
    <s v="21.0"/>
    <s v="00036.0"/>
    <s v="91001"/>
    <s v="85000"/>
    <n v="4340"/>
    <n v="9231101"/>
    <n v="1.3809982580433222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8"/>
    <s v="2019/20"/>
    <m/>
    <x v="7"/>
    <n v="0"/>
    <n v="30"/>
    <s v="0173629-IN"/>
    <d v="2019-10-10T00:00:00"/>
    <s v="000000020025135"/>
    <n v="30"/>
    <s v="03-119946"/>
    <m/>
    <s v="21.0"/>
    <s v="00036.0"/>
    <s v="91001"/>
    <s v="85000"/>
    <n v="4340"/>
    <n v="9231101"/>
    <n v="6.9049912902166112E-6"/>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8"/>
    <s v="2019/20"/>
    <m/>
    <x v="7"/>
    <n v="0"/>
    <n v="232.8"/>
    <s v="0173629-IN"/>
    <d v="2019-10-10T00:00:00"/>
    <s v="000000020025135"/>
    <n v="232.8"/>
    <s v="03-119946"/>
    <m/>
    <s v="21.0"/>
    <s v="00036.0"/>
    <s v="91001"/>
    <s v="85000"/>
    <n v="4340"/>
    <n v="9231101"/>
    <n v="5.3582732412080904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8"/>
    <s v="2019/20"/>
    <m/>
    <x v="7"/>
    <n v="0"/>
    <n v="640.6"/>
    <s v="0173629-IN"/>
    <d v="2019-10-10T00:00:00"/>
    <s v="000000020025135"/>
    <n v="640.6"/>
    <s v="03-119946"/>
    <m/>
    <s v="21.0"/>
    <s v="00036.0"/>
    <s v="91001"/>
    <s v="85000"/>
    <n v="4340"/>
    <n v="9231101"/>
    <n v="1.4744458068375872E-4"/>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9"/>
    <s v="2019/20"/>
    <m/>
    <x v="7"/>
    <n v="0"/>
    <n v="15596.67"/>
    <s v="0173777-IN"/>
    <d v="2019-10-21T00:00:00"/>
    <s v="000000020028933"/>
    <n v="15596.67"/>
    <s v="03-119946"/>
    <m/>
    <s v="21.0"/>
    <s v="00036.0"/>
    <s v="91001"/>
    <s v="85000"/>
    <n v="4300"/>
    <n v="9231101"/>
    <n v="3.5898290168794238E-3"/>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9"/>
    <s v="2019/20"/>
    <s v="2-512"/>
    <x v="7"/>
    <n v="0"/>
    <n v="1281.2"/>
    <s v="0173777-IN"/>
    <d v="2019-10-21T00:00:00"/>
    <s v="000000020028933"/>
    <n v="1281.2"/>
    <s v="03-119946"/>
    <m/>
    <s v="21.0"/>
    <s v="00036.0"/>
    <s v="91001"/>
    <s v="85000"/>
    <n v="4340"/>
    <n v="9231101"/>
    <n v="2.9488916136751744E-4"/>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9"/>
    <s v="2019/20"/>
    <m/>
    <x v="7"/>
    <n v="0"/>
    <n v="200"/>
    <s v="0173777-IN"/>
    <d v="2019-10-21T00:00:00"/>
    <s v="000000020028933"/>
    <n v="200"/>
    <s v="03-119946"/>
    <m/>
    <s v="21.0"/>
    <s v="00036.0"/>
    <s v="91001"/>
    <s v="85000"/>
    <n v="4340"/>
    <n v="9231101"/>
    <n v="4.6033275268110739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9"/>
    <s v="2019/20"/>
    <m/>
    <x v="7"/>
    <n v="0"/>
    <n v="120"/>
    <s v="0173777-IN"/>
    <d v="2019-10-21T00:00:00"/>
    <s v="000000020028933"/>
    <n v="120"/>
    <s v="03-119946"/>
    <m/>
    <s v="21.0"/>
    <s v="00036.0"/>
    <s v="91001"/>
    <s v="85000"/>
    <n v="4340"/>
    <n v="9231101"/>
    <n v="2.7619965160866445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9"/>
    <s v="2019/20"/>
    <m/>
    <x v="7"/>
    <n v="0"/>
    <n v="60"/>
    <s v="0173777-IN"/>
    <d v="2019-10-21T00:00:00"/>
    <s v="000000020028933"/>
    <n v="60"/>
    <s v="03-119946"/>
    <m/>
    <s v="21.0"/>
    <s v="00036.0"/>
    <s v="91001"/>
    <s v="85000"/>
    <n v="4340"/>
    <n v="9231101"/>
    <n v="1.3809982580433222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9"/>
    <s v="2019/20"/>
    <m/>
    <x v="7"/>
    <n v="0"/>
    <n v="380"/>
    <s v="0173777-IN"/>
    <d v="2019-10-21T00:00:00"/>
    <s v="000000020028933"/>
    <n v="380"/>
    <s v="03-119946"/>
    <m/>
    <s v="21.0"/>
    <s v="00036.0"/>
    <s v="91001"/>
    <s v="85000"/>
    <n v="4340"/>
    <n v="9231101"/>
    <n v="8.7463223009410403E-5"/>
    <s v="Lenovo 300e Laptops, electronic waste, 3 yr sealed battery replacement, 4.5 year warranty, integration services, imaging, asset tag &amp; reporting, cart wiring, and delivery for Nelson. Total computers: 60"/>
    <s v="Nelson-1-21st Century classroom"/>
  </r>
  <r>
    <s v="Nelson-21st Century classroom-Technology"/>
    <n v="1"/>
    <s v="Technology"/>
    <x v="0"/>
    <x v="0"/>
    <x v="2"/>
    <x v="2"/>
    <x v="7"/>
    <x v="39"/>
    <s v="2019/20"/>
    <m/>
    <x v="7"/>
    <n v="0"/>
    <n v="465.6"/>
    <s v="0173777-IN"/>
    <d v="2019-10-21T00:00:00"/>
    <s v="000000020028933"/>
    <n v="465.6"/>
    <s v="03-119946"/>
    <m/>
    <s v="21.0"/>
    <s v="00036.0"/>
    <s v="91001"/>
    <s v="85000"/>
    <n v="4340"/>
    <n v="9231101"/>
    <n v="1.0716546482416181E-4"/>
    <s v="Lenovo 300e Laptops, electronic waste, 3 yr sealed battery replacement, 4.5 year warranty, integration services, imaging, asset tag &amp; reporting, cart wiring, and delivery for Nelson. Total computers: 60"/>
    <s v="Nelson-1-21st Century classroom"/>
  </r>
  <r>
    <s v="Newton-21st Century classroom-Technology"/>
    <n v="1"/>
    <s v="Technology"/>
    <x v="8"/>
    <x v="0"/>
    <x v="2"/>
    <x v="2"/>
    <x v="7"/>
    <x v="38"/>
    <s v="2019/20"/>
    <m/>
    <x v="7"/>
    <n v="0"/>
    <n v="13585.07"/>
    <s v="0173449-IN"/>
    <d v="2019-10-10T00:00:00"/>
    <s v="000000020025135"/>
    <n v="13585.07"/>
    <s v="03-121295"/>
    <m/>
    <s v="21.0"/>
    <s v="00036.0"/>
    <s v="91001"/>
    <s v="85000"/>
    <n v="4300"/>
    <n v="9241101"/>
    <n v="3.1268263342327661E-3"/>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175"/>
    <s v="0173449-IN"/>
    <d v="2019-10-10T00:00:00"/>
    <s v="000000020025135"/>
    <n v="175"/>
    <s v="03-121295"/>
    <m/>
    <s v="21.0"/>
    <s v="00036.0"/>
    <s v="91001"/>
    <s v="85000"/>
    <n v="4340"/>
    <n v="9241101"/>
    <n v="4.0279115859596899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105"/>
    <s v="0173449-IN"/>
    <d v="2019-10-10T00:00:00"/>
    <s v="000000020025135"/>
    <n v="105"/>
    <s v="03-121295"/>
    <m/>
    <s v="21.0"/>
    <s v="00036.0"/>
    <s v="91001"/>
    <s v="85000"/>
    <n v="4340"/>
    <n v="9241101"/>
    <n v="2.4167469515758138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52.5"/>
    <s v="0173449-IN"/>
    <d v="2019-10-10T00:00:00"/>
    <s v="000000020025135"/>
    <n v="52.5"/>
    <s v="03-121295"/>
    <m/>
    <s v="21.0"/>
    <s v="00036.0"/>
    <s v="91001"/>
    <s v="85000"/>
    <n v="4340"/>
    <n v="9241101"/>
    <n v="1.2083734757879069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332.5"/>
    <s v="0173449-IN"/>
    <d v="2019-10-10T00:00:00"/>
    <s v="000000020025135"/>
    <n v="332.5"/>
    <s v="03-121295"/>
    <m/>
    <s v="21.0"/>
    <s v="00036.0"/>
    <s v="91001"/>
    <s v="85000"/>
    <n v="4340"/>
    <n v="9241101"/>
    <n v="7.6530320133234105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407.4"/>
    <s v="0173449-IN"/>
    <d v="2019-10-10T00:00:00"/>
    <s v="000000020025135"/>
    <n v="407.4"/>
    <s v="03-121295"/>
    <m/>
    <s v="21.0"/>
    <s v="00036.0"/>
    <s v="91001"/>
    <s v="85000"/>
    <n v="4340"/>
    <n v="9241101"/>
    <n v="9.376978172114157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1121.05"/>
    <s v="0173449-IN"/>
    <d v="2019-10-10T00:00:00"/>
    <s v="000000020025135"/>
    <n v="1121.05"/>
    <s v="03-121295"/>
    <m/>
    <s v="21.0"/>
    <s v="00036.0"/>
    <s v="91001"/>
    <s v="85000"/>
    <n v="4340"/>
    <n v="9241101"/>
    <n v="2.5802801619657771E-4"/>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s v="2-512"/>
    <x v="7"/>
    <n v="0"/>
    <n v="10091.76"/>
    <s v="0173660-IN"/>
    <d v="2019-10-10T00:00:00"/>
    <s v="000000020025135"/>
    <n v="10091.76"/>
    <s v="03-121295"/>
    <m/>
    <s v="21.0"/>
    <s v="00036.0"/>
    <s v="91001"/>
    <s v="85000"/>
    <n v="4300"/>
    <n v="9241101"/>
    <n v="2.3227838300985465E-3"/>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s v="2-512"/>
    <x v="7"/>
    <n v="0"/>
    <n v="832.78"/>
    <s v="0173660-IN"/>
    <d v="2019-10-10T00:00:00"/>
    <s v="000000020025135"/>
    <n v="832.78"/>
    <s v="03-121295"/>
    <m/>
    <s v="21.0"/>
    <s v="00036.0"/>
    <s v="91001"/>
    <s v="85000"/>
    <n v="4340"/>
    <n v="9241101"/>
    <n v="1.9167795488888632E-4"/>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130"/>
    <s v="0173660-IN"/>
    <d v="2019-10-10T00:00:00"/>
    <s v="000000020025135"/>
    <n v="130"/>
    <s v="03-121295"/>
    <m/>
    <s v="21.0"/>
    <s v="00036.0"/>
    <s v="91001"/>
    <s v="85000"/>
    <n v="4340"/>
    <n v="9241101"/>
    <n v="2.9921628924271983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78"/>
    <s v="0173660-IN"/>
    <d v="2019-10-10T00:00:00"/>
    <s v="000000020025135"/>
    <n v="78"/>
    <s v="03-121295"/>
    <m/>
    <s v="21.0"/>
    <s v="00036.0"/>
    <s v="91001"/>
    <s v="85000"/>
    <n v="4340"/>
    <n v="9241101"/>
    <n v="1.795297735456319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39"/>
    <s v="0173660-IN"/>
    <d v="2019-10-10T00:00:00"/>
    <s v="000000020025135"/>
    <n v="39"/>
    <s v="03-121295"/>
    <m/>
    <s v="21.0"/>
    <s v="00036.0"/>
    <s v="91001"/>
    <s v="85000"/>
    <n v="4340"/>
    <n v="9241101"/>
    <n v="8.9764886772815951E-6"/>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247"/>
    <s v="0173660-IN"/>
    <d v="2019-10-10T00:00:00"/>
    <s v="000000020025135"/>
    <n v="247"/>
    <s v="03-121295"/>
    <m/>
    <s v="21.0"/>
    <s v="00036.0"/>
    <s v="91001"/>
    <s v="85000"/>
    <n v="4340"/>
    <n v="9241101"/>
    <n v="5.685109495611677E-5"/>
    <s v="Lenovo 300e Laptops, electronic waste, 3 yr sealed battery replacement, 4.5 year warranty, integration services, imaging, asset tag &amp; reporting, cart wiring, and delivery for Newton. Total computers: 61"/>
    <s v="Newton-1-21st Century classroom"/>
  </r>
  <r>
    <s v="Newton-21st Century classroom-Technology"/>
    <n v="1"/>
    <s v="Technology"/>
    <x v="8"/>
    <x v="0"/>
    <x v="2"/>
    <x v="2"/>
    <x v="7"/>
    <x v="38"/>
    <s v="2019/20"/>
    <m/>
    <x v="7"/>
    <n v="0"/>
    <n v="302.64"/>
    <s v="0173660-IN"/>
    <d v="2019-10-10T00:00:00"/>
    <s v="000000020025135"/>
    <n v="302.64"/>
    <s v="03-121295"/>
    <m/>
    <s v="21.0"/>
    <s v="00036.0"/>
    <s v="91001"/>
    <s v="85000"/>
    <n v="4340"/>
    <n v="9241101"/>
    <n v="6.9657552135705172E-5"/>
    <s v="Lenovo 300e Laptops, electronic waste, 3 yr sealed battery replacement, 4.5 year warranty, integration services, imaging, asset tag &amp; reporting, cart wiring, and delivery for Newton. Total computers: 61"/>
    <s v="Newton-1-21st Century classroom"/>
  </r>
  <r>
    <s v="Orange Grove-21st Century classroom-Technology"/>
    <n v="3"/>
    <s v="Technology"/>
    <x v="26"/>
    <x v="0"/>
    <x v="2"/>
    <x v="2"/>
    <x v="7"/>
    <x v="38"/>
    <s v="2019/20"/>
    <m/>
    <x v="7"/>
    <n v="0"/>
    <n v="13585.07"/>
    <s v="0173448-IN"/>
    <d v="2019-10-10T00:00:00"/>
    <s v="000000020025135"/>
    <n v="13585.07"/>
    <m/>
    <m/>
    <s v="21.0"/>
    <s v="00036.0"/>
    <s v="91001"/>
    <s v="85000"/>
    <n v="4300"/>
    <n v="9251101"/>
    <n v="3.1268263342327661E-3"/>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175"/>
    <s v="0173448-IN"/>
    <d v="2019-10-10T00:00:00"/>
    <s v="000000020025135"/>
    <n v="175"/>
    <m/>
    <m/>
    <s v="21.0"/>
    <s v="00036.0"/>
    <s v="91001"/>
    <s v="85000"/>
    <n v="4340"/>
    <n v="9251101"/>
    <n v="4.0279115859596899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105"/>
    <s v="0173448-IN"/>
    <d v="2019-10-10T00:00:00"/>
    <s v="000000020025135"/>
    <n v="105"/>
    <m/>
    <m/>
    <s v="21.0"/>
    <s v="00036.0"/>
    <s v="91001"/>
    <s v="85000"/>
    <n v="4340"/>
    <n v="9251101"/>
    <n v="2.4167469515758138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52.5"/>
    <s v="0173448-IN"/>
    <d v="2019-10-10T00:00:00"/>
    <s v="000000020025135"/>
    <n v="52.5"/>
    <m/>
    <m/>
    <s v="21.0"/>
    <s v="00036.0"/>
    <s v="91001"/>
    <s v="85000"/>
    <n v="4340"/>
    <n v="9251101"/>
    <n v="1.2083734757879069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332.5"/>
    <s v="0173448-IN"/>
    <d v="2019-10-10T00:00:00"/>
    <s v="000000020025135"/>
    <n v="332.5"/>
    <m/>
    <m/>
    <s v="21.0"/>
    <s v="00036.0"/>
    <s v="91001"/>
    <s v="85000"/>
    <n v="4340"/>
    <n v="9251101"/>
    <n v="7.6530320133234105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407.4"/>
    <s v="0173448-IN"/>
    <d v="2019-10-10T00:00:00"/>
    <s v="000000020025135"/>
    <n v="407.4"/>
    <m/>
    <m/>
    <s v="21.0"/>
    <s v="00036.0"/>
    <s v="91001"/>
    <s v="85000"/>
    <n v="4340"/>
    <n v="9251101"/>
    <n v="9.376978172114157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1121.05"/>
    <s v="0173448-IN"/>
    <d v="2019-10-10T00:00:00"/>
    <s v="000000020025135"/>
    <n v="1121.05"/>
    <m/>
    <m/>
    <s v="21.0"/>
    <s v="00036.0"/>
    <s v="91001"/>
    <s v="85000"/>
    <n v="4340"/>
    <n v="9251101"/>
    <n v="2.5802801619657771E-4"/>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6986.6"/>
    <s v="0173634-IN"/>
    <d v="2019-10-10T00:00:00"/>
    <s v="000000020025135"/>
    <n v="6986.6"/>
    <m/>
    <m/>
    <s v="21.0"/>
    <s v="00036.0"/>
    <s v="91001"/>
    <s v="85000"/>
    <n v="4300"/>
    <n v="9251101"/>
    <n v="1.6080804049409126E-3"/>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209.52"/>
    <s v="0173634-IN"/>
    <d v="2019-10-10T00:00:00"/>
    <s v="000000020025135"/>
    <n v="209.52"/>
    <m/>
    <m/>
    <s v="21.0"/>
    <s v="00036.0"/>
    <s v="91001"/>
    <s v="85000"/>
    <n v="4340"/>
    <n v="9251101"/>
    <n v="4.8224459170872817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171"/>
    <s v="0173634-IN"/>
    <d v="2019-10-10T00:00:00"/>
    <s v="000000020025135"/>
    <n v="171"/>
    <m/>
    <m/>
    <s v="21.0"/>
    <s v="00036.0"/>
    <s v="91001"/>
    <s v="85000"/>
    <n v="4340"/>
    <n v="9251101"/>
    <n v="3.9358450354234683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90"/>
    <s v="0173634-IN"/>
    <d v="2019-10-10T00:00:00"/>
    <s v="000000020025135"/>
    <n v="90"/>
    <m/>
    <m/>
    <s v="21.0"/>
    <s v="00036.0"/>
    <s v="91001"/>
    <s v="85000"/>
    <n v="4340"/>
    <n v="9251101"/>
    <n v="2.0714973870649835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54"/>
    <s v="0173634-IN"/>
    <d v="2019-10-10T00:00:00"/>
    <s v="000000020025135"/>
    <n v="54"/>
    <m/>
    <m/>
    <s v="21.0"/>
    <s v="00036.0"/>
    <s v="91001"/>
    <s v="85000"/>
    <n v="4340"/>
    <n v="9251101"/>
    <n v="1.24289843223899E-5"/>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27"/>
    <s v="0173634-IN"/>
    <d v="2019-10-10T00:00:00"/>
    <s v="000000020025135"/>
    <n v="27"/>
    <m/>
    <m/>
    <s v="21.0"/>
    <s v="00036.0"/>
    <s v="91001"/>
    <s v="85000"/>
    <n v="4340"/>
    <n v="9251101"/>
    <n v="6.2144921611949499E-6"/>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576.54"/>
    <s v="0173634-IN"/>
    <d v="2019-10-10T00:00:00"/>
    <s v="000000020025135"/>
    <n v="576.54"/>
    <m/>
    <m/>
    <s v="21.0"/>
    <s v="00036.0"/>
    <s v="91001"/>
    <s v="85000"/>
    <n v="4340"/>
    <n v="9251101"/>
    <n v="1.3270012261538283E-4"/>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s v="2-512"/>
    <x v="7"/>
    <n v="0"/>
    <n v="130028.46"/>
    <s v="0174900-IN"/>
    <d v="2019-10-10T00:00:00"/>
    <s v="000000020025136"/>
    <n v="130028.46"/>
    <m/>
    <m/>
    <s v="21.0"/>
    <s v="00036.0"/>
    <s v="91001"/>
    <s v="85000"/>
    <n v="4300"/>
    <n v="9251101"/>
    <n v="2.9928179459342636E-2"/>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s v="2-512"/>
    <x v="7"/>
    <n v="0"/>
    <n v="10730.05"/>
    <s v="0174900-IN"/>
    <d v="2019-10-10T00:00:00"/>
    <s v="000000020025136"/>
    <n v="10730.05"/>
    <m/>
    <m/>
    <s v="21.0"/>
    <s v="00036.0"/>
    <s v="91001"/>
    <s v="85000"/>
    <n v="4340"/>
    <n v="9251101"/>
    <n v="2.4696967264529581E-3"/>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502.5"/>
    <s v="0174900-IN"/>
    <d v="2019-10-10T00:00:00"/>
    <s v="000000020025136"/>
    <n v="502.5"/>
    <m/>
    <m/>
    <s v="21.0"/>
    <s v="00036.0"/>
    <s v="91001"/>
    <s v="85000"/>
    <n v="4340"/>
    <n v="9251101"/>
    <n v="1.1565860411112824E-4"/>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1005"/>
    <s v="0174900-IN"/>
    <d v="2019-10-10T00:00:00"/>
    <s v="000000020025136"/>
    <n v="1005"/>
    <m/>
    <m/>
    <s v="21.0"/>
    <s v="00036.0"/>
    <s v="91001"/>
    <s v="85000"/>
    <n v="4340"/>
    <n v="9251101"/>
    <n v="2.3131720822225648E-4"/>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1675"/>
    <s v="0174900-IN"/>
    <d v="2019-10-10T00:00:00"/>
    <s v="000000020025136"/>
    <n v="1675"/>
    <m/>
    <m/>
    <s v="21.0"/>
    <s v="00036.0"/>
    <s v="91001"/>
    <s v="85000"/>
    <n v="4340"/>
    <n v="9251101"/>
    <n v="3.8552868037042748E-4"/>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3182.5"/>
    <s v="0174900-IN"/>
    <d v="2019-10-10T00:00:00"/>
    <s v="000000020025136"/>
    <n v="3182.5"/>
    <m/>
    <m/>
    <s v="21.0"/>
    <s v="00036.0"/>
    <s v="91001"/>
    <s v="85000"/>
    <n v="4340"/>
    <n v="9251101"/>
    <n v="7.3250449270381214E-4"/>
    <s v="Lenovo 300e Laptops, electronic waste, 3 yr sealed battery replacement, 4.5 year warranty, integration services, imaging, asset tag &amp; reporting, cart wiring, and delivery for Orange Grove. Total computers: 388"/>
    <s v="Orange Grove-3-21st Century classroom"/>
  </r>
  <r>
    <s v="Orange Grove-21st Century classroom-Technology"/>
    <n v="3"/>
    <s v="Technology"/>
    <x v="26"/>
    <x v="0"/>
    <x v="2"/>
    <x v="2"/>
    <x v="7"/>
    <x v="38"/>
    <s v="2019/20"/>
    <m/>
    <x v="7"/>
    <n v="0"/>
    <n v="3899.4"/>
    <s v="0174900-IN"/>
    <d v="2019-10-10T00:00:00"/>
    <s v="000000020025136"/>
    <n v="3899.4"/>
    <m/>
    <m/>
    <s v="21.0"/>
    <s v="00036.0"/>
    <s v="91001"/>
    <s v="85000"/>
    <n v="4340"/>
    <n v="9251101"/>
    <n v="8.9751076790235511E-4"/>
    <s v="Lenovo 300e Laptops, electronic waste, 3 yr sealed battery replacement, 4.5 year warranty, integration services, imaging, asset tag &amp; reporting, cart wiring, and delivery for Orange Grove. Total computers: 388"/>
    <s v="Orange Grove-3-21st Century classroom"/>
  </r>
  <r>
    <s v="Palm-21st Century classroom-Technology"/>
    <n v="6"/>
    <s v="Technology"/>
    <x v="21"/>
    <x v="0"/>
    <x v="2"/>
    <x v="2"/>
    <x v="7"/>
    <x v="38"/>
    <s v="2019/20"/>
    <m/>
    <x v="7"/>
    <n v="0"/>
    <n v="5822.17"/>
    <s v="0173644-IN"/>
    <d v="2019-10-10T00:00:00"/>
    <s v="000000020025135"/>
    <n v="5822.17"/>
    <s v="03-124706"/>
    <m/>
    <s v="21.0"/>
    <s v="00036.0"/>
    <s v="91001"/>
    <s v="85000"/>
    <n v="4300"/>
    <n v="9261101"/>
    <n v="1.3400677713386816E-3"/>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174.6"/>
    <s v="0173644-IN"/>
    <d v="2019-10-10T00:00:00"/>
    <s v="000000020025135"/>
    <n v="174.6"/>
    <s v="03-124706"/>
    <m/>
    <s v="21.0"/>
    <s v="00036.0"/>
    <s v="91001"/>
    <s v="85000"/>
    <n v="4340"/>
    <n v="9261101"/>
    <n v="4.018704930906068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142.5"/>
    <s v="0173644-IN"/>
    <d v="2019-10-10T00:00:00"/>
    <s v="000000020025135"/>
    <n v="142.5"/>
    <s v="03-124706"/>
    <m/>
    <s v="21.0"/>
    <s v="00036.0"/>
    <s v="91001"/>
    <s v="85000"/>
    <n v="4340"/>
    <n v="9261101"/>
    <n v="3.2798708628528903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75"/>
    <s v="0173644-IN"/>
    <d v="2019-10-10T00:00:00"/>
    <s v="000000020025135"/>
    <n v="75"/>
    <s v="03-124706"/>
    <m/>
    <s v="21.0"/>
    <s v="00036.0"/>
    <s v="91001"/>
    <s v="85000"/>
    <n v="4340"/>
    <n v="9261101"/>
    <n v="1.7262478225541529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45"/>
    <s v="0173644-IN"/>
    <d v="2019-10-10T00:00:00"/>
    <s v="000000020025135"/>
    <n v="45"/>
    <s v="03-124706"/>
    <m/>
    <s v="21.0"/>
    <s v="00036.0"/>
    <s v="91001"/>
    <s v="85000"/>
    <n v="4340"/>
    <n v="9261101"/>
    <n v="1.0357486935324918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22.5"/>
    <s v="0173644-IN"/>
    <d v="2019-10-10T00:00:00"/>
    <s v="000000020025135"/>
    <n v="22.5"/>
    <s v="03-124706"/>
    <m/>
    <s v="21.0"/>
    <s v="00036.0"/>
    <s v="91001"/>
    <s v="85000"/>
    <n v="4340"/>
    <n v="9261101"/>
    <n v="5.1787434676624588E-6"/>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480.45"/>
    <s v="0173644-IN"/>
    <d v="2019-10-10T00:00:00"/>
    <s v="000000020025135"/>
    <n v="480.45"/>
    <s v="03-124706"/>
    <m/>
    <s v="21.0"/>
    <s v="00036.0"/>
    <s v="91001"/>
    <s v="85000"/>
    <n v="4340"/>
    <n v="9261101"/>
    <n v="1.1058343551281903E-4"/>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7762.89"/>
    <s v="0173803-IN"/>
    <d v="2019-10-10T00:00:00"/>
    <s v="000000020025135"/>
    <n v="7762.89"/>
    <s v="03-124706"/>
    <m/>
    <s v="21.0"/>
    <s v="00036.0"/>
    <s v="91001"/>
    <s v="85000"/>
    <n v="4300"/>
    <n v="9261101"/>
    <n v="1.786756261230321E-3"/>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190"/>
    <s v="0173803-IN"/>
    <d v="2019-10-10T00:00:00"/>
    <s v="000000020025135"/>
    <n v="190"/>
    <s v="03-124706"/>
    <m/>
    <s v="21.0"/>
    <s v="00036.0"/>
    <s v="91001"/>
    <s v="85000"/>
    <n v="4340"/>
    <n v="9261101"/>
    <n v="4.3731611504705202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100"/>
    <s v="0173803-IN"/>
    <d v="2019-10-10T00:00:00"/>
    <s v="000000020025135"/>
    <n v="100"/>
    <s v="03-124706"/>
    <m/>
    <s v="21.0"/>
    <s v="00036.0"/>
    <s v="91001"/>
    <s v="85000"/>
    <n v="4340"/>
    <n v="9261101"/>
    <n v="2.301663763405537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60"/>
    <s v="0173803-IN"/>
    <d v="2019-10-10T00:00:00"/>
    <s v="000000020025135"/>
    <n v="60"/>
    <s v="03-124706"/>
    <m/>
    <s v="21.0"/>
    <s v="00036.0"/>
    <s v="91001"/>
    <s v="85000"/>
    <n v="4340"/>
    <n v="9261101"/>
    <n v="1.3809982580433222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30"/>
    <s v="0173803-IN"/>
    <d v="2019-10-10T00:00:00"/>
    <s v="000000020025135"/>
    <n v="30"/>
    <s v="03-124706"/>
    <m/>
    <s v="21.0"/>
    <s v="00036.0"/>
    <s v="91001"/>
    <s v="85000"/>
    <n v="4340"/>
    <n v="9261101"/>
    <n v="6.9049912902166112E-6"/>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232.8"/>
    <s v="0173803-IN"/>
    <d v="2019-10-10T00:00:00"/>
    <s v="000000020025135"/>
    <n v="232.8"/>
    <s v="03-124706"/>
    <m/>
    <s v="21.0"/>
    <s v="00036.0"/>
    <s v="91001"/>
    <s v="85000"/>
    <n v="4340"/>
    <n v="9261101"/>
    <n v="5.3582732412080904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640.6"/>
    <s v="0173803-IN"/>
    <d v="2019-10-10T00:00:00"/>
    <s v="000000020025135"/>
    <n v="640.6"/>
    <s v="03-124706"/>
    <m/>
    <s v="21.0"/>
    <s v="00036.0"/>
    <s v="91001"/>
    <s v="85000"/>
    <n v="4340"/>
    <n v="9261101"/>
    <n v="1.4744458068375872E-4"/>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s v="2-512"/>
    <x v="7"/>
    <n v="0"/>
    <n v="67925.320000000007"/>
    <s v="0174011-IN"/>
    <d v="2019-10-10T00:00:00"/>
    <s v="000000020025135"/>
    <n v="67925.320000000007"/>
    <s v="03-124706"/>
    <m/>
    <s v="21.0"/>
    <s v="00036.0"/>
    <s v="91001"/>
    <s v="85000"/>
    <n v="4300"/>
    <n v="9261101"/>
    <n v="1.5634124766172541E-2"/>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s v="2-512"/>
    <x v="7"/>
    <n v="0"/>
    <n v="5605.25"/>
    <s v="0174011-IN"/>
    <d v="2019-10-10T00:00:00"/>
    <s v="000000020025135"/>
    <n v="5605.25"/>
    <s v="03-124706"/>
    <m/>
    <s v="21.0"/>
    <s v="00036.0"/>
    <s v="91001"/>
    <s v="85000"/>
    <n v="4340"/>
    <n v="9261101"/>
    <n v="1.2901400809828887E-3"/>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262.5"/>
    <s v="0174011-IN"/>
    <d v="2019-10-10T00:00:00"/>
    <s v="000000020025135"/>
    <n v="262.5"/>
    <s v="03-124706"/>
    <m/>
    <s v="21.0"/>
    <s v="00036.0"/>
    <s v="91001"/>
    <s v="85000"/>
    <n v="4340"/>
    <n v="9261101"/>
    <n v="6.0418673789395348E-5"/>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525"/>
    <s v="0174011-IN"/>
    <d v="2019-10-10T00:00:00"/>
    <s v="000000020025135"/>
    <n v="525"/>
    <s v="03-124706"/>
    <m/>
    <s v="21.0"/>
    <s v="00036.0"/>
    <s v="91001"/>
    <s v="85000"/>
    <n v="4340"/>
    <n v="9261101"/>
    <n v="1.208373475787907E-4"/>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875"/>
    <s v="0174011-IN"/>
    <d v="2019-10-10T00:00:00"/>
    <s v="000000020025135"/>
    <n v="875"/>
    <s v="03-124706"/>
    <m/>
    <s v="21.0"/>
    <s v="00036.0"/>
    <s v="91001"/>
    <s v="85000"/>
    <n v="4340"/>
    <n v="9261101"/>
    <n v="2.0139557929798449E-4"/>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1662.5"/>
    <s v="0174011-IN"/>
    <d v="2019-10-10T00:00:00"/>
    <s v="000000020025135"/>
    <n v="1662.5"/>
    <s v="03-124706"/>
    <m/>
    <s v="21.0"/>
    <s v="00036.0"/>
    <s v="91001"/>
    <s v="85000"/>
    <n v="4340"/>
    <n v="9261101"/>
    <n v="3.8265160066617052E-4"/>
    <s v="Lenovo 300e Laptops, electronic waste, 3 yr sealed battery replacement, 4.5 year warranty, integration services, imaging, asset tag &amp; reporting, cart wiring, and delivery for Palm. Total computers: 210"/>
    <s v="Palm-6-21st Century classroom"/>
  </r>
  <r>
    <s v="Palm-21st Century classroom-Technology"/>
    <n v="6"/>
    <s v="Technology"/>
    <x v="21"/>
    <x v="0"/>
    <x v="2"/>
    <x v="2"/>
    <x v="7"/>
    <x v="38"/>
    <s v="2019/20"/>
    <m/>
    <x v="7"/>
    <n v="0"/>
    <n v="2037"/>
    <s v="0174011-IN"/>
    <d v="2019-10-10T00:00:00"/>
    <s v="000000020025135"/>
    <n v="2037"/>
    <s v="03-124706"/>
    <m/>
    <s v="21.0"/>
    <s v="00036.0"/>
    <s v="91001"/>
    <s v="85000"/>
    <n v="4340"/>
    <n v="9261101"/>
    <n v="4.6884890860570793E-4"/>
    <s v="Lenovo 300e Laptops, electronic waste, 3 yr sealed battery replacement, 4.5 year warranty, integration services, imaging, asset tag &amp; reporting, cart wiring, and delivery for Palm. Total computers: 210"/>
    <s v="Palm-6-21st Century classroom"/>
  </r>
  <r>
    <s v="Palm Canyon-21st Century classroom-Technology"/>
    <n v="0"/>
    <s v="Technology"/>
    <x v="30"/>
    <x v="0"/>
    <x v="2"/>
    <x v="2"/>
    <x v="7"/>
    <x v="38"/>
    <s v="2019/20"/>
    <s v="2-512"/>
    <x v="7"/>
    <n v="0"/>
    <n v="1164.44"/>
    <s v="0173685-IN"/>
    <d v="2019-10-10T00:00:00"/>
    <s v="000000020025135"/>
    <n v="1164.44"/>
    <m/>
    <m/>
    <s v="21.0"/>
    <s v="00036.0"/>
    <s v="91001"/>
    <s v="85000"/>
    <n v="4300"/>
    <n v="8031101"/>
    <n v="2.6801493526599438E-4"/>
    <s v="Lenovo 300e Laptops, electronic waste, 3 yr sealed battery replacement, 4.5 year warranty, integration services, imaging, asset tag &amp; reporting, cart wiring, and delivery for Palm Canyon. Total computers: 3"/>
    <s v="Palm Canyon-0-21st Century classroom"/>
  </r>
  <r>
    <s v="Palm Canyon-21st Century classroom-Technology"/>
    <n v="0"/>
    <s v="Technology"/>
    <x v="30"/>
    <x v="0"/>
    <x v="2"/>
    <x v="2"/>
    <x v="7"/>
    <x v="38"/>
    <s v="2019/20"/>
    <s v="2-512"/>
    <x v="7"/>
    <n v="0"/>
    <n v="4.5"/>
    <s v="0173685-IN"/>
    <d v="2019-10-10T00:00:00"/>
    <s v="000000020025135"/>
    <n v="4.5"/>
    <m/>
    <m/>
    <s v="21.0"/>
    <s v="00036.0"/>
    <s v="91001"/>
    <s v="85000"/>
    <n v="4340"/>
    <n v="8031101"/>
    <n v="1.0357486935324917E-6"/>
    <s v="Lenovo 300e Laptops, electronic waste, 3 yr sealed battery replacement, 4.5 year warranty, integration services, imaging, asset tag &amp; reporting, cart wiring, and delivery for Palm Canyon. Total computers: 3"/>
    <s v="Palm Canyon-0-21st Century classroom"/>
  </r>
  <r>
    <s v="Palm Canyon-21st Century classroom-Technology"/>
    <n v="0"/>
    <s v="Technology"/>
    <x v="30"/>
    <x v="0"/>
    <x v="2"/>
    <x v="2"/>
    <x v="7"/>
    <x v="38"/>
    <s v="2019/20"/>
    <m/>
    <x v="7"/>
    <n v="0"/>
    <n v="96.09"/>
    <s v="0173685-IN"/>
    <d v="2019-10-10T00:00:00"/>
    <s v="000000020025135"/>
    <n v="96.09"/>
    <m/>
    <m/>
    <s v="21.0"/>
    <s v="00036.0"/>
    <s v="91001"/>
    <s v="85000"/>
    <n v="4340"/>
    <n v="8031101"/>
    <n v="2.2116687102563807E-5"/>
    <s v="Lenovo 300e Laptops, electronic waste, 3 yr sealed battery replacement, 4.5 year warranty, integration services, imaging, asset tag &amp; reporting, cart wiring, and delivery for Palm Canyon. Total computers: 3"/>
    <s v="Palm Canyon-0-21st Century classroom"/>
  </r>
  <r>
    <s v="Palm Canyon-21st Century classroom-Technology"/>
    <n v="0"/>
    <s v="Technology"/>
    <x v="30"/>
    <x v="0"/>
    <x v="2"/>
    <x v="2"/>
    <x v="7"/>
    <x v="38"/>
    <s v="2019/20"/>
    <m/>
    <x v="7"/>
    <n v="0"/>
    <n v="34.92"/>
    <s v="0173685-IN"/>
    <d v="2019-10-10T00:00:00"/>
    <s v="000000020025135"/>
    <n v="34.92"/>
    <m/>
    <m/>
    <s v="21.0"/>
    <s v="00036.0"/>
    <s v="91001"/>
    <s v="85000"/>
    <n v="4340"/>
    <n v="8031101"/>
    <n v="8.0374098618121356E-6"/>
    <s v="Lenovo 300e Laptops, electronic waste, 3 yr sealed battery replacement, 4.5 year warranty, integration services, imaging, asset tag &amp; reporting, cart wiring, and delivery for Palm Canyon. Total computers: 3"/>
    <s v="Palm Canyon-0-21st Century classroom"/>
  </r>
  <r>
    <s v="Palm Canyon-21st Century classroom-Technology"/>
    <n v="0"/>
    <s v="Technology"/>
    <x v="30"/>
    <x v="0"/>
    <x v="2"/>
    <x v="2"/>
    <x v="7"/>
    <x v="38"/>
    <s v="2019/20"/>
    <m/>
    <x v="7"/>
    <n v="0"/>
    <n v="28.5"/>
    <s v="0173685-IN"/>
    <d v="2019-10-10T00:00:00"/>
    <s v="000000020025135"/>
    <n v="28.5"/>
    <m/>
    <m/>
    <s v="21.0"/>
    <s v="00036.0"/>
    <s v="91001"/>
    <s v="85000"/>
    <n v="4340"/>
    <n v="8031101"/>
    <n v="6.5597417257057806E-6"/>
    <s v="Lenovo 300e Laptops, electronic waste, 3 yr sealed battery replacement, 4.5 year warranty, integration services, imaging, asset tag &amp; reporting, cart wiring, and delivery for Palm Canyon. Total computers: 3"/>
    <s v="Palm Canyon-0-21st Century classroom"/>
  </r>
  <r>
    <s v="Palm Canyon-21st Century classroom-Technology"/>
    <n v="0"/>
    <s v="Technology"/>
    <x v="30"/>
    <x v="0"/>
    <x v="2"/>
    <x v="2"/>
    <x v="7"/>
    <x v="38"/>
    <s v="2019/20"/>
    <m/>
    <x v="7"/>
    <n v="0"/>
    <n v="15"/>
    <s v="0173685-IN"/>
    <d v="2019-10-10T00:00:00"/>
    <s v="000000020025135"/>
    <n v="15"/>
    <m/>
    <m/>
    <s v="21.0"/>
    <s v="00036.0"/>
    <s v="91001"/>
    <s v="85000"/>
    <n v="4340"/>
    <n v="8031101"/>
    <n v="3.4524956451083056E-6"/>
    <s v="Lenovo 300e Laptops, electronic waste, 3 yr sealed battery replacement, 4.5 year warranty, integration services, imaging, asset tag &amp; reporting, cart wiring, and delivery for Palm Canyon. Total computers: 3"/>
    <s v="Palm Canyon-0-21st Century classroom"/>
  </r>
  <r>
    <s v="Palm Canyon-21st Century classroom-Technology"/>
    <n v="0"/>
    <s v="Technology"/>
    <x v="30"/>
    <x v="0"/>
    <x v="2"/>
    <x v="2"/>
    <x v="7"/>
    <x v="38"/>
    <s v="2019/20"/>
    <m/>
    <x v="7"/>
    <n v="0"/>
    <n v="9"/>
    <s v="0173685-IN"/>
    <d v="2019-10-10T00:00:00"/>
    <s v="000000020025135"/>
    <n v="9"/>
    <m/>
    <m/>
    <s v="21.0"/>
    <s v="00036.0"/>
    <s v="91001"/>
    <s v="85000"/>
    <n v="4340"/>
    <n v="8031101"/>
    <n v="2.0714973870649835E-6"/>
    <s v="Lenovo 300e Laptops, electronic waste, 3 yr sealed battery replacement, 4.5 year warranty, integration services, imaging, asset tag &amp; reporting, cart wiring, and delivery for Palm Canyon. Total computers: 3"/>
    <s v="Palm Canyon-0-21st Century classroom"/>
  </r>
  <r>
    <s v="Sierra Vista-21st Century classroom-Technology"/>
    <n v="8"/>
    <s v="Technology"/>
    <x v="13"/>
    <x v="0"/>
    <x v="2"/>
    <x v="2"/>
    <x v="7"/>
    <x v="38"/>
    <s v="2019/20"/>
    <m/>
    <x v="7"/>
    <n v="0"/>
    <n v="6628.58"/>
    <s v="0173677-IN"/>
    <d v="2019-10-10T00:00:00"/>
    <s v="000000020025135"/>
    <n v="6628.58"/>
    <s v="03-124623"/>
    <m/>
    <s v="21.0"/>
    <s v="00036.0"/>
    <s v="91001"/>
    <s v="85000"/>
    <n v="4300"/>
    <n v="9281101"/>
    <n v="1.5256762388834676E-3"/>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197.88"/>
    <s v="0173677-IN"/>
    <d v="2019-10-10T00:00:00"/>
    <s v="000000020025135"/>
    <n v="197.88"/>
    <s v="03-124623"/>
    <m/>
    <s v="21.0"/>
    <s v="00036.0"/>
    <s v="91001"/>
    <s v="85000"/>
    <n v="4340"/>
    <n v="9281101"/>
    <n v="4.5545322550268767E-5"/>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161.5"/>
    <s v="0173677-IN"/>
    <d v="2019-10-10T00:00:00"/>
    <s v="000000020025135"/>
    <n v="161.5"/>
    <s v="03-124623"/>
    <m/>
    <s v="21.0"/>
    <s v="00036.0"/>
    <s v="91001"/>
    <s v="85000"/>
    <n v="4340"/>
    <n v="9281101"/>
    <n v="3.7171869778999421E-5"/>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85"/>
    <s v="0173677-IN"/>
    <d v="2019-10-10T00:00:00"/>
    <s v="000000020025135"/>
    <n v="85"/>
    <s v="03-124623"/>
    <m/>
    <s v="21.0"/>
    <s v="00036.0"/>
    <s v="91001"/>
    <s v="85000"/>
    <n v="4340"/>
    <n v="9281101"/>
    <n v="1.9564141988947067E-5"/>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51"/>
    <s v="0173677-IN"/>
    <d v="2019-10-10T00:00:00"/>
    <s v="000000020025135"/>
    <n v="51"/>
    <s v="03-124623"/>
    <m/>
    <s v="21.0"/>
    <s v="00036.0"/>
    <s v="91001"/>
    <s v="85000"/>
    <n v="4340"/>
    <n v="9281101"/>
    <n v="1.1738485193368239E-5"/>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25.5"/>
    <s v="0173677-IN"/>
    <d v="2019-10-10T00:00:00"/>
    <s v="000000020025135"/>
    <n v="25.5"/>
    <s v="03-124623"/>
    <m/>
    <s v="21.0"/>
    <s v="00036.0"/>
    <s v="91001"/>
    <s v="85000"/>
    <n v="4340"/>
    <n v="9281101"/>
    <n v="5.8692425966841193E-6"/>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544.51"/>
    <s v="0173677-IN"/>
    <d v="2019-10-10T00:00:00"/>
    <s v="000000020025135"/>
    <n v="544.51"/>
    <s v="03-124623"/>
    <m/>
    <s v="21.0"/>
    <s v="00036.0"/>
    <s v="91001"/>
    <s v="85000"/>
    <n v="4340"/>
    <n v="9281101"/>
    <n v="1.2532789358119491E-4"/>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s v="2-512"/>
    <x v="7"/>
    <n v="0"/>
    <n v="130622.2"/>
    <s v="0174861-IN"/>
    <d v="2019-10-10T00:00:00"/>
    <s v="000000020025135"/>
    <n v="130622.2"/>
    <s v="03-124623"/>
    <m/>
    <s v="21.0"/>
    <s v="00036.0"/>
    <s v="91001"/>
    <s v="85000"/>
    <n v="4300"/>
    <n v="9281101"/>
    <n v="3.0064838443631073E-2"/>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s v="2-512"/>
    <x v="7"/>
    <n v="0"/>
    <n v="10730.05"/>
    <s v="0174861-IN"/>
    <d v="2019-10-10T00:00:00"/>
    <s v="000000020025135"/>
    <n v="10730.05"/>
    <s v="03-124623"/>
    <m/>
    <s v="21.0"/>
    <s v="00036.0"/>
    <s v="91001"/>
    <s v="85000"/>
    <n v="4340"/>
    <n v="9281101"/>
    <n v="2.4696967264529581E-3"/>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502.5"/>
    <s v="0174861-IN"/>
    <d v="2019-10-10T00:00:00"/>
    <s v="000000020025135"/>
    <n v="502.5"/>
    <s v="03-124623"/>
    <m/>
    <s v="21.0"/>
    <s v="00036.0"/>
    <s v="91001"/>
    <s v="85000"/>
    <n v="4340"/>
    <n v="9281101"/>
    <n v="1.1565860411112824E-4"/>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1005"/>
    <s v="0174861-IN"/>
    <d v="2019-10-10T00:00:00"/>
    <s v="000000020025135"/>
    <n v="1005"/>
    <s v="03-124623"/>
    <m/>
    <s v="21.0"/>
    <s v="00036.0"/>
    <s v="91001"/>
    <s v="85000"/>
    <n v="4340"/>
    <n v="9281101"/>
    <n v="2.3131720822225648E-4"/>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1675"/>
    <s v="0174861-IN"/>
    <d v="2019-10-10T00:00:00"/>
    <s v="000000020025135"/>
    <n v="1675"/>
    <s v="03-124623"/>
    <m/>
    <s v="21.0"/>
    <s v="00036.0"/>
    <s v="91001"/>
    <s v="85000"/>
    <n v="4340"/>
    <n v="9281101"/>
    <n v="3.8552868037042748E-4"/>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3182.5"/>
    <s v="0174861-IN"/>
    <d v="2019-10-10T00:00:00"/>
    <s v="000000020025135"/>
    <n v="3182.5"/>
    <s v="03-124623"/>
    <m/>
    <s v="21.0"/>
    <s v="00036.0"/>
    <s v="91001"/>
    <s v="85000"/>
    <n v="4340"/>
    <n v="9281101"/>
    <n v="7.3250449270381214E-4"/>
    <s v="Lenovo 300e Laptops, electronic waste, 3 yr sealed battery replacement, 4.5 year warranty, integration services, imaging, asset tag &amp; reporting, cart wiring, and delivery for Sierra Vista. Total computers: 352"/>
    <s v="Sierra Vista-8-21st Century classroom"/>
  </r>
  <r>
    <s v="Sierra Vista-21st Century classroom-Technology"/>
    <n v="8"/>
    <s v="Technology"/>
    <x v="13"/>
    <x v="0"/>
    <x v="2"/>
    <x v="2"/>
    <x v="7"/>
    <x v="38"/>
    <s v="2019/20"/>
    <m/>
    <x v="7"/>
    <n v="0"/>
    <n v="3899.4"/>
    <s v="0174861-IN"/>
    <d v="2019-10-10T00:00:00"/>
    <s v="000000020025135"/>
    <n v="3899.4"/>
    <s v="03-124623"/>
    <m/>
    <s v="21.0"/>
    <s v="00036.0"/>
    <s v="91001"/>
    <s v="85000"/>
    <n v="4340"/>
    <n v="9281101"/>
    <n v="8.9751076790235511E-4"/>
    <s v="Lenovo 300e Laptops, electronic waste, 3 yr sealed battery replacement, 4.5 year warranty, integration services, imaging, asset tag &amp; reporting, cart wiring, and delivery for Sierra Vista. Total computers: 352"/>
    <s v="Sierra Vista-8-21st Century classroom"/>
  </r>
  <r>
    <s v="Sparks ES-21st Century classroom-Technology"/>
    <n v="7"/>
    <s v="Technology"/>
    <x v="24"/>
    <x v="0"/>
    <x v="2"/>
    <x v="2"/>
    <x v="7"/>
    <x v="37"/>
    <s v="2019/20"/>
    <s v="2-512"/>
    <x v="7"/>
    <n v="0"/>
    <n v="7408.42"/>
    <s v="0173642-IN"/>
    <d v="2019-10-08T00:00:00"/>
    <s v="000000020023867"/>
    <n v="7408.42"/>
    <s v="03-124783"/>
    <m/>
    <s v="21.0"/>
    <s v="00036.0"/>
    <s v="91001"/>
    <s v="85000"/>
    <n v="4300"/>
    <n v="9291101"/>
    <n v="1.7051691858088849E-3"/>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7"/>
    <s v="2019/20"/>
    <s v="2-512"/>
    <x v="7"/>
    <n v="0"/>
    <n v="608.57000000000005"/>
    <s v="0173642-IN"/>
    <d v="2019-10-08T00:00:00"/>
    <s v="000000020023867"/>
    <n v="608.57000000000005"/>
    <s v="03-124783"/>
    <m/>
    <s v="21.0"/>
    <s v="00036.0"/>
    <s v="91001"/>
    <s v="85000"/>
    <n v="4340"/>
    <n v="9291101"/>
    <n v="1.4007235164957077E-4"/>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7"/>
    <s v="2019/20"/>
    <m/>
    <x v="7"/>
    <n v="0"/>
    <n v="180.5"/>
    <s v="0173642-IN"/>
    <d v="2019-10-08T00:00:00"/>
    <s v="000000020023867"/>
    <n v="180.5"/>
    <s v="03-124783"/>
    <m/>
    <s v="21.0"/>
    <s v="00036.0"/>
    <s v="91001"/>
    <s v="85000"/>
    <n v="4340"/>
    <n v="9291101"/>
    <n v="4.1545030929469946E-5"/>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7"/>
    <s v="2019/20"/>
    <m/>
    <x v="7"/>
    <n v="0"/>
    <n v="95"/>
    <s v="0173642-IN"/>
    <d v="2019-10-08T00:00:00"/>
    <s v="000000020023867"/>
    <n v="95"/>
    <s v="03-124783"/>
    <m/>
    <s v="21.0"/>
    <s v="00036.0"/>
    <s v="91001"/>
    <s v="85000"/>
    <n v="4340"/>
    <n v="9291101"/>
    <n v="2.1865805752352601E-5"/>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7"/>
    <s v="2019/20"/>
    <m/>
    <x v="7"/>
    <n v="0"/>
    <n v="57"/>
    <s v="0173642-IN"/>
    <d v="2019-10-08T00:00:00"/>
    <s v="000000020023867"/>
    <n v="57"/>
    <s v="03-124783"/>
    <m/>
    <s v="21.0"/>
    <s v="00036.0"/>
    <s v="91001"/>
    <s v="85000"/>
    <n v="4340"/>
    <n v="9291101"/>
    <n v="1.3119483451411561E-5"/>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7"/>
    <s v="2019/20"/>
    <m/>
    <x v="7"/>
    <n v="0"/>
    <n v="28.5"/>
    <s v="0173642-IN"/>
    <d v="2019-10-08T00:00:00"/>
    <s v="000000020023867"/>
    <n v="28.5"/>
    <s v="03-124783"/>
    <m/>
    <s v="21.0"/>
    <s v="00036.0"/>
    <s v="91001"/>
    <s v="85000"/>
    <n v="4340"/>
    <n v="9291101"/>
    <n v="6.5597417257057806E-6"/>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7"/>
    <s v="2019/20"/>
    <m/>
    <x v="7"/>
    <n v="0"/>
    <n v="221.16"/>
    <s v="0173642-IN"/>
    <d v="2019-10-08T00:00:00"/>
    <s v="000000020023867"/>
    <n v="221.16"/>
    <s v="03-124783"/>
    <m/>
    <s v="21.0"/>
    <s v="00036.0"/>
    <s v="91001"/>
    <s v="85000"/>
    <n v="4340"/>
    <n v="9291101"/>
    <n v="5.0903595791476861E-5"/>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9"/>
    <s v="2019/20"/>
    <s v="2-512"/>
    <x v="7"/>
    <n v="0"/>
    <n v="7798.34"/>
    <s v="0173778-IN"/>
    <d v="2019-10-21T00:00:00"/>
    <s v="000000020028933"/>
    <n v="7798.34"/>
    <s v="03-124783"/>
    <m/>
    <s v="21.0"/>
    <s v="00036.0"/>
    <s v="91001"/>
    <s v="85000"/>
    <n v="4300"/>
    <n v="9291101"/>
    <n v="1.7949156592715937E-3"/>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9"/>
    <s v="2019/20"/>
    <s v="2-512"/>
    <x v="7"/>
    <n v="0"/>
    <n v="640.6"/>
    <s v="0173778-IN"/>
    <d v="2019-10-21T00:00:00"/>
    <s v="000000020028933"/>
    <n v="640.6"/>
    <s v="03-124783"/>
    <m/>
    <s v="21.0"/>
    <s v="00036.0"/>
    <s v="91001"/>
    <s v="85000"/>
    <n v="4340"/>
    <n v="9291101"/>
    <n v="1.4744458068375872E-4"/>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9"/>
    <s v="2019/20"/>
    <m/>
    <x v="7"/>
    <n v="0"/>
    <n v="190"/>
    <s v="0173778-IN"/>
    <d v="2019-10-21T00:00:00"/>
    <s v="000000020028933"/>
    <n v="190"/>
    <s v="03-124783"/>
    <m/>
    <s v="21.0"/>
    <s v="00036.0"/>
    <s v="91001"/>
    <s v="85000"/>
    <n v="4340"/>
    <n v="9291101"/>
    <n v="4.3731611504705202E-5"/>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9"/>
    <s v="2019/20"/>
    <m/>
    <x v="7"/>
    <n v="0"/>
    <n v="100"/>
    <s v="0173778-IN"/>
    <d v="2019-10-21T00:00:00"/>
    <s v="000000020028933"/>
    <n v="100"/>
    <s v="03-124783"/>
    <m/>
    <s v="21.0"/>
    <s v="00036.0"/>
    <s v="91001"/>
    <s v="85000"/>
    <n v="4340"/>
    <n v="9291101"/>
    <n v="2.301663763405537E-5"/>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9"/>
    <s v="2019/20"/>
    <m/>
    <x v="7"/>
    <n v="0"/>
    <n v="60"/>
    <s v="0173778-IN"/>
    <d v="2019-10-21T00:00:00"/>
    <s v="000000020028933"/>
    <n v="60"/>
    <s v="03-124783"/>
    <m/>
    <s v="21.0"/>
    <s v="00036.0"/>
    <s v="91001"/>
    <s v="85000"/>
    <n v="4340"/>
    <n v="9291101"/>
    <n v="1.3809982580433222E-5"/>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9"/>
    <s v="2019/20"/>
    <m/>
    <x v="7"/>
    <n v="0"/>
    <n v="30"/>
    <s v="0173778-IN"/>
    <d v="2019-10-21T00:00:00"/>
    <s v="000000020028933"/>
    <n v="30"/>
    <s v="03-124783"/>
    <m/>
    <s v="21.0"/>
    <s v="00036.0"/>
    <s v="91001"/>
    <s v="85000"/>
    <n v="4340"/>
    <n v="9291101"/>
    <n v="6.9049912902166112E-6"/>
    <s v="Lenovo 300e Laptops, electronic waste, 3 yr sealed battery replacement, 4.5 year warranty, integration services, imaging, asset tag &amp; reporting, cart wiring, and delivery for Sparks ES. Total computers: 39"/>
    <s v="Sparks ES-7-21st Century classroom"/>
  </r>
  <r>
    <s v="Sparks ES-21st Century classroom-Technology"/>
    <n v="7"/>
    <s v="Technology"/>
    <x v="24"/>
    <x v="0"/>
    <x v="2"/>
    <x v="2"/>
    <x v="7"/>
    <x v="39"/>
    <s v="2019/20"/>
    <m/>
    <x v="7"/>
    <n v="0"/>
    <n v="232.8"/>
    <s v="0173778-IN"/>
    <d v="2019-10-21T00:00:00"/>
    <s v="000000020028933"/>
    <n v="232.8"/>
    <s v="03-124783"/>
    <m/>
    <s v="21.0"/>
    <s v="00036.0"/>
    <s v="91001"/>
    <s v="85000"/>
    <n v="4340"/>
    <n v="9291101"/>
    <n v="5.3582732412080904E-5"/>
    <s v="Lenovo 300e Laptops, electronic waste, 3 yr sealed battery replacement, 4.5 year warranty, integration services, imaging, asset tag &amp; reporting, cart wiring, and delivery for Sparks ES. Total computers: 39"/>
    <s v="Sparks ES-7-21st Century classroom"/>
  </r>
  <r>
    <s v="Sparks MS-21st Century classroom-Technology"/>
    <n v="2"/>
    <s v="Technology"/>
    <x v="9"/>
    <x v="0"/>
    <x v="2"/>
    <x v="2"/>
    <x v="7"/>
    <x v="37"/>
    <s v="2019/20"/>
    <s v="2-512"/>
    <x v="7"/>
    <n v="0"/>
    <n v="7798.34"/>
    <s v="0173640-IN"/>
    <d v="2019-10-08T00:00:00"/>
    <s v="000000020023867"/>
    <n v="7798.34"/>
    <s v="03-121296"/>
    <m/>
    <s v="21.0"/>
    <s v="00036.0"/>
    <s v="91001"/>
    <s v="85000"/>
    <n v="4300"/>
    <n v="9301101"/>
    <n v="1.7949156592715937E-3"/>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7"/>
    <s v="2019/20"/>
    <s v="2-512"/>
    <x v="7"/>
    <n v="0"/>
    <n v="640.6"/>
    <s v="0173640-IN"/>
    <d v="2019-10-08T00:00:00"/>
    <s v="000000020023867"/>
    <n v="640.6"/>
    <s v="03-121296"/>
    <m/>
    <s v="21.0"/>
    <s v="00036.0"/>
    <s v="91001"/>
    <s v="85000"/>
    <n v="4340"/>
    <n v="9301101"/>
    <n v="1.4744458068375872E-4"/>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7"/>
    <s v="2019/20"/>
    <m/>
    <x v="7"/>
    <n v="0"/>
    <n v="190"/>
    <s v="0173640-IN"/>
    <d v="2019-10-08T00:00:00"/>
    <s v="000000020023867"/>
    <n v="190"/>
    <s v="03-121296"/>
    <m/>
    <s v="21.0"/>
    <s v="00036.0"/>
    <s v="91001"/>
    <s v="85000"/>
    <n v="4340"/>
    <n v="9301101"/>
    <n v="4.3731611504705202E-5"/>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7"/>
    <s v="2019/20"/>
    <m/>
    <x v="7"/>
    <n v="0"/>
    <n v="100"/>
    <s v="0173640-IN"/>
    <d v="2019-10-08T00:00:00"/>
    <s v="000000020023867"/>
    <n v="100"/>
    <s v="03-121296"/>
    <m/>
    <s v="21.0"/>
    <s v="00036.0"/>
    <s v="91001"/>
    <s v="85000"/>
    <n v="4340"/>
    <n v="9301101"/>
    <n v="2.301663763405537E-5"/>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7"/>
    <s v="2019/20"/>
    <m/>
    <x v="7"/>
    <n v="0"/>
    <n v="60"/>
    <s v="0173640-IN"/>
    <d v="2019-10-08T00:00:00"/>
    <s v="000000020023867"/>
    <n v="60"/>
    <s v="03-121296"/>
    <m/>
    <s v="21.0"/>
    <s v="00036.0"/>
    <s v="91001"/>
    <s v="85000"/>
    <n v="4340"/>
    <n v="9301101"/>
    <n v="1.3809982580433222E-5"/>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7"/>
    <s v="2019/20"/>
    <m/>
    <x v="7"/>
    <n v="0"/>
    <n v="30"/>
    <s v="0173640-IN"/>
    <d v="2019-10-08T00:00:00"/>
    <s v="000000020023867"/>
    <n v="30"/>
    <s v="03-121296"/>
    <m/>
    <s v="21.0"/>
    <s v="00036.0"/>
    <s v="91001"/>
    <s v="85000"/>
    <n v="4340"/>
    <n v="9301101"/>
    <n v="6.9049912902166112E-6"/>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7"/>
    <s v="2019/20"/>
    <m/>
    <x v="7"/>
    <n v="0"/>
    <n v="232.8"/>
    <s v="0173640-IN"/>
    <d v="2019-10-08T00:00:00"/>
    <s v="000000020023867"/>
    <n v="232.8"/>
    <s v="03-121296"/>
    <m/>
    <s v="21.0"/>
    <s v="00036.0"/>
    <s v="91001"/>
    <s v="85000"/>
    <n v="4340"/>
    <n v="9301101"/>
    <n v="5.3582732412080904E-5"/>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8"/>
    <s v="2019/20"/>
    <s v="2-512"/>
    <x v="7"/>
    <n v="0"/>
    <n v="220303.11"/>
    <s v="0174877-IN"/>
    <d v="2019-10-10T00:00:00"/>
    <s v="000000020025135"/>
    <n v="220303.11"/>
    <s v="03-121296"/>
    <m/>
    <s v="21.0"/>
    <s v="00036.0"/>
    <s v="91001"/>
    <s v="85000"/>
    <n v="4300"/>
    <n v="9301101"/>
    <n v="5.0706368525254397E-2"/>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8"/>
    <s v="2019/20"/>
    <s v="2-512"/>
    <x v="7"/>
    <n v="0"/>
    <n v="18096.95"/>
    <s v="0174877-IN"/>
    <d v="2019-10-10T00:00:00"/>
    <s v="000000020025135"/>
    <n v="18096.95"/>
    <s v="03-121296"/>
    <m/>
    <s v="21.0"/>
    <s v="00036.0"/>
    <s v="91001"/>
    <s v="85000"/>
    <n v="4340"/>
    <n v="9301101"/>
    <n v="4.1653094043161837E-3"/>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8"/>
    <s v="2019/20"/>
    <m/>
    <x v="7"/>
    <n v="0"/>
    <n v="847.5"/>
    <s v="0174877-IN"/>
    <d v="2019-10-10T00:00:00"/>
    <s v="000000020025135"/>
    <n v="847.5"/>
    <s v="03-121296"/>
    <m/>
    <s v="21.0"/>
    <s v="00036.0"/>
    <s v="91001"/>
    <s v="85000"/>
    <n v="4340"/>
    <n v="9301101"/>
    <n v="1.9506600394861927E-4"/>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8"/>
    <s v="2019/20"/>
    <m/>
    <x v="7"/>
    <n v="0"/>
    <n v="1695"/>
    <s v="0174877-IN"/>
    <d v="2019-10-10T00:00:00"/>
    <s v="000000020025135"/>
    <n v="1695"/>
    <s v="03-121296"/>
    <m/>
    <s v="21.0"/>
    <s v="00036.0"/>
    <s v="91001"/>
    <s v="85000"/>
    <n v="4340"/>
    <n v="9301101"/>
    <n v="3.9013200789723854E-4"/>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8"/>
    <s v="2019/20"/>
    <m/>
    <x v="7"/>
    <n v="0"/>
    <n v="2825"/>
    <s v="0174877-IN"/>
    <d v="2019-10-10T00:00:00"/>
    <s v="000000020025135"/>
    <n v="2825"/>
    <s v="03-121296"/>
    <m/>
    <s v="21.0"/>
    <s v="00036.0"/>
    <s v="91001"/>
    <s v="85000"/>
    <n v="4340"/>
    <n v="9301101"/>
    <n v="6.5022001316206429E-4"/>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8"/>
    <s v="2019/20"/>
    <m/>
    <x v="7"/>
    <n v="0"/>
    <n v="5367.5"/>
    <s v="0174877-IN"/>
    <d v="2019-10-10T00:00:00"/>
    <s v="000000020025135"/>
    <n v="5367.5"/>
    <s v="03-121296"/>
    <m/>
    <s v="21.0"/>
    <s v="00036.0"/>
    <s v="91001"/>
    <s v="85000"/>
    <n v="4340"/>
    <n v="9301101"/>
    <n v="1.235418025007922E-3"/>
    <s v="Lenovo 300e Laptops, electronic waste, 3 yr sealed battery replacement, 4.5 year warranty, integration services, imaging, asset tag &amp; reporting, cart wiring, and delivery for Sparks MS. Total computers: 20"/>
    <s v="Sparks MS-2-21st Century classroom"/>
  </r>
  <r>
    <s v="Sparks MS-21st Century classroom-Technology"/>
    <n v="2"/>
    <s v="Technology"/>
    <x v="9"/>
    <x v="0"/>
    <x v="2"/>
    <x v="2"/>
    <x v="7"/>
    <x v="38"/>
    <s v="2019/20"/>
    <m/>
    <x v="7"/>
    <n v="0"/>
    <n v="6576.6"/>
    <s v="0174877-IN"/>
    <d v="2019-10-10T00:00:00"/>
    <s v="000000020025135"/>
    <n v="6576.6"/>
    <s v="03-121296"/>
    <m/>
    <s v="21.0"/>
    <s v="00036.0"/>
    <s v="91001"/>
    <s v="85000"/>
    <n v="4340"/>
    <n v="9301101"/>
    <n v="1.5137121906412857E-3"/>
    <s v="Lenovo 300e Laptops, electronic waste, 3 yr sealed battery replacement, 4.5 year warranty, integration services, imaging, asset tag &amp; reporting, cart wiring, and delivery for Sparks MS. Total computers: 20"/>
    <s v="Sparks MS-2-21st Century classroom"/>
  </r>
  <r>
    <s v="Stimson-21st Century classroom-Technology"/>
    <n v="4"/>
    <s v="Technology"/>
    <x v="31"/>
    <x v="0"/>
    <x v="2"/>
    <x v="2"/>
    <x v="7"/>
    <x v="38"/>
    <s v="2019/20"/>
    <s v="2-512"/>
    <x v="7"/>
    <n v="0"/>
    <n v="2328.86"/>
    <s v="0173715-IN"/>
    <d v="2019-10-10T00:00:00"/>
    <s v="000000020025135"/>
    <n v="2328.86"/>
    <m/>
    <m/>
    <s v="21.0"/>
    <s v="00036.0"/>
    <s v="91001"/>
    <s v="85000"/>
    <n v="4300"/>
    <n v="8021101"/>
    <n v="5.3602526720446199E-4"/>
    <s v="Lenovo 300e Laptops, electronic waste, 3 yr sealed battery replacement, 4.5 year warranty, integration services, imaging, asset tag &amp; reporting, cart wiring, and delivery for Stimson. Total computers: 6"/>
    <s v="Stimson-4-21st Century classroom"/>
  </r>
  <r>
    <s v="Stimson-21st Century classroom-Technology"/>
    <n v="4"/>
    <s v="Technology"/>
    <x v="31"/>
    <x v="0"/>
    <x v="2"/>
    <x v="2"/>
    <x v="7"/>
    <x v="38"/>
    <s v="2019/20"/>
    <s v="2-512"/>
    <x v="7"/>
    <n v="0"/>
    <n v="9"/>
    <s v="0173715-IN"/>
    <d v="2019-10-10T00:00:00"/>
    <s v="000000020025135"/>
    <n v="9"/>
    <m/>
    <m/>
    <s v="21.0"/>
    <s v="00036.0"/>
    <s v="91001"/>
    <s v="85000"/>
    <n v="4340"/>
    <n v="8021101"/>
    <n v="2.0714973870649835E-6"/>
    <s v="Lenovo 300e Laptops, electronic waste, 3 yr sealed battery replacement, 4.5 year warranty, integration services, imaging, asset tag &amp; reporting, cart wiring, and delivery for Stimson. Total computers: 6"/>
    <s v="Stimson-4-21st Century classroom"/>
  </r>
  <r>
    <s v="Stimson-21st Century classroom-Technology"/>
    <n v="4"/>
    <s v="Technology"/>
    <x v="31"/>
    <x v="0"/>
    <x v="2"/>
    <x v="2"/>
    <x v="7"/>
    <x v="38"/>
    <s v="2019/20"/>
    <m/>
    <x v="7"/>
    <n v="0"/>
    <n v="192.18"/>
    <s v="0173715-IN"/>
    <d v="2019-10-10T00:00:00"/>
    <s v="000000020025135"/>
    <n v="192.18"/>
    <m/>
    <m/>
    <s v="21.0"/>
    <s v="00036.0"/>
    <s v="91001"/>
    <s v="85000"/>
    <n v="4340"/>
    <n v="8021101"/>
    <n v="4.4233374205127613E-5"/>
    <s v="Lenovo 300e Laptops, electronic waste, 3 yr sealed battery replacement, 4.5 year warranty, integration services, imaging, asset tag &amp; reporting, cart wiring, and delivery for Stimson. Total computers: 6"/>
    <s v="Stimson-4-21st Century classroom"/>
  </r>
  <r>
    <s v="Stimson-21st Century classroom-Technology"/>
    <n v="4"/>
    <s v="Technology"/>
    <x v="31"/>
    <x v="0"/>
    <x v="2"/>
    <x v="2"/>
    <x v="7"/>
    <x v="38"/>
    <s v="2019/20"/>
    <m/>
    <x v="7"/>
    <n v="0"/>
    <n v="69.84"/>
    <s v="0173715-IN"/>
    <d v="2019-10-10T00:00:00"/>
    <s v="000000020025135"/>
    <n v="69.84"/>
    <m/>
    <m/>
    <s v="21.0"/>
    <s v="00036.0"/>
    <s v="91001"/>
    <s v="85000"/>
    <n v="4340"/>
    <n v="8021101"/>
    <n v="1.6074819723624271E-5"/>
    <s v="Lenovo 300e Laptops, electronic waste, 3 yr sealed battery replacement, 4.5 year warranty, integration services, imaging, asset tag &amp; reporting, cart wiring, and delivery for Stimson. Total computers: 6"/>
    <s v="Stimson-4-21st Century classroom"/>
  </r>
  <r>
    <s v="Stimson-21st Century classroom-Technology"/>
    <n v="4"/>
    <s v="Technology"/>
    <x v="31"/>
    <x v="0"/>
    <x v="2"/>
    <x v="2"/>
    <x v="7"/>
    <x v="38"/>
    <s v="2019/20"/>
    <m/>
    <x v="7"/>
    <n v="0"/>
    <n v="57"/>
    <s v="0173715-IN"/>
    <d v="2019-10-10T00:00:00"/>
    <s v="000000020025135"/>
    <n v="57"/>
    <m/>
    <m/>
    <s v="21.0"/>
    <s v="00036.0"/>
    <s v="91001"/>
    <s v="85000"/>
    <n v="4340"/>
    <n v="8021101"/>
    <n v="1.3119483451411561E-5"/>
    <s v="Lenovo 300e Laptops, electronic waste, 3 yr sealed battery replacement, 4.5 year warranty, integration services, imaging, asset tag &amp; reporting, cart wiring, and delivery for Stimson. Total computers: 6"/>
    <s v="Stimson-4-21st Century classroom"/>
  </r>
  <r>
    <s v="Stimson-21st Century classroom-Technology"/>
    <n v="4"/>
    <s v="Technology"/>
    <x v="31"/>
    <x v="0"/>
    <x v="2"/>
    <x v="2"/>
    <x v="7"/>
    <x v="38"/>
    <s v="2019/20"/>
    <m/>
    <x v="7"/>
    <n v="0"/>
    <n v="30"/>
    <s v="0173715-IN"/>
    <d v="2019-10-10T00:00:00"/>
    <s v="000000020025135"/>
    <n v="30"/>
    <m/>
    <m/>
    <s v="21.0"/>
    <s v="00036.0"/>
    <s v="91001"/>
    <s v="85000"/>
    <n v="4340"/>
    <n v="8021101"/>
    <n v="6.9049912902166112E-6"/>
    <s v="Lenovo 300e Laptops, electronic waste, 3 yr sealed battery replacement, 4.5 year warranty, integration services, imaging, asset tag &amp; reporting, cart wiring, and delivery for Stimson. Total computers: 6"/>
    <s v="Stimson-4-21st Century classroom"/>
  </r>
  <r>
    <s v="Stimson-21st Century classroom-Technology"/>
    <n v="4"/>
    <s v="Technology"/>
    <x v="31"/>
    <x v="0"/>
    <x v="2"/>
    <x v="2"/>
    <x v="7"/>
    <x v="38"/>
    <s v="2019/20"/>
    <m/>
    <x v="7"/>
    <n v="0"/>
    <n v="18"/>
    <s v="0173715-IN"/>
    <d v="2019-10-10T00:00:00"/>
    <s v="000000020025135"/>
    <n v="18"/>
    <m/>
    <m/>
    <s v="21.0"/>
    <s v="00036.0"/>
    <s v="91001"/>
    <s v="85000"/>
    <n v="4340"/>
    <n v="8021101"/>
    <n v="4.1429947741299669E-6"/>
    <s v="Lenovo 300e Laptops, electronic waste, 3 yr sealed battery replacement, 4.5 year warranty, integration services, imaging, asset tag &amp; reporting, cart wiring, and delivery for Stimson. Total computers: 6"/>
    <s v="Stimson-4-21st Century classroom"/>
  </r>
  <r>
    <s v="Sunset-21st Century classroom-Technology"/>
    <n v="4"/>
    <s v="Technology"/>
    <x v="32"/>
    <x v="0"/>
    <x v="2"/>
    <x v="2"/>
    <x v="7"/>
    <x v="38"/>
    <s v="2019/20"/>
    <m/>
    <x v="7"/>
    <n v="0"/>
    <n v="5068.92"/>
    <s v="0173628-IN"/>
    <d v="2019-10-10T00:00:00"/>
    <s v="000000020025135"/>
    <n v="5068.92"/>
    <m/>
    <m/>
    <s v="21.0"/>
    <s v="00036.0"/>
    <s v="91001"/>
    <s v="85000"/>
    <n v="4300"/>
    <n v="9311101"/>
    <n v="1.1666949483601595E-3"/>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38"/>
    <s v="2019/20"/>
    <m/>
    <x v="7"/>
    <n v="0"/>
    <n v="151.32"/>
    <s v="0173628-IN"/>
    <d v="2019-10-10T00:00:00"/>
    <s v="000000020025135"/>
    <n v="151.32"/>
    <m/>
    <m/>
    <s v="21.0"/>
    <s v="00036.0"/>
    <s v="91001"/>
    <s v="85000"/>
    <n v="4340"/>
    <n v="9311101"/>
    <n v="3.4828776067852586E-5"/>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38"/>
    <s v="2019/20"/>
    <m/>
    <x v="7"/>
    <n v="0"/>
    <n v="123.5"/>
    <s v="0173628-IN"/>
    <d v="2019-10-10T00:00:00"/>
    <s v="000000020025135"/>
    <n v="123.5"/>
    <m/>
    <m/>
    <s v="21.0"/>
    <s v="00036.0"/>
    <s v="91001"/>
    <s v="85000"/>
    <n v="4340"/>
    <n v="9311101"/>
    <n v="2.8425547478058385E-5"/>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38"/>
    <s v="2019/20"/>
    <m/>
    <x v="7"/>
    <n v="0"/>
    <n v="65"/>
    <s v="0173628-IN"/>
    <d v="2019-10-10T00:00:00"/>
    <s v="000000020025135"/>
    <n v="65"/>
    <m/>
    <m/>
    <s v="21.0"/>
    <s v="00036.0"/>
    <s v="91001"/>
    <s v="85000"/>
    <n v="4340"/>
    <n v="9311101"/>
    <n v="1.4960814462135991E-5"/>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38"/>
    <s v="2019/20"/>
    <m/>
    <x v="7"/>
    <n v="0"/>
    <n v="39"/>
    <s v="0173628-IN"/>
    <d v="2019-10-10T00:00:00"/>
    <s v="000000020025135"/>
    <n v="39"/>
    <m/>
    <m/>
    <s v="21.0"/>
    <s v="00036.0"/>
    <s v="91001"/>
    <s v="85000"/>
    <n v="4340"/>
    <n v="9311101"/>
    <n v="8.9764886772815951E-6"/>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38"/>
    <s v="2019/20"/>
    <m/>
    <x v="7"/>
    <n v="0"/>
    <n v="19.5"/>
    <s v="0173628-IN"/>
    <d v="2019-10-10T00:00:00"/>
    <s v="000000020025135"/>
    <n v="19.5"/>
    <m/>
    <m/>
    <s v="21.0"/>
    <s v="00036.0"/>
    <s v="91001"/>
    <s v="85000"/>
    <n v="4340"/>
    <n v="9311101"/>
    <n v="4.4882443386407976E-6"/>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38"/>
    <s v="2019/20"/>
    <m/>
    <x v="7"/>
    <n v="0"/>
    <n v="416.39"/>
    <s v="0173628-IN"/>
    <d v="2019-10-10T00:00:00"/>
    <s v="000000020025135"/>
    <n v="416.39"/>
    <m/>
    <m/>
    <s v="21.0"/>
    <s v="00036.0"/>
    <s v="91001"/>
    <s v="85000"/>
    <n v="4340"/>
    <n v="9311101"/>
    <n v="9.583897744444316E-5"/>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40"/>
    <s v="2019/20"/>
    <s v="2-512"/>
    <x v="7"/>
    <n v="0"/>
    <n v="7798.34"/>
    <s v="0173780-IN"/>
    <d v="2019-11-12T00:00:00"/>
    <s v="000000020036764"/>
    <n v="7798.34"/>
    <m/>
    <m/>
    <s v="21.0"/>
    <s v="00036.0"/>
    <s v="91001"/>
    <s v="85000"/>
    <n v="4300"/>
    <n v="9311101"/>
    <n v="1.7949156592715937E-3"/>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40"/>
    <s v="2019/20"/>
    <s v="2-512"/>
    <x v="7"/>
    <n v="0"/>
    <n v="640.6"/>
    <s v="0173780-IN"/>
    <d v="2019-11-12T00:00:00"/>
    <s v="000000020036764"/>
    <n v="640.6"/>
    <m/>
    <m/>
    <s v="21.0"/>
    <s v="00036.0"/>
    <s v="91001"/>
    <s v="85000"/>
    <n v="4340"/>
    <n v="9311101"/>
    <n v="1.4744458068375872E-4"/>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40"/>
    <s v="2019/20"/>
    <m/>
    <x v="7"/>
    <n v="0"/>
    <n v="190"/>
    <s v="0173780-IN"/>
    <d v="2019-11-12T00:00:00"/>
    <s v="000000020036764"/>
    <n v="190"/>
    <m/>
    <m/>
    <s v="21.0"/>
    <s v="00036.0"/>
    <s v="91001"/>
    <s v="85000"/>
    <n v="4340"/>
    <n v="9311101"/>
    <n v="4.3731611504705202E-5"/>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40"/>
    <s v="2019/20"/>
    <m/>
    <x v="7"/>
    <n v="0"/>
    <n v="100"/>
    <s v="0173780-IN"/>
    <d v="2019-11-12T00:00:00"/>
    <s v="000000020036764"/>
    <n v="100"/>
    <m/>
    <m/>
    <s v="21.0"/>
    <s v="00036.0"/>
    <s v="91001"/>
    <s v="85000"/>
    <n v="4340"/>
    <n v="9311101"/>
    <n v="2.301663763405537E-5"/>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40"/>
    <s v="2019/20"/>
    <m/>
    <x v="7"/>
    <n v="0"/>
    <n v="60"/>
    <s v="0173780-IN"/>
    <d v="2019-11-12T00:00:00"/>
    <s v="000000020036764"/>
    <n v="60"/>
    <m/>
    <m/>
    <s v="21.0"/>
    <s v="00036.0"/>
    <s v="91001"/>
    <s v="85000"/>
    <n v="4340"/>
    <n v="9311101"/>
    <n v="1.3809982580433222E-5"/>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40"/>
    <s v="2019/20"/>
    <m/>
    <x v="7"/>
    <n v="0"/>
    <n v="30"/>
    <s v="0173780-IN"/>
    <d v="2019-11-12T00:00:00"/>
    <s v="000000020036764"/>
    <n v="30"/>
    <m/>
    <m/>
    <s v="21.0"/>
    <s v="00036.0"/>
    <s v="91001"/>
    <s v="85000"/>
    <n v="4340"/>
    <n v="9311101"/>
    <n v="6.9049912902166112E-6"/>
    <s v="Lenovo 300e Laptops, electronic waste, 3 yr sealed battery replacement, 4.5 year warranty, integration services, imaging, asset tag &amp; reporting, cart wiring, and delivery for Sunset. Total computers: 33"/>
    <s v="Sunset-4-21st Century classroom"/>
  </r>
  <r>
    <s v="Sunset-21st Century classroom-Technology"/>
    <n v="4"/>
    <s v="Technology"/>
    <x v="32"/>
    <x v="0"/>
    <x v="2"/>
    <x v="2"/>
    <x v="7"/>
    <x v="40"/>
    <s v="2019/20"/>
    <m/>
    <x v="7"/>
    <n v="0"/>
    <n v="232.8"/>
    <s v="0173780-IN"/>
    <d v="2019-11-12T00:00:00"/>
    <s v="000000020036764"/>
    <n v="232.8"/>
    <m/>
    <m/>
    <s v="21.0"/>
    <s v="00036.0"/>
    <s v="91001"/>
    <s v="85000"/>
    <n v="4340"/>
    <n v="9311101"/>
    <n v="5.3582732412080904E-5"/>
    <s v="Lenovo 300e Laptops, electronic waste, 3 yr sealed battery replacement, 4.5 year warranty, integration services, imaging, asset tag &amp; reporting, cart wiring, and delivery for Sunset. Total computers: 33"/>
    <s v="Sunset-4-21st Century classroom"/>
  </r>
  <r>
    <s v="Temple-21st Century classroom-Technology"/>
    <n v="8"/>
    <s v="Technology"/>
    <x v="33"/>
    <x v="0"/>
    <x v="2"/>
    <x v="2"/>
    <x v="7"/>
    <x v="37"/>
    <s v="2019/20"/>
    <s v="2-512"/>
    <x v="7"/>
    <n v="0"/>
    <n v="6238.67"/>
    <s v="0173635-IN"/>
    <d v="2019-10-08T00:00:00"/>
    <s v="000000020023867"/>
    <n v="6238.67"/>
    <m/>
    <m/>
    <s v="21.0"/>
    <s v="00036.0"/>
    <s v="91001"/>
    <s v="85000"/>
    <n v="4300"/>
    <n v="9331101"/>
    <n v="1.4359320670845222E-3"/>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7"/>
    <s v="2019/20"/>
    <s v="2-512"/>
    <x v="7"/>
    <n v="0"/>
    <n v="512.48"/>
    <s v="0173635-IN"/>
    <d v="2019-10-08T00:00:00"/>
    <s v="000000020023867"/>
    <n v="512.48"/>
    <m/>
    <m/>
    <s v="21.0"/>
    <s v="00036.0"/>
    <s v="91001"/>
    <s v="85000"/>
    <n v="4340"/>
    <n v="9331101"/>
    <n v="1.1795566454700697E-4"/>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7"/>
    <s v="2019/20"/>
    <m/>
    <x v="7"/>
    <n v="0"/>
    <n v="186.24"/>
    <s v="0173635-IN"/>
    <d v="2019-10-08T00:00:00"/>
    <s v="000000020023867"/>
    <n v="186.24"/>
    <m/>
    <m/>
    <s v="21.0"/>
    <s v="00036.0"/>
    <s v="91001"/>
    <s v="85000"/>
    <n v="4340"/>
    <n v="9331101"/>
    <n v="4.2866185929664723E-5"/>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7"/>
    <s v="2019/20"/>
    <m/>
    <x v="7"/>
    <n v="0"/>
    <n v="152"/>
    <s v="0173635-IN"/>
    <d v="2019-10-08T00:00:00"/>
    <s v="000000020023867"/>
    <n v="152"/>
    <m/>
    <m/>
    <s v="21.0"/>
    <s v="00036.0"/>
    <s v="91001"/>
    <s v="85000"/>
    <n v="4340"/>
    <n v="9331101"/>
    <n v="3.4985289203764165E-5"/>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7"/>
    <s v="2019/20"/>
    <m/>
    <x v="7"/>
    <n v="0"/>
    <n v="80"/>
    <s v="0173635-IN"/>
    <d v="2019-10-08T00:00:00"/>
    <s v="000000020023867"/>
    <n v="80"/>
    <m/>
    <m/>
    <s v="21.0"/>
    <s v="00036.0"/>
    <s v="91001"/>
    <s v="85000"/>
    <n v="4340"/>
    <n v="9331101"/>
    <n v="1.8413310107244298E-5"/>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7"/>
    <s v="2019/20"/>
    <m/>
    <x v="7"/>
    <n v="0"/>
    <n v="48"/>
    <s v="0173635-IN"/>
    <d v="2019-10-08T00:00:00"/>
    <s v="000000020023867"/>
    <n v="48"/>
    <m/>
    <m/>
    <s v="21.0"/>
    <s v="00036.0"/>
    <s v="91001"/>
    <s v="85000"/>
    <n v="4340"/>
    <n v="9331101"/>
    <n v="1.1047986064346577E-5"/>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7"/>
    <s v="2019/20"/>
    <m/>
    <x v="7"/>
    <n v="0"/>
    <n v="24"/>
    <s v="0173635-IN"/>
    <d v="2019-10-08T00:00:00"/>
    <s v="000000020023867"/>
    <n v="24"/>
    <m/>
    <m/>
    <s v="21.0"/>
    <s v="00036.0"/>
    <s v="91001"/>
    <s v="85000"/>
    <n v="4340"/>
    <n v="9331101"/>
    <n v="5.5239930321732886E-6"/>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9"/>
    <s v="2019/20"/>
    <s v="2-512"/>
    <x v="7"/>
    <n v="0"/>
    <n v="7798.34"/>
    <s v="0173776-IN"/>
    <d v="2019-10-21T00:00:00"/>
    <s v="000000020028933"/>
    <n v="7798.34"/>
    <m/>
    <m/>
    <s v="21.0"/>
    <s v="00036.0"/>
    <s v="91001"/>
    <s v="85000"/>
    <n v="4300"/>
    <n v="9331101"/>
    <n v="1.7949156592715937E-3"/>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9"/>
    <s v="2019/20"/>
    <s v="2-512"/>
    <x v="7"/>
    <n v="0"/>
    <n v="640.6"/>
    <s v="0173776-IN"/>
    <d v="2019-10-21T00:00:00"/>
    <s v="000000020028933"/>
    <n v="640.6"/>
    <m/>
    <m/>
    <s v="21.0"/>
    <s v="00036.0"/>
    <s v="91001"/>
    <s v="85000"/>
    <n v="4340"/>
    <n v="9331101"/>
    <n v="1.4744458068375872E-4"/>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9"/>
    <s v="2019/20"/>
    <m/>
    <x v="7"/>
    <n v="0"/>
    <n v="190"/>
    <s v="0173776-IN"/>
    <d v="2019-10-21T00:00:00"/>
    <s v="000000020028933"/>
    <n v="190"/>
    <m/>
    <m/>
    <s v="21.0"/>
    <s v="00036.0"/>
    <s v="91001"/>
    <s v="85000"/>
    <n v="4340"/>
    <n v="9331101"/>
    <n v="4.3731611504705202E-5"/>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9"/>
    <s v="2019/20"/>
    <m/>
    <x v="7"/>
    <n v="0"/>
    <n v="100"/>
    <s v="0173776-IN"/>
    <d v="2019-10-21T00:00:00"/>
    <s v="000000020028933"/>
    <n v="100"/>
    <m/>
    <m/>
    <s v="21.0"/>
    <s v="00036.0"/>
    <s v="91001"/>
    <s v="85000"/>
    <n v="4340"/>
    <n v="9331101"/>
    <n v="2.301663763405537E-5"/>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9"/>
    <s v="2019/20"/>
    <m/>
    <x v="7"/>
    <n v="0"/>
    <n v="60"/>
    <s v="0173776-IN"/>
    <d v="2019-10-21T00:00:00"/>
    <s v="000000020028933"/>
    <n v="60"/>
    <m/>
    <m/>
    <s v="21.0"/>
    <s v="00036.0"/>
    <s v="91001"/>
    <s v="85000"/>
    <n v="4340"/>
    <n v="9331101"/>
    <n v="1.3809982580433222E-5"/>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9"/>
    <s v="2019/20"/>
    <m/>
    <x v="7"/>
    <n v="0"/>
    <n v="30"/>
    <s v="0173776-IN"/>
    <d v="2019-10-21T00:00:00"/>
    <s v="000000020028933"/>
    <n v="30"/>
    <m/>
    <m/>
    <s v="21.0"/>
    <s v="00036.0"/>
    <s v="91001"/>
    <s v="85000"/>
    <n v="4340"/>
    <n v="9331101"/>
    <n v="6.9049912902166112E-6"/>
    <s v="Lenovo 300e Laptops, electronic waste, 3 yr sealed battery replacement, 4.5 year warranty, integration services, imaging, asset tag &amp; reporting, cart wiring, and delivery for Temple. Total computers: 36"/>
    <s v="Temple-8-21st Century classroom"/>
  </r>
  <r>
    <s v="Temple-21st Century classroom-Technology"/>
    <n v="8"/>
    <s v="Technology"/>
    <x v="33"/>
    <x v="0"/>
    <x v="2"/>
    <x v="2"/>
    <x v="7"/>
    <x v="39"/>
    <s v="2019/20"/>
    <m/>
    <x v="7"/>
    <n v="0"/>
    <n v="232.8"/>
    <s v="0173776-IN"/>
    <d v="2019-10-21T00:00:00"/>
    <s v="000000020028933"/>
    <n v="232.8"/>
    <m/>
    <m/>
    <s v="21.0"/>
    <s v="00036.0"/>
    <s v="91001"/>
    <s v="85000"/>
    <n v="4340"/>
    <n v="9331101"/>
    <n v="5.3582732412080904E-5"/>
    <s v="Lenovo 300e Laptops, electronic waste, 3 yr sealed battery replacement, 4.5 year warranty, integration services, imaging, asset tag &amp; reporting, cart wiring, and delivery for Temple. Total computers: 36"/>
    <s v="Temple-8-21st Century classroom"/>
  </r>
  <r>
    <s v="Valinda-21st Century classroom-Technology"/>
    <n v="6"/>
    <s v="Technology"/>
    <x v="23"/>
    <x v="0"/>
    <x v="2"/>
    <x v="2"/>
    <x v="7"/>
    <x v="37"/>
    <s v="2019/20"/>
    <m/>
    <x v="7"/>
    <n v="0"/>
    <n v="15596.68"/>
    <s v="0173466-IN"/>
    <d v="2019-10-08T00:00:00"/>
    <s v="000000020023867"/>
    <n v="15596.68"/>
    <s v="03-124707"/>
    <m/>
    <s v="21.0"/>
    <s v="00036.0"/>
    <s v="91001"/>
    <s v="85000"/>
    <n v="4300"/>
    <n v="9341101"/>
    <n v="3.5898313185431874E-3"/>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s v="2-512"/>
    <x v="7"/>
    <n v="0"/>
    <n v="465.6"/>
    <s v="0173466-IN"/>
    <d v="2019-10-08T00:00:00"/>
    <s v="000000020023867"/>
    <n v="465.6"/>
    <s v="03-124707"/>
    <m/>
    <s v="21.0"/>
    <s v="00036.0"/>
    <s v="91001"/>
    <s v="85000"/>
    <n v="4340"/>
    <n v="9341101"/>
    <n v="1.0716546482416181E-4"/>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200"/>
    <s v="0173466-IN"/>
    <d v="2019-10-08T00:00:00"/>
    <s v="000000020023867"/>
    <n v="200"/>
    <s v="03-124707"/>
    <m/>
    <s v="21.0"/>
    <s v="00036.0"/>
    <s v="91001"/>
    <s v="85000"/>
    <n v="4340"/>
    <n v="9341101"/>
    <n v="4.6033275268110739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120"/>
    <s v="0173466-IN"/>
    <d v="2019-10-08T00:00:00"/>
    <s v="000000020023867"/>
    <n v="120"/>
    <s v="03-124707"/>
    <m/>
    <s v="21.0"/>
    <s v="00036.0"/>
    <s v="91001"/>
    <s v="85000"/>
    <n v="4340"/>
    <n v="9341101"/>
    <n v="2.7619965160866445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60"/>
    <s v="0173466-IN"/>
    <d v="2019-10-08T00:00:00"/>
    <s v="000000020023867"/>
    <n v="60"/>
    <s v="03-124707"/>
    <m/>
    <s v="21.0"/>
    <s v="00036.0"/>
    <s v="91001"/>
    <s v="85000"/>
    <n v="4340"/>
    <n v="9341101"/>
    <n v="1.3809982580433222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380"/>
    <s v="0173466-IN"/>
    <d v="2019-10-08T00:00:00"/>
    <s v="000000020023867"/>
    <n v="380"/>
    <s v="03-124707"/>
    <m/>
    <s v="21.0"/>
    <s v="00036.0"/>
    <s v="91001"/>
    <s v="85000"/>
    <n v="4340"/>
    <n v="9341101"/>
    <n v="8.7463223009410403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1281.2"/>
    <s v="0173466-IN"/>
    <d v="2019-10-08T00:00:00"/>
    <s v="000000020023867"/>
    <n v="1281.2"/>
    <s v="03-124707"/>
    <m/>
    <s v="21.0"/>
    <s v="00036.0"/>
    <s v="91001"/>
    <s v="85000"/>
    <n v="4340"/>
    <n v="9341101"/>
    <n v="2.9488916136751744E-4"/>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s v="2-512"/>
    <x v="7"/>
    <n v="0"/>
    <n v="12087.43"/>
    <s v="0173675-IN"/>
    <d v="2019-10-08T00:00:00"/>
    <s v="000000020023867"/>
    <n v="12087.43"/>
    <s v="03-124707"/>
    <m/>
    <s v="21.0"/>
    <s v="00036.0"/>
    <s v="91001"/>
    <s v="85000"/>
    <n v="4300"/>
    <n v="9341101"/>
    <n v="2.7821199623700994E-3"/>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s v="2-512"/>
    <x v="7"/>
    <n v="0"/>
    <n v="992.93"/>
    <s v="0173675-IN"/>
    <d v="2019-10-08T00:00:00"/>
    <s v="000000020023867"/>
    <n v="992.93"/>
    <s v="03-124707"/>
    <m/>
    <s v="21.0"/>
    <s v="00036.0"/>
    <s v="91001"/>
    <s v="85000"/>
    <n v="4340"/>
    <n v="9341101"/>
    <n v="2.2853910005982597E-4"/>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155"/>
    <s v="0173675-IN"/>
    <d v="2019-10-08T00:00:00"/>
    <s v="000000020023867"/>
    <n v="155"/>
    <s v="03-124707"/>
    <m/>
    <s v="21.0"/>
    <s v="00036.0"/>
    <s v="91001"/>
    <s v="85000"/>
    <n v="4340"/>
    <n v="9341101"/>
    <n v="3.5675788332785823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93"/>
    <s v="0173675-IN"/>
    <d v="2019-10-08T00:00:00"/>
    <s v="000000020023867"/>
    <n v="93"/>
    <s v="03-124707"/>
    <m/>
    <s v="21.0"/>
    <s v="00036.0"/>
    <s v="91001"/>
    <s v="85000"/>
    <n v="4340"/>
    <n v="9341101"/>
    <n v="2.1405472999671497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46.5"/>
    <s v="0173675-IN"/>
    <d v="2019-10-08T00:00:00"/>
    <s v="000000020023867"/>
    <n v="46.5"/>
    <s v="03-124707"/>
    <m/>
    <s v="21.0"/>
    <s v="00036.0"/>
    <s v="91001"/>
    <s v="85000"/>
    <n v="4340"/>
    <n v="9341101"/>
    <n v="1.0702736499835748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294.5"/>
    <s v="0173675-IN"/>
    <d v="2019-10-08T00:00:00"/>
    <s v="000000020023867"/>
    <n v="294.5"/>
    <s v="03-124707"/>
    <m/>
    <s v="21.0"/>
    <s v="00036.0"/>
    <s v="91001"/>
    <s v="85000"/>
    <n v="4340"/>
    <n v="9341101"/>
    <n v="6.7783997832293068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7"/>
    <s v="2019/20"/>
    <m/>
    <x v="7"/>
    <n v="0"/>
    <n v="360.84"/>
    <s v="0173675-IN"/>
    <d v="2019-10-08T00:00:00"/>
    <s v="000000020023867"/>
    <n v="360.84"/>
    <s v="03-124707"/>
    <m/>
    <s v="21.0"/>
    <s v="00036.0"/>
    <s v="91001"/>
    <s v="85000"/>
    <n v="4340"/>
    <n v="9341101"/>
    <n v="8.3053235238725396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9"/>
    <s v="2019/20"/>
    <s v="2-512"/>
    <x v="7"/>
    <n v="0"/>
    <n v="7798.34"/>
    <s v="0173760-IN"/>
    <d v="2019-10-21T00:00:00"/>
    <s v="000000020028933"/>
    <n v="7798.34"/>
    <s v="03-124707"/>
    <m/>
    <s v="21.0"/>
    <s v="00036.0"/>
    <s v="91001"/>
    <s v="85000"/>
    <n v="4300"/>
    <n v="9341101"/>
    <n v="1.7949156592715937E-3"/>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9"/>
    <s v="2019/20"/>
    <s v="2-512"/>
    <x v="7"/>
    <n v="0"/>
    <n v="640.6"/>
    <s v="0173760-IN"/>
    <d v="2019-10-21T00:00:00"/>
    <s v="000000020028933"/>
    <n v="640.6"/>
    <s v="03-124707"/>
    <m/>
    <s v="21.0"/>
    <s v="00036.0"/>
    <s v="91001"/>
    <s v="85000"/>
    <n v="4340"/>
    <n v="9341101"/>
    <n v="1.4744458068375872E-4"/>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9"/>
    <s v="2019/20"/>
    <m/>
    <x v="7"/>
    <n v="0"/>
    <n v="190"/>
    <s v="0173760-IN"/>
    <d v="2019-10-21T00:00:00"/>
    <s v="000000020028933"/>
    <n v="190"/>
    <s v="03-124707"/>
    <m/>
    <s v="21.0"/>
    <s v="00036.0"/>
    <s v="91001"/>
    <s v="85000"/>
    <n v="4340"/>
    <n v="9341101"/>
    <n v="4.3731611504705202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9"/>
    <s v="2019/20"/>
    <m/>
    <x v="7"/>
    <n v="0"/>
    <n v="100"/>
    <s v="0173760-IN"/>
    <d v="2019-10-21T00:00:00"/>
    <s v="000000020028933"/>
    <n v="100"/>
    <s v="03-124707"/>
    <m/>
    <s v="21.0"/>
    <s v="00036.0"/>
    <s v="91001"/>
    <s v="85000"/>
    <n v="4340"/>
    <n v="9341101"/>
    <n v="2.301663763405537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9"/>
    <s v="2019/20"/>
    <m/>
    <x v="7"/>
    <n v="0"/>
    <n v="60"/>
    <s v="0173760-IN"/>
    <d v="2019-10-21T00:00:00"/>
    <s v="000000020028933"/>
    <n v="60"/>
    <s v="03-124707"/>
    <m/>
    <s v="21.0"/>
    <s v="00036.0"/>
    <s v="91001"/>
    <s v="85000"/>
    <n v="4340"/>
    <n v="9341101"/>
    <n v="1.3809982580433222E-5"/>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9"/>
    <s v="2019/20"/>
    <m/>
    <x v="7"/>
    <n v="0"/>
    <n v="30"/>
    <s v="0173760-IN"/>
    <d v="2019-10-21T00:00:00"/>
    <s v="000000020028933"/>
    <n v="30"/>
    <s v="03-124707"/>
    <m/>
    <s v="21.0"/>
    <s v="00036.0"/>
    <s v="91001"/>
    <s v="85000"/>
    <n v="4340"/>
    <n v="9341101"/>
    <n v="6.9049912902166112E-6"/>
    <s v="Lenovo 300e Laptops, electronic waste, 3 yr sealed battery replacement, 4.5 year warranty, integration services, imaging, asset tag &amp; reporting, cart wiring, and delivery for Valinda. Total computers: 91"/>
    <s v="Valinda-6-21st Century classroom"/>
  </r>
  <r>
    <s v="Valinda-21st Century classroom-Technology"/>
    <n v="6"/>
    <s v="Technology"/>
    <x v="23"/>
    <x v="0"/>
    <x v="2"/>
    <x v="2"/>
    <x v="7"/>
    <x v="39"/>
    <s v="2019/20"/>
    <m/>
    <x v="7"/>
    <n v="0"/>
    <n v="232.8"/>
    <s v="0173760-IN"/>
    <d v="2019-10-21T00:00:00"/>
    <s v="000000020028933"/>
    <n v="232.8"/>
    <s v="03-124707"/>
    <m/>
    <s v="21.0"/>
    <s v="00036.0"/>
    <s v="91001"/>
    <s v="85000"/>
    <n v="4340"/>
    <n v="9341101"/>
    <n v="5.3582732412080904E-5"/>
    <s v="Lenovo 300e Laptops, electronic waste, 3 yr sealed battery replacement, 4.5 year warranty, integration services, imaging, asset tag &amp; reporting, cart wiring, and delivery for Valinda. Total computers: 91"/>
    <s v="Valinda-6-21st Century classroom"/>
  </r>
  <r>
    <s v="Valley-21st Century classroom-Technology"/>
    <n v="8"/>
    <s v="Technology"/>
    <x v="27"/>
    <x v="0"/>
    <x v="2"/>
    <x v="2"/>
    <x v="7"/>
    <x v="38"/>
    <s v="2019/20"/>
    <s v="2-512"/>
    <x v="7"/>
    <n v="0"/>
    <n v="6210.31"/>
    <s v="0173686-IN"/>
    <d v="2019-10-10T00:00:00"/>
    <s v="000000020025135"/>
    <n v="6210.31"/>
    <s v="03-124791"/>
    <m/>
    <s v="21.0"/>
    <s v="00036.0"/>
    <s v="91001"/>
    <s v="85000"/>
    <n v="4300"/>
    <n v="9441101"/>
    <n v="1.4294045486515042E-3"/>
    <s v="Lenovo 300e Laptops, electronic waste, 3 yr sealed battery replacement, 4.5 year warranty, integration services, imaging, asset tag &amp; reporting, cart wiring, and delivery for Valley. Total computers: 16"/>
    <s v="Valley-8-21st Century classroom"/>
  </r>
  <r>
    <s v="Valley-21st Century classroom-Technology"/>
    <n v="8"/>
    <s v="Technology"/>
    <x v="27"/>
    <x v="0"/>
    <x v="2"/>
    <x v="2"/>
    <x v="7"/>
    <x v="38"/>
    <s v="2019/20"/>
    <s v="2-512"/>
    <x v="7"/>
    <n v="0"/>
    <n v="512.48"/>
    <s v="0173686-IN"/>
    <d v="2019-10-10T00:00:00"/>
    <s v="000000020025135"/>
    <n v="512.48"/>
    <s v="03-124791"/>
    <m/>
    <s v="21.0"/>
    <s v="00036.0"/>
    <s v="91001"/>
    <s v="85000"/>
    <n v="4340"/>
    <n v="9441101"/>
    <n v="1.1795566454700697E-4"/>
    <s v="Lenovo 300e Laptops, electronic waste, 3 yr sealed battery replacement, 4.5 year warranty, integration services, imaging, asset tag &amp; reporting, cart wiring, and delivery for Valley. Total computers: 16"/>
    <s v="Valley-8-21st Century classroom"/>
  </r>
  <r>
    <s v="Valley-21st Century classroom-Technology"/>
    <n v="8"/>
    <s v="Technology"/>
    <x v="27"/>
    <x v="0"/>
    <x v="2"/>
    <x v="2"/>
    <x v="7"/>
    <x v="38"/>
    <s v="2019/20"/>
    <m/>
    <x v="7"/>
    <n v="0"/>
    <n v="186.24"/>
    <s v="0173686-IN"/>
    <d v="2019-10-10T00:00:00"/>
    <s v="000000020025135"/>
    <n v="186.24"/>
    <s v="03-124791"/>
    <m/>
    <s v="21.0"/>
    <s v="00036.0"/>
    <s v="91001"/>
    <s v="85000"/>
    <n v="4340"/>
    <n v="9441101"/>
    <n v="4.2866185929664723E-5"/>
    <s v="Lenovo 300e Laptops, electronic waste, 3 yr sealed battery replacement, 4.5 year warranty, integration services, imaging, asset tag &amp; reporting, cart wiring, and delivery for Valley. Total computers: 16"/>
    <s v="Valley-8-21st Century classroom"/>
  </r>
  <r>
    <s v="Valley-21st Century classroom-Technology"/>
    <n v="8"/>
    <s v="Technology"/>
    <x v="27"/>
    <x v="0"/>
    <x v="2"/>
    <x v="2"/>
    <x v="7"/>
    <x v="38"/>
    <s v="2019/20"/>
    <m/>
    <x v="7"/>
    <n v="0"/>
    <n v="152"/>
    <s v="0173686-IN"/>
    <d v="2019-10-10T00:00:00"/>
    <s v="000000020025135"/>
    <n v="152"/>
    <s v="03-124791"/>
    <m/>
    <s v="21.0"/>
    <s v="00036.0"/>
    <s v="91001"/>
    <s v="85000"/>
    <n v="4340"/>
    <n v="9441101"/>
    <n v="3.4985289203764165E-5"/>
    <s v="Lenovo 300e Laptops, electronic waste, 3 yr sealed battery replacement, 4.5 year warranty, integration services, imaging, asset tag &amp; reporting, cart wiring, and delivery for Valley. Total computers: 16"/>
    <s v="Valley-8-21st Century classroom"/>
  </r>
  <r>
    <s v="Valley-21st Century classroom-Technology"/>
    <n v="8"/>
    <s v="Technology"/>
    <x v="27"/>
    <x v="0"/>
    <x v="2"/>
    <x v="2"/>
    <x v="7"/>
    <x v="38"/>
    <s v="2019/20"/>
    <m/>
    <x v="7"/>
    <n v="0"/>
    <n v="80"/>
    <s v="0173686-IN"/>
    <d v="2019-10-10T00:00:00"/>
    <s v="000000020025135"/>
    <n v="80"/>
    <s v="03-124791"/>
    <m/>
    <s v="21.0"/>
    <s v="00036.0"/>
    <s v="91001"/>
    <s v="85000"/>
    <n v="4340"/>
    <n v="9441101"/>
    <n v="1.8413310107244298E-5"/>
    <s v="Lenovo 300e Laptops, electronic waste, 3 yr sealed battery replacement, 4.5 year warranty, integration services, imaging, asset tag &amp; reporting, cart wiring, and delivery for Valley. Total computers: 16"/>
    <s v="Valley-8-21st Century classroom"/>
  </r>
  <r>
    <s v="Valley-21st Century classroom-Technology"/>
    <n v="8"/>
    <s v="Technology"/>
    <x v="27"/>
    <x v="0"/>
    <x v="2"/>
    <x v="2"/>
    <x v="7"/>
    <x v="38"/>
    <s v="2019/20"/>
    <m/>
    <x v="7"/>
    <n v="0"/>
    <n v="48"/>
    <s v="0173686-IN"/>
    <d v="2019-10-10T00:00:00"/>
    <s v="000000020025135"/>
    <n v="48"/>
    <s v="03-124791"/>
    <m/>
    <s v="21.0"/>
    <s v="00036.0"/>
    <s v="91001"/>
    <s v="85000"/>
    <n v="4340"/>
    <n v="9441101"/>
    <n v="1.1047986064346577E-5"/>
    <s v="Lenovo 300e Laptops, electronic waste, 3 yr sealed battery replacement, 4.5 year warranty, integration services, imaging, asset tag &amp; reporting, cart wiring, and delivery for Valley. Total computers: 16"/>
    <s v="Valley-8-21st Century classroom"/>
  </r>
  <r>
    <s v="Valley-21st Century classroom-Technology"/>
    <n v="8"/>
    <s v="Technology"/>
    <x v="27"/>
    <x v="0"/>
    <x v="2"/>
    <x v="2"/>
    <x v="7"/>
    <x v="38"/>
    <s v="2019/20"/>
    <m/>
    <x v="7"/>
    <n v="0"/>
    <n v="24"/>
    <s v="0173686-IN"/>
    <d v="2019-10-10T00:00:00"/>
    <s v="000000020025135"/>
    <n v="24"/>
    <s v="03-124791"/>
    <m/>
    <s v="21.0"/>
    <s v="00036.0"/>
    <s v="91001"/>
    <s v="85000"/>
    <n v="4340"/>
    <n v="9441101"/>
    <n v="5.5239930321732886E-6"/>
    <s v="Lenovo 300e Laptops, electronic waste, 3 yr sealed battery replacement, 4.5 year warranty, integration services, imaging, asset tag &amp; reporting, cart wiring, and delivery for Valley. Total computers: 16"/>
    <s v="Valley-8-21st Century classroom"/>
  </r>
  <r>
    <s v="Wedgeworth-21st Century classroom-Technology"/>
    <n v="0"/>
    <s v="Technology"/>
    <x v="34"/>
    <x v="0"/>
    <x v="2"/>
    <x v="2"/>
    <x v="7"/>
    <x v="38"/>
    <s v="2019/20"/>
    <m/>
    <x v="7"/>
    <n v="0"/>
    <n v="9703.6200000000008"/>
    <s v="0173714-IN"/>
    <d v="2019-10-10T00:00:00"/>
    <s v="000000020025135"/>
    <n v="9703.6200000000008"/>
    <m/>
    <m/>
    <s v="21.0"/>
    <s v="00036.0"/>
    <s v="91001"/>
    <s v="85000"/>
    <n v="4300"/>
    <n v="9351101"/>
    <n v="2.2334470527857241E-3"/>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125"/>
    <s v="0173714-IN"/>
    <d v="2019-10-10T00:00:00"/>
    <s v="000000020025135"/>
    <n v="125"/>
    <m/>
    <m/>
    <s v="21.0"/>
    <s v="00036.0"/>
    <s v="91001"/>
    <s v="85000"/>
    <n v="4340"/>
    <n v="9351101"/>
    <n v="2.8770797042569214E-5"/>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75"/>
    <s v="0173714-IN"/>
    <d v="2019-10-10T00:00:00"/>
    <s v="000000020025135"/>
    <n v="75"/>
    <m/>
    <m/>
    <s v="21.0"/>
    <s v="00036.0"/>
    <s v="91001"/>
    <s v="85000"/>
    <n v="4340"/>
    <n v="9351101"/>
    <n v="1.7262478225541529E-5"/>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37.5"/>
    <s v="0173714-IN"/>
    <d v="2019-10-10T00:00:00"/>
    <s v="000000020025135"/>
    <n v="37.5"/>
    <m/>
    <m/>
    <s v="21.0"/>
    <s v="00036.0"/>
    <s v="91001"/>
    <s v="85000"/>
    <n v="4340"/>
    <n v="9351101"/>
    <n v="8.6312391127707645E-6"/>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237.5"/>
    <s v="0173714-IN"/>
    <d v="2019-10-10T00:00:00"/>
    <s v="000000020025135"/>
    <n v="237.5"/>
    <m/>
    <m/>
    <s v="21.0"/>
    <s v="00036.0"/>
    <s v="91001"/>
    <s v="85000"/>
    <n v="4340"/>
    <n v="9351101"/>
    <n v="5.4664514380881507E-5"/>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291"/>
    <s v="0173714-IN"/>
    <d v="2019-10-10T00:00:00"/>
    <s v="000000020025135"/>
    <n v="291"/>
    <m/>
    <m/>
    <s v="21.0"/>
    <s v="00036.0"/>
    <s v="91001"/>
    <s v="85000"/>
    <n v="4340"/>
    <n v="9351101"/>
    <n v="6.6978415515101135E-5"/>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800.75"/>
    <s v="0173714-IN"/>
    <d v="2019-10-10T00:00:00"/>
    <s v="000000020025135"/>
    <n v="800.75"/>
    <m/>
    <m/>
    <s v="21.0"/>
    <s v="00036.0"/>
    <s v="91001"/>
    <s v="85000"/>
    <n v="4340"/>
    <n v="9351101"/>
    <n v="1.8430572585469837E-4"/>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s v="2-512"/>
    <x v="7"/>
    <n v="0"/>
    <n v="89273.27"/>
    <s v="0174906-IN"/>
    <d v="2019-10-10T00:00:00"/>
    <s v="000000020025136"/>
    <n v="89273.27"/>
    <m/>
    <m/>
    <s v="21.0"/>
    <s v="00036.0"/>
    <s v="91001"/>
    <s v="85000"/>
    <n v="4300"/>
    <n v="9351101"/>
    <n v="2.0547705059971864E-2"/>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s v="2-512"/>
    <x v="7"/>
    <n v="0"/>
    <n v="7366.9"/>
    <s v="0174906-IN"/>
    <d v="2019-10-10T00:00:00"/>
    <s v="000000020025136"/>
    <n v="7366.9"/>
    <m/>
    <m/>
    <s v="21.0"/>
    <s v="00036.0"/>
    <s v="91001"/>
    <s v="85000"/>
    <n v="4340"/>
    <n v="9351101"/>
    <n v="1.695612677863225E-3"/>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345"/>
    <s v="0174906-IN"/>
    <d v="2019-10-10T00:00:00"/>
    <s v="000000020025136"/>
    <n v="345"/>
    <m/>
    <m/>
    <s v="21.0"/>
    <s v="00036.0"/>
    <s v="91001"/>
    <s v="85000"/>
    <n v="4340"/>
    <n v="9351101"/>
    <n v="7.9407399837491032E-5"/>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690"/>
    <s v="0174906-IN"/>
    <d v="2019-10-10T00:00:00"/>
    <s v="000000020025136"/>
    <n v="690"/>
    <m/>
    <m/>
    <s v="21.0"/>
    <s v="00036.0"/>
    <s v="91001"/>
    <s v="85000"/>
    <n v="4340"/>
    <n v="9351101"/>
    <n v="1.5881479967498206E-4"/>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1150"/>
    <s v="0174906-IN"/>
    <d v="2019-10-10T00:00:00"/>
    <s v="000000020025136"/>
    <n v="1150"/>
    <m/>
    <m/>
    <s v="21.0"/>
    <s v="00036.0"/>
    <s v="91001"/>
    <s v="85000"/>
    <n v="4340"/>
    <n v="9351101"/>
    <n v="2.6469133279163675E-4"/>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2185"/>
    <s v="0174906-IN"/>
    <d v="2019-10-10T00:00:00"/>
    <s v="000000020025136"/>
    <n v="2185"/>
    <m/>
    <m/>
    <s v="21.0"/>
    <s v="00036.0"/>
    <s v="91001"/>
    <s v="85000"/>
    <n v="4340"/>
    <n v="9351101"/>
    <n v="5.0291353230410988E-4"/>
    <s v="Lenovo 300e Laptops, electronic waste, 3 yr sealed battery replacement, 4.5 year warranty, integration services, imaging, asset tag &amp; reporting, cart wiring, and delivery at Wedgeworth. Total computers: 255"/>
    <s v="Wedgeworth-0-21st Century classroom"/>
  </r>
  <r>
    <s v="Wedgeworth-21st Century classroom-Technology"/>
    <n v="0"/>
    <s v="Technology"/>
    <x v="34"/>
    <x v="0"/>
    <x v="2"/>
    <x v="2"/>
    <x v="7"/>
    <x v="38"/>
    <s v="2019/20"/>
    <m/>
    <x v="7"/>
    <n v="0"/>
    <n v="2677.2"/>
    <s v="0174906-IN"/>
    <d v="2019-10-10T00:00:00"/>
    <s v="000000020025136"/>
    <n v="2677.2"/>
    <m/>
    <m/>
    <s v="21.0"/>
    <s v="00036.0"/>
    <s v="91001"/>
    <s v="85000"/>
    <n v="4340"/>
    <n v="9351101"/>
    <n v="6.1620142273893037E-4"/>
    <s v="Lenovo 300e Laptops, electronic waste, 3 yr sealed battery replacement, 4.5 year warranty, integration services, imaging, asset tag &amp; reporting, cart wiring, and delivery at Wedgeworth. Total computers: 255"/>
    <s v="Wedgeworth-0-21st Century classroom"/>
  </r>
  <r>
    <s v="Wilson HS-21st Century classroom-Technology"/>
    <n v="5"/>
    <s v="Technology"/>
    <x v="19"/>
    <x v="0"/>
    <x v="2"/>
    <x v="2"/>
    <x v="7"/>
    <x v="38"/>
    <s v="2019/20"/>
    <m/>
    <x v="7"/>
    <n v="0"/>
    <n v="22124.25"/>
    <s v="0173713-IN"/>
    <d v="2019-10-10T00:00:00"/>
    <s v="000000020025135"/>
    <n v="22124.25"/>
    <m/>
    <m/>
    <s v="21.0"/>
    <s v="00036.0"/>
    <s v="91001"/>
    <s v="85000"/>
    <n v="4300"/>
    <n v="9421101"/>
    <n v="5.0922584517524953E-3"/>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171"/>
    <s v="0173713-IN"/>
    <d v="2019-10-10T00:00:00"/>
    <s v="000000020025135"/>
    <n v="171"/>
    <m/>
    <m/>
    <s v="21.0"/>
    <s v="00036.0"/>
    <s v="91001"/>
    <s v="85000"/>
    <n v="4340"/>
    <n v="9421101"/>
    <n v="3.9358450354234683E-5"/>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85.5"/>
    <s v="0173713-IN"/>
    <d v="2019-10-10T00:00:00"/>
    <s v="000000020025135"/>
    <n v="85.5"/>
    <m/>
    <m/>
    <s v="21.0"/>
    <s v="00036.0"/>
    <s v="91001"/>
    <s v="85000"/>
    <n v="4340"/>
    <n v="9421101"/>
    <n v="1.9679225177117342E-5"/>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285"/>
    <s v="0173713-IN"/>
    <d v="2019-10-10T00:00:00"/>
    <s v="000000020025135"/>
    <n v="285"/>
    <m/>
    <m/>
    <s v="21.0"/>
    <s v="00036.0"/>
    <s v="91001"/>
    <s v="85000"/>
    <n v="4340"/>
    <n v="9421101"/>
    <n v="6.5597417257057806E-5"/>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541.5"/>
    <s v="0173713-IN"/>
    <d v="2019-10-10T00:00:00"/>
    <s v="000000020025135"/>
    <n v="541.5"/>
    <m/>
    <m/>
    <s v="21.0"/>
    <s v="00036.0"/>
    <s v="91001"/>
    <s v="85000"/>
    <n v="4340"/>
    <n v="9421101"/>
    <n v="1.2463509278840982E-4"/>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663.48"/>
    <s v="0173713-IN"/>
    <d v="2019-10-10T00:00:00"/>
    <s v="000000020025135"/>
    <n v="663.48"/>
    <m/>
    <m/>
    <s v="21.0"/>
    <s v="00036.0"/>
    <s v="91001"/>
    <s v="85000"/>
    <n v="4340"/>
    <n v="9421101"/>
    <n v="1.5271078737443057E-4"/>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1825.71"/>
    <s v="0173713-IN"/>
    <d v="2019-10-10T00:00:00"/>
    <s v="000000020025135"/>
    <n v="1825.71"/>
    <m/>
    <m/>
    <s v="21.0"/>
    <s v="00036.0"/>
    <s v="91001"/>
    <s v="85000"/>
    <n v="4340"/>
    <n v="9421101"/>
    <n v="4.2021705494871232E-4"/>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s v="2-512"/>
    <x v="7"/>
    <n v="0"/>
    <n v="506528.77"/>
    <s v="0174691-IN"/>
    <d v="2019-10-10T00:00:00"/>
    <s v="000000020025135"/>
    <n v="506528.77"/>
    <m/>
    <m/>
    <s v="21.0"/>
    <s v="00036.0"/>
    <s v="91001"/>
    <s v="85000"/>
    <n v="4300"/>
    <n v="9421101"/>
    <n v="0.11658589150313778"/>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1957.5"/>
    <s v="0174691-IN"/>
    <d v="2019-10-10T00:00:00"/>
    <s v="000000020025135"/>
    <n v="1957.5"/>
    <m/>
    <m/>
    <s v="21.0"/>
    <s v="00036.0"/>
    <s v="91001"/>
    <s v="85000"/>
    <n v="4340"/>
    <n v="9421101"/>
    <n v="4.5055068168663387E-4"/>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3915"/>
    <s v="0174691-IN"/>
    <d v="2019-10-10T00:00:00"/>
    <s v="000000020025135"/>
    <n v="3915"/>
    <m/>
    <m/>
    <s v="21.0"/>
    <s v="00036.0"/>
    <s v="91001"/>
    <s v="85000"/>
    <n v="4340"/>
    <n v="9421101"/>
    <n v="9.0110136337326775E-4"/>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6525"/>
    <s v="0174691-IN"/>
    <d v="2019-10-10T00:00:00"/>
    <s v="000000020025135"/>
    <n v="6525"/>
    <m/>
    <m/>
    <s v="21.0"/>
    <s v="00036.0"/>
    <s v="91001"/>
    <s v="85000"/>
    <n v="4340"/>
    <n v="9421101"/>
    <n v="1.501835605622113E-3"/>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12397.5"/>
    <s v="0174691-IN"/>
    <d v="2019-10-10T00:00:00"/>
    <s v="000000020025135"/>
    <n v="12397.5"/>
    <m/>
    <m/>
    <s v="21.0"/>
    <s v="00036.0"/>
    <s v="91001"/>
    <s v="85000"/>
    <n v="4340"/>
    <n v="9421101"/>
    <n v="2.8534876506820148E-3"/>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15190.2"/>
    <s v="0174691-IN"/>
    <d v="2019-10-10T00:00:00"/>
    <s v="000000020025135"/>
    <n v="15190.2"/>
    <m/>
    <m/>
    <s v="21.0"/>
    <s v="00036.0"/>
    <s v="91001"/>
    <s v="85000"/>
    <n v="4340"/>
    <n v="9421101"/>
    <n v="3.496273289888279E-3"/>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8"/>
    <s v="2019/20"/>
    <m/>
    <x v="7"/>
    <n v="0"/>
    <n v="41799.15"/>
    <s v="0174691-IN"/>
    <d v="2019-10-10T00:00:00"/>
    <s v="000000020025135"/>
    <n v="41799.15"/>
    <m/>
    <m/>
    <s v="21.0"/>
    <s v="00036.0"/>
    <s v="91001"/>
    <s v="85000"/>
    <n v="4340"/>
    <n v="9421101"/>
    <n v="9.6207588896152565E-3"/>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9"/>
    <s v="2019/20"/>
    <m/>
    <x v="7"/>
    <n v="0"/>
    <n v="3881.45"/>
    <s v="0173890-IN"/>
    <d v="2019-10-21T00:00:00"/>
    <s v="000000020028933"/>
    <n v="3881.45"/>
    <m/>
    <m/>
    <s v="21.0"/>
    <s v="00036.0"/>
    <s v="91001"/>
    <s v="85000"/>
    <n v="4300"/>
    <n v="9421101"/>
    <n v="8.9337928144704213E-4"/>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9"/>
    <s v="2019/20"/>
    <s v="2-512"/>
    <x v="7"/>
    <n v="0"/>
    <n v="320.3"/>
    <s v="0173890-IN"/>
    <d v="2019-10-21T00:00:00"/>
    <s v="000000020028933"/>
    <n v="320.3"/>
    <m/>
    <m/>
    <s v="21.0"/>
    <s v="00036.0"/>
    <s v="91001"/>
    <s v="85000"/>
    <n v="4340"/>
    <n v="9421101"/>
    <n v="7.372229034187936E-5"/>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9"/>
    <s v="2019/20"/>
    <m/>
    <x v="7"/>
    <n v="0"/>
    <n v="116.4"/>
    <s v="0173890-IN"/>
    <d v="2019-10-21T00:00:00"/>
    <s v="000000020028933"/>
    <n v="116.4"/>
    <m/>
    <m/>
    <s v="21.0"/>
    <s v="00036.0"/>
    <s v="91001"/>
    <s v="85000"/>
    <n v="4340"/>
    <n v="9421101"/>
    <n v="2.6791366206040452E-5"/>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9"/>
    <s v="2019/20"/>
    <m/>
    <x v="7"/>
    <n v="0"/>
    <n v="95"/>
    <s v="0173890-IN"/>
    <d v="2019-10-21T00:00:00"/>
    <s v="000000020028933"/>
    <n v="95"/>
    <m/>
    <m/>
    <s v="21.0"/>
    <s v="00036.0"/>
    <s v="91001"/>
    <s v="85000"/>
    <n v="4340"/>
    <n v="9421101"/>
    <n v="2.1865805752352601E-5"/>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9"/>
    <s v="2019/20"/>
    <m/>
    <x v="7"/>
    <n v="0"/>
    <n v="50"/>
    <s v="0173890-IN"/>
    <d v="2019-10-21T00:00:00"/>
    <s v="000000020028933"/>
    <n v="50"/>
    <m/>
    <m/>
    <s v="21.0"/>
    <s v="00036.0"/>
    <s v="91001"/>
    <s v="85000"/>
    <n v="4340"/>
    <n v="9421101"/>
    <n v="1.1508318817027685E-5"/>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9"/>
    <s v="2019/20"/>
    <m/>
    <x v="7"/>
    <n v="0"/>
    <n v="30"/>
    <s v="0173890-IN"/>
    <d v="2019-10-21T00:00:00"/>
    <s v="000000020028933"/>
    <n v="30"/>
    <m/>
    <m/>
    <s v="21.0"/>
    <s v="00036.0"/>
    <s v="91001"/>
    <s v="85000"/>
    <n v="4340"/>
    <n v="9421101"/>
    <n v="6.9049912902166112E-6"/>
    <s v="Lenovo 300e Laptops, electronic waste, 3 yr sealed battery replacement, 4.5 year warranty, integration services, imaging, asset tag &amp; reporting, cart wiring, and delivery for Wilson HS. Total computers: 1372"/>
    <s v="Wilson HS-5-21st Century classroom"/>
  </r>
  <r>
    <s v="Wilson HS-21st Century classroom-Technology"/>
    <n v="5"/>
    <s v="Technology"/>
    <x v="19"/>
    <x v="0"/>
    <x v="2"/>
    <x v="2"/>
    <x v="7"/>
    <x v="39"/>
    <s v="2019/20"/>
    <m/>
    <x v="7"/>
    <n v="0"/>
    <n v="15"/>
    <s v="0173890-IN"/>
    <d v="2019-10-21T00:00:00"/>
    <s v="000000020028933"/>
    <n v="15"/>
    <m/>
    <m/>
    <s v="21.0"/>
    <s v="00036.0"/>
    <s v="91001"/>
    <s v="85000"/>
    <n v="4340"/>
    <n v="9421101"/>
    <n v="3.4524956451083056E-6"/>
    <s v="Lenovo 300e Laptops, electronic waste, 3 yr sealed battery replacement, 4.5 year warranty, integration services, imaging, asset tag &amp; reporting, cart wiring, and delivery for Wilson HS. Total computers: 1372"/>
    <s v="Wilson HS-5-21st Century classroom"/>
  </r>
  <r>
    <s v="Wing Lane-21st Century classroom-Technology"/>
    <n v="9"/>
    <s v="Technology"/>
    <x v="22"/>
    <x v="0"/>
    <x v="2"/>
    <x v="2"/>
    <x v="7"/>
    <x v="37"/>
    <s v="2019/20"/>
    <m/>
    <x v="7"/>
    <n v="0"/>
    <n v="6238.67"/>
    <s v="0173676-IN"/>
    <d v="2019-10-08T00:00:00"/>
    <s v="000000020023867"/>
    <n v="6238.67"/>
    <s v="03-124792"/>
    <m/>
    <s v="21.0"/>
    <s v="00036.0"/>
    <s v="91001"/>
    <s v="85000"/>
    <n v="4300"/>
    <n v="9371101"/>
    <n v="1.4359320670845222E-3"/>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186.24"/>
    <s v="0173676-IN"/>
    <d v="2019-10-08T00:00:00"/>
    <s v="000000020023867"/>
    <n v="186.24"/>
    <s v="03-124792"/>
    <m/>
    <s v="21.0"/>
    <s v="00036.0"/>
    <s v="91001"/>
    <s v="85000"/>
    <n v="4340"/>
    <n v="9371101"/>
    <n v="4.2866185929664723E-5"/>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152"/>
    <s v="0173676-IN"/>
    <d v="2019-10-08T00:00:00"/>
    <s v="000000020023867"/>
    <n v="152"/>
    <s v="03-124792"/>
    <m/>
    <s v="21.0"/>
    <s v="00036.0"/>
    <s v="91001"/>
    <s v="85000"/>
    <n v="4340"/>
    <n v="9371101"/>
    <n v="3.4985289203764165E-5"/>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80"/>
    <s v="0173676-IN"/>
    <d v="2019-10-08T00:00:00"/>
    <s v="000000020023867"/>
    <n v="80"/>
    <s v="03-124792"/>
    <m/>
    <s v="21.0"/>
    <s v="00036.0"/>
    <s v="91001"/>
    <s v="85000"/>
    <n v="4340"/>
    <n v="9371101"/>
    <n v="1.8413310107244298E-5"/>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48"/>
    <s v="0173676-IN"/>
    <d v="2019-10-08T00:00:00"/>
    <s v="000000020023867"/>
    <n v="48"/>
    <s v="03-124792"/>
    <m/>
    <s v="21.0"/>
    <s v="00036.0"/>
    <s v="91001"/>
    <s v="85000"/>
    <n v="4340"/>
    <n v="9371101"/>
    <n v="1.1047986064346577E-5"/>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24"/>
    <s v="0173676-IN"/>
    <d v="2019-10-08T00:00:00"/>
    <s v="000000020023867"/>
    <n v="24"/>
    <s v="03-124792"/>
    <m/>
    <s v="21.0"/>
    <s v="00036.0"/>
    <s v="91001"/>
    <s v="85000"/>
    <n v="4340"/>
    <n v="9371101"/>
    <n v="5.5239930321732886E-6"/>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512.48"/>
    <s v="0173676-IN"/>
    <d v="2019-10-08T00:00:00"/>
    <s v="000000020023867"/>
    <n v="512.48"/>
    <s v="03-124792"/>
    <m/>
    <s v="21.0"/>
    <s v="00036.0"/>
    <s v="91001"/>
    <s v="85000"/>
    <n v="4340"/>
    <n v="9371101"/>
    <n v="1.1795566454700697E-4"/>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s v="2-512"/>
    <x v="7"/>
    <n v="0"/>
    <n v="7798.34"/>
    <s v="0173772-IN"/>
    <d v="2019-10-08T00:00:00"/>
    <s v="000000020023867"/>
    <n v="7798.34"/>
    <s v="03-124792"/>
    <m/>
    <s v="21.0"/>
    <s v="00036.0"/>
    <s v="91001"/>
    <s v="85000"/>
    <n v="4300"/>
    <n v="9371101"/>
    <n v="1.7949156592715937E-3"/>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s v="2-512"/>
    <x v="7"/>
    <n v="0"/>
    <n v="640.6"/>
    <s v="0173772-IN"/>
    <d v="2019-10-08T00:00:00"/>
    <s v="000000020023867"/>
    <n v="640.6"/>
    <s v="03-124792"/>
    <m/>
    <s v="21.0"/>
    <s v="00036.0"/>
    <s v="91001"/>
    <s v="85000"/>
    <n v="4340"/>
    <n v="9371101"/>
    <n v="1.4744458068375872E-4"/>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190"/>
    <s v="0173772-IN"/>
    <d v="2019-10-08T00:00:00"/>
    <s v="000000020023867"/>
    <n v="190"/>
    <s v="03-124792"/>
    <m/>
    <s v="21.0"/>
    <s v="00036.0"/>
    <s v="91001"/>
    <s v="85000"/>
    <n v="4340"/>
    <n v="9371101"/>
    <n v="4.3731611504705202E-5"/>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100"/>
    <s v="0173772-IN"/>
    <d v="2019-10-08T00:00:00"/>
    <s v="000000020023867"/>
    <n v="100"/>
    <s v="03-124792"/>
    <m/>
    <s v="21.0"/>
    <s v="00036.0"/>
    <s v="91001"/>
    <s v="85000"/>
    <n v="4340"/>
    <n v="9371101"/>
    <n v="2.301663763405537E-5"/>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60"/>
    <s v="0173772-IN"/>
    <d v="2019-10-08T00:00:00"/>
    <s v="000000020023867"/>
    <n v="60"/>
    <s v="03-124792"/>
    <m/>
    <s v="21.0"/>
    <s v="00036.0"/>
    <s v="91001"/>
    <s v="85000"/>
    <n v="4340"/>
    <n v="9371101"/>
    <n v="1.3809982580433222E-5"/>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30"/>
    <s v="0173772-IN"/>
    <d v="2019-10-08T00:00:00"/>
    <s v="000000020023867"/>
    <n v="30"/>
    <s v="03-124792"/>
    <m/>
    <s v="21.0"/>
    <s v="00036.0"/>
    <s v="91001"/>
    <s v="85000"/>
    <n v="4340"/>
    <n v="9371101"/>
    <n v="6.9049912902166112E-6"/>
    <s v="Lenovo 300e Laptops, electronic waste, 3 yr sealed battery replacement, 4.5 year warranty, integration services, imaging, asset tag &amp; reporting, cart wiring, and delivery for Wing Lane. Total computers: 16"/>
    <s v="Wing Lane-9-21st Century classroom"/>
  </r>
  <r>
    <s v="Wing Lane-21st Century classroom-Technology"/>
    <n v="9"/>
    <s v="Technology"/>
    <x v="22"/>
    <x v="0"/>
    <x v="2"/>
    <x v="2"/>
    <x v="7"/>
    <x v="37"/>
    <s v="2019/20"/>
    <m/>
    <x v="7"/>
    <n v="0"/>
    <n v="232.8"/>
    <s v="0173772-IN"/>
    <d v="2019-10-08T00:00:00"/>
    <s v="000000020023867"/>
    <n v="232.8"/>
    <s v="03-124792"/>
    <m/>
    <s v="21.0"/>
    <s v="00036.0"/>
    <s v="91001"/>
    <s v="85000"/>
    <n v="4340"/>
    <n v="9371101"/>
    <n v="5.3582732412080904E-5"/>
    <s v="Lenovo 300e Laptops, electronic waste, 3 yr sealed battery replacement, 4.5 year warranty, integration services, imaging, asset tag &amp; reporting, cart wiring, and delivery for Wing Lane. Total computers: 16"/>
    <s v="Wing Lane-9-21st Century classroom"/>
  </r>
  <r>
    <s v="Workman ES-21st Century classroom-Technology"/>
    <n v="2"/>
    <s v="Technology"/>
    <x v="3"/>
    <x v="0"/>
    <x v="2"/>
    <x v="2"/>
    <x v="7"/>
    <x v="38"/>
    <s v="2019/20"/>
    <m/>
    <x v="7"/>
    <n v="0"/>
    <n v="9747.93"/>
    <s v="0173465-IN"/>
    <d v="2019-10-10T00:00:00"/>
    <s v="000000020025135"/>
    <n v="9747.93"/>
    <s v="03-119881"/>
    <m/>
    <s v="21.0"/>
    <s v="00036.0"/>
    <s v="91001"/>
    <s v="85000"/>
    <n v="4300"/>
    <n v="9381101"/>
    <n v="2.2436457249213736E-3"/>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125"/>
    <s v="0173465-IN"/>
    <d v="2019-10-10T00:00:00"/>
    <s v="000000020025135"/>
    <n v="125"/>
    <s v="03-119881"/>
    <m/>
    <s v="21.0"/>
    <s v="00036.0"/>
    <s v="91001"/>
    <s v="85000"/>
    <n v="4340"/>
    <n v="9381101"/>
    <n v="2.8770797042569214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75"/>
    <s v="0173465-IN"/>
    <d v="2019-10-10T00:00:00"/>
    <s v="000000020025135"/>
    <n v="75"/>
    <s v="03-119881"/>
    <m/>
    <s v="21.0"/>
    <s v="00036.0"/>
    <s v="91001"/>
    <s v="85000"/>
    <n v="4340"/>
    <n v="9381101"/>
    <n v="1.7262478225541529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37.5"/>
    <s v="0173465-IN"/>
    <d v="2019-10-10T00:00:00"/>
    <s v="000000020025135"/>
    <n v="37.5"/>
    <s v="03-119881"/>
    <m/>
    <s v="21.0"/>
    <s v="00036.0"/>
    <s v="91001"/>
    <s v="85000"/>
    <n v="4340"/>
    <n v="9381101"/>
    <n v="8.6312391127707645E-6"/>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237.5"/>
    <s v="0173465-IN"/>
    <d v="2019-10-10T00:00:00"/>
    <s v="000000020025135"/>
    <n v="237.5"/>
    <s v="03-119881"/>
    <m/>
    <s v="21.0"/>
    <s v="00036.0"/>
    <s v="91001"/>
    <s v="85000"/>
    <n v="4340"/>
    <n v="9381101"/>
    <n v="5.4664514380881507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291"/>
    <s v="0173465-IN"/>
    <d v="2019-10-10T00:00:00"/>
    <s v="000000020025135"/>
    <n v="291"/>
    <s v="03-119881"/>
    <m/>
    <s v="21.0"/>
    <s v="00036.0"/>
    <s v="91001"/>
    <s v="85000"/>
    <n v="4340"/>
    <n v="9381101"/>
    <n v="6.6978415515101135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800.75"/>
    <s v="0173465-IN"/>
    <d v="2019-10-10T00:00:00"/>
    <s v="000000020025135"/>
    <n v="800.75"/>
    <s v="03-119881"/>
    <m/>
    <s v="21.0"/>
    <s v="00036.0"/>
    <s v="91001"/>
    <s v="85000"/>
    <n v="4340"/>
    <n v="9381101"/>
    <n v="1.8430572585469837E-4"/>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7408.42"/>
    <s v="0173631-IN"/>
    <d v="2019-10-10T00:00:00"/>
    <s v="000000020025135"/>
    <n v="7408.42"/>
    <s v="03-119881"/>
    <m/>
    <s v="21.0"/>
    <s v="00036.0"/>
    <s v="91001"/>
    <s v="85000"/>
    <n v="4300"/>
    <n v="9381101"/>
    <n v="1.7051691858088849E-3"/>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180.5"/>
    <s v="0173631-IN"/>
    <d v="2019-10-10T00:00:00"/>
    <s v="000000020025135"/>
    <n v="180.5"/>
    <s v="03-119881"/>
    <m/>
    <s v="21.0"/>
    <s v="00036.0"/>
    <s v="91001"/>
    <s v="85000"/>
    <n v="4340"/>
    <n v="9381101"/>
    <n v="4.1545030929469946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95"/>
    <s v="0173631-IN"/>
    <d v="2019-10-10T00:00:00"/>
    <s v="000000020025135"/>
    <n v="95"/>
    <s v="03-119881"/>
    <m/>
    <s v="21.0"/>
    <s v="00036.0"/>
    <s v="91001"/>
    <s v="85000"/>
    <n v="4340"/>
    <n v="9381101"/>
    <n v="2.1865805752352601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57"/>
    <s v="0173631-IN"/>
    <d v="2019-10-10T00:00:00"/>
    <s v="000000020025135"/>
    <n v="57"/>
    <s v="03-119881"/>
    <m/>
    <s v="21.0"/>
    <s v="00036.0"/>
    <s v="91001"/>
    <s v="85000"/>
    <n v="4340"/>
    <n v="9381101"/>
    <n v="1.3119483451411561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28.5"/>
    <s v="0173631-IN"/>
    <d v="2019-10-10T00:00:00"/>
    <s v="000000020025135"/>
    <n v="28.5"/>
    <s v="03-119881"/>
    <m/>
    <s v="21.0"/>
    <s v="00036.0"/>
    <s v="91001"/>
    <s v="85000"/>
    <n v="4340"/>
    <n v="9381101"/>
    <n v="6.5597417257057806E-6"/>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221.16"/>
    <s v="0173631-IN"/>
    <d v="2019-10-10T00:00:00"/>
    <s v="000000020025135"/>
    <n v="221.16"/>
    <s v="03-119881"/>
    <m/>
    <s v="21.0"/>
    <s v="00036.0"/>
    <s v="91001"/>
    <s v="85000"/>
    <n v="4340"/>
    <n v="9381101"/>
    <n v="5.0903595791476861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608.57000000000005"/>
    <s v="0173631-IN"/>
    <d v="2019-10-10T00:00:00"/>
    <s v="000000020025135"/>
    <n v="608.57000000000005"/>
    <s v="03-119881"/>
    <m/>
    <s v="21.0"/>
    <s v="00036.0"/>
    <s v="91001"/>
    <s v="85000"/>
    <n v="4340"/>
    <n v="9381101"/>
    <n v="1.4007235164957077E-4"/>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s v="2-512"/>
    <x v="7"/>
    <n v="0"/>
    <n v="7798.34"/>
    <s v="0173774-IN"/>
    <d v="2019-10-10T00:00:00"/>
    <s v="000000020025135"/>
    <n v="7798.34"/>
    <s v="03-119881"/>
    <m/>
    <s v="21.0"/>
    <s v="00036.0"/>
    <s v="91001"/>
    <s v="85000"/>
    <n v="4300"/>
    <n v="9381101"/>
    <n v="1.7949156592715937E-3"/>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s v="2-512"/>
    <x v="7"/>
    <n v="0"/>
    <n v="640.6"/>
    <s v="0173774-IN"/>
    <d v="2019-10-10T00:00:00"/>
    <s v="000000020025135"/>
    <n v="640.6"/>
    <s v="03-119881"/>
    <m/>
    <s v="21.0"/>
    <s v="00036.0"/>
    <s v="91001"/>
    <s v="85000"/>
    <n v="4340"/>
    <n v="9381101"/>
    <n v="1.4744458068375872E-4"/>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190"/>
    <s v="0173774-IN"/>
    <d v="2019-10-10T00:00:00"/>
    <s v="000000020025135"/>
    <n v="190"/>
    <s v="03-119881"/>
    <m/>
    <s v="21.0"/>
    <s v="00036.0"/>
    <s v="91001"/>
    <s v="85000"/>
    <n v="4340"/>
    <n v="9381101"/>
    <n v="4.3731611504705202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100"/>
    <s v="0173774-IN"/>
    <d v="2019-10-10T00:00:00"/>
    <s v="000000020025135"/>
    <n v="100"/>
    <s v="03-119881"/>
    <m/>
    <s v="21.0"/>
    <s v="00036.0"/>
    <s v="91001"/>
    <s v="85000"/>
    <n v="4340"/>
    <n v="9381101"/>
    <n v="2.301663763405537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60"/>
    <s v="0173774-IN"/>
    <d v="2019-10-10T00:00:00"/>
    <s v="000000020025135"/>
    <n v="60"/>
    <s v="03-119881"/>
    <m/>
    <s v="21.0"/>
    <s v="00036.0"/>
    <s v="91001"/>
    <s v="85000"/>
    <n v="4340"/>
    <n v="9381101"/>
    <n v="1.3809982580433222E-5"/>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30"/>
    <s v="0173774-IN"/>
    <d v="2019-10-10T00:00:00"/>
    <s v="000000020025135"/>
    <n v="30"/>
    <s v="03-119881"/>
    <m/>
    <s v="21.0"/>
    <s v="00036.0"/>
    <s v="91001"/>
    <s v="85000"/>
    <n v="4340"/>
    <n v="9381101"/>
    <n v="6.9049912902166112E-6"/>
    <s v="Lenovo 300e Laptops, electronic waste, 3 yr sealed battery replacement, 4.5 year warranty, integration services, imaging, asset tag &amp; reporting, cart wiring, and delivery for Workman ES. Total computers: 64"/>
    <s v="Workman ES-2-21st Century classroom"/>
  </r>
  <r>
    <s v="Workman ES-21st Century classroom-Technology"/>
    <n v="2"/>
    <s v="Technology"/>
    <x v="3"/>
    <x v="0"/>
    <x v="2"/>
    <x v="2"/>
    <x v="7"/>
    <x v="38"/>
    <s v="2019/20"/>
    <m/>
    <x v="7"/>
    <n v="0"/>
    <n v="232.8"/>
    <s v="0173774-IN"/>
    <d v="2019-10-10T00:00:00"/>
    <s v="000000020025135"/>
    <n v="232.8"/>
    <s v="03-119881"/>
    <m/>
    <s v="21.0"/>
    <s v="00036.0"/>
    <s v="91001"/>
    <s v="85000"/>
    <n v="4340"/>
    <n v="9381101"/>
    <n v="5.3582732412080904E-5"/>
    <s v="Lenovo 300e Laptops, electronic waste, 3 yr sealed battery replacement, 4.5 year warranty, integration services, imaging, asset tag &amp; reporting, cart wiring, and delivery for Workman ES. Total computers: 64"/>
    <s v="Workman ES-2-21st Century classroom"/>
  </r>
  <r>
    <s v="Workman HS-21st Century classroom-Technology"/>
    <n v="5"/>
    <s v="Technology"/>
    <x v="12"/>
    <x v="0"/>
    <x v="2"/>
    <x v="2"/>
    <x v="7"/>
    <x v="38"/>
    <s v="2019/20"/>
    <m/>
    <x v="7"/>
    <n v="0"/>
    <n v="15525.78"/>
    <s v="0173366-IN"/>
    <d v="2019-10-10T00:00:00"/>
    <s v="000000020025135"/>
    <n v="15525.78"/>
    <m/>
    <m/>
    <s v="21.0"/>
    <s v="00036.0"/>
    <s v="91001"/>
    <s v="85000"/>
    <n v="4300"/>
    <n v="9431101"/>
    <n v="3.5735125224606421E-3"/>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200"/>
    <s v="0173366-IN"/>
    <d v="2019-10-10T00:00:00"/>
    <s v="000000020025135"/>
    <n v="200"/>
    <m/>
    <m/>
    <s v="21.0"/>
    <s v="00036.0"/>
    <s v="91001"/>
    <s v="85000"/>
    <n v="4340"/>
    <n v="9431101"/>
    <n v="4.6033275268110739E-5"/>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120"/>
    <s v="0173366-IN"/>
    <d v="2019-10-10T00:00:00"/>
    <s v="000000020025135"/>
    <n v="120"/>
    <m/>
    <m/>
    <s v="21.0"/>
    <s v="00036.0"/>
    <s v="91001"/>
    <s v="85000"/>
    <n v="4340"/>
    <n v="9431101"/>
    <n v="2.7619965160866445E-5"/>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60"/>
    <s v="0173366-IN"/>
    <d v="2019-10-10T00:00:00"/>
    <s v="000000020025135"/>
    <n v="60"/>
    <m/>
    <m/>
    <s v="21.0"/>
    <s v="00036.0"/>
    <s v="91001"/>
    <s v="85000"/>
    <n v="4340"/>
    <n v="9431101"/>
    <n v="1.3809982580433222E-5"/>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380"/>
    <s v="0173366-IN"/>
    <d v="2019-10-10T00:00:00"/>
    <s v="000000020025135"/>
    <n v="380"/>
    <m/>
    <m/>
    <s v="21.0"/>
    <s v="00036.0"/>
    <s v="91001"/>
    <s v="85000"/>
    <n v="4340"/>
    <n v="9431101"/>
    <n v="8.7463223009410403E-5"/>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465.6"/>
    <s v="0173366-IN"/>
    <d v="2019-10-10T00:00:00"/>
    <s v="000000020025135"/>
    <n v="465.6"/>
    <m/>
    <m/>
    <s v="21.0"/>
    <s v="00036.0"/>
    <s v="91001"/>
    <s v="85000"/>
    <n v="4340"/>
    <n v="9431101"/>
    <n v="1.0716546482416181E-4"/>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1281.2"/>
    <s v="0173366-IN"/>
    <d v="2019-10-10T00:00:00"/>
    <s v="000000020025135"/>
    <n v="1281.2"/>
    <m/>
    <m/>
    <s v="21.0"/>
    <s v="00036.0"/>
    <s v="91001"/>
    <s v="85000"/>
    <n v="4340"/>
    <n v="9431101"/>
    <n v="2.9488916136751744E-4"/>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19795.37"/>
    <s v="0173630-IN"/>
    <d v="2019-10-10T00:00:00"/>
    <s v="000000020025135"/>
    <n v="19795.37"/>
    <m/>
    <m/>
    <s v="21.0"/>
    <s v="00036.0"/>
    <s v="91001"/>
    <s v="85000"/>
    <n v="4300"/>
    <n v="9431101"/>
    <n v="4.5562285812205065E-3"/>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153"/>
    <s v="0173630-IN"/>
    <d v="2019-10-10T00:00:00"/>
    <s v="000000020025135"/>
    <n v="153"/>
    <m/>
    <m/>
    <s v="21.0"/>
    <s v="00036.0"/>
    <s v="91001"/>
    <s v="85000"/>
    <n v="4340"/>
    <n v="9431101"/>
    <n v="3.5215455580104716E-5"/>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76.5"/>
    <s v="0173630-IN"/>
    <d v="2019-10-10T00:00:00"/>
    <s v="000000020025135"/>
    <n v="76.5"/>
    <m/>
    <m/>
    <s v="21.0"/>
    <s v="00036.0"/>
    <s v="91001"/>
    <s v="85000"/>
    <n v="4340"/>
    <n v="9431101"/>
    <n v="1.7607727790052358E-5"/>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255"/>
    <s v="0173630-IN"/>
    <d v="2019-10-10T00:00:00"/>
    <s v="000000020025135"/>
    <n v="255"/>
    <m/>
    <m/>
    <s v="21.0"/>
    <s v="00036.0"/>
    <s v="91001"/>
    <s v="85000"/>
    <n v="4340"/>
    <n v="9431101"/>
    <n v="5.8692425966841193E-5"/>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484.5"/>
    <s v="0173630-IN"/>
    <d v="2019-10-10T00:00:00"/>
    <s v="000000020025135"/>
    <n v="484.5"/>
    <m/>
    <m/>
    <s v="21.0"/>
    <s v="00036.0"/>
    <s v="91001"/>
    <s v="85000"/>
    <n v="4340"/>
    <n v="9431101"/>
    <n v="1.1151560933699828E-4"/>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593.64"/>
    <s v="0173630-IN"/>
    <d v="2019-10-10T00:00:00"/>
    <s v="000000020025135"/>
    <n v="593.64"/>
    <m/>
    <m/>
    <s v="21.0"/>
    <s v="00036.0"/>
    <s v="91001"/>
    <s v="85000"/>
    <n v="4340"/>
    <n v="9431101"/>
    <n v="1.3663596765080629E-4"/>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1633.53"/>
    <s v="0173630-IN"/>
    <d v="2019-10-10T00:00:00"/>
    <s v="000000020025135"/>
    <n v="1633.53"/>
    <m/>
    <m/>
    <s v="21.0"/>
    <s v="00036.0"/>
    <s v="91001"/>
    <s v="85000"/>
    <n v="4340"/>
    <n v="9431101"/>
    <n v="3.7598368074358469E-4"/>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s v="2-512"/>
    <x v="7"/>
    <n v="0"/>
    <n v="359033.8"/>
    <s v="0174233-IN"/>
    <d v="2019-10-10T00:00:00"/>
    <s v="000000020025135"/>
    <n v="359033.8"/>
    <m/>
    <m/>
    <s v="21.0"/>
    <s v="00036.0"/>
    <s v="91001"/>
    <s v="85000"/>
    <n v="4300"/>
    <n v="9431101"/>
    <n v="8.2637508729779097E-2"/>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s v="2-512"/>
    <x v="7"/>
    <n v="0"/>
    <n v="29627.75"/>
    <s v="0174233-IN"/>
    <d v="2019-10-10T00:00:00"/>
    <s v="000000020025136"/>
    <n v="29627.75"/>
    <m/>
    <m/>
    <s v="21.0"/>
    <s v="00036.0"/>
    <s v="91001"/>
    <s v="85000"/>
    <n v="4340"/>
    <n v="9431101"/>
    <n v="6.8193118566238402E-3"/>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1387.5"/>
    <s v="0174233-IN"/>
    <d v="2019-10-10T00:00:00"/>
    <s v="000000020025136"/>
    <n v="1387.5"/>
    <m/>
    <m/>
    <s v="21.0"/>
    <s v="00036.0"/>
    <s v="91001"/>
    <s v="85000"/>
    <n v="4340"/>
    <n v="9431101"/>
    <n v="3.1935584717251829E-4"/>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2775"/>
    <s v="0174233-IN"/>
    <d v="2019-10-10T00:00:00"/>
    <s v="000000020025136"/>
    <n v="2775"/>
    <m/>
    <m/>
    <s v="21.0"/>
    <s v="00036.0"/>
    <s v="91001"/>
    <s v="85000"/>
    <n v="4340"/>
    <n v="9431101"/>
    <n v="6.3871169434503658E-4"/>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4625"/>
    <s v="0174233-IN"/>
    <d v="2019-10-10T00:00:00"/>
    <s v="000000020025136"/>
    <n v="4625"/>
    <m/>
    <m/>
    <s v="21.0"/>
    <s v="00036.0"/>
    <s v="91001"/>
    <s v="85000"/>
    <n v="4340"/>
    <n v="9431101"/>
    <n v="1.0645194905750609E-3"/>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8787.5"/>
    <s v="0174233-IN"/>
    <d v="2019-10-10T00:00:00"/>
    <s v="000000020025136"/>
    <n v="8787.5"/>
    <m/>
    <m/>
    <s v="21.0"/>
    <s v="00036.0"/>
    <s v="91001"/>
    <s v="85000"/>
    <n v="4340"/>
    <n v="9431101"/>
    <n v="2.0225870320926156E-3"/>
    <s v="Lenovo 300e Laptops, electronic waste, 3 yr sealed battery replacement, 4.5 year warranty, integration services, imaging, asset tag &amp; reporting, cart wiring, and delivery for Workman HS. Total computers: 1016"/>
    <s v="Workman HS-5-21st Century classroom"/>
  </r>
  <r>
    <s v="Workman HS-21st Century classroom-Technology"/>
    <n v="5"/>
    <s v="Technology"/>
    <x v="12"/>
    <x v="0"/>
    <x v="2"/>
    <x v="2"/>
    <x v="7"/>
    <x v="38"/>
    <s v="2019/20"/>
    <m/>
    <x v="7"/>
    <n v="0"/>
    <n v="10767"/>
    <s v="0174233-IN"/>
    <d v="2019-10-10T00:00:00"/>
    <s v="000000020025136"/>
    <n v="10767"/>
    <m/>
    <m/>
    <s v="21.0"/>
    <s v="00036.0"/>
    <s v="91001"/>
    <s v="85000"/>
    <n v="4340"/>
    <n v="9431101"/>
    <n v="2.4782013740587416E-3"/>
    <s v="Lenovo 300e Laptops, electronic waste, 3 yr sealed battery replacement, 4.5 year warranty, integration services, imaging, asset tag &amp; reporting, cart wiring, and delivery for Workman HS. Total computers: 1016"/>
    <s v="Workman HS-5-21st Century classroom"/>
  </r>
  <r>
    <s v="Sunset-21st Century classroom-Technology"/>
    <n v="4"/>
    <s v="Technology"/>
    <x v="32"/>
    <x v="0"/>
    <x v="2"/>
    <x v="3"/>
    <x v="7"/>
    <x v="41"/>
    <s v="2019/20"/>
    <s v="2-5090"/>
    <x v="8"/>
    <n v="0"/>
    <n v="1306.26"/>
    <s v="0175960-IN"/>
    <d v="2019-12-06T00:00:00"/>
    <s v="000000020045865"/>
    <n v="1306.26"/>
    <m/>
    <m/>
    <s v="21.0"/>
    <s v="00036.0"/>
    <s v="91001"/>
    <s v="85000"/>
    <n v="4400"/>
    <n v="9311101"/>
    <n v="1"/>
    <s v="Ergotron Zip40 Charging carts to store laptops at Sunset. Total cart: 1"/>
    <s v="Sunset-4-21st Century classroom"/>
  </r>
  <r>
    <s v="District Office-21st Century classroom-Technology"/>
    <n v="0"/>
    <s v="Technology"/>
    <x v="1"/>
    <x v="0"/>
    <x v="2"/>
    <x v="2"/>
    <x v="8"/>
    <x v="42"/>
    <s v="2019/20"/>
    <m/>
    <x v="9"/>
    <n v="0"/>
    <n v="1164.44"/>
    <s v="0178870-IN"/>
    <d v="2020-03-06T00:00:00"/>
    <s v="000000020078467"/>
    <n v="1164.44"/>
    <m/>
    <m/>
    <s v="21.0"/>
    <s v="00036.0"/>
    <s v="91001"/>
    <s v="85000"/>
    <n v="4300"/>
    <n v="9851100"/>
    <n v="0.43144984993886398"/>
    <s v="Lenovo 300e Laptops, electronic waste, 3 yr sealed battery replacement, 4.5 year warranty, integration services, imaging, asset tag &amp; reporting, cart wiring, and delivery for District-wide use. Total computers: 6"/>
    <s v="District Office-0-21st Century classroom"/>
  </r>
  <r>
    <s v="District Office-21st Century classroom-Technology"/>
    <n v="0"/>
    <s v="Technology"/>
    <x v="1"/>
    <x v="0"/>
    <x v="2"/>
    <x v="2"/>
    <x v="8"/>
    <x v="42"/>
    <s v="2019/20"/>
    <m/>
    <x v="9"/>
    <n v="0"/>
    <n v="185.01"/>
    <s v="0178870-IN"/>
    <d v="2020-03-06T00:00:00"/>
    <s v="000000020078467"/>
    <n v="185.01"/>
    <m/>
    <m/>
    <s v="21.0"/>
    <s v="00036.0"/>
    <s v="91001"/>
    <s v="85000"/>
    <n v="4340"/>
    <n v="9851100"/>
    <n v="6.8550150061136017E-2"/>
    <s v="Lenovo 300e Laptops, electronic waste, 3 yr sealed battery replacement, 4.5 year warranty, integration services, imaging, asset tag &amp; reporting, cart wiring, and delivery for District-wide use. Total computers: 6"/>
    <s v="District Office-0-21st Century classroom"/>
  </r>
  <r>
    <s v="District Office-21st Century classroom-Technology"/>
    <n v="0"/>
    <s v="Technology"/>
    <x v="1"/>
    <x v="0"/>
    <x v="2"/>
    <x v="2"/>
    <x v="8"/>
    <x v="43"/>
    <s v="2019/20"/>
    <s v="2-7716"/>
    <x v="9"/>
    <n v="0"/>
    <n v="1164.4299999999998"/>
    <s v="0181588-IN"/>
    <d v="2020-04-23T00:00:00"/>
    <s v="000000020091968"/>
    <n v="1164.43"/>
    <m/>
    <m/>
    <s v="21.0"/>
    <s v="00036.0"/>
    <s v="91001"/>
    <s v="85000"/>
    <n v="4300"/>
    <n v="9851100"/>
    <n v="0.43144614472562898"/>
    <s v="Lenovo 300e Laptops, electronic waste, 3 yr sealed battery replacement, 4.5 year warranty, integration services, imaging, asset tag &amp; reporting, cart wiring, and delivery for District-wide use. Total computers: 6"/>
    <s v="District Office-0-21st Century classroom"/>
  </r>
  <r>
    <s v="District Office-21st Century classroom-Technology"/>
    <n v="0"/>
    <s v="Technology"/>
    <x v="1"/>
    <x v="0"/>
    <x v="2"/>
    <x v="2"/>
    <x v="8"/>
    <x v="43"/>
    <s v="2019/20"/>
    <s v="2-7716"/>
    <x v="9"/>
    <n v="0"/>
    <n v="185.02"/>
    <s v="0181588-IN"/>
    <d v="2020-04-23T00:00:00"/>
    <s v="000000020091968"/>
    <n v="185.02"/>
    <m/>
    <m/>
    <s v="21.0"/>
    <s v="00036.0"/>
    <s v="91001"/>
    <s v="85000"/>
    <n v="4340"/>
    <n v="9851100"/>
    <n v="6.8553855274371037E-2"/>
    <s v="Lenovo 300e Laptops, electronic waste, 3 yr sealed battery replacement, 4.5 year warranty, integration services, imaging, asset tag &amp; reporting, cart wiring, and delivery for District-wide use. Total computers: 6"/>
    <s v="District Office-0-21st Century classroom"/>
  </r>
  <r>
    <s v="California-21st Century classroom-Technology"/>
    <n v="3"/>
    <s v="Technology"/>
    <x v="15"/>
    <x v="0"/>
    <x v="2"/>
    <x v="2"/>
    <x v="7"/>
    <x v="44"/>
    <s v="2019/20"/>
    <s v="2-1409"/>
    <x v="10"/>
    <n v="0"/>
    <n v="10137.84"/>
    <s v="0175604-IN"/>
    <d v="2019-11-13T00:00:00"/>
    <s v="000000020037339"/>
    <n v="10137.84"/>
    <s v="03-123989"/>
    <m/>
    <s v="21.0"/>
    <s v="00036.0"/>
    <s v="91001"/>
    <s v="85000"/>
    <n v="4300"/>
    <n v="9041101"/>
    <n v="3.6134974364686119E-3"/>
    <s v="Lenovo 300e Laptops, electronic waste, 3 yr sealed battery replacement, 4.5 year warranty, integration services, imaging, asset tag &amp; reporting, cart wiring, and delivery for California. Total computers: 26"/>
    <s v="California-3-21st Century classroom"/>
  </r>
  <r>
    <s v="California-21st Century classroom-Technology"/>
    <n v="3"/>
    <s v="Technology"/>
    <x v="15"/>
    <x v="0"/>
    <x v="2"/>
    <x v="2"/>
    <x v="7"/>
    <x v="44"/>
    <s v="2019/20"/>
    <s v="2-1409"/>
    <x v="10"/>
    <n v="0"/>
    <n v="39"/>
    <s v="0175604-IN"/>
    <d v="2019-11-13T00:00:00"/>
    <s v="000000020037339"/>
    <n v="39"/>
    <s v="03-123989"/>
    <m/>
    <s v="21.0"/>
    <s v="00036.0"/>
    <s v="91001"/>
    <s v="85000"/>
    <n v="4340"/>
    <n v="9041101"/>
    <n v="1.3901028229117433E-5"/>
    <s v="Lenovo 300e Laptops, electronic waste, 3 yr sealed battery replacement, 4.5 year warranty, integration services, imaging, asset tag &amp; reporting, cart wiring, and delivery for California. Total computers: 26"/>
    <s v="California-3-21st Century classroom"/>
  </r>
  <r>
    <s v="California-21st Century classroom-Technology"/>
    <n v="3"/>
    <s v="Technology"/>
    <x v="15"/>
    <x v="0"/>
    <x v="2"/>
    <x v="2"/>
    <x v="7"/>
    <x v="44"/>
    <s v="2019/20"/>
    <m/>
    <x v="10"/>
    <n v="0"/>
    <n v="130"/>
    <s v="0175604-IN"/>
    <d v="2019-11-13T00:00:00"/>
    <s v="000000020037339"/>
    <n v="130"/>
    <s v="03-123989"/>
    <m/>
    <s v="21.0"/>
    <s v="00036.0"/>
    <s v="91001"/>
    <s v="85000"/>
    <n v="4340"/>
    <n v="9041101"/>
    <n v="4.6336760763724774E-5"/>
    <s v="Lenovo 300e Laptops, electronic waste, 3 yr sealed battery replacement, 4.5 year warranty, integration services, imaging, asset tag &amp; reporting, cart wiring, and delivery for California. Total computers: 26"/>
    <s v="California-3-21st Century classroom"/>
  </r>
  <r>
    <s v="California-21st Century classroom-Technology"/>
    <n v="3"/>
    <s v="Technology"/>
    <x v="15"/>
    <x v="0"/>
    <x v="2"/>
    <x v="2"/>
    <x v="7"/>
    <x v="44"/>
    <s v="2019/20"/>
    <m/>
    <x v="10"/>
    <n v="0"/>
    <n v="247"/>
    <s v="0175604-IN"/>
    <d v="2019-11-13T00:00:00"/>
    <s v="000000020037339"/>
    <n v="247"/>
    <s v="03-123989"/>
    <m/>
    <s v="21.0"/>
    <s v="00036.0"/>
    <s v="91001"/>
    <s v="85000"/>
    <n v="4340"/>
    <n v="9041101"/>
    <n v="8.8039845451077069E-5"/>
    <s v="Lenovo 300e Laptops, electronic waste, 3 yr sealed battery replacement, 4.5 year warranty, integration services, imaging, asset tag &amp; reporting, cart wiring, and delivery for California. Total computers: 26"/>
    <s v="California-3-21st Century classroom"/>
  </r>
  <r>
    <s v="California-21st Century classroom-Technology"/>
    <n v="3"/>
    <s v="Technology"/>
    <x v="15"/>
    <x v="0"/>
    <x v="2"/>
    <x v="2"/>
    <x v="7"/>
    <x v="44"/>
    <s v="2019/20"/>
    <m/>
    <x v="10"/>
    <n v="0"/>
    <n v="302.64"/>
    <s v="0175604-IN"/>
    <d v="2019-11-13T00:00:00"/>
    <s v="000000020037339"/>
    <n v="302.64"/>
    <s v="03-123989"/>
    <m/>
    <s v="21.0"/>
    <s v="00036.0"/>
    <s v="91001"/>
    <s v="85000"/>
    <n v="4340"/>
    <n v="9041101"/>
    <n v="1.0787197905795127E-4"/>
    <s v="Lenovo 300e Laptops, electronic waste, 3 yr sealed battery replacement, 4.5 year warranty, integration services, imaging, asset tag &amp; reporting, cart wiring, and delivery for California. Total computers: 26"/>
    <s v="California-3-21st Century classroom"/>
  </r>
  <r>
    <s v="California-21st Century classroom-Technology"/>
    <n v="3"/>
    <s v="Technology"/>
    <x v="15"/>
    <x v="0"/>
    <x v="2"/>
    <x v="2"/>
    <x v="7"/>
    <x v="44"/>
    <s v="2019/20"/>
    <m/>
    <x v="10"/>
    <n v="0"/>
    <n v="832.78"/>
    <s v="0175604-IN"/>
    <d v="2019-11-13T00:00:00"/>
    <s v="000000020037339"/>
    <n v="832.78"/>
    <s v="03-123989"/>
    <m/>
    <s v="21.0"/>
    <s v="00036.0"/>
    <s v="91001"/>
    <s v="85000"/>
    <n v="4340"/>
    <n v="9041101"/>
    <n v="2.9683328945242089E-4"/>
    <s v="Lenovo 300e Laptops, electronic waste, 3 yr sealed battery replacement, 4.5 year warranty, integration services, imaging, asset tag &amp; reporting, cart wiring, and delivery for California. Total computers: 26"/>
    <s v="California-3-21st Century classroom"/>
  </r>
  <r>
    <s v="California-21st Century classroom-Technology"/>
    <n v="3"/>
    <s v="Technology"/>
    <x v="15"/>
    <x v="0"/>
    <x v="2"/>
    <x v="2"/>
    <x v="7"/>
    <x v="44"/>
    <s v="2019/20"/>
    <m/>
    <x v="10"/>
    <n v="0"/>
    <n v="78"/>
    <s v="0175604-IN"/>
    <d v="2019-11-13T00:00:00"/>
    <s v="000000020037339"/>
    <n v="78"/>
    <s v="03-123989"/>
    <m/>
    <s v="21.0"/>
    <s v="00036.0"/>
    <s v="91001"/>
    <s v="85000"/>
    <n v="4340"/>
    <n v="9041101"/>
    <n v="2.7802056458234866E-5"/>
    <s v="Lenovo 300e Laptops, electronic waste, 3 yr sealed battery replacement, 4.5 year warranty, integration services, imaging, asset tag &amp; reporting, cart wiring, and delivery for California. Total computers: 26"/>
    <s v="California-3-21st Century classroom"/>
  </r>
  <r>
    <s v="Cedarlane-21st Century classroom-Technology"/>
    <n v="1"/>
    <s v="Technology"/>
    <x v="4"/>
    <x v="0"/>
    <x v="2"/>
    <x v="2"/>
    <x v="7"/>
    <x v="45"/>
    <s v="2019/20"/>
    <s v="2-1409"/>
    <x v="10"/>
    <n v="0"/>
    <n v="201835.22"/>
    <s v="0175292-IN"/>
    <d v="2019-10-22T00:00:00"/>
    <s v="000000020029495"/>
    <n v="201835.22"/>
    <s v="03-120780"/>
    <m/>
    <s v="21.0"/>
    <s v="00036.0"/>
    <s v="91001"/>
    <s v="85000"/>
    <n v="4300"/>
    <n v="9051101"/>
    <n v="7.1941463867951985E-2"/>
    <s v="Lenovo 300e Laptops, electronic waste, 3 yr sealed battery replacement, 4.5 year warranty, integration services, imaging, asset tag &amp; reporting, cart wiring, and delivery for Cedarlane. Total computers: 520"/>
    <s v="Cedarlane-1-21st Century classroom"/>
  </r>
  <r>
    <s v="Cedarlane-21st Century classroom-Technology"/>
    <n v="1"/>
    <s v="Technology"/>
    <x v="4"/>
    <x v="0"/>
    <x v="2"/>
    <x v="2"/>
    <x v="7"/>
    <x v="45"/>
    <s v="2019/20"/>
    <s v="2-1409"/>
    <x v="10"/>
    <n v="0"/>
    <n v="16655.599999999999"/>
    <s v="0175292-IN"/>
    <d v="2019-10-22T00:00:00"/>
    <s v="000000020029495"/>
    <n v="16655.599999999999"/>
    <s v="03-120780"/>
    <m/>
    <s v="21.0"/>
    <s v="00036.0"/>
    <s v="91001"/>
    <s v="85000"/>
    <n v="4340"/>
    <n v="9051101"/>
    <n v="5.9366657890484176E-3"/>
    <s v="Lenovo 300e Laptops, electronic waste, 3 yr sealed battery replacement, 4.5 year warranty, integration services, imaging, asset tag &amp; reporting, cart wiring, and delivery for Cedarlane. Total computers: 520"/>
    <s v="Cedarlane-1-21st Century classroom"/>
  </r>
  <r>
    <s v="Cedarlane-21st Century classroom-Technology"/>
    <n v="1"/>
    <s v="Technology"/>
    <x v="4"/>
    <x v="0"/>
    <x v="2"/>
    <x v="2"/>
    <x v="7"/>
    <x v="45"/>
    <s v="2019/20"/>
    <m/>
    <x v="10"/>
    <n v="0"/>
    <n v="780"/>
    <s v="0175292-IN"/>
    <d v="2019-10-22T00:00:00"/>
    <s v="000000020029495"/>
    <n v="780"/>
    <s v="03-120780"/>
    <m/>
    <s v="21.0"/>
    <s v="00036.0"/>
    <s v="91001"/>
    <s v="85000"/>
    <n v="4340"/>
    <n v="9051101"/>
    <n v="2.7802056458234867E-4"/>
    <s v="Lenovo 300e Laptops, electronic waste, 3 yr sealed battery replacement, 4.5 year warranty, integration services, imaging, asset tag &amp; reporting, cart wiring, and delivery for Cedarlane. Total computers: 520"/>
    <s v="Cedarlane-1-21st Century classroom"/>
  </r>
  <r>
    <s v="Cedarlane-21st Century classroom-Technology"/>
    <n v="1"/>
    <s v="Technology"/>
    <x v="4"/>
    <x v="0"/>
    <x v="2"/>
    <x v="2"/>
    <x v="7"/>
    <x v="45"/>
    <s v="2019/20"/>
    <m/>
    <x v="10"/>
    <n v="0"/>
    <n v="1560"/>
    <s v="0175292-IN"/>
    <d v="2019-10-22T00:00:00"/>
    <s v="000000020029495"/>
    <n v="1560"/>
    <s v="03-120780"/>
    <m/>
    <s v="21.0"/>
    <s v="00036.0"/>
    <s v="91001"/>
    <s v="85000"/>
    <n v="4340"/>
    <n v="9051101"/>
    <n v="5.5604112916469734E-4"/>
    <s v="Lenovo 300e Laptops, electronic waste, 3 yr sealed battery replacement, 4.5 year warranty, integration services, imaging, asset tag &amp; reporting, cart wiring, and delivery for Cedarlane. Total computers: 520"/>
    <s v="Cedarlane-1-21st Century classroom"/>
  </r>
  <r>
    <s v="Cedarlane-21st Century classroom-Technology"/>
    <n v="1"/>
    <s v="Technology"/>
    <x v="4"/>
    <x v="0"/>
    <x v="2"/>
    <x v="2"/>
    <x v="7"/>
    <x v="45"/>
    <s v="2019/20"/>
    <m/>
    <x v="10"/>
    <n v="0"/>
    <n v="2600"/>
    <s v="0175292-IN"/>
    <d v="2019-10-22T00:00:00"/>
    <s v="000000020029495"/>
    <n v="2600"/>
    <s v="03-120780"/>
    <m/>
    <s v="21.0"/>
    <s v="00036.0"/>
    <s v="91001"/>
    <s v="85000"/>
    <n v="4340"/>
    <n v="9051101"/>
    <n v="9.2673521527449553E-4"/>
    <s v="Lenovo 300e Laptops, electronic waste, 3 yr sealed battery replacement, 4.5 year warranty, integration services, imaging, asset tag &amp; reporting, cart wiring, and delivery for Cedarlane. Total computers: 520"/>
    <s v="Cedarlane-1-21st Century classroom"/>
  </r>
  <r>
    <s v="Cedarlane-21st Century classroom-Technology"/>
    <n v="1"/>
    <s v="Technology"/>
    <x v="4"/>
    <x v="0"/>
    <x v="2"/>
    <x v="2"/>
    <x v="7"/>
    <x v="45"/>
    <s v="2019/20"/>
    <m/>
    <x v="10"/>
    <n v="0"/>
    <n v="4940"/>
    <s v="0175292-IN"/>
    <d v="2019-10-22T00:00:00"/>
    <s v="000000020029495"/>
    <n v="4940"/>
    <s v="03-120780"/>
    <m/>
    <s v="21.0"/>
    <s v="00036.0"/>
    <s v="91001"/>
    <s v="85000"/>
    <n v="4340"/>
    <n v="9051101"/>
    <n v="1.7607969090215414E-3"/>
    <s v="Lenovo 300e Laptops, electronic waste, 3 yr sealed battery replacement, 4.5 year warranty, integration services, imaging, asset tag &amp; reporting, cart wiring, and delivery for Cedarlane. Total computers: 520"/>
    <s v="Cedarlane-1-21st Century classroom"/>
  </r>
  <r>
    <s v="Cedarlane-21st Century classroom-Technology"/>
    <n v="1"/>
    <s v="Technology"/>
    <x v="4"/>
    <x v="0"/>
    <x v="2"/>
    <x v="2"/>
    <x v="7"/>
    <x v="45"/>
    <s v="2019/20"/>
    <m/>
    <x v="10"/>
    <n v="0"/>
    <n v="6052.8"/>
    <s v="0175292-IN"/>
    <d v="2019-10-22T00:00:00"/>
    <s v="000000020029495"/>
    <n v="6052.8"/>
    <s v="03-120780"/>
    <m/>
    <s v="21.0"/>
    <s v="00036.0"/>
    <s v="91001"/>
    <s v="85000"/>
    <n v="4340"/>
    <n v="9051101"/>
    <n v="2.1574395811590256E-3"/>
    <s v="Lenovo 300e Laptops, electronic waste, 3 yr sealed battery replacement, 4.5 year warranty, integration services, imaging, asset tag &amp; reporting, cart wiring, and delivery for Cedarlane. Total computers: 520"/>
    <s v="Cedarlane-1-21st Century classroom"/>
  </r>
  <r>
    <s v="Del Valle-21st Century classroom-Technology"/>
    <n v="7"/>
    <s v="Technology"/>
    <x v="28"/>
    <x v="0"/>
    <x v="2"/>
    <x v="2"/>
    <x v="7"/>
    <x v="38"/>
    <s v="2019/20"/>
    <s v="2-1409"/>
    <x v="10"/>
    <n v="0"/>
    <n v="89680.91"/>
    <s v="0175097-IN"/>
    <d v="2019-10-10T00:00:00"/>
    <s v="000000020025132"/>
    <n v="89680.91"/>
    <m/>
    <m/>
    <s v="21.0"/>
    <s v="00036.0"/>
    <s v="91001"/>
    <s v="85000"/>
    <n v="4300"/>
    <n v="9061101"/>
    <n v="3.1965560551870255E-2"/>
    <s v="Lenovo 300e Laptops, electronic waste, 3 yr sealed battery replacement, 4.5 year warranty, integration services, imaging, asset tag &amp; reporting, cart wiring, and delivery for Del Valle. Total computers: 230"/>
    <s v="Del Valle-7-21st Century classroom"/>
  </r>
  <r>
    <s v="Del Valle-21st Century classroom-Technology"/>
    <n v="7"/>
    <s v="Technology"/>
    <x v="28"/>
    <x v="0"/>
    <x v="2"/>
    <x v="2"/>
    <x v="7"/>
    <x v="38"/>
    <s v="2019/20"/>
    <s v="2-1409"/>
    <x v="10"/>
    <n v="0"/>
    <n v="7366.9"/>
    <s v="0175097-IN"/>
    <d v="2019-10-10T00:00:00"/>
    <s v="000000020025132"/>
    <n v="7366.9"/>
    <m/>
    <m/>
    <s v="21.0"/>
    <s v="00036.0"/>
    <s v="91001"/>
    <s v="85000"/>
    <n v="4340"/>
    <n v="9061101"/>
    <n v="2.625832945156031E-3"/>
    <s v="Lenovo 300e Laptops, electronic waste, 3 yr sealed battery replacement, 4.5 year warranty, integration services, imaging, asset tag &amp; reporting, cart wiring, and delivery for Del Valle. Total computers: 230"/>
    <s v="Del Valle-7-21st Century classroom"/>
  </r>
  <r>
    <s v="Del Valle-21st Century classroom-Technology"/>
    <n v="7"/>
    <s v="Technology"/>
    <x v="28"/>
    <x v="0"/>
    <x v="2"/>
    <x v="2"/>
    <x v="7"/>
    <x v="38"/>
    <s v="2019/20"/>
    <m/>
    <x v="10"/>
    <n v="0"/>
    <n v="345"/>
    <s v="0175097-IN"/>
    <d v="2019-10-10T00:00:00"/>
    <s v="000000020025132"/>
    <n v="345"/>
    <m/>
    <m/>
    <s v="21.0"/>
    <s v="00036.0"/>
    <s v="91001"/>
    <s v="85000"/>
    <n v="4340"/>
    <n v="9061101"/>
    <n v="1.2297063433450037E-4"/>
    <s v="Lenovo 300e Laptops, electronic waste, 3 yr sealed battery replacement, 4.5 year warranty, integration services, imaging, asset tag &amp; reporting, cart wiring, and delivery for Del Valle. Total computers: 230"/>
    <s v="Del Valle-7-21st Century classroom"/>
  </r>
  <r>
    <s v="Del Valle-21st Century classroom-Technology"/>
    <n v="7"/>
    <s v="Technology"/>
    <x v="28"/>
    <x v="0"/>
    <x v="2"/>
    <x v="2"/>
    <x v="7"/>
    <x v="38"/>
    <s v="2019/20"/>
    <m/>
    <x v="10"/>
    <n v="0"/>
    <n v="690"/>
    <s v="0175097-IN"/>
    <d v="2019-10-10T00:00:00"/>
    <s v="000000020025132"/>
    <n v="690"/>
    <m/>
    <m/>
    <s v="21.0"/>
    <s v="00036.0"/>
    <s v="91001"/>
    <s v="85000"/>
    <n v="4340"/>
    <n v="9061101"/>
    <n v="2.4594126866900074E-4"/>
    <s v="Lenovo 300e Laptops, electronic waste, 3 yr sealed battery replacement, 4.5 year warranty, integration services, imaging, asset tag &amp; reporting, cart wiring, and delivery for Del Valle. Total computers: 230"/>
    <s v="Del Valle-7-21st Century classroom"/>
  </r>
  <r>
    <s v="Del Valle-21st Century classroom-Technology"/>
    <n v="7"/>
    <s v="Technology"/>
    <x v="28"/>
    <x v="0"/>
    <x v="2"/>
    <x v="2"/>
    <x v="7"/>
    <x v="38"/>
    <s v="2019/20"/>
    <m/>
    <x v="10"/>
    <n v="0"/>
    <n v="1150"/>
    <s v="0175097-IN"/>
    <d v="2019-10-10T00:00:00"/>
    <s v="000000020025132"/>
    <n v="1150"/>
    <m/>
    <m/>
    <s v="21.0"/>
    <s v="00036.0"/>
    <s v="91001"/>
    <s v="85000"/>
    <n v="4340"/>
    <n v="9061101"/>
    <n v="4.0990211444833456E-4"/>
    <s v="Lenovo 300e Laptops, electronic waste, 3 yr sealed battery replacement, 4.5 year warranty, integration services, imaging, asset tag &amp; reporting, cart wiring, and delivery for Del Valle. Total computers: 230"/>
    <s v="Del Valle-7-21st Century classroom"/>
  </r>
  <r>
    <s v="Del Valle-21st Century classroom-Technology"/>
    <n v="7"/>
    <s v="Technology"/>
    <x v="28"/>
    <x v="0"/>
    <x v="2"/>
    <x v="2"/>
    <x v="7"/>
    <x v="38"/>
    <s v="2019/20"/>
    <m/>
    <x v="10"/>
    <n v="0"/>
    <n v="2185"/>
    <s v="0175097-IN"/>
    <d v="2019-10-10T00:00:00"/>
    <s v="000000020025132"/>
    <n v="2185"/>
    <m/>
    <m/>
    <s v="21.0"/>
    <s v="00036.0"/>
    <s v="91001"/>
    <s v="85000"/>
    <n v="4340"/>
    <n v="9061101"/>
    <n v="7.7881401745183562E-4"/>
    <s v="Lenovo 300e Laptops, electronic waste, 3 yr sealed battery replacement, 4.5 year warranty, integration services, imaging, asset tag &amp; reporting, cart wiring, and delivery for Del Valle. Total computers: 230"/>
    <s v="Del Valle-7-21st Century classroom"/>
  </r>
  <r>
    <s v="Del Valle-21st Century classroom-Technology"/>
    <n v="7"/>
    <s v="Technology"/>
    <x v="28"/>
    <x v="0"/>
    <x v="2"/>
    <x v="2"/>
    <x v="7"/>
    <x v="38"/>
    <s v="2019/20"/>
    <m/>
    <x v="10"/>
    <n v="0"/>
    <n v="2677.2"/>
    <s v="0175097-IN"/>
    <d v="2019-10-10T00:00:00"/>
    <s v="000000020025132"/>
    <n v="2677.2"/>
    <m/>
    <m/>
    <s v="21.0"/>
    <s v="00036.0"/>
    <s v="91001"/>
    <s v="85000"/>
    <n v="4340"/>
    <n v="9061101"/>
    <n v="9.5425212243572274E-4"/>
    <s v="Lenovo 300e Laptops, electronic waste, 3 yr sealed battery replacement, 4.5 year warranty, integration services, imaging, asset tag &amp; reporting, cart wiring, and delivery for Del Valle. Total computers: 230"/>
    <s v="Del Valle-7-21st Century classroom"/>
  </r>
  <r>
    <s v="District Office-21st Century classroom-Technology"/>
    <n v="0"/>
    <s v="Technology"/>
    <x v="1"/>
    <x v="0"/>
    <x v="2"/>
    <x v="2"/>
    <x v="7"/>
    <x v="46"/>
    <s v="2019/20"/>
    <s v="2-1409"/>
    <x v="10"/>
    <n v="0"/>
    <n v="37650.03"/>
    <s v="0176668-IN"/>
    <d v="2019-11-21T00:00:00"/>
    <s v="000000020040910"/>
    <n v="37650.03"/>
    <m/>
    <m/>
    <s v="21.0"/>
    <s v="00036.0"/>
    <s v="91001"/>
    <s v="85000"/>
    <n v="4300"/>
    <n v="9851100"/>
    <n v="1.3419849483515852E-2"/>
    <s v="Lenovo 300e Laptops, electronic waste, 3 yr sealed battery replacement, 4.5 year warranty, integration services, imaging, asset tag &amp; reporting, cart wiring, and delivery for District-wide use. Total computers: 97"/>
    <s v="District Office-0-21st Century classroom"/>
  </r>
  <r>
    <s v="District Office-21st Century classroom-Technology"/>
    <n v="0"/>
    <s v="Technology"/>
    <x v="1"/>
    <x v="0"/>
    <x v="2"/>
    <x v="2"/>
    <x v="7"/>
    <x v="46"/>
    <s v="2019/20"/>
    <s v="2-1409"/>
    <x v="10"/>
    <n v="0"/>
    <n v="3106.91"/>
    <s v="0176668-IN"/>
    <d v="2019-11-21T00:00:00"/>
    <s v="000000020040910"/>
    <n v="3106.91"/>
    <m/>
    <m/>
    <s v="21.0"/>
    <s v="00036.0"/>
    <s v="91001"/>
    <s v="85000"/>
    <n v="4340"/>
    <n v="9851100"/>
    <n v="1.1074165029571086E-3"/>
    <s v="Lenovo 300e Laptops, electronic waste, 3 yr sealed battery replacement, 4.5 year warranty, integration services, imaging, asset tag &amp; reporting, cart wiring, and delivery for District-wide use. Total computers: 97"/>
    <s v="District Office-0-21st Century classroom"/>
  </r>
  <r>
    <s v="District Office-21st Century classroom-Technology"/>
    <n v="0"/>
    <s v="Technology"/>
    <x v="1"/>
    <x v="0"/>
    <x v="2"/>
    <x v="2"/>
    <x v="7"/>
    <x v="46"/>
    <s v="2019/20"/>
    <m/>
    <x v="10"/>
    <n v="0"/>
    <n v="145.5"/>
    <s v="0176668-IN"/>
    <d v="2019-11-21T00:00:00"/>
    <s v="000000020040910"/>
    <n v="145.5"/>
    <m/>
    <m/>
    <s v="21.0"/>
    <s v="00036.0"/>
    <s v="91001"/>
    <s v="85000"/>
    <n v="4340"/>
    <n v="9851100"/>
    <n v="5.1861528393245808E-5"/>
    <s v="Lenovo 300e Laptops, electronic waste, 3 yr sealed battery replacement, 4.5 year warranty, integration services, imaging, asset tag &amp; reporting, cart wiring, and delivery for District-wide use. Total computers: 97"/>
    <s v="District Office-0-21st Century classroom"/>
  </r>
  <r>
    <s v="District Office-21st Century classroom-Technology"/>
    <n v="0"/>
    <s v="Technology"/>
    <x v="1"/>
    <x v="0"/>
    <x v="2"/>
    <x v="2"/>
    <x v="7"/>
    <x v="46"/>
    <s v="2019/20"/>
    <m/>
    <x v="10"/>
    <n v="0"/>
    <n v="291"/>
    <s v="0176668-IN"/>
    <d v="2019-11-21T00:00:00"/>
    <s v="000000020040910"/>
    <n v="291"/>
    <m/>
    <m/>
    <s v="21.0"/>
    <s v="00036.0"/>
    <s v="91001"/>
    <s v="85000"/>
    <n v="4340"/>
    <n v="9851100"/>
    <n v="1.0372305678649162E-4"/>
    <s v="Lenovo 300e Laptops, electronic waste, 3 yr sealed battery replacement, 4.5 year warranty, integration services, imaging, asset tag &amp; reporting, cart wiring, and delivery for District-wide use. Total computers: 97"/>
    <s v="District Office-0-21st Century classroom"/>
  </r>
  <r>
    <s v="District Office-21st Century classroom-Technology"/>
    <n v="0"/>
    <s v="Technology"/>
    <x v="1"/>
    <x v="0"/>
    <x v="2"/>
    <x v="2"/>
    <x v="7"/>
    <x v="46"/>
    <s v="2019/20"/>
    <m/>
    <x v="10"/>
    <n v="0"/>
    <n v="485"/>
    <s v="0176668-IN"/>
    <d v="2019-11-21T00:00:00"/>
    <s v="000000020040910"/>
    <n v="485"/>
    <m/>
    <m/>
    <s v="21.0"/>
    <s v="00036.0"/>
    <s v="91001"/>
    <s v="85000"/>
    <n v="4340"/>
    <n v="9851100"/>
    <n v="1.7287176131081935E-4"/>
    <s v="Lenovo 300e Laptops, electronic waste, 3 yr sealed battery replacement, 4.5 year warranty, integration services, imaging, asset tag &amp; reporting, cart wiring, and delivery for District-wide use. Total computers: 97"/>
    <s v="District Office-0-21st Century classroom"/>
  </r>
  <r>
    <s v="District Office-21st Century classroom-Technology"/>
    <n v="0"/>
    <s v="Technology"/>
    <x v="1"/>
    <x v="0"/>
    <x v="2"/>
    <x v="2"/>
    <x v="7"/>
    <x v="46"/>
    <s v="2019/20"/>
    <m/>
    <x v="10"/>
    <n v="0"/>
    <n v="921.5"/>
    <s v="0176668-IN"/>
    <d v="2019-11-21T00:00:00"/>
    <s v="000000020040910"/>
    <n v="921.5"/>
    <m/>
    <m/>
    <s v="21.0"/>
    <s v="00036.0"/>
    <s v="91001"/>
    <s v="85000"/>
    <n v="4340"/>
    <n v="9851100"/>
    <n v="3.2845634649055676E-4"/>
    <s v="Lenovo 300e Laptops, electronic waste, 3 yr sealed battery replacement, 4.5 year warranty, integration services, imaging, asset tag &amp; reporting, cart wiring, and delivery for District-wide use. Total computers: 97"/>
    <s v="District Office-0-21st Century classroom"/>
  </r>
  <r>
    <s v="District Office-21st Century classroom-Technology"/>
    <n v="0"/>
    <s v="Technology"/>
    <x v="1"/>
    <x v="0"/>
    <x v="2"/>
    <x v="2"/>
    <x v="7"/>
    <x v="46"/>
    <s v="2019/20"/>
    <m/>
    <x v="10"/>
    <n v="0"/>
    <n v="1129.08"/>
    <s v="0176668-IN"/>
    <d v="2019-11-21T00:00:00"/>
    <s v="000000020040910"/>
    <n v="1129.08"/>
    <m/>
    <m/>
    <s v="21.0"/>
    <s v="00036.0"/>
    <s v="91001"/>
    <s v="85000"/>
    <n v="4340"/>
    <n v="9851100"/>
    <n v="4.0244546033158744E-4"/>
    <s v="Lenovo 300e Laptops, electronic waste, 3 yr sealed battery replacement, 4.5 year warranty, integration services, imaging, asset tag &amp; reporting, cart wiring, and delivery for District-wide use. Total computers: 97"/>
    <s v="District Office-0-21st Century classroom"/>
  </r>
  <r>
    <s v="Fairgrove-21st Century classroom-Technology"/>
    <n v="4"/>
    <s v="Technology"/>
    <x v="20"/>
    <x v="0"/>
    <x v="2"/>
    <x v="2"/>
    <x v="7"/>
    <x v="45"/>
    <s v="2019/20"/>
    <s v="2-1409"/>
    <x v="10"/>
    <n v="0"/>
    <n v="298286.51"/>
    <s v="0175159-IN"/>
    <d v="2019-10-22T00:00:00"/>
    <s v="000000020029495"/>
    <n v="298286.51"/>
    <s v="03-124582"/>
    <m/>
    <s v="21.0"/>
    <s v="00036.0"/>
    <s v="91001"/>
    <s v="85000"/>
    <n v="4300"/>
    <n v="9091101"/>
    <n v="0.10632023579166459"/>
    <s v="Lenovo 300e Laptops, electronic waste, 3 yr sealed battery replacement, 4.5 year warranty, integration services, imaging, asset tag &amp; reporting, cart wiring, and delivery for Fairgrove. Total computers: 765"/>
    <s v="Fairgrove-4-21st Century classroom"/>
  </r>
  <r>
    <s v="Fairgrove-21st Century classroom-Technology"/>
    <n v="4"/>
    <s v="Technology"/>
    <x v="20"/>
    <x v="0"/>
    <x v="2"/>
    <x v="2"/>
    <x v="7"/>
    <x v="45"/>
    <s v="2019/20"/>
    <s v="2-1409"/>
    <x v="10"/>
    <n v="0"/>
    <n v="24502.95"/>
    <s v="0175159-IN"/>
    <d v="2019-10-22T00:00:00"/>
    <s v="000000020029495"/>
    <n v="24502.95"/>
    <s v="03-124582"/>
    <m/>
    <s v="21.0"/>
    <s v="00036.0"/>
    <s v="91001"/>
    <s v="85000"/>
    <n v="4340"/>
    <n v="9091101"/>
    <n v="8.7337487088885377E-3"/>
    <s v="Lenovo 300e Laptops, electronic waste, 3 yr sealed battery replacement, 4.5 year warranty, integration services, imaging, asset tag &amp; reporting, cart wiring, and delivery for Fairgrove. Total computers: 765"/>
    <s v="Fairgrove-4-21st Century classroom"/>
  </r>
  <r>
    <s v="Fairgrove-21st Century classroom-Technology"/>
    <n v="4"/>
    <s v="Technology"/>
    <x v="20"/>
    <x v="0"/>
    <x v="2"/>
    <x v="2"/>
    <x v="7"/>
    <x v="45"/>
    <s v="2019/20"/>
    <m/>
    <x v="10"/>
    <n v="0"/>
    <n v="1147.5"/>
    <s v="0175159-IN"/>
    <d v="2019-10-22T00:00:00"/>
    <s v="000000020029495"/>
    <n v="1147.5"/>
    <s v="03-124582"/>
    <m/>
    <s v="21.0"/>
    <s v="00036.0"/>
    <s v="91001"/>
    <s v="85000"/>
    <n v="4340"/>
    <n v="9091101"/>
    <n v="4.09011022895186E-4"/>
    <s v="Lenovo 300e Laptops, electronic waste, 3 yr sealed battery replacement, 4.5 year warranty, integration services, imaging, asset tag &amp; reporting, cart wiring, and delivery for Fairgrove. Total computers: 765"/>
    <s v="Fairgrove-4-21st Century classroom"/>
  </r>
  <r>
    <s v="Fairgrove-21st Century classroom-Technology"/>
    <n v="4"/>
    <s v="Technology"/>
    <x v="20"/>
    <x v="0"/>
    <x v="2"/>
    <x v="2"/>
    <x v="7"/>
    <x v="45"/>
    <s v="2019/20"/>
    <m/>
    <x v="10"/>
    <n v="0"/>
    <n v="2295"/>
    <s v="0175159-IN"/>
    <d v="2019-10-22T00:00:00"/>
    <s v="000000020029495"/>
    <n v="2295"/>
    <s v="03-124582"/>
    <m/>
    <s v="21.0"/>
    <s v="00036.0"/>
    <s v="91001"/>
    <s v="85000"/>
    <n v="4340"/>
    <n v="9091101"/>
    <n v="8.1802204579037199E-4"/>
    <s v="Lenovo 300e Laptops, electronic waste, 3 yr sealed battery replacement, 4.5 year warranty, integration services, imaging, asset tag &amp; reporting, cart wiring, and delivery for Fairgrove. Total computers: 765"/>
    <s v="Fairgrove-4-21st Century classroom"/>
  </r>
  <r>
    <s v="Fairgrove-21st Century classroom-Technology"/>
    <n v="4"/>
    <s v="Technology"/>
    <x v="20"/>
    <x v="0"/>
    <x v="2"/>
    <x v="2"/>
    <x v="7"/>
    <x v="45"/>
    <s v="2019/20"/>
    <m/>
    <x v="10"/>
    <n v="0"/>
    <n v="3825"/>
    <s v="0175159-IN"/>
    <d v="2019-10-22T00:00:00"/>
    <s v="000000020029495"/>
    <n v="3825"/>
    <s v="03-124582"/>
    <m/>
    <s v="21.0"/>
    <s v="00036.0"/>
    <s v="91001"/>
    <s v="85000"/>
    <n v="4340"/>
    <n v="9091101"/>
    <n v="1.3633700763172867E-3"/>
    <s v="Lenovo 300e Laptops, electronic waste, 3 yr sealed battery replacement, 4.5 year warranty, integration services, imaging, asset tag &amp; reporting, cart wiring, and delivery for Fairgrove. Total computers: 765"/>
    <s v="Fairgrove-4-21st Century classroom"/>
  </r>
  <r>
    <s v="Fairgrove-21st Century classroom-Technology"/>
    <n v="4"/>
    <s v="Technology"/>
    <x v="20"/>
    <x v="0"/>
    <x v="2"/>
    <x v="2"/>
    <x v="7"/>
    <x v="45"/>
    <s v="2019/20"/>
    <m/>
    <x v="10"/>
    <n v="0"/>
    <n v="7267.5"/>
    <s v="0175159-IN"/>
    <d v="2019-10-22T00:00:00"/>
    <s v="000000020029495"/>
    <n v="7267.5"/>
    <s v="03-124582"/>
    <m/>
    <s v="21.0"/>
    <s v="00036.0"/>
    <s v="91001"/>
    <s v="85000"/>
    <n v="4340"/>
    <n v="9091101"/>
    <n v="2.5904031450028446E-3"/>
    <s v="Lenovo 300e Laptops, electronic waste, 3 yr sealed battery replacement, 4.5 year warranty, integration services, imaging, asset tag &amp; reporting, cart wiring, and delivery for Fairgrove. Total computers: 765"/>
    <s v="Fairgrove-4-21st Century classroom"/>
  </r>
  <r>
    <s v="Fairgrove-21st Century classroom-Technology"/>
    <n v="4"/>
    <s v="Technology"/>
    <x v="20"/>
    <x v="0"/>
    <x v="2"/>
    <x v="2"/>
    <x v="7"/>
    <x v="45"/>
    <s v="2019/20"/>
    <m/>
    <x v="10"/>
    <n v="0"/>
    <n v="8904.6"/>
    <s v="0175159-IN"/>
    <d v="2019-10-22T00:00:00"/>
    <s v="000000020029495"/>
    <n v="8904.6"/>
    <s v="03-124582"/>
    <m/>
    <s v="21.0"/>
    <s v="00036.0"/>
    <s v="91001"/>
    <s v="85000"/>
    <n v="4340"/>
    <n v="9091101"/>
    <n v="3.1739255376666436E-3"/>
    <s v="Lenovo 300e Laptops, electronic waste, 3 yr sealed battery replacement, 4.5 year warranty, integration services, imaging, asset tag &amp; reporting, cart wiring, and delivery for Fairgrove. Total computers: 765"/>
    <s v="Fairgrove-4-21st Century classroom"/>
  </r>
  <r>
    <s v="Grandview-21st Century classroom-Technology"/>
    <n v="2"/>
    <s v="Technology"/>
    <x v="6"/>
    <x v="0"/>
    <x v="2"/>
    <x v="2"/>
    <x v="7"/>
    <x v="45"/>
    <s v="2019/20"/>
    <s v="2-1409"/>
    <x v="10"/>
    <n v="0"/>
    <n v="196013.05"/>
    <s v="0175497-IN"/>
    <d v="2019-10-22T00:00:00"/>
    <s v="000000020029495"/>
    <n v="196013.05"/>
    <s v="03-121294"/>
    <m/>
    <s v="21.0"/>
    <s v="00036.0"/>
    <s v="91001"/>
    <s v="85000"/>
    <n v="4300"/>
    <n v="9121101"/>
    <n v="6.9866229264754012E-2"/>
    <s v="Lenovo 300e Laptops, electronic waste, 3 yr sealed battery replacement, 4.5 year warranty, integration services, imaging, asset tag &amp; reporting, cart wiring, and delivery for Grandview. Total computers: 505"/>
    <s v="Grandview-2-21st Century classroom"/>
  </r>
  <r>
    <s v="Grandview-21st Century classroom-Technology"/>
    <n v="2"/>
    <s v="Technology"/>
    <x v="6"/>
    <x v="0"/>
    <x v="2"/>
    <x v="2"/>
    <x v="7"/>
    <x v="45"/>
    <s v="2019/20"/>
    <s v="2-1409"/>
    <x v="10"/>
    <n v="0"/>
    <n v="16175.15"/>
    <s v="0175497-IN"/>
    <d v="2019-10-22T00:00:00"/>
    <s v="000000020029495"/>
    <n v="16175.15"/>
    <s v="03-121294"/>
    <m/>
    <s v="21.0"/>
    <s v="00036.0"/>
    <s v="91001"/>
    <s v="85000"/>
    <n v="4340"/>
    <n v="9121101"/>
    <n v="5.7654158143643289E-3"/>
    <s v="Lenovo 300e Laptops, electronic waste, 3 yr sealed battery replacement, 4.5 year warranty, integration services, imaging, asset tag &amp; reporting, cart wiring, and delivery for Grandview. Total computers: 505"/>
    <s v="Grandview-2-21st Century classroom"/>
  </r>
  <r>
    <s v="Grandview-21st Century classroom-Technology"/>
    <n v="2"/>
    <s v="Technology"/>
    <x v="6"/>
    <x v="0"/>
    <x v="2"/>
    <x v="2"/>
    <x v="7"/>
    <x v="45"/>
    <s v="2019/20"/>
    <m/>
    <x v="10"/>
    <n v="0"/>
    <n v="757.5"/>
    <s v="0175497-IN"/>
    <d v="2019-10-22T00:00:00"/>
    <s v="000000020029495"/>
    <n v="757.5"/>
    <s v="03-121294"/>
    <m/>
    <s v="21.0"/>
    <s v="00036.0"/>
    <s v="91001"/>
    <s v="85000"/>
    <n v="4340"/>
    <n v="9121101"/>
    <n v="2.7000074060401166E-4"/>
    <s v="Lenovo 300e Laptops, electronic waste, 3 yr sealed battery replacement, 4.5 year warranty, integration services, imaging, asset tag &amp; reporting, cart wiring, and delivery for Grandview. Total computers: 505"/>
    <s v="Grandview-2-21st Century classroom"/>
  </r>
  <r>
    <s v="Grandview-21st Century classroom-Technology"/>
    <n v="2"/>
    <s v="Technology"/>
    <x v="6"/>
    <x v="0"/>
    <x v="2"/>
    <x v="2"/>
    <x v="7"/>
    <x v="45"/>
    <s v="2019/20"/>
    <m/>
    <x v="10"/>
    <n v="0"/>
    <n v="1515"/>
    <s v="0175497-IN"/>
    <d v="2019-10-22T00:00:00"/>
    <s v="000000020029495"/>
    <n v="1515"/>
    <s v="03-121294"/>
    <m/>
    <s v="21.0"/>
    <s v="00036.0"/>
    <s v="91001"/>
    <s v="85000"/>
    <n v="4340"/>
    <n v="9121101"/>
    <n v="5.4000148120802332E-4"/>
    <s v="Lenovo 300e Laptops, electronic waste, 3 yr sealed battery replacement, 4.5 year warranty, integration services, imaging, asset tag &amp; reporting, cart wiring, and delivery for Grandview. Total computers: 505"/>
    <s v="Grandview-2-21st Century classroom"/>
  </r>
  <r>
    <s v="Grandview-21st Century classroom-Technology"/>
    <n v="2"/>
    <s v="Technology"/>
    <x v="6"/>
    <x v="0"/>
    <x v="2"/>
    <x v="2"/>
    <x v="7"/>
    <x v="45"/>
    <s v="2019/20"/>
    <m/>
    <x v="10"/>
    <n v="0"/>
    <n v="2525"/>
    <s v="0175497-IN"/>
    <d v="2019-10-22T00:00:00"/>
    <s v="000000020029495"/>
    <n v="2525"/>
    <s v="03-121294"/>
    <m/>
    <s v="21.0"/>
    <s v="00036.0"/>
    <s v="91001"/>
    <s v="85000"/>
    <n v="4340"/>
    <n v="9121101"/>
    <n v="9.000024686800389E-4"/>
    <s v="Lenovo 300e Laptops, electronic waste, 3 yr sealed battery replacement, 4.5 year warranty, integration services, imaging, asset tag &amp; reporting, cart wiring, and delivery for Grandview. Total computers: 505"/>
    <s v="Grandview-2-21st Century classroom"/>
  </r>
  <r>
    <s v="Grandview-21st Century classroom-Technology"/>
    <n v="2"/>
    <s v="Technology"/>
    <x v="6"/>
    <x v="0"/>
    <x v="2"/>
    <x v="2"/>
    <x v="7"/>
    <x v="45"/>
    <s v="2019/20"/>
    <m/>
    <x v="10"/>
    <n v="0"/>
    <n v="4797.5"/>
    <s v="0175497-IN"/>
    <d v="2019-10-22T00:00:00"/>
    <s v="000000020029495"/>
    <n v="4797.5"/>
    <s v="03-121294"/>
    <m/>
    <s v="21.0"/>
    <s v="00036.0"/>
    <s v="91001"/>
    <s v="85000"/>
    <n v="4340"/>
    <n v="9121101"/>
    <n v="1.7100046904920739E-3"/>
    <s v="Lenovo 300e Laptops, electronic waste, 3 yr sealed battery replacement, 4.5 year warranty, integration services, imaging, asset tag &amp; reporting, cart wiring, and delivery for Grandview. Total computers: 505"/>
    <s v="Grandview-2-21st Century classroom"/>
  </r>
  <r>
    <s v="Grandview-21st Century classroom-Technology"/>
    <n v="2"/>
    <s v="Technology"/>
    <x v="6"/>
    <x v="0"/>
    <x v="2"/>
    <x v="2"/>
    <x v="7"/>
    <x v="45"/>
    <s v="2019/20"/>
    <m/>
    <x v="10"/>
    <n v="0"/>
    <n v="5878.2"/>
    <s v="0175497-IN"/>
    <d v="2019-10-22T00:00:00"/>
    <s v="000000020029495"/>
    <n v="5878.2"/>
    <s v="03-121294"/>
    <m/>
    <s v="21.0"/>
    <s v="00036.0"/>
    <s v="91001"/>
    <s v="85000"/>
    <n v="4340"/>
    <n v="9121101"/>
    <n v="2.0952057470871306E-3"/>
    <s v="Lenovo 300e Laptops, electronic waste, 3 yr sealed battery replacement, 4.5 year warranty, integration services, imaging, asset tag &amp; reporting, cart wiring, and delivery for Grandview. Total computers: 505"/>
    <s v="Grandview-2-21st Century classroom"/>
  </r>
  <r>
    <s v="Los Altos ES-21st Century classroom-Technology"/>
    <n v="2"/>
    <s v="Technology"/>
    <x v="2"/>
    <x v="0"/>
    <x v="2"/>
    <x v="2"/>
    <x v="7"/>
    <x v="45"/>
    <s v="2019/20"/>
    <s v="2-1409"/>
    <x v="10"/>
    <n v="0"/>
    <n v="114502.67"/>
    <s v="0175570-IN"/>
    <d v="2019-10-22T00:00:00"/>
    <s v="000000020029495"/>
    <n v="114502.67"/>
    <s v="03-119947"/>
    <m/>
    <s v="21.0"/>
    <s v="00036.0"/>
    <s v="91001"/>
    <s v="85000"/>
    <n v="4300"/>
    <n v="9191101"/>
    <n v="4.0812944819982502E-2"/>
    <s v="Lenovo 300e Laptops, electronic waste, 3 yr sealed battery replacement, 4.5 year warranty, integration services, imaging, asset tag &amp; reporting, cart wiring, and delivery for Los Altos ES. Total computers: 295"/>
    <s v="Los Altos ES-2-21st Century classroom"/>
  </r>
  <r>
    <s v="Los Altos ES-21st Century classroom-Technology"/>
    <n v="2"/>
    <s v="Technology"/>
    <x v="2"/>
    <x v="0"/>
    <x v="2"/>
    <x v="2"/>
    <x v="7"/>
    <x v="45"/>
    <s v="2019/20"/>
    <s v="2-1409"/>
    <x v="10"/>
    <n v="0"/>
    <n v="9448.85"/>
    <s v="0175570-IN"/>
    <d v="2019-10-22T00:00:00"/>
    <s v="000000020029495"/>
    <n v="9448.85"/>
    <s v="03-119947"/>
    <m/>
    <s v="21.0"/>
    <s v="00036.0"/>
    <s v="91001"/>
    <s v="85000"/>
    <n v="4340"/>
    <n v="9191101"/>
    <n v="3.3679161687870836E-3"/>
    <s v="Lenovo 300e Laptops, electronic waste, 3 yr sealed battery replacement, 4.5 year warranty, integration services, imaging, asset tag &amp; reporting, cart wiring, and delivery for Los Altos ES. Total computers: 295"/>
    <s v="Los Altos ES-2-21st Century classroom"/>
  </r>
  <r>
    <s v="Los Altos ES-21st Century classroom-Technology"/>
    <n v="2"/>
    <s v="Technology"/>
    <x v="2"/>
    <x v="0"/>
    <x v="2"/>
    <x v="2"/>
    <x v="7"/>
    <x v="45"/>
    <s v="2019/20"/>
    <m/>
    <x v="10"/>
    <n v="0"/>
    <n v="442.5"/>
    <s v="0175570-IN"/>
    <d v="2019-10-22T00:00:00"/>
    <s v="000000020029495"/>
    <n v="442.5"/>
    <s v="03-119947"/>
    <m/>
    <s v="21.0"/>
    <s v="00036.0"/>
    <s v="91001"/>
    <s v="85000"/>
    <n v="4340"/>
    <n v="9191101"/>
    <n v="1.5772320490729395E-4"/>
    <s v="Lenovo 300e Laptops, electronic waste, 3 yr sealed battery replacement, 4.5 year warranty, integration services, imaging, asset tag &amp; reporting, cart wiring, and delivery for Los Altos ES. Total computers: 295"/>
    <s v="Los Altos ES-2-21st Century classroom"/>
  </r>
  <r>
    <s v="Los Altos ES-21st Century classroom-Technology"/>
    <n v="2"/>
    <s v="Technology"/>
    <x v="2"/>
    <x v="0"/>
    <x v="2"/>
    <x v="2"/>
    <x v="7"/>
    <x v="45"/>
    <s v="2019/20"/>
    <m/>
    <x v="10"/>
    <n v="0"/>
    <n v="885"/>
    <s v="0175570-IN"/>
    <d v="2019-10-22T00:00:00"/>
    <s v="000000020029495"/>
    <n v="885"/>
    <s v="03-119947"/>
    <m/>
    <s v="21.0"/>
    <s v="00036.0"/>
    <s v="91001"/>
    <s v="85000"/>
    <n v="4340"/>
    <n v="9191101"/>
    <n v="3.1544640981458791E-4"/>
    <s v="Lenovo 300e Laptops, electronic waste, 3 yr sealed battery replacement, 4.5 year warranty, integration services, imaging, asset tag &amp; reporting, cart wiring, and delivery for Los Altos ES. Total computers: 295"/>
    <s v="Los Altos ES-2-21st Century classroom"/>
  </r>
  <r>
    <s v="Los Altos ES-21st Century classroom-Technology"/>
    <n v="2"/>
    <s v="Technology"/>
    <x v="2"/>
    <x v="0"/>
    <x v="2"/>
    <x v="2"/>
    <x v="7"/>
    <x v="45"/>
    <s v="2019/20"/>
    <m/>
    <x v="10"/>
    <n v="0"/>
    <n v="1475"/>
    <s v="0175570-IN"/>
    <d v="2019-10-22T00:00:00"/>
    <s v="000000020029495"/>
    <n v="1475"/>
    <s v="03-119947"/>
    <m/>
    <s v="21.0"/>
    <s v="00036.0"/>
    <s v="91001"/>
    <s v="85000"/>
    <n v="4340"/>
    <n v="9191101"/>
    <n v="5.2574401635764644E-4"/>
    <s v="Lenovo 300e Laptops, electronic waste, 3 yr sealed battery replacement, 4.5 year warranty, integration services, imaging, asset tag &amp; reporting, cart wiring, and delivery for Los Altos ES. Total computers: 295"/>
    <s v="Los Altos ES-2-21st Century classroom"/>
  </r>
  <r>
    <s v="Los Altos ES-21st Century classroom-Technology"/>
    <n v="2"/>
    <s v="Technology"/>
    <x v="2"/>
    <x v="0"/>
    <x v="2"/>
    <x v="2"/>
    <x v="7"/>
    <x v="45"/>
    <s v="2019/20"/>
    <m/>
    <x v="10"/>
    <n v="0"/>
    <n v="2802.5"/>
    <s v="0175570-IN"/>
    <d v="2019-10-22T00:00:00"/>
    <s v="000000020029495"/>
    <n v="2802.5"/>
    <s v="03-119947"/>
    <m/>
    <s v="21.0"/>
    <s v="00036.0"/>
    <s v="91001"/>
    <s v="85000"/>
    <n v="4340"/>
    <n v="9191101"/>
    <n v="9.9891363107952841E-4"/>
    <s v="Lenovo 300e Laptops, electronic waste, 3 yr sealed battery replacement, 4.5 year warranty, integration services, imaging, asset tag &amp; reporting, cart wiring, and delivery for Los Altos ES. Total computers: 295"/>
    <s v="Los Altos ES-2-21st Century classroom"/>
  </r>
  <r>
    <s v="Los Altos ES-21st Century classroom-Technology"/>
    <n v="2"/>
    <s v="Technology"/>
    <x v="2"/>
    <x v="0"/>
    <x v="2"/>
    <x v="2"/>
    <x v="7"/>
    <x v="45"/>
    <s v="2019/20"/>
    <m/>
    <x v="10"/>
    <n v="0"/>
    <n v="3433.8"/>
    <s v="0175570-IN"/>
    <d v="2019-10-22T00:00:00"/>
    <s v="000000020029495"/>
    <n v="3433.8"/>
    <s v="03-119947"/>
    <m/>
    <s v="21.0"/>
    <s v="00036.0"/>
    <s v="91001"/>
    <s v="85000"/>
    <n v="4340"/>
    <n v="9191101"/>
    <n v="1.2239320700806011E-3"/>
    <s v="Lenovo 300e Laptops, electronic waste, 3 yr sealed battery replacement, 4.5 year warranty, integration services, imaging, asset tag &amp; reporting, cart wiring, and delivery for Los Altos ES. Total computers: 295"/>
    <s v="Los Altos ES-2-21st Century classroom"/>
  </r>
  <r>
    <s v="Los Molinos-21st Century classroom-Technology"/>
    <n v="4"/>
    <s v="Technology"/>
    <x v="7"/>
    <x v="0"/>
    <x v="2"/>
    <x v="2"/>
    <x v="7"/>
    <x v="45"/>
    <s v="2019/20"/>
    <s v="2-1409"/>
    <x v="10"/>
    <n v="0"/>
    <n v="95095.44"/>
    <s v="0175473-IN"/>
    <d v="2019-10-22T00:00:00"/>
    <s v="000000020029495"/>
    <n v="95095.44"/>
    <s v="03-124134"/>
    <m/>
    <s v="21.0"/>
    <s v="00036.0"/>
    <s v="91001"/>
    <s v="85000"/>
    <n v="4300"/>
    <n v="9201101"/>
    <n v="3.3895497330778027E-2"/>
    <s v="Lenovo 300e Laptops, electronic waste, 3 yr sealed battery replacement, 4.5 year warranty, integration services, imaging, asset tag &amp; reporting, cart wiring, and delivery for Los Molinos. Total computers: 245"/>
    <s v="Los Molinos-4-21st Century classroom"/>
  </r>
  <r>
    <s v="Los Molinos-21st Century classroom-Technology"/>
    <n v="4"/>
    <s v="Technology"/>
    <x v="7"/>
    <x v="0"/>
    <x v="2"/>
    <x v="2"/>
    <x v="7"/>
    <x v="45"/>
    <s v="2019/20"/>
    <s v="2-1409"/>
    <x v="10"/>
    <n v="0"/>
    <n v="7847.35"/>
    <s v="0175473-IN"/>
    <d v="2019-10-22T00:00:00"/>
    <s v="000000020029495"/>
    <n v="7847.35"/>
    <s v="03-124134"/>
    <m/>
    <s v="21.0"/>
    <s v="00036.0"/>
    <s v="91001"/>
    <s v="85000"/>
    <n v="4340"/>
    <n v="9201101"/>
    <n v="2.7970829198401201E-3"/>
    <s v="Lenovo 300e Laptops, electronic waste, 3 yr sealed battery replacement, 4.5 year warranty, integration services, imaging, asset tag &amp; reporting, cart wiring, and delivery for Los Molinos. Total computers: 245"/>
    <s v="Los Molinos-4-21st Century classroom"/>
  </r>
  <r>
    <s v="Los Molinos-21st Century classroom-Technology"/>
    <n v="4"/>
    <s v="Technology"/>
    <x v="7"/>
    <x v="0"/>
    <x v="2"/>
    <x v="2"/>
    <x v="7"/>
    <x v="45"/>
    <s v="2019/20"/>
    <m/>
    <x v="10"/>
    <n v="0"/>
    <n v="367.5"/>
    <s v="0175473-IN"/>
    <d v="2019-10-22T00:00:00"/>
    <s v="000000020029495"/>
    <n v="367.5"/>
    <s v="03-124134"/>
    <m/>
    <s v="21.0"/>
    <s v="00036.0"/>
    <s v="91001"/>
    <s v="85000"/>
    <n v="4340"/>
    <n v="9201101"/>
    <n v="1.3099045831283735E-4"/>
    <s v="Lenovo 300e Laptops, electronic waste, 3 yr sealed battery replacement, 4.5 year warranty, integration services, imaging, asset tag &amp; reporting, cart wiring, and delivery for Los Molinos. Total computers: 245"/>
    <s v="Los Molinos-4-21st Century classroom"/>
  </r>
  <r>
    <s v="Los Molinos-21st Century classroom-Technology"/>
    <n v="4"/>
    <s v="Technology"/>
    <x v="7"/>
    <x v="0"/>
    <x v="2"/>
    <x v="2"/>
    <x v="7"/>
    <x v="45"/>
    <s v="2019/20"/>
    <m/>
    <x v="10"/>
    <n v="0"/>
    <n v="735"/>
    <s v="0175473-IN"/>
    <d v="2019-10-22T00:00:00"/>
    <s v="000000020029495"/>
    <n v="735"/>
    <s v="03-124134"/>
    <m/>
    <s v="21.0"/>
    <s v="00036.0"/>
    <s v="91001"/>
    <s v="85000"/>
    <n v="4340"/>
    <n v="9201101"/>
    <n v="2.619809166256747E-4"/>
    <s v="Lenovo 300e Laptops, electronic waste, 3 yr sealed battery replacement, 4.5 year warranty, integration services, imaging, asset tag &amp; reporting, cart wiring, and delivery for Los Molinos. Total computers: 245"/>
    <s v="Los Molinos-4-21st Century classroom"/>
  </r>
  <r>
    <s v="Los Molinos-21st Century classroom-Technology"/>
    <n v="4"/>
    <s v="Technology"/>
    <x v="7"/>
    <x v="0"/>
    <x v="2"/>
    <x v="2"/>
    <x v="7"/>
    <x v="45"/>
    <s v="2019/20"/>
    <m/>
    <x v="10"/>
    <n v="0"/>
    <n v="1225"/>
    <s v="0175473-IN"/>
    <d v="2019-10-22T00:00:00"/>
    <s v="000000020029495"/>
    <n v="1225"/>
    <s v="03-124134"/>
    <m/>
    <s v="21.0"/>
    <s v="00036.0"/>
    <s v="91001"/>
    <s v="85000"/>
    <n v="4340"/>
    <n v="9201101"/>
    <n v="4.3663486104279114E-4"/>
    <s v="Lenovo 300e Laptops, electronic waste, 3 yr sealed battery replacement, 4.5 year warranty, integration services, imaging, asset tag &amp; reporting, cart wiring, and delivery for Los Molinos. Total computers: 245"/>
    <s v="Los Molinos-4-21st Century classroom"/>
  </r>
  <r>
    <s v="Los Molinos-21st Century classroom-Technology"/>
    <n v="4"/>
    <s v="Technology"/>
    <x v="7"/>
    <x v="0"/>
    <x v="2"/>
    <x v="2"/>
    <x v="7"/>
    <x v="45"/>
    <s v="2019/20"/>
    <m/>
    <x v="10"/>
    <n v="0"/>
    <n v="2327.5"/>
    <s v="0175473-IN"/>
    <d v="2019-10-22T00:00:00"/>
    <s v="000000020029495"/>
    <n v="2327.5"/>
    <s v="03-124134"/>
    <m/>
    <s v="21.0"/>
    <s v="00036.0"/>
    <s v="91001"/>
    <s v="85000"/>
    <n v="4340"/>
    <n v="9201101"/>
    <n v="8.2960623598130317E-4"/>
    <s v="Lenovo 300e Laptops, electronic waste, 3 yr sealed battery replacement, 4.5 year warranty, integration services, imaging, asset tag &amp; reporting, cart wiring, and delivery for Los Molinos. Total computers: 245"/>
    <s v="Los Molinos-4-21st Century classroom"/>
  </r>
  <r>
    <s v="Los Molinos-21st Century classroom-Technology"/>
    <n v="4"/>
    <s v="Technology"/>
    <x v="7"/>
    <x v="0"/>
    <x v="2"/>
    <x v="2"/>
    <x v="7"/>
    <x v="45"/>
    <s v="2019/20"/>
    <m/>
    <x v="10"/>
    <n v="0"/>
    <n v="2851.8"/>
    <s v="0175473-IN"/>
    <d v="2019-10-22T00:00:00"/>
    <s v="000000020029495"/>
    <n v="2851.8"/>
    <s v="03-124134"/>
    <m/>
    <s v="21.0"/>
    <s v="00036.0"/>
    <s v="91001"/>
    <s v="85000"/>
    <n v="4340"/>
    <n v="9201101"/>
    <n v="1.0164859565076178E-3"/>
    <s v="Lenovo 300e Laptops, electronic waste, 3 yr sealed battery replacement, 4.5 year warranty, integration services, imaging, asset tag &amp; reporting, cart wiring, and delivery for Los Molinos. Total computers: 245"/>
    <s v="Los Molinos-4-21st Century classroom"/>
  </r>
  <r>
    <s v="Los Robles-21st Century classroom-Technology"/>
    <n v="9"/>
    <s v="Technology"/>
    <x v="29"/>
    <x v="0"/>
    <x v="2"/>
    <x v="2"/>
    <x v="7"/>
    <x v="45"/>
    <s v="2019/20"/>
    <s v="2-1409"/>
    <x v="10"/>
    <n v="0"/>
    <n v="50458.8"/>
    <s v="0175393-IN"/>
    <d v="2019-10-22T00:00:00"/>
    <s v="000000020029495"/>
    <n v="50458.8"/>
    <m/>
    <m/>
    <s v="21.0"/>
    <s v="00036.0"/>
    <s v="91001"/>
    <s v="85000"/>
    <n v="4300"/>
    <n v="9211101"/>
    <n v="1.798536418480489E-2"/>
    <s v="Lenovo 300e Laptops, electronic waste, 3 yr sealed battery replacement, 4.5 year warranty, integration services, imaging, asset tag &amp; reporting, cart wiring, and delivery for Los Robles. Total computers: 130"/>
    <s v="Los Robles-9-21st Century classroom"/>
  </r>
  <r>
    <s v="Los Robles-21st Century classroom-Technology"/>
    <n v="9"/>
    <s v="Technology"/>
    <x v="29"/>
    <x v="0"/>
    <x v="2"/>
    <x v="2"/>
    <x v="7"/>
    <x v="45"/>
    <s v="2019/20"/>
    <s v="2-1409"/>
    <x v="10"/>
    <n v="0"/>
    <n v="4163.8999999999996"/>
    <s v="0175393-IN"/>
    <d v="2019-10-22T00:00:00"/>
    <s v="000000020029495"/>
    <n v="4163.8999999999996"/>
    <m/>
    <m/>
    <s v="21.0"/>
    <s v="00036.0"/>
    <s v="91001"/>
    <s v="85000"/>
    <n v="4340"/>
    <n v="9211101"/>
    <n v="1.4841664472621044E-3"/>
    <s v="Lenovo 300e Laptops, electronic waste, 3 yr sealed battery replacement, 4.5 year warranty, integration services, imaging, asset tag &amp; reporting, cart wiring, and delivery for Los Robles. Total computers: 130"/>
    <s v="Los Robles-9-21st Century classroom"/>
  </r>
  <r>
    <s v="Los Robles-21st Century classroom-Technology"/>
    <n v="9"/>
    <s v="Technology"/>
    <x v="29"/>
    <x v="0"/>
    <x v="2"/>
    <x v="2"/>
    <x v="7"/>
    <x v="45"/>
    <s v="2019/20"/>
    <m/>
    <x v="10"/>
    <n v="0"/>
    <n v="195"/>
    <s v="0175393-IN"/>
    <d v="2019-10-22T00:00:00"/>
    <s v="000000020029495"/>
    <n v="195"/>
    <m/>
    <m/>
    <s v="21.0"/>
    <s v="00036.0"/>
    <s v="91001"/>
    <s v="85000"/>
    <n v="4340"/>
    <n v="9211101"/>
    <n v="6.9505141145587168E-5"/>
    <s v="Lenovo 300e Laptops, electronic waste, 3 yr sealed battery replacement, 4.5 year warranty, integration services, imaging, asset tag &amp; reporting, cart wiring, and delivery for Los Robles. Total computers: 130"/>
    <s v="Los Robles-9-21st Century classroom"/>
  </r>
  <r>
    <s v="Los Robles-21st Century classroom-Technology"/>
    <n v="9"/>
    <s v="Technology"/>
    <x v="29"/>
    <x v="0"/>
    <x v="2"/>
    <x v="2"/>
    <x v="7"/>
    <x v="45"/>
    <s v="2019/20"/>
    <m/>
    <x v="10"/>
    <n v="0"/>
    <n v="390"/>
    <s v="0175393-IN"/>
    <d v="2019-10-22T00:00:00"/>
    <s v="000000020029495"/>
    <n v="390"/>
    <m/>
    <m/>
    <s v="21.0"/>
    <s v="00036.0"/>
    <s v="91001"/>
    <s v="85000"/>
    <n v="4340"/>
    <n v="9211101"/>
    <n v="1.3901028229117434E-4"/>
    <s v="Lenovo 300e Laptops, electronic waste, 3 yr sealed battery replacement, 4.5 year warranty, integration services, imaging, asset tag &amp; reporting, cart wiring, and delivery for Los Robles. Total computers: 130"/>
    <s v="Los Robles-9-21st Century classroom"/>
  </r>
  <r>
    <s v="Los Robles-21st Century classroom-Technology"/>
    <n v="9"/>
    <s v="Technology"/>
    <x v="29"/>
    <x v="0"/>
    <x v="2"/>
    <x v="2"/>
    <x v="7"/>
    <x v="45"/>
    <s v="2019/20"/>
    <m/>
    <x v="10"/>
    <n v="0"/>
    <n v="650"/>
    <s v="0175393-IN"/>
    <d v="2019-10-22T00:00:00"/>
    <s v="000000020029495"/>
    <n v="650"/>
    <m/>
    <m/>
    <s v="21.0"/>
    <s v="00036.0"/>
    <s v="91001"/>
    <s v="85000"/>
    <n v="4340"/>
    <n v="9211101"/>
    <n v="2.3168380381862388E-4"/>
    <s v="Lenovo 300e Laptops, electronic waste, 3 yr sealed battery replacement, 4.5 year warranty, integration services, imaging, asset tag &amp; reporting, cart wiring, and delivery for Los Robles. Total computers: 130"/>
    <s v="Los Robles-9-21st Century classroom"/>
  </r>
  <r>
    <s v="Los Robles-21st Century classroom-Technology"/>
    <n v="9"/>
    <s v="Technology"/>
    <x v="29"/>
    <x v="0"/>
    <x v="2"/>
    <x v="2"/>
    <x v="7"/>
    <x v="45"/>
    <s v="2019/20"/>
    <m/>
    <x v="10"/>
    <n v="0"/>
    <n v="1235"/>
    <s v="0175393-IN"/>
    <d v="2019-10-22T00:00:00"/>
    <s v="000000020029495"/>
    <n v="1235"/>
    <m/>
    <m/>
    <s v="21.0"/>
    <s v="00036.0"/>
    <s v="91001"/>
    <s v="85000"/>
    <n v="4340"/>
    <n v="9211101"/>
    <n v="4.4019922725538536E-4"/>
    <s v="Lenovo 300e Laptops, electronic waste, 3 yr sealed battery replacement, 4.5 year warranty, integration services, imaging, asset tag &amp; reporting, cart wiring, and delivery for Los Robles. Total computers: 130"/>
    <s v="Los Robles-9-21st Century classroom"/>
  </r>
  <r>
    <s v="Los Robles-21st Century classroom-Technology"/>
    <n v="9"/>
    <s v="Technology"/>
    <x v="29"/>
    <x v="0"/>
    <x v="2"/>
    <x v="2"/>
    <x v="7"/>
    <x v="45"/>
    <s v="2019/20"/>
    <m/>
    <x v="10"/>
    <n v="0"/>
    <n v="1513.2"/>
    <s v="0175393-IN"/>
    <d v="2019-10-22T00:00:00"/>
    <s v="000000020029495"/>
    <n v="1513.2"/>
    <m/>
    <m/>
    <s v="21.0"/>
    <s v="00036.0"/>
    <s v="91001"/>
    <s v="85000"/>
    <n v="4340"/>
    <n v="9211101"/>
    <n v="5.3935989528975639E-4"/>
    <s v="Lenovo 300e Laptops, electronic waste, 3 yr sealed battery replacement, 4.5 year warranty, integration services, imaging, asset tag &amp; reporting, cart wiring, and delivery for Los Robles. Total computers: 130"/>
    <s v="Los Robles-9-21st Century classroom"/>
  </r>
  <r>
    <s v="Mesa Robles-21st Century classroom-Technology"/>
    <n v="1"/>
    <s v="Technology"/>
    <x v="5"/>
    <x v="0"/>
    <x v="2"/>
    <x v="2"/>
    <x v="7"/>
    <x v="45"/>
    <s v="2019/20"/>
    <s v="2-1409"/>
    <x v="10"/>
    <n v="0"/>
    <n v="357093.08"/>
    <s v="0175413-IN"/>
    <d v="2019-10-22T00:00:00"/>
    <s v="000000020029495"/>
    <n v="357093.08"/>
    <s v="03-120779"/>
    <m/>
    <s v="21.0"/>
    <s v="00036.0"/>
    <s v="91001"/>
    <s v="85000"/>
    <n v="4300"/>
    <n v="9221101"/>
    <n v="0.12728105091032024"/>
    <s v="Lenovo 300e Laptops, electronic waste, 3 yr sealed battery replacement, 4.5 year warranty, integration services, imaging, asset tag &amp; reporting, cart wiring, and delivery for Mesa Robles. Total computers: 920"/>
    <s v="Mesa Robles-1-21st Century classroom"/>
  </r>
  <r>
    <s v="Mesa Robles-21st Century classroom-Technology"/>
    <n v="1"/>
    <s v="Technology"/>
    <x v="5"/>
    <x v="0"/>
    <x v="2"/>
    <x v="2"/>
    <x v="7"/>
    <x v="45"/>
    <s v="2019/20"/>
    <s v="2-1409"/>
    <x v="10"/>
    <n v="0"/>
    <n v="29467.599999999999"/>
    <s v="0175413-IN"/>
    <d v="2019-10-22T00:00:00"/>
    <s v="000000020029495"/>
    <n v="29467.599999999999"/>
    <s v="03-120779"/>
    <m/>
    <s v="21.0"/>
    <s v="00036.0"/>
    <s v="91001"/>
    <s v="85000"/>
    <n v="4340"/>
    <n v="9221101"/>
    <n v="1.0503331780624124E-2"/>
    <s v="Lenovo 300e Laptops, electronic waste, 3 yr sealed battery replacement, 4.5 year warranty, integration services, imaging, asset tag &amp; reporting, cart wiring, and delivery for Mesa Robles. Total computers: 920"/>
    <s v="Mesa Robles-1-21st Century classroom"/>
  </r>
  <r>
    <s v="Mesa Robles-21st Century classroom-Technology"/>
    <n v="1"/>
    <s v="Technology"/>
    <x v="5"/>
    <x v="0"/>
    <x v="2"/>
    <x v="2"/>
    <x v="7"/>
    <x v="45"/>
    <s v="2019/20"/>
    <m/>
    <x v="10"/>
    <n v="0"/>
    <n v="1380"/>
    <s v="0175413-IN"/>
    <d v="2019-10-22T00:00:00"/>
    <s v="000000020029495"/>
    <n v="1380"/>
    <s v="03-120779"/>
    <m/>
    <s v="21.0"/>
    <s v="00036.0"/>
    <s v="91001"/>
    <s v="85000"/>
    <n v="4340"/>
    <n v="9221101"/>
    <n v="4.9188253733800148E-4"/>
    <s v="Lenovo 300e Laptops, electronic waste, 3 yr sealed battery replacement, 4.5 year warranty, integration services, imaging, asset tag &amp; reporting, cart wiring, and delivery for Mesa Robles. Total computers: 920"/>
    <s v="Mesa Robles-1-21st Century classroom"/>
  </r>
  <r>
    <s v="Mesa Robles-21st Century classroom-Technology"/>
    <n v="1"/>
    <s v="Technology"/>
    <x v="5"/>
    <x v="0"/>
    <x v="2"/>
    <x v="2"/>
    <x v="7"/>
    <x v="45"/>
    <s v="2019/20"/>
    <m/>
    <x v="10"/>
    <n v="0"/>
    <n v="2760"/>
    <s v="0175413-IN"/>
    <d v="2019-10-22T00:00:00"/>
    <s v="000000020029495"/>
    <n v="2760"/>
    <s v="03-120779"/>
    <m/>
    <s v="21.0"/>
    <s v="00036.0"/>
    <s v="91001"/>
    <s v="85000"/>
    <n v="4340"/>
    <n v="9221101"/>
    <n v="9.8376507467600295E-4"/>
    <s v="Lenovo 300e Laptops, electronic waste, 3 yr sealed battery replacement, 4.5 year warranty, integration services, imaging, asset tag &amp; reporting, cart wiring, and delivery for Mesa Robles. Total computers: 920"/>
    <s v="Mesa Robles-1-21st Century classroom"/>
  </r>
  <r>
    <s v="Mesa Robles-21st Century classroom-Technology"/>
    <n v="1"/>
    <s v="Technology"/>
    <x v="5"/>
    <x v="0"/>
    <x v="2"/>
    <x v="2"/>
    <x v="7"/>
    <x v="45"/>
    <s v="2019/20"/>
    <m/>
    <x v="10"/>
    <n v="0"/>
    <n v="4600"/>
    <s v="0175413-IN"/>
    <d v="2019-10-22T00:00:00"/>
    <s v="000000020029495"/>
    <n v="4600"/>
    <s v="03-120779"/>
    <m/>
    <s v="21.0"/>
    <s v="00036.0"/>
    <s v="91001"/>
    <s v="85000"/>
    <n v="4340"/>
    <n v="9221101"/>
    <n v="1.6396084577933383E-3"/>
    <s v="Lenovo 300e Laptops, electronic waste, 3 yr sealed battery replacement, 4.5 year warranty, integration services, imaging, asset tag &amp; reporting, cart wiring, and delivery for Mesa Robles. Total computers: 920"/>
    <s v="Mesa Robles-1-21st Century classroom"/>
  </r>
  <r>
    <s v="Mesa Robles-21st Century classroom-Technology"/>
    <n v="1"/>
    <s v="Technology"/>
    <x v="5"/>
    <x v="0"/>
    <x v="2"/>
    <x v="2"/>
    <x v="7"/>
    <x v="45"/>
    <s v="2019/20"/>
    <m/>
    <x v="10"/>
    <n v="0"/>
    <n v="8740"/>
    <s v="0175413-IN"/>
    <d v="2019-10-22T00:00:00"/>
    <s v="000000020029495"/>
    <n v="8740"/>
    <s v="03-120779"/>
    <m/>
    <s v="21.0"/>
    <s v="00036.0"/>
    <s v="91001"/>
    <s v="85000"/>
    <n v="4340"/>
    <n v="9221101"/>
    <n v="3.1152560698073425E-3"/>
    <s v="Lenovo 300e Laptops, electronic waste, 3 yr sealed battery replacement, 4.5 year warranty, integration services, imaging, asset tag &amp; reporting, cart wiring, and delivery for Mesa Robles. Total computers: 920"/>
    <s v="Mesa Robles-1-21st Century classroom"/>
  </r>
  <r>
    <s v="Mesa Robles-21st Century classroom-Technology"/>
    <n v="1"/>
    <s v="Technology"/>
    <x v="5"/>
    <x v="0"/>
    <x v="2"/>
    <x v="2"/>
    <x v="7"/>
    <x v="45"/>
    <s v="2019/20"/>
    <m/>
    <x v="10"/>
    <n v="0"/>
    <n v="10708.8"/>
    <s v="0175413-IN"/>
    <d v="2019-10-22T00:00:00"/>
    <s v="000000020029495"/>
    <n v="10708.8"/>
    <s v="03-120779"/>
    <m/>
    <s v="21.0"/>
    <s v="00036.0"/>
    <s v="91001"/>
    <s v="85000"/>
    <n v="4340"/>
    <n v="9221101"/>
    <n v="3.817008489742891E-3"/>
    <s v="Lenovo 300e Laptops, electronic waste, 3 yr sealed battery replacement, 4.5 year warranty, integration services, imaging, asset tag &amp; reporting, cart wiring, and delivery for Mesa Robles. Total computers: 920"/>
    <s v="Mesa Robles-1-21st Century classroom"/>
  </r>
  <r>
    <s v="Nelson-21st Century classroom-Technology"/>
    <n v="1"/>
    <s v="Technology"/>
    <x v="0"/>
    <x v="0"/>
    <x v="2"/>
    <x v="2"/>
    <x v="7"/>
    <x v="45"/>
    <s v="2019/20"/>
    <s v="2-1409"/>
    <x v="10"/>
    <n v="0"/>
    <n v="85781.75"/>
    <s v="0175468-IN"/>
    <d v="2019-10-22T00:00:00"/>
    <s v="000000020029495"/>
    <n v="85781.75"/>
    <s v="03-119946"/>
    <m/>
    <s v="21.0"/>
    <s v="00036.0"/>
    <s v="91001"/>
    <s v="85000"/>
    <n v="4300"/>
    <n v="9231101"/>
    <n v="3.0575757135720368E-2"/>
    <s v="Lenovo 300e Laptops, electronic waste, 3 yr sealed battery replacement, 4.5 year warranty, integration services, imaging, asset tag &amp; reporting, cart wiring, and delivery for Nelson. Total computers: 220"/>
    <s v="Nelson-1-21st Century classroom"/>
  </r>
  <r>
    <s v="Nelson-21st Century classroom-Technology"/>
    <n v="1"/>
    <s v="Technology"/>
    <x v="0"/>
    <x v="0"/>
    <x v="2"/>
    <x v="2"/>
    <x v="7"/>
    <x v="45"/>
    <s v="2019/20"/>
    <s v="2-1409"/>
    <x v="10"/>
    <n v="0"/>
    <n v="7046.6"/>
    <s v="0175468-IN"/>
    <d v="2019-10-22T00:00:00"/>
    <s v="000000020029495"/>
    <n v="7046.6"/>
    <s v="03-119946"/>
    <m/>
    <s v="21.0"/>
    <s v="00036.0"/>
    <s v="91001"/>
    <s v="85000"/>
    <n v="4340"/>
    <n v="9231101"/>
    <n v="2.5116662953666383E-3"/>
    <s v="Lenovo 300e Laptops, electronic waste, 3 yr sealed battery replacement, 4.5 year warranty, integration services, imaging, asset tag &amp; reporting, cart wiring, and delivery for Nelson. Total computers: 220"/>
    <s v="Nelson-1-21st Century classroom"/>
  </r>
  <r>
    <s v="Nelson-21st Century classroom-Technology"/>
    <n v="1"/>
    <s v="Technology"/>
    <x v="0"/>
    <x v="0"/>
    <x v="2"/>
    <x v="2"/>
    <x v="7"/>
    <x v="45"/>
    <s v="2019/20"/>
    <m/>
    <x v="10"/>
    <n v="0"/>
    <n v="330"/>
    <s v="0175468-IN"/>
    <d v="2019-10-22T00:00:00"/>
    <s v="000000020029495"/>
    <n v="330"/>
    <s v="03-119946"/>
    <m/>
    <s v="21.0"/>
    <s v="00036.0"/>
    <s v="91001"/>
    <s v="85000"/>
    <n v="4340"/>
    <n v="9231101"/>
    <n v="1.1762408501560904E-4"/>
    <s v="Lenovo 300e Laptops, electronic waste, 3 yr sealed battery replacement, 4.5 year warranty, integration services, imaging, asset tag &amp; reporting, cart wiring, and delivery for Nelson. Total computers: 220"/>
    <s v="Nelson-1-21st Century classroom"/>
  </r>
  <r>
    <s v="Nelson-21st Century classroom-Technology"/>
    <n v="1"/>
    <s v="Technology"/>
    <x v="0"/>
    <x v="0"/>
    <x v="2"/>
    <x v="2"/>
    <x v="7"/>
    <x v="45"/>
    <s v="2019/20"/>
    <m/>
    <x v="10"/>
    <n v="0"/>
    <n v="660"/>
    <s v="0175468-IN"/>
    <d v="2019-10-22T00:00:00"/>
    <s v="000000020029495"/>
    <n v="660"/>
    <s v="03-119946"/>
    <m/>
    <s v="21.0"/>
    <s v="00036.0"/>
    <s v="91001"/>
    <s v="85000"/>
    <n v="4340"/>
    <n v="9231101"/>
    <n v="2.3524817003121808E-4"/>
    <s v="Lenovo 300e Laptops, electronic waste, 3 yr sealed battery replacement, 4.5 year warranty, integration services, imaging, asset tag &amp; reporting, cart wiring, and delivery for Nelson. Total computers: 220"/>
    <s v="Nelson-1-21st Century classroom"/>
  </r>
  <r>
    <s v="Nelson-21st Century classroom-Technology"/>
    <n v="1"/>
    <s v="Technology"/>
    <x v="0"/>
    <x v="0"/>
    <x v="2"/>
    <x v="2"/>
    <x v="7"/>
    <x v="45"/>
    <s v="2019/20"/>
    <m/>
    <x v="10"/>
    <n v="0"/>
    <n v="1100"/>
    <s v="0175468-IN"/>
    <d v="2019-10-22T00:00:00"/>
    <s v="000000020029495"/>
    <n v="1100"/>
    <s v="03-119946"/>
    <m/>
    <s v="21.0"/>
    <s v="00036.0"/>
    <s v="91001"/>
    <s v="85000"/>
    <n v="4340"/>
    <n v="9231101"/>
    <n v="3.9208028338536346E-4"/>
    <s v="Lenovo 300e Laptops, electronic waste, 3 yr sealed battery replacement, 4.5 year warranty, integration services, imaging, asset tag &amp; reporting, cart wiring, and delivery for Nelson. Total computers: 220"/>
    <s v="Nelson-1-21st Century classroom"/>
  </r>
  <r>
    <s v="Nelson-21st Century classroom-Technology"/>
    <n v="1"/>
    <s v="Technology"/>
    <x v="0"/>
    <x v="0"/>
    <x v="2"/>
    <x v="2"/>
    <x v="7"/>
    <x v="45"/>
    <s v="2019/20"/>
    <m/>
    <x v="10"/>
    <n v="0"/>
    <n v="2090"/>
    <s v="0175468-IN"/>
    <d v="2019-10-22T00:00:00"/>
    <s v="000000020029495"/>
    <n v="2090"/>
    <s v="03-119946"/>
    <m/>
    <s v="21.0"/>
    <s v="00036.0"/>
    <s v="91001"/>
    <s v="85000"/>
    <n v="4340"/>
    <n v="9231101"/>
    <n v="7.4495253843219055E-4"/>
    <s v="Lenovo 300e Laptops, electronic waste, 3 yr sealed battery replacement, 4.5 year warranty, integration services, imaging, asset tag &amp; reporting, cart wiring, and delivery for Nelson. Total computers: 220"/>
    <s v="Nelson-1-21st Century classroom"/>
  </r>
  <r>
    <s v="Nelson-21st Century classroom-Technology"/>
    <n v="1"/>
    <s v="Technology"/>
    <x v="0"/>
    <x v="0"/>
    <x v="2"/>
    <x v="2"/>
    <x v="7"/>
    <x v="45"/>
    <s v="2019/20"/>
    <m/>
    <x v="10"/>
    <n v="0"/>
    <n v="2560.8000000000002"/>
    <s v="0175468-IN"/>
    <d v="2019-10-22T00:00:00"/>
    <s v="000000020029495"/>
    <n v="2560.8000000000002"/>
    <s v="03-119946"/>
    <m/>
    <s v="21.0"/>
    <s v="00036.0"/>
    <s v="91001"/>
    <s v="85000"/>
    <n v="4340"/>
    <n v="9231101"/>
    <n v="9.1276289972112628E-4"/>
    <s v="Lenovo 300e Laptops, electronic waste, 3 yr sealed battery replacement, 4.5 year warranty, integration services, imaging, asset tag &amp; reporting, cart wiring, and delivery for Nelson. Total computers: 220"/>
    <s v="Nelson-1-21st Century classroom"/>
  </r>
  <r>
    <s v="Newton-21st Century classroom-Technology"/>
    <n v="1"/>
    <s v="Technology"/>
    <x v="8"/>
    <x v="0"/>
    <x v="2"/>
    <x v="2"/>
    <x v="7"/>
    <x v="45"/>
    <s v="2019/20"/>
    <s v="2-1409"/>
    <x v="10"/>
    <n v="0"/>
    <n v="242590.4"/>
    <s v="0175374-IN"/>
    <d v="2019-10-22T00:00:00"/>
    <s v="000000020029495"/>
    <n v="242590.4"/>
    <s v="03-121295"/>
    <m/>
    <s v="21.0"/>
    <s v="00036.0"/>
    <s v="91001"/>
    <s v="85000"/>
    <n v="4300"/>
    <n v="9241101"/>
    <n v="8.6468102525971521E-2"/>
    <s v="Lenovo 300e Laptops, electronic waste, 3 yr sealed battery replacement, 4.5 year warranty, integration services, imaging, asset tag &amp; reporting, cart wiring, and delivery for Newton. Total computers: 625"/>
    <s v="Newton-1-21st Century classroom"/>
  </r>
  <r>
    <s v="Newton-21st Century classroom-Technology"/>
    <n v="1"/>
    <s v="Technology"/>
    <x v="8"/>
    <x v="0"/>
    <x v="2"/>
    <x v="2"/>
    <x v="7"/>
    <x v="45"/>
    <s v="2019/20"/>
    <s v="2-1409"/>
    <x v="10"/>
    <n v="0"/>
    <n v="20018.75"/>
    <s v="0175374-IN"/>
    <d v="2019-10-22T00:00:00"/>
    <s v="000000020029495"/>
    <n v="20018.75"/>
    <s v="03-121295"/>
    <m/>
    <s v="21.0"/>
    <s v="00036.0"/>
    <s v="91001"/>
    <s v="85000"/>
    <n v="4340"/>
    <n v="9241101"/>
    <n v="7.1354156118370411E-3"/>
    <s v="Lenovo 300e Laptops, electronic waste, 3 yr sealed battery replacement, 4.5 year warranty, integration services, imaging, asset tag &amp; reporting, cart wiring, and delivery for Newton. Total computers: 625"/>
    <s v="Newton-1-21st Century classroom"/>
  </r>
  <r>
    <s v="Newton-21st Century classroom-Technology"/>
    <n v="1"/>
    <s v="Technology"/>
    <x v="8"/>
    <x v="0"/>
    <x v="2"/>
    <x v="2"/>
    <x v="7"/>
    <x v="45"/>
    <s v="2019/20"/>
    <m/>
    <x v="10"/>
    <n v="0"/>
    <n v="937.5"/>
    <s v="0175374-IN"/>
    <d v="2019-10-22T00:00:00"/>
    <s v="000000020029495"/>
    <n v="937.5"/>
    <s v="03-121295"/>
    <m/>
    <s v="21.0"/>
    <s v="00036.0"/>
    <s v="91001"/>
    <s v="85000"/>
    <n v="4340"/>
    <n v="9241101"/>
    <n v="3.3415933243070752E-4"/>
    <s v="Lenovo 300e Laptops, electronic waste, 3 yr sealed battery replacement, 4.5 year warranty, integration services, imaging, asset tag &amp; reporting, cart wiring, and delivery for Newton. Total computers: 625"/>
    <s v="Newton-1-21st Century classroom"/>
  </r>
  <r>
    <s v="Newton-21st Century classroom-Technology"/>
    <n v="1"/>
    <s v="Technology"/>
    <x v="8"/>
    <x v="0"/>
    <x v="2"/>
    <x v="2"/>
    <x v="7"/>
    <x v="45"/>
    <s v="2019/20"/>
    <m/>
    <x v="10"/>
    <n v="0"/>
    <n v="1875"/>
    <s v="0175374-IN"/>
    <d v="2019-10-22T00:00:00"/>
    <s v="000000020029495"/>
    <n v="1875"/>
    <s v="03-121295"/>
    <m/>
    <s v="21.0"/>
    <s v="00036.0"/>
    <s v="91001"/>
    <s v="85000"/>
    <n v="4340"/>
    <n v="9241101"/>
    <n v="6.6831866486141505E-4"/>
    <s v="Lenovo 300e Laptops, electronic waste, 3 yr sealed battery replacement, 4.5 year warranty, integration services, imaging, asset tag &amp; reporting, cart wiring, and delivery for Newton. Total computers: 625"/>
    <s v="Newton-1-21st Century classroom"/>
  </r>
  <r>
    <s v="Newton-21st Century classroom-Technology"/>
    <n v="1"/>
    <s v="Technology"/>
    <x v="8"/>
    <x v="0"/>
    <x v="2"/>
    <x v="2"/>
    <x v="7"/>
    <x v="45"/>
    <s v="2019/20"/>
    <m/>
    <x v="10"/>
    <n v="0"/>
    <n v="3125"/>
    <s v="0175374-IN"/>
    <d v="2019-10-22T00:00:00"/>
    <s v="000000020029495"/>
    <n v="3125"/>
    <s v="03-121295"/>
    <m/>
    <s v="21.0"/>
    <s v="00036.0"/>
    <s v="91001"/>
    <s v="85000"/>
    <n v="4340"/>
    <n v="9241101"/>
    <n v="1.1138644414356916E-3"/>
    <s v="Lenovo 300e Laptops, electronic waste, 3 yr sealed battery replacement, 4.5 year warranty, integration services, imaging, asset tag &amp; reporting, cart wiring, and delivery for Newton. Total computers: 625"/>
    <s v="Newton-1-21st Century classroom"/>
  </r>
  <r>
    <s v="Newton-21st Century classroom-Technology"/>
    <n v="1"/>
    <s v="Technology"/>
    <x v="8"/>
    <x v="0"/>
    <x v="2"/>
    <x v="2"/>
    <x v="7"/>
    <x v="45"/>
    <s v="2019/20"/>
    <m/>
    <x v="10"/>
    <n v="0"/>
    <n v="5937.5"/>
    <s v="0175374-IN"/>
    <d v="2019-10-22T00:00:00"/>
    <s v="000000020029495"/>
    <n v="5937.5"/>
    <s v="03-121295"/>
    <m/>
    <s v="21.0"/>
    <s v="00036.0"/>
    <s v="91001"/>
    <s v="85000"/>
    <n v="4340"/>
    <n v="9241101"/>
    <n v="2.1163424387278143E-3"/>
    <s v="Lenovo 300e Laptops, electronic waste, 3 yr sealed battery replacement, 4.5 year warranty, integration services, imaging, asset tag &amp; reporting, cart wiring, and delivery for Newton. Total computers: 625"/>
    <s v="Newton-1-21st Century classroom"/>
  </r>
  <r>
    <s v="Newton-21st Century classroom-Technology"/>
    <n v="1"/>
    <s v="Technology"/>
    <x v="8"/>
    <x v="0"/>
    <x v="2"/>
    <x v="2"/>
    <x v="7"/>
    <x v="45"/>
    <s v="2019/20"/>
    <m/>
    <x v="10"/>
    <n v="0"/>
    <n v="7275"/>
    <s v="0175374-IN"/>
    <d v="2019-10-22T00:00:00"/>
    <s v="000000020029495"/>
    <n v="7275"/>
    <s v="03-121295"/>
    <m/>
    <s v="21.0"/>
    <s v="00036.0"/>
    <s v="91001"/>
    <s v="85000"/>
    <n v="4340"/>
    <n v="9241101"/>
    <n v="2.5930764196622903E-3"/>
    <s v="Lenovo 300e Laptops, electronic waste, 3 yr sealed battery replacement, 4.5 year warranty, integration services, imaging, asset tag &amp; reporting, cart wiring, and delivery for Newton. Total computers: 625"/>
    <s v="Newton-1-21st Century classroom"/>
  </r>
  <r>
    <s v="Orange Grove-21st Century classroom-Technology"/>
    <n v="3"/>
    <s v="Technology"/>
    <x v="26"/>
    <x v="0"/>
    <x v="2"/>
    <x v="2"/>
    <x v="7"/>
    <x v="45"/>
    <s v="2019/20"/>
    <s v="2-1409"/>
    <x v="10"/>
    <n v="0"/>
    <n v="15525.78"/>
    <s v="0175595-IN"/>
    <d v="2019-10-22T00:00:00"/>
    <s v="000000020029495"/>
    <n v="15525.78"/>
    <m/>
    <m/>
    <s v="21.0"/>
    <s v="00036.0"/>
    <s v="91001"/>
    <s v="85000"/>
    <n v="4300"/>
    <n v="9251101"/>
    <n v="5.5339565656170988E-3"/>
    <s v="Lenovo 300e Laptops, electronic waste, 3 yr sealed battery replacement, 4.5 year warranty, integration services, imaging, asset tag &amp; reporting, cart wiring, and delivery for Orange Grove. Total computers: 40"/>
    <s v="Orange Grove-3-21st Century classroom"/>
  </r>
  <r>
    <s v="Orange Grove-21st Century classroom-Technology"/>
    <n v="3"/>
    <s v="Technology"/>
    <x v="26"/>
    <x v="0"/>
    <x v="2"/>
    <x v="2"/>
    <x v="7"/>
    <x v="45"/>
    <s v="2019/20"/>
    <s v="2-1409"/>
    <x v="10"/>
    <n v="0"/>
    <n v="60"/>
    <s v="0175595-IN"/>
    <d v="2019-10-22T00:00:00"/>
    <s v="000000020029495"/>
    <n v="60"/>
    <m/>
    <m/>
    <s v="21.0"/>
    <s v="00036.0"/>
    <s v="91001"/>
    <s v="85000"/>
    <n v="4340"/>
    <n v="9251101"/>
    <n v="2.138619727556528E-5"/>
    <s v="Lenovo 300e Laptops, electronic waste, 3 yr sealed battery replacement, 4.5 year warranty, integration services, imaging, asset tag &amp; reporting, cart wiring, and delivery for Orange Grove. Total computers: 40"/>
    <s v="Orange Grove-3-21st Century classroom"/>
  </r>
  <r>
    <s v="Orange Grove-21st Century classroom-Technology"/>
    <n v="3"/>
    <s v="Technology"/>
    <x v="26"/>
    <x v="0"/>
    <x v="2"/>
    <x v="2"/>
    <x v="7"/>
    <x v="45"/>
    <s v="2019/20"/>
    <m/>
    <x v="10"/>
    <n v="0"/>
    <n v="120"/>
    <s v="0175595-IN"/>
    <d v="2019-10-22T00:00:00"/>
    <s v="000000020029495"/>
    <n v="120"/>
    <m/>
    <m/>
    <s v="21.0"/>
    <s v="00036.0"/>
    <s v="91001"/>
    <s v="85000"/>
    <n v="4340"/>
    <n v="9251101"/>
    <n v="4.277239455113056E-5"/>
    <s v="Lenovo 300e Laptops, electronic waste, 3 yr sealed battery replacement, 4.5 year warranty, integration services, imaging, asset tag &amp; reporting, cart wiring, and delivery for Orange Grove. Total computers: 40"/>
    <s v="Orange Grove-3-21st Century classroom"/>
  </r>
  <r>
    <s v="Orange Grove-21st Century classroom-Technology"/>
    <n v="3"/>
    <s v="Technology"/>
    <x v="26"/>
    <x v="0"/>
    <x v="2"/>
    <x v="2"/>
    <x v="7"/>
    <x v="45"/>
    <s v="2019/20"/>
    <m/>
    <x v="10"/>
    <n v="0"/>
    <n v="200"/>
    <s v="0175595-IN"/>
    <d v="2019-10-22T00:00:00"/>
    <s v="000000020029495"/>
    <n v="200"/>
    <m/>
    <m/>
    <s v="21.0"/>
    <s v="00036.0"/>
    <s v="91001"/>
    <s v="85000"/>
    <n v="4340"/>
    <n v="9251101"/>
    <n v="7.1287324251884264E-5"/>
    <s v="Lenovo 300e Laptops, electronic waste, 3 yr sealed battery replacement, 4.5 year warranty, integration services, imaging, asset tag &amp; reporting, cart wiring, and delivery for Orange Grove. Total computers: 40"/>
    <s v="Orange Grove-3-21st Century classroom"/>
  </r>
  <r>
    <s v="Orange Grove-21st Century classroom-Technology"/>
    <n v="3"/>
    <s v="Technology"/>
    <x v="26"/>
    <x v="0"/>
    <x v="2"/>
    <x v="2"/>
    <x v="7"/>
    <x v="45"/>
    <s v="2019/20"/>
    <m/>
    <x v="10"/>
    <n v="0"/>
    <n v="380"/>
    <s v="0175595-IN"/>
    <d v="2019-10-22T00:00:00"/>
    <s v="000000020029495"/>
    <n v="380"/>
    <m/>
    <m/>
    <s v="21.0"/>
    <s v="00036.0"/>
    <s v="91001"/>
    <s v="85000"/>
    <n v="4340"/>
    <n v="9251101"/>
    <n v="1.3544591607858011E-4"/>
    <s v="Lenovo 300e Laptops, electronic waste, 3 yr sealed battery replacement, 4.5 year warranty, integration services, imaging, asset tag &amp; reporting, cart wiring, and delivery for Orange Grove. Total computers: 40"/>
    <s v="Orange Grove-3-21st Century classroom"/>
  </r>
  <r>
    <s v="Orange Grove-21st Century classroom-Technology"/>
    <n v="3"/>
    <s v="Technology"/>
    <x v="26"/>
    <x v="0"/>
    <x v="2"/>
    <x v="2"/>
    <x v="7"/>
    <x v="45"/>
    <s v="2019/20"/>
    <m/>
    <x v="10"/>
    <n v="0"/>
    <n v="465.6"/>
    <s v="0175595-IN"/>
    <d v="2019-10-22T00:00:00"/>
    <s v="000000020029495"/>
    <n v="465.6"/>
    <m/>
    <m/>
    <s v="21.0"/>
    <s v="00036.0"/>
    <s v="91001"/>
    <s v="85000"/>
    <n v="4340"/>
    <n v="9251101"/>
    <n v="1.6595689085838658E-4"/>
    <s v="Lenovo 300e Laptops, electronic waste, 3 yr sealed battery replacement, 4.5 year warranty, integration services, imaging, asset tag &amp; reporting, cart wiring, and delivery for Orange Grove. Total computers: 40"/>
    <s v="Orange Grove-3-21st Century classroom"/>
  </r>
  <r>
    <s v="Orange Grove-21st Century classroom-Technology"/>
    <n v="3"/>
    <s v="Technology"/>
    <x v="26"/>
    <x v="0"/>
    <x v="2"/>
    <x v="2"/>
    <x v="7"/>
    <x v="45"/>
    <s v="2019/20"/>
    <m/>
    <x v="10"/>
    <n v="0"/>
    <n v="1281.2"/>
    <s v="0175595-IN"/>
    <d v="2019-10-22T00:00:00"/>
    <s v="000000020029495"/>
    <n v="1281.2"/>
    <m/>
    <m/>
    <s v="21.0"/>
    <s v="00036.0"/>
    <s v="91001"/>
    <s v="85000"/>
    <n v="4340"/>
    <n v="9251101"/>
    <n v="4.5666659915757061E-4"/>
    <s v="Lenovo 300e Laptops, electronic waste, 3 yr sealed battery replacement, 4.5 year warranty, integration services, imaging, asset tag &amp; reporting, cart wiring, and delivery for Orange Grove. Total computers: 40"/>
    <s v="Orange Grove-3-21st Century classroom"/>
  </r>
  <r>
    <s v="Palm Canyon-21st Century classroom-Technology"/>
    <n v="0"/>
    <s v="Technology"/>
    <x v="30"/>
    <x v="0"/>
    <x v="2"/>
    <x v="2"/>
    <x v="7"/>
    <x v="45"/>
    <s v="2019/20"/>
    <s v="2-1409"/>
    <x v="10"/>
    <n v="0"/>
    <n v="7762.89"/>
    <s v="0175575-IN"/>
    <d v="2019-10-22T00:00:00"/>
    <s v="000000020029495"/>
    <n v="7762.89"/>
    <m/>
    <m/>
    <s v="21.0"/>
    <s v="00036.0"/>
    <s v="91001"/>
    <s v="85000"/>
    <n v="4300"/>
    <n v="8031101"/>
    <n v="2.7669782828085494E-3"/>
    <s v="Lenovo 300e Laptops, electronic waste, 3 yr sealed battery replacement, 4.5 year warranty, integration services, imaging, asset tag &amp; reporting, cart wiring, and delivery for Palm Canyon. Total computers: 20"/>
    <s v="Palm Canyon-0-21st Century classroom"/>
  </r>
  <r>
    <s v="Palm Canyon-21st Century classroom-Technology"/>
    <n v="0"/>
    <s v="Technology"/>
    <x v="30"/>
    <x v="0"/>
    <x v="2"/>
    <x v="2"/>
    <x v="7"/>
    <x v="45"/>
    <s v="2019/20"/>
    <s v="2-1409"/>
    <x v="10"/>
    <n v="0"/>
    <n v="30"/>
    <s v="0175575-IN"/>
    <d v="2019-10-22T00:00:00"/>
    <s v="000000020029495"/>
    <n v="30"/>
    <m/>
    <m/>
    <s v="21.0"/>
    <s v="00036.0"/>
    <s v="91001"/>
    <s v="85000"/>
    <n v="4340"/>
    <n v="8031101"/>
    <n v="1.069309863778264E-5"/>
    <s v="Lenovo 300e Laptops, electronic waste, 3 yr sealed battery replacement, 4.5 year warranty, integration services, imaging, asset tag &amp; reporting, cart wiring, and delivery for Palm Canyon. Total computers: 20"/>
    <s v="Palm Canyon-0-21st Century classroom"/>
  </r>
  <r>
    <s v="Palm Canyon-21st Century classroom-Technology"/>
    <n v="0"/>
    <s v="Technology"/>
    <x v="30"/>
    <x v="0"/>
    <x v="2"/>
    <x v="2"/>
    <x v="7"/>
    <x v="45"/>
    <s v="2019/20"/>
    <m/>
    <x v="10"/>
    <n v="0"/>
    <n v="190"/>
    <s v="0175575-IN"/>
    <d v="2019-10-22T00:00:00"/>
    <s v="000000020029495"/>
    <n v="190"/>
    <m/>
    <m/>
    <s v="21.0"/>
    <s v="00036.0"/>
    <s v="91001"/>
    <s v="85000"/>
    <n v="4340"/>
    <n v="8031101"/>
    <n v="6.7722958039290057E-5"/>
    <s v="Lenovo 300e Laptops, electronic waste, 3 yr sealed battery replacement, 4.5 year warranty, integration services, imaging, asset tag &amp; reporting, cart wiring, and delivery for Palm Canyon. Total computers: 20"/>
    <s v="Palm Canyon-0-21st Century classroom"/>
  </r>
  <r>
    <s v="Palm Canyon-21st Century classroom-Technology"/>
    <n v="0"/>
    <s v="Technology"/>
    <x v="30"/>
    <x v="0"/>
    <x v="2"/>
    <x v="2"/>
    <x v="7"/>
    <x v="45"/>
    <s v="2019/20"/>
    <m/>
    <x v="10"/>
    <n v="0"/>
    <n v="232.8"/>
    <s v="0175575-IN"/>
    <d v="2019-10-22T00:00:00"/>
    <s v="000000020029495"/>
    <n v="232.8"/>
    <m/>
    <m/>
    <s v="21.0"/>
    <s v="00036.0"/>
    <s v="91001"/>
    <s v="85000"/>
    <n v="4340"/>
    <n v="8031101"/>
    <n v="8.297844542919329E-5"/>
    <s v="Lenovo 300e Laptops, electronic waste, 3 yr sealed battery replacement, 4.5 year warranty, integration services, imaging, asset tag &amp; reporting, cart wiring, and delivery for Palm Canyon. Total computers: 20"/>
    <s v="Palm Canyon-0-21st Century classroom"/>
  </r>
  <r>
    <s v="Palm Canyon-21st Century classroom-Technology"/>
    <n v="0"/>
    <s v="Technology"/>
    <x v="30"/>
    <x v="0"/>
    <x v="2"/>
    <x v="2"/>
    <x v="7"/>
    <x v="45"/>
    <s v="2019/20"/>
    <m/>
    <x v="10"/>
    <n v="0"/>
    <n v="640.6"/>
    <s v="0175575-IN"/>
    <d v="2019-10-22T00:00:00"/>
    <s v="000000020029495"/>
    <n v="640.6"/>
    <m/>
    <m/>
    <s v="21.0"/>
    <s v="00036.0"/>
    <s v="91001"/>
    <s v="85000"/>
    <n v="4340"/>
    <n v="8031101"/>
    <n v="2.2833329957878531E-4"/>
    <s v="Lenovo 300e Laptops, electronic waste, 3 yr sealed battery replacement, 4.5 year warranty, integration services, imaging, asset tag &amp; reporting, cart wiring, and delivery for Palm Canyon. Total computers: 20"/>
    <s v="Palm Canyon-0-21st Century classroom"/>
  </r>
  <r>
    <s v="Palm Canyon-21st Century classroom-Technology"/>
    <n v="0"/>
    <s v="Technology"/>
    <x v="30"/>
    <x v="0"/>
    <x v="2"/>
    <x v="2"/>
    <x v="7"/>
    <x v="45"/>
    <s v="2019/20"/>
    <m/>
    <x v="10"/>
    <n v="0"/>
    <n v="100"/>
    <s v="0175575-IN"/>
    <d v="2019-10-22T00:00:00"/>
    <s v="000000020029495"/>
    <n v="100"/>
    <m/>
    <m/>
    <s v="21.0"/>
    <s v="00036.0"/>
    <s v="91001"/>
    <s v="85000"/>
    <n v="4340"/>
    <n v="8031101"/>
    <n v="3.5643662125942132E-5"/>
    <s v="Lenovo 300e Laptops, electronic waste, 3 yr sealed battery replacement, 4.5 year warranty, integration services, imaging, asset tag &amp; reporting, cart wiring, and delivery for Palm Canyon. Total computers: 20"/>
    <s v="Palm Canyon-0-21st Century classroom"/>
  </r>
  <r>
    <s v="Palm Canyon-21st Century classroom-Technology"/>
    <n v="0"/>
    <s v="Technology"/>
    <x v="30"/>
    <x v="0"/>
    <x v="2"/>
    <x v="2"/>
    <x v="7"/>
    <x v="45"/>
    <s v="2019/20"/>
    <m/>
    <x v="10"/>
    <n v="0"/>
    <n v="60"/>
    <s v="0175575-IN"/>
    <d v="2019-10-22T00:00:00"/>
    <s v="000000020029495"/>
    <n v="60"/>
    <m/>
    <m/>
    <s v="21.0"/>
    <s v="00036.0"/>
    <s v="91001"/>
    <s v="85000"/>
    <n v="4340"/>
    <n v="8031101"/>
    <n v="2.138619727556528E-5"/>
    <s v="Lenovo 300e Laptops, electronic waste, 3 yr sealed battery replacement, 4.5 year warranty, integration services, imaging, asset tag &amp; reporting, cart wiring, and delivery for Palm Canyon. Total computers: 20"/>
    <s v="Palm Canyon-0-21st Century classroom"/>
  </r>
  <r>
    <s v="Sparks ES-21st Century classroom-Technology"/>
    <n v="7"/>
    <s v="Technology"/>
    <x v="24"/>
    <x v="0"/>
    <x v="2"/>
    <x v="2"/>
    <x v="7"/>
    <x v="45"/>
    <s v="2019/20"/>
    <s v="2-1409"/>
    <x v="10"/>
    <n v="0"/>
    <n v="113075.93"/>
    <s v="0175197-IN"/>
    <d v="2019-10-22T00:00:00"/>
    <s v="000000020029495"/>
    <n v="113075.93"/>
    <s v="03-124783"/>
    <m/>
    <s v="21.0"/>
    <s v="00036.0"/>
    <s v="91001"/>
    <s v="85000"/>
    <n v="4300"/>
    <n v="9291101"/>
    <n v="4.0304402434966836E-2"/>
    <s v="Lenovo 300e Laptops, electronic waste, 3 yr sealed battery replacement, 4.5 year warranty, integration services, imaging, asset tag &amp; reporting, cart wiring, and delivery for Sparks ES. Total computers: 290"/>
    <s v="Sparks ES-7-21st Century classroom"/>
  </r>
  <r>
    <s v="Sparks ES-21st Century classroom-Technology"/>
    <n v="7"/>
    <s v="Technology"/>
    <x v="24"/>
    <x v="0"/>
    <x v="2"/>
    <x v="2"/>
    <x v="7"/>
    <x v="45"/>
    <s v="2019/20"/>
    <s v="2-1409"/>
    <x v="10"/>
    <n v="0"/>
    <n v="9288.7000000000007"/>
    <s v="0175197-IN"/>
    <d v="2019-10-22T00:00:00"/>
    <s v="000000020029495"/>
    <n v="9288.7000000000007"/>
    <s v="03-124783"/>
    <m/>
    <s v="21.0"/>
    <s v="00036.0"/>
    <s v="91001"/>
    <s v="85000"/>
    <n v="4340"/>
    <n v="9291101"/>
    <n v="3.3108328438923871E-3"/>
    <s v="Lenovo 300e Laptops, electronic waste, 3 yr sealed battery replacement, 4.5 year warranty, integration services, imaging, asset tag &amp; reporting, cart wiring, and delivery for Sparks ES. Total computers: 290"/>
    <s v="Sparks ES-7-21st Century classroom"/>
  </r>
  <r>
    <s v="Sparks ES-21st Century classroom-Technology"/>
    <n v="7"/>
    <s v="Technology"/>
    <x v="24"/>
    <x v="0"/>
    <x v="2"/>
    <x v="2"/>
    <x v="7"/>
    <x v="45"/>
    <s v="2019/20"/>
    <m/>
    <x v="10"/>
    <n v="0"/>
    <n v="435"/>
    <s v="0175197-IN"/>
    <d v="2019-10-22T00:00:00"/>
    <s v="000000020029495"/>
    <n v="435"/>
    <s v="03-124783"/>
    <m/>
    <s v="21.0"/>
    <s v="00036.0"/>
    <s v="91001"/>
    <s v="85000"/>
    <n v="4340"/>
    <n v="9291101"/>
    <n v="1.5504993024784827E-4"/>
    <s v="Lenovo 300e Laptops, electronic waste, 3 yr sealed battery replacement, 4.5 year warranty, integration services, imaging, asset tag &amp; reporting, cart wiring, and delivery for Sparks ES. Total computers: 290"/>
    <s v="Sparks ES-7-21st Century classroom"/>
  </r>
  <r>
    <s v="Sparks ES-21st Century classroom-Technology"/>
    <n v="7"/>
    <s v="Technology"/>
    <x v="24"/>
    <x v="0"/>
    <x v="2"/>
    <x v="2"/>
    <x v="7"/>
    <x v="45"/>
    <s v="2019/20"/>
    <m/>
    <x v="10"/>
    <n v="0"/>
    <n v="870"/>
    <s v="0175197-IN"/>
    <d v="2019-10-22T00:00:00"/>
    <s v="000000020029495"/>
    <n v="870"/>
    <s v="03-124783"/>
    <m/>
    <s v="21.0"/>
    <s v="00036.0"/>
    <s v="91001"/>
    <s v="85000"/>
    <n v="4340"/>
    <n v="9291101"/>
    <n v="3.1009986049569655E-4"/>
    <s v="Lenovo 300e Laptops, electronic waste, 3 yr sealed battery replacement, 4.5 year warranty, integration services, imaging, asset tag &amp; reporting, cart wiring, and delivery for Sparks ES. Total computers: 290"/>
    <s v="Sparks ES-7-21st Century classroom"/>
  </r>
  <r>
    <s v="Sparks ES-21st Century classroom-Technology"/>
    <n v="7"/>
    <s v="Technology"/>
    <x v="24"/>
    <x v="0"/>
    <x v="2"/>
    <x v="2"/>
    <x v="7"/>
    <x v="45"/>
    <s v="2019/20"/>
    <m/>
    <x v="10"/>
    <n v="0"/>
    <n v="1450"/>
    <s v="0175197-IN"/>
    <d v="2019-10-22T00:00:00"/>
    <s v="000000020029495"/>
    <n v="1450"/>
    <s v="03-124783"/>
    <m/>
    <s v="21.0"/>
    <s v="00036.0"/>
    <s v="91001"/>
    <s v="85000"/>
    <n v="4340"/>
    <n v="9291101"/>
    <n v="5.1683310082616097E-4"/>
    <s v="Lenovo 300e Laptops, electronic waste, 3 yr sealed battery replacement, 4.5 year warranty, integration services, imaging, asset tag &amp; reporting, cart wiring, and delivery for Sparks ES. Total computers: 290"/>
    <s v="Sparks ES-7-21st Century classroom"/>
  </r>
  <r>
    <s v="Sparks ES-21st Century classroom-Technology"/>
    <n v="7"/>
    <s v="Technology"/>
    <x v="24"/>
    <x v="0"/>
    <x v="2"/>
    <x v="2"/>
    <x v="7"/>
    <x v="45"/>
    <s v="2019/20"/>
    <m/>
    <x v="10"/>
    <n v="0"/>
    <n v="2755"/>
    <s v="0175197-IN"/>
    <d v="2019-10-22T00:00:00"/>
    <s v="000000020029495"/>
    <n v="2755"/>
    <s v="03-124783"/>
    <m/>
    <s v="21.0"/>
    <s v="00036.0"/>
    <s v="91001"/>
    <s v="85000"/>
    <n v="4340"/>
    <n v="9291101"/>
    <n v="9.8198289156970582E-4"/>
    <s v="Lenovo 300e Laptops, electronic waste, 3 yr sealed battery replacement, 4.5 year warranty, integration services, imaging, asset tag &amp; reporting, cart wiring, and delivery for Sparks ES. Total computers: 290"/>
    <s v="Sparks ES-7-21st Century classroom"/>
  </r>
  <r>
    <s v="Sparks ES-21st Century classroom-Technology"/>
    <n v="7"/>
    <s v="Technology"/>
    <x v="24"/>
    <x v="0"/>
    <x v="2"/>
    <x v="2"/>
    <x v="7"/>
    <x v="45"/>
    <s v="2019/20"/>
    <m/>
    <x v="10"/>
    <n v="0"/>
    <n v="3375.6"/>
    <s v="0175197-IN"/>
    <d v="2019-10-22T00:00:00"/>
    <s v="000000020029495"/>
    <n v="3375.6"/>
    <s v="03-124783"/>
    <m/>
    <s v="21.0"/>
    <s v="00036.0"/>
    <s v="91001"/>
    <s v="85000"/>
    <n v="4340"/>
    <n v="9291101"/>
    <n v="1.2031874587233027E-3"/>
    <s v="Lenovo 300e Laptops, electronic waste, 3 yr sealed battery replacement, 4.5 year warranty, integration services, imaging, asset tag &amp; reporting, cart wiring, and delivery for Sparks ES. Total computers: 290"/>
    <s v="Sparks ES-7-21st Century classroom"/>
  </r>
  <r>
    <s v="Stimson-21st Century classroom-Technology"/>
    <n v="4"/>
    <s v="Technology"/>
    <x v="31"/>
    <x v="0"/>
    <x v="2"/>
    <x v="2"/>
    <x v="7"/>
    <x v="45"/>
    <s v="2019/20"/>
    <s v="2-1409"/>
    <x v="10"/>
    <n v="0"/>
    <n v="15525.78"/>
    <s v="0175429-IN"/>
    <d v="2019-10-22T00:00:00"/>
    <s v="000000020029495"/>
    <n v="15525.78"/>
    <m/>
    <m/>
    <s v="21.0"/>
    <s v="00036.0"/>
    <s v="91001"/>
    <s v="85000"/>
    <n v="4300"/>
    <n v="8021101"/>
    <n v="5.5339565656170988E-3"/>
    <s v="Lenovo 300e Laptops, electronic waste, 3 yr sealed battery replacement, 4.5 year warranty, integration services, imaging, asset tag &amp; reporting, cart wiring, and delivery for Stimson. Total computers: 40"/>
    <s v="Stimson-4-21st Century classroom"/>
  </r>
  <r>
    <s v="Stimson-21st Century classroom-Technology"/>
    <n v="4"/>
    <s v="Technology"/>
    <x v="31"/>
    <x v="0"/>
    <x v="2"/>
    <x v="2"/>
    <x v="7"/>
    <x v="45"/>
    <s v="2019/20"/>
    <s v="2-1409"/>
    <x v="10"/>
    <n v="0"/>
    <n v="60"/>
    <s v="0175429-IN"/>
    <d v="2019-10-22T00:00:00"/>
    <s v="000000020029495"/>
    <n v="60"/>
    <m/>
    <m/>
    <s v="21.0"/>
    <s v="00036.0"/>
    <s v="91001"/>
    <s v="85000"/>
    <n v="4340"/>
    <n v="8021101"/>
    <n v="2.138619727556528E-5"/>
    <s v="Lenovo 300e Laptops, electronic waste, 3 yr sealed battery replacement, 4.5 year warranty, integration services, imaging, asset tag &amp; reporting, cart wiring, and delivery for Stimson. Total computers: 40"/>
    <s v="Stimson-4-21st Century classroom"/>
  </r>
  <r>
    <s v="Stimson-21st Century classroom-Technology"/>
    <n v="4"/>
    <s v="Technology"/>
    <x v="31"/>
    <x v="0"/>
    <x v="2"/>
    <x v="2"/>
    <x v="7"/>
    <x v="45"/>
    <s v="2019/20"/>
    <m/>
    <x v="10"/>
    <n v="0"/>
    <n v="120"/>
    <s v="0175429-IN"/>
    <d v="2019-10-22T00:00:00"/>
    <s v="000000020029495"/>
    <n v="120"/>
    <m/>
    <m/>
    <s v="21.0"/>
    <s v="00036.0"/>
    <s v="91001"/>
    <s v="85000"/>
    <n v="4340"/>
    <n v="8021101"/>
    <n v="4.277239455113056E-5"/>
    <s v="Lenovo 300e Laptops, electronic waste, 3 yr sealed battery replacement, 4.5 year warranty, integration services, imaging, asset tag &amp; reporting, cart wiring, and delivery for Stimson. Total computers: 40"/>
    <s v="Stimson-4-21st Century classroom"/>
  </r>
  <r>
    <s v="Stimson-21st Century classroom-Technology"/>
    <n v="4"/>
    <s v="Technology"/>
    <x v="31"/>
    <x v="0"/>
    <x v="2"/>
    <x v="2"/>
    <x v="7"/>
    <x v="45"/>
    <s v="2019/20"/>
    <m/>
    <x v="10"/>
    <n v="0"/>
    <n v="200"/>
    <s v="0175429-IN"/>
    <d v="2019-10-22T00:00:00"/>
    <s v="000000020029495"/>
    <n v="200"/>
    <m/>
    <m/>
    <s v="21.0"/>
    <s v="00036.0"/>
    <s v="91001"/>
    <s v="85000"/>
    <n v="4340"/>
    <n v="8021101"/>
    <n v="7.1287324251884264E-5"/>
    <s v="Lenovo 300e Laptops, electronic waste, 3 yr sealed battery replacement, 4.5 year warranty, integration services, imaging, asset tag &amp; reporting, cart wiring, and delivery for Stimson. Total computers: 40"/>
    <s v="Stimson-4-21st Century classroom"/>
  </r>
  <r>
    <s v="Stimson-21st Century classroom-Technology"/>
    <n v="4"/>
    <s v="Technology"/>
    <x v="31"/>
    <x v="0"/>
    <x v="2"/>
    <x v="2"/>
    <x v="7"/>
    <x v="45"/>
    <s v="2019/20"/>
    <m/>
    <x v="10"/>
    <n v="0"/>
    <n v="380"/>
    <s v="0175429-IN"/>
    <d v="2019-10-22T00:00:00"/>
    <s v="000000020029495"/>
    <n v="380"/>
    <m/>
    <m/>
    <s v="21.0"/>
    <s v="00036.0"/>
    <s v="91001"/>
    <s v="85000"/>
    <n v="4340"/>
    <n v="8021101"/>
    <n v="1.3544591607858011E-4"/>
    <s v="Lenovo 300e Laptops, electronic waste, 3 yr sealed battery replacement, 4.5 year warranty, integration services, imaging, asset tag &amp; reporting, cart wiring, and delivery for Stimson. Total computers: 40"/>
    <s v="Stimson-4-21st Century classroom"/>
  </r>
  <r>
    <s v="Stimson-21st Century classroom-Technology"/>
    <n v="4"/>
    <s v="Technology"/>
    <x v="31"/>
    <x v="0"/>
    <x v="2"/>
    <x v="2"/>
    <x v="7"/>
    <x v="45"/>
    <s v="2019/20"/>
    <m/>
    <x v="10"/>
    <n v="0"/>
    <n v="465.6"/>
    <s v="0175429-IN"/>
    <d v="2019-10-22T00:00:00"/>
    <s v="000000020029495"/>
    <n v="465.6"/>
    <m/>
    <m/>
    <s v="21.0"/>
    <s v="00036.0"/>
    <s v="91001"/>
    <s v="85000"/>
    <n v="4340"/>
    <n v="8021101"/>
    <n v="1.6595689085838658E-4"/>
    <s v="Lenovo 300e Laptops, electronic waste, 3 yr sealed battery replacement, 4.5 year warranty, integration services, imaging, asset tag &amp; reporting, cart wiring, and delivery for Stimson. Total computers: 40"/>
    <s v="Stimson-4-21st Century classroom"/>
  </r>
  <r>
    <s v="Stimson-21st Century classroom-Technology"/>
    <n v="4"/>
    <s v="Technology"/>
    <x v="31"/>
    <x v="0"/>
    <x v="2"/>
    <x v="2"/>
    <x v="7"/>
    <x v="45"/>
    <s v="2019/20"/>
    <m/>
    <x v="10"/>
    <n v="0"/>
    <n v="1281.2"/>
    <s v="0175429-IN"/>
    <d v="2019-10-22T00:00:00"/>
    <s v="000000020029495"/>
    <n v="1281.2"/>
    <m/>
    <m/>
    <s v="21.0"/>
    <s v="00036.0"/>
    <s v="91001"/>
    <s v="85000"/>
    <n v="4340"/>
    <n v="8021101"/>
    <n v="4.5666659915757061E-4"/>
    <s v="Lenovo 300e Laptops, electronic waste, 3 yr sealed battery replacement, 4.5 year warranty, integration services, imaging, asset tag &amp; reporting, cart wiring, and delivery for Stimson. Total computers: 40"/>
    <s v="Stimson-4-21st Century classroom"/>
  </r>
  <r>
    <s v="Sunset-21st Century classroom-Technology"/>
    <n v="4"/>
    <s v="Technology"/>
    <x v="32"/>
    <x v="0"/>
    <x v="2"/>
    <x v="2"/>
    <x v="7"/>
    <x v="45"/>
    <s v="2019/20"/>
    <s v="2-1409"/>
    <x v="10"/>
    <n v="0"/>
    <n v="70185.039999999994"/>
    <s v="0175621-IN"/>
    <d v="2019-10-22T00:00:00"/>
    <s v="000000020029495"/>
    <n v="70185.039999999994"/>
    <m/>
    <m/>
    <s v="21.0"/>
    <s v="00036.0"/>
    <s v="91001"/>
    <s v="85000"/>
    <n v="4300"/>
    <n v="9311101"/>
    <n v="2.5016518520557335E-2"/>
    <s v="Lenovo 300e Laptops, electronic waste, 3 yr sealed battery replacement, 4.5 year warranty, integration services, imaging, asset tag &amp; reporting, cart wiring, and delivery for Sunset. Total computers: 180"/>
    <s v="Sunset-4-21st Century classroom"/>
  </r>
  <r>
    <s v="Sunset-21st Century classroom-Technology"/>
    <n v="4"/>
    <s v="Technology"/>
    <x v="32"/>
    <x v="0"/>
    <x v="2"/>
    <x v="2"/>
    <x v="7"/>
    <x v="45"/>
    <s v="2019/20"/>
    <s v="2-1409"/>
    <x v="10"/>
    <n v="0"/>
    <n v="5765.4"/>
    <s v="0175621-IN"/>
    <d v="2019-10-22T00:00:00"/>
    <s v="000000020029495"/>
    <n v="5765.4"/>
    <m/>
    <m/>
    <s v="21.0"/>
    <s v="00036.0"/>
    <s v="91001"/>
    <s v="85000"/>
    <n v="4340"/>
    <n v="9311101"/>
    <n v="2.0549996962090675E-3"/>
    <s v="Lenovo 300e Laptops, electronic waste, 3 yr sealed battery replacement, 4.5 year warranty, integration services, imaging, asset tag &amp; reporting, cart wiring, and delivery for Sunset. Total computers: 180"/>
    <s v="Sunset-4-21st Century classroom"/>
  </r>
  <r>
    <s v="Sunset-21st Century classroom-Technology"/>
    <n v="4"/>
    <s v="Technology"/>
    <x v="32"/>
    <x v="0"/>
    <x v="2"/>
    <x v="2"/>
    <x v="7"/>
    <x v="45"/>
    <s v="2019/20"/>
    <m/>
    <x v="10"/>
    <n v="0"/>
    <n v="270"/>
    <s v="0175621-IN"/>
    <d v="2019-10-22T00:00:00"/>
    <s v="000000020029495"/>
    <n v="270"/>
    <m/>
    <m/>
    <s v="21.0"/>
    <s v="00036.0"/>
    <s v="91001"/>
    <s v="85000"/>
    <n v="4340"/>
    <n v="9311101"/>
    <n v="9.6237887740043768E-5"/>
    <s v="Lenovo 300e Laptops, electronic waste, 3 yr sealed battery replacement, 4.5 year warranty, integration services, imaging, asset tag &amp; reporting, cart wiring, and delivery for Sunset. Total computers: 180"/>
    <s v="Sunset-4-21st Century classroom"/>
  </r>
  <r>
    <s v="Sunset-21st Century classroom-Technology"/>
    <n v="4"/>
    <s v="Technology"/>
    <x v="32"/>
    <x v="0"/>
    <x v="2"/>
    <x v="2"/>
    <x v="7"/>
    <x v="45"/>
    <s v="2019/20"/>
    <m/>
    <x v="10"/>
    <n v="0"/>
    <n v="540"/>
    <s v="0175621-IN"/>
    <d v="2019-10-22T00:00:00"/>
    <s v="000000020029495"/>
    <n v="540"/>
    <m/>
    <m/>
    <s v="21.0"/>
    <s v="00036.0"/>
    <s v="91001"/>
    <s v="85000"/>
    <n v="4340"/>
    <n v="9311101"/>
    <n v="1.9247577548008754E-4"/>
    <s v="Lenovo 300e Laptops, electronic waste, 3 yr sealed battery replacement, 4.5 year warranty, integration services, imaging, asset tag &amp; reporting, cart wiring, and delivery for Sunset. Total computers: 180"/>
    <s v="Sunset-4-21st Century classroom"/>
  </r>
  <r>
    <s v="Sunset-21st Century classroom-Technology"/>
    <n v="4"/>
    <s v="Technology"/>
    <x v="32"/>
    <x v="0"/>
    <x v="2"/>
    <x v="2"/>
    <x v="7"/>
    <x v="45"/>
    <s v="2019/20"/>
    <m/>
    <x v="10"/>
    <n v="0"/>
    <n v="900"/>
    <s v="0175621-IN"/>
    <d v="2019-10-22T00:00:00"/>
    <s v="000000020029495"/>
    <n v="900"/>
    <m/>
    <m/>
    <s v="21.0"/>
    <s v="00036.0"/>
    <s v="91001"/>
    <s v="85000"/>
    <n v="4340"/>
    <n v="9311101"/>
    <n v="3.2079295913347921E-4"/>
    <s v="Lenovo 300e Laptops, electronic waste, 3 yr sealed battery replacement, 4.5 year warranty, integration services, imaging, asset tag &amp; reporting, cart wiring, and delivery for Sunset. Total computers: 180"/>
    <s v="Sunset-4-21st Century classroom"/>
  </r>
  <r>
    <s v="Sunset-21st Century classroom-Technology"/>
    <n v="4"/>
    <s v="Technology"/>
    <x v="32"/>
    <x v="0"/>
    <x v="2"/>
    <x v="2"/>
    <x v="7"/>
    <x v="45"/>
    <s v="2019/20"/>
    <m/>
    <x v="10"/>
    <n v="0"/>
    <n v="1710"/>
    <s v="0175621-IN"/>
    <d v="2019-10-22T00:00:00"/>
    <s v="000000020029495"/>
    <n v="1710"/>
    <m/>
    <m/>
    <s v="21.0"/>
    <s v="00036.0"/>
    <s v="91001"/>
    <s v="85000"/>
    <n v="4340"/>
    <n v="9311101"/>
    <n v="6.0950662235361049E-4"/>
    <s v="Lenovo 300e Laptops, electronic waste, 3 yr sealed battery replacement, 4.5 year warranty, integration services, imaging, asset tag &amp; reporting, cart wiring, and delivery for Sunset. Total computers: 180"/>
    <s v="Sunset-4-21st Century classroom"/>
  </r>
  <r>
    <s v="Sunset-21st Century classroom-Technology"/>
    <n v="4"/>
    <s v="Technology"/>
    <x v="32"/>
    <x v="0"/>
    <x v="2"/>
    <x v="2"/>
    <x v="7"/>
    <x v="45"/>
    <s v="2019/20"/>
    <m/>
    <x v="10"/>
    <n v="0"/>
    <n v="2095.1999999999998"/>
    <s v="0175621-IN"/>
    <d v="2019-10-22T00:00:00"/>
    <s v="000000020029495"/>
    <n v="2095.1999999999998"/>
    <m/>
    <m/>
    <s v="21.0"/>
    <s v="00036.0"/>
    <s v="91001"/>
    <s v="85000"/>
    <n v="4340"/>
    <n v="9311101"/>
    <n v="7.4680600886273957E-4"/>
    <s v="Lenovo 300e Laptops, electronic waste, 3 yr sealed battery replacement, 4.5 year warranty, integration services, imaging, asset tag &amp; reporting, cart wiring, and delivery for Sunset. Total computers: 180"/>
    <s v="Sunset-4-21st Century classroom"/>
  </r>
  <r>
    <s v="Temple-21st Century classroom-Technology"/>
    <n v="8"/>
    <s v="Technology"/>
    <x v="33"/>
    <x v="0"/>
    <x v="2"/>
    <x v="2"/>
    <x v="7"/>
    <x v="45"/>
    <s v="2019/20"/>
    <m/>
    <x v="10"/>
    <n v="0"/>
    <n v="58487.55"/>
    <s v="0175196-IN"/>
    <d v="2019-10-22T00:00:00"/>
    <s v="000000020029495"/>
    <n v="58487.55"/>
    <m/>
    <m/>
    <s v="21.0"/>
    <s v="00036.0"/>
    <s v="91001"/>
    <s v="85000"/>
    <n v="4300"/>
    <n v="9331101"/>
    <n v="2.0847104707741471E-2"/>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225"/>
    <s v="0175196-IN"/>
    <d v="2019-10-22T00:00:00"/>
    <s v="000000020029495"/>
    <n v="225"/>
    <m/>
    <m/>
    <s v="21.0"/>
    <s v="00036.0"/>
    <s v="91001"/>
    <s v="85000"/>
    <n v="4340"/>
    <n v="9331101"/>
    <n v="8.0198239783369803E-5"/>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450"/>
    <s v="0175196-IN"/>
    <d v="2019-10-22T00:00:00"/>
    <s v="000000020029495"/>
    <n v="450"/>
    <m/>
    <m/>
    <s v="21.0"/>
    <s v="00036.0"/>
    <s v="91001"/>
    <s v="85000"/>
    <n v="4340"/>
    <n v="9331101"/>
    <n v="1.6039647956673961E-4"/>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750"/>
    <s v="0175196-IN"/>
    <d v="2019-10-22T00:00:00"/>
    <s v="000000020029495"/>
    <n v="750"/>
    <m/>
    <m/>
    <s v="21.0"/>
    <s v="00036.0"/>
    <s v="91001"/>
    <s v="85000"/>
    <n v="4340"/>
    <n v="9331101"/>
    <n v="2.6732746594456601E-4"/>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1425"/>
    <s v="0175196-IN"/>
    <d v="2019-10-22T00:00:00"/>
    <s v="000000020029495"/>
    <n v="1425"/>
    <m/>
    <m/>
    <s v="21.0"/>
    <s v="00036.0"/>
    <s v="91001"/>
    <s v="85000"/>
    <n v="4340"/>
    <n v="9331101"/>
    <n v="5.0792218529467539E-4"/>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1746"/>
    <s v="0175196-IN"/>
    <d v="2019-10-22T00:00:00"/>
    <s v="000000020029495"/>
    <n v="1746"/>
    <m/>
    <m/>
    <s v="21.0"/>
    <s v="00036.0"/>
    <s v="91001"/>
    <s v="85000"/>
    <n v="4340"/>
    <n v="9331101"/>
    <n v="6.2233834071894964E-4"/>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4804.5"/>
    <s v="0175196-IN"/>
    <d v="2019-10-22T00:00:00"/>
    <s v="000000020029495"/>
    <n v="4804.5"/>
    <m/>
    <m/>
    <s v="21.0"/>
    <s v="00036.0"/>
    <s v="91001"/>
    <s v="85000"/>
    <n v="4340"/>
    <n v="9331101"/>
    <n v="1.7124997468408898E-3"/>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s v="2-1409"/>
    <x v="10"/>
    <n v="0"/>
    <n v="7798.34"/>
    <s v="0175594-IN"/>
    <d v="2019-10-22T00:00:00"/>
    <s v="000000020029495"/>
    <n v="7798.34"/>
    <m/>
    <m/>
    <s v="21.0"/>
    <s v="00036.0"/>
    <s v="91001"/>
    <s v="85000"/>
    <n v="4300"/>
    <n v="9331101"/>
    <n v="2.7796139610321959E-3"/>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s v="2-1409"/>
    <x v="10"/>
    <n v="0"/>
    <n v="30"/>
    <s v="0175594-IN"/>
    <d v="2019-10-22T00:00:00"/>
    <s v="000000020029495"/>
    <n v="30"/>
    <m/>
    <m/>
    <s v="21.0"/>
    <s v="00036.0"/>
    <s v="91001"/>
    <s v="85000"/>
    <n v="4340"/>
    <n v="9331101"/>
    <n v="1.069309863778264E-5"/>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100"/>
    <s v="0175594-IN"/>
    <d v="2019-10-22T00:00:00"/>
    <s v="000000020029495"/>
    <n v="100"/>
    <m/>
    <m/>
    <s v="21.0"/>
    <s v="00036.0"/>
    <s v="91001"/>
    <s v="85000"/>
    <n v="4340"/>
    <n v="9331101"/>
    <n v="3.5643662125942132E-5"/>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190"/>
    <s v="0175594-IN"/>
    <d v="2019-10-22T00:00:00"/>
    <s v="000000020029495"/>
    <n v="190"/>
    <m/>
    <m/>
    <s v="21.0"/>
    <s v="00036.0"/>
    <s v="91001"/>
    <s v="85000"/>
    <n v="4340"/>
    <n v="9331101"/>
    <n v="6.7722958039290057E-5"/>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232.8"/>
    <s v="0175594-IN"/>
    <d v="2019-10-22T00:00:00"/>
    <s v="000000020029495"/>
    <n v="232.8"/>
    <m/>
    <m/>
    <s v="21.0"/>
    <s v="00036.0"/>
    <s v="91001"/>
    <s v="85000"/>
    <n v="4340"/>
    <n v="9331101"/>
    <n v="8.297844542919329E-5"/>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640.6"/>
    <s v="0175594-IN"/>
    <d v="2019-10-22T00:00:00"/>
    <s v="000000020029495"/>
    <n v="640.6"/>
    <m/>
    <m/>
    <s v="21.0"/>
    <s v="00036.0"/>
    <s v="91001"/>
    <s v="85000"/>
    <n v="4340"/>
    <n v="9331101"/>
    <n v="2.2833329957878531E-4"/>
    <s v="Lenovo 300e Laptops, electronic waste, 3 yr sealed battery replacement, 4.5 year warranty, integration services, imaging, asset tag &amp; reporting, cart wiring, and delivery for Temple. Total computers: 170"/>
    <s v="Temple-8-21st Century classroom"/>
  </r>
  <r>
    <s v="Temple-21st Century classroom-Technology"/>
    <n v="8"/>
    <s v="Technology"/>
    <x v="33"/>
    <x v="0"/>
    <x v="2"/>
    <x v="2"/>
    <x v="7"/>
    <x v="45"/>
    <s v="2019/20"/>
    <m/>
    <x v="10"/>
    <n v="0"/>
    <n v="60"/>
    <s v="0175594-IN"/>
    <d v="2019-10-22T00:00:00"/>
    <s v="000000020029495"/>
    <n v="60"/>
    <m/>
    <m/>
    <s v="21.0"/>
    <s v="00036.0"/>
    <s v="91001"/>
    <s v="85000"/>
    <n v="4340"/>
    <n v="9331101"/>
    <n v="2.138619727556528E-5"/>
    <s v="Lenovo 300e Laptops, electronic waste, 3 yr sealed battery replacement, 4.5 year warranty, integration services, imaging, asset tag &amp; reporting, cart wiring, and delivery for Temple. Total computers: 170"/>
    <s v="Temple-8-21st Century classroom"/>
  </r>
  <r>
    <s v="Valinda-21st Century classroom-Technology"/>
    <n v="6"/>
    <s v="Technology"/>
    <x v="23"/>
    <x v="0"/>
    <x v="2"/>
    <x v="2"/>
    <x v="7"/>
    <x v="45"/>
    <s v="2019/20"/>
    <s v="2-1409"/>
    <x v="10"/>
    <n v="0"/>
    <n v="159865.97"/>
    <s v="0175193-IN"/>
    <d v="2019-10-22T00:00:00"/>
    <s v="000000020029495"/>
    <n v="159865.97"/>
    <s v="03-124707"/>
    <m/>
    <s v="21.0"/>
    <s v="00036.0"/>
    <s v="91001"/>
    <s v="85000"/>
    <n v="4300"/>
    <n v="9341101"/>
    <n v="5.6982086201160013E-2"/>
    <s v="Lenovo 300e Laptops, electronic waste, 3 yr sealed battery replacement, 4.5 year warranty, integration services, imaging, asset tag &amp; reporting, cart wiring, and delivery for Valinda. Total computers: 410"/>
    <s v="Valinda-6-21st Century classroom"/>
  </r>
  <r>
    <s v="Valinda-21st Century classroom-Technology"/>
    <n v="6"/>
    <s v="Technology"/>
    <x v="23"/>
    <x v="0"/>
    <x v="2"/>
    <x v="2"/>
    <x v="7"/>
    <x v="45"/>
    <s v="2019/20"/>
    <s v="2-1409"/>
    <x v="10"/>
    <n v="0"/>
    <n v="13132.3"/>
    <s v="0175193-IN"/>
    <d v="2019-10-22T00:00:00"/>
    <s v="000000020029495"/>
    <n v="13132.3"/>
    <s v="03-124707"/>
    <m/>
    <s v="21.0"/>
    <s v="00036.0"/>
    <s v="91001"/>
    <s v="85000"/>
    <n v="4340"/>
    <n v="9341101"/>
    <n v="4.6808326413650984E-3"/>
    <s v="Lenovo 300e Laptops, electronic waste, 3 yr sealed battery replacement, 4.5 year warranty, integration services, imaging, asset tag &amp; reporting, cart wiring, and delivery for Valinda. Total computers: 410"/>
    <s v="Valinda-6-21st Century classroom"/>
  </r>
  <r>
    <s v="Valinda-21st Century classroom-Technology"/>
    <n v="6"/>
    <s v="Technology"/>
    <x v="23"/>
    <x v="0"/>
    <x v="2"/>
    <x v="2"/>
    <x v="7"/>
    <x v="45"/>
    <s v="2019/20"/>
    <m/>
    <x v="10"/>
    <n v="0"/>
    <n v="615"/>
    <s v="0175193-IN"/>
    <d v="2019-10-22T00:00:00"/>
    <s v="000000020029495"/>
    <n v="615"/>
    <s v="03-124707"/>
    <m/>
    <s v="21.0"/>
    <s v="00036.0"/>
    <s v="91001"/>
    <s v="85000"/>
    <n v="4340"/>
    <n v="9341101"/>
    <n v="2.1920852207454414E-4"/>
    <s v="Lenovo 300e Laptops, electronic waste, 3 yr sealed battery replacement, 4.5 year warranty, integration services, imaging, asset tag &amp; reporting, cart wiring, and delivery for Valinda. Total computers: 410"/>
    <s v="Valinda-6-21st Century classroom"/>
  </r>
  <r>
    <s v="Valinda-21st Century classroom-Technology"/>
    <n v="6"/>
    <s v="Technology"/>
    <x v="23"/>
    <x v="0"/>
    <x v="2"/>
    <x v="2"/>
    <x v="7"/>
    <x v="45"/>
    <s v="2019/20"/>
    <m/>
    <x v="10"/>
    <n v="0"/>
    <n v="1230"/>
    <s v="0175193-IN"/>
    <d v="2019-10-22T00:00:00"/>
    <s v="000000020029495"/>
    <n v="1230"/>
    <s v="03-124707"/>
    <m/>
    <s v="21.0"/>
    <s v="00036.0"/>
    <s v="91001"/>
    <s v="85000"/>
    <n v="4340"/>
    <n v="9341101"/>
    <n v="4.3841704414908828E-4"/>
    <s v="Lenovo 300e Laptops, electronic waste, 3 yr sealed battery replacement, 4.5 year warranty, integration services, imaging, asset tag &amp; reporting, cart wiring, and delivery for Valinda. Total computers: 410"/>
    <s v="Valinda-6-21st Century classroom"/>
  </r>
  <r>
    <s v="Valinda-21st Century classroom-Technology"/>
    <n v="6"/>
    <s v="Technology"/>
    <x v="23"/>
    <x v="0"/>
    <x v="2"/>
    <x v="2"/>
    <x v="7"/>
    <x v="45"/>
    <s v="2019/20"/>
    <m/>
    <x v="10"/>
    <n v="0"/>
    <n v="2050"/>
    <s v="0175193-IN"/>
    <d v="2019-10-22T00:00:00"/>
    <s v="000000020029495"/>
    <n v="2050"/>
    <s v="03-124707"/>
    <m/>
    <s v="21.0"/>
    <s v="00036.0"/>
    <s v="91001"/>
    <s v="85000"/>
    <n v="4340"/>
    <n v="9341101"/>
    <n v="7.3069507358181377E-4"/>
    <s v="Lenovo 300e Laptops, electronic waste, 3 yr sealed battery replacement, 4.5 year warranty, integration services, imaging, asset tag &amp; reporting, cart wiring, and delivery for Valinda. Total computers: 410"/>
    <s v="Valinda-6-21st Century classroom"/>
  </r>
  <r>
    <s v="Valinda-21st Century classroom-Technology"/>
    <n v="6"/>
    <s v="Technology"/>
    <x v="23"/>
    <x v="0"/>
    <x v="2"/>
    <x v="2"/>
    <x v="7"/>
    <x v="45"/>
    <s v="2019/20"/>
    <m/>
    <x v="10"/>
    <n v="0"/>
    <n v="3895"/>
    <s v="0175193-IN"/>
    <d v="2019-10-22T00:00:00"/>
    <s v="000000020029495"/>
    <n v="3895"/>
    <s v="03-124707"/>
    <m/>
    <s v="21.0"/>
    <s v="00036.0"/>
    <s v="91001"/>
    <s v="85000"/>
    <n v="4340"/>
    <n v="9341101"/>
    <n v="1.3883206398054462E-3"/>
    <s v="Lenovo 300e Laptops, electronic waste, 3 yr sealed battery replacement, 4.5 year warranty, integration services, imaging, asset tag &amp; reporting, cart wiring, and delivery for Valinda. Total computers: 410"/>
    <s v="Valinda-6-21st Century classroom"/>
  </r>
  <r>
    <s v="Valinda-21st Century classroom-Technology"/>
    <n v="6"/>
    <s v="Technology"/>
    <x v="23"/>
    <x v="0"/>
    <x v="2"/>
    <x v="2"/>
    <x v="7"/>
    <x v="45"/>
    <s v="2019/20"/>
    <m/>
    <x v="10"/>
    <n v="0"/>
    <n v="4772.4000000000005"/>
    <s v="0175193-IN"/>
    <d v="2019-10-22T00:00:00"/>
    <s v="000000020029495"/>
    <n v="4772.4000000000005"/>
    <s v="03-124707"/>
    <m/>
    <s v="21.0"/>
    <s v="00036.0"/>
    <s v="91001"/>
    <s v="85000"/>
    <n v="4340"/>
    <n v="9341101"/>
    <n v="1.7010581312984626E-3"/>
    <s v="Lenovo 300e Laptops, electronic waste, 3 yr sealed battery replacement, 4.5 year warranty, integration services, imaging, asset tag &amp; reporting, cart wiring, and delivery for Valinda. Total computers: 410"/>
    <s v="Valinda-6-21st Century classroom"/>
  </r>
  <r>
    <s v="Valley-21st Century classroom-Technology"/>
    <n v="8"/>
    <s v="Technology"/>
    <x v="27"/>
    <x v="0"/>
    <x v="2"/>
    <x v="2"/>
    <x v="7"/>
    <x v="45"/>
    <s v="2019/20"/>
    <s v="2-1409"/>
    <x v="10"/>
    <n v="0"/>
    <n v="62103.14"/>
    <s v="0175627-IN"/>
    <d v="2019-10-22T00:00:00"/>
    <s v="000000020029495"/>
    <n v="62103.14"/>
    <s v="03-124791"/>
    <m/>
    <s v="21.0"/>
    <s v="00036.0"/>
    <s v="91001"/>
    <s v="85000"/>
    <n v="4300"/>
    <n v="9441101"/>
    <n v="2.2135833391200819E-2"/>
    <s v="Lenovo 300e Laptops, electronic waste, 3 yr sealed battery replacement, 4.5 year warranty, integration services, imaging, asset tag &amp; reporting, cart wiring, and delivery for Valley. Total computers: 1609"/>
    <s v="Valley-8-21st Century classroom"/>
  </r>
  <r>
    <s v="Valley-21st Century classroom-Technology"/>
    <n v="8"/>
    <s v="Technology"/>
    <x v="27"/>
    <x v="0"/>
    <x v="2"/>
    <x v="2"/>
    <x v="7"/>
    <x v="45"/>
    <s v="2019/20"/>
    <s v="2-1409"/>
    <x v="10"/>
    <n v="0"/>
    <n v="5124.8"/>
    <s v="0175627-IN"/>
    <d v="2019-10-22T00:00:00"/>
    <s v="000000020029495"/>
    <n v="5124.8"/>
    <s v="03-124791"/>
    <m/>
    <s v="21.0"/>
    <s v="00036.0"/>
    <s v="91001"/>
    <s v="85000"/>
    <n v="4340"/>
    <n v="9441101"/>
    <n v="1.8266663966302824E-3"/>
    <s v="Lenovo 300e Laptops, electronic waste, 3 yr sealed battery replacement, 4.5 year warranty, integration services, imaging, asset tag &amp; reporting, cart wiring, and delivery for Valley. Total computers: 1609"/>
    <s v="Valley-8-21st Century classroom"/>
  </r>
  <r>
    <s v="Valley-21st Century classroom-Technology"/>
    <n v="8"/>
    <s v="Technology"/>
    <x v="27"/>
    <x v="0"/>
    <x v="2"/>
    <x v="2"/>
    <x v="7"/>
    <x v="45"/>
    <s v="2019/20"/>
    <m/>
    <x v="10"/>
    <n v="0"/>
    <n v="240"/>
    <s v="0175627-IN"/>
    <d v="2019-10-22T00:00:00"/>
    <s v="000000020029495"/>
    <n v="240"/>
    <s v="03-124791"/>
    <m/>
    <s v="21.0"/>
    <s v="00036.0"/>
    <s v="91001"/>
    <s v="85000"/>
    <n v="4340"/>
    <n v="9441101"/>
    <n v="8.554478910226112E-5"/>
    <s v="Lenovo 300e Laptops, electronic waste, 3 yr sealed battery replacement, 4.5 year warranty, integration services, imaging, asset tag &amp; reporting, cart wiring, and delivery for Valley. Total computers: 1609"/>
    <s v="Valley-8-21st Century classroom"/>
  </r>
  <r>
    <s v="Valley-21st Century classroom-Technology"/>
    <n v="8"/>
    <s v="Technology"/>
    <x v="27"/>
    <x v="0"/>
    <x v="2"/>
    <x v="2"/>
    <x v="7"/>
    <x v="45"/>
    <s v="2019/20"/>
    <m/>
    <x v="10"/>
    <n v="0"/>
    <n v="480"/>
    <s v="0175627-IN"/>
    <d v="2019-10-22T00:00:00"/>
    <s v="000000020029495"/>
    <n v="480"/>
    <s v="03-124791"/>
    <m/>
    <s v="21.0"/>
    <s v="00036.0"/>
    <s v="91001"/>
    <s v="85000"/>
    <n v="4340"/>
    <n v="9441101"/>
    <n v="1.7108957820452224E-4"/>
    <s v="Lenovo 300e Laptops, electronic waste, 3 yr sealed battery replacement, 4.5 year warranty, integration services, imaging, asset tag &amp; reporting, cart wiring, and delivery for Valley. Total computers: 1609"/>
    <s v="Valley-8-21st Century classroom"/>
  </r>
  <r>
    <s v="Valley-21st Century classroom-Technology"/>
    <n v="8"/>
    <s v="Technology"/>
    <x v="27"/>
    <x v="0"/>
    <x v="2"/>
    <x v="2"/>
    <x v="7"/>
    <x v="45"/>
    <s v="2019/20"/>
    <m/>
    <x v="10"/>
    <n v="0"/>
    <n v="800"/>
    <s v="0175627-IN"/>
    <d v="2019-10-22T00:00:00"/>
    <s v="000000020029495"/>
    <n v="800"/>
    <s v="03-124791"/>
    <m/>
    <s v="21.0"/>
    <s v="00036.0"/>
    <s v="91001"/>
    <s v="85000"/>
    <n v="4340"/>
    <n v="9441101"/>
    <n v="2.8514929700753706E-4"/>
    <s v="Lenovo 300e Laptops, electronic waste, 3 yr sealed battery replacement, 4.5 year warranty, integration services, imaging, asset tag &amp; reporting, cart wiring, and delivery for Valley. Total computers: 1609"/>
    <s v="Valley-8-21st Century classroom"/>
  </r>
  <r>
    <s v="Valley-21st Century classroom-Technology"/>
    <n v="8"/>
    <s v="Technology"/>
    <x v="27"/>
    <x v="0"/>
    <x v="2"/>
    <x v="2"/>
    <x v="7"/>
    <x v="45"/>
    <s v="2019/20"/>
    <m/>
    <x v="10"/>
    <n v="0"/>
    <n v="1520"/>
    <s v="0175627-IN"/>
    <d v="2019-10-22T00:00:00"/>
    <s v="000000020029495"/>
    <n v="1520"/>
    <s v="03-124791"/>
    <m/>
    <s v="21.0"/>
    <s v="00036.0"/>
    <s v="91001"/>
    <s v="85000"/>
    <n v="4340"/>
    <n v="9441101"/>
    <n v="5.4178366431432046E-4"/>
    <s v="Lenovo 300e Laptops, electronic waste, 3 yr sealed battery replacement, 4.5 year warranty, integration services, imaging, asset tag &amp; reporting, cart wiring, and delivery for Valley. Total computers: 1609"/>
    <s v="Valley-8-21st Century classroom"/>
  </r>
  <r>
    <s v="Valley-21st Century classroom-Technology"/>
    <n v="8"/>
    <s v="Technology"/>
    <x v="27"/>
    <x v="0"/>
    <x v="2"/>
    <x v="2"/>
    <x v="7"/>
    <x v="45"/>
    <s v="2019/20"/>
    <m/>
    <x v="10"/>
    <n v="0"/>
    <n v="1862.4"/>
    <s v="0175627-IN"/>
    <d v="2019-10-22T00:00:00"/>
    <s v="000000020029495"/>
    <n v="1862.4"/>
    <s v="03-124791"/>
    <m/>
    <s v="21.0"/>
    <s v="00036.0"/>
    <s v="91001"/>
    <s v="85000"/>
    <n v="4340"/>
    <n v="9441101"/>
    <n v="6.6382756343354632E-4"/>
    <s v="Lenovo 300e Laptops, electronic waste, 3 yr sealed battery replacement, 4.5 year warranty, integration services, imaging, asset tag &amp; reporting, cart wiring, and delivery for Valley. Total computers: 1609"/>
    <s v="Valley-8-21st Century classroom"/>
  </r>
  <r>
    <s v="Wing Lane-21st Century classroom-Technology"/>
    <n v="9"/>
    <s v="Technology"/>
    <x v="22"/>
    <x v="0"/>
    <x v="2"/>
    <x v="2"/>
    <x v="7"/>
    <x v="38"/>
    <s v="2019/20"/>
    <s v="2-1409"/>
    <x v="10"/>
    <n v="0"/>
    <n v="64336.31"/>
    <s v="0175131-IN"/>
    <d v="2019-10-10T00:00:00"/>
    <s v="000000020025132"/>
    <n v="64336.31"/>
    <s v="03-124792"/>
    <m/>
    <s v="21.0"/>
    <s v="00036.0"/>
    <s v="91001"/>
    <s v="85000"/>
    <n v="4300"/>
    <n v="9371101"/>
    <n v="2.2931816960698723E-2"/>
    <s v="Lenovo 300e Laptops, electronic waste, 3 yr sealed battery replacement, 4.5 year warranty, integration services, imaging, asset tag &amp; reporting, cart wiring, and delivery for Wing Lane. Total computers: 165"/>
    <s v="Wing Lane-9-21st Century classroom"/>
  </r>
  <r>
    <s v="Wing Lane-21st Century classroom-Technology"/>
    <n v="9"/>
    <s v="Technology"/>
    <x v="22"/>
    <x v="0"/>
    <x v="2"/>
    <x v="2"/>
    <x v="7"/>
    <x v="38"/>
    <s v="2019/20"/>
    <s v="2-1409"/>
    <x v="10"/>
    <n v="0"/>
    <n v="495"/>
    <s v="0175131-IN"/>
    <d v="2019-10-10T00:00:00"/>
    <s v="000000020025132"/>
    <n v="495"/>
    <s v="03-124792"/>
    <m/>
    <s v="21.0"/>
    <s v="00036.0"/>
    <s v="91001"/>
    <s v="85000"/>
    <n v="4340"/>
    <n v="9371101"/>
    <n v="1.7643612752341357E-4"/>
    <s v="Lenovo 300e Laptops, electronic waste, 3 yr sealed battery replacement, 4.5 year warranty, integration services, imaging, asset tag &amp; reporting, cart wiring, and delivery for Wing Lane. Total computers: 165"/>
    <s v="Wing Lane-9-21st Century classroom"/>
  </r>
  <r>
    <s v="Wing Lane-21st Century classroom-Technology"/>
    <n v="9"/>
    <s v="Technology"/>
    <x v="22"/>
    <x v="0"/>
    <x v="2"/>
    <x v="2"/>
    <x v="7"/>
    <x v="38"/>
    <s v="2019/20"/>
    <m/>
    <x v="10"/>
    <n v="0"/>
    <n v="247.5"/>
    <s v="0175131-IN"/>
    <d v="2019-10-10T00:00:00"/>
    <s v="000000020025132"/>
    <n v="247.5"/>
    <s v="03-124792"/>
    <m/>
    <s v="21.0"/>
    <s v="00036.0"/>
    <s v="91001"/>
    <s v="85000"/>
    <n v="4340"/>
    <n v="9371101"/>
    <n v="8.8218063761706786E-5"/>
    <s v="Lenovo 300e Laptops, electronic waste, 3 yr sealed battery replacement, 4.5 year warranty, integration services, imaging, asset tag &amp; reporting, cart wiring, and delivery for Wing Lane. Total computers: 165"/>
    <s v="Wing Lane-9-21st Century classroom"/>
  </r>
  <r>
    <s v="Wing Lane-21st Century classroom-Technology"/>
    <n v="9"/>
    <s v="Technology"/>
    <x v="22"/>
    <x v="0"/>
    <x v="2"/>
    <x v="2"/>
    <x v="7"/>
    <x v="38"/>
    <s v="2019/20"/>
    <m/>
    <x v="10"/>
    <n v="0"/>
    <n v="825"/>
    <s v="0175131-IN"/>
    <d v="2019-10-10T00:00:00"/>
    <s v="000000020025132"/>
    <n v="825"/>
    <s v="03-124792"/>
    <m/>
    <s v="21.0"/>
    <s v="00036.0"/>
    <s v="91001"/>
    <s v="85000"/>
    <n v="4340"/>
    <n v="9371101"/>
    <n v="2.9406021253902258E-4"/>
    <s v="Lenovo 300e Laptops, electronic waste, 3 yr sealed battery replacement, 4.5 year warranty, integration services, imaging, asset tag &amp; reporting, cart wiring, and delivery for Wing Lane. Total computers: 165"/>
    <s v="Wing Lane-9-21st Century classroom"/>
  </r>
  <r>
    <s v="Wing Lane-21st Century classroom-Technology"/>
    <n v="9"/>
    <s v="Technology"/>
    <x v="22"/>
    <x v="0"/>
    <x v="2"/>
    <x v="2"/>
    <x v="7"/>
    <x v="38"/>
    <s v="2019/20"/>
    <m/>
    <x v="10"/>
    <n v="0"/>
    <n v="1567.5"/>
    <s v="0175131-IN"/>
    <d v="2019-10-10T00:00:00"/>
    <s v="000000020025132"/>
    <n v="1567.5"/>
    <s v="03-124792"/>
    <m/>
    <s v="21.0"/>
    <s v="00036.0"/>
    <s v="91001"/>
    <s v="85000"/>
    <n v="4340"/>
    <n v="9371101"/>
    <n v="5.5871440382414294E-4"/>
    <s v="Lenovo 300e Laptops, electronic waste, 3 yr sealed battery replacement, 4.5 year warranty, integration services, imaging, asset tag &amp; reporting, cart wiring, and delivery for Wing Lane. Total computers: 165"/>
    <s v="Wing Lane-9-21st Century classroom"/>
  </r>
  <r>
    <s v="Wing Lane-21st Century classroom-Technology"/>
    <n v="9"/>
    <s v="Technology"/>
    <x v="22"/>
    <x v="0"/>
    <x v="2"/>
    <x v="2"/>
    <x v="7"/>
    <x v="38"/>
    <s v="2019/20"/>
    <m/>
    <x v="10"/>
    <n v="0"/>
    <n v="1920.6"/>
    <s v="0175131-IN"/>
    <d v="2019-10-10T00:00:00"/>
    <s v="000000020025132"/>
    <n v="1920.6"/>
    <s v="03-124792"/>
    <m/>
    <s v="21.0"/>
    <s v="00036.0"/>
    <s v="91001"/>
    <s v="85000"/>
    <n v="4340"/>
    <n v="9371101"/>
    <n v="6.845721747908446E-4"/>
    <s v="Lenovo 300e Laptops, electronic waste, 3 yr sealed battery replacement, 4.5 year warranty, integration services, imaging, asset tag &amp; reporting, cart wiring, and delivery for Wing Lane. Total computers: 165"/>
    <s v="Wing Lane-9-21st Century classroom"/>
  </r>
  <r>
    <s v="Wing Lane-21st Century classroom-Technology"/>
    <n v="9"/>
    <s v="Technology"/>
    <x v="22"/>
    <x v="0"/>
    <x v="2"/>
    <x v="2"/>
    <x v="7"/>
    <x v="38"/>
    <s v="2019/20"/>
    <m/>
    <x v="10"/>
    <n v="0"/>
    <n v="5284.95"/>
    <s v="0175131-IN"/>
    <d v="2019-10-10T00:00:00"/>
    <s v="000000020025132"/>
    <n v="5284.95"/>
    <s v="03-124792"/>
    <m/>
    <s v="21.0"/>
    <s v="00036.0"/>
    <s v="91001"/>
    <s v="85000"/>
    <n v="4340"/>
    <n v="9371101"/>
    <n v="1.8837497215249788E-3"/>
    <s v="Lenovo 300e Laptops, electronic waste, 3 yr sealed battery replacement, 4.5 year warranty, integration services, imaging, asset tag &amp; reporting, cart wiring, and delivery for Wing Lane. Total computers: 165"/>
    <s v="Wing Lane-9-21st Century classroom"/>
  </r>
  <r>
    <s v="Workman ES-21st Century classroom-Technology"/>
    <n v="2"/>
    <s v="Technology"/>
    <x v="3"/>
    <x v="0"/>
    <x v="2"/>
    <x v="2"/>
    <x v="7"/>
    <x v="38"/>
    <s v="2019/20"/>
    <s v="2-1409"/>
    <x v="10"/>
    <n v="0"/>
    <n v="62386.720000000001"/>
    <s v="0175132-IN"/>
    <d v="2019-10-10T00:00:00"/>
    <s v="000000020025132"/>
    <n v="62386.720000000001"/>
    <s v="03-119881"/>
    <m/>
    <s v="21.0"/>
    <s v="00036.0"/>
    <s v="91001"/>
    <s v="85000"/>
    <n v="4300"/>
    <n v="9381101"/>
    <n v="2.2236911688257567E-2"/>
    <s v="Lenovo 300e Laptops, electronic waste, 3 yr sealed battery replacement, 4.5 year warranty, integration services, imaging, asset tag &amp; reporting, cart wiring, and delivery for Workman ES. Total computers: 160"/>
    <s v="Workman ES-2-21st Century classroom"/>
  </r>
  <r>
    <s v="Workman ES-21st Century classroom-Technology"/>
    <n v="2"/>
    <s v="Technology"/>
    <x v="3"/>
    <x v="0"/>
    <x v="2"/>
    <x v="2"/>
    <x v="7"/>
    <x v="38"/>
    <s v="2019/20"/>
    <s v="2-1409"/>
    <x v="10"/>
    <n v="0"/>
    <n v="5124.8"/>
    <s v="0175132-IN"/>
    <d v="2019-10-10T00:00:00"/>
    <s v="000000020025132"/>
    <n v="5124.8"/>
    <s v="03-119881"/>
    <m/>
    <s v="21.0"/>
    <s v="00036.0"/>
    <s v="91001"/>
    <s v="85000"/>
    <n v="4340"/>
    <n v="9381101"/>
    <n v="1.8266663966302824E-3"/>
    <s v="Lenovo 300e Laptops, electronic waste, 3 yr sealed battery replacement, 4.5 year warranty, integration services, imaging, asset tag &amp; reporting, cart wiring, and delivery for Workman ES. Total computers: 160"/>
    <s v="Workman ES-2-21st Century classroom"/>
  </r>
  <r>
    <s v="Workman ES-21st Century classroom-Technology"/>
    <n v="2"/>
    <s v="Technology"/>
    <x v="3"/>
    <x v="0"/>
    <x v="2"/>
    <x v="2"/>
    <x v="7"/>
    <x v="38"/>
    <s v="2019/20"/>
    <m/>
    <x v="10"/>
    <n v="0"/>
    <n v="240"/>
    <s v="0175132-IN"/>
    <d v="2019-10-10T00:00:00"/>
    <s v="000000020025132"/>
    <n v="240"/>
    <s v="03-119881"/>
    <m/>
    <s v="21.0"/>
    <s v="00036.0"/>
    <s v="91001"/>
    <s v="85000"/>
    <n v="4340"/>
    <n v="9381101"/>
    <n v="8.554478910226112E-5"/>
    <s v="Lenovo 300e Laptops, electronic waste, 3 yr sealed battery replacement, 4.5 year warranty, integration services, imaging, asset tag &amp; reporting, cart wiring, and delivery for Workman ES. Total computers: 160"/>
    <s v="Workman ES-2-21st Century classroom"/>
  </r>
  <r>
    <s v="Workman ES-21st Century classroom-Technology"/>
    <n v="2"/>
    <s v="Technology"/>
    <x v="3"/>
    <x v="0"/>
    <x v="2"/>
    <x v="2"/>
    <x v="7"/>
    <x v="38"/>
    <s v="2019/20"/>
    <m/>
    <x v="10"/>
    <n v="0"/>
    <n v="480"/>
    <s v="0175132-IN"/>
    <d v="2019-10-10T00:00:00"/>
    <s v="000000020025132"/>
    <n v="480"/>
    <s v="03-119881"/>
    <m/>
    <s v="21.0"/>
    <s v="00036.0"/>
    <s v="91001"/>
    <s v="85000"/>
    <n v="4340"/>
    <n v="9381101"/>
    <n v="1.7108957820452224E-4"/>
    <s v="Lenovo 300e Laptops, electronic waste, 3 yr sealed battery replacement, 4.5 year warranty, integration services, imaging, asset tag &amp; reporting, cart wiring, and delivery for Workman ES. Total computers: 160"/>
    <s v="Workman ES-2-21st Century classroom"/>
  </r>
  <r>
    <s v="Workman ES-21st Century classroom-Technology"/>
    <n v="2"/>
    <s v="Technology"/>
    <x v="3"/>
    <x v="0"/>
    <x v="2"/>
    <x v="2"/>
    <x v="7"/>
    <x v="38"/>
    <s v="2019/20"/>
    <m/>
    <x v="10"/>
    <n v="0"/>
    <n v="800"/>
    <s v="0175132-IN"/>
    <d v="2019-10-10T00:00:00"/>
    <s v="000000020025132"/>
    <n v="800"/>
    <s v="03-119881"/>
    <m/>
    <s v="21.0"/>
    <s v="00036.0"/>
    <s v="91001"/>
    <s v="85000"/>
    <n v="4340"/>
    <n v="9381101"/>
    <n v="2.8514929700753706E-4"/>
    <s v="Lenovo 300e Laptops, electronic waste, 3 yr sealed battery replacement, 4.5 year warranty, integration services, imaging, asset tag &amp; reporting, cart wiring, and delivery for Workman ES. Total computers: 160"/>
    <s v="Workman ES-2-21st Century classroom"/>
  </r>
  <r>
    <s v="Workman ES-21st Century classroom-Technology"/>
    <n v="2"/>
    <s v="Technology"/>
    <x v="3"/>
    <x v="0"/>
    <x v="2"/>
    <x v="2"/>
    <x v="7"/>
    <x v="38"/>
    <s v="2019/20"/>
    <m/>
    <x v="10"/>
    <n v="0"/>
    <n v="1520"/>
    <s v="0175132-IN"/>
    <d v="2019-10-10T00:00:00"/>
    <s v="000000020025132"/>
    <n v="1520"/>
    <s v="03-119881"/>
    <m/>
    <s v="21.0"/>
    <s v="00036.0"/>
    <s v="91001"/>
    <s v="85000"/>
    <n v="4340"/>
    <n v="9381101"/>
    <n v="5.4178366431432046E-4"/>
    <s v="Lenovo 300e Laptops, electronic waste, 3 yr sealed battery replacement, 4.5 year warranty, integration services, imaging, asset tag &amp; reporting, cart wiring, and delivery for Workman ES. Total computers: 160"/>
    <s v="Workman ES-2-21st Century classroom"/>
  </r>
  <r>
    <s v="Workman ES-21st Century classroom-Technology"/>
    <n v="2"/>
    <s v="Technology"/>
    <x v="3"/>
    <x v="0"/>
    <x v="2"/>
    <x v="2"/>
    <x v="7"/>
    <x v="38"/>
    <s v="2019/20"/>
    <m/>
    <x v="10"/>
    <n v="0"/>
    <n v="1862.4"/>
    <s v="0175132-IN"/>
    <d v="2019-10-10T00:00:00"/>
    <s v="000000020025132"/>
    <n v="1862.4"/>
    <s v="03-119881"/>
    <m/>
    <s v="21.0"/>
    <s v="00036.0"/>
    <s v="91001"/>
    <s v="85000"/>
    <n v="4340"/>
    <n v="9381101"/>
    <n v="6.6382756343354632E-4"/>
    <s v="Lenovo 300e Laptops, electronic waste, 3 yr sealed battery replacement, 4.5 year warranty, integration services, imaging, asset tag &amp; reporting, cart wiring, and delivery for Workman ES. Total computers: 160"/>
    <s v="Workman ES-2-21st Century classroom"/>
  </r>
  <r>
    <s v="Baldwin-21st Century classroom-Technology"/>
    <n v="3"/>
    <s v="Technology"/>
    <x v="14"/>
    <x v="0"/>
    <x v="2"/>
    <x v="3"/>
    <x v="7"/>
    <x v="47"/>
    <s v="2019/20"/>
    <m/>
    <x v="11"/>
    <n v="0"/>
    <n v="2600.65"/>
    <s v="0173900-IN"/>
    <d v="2019-09-23T00:00:00"/>
    <s v="000000020017958"/>
    <n v="2600.65"/>
    <s v="03-123988"/>
    <m/>
    <s v="21.0"/>
    <s v="00036.0"/>
    <s v="91001"/>
    <s v="85000"/>
    <n v="4400"/>
    <n v="9021101"/>
    <n v="2.8536102808753964E-2"/>
    <s v="Ergotron Zip40 Charging carts to store laptops at Baldwin. Total carts: 14"/>
    <s v="Baldwin-3-21st Century classroom"/>
  </r>
  <r>
    <s v="Baldwin-21st Century classroom-Technology"/>
    <n v="3"/>
    <s v="Technology"/>
    <x v="14"/>
    <x v="0"/>
    <x v="2"/>
    <x v="3"/>
    <x v="7"/>
    <x v="47"/>
    <s v="2019/20"/>
    <s v="2-1980"/>
    <x v="11"/>
    <n v="0"/>
    <n v="15603.88"/>
    <s v="0174051-IN"/>
    <d v="2019-09-23T00:00:00"/>
    <s v="000000020017958"/>
    <n v="15603.88"/>
    <s v="03-123988"/>
    <m/>
    <s v="21.0"/>
    <s v="00036.0"/>
    <s v="91001"/>
    <s v="85000"/>
    <n v="4400"/>
    <n v="9021101"/>
    <n v="0.17121639739890404"/>
    <s v="Ergotron Zip40 Charging carts to store laptops at Baldwin. Total carts: 14"/>
    <s v="Baldwin-3-21st Century classroom"/>
  </r>
  <r>
    <s v="Bixby-21st Century classroom-Technology"/>
    <n v="6"/>
    <s v="Technology"/>
    <x v="25"/>
    <x v="0"/>
    <x v="2"/>
    <x v="3"/>
    <x v="7"/>
    <x v="47"/>
    <s v="2019/20"/>
    <m/>
    <x v="11"/>
    <n v="0"/>
    <n v="1300.32"/>
    <s v="0174085-IN"/>
    <d v="2019-09-23T00:00:00"/>
    <s v="000000020017958"/>
    <n v="1300.32"/>
    <m/>
    <m/>
    <s v="21.0"/>
    <s v="00036.0"/>
    <s v="91001"/>
    <s v="85000"/>
    <n v="4400"/>
    <n v="9031101"/>
    <n v="1.4267996540972046E-2"/>
    <s v="Ergotron Zip40 Charging carts to store laptops at Bixby. Total carts: 5"/>
    <s v="Bixby-6-21st Century classroom"/>
  </r>
  <r>
    <s v="Bixby-21st Century classroom-Technology"/>
    <n v="6"/>
    <s v="Technology"/>
    <x v="25"/>
    <x v="0"/>
    <x v="2"/>
    <x v="3"/>
    <x v="7"/>
    <x v="47"/>
    <s v="2019/20"/>
    <s v="2-1980"/>
    <x v="11"/>
    <n v="0"/>
    <n v="5201.29"/>
    <s v="0174091-IN"/>
    <d v="2019-09-23T00:00:00"/>
    <s v="000000020017958"/>
    <n v="5201.29"/>
    <m/>
    <m/>
    <s v="21.0"/>
    <s v="00036.0"/>
    <s v="91001"/>
    <s v="85000"/>
    <n v="4400"/>
    <n v="9031101"/>
    <n v="5.7072095890698053E-2"/>
    <s v="Ergotron Zip40 Charging carts to store laptops at Bixby. Total carts: 5"/>
    <s v="Bixby-6-21st Century classroom"/>
  </r>
  <r>
    <s v="Cedarlane-21st Century classroom-Technology"/>
    <n v="1"/>
    <s v="Technology"/>
    <x v="4"/>
    <x v="0"/>
    <x v="2"/>
    <x v="3"/>
    <x v="7"/>
    <x v="47"/>
    <s v="2019/20"/>
    <s v="2-1980"/>
    <x v="11"/>
    <n v="0"/>
    <n v="1300.32"/>
    <s v="0173470-IN"/>
    <d v="2019-09-23T00:00:00"/>
    <s v="000000020017958"/>
    <n v="1300.32"/>
    <s v="03-120780"/>
    <m/>
    <s v="21.0"/>
    <s v="00036.0"/>
    <s v="91001"/>
    <s v="85000"/>
    <n v="4400"/>
    <n v="9051101"/>
    <n v="1.4267996540972046E-2"/>
    <s v="Ergotron Zip40 Charging carts to store laptops at Cedarlane. Total cart: 1"/>
    <s v="Cedarlane-1-21st Century classroom"/>
  </r>
  <r>
    <s v="Fairgrove-21st Century classroom-Technology"/>
    <n v="4"/>
    <s v="Technology"/>
    <x v="20"/>
    <x v="0"/>
    <x v="2"/>
    <x v="3"/>
    <x v="7"/>
    <x v="47"/>
    <s v="2019/20"/>
    <s v="2-1980"/>
    <x v="11"/>
    <n v="0"/>
    <n v="1306.26"/>
    <s v="0173475-IN"/>
    <d v="2019-09-23T00:00:00"/>
    <s v="000000020017958"/>
    <n v="1306.26"/>
    <s v="03-124582"/>
    <m/>
    <s v="21.0"/>
    <s v="00036.0"/>
    <s v="91001"/>
    <s v="85000"/>
    <n v="4400"/>
    <n v="9091101"/>
    <n v="1.4333174266034627E-2"/>
    <s v="Ergotron Zip40 Charging carts to store laptops at Fairgrove. Total cart: 1"/>
    <s v="Fairgrove-4-21st Century classroom"/>
  </r>
  <r>
    <s v="Grazide-21st Century classroom-Technology"/>
    <n v="3"/>
    <s v="Technology"/>
    <x v="16"/>
    <x v="0"/>
    <x v="2"/>
    <x v="3"/>
    <x v="7"/>
    <x v="47"/>
    <s v="2019/20"/>
    <s v="2-1980"/>
    <x v="11"/>
    <n v="0"/>
    <n v="13003.23"/>
    <s v="0174099-IN"/>
    <d v="2019-09-23T00:00:00"/>
    <s v="000000020017958"/>
    <n v="13003.23"/>
    <s v="03-124133"/>
    <m/>
    <s v="21.0"/>
    <s v="00036.0"/>
    <s v="91001"/>
    <s v="85000"/>
    <n v="4400"/>
    <n v="9131101"/>
    <n v="0.14268029459015008"/>
    <s v="Ergotron Zip40 Charging carts to store laptops at Grazide. Total carts: 10"/>
    <s v="Grazide-3-21st Century classroom"/>
  </r>
  <r>
    <s v="Kwis-21st Century classroom-Technology"/>
    <n v="7"/>
    <s v="Technology"/>
    <x v="17"/>
    <x v="0"/>
    <x v="2"/>
    <x v="3"/>
    <x v="7"/>
    <x v="47"/>
    <s v="2019/20"/>
    <s v="2-1980"/>
    <x v="11"/>
    <n v="0"/>
    <n v="2600.65"/>
    <s v="0173901-IN"/>
    <d v="2019-09-23T00:00:00"/>
    <s v="000000020017958"/>
    <n v="2600.65"/>
    <s v="03-124564"/>
    <m/>
    <s v="21.0"/>
    <s v="00036.0"/>
    <s v="91001"/>
    <s v="85000"/>
    <n v="4400"/>
    <n v="9161101"/>
    <n v="2.8536102808753964E-2"/>
    <s v="Ergotron Zip40 Charging carts to store laptops at Kwis. Total carts: 8"/>
    <s v="Kwis-7-21st Century classroom"/>
  </r>
  <r>
    <s v="Kwis-21st Century classroom-Technology"/>
    <n v="7"/>
    <s v="Technology"/>
    <x v="17"/>
    <x v="0"/>
    <x v="2"/>
    <x v="3"/>
    <x v="7"/>
    <x v="47"/>
    <s v="2019/20"/>
    <m/>
    <x v="11"/>
    <n v="0"/>
    <n v="1300.32"/>
    <s v="0173905-IN"/>
    <d v="2019-09-23T00:00:00"/>
    <s v="000000020017958"/>
    <n v="1300.32"/>
    <s v="03-124564"/>
    <m/>
    <s v="21.0"/>
    <s v="00036.0"/>
    <s v="91001"/>
    <s v="85000"/>
    <n v="4400"/>
    <n v="9161101"/>
    <n v="1.4267996540972046E-2"/>
    <s v="Ergotron Zip40 Charging carts to store laptops at Kwis. Total carts: 8"/>
    <s v="Kwis-7-21st Century classroom"/>
  </r>
  <r>
    <s v="Kwis-21st Century classroom-Technology"/>
    <n v="7"/>
    <s v="Technology"/>
    <x v="17"/>
    <x v="0"/>
    <x v="2"/>
    <x v="3"/>
    <x v="7"/>
    <x v="47"/>
    <s v="2019/20"/>
    <s v="2-1980"/>
    <x v="11"/>
    <n v="0"/>
    <n v="6501.61"/>
    <s v="0173952-IN"/>
    <d v="2019-09-23T00:00:00"/>
    <s v="000000020017958"/>
    <n v="6501.61"/>
    <s v="03-124564"/>
    <m/>
    <s v="21.0"/>
    <s v="00036.0"/>
    <s v="91001"/>
    <s v="85000"/>
    <n v="4400"/>
    <n v="9161101"/>
    <n v="7.1340092431670096E-2"/>
    <s v="Ergotron Zip40 Charging carts to store laptops at Kwis. Total carts: 8"/>
    <s v="Kwis-7-21st Century classroom"/>
  </r>
  <r>
    <s v="La Puente HS-21st Century classroom-Technology"/>
    <n v="5"/>
    <s v="Technology"/>
    <x v="10"/>
    <x v="0"/>
    <x v="2"/>
    <x v="3"/>
    <x v="7"/>
    <x v="47"/>
    <s v="2019/20"/>
    <s v="2-1980"/>
    <x v="11"/>
    <n v="0"/>
    <n v="1306.26"/>
    <s v="0173476-IN"/>
    <d v="2019-09-23T00:00:00"/>
    <s v="000000020017958"/>
    <n v="1306.26"/>
    <m/>
    <m/>
    <s v="21.0"/>
    <s v="00036.0"/>
    <s v="91001"/>
    <s v="85000"/>
    <n v="4400"/>
    <n v="9401101"/>
    <n v="1.4333174266034627E-2"/>
    <s v="Ergotron Zip40 Charging carts to store laptops at La Puente HS. Total cart: 1"/>
    <s v="La Puente HS-5-21st Century classroom"/>
  </r>
  <r>
    <s v="Lassalette-21st Century classroom-Technology"/>
    <n v="6"/>
    <s v="Technology"/>
    <x v="18"/>
    <x v="0"/>
    <x v="2"/>
    <x v="3"/>
    <x v="7"/>
    <x v="47"/>
    <s v="2019/20"/>
    <m/>
    <x v="11"/>
    <n v="0"/>
    <n v="1306.26"/>
    <s v="0173471-IN"/>
    <d v="2019-09-23T00:00:00"/>
    <s v="000000020017958"/>
    <n v="1306.26"/>
    <s v="03-124576"/>
    <m/>
    <s v="21.0"/>
    <s v="00036.0"/>
    <s v="91001"/>
    <s v="85000"/>
    <n v="4400"/>
    <n v="9171101"/>
    <n v="1.4333174266034627E-2"/>
    <s v="Ergotron Zip40 Charging carts to store laptops at Lassalette. Total carts: 16"/>
    <s v="Lassalette-6-21st Century classroom"/>
  </r>
  <r>
    <s v="Lassalette-21st Century classroom-Technology"/>
    <n v="6"/>
    <s v="Technology"/>
    <x v="18"/>
    <x v="0"/>
    <x v="2"/>
    <x v="3"/>
    <x v="7"/>
    <x v="47"/>
    <s v="2019/20"/>
    <m/>
    <x v="11"/>
    <n v="0"/>
    <n v="1306.26"/>
    <s v="0174062-IN"/>
    <d v="2019-09-23T00:00:00"/>
    <s v="000000020017958"/>
    <n v="1306.26"/>
    <s v="03-124576"/>
    <m/>
    <s v="21.0"/>
    <s v="00036.0"/>
    <s v="91001"/>
    <s v="85000"/>
    <n v="4400"/>
    <n v="9171101"/>
    <n v="1.4333174266034627E-2"/>
    <s v="Ergotron Zip40 Charging carts to store laptops at Lassalette. Total carts: 16"/>
    <s v="Lassalette-6-21st Century classroom"/>
  </r>
  <r>
    <s v="Lassalette-21st Century classroom-Technology"/>
    <n v="6"/>
    <s v="Technology"/>
    <x v="18"/>
    <x v="0"/>
    <x v="2"/>
    <x v="3"/>
    <x v="7"/>
    <x v="47"/>
    <s v="2019/20"/>
    <s v="2-1980"/>
    <x v="11"/>
    <n v="0"/>
    <n v="18287.669999999998"/>
    <s v="0174093-IN"/>
    <d v="2019-09-23T00:00:00"/>
    <s v="000000020017958"/>
    <n v="18287.669999999998"/>
    <s v="03-124576"/>
    <m/>
    <s v="21.0"/>
    <s v="00036.0"/>
    <s v="91001"/>
    <s v="85000"/>
    <n v="4400"/>
    <n v="9171101"/>
    <n v="0.20066476890491436"/>
    <s v="Ergotron Zip40 Charging carts to store laptops at Lassalette. Total carts: 16"/>
    <s v="Lassalette-6-21st Century classroom"/>
  </r>
  <r>
    <s v="Los Altos HS-21st Century classroom-Technology"/>
    <n v="5"/>
    <s v="Technology"/>
    <x v="11"/>
    <x v="0"/>
    <x v="2"/>
    <x v="3"/>
    <x v="7"/>
    <x v="47"/>
    <s v="2019/20"/>
    <s v="2-1980"/>
    <x v="11"/>
    <n v="0"/>
    <n v="1300.32"/>
    <s v="0173472-IN"/>
    <d v="2019-09-23T00:00:00"/>
    <s v="000000020017958"/>
    <n v="1300.32"/>
    <m/>
    <m/>
    <s v="21.0"/>
    <s v="00036.0"/>
    <s v="91001"/>
    <s v="85000"/>
    <n v="4400"/>
    <n v="9411101"/>
    <n v="1.4267996540972046E-2"/>
    <s v="Ergotron Zip40 Charging carts to store laptops at Los Altos HS. Total cart: 1"/>
    <s v="Los Altos HS-5-21st Century classroom"/>
  </r>
  <r>
    <s v="Newton-21st Century classroom-Technology"/>
    <n v="1"/>
    <s v="Technology"/>
    <x v="8"/>
    <x v="0"/>
    <x v="2"/>
    <x v="3"/>
    <x v="7"/>
    <x v="47"/>
    <s v="2019/20"/>
    <m/>
    <x v="11"/>
    <n v="0"/>
    <n v="1300.32"/>
    <s v="0173474-IN"/>
    <d v="2019-09-23T00:00:00"/>
    <s v="000000020017958"/>
    <n v="1300.32"/>
    <s v="03-121295"/>
    <m/>
    <s v="21.0"/>
    <s v="00036.0"/>
    <s v="91001"/>
    <s v="85000"/>
    <n v="4400"/>
    <n v="9241101"/>
    <n v="1.4267996540972046E-2"/>
    <s v="Ergotron Zip40 Charging carts to store laptops at Newton. Total cart: 1"/>
    <s v="Newton-1-21st Century classroom"/>
  </r>
  <r>
    <s v="Orange Grove-21st Century classroom-Technology"/>
    <n v="3"/>
    <s v="Technology"/>
    <x v="26"/>
    <x v="0"/>
    <x v="2"/>
    <x v="3"/>
    <x v="7"/>
    <x v="47"/>
    <s v="2019/20"/>
    <m/>
    <x v="11"/>
    <n v="0"/>
    <n v="1300.32"/>
    <s v="0173479-IN"/>
    <d v="2019-09-23T00:00:00"/>
    <s v="000000020017958"/>
    <n v="1300.32"/>
    <m/>
    <m/>
    <s v="21.0"/>
    <s v="00036.0"/>
    <s v="91001"/>
    <s v="85000"/>
    <n v="4400"/>
    <n v="9251101"/>
    <n v="1.4267996540972046E-2"/>
    <s v="Ergotron Zip40 Charging carts to store laptops at Orange Grove. Total carts: 2"/>
    <s v="Orange Grove-3-21st Century classroom"/>
  </r>
  <r>
    <s v="Orange Grove-21st Century classroom-Technology"/>
    <n v="3"/>
    <s v="Technology"/>
    <x v="26"/>
    <x v="0"/>
    <x v="2"/>
    <x v="3"/>
    <x v="7"/>
    <x v="45"/>
    <s v="2019/20"/>
    <s v="2-1980"/>
    <x v="11"/>
    <n v="0"/>
    <n v="1300.32"/>
    <s v="0175549-IN"/>
    <d v="2019-10-22T00:00:00"/>
    <s v="000000020029495"/>
    <n v="1300.32"/>
    <m/>
    <m/>
    <s v="21.0"/>
    <s v="00036.0"/>
    <s v="91001"/>
    <s v="85000"/>
    <n v="4400"/>
    <n v="9251101"/>
    <n v="1.4267996540972046E-2"/>
    <s v="Ergotron Zip40 Charging carts to store laptops at Orange Grove. Total carts: 2"/>
    <s v="Orange Grove-3-21st Century classroom"/>
  </r>
  <r>
    <s v="Palm-21st Century classroom-Technology"/>
    <n v="6"/>
    <s v="Technology"/>
    <x v="21"/>
    <x v="0"/>
    <x v="2"/>
    <x v="3"/>
    <x v="7"/>
    <x v="47"/>
    <s v="2019/20"/>
    <m/>
    <x v="11"/>
    <n v="0"/>
    <n v="1300.32"/>
    <s v="0174081-IN"/>
    <d v="2019-09-23T00:00:00"/>
    <s v="000000020017958"/>
    <n v="1300.32"/>
    <s v="03-124706"/>
    <m/>
    <s v="21.0"/>
    <s v="00036.0"/>
    <s v="91001"/>
    <s v="85000"/>
    <n v="4400"/>
    <n v="9261101"/>
    <n v="1.4267996540972046E-2"/>
    <s v="Ergotron Zip40 Charging carts to store laptops at Palm. Total carts: 7"/>
    <s v="Palm-6-21st Century classroom"/>
  </r>
  <r>
    <s v="Palm-21st Century classroom-Technology"/>
    <n v="6"/>
    <s v="Technology"/>
    <x v="21"/>
    <x v="0"/>
    <x v="2"/>
    <x v="3"/>
    <x v="7"/>
    <x v="47"/>
    <s v="2019/20"/>
    <s v="2-1980"/>
    <x v="11"/>
    <n v="0"/>
    <n v="7801.94"/>
    <s v="0174092-IN"/>
    <d v="2019-09-23T00:00:00"/>
    <s v="000000020017958"/>
    <n v="7801.94"/>
    <s v="03-124706"/>
    <m/>
    <s v="21.0"/>
    <s v="00036.0"/>
    <s v="91001"/>
    <s v="85000"/>
    <n v="4400"/>
    <n v="9261101"/>
    <n v="8.5608198699452021E-2"/>
    <s v="Ergotron Zip40 Charging carts to store laptops at Palm. Total carts: 7"/>
    <s v="Palm-6-21st Century classroom"/>
  </r>
  <r>
    <s v="Valinda-21st Century classroom-Technology"/>
    <n v="6"/>
    <s v="Technology"/>
    <x v="23"/>
    <x v="0"/>
    <x v="2"/>
    <x v="3"/>
    <x v="7"/>
    <x v="47"/>
    <s v="2019/20"/>
    <s v="2-1980"/>
    <x v="11"/>
    <n v="0"/>
    <n v="1300.32"/>
    <s v="0173478-IN"/>
    <d v="2019-09-23T00:00:00"/>
    <s v="000000020017958"/>
    <n v="1300.32"/>
    <s v="03-124707"/>
    <m/>
    <s v="21.0"/>
    <s v="00036.0"/>
    <s v="91001"/>
    <s v="85000"/>
    <n v="4400"/>
    <n v="9341101"/>
    <n v="1.4267996540972046E-2"/>
    <s v="Ergotron Zip40 Charging carts to store laptops at Valinda. Total cart: 1"/>
    <s v="Valinda-6-21st Century classroom"/>
  </r>
  <r>
    <s v="Workman ES-21st Century classroom-Technology"/>
    <n v="2"/>
    <s v="Technology"/>
    <x v="3"/>
    <x v="0"/>
    <x v="2"/>
    <x v="3"/>
    <x v="7"/>
    <x v="47"/>
    <s v="2019/20"/>
    <s v="2-1980"/>
    <x v="11"/>
    <n v="0"/>
    <n v="1306.26"/>
    <s v="0173477-IN"/>
    <d v="2019-09-23T00:00:00"/>
    <s v="000000020017958"/>
    <n v="1306.26"/>
    <s v="03-119881"/>
    <m/>
    <s v="21.0"/>
    <s v="00036.0"/>
    <s v="91001"/>
    <s v="85000"/>
    <n v="4400"/>
    <n v="9381101"/>
    <n v="1.4333174266034627E-2"/>
    <s v="Ergotron Zip40 Charging carts to store laptops at Workman ES. Total cart: 1"/>
    <s v="Workman ES-2-21st Century classroom"/>
  </r>
  <r>
    <s v="Workman HS-21st Century classroom-Technology"/>
    <n v="5"/>
    <s v="Technology"/>
    <x v="12"/>
    <x v="0"/>
    <x v="2"/>
    <x v="3"/>
    <x v="7"/>
    <x v="47"/>
    <s v="2019/20"/>
    <s v="2-515"/>
    <x v="11"/>
    <n v="0"/>
    <n v="1300.32"/>
    <s v="0173473-IN"/>
    <d v="2019-09-23T00:00:00"/>
    <s v="000000020017958"/>
    <n v="1300.32"/>
    <m/>
    <m/>
    <s v="21.0"/>
    <s v="00036.0"/>
    <s v="91001"/>
    <s v="85000"/>
    <n v="4400"/>
    <n v="9431101"/>
    <n v="1.4267996540972046E-2"/>
    <s v="Ergotron Zip40 Charging carts to store laptops at Workman HS. Total cart: 1"/>
    <s v="Workman HS-5-21st Century classroom"/>
  </r>
  <r>
    <s v="Amar-21st Century classroom-Technology"/>
    <n v="0"/>
    <s v="Technology"/>
    <x v="35"/>
    <x v="0"/>
    <x v="2"/>
    <x v="3"/>
    <x v="7"/>
    <x v="39"/>
    <s v="2019/20"/>
    <s v="2-2605"/>
    <x v="12"/>
    <n v="0"/>
    <n v="19593.919999999998"/>
    <s v="0175554-IN"/>
    <d v="2019-10-21T00:00:00"/>
    <s v="000000020028933"/>
    <n v="19593.919999999998"/>
    <m/>
    <m/>
    <s v="21.0"/>
    <s v="00036.0"/>
    <s v="91001"/>
    <s v="85000"/>
    <n v="4400"/>
    <n v="9011101"/>
    <n v="2.4692472300091004E-2"/>
    <s v="Ergotron Zip40 Charging carts to store laptops at Amar. Total carts: 15"/>
    <s v="Amar-0-21st Century classroom"/>
  </r>
  <r>
    <s v="Baldwin-21st Century classroom-Technology"/>
    <n v="3"/>
    <s v="Technology"/>
    <x v="14"/>
    <x v="0"/>
    <x v="2"/>
    <x v="3"/>
    <x v="7"/>
    <x v="48"/>
    <s v="2019/20"/>
    <s v="2-2605"/>
    <x v="12"/>
    <n v="0"/>
    <n v="16981.39"/>
    <s v="0174405-IN"/>
    <d v="2019-11-07T00:00:00"/>
    <s v="000000020035575"/>
    <n v="16981.39"/>
    <s v="03-123988"/>
    <m/>
    <s v="21.0"/>
    <s v="00036.0"/>
    <s v="91001"/>
    <s v="85000"/>
    <n v="4400"/>
    <n v="9021101"/>
    <n v="2.1400133418531996E-2"/>
    <s v="Ergotron Zip40 Charging carts to store laptops at Baldwin. Total carts: 13"/>
    <s v="Baldwin-3-21st Century classroom"/>
  </r>
  <r>
    <s v="Bixby-21st Century classroom-Technology"/>
    <n v="6"/>
    <s v="Technology"/>
    <x v="25"/>
    <x v="0"/>
    <x v="2"/>
    <x v="3"/>
    <x v="7"/>
    <x v="37"/>
    <s v="2019/20"/>
    <s v="2-2605"/>
    <x v="12"/>
    <n v="0"/>
    <n v="11702.91"/>
    <s v="0175105-IN"/>
    <d v="2019-10-08T00:00:00"/>
    <s v="000000020023867"/>
    <n v="11702.91"/>
    <m/>
    <m/>
    <s v="21.0"/>
    <s v="00036.0"/>
    <s v="91001"/>
    <s v="85000"/>
    <n v="4400"/>
    <n v="9031101"/>
    <n v="1.4748135187112025E-2"/>
    <s v="Ergotron Zip40 Charging carts to store laptops at Bixby. Total carts: 9"/>
    <s v="Bixby-6-21st Century classroom"/>
  </r>
  <r>
    <s v="California-21st Century classroom-Technology"/>
    <n v="3"/>
    <s v="Technology"/>
    <x v="15"/>
    <x v="0"/>
    <x v="2"/>
    <x v="3"/>
    <x v="7"/>
    <x v="39"/>
    <s v="2019/20"/>
    <m/>
    <x v="12"/>
    <n v="0"/>
    <n v="1306.26"/>
    <s v="0175607-IN"/>
    <d v="2019-10-21T00:00:00"/>
    <s v="000000020028933"/>
    <n v="1306.26"/>
    <s v="03-123989"/>
    <m/>
    <s v="21.0"/>
    <s v="00036.0"/>
    <s v="91001"/>
    <s v="85000"/>
    <n v="4400"/>
    <n v="9041101"/>
    <n v="1.6461631397248165E-3"/>
    <s v="Ergotron Zip40 Charging carts to store laptops at California. Total carts: 16"/>
    <s v="California-3-21st Century classroom"/>
  </r>
  <r>
    <s v="California-21st Century classroom-Technology"/>
    <n v="3"/>
    <s v="Technology"/>
    <x v="15"/>
    <x v="0"/>
    <x v="2"/>
    <x v="3"/>
    <x v="7"/>
    <x v="39"/>
    <s v="2019/20"/>
    <s v="2-2605"/>
    <x v="12"/>
    <n v="0"/>
    <n v="19593.919999999998"/>
    <s v="0175608-IN"/>
    <d v="2019-10-21T00:00:00"/>
    <s v="000000020028933"/>
    <n v="19593.919999999998"/>
    <s v="03-123989"/>
    <m/>
    <s v="21.0"/>
    <s v="00036.0"/>
    <s v="91001"/>
    <s v="85000"/>
    <n v="4400"/>
    <n v="9041101"/>
    <n v="2.4692472300091004E-2"/>
    <s v="Ergotron Zip40 Charging carts to store laptops at California. Total carts: 16"/>
    <s v="California-3-21st Century classroom"/>
  </r>
  <r>
    <s v="Cedarlane-21st Century classroom-Technology"/>
    <n v="1"/>
    <s v="Technology"/>
    <x v="4"/>
    <x v="0"/>
    <x v="2"/>
    <x v="3"/>
    <x v="7"/>
    <x v="49"/>
    <s v="2019/20"/>
    <m/>
    <x v="12"/>
    <n v="0"/>
    <n v="1300.32"/>
    <s v="0175313-IN"/>
    <d v="2019-10-15T00:00:00"/>
    <s v="000000020026572"/>
    <n v="1300.32"/>
    <s v="03-120780"/>
    <m/>
    <s v="21.0"/>
    <s v="00036.0"/>
    <s v="91001"/>
    <s v="85000"/>
    <n v="4400"/>
    <n v="9051101"/>
    <n v="1.6386774867537654E-3"/>
    <s v="Ergotron Zip40 Charging carts to store laptops at Cedarlane. Total carts: 21"/>
    <s v="Cedarlane-1-21st Century classroom"/>
  </r>
  <r>
    <s v="Cedarlane-21st Century classroom-Technology"/>
    <n v="1"/>
    <s v="Technology"/>
    <x v="4"/>
    <x v="0"/>
    <x v="2"/>
    <x v="3"/>
    <x v="7"/>
    <x v="49"/>
    <s v="2019/20"/>
    <s v="2-2605"/>
    <x v="12"/>
    <n v="0"/>
    <n v="26006.47"/>
    <s v="0175340-IN"/>
    <d v="2019-10-15T00:00:00"/>
    <s v="000000020026572"/>
    <n v="26006.47"/>
    <s v="03-120780"/>
    <m/>
    <s v="21.0"/>
    <s v="00036.0"/>
    <s v="91001"/>
    <s v="85000"/>
    <n v="4400"/>
    <n v="9051101"/>
    <n v="3.2773637949840964E-2"/>
    <s v="Ergotron Zip40 Charging carts to store laptops at Cedarlane. Total carts: 21"/>
    <s v="Cedarlane-1-21st Century classroom"/>
  </r>
  <r>
    <s v="Del Valle-21st Century classroom-Technology"/>
    <n v="7"/>
    <s v="Technology"/>
    <x v="28"/>
    <x v="0"/>
    <x v="2"/>
    <x v="3"/>
    <x v="7"/>
    <x v="37"/>
    <s v="2019/20"/>
    <m/>
    <x v="12"/>
    <n v="0"/>
    <n v="2612.5300000000002"/>
    <s v="0175076-IN"/>
    <d v="2019-10-08T00:00:00"/>
    <s v="000000020023867"/>
    <n v="2612.5300000000002"/>
    <m/>
    <m/>
    <s v="21.0"/>
    <s v="00036.0"/>
    <s v="91001"/>
    <s v="85000"/>
    <n v="4400"/>
    <n v="9061101"/>
    <n v="3.2923388815590125E-3"/>
    <s v="Ergotron Zip40 Charging carts to store laptops at Del Valle. Total carts: 16"/>
    <s v="Del Valle-7-21st Century classroom"/>
  </r>
  <r>
    <s v="Del Valle-21st Century classroom-Technology"/>
    <n v="7"/>
    <s v="Technology"/>
    <x v="28"/>
    <x v="0"/>
    <x v="2"/>
    <x v="3"/>
    <x v="7"/>
    <x v="37"/>
    <s v="2019/20"/>
    <s v="2-2605"/>
    <x v="12"/>
    <n v="0"/>
    <n v="18287.650000000001"/>
    <s v="0175099-IN"/>
    <d v="2019-10-08T00:00:00"/>
    <s v="000000020023867"/>
    <n v="18287.650000000001"/>
    <m/>
    <m/>
    <s v="21.0"/>
    <s v="00036.0"/>
    <s v="91001"/>
    <s v="85000"/>
    <n v="4400"/>
    <n v="9061101"/>
    <n v="2.3046296558256813E-2"/>
    <s v="Ergotron Zip40 Charging carts to store laptops at Del Valle. Total carts: 16"/>
    <s v="Del Valle-7-21st Century classroom"/>
  </r>
  <r>
    <s v="Fairgrove-21st Century classroom-Technology"/>
    <n v="4"/>
    <s v="Technology"/>
    <x v="20"/>
    <x v="0"/>
    <x v="2"/>
    <x v="3"/>
    <x v="7"/>
    <x v="50"/>
    <s v="2019/20"/>
    <m/>
    <x v="12"/>
    <n v="0"/>
    <n v="43106.720000000001"/>
    <s v="0175372-IN"/>
    <d v="2019-10-11T00:00:00"/>
    <s v="000000020025716"/>
    <n v="43106.720000000001"/>
    <s v="03-124582"/>
    <m/>
    <s v="21.0"/>
    <s v="00036.0"/>
    <s v="91001"/>
    <s v="85000"/>
    <n v="4400"/>
    <n v="9091101"/>
    <n v="5.4323560040450254E-2"/>
    <s v="Ergotron Zip40 Charging carts to store laptops at Fairgrove. Total carts: 35"/>
    <s v="Fairgrove-4-21st Century classroom"/>
  </r>
  <r>
    <s v="Fairgrove-21st Century classroom-Technology"/>
    <n v="4"/>
    <s v="Technology"/>
    <x v="20"/>
    <x v="0"/>
    <x v="2"/>
    <x v="3"/>
    <x v="7"/>
    <x v="49"/>
    <s v="2019/20"/>
    <m/>
    <x v="12"/>
    <n v="0"/>
    <n v="2612.5300000000002"/>
    <s v="0175124-IN"/>
    <d v="2019-10-15T00:00:00"/>
    <s v="000000020026572"/>
    <n v="2612.5300000000002"/>
    <s v="03-124582"/>
    <m/>
    <s v="21.0"/>
    <s v="00036.0"/>
    <s v="91001"/>
    <s v="85000"/>
    <n v="4400"/>
    <n v="9091101"/>
    <n v="3.2923388815590125E-3"/>
    <s v="Ergotron Zip40 Charging carts to store laptops at Fairgrove. Total carts: 35"/>
    <s v="Fairgrove-4-21st Century classroom"/>
  </r>
  <r>
    <s v="Fairgrove-21st Century classroom-Technology"/>
    <n v="4"/>
    <s v="Technology"/>
    <x v="20"/>
    <x v="0"/>
    <x v="2"/>
    <x v="3"/>
    <x v="7"/>
    <x v="49"/>
    <s v="2019/20"/>
    <s v="2-2605"/>
    <x v="12"/>
    <n v="0"/>
    <n v="-0.1"/>
    <s v="0175372-IN"/>
    <d v="2019-10-15T00:00:00"/>
    <s v="000000020026572"/>
    <n v="-0.1"/>
    <s v="03-124582"/>
    <m/>
    <s v="21.0"/>
    <s v="00036.0"/>
    <s v="91001"/>
    <s v="85000"/>
    <n v="4400"/>
    <n v="9091101"/>
    <n v="-1.2602109378874166E-7"/>
    <s v="Ergotron Zip40 Charging carts to store laptops at Fairgrove. Total carts: 35.  To offset over payment of $0.10 on invoice #175372"/>
    <s v="Fairgrove-4-21st Century classroom"/>
  </r>
  <r>
    <s v="Grandview-21st Century classroom-Technology"/>
    <n v="2"/>
    <s v="Technology"/>
    <x v="6"/>
    <x v="0"/>
    <x v="2"/>
    <x v="3"/>
    <x v="7"/>
    <x v="45"/>
    <s v="2019/20"/>
    <m/>
    <x v="12"/>
    <n v="0"/>
    <n v="1300.32"/>
    <s v="0175125-IN"/>
    <d v="2019-10-22T00:00:00"/>
    <s v="000000020029495"/>
    <n v="1300.32"/>
    <s v="03-121294"/>
    <m/>
    <s v="21.0"/>
    <s v="00036.0"/>
    <s v="91001"/>
    <s v="85000"/>
    <n v="4400"/>
    <n v="9121101"/>
    <n v="1.6386774867537654E-3"/>
    <s v="Ergotron Zip40 Charging carts to store laptops at Grandview. Total carts: 18"/>
    <s v="Grandview-2-21st Century classroom"/>
  </r>
  <r>
    <s v="Grandview-21st Century classroom-Technology"/>
    <n v="2"/>
    <s v="Technology"/>
    <x v="6"/>
    <x v="0"/>
    <x v="2"/>
    <x v="3"/>
    <x v="7"/>
    <x v="45"/>
    <s v="2019/20"/>
    <s v="2-2605"/>
    <x v="12"/>
    <n v="0"/>
    <n v="22105.5"/>
    <s v="0175546-IN"/>
    <d v="2019-10-22T00:00:00"/>
    <s v="000000020029495"/>
    <n v="22105.5"/>
    <s v="03-121294"/>
    <m/>
    <s v="21.0"/>
    <s v="00036.0"/>
    <s v="91001"/>
    <s v="85000"/>
    <n v="4400"/>
    <n v="9121101"/>
    <n v="2.7857592887470285E-2"/>
    <s v="Ergotron Zip40 Charging carts to store laptops at Grandview. Total carts: 18"/>
    <s v="Grandview-2-21st Century classroom"/>
  </r>
  <r>
    <s v="Grazide-21st Century classroom-Technology"/>
    <n v="3"/>
    <s v="Technology"/>
    <x v="16"/>
    <x v="0"/>
    <x v="2"/>
    <x v="3"/>
    <x v="7"/>
    <x v="37"/>
    <s v="2019/20"/>
    <s v="2-2605"/>
    <x v="12"/>
    <n v="0"/>
    <n v="16904.22"/>
    <s v="0175152-IN"/>
    <d v="2019-10-08T00:00:00"/>
    <s v="000000020023867"/>
    <n v="16904.22"/>
    <s v="03-124133"/>
    <m/>
    <s v="21.0"/>
    <s v="00036.0"/>
    <s v="91001"/>
    <s v="85000"/>
    <n v="4400"/>
    <n v="9131101"/>
    <n v="2.1302882940455226E-2"/>
    <s v="Ergotron Zip40 Charging carts to store laptops at Grazide. Total carts: 13"/>
    <s v="Grazide-3-21st Century classroom"/>
  </r>
  <r>
    <s v="Kwis-21st Century classroom-Technology"/>
    <n v="7"/>
    <s v="Technology"/>
    <x v="17"/>
    <x v="0"/>
    <x v="2"/>
    <x v="3"/>
    <x v="7"/>
    <x v="37"/>
    <s v="2019/20"/>
    <s v="2-2605"/>
    <x v="12"/>
    <n v="0"/>
    <n v="9102.26"/>
    <s v="0175117-IN"/>
    <d v="2019-10-08T00:00:00"/>
    <s v="000000020023867"/>
    <n v="9102.26"/>
    <s v="03-124564"/>
    <m/>
    <s v="21.0"/>
    <s v="00036.0"/>
    <s v="91001"/>
    <s v="85000"/>
    <n v="4400"/>
    <n v="9161101"/>
    <n v="1.1470767611495116E-2"/>
    <s v="Ergotron Zip40 Charging carts to store laptops at Kwis. Total carts: 7"/>
    <s v="Kwis-7-21st Century classroom"/>
  </r>
  <r>
    <s v="La Puente HS-21st Century classroom-Technology"/>
    <n v="5"/>
    <s v="Technology"/>
    <x v="10"/>
    <x v="0"/>
    <x v="2"/>
    <x v="3"/>
    <x v="7"/>
    <x v="37"/>
    <s v="2019/20"/>
    <s v="2-2605"/>
    <x v="12"/>
    <n v="0"/>
    <n v="39187.83"/>
    <s v="0174704-IN"/>
    <d v="2019-10-08T00:00:00"/>
    <s v="000000020023867"/>
    <n v="39187.83"/>
    <m/>
    <m/>
    <s v="21.0"/>
    <s v="00036.0"/>
    <s v="91001"/>
    <s v="85000"/>
    <n v="4400"/>
    <n v="9401101"/>
    <n v="4.9384931998072638E-2"/>
    <s v="Ergotron Zip40 Charging carts to store laptops at La Puente HS. Total carts: 30"/>
    <s v="La Puente HS-5-21st Century classroom"/>
  </r>
  <r>
    <s v="Lassalette-21st Century classroom-Technology"/>
    <n v="6"/>
    <s v="Technology"/>
    <x v="18"/>
    <x v="0"/>
    <x v="2"/>
    <x v="3"/>
    <x v="7"/>
    <x v="48"/>
    <s v="2019/20"/>
    <s v="2-2605"/>
    <x v="12"/>
    <n v="0"/>
    <n v="11756.35"/>
    <s v="0174403-IN"/>
    <d v="2019-11-07T00:00:00"/>
    <s v="000000020035575"/>
    <n v="11756.35"/>
    <s v="03-124576"/>
    <m/>
    <s v="21.0"/>
    <s v="00036.0"/>
    <s v="91001"/>
    <s v="85000"/>
    <n v="4400"/>
    <n v="9171101"/>
    <n v="1.4815480859632729E-2"/>
    <s v="Ergotron Zip40 Charging carts to store laptops at Lassalette. Total carts: 9"/>
    <s v="Lassalette-6-21st Century classroom"/>
  </r>
  <r>
    <s v="Los Altos ES-21st Century classroom-Technology"/>
    <n v="2"/>
    <s v="Technology"/>
    <x v="2"/>
    <x v="0"/>
    <x v="2"/>
    <x v="3"/>
    <x v="7"/>
    <x v="45"/>
    <s v="2019/20"/>
    <s v="2-2605"/>
    <x v="12"/>
    <n v="0"/>
    <n v="27306.79"/>
    <s v="0175609-IN"/>
    <d v="2019-10-22T00:00:00"/>
    <s v="000000020029495"/>
    <n v="27306.79"/>
    <s v="03-119947"/>
    <m/>
    <s v="21.0"/>
    <s v="00036.0"/>
    <s v="91001"/>
    <s v="85000"/>
    <n v="4400"/>
    <n v="9191101"/>
    <n v="3.4412315436594725E-2"/>
    <s v="Ergotron Zip40 Charging carts to store laptops at Los Altos ES. Total carts: 21"/>
    <s v="Los Altos ES-2-21st Century classroom"/>
  </r>
  <r>
    <s v="Los Altos HS-21st Century classroom-Technology"/>
    <n v="5"/>
    <s v="Technology"/>
    <x v="11"/>
    <x v="0"/>
    <x v="2"/>
    <x v="3"/>
    <x v="7"/>
    <x v="48"/>
    <s v="2019/20"/>
    <s v="2-2605"/>
    <x v="12"/>
    <n v="0"/>
    <n v="55913.91"/>
    <s v="0174574-IN"/>
    <d v="2019-11-07T00:00:00"/>
    <s v="000000020035575"/>
    <n v="55913.91"/>
    <m/>
    <m/>
    <s v="21.0"/>
    <s v="00036.0"/>
    <s v="91001"/>
    <s v="85000"/>
    <n v="4400"/>
    <n v="9411101"/>
    <n v="7.04633209620526E-2"/>
    <s v="Ergotron Zip40 Charging carts to store laptops at Los Altos HS. Total carts: 43"/>
    <s v="Los Altos HS-5-21st Century classroom"/>
  </r>
  <r>
    <s v="Los Molinos-21st Century classroom-Technology"/>
    <n v="4"/>
    <s v="Technology"/>
    <x v="7"/>
    <x v="0"/>
    <x v="2"/>
    <x v="3"/>
    <x v="7"/>
    <x v="45"/>
    <s v="2019/20"/>
    <s v="2-2605"/>
    <x v="12"/>
    <n v="0"/>
    <n v="28607.119999999999"/>
    <s v="0175494-IN"/>
    <d v="2019-10-22T00:00:00"/>
    <s v="000000020029495"/>
    <n v="28607.119999999999"/>
    <s v="03-124134"/>
    <m/>
    <s v="21.0"/>
    <s v="00036.0"/>
    <s v="91001"/>
    <s v="85000"/>
    <n v="4400"/>
    <n v="9201101"/>
    <n v="3.6051005525457869E-2"/>
    <s v="Ergotron Zip40 Charging carts to store laptops at Los Molinos. Total carts: 22"/>
    <s v="Los Molinos-4-21st Century classroom"/>
  </r>
  <r>
    <s v="Los Robles-21st Century classroom-Technology"/>
    <n v="9"/>
    <s v="Technology"/>
    <x v="29"/>
    <x v="0"/>
    <x v="2"/>
    <x v="3"/>
    <x v="7"/>
    <x v="49"/>
    <s v="2019/20"/>
    <s v="2-2605"/>
    <x v="12"/>
    <n v="0"/>
    <n v="13003.22"/>
    <s v="0175400-IN"/>
    <d v="2019-10-15T00:00:00"/>
    <s v="000000020026572"/>
    <n v="13003.22"/>
    <m/>
    <m/>
    <s v="21.0"/>
    <s v="00036.0"/>
    <s v="91001"/>
    <s v="85000"/>
    <n v="4400"/>
    <n v="9211101"/>
    <n v="1.638680007175641E-2"/>
    <s v="Ergotron Zip40 Charging carts to store laptops at Los Robles. Total carts: 10"/>
    <s v="Los Robles-9-21st Century classroom"/>
  </r>
  <r>
    <s v="Mesa Robles-21st Century classroom-Technology"/>
    <n v="1"/>
    <s v="Technology"/>
    <x v="5"/>
    <x v="0"/>
    <x v="2"/>
    <x v="3"/>
    <x v="7"/>
    <x v="45"/>
    <s v="2019/20"/>
    <s v="2-2605"/>
    <x v="12"/>
    <n v="0"/>
    <n v="48111.97"/>
    <s v="0175412-IN"/>
    <d v="2019-10-22T00:00:00"/>
    <s v="000000020029495"/>
    <n v="48111.97"/>
    <s v="03-120779"/>
    <m/>
    <s v="21.0"/>
    <s v="00036.0"/>
    <s v="91001"/>
    <s v="85000"/>
    <n v="4400"/>
    <n v="9221101"/>
    <n v="6.0631230837311249E-2"/>
    <s v="Ergotron Zip40 Charging carts to store laptops at Mesa Robles. Total carts: 37"/>
    <s v="Mesa Robles-1-21st Century classroom"/>
  </r>
  <r>
    <s v="Nelson-21st Century classroom-Technology"/>
    <n v="1"/>
    <s v="Technology"/>
    <x v="0"/>
    <x v="0"/>
    <x v="2"/>
    <x v="3"/>
    <x v="7"/>
    <x v="45"/>
    <s v="2019/20"/>
    <m/>
    <x v="12"/>
    <n v="0"/>
    <n v="2612.5300000000002"/>
    <s v="0175485-IN"/>
    <d v="2019-10-22T00:00:00"/>
    <s v="000000020029495"/>
    <n v="2612.5300000000002"/>
    <s v="03-119946"/>
    <m/>
    <s v="21.0"/>
    <s v="00036.0"/>
    <s v="91001"/>
    <s v="85000"/>
    <n v="4400"/>
    <n v="9231101"/>
    <n v="3.2923388815590125E-3"/>
    <s v="Ergotron Zip40 Charging carts to store laptops at Nelson. Total carts: 18"/>
    <s v="Nelson-1-21st Century classroom"/>
  </r>
  <r>
    <s v="Nelson-21st Century classroom-Technology"/>
    <n v="1"/>
    <s v="Technology"/>
    <x v="0"/>
    <x v="0"/>
    <x v="2"/>
    <x v="3"/>
    <x v="7"/>
    <x v="45"/>
    <s v="2019/20"/>
    <s v="2-2605"/>
    <x v="12"/>
    <n v="0"/>
    <n v="20900.169999999998"/>
    <s v="0175493-IN"/>
    <d v="2019-10-22T00:00:00"/>
    <s v="000000020029495"/>
    <n v="20900.169999999998"/>
    <s v="03-119946"/>
    <m/>
    <s v="21.0"/>
    <s v="00036.0"/>
    <s v="91001"/>
    <s v="85000"/>
    <n v="4400"/>
    <n v="9231101"/>
    <n v="2.6338622837706441E-2"/>
    <s v="Ergotron Zip40 Charging carts to store laptops at Nelson. Total carts: 18"/>
    <s v="Nelson-1-21st Century classroom"/>
  </r>
  <r>
    <s v="Newton-21st Century classroom-Technology"/>
    <n v="1"/>
    <s v="Technology"/>
    <x v="8"/>
    <x v="0"/>
    <x v="2"/>
    <x v="3"/>
    <x v="7"/>
    <x v="49"/>
    <s v="2019/20"/>
    <s v="2-2605"/>
    <x v="12"/>
    <n v="0"/>
    <n v="20805.18"/>
    <s v="0175378-IN"/>
    <d v="2019-10-15T00:00:00"/>
    <s v="000000020026572"/>
    <n v="20805.18"/>
    <s v="03-121295"/>
    <m/>
    <s v="21.0"/>
    <s v="00036.0"/>
    <s v="91001"/>
    <s v="85000"/>
    <n v="4400"/>
    <n v="9241101"/>
    <n v="2.6218915400716521E-2"/>
    <s v="Ergotron Zip40 Charging carts to store laptops at Newton. Total carts: 16"/>
    <s v="Newton-1-21st Century classroom"/>
  </r>
  <r>
    <s v="Orange Grove-21st Century classroom-Technology"/>
    <n v="3"/>
    <s v="Technology"/>
    <x v="26"/>
    <x v="0"/>
    <x v="2"/>
    <x v="3"/>
    <x v="7"/>
    <x v="37"/>
    <s v="2019/20"/>
    <s v="2-2605"/>
    <x v="12"/>
    <n v="0"/>
    <n v="13003.23"/>
    <s v="0175002-IN"/>
    <d v="2019-10-08T00:00:00"/>
    <s v="000000020023867"/>
    <n v="13003.23"/>
    <m/>
    <m/>
    <s v="21.0"/>
    <s v="00036.0"/>
    <s v="91001"/>
    <s v="85000"/>
    <n v="4400"/>
    <n v="9251101"/>
    <n v="1.638681267386579E-2"/>
    <s v="Ergotron Zip40 Charging carts to store laptops at Orange Grove. Total carts: 10"/>
    <s v="Orange Grove-3-21st Century classroom"/>
  </r>
  <r>
    <s v="Palm-21st Century classroom-Technology"/>
    <n v="6"/>
    <s v="Technology"/>
    <x v="21"/>
    <x v="0"/>
    <x v="2"/>
    <x v="3"/>
    <x v="7"/>
    <x v="37"/>
    <s v="2019/20"/>
    <s v="2-2605"/>
    <x v="12"/>
    <n v="0"/>
    <n v="9102.26"/>
    <s v="0175150-IN"/>
    <d v="2019-10-08T00:00:00"/>
    <s v="000000020023867"/>
    <n v="9102.26"/>
    <s v="03-124706"/>
    <m/>
    <s v="21.0"/>
    <s v="00036.0"/>
    <s v="91001"/>
    <s v="85000"/>
    <n v="4400"/>
    <n v="9261101"/>
    <n v="1.1470767611495116E-2"/>
    <s v="Ergotron Zip40 Charging carts to store laptops at Palm. Total carts: 7"/>
    <s v="Palm-6-21st Century classroom"/>
  </r>
  <r>
    <s v="Sierra Vista-21st Century classroom-Technology"/>
    <n v="8"/>
    <s v="Technology"/>
    <x v="13"/>
    <x v="0"/>
    <x v="2"/>
    <x v="3"/>
    <x v="7"/>
    <x v="37"/>
    <s v="2019/20"/>
    <s v="2-2605"/>
    <x v="12"/>
    <n v="0"/>
    <n v="11756.35"/>
    <s v="0174873-IN"/>
    <d v="2019-10-08T00:00:00"/>
    <s v="000000020023867"/>
    <n v="11756.35"/>
    <s v="03-124623"/>
    <m/>
    <s v="21.0"/>
    <s v="00036.0"/>
    <s v="91001"/>
    <s v="85000"/>
    <n v="4400"/>
    <n v="9281101"/>
    <n v="1.4815480859632729E-2"/>
    <s v="Ergotron Zip40 Charging carts to store laptops at Sierra Vista. Total carts: 9"/>
    <s v="Sierra Vista-8-21st Century classroom"/>
  </r>
  <r>
    <s v="Sparks ES-21st Century classroom-Technology"/>
    <n v="7"/>
    <s v="Technology"/>
    <x v="24"/>
    <x v="0"/>
    <x v="2"/>
    <x v="3"/>
    <x v="7"/>
    <x v="50"/>
    <s v="2019/20"/>
    <m/>
    <x v="12"/>
    <n v="0"/>
    <n v="22206.44"/>
    <s v="0175271-IN"/>
    <d v="2019-10-11T00:00:00"/>
    <s v="000000020025716"/>
    <n v="22206.44"/>
    <s v="03-124783"/>
    <m/>
    <s v="21.0"/>
    <s v="00036.0"/>
    <s v="91001"/>
    <s v="85000"/>
    <n v="4400"/>
    <n v="9291101"/>
    <n v="2.7984798579540639E-2"/>
    <s v="Ergotron Zip40 Charging carts to store laptops at Sparks ES. Total carts: 18"/>
    <s v="Sparks ES-7-21st Century classroom"/>
  </r>
  <r>
    <s v="Sparks ES-21st Century classroom-Technology"/>
    <n v="7"/>
    <s v="Technology"/>
    <x v="24"/>
    <x v="0"/>
    <x v="2"/>
    <x v="3"/>
    <x v="7"/>
    <x v="50"/>
    <s v="2019/20"/>
    <s v="2-2605"/>
    <x v="12"/>
    <n v="0"/>
    <n v="1306.26"/>
    <s v="0175272-IN"/>
    <d v="2019-10-11T00:00:00"/>
    <s v="000000020025716"/>
    <n v="1306.26"/>
    <s v="03-124783"/>
    <m/>
    <s v="21.0"/>
    <s v="00036.0"/>
    <s v="91001"/>
    <s v="85000"/>
    <n v="4400"/>
    <n v="9291101"/>
    <n v="1.6461631397248165E-3"/>
    <s v="Ergotron Zip40 Charging carts to store laptops at Sparks ES. Total carts: 18"/>
    <s v="Sparks ES-7-21st Century classroom"/>
  </r>
  <r>
    <s v="Sparks MS-21st Century classroom-Technology"/>
    <n v="2"/>
    <s v="Technology"/>
    <x v="9"/>
    <x v="0"/>
    <x v="2"/>
    <x v="3"/>
    <x v="7"/>
    <x v="51"/>
    <s v="2019/20"/>
    <s v="2-2605"/>
    <x v="12"/>
    <n v="0"/>
    <n v="18287.650000000001"/>
    <s v="0174911-IN"/>
    <d v="2019-10-04T00:00:00"/>
    <s v="000000020022961"/>
    <n v="18287.650000000001"/>
    <s v="03-121296"/>
    <m/>
    <s v="21.0"/>
    <s v="00036.0"/>
    <s v="91001"/>
    <s v="85000"/>
    <n v="4400"/>
    <n v="9301101"/>
    <n v="2.3046296558256813E-2"/>
    <s v="Ergotron Zip40 Charging carts to store laptops at Sparks MS. Total carts: 14"/>
    <s v="Sparks MS-2-21st Century classroom"/>
  </r>
  <r>
    <s v="Sunset-21st Century classroom-Technology"/>
    <n v="4"/>
    <s v="Technology"/>
    <x v="32"/>
    <x v="0"/>
    <x v="2"/>
    <x v="3"/>
    <x v="7"/>
    <x v="45"/>
    <s v="2019/20"/>
    <s v="2-2605"/>
    <x v="12"/>
    <n v="0"/>
    <n v="10450.09"/>
    <s v="0175658-IN"/>
    <d v="2019-10-22T00:00:00"/>
    <s v="000000020029495"/>
    <n v="10450.09"/>
    <m/>
    <m/>
    <s v="21.0"/>
    <s v="00036.0"/>
    <s v="91001"/>
    <s v="85000"/>
    <n v="4400"/>
    <n v="9311101"/>
    <n v="1.3169317719907913E-2"/>
    <s v="Ergotron Zip40 Charging carts to store laptops at Sunset. Total carts: 8"/>
    <s v="Sunset-4-21st Century classroom"/>
  </r>
  <r>
    <s v="Temple-21st Century classroom-Technology"/>
    <n v="8"/>
    <s v="Technology"/>
    <x v="33"/>
    <x v="0"/>
    <x v="2"/>
    <x v="3"/>
    <x v="7"/>
    <x v="50"/>
    <s v="2019/20"/>
    <m/>
    <x v="12"/>
    <n v="0"/>
    <n v="16981.39"/>
    <s v="0175274-IN"/>
    <d v="2019-10-11T00:00:00"/>
    <s v="000000020025716"/>
    <n v="16981.39"/>
    <m/>
    <m/>
    <s v="21.0"/>
    <s v="00036.0"/>
    <s v="91001"/>
    <s v="85000"/>
    <n v="4400"/>
    <n v="9331101"/>
    <n v="2.1400133418531996E-2"/>
    <s v="Ergotron Zip40 Charging carts to store laptops at Temple. Total carts: 14"/>
    <s v="Temple-8-21st Century classroom"/>
  </r>
  <r>
    <s v="Temple-21st Century classroom-Technology"/>
    <n v="8"/>
    <s v="Technology"/>
    <x v="33"/>
    <x v="0"/>
    <x v="2"/>
    <x v="3"/>
    <x v="7"/>
    <x v="50"/>
    <s v="2019/20"/>
    <s v="2-2605"/>
    <x v="12"/>
    <n v="0"/>
    <n v="1306.26"/>
    <s v="0175278-IN"/>
    <d v="2019-10-11T00:00:00"/>
    <s v="000000020025716"/>
    <n v="1306.26"/>
    <m/>
    <m/>
    <s v="21.0"/>
    <s v="00036.0"/>
    <s v="91001"/>
    <s v="85000"/>
    <n v="4400"/>
    <n v="9331101"/>
    <n v="1.6461631397248165E-3"/>
    <s v="Ergotron Zip40 Charging carts to store laptops at Temple. Total carts: 14"/>
    <s v="Temple-8-21st Century classroom"/>
  </r>
  <r>
    <s v="Valinda-21st Century classroom-Technology"/>
    <n v="6"/>
    <s v="Technology"/>
    <x v="23"/>
    <x v="0"/>
    <x v="2"/>
    <x v="3"/>
    <x v="7"/>
    <x v="50"/>
    <s v="2019/20"/>
    <m/>
    <x v="12"/>
    <n v="0"/>
    <n v="1306.26"/>
    <s v="0175126-IN"/>
    <d v="2019-10-11T00:00:00"/>
    <s v="000000020025716"/>
    <n v="1306.26"/>
    <s v="03-124707"/>
    <m/>
    <s v="21.0"/>
    <s v="00036.0"/>
    <s v="91001"/>
    <s v="85000"/>
    <n v="4400"/>
    <n v="9341101"/>
    <n v="1.6461631397248165E-3"/>
    <s v="Ergotron Zip40 Charging carts to store laptops at Valinda. Total carts: 26"/>
    <s v="Valinda-6-21st Century classroom"/>
  </r>
  <r>
    <s v="Valinda-21st Century classroom-Technology"/>
    <n v="6"/>
    <s v="Technology"/>
    <x v="23"/>
    <x v="0"/>
    <x v="2"/>
    <x v="3"/>
    <x v="7"/>
    <x v="50"/>
    <s v="2019/20"/>
    <s v="2-2605"/>
    <x v="12"/>
    <n v="0"/>
    <n v="32656.53"/>
    <s v="0175203-IN"/>
    <d v="2019-10-11T00:00:00"/>
    <s v="000000020025716"/>
    <n v="32656.53"/>
    <s v="03-124707"/>
    <m/>
    <s v="21.0"/>
    <s v="00036.0"/>
    <s v="91001"/>
    <s v="85000"/>
    <n v="4400"/>
    <n v="9341101"/>
    <n v="4.1154116299448554E-2"/>
    <s v="Ergotron Zip40 Charging carts to store laptops at Valinda. Total carts: 26"/>
    <s v="Valinda-6-21st Century classroom"/>
  </r>
  <r>
    <s v="Valley-21st Century classroom-Technology"/>
    <n v="8"/>
    <s v="Technology"/>
    <x v="27"/>
    <x v="0"/>
    <x v="2"/>
    <x v="3"/>
    <x v="7"/>
    <x v="39"/>
    <s v="2019/20"/>
    <s v="2-2605"/>
    <x v="12"/>
    <n v="0"/>
    <n v="7801.94"/>
    <s v="0175663-IN"/>
    <d v="2019-10-21T00:00:00"/>
    <s v="000000020028933"/>
    <n v="7801.94"/>
    <s v="03-124791"/>
    <m/>
    <s v="21.0"/>
    <s v="00036.0"/>
    <s v="91001"/>
    <s v="85000"/>
    <n v="4400"/>
    <n v="9441101"/>
    <n v="9.8320901247413491E-3"/>
    <s v="Ergotron Zip40 Charging carts to store laptops at Valley. Total carts: 6"/>
    <s v="Valley-8-21st Century classroom"/>
  </r>
  <r>
    <s v="Wedgeworth-21st Century classroom-Technology"/>
    <n v="0"/>
    <s v="Technology"/>
    <x v="34"/>
    <x v="0"/>
    <x v="2"/>
    <x v="3"/>
    <x v="7"/>
    <x v="37"/>
    <s v="2019/20"/>
    <s v="2-2605"/>
    <x v="12"/>
    <n v="0"/>
    <n v="31207.759999999998"/>
    <s v="0175048-IN"/>
    <d v="2019-10-08T00:00:00"/>
    <s v="000000020023867"/>
    <n v="31207.759999999998"/>
    <m/>
    <m/>
    <s v="21.0"/>
    <s v="00036.0"/>
    <s v="91001"/>
    <s v="85000"/>
    <n v="4400"/>
    <n v="9351101"/>
    <n v="3.9328360498965396E-2"/>
    <s v="Ergotron Zip40 Charging carts to store laptops at Wedgeworth. Total carts: 24"/>
    <s v="Wedgeworth-0-21st Century classroom"/>
  </r>
  <r>
    <s v="Wilson HS-21st Century classroom-Technology"/>
    <n v="5"/>
    <s v="Technology"/>
    <x v="19"/>
    <x v="0"/>
    <x v="2"/>
    <x v="3"/>
    <x v="7"/>
    <x v="37"/>
    <s v="2019/20"/>
    <s v="2-2605"/>
    <x v="12"/>
    <n v="0"/>
    <n v="53313.26"/>
    <s v="0174830-IN"/>
    <d v="2019-10-08T00:00:00"/>
    <s v="000000020023867"/>
    <n v="53313.26"/>
    <m/>
    <m/>
    <s v="21.0"/>
    <s v="00036.0"/>
    <s v="91001"/>
    <s v="85000"/>
    <n v="4400"/>
    <n v="9421101"/>
    <n v="6.7185953386435682E-2"/>
    <s v="Ergotron Zip40 Charging carts to store laptops at Wilson HS. Total carts: 41"/>
    <s v="Wilson HS-5-21st Century classroom"/>
  </r>
  <r>
    <s v="Wing Lane-21st Century classroom-Technology"/>
    <n v="9"/>
    <s v="Technology"/>
    <x v="22"/>
    <x v="0"/>
    <x v="2"/>
    <x v="3"/>
    <x v="7"/>
    <x v="51"/>
    <s v="2019/20"/>
    <s v="2-2605"/>
    <x v="12"/>
    <n v="0"/>
    <n v="1306.26"/>
    <s v="0175122-IN"/>
    <d v="2019-10-04T00:00:00"/>
    <s v="000000020022961"/>
    <n v="1306.26"/>
    <s v="03-124792"/>
    <m/>
    <s v="21.0"/>
    <s v="00036.0"/>
    <s v="91001"/>
    <s v="85000"/>
    <n v="4400"/>
    <n v="9371101"/>
    <n v="1.6461631397248165E-3"/>
    <s v="Ergotron Zip40 Charging carts to store laptops at Wing Lane. Total carts: 15"/>
    <s v="Wing Lane-9-21st Century classroom"/>
  </r>
  <r>
    <s v="Wing Lane-21st Century classroom-Technology"/>
    <n v="9"/>
    <s v="Technology"/>
    <x v="22"/>
    <x v="0"/>
    <x v="2"/>
    <x v="3"/>
    <x v="7"/>
    <x v="51"/>
    <s v="2019/20"/>
    <s v="2-2605"/>
    <x v="12"/>
    <n v="0"/>
    <n v="18287.650000000001"/>
    <s v="0175143-IN"/>
    <d v="2019-10-04T00:00:00"/>
    <s v="000000020022961"/>
    <n v="18287.650000000001"/>
    <s v="03-124792"/>
    <m/>
    <s v="21.0"/>
    <s v="00036.0"/>
    <s v="91001"/>
    <s v="85000"/>
    <n v="4400"/>
    <n v="9371101"/>
    <n v="2.3046296558256813E-2"/>
    <s v="Ergotron Zip40 Charging carts to store laptops at Wing Lane. Total carts: 15"/>
    <s v="Wing Lane-9-21st Century classroom"/>
  </r>
  <r>
    <s v="Workman ES-21st Century classroom-Technology"/>
    <n v="2"/>
    <s v="Technology"/>
    <x v="3"/>
    <x v="0"/>
    <x v="2"/>
    <x v="3"/>
    <x v="7"/>
    <x v="37"/>
    <s v="2019/20"/>
    <m/>
    <x v="12"/>
    <n v="0"/>
    <n v="1306.26"/>
    <s v="0175123-IN"/>
    <d v="2019-10-08T00:00:00"/>
    <s v="000000020023867"/>
    <n v="1306.26"/>
    <s v="03-119881"/>
    <m/>
    <s v="21.0"/>
    <s v="00036.0"/>
    <s v="91001"/>
    <s v="85000"/>
    <n v="4400"/>
    <n v="9381101"/>
    <n v="1.6461631397248165E-3"/>
    <s v="Ergotron Zip40 Charging carts to store laptops at Workman ES. Total carts: 17"/>
    <s v="Workman ES-2-21st Century classroom"/>
  </r>
  <r>
    <s v="Workman ES-21st Century classroom-Technology"/>
    <n v="2"/>
    <s v="Technology"/>
    <x v="3"/>
    <x v="0"/>
    <x v="2"/>
    <x v="3"/>
    <x v="7"/>
    <x v="37"/>
    <s v="2019/20"/>
    <s v="2-2605"/>
    <x v="12"/>
    <n v="0"/>
    <n v="20900.18"/>
    <s v="0175133-IN"/>
    <d v="2019-10-08T00:00:00"/>
    <s v="000000020023867"/>
    <n v="20900.18"/>
    <s v="03-119881"/>
    <m/>
    <s v="21.0"/>
    <s v="00036.0"/>
    <s v="91001"/>
    <s v="85000"/>
    <n v="4400"/>
    <n v="9381101"/>
    <n v="2.6338635439815825E-2"/>
    <s v="Ergotron Zip40 Charging carts to store laptops at Workman ES. Total carts: 17"/>
    <s v="Workman ES-2-21st Century classroom"/>
  </r>
  <r>
    <s v="Workman HS-21st Century classroom-Technology"/>
    <n v="5"/>
    <s v="Technology"/>
    <x v="12"/>
    <x v="0"/>
    <x v="2"/>
    <x v="3"/>
    <x v="7"/>
    <x v="48"/>
    <s v="2019/20"/>
    <s v="2-2605"/>
    <x v="12"/>
    <n v="0"/>
    <n v="40310.03"/>
    <s v="0174342-IN"/>
    <d v="2019-11-07T00:00:00"/>
    <s v="000000020035575"/>
    <n v="40310.03"/>
    <m/>
    <m/>
    <s v="21.0"/>
    <s v="00036.0"/>
    <s v="91001"/>
    <s v="85000"/>
    <n v="4400"/>
    <n v="9431101"/>
    <n v="5.0799140712569892E-2"/>
    <s v="Ergotron Zip40 Charging carts to store laptops at Workman HS. Total carts: 31"/>
    <s v="Workman HS-5-21st Century classroom"/>
  </r>
  <r>
    <s v="Nelson-21st Century classroom-Technology"/>
    <n v="1"/>
    <s v="Technology"/>
    <x v="0"/>
    <x v="0"/>
    <x v="2"/>
    <x v="4"/>
    <x v="9"/>
    <x v="52"/>
    <s v="2019/20"/>
    <s v="2-10688"/>
    <x v="13"/>
    <n v="0"/>
    <n v="2184.71"/>
    <s v="186220-IN"/>
    <d v="2020-07-01T00:00:00"/>
    <s v="000000020109906"/>
    <n v="2184.71"/>
    <s v="03-119946"/>
    <m/>
    <s v="21.0"/>
    <s v="00036.0"/>
    <s v="91001"/>
    <s v="85000"/>
    <n v="4400"/>
    <n v="9231101"/>
    <n v="0.99999542275440345"/>
    <s v="ViewSonicViewBoard IFP7550 Bundle 7 yr warranty, monitor, 75&quot; class LED display with touchscreen, ewaste, and extended service agreement for parts &amp; labor - sample for Nelson room #C1. Total monitor: 1"/>
    <s v="Nelson-1-21st Century classroom"/>
  </r>
  <r>
    <s v="Los Altos ES-21st Century classroom-Technology"/>
    <n v="2"/>
    <s v="Technology"/>
    <x v="2"/>
    <x v="0"/>
    <x v="2"/>
    <x v="4"/>
    <x v="10"/>
    <x v="53"/>
    <s v="2020/21"/>
    <s v="21-129"/>
    <x v="14"/>
    <n v="0"/>
    <n v="120"/>
    <s v="0189682-IN"/>
    <d v="2020-10-01T00:00:00"/>
    <s v="000000020131103"/>
    <n v="120"/>
    <s v="03-119947"/>
    <m/>
    <s v="21.0"/>
    <s v="00036.0"/>
    <s v="00002"/>
    <s v="81000"/>
    <n v="4300"/>
    <n v="9191101"/>
    <n v="9.6286556495053799E-4"/>
    <s v="ViewSonicViewBoard IFP7550 Bundle 7 yr warranty, monitor, 75&quot; class LED display with touchscreen, ewaste, and extended service agreement for parts &amp; labor for Los Altos ES. Total monitors: 20"/>
    <s v="Los Altos ES-2-21st Century classroom"/>
  </r>
  <r>
    <s v="Los Altos ES-21st Century classroom-Technology"/>
    <n v="2"/>
    <s v="Technology"/>
    <x v="2"/>
    <x v="0"/>
    <x v="2"/>
    <x v="4"/>
    <x v="10"/>
    <x v="53"/>
    <s v="2020/21"/>
    <s v="21-129"/>
    <x v="14"/>
    <n v="0"/>
    <n v="43574.21"/>
    <s v="0189682-IN"/>
    <d v="2020-10-01T00:00:00"/>
    <s v="000000020131103"/>
    <n v="43574.21"/>
    <s v="03-119947"/>
    <m/>
    <s v="21.0"/>
    <s v="00036.0"/>
    <s v="91001"/>
    <s v="85000"/>
    <n v="4400"/>
    <n v="9191101"/>
    <n v="0.34963421940769485"/>
    <s v="ViewSonicViewBoard IFP7550 Bundle 7 yr warranty, monitor, 75&quot; class LED display with touchscreen, ewaste, and extended service agreement for parts &amp; labor for Los Altos ES. Total monitors: 20"/>
    <s v="Los Altos ES-2-21st Century classroom"/>
  </r>
  <r>
    <s v="Nelson-21st Century classroom-Technology"/>
    <n v="1"/>
    <s v="Technology"/>
    <x v="0"/>
    <x v="0"/>
    <x v="2"/>
    <x v="4"/>
    <x v="10"/>
    <x v="54"/>
    <s v="2020/21"/>
    <m/>
    <x v="14"/>
    <n v="0"/>
    <n v="60"/>
    <s v="0187656-IN"/>
    <d v="2020-09-16T00:00:00"/>
    <s v="000000020127001"/>
    <n v="60"/>
    <s v="03-119946"/>
    <m/>
    <s v="21.0"/>
    <s v="00036.0"/>
    <s v="00002"/>
    <s v="81000"/>
    <n v="4300"/>
    <n v="9231101"/>
    <n v="4.8143278247526899E-4"/>
    <s v="ViewSonicViewBoard IFP7550 Bundle 7 yr warranty, monitor, 75&quot; class LED display with touchscreen, ewaste, and extended service agreement for parts &amp; labor for Nelson. Total monitors: 25"/>
    <s v="Nelson-1-21st Century classroom"/>
  </r>
  <r>
    <s v="Nelson-21st Century classroom-Technology"/>
    <n v="1"/>
    <s v="Technology"/>
    <x v="0"/>
    <x v="0"/>
    <x v="2"/>
    <x v="4"/>
    <x v="10"/>
    <x v="54"/>
    <s v="2020/21"/>
    <m/>
    <x v="14"/>
    <n v="0"/>
    <n v="21886.59"/>
    <s v="0187656-IN"/>
    <d v="2020-09-16T00:00:00"/>
    <s v="000000020127001"/>
    <n v="21886.59"/>
    <s v="03-119946"/>
    <m/>
    <s v="21.0"/>
    <s v="00036.0"/>
    <s v="91001"/>
    <s v="85000"/>
    <n v="4400"/>
    <n v="9231101"/>
    <n v="0.17561536537658995"/>
    <s v="ViewSonicViewBoard IFP7550 Bundle 7 yr warranty, monitor, 75&quot; class LED display with touchscreen, ewaste, and extended service agreement for parts &amp; labor for Nelson. Total monitors: 25"/>
    <s v="Nelson-1-21st Century classroom"/>
  </r>
  <r>
    <s v="Nelson-21st Century classroom-Technology"/>
    <n v="1"/>
    <s v="Technology"/>
    <x v="0"/>
    <x v="0"/>
    <x v="2"/>
    <x v="4"/>
    <x v="10"/>
    <x v="53"/>
    <s v="2020/21"/>
    <s v="21-129"/>
    <x v="14"/>
    <n v="0"/>
    <n v="90"/>
    <s v="0189682-IN"/>
    <d v="2020-10-01T00:00:00"/>
    <s v="000000020131103"/>
    <n v="90"/>
    <s v="03-119946"/>
    <m/>
    <s v="21.0"/>
    <s v="00036.0"/>
    <s v="00002"/>
    <s v="81000"/>
    <n v="4300"/>
    <n v="9231101"/>
    <n v="7.2214917371290349E-4"/>
    <s v="ViewSonicViewBoard IFP7550 Bundle 7 yr warranty, monitor, 75&quot; class LED display with touchscreen, ewaste, and extended service agreement for parts &amp; labor for Nelson. Total monitors: 25"/>
    <s v="Nelson-1-21st Century classroom"/>
  </r>
  <r>
    <s v="Nelson-21st Century classroom-Technology"/>
    <n v="1"/>
    <s v="Technology"/>
    <x v="0"/>
    <x v="0"/>
    <x v="2"/>
    <x v="4"/>
    <x v="10"/>
    <x v="53"/>
    <s v="2020/21"/>
    <s v="21-129"/>
    <x v="14"/>
    <n v="0"/>
    <n v="32680.66"/>
    <s v="0189682-IN"/>
    <d v="2020-10-01T00:00:00"/>
    <s v="000000020131103"/>
    <n v="32680.66"/>
    <s v="03-119946"/>
    <m/>
    <s v="21.0"/>
    <s v="00036.0"/>
    <s v="91001"/>
    <s v="85000"/>
    <n v="4400"/>
    <n v="9231101"/>
    <n v="0.26222568461547041"/>
    <s v="ViewSonicViewBoard IFP7550 Bundle 7 yr warranty, monitor, 75&quot; class LED display with touchscreen, ewaste, and extended service agreement for parts &amp; labor for Nelson. Total monitors: 25"/>
    <s v="Nelson-1-21st Century classroom"/>
  </r>
  <r>
    <s v="Workman ES-21st Century classroom-Technology"/>
    <n v="2"/>
    <s v="Technology"/>
    <x v="3"/>
    <x v="0"/>
    <x v="2"/>
    <x v="4"/>
    <x v="10"/>
    <x v="53"/>
    <s v="2020/21"/>
    <s v="21-129"/>
    <x v="14"/>
    <n v="0"/>
    <n v="72"/>
    <s v="0189682-IN"/>
    <d v="2020-10-01T00:00:00"/>
    <s v="000000020131103"/>
    <n v="72"/>
    <s v="03-119881"/>
    <m/>
    <s v="21.0"/>
    <s v="00036.0"/>
    <s v="00002"/>
    <s v="81000"/>
    <n v="4300"/>
    <n v="9381101"/>
    <n v="5.7771933897032281E-4"/>
    <s v="ViewSonicViewBoard IFP7550 Bundle 7 yr warranty, monitor, 75&quot; class LED display with touchscreen, ewaste, and extended service agreement for parts &amp; labor for Workman ES. Total monitors: 12"/>
    <s v="Workman ES-2-21st Century classroom"/>
  </r>
  <r>
    <s v="Workman ES-21st Century classroom-Technology"/>
    <n v="2"/>
    <s v="Technology"/>
    <x v="3"/>
    <x v="0"/>
    <x v="2"/>
    <x v="4"/>
    <x v="10"/>
    <x v="53"/>
    <s v="2020/21"/>
    <s v="21-129"/>
    <x v="14"/>
    <n v="0"/>
    <n v="26144.53"/>
    <s v="0189682-IN"/>
    <d v="2020-10-01T00:00:00"/>
    <s v="000000020131103"/>
    <n v="26144.53"/>
    <s v="03-119881"/>
    <m/>
    <s v="21.0"/>
    <s v="00036.0"/>
    <s v="91001"/>
    <s v="85000"/>
    <n v="4400"/>
    <n v="9381101"/>
    <n v="0.20978056374013573"/>
    <s v="ViewSonicViewBoard IFP7550 Bundle 7 yr warranty, monitor, 75&quot; class LED display with touchscreen, ewaste, and extended service agreement for parts &amp; labor for Workman ES. Total monitors: 12"/>
    <s v="Workman ES-2-21st Century classroom"/>
  </r>
  <r>
    <s v="Cedarlane-21st Century classroom-Technology"/>
    <n v="1"/>
    <s v="Technology"/>
    <x v="4"/>
    <x v="0"/>
    <x v="2"/>
    <x v="4"/>
    <x v="11"/>
    <x v="55"/>
    <s v="2020/21"/>
    <m/>
    <x v="15"/>
    <n v="0"/>
    <n v="13871.18"/>
    <s v="0195589-IN"/>
    <d v="2021-03-04T00:00:00"/>
    <s v="000000020169354"/>
    <n v="13871.18"/>
    <s v="03-120780"/>
    <m/>
    <s v="21.0"/>
    <s v="00036.0"/>
    <s v="91001"/>
    <s v="85000"/>
    <n v="4400"/>
    <n v="9051101"/>
    <n v="0.10078106308365127"/>
    <s v="ViewSonicViewBoard IFP7550 Bundle 7 yr warranty, monitor, 75&quot; class LED display with touchscreen, ewaste, and extended service agreement for parts &amp; labor for Cedarlane. Total monitors: 25"/>
    <s v="Cedarlane-1-21st Century classroom"/>
  </r>
  <r>
    <s v="Cedarlane-21st Century classroom-Technology"/>
    <n v="1"/>
    <s v="Technology"/>
    <x v="4"/>
    <x v="0"/>
    <x v="2"/>
    <x v="4"/>
    <x v="11"/>
    <x v="56"/>
    <s v="2020/21"/>
    <s v="21-3335"/>
    <x v="15"/>
    <n v="0"/>
    <n v="40746.58"/>
    <s v="0196289-IN"/>
    <d v="2021-04-09T00:00:00"/>
    <s v="000000020179111"/>
    <n v="40746.58"/>
    <s v="03-120780"/>
    <m/>
    <s v="21.0"/>
    <s v="00036.0"/>
    <s v="91001"/>
    <s v="85000"/>
    <n v="4400"/>
    <n v="9051101"/>
    <n v="0.29604429107134672"/>
    <s v="ViewSonicViewBoard IFP7550 Bundle 7 yr warranty, monitor, 75&quot; class LED display with touchscreen, ewaste, and extended service agreement for parts &amp; labor for Cedarlane. Total monitors: 25"/>
    <s v="Cedarlane-1-21st Century classroom"/>
  </r>
  <r>
    <s v="Mesa Robles-21st Century classroom-Technology"/>
    <n v="1"/>
    <s v="Technology"/>
    <x v="5"/>
    <x v="0"/>
    <x v="2"/>
    <x v="4"/>
    <x v="11"/>
    <x v="55"/>
    <s v="2020/21"/>
    <m/>
    <x v="15"/>
    <n v="0"/>
    <n v="21084.19"/>
    <s v="0195589-IN"/>
    <d v="2021-03-04T00:00:00"/>
    <s v="000000020169354"/>
    <n v="21084.19"/>
    <s v="03-120779"/>
    <m/>
    <s v="21.0"/>
    <s v="00036.0"/>
    <s v="91001"/>
    <s v="85000"/>
    <n v="4400"/>
    <n v="9221101"/>
    <n v="0.15318718973134868"/>
    <s v="ViewSonicViewBoard IFP7550 Bundle 7 yr warranty, monitor, 75&quot; class LED display with touchscreen, ewaste, and extended service agreement for parts &amp; labor for Mesa Robles. Total monitors: 38"/>
    <s v="Mesa Robles-1-21st Century classroom"/>
  </r>
  <r>
    <s v="Mesa Robles-21st Century classroom-Technology"/>
    <n v="1"/>
    <s v="Technology"/>
    <x v="5"/>
    <x v="0"/>
    <x v="2"/>
    <x v="4"/>
    <x v="11"/>
    <x v="56"/>
    <s v="2020/21"/>
    <s v="21-3335"/>
    <x v="15"/>
    <n v="0"/>
    <n v="61934.82"/>
    <s v="0196289-IN"/>
    <d v="2021-04-09T00:00:00"/>
    <s v="000000020179111"/>
    <n v="61934.82"/>
    <s v="03-120779"/>
    <m/>
    <s v="21.0"/>
    <s v="00036.0"/>
    <s v="91001"/>
    <s v="85000"/>
    <n v="4400"/>
    <n v="9221101"/>
    <n v="0.44998745611365337"/>
    <s v="ViewSonicViewBoard IFP7550 Bundle 7 yr warranty, monitor, 75&quot; class LED display with touchscreen, ewaste, and extended service agreement for parts &amp; labor for Mesa Robles. Total monitors: 38"/>
    <s v="Mesa Robles-1-21st Century classroom"/>
  </r>
  <r>
    <s v="Cedarlane-21st Century classroom-Technology"/>
    <n v="1"/>
    <s v="Technology"/>
    <x v="4"/>
    <x v="0"/>
    <x v="2"/>
    <x v="5"/>
    <x v="12"/>
    <x v="57"/>
    <s v="2020/21"/>
    <m/>
    <x v="16"/>
    <n v="0"/>
    <n v="1988.53"/>
    <s v="0193365-IN"/>
    <d v="2021-01-22T00:00:00"/>
    <s v="000000020158901"/>
    <n v="1988.53"/>
    <s v="03-120780"/>
    <m/>
    <s v="21.0"/>
    <s v="00036.0"/>
    <s v="00002"/>
    <s v="81000"/>
    <n v="4300"/>
    <n v="9051101"/>
    <n v="2.9947371131862525E-2"/>
    <s v="Desktop  computers (Lenovo ThinkCentre M720q), ThinkCentre Tiny Sandwich Kit II, Wireless combo keyboard &amp; mouse, and Tiny Power Cage II for Cedarlane (4 year warranty). Total computers: 25"/>
    <s v="Cedarlane-1-21st Century classroom"/>
  </r>
  <r>
    <s v="Cedarlane-21st Century classroom-Technology"/>
    <n v="1"/>
    <s v="Technology"/>
    <x v="4"/>
    <x v="0"/>
    <x v="2"/>
    <x v="5"/>
    <x v="12"/>
    <x v="57"/>
    <s v="2020/21"/>
    <s v="21-3355"/>
    <x v="16"/>
    <n v="0"/>
    <n v="24363.75"/>
    <s v="0193365-IN"/>
    <d v="2021-01-22T00:00:00"/>
    <s v="000000020158901"/>
    <n v="24363.75"/>
    <s v="03-120780"/>
    <m/>
    <s v="21.0"/>
    <s v="00036.0"/>
    <s v="91001"/>
    <s v="85000"/>
    <n v="4400"/>
    <n v="9051101"/>
    <n v="0.36691941454939858"/>
    <s v="Desktop  computers (Lenovo ThinkCentre M720q), ThinkCentre Tiny Sandwich Kit II, Wireless combo keyboard &amp; mouse, and Tiny Power Cage II for Cedarlane (4 year warranty). Total computers: 25"/>
    <s v="Cedarlane-1-21st Century classroom"/>
  </r>
  <r>
    <s v="Cedarlane-21st Century classroom-Technology"/>
    <n v="1"/>
    <s v="Technology"/>
    <x v="4"/>
    <x v="0"/>
    <x v="2"/>
    <x v="5"/>
    <x v="12"/>
    <x v="55"/>
    <s v="2020/21"/>
    <s v="21-3355"/>
    <x v="16"/>
    <n v="0"/>
    <n v="-2.74"/>
    <s v="193365C-CM"/>
    <d v="2021-03-04T00:00:00"/>
    <s v="000000020169354"/>
    <n v="-2.74"/>
    <s v="03-120780"/>
    <m/>
    <s v="21.0"/>
    <s v="00036.0"/>
    <s v="00002"/>
    <s v="81000"/>
    <n v="4300"/>
    <n v="9051101"/>
    <n v="-4.1264550648621505E-5"/>
    <s v="Desktop  computers (Lenovo ThinkCentre M720q), ThinkCentre Tiny Sandwich Kit II, Wireless combo keyboard &amp; mouse, and Tiny Power Cage II for Cedarlane (4 year warranty). Total computers: 25.  Credit memo from vendor"/>
    <s v="Cedarlane-1-21st Century classroom"/>
  </r>
  <r>
    <s v="Mesa Robles-21st Century classroom-Technology"/>
    <n v="1"/>
    <s v="Technology"/>
    <x v="5"/>
    <x v="0"/>
    <x v="2"/>
    <x v="5"/>
    <x v="12"/>
    <x v="57"/>
    <s v="2020/21"/>
    <s v="21-3355"/>
    <x v="16"/>
    <n v="0"/>
    <n v="3022.54"/>
    <s v="0193365-IN"/>
    <d v="2021-01-22T00:00:00"/>
    <s v="000000020158901"/>
    <n v="3022.54"/>
    <s v="03-120779"/>
    <m/>
    <s v="21.0"/>
    <s v="00036.0"/>
    <s v="00002"/>
    <s v="81000"/>
    <n v="4300"/>
    <n v="9221101"/>
    <n v="4.5519618583023516E-2"/>
    <s v="Desktop  computers (Lenovo ThinkCentre M720q), ThinkCentre Tiny Sandwich Kit II, Wireless combo keyboard &amp; mouse, and Tiny Power Cage II for Mesa Robles (4 year warranty). Total computers: 38"/>
    <s v="Mesa Robles-1-21st Century classroom"/>
  </r>
  <r>
    <s v="Mesa Robles-21st Century classroom-Technology"/>
    <n v="1"/>
    <s v="Technology"/>
    <x v="5"/>
    <x v="0"/>
    <x v="2"/>
    <x v="5"/>
    <x v="12"/>
    <x v="57"/>
    <s v="2020/21"/>
    <s v="21-3355"/>
    <x v="16"/>
    <n v="0"/>
    <n v="37032.9"/>
    <s v="0193365-IN"/>
    <d v="2021-01-22T00:00:00"/>
    <s v="000000020158901"/>
    <n v="37032.9"/>
    <s v="03-120779"/>
    <m/>
    <s v="21.0"/>
    <s v="00036.0"/>
    <s v="91001"/>
    <s v="85000"/>
    <n v="4400"/>
    <n v="9221101"/>
    <n v="0.55771751011508586"/>
    <s v="Desktop  computers (Lenovo ThinkCentre M720q), ThinkCentre Tiny Sandwich Kit II, Wireless combo keyboard &amp; mouse, and Tiny Power Cage II for Mesa Robles (4 year warranty). Total computers: 38"/>
    <s v="Mesa Robles-1-21st Century classroom"/>
  </r>
  <r>
    <s v="Mesa Robles-21st Century classroom-Technology"/>
    <n v="1"/>
    <s v="Technology"/>
    <x v="5"/>
    <x v="0"/>
    <x v="2"/>
    <x v="5"/>
    <x v="12"/>
    <x v="55"/>
    <s v="2020/21"/>
    <s v="21-3355"/>
    <x v="16"/>
    <n v="0"/>
    <n v="-4.16"/>
    <s v="193365C-CM"/>
    <d v="2021-03-04T00:00:00"/>
    <s v="000000020169354"/>
    <n v="-4.16"/>
    <s v="03-120779"/>
    <m/>
    <s v="21.0"/>
    <s v="00036.0"/>
    <s v="00002"/>
    <s v="81000"/>
    <n v="4300"/>
    <n v="9221101"/>
    <n v="-6.264982872199469E-5"/>
    <s v="Desktop  computers (Lenovo ThinkCentre M720q), ThinkCentre Tiny Sandwich Kit II, Wireless combo keyboard &amp; mouse, and Tiny Power Cage II for Mesa Robles (4 year warranty). Total computers: 38.  Credit memo from vendor"/>
    <s v="Mesa Robles-1-21st Century classroom"/>
  </r>
  <r>
    <s v="Mesa Robles-21st Century classroom-Technology"/>
    <n v="1"/>
    <s v="Technology"/>
    <x v="5"/>
    <x v="0"/>
    <x v="2"/>
    <x v="4"/>
    <x v="13"/>
    <x v="58"/>
    <s v="2021/22"/>
    <s v="21-6817"/>
    <x v="17"/>
    <n v="0"/>
    <n v="10923.55"/>
    <s v="0205447-IN"/>
    <d v="2022-02-04T00:00:00"/>
    <s v="000000020406994"/>
    <n v="10923.55"/>
    <s v="03-120779"/>
    <m/>
    <s v="21.0"/>
    <s v="00036.0"/>
    <s v="91001"/>
    <s v="85000"/>
    <n v="4400"/>
    <n v="9221101"/>
    <n v="1"/>
    <s v="ViewSonicViewBoard IFP7550 Bundle 7 yr warranty, monitor, 75&quot; class LED display with touchscreen, ewaste, and extended service agreement for parts &amp; labor for Mesa Robles. Total monitors: 5"/>
    <s v="Mesa Robles-1-21st Century classroom"/>
  </r>
  <r>
    <s v="Workman ES-21st Century classroom-Technology"/>
    <n v="2"/>
    <s v="Technology"/>
    <x v="3"/>
    <x v="0"/>
    <x v="2"/>
    <x v="4"/>
    <x v="13"/>
    <x v="59"/>
    <s v="2021/22"/>
    <s v="21-6818"/>
    <x v="18"/>
    <n v="0"/>
    <n v="15362.62"/>
    <s v="0205446-IN"/>
    <d v="2022-02-11T00:00:00"/>
    <s v="000000020412893"/>
    <n v="15362.62"/>
    <s v="03-119881"/>
    <m/>
    <s v="21.0"/>
    <s v="00036.0"/>
    <s v="91001"/>
    <s v="85000"/>
    <n v="4400"/>
    <n v="9381101"/>
    <n v="1"/>
    <s v="ViewSonicViewBoard IFP7550 Bundle 7 yr warranty, monitor, 75&quot; class LED display with touchscreen, ewaste, and extended service agreement for parts &amp; labor for Workman ES. Total monitors: 7"/>
    <s v="Workman ES-2-21st Century classroom"/>
  </r>
  <r>
    <s v="Cedarlane-21st Century classroom-Technology"/>
    <n v="1"/>
    <s v="Technology"/>
    <x v="4"/>
    <x v="0"/>
    <x v="2"/>
    <x v="4"/>
    <x v="14"/>
    <x v="60"/>
    <s v="2021/22"/>
    <s v="22-1266"/>
    <x v="19"/>
    <n v="0"/>
    <n v="4357.42"/>
    <s v="0205845-IN"/>
    <d v="2022-02-08T00:00:00"/>
    <s v="000000020409355"/>
    <n v="4357.42"/>
    <s v="03-120780"/>
    <m/>
    <s v="21.0"/>
    <s v="00036.0"/>
    <s v="91001"/>
    <s v="85000"/>
    <n v="4400"/>
    <n v="9051101"/>
    <n v="0.65224101103329157"/>
    <s v="ViewSonicViewBoard IFP7550 Bundle 7 yr warranty, monitor, 75&quot; class LED display with touchscreen, ewaste, and extended service agreement for parts &amp; labor for Cedarlane. Total monitors: 2"/>
    <s v="Cedarlane-1-21st Century classroom"/>
  </r>
  <r>
    <s v="Cedarlane-21st Century classroom-Technology"/>
    <n v="1"/>
    <s v="Technology"/>
    <x v="4"/>
    <x v="0"/>
    <x v="2"/>
    <x v="6"/>
    <x v="14"/>
    <x v="60"/>
    <s v="2021/22"/>
    <s v="22-1266"/>
    <x v="19"/>
    <n v="0"/>
    <n v="175.21"/>
    <s v="0205845-IN"/>
    <d v="2022-02-08T00:00:00"/>
    <s v="000000020409355"/>
    <n v="175.21"/>
    <s v="03-120780"/>
    <m/>
    <s v="21.0"/>
    <s v="00036.0"/>
    <s v="00002"/>
    <s v="81000"/>
    <n v="4300"/>
    <n v="9051101"/>
    <n v="2.6226332908726495E-2"/>
    <s v="Viewsonic ViewCam VB-CAM-001 for Cedarlane.  Total web cams: 2"/>
    <s v="Cedarlane-1-21st Century classroom"/>
  </r>
  <r>
    <s v="Cedarlane-21st Century classroom-Technology"/>
    <n v="1"/>
    <s v="Technology"/>
    <x v="4"/>
    <x v="0"/>
    <x v="2"/>
    <x v="5"/>
    <x v="14"/>
    <x v="60"/>
    <s v="2021/22"/>
    <m/>
    <x v="19"/>
    <n v="0"/>
    <n v="86.3"/>
    <s v="0207936-IN"/>
    <d v="2022-02-08T00:00:00"/>
    <s v="000000020409355"/>
    <n v="86.3"/>
    <s v="03-120780"/>
    <m/>
    <s v="21.0"/>
    <s v="00036.0"/>
    <s v="00002"/>
    <s v="81000"/>
    <n v="4300"/>
    <n v="9051101"/>
    <n v="1.291782735016892E-2"/>
    <s v="Desktop  computers (Lenovo ThinkCentre M70q), ThinkCentre Tiny Sandwich Kit II, and Tiny Power Cage II for Cedarlane (4 year warranty). Total computers: 2"/>
    <s v="Cedarlane-1-21st Century classroom"/>
  </r>
  <r>
    <s v="Cedarlane-21st Century classroom-Technology"/>
    <n v="1"/>
    <s v="Technology"/>
    <x v="4"/>
    <x v="0"/>
    <x v="2"/>
    <x v="5"/>
    <x v="14"/>
    <x v="60"/>
    <s v="2021/22"/>
    <m/>
    <x v="19"/>
    <n v="0"/>
    <n v="2061.7600000000002"/>
    <s v="0207936-IN"/>
    <d v="2022-02-08T00:00:00"/>
    <s v="000000020409355"/>
    <n v="2061.7600000000002"/>
    <s v="03-120780"/>
    <m/>
    <s v="21.0"/>
    <s v="00036.0"/>
    <s v="91001"/>
    <s v="85000"/>
    <n v="4400"/>
    <n v="9051101"/>
    <n v="0.30861482870781315"/>
    <s v="Desktop  computers (Lenovo ThinkCentre M70q), ThinkCentre Tiny Sandwich Kit II, and Tiny Power Cage II for Cedarlane (4 year warranty). Total computers: 2"/>
    <s v="Cedarlane-1-21st Century classroom"/>
  </r>
  <r>
    <s v="Grandview-21st Century classroom-Technology"/>
    <n v="2"/>
    <s v="Technology"/>
    <x v="6"/>
    <x v="0"/>
    <x v="2"/>
    <x v="4"/>
    <x v="15"/>
    <x v="61"/>
    <s v="2022/23"/>
    <s v="23-4055"/>
    <x v="20"/>
    <n v="0"/>
    <n v="40841.019999999997"/>
    <s v="0221871-IN"/>
    <d v="2023-01-26T00:00:00"/>
    <s v="000000020824366"/>
    <n v="40841.019999999997"/>
    <s v="03-121294"/>
    <m/>
    <s v="21.0"/>
    <s v="00036.0"/>
    <s v="91001"/>
    <s v="85000"/>
    <n v="4400"/>
    <n v="9121101"/>
    <n v="0.24189882757220013"/>
    <s v="ViewSonicViewBoard IFP7550 interactive flat panel - 75&quot; Diagonal class LED-backlit LCD, adapter, ewaste, and extended service agreement for parts &amp; labor for Grandview. Total monitors: 19"/>
    <s v="Grandview-2-21st Century classroom"/>
  </r>
  <r>
    <s v="Grandview-21st Century classroom-Technology"/>
    <n v="2"/>
    <s v="Technology"/>
    <x v="6"/>
    <x v="0"/>
    <x v="2"/>
    <x v="6"/>
    <x v="15"/>
    <x v="61"/>
    <s v="2022/23"/>
    <s v="23-4055"/>
    <x v="20"/>
    <n v="0"/>
    <n v="1004.27"/>
    <s v="0221871-IN"/>
    <d v="2023-01-26T00:00:00"/>
    <s v="000000020824366"/>
    <n v="1004.27"/>
    <s v="03-121294"/>
    <m/>
    <s v="21.0"/>
    <s v="00036.0"/>
    <s v="91001"/>
    <s v="85000"/>
    <n v="4400"/>
    <n v="9121101"/>
    <n v="5.9482289023617295E-3"/>
    <s v="Viewsonic ViewCam VB-CAM-001 for Grandview.  Total web cams: 19"/>
    <s v="Grandview-2-21st Century classroom"/>
  </r>
  <r>
    <s v="Grandview-21st Century classroom-Technology"/>
    <n v="2"/>
    <s v="Technology"/>
    <x v="6"/>
    <x v="0"/>
    <x v="2"/>
    <x v="5"/>
    <x v="15"/>
    <x v="61"/>
    <s v="2022/23"/>
    <s v="23-4055"/>
    <x v="20"/>
    <n v="0"/>
    <n v="21054.09"/>
    <s v="0221901-IN"/>
    <d v="2023-01-26T00:00:00"/>
    <s v="000000020824366"/>
    <n v="21054.09"/>
    <s v="03-121294"/>
    <m/>
    <s v="21.0"/>
    <s v="00036.0"/>
    <s v="91001"/>
    <s v="85000"/>
    <n v="4400"/>
    <n v="9121101"/>
    <n v="0.12470206881707616"/>
    <s v="Desktop  computers (Lenovo ThinkCentre M70q Gen 3 i7-12700T 16GB RAM 256GB SSD), 4 year warranty for Grandview. Total computers: 19"/>
    <s v="Grandview-2-21st Century classroom"/>
  </r>
  <r>
    <s v="Newton-21st Century classroom-Technology"/>
    <n v="1"/>
    <s v="Technology"/>
    <x v="8"/>
    <x v="0"/>
    <x v="2"/>
    <x v="4"/>
    <x v="15"/>
    <x v="61"/>
    <s v="2022/23"/>
    <s v="23-4055"/>
    <x v="20"/>
    <n v="0"/>
    <n v="42990.55"/>
    <s v="0221871-IN"/>
    <d v="2023-01-26T00:00:00"/>
    <s v="000000020824366"/>
    <n v="42990.55"/>
    <s v="03-121295"/>
    <m/>
    <s v="21.0"/>
    <s v="00036.0"/>
    <s v="91001"/>
    <s v="85000"/>
    <n v="4400"/>
    <n v="9241101"/>
    <n v="0.25463036039952114"/>
    <s v="ViewSonicViewBoard IFP7550 interactive flat panel - 75&quot; Diagonal class LED-backlit LCD, adapter, ewaste, and extended service agreement for parts &amp; labor for Newton. Total monitors: 20"/>
    <s v="Newton-1-21st Century classroom"/>
  </r>
  <r>
    <s v="Newton-21st Century classroom-Technology"/>
    <n v="1"/>
    <s v="Technology"/>
    <x v="8"/>
    <x v="0"/>
    <x v="2"/>
    <x v="6"/>
    <x v="15"/>
    <x v="61"/>
    <s v="2022/23"/>
    <s v="23-4055"/>
    <x v="20"/>
    <n v="0"/>
    <n v="1057.1099999999999"/>
    <s v="0221871-IN"/>
    <d v="2023-01-26T00:00:00"/>
    <s v="000000020824366"/>
    <n v="1057.1099999999999"/>
    <s v="03-121295"/>
    <m/>
    <s v="21.0"/>
    <s v="00036.0"/>
    <s v="91001"/>
    <s v="85000"/>
    <n v="4400"/>
    <n v="9241101"/>
    <n v="6.2611969440246225E-3"/>
    <s v="Viewsonic ViewCam VB-CAM-001 for Newton.  Total web cams: 20"/>
    <s v="Newton-1-21st Century classroom"/>
  </r>
  <r>
    <s v="Newton-21st Century classroom-Technology"/>
    <n v="1"/>
    <s v="Technology"/>
    <x v="8"/>
    <x v="0"/>
    <x v="2"/>
    <x v="5"/>
    <x v="15"/>
    <x v="61"/>
    <s v="2022/23"/>
    <s v="23-4055"/>
    <x v="20"/>
    <n v="0"/>
    <n v="22162.19"/>
    <s v="0221901-IN"/>
    <d v="2023-01-26T00:00:00"/>
    <s v="000000020824366"/>
    <n v="22162.19"/>
    <s v="03-121295"/>
    <m/>
    <s v="21.0"/>
    <s v="00036.0"/>
    <s v="91001"/>
    <s v="85000"/>
    <n v="4400"/>
    <n v="9241101"/>
    <n v="0.1312652763675427"/>
    <s v="Desktop  computers (Lenovo ThinkCentre M70q Gen 3 i7-12700T 16GB RAM 256GB SSD), 4 year warranty for Newton. Total computers: 20"/>
    <s v="Newton-1-21st Century classroom"/>
  </r>
  <r>
    <s v="Sparks MS-21st Century classroom-Technology"/>
    <n v="2"/>
    <s v="Technology"/>
    <x v="9"/>
    <x v="0"/>
    <x v="2"/>
    <x v="4"/>
    <x v="15"/>
    <x v="61"/>
    <s v="2022/23"/>
    <s v="23-4055"/>
    <x v="20"/>
    <n v="0"/>
    <n v="25794.32"/>
    <s v="0221871-IN"/>
    <d v="2023-01-26T00:00:00"/>
    <s v="000000020824366"/>
    <n v="25794.32"/>
    <s v="03-121296"/>
    <m/>
    <s v="21.0"/>
    <s v="00036.0"/>
    <s v="91001"/>
    <s v="85000"/>
    <n v="4400"/>
    <n v="9301101"/>
    <n v="0.15277815701033309"/>
    <s v="ViewSonicViewBoard IFP7550 interactive flat panel - 75&quot; Diagonal class LED-backlit LCD, adapter, ewaste, and extended service agreement for parts &amp; labor for Sparks MS. Total monitors: 12"/>
    <s v="Sparks MS-2-21st Century classroom"/>
  </r>
  <r>
    <s v="Sparks MS-21st Century classroom-Technology"/>
    <n v="2"/>
    <s v="Technology"/>
    <x v="9"/>
    <x v="0"/>
    <x v="2"/>
    <x v="6"/>
    <x v="15"/>
    <x v="61"/>
    <s v="2022/23"/>
    <s v="23-4055"/>
    <x v="20"/>
    <n v="0"/>
    <n v="634.26"/>
    <s v="0221871-IN"/>
    <d v="2023-01-26T00:00:00"/>
    <s v="000000020824366"/>
    <n v="634.26"/>
    <s v="03-121296"/>
    <m/>
    <s v="21.0"/>
    <s v="00036.0"/>
    <s v="91001"/>
    <s v="85000"/>
    <n v="4400"/>
    <n v="9301101"/>
    <n v="3.7566826287870302E-3"/>
    <s v="Viewsonic ViewCam VB-CAM-001 for Sparks MS.  Total web cams: 12"/>
    <s v="Sparks MS-2-21st Century classroom"/>
  </r>
  <r>
    <s v="Sparks MS-21st Century classroom-Technology"/>
    <n v="2"/>
    <s v="Technology"/>
    <x v="9"/>
    <x v="0"/>
    <x v="2"/>
    <x v="5"/>
    <x v="15"/>
    <x v="61"/>
    <s v="2022/23"/>
    <s v="23-4055"/>
    <x v="20"/>
    <n v="0"/>
    <n v="13297.32"/>
    <s v="0221901-IN"/>
    <d v="2023-01-26T00:00:00"/>
    <s v="000000020824366"/>
    <n v="13297.32"/>
    <s v="03-121296"/>
    <m/>
    <s v="21.0"/>
    <s v="00036.0"/>
    <s v="91001"/>
    <s v="85000"/>
    <n v="4400"/>
    <n v="9301101"/>
    <n v="7.8759201358153355E-2"/>
    <s v="Desktop  computers (Lenovo ThinkCentre M70q Gen 3 i7-12700T 16GB RAM 256GB SSD), 4 year warranty for Sparks MS. Total computers: 12"/>
    <s v="Sparks MS-2-21st Century classroom"/>
  </r>
  <r>
    <s v="Grandview-21st Century classroom-Technology"/>
    <n v="2"/>
    <s v="Technology"/>
    <x v="6"/>
    <x v="0"/>
    <x v="2"/>
    <x v="7"/>
    <x v="16"/>
    <x v="62"/>
    <s v="2022/23"/>
    <s v="23-7403"/>
    <x v="21"/>
    <n v="0"/>
    <n v="624.15"/>
    <s v="0226489-IN"/>
    <d v="2023-05-04T00:00:00"/>
    <s v="000000020993482"/>
    <n v="624.15"/>
    <s v="03-121294"/>
    <m/>
    <s v="21.0"/>
    <s v="00036.0"/>
    <s v="00002"/>
    <s v="81000"/>
    <n v="4300"/>
    <n v="9121101"/>
    <n v="0.13148775077262087"/>
    <s v="Lenovo ThinkCentre tiny sandwich kit II - system mounting bracket (19) for Grandview"/>
    <s v="Grandview-2-21st Century classroom"/>
  </r>
  <r>
    <s v="Grandview-21st Century classroom-Technology"/>
    <n v="2"/>
    <s v="Technology"/>
    <x v="6"/>
    <x v="0"/>
    <x v="2"/>
    <x v="8"/>
    <x v="16"/>
    <x v="62"/>
    <s v="2022/23"/>
    <s v="23-7403"/>
    <x v="21"/>
    <n v="0"/>
    <n v="811.4"/>
    <s v="0226489-IN"/>
    <d v="2023-05-04T00:00:00"/>
    <s v="000000020993482"/>
    <n v="811.4"/>
    <s v="03-121294"/>
    <m/>
    <s v="21.0"/>
    <s v="00036.0"/>
    <s v="00002"/>
    <s v="81000"/>
    <n v="4300"/>
    <n v="9121101"/>
    <n v="0.17093512933894831"/>
    <s v="Lenovo essential wireless combo - keyboard &amp; mouse set - wireless - 2.4 GHz - US (19) for Grandview"/>
    <s v="Grandview-2-21st Century classroom"/>
  </r>
  <r>
    <s v="Grandview-21st Century classroom-Technology"/>
    <n v="2"/>
    <s v="Technology"/>
    <x v="6"/>
    <x v="0"/>
    <x v="2"/>
    <x v="9"/>
    <x v="16"/>
    <x v="63"/>
    <s v="2022/23"/>
    <s v="23-7403"/>
    <x v="21"/>
    <n v="0"/>
    <n v="332.88"/>
    <s v="0228571-IN"/>
    <d v="2023-06-26T00:00:00"/>
    <s v="000000021091332"/>
    <n v="332.88"/>
    <s v="03-121294"/>
    <m/>
    <s v="21.0"/>
    <s v="00036.0"/>
    <s v="00002"/>
    <s v="81000"/>
    <n v="4300"/>
    <n v="9121101"/>
    <n v="7.0126800412064469E-2"/>
    <s v="Lenovo tiny power cage II - Power supply cage (19) for Grandview "/>
    <s v="Grandview-2-21st Century classroom"/>
  </r>
  <r>
    <s v="Newton-21st Century classroom-Technology"/>
    <n v="1"/>
    <s v="Technology"/>
    <x v="8"/>
    <x v="0"/>
    <x v="2"/>
    <x v="7"/>
    <x v="16"/>
    <x v="62"/>
    <s v="2022/23"/>
    <s v="23-7403"/>
    <x v="21"/>
    <n v="0"/>
    <n v="657"/>
    <s v="0226489-IN"/>
    <d v="2023-05-04T00:00:00"/>
    <s v="000000020993482"/>
    <n v="657"/>
    <s v="03-121295"/>
    <m/>
    <s v="21.0"/>
    <s v="00036.0"/>
    <s v="00002"/>
    <s v="81000"/>
    <n v="4300"/>
    <n v="9241101"/>
    <n v="0.13840815870802198"/>
    <s v="Lenovo ThinkCentre tiny sandwich kit II - system mounting bracket (20) for Newton"/>
    <s v="Newton-1-21st Century classroom"/>
  </r>
  <r>
    <s v="Newton-21st Century classroom-Technology"/>
    <n v="1"/>
    <s v="Technology"/>
    <x v="8"/>
    <x v="0"/>
    <x v="2"/>
    <x v="8"/>
    <x v="16"/>
    <x v="62"/>
    <s v="2022/23"/>
    <s v="23-7403"/>
    <x v="21"/>
    <n v="0"/>
    <n v="854.1"/>
    <s v="0226489-IN"/>
    <d v="2023-05-04T00:00:00"/>
    <s v="000000020993482"/>
    <n v="854.1"/>
    <s v="03-121295"/>
    <m/>
    <s v="21.0"/>
    <s v="00036.0"/>
    <s v="00002"/>
    <s v="81000"/>
    <n v="4300"/>
    <n v="9241101"/>
    <n v="0.17993060632042859"/>
    <s v="Lenovo essential wireless combo - keyboard &amp; mouse set - wireless - 2.4 GHz - US (20) for Newton"/>
    <s v="Newton-1-21st Century classroom"/>
  </r>
  <r>
    <s v="Newton-21st Century classroom-Technology"/>
    <n v="1"/>
    <s v="Technology"/>
    <x v="8"/>
    <x v="0"/>
    <x v="2"/>
    <x v="9"/>
    <x v="16"/>
    <x v="63"/>
    <s v="2022/23"/>
    <s v="23-7403"/>
    <x v="21"/>
    <n v="0"/>
    <n v="350.4"/>
    <s v="0228571-IN"/>
    <d v="2023-06-26T00:00:00"/>
    <s v="000000021091332"/>
    <n v="350.4"/>
    <s v="03-121295"/>
    <m/>
    <s v="21.0"/>
    <s v="00036.0"/>
    <s v="00002"/>
    <s v="81000"/>
    <n v="4300"/>
    <n v="9241101"/>
    <n v="7.3817684644278389E-2"/>
    <s v="Lenovo tiny power cage II - Power supply cage (20) for Newton"/>
    <s v="Newton-1-21st Century classroom"/>
  </r>
  <r>
    <s v="Sparks MS-21st Century classroom-Technology"/>
    <n v="2"/>
    <s v="Technology"/>
    <x v="9"/>
    <x v="0"/>
    <x v="2"/>
    <x v="7"/>
    <x v="16"/>
    <x v="62"/>
    <s v="2022/23"/>
    <s v="23-7403"/>
    <x v="21"/>
    <n v="0"/>
    <n v="394.2"/>
    <s v="0226489-IN"/>
    <d v="2023-05-04T00:00:00"/>
    <s v="000000020993482"/>
    <n v="394.2"/>
    <s v="03-121296"/>
    <m/>
    <s v="21.0"/>
    <s v="00036.0"/>
    <s v="00002"/>
    <s v="81000"/>
    <n v="4300"/>
    <n v="9301101"/>
    <n v="8.3044895224813189E-2"/>
    <s v="Lenovo ThinkCentre tiny sandwich kit II - system mounting bracket (12) for Sparks MS"/>
    <s v="Sparks MS-2-21st Century classroom"/>
  </r>
  <r>
    <s v="Sparks MS-21st Century classroom-Technology"/>
    <n v="2"/>
    <s v="Technology"/>
    <x v="9"/>
    <x v="0"/>
    <x v="2"/>
    <x v="8"/>
    <x v="16"/>
    <x v="62"/>
    <s v="2022/23"/>
    <s v="23-7403"/>
    <x v="21"/>
    <n v="0"/>
    <n v="512.46"/>
    <s v="0226489-IN"/>
    <d v="2023-05-04T00:00:00"/>
    <s v="000000020993482"/>
    <n v="512.46"/>
    <s v="03-121296"/>
    <m/>
    <s v="21.0"/>
    <s v="00036.0"/>
    <s v="00002"/>
    <s v="81000"/>
    <n v="4300"/>
    <n v="9301101"/>
    <n v="0.10795836379225716"/>
    <s v="Lenovo essential wireless combo - keyboard &amp; mouse set - wireless - 2.4 GHz - US (12) for Sparks MS"/>
    <s v="Sparks MS-2-21st Century classroom"/>
  </r>
  <r>
    <s v="Sparks MS-21st Century classroom-Technology"/>
    <n v="2"/>
    <s v="Technology"/>
    <x v="9"/>
    <x v="0"/>
    <x v="2"/>
    <x v="9"/>
    <x v="16"/>
    <x v="63"/>
    <s v="2022/23"/>
    <s v="23-7403"/>
    <x v="21"/>
    <n v="0"/>
    <n v="210.24"/>
    <s v="0228571-IN"/>
    <d v="2023-06-26T00:00:00"/>
    <s v="000000021091332"/>
    <n v="210.24"/>
    <s v="03-121296"/>
    <m/>
    <s v="21.0"/>
    <s v="00036.0"/>
    <s v="00002"/>
    <s v="81000"/>
    <n v="4300"/>
    <n v="9301101"/>
    <n v="4.4290610786567035E-2"/>
    <s v="Lenovo tiny power cage II - Power supply cage (12) for Sparks MS"/>
    <s v="Sparks MS-2-21st Century classroom"/>
  </r>
  <r>
    <s v="District Office-21st Century classroom-Technology"/>
    <n v="0"/>
    <s v="Technology"/>
    <x v="1"/>
    <x v="0"/>
    <x v="2"/>
    <x v="10"/>
    <x v="17"/>
    <x v="64"/>
    <s v="2023/24"/>
    <s v="24-1684"/>
    <x v="22"/>
    <n v="0"/>
    <n v="3602.93"/>
    <s v="0231244-IN"/>
    <d v="2023-11-03T00:00:00"/>
    <s v="000000021302745"/>
    <n v="3602.93"/>
    <m/>
    <m/>
    <s v="21.0"/>
    <s v="00036.0"/>
    <s v="91001"/>
    <s v="85000"/>
    <n v="4400"/>
    <n v="9851100"/>
    <n v="0.15849727760349921"/>
    <s v="Elmo TT-12W Stem Cam Document Camera (HDMI Input, wireless connectivity) for District-wide use. Total cameras: 5"/>
    <s v="District Office-0-21st Century classroom"/>
  </r>
  <r>
    <s v="District Office-21st Century classroom-Technology"/>
    <n v="0"/>
    <s v="Technology"/>
    <x v="1"/>
    <x v="0"/>
    <x v="2"/>
    <x v="4"/>
    <x v="17"/>
    <x v="64"/>
    <s v="2023/24"/>
    <s v="24-1684"/>
    <x v="22"/>
    <n v="0"/>
    <n v="13163.81"/>
    <s v="0231502-IN"/>
    <d v="2023-11-03T00:00:00"/>
    <s v="000000021302745"/>
    <n v="13163.81"/>
    <m/>
    <m/>
    <s v="21.0"/>
    <s v="00036.0"/>
    <s v="91001"/>
    <s v="85000"/>
    <n v="4400"/>
    <n v="9851100"/>
    <n v="0.57909203006711729"/>
    <s v="ViewSonicViewBoard IFP7550-E2  - 75&quot; Diagonal class LED display-interactive-with touchscreen (multi touch), ewaste, and extended service agreement for parts &amp; labor (7 year warranty) for District-wide use.  Total monitors: 5"/>
    <s v="District Office-0-21st Century classroom"/>
  </r>
  <r>
    <s v="District Office-21st Century classroom-Technology"/>
    <n v="0"/>
    <s v="Technology"/>
    <x v="1"/>
    <x v="0"/>
    <x v="2"/>
    <x v="5"/>
    <x v="17"/>
    <x v="64"/>
    <s v="2023/24"/>
    <s v="24-1684"/>
    <x v="22"/>
    <n v="0"/>
    <n v="5965.07"/>
    <s v="0231664-IN"/>
    <d v="2023-11-03T00:00:00"/>
    <s v="000000021302745"/>
    <n v="5965.07"/>
    <m/>
    <m/>
    <s v="21.0"/>
    <s v="00036.0"/>
    <s v="91001"/>
    <s v="85000"/>
    <n v="4400"/>
    <n v="9851100"/>
    <n v="0.26241069232938335"/>
    <s v="Desktop  computers (Lenovo ThinkCentre M70q Gen 3 i7-12700T 16GB RAM 256GB SSD), 4 year warranty for District-wide use.  Total computers: 5"/>
    <s v="District Office-0-21st Century classroom"/>
  </r>
  <r>
    <s v="Baldwin-21st Century classroom-Technology"/>
    <n v="3"/>
    <s v="Technology"/>
    <x v="14"/>
    <x v="0"/>
    <x v="2"/>
    <x v="4"/>
    <x v="18"/>
    <x v="65"/>
    <s v="2024/25"/>
    <s v="25-4507"/>
    <x v="23"/>
    <n v="0"/>
    <n v="51359.21"/>
    <s v="0249432-IN"/>
    <d v="2025-02-06T00:00:00"/>
    <s v="000000022024032"/>
    <n v="51359.21"/>
    <s v="03-123988"/>
    <m/>
    <s v="21.0"/>
    <s v="00036.0"/>
    <s v="91001"/>
    <s v="85000"/>
    <n v="4400"/>
    <n v="9021101"/>
    <n v="0.20785912212247176"/>
    <s v="ViewSonicViewBoard IFP7550-E2  - 75&quot; Diagonal class LED display-interactive-with touchscreen (multi touch), ewaste, and extended service agreement for parts &amp; labor (7 year warranty) for Baldwin.  Total monitors: 19"/>
    <s v="Baldwin-3-21st Century classroom"/>
  </r>
  <r>
    <s v="California-21st Century classroom-Technology"/>
    <n v="3"/>
    <s v="Technology"/>
    <x v="15"/>
    <x v="0"/>
    <x v="2"/>
    <x v="4"/>
    <x v="18"/>
    <x v="65"/>
    <s v="2024/25"/>
    <s v="25-4507"/>
    <x v="23"/>
    <n v="0"/>
    <n v="43249.87"/>
    <s v="0249432-IN"/>
    <d v="2025-02-06T00:00:00"/>
    <s v="000000022024032"/>
    <n v="43249.87"/>
    <s v="03-123989"/>
    <m/>
    <s v="21.0"/>
    <s v="00036.0"/>
    <s v="91001"/>
    <s v="85000"/>
    <n v="4400"/>
    <n v="9041101"/>
    <n v="0.17503929694617634"/>
    <s v="ViewSonicViewBoard IFP7550-E2  - 75&quot; Diagonal class LED display-interactive-with touchscreen (multi touch), ewaste, and extended service agreement for parts &amp; labor (7 year warranty) for California.  Total monitors: 16"/>
    <s v="California-3-21st Century classroom"/>
  </r>
  <r>
    <s v="Los Molinos-21st Century classroom-Technology"/>
    <n v="4"/>
    <s v="Technology"/>
    <x v="7"/>
    <x v="0"/>
    <x v="2"/>
    <x v="4"/>
    <x v="18"/>
    <x v="65"/>
    <s v="2024/25"/>
    <s v="25-4507"/>
    <x v="23"/>
    <n v="0"/>
    <n v="51359.21"/>
    <s v="0249432-IN"/>
    <d v="2025-02-06T00:00:00"/>
    <s v="000000022024032"/>
    <n v="51359.21"/>
    <s v="03-124134"/>
    <m/>
    <s v="21.0"/>
    <s v="00036.0"/>
    <s v="91001"/>
    <s v="85000"/>
    <n v="4400"/>
    <n v="9201101"/>
    <n v="0.20785912212247176"/>
    <s v="ViewSonicViewBoard IFP7550-E2  - 75&quot; Diagonal class LED display-interactive-with touchscreen (multi touch), ewaste, and extended service agreement for parts &amp; labor (7 year warranty) for Los Molinos.  Total monitors: 19"/>
    <s v="Los Molinos-4-21st Century classroom"/>
  </r>
  <r>
    <s v="Baldwin-21st Century classroom-Technology"/>
    <n v="3"/>
    <s v="Technology"/>
    <x v="14"/>
    <x v="0"/>
    <x v="2"/>
    <x v="5"/>
    <x v="18"/>
    <x v="65"/>
    <s v="2024/25"/>
    <s v="25-4507"/>
    <x v="23"/>
    <n v="0"/>
    <n v="21906.33"/>
    <s v="0249760-IN"/>
    <d v="2025-02-06T00:00:00"/>
    <s v="000000022024032"/>
    <n v="21906.33"/>
    <s v="03-123988"/>
    <m/>
    <s v="21.0"/>
    <s v="00036.0"/>
    <s v="91001"/>
    <s v="85000"/>
    <n v="4400"/>
    <n v="9021101"/>
    <n v="8.8658500057247139E-2"/>
    <s v="Desktop  computers (Lenovo ThinkCentre M70q Gen 5 i7-14700T 16GB RAM 256GB SSD), 4 year warranty for Baldwin. Total computers: 19"/>
    <s v="Baldwin-3-21st Century classroom"/>
  </r>
  <r>
    <s v="Baldwin-21st Century classroom-Technology"/>
    <n v="3"/>
    <s v="Technology"/>
    <x v="14"/>
    <x v="0"/>
    <x v="2"/>
    <x v="7"/>
    <x v="18"/>
    <x v="65"/>
    <s v="2024/25"/>
    <s v="25-4507"/>
    <x v="23"/>
    <n v="0"/>
    <n v="677.33"/>
    <s v="0249760-IN"/>
    <d v="2025-02-06T00:00:00"/>
    <s v="000000022024032"/>
    <n v="677.33"/>
    <s v="03-123988"/>
    <m/>
    <s v="21.0"/>
    <s v="00036.0"/>
    <s v="91001"/>
    <s v="85000"/>
    <n v="4400"/>
    <n v="9021101"/>
    <n v="2.7412652801165325E-3"/>
    <s v="Lenovo ThinkCentre tiny VESA Mount II, Tiny Power Cage II, &amp; Imaging for Baldwin.  Total: 19"/>
    <s v="Baldwin-3-21st Century classroom"/>
  </r>
  <r>
    <s v="California-21st Century classroom-Technology"/>
    <n v="3"/>
    <s v="Technology"/>
    <x v="15"/>
    <x v="0"/>
    <x v="2"/>
    <x v="5"/>
    <x v="18"/>
    <x v="65"/>
    <s v="2024/25"/>
    <s v="25-4507"/>
    <x v="23"/>
    <n v="0"/>
    <n v="18447.45"/>
    <s v="0249760-IN"/>
    <d v="2025-02-06T00:00:00"/>
    <s v="000000022024032"/>
    <n v="18447.45"/>
    <s v="03-123989"/>
    <m/>
    <s v="21.0"/>
    <s v="00036.0"/>
    <s v="91001"/>
    <s v="85000"/>
    <n v="4400"/>
    <n v="9041101"/>
    <n v="7.4659847034216298E-2"/>
    <s v="Desktop  computers (Lenovo ThinkCentre M70q Gen 5 i7-14700T 16GB RAM 256GB SSD), 4 year warranty for California. Total computers: 16"/>
    <s v="California-3-21st Century classroom"/>
  </r>
  <r>
    <s v="California-21st Century classroom-Technology"/>
    <n v="3"/>
    <s v="Technology"/>
    <x v="15"/>
    <x v="0"/>
    <x v="2"/>
    <x v="7"/>
    <x v="18"/>
    <x v="65"/>
    <s v="2024/25"/>
    <s v="25-4507"/>
    <x v="23"/>
    <n v="0"/>
    <n v="570.38"/>
    <s v="0249760-IN"/>
    <d v="2025-02-06T00:00:00"/>
    <s v="000000022024032"/>
    <n v="570.38"/>
    <s v="03-123989"/>
    <m/>
    <s v="21.0"/>
    <s v="00036.0"/>
    <s v="91001"/>
    <s v="85000"/>
    <n v="4400"/>
    <n v="9041101"/>
    <n v="2.3084211395816923E-3"/>
    <s v="Lenovo ThinkCentre tiny VESA Mount II, Tiny Power Cage II, &amp; Imaging for California.  Total: 16"/>
    <s v="California-3-21st Century classroom"/>
  </r>
  <r>
    <s v="Los Molinos-21st Century classroom-Technology"/>
    <n v="4"/>
    <s v="Technology"/>
    <x v="7"/>
    <x v="0"/>
    <x v="2"/>
    <x v="5"/>
    <x v="18"/>
    <x v="65"/>
    <s v="2024/25"/>
    <s v="25-4507"/>
    <x v="23"/>
    <n v="0"/>
    <n v="21906.33"/>
    <s v="0249760-IN"/>
    <d v="2025-02-06T00:00:00"/>
    <s v="000000022024032"/>
    <n v="21906.33"/>
    <s v="03-124134"/>
    <m/>
    <s v="21.0"/>
    <s v="00036.0"/>
    <s v="91001"/>
    <s v="85000"/>
    <n v="4400"/>
    <n v="9201101"/>
    <n v="8.8658500057247139E-2"/>
    <s v="Desktop  computers (Lenovo ThinkCentre M70q Gen 5 i7-14700T 16GB RAM 256GB SSD), 4 year warranty for Los Molinos. Total computers: 19"/>
    <s v="Los Molinos-4-21st Century classroom"/>
  </r>
  <r>
    <s v="Los Molinos-21st Century classroom-Technology"/>
    <n v="4"/>
    <s v="Technology"/>
    <x v="7"/>
    <x v="0"/>
    <x v="2"/>
    <x v="7"/>
    <x v="18"/>
    <x v="65"/>
    <s v="2024/25"/>
    <s v="25-4507"/>
    <x v="23"/>
    <n v="0"/>
    <n v="677.33"/>
    <s v="0249760-IN"/>
    <d v="2025-02-06T00:00:00"/>
    <s v="000000022024032"/>
    <n v="677.33"/>
    <s v="03-124134"/>
    <m/>
    <s v="21.0"/>
    <s v="00036.0"/>
    <s v="91001"/>
    <s v="85000"/>
    <n v="4400"/>
    <n v="9201101"/>
    <n v="2.7412652801165325E-3"/>
    <s v="Lenovo ThinkCentre tiny VESA Mount II, Tiny Power Cage II, &amp; Imaging for Los Molinos.  Total: 19"/>
    <s v="Los Molinos-4-21st Century classroom"/>
  </r>
  <r>
    <s v="Baldwin-21st Century classroom-Technology"/>
    <n v="3"/>
    <s v="Technology"/>
    <x v="14"/>
    <x v="0"/>
    <x v="2"/>
    <x v="10"/>
    <x v="18"/>
    <x v="66"/>
    <s v="2024/25"/>
    <s v="25-4507"/>
    <x v="23"/>
    <n v="0"/>
    <n v="12995.01"/>
    <s v="0250012-IN"/>
    <d v="2025-04-07T00:00:00"/>
    <s v="000000022122000"/>
    <n v="12995.01"/>
    <s v="03-123988"/>
    <m/>
    <s v="21.0"/>
    <s v="00036.0"/>
    <s v="91001"/>
    <s v="85000"/>
    <n v="4400"/>
    <n v="9021101"/>
    <n v="5.2592930665653584E-2"/>
    <s v="Elmo TT-12W Stem Cam Document Camera (HDMI Input, wireless connectivity) for Baldwin. Total cameras: 19"/>
    <s v="Baldwin-3-21st Century classroom"/>
  </r>
  <r>
    <s v="California-21st Century classroom-Technology"/>
    <n v="3"/>
    <s v="Technology"/>
    <x v="15"/>
    <x v="0"/>
    <x v="2"/>
    <x v="10"/>
    <x v="18"/>
    <x v="66"/>
    <s v="2024/25"/>
    <s v="25-4507"/>
    <x v="23"/>
    <n v="0"/>
    <n v="12995.01"/>
    <s v="0250012-IN"/>
    <d v="2025-04-07T00:00:00"/>
    <s v="000000022122000"/>
    <n v="12995.01"/>
    <s v="03-123989"/>
    <m/>
    <s v="21.0"/>
    <s v="00036.0"/>
    <s v="91001"/>
    <s v="85000"/>
    <n v="4400"/>
    <n v="9041101"/>
    <n v="5.2592930665653584E-2"/>
    <s v="Elmo TT-12W Stem Cam Document Camera (HDMI Input, wireless connectivity) for California . Total cameras: 16"/>
    <s v="California-3-21st Century classroom"/>
  </r>
  <r>
    <s v="Los Molinos-21st Century classroom-Technology"/>
    <n v="4"/>
    <s v="Technology"/>
    <x v="7"/>
    <x v="0"/>
    <x v="2"/>
    <x v="10"/>
    <x v="18"/>
    <x v="66"/>
    <s v="2024/25"/>
    <s v="25-4507"/>
    <x v="23"/>
    <n v="0"/>
    <n v="10943.17"/>
    <s v="0250012-IN"/>
    <d v="2025-04-07T00:00:00"/>
    <s v="000000022122000"/>
    <n v="10943.17"/>
    <s v="03-124134"/>
    <m/>
    <s v="21.0"/>
    <s v="00036.0"/>
    <s v="91001"/>
    <s v="85000"/>
    <n v="4400"/>
    <n v="9201101"/>
    <n v="4.4288798629047631E-2"/>
    <s v="Elmo TT-12W Stem Cam Document Camera (HDMI Input, wireless connectivity) for Los Molinos. Total cameras: 19"/>
    <s v="Los Molinos-4-21st Century classroom"/>
  </r>
  <r>
    <s v="Wedgeworth-21st Century classroom-Technology"/>
    <n v="0"/>
    <s v="Technology"/>
    <x v="34"/>
    <x v="0"/>
    <x v="2"/>
    <x v="4"/>
    <x v="19"/>
    <x v="67"/>
    <s v="2024/25"/>
    <s v="25-5243"/>
    <x v="24"/>
    <n v="0"/>
    <n v="66111.259999999995"/>
    <s v="0251140-IN"/>
    <d v="2025-03-19T00:00:00"/>
    <s v="000000022092706"/>
    <n v="66111.259999999995"/>
    <m/>
    <m/>
    <s v="21.0"/>
    <s v="00036.0"/>
    <s v="91001"/>
    <s v="85000"/>
    <n v="4400"/>
    <n v="9351101"/>
    <n v="0.5347115055493763"/>
    <s v="ViewSonicViewBoard IFP7550-E2  - 75&quot; Diagonal class LED display-interactive-with touchscreen (multi touch), adapter, ewaste, and extended service agreement for parts &amp; labor (7 year warranty) for Wedgeworth.  Total monitors: 30"/>
    <s v="Wedgeworth-0-21st Century classroom"/>
  </r>
  <r>
    <s v="Wedgeworth-21st Century classroom-Technology"/>
    <n v="0"/>
    <s v="Technology"/>
    <x v="34"/>
    <x v="0"/>
    <x v="2"/>
    <x v="5"/>
    <x v="19"/>
    <x v="67"/>
    <s v="2024/25"/>
    <s v="25-5243"/>
    <x v="24"/>
    <n v="0"/>
    <n v="34431.730000000003"/>
    <s v="0252383-IN"/>
    <d v="2025-04-02T00:00:00"/>
    <s v="000000022114410"/>
    <n v="34431.730000000003"/>
    <m/>
    <m/>
    <s v="21.0"/>
    <s v="00036.0"/>
    <s v="91001"/>
    <s v="85000"/>
    <n v="4400"/>
    <n v="9351101"/>
    <n v="0.27848572523000814"/>
    <s v="Desktop  computers (Lenovo ThinkCentre M70q Gen 5 i7-14700T 16GB RAM 256GB SSD), wireless combo keyboard &amp; mouse gen 2 - 4 year warranty for Wedgeworth. Total computers: 30"/>
    <s v="Wedgeworth-0-21st Century classroom"/>
  </r>
  <r>
    <s v="Wedgeworth-21st Century classroom-Technology"/>
    <n v="0"/>
    <s v="Technology"/>
    <x v="34"/>
    <x v="0"/>
    <x v="2"/>
    <x v="7"/>
    <x v="19"/>
    <x v="67"/>
    <s v="2024/25"/>
    <s v="25-5243"/>
    <x v="24"/>
    <n v="0"/>
    <n v="1965.83"/>
    <s v="0252383-IN"/>
    <d v="2025-04-02T00:00:00"/>
    <s v="000000022114410"/>
    <n v="1965.83"/>
    <m/>
    <m/>
    <s v="21.0"/>
    <s v="00036.0"/>
    <s v="91001"/>
    <s v="85000"/>
    <n v="4400"/>
    <n v="9351101"/>
    <n v="1.589974111753626E-2"/>
    <s v="Lenovo ThinkCentre tiny VESA Mount II, Tiny Power Cage III, &amp; Imaging for Wedgeworth.  Total: 30"/>
    <s v="Wedgeworth-0-21st Century classroom"/>
  </r>
  <r>
    <s v="Wedgeworth-21st Century classroom-Technology"/>
    <n v="0"/>
    <s v="Technology"/>
    <x v="34"/>
    <x v="0"/>
    <x v="2"/>
    <x v="10"/>
    <x v="19"/>
    <x v="67"/>
    <s v="2024/25"/>
    <s v="25-5243"/>
    <x v="24"/>
    <n v="0"/>
    <n v="20518.439999999999"/>
    <s v="0252383-IN"/>
    <d v="2025-04-02T00:00:00"/>
    <s v="000000022114410"/>
    <n v="20518.439999999999"/>
    <m/>
    <m/>
    <s v="21.0"/>
    <s v="00036.0"/>
    <s v="91001"/>
    <s v="85000"/>
    <n v="4400"/>
    <n v="9351101"/>
    <n v="0.16595427078419839"/>
    <s v="Elmo TT-12W Stem Cam Document Camera (HDMI Input, wireless connectivity) for Wedgeworth. Total cameras: 30"/>
    <s v="Wedgeworth-0-21st Century classroom"/>
  </r>
  <r>
    <s v="Baldwin-21st Century classroom-Technology"/>
    <n v="3"/>
    <s v="Technology"/>
    <x v="14"/>
    <x v="0"/>
    <x v="2"/>
    <x v="8"/>
    <x v="20"/>
    <x v="68"/>
    <s v="2024/25"/>
    <s v="25-7285"/>
    <x v="25"/>
    <n v="0"/>
    <n v="469.18"/>
    <s v="0255260-IN"/>
    <d v="2025-06-10T00:00:00"/>
    <s v="000000022231760"/>
    <n v="469.18"/>
    <s v="03-123988"/>
    <m/>
    <s v="21.0"/>
    <s v="00036.0"/>
    <s v="00002"/>
    <s v="81000"/>
    <n v="4300"/>
    <n v="9021101"/>
    <n v="0.24999866789575484"/>
    <s v="Lenovo wireless combo keyboard &amp; mouse for Baldwin. Total: 19"/>
    <s v="Baldwin-3-21st Century classroom"/>
  </r>
  <r>
    <s v="California-21st Century classroom-Technology"/>
    <n v="3"/>
    <s v="Technology"/>
    <x v="15"/>
    <x v="0"/>
    <x v="2"/>
    <x v="8"/>
    <x v="20"/>
    <x v="68"/>
    <s v="2024/25"/>
    <s v="25-7285"/>
    <x v="25"/>
    <n v="0"/>
    <n v="395.1"/>
    <s v="0255260-IN"/>
    <d v="2025-06-10T00:00:00"/>
    <s v="000000022231760"/>
    <n v="395.1"/>
    <s v="03-123989"/>
    <m/>
    <s v="21.0"/>
    <s v="00036.0"/>
    <s v="00002"/>
    <s v="81000"/>
    <n v="4300"/>
    <n v="9041101"/>
    <n v="0.21052575490347575"/>
    <s v="Lenovo wireless combo keyboard &amp; mouse for California. Total: 16"/>
    <s v="California-3-21st Century classroom"/>
  </r>
  <r>
    <s v="Grazide-21st Century classroom-Technology"/>
    <n v="3"/>
    <s v="Technology"/>
    <x v="16"/>
    <x v="0"/>
    <x v="2"/>
    <x v="8"/>
    <x v="20"/>
    <x v="68"/>
    <s v="2024/25"/>
    <s v="25-7285"/>
    <x v="25"/>
    <n v="0"/>
    <n v="543.26"/>
    <s v="0255260-IN"/>
    <d v="2025-06-10T00:00:00"/>
    <s v="000000022231760"/>
    <n v="543.26"/>
    <s v="03-124133"/>
    <m/>
    <s v="21.0"/>
    <s v="00036.0"/>
    <s v="00002"/>
    <s v="81000"/>
    <n v="4300"/>
    <n v="9131101"/>
    <n v="0.28947158088803399"/>
    <s v="Lenovo wireless combo keyboard &amp; mouse for Grazide. Total: 22"/>
    <s v="Grazide-3-21st Century classroom"/>
  </r>
  <r>
    <s v="Los Molinos-21st Century classroom-Technology"/>
    <n v="4"/>
    <s v="Technology"/>
    <x v="7"/>
    <x v="0"/>
    <x v="2"/>
    <x v="8"/>
    <x v="20"/>
    <x v="68"/>
    <s v="2024/25"/>
    <s v="25-7285"/>
    <x v="25"/>
    <n v="0"/>
    <n v="469.19"/>
    <s v="0255260-IN"/>
    <d v="2025-06-10T00:00:00"/>
    <s v="000000022231760"/>
    <n v="469.19"/>
    <s v="03-124134"/>
    <m/>
    <s v="21.0"/>
    <s v="00036.0"/>
    <s v="00002"/>
    <s v="81000"/>
    <n v="4300"/>
    <n v="9201101"/>
    <n v="0.25000399631273545"/>
    <s v="Lenovo wireless combo keyboard &amp; mouse for Los Molinos. Total: 19"/>
    <s v="Los Molinos-4-21st Century classroom"/>
  </r>
  <r>
    <s v="Fairgrove-21st Century classroom-Technology"/>
    <n v="4"/>
    <s v="Technology"/>
    <x v="20"/>
    <x v="0"/>
    <x v="2"/>
    <x v="4"/>
    <x v="21"/>
    <x v="33"/>
    <s v="2025/26"/>
    <s v="26-1098"/>
    <x v="26"/>
    <n v="0"/>
    <n v="72614.960000000006"/>
    <s v="0258631-IN"/>
    <d v="2025-08-27T00:00:00"/>
    <s v="000000022344894"/>
    <n v="72614.960000000006"/>
    <s v="03-124582"/>
    <m/>
    <s v="21.0"/>
    <s v="00036.0"/>
    <s v="91001"/>
    <s v="85000"/>
    <n v="4400"/>
    <n v="9091101"/>
    <n v="0.27752354613640884"/>
    <s v="ViewSonic ViewBoard IFP7550, adapter &amp; ewaste for Fairgrove.  Total: 30"/>
    <s v="Fairgrove-4-21st Century classroom"/>
  </r>
  <r>
    <s v="Fairgrove-21st Century classroom-Technology"/>
    <n v="4"/>
    <s v="Technology"/>
    <x v="20"/>
    <x v="0"/>
    <x v="2"/>
    <x v="5"/>
    <x v="21"/>
    <x v="69"/>
    <s v="2025/26"/>
    <s v="26-1098"/>
    <x v="26"/>
    <n v="0"/>
    <n v="37942.769999999997"/>
    <s v="0259684-IN"/>
    <d v="2025-09-19T00:00:00"/>
    <s v="000000022379122"/>
    <n v="37942.769999999997"/>
    <s v="03-124582"/>
    <m/>
    <s v="21.0"/>
    <s v="00036.0"/>
    <s v="91001"/>
    <s v="85000"/>
    <n v="4400"/>
    <n v="9091101"/>
    <n v="0.14501160753428974"/>
    <s v="Lenovo Think Centre M70Q, wireless keyboard &amp; mouse, mount &amp; cages for Fairgrove.  Total: 30"/>
    <s v="Fairgrove-4-21st Century classroom"/>
  </r>
  <r>
    <s v="Kwis-21st Century classroom-Technology"/>
    <n v="7"/>
    <s v="Technology"/>
    <x v="17"/>
    <x v="0"/>
    <x v="2"/>
    <x v="4"/>
    <x v="21"/>
    <x v="33"/>
    <s v="2025/26"/>
    <s v="26-1098"/>
    <x v="26"/>
    <n v="0"/>
    <n v="31466.49"/>
    <s v="0258631-IN"/>
    <d v="2025-08-27T00:00:00"/>
    <s v="000000022344894"/>
    <n v="31466.49"/>
    <s v="03-124564"/>
    <m/>
    <s v="21.0"/>
    <s v="00036.0"/>
    <s v="91001"/>
    <s v="85000"/>
    <n v="4400"/>
    <n v="9161101"/>
    <n v="0.12026023135268335"/>
    <s v="ViewSonic ViewBoard IFP7550, adapter &amp; ewaste for Kwis.  Total: 13"/>
    <s v="Kwis-7-21st Century classroom"/>
  </r>
  <r>
    <s v="Kwis-21st Century classroom-Technology"/>
    <n v="7"/>
    <s v="Technology"/>
    <x v="17"/>
    <x v="0"/>
    <x v="2"/>
    <x v="5"/>
    <x v="21"/>
    <x v="69"/>
    <s v="2025/26"/>
    <s v="26-1098"/>
    <x v="26"/>
    <n v="0"/>
    <n v="16441.87"/>
    <s v="0259684-IN"/>
    <d v="2025-09-19T00:00:00"/>
    <s v="000000022379122"/>
    <n v="16441.87"/>
    <s v="03-124564"/>
    <m/>
    <s v="21.0"/>
    <s v="00036.0"/>
    <s v="91001"/>
    <s v="85000"/>
    <n v="4400"/>
    <n v="9161101"/>
    <n v="6.2838374730411414E-2"/>
    <s v="Lenovo Think Centre M70Q, wireless keyboard &amp; mouse, mount &amp; cages for Kwis.  Total: 13"/>
    <s v="Kwis-7-21st Century classroom"/>
  </r>
  <r>
    <s v="Lassalette-21st Century classroom-Technology"/>
    <n v="6"/>
    <s v="Technology"/>
    <x v="18"/>
    <x v="0"/>
    <x v="2"/>
    <x v="4"/>
    <x v="21"/>
    <x v="33"/>
    <s v="2025/26"/>
    <s v="26-1098"/>
    <x v="26"/>
    <n v="0"/>
    <n v="31466.49"/>
    <s v="0258631-IN"/>
    <d v="2025-08-27T00:00:00"/>
    <s v="000000022344894"/>
    <n v="31466.49"/>
    <s v="03-124576"/>
    <m/>
    <s v="21.0"/>
    <s v="00036.0"/>
    <s v="91001"/>
    <s v="85000"/>
    <n v="4400"/>
    <n v="9171101"/>
    <n v="0.12026023135268335"/>
    <s v="ViewSonic ViewBoard IFP7550, adapter &amp; ewaste for Lassalette.  Total: 13"/>
    <s v="Lassalette-6-21st Century classroom"/>
  </r>
  <r>
    <s v="Lassalette-21st Century classroom-Technology"/>
    <n v="6"/>
    <s v="Technology"/>
    <x v="18"/>
    <x v="0"/>
    <x v="2"/>
    <x v="5"/>
    <x v="21"/>
    <x v="69"/>
    <s v="2025/26"/>
    <s v="26-1098"/>
    <x v="26"/>
    <n v="0"/>
    <n v="16441.87"/>
    <s v="0259684-IN"/>
    <d v="2025-09-19T00:00:00"/>
    <s v="000000022379122"/>
    <n v="16441.87"/>
    <s v="03-124576"/>
    <m/>
    <s v="21.0"/>
    <s v="00036.0"/>
    <s v="91001"/>
    <s v="85000"/>
    <n v="4400"/>
    <n v="9171101"/>
    <n v="6.2838374730411414E-2"/>
    <s v="Lenovo Think Centre M70Q, wireless keyboard &amp; mouse, mount &amp; cages for Lassalette.  Total: 13"/>
    <s v="Lassalette-6-21st Century classroom"/>
  </r>
  <r>
    <s v="Sierra Vista-21st Century classroom-Technology"/>
    <n v="8"/>
    <s v="Technology"/>
    <x v="13"/>
    <x v="0"/>
    <x v="2"/>
    <x v="4"/>
    <x v="21"/>
    <x v="33"/>
    <s v="2025/26"/>
    <s v="26-1098"/>
    <x v="26"/>
    <n v="0"/>
    <n v="36307.49"/>
    <s v="0258631-IN"/>
    <d v="2025-08-27T00:00:00"/>
    <s v="000000022344894"/>
    <n v="36307.49"/>
    <s v="03-124623"/>
    <m/>
    <s v="21.0"/>
    <s v="00036.0"/>
    <s v="91001"/>
    <s v="85000"/>
    <n v="4400"/>
    <n v="9281101"/>
    <n v="0.13876181128671283"/>
    <s v="ViewSonic ViewBoard IFP7550, adapter &amp; ewaste for Sierra Vista.  Total: 15"/>
    <s v="Sierra Vista-8-21st Century classroom"/>
  </r>
  <r>
    <s v="Sierra Vista-21st Century classroom-Technology"/>
    <n v="8"/>
    <s v="Technology"/>
    <x v="13"/>
    <x v="0"/>
    <x v="2"/>
    <x v="5"/>
    <x v="21"/>
    <x v="69"/>
    <s v="2025/26"/>
    <s v="26-1098"/>
    <x v="26"/>
    <n v="0"/>
    <n v="18971.39"/>
    <s v="0259684-IN"/>
    <d v="2025-09-19T00:00:00"/>
    <s v="000000022379122"/>
    <n v="18971.39"/>
    <s v="03-124623"/>
    <m/>
    <s v="21.0"/>
    <s v="00036.0"/>
    <s v="91001"/>
    <s v="85000"/>
    <n v="4400"/>
    <n v="9281101"/>
    <n v="7.250582287639909E-2"/>
    <s v="Lenovo Think Centre M70Q, wireless keyboard &amp; mouse, mount &amp; cages for Sierra Vista.  Total: 15"/>
    <s v="Sierra Vista-8-21st Century classroom"/>
  </r>
  <r>
    <s v="Fairgrove-21st Century classroom-Technology"/>
    <n v="4"/>
    <s v="Technology"/>
    <x v="20"/>
    <x v="0"/>
    <x v="2"/>
    <x v="10"/>
    <x v="22"/>
    <x v="70"/>
    <s v="2025/26"/>
    <m/>
    <x v="27"/>
    <n v="0"/>
    <n v="10903.29"/>
    <s v="0263556-IN"/>
    <d v="2026-02-05T00:00:00"/>
    <s v="000000022586930"/>
    <n v="10903.29"/>
    <s v="03-124582"/>
    <m/>
    <s v="21.0"/>
    <s v="00036.0"/>
    <s v="00002"/>
    <s v="81000"/>
    <n v="4300"/>
    <n v="9091101"/>
    <n v="0.20234084106821543"/>
    <s v="Elmo doc cameras for Fairgrove.  Total: 30, JVER 26*260"/>
    <s v="Fairgrove-4-21st Century classroom"/>
  </r>
  <r>
    <s v="Fairgrove-21st Century classroom-Technology"/>
    <n v="4"/>
    <s v="Technology"/>
    <x v="20"/>
    <x v="0"/>
    <x v="2"/>
    <x v="10"/>
    <x v="22"/>
    <x v="70"/>
    <s v="2025/26"/>
    <m/>
    <x v="27"/>
    <n v="0"/>
    <n v="11544.66"/>
    <s v="0263736-IN"/>
    <d v="2026-02-05T00:00:00"/>
    <s v="000000022586930"/>
    <n v="11544.66"/>
    <s v="03-124582"/>
    <m/>
    <s v="21.0"/>
    <s v="00036.0"/>
    <s v="00002"/>
    <s v="81000"/>
    <n v="4300"/>
    <n v="9091101"/>
    <n v="0.21424324348399279"/>
    <s v="Elmo doc cameras for Fairgrove.  Total: 30, JVER 26*260"/>
    <s v="Fairgrove-4-21st Century classroom"/>
  </r>
  <r>
    <s v="Fairgrove-21st Century classroom-Technology"/>
    <n v="4"/>
    <s v="Technology"/>
    <x v="20"/>
    <x v="0"/>
    <x v="2"/>
    <x v="10"/>
    <x v="22"/>
    <x v="71"/>
    <s v="2025/26"/>
    <s v="26-3321"/>
    <x v="27"/>
    <n v="0"/>
    <n v="320.69"/>
    <s v="0264300-IN"/>
    <d v="2026-04-02T00:00:00"/>
    <s v="000000022677496"/>
    <n v="320.69"/>
    <s v="03-124582"/>
    <m/>
    <s v="21.0"/>
    <s v="00036.0"/>
    <s v="00002"/>
    <s v="81000"/>
    <n v="4300"/>
    <n v="9091101"/>
    <n v="5.9512939967813388E-3"/>
    <s v="Elmo doc cameras for Fairgrove.  Total: 30, JVER 26*263"/>
    <s v="Fairgrove-4-21st Century classroom"/>
  </r>
  <r>
    <s v="Kwis-21st Century classroom-Technology"/>
    <n v="7"/>
    <s v="Technology"/>
    <x v="17"/>
    <x v="0"/>
    <x v="2"/>
    <x v="10"/>
    <x v="22"/>
    <x v="70"/>
    <s v="2025/26"/>
    <m/>
    <x v="27"/>
    <n v="0"/>
    <n v="4724.76"/>
    <s v="0263556-IN"/>
    <d v="2026-02-05T00:00:00"/>
    <s v="000000022586930"/>
    <n v="4724.76"/>
    <s v="03-124564"/>
    <m/>
    <s v="21.0"/>
    <s v="00036.0"/>
    <s v="00002"/>
    <s v="81000"/>
    <n v="4300"/>
    <n v="9161101"/>
    <n v="8.7681049687338544E-2"/>
    <s v="Elmo doc cameras for Kwis.  Total: 13, JVER 26*260"/>
    <s v="Kwis-7-21st Century classroom"/>
  </r>
  <r>
    <s v="Kwis-21st Century classroom-Technology"/>
    <n v="7"/>
    <s v="Technology"/>
    <x v="17"/>
    <x v="0"/>
    <x v="2"/>
    <x v="10"/>
    <x v="22"/>
    <x v="70"/>
    <s v="2025/26"/>
    <m/>
    <x v="27"/>
    <n v="0"/>
    <n v="5002.68"/>
    <s v="0263736-IN"/>
    <d v="2026-02-05T00:00:00"/>
    <s v="000000022586930"/>
    <n v="5002.68"/>
    <s v="03-124564"/>
    <m/>
    <s v="21.0"/>
    <s v="00036.0"/>
    <s v="00002"/>
    <s v="81000"/>
    <n v="4300"/>
    <n v="9161101"/>
    <n v="9.2838627496392365E-2"/>
    <s v="Elmo doc cameras for Kwis.  Total: 13, JVER 26*260"/>
    <s v="Kwis-7-21st Century classroom"/>
  </r>
  <r>
    <s v="Kwis-21st Century classroom-Technology"/>
    <n v="7"/>
    <s v="Technology"/>
    <x v="17"/>
    <x v="0"/>
    <x v="2"/>
    <x v="10"/>
    <x v="22"/>
    <x v="71"/>
    <s v="2025/26"/>
    <s v="26-3321"/>
    <x v="27"/>
    <n v="0"/>
    <n v="138.97"/>
    <s v="0264300-IN"/>
    <d v="2026-04-02T00:00:00"/>
    <s v="000000022677496"/>
    <n v="138.97"/>
    <s v="03-124564"/>
    <m/>
    <s v="21.0"/>
    <s v="00036.0"/>
    <s v="00002"/>
    <s v="81000"/>
    <n v="4300"/>
    <n v="9161101"/>
    <n v="2.5789744823122101E-3"/>
    <s v="Elmo doc cameras for Kwis.  Total: 13, JVER 26*263"/>
    <s v="Kwis-7-21st Century classroom"/>
  </r>
  <r>
    <s v="Lassalette-21st Century classroom-Technology"/>
    <n v="6"/>
    <s v="Technology"/>
    <x v="18"/>
    <x v="0"/>
    <x v="2"/>
    <x v="10"/>
    <x v="22"/>
    <x v="70"/>
    <s v="2025/26"/>
    <m/>
    <x v="27"/>
    <n v="0"/>
    <n v="4724.76"/>
    <s v="0263556-IN"/>
    <d v="2026-02-05T00:00:00"/>
    <s v="000000022586930"/>
    <n v="4724.76"/>
    <s v="03-124576"/>
    <m/>
    <s v="21.0"/>
    <s v="00036.0"/>
    <s v="00002"/>
    <s v="81000"/>
    <n v="4300"/>
    <n v="9171101"/>
    <n v="8.7681049687338544E-2"/>
    <s v="Elmo doc cameras for Lasselette.  Total: 13, JVER 26*260"/>
    <s v="Lassalette-6-21st Century classroom"/>
  </r>
  <r>
    <s v="Lassalette-21st Century classroom-Technology"/>
    <n v="6"/>
    <s v="Technology"/>
    <x v="18"/>
    <x v="0"/>
    <x v="2"/>
    <x v="10"/>
    <x v="22"/>
    <x v="70"/>
    <s v="2025/26"/>
    <m/>
    <x v="27"/>
    <n v="0"/>
    <n v="5002.68"/>
    <s v="0263736-IN"/>
    <d v="2026-02-05T00:00:00"/>
    <s v="000000022586930"/>
    <n v="5002.68"/>
    <s v="03-124576"/>
    <m/>
    <s v="21.0"/>
    <s v="00036.0"/>
    <s v="00002"/>
    <s v="81000"/>
    <n v="4300"/>
    <n v="9171101"/>
    <n v="9.2838627496392365E-2"/>
    <s v="Elmo doc cameras for Lasselette.  Total: 13, JVER 26*260"/>
    <s v="Lassalette-6-21st Century classroom"/>
  </r>
  <r>
    <s v="Lassalette-21st Century classroom-Technology"/>
    <n v="6"/>
    <s v="Technology"/>
    <x v="18"/>
    <x v="0"/>
    <x v="2"/>
    <x v="10"/>
    <x v="22"/>
    <x v="71"/>
    <s v="2025/26"/>
    <s v="26-3321"/>
    <x v="27"/>
    <n v="0"/>
    <n v="138.97"/>
    <s v="0264300-IN"/>
    <d v="2026-04-02T00:00:00"/>
    <s v="000000022677496"/>
    <n v="138.97"/>
    <s v="03-124576"/>
    <m/>
    <s v="21.0"/>
    <s v="00036.0"/>
    <s v="00002"/>
    <s v="81000"/>
    <n v="4300"/>
    <n v="9171101"/>
    <n v="2.5789744823122101E-3"/>
    <s v="Elmo doc cameras for Lasselette.  Total: 13, JVER 26*263"/>
    <s v="Lassalette-6-21st Century classroom"/>
  </r>
  <r>
    <s v="Sierra Vista-21st Century classroom-Technology"/>
    <n v="8"/>
    <s v="Technology"/>
    <x v="13"/>
    <x v="0"/>
    <x v="2"/>
    <x v="10"/>
    <x v="22"/>
    <x v="70"/>
    <s v="2025/26"/>
    <m/>
    <x v="27"/>
    <n v="0"/>
    <n v="5451.63"/>
    <s v="0263556-IN"/>
    <d v="2026-02-05T00:00:00"/>
    <s v="000000022586930"/>
    <n v="5451.63"/>
    <s v="03-124623"/>
    <m/>
    <s v="21.0"/>
    <s v="00036.0"/>
    <s v="00002"/>
    <s v="81000"/>
    <n v="4300"/>
    <n v="9281101"/>
    <n v="0.10117014216742976"/>
    <s v="Elmo doc cameras for Sierra Vista.  Total: 15, JVER 26*260"/>
    <s v="Sierra Vista-8-21st Century classroom"/>
  </r>
  <r>
    <s v="Sierra Vista-21st Century classroom-Technology"/>
    <n v="8"/>
    <s v="Technology"/>
    <x v="13"/>
    <x v="0"/>
    <x v="2"/>
    <x v="10"/>
    <x v="22"/>
    <x v="70"/>
    <s v="2025/26"/>
    <m/>
    <x v="27"/>
    <n v="0"/>
    <n v="5772.33"/>
    <s v="0263736-IN"/>
    <d v="2026-02-05T00:00:00"/>
    <s v="000000022586930"/>
    <n v="5772.33"/>
    <s v="03-124623"/>
    <m/>
    <s v="21.0"/>
    <s v="00036.0"/>
    <s v="00002"/>
    <s v="81000"/>
    <n v="4300"/>
    <n v="9281101"/>
    <n v="0.1071216217419964"/>
    <s v="Elmo doc cameras for Sierra Vista.  Total: 15, JVER 26*260"/>
    <s v="Sierra Vista-8-21st Century classroom"/>
  </r>
  <r>
    <s v="Sierra Vista-21st Century classroom-Technology"/>
    <n v="8"/>
    <s v="Technology"/>
    <x v="13"/>
    <x v="0"/>
    <x v="2"/>
    <x v="10"/>
    <x v="22"/>
    <x v="71"/>
    <s v="2025/26"/>
    <s v="26-3321"/>
    <x v="27"/>
    <n v="0"/>
    <n v="160.34"/>
    <s v="0264300-IN"/>
    <d v="2026-04-02T00:00:00"/>
    <s v="000000022677496"/>
    <n v="160.34"/>
    <s v="03-124623"/>
    <m/>
    <s v="21.0"/>
    <s v="00036.0"/>
    <s v="00002"/>
    <s v="81000"/>
    <n v="4300"/>
    <n v="9281101"/>
    <n v="2.9755542094980197E-3"/>
    <s v="Elmo doc cameras for Sierra Vista.  Total: 15, JVER 26*263"/>
    <s v="Sierra Vista-8-21st Century classroom"/>
  </r>
  <r>
    <s v="Sparks ES-21st Century classroom-Technology"/>
    <n v="7"/>
    <s v="Technology"/>
    <x v="24"/>
    <x v="0"/>
    <x v="2"/>
    <x v="4"/>
    <x v="23"/>
    <x v="71"/>
    <s v="2025/26"/>
    <s v="26-4701"/>
    <x v="28"/>
    <n v="0"/>
    <n v="4912"/>
    <s v="0265101-IN"/>
    <d v="2026-04-02T00:00:00"/>
    <s v="000000022677496"/>
    <n v="4912"/>
    <s v="03-124783"/>
    <m/>
    <s v="21.0"/>
    <s v="00036.0"/>
    <s v="91001"/>
    <s v="85000"/>
    <n v="4400"/>
    <n v="9291101"/>
    <n v="0.51937176317831835"/>
    <s v="ViewSonic ViewBoard IFP7551, 7 yr warranty &amp; ewaste for Sparks ES.  Total: 2"/>
    <s v="Sparks ES-7-21st Century classroom"/>
  </r>
  <r>
    <s v="Sparks ES-21st Century classroom-Technology"/>
    <n v="7"/>
    <s v="Technology"/>
    <x v="24"/>
    <x v="0"/>
    <x v="2"/>
    <x v="5"/>
    <x v="23"/>
    <x v="72"/>
    <s v="2025/26"/>
    <s v="26-4701"/>
    <x v="28"/>
    <n v="0"/>
    <n v="3137.22"/>
    <s v="0265306-IN"/>
    <d v="2026-05-27T00:00:00"/>
    <s v="000000022767532"/>
    <n v="3137.22"/>
    <s v="03-124783"/>
    <m/>
    <s v="21.0"/>
    <s v="00036.0"/>
    <s v="91001"/>
    <s v="85000"/>
    <n v="4400"/>
    <n v="9291101"/>
    <n v="0.33171487843613268"/>
    <s v="Lenovo Think Centre M70Q, imaging, mount &amp; cages for Sparks ES.  Total: 2"/>
    <s v="Sparks ES-7-21st Century classroom"/>
  </r>
  <r>
    <s v="Sparks ES-21st Century classroom-Technology"/>
    <n v="7"/>
    <s v="Technology"/>
    <x v="24"/>
    <x v="0"/>
    <x v="2"/>
    <x v="10"/>
    <x v="23"/>
    <x v="71"/>
    <s v="2025/26"/>
    <s v="26-4701"/>
    <x v="28"/>
    <n v="0"/>
    <n v="1408.36"/>
    <s v="0264904-IN"/>
    <d v="2026-04-02T00:00:00"/>
    <s v="000000022677496"/>
    <n v="1408.36"/>
    <s v="03-124783"/>
    <m/>
    <s v="21.0"/>
    <s v="00036.0"/>
    <s v="00002"/>
    <s v="81000"/>
    <n v="4300"/>
    <n v="9291101"/>
    <n v="0.14891335838554895"/>
    <s v="Elmo doc cameras for Sparks ES.  Total: 2, JVER 26*263"/>
    <s v="Sparks ES-7-21st Century classroom"/>
  </r>
  <r>
    <s v="Fairgrove-21st Century classroom-Technology"/>
    <n v="4"/>
    <s v="Technology"/>
    <x v="20"/>
    <x v="0"/>
    <x v="2"/>
    <x v="4"/>
    <x v="24"/>
    <x v="73"/>
    <s v="2025/26"/>
    <s v="26-4856"/>
    <x v="29"/>
    <n v="0"/>
    <n v="44207.86"/>
    <s v="0265864-IN"/>
    <d v="2026-05-05T00:00:00"/>
    <s v="000000022730448"/>
    <n v="44207.86"/>
    <s v="03-124582"/>
    <m/>
    <s v="21.0"/>
    <s v="00036.0"/>
    <s v="91001"/>
    <s v="85000"/>
    <n v="4400"/>
    <n v="9091101"/>
    <n v="0.62635144593451164"/>
    <s v="ViewSonic ViewBoard IFP7551, 7 yr warranty &amp; ewaste for Fairgrove.  Total: 18.  JVA 26*1123"/>
    <s v="Fairgrove-4-21st Century classroom"/>
  </r>
  <r>
    <s v="Fairgrove-21st Century classroom-Technology"/>
    <n v="4"/>
    <s v="Technology"/>
    <x v="20"/>
    <x v="0"/>
    <x v="2"/>
    <x v="5"/>
    <x v="24"/>
    <x v="73"/>
    <s v="2025/26"/>
    <s v="26-4856"/>
    <x v="29"/>
    <n v="0"/>
    <n v="26372.1"/>
    <s v="0265923-IN"/>
    <d v="2026-05-05T00:00:00"/>
    <s v="000000022730448"/>
    <n v="26372.1"/>
    <s v="03-124582"/>
    <m/>
    <s v="21.0"/>
    <s v="00036.0"/>
    <s v="00002"/>
    <s v="81000"/>
    <n v="4300"/>
    <n v="9091101"/>
    <n v="0.37364855406548825"/>
    <s v="Lenovo Think Centre M70Q, imaging, mount &amp; cages for Fairgrove.  Total: 18.  JVA 26*1123"/>
    <s v="Fairgrove-4-21st Century classroom"/>
  </r>
  <r>
    <s v="Palm-21st Century classroom-Technology"/>
    <n v="6"/>
    <s v="Technology"/>
    <x v="21"/>
    <x v="0"/>
    <x v="2"/>
    <x v="4"/>
    <x v="25"/>
    <x v="74"/>
    <s v="2025/26"/>
    <s v="26-6091"/>
    <x v="30"/>
    <n v="0"/>
    <n v="39295.870000000003"/>
    <s v="0270284-IN"/>
    <d v="2026-07-07T00:00:00"/>
    <s v="000000022838695"/>
    <n v="39295.870000000003"/>
    <s v="03-124706"/>
    <m/>
    <s v="21.0"/>
    <s v="00036.0"/>
    <s v="91001"/>
    <s v="85000"/>
    <n v="4400"/>
    <n v="9261101"/>
    <n v="0.53249271946324517"/>
    <s v="ViewSonic ViewBoard IFP7551, 7 yr warranty &amp; ewaste for Palm.  Total: 16"/>
    <s v="Palm-6-21st Century classroom"/>
  </r>
  <r>
    <s v="Palm-21st Century classroom-Technology"/>
    <n v="6"/>
    <s v="Technology"/>
    <x v="21"/>
    <x v="0"/>
    <x v="2"/>
    <x v="5"/>
    <x v="25"/>
    <x v="75"/>
    <s v="2025/26"/>
    <s v="26-6091"/>
    <x v="30"/>
    <n v="0"/>
    <n v="23206.04"/>
    <s v="0269269-IN"/>
    <d v="2026-06-16T00:00:00"/>
    <s v="000000022805080"/>
    <n v="23206.04"/>
    <s v="03-124706"/>
    <m/>
    <s v="21.0"/>
    <s v="00036.0"/>
    <s v="00002"/>
    <s v="81000"/>
    <n v="4300"/>
    <n v="9261101"/>
    <n v="0.31446173217625273"/>
    <s v="Lenovo Think Centre M70Q, imaging, mount &amp; cages for Palm.  Total: 16"/>
    <s v="Palm-6-21st Century classroom"/>
  </r>
  <r>
    <s v="Palm-21st Century classroom-Technology"/>
    <n v="6"/>
    <s v="Technology"/>
    <x v="21"/>
    <x v="0"/>
    <x v="2"/>
    <x v="10"/>
    <x v="25"/>
    <x v="72"/>
    <s v="2025/26"/>
    <s v="26-6091"/>
    <x v="30"/>
    <n v="0"/>
    <n v="11266.85"/>
    <s v="0268719-IN"/>
    <d v="2026-05-27T00:00:00"/>
    <s v="000000022767532"/>
    <n v="11266.85"/>
    <s v="03-124706"/>
    <m/>
    <s v="21.0"/>
    <s v="00036.0"/>
    <s v="00002"/>
    <s v="81000"/>
    <n v="4300"/>
    <n v="9261101"/>
    <n v="0.15267547445277235"/>
    <s v="Elmo doc cameras for Palm.  Total: 16"/>
    <s v="Palm-6-21st Century classroom"/>
  </r>
  <r>
    <s v="Fairgrove-21st Century classroom-Technology"/>
    <n v="4"/>
    <s v="Technology"/>
    <x v="20"/>
    <x v="0"/>
    <x v="2"/>
    <x v="5"/>
    <x v="26"/>
    <x v="76"/>
    <s v="2025/26"/>
    <s v="26-6464"/>
    <x v="31"/>
    <n v="0"/>
    <n v="2900.75"/>
    <s v="0269952-IN"/>
    <d v="2026-06-25T00:00:00"/>
    <s v="000000022821124"/>
    <n v="2900.75"/>
    <s v="03-124582"/>
    <m/>
    <s v="21.0"/>
    <s v="00036.0"/>
    <s v="00002"/>
    <s v="81000"/>
    <n v="4300"/>
    <n v="9091101"/>
    <n v="0.31453752709473914"/>
    <s v="Lenovo Think Centre M70Q, imaging, mount &amp; cages for Fairgrove.  Total: 2"/>
    <s v="Fairgrove-4-21st Century classroom"/>
  </r>
  <r>
    <s v="Fairgrove-21st Century classroom-Technology"/>
    <n v="4"/>
    <s v="Technology"/>
    <x v="20"/>
    <x v="0"/>
    <x v="2"/>
    <x v="10"/>
    <x v="26"/>
    <x v="77"/>
    <s v="2025/26"/>
    <s v="26-6464"/>
    <x v="31"/>
    <n v="0"/>
    <n v="1408.36"/>
    <s v="0269647-IN"/>
    <d v="2026-06-23T00:00:00"/>
    <s v="000000022815873"/>
    <n v="1408.36"/>
    <s v="03-124582"/>
    <m/>
    <s v="21.0"/>
    <s v="00036.0"/>
    <s v="00002"/>
    <s v="81000"/>
    <n v="4300"/>
    <n v="9091101"/>
    <n v="0.15271294377631536"/>
    <s v="Elmo doc cameras for Fairgrove. Total: 2"/>
    <s v="Fairgrove-4-21st Century classroom"/>
  </r>
  <r>
    <s v="Fairgrove-21st Century classroom-Technology"/>
    <n v="4"/>
    <s v="Technology"/>
    <x v="20"/>
    <x v="0"/>
    <x v="2"/>
    <x v="4"/>
    <x v="26"/>
    <x v="78"/>
    <s v="2025/26"/>
    <s v="26-6464"/>
    <x v="31"/>
    <n v="4913.16"/>
    <n v="4913.16"/>
    <m/>
    <m/>
    <m/>
    <n v="0"/>
    <s v="03-124582"/>
    <m/>
    <s v="21.0"/>
    <s v="00036.0"/>
    <s v="91001"/>
    <s v="85000"/>
    <n v="4400"/>
    <n v="9091101"/>
    <n v="0"/>
    <s v="ViewSonic ViewBoard IFP7551, 7 yr warranty &amp; ewaste for Fairgrove.  Total: 2"/>
    <s v="Fairgrove-4-21st Century classroom"/>
  </r>
  <r>
    <s v="Sierra Vista-21st Century classroom-Technology"/>
    <n v="8"/>
    <s v="Technology"/>
    <x v="13"/>
    <x v="0"/>
    <x v="2"/>
    <x v="5"/>
    <x v="27"/>
    <x v="78"/>
    <s v="2026/27"/>
    <s v="27-513"/>
    <x v="32"/>
    <n v="1677.83"/>
    <n v="1677.83"/>
    <m/>
    <m/>
    <m/>
    <n v="0"/>
    <s v="03-124623"/>
    <m/>
    <s v="21.0"/>
    <s v="00036.0"/>
    <s v="91001"/>
    <s v="85000"/>
    <n v="4400"/>
    <n v="9281101"/>
    <n v="0"/>
    <s v="Lenovo Think Centre M70Q, imaging, mount &amp; cages for Sierra Vista, room #36.  Total: 1"/>
    <s v="Sierra Vista-8-21st Century classroom"/>
  </r>
  <r>
    <s v="Orange Grove-21st Century classroom-Technology"/>
    <n v="3"/>
    <s v="Technology"/>
    <x v="26"/>
    <x v="0"/>
    <x v="2"/>
    <x v="5"/>
    <x v="28"/>
    <x v="79"/>
    <s v="2026/27"/>
    <s v="27-699"/>
    <x v="33"/>
    <n v="10562.67"/>
    <n v="10562.67"/>
    <m/>
    <m/>
    <m/>
    <n v="0"/>
    <m/>
    <m/>
    <s v="21.0"/>
    <s v="00036.0"/>
    <s v="00002"/>
    <s v="81000"/>
    <n v="4300"/>
    <n v="9251101"/>
    <n v="0"/>
    <s v="Elmo TT-12G Document cameras. Total: 15"/>
    <s v="Orange Grove-3-21st Century classroom"/>
  </r>
  <r>
    <s v="Orange Grove-21st Century classroom-Technology"/>
    <n v="3"/>
    <s v="Technology"/>
    <x v="26"/>
    <x v="0"/>
    <x v="2"/>
    <x v="5"/>
    <x v="28"/>
    <x v="79"/>
    <s v="2026/27"/>
    <s v="27-699"/>
    <x v="33"/>
    <n v="721.52"/>
    <n v="721.52"/>
    <m/>
    <m/>
    <m/>
    <n v="0"/>
    <m/>
    <m/>
    <s v="21.0"/>
    <s v="00036.0"/>
    <s v="00002"/>
    <s v="81000"/>
    <n v="4300"/>
    <n v="9251101"/>
    <n v="0"/>
    <s v="Lenovo ThinkCentre Tiny Power Cage III, VEDA Mount II, imaging &amp; tagging. Total: 15"/>
    <s v="Orange Grove-3-21st Century classroom"/>
  </r>
  <r>
    <s v="Orange Grove-21st Century classroom-Technology"/>
    <n v="3"/>
    <s v="Technology"/>
    <x v="26"/>
    <x v="0"/>
    <x v="2"/>
    <x v="5"/>
    <x v="28"/>
    <x v="79"/>
    <s v="2026/27"/>
    <s v="27-699"/>
    <x v="33"/>
    <n v="28321.919999999998"/>
    <n v="28321.919999999998"/>
    <m/>
    <m/>
    <m/>
    <n v="0"/>
    <m/>
    <m/>
    <s v="21.0"/>
    <s v="00036.0"/>
    <s v="91001"/>
    <s v="85000"/>
    <n v="4400"/>
    <n v="9251101"/>
    <n v="0"/>
    <s v="Lenovo Think Centre M70Q Gen6, Desktop computer, Intel Core Ultra 7 265T - 16GB - 256 GB SSD.  Total: 15"/>
    <s v="Orange Grove-3-21st Century classroom"/>
  </r>
  <r>
    <s v="Orange Grove-21st Century classroom-Technology"/>
    <n v="3"/>
    <s v="Technology"/>
    <x v="26"/>
    <x v="0"/>
    <x v="0"/>
    <x v="5"/>
    <x v="28"/>
    <x v="79"/>
    <s v="2026/27"/>
    <s v="27-704"/>
    <x v="34"/>
    <n v="241.28"/>
    <n v="241.28"/>
    <m/>
    <m/>
    <m/>
    <n v="0"/>
    <m/>
    <m/>
    <s v="21.0"/>
    <s v="00036.0"/>
    <s v="00002"/>
    <s v="81000"/>
    <n v="4300"/>
    <n v="9251101"/>
    <n v="0"/>
    <s v="GE surge protector power cord, 8' feet long"/>
    <s v="Orange Grove-3-21st Century classroom"/>
  </r>
  <r>
    <s v="Sparks ES-21st Century classroom-Technology"/>
    <n v="7"/>
    <s v="Technology"/>
    <x v="24"/>
    <x v="0"/>
    <x v="2"/>
    <x v="4"/>
    <x v="21"/>
    <x v="33"/>
    <s v="2025/26"/>
    <s v="26-1121"/>
    <x v="35"/>
    <n v="0"/>
    <n v="38727.980000000003"/>
    <s v="0258566-IN"/>
    <d v="2025-08-27T00:00:00"/>
    <s v="000000022344894"/>
    <n v="38727.980000000003"/>
    <s v="03-124783"/>
    <m/>
    <s v="21.0"/>
    <s v="00036.0"/>
    <s v="91001"/>
    <s v="85000"/>
    <n v="4400"/>
    <n v="9291101"/>
    <n v="0.19555424898732407"/>
    <s v="ViewSonic ViewBoard IFP7550, adapter &amp; ewaste for Sparks ES.  Total: 16"/>
    <s v="Sparks ES-7-21st Century classroom"/>
  </r>
  <r>
    <s v="Sparks ES-21st Century classroom-Technology"/>
    <n v="7"/>
    <s v="Technology"/>
    <x v="24"/>
    <x v="0"/>
    <x v="2"/>
    <x v="10"/>
    <x v="21"/>
    <x v="33"/>
    <s v="2025/26"/>
    <s v="26-1121"/>
    <x v="35"/>
    <n v="0"/>
    <n v="11266.85"/>
    <s v="0258567-IN"/>
    <d v="2025-08-27T00:00:00"/>
    <s v="000000022344894"/>
    <n v="11266.85"/>
    <s v="03-124783"/>
    <m/>
    <s v="21.0"/>
    <s v="00036.0"/>
    <s v="91001"/>
    <s v="85000"/>
    <n v="4400"/>
    <n v="9291101"/>
    <n v="5.6891177649927314E-2"/>
    <s v="Elmo doc cameras for Sparks ES.  Total: 16"/>
    <s v="Sparks ES-7-21st Century classroom"/>
  </r>
  <r>
    <s v="Sparks ES-21st Century classroom-Technology"/>
    <n v="7"/>
    <s v="Technology"/>
    <x v="24"/>
    <x v="0"/>
    <x v="2"/>
    <x v="5"/>
    <x v="21"/>
    <x v="33"/>
    <s v="2025/26"/>
    <m/>
    <x v="35"/>
    <n v="0"/>
    <n v="184"/>
    <s v="0258567-IN"/>
    <d v="2025-08-27T00:00:00"/>
    <s v="000000022344894"/>
    <n v="184"/>
    <s v="03-124783"/>
    <m/>
    <s v="21.0"/>
    <s v="00036.0"/>
    <s v="91001"/>
    <s v="85000"/>
    <n v="4400"/>
    <n v="9291101"/>
    <n v="9.2909523847274308E-4"/>
    <s v="Lenovo Think Centre M70Q, wireless keyboard &amp; mouse, mount,  cages, &amp; imaging services for Sparks ES.  Total: 16"/>
    <s v="Sparks ES-7-21st Century classroom"/>
  </r>
  <r>
    <s v="Sparks ES-21st Century classroom-Technology"/>
    <n v="7"/>
    <s v="Technology"/>
    <x v="24"/>
    <x v="0"/>
    <x v="2"/>
    <x v="5"/>
    <x v="21"/>
    <x v="69"/>
    <s v="2025/26"/>
    <s v="26-1121"/>
    <x v="35"/>
    <n v="0"/>
    <n v="20236.14"/>
    <s v="0259382-IN"/>
    <d v="2025-09-19T00:00:00"/>
    <s v="000000022379122"/>
    <n v="20236.14"/>
    <s v="03-124783"/>
    <m/>
    <s v="21.0"/>
    <s v="00036.0"/>
    <s v="91001"/>
    <s v="85000"/>
    <n v="4400"/>
    <n v="9291101"/>
    <n v="0.10218098542971639"/>
    <s v="Lenovo Think Centre M70Q, wireless keyboard &amp; mouse, mount,  cages, &amp; imaging services for Sparks ES.  Total: 16"/>
    <s v="Sparks ES-7-21st Century classroom"/>
  </r>
  <r>
    <s v="Valinda-21st Century classroom-Technology"/>
    <n v="6"/>
    <s v="Technology"/>
    <x v="23"/>
    <x v="0"/>
    <x v="2"/>
    <x v="4"/>
    <x v="21"/>
    <x v="33"/>
    <s v="2025/26"/>
    <s v="26-1121"/>
    <x v="35"/>
    <n v="0"/>
    <n v="33886.99"/>
    <s v="0258566-IN"/>
    <d v="2025-08-27T00:00:00"/>
    <s v="000000022344894"/>
    <n v="33886.99"/>
    <s v="03-124707"/>
    <m/>
    <s v="21.0"/>
    <s v="00036.0"/>
    <s v="91001"/>
    <s v="85000"/>
    <n v="4400"/>
    <n v="9341101"/>
    <n v="0.17111000573463836"/>
    <s v="ViewSonic ViewBoard IFP7550, adapter &amp; ewaste for Valinda.  Total: 14"/>
    <s v="Valinda-6-21st Century classroom"/>
  </r>
  <r>
    <s v="Valinda-21st Century classroom-Technology"/>
    <n v="6"/>
    <s v="Technology"/>
    <x v="23"/>
    <x v="0"/>
    <x v="2"/>
    <x v="10"/>
    <x v="21"/>
    <x v="33"/>
    <s v="2025/26"/>
    <s v="26-1121"/>
    <x v="35"/>
    <n v="0"/>
    <n v="9858.49"/>
    <s v="0258567-IN"/>
    <d v="2025-08-27T00:00:00"/>
    <s v="000000022344894"/>
    <n v="9858.49"/>
    <s v="03-124707"/>
    <m/>
    <s v="21.0"/>
    <s v="00036.0"/>
    <s v="91001"/>
    <s v="85000"/>
    <n v="4400"/>
    <n v="9341101"/>
    <n v="4.9779761508321488E-2"/>
    <s v="Elmo doc cameras for Valinda. Total: 14"/>
    <s v="Valinda-6-21st Century classroom"/>
  </r>
  <r>
    <s v="Valinda-21st Century classroom-Technology"/>
    <n v="6"/>
    <s v="Technology"/>
    <x v="23"/>
    <x v="0"/>
    <x v="2"/>
    <x v="5"/>
    <x v="21"/>
    <x v="33"/>
    <s v="2025/26"/>
    <m/>
    <x v="35"/>
    <n v="0"/>
    <n v="161"/>
    <s v="0258567-IN"/>
    <d v="2025-08-27T00:00:00"/>
    <s v="000000022344894"/>
    <n v="161"/>
    <s v="03-124707"/>
    <m/>
    <s v="21.0"/>
    <s v="00036.0"/>
    <s v="91001"/>
    <s v="85000"/>
    <n v="4400"/>
    <n v="9341101"/>
    <n v="8.1295833366365022E-4"/>
    <s v="Lenovo Think Centre M70Q, wireless keyboard &amp; mouse, mount,  cages, &amp; imaging services for Valinda.  Total: 14"/>
    <s v="Valinda-6-21st Century classroom"/>
  </r>
  <r>
    <s v="Valinda-21st Century classroom-Technology"/>
    <n v="6"/>
    <s v="Technology"/>
    <x v="23"/>
    <x v="0"/>
    <x v="2"/>
    <x v="5"/>
    <x v="21"/>
    <x v="69"/>
    <s v="2025/26"/>
    <s v="26-1121"/>
    <x v="35"/>
    <n v="0"/>
    <n v="17706.64"/>
    <s v="0259382-IN"/>
    <d v="2025-09-19T00:00:00"/>
    <s v="000000022379122"/>
    <n v="17706.64"/>
    <s v="03-124707"/>
    <m/>
    <s v="21.0"/>
    <s v="00036.0"/>
    <s v="91001"/>
    <s v="85000"/>
    <n v="4400"/>
    <n v="9341101"/>
    <n v="8.940845061603811E-2"/>
    <s v="Lenovo Think Centre M70Q, wireless keyboard &amp; mouse, mount,  cages, &amp; imaging services for Valinda.  Total: 14"/>
    <s v="Valinda-6-21st Century classroom"/>
  </r>
  <r>
    <s v="Wing Lane-21st Century classroom-Technology"/>
    <n v="9"/>
    <s v="Technology"/>
    <x v="22"/>
    <x v="0"/>
    <x v="2"/>
    <x v="4"/>
    <x v="21"/>
    <x v="33"/>
    <s v="2025/26"/>
    <s v="26-1121"/>
    <x v="35"/>
    <n v="0"/>
    <n v="36307.49"/>
    <s v="0258566-IN"/>
    <d v="2025-08-27T00:00:00"/>
    <s v="000000022344894"/>
    <n v="36307.49"/>
    <s v="03-124792"/>
    <m/>
    <s v="21.0"/>
    <s v="00036.0"/>
    <s v="91001"/>
    <s v="85000"/>
    <n v="4400"/>
    <n v="9371101"/>
    <n v="0.18333215260813443"/>
    <s v="ViewSonic ViewBoard IFP7550, adapter &amp; ewaste for Wing Lane.  Total: 15"/>
    <s v="Wing Lane-9-21st Century classroom"/>
  </r>
  <r>
    <s v="Wing Lane-21st Century classroom-Technology"/>
    <n v="9"/>
    <s v="Technology"/>
    <x v="22"/>
    <x v="0"/>
    <x v="2"/>
    <x v="10"/>
    <x v="21"/>
    <x v="33"/>
    <s v="2025/26"/>
    <s v="26-1121"/>
    <x v="35"/>
    <n v="0"/>
    <n v="10562.67"/>
    <s v="0258567-IN"/>
    <d v="2025-08-27T00:00:00"/>
    <s v="000000022344894"/>
    <n v="10562.67"/>
    <s v="03-124792"/>
    <m/>
    <s v="21.0"/>
    <s v="00036.0"/>
    <s v="91001"/>
    <s v="85000"/>
    <n v="4400"/>
    <n v="9371101"/>
    <n v="5.3335469579124398E-2"/>
    <s v="Elmo doc cameras for Wing Lane.  Total: 15"/>
    <s v="Wing Lane-9-21st Century classroom"/>
  </r>
  <r>
    <s v="Wing Lane-21st Century classroom-Technology"/>
    <n v="9"/>
    <s v="Technology"/>
    <x v="22"/>
    <x v="0"/>
    <x v="2"/>
    <x v="5"/>
    <x v="21"/>
    <x v="33"/>
    <s v="2025/26"/>
    <m/>
    <x v="35"/>
    <n v="0"/>
    <n v="172.5"/>
    <s v="0258567-IN"/>
    <d v="2025-08-27T00:00:00"/>
    <s v="000000022344894"/>
    <n v="172.5"/>
    <s v="03-124792"/>
    <m/>
    <s v="21.0"/>
    <s v="00036.0"/>
    <s v="91001"/>
    <s v="85000"/>
    <n v="4400"/>
    <n v="9371101"/>
    <n v="8.7102678606819665E-4"/>
    <s v="Lenovo Think Centre M70Q, wireless keyboard &amp; mouse, mount,  cages, &amp; imaging services for Wing Lane.  Total: 15"/>
    <s v="Wing Lane-9-21st Century classroom"/>
  </r>
  <r>
    <s v="Wing Lane-21st Century classroom-Technology"/>
    <n v="9"/>
    <s v="Technology"/>
    <x v="22"/>
    <x v="0"/>
    <x v="2"/>
    <x v="5"/>
    <x v="21"/>
    <x v="69"/>
    <s v="2025/26"/>
    <s v="26-1121"/>
    <x v="35"/>
    <n v="0"/>
    <n v="18971.38"/>
    <s v="0259382-IN"/>
    <d v="2025-09-19T00:00:00"/>
    <s v="000000022379122"/>
    <n v="18971.38"/>
    <s v="03-124792"/>
    <m/>
    <s v="21.0"/>
    <s v="00036.0"/>
    <s v="91001"/>
    <s v="85000"/>
    <n v="4400"/>
    <n v="9371101"/>
    <n v="9.5794667528570812E-2"/>
    <s v="Lenovo Think Centre M70Q, wireless keyboard &amp; mouse, mount,  cages, &amp; imaging services for Wing Lane.  Total: 15"/>
    <s v="Wing Lane-9-21st Century classroom"/>
  </r>
  <r>
    <s v="La Puente HS-21st Century classroom-Move Management"/>
    <n v="5"/>
    <s v="Move Management"/>
    <x v="10"/>
    <x v="0"/>
    <x v="3"/>
    <x v="11"/>
    <x v="29"/>
    <x v="80"/>
    <s v="2023/24"/>
    <m/>
    <x v="36"/>
    <n v="0"/>
    <n v="825"/>
    <n v="17005"/>
    <d v="2024-03-08T00:00:00"/>
    <s v="000000021499010"/>
    <n v="825"/>
    <m/>
    <m/>
    <s v="21.0"/>
    <s v="00036.0"/>
    <s v="91001"/>
    <s v="85000"/>
    <n v="5600"/>
    <n v="9401101"/>
    <n v="7.8014184397163122E-2"/>
    <s v="Moving of 1-40' container from the District office to La Puente HS (JVER 24*262)"/>
    <s v="La Puente HS-5-21st Century classroom"/>
  </r>
  <r>
    <s v="Workman HS-21st Century classroom-Move Management"/>
    <n v="5"/>
    <s v="Move Management"/>
    <x v="12"/>
    <x v="0"/>
    <x v="3"/>
    <x v="11"/>
    <x v="29"/>
    <x v="80"/>
    <s v="2023/24"/>
    <m/>
    <x v="36"/>
    <n v="0"/>
    <n v="825"/>
    <n v="17005"/>
    <d v="2024-03-08T00:00:00"/>
    <s v="000000021499010"/>
    <n v="825"/>
    <m/>
    <m/>
    <s v="21.0"/>
    <s v="00036.0"/>
    <s v="91001"/>
    <s v="85000"/>
    <n v="5600"/>
    <n v="9431101"/>
    <n v="7.8014184397163122E-2"/>
    <s v="Moving of 1-40' container from the District office to Workman HS (JVER 24*262)"/>
    <s v="Workman HS-5-21st Century classroom"/>
  </r>
  <r>
    <s v="Workman HS-21st Century classroom-Move Management"/>
    <n v="5"/>
    <s v="Move Management"/>
    <x v="12"/>
    <x v="0"/>
    <x v="3"/>
    <x v="11"/>
    <x v="29"/>
    <x v="80"/>
    <s v="2023/24"/>
    <m/>
    <x v="36"/>
    <n v="0"/>
    <n v="825"/>
    <n v="17007"/>
    <d v="2024-03-08T00:00:00"/>
    <s v="000000021499010"/>
    <n v="825"/>
    <m/>
    <m/>
    <s v="21.0"/>
    <s v="00036.0"/>
    <s v="91001"/>
    <s v="85000"/>
    <n v="5600"/>
    <n v="9431101"/>
    <n v="7.8014184397163122E-2"/>
    <s v="Moving 1-20' of container from Fairgrove to Workman HS (JVER 24*262)"/>
    <s v="Workman HS-5-21st Century classroom"/>
  </r>
  <r>
    <s v="Baldwin-21st Century classroom-Move Management"/>
    <n v="3"/>
    <s v="Move Management"/>
    <x v="14"/>
    <x v="0"/>
    <x v="3"/>
    <x v="11"/>
    <x v="29"/>
    <x v="81"/>
    <s v="2024/25"/>
    <m/>
    <x v="36"/>
    <n v="0"/>
    <n v="3150"/>
    <s v="18054"/>
    <d v="2025-01-21T00:00:00"/>
    <s v="000000021995116"/>
    <n v="3150"/>
    <s v="03-123988"/>
    <m/>
    <s v="21.0"/>
    <s v="00036.0"/>
    <s v="91001"/>
    <s v="85000"/>
    <n v="5600"/>
    <n v="9021101"/>
    <n v="0.2978723404255319"/>
    <s v="Moving container from Facilities to Baldwin (JVER 25*151)"/>
    <s v="Baldwin-3-21st Century classroom"/>
  </r>
  <r>
    <s v="California-21st Century classroom-Move Management"/>
    <n v="3"/>
    <s v="Move Management"/>
    <x v="15"/>
    <x v="0"/>
    <x v="3"/>
    <x v="11"/>
    <x v="29"/>
    <x v="81"/>
    <s v="2024/25"/>
    <m/>
    <x v="36"/>
    <n v="0"/>
    <n v="2325"/>
    <s v="18315"/>
    <d v="2025-01-21T00:00:00"/>
    <s v="000000021995116"/>
    <n v="2325"/>
    <s v="03-123989"/>
    <m/>
    <s v="21.0"/>
    <s v="00036.0"/>
    <s v="91001"/>
    <s v="85000"/>
    <n v="5600"/>
    <n v="9041101"/>
    <n v="0.21985815602836881"/>
    <s v="Moving container(s) from La Puente to California (JVER 25*151)"/>
    <s v="California-3-21st Century classroom"/>
  </r>
  <r>
    <s v="Sierra Vista-21st Century classroom-Move Management"/>
    <n v="8"/>
    <s v="Move Management"/>
    <x v="13"/>
    <x v="0"/>
    <x v="3"/>
    <x v="11"/>
    <x v="29"/>
    <x v="82"/>
    <s v="2024/25"/>
    <m/>
    <x v="36"/>
    <n v="0"/>
    <n v="1312.5"/>
    <s v="25501"/>
    <d v="2025-04-10T00:00:00"/>
    <s v="000000022129563"/>
    <n v="1312.5"/>
    <s v="03-124623"/>
    <m/>
    <s v="21.0"/>
    <s v="00036.0"/>
    <s v="91001"/>
    <s v="85000"/>
    <n v="5600"/>
    <n v="9281101"/>
    <n v="0.12411347517730496"/>
    <s v="Moving of container(s) for Sierra Vista (JVER 25*221)"/>
    <s v="Sierra Vista-8-21st Century classroom"/>
  </r>
  <r>
    <s v="Fairgrove-21st Century classroom-Move Management"/>
    <n v="4"/>
    <s v="Move Management"/>
    <x v="20"/>
    <x v="0"/>
    <x v="3"/>
    <x v="11"/>
    <x v="29"/>
    <x v="82"/>
    <s v="2024/25"/>
    <m/>
    <x v="36"/>
    <n v="0"/>
    <n v="1312.5"/>
    <s v="25501"/>
    <d v="2025-04-10T00:00:00"/>
    <s v="000000022129563"/>
    <n v="1312.5"/>
    <s v="03-124582"/>
    <m/>
    <s v="21.0"/>
    <s v="00036.0"/>
    <s v="91001"/>
    <s v="85000"/>
    <n v="5600"/>
    <n v="9091101"/>
    <n v="0.12411347517730496"/>
    <s v="Moving of container(s) for the Fairgrove (JVER 25*221)"/>
    <s v="Fairgrove-4-21st Century classroom"/>
  </r>
  <r>
    <s v="District Office-21st Century classroom-Move Management"/>
    <n v="0"/>
    <s v="Move Management"/>
    <x v="1"/>
    <x v="0"/>
    <x v="3"/>
    <x v="11"/>
    <x v="29"/>
    <x v="83"/>
    <s v="2025/26"/>
    <m/>
    <x v="36"/>
    <n v="31875"/>
    <n v="31875"/>
    <m/>
    <m/>
    <m/>
    <n v="0"/>
    <m/>
    <m/>
    <s v="21.0"/>
    <s v="00036.0"/>
    <s v="91001"/>
    <s v="85000"/>
    <n v="5600"/>
    <n v="9851100"/>
    <n v="0"/>
    <s v="Moving of container(s) for the District Office"/>
    <s v="District Office-0-21st Century classroom"/>
  </r>
  <r>
    <s v="District Office-21st Century classroom-Move Management"/>
    <n v="0"/>
    <s v="Move Management"/>
    <x v="1"/>
    <x v="0"/>
    <x v="3"/>
    <x v="11"/>
    <x v="29"/>
    <x v="84"/>
    <s v="2025/26"/>
    <s v="24-5047"/>
    <x v="36"/>
    <n v="-31875"/>
    <n v="-31875"/>
    <m/>
    <m/>
    <m/>
    <n v="0"/>
    <m/>
    <m/>
    <s v="21.0"/>
    <s v="00036.0"/>
    <s v="91001"/>
    <s v="85000"/>
    <n v="5600"/>
    <n v="9851100"/>
    <n v="0"/>
    <s v="Moving of container(s) for the District Office. Close-out PO."/>
    <s v="District Office-0-21st Century classroom"/>
  </r>
  <r>
    <s v="Baldwin-21st Century classroom-Move Management"/>
    <n v="3"/>
    <s v="Move Management"/>
    <x v="14"/>
    <x v="0"/>
    <x v="3"/>
    <x v="12"/>
    <x v="30"/>
    <x v="85"/>
    <s v="2024/25"/>
    <m/>
    <x v="37"/>
    <n v="0"/>
    <n v="550"/>
    <s v="7697"/>
    <d v="2025-03-19T00:00:00"/>
    <s v="000000022092703"/>
    <n v="550"/>
    <s v="03-123988"/>
    <m/>
    <s v="21.0"/>
    <s v="00036.0"/>
    <s v="91001"/>
    <s v="85000"/>
    <n v="5600"/>
    <n v="9021101"/>
    <n v="0.22222222222222221"/>
    <s v="Rental of 1 - 40' dry container for Baldwin for 2 years.  The monthly rental rate is $275.00/month."/>
    <s v="Baldwin-3-21st Century classroom"/>
  </r>
  <r>
    <s v="Baldwin-21st Century classroom-Move Management"/>
    <n v="3"/>
    <s v="Move Management"/>
    <x v="14"/>
    <x v="0"/>
    <x v="3"/>
    <x v="12"/>
    <x v="30"/>
    <x v="85"/>
    <s v="2024/25"/>
    <m/>
    <x v="37"/>
    <n v="0"/>
    <n v="275"/>
    <s v="7084"/>
    <d v="2025-03-19T00:00:00"/>
    <s v="000000022092703"/>
    <n v="275"/>
    <s v="03-123988"/>
    <m/>
    <s v="21.0"/>
    <s v="00036.0"/>
    <s v="91001"/>
    <s v="85000"/>
    <n v="5600"/>
    <n v="9021101"/>
    <n v="0.1111111111111111"/>
    <s v="Rental of 1 - 40' dry container for Baldwin for 2 years.  The monthly rental rate is $275.00/month."/>
    <s v="Baldwin-3-21st Century classroom"/>
  </r>
  <r>
    <s v="Baldwin-21st Century classroom-Move Management"/>
    <n v="3"/>
    <s v="Move Management"/>
    <x v="14"/>
    <x v="0"/>
    <x v="3"/>
    <x v="12"/>
    <x v="30"/>
    <x v="86"/>
    <s v="2024/25"/>
    <m/>
    <x v="37"/>
    <n v="0"/>
    <n v="275"/>
    <s v="5967"/>
    <d v="2025-06-05T00:00:00"/>
    <s v="000000022223091"/>
    <n v="275"/>
    <s v="03-123988"/>
    <m/>
    <s v="21.0"/>
    <s v="00036.0"/>
    <s v="91001"/>
    <s v="85000"/>
    <n v="5600"/>
    <n v="9021101"/>
    <n v="0.1111111111111111"/>
    <s v="Rental of 1 - 40' dry container for Baldwin for 2 years.  The monthly rental rate is $275.00/month."/>
    <s v="Baldwin-3-21st Century classroom"/>
  </r>
  <r>
    <s v="Baldwin-21st Century classroom-Move Management"/>
    <n v="3"/>
    <s v="Move Management"/>
    <x v="14"/>
    <x v="0"/>
    <x v="3"/>
    <x v="12"/>
    <x v="30"/>
    <x v="86"/>
    <s v="2024/25"/>
    <m/>
    <x v="37"/>
    <n v="0"/>
    <n v="275"/>
    <s v="5983"/>
    <d v="2025-06-05T00:00:00"/>
    <s v="000000022223091"/>
    <n v="275"/>
    <s v="03-123988"/>
    <m/>
    <s v="21.0"/>
    <s v="00036.0"/>
    <s v="91001"/>
    <s v="85000"/>
    <n v="5600"/>
    <n v="9021101"/>
    <n v="0.1111111111111111"/>
    <s v="Rental of 1 - 40' dry container for Baldwin for 2 years.  The monthly rental rate is $275.00/month."/>
    <s v="Baldwin-3-21st Century classroom"/>
  </r>
  <r>
    <s v="Baldwin-21st Century classroom-Move Management"/>
    <n v="3"/>
    <s v="Move Management"/>
    <x v="14"/>
    <x v="0"/>
    <x v="3"/>
    <x v="12"/>
    <x v="30"/>
    <x v="86"/>
    <s v="2024/25"/>
    <m/>
    <x v="37"/>
    <n v="0"/>
    <n v="275"/>
    <s v="7093"/>
    <d v="2025-06-05T00:00:00"/>
    <s v="000000022223091"/>
    <n v="275"/>
    <s v="03-123988"/>
    <m/>
    <s v="21.0"/>
    <s v="00036.0"/>
    <s v="91001"/>
    <s v="85000"/>
    <n v="5600"/>
    <n v="9021101"/>
    <n v="0.1111111111111111"/>
    <s v="Rental of 1 - 40' dry container for Baldwin for 2 years.  The monthly rental rate is $275.00/month."/>
    <s v="Baldwin-3-21st Century classroom"/>
  </r>
  <r>
    <s v="Baldwin-21st Century classroom-Move Management"/>
    <n v="3"/>
    <s v="Move Management"/>
    <x v="14"/>
    <x v="0"/>
    <x v="3"/>
    <x v="12"/>
    <x v="30"/>
    <x v="87"/>
    <s v="2025/26"/>
    <m/>
    <x v="37"/>
    <n v="0"/>
    <n v="825"/>
    <s v="7363"/>
    <d v="2025-09-05T00:00:00"/>
    <s v="000000022357180"/>
    <n v="825"/>
    <s v="03-123988"/>
    <m/>
    <s v="21.0"/>
    <s v="00036.0"/>
    <s v="91001"/>
    <s v="85000"/>
    <n v="5600"/>
    <n v="9021101"/>
    <n v="0.33333333333333331"/>
    <s v="Rental of 1 - 40' dry container for Baldwin for 2 years.  The monthly rental rate is $275.00/month."/>
    <s v="Baldwin-3-21st Century classroom"/>
  </r>
  <r>
    <s v="Baldwin-21st Century classroom-Move Management"/>
    <n v="3"/>
    <s v="Move Management"/>
    <x v="14"/>
    <x v="0"/>
    <x v="3"/>
    <x v="12"/>
    <x v="30"/>
    <x v="83"/>
    <s v="2025/26"/>
    <m/>
    <x v="37"/>
    <n v="4125"/>
    <n v="4125"/>
    <m/>
    <m/>
    <m/>
    <n v="0"/>
    <s v="03-123988"/>
    <m/>
    <s v="21.0"/>
    <s v="00036.0"/>
    <s v="91001"/>
    <s v="85000"/>
    <n v="5600"/>
    <n v="9021101"/>
    <n v="0"/>
    <s v="Rental of 1 - 40' dry container for Baldwin for 2 years.  The monthly rental rate is $275.00/month."/>
    <s v="Baldwin-3-21st Century classroom"/>
  </r>
  <r>
    <s v="Baldwin-21st Century classroom-Move Management"/>
    <n v="3"/>
    <s v="Move Management"/>
    <x v="14"/>
    <x v="0"/>
    <x v="3"/>
    <x v="12"/>
    <x v="30"/>
    <x v="84"/>
    <s v="2025/26"/>
    <s v="25-6045"/>
    <x v="37"/>
    <n v="-4125"/>
    <n v="-4125"/>
    <m/>
    <m/>
    <m/>
    <n v="0"/>
    <s v="03-123988"/>
    <m/>
    <s v="21.0"/>
    <s v="00036.0"/>
    <s v="91001"/>
    <s v="85000"/>
    <n v="5600"/>
    <n v="9021101"/>
    <n v="0"/>
    <s v="Rental of 1 - 40' dry container for Baldwin for 2 years.  The monthly rental rate is $275.00/month. Close-out PO."/>
    <s v="Baldwin-3-21st Century classroom"/>
  </r>
  <r>
    <s v="District Office-Cost of Issuance-Issuance costs"/>
    <n v="0"/>
    <s v="Issuance costs"/>
    <x v="1"/>
    <x v="3"/>
    <x v="4"/>
    <x v="13"/>
    <x v="31"/>
    <x v="88"/>
    <s v="2017/18"/>
    <m/>
    <x v="38"/>
    <n v="0"/>
    <n v="1350.74"/>
    <m/>
    <m/>
    <m/>
    <n v="1350.74"/>
    <m/>
    <m/>
    <s v="21.0"/>
    <s v="00036.0"/>
    <s v="00000"/>
    <s v="91000"/>
    <n v="5800"/>
    <n v="9900000"/>
    <n v="1"/>
    <s v="Printing &amp; posting of POS/Os (18-KT005).  Bond Issuance #1 ($70M)"/>
    <s v="District Office-0-Cost of Issuance"/>
  </r>
  <r>
    <s v="District Office-Cost of Issuance-Issuance costs"/>
    <n v="0"/>
    <s v="Issuance costs"/>
    <x v="1"/>
    <x v="3"/>
    <x v="4"/>
    <x v="14"/>
    <x v="32"/>
    <x v="89"/>
    <s v="2023/24"/>
    <m/>
    <x v="38"/>
    <n v="0"/>
    <n v="2849.39"/>
    <m/>
    <m/>
    <m/>
    <n v="2849.39"/>
    <m/>
    <m/>
    <s v="21.0"/>
    <s v="00036.0"/>
    <s v="00000"/>
    <s v="85000"/>
    <n v="5800"/>
    <n v="9851100"/>
    <n v="1"/>
    <s v="Printer (JVA 24*762).  Bond issuance #2 ($78M)"/>
    <s v="District Office-0-Cost of Issuance"/>
  </r>
  <r>
    <s v="District Office-21st Century classroom-FF &amp; E"/>
    <n v="0"/>
    <s v="FF &amp; E"/>
    <x v="1"/>
    <x v="0"/>
    <x v="5"/>
    <x v="15"/>
    <x v="33"/>
    <x v="19"/>
    <s v="2021/22"/>
    <s v="22-3836"/>
    <x v="39"/>
    <n v="0"/>
    <n v="455.52"/>
    <n v="318278"/>
    <d v="2022-01-24T00:00:00"/>
    <s v="000000020395761"/>
    <n v="455.52"/>
    <m/>
    <m/>
    <s v="21.0"/>
    <s v="00036.0"/>
    <s v="00002"/>
    <s v="81000"/>
    <n v="4300"/>
    <n v="9851100"/>
    <n v="1"/>
    <s v="8 Decal for sign (46&quot; x 30&quot;) for the District Office"/>
    <s v="District Office-0-21st Century classroom"/>
  </r>
  <r>
    <s v="District Office-21st Century classroom-FF &amp; E"/>
    <n v="0"/>
    <s v="FF &amp; E"/>
    <x v="1"/>
    <x v="0"/>
    <x v="5"/>
    <x v="15"/>
    <x v="34"/>
    <x v="90"/>
    <s v="2023/24"/>
    <s v="24-5071"/>
    <x v="40"/>
    <n v="0"/>
    <n v="501.51"/>
    <n v="319075"/>
    <d v="2024-03-15T00:00:00"/>
    <s v="000000021511184"/>
    <n v="501.51"/>
    <m/>
    <m/>
    <s v="21.0"/>
    <s v="00036.0"/>
    <s v="00002"/>
    <s v="81000"/>
    <n v="4300"/>
    <n v="9851100"/>
    <n v="1"/>
    <s v="8 Decal for sign (46&quot; x 30&quot;) for the District Office"/>
    <s v="District Office-0-21st Century classroom"/>
  </r>
  <r>
    <s v="Los Altos ES-Interim Housing-Alarm"/>
    <n v="2"/>
    <s v="Alarm"/>
    <x v="2"/>
    <x v="1"/>
    <x v="6"/>
    <x v="16"/>
    <x v="35"/>
    <x v="91"/>
    <s v="2021/22"/>
    <m/>
    <x v="41"/>
    <n v="0"/>
    <n v="159"/>
    <n v="19409789"/>
    <d v="2022-04-04T00:00:00"/>
    <s v="000000020461018"/>
    <n v="159"/>
    <s v="03-119857"/>
    <m/>
    <s v="21.0"/>
    <s v="00036.0"/>
    <s v="91001"/>
    <s v="85000"/>
    <n v="5800"/>
    <n v="9191102"/>
    <n v="1"/>
    <s v="Fire monitoring of 4 portables at Los Altos ES.  Starting from Jan. 2022 at $26.50/month.  Bay Alarm purchased Mijac Alarm.  "/>
    <s v="Los Altos ES-2-Interim Housing"/>
  </r>
  <r>
    <s v="Los Altos ES-Interim Housing-Alarm"/>
    <n v="2"/>
    <s v="Alarm"/>
    <x v="2"/>
    <x v="1"/>
    <x v="6"/>
    <x v="16"/>
    <x v="35"/>
    <x v="92"/>
    <s v="2022/23"/>
    <m/>
    <x v="41"/>
    <n v="0"/>
    <n v="79.5"/>
    <n v="19712541"/>
    <d v="2023-07-13T00:00:00"/>
    <s v="000000021124107"/>
    <n v="79.5"/>
    <s v="03-119857"/>
    <m/>
    <s v="21.0"/>
    <s v="00036.0"/>
    <s v="91001"/>
    <s v="85000"/>
    <n v="5800"/>
    <n v="9191102"/>
    <n v="0"/>
    <s v="Fire monitoring of 4 portables at Los Altos ES.  Starting from Jan. 2022 at $26.50/month.  Bay Alarm purchased Mijac Alarm.  This expenditure is not supposed to be part of the bond's projects.  "/>
    <s v="Los Altos ES-2-Interim Housing"/>
  </r>
  <r>
    <s v="Los Altos ES-Interim Housing-Alarm"/>
    <n v="2"/>
    <s v="Alarm"/>
    <x v="2"/>
    <x v="1"/>
    <x v="6"/>
    <x v="16"/>
    <x v="35"/>
    <x v="92"/>
    <s v="2022/23"/>
    <m/>
    <x v="41"/>
    <n v="0"/>
    <n v="79.5"/>
    <n v="19969540"/>
    <d v="2023-07-13T00:00:00"/>
    <s v="000000021124107"/>
    <n v="79.5"/>
    <s v="03-119857"/>
    <m/>
    <s v="21.0"/>
    <s v="00036.0"/>
    <s v="91001"/>
    <s v="85000"/>
    <n v="5800"/>
    <n v="9191102"/>
    <n v="0"/>
    <s v="Fire monitoring of 4 portables at Los Altos ES.  Starting from Jan. 2022 at $26.50/month.  Bay Alarm purchased Mijac Alarm.  This expenditure is not supposed to be part of the bond's projects.  "/>
    <s v="Los Altos ES-2-Interim Housing"/>
  </r>
  <r>
    <s v="Los Altos ES-Interim Housing-Alarm"/>
    <n v="2"/>
    <s v="Alarm"/>
    <x v="2"/>
    <x v="1"/>
    <x v="6"/>
    <x v="16"/>
    <x v="35"/>
    <x v="92"/>
    <s v="2022/23"/>
    <m/>
    <x v="41"/>
    <n v="0"/>
    <n v="79.5"/>
    <n v="20216664"/>
    <d v="2023-07-13T00:00:00"/>
    <s v="000000021124107"/>
    <n v="79.5"/>
    <s v="03-119857"/>
    <m/>
    <s v="21.0"/>
    <s v="00036.0"/>
    <s v="91001"/>
    <s v="85000"/>
    <n v="5800"/>
    <n v="9191102"/>
    <n v="0"/>
    <s v="Fire monitoring of 4 portables at Los Altos ES.  Starting from Jan. 2022 at $26.50/month.  Bay Alarm purchased Mijac Alarm.  This expenditure is not supposed to be part of the bond's projects.  "/>
    <s v="Los Altos ES-2-Interim Housing"/>
  </r>
  <r>
    <s v="Los Altos ES-Interim Housing-Alarm"/>
    <n v="2"/>
    <s v="Alarm"/>
    <x v="2"/>
    <x v="1"/>
    <x v="6"/>
    <x v="16"/>
    <x v="35"/>
    <x v="92"/>
    <s v="2022/23"/>
    <m/>
    <x v="41"/>
    <n v="0"/>
    <n v="79.5"/>
    <n v="20429705"/>
    <d v="2023-07-13T00:00:00"/>
    <s v="000000021124107"/>
    <n v="79.5"/>
    <s v="03-119857"/>
    <m/>
    <s v="21.0"/>
    <s v="00036.0"/>
    <s v="91001"/>
    <s v="85000"/>
    <n v="5800"/>
    <n v="9191102"/>
    <n v="0"/>
    <s v="Fire monitoring of 4 portables at Los Altos ES.  Starting from Jan. 2022 at $26.50/month.  Bay Alarm purchased Mijac Alarm.  This expenditure is not supposed to be part of the bond's projects.  "/>
    <s v="Los Altos ES-2-Interim Housing"/>
  </r>
  <r>
    <s v="Los Altos ES-Interim Housing-Alarm"/>
    <n v="2"/>
    <s v="Alarm"/>
    <x v="2"/>
    <x v="1"/>
    <x v="6"/>
    <x v="16"/>
    <x v="35"/>
    <x v="93"/>
    <s v="2022/23"/>
    <m/>
    <x v="41"/>
    <n v="2623.5"/>
    <n v="2623.5"/>
    <m/>
    <m/>
    <m/>
    <n v="0"/>
    <s v="03-119857"/>
    <m/>
    <s v="21.0"/>
    <s v="00036.0"/>
    <s v="91001"/>
    <s v="85000"/>
    <n v="5800"/>
    <n v="9191102"/>
    <n v="0"/>
    <s v="Fire monitoring of 4 portables at Los Altos ES.  Starting from Jan. 2022 at $26.50/month.  Bay Alarm purchased Mijac Alarm.  Remaining balance in this PO."/>
    <s v="Los Altos ES-2-Interim Housing"/>
  </r>
  <r>
    <s v="Los Altos ES-Interim Housing-Alarm"/>
    <n v="2"/>
    <s v="Alarm"/>
    <x v="2"/>
    <x v="1"/>
    <x v="6"/>
    <x v="16"/>
    <x v="35"/>
    <x v="94"/>
    <s v="2022/23"/>
    <m/>
    <x v="41"/>
    <n v="0"/>
    <n v="-318"/>
    <m/>
    <m/>
    <m/>
    <n v="-318"/>
    <s v="03-119857"/>
    <m/>
    <s v="21.0"/>
    <s v="00036.0"/>
    <s v="91001"/>
    <s v="85000"/>
    <n v="5800"/>
    <n v="9191102"/>
    <n v="0"/>
    <s v="Fire monitoring of 4 portables at Los Altos ES.  Starting from Jan. 2022 at $26.50/month.  Bay Alarm purchased Mijac Alarm.  The 2022/23 expenditure is not supposed to be part of the bond's projects.  Moved exp. to NCS (JVA 24*84)."/>
    <s v="Los Altos ES-2-Interim Housing"/>
  </r>
  <r>
    <s v="Los Altos ES-Interim Housing-Alarm"/>
    <n v="2"/>
    <s v="Alarm"/>
    <x v="2"/>
    <x v="1"/>
    <x v="6"/>
    <x v="16"/>
    <x v="35"/>
    <x v="95"/>
    <s v="2022/23"/>
    <s v="22-5814"/>
    <x v="41"/>
    <n v="-2623.5"/>
    <n v="-2623.5"/>
    <m/>
    <m/>
    <m/>
    <n v="0"/>
    <s v="03-119857"/>
    <m/>
    <s v="21.0"/>
    <s v="00036.0"/>
    <s v="91001"/>
    <s v="85000"/>
    <n v="5800"/>
    <n v="9191102"/>
    <n v="0"/>
    <s v="Fire monitoring of 4 portables at Los Altos ES.  Starting from Jan. 2022 at $26.50/month.  Bay Alarm purchased Mijac Alarm.  Close-out PO"/>
    <s v="Los Altos ES-2-Interim Housing"/>
  </r>
  <r>
    <s v="District Office-Cost of Issuance-Issuance costs"/>
    <n v="0"/>
    <s v="Issuance costs"/>
    <x v="1"/>
    <x v="3"/>
    <x v="7"/>
    <x v="17"/>
    <x v="31"/>
    <x v="88"/>
    <s v="2017/18"/>
    <m/>
    <x v="38"/>
    <n v="0"/>
    <n v="1700"/>
    <m/>
    <m/>
    <m/>
    <n v="1700"/>
    <m/>
    <m/>
    <s v="21.0"/>
    <s v="00036.0"/>
    <s v="00000"/>
    <s v="91000"/>
    <n v="5800"/>
    <n v="9900000"/>
    <n v="1"/>
    <s v="Demographic data (18-KT005).  Bond Issuance #1 ($70M)"/>
    <s v="District Office-0-Cost of Issuance"/>
  </r>
  <r>
    <s v="District Office-Cost of Issuance-Issuance costs"/>
    <n v="0"/>
    <s v="Issuance costs"/>
    <x v="1"/>
    <x v="3"/>
    <x v="7"/>
    <x v="18"/>
    <x v="32"/>
    <x v="89"/>
    <s v="2023/24"/>
    <m/>
    <x v="38"/>
    <n v="0"/>
    <n v="3400"/>
    <m/>
    <m/>
    <m/>
    <n v="3400"/>
    <m/>
    <m/>
    <s v="21.0"/>
    <s v="00036.0"/>
    <s v="00000"/>
    <s v="91000"/>
    <n v="5800"/>
    <n v="9851100"/>
    <n v="1"/>
    <s v="Statistical information (JVA 24*762).  Bond issuance #2 ($78M)"/>
    <s v="District Office-0-Cost of Issuance"/>
  </r>
  <r>
    <s v="Los Altos ES-21st Century classroom-Technology"/>
    <n v="2"/>
    <s v="Technology"/>
    <x v="2"/>
    <x v="0"/>
    <x v="8"/>
    <x v="10"/>
    <x v="10"/>
    <x v="96"/>
    <s v="2020/21"/>
    <s v="21-309"/>
    <x v="42"/>
    <n v="0"/>
    <n v="11954.12"/>
    <n v="2494523"/>
    <d v="2020-07-16T00:00:00"/>
    <s v="000000020114150"/>
    <n v="11954.12"/>
    <s v="03-119947"/>
    <m/>
    <s v="21.0"/>
    <s v="00036.0"/>
    <s v="91001"/>
    <s v="85000"/>
    <n v="4400"/>
    <n v="9191101"/>
    <n v="0.35087741955935592"/>
    <s v="Elmo TT-12W Stem Cam Document Camera (HDMI Input &amp; Output) for Los Altos ES. Total cameras: 20"/>
    <s v="Los Altos ES-2-21st Century classroom"/>
  </r>
  <r>
    <s v="Nelson-21st Century classroom-Technology"/>
    <n v="1"/>
    <s v="Technology"/>
    <x v="0"/>
    <x v="0"/>
    <x v="8"/>
    <x v="10"/>
    <x v="10"/>
    <x v="96"/>
    <s v="2020/21"/>
    <s v="21-309"/>
    <x v="42"/>
    <n v="0"/>
    <n v="14942.64"/>
    <n v="2494523"/>
    <d v="2020-07-16T00:00:00"/>
    <s v="000000020114150"/>
    <n v="14942.64"/>
    <s v="03-119946"/>
    <m/>
    <s v="21.0"/>
    <s v="00036.0"/>
    <s v="91001"/>
    <s v="85000"/>
    <n v="4400"/>
    <n v="9231101"/>
    <n v="0.43859648092912018"/>
    <s v="Elmo TT-12W Stem Cam Document Camera (HDMI Input &amp; Output) for Nelson. Total cameras: 25"/>
    <s v="Nelson-1-21st Century classroom"/>
  </r>
  <r>
    <s v="Workman ES-21st Century classroom-Technology"/>
    <n v="2"/>
    <s v="Technology"/>
    <x v="3"/>
    <x v="0"/>
    <x v="8"/>
    <x v="10"/>
    <x v="10"/>
    <x v="96"/>
    <s v="2020/21"/>
    <s v="21-309"/>
    <x v="42"/>
    <n v="0"/>
    <n v="7172.46"/>
    <n v="2494523"/>
    <d v="2020-07-16T00:00:00"/>
    <s v="000000020114150"/>
    <n v="7172.46"/>
    <s v="03-119881"/>
    <m/>
    <s v="21.0"/>
    <s v="00036.0"/>
    <s v="91001"/>
    <s v="85000"/>
    <n v="4400"/>
    <n v="9381101"/>
    <n v="0.21052609951152387"/>
    <s v="Elmo TT-12W Stem Cam Document Camera (HDMI Input &amp; Output) for Workman ES. Total cameras: 12"/>
    <s v="Workman ES-2-21st Century classroom"/>
  </r>
  <r>
    <s v="Cedarlane-21st Century classroom-Technology"/>
    <n v="1"/>
    <s v="Technology"/>
    <x v="4"/>
    <x v="0"/>
    <x v="8"/>
    <x v="10"/>
    <x v="11"/>
    <x v="97"/>
    <s v="2020/21"/>
    <s v="21-3339"/>
    <x v="43"/>
    <n v="0"/>
    <n v="15519.98"/>
    <n v="2508704"/>
    <d v="2021-04-14T00:00:00"/>
    <s v="000000020180213"/>
    <n v="15519.98"/>
    <s v="03-120780"/>
    <m/>
    <s v="21.0"/>
    <s v="00036.0"/>
    <s v="91001"/>
    <s v="85000"/>
    <n v="4400"/>
    <n v="9051101"/>
    <n v="0.39682539276687628"/>
    <s v="Elmo TT-12W Stem Cam Document Camera (HDMI Input &amp; Output) for Cedarlane. Total cameras: 25"/>
    <s v="Cedarlane-1-21st Century classroom"/>
  </r>
  <r>
    <s v="Mesa Robles-21st Century classroom-Technology"/>
    <n v="1"/>
    <s v="Technology"/>
    <x v="5"/>
    <x v="0"/>
    <x v="8"/>
    <x v="10"/>
    <x v="11"/>
    <x v="97"/>
    <s v="2020/21"/>
    <s v="21-3339"/>
    <x v="43"/>
    <n v="0"/>
    <n v="23590.37"/>
    <n v="2508704"/>
    <d v="2021-04-14T00:00:00"/>
    <s v="000000020180213"/>
    <n v="23590.37"/>
    <s v="03-120779"/>
    <m/>
    <s v="21.0"/>
    <s v="00036.0"/>
    <s v="91001"/>
    <s v="85000"/>
    <n v="4400"/>
    <n v="9221101"/>
    <n v="0.60317460723312366"/>
    <s v="Elmo TT-12W Stem Cam Document Camera (HDMI Input &amp; Output) for Mesa Robles. Total cameras: 38"/>
    <s v="Mesa Robles-1-21st Century classroom"/>
  </r>
  <r>
    <s v="District Office-21st Century classroom-Technology"/>
    <n v="0"/>
    <s v="Technology"/>
    <x v="1"/>
    <x v="0"/>
    <x v="8"/>
    <x v="19"/>
    <x v="36"/>
    <x v="98"/>
    <s v="2021/22"/>
    <s v="22-6711"/>
    <x v="44"/>
    <n v="0"/>
    <n v="1347.66"/>
    <n v="2529948"/>
    <d v="2022-06-03T00:00:00"/>
    <s v="000000020516587"/>
    <n v="1347.66"/>
    <m/>
    <m/>
    <s v="21.0"/>
    <s v="00036.0"/>
    <s v="91001"/>
    <s v="85000"/>
    <n v="4400"/>
    <n v="9851100"/>
    <n v="1"/>
    <s v="Elmo 1386-72 MO-2 + Elmo Cast Bundle for District-wide. Total cameras &amp; wireless receivers: 2 each"/>
    <s v="District Office-0-21st Century classroom"/>
  </r>
  <r>
    <s v="Grandview-21st Century classroom-Technology"/>
    <n v="2"/>
    <s v="Technology"/>
    <x v="6"/>
    <x v="0"/>
    <x v="8"/>
    <x v="10"/>
    <x v="37"/>
    <x v="99"/>
    <s v="2022/23"/>
    <s v="23-4030"/>
    <x v="45"/>
    <n v="0"/>
    <n v="12031.09"/>
    <n v="2539612"/>
    <d v="2023-01-09T00:00:00"/>
    <s v="000000020794053"/>
    <n v="12031.09"/>
    <s v="03-121294"/>
    <m/>
    <s v="21.0"/>
    <s v="00036.0"/>
    <s v="91001"/>
    <s v="85000"/>
    <n v="4400"/>
    <n v="9121101"/>
    <n v="0.38000003790180653"/>
    <s v="Elmo TT-12W Stem Cam Document Camera (HDMI Input &amp; Output) for Grandview. Total cameras: 19"/>
    <s v="Grandview-2-21st Century classroom"/>
  </r>
  <r>
    <s v="Newton-21st Century classroom-Technology"/>
    <n v="1"/>
    <s v="Technology"/>
    <x v="8"/>
    <x v="0"/>
    <x v="8"/>
    <x v="10"/>
    <x v="37"/>
    <x v="99"/>
    <s v="2022/23"/>
    <s v="23-4030"/>
    <x v="45"/>
    <n v="0"/>
    <n v="12347.7"/>
    <n v="2539612"/>
    <d v="2023-01-09T00:00:00"/>
    <s v="000000020794053"/>
    <n v="12347.7"/>
    <s v="03-121295"/>
    <m/>
    <s v="21.0"/>
    <s v="00036.0"/>
    <s v="91001"/>
    <s v="85000"/>
    <n v="4400"/>
    <n v="9241101"/>
    <n v="0.39000011370541965"/>
    <s v="Elmo TT-12W Stem Cam Document Camera (HDMI Input &amp; Output) for Newton. Total cameras: 20"/>
    <s v="Newton-1-21st Century classroom"/>
  </r>
  <r>
    <s v="Sparks MS-21st Century classroom-Technology"/>
    <n v="2"/>
    <s v="Technology"/>
    <x v="9"/>
    <x v="0"/>
    <x v="8"/>
    <x v="10"/>
    <x v="37"/>
    <x v="99"/>
    <s v="2022/23"/>
    <s v="23-4030"/>
    <x v="45"/>
    <n v="0"/>
    <n v="7281.97"/>
    <n v="2539612"/>
    <d v="2023-01-09T00:00:00"/>
    <s v="000000020794053"/>
    <n v="7281.97"/>
    <s v="03-121296"/>
    <m/>
    <s v="21.0"/>
    <s v="00036.0"/>
    <s v="91001"/>
    <s v="85000"/>
    <n v="4400"/>
    <n v="9301101"/>
    <n v="0.2299998483927739"/>
    <s v="Elmo TT-12W Stem Cam Document Camera (HDMI Input &amp; Output) for Sparks MS. Total cameras: 12"/>
    <s v="Sparks MS-2-21st Century classroom"/>
  </r>
  <r>
    <s v="Grandview-21st Century classroom-Contractor"/>
    <n v="2"/>
    <s v="Contractor"/>
    <x v="6"/>
    <x v="0"/>
    <x v="9"/>
    <x v="20"/>
    <x v="38"/>
    <x v="100"/>
    <s v="2023/24"/>
    <m/>
    <x v="46"/>
    <n v="0"/>
    <n v="5000"/>
    <s v="01777"/>
    <d v="2024-01-22T00:00:00"/>
    <s v="000000021420044"/>
    <n v="5000"/>
    <s v="03-121294"/>
    <m/>
    <s v="21.0"/>
    <s v="00036.0"/>
    <s v="91001"/>
    <s v="85000"/>
    <n v="6200"/>
    <n v="9121101"/>
    <n v="1"/>
    <s v="Provide labor and materials to clean the interior break walls with Simply Green in 19 rooms at Grandview"/>
    <s v="Grandview-2-21st Century classroom"/>
  </r>
  <r>
    <s v="Grandview-21st Century classroom-Contractor"/>
    <n v="2"/>
    <s v="Contractor"/>
    <x v="6"/>
    <x v="0"/>
    <x v="9"/>
    <x v="20"/>
    <x v="38"/>
    <x v="83"/>
    <s v="2025/26"/>
    <m/>
    <x v="46"/>
    <n v="13770.849999999999"/>
    <n v="13770.849999999999"/>
    <m/>
    <m/>
    <m/>
    <n v="0"/>
    <s v="03-121294"/>
    <m/>
    <s v="21.0"/>
    <s v="00036.0"/>
    <s v="91001"/>
    <s v="85000"/>
    <n v="6200"/>
    <n v="9121101"/>
    <n v="0"/>
    <s v="Provide labor and materials to clean the interior break walls with Simply Green in 19 rooms at Grandview"/>
    <s v="Grandview-2-21st Century classroom"/>
  </r>
  <r>
    <s v="Grandview-21st Century classroom-Contractor"/>
    <n v="2"/>
    <s v="Contractor"/>
    <x v="6"/>
    <x v="0"/>
    <x v="9"/>
    <x v="20"/>
    <x v="38"/>
    <x v="84"/>
    <s v="2025/26"/>
    <s v="24-2511"/>
    <x v="46"/>
    <n v="-13770.85"/>
    <n v="-13770.85"/>
    <m/>
    <m/>
    <m/>
    <n v="0"/>
    <s v="03-121294"/>
    <m/>
    <s v="21.0"/>
    <s v="00036.0"/>
    <s v="91001"/>
    <s v="85000"/>
    <n v="6200"/>
    <n v="9121101"/>
    <n v="0"/>
    <s v="Provide labor and materials to clean the interior break walls with Simply Green in 19 rooms at Grandview.  Close-out PO"/>
    <s v="Grandview-2-21st Century classroom"/>
  </r>
  <r>
    <s v="Newton-21st Century classroom-Contractor"/>
    <n v="1"/>
    <s v="Contractor"/>
    <x v="8"/>
    <x v="0"/>
    <x v="10"/>
    <x v="20"/>
    <x v="39"/>
    <x v="101"/>
    <s v="2025/26"/>
    <s v="26-5838"/>
    <x v="47"/>
    <n v="0"/>
    <n v="2095.25"/>
    <s v="6172"/>
    <d v="2026-05-08T00:00:00"/>
    <s v="000000022738502"/>
    <n v="2095.25"/>
    <s v="03-121295"/>
    <m/>
    <s v="21.0"/>
    <s v="00036.0"/>
    <s v="91001"/>
    <s v="85000"/>
    <n v="6200"/>
    <n v="9241101"/>
    <n v="0.22259109741846383"/>
    <s v="Provide labor and materials to perform asbesos surveys of rooftop surfaces at Newton"/>
    <s v="Newton-1-21st Century classroom"/>
  </r>
  <r>
    <s v="Valley-21st Century classroom-Contractor"/>
    <n v="8"/>
    <s v="Contractor"/>
    <x v="27"/>
    <x v="0"/>
    <x v="10"/>
    <x v="20"/>
    <x v="39"/>
    <x v="101"/>
    <s v="2025/26"/>
    <s v="26-5838"/>
    <x v="47"/>
    <n v="0"/>
    <n v="2269.25"/>
    <s v="6169"/>
    <d v="2026-05-08T00:00:00"/>
    <s v="000000022738502"/>
    <n v="2269.25"/>
    <s v="03-124791"/>
    <m/>
    <s v="21.0"/>
    <s v="00036.0"/>
    <s v="91001"/>
    <s v="85000"/>
    <n v="6200"/>
    <n v="9441101"/>
    <n v="0.24107617125252312"/>
    <s v="Provide labor and materials to perform asbesos surveys of rooftop surfaces at Valley HS"/>
    <s v="Valley-8-21st Century classroom"/>
  </r>
  <r>
    <s v="La Puente HS-21st Century classroom-Contractor"/>
    <n v="5"/>
    <s v="Contractor"/>
    <x v="10"/>
    <x v="0"/>
    <x v="10"/>
    <x v="20"/>
    <x v="39"/>
    <x v="101"/>
    <s v="2025/26"/>
    <s v="26-5838"/>
    <x v="47"/>
    <n v="0"/>
    <n v="2269.25"/>
    <s v="6174"/>
    <d v="2026-05-08T00:00:00"/>
    <s v="000000022738502"/>
    <n v="2269.25"/>
    <m/>
    <m/>
    <s v="21.0"/>
    <s v="00036.0"/>
    <s v="91001"/>
    <s v="85000"/>
    <n v="6200"/>
    <n v="9401101"/>
    <n v="0.24107617125252312"/>
    <s v="Provide labor and materials to perform asbesos surveys of rooftop surfaces at La Puente HS"/>
    <s v="La Puente HS-5-21st Century classroom"/>
  </r>
  <r>
    <s v="Valinda-21st Century classroom-Contractor"/>
    <n v="6"/>
    <s v="Contractor"/>
    <x v="23"/>
    <x v="0"/>
    <x v="10"/>
    <x v="20"/>
    <x v="39"/>
    <x v="101"/>
    <s v="2025/26"/>
    <s v="26-5838"/>
    <x v="47"/>
    <n v="0"/>
    <n v="2779.25"/>
    <s v="6175"/>
    <d v="2026-05-08T00:00:00"/>
    <s v="000000022738502"/>
    <n v="2779.25"/>
    <s v="03-124707"/>
    <m/>
    <s v="21.0"/>
    <s v="00036.0"/>
    <s v="91001"/>
    <s v="85000"/>
    <n v="6200"/>
    <n v="9341101"/>
    <n v="0.29525656007648998"/>
    <s v="Provide labor and materials to perform asbesos surveys of rooftop surfaces at Valinda"/>
    <s v="Valinda-6-21st Century classroom"/>
  </r>
  <r>
    <s v="Mesa Robles-21st Century classroom-Contractor"/>
    <n v="1"/>
    <s v="Contractor"/>
    <x v="5"/>
    <x v="0"/>
    <x v="11"/>
    <x v="20"/>
    <x v="40"/>
    <x v="78"/>
    <s v="2025/26"/>
    <s v="26-6399"/>
    <x v="48"/>
    <n v="624000"/>
    <n v="624000"/>
    <m/>
    <m/>
    <m/>
    <n v="0"/>
    <s v="03-120779"/>
    <m/>
    <s v="21.0"/>
    <s v="00036.0"/>
    <s v="91001"/>
    <s v="85000"/>
    <n v="6200"/>
    <n v="9221101"/>
    <n v="0"/>
    <s v="Provide labor and materials to install roofing at Mesa Robles.  2025-26.05 District-wide Roofing Installations #4"/>
    <s v="Mesa Robles-1-21st Century classroom"/>
  </r>
  <r>
    <s v="Valley-21st Century classroom-Contractor"/>
    <n v="8"/>
    <s v="Contractor"/>
    <x v="27"/>
    <x v="0"/>
    <x v="11"/>
    <x v="20"/>
    <x v="40"/>
    <x v="78"/>
    <s v="2025/26"/>
    <s v="26-6400"/>
    <x v="49"/>
    <n v="240000"/>
    <n v="240000"/>
    <m/>
    <m/>
    <m/>
    <n v="0"/>
    <s v="03-124791"/>
    <m/>
    <s v="21.0"/>
    <s v="00036.0"/>
    <s v="91001"/>
    <s v="85000"/>
    <n v="6200"/>
    <n v="9441101"/>
    <n v="0"/>
    <s v="Provide labor and materials to install roofing at Valley.  2025-26.05 District-wide Roofing Installations #4"/>
    <s v="Valley-8-21st Century classroom"/>
  </r>
  <r>
    <s v="Newton-21st Century classroom-Contractor"/>
    <n v="1"/>
    <s v="Contractor"/>
    <x v="8"/>
    <x v="0"/>
    <x v="12"/>
    <x v="20"/>
    <x v="40"/>
    <x v="78"/>
    <s v="2025/26"/>
    <s v="26-6401"/>
    <x v="50"/>
    <n v="114948"/>
    <n v="114948"/>
    <m/>
    <m/>
    <m/>
    <n v="0"/>
    <s v="03-121295"/>
    <m/>
    <s v="21.0"/>
    <s v="00036.0"/>
    <s v="91001"/>
    <s v="85000"/>
    <n v="6200"/>
    <n v="9241101"/>
    <n v="0"/>
    <s v="Provide labor and materials to install roofing at Newton.  2025-26.05 District-wide Roofing Installations #4"/>
    <s v="Newton-1-21st Century classroom"/>
  </r>
  <r>
    <s v="La Puente HS-21st Century classroom-Contractor"/>
    <n v="5"/>
    <s v="Contractor"/>
    <x v="10"/>
    <x v="0"/>
    <x v="12"/>
    <x v="20"/>
    <x v="40"/>
    <x v="78"/>
    <s v="2025/26"/>
    <s v="26-6402"/>
    <x v="51"/>
    <n v="224411"/>
    <n v="224411"/>
    <m/>
    <m/>
    <m/>
    <n v="0"/>
    <m/>
    <m/>
    <s v="21.0"/>
    <s v="00036.0"/>
    <s v="91001"/>
    <s v="85000"/>
    <n v="6200"/>
    <n v="9401101"/>
    <n v="0"/>
    <s v="Provide labor and materials to install roofing at La Puente HS.  2025-26.05 District-wide Roofing Installations #4"/>
    <s v="La Puente HS-5-21st Century classroom"/>
  </r>
  <r>
    <s v="Valinda-21st Century classroom-Contractor"/>
    <n v="6"/>
    <s v="Contractor"/>
    <x v="23"/>
    <x v="0"/>
    <x v="13"/>
    <x v="20"/>
    <x v="40"/>
    <x v="78"/>
    <s v="2025/26"/>
    <s v="26-6403"/>
    <x v="52"/>
    <n v="324920"/>
    <n v="324920"/>
    <m/>
    <m/>
    <m/>
    <n v="0"/>
    <s v="03-124707"/>
    <m/>
    <s v="21.0"/>
    <s v="00036.0"/>
    <s v="91001"/>
    <s v="85000"/>
    <n v="6200"/>
    <n v="9341101"/>
    <n v="0"/>
    <s v="Provide labor and materials to install roofing at Valinda.  2025-26.05 District-wide Roofing Installations #4"/>
    <s v="Valinda-6-21st Century classroom"/>
  </r>
  <r>
    <s v="Orange Grove-21st Century classroom-Contractor"/>
    <n v="3"/>
    <s v="Contractor"/>
    <x v="26"/>
    <x v="0"/>
    <x v="14"/>
    <x v="20"/>
    <x v="28"/>
    <x v="102"/>
    <s v="2026/27"/>
    <s v="27-696"/>
    <x v="34"/>
    <n v="35500"/>
    <n v="35500"/>
    <m/>
    <m/>
    <m/>
    <n v="0"/>
    <m/>
    <m/>
    <s v="21.0"/>
    <s v="00036.0"/>
    <s v="91001"/>
    <s v="85000"/>
    <n v="6200"/>
    <n v="9251101"/>
    <n v="0"/>
    <s v="Project mgmt, air monitoring &amp; clearance certification report services for Orange Grove. Phase 1: Room #1,2,4 &amp; 11: $9,600.00, Phase 2: Room #3, 5-7: $8,150.00, Phase 3: Room #8-10 &amp; 12: $8,150.00, Phase 4: Room #13, 14 &amp; Band: $8,150.00."/>
    <s v="Orange Grove-3-21st Century classroom"/>
  </r>
  <r>
    <s v="Valley-21st Century classroom-Contractor"/>
    <n v="8"/>
    <s v="Contractor"/>
    <x v="27"/>
    <x v="0"/>
    <x v="14"/>
    <x v="20"/>
    <x v="28"/>
    <x v="102"/>
    <s v="2026/27"/>
    <s v="27-697"/>
    <x v="34"/>
    <n v="11550"/>
    <n v="11550"/>
    <m/>
    <m/>
    <m/>
    <n v="0"/>
    <s v="03-124791"/>
    <m/>
    <s v="21.0"/>
    <s v="00036.0"/>
    <s v="91001"/>
    <s v="85000"/>
    <n v="6200"/>
    <n v="9441101"/>
    <n v="0"/>
    <s v="Project mgmt, air monitoring &amp; clearance certification report services for Valley. Phase A: Room #1, 2, 5, 6, C1 &amp; C2: $11,550.00"/>
    <s v="Valley-8-21st Century classroom"/>
  </r>
  <r>
    <s v="Mesa Robles-21st Century classroom-Contractor"/>
    <n v="1"/>
    <s v="Contractor"/>
    <x v="5"/>
    <x v="0"/>
    <x v="15"/>
    <x v="20"/>
    <x v="40"/>
    <x v="103"/>
    <s v="2025/26"/>
    <m/>
    <x v="53"/>
    <n v="0"/>
    <n v="293947.28000000003"/>
    <s v="CI-GUS0266429"/>
    <d v="2026-07-06T00:00:00"/>
    <s v="000000022835451"/>
    <n v="293947.28000000003"/>
    <s v="03-120779"/>
    <m/>
    <s v="21.0"/>
    <s v="00036.0"/>
    <s v="91001"/>
    <s v="85000"/>
    <n v="6200"/>
    <n v="9221101"/>
    <n v="0.56038373114814133"/>
    <s v="Provide roofing materials for Mesa Robles. JVER 27*4"/>
    <s v="Mesa Robles-1-21st Century classroom"/>
  </r>
  <r>
    <s v="Mesa Robles-21st Century classroom-Contractor"/>
    <n v="1"/>
    <s v="Contractor"/>
    <x v="5"/>
    <x v="0"/>
    <x v="15"/>
    <x v="20"/>
    <x v="40"/>
    <x v="35"/>
    <s v="2025/26"/>
    <m/>
    <x v="53"/>
    <n v="0"/>
    <n v="26144.5"/>
    <m/>
    <m/>
    <m/>
    <n v="26144.5"/>
    <s v="03-120779"/>
    <m/>
    <s v="21.0"/>
    <s v="00036.0"/>
    <s v="91001"/>
    <s v="85000"/>
    <n v="6200"/>
    <n v="9221101"/>
    <n v="4.9842109302738156E-2"/>
    <s v="Provide roofing materials for Mesa Robles. Accrued 2025/26 invoice (JVA 27*146)"/>
    <s v="Mesa Robles-1-21st Century classroom"/>
  </r>
  <r>
    <s v="Mesa Robles-21st Century classroom-Contractor"/>
    <n v="1"/>
    <s v="Contractor"/>
    <x v="5"/>
    <x v="0"/>
    <x v="15"/>
    <x v="20"/>
    <x v="40"/>
    <x v="104"/>
    <s v="2026/27"/>
    <m/>
    <x v="53"/>
    <n v="0"/>
    <n v="-26144.5"/>
    <m/>
    <m/>
    <m/>
    <n v="-26144.5"/>
    <s v="03-120779"/>
    <m/>
    <s v="21.0"/>
    <s v="00036.0"/>
    <s v="91001"/>
    <s v="85000"/>
    <n v="6200"/>
    <n v="9221101"/>
    <n v="-4.9842109302738156E-2"/>
    <s v="Provide roofing materials for Mesa Robles. Reversed prior year accrual (JVA 27*147)"/>
    <s v="Mesa Robles-1-21st Century classroom"/>
  </r>
  <r>
    <s v="Mesa Robles-21st Century classroom-Contractor"/>
    <n v="1"/>
    <s v="Contractor"/>
    <x v="5"/>
    <x v="0"/>
    <x v="15"/>
    <x v="20"/>
    <x v="40"/>
    <x v="105"/>
    <s v="2026/27"/>
    <m/>
    <x v="53"/>
    <n v="26144.5"/>
    <n v="26144.5"/>
    <m/>
    <m/>
    <m/>
    <n v="0"/>
    <s v="03-120779"/>
    <m/>
    <s v="21.0"/>
    <s v="00036.0"/>
    <s v="91001"/>
    <s v="85000"/>
    <n v="6200"/>
    <n v="9221101"/>
    <n v="0"/>
    <s v="Provide roofing materials for Mesa Robles"/>
    <s v="Mesa Robles-1-21st Century classroom"/>
  </r>
  <r>
    <s v="Mesa Robles-21st Century classroom-Contractor"/>
    <n v="1"/>
    <s v="Contractor"/>
    <x v="5"/>
    <x v="0"/>
    <x v="15"/>
    <x v="20"/>
    <x v="40"/>
    <x v="106"/>
    <s v="2026/27"/>
    <s v="26-6404"/>
    <x v="53"/>
    <n v="204454.64"/>
    <n v="204454.64"/>
    <m/>
    <m/>
    <m/>
    <n v="0"/>
    <s v="03-120779"/>
    <m/>
    <s v="21.0"/>
    <s v="00036.0"/>
    <s v="91001"/>
    <s v="85000"/>
    <n v="6200"/>
    <n v="9221101"/>
    <n v="0"/>
    <s v="Provide roofing materials for Mesa Robles"/>
    <s v="Mesa Robles-1-21st Century classroom"/>
  </r>
  <r>
    <s v="Newton-21st Century classroom-Contractor"/>
    <n v="1"/>
    <s v="Contractor"/>
    <x v="8"/>
    <x v="0"/>
    <x v="15"/>
    <x v="20"/>
    <x v="40"/>
    <x v="106"/>
    <s v="2025/26"/>
    <s v="26-6404"/>
    <x v="53"/>
    <n v="139677.78"/>
    <n v="139677.78"/>
    <m/>
    <m/>
    <m/>
    <n v="0"/>
    <s v="03-121295"/>
    <m/>
    <s v="21.0"/>
    <s v="00036.0"/>
    <s v="91001"/>
    <s v="85000"/>
    <n v="6200"/>
    <n v="9241101"/>
    <n v="0"/>
    <s v="Provide roofing materials for Newton"/>
    <s v="Newton-1-21st Century classroom"/>
  </r>
  <r>
    <s v="Valinda-21st Century classroom-Contractor"/>
    <n v="6"/>
    <s v="Contractor"/>
    <x v="23"/>
    <x v="0"/>
    <x v="15"/>
    <x v="20"/>
    <x v="40"/>
    <x v="106"/>
    <s v="2025/26"/>
    <s v="26-6404"/>
    <x v="53"/>
    <n v="557439.11"/>
    <n v="557439.11"/>
    <m/>
    <m/>
    <m/>
    <n v="0"/>
    <s v="03-124707"/>
    <m/>
    <s v="21.0"/>
    <s v="00036.0"/>
    <s v="91001"/>
    <s v="85000"/>
    <n v="6200"/>
    <n v="9341101"/>
    <n v="0"/>
    <s v="Provide roofing materials for Valinda"/>
    <s v="Valinda-6-21st Century classroom"/>
  </r>
  <r>
    <s v="La Puente HS-21st Century classroom-Contractor"/>
    <n v="5"/>
    <s v="Contractor"/>
    <x v="10"/>
    <x v="0"/>
    <x v="15"/>
    <x v="20"/>
    <x v="40"/>
    <x v="106"/>
    <s v="2025/26"/>
    <s v="26-6404"/>
    <x v="53"/>
    <n v="259806.1"/>
    <n v="259806.1"/>
    <m/>
    <m/>
    <m/>
    <n v="0"/>
    <m/>
    <m/>
    <s v="21.0"/>
    <s v="00036.0"/>
    <s v="91001"/>
    <s v="85000"/>
    <n v="6200"/>
    <n v="9401101"/>
    <n v="0"/>
    <s v="Provide roofing materials for La Puente HS"/>
    <s v="La Puente HS-5-21st Century classroom"/>
  </r>
  <r>
    <s v="Valley-21st Century classroom-Contractor"/>
    <n v="8"/>
    <s v="Contractor"/>
    <x v="27"/>
    <x v="0"/>
    <x v="15"/>
    <x v="20"/>
    <x v="40"/>
    <x v="35"/>
    <s v="2025/26"/>
    <m/>
    <x v="53"/>
    <n v="0"/>
    <n v="36117.83"/>
    <m/>
    <m/>
    <m/>
    <n v="36117.83"/>
    <s v="03-124791"/>
    <m/>
    <s v="21.0"/>
    <s v="00036.0"/>
    <s v="91001"/>
    <s v="85000"/>
    <n v="6200"/>
    <n v="9441101"/>
    <n v="0.18785999885883278"/>
    <s v="Provide roofing materials for Valley. Accrued 2025/26 invoice (JVA 27*146)"/>
    <s v="Valley-8-21st Century classroom"/>
  </r>
  <r>
    <s v="Valley-21st Century classroom-Contractor"/>
    <n v="8"/>
    <s v="Contractor"/>
    <x v="27"/>
    <x v="0"/>
    <x v="15"/>
    <x v="20"/>
    <x v="40"/>
    <x v="104"/>
    <s v="2026/27"/>
    <m/>
    <x v="53"/>
    <n v="0"/>
    <n v="-36117.83"/>
    <m/>
    <m/>
    <m/>
    <n v="-36117.83"/>
    <s v="03-124791"/>
    <m/>
    <s v="21.0"/>
    <s v="00036.0"/>
    <s v="91001"/>
    <s v="85000"/>
    <n v="6200"/>
    <n v="9441101"/>
    <n v="-0.18785999885883278"/>
    <s v="Provide roofing materials for Valley. Reversed prior year accrual (JVA 27*147)"/>
    <s v="Valley-8-21st Century classroom"/>
  </r>
  <r>
    <s v="Valley-21st Century classroom-Contractor"/>
    <n v="8"/>
    <s v="Contractor"/>
    <x v="27"/>
    <x v="0"/>
    <x v="15"/>
    <x v="20"/>
    <x v="40"/>
    <x v="105"/>
    <s v="2026/27"/>
    <m/>
    <x v="53"/>
    <n v="36117.83"/>
    <n v="36117.83"/>
    <m/>
    <m/>
    <m/>
    <n v="0"/>
    <s v="03-124791"/>
    <m/>
    <s v="21.0"/>
    <s v="00036.0"/>
    <s v="91001"/>
    <s v="85000"/>
    <n v="6200"/>
    <n v="9441101"/>
    <n v="0"/>
    <s v="Provide roofing materials for Valley"/>
    <s v="Valley-8-21st Century classroom"/>
  </r>
  <r>
    <s v="Valley-21st Century classroom-Contractor"/>
    <n v="8"/>
    <s v="Contractor"/>
    <x v="27"/>
    <x v="0"/>
    <x v="15"/>
    <x v="20"/>
    <x v="40"/>
    <x v="35"/>
    <s v="2025/26"/>
    <m/>
    <x v="53"/>
    <n v="0"/>
    <n v="66021.94"/>
    <m/>
    <m/>
    <m/>
    <n v="66021.94"/>
    <s v="03-124791"/>
    <m/>
    <s v="21.0"/>
    <s v="00036.0"/>
    <s v="91001"/>
    <s v="85000"/>
    <n v="6200"/>
    <n v="9441101"/>
    <n v="0.34340051916346931"/>
    <s v="Provide roofing materials for Valley. Accrued 2025/26 invoice (JVA 27*146)"/>
    <s v="Valley-8-21st Century classroom"/>
  </r>
  <r>
    <s v="Valley-21st Century classroom-Contractor"/>
    <n v="8"/>
    <s v="Contractor"/>
    <x v="27"/>
    <x v="0"/>
    <x v="15"/>
    <x v="20"/>
    <x v="40"/>
    <x v="104"/>
    <s v="2026/27"/>
    <m/>
    <x v="53"/>
    <n v="0"/>
    <n v="-66021.94"/>
    <m/>
    <m/>
    <m/>
    <n v="-66021.94"/>
    <s v="03-124791"/>
    <m/>
    <s v="21.0"/>
    <s v="00036.0"/>
    <s v="91001"/>
    <s v="85000"/>
    <n v="6200"/>
    <n v="9441101"/>
    <n v="-0.34340051916346931"/>
    <s v="Provide roofing materials for Valley. Reversed prior year accrual (JVA 27*147)"/>
    <s v="Valley-8-21st Century classroom"/>
  </r>
  <r>
    <s v="Valley-21st Century classroom-Contractor"/>
    <n v="8"/>
    <s v="Contractor"/>
    <x v="27"/>
    <x v="0"/>
    <x v="15"/>
    <x v="20"/>
    <x v="40"/>
    <x v="105"/>
    <s v="2026/27"/>
    <m/>
    <x v="53"/>
    <n v="66021.94"/>
    <n v="66021.94"/>
    <m/>
    <m/>
    <m/>
    <n v="0"/>
    <s v="03-124791"/>
    <m/>
    <s v="21.0"/>
    <s v="00036.0"/>
    <s v="91001"/>
    <s v="85000"/>
    <n v="6200"/>
    <n v="9441101"/>
    <n v="0"/>
    <s v="Provide roofing materials for Valley"/>
    <s v="Valley-8-21st Century classroom"/>
  </r>
  <r>
    <s v="Valley-21st Century classroom-Contractor"/>
    <n v="8"/>
    <s v="Contractor"/>
    <x v="27"/>
    <x v="0"/>
    <x v="15"/>
    <x v="20"/>
    <x v="40"/>
    <x v="35"/>
    <s v="2025/26"/>
    <m/>
    <x v="53"/>
    <n v="0"/>
    <n v="74426.179999999993"/>
    <m/>
    <m/>
    <m/>
    <n v="74426.179999999993"/>
    <s v="03-124791"/>
    <m/>
    <s v="21.0"/>
    <s v="00036.0"/>
    <s v="91001"/>
    <s v="85000"/>
    <n v="6200"/>
    <n v="9441101"/>
    <n v="0.3871135693885065"/>
    <s v="Provide roofing materials for Valley. Accrued 2025/26 invoice (JVA 27*146)"/>
    <s v="Valley-8-21st Century classroom"/>
  </r>
  <r>
    <s v="Valley-21st Century classroom-Contractor"/>
    <n v="8"/>
    <s v="Contractor"/>
    <x v="27"/>
    <x v="0"/>
    <x v="15"/>
    <x v="20"/>
    <x v="40"/>
    <x v="104"/>
    <s v="2026/27"/>
    <m/>
    <x v="53"/>
    <n v="0"/>
    <n v="-74426.179999999993"/>
    <m/>
    <m/>
    <m/>
    <n v="-74426.179999999993"/>
    <s v="03-124791"/>
    <m/>
    <s v="21.0"/>
    <s v="00036.0"/>
    <s v="91001"/>
    <s v="85000"/>
    <n v="6200"/>
    <n v="9441101"/>
    <n v="-0.3871135693885065"/>
    <s v="Provide roofing materials for Valley. Reversed prior year accrual (JVA 27*147)"/>
    <s v="Valley-8-21st Century classroom"/>
  </r>
  <r>
    <s v="Valley-21st Century classroom-Contractor"/>
    <n v="8"/>
    <s v="Contractor"/>
    <x v="27"/>
    <x v="0"/>
    <x v="15"/>
    <x v="20"/>
    <x v="40"/>
    <x v="105"/>
    <s v="2026/27"/>
    <m/>
    <x v="53"/>
    <n v="74426.179999999993"/>
    <n v="74426.179999999993"/>
    <m/>
    <m/>
    <m/>
    <n v="0"/>
    <s v="03-124791"/>
    <m/>
    <s v="21.0"/>
    <s v="00036.0"/>
    <s v="91001"/>
    <s v="85000"/>
    <n v="6200"/>
    <n v="9441101"/>
    <n v="0"/>
    <s v="Provide roofing materials for Valley"/>
    <s v="Valley-8-21st Century classroom"/>
  </r>
  <r>
    <s v="Valley-21st Century classroom-Contractor"/>
    <n v="8"/>
    <s v="Contractor"/>
    <x v="27"/>
    <x v="0"/>
    <x v="15"/>
    <x v="20"/>
    <x v="40"/>
    <x v="106"/>
    <s v="2026/27"/>
    <s v="26-6404"/>
    <x v="53"/>
    <n v="15693.339999999997"/>
    <n v="15693.339999999997"/>
    <m/>
    <m/>
    <m/>
    <n v="0"/>
    <s v="03-124791"/>
    <m/>
    <s v="21.0"/>
    <s v="00036.0"/>
    <s v="91001"/>
    <s v="85000"/>
    <n v="6200"/>
    <n v="9441101"/>
    <n v="0"/>
    <s v="Provide roofing materials for Valley"/>
    <s v="Valley-8-21st Century classroom"/>
  </r>
  <r>
    <s v="District Office-21st Century classroom-Technology"/>
    <n v="0"/>
    <s v="Technology"/>
    <x v="1"/>
    <x v="0"/>
    <x v="16"/>
    <x v="21"/>
    <x v="7"/>
    <x v="51"/>
    <s v="2019/20"/>
    <s v="2-1437"/>
    <x v="54"/>
    <n v="0"/>
    <n v="13475.07"/>
    <s v="TGH9705"/>
    <d v="2019-10-04T00:00:00"/>
    <s v="000000020022968"/>
    <n v="13475.07"/>
    <m/>
    <m/>
    <s v="21.0"/>
    <s v="00036.0"/>
    <s v="91001"/>
    <s v="85000"/>
    <n v="4300"/>
    <n v="9851100"/>
    <n v="3.6565624589317253E-2"/>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11454.58"/>
    <s v="TGH9705"/>
    <d v="2019-10-04T00:00:00"/>
    <s v="000000020022968"/>
    <n v="11454.58"/>
    <m/>
    <m/>
    <s v="21.0"/>
    <s v="00036.0"/>
    <s v="91001"/>
    <s v="85000"/>
    <n v="4300"/>
    <n v="9851100"/>
    <n v="3.1082871711115536E-2"/>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8316"/>
    <s v="TGJ0727"/>
    <d v="2019-10-04T00:00:00"/>
    <s v="000000020022968"/>
    <n v="8316"/>
    <m/>
    <m/>
    <s v="21.0"/>
    <s v="00036.0"/>
    <s v="91001"/>
    <s v="85000"/>
    <n v="4340"/>
    <n v="9851100"/>
    <n v="2.2566096805787451E-2"/>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13611.22"/>
    <s v="TGJ0727"/>
    <d v="2019-10-04T00:00:00"/>
    <s v="000000020022968"/>
    <n v="13611.22"/>
    <m/>
    <m/>
    <s v="21.0"/>
    <s v="00036.0"/>
    <s v="91001"/>
    <s v="85000"/>
    <n v="4340"/>
    <n v="9851100"/>
    <n v="3.6935077941903587E-2"/>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16.2"/>
    <s v="TGQ7072"/>
    <d v="2019-10-04T00:00:00"/>
    <s v="000000020022968"/>
    <n v="16.2"/>
    <m/>
    <m/>
    <s v="21.0"/>
    <s v="00036.0"/>
    <s v="91001"/>
    <s v="85000"/>
    <n v="4340"/>
    <n v="9851100"/>
    <n v="4.3959928842443081E-5"/>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16.2"/>
    <s v="TGQ7072"/>
    <d v="2019-10-04T00:00:00"/>
    <s v="000000020022968"/>
    <n v="16.2"/>
    <m/>
    <m/>
    <s v="21.0"/>
    <s v="00036.0"/>
    <s v="91001"/>
    <s v="85000"/>
    <n v="4340"/>
    <n v="9851100"/>
    <n v="4.3959928842443081E-5"/>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16.2"/>
    <s v="TGQ7072"/>
    <d v="2019-10-04T00:00:00"/>
    <s v="000000020022968"/>
    <n v="16.2"/>
    <m/>
    <m/>
    <s v="21.0"/>
    <s v="00036.0"/>
    <s v="91001"/>
    <s v="85000"/>
    <n v="4340"/>
    <n v="9851100"/>
    <n v="4.3959928842443081E-5"/>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23.4"/>
    <s v="TGQ7072"/>
    <d v="2019-10-04T00:00:00"/>
    <s v="000000020022968"/>
    <n v="23.4"/>
    <m/>
    <m/>
    <s v="21.0"/>
    <s v="00036.0"/>
    <s v="91001"/>
    <s v="85000"/>
    <n v="4340"/>
    <n v="9851100"/>
    <n v="6.3497674994640008E-5"/>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91.8"/>
    <s v="TGQ7072"/>
    <d v="2019-10-04T00:00:00"/>
    <s v="000000020022968"/>
    <n v="91.8"/>
    <m/>
    <m/>
    <s v="21.0"/>
    <s v="00036.0"/>
    <s v="91001"/>
    <s v="85000"/>
    <n v="4340"/>
    <n v="9851100"/>
    <n v="2.491062634405108E-4"/>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6.3"/>
    <s v="TGQ7072"/>
    <d v="2019-10-04T00:00:00"/>
    <s v="000000020022968"/>
    <n v="6.3"/>
    <m/>
    <m/>
    <s v="21.0"/>
    <s v="00036.0"/>
    <s v="91001"/>
    <s v="85000"/>
    <n v="4340"/>
    <n v="9851100"/>
    <n v="1.7095527883172309E-5"/>
    <s v="HPE Aruba AP-325-wireless access point, mounting kits, licenses, software supports, and next day exchange service for District-wide use"/>
    <s v="District Office-0-21st Century classroom"/>
  </r>
  <r>
    <s v="District Office-21st Century classroom-Technology"/>
    <n v="0"/>
    <s v="Technology"/>
    <x v="1"/>
    <x v="0"/>
    <x v="16"/>
    <x v="21"/>
    <x v="7"/>
    <x v="51"/>
    <s v="2019/20"/>
    <s v="2-1437"/>
    <x v="54"/>
    <n v="0"/>
    <n v="9432.5499999999993"/>
    <s v="TPH9179"/>
    <d v="2019-10-04T00:00:00"/>
    <s v="000000020022968"/>
    <n v="9432.5499999999993"/>
    <m/>
    <m/>
    <s v="21.0"/>
    <s v="00036.0"/>
    <s v="91001"/>
    <s v="85000"/>
    <n v="4300"/>
    <n v="9851100"/>
    <n v="2.5595939926097933E-2"/>
    <s v="HPE Aruba AP-325-wireless access point, mounting kits, licenses, software supports, and next day exchange service for District-wide use"/>
    <s v="District Office-0-21st Century classroom"/>
  </r>
  <r>
    <s v="District Office-21st Century classroom-Technology"/>
    <n v="0"/>
    <s v="Technology"/>
    <x v="1"/>
    <x v="0"/>
    <x v="16"/>
    <x v="21"/>
    <x v="7"/>
    <x v="37"/>
    <s v="2019/20"/>
    <s v="2-1437"/>
    <x v="54"/>
    <n v="0"/>
    <n v="67375.350000000006"/>
    <s v="TGG6297"/>
    <d v="2019-10-08T00:00:00"/>
    <s v="000000020023870"/>
    <n v="67375.350000000006"/>
    <m/>
    <m/>
    <s v="21.0"/>
    <s v="00036.0"/>
    <s v="91001"/>
    <s v="85000"/>
    <n v="4300"/>
    <n v="9851100"/>
    <n v="0.18282812294658629"/>
    <s v="HPE Aruba AP-325-wireless access point, mounting kits, licenses, software supports, and next day exchange service for District-wide use"/>
    <s v="District Office-0-21st Century classroom"/>
  </r>
  <r>
    <s v="District Office-21st Century classroom-Technology"/>
    <n v="0"/>
    <s v="Technology"/>
    <x v="1"/>
    <x v="0"/>
    <x v="16"/>
    <x v="21"/>
    <x v="7"/>
    <x v="37"/>
    <s v="2019/20"/>
    <s v="2-1437"/>
    <x v="54"/>
    <n v="0"/>
    <n v="6132"/>
    <s v="TGG6297"/>
    <d v="2019-10-08T00:00:00"/>
    <s v="000000020023870"/>
    <n v="6132"/>
    <m/>
    <m/>
    <s v="21.0"/>
    <s v="00036.0"/>
    <s v="91001"/>
    <s v="85000"/>
    <n v="4300"/>
    <n v="9851100"/>
    <n v="1.6639647139621048E-2"/>
    <s v="HPE Aruba AP-325-wireless access point, mounting kits, licenses, software supports, and next day exchange service for District-wide use"/>
    <s v="District Office-0-21st Century classroom"/>
  </r>
  <r>
    <s v="District Office-21st Century classroom-Technology"/>
    <n v="0"/>
    <s v="Technology"/>
    <x v="1"/>
    <x v="0"/>
    <x v="16"/>
    <x v="21"/>
    <x v="7"/>
    <x v="37"/>
    <s v="2019/20"/>
    <s v="2-1437"/>
    <x v="54"/>
    <n v="0"/>
    <n v="194041.01"/>
    <s v="TLW3515"/>
    <d v="2019-10-08T00:00:00"/>
    <s v="000000020023870"/>
    <n v="194041.01"/>
    <m/>
    <m/>
    <s v="21.0"/>
    <s v="00036.0"/>
    <s v="91001"/>
    <s v="85000"/>
    <n v="4300"/>
    <n v="9851100"/>
    <n v="0.52654499951332023"/>
    <s v="HPE Aruba AP-325-wireless access point, mounting kits, licenses, software supports, and next day exchange service for District-wide use"/>
    <s v="District Office-0-21st Century classroom"/>
  </r>
  <r>
    <s v="District Office-21st Century classroom-Technology"/>
    <n v="0"/>
    <s v="Technology"/>
    <x v="1"/>
    <x v="0"/>
    <x v="16"/>
    <x v="21"/>
    <x v="7"/>
    <x v="37"/>
    <s v="2019/20"/>
    <s v="2-1437"/>
    <x v="54"/>
    <n v="0"/>
    <n v="63"/>
    <s v="TLW3515"/>
    <d v="2019-10-08T00:00:00"/>
    <s v="000000020023870"/>
    <n v="63"/>
    <m/>
    <m/>
    <s v="21.0"/>
    <s v="00036.0"/>
    <s v="91001"/>
    <s v="85000"/>
    <n v="4340"/>
    <n v="9851100"/>
    <n v="1.709552788317231E-4"/>
    <s v="HPE Aruba AP-325-wireless access point, mounting kits, licenses, software supports, and next day exchange service for District-wide use"/>
    <s v="District Office-0-21st Century classroom"/>
  </r>
  <r>
    <s v="District Office-21st Century classroom-Technology"/>
    <n v="0"/>
    <s v="Technology"/>
    <x v="1"/>
    <x v="0"/>
    <x v="16"/>
    <x v="21"/>
    <x v="7"/>
    <x v="37"/>
    <s v="2019/20"/>
    <s v="2-1437"/>
    <x v="54"/>
    <n v="0"/>
    <n v="6716.35"/>
    <s v="TLW3515"/>
    <d v="2019-10-08T00:00:00"/>
    <s v="000000020023870"/>
    <n v="6716.35"/>
    <m/>
    <m/>
    <s v="21.0"/>
    <s v="00036.0"/>
    <s v="91001"/>
    <s v="85000"/>
    <n v="4340"/>
    <n v="9851100"/>
    <n v="1.8225325190181642E-2"/>
    <s v="HPE Aruba AP-325-wireless access point, mounting kits, licenses, software supports, and next day exchange service for District-wide use"/>
    <s v="District Office-0-21st Century classroom"/>
  </r>
  <r>
    <s v="District Office-21st Century classroom-Technology"/>
    <n v="0"/>
    <s v="Technology"/>
    <x v="1"/>
    <x v="0"/>
    <x v="16"/>
    <x v="21"/>
    <x v="7"/>
    <x v="37"/>
    <s v="2019/20"/>
    <s v="2-1437"/>
    <x v="54"/>
    <n v="0"/>
    <n v="37730.199999999997"/>
    <s v="TMH3476"/>
    <d v="2019-10-08T00:00:00"/>
    <s v="000000020023870"/>
    <n v="37730.199999999997"/>
    <m/>
    <m/>
    <s v="21.0"/>
    <s v="00036.0"/>
    <s v="91001"/>
    <s v="85000"/>
    <n v="4300"/>
    <n v="9851100"/>
    <n v="0.10238375970439173"/>
    <s v="HPE Aruba AP-325-wireless access point, mounting kits, licenses, software supports, and next day exchange service for District-wide use"/>
    <s v="District Office-0-21st Century classroom"/>
  </r>
  <r>
    <s v="Nelson-21st Century classroom-Technology"/>
    <n v="1"/>
    <s v="Technology"/>
    <x v="0"/>
    <x v="0"/>
    <x v="16"/>
    <x v="10"/>
    <x v="10"/>
    <x v="107"/>
    <s v="2020/21"/>
    <s v="21-122"/>
    <x v="55"/>
    <n v="0"/>
    <n v="706.28"/>
    <s v="ZCT7823"/>
    <d v="2020-08-21T00:00:00"/>
    <s v="000000020120955"/>
    <n v="706.28"/>
    <s v="03-119946"/>
    <m/>
    <s v="21.0"/>
    <s v="00036.0"/>
    <s v="91001"/>
    <s v="85000"/>
    <n v="4400"/>
    <n v="9231101"/>
    <n v="1"/>
    <s v="Elmo TT-12W Stem Cam Document Camera - a sample for Nelson room #C1 "/>
    <s v="Nelson-1-21st Century classroom"/>
  </r>
  <r>
    <s v="Cedarlane-21st Century classroom-Technology"/>
    <n v="1"/>
    <s v="Technology"/>
    <x v="4"/>
    <x v="0"/>
    <x v="16"/>
    <x v="0"/>
    <x v="41"/>
    <x v="108"/>
    <s v="2020/21"/>
    <m/>
    <x v="56"/>
    <n v="0"/>
    <n v="67.45"/>
    <n v="5725548"/>
    <d v="2021-03-05T00:00:00"/>
    <s v="000000020169721"/>
    <n v="67.45"/>
    <s v="03-120780"/>
    <m/>
    <s v="21.0"/>
    <s v="00036.0"/>
    <s v="00002"/>
    <s v="81000"/>
    <n v="4300"/>
    <n v="9051101"/>
    <n v="1.7599478147423353E-2"/>
    <s v="C2G HDMI and USB pass through wall plates for Cedarlane. Total items: 25"/>
    <s v="Cedarlane-1-21st Century classroom"/>
  </r>
  <r>
    <s v="Cedarlane-21st Century classroom-Technology"/>
    <n v="1"/>
    <s v="Technology"/>
    <x v="4"/>
    <x v="0"/>
    <x v="16"/>
    <x v="0"/>
    <x v="41"/>
    <x v="108"/>
    <s v="2020/21"/>
    <m/>
    <x v="56"/>
    <n v="0"/>
    <n v="318.86"/>
    <n v="8312741"/>
    <d v="2021-03-05T00:00:00"/>
    <s v="000000020169721"/>
    <n v="318.86"/>
    <s v="03-120780"/>
    <m/>
    <s v="21.0"/>
    <s v="00036.0"/>
    <s v="00002"/>
    <s v="81000"/>
    <n v="4300"/>
    <n v="9051101"/>
    <n v="8.3198956294846707E-2"/>
    <s v="C2G HDMI and USB pass through wall plates for Cedarlane. Total items: 25"/>
    <s v="Cedarlane-1-21st Century classroom"/>
  </r>
  <r>
    <s v="Cedarlane-21st Century classroom-Technology"/>
    <n v="1"/>
    <s v="Technology"/>
    <x v="4"/>
    <x v="0"/>
    <x v="16"/>
    <x v="0"/>
    <x v="41"/>
    <x v="108"/>
    <s v="2020/21"/>
    <s v="21-3477"/>
    <x v="56"/>
    <n v="0"/>
    <n v="380.18999999999994"/>
    <n v="8316064"/>
    <d v="2021-03-05T00:00:00"/>
    <s v="000000020169721"/>
    <n v="380.18999999999994"/>
    <s v="03-120780"/>
    <m/>
    <s v="21.0"/>
    <s v="00036.0"/>
    <s v="00002"/>
    <s v="81000"/>
    <n v="4300"/>
    <n v="9051101"/>
    <n v="9.9201565557729923E-2"/>
    <s v="C2G HDMI and USB pass through wall plates for Cedarlane. Total items: 25"/>
    <s v="Cedarlane-1-21st Century classroom"/>
  </r>
  <r>
    <s v="Los Altos ES-21st Century classroom-Technology"/>
    <n v="2"/>
    <s v="Technology"/>
    <x v="2"/>
    <x v="0"/>
    <x v="16"/>
    <x v="0"/>
    <x v="41"/>
    <x v="108"/>
    <s v="2020/21"/>
    <m/>
    <x v="56"/>
    <n v="0"/>
    <n v="56.66"/>
    <n v="5725548"/>
    <d v="2021-03-05T00:00:00"/>
    <s v="000000020169721"/>
    <n v="56.66"/>
    <s v="03-119947"/>
    <m/>
    <s v="21.0"/>
    <s v="00036.0"/>
    <s v="00002"/>
    <s v="81000"/>
    <n v="4300"/>
    <n v="9191101"/>
    <n v="1.4784083496412262E-2"/>
    <s v="C2G HDMI and USB pass through wall plates for Los Altos ES.  Total items: 21"/>
    <s v="Los Altos ES-2-21st Century classroom"/>
  </r>
  <r>
    <s v="Los Altos ES-21st Century classroom-Technology"/>
    <n v="2"/>
    <s v="Technology"/>
    <x v="2"/>
    <x v="0"/>
    <x v="16"/>
    <x v="0"/>
    <x v="41"/>
    <x v="108"/>
    <s v="2020/21"/>
    <m/>
    <x v="56"/>
    <n v="0"/>
    <n v="267.85000000000002"/>
    <n v="8312741"/>
    <d v="2021-03-05T00:00:00"/>
    <s v="000000020169721"/>
    <n v="267.85000000000002"/>
    <s v="03-119947"/>
    <m/>
    <s v="21.0"/>
    <s v="00036.0"/>
    <s v="00002"/>
    <s v="81000"/>
    <n v="4300"/>
    <n v="9191101"/>
    <n v="6.9889106327462494E-2"/>
    <s v="C2G HDMI and USB pass through wall plates for Los Altos ES.  Total items: 21"/>
    <s v="Los Altos ES-2-21st Century classroom"/>
  </r>
  <r>
    <s v="Los Altos ES-21st Century classroom-Technology"/>
    <n v="2"/>
    <s v="Technology"/>
    <x v="2"/>
    <x v="0"/>
    <x v="16"/>
    <x v="0"/>
    <x v="41"/>
    <x v="108"/>
    <s v="2020/21"/>
    <s v="21-3477"/>
    <x v="56"/>
    <n v="0"/>
    <n v="319.35000000000002"/>
    <n v="8316064"/>
    <d v="2021-03-05T00:00:00"/>
    <s v="000000020169721"/>
    <n v="319.35000000000002"/>
    <s v="03-119947"/>
    <m/>
    <s v="21.0"/>
    <s v="00036.0"/>
    <s v="00002"/>
    <s v="81000"/>
    <n v="4300"/>
    <n v="9191101"/>
    <n v="8.3326810176125254E-2"/>
    <s v="C2G HDMI and USB pass through wall plates for Los Altos ES.  Total items: 21"/>
    <s v="Los Altos ES-2-21st Century classroom"/>
  </r>
  <r>
    <s v="Mesa Robles-21st Century classroom-Technology"/>
    <n v="1"/>
    <s v="Technology"/>
    <x v="5"/>
    <x v="0"/>
    <x v="16"/>
    <x v="0"/>
    <x v="41"/>
    <x v="108"/>
    <s v="2020/21"/>
    <m/>
    <x v="56"/>
    <n v="0"/>
    <n v="107.92"/>
    <n v="5725548"/>
    <d v="2021-03-05T00:00:00"/>
    <s v="000000020169721"/>
    <n v="107.92"/>
    <s v="03-120779"/>
    <m/>
    <s v="21.0"/>
    <s v="00036.0"/>
    <s v="00002"/>
    <s v="81000"/>
    <n v="4300"/>
    <n v="9221101"/>
    <n v="2.8159165035877363E-2"/>
    <s v="C2G HDMI and USB pass through wall plates for Mesa Robles.  Total items: 40"/>
    <s v="Mesa Robles-1-21st Century classroom"/>
  </r>
  <r>
    <s v="Mesa Robles-21st Century classroom-Technology"/>
    <n v="1"/>
    <s v="Technology"/>
    <x v="5"/>
    <x v="0"/>
    <x v="16"/>
    <x v="0"/>
    <x v="41"/>
    <x v="108"/>
    <s v="2020/21"/>
    <m/>
    <x v="56"/>
    <n v="0"/>
    <n v="510.18"/>
    <n v="8312741"/>
    <d v="2021-03-05T00:00:00"/>
    <s v="000000020169721"/>
    <n v="510.18"/>
    <s v="03-120779"/>
    <m/>
    <s v="21.0"/>
    <s v="00036.0"/>
    <s v="00002"/>
    <s v="81000"/>
    <n v="4300"/>
    <n v="9221101"/>
    <n v="0.13311937377690802"/>
    <s v="C2G HDMI and USB pass through wall plates for Mesa Robles.  Total items: 40"/>
    <s v="Mesa Robles-1-21st Century classroom"/>
  </r>
  <r>
    <s v="Mesa Robles-21st Century classroom-Technology"/>
    <n v="1"/>
    <s v="Technology"/>
    <x v="5"/>
    <x v="0"/>
    <x v="16"/>
    <x v="0"/>
    <x v="41"/>
    <x v="108"/>
    <s v="2020/21"/>
    <s v="21-3477"/>
    <x v="56"/>
    <n v="0"/>
    <n v="608.29999999999995"/>
    <n v="8316064"/>
    <d v="2021-03-05T00:00:00"/>
    <s v="000000020169721"/>
    <n v="608.29999999999995"/>
    <s v="03-120779"/>
    <m/>
    <s v="21.0"/>
    <s v="00036.0"/>
    <s v="00002"/>
    <s v="81000"/>
    <n v="4300"/>
    <n v="9221101"/>
    <n v="0.15872146118721461"/>
    <s v="C2G HDMI and USB pass through wall plates for Mesa Robles.  Total items: 40"/>
    <s v="Mesa Robles-1-21st Century classroom"/>
  </r>
  <r>
    <s v="Nelson-21st Century classroom-Technology"/>
    <n v="1"/>
    <s v="Technology"/>
    <x v="0"/>
    <x v="0"/>
    <x v="16"/>
    <x v="0"/>
    <x v="41"/>
    <x v="108"/>
    <s v="2020/21"/>
    <m/>
    <x v="56"/>
    <n v="0"/>
    <n v="53.96"/>
    <n v="5725548"/>
    <d v="2021-03-05T00:00:00"/>
    <s v="000000020169721"/>
    <n v="53.96"/>
    <s v="03-119946"/>
    <m/>
    <s v="21.0"/>
    <s v="00036.0"/>
    <s v="00002"/>
    <s v="81000"/>
    <n v="4300"/>
    <n v="9231101"/>
    <n v="1.4079582517938682E-2"/>
    <s v="C2G HDMI and USB pass through wall plates for Nelson.  Total items: 20"/>
    <s v="Nelson-1-21st Century classroom"/>
  </r>
  <r>
    <s v="Nelson-21st Century classroom-Technology"/>
    <n v="1"/>
    <s v="Technology"/>
    <x v="0"/>
    <x v="0"/>
    <x v="16"/>
    <x v="0"/>
    <x v="41"/>
    <x v="108"/>
    <s v="2020/21"/>
    <m/>
    <x v="56"/>
    <n v="0"/>
    <n v="255.09"/>
    <n v="8312741"/>
    <d v="2021-03-05T00:00:00"/>
    <s v="000000020169721"/>
    <n v="255.09"/>
    <s v="03-119946"/>
    <m/>
    <s v="21.0"/>
    <s v="00036.0"/>
    <s v="00002"/>
    <s v="81000"/>
    <n v="4300"/>
    <n v="9231101"/>
    <n v="6.6559686888454012E-2"/>
    <s v="C2G HDMI and USB pass through wall plates for Nelson.  Total items: 20"/>
    <s v="Nelson-1-21st Century classroom"/>
  </r>
  <r>
    <s v="Nelson-21st Century classroom-Technology"/>
    <n v="1"/>
    <s v="Technology"/>
    <x v="0"/>
    <x v="0"/>
    <x v="16"/>
    <x v="0"/>
    <x v="41"/>
    <x v="108"/>
    <s v="2020/21"/>
    <s v="21-3477"/>
    <x v="56"/>
    <n v="0"/>
    <n v="304.14999999999998"/>
    <n v="8316064"/>
    <d v="2021-03-05T00:00:00"/>
    <s v="000000020169721"/>
    <n v="304.14999999999998"/>
    <s v="03-119946"/>
    <m/>
    <s v="21.0"/>
    <s v="00036.0"/>
    <s v="00002"/>
    <s v="81000"/>
    <n v="4300"/>
    <n v="9231101"/>
    <n v="7.9360730593607307E-2"/>
    <s v="C2G HDMI and USB pass through wall plates for Nelson.  Total items: 20"/>
    <s v="Nelson-1-21st Century classroom"/>
  </r>
  <r>
    <s v="Workman ES-21st Century classroom-Technology"/>
    <n v="2"/>
    <s v="Technology"/>
    <x v="3"/>
    <x v="0"/>
    <x v="16"/>
    <x v="0"/>
    <x v="41"/>
    <x v="108"/>
    <s v="2020/21"/>
    <m/>
    <x v="56"/>
    <n v="0"/>
    <n v="51.27"/>
    <n v="5725548"/>
    <d v="2021-03-05T00:00:00"/>
    <s v="000000020169721"/>
    <n v="51.27"/>
    <s v="03-119881"/>
    <m/>
    <s v="21.0"/>
    <s v="00036.0"/>
    <s v="00002"/>
    <s v="81000"/>
    <n v="4300"/>
    <n v="9381101"/>
    <n v="1.3377690802348338E-2"/>
    <s v="C2G HDMI and USB pass through wall plates for Workman ES.  Total items: 19"/>
    <s v="Workman ES-2-21st Century classroom"/>
  </r>
  <r>
    <s v="Workman ES-21st Century classroom-Technology"/>
    <n v="2"/>
    <s v="Technology"/>
    <x v="3"/>
    <x v="0"/>
    <x v="16"/>
    <x v="0"/>
    <x v="41"/>
    <x v="108"/>
    <s v="2020/21"/>
    <m/>
    <x v="56"/>
    <n v="0"/>
    <n v="242.34"/>
    <n v="8312741"/>
    <d v="2021-03-05T00:00:00"/>
    <s v="000000020169721"/>
    <n v="242.34"/>
    <s v="03-119881"/>
    <m/>
    <s v="21.0"/>
    <s v="00036.0"/>
    <s v="00002"/>
    <s v="81000"/>
    <n v="4300"/>
    <n v="9381101"/>
    <n v="6.3232876712328773E-2"/>
    <s v="C2G HDMI and USB pass through wall plates for Workman ES.  Total items: 19"/>
    <s v="Workman ES-2-21st Century classroom"/>
  </r>
  <r>
    <s v="Workman ES-21st Century classroom-Technology"/>
    <n v="2"/>
    <s v="Technology"/>
    <x v="3"/>
    <x v="0"/>
    <x v="16"/>
    <x v="0"/>
    <x v="41"/>
    <x v="108"/>
    <s v="2020/21"/>
    <s v="21-3477"/>
    <x v="56"/>
    <n v="0"/>
    <n v="288.92999999999995"/>
    <n v="8316064"/>
    <d v="2021-03-05T00:00:00"/>
    <s v="000000020169721"/>
    <n v="288.92999999999995"/>
    <s v="03-119881"/>
    <m/>
    <s v="21.0"/>
    <s v="00036.0"/>
    <s v="00002"/>
    <s v="81000"/>
    <n v="4300"/>
    <n v="9381101"/>
    <n v="7.5389432485322885E-2"/>
    <s v="C2G HDMI and USB pass through wall plates for Workman ES.  Total items: 19"/>
    <s v="Workman ES-2-21st Century classroom"/>
  </r>
  <r>
    <s v="Mesa Robles-21st Century classroom-Contractor"/>
    <n v="1"/>
    <s v="Contractor"/>
    <x v="5"/>
    <x v="0"/>
    <x v="17"/>
    <x v="20"/>
    <x v="42"/>
    <x v="109"/>
    <s v="2020/21"/>
    <m/>
    <x v="57"/>
    <n v="0"/>
    <n v="194607.5"/>
    <s v="Pay app #1"/>
    <d v="2020-11-30T00:00:00"/>
    <s v="000000020145581"/>
    <n v="194607.5"/>
    <s v="03-120779"/>
    <m/>
    <s v="21.0"/>
    <s v="00036.0"/>
    <s v="91001"/>
    <s v="85000"/>
    <n v="6250"/>
    <n v="9221101"/>
    <n v="6.2837423312883431E-2"/>
    <s v="21st Century classroom modification at Mesa Robles.  Base bid #1.  The total project costs with the change order (PO2W-22*1552) is $3,234,429.42"/>
    <s v="Mesa Robles-1-21st Century classroom"/>
  </r>
  <r>
    <s v="Mesa Robles-21st Century classroom-Contractor"/>
    <n v="1"/>
    <s v="Contractor"/>
    <x v="5"/>
    <x v="0"/>
    <x v="17"/>
    <x v="20"/>
    <x v="42"/>
    <x v="110"/>
    <s v="2020/21"/>
    <m/>
    <x v="57"/>
    <n v="0"/>
    <n v="171275.5"/>
    <s v="Pay app #2"/>
    <d v="2021-01-07T00:00:00"/>
    <s v="000000020154782"/>
    <n v="171275.5"/>
    <s v="03-120779"/>
    <m/>
    <s v="21.0"/>
    <s v="00036.0"/>
    <s v="91001"/>
    <s v="85000"/>
    <n v="6250"/>
    <n v="9221101"/>
    <n v="5.5303680981595091E-2"/>
    <s v="21st Century classroom modification at Mesa Robles.  Base bid #1.  The total project costs with the change order (PO2W-22*1552) is $3,234,429.42"/>
    <s v="Mesa Robles-1-21st Century classroom"/>
  </r>
  <r>
    <s v="Mesa Robles-21st Century classroom-Contractor"/>
    <n v="1"/>
    <s v="Contractor"/>
    <x v="5"/>
    <x v="0"/>
    <x v="17"/>
    <x v="20"/>
    <x v="42"/>
    <x v="111"/>
    <s v="2020/21"/>
    <m/>
    <x v="57"/>
    <n v="0"/>
    <n v="216182"/>
    <s v="Pay app #3"/>
    <d v="2021-02-11T00:00:00"/>
    <s v="000000020164229"/>
    <n v="216182"/>
    <s v="03-120779"/>
    <m/>
    <s v="21.0"/>
    <s v="00036.0"/>
    <s v="91001"/>
    <s v="85000"/>
    <n v="6250"/>
    <n v="9221101"/>
    <n v="6.980368098159509E-2"/>
    <s v="21st Century classroom modification at Mesa Robles.  Base bid #1.  The total project costs with the change order (PO2W-22*1552) is $3,234,429.42"/>
    <s v="Mesa Robles-1-21st Century classroom"/>
  </r>
  <r>
    <s v="Mesa Robles-21st Century classroom-Contractor"/>
    <n v="1"/>
    <s v="Contractor"/>
    <x v="5"/>
    <x v="0"/>
    <x v="17"/>
    <x v="20"/>
    <x v="42"/>
    <x v="111"/>
    <s v="2020/21"/>
    <m/>
    <x v="57"/>
    <n v="0"/>
    <n v="331075"/>
    <s v="Pay app #4"/>
    <d v="2021-02-11T00:00:00"/>
    <s v="000000020164229"/>
    <n v="331075"/>
    <s v="03-120779"/>
    <m/>
    <s v="21.0"/>
    <s v="00036.0"/>
    <s v="91001"/>
    <s v="85000"/>
    <n v="6250"/>
    <n v="9221101"/>
    <n v="0.10690184049079754"/>
    <s v="21st Century classroom modification at Mesa Robles.  Base bid #1.  The total project costs with the change order (PO2W-22*1552) is $3,234,429.42"/>
    <s v="Mesa Robles-1-21st Century classroom"/>
  </r>
  <r>
    <s v="Mesa Robles-21st Century classroom-Contractor"/>
    <n v="1"/>
    <s v="Contractor"/>
    <x v="5"/>
    <x v="0"/>
    <x v="17"/>
    <x v="20"/>
    <x v="42"/>
    <x v="112"/>
    <s v="2020/21"/>
    <m/>
    <x v="57"/>
    <n v="0"/>
    <n v="299915"/>
    <s v="Pay app #5"/>
    <d v="2021-03-16T00:00:00"/>
    <s v="000000020172574"/>
    <n v="299915"/>
    <s v="03-120779"/>
    <m/>
    <s v="21.0"/>
    <s v="00036.0"/>
    <s v="91001"/>
    <s v="85000"/>
    <n v="6250"/>
    <n v="9221101"/>
    <n v="9.6840490797546017E-2"/>
    <s v="21st Century classroom modification at Mesa Robles.  Base bid #1.  The total project costs with the change order (PO2W-22*1552) is $3,234,429.42"/>
    <s v="Mesa Robles-1-21st Century classroom"/>
  </r>
  <r>
    <s v="Mesa Robles-21st Century classroom-Contractor"/>
    <n v="1"/>
    <s v="Contractor"/>
    <x v="5"/>
    <x v="0"/>
    <x v="17"/>
    <x v="20"/>
    <x v="42"/>
    <x v="113"/>
    <s v="2020/21"/>
    <m/>
    <x v="57"/>
    <n v="0"/>
    <n v="476649.8"/>
    <s v="Pay app #6"/>
    <d v="2021-04-06T00:00:00"/>
    <s v="000000020177857"/>
    <n v="476649.8"/>
    <s v="03-120779"/>
    <m/>
    <s v="21.0"/>
    <s v="00036.0"/>
    <s v="91001"/>
    <s v="85000"/>
    <n v="6250"/>
    <n v="9221101"/>
    <n v="0.15390694220213108"/>
    <s v="21st Century classroom modification at Mesa Robles.  Base bid #1.  The total project costs with the change order (PO2W-22*1552) is $3,234,429.42"/>
    <s v="Mesa Robles-1-21st Century classroom"/>
  </r>
  <r>
    <s v="Mesa Robles-21st Century classroom-Contractor"/>
    <n v="1"/>
    <s v="Contractor"/>
    <x v="5"/>
    <x v="0"/>
    <x v="17"/>
    <x v="20"/>
    <x v="42"/>
    <x v="114"/>
    <s v="2020/21"/>
    <m/>
    <x v="57"/>
    <n v="0"/>
    <n v="481460"/>
    <s v="Pay app #7"/>
    <d v="2021-05-17T00:00:00"/>
    <s v="000000020189638"/>
    <n v="481460"/>
    <s v="03-120779"/>
    <m/>
    <s v="21.0"/>
    <s v="00036.0"/>
    <s v="91001"/>
    <s v="85000"/>
    <n v="6250"/>
    <n v="9221101"/>
    <n v="0.1554601226993865"/>
    <s v="21st Century classroom modification at Mesa Robles.  Base bid #1.  The total project costs with the change order (PO2W-22*1552) is $3,234,429.42"/>
    <s v="Mesa Robles-1-21st Century classroom"/>
  </r>
  <r>
    <s v="Mesa Robles-21st Century classroom-Contractor"/>
    <n v="1"/>
    <s v="Contractor"/>
    <x v="5"/>
    <x v="0"/>
    <x v="17"/>
    <x v="20"/>
    <x v="42"/>
    <x v="115"/>
    <s v="2020/21"/>
    <m/>
    <x v="57"/>
    <n v="0"/>
    <n v="492670"/>
    <s v="Pay app #8"/>
    <d v="2021-06-17T00:00:00"/>
    <s v="000000020198970"/>
    <n v="492670"/>
    <s v="03-120779"/>
    <m/>
    <s v="21.0"/>
    <s v="00036.0"/>
    <s v="91001"/>
    <s v="85000"/>
    <n v="6250"/>
    <n v="9221101"/>
    <n v="0.159079754601227"/>
    <s v="21st Century classroom modification at Mesa Robles.  Base bid #1.  The total project costs with the change order (PO2W-22*1552) is $3,234,429.42"/>
    <s v="Mesa Robles-1-21st Century classroom"/>
  </r>
  <r>
    <s v="Mesa Robles-21st Century classroom-Contractor"/>
    <n v="1"/>
    <s v="Contractor"/>
    <x v="5"/>
    <x v="0"/>
    <x v="17"/>
    <x v="20"/>
    <x v="42"/>
    <x v="116"/>
    <s v="2020/21"/>
    <m/>
    <x v="57"/>
    <n v="0"/>
    <n v="134615"/>
    <s v="Pay app #9"/>
    <d v="2021-07-08T00:00:00"/>
    <s v="000000020206245"/>
    <n v="134615"/>
    <s v="03-120779"/>
    <m/>
    <s v="21.0"/>
    <s v="00036.0"/>
    <s v="91001"/>
    <s v="85000"/>
    <n v="6250"/>
    <n v="9221101"/>
    <n v="4.3466257668711657E-2"/>
    <s v="21st Century classroom modification at Mesa Robles.  Base bid #1.  The total project costs with the change order (PO2W-22*1552) is $3,234,429.42"/>
    <s v="Mesa Robles-1-21st Century classroom"/>
  </r>
  <r>
    <s v="Mesa Robles-21st Century classroom-Contractor"/>
    <n v="1"/>
    <s v="Contractor"/>
    <x v="5"/>
    <x v="0"/>
    <x v="17"/>
    <x v="20"/>
    <x v="42"/>
    <x v="117"/>
    <s v="2021/22"/>
    <m/>
    <x v="57"/>
    <n v="0"/>
    <n v="143700.20000000001"/>
    <s v="Pay app #10"/>
    <d v="2021-09-09T00:00:00"/>
    <s v="000000020255185"/>
    <n v="143700.20000000001"/>
    <s v="03-120779"/>
    <m/>
    <s v="21.0"/>
    <s v="00036.0"/>
    <s v="91001"/>
    <s v="85000"/>
    <n v="6250"/>
    <n v="9221101"/>
    <n v="4.6399806264126577E-2"/>
    <s v="21st Century classroom modification at Mesa Robles.  Base bid #1.  The total project costs with the change order (PO2W-22*1552) is $3,234,429.42"/>
    <s v="Mesa Robles-1-21st Century classroom"/>
  </r>
  <r>
    <s v="Mesa Robles-21st Century classroom-Contractor"/>
    <n v="1"/>
    <s v="Contractor"/>
    <x v="5"/>
    <x v="0"/>
    <x v="17"/>
    <x v="20"/>
    <x v="42"/>
    <x v="118"/>
    <s v="2021/22"/>
    <m/>
    <x v="57"/>
    <n v="0"/>
    <n v="130557.95"/>
    <s v="Pay app #11"/>
    <d v="2022-01-05T00:00:00"/>
    <s v="000000020376882"/>
    <n v="130557.95"/>
    <s v="03-120779"/>
    <m/>
    <s v="21.0"/>
    <s v="00036.0"/>
    <s v="91001"/>
    <s v="85000"/>
    <n v="6250"/>
    <n v="9221101"/>
    <n v="4.2156264126574104E-2"/>
    <s v="21st Century classroom modification at Mesa Robles.  Base bid #1.  The total project costs with the change order (PO2W-22*1552) is $3,234,429.42"/>
    <s v="Mesa Robles-1-21st Century classroom"/>
  </r>
  <r>
    <s v="Mesa Robles-21st Century classroom-Contractor"/>
    <n v="1"/>
    <s v="Contractor"/>
    <x v="5"/>
    <x v="0"/>
    <x v="17"/>
    <x v="20"/>
    <x v="42"/>
    <x v="119"/>
    <s v="2021/22"/>
    <s v="21-2506"/>
    <x v="57"/>
    <n v="0"/>
    <n v="24292.05"/>
    <s v="Pay app #12"/>
    <d v="2022-08-05T00:00:00"/>
    <s v="000000020574607"/>
    <n v="24292.05"/>
    <s v="03-120779"/>
    <m/>
    <s v="21.0"/>
    <s v="00036.0"/>
    <s v="91001"/>
    <s v="85000"/>
    <n v="6250"/>
    <n v="9221101"/>
    <n v="7.8437358734258951E-3"/>
    <s v="21st Century classroom modification at Mesa Robles.  Base bid #1.  The total project costs with the change order (PO2W-22*1552) is $3,234,429.42"/>
    <s v="Mesa Robles-1-21st Century classroom"/>
  </r>
  <r>
    <s v="Newton-Interim Housing-Contractor"/>
    <n v="1"/>
    <s v="Contractor"/>
    <x v="8"/>
    <x v="1"/>
    <x v="17"/>
    <x v="20"/>
    <x v="43"/>
    <x v="120"/>
    <s v="2021/22"/>
    <m/>
    <x v="58"/>
    <n v="0"/>
    <n v="117420"/>
    <s v="Pay app #1"/>
    <d v="2022-03-11T00:00:00"/>
    <s v="000000020441844"/>
    <n v="117420"/>
    <s v="03-120447"/>
    <m/>
    <s v="21.0"/>
    <s v="00036.0"/>
    <s v="91001"/>
    <s v="85000"/>
    <n v="6250"/>
    <n v="9241102"/>
    <n v="0.2965465360235473"/>
    <s v="Provide labor and materials to complete Newton Interim Housing project per Bid #2020-21.30"/>
    <s v="Newton-1-Interim Housing"/>
  </r>
  <r>
    <s v="Newton-Interim Housing-Contractor"/>
    <n v="1"/>
    <s v="Contractor"/>
    <x v="8"/>
    <x v="1"/>
    <x v="17"/>
    <x v="20"/>
    <x v="43"/>
    <x v="121"/>
    <s v="2021/22"/>
    <m/>
    <x v="58"/>
    <n v="0"/>
    <n v="73435"/>
    <s v="Pay app #2"/>
    <d v="2022-05-04T00:00:00"/>
    <s v="000000020484150"/>
    <n v="73435"/>
    <s v="03-120447"/>
    <m/>
    <s v="21.0"/>
    <s v="00036.0"/>
    <s v="91001"/>
    <s v="85000"/>
    <n v="6250"/>
    <n v="9241102"/>
    <n v="0.1854615472056651"/>
    <s v="Provide labor and materials to complete Newton Interim Housing project per Bid #2020-21.30"/>
    <s v="Newton-1-Interim Housing"/>
  </r>
  <r>
    <s v="Newton-Interim Housing-Contractor"/>
    <n v="1"/>
    <s v="Contractor"/>
    <x v="8"/>
    <x v="1"/>
    <x v="17"/>
    <x v="20"/>
    <x v="43"/>
    <x v="122"/>
    <s v="2021/22"/>
    <m/>
    <x v="58"/>
    <n v="0"/>
    <n v="86260"/>
    <s v="Pay app #3"/>
    <d v="2022-05-06T00:00:00"/>
    <s v="000000020487442"/>
    <n v="86260"/>
    <s v="03-120447"/>
    <m/>
    <s v="21.0"/>
    <s v="00036.0"/>
    <s v="91001"/>
    <s v="85000"/>
    <n v="6250"/>
    <n v="9241102"/>
    <n v="0.21785133876163509"/>
    <s v="Provide labor and materials to complete Newton Interim Housing project per Bid #2020-21.30"/>
    <s v="Newton-1-Interim Housing"/>
  </r>
  <r>
    <s v="Newton-Interim Housing-Contractor"/>
    <n v="1"/>
    <s v="Contractor"/>
    <x v="8"/>
    <x v="1"/>
    <x v="17"/>
    <x v="20"/>
    <x v="43"/>
    <x v="123"/>
    <s v="2022/23"/>
    <m/>
    <x v="58"/>
    <n v="0"/>
    <n v="87591.8"/>
    <s v="Pay app #4"/>
    <d v="2022-08-19T00:00:00"/>
    <s v="000000020590138"/>
    <n v="87591.8"/>
    <s v="03-120447"/>
    <m/>
    <s v="21.0"/>
    <s v="00036.0"/>
    <s v="91001"/>
    <s v="85000"/>
    <n v="6250"/>
    <n v="9241102"/>
    <n v="0.2212148260438371"/>
    <s v="Provide labor and materials to complete Newton Interim Housing project per Bid #2020-21.30"/>
    <s v="Newton-1-Interim Housing"/>
  </r>
  <r>
    <s v="Newton-Interim Housing-Contractor"/>
    <n v="1"/>
    <s v="Contractor"/>
    <x v="8"/>
    <x v="1"/>
    <x v="17"/>
    <x v="20"/>
    <x v="43"/>
    <x v="124"/>
    <s v="2022/23"/>
    <m/>
    <x v="58"/>
    <n v="0"/>
    <n v="11453.39"/>
    <s v="Pay app #5"/>
    <d v="2022-12-07T00:00:00"/>
    <s v="000000020755466"/>
    <n v="11453.39"/>
    <s v="03-120447"/>
    <m/>
    <s v="21.0"/>
    <s v="00036.0"/>
    <s v="91001"/>
    <s v="85000"/>
    <n v="6250"/>
    <n v="9241102"/>
    <n v="2.8925763330154459E-2"/>
    <s v="Provide labor and materials to complete Newton Interim Housing project per Bid #2020-21.30"/>
    <s v="Newton-1-Interim Housing"/>
  </r>
  <r>
    <s v="Newton-Interim Housing-Contractor"/>
    <n v="1"/>
    <s v="Contractor"/>
    <x v="8"/>
    <x v="1"/>
    <x v="17"/>
    <x v="20"/>
    <x v="43"/>
    <x v="125"/>
    <s v="2022/23"/>
    <m/>
    <x v="58"/>
    <n v="0"/>
    <n v="19797.900000000001"/>
    <s v="Pay app #6"/>
    <d v="2022-12-12T00:00:00"/>
    <s v="000000020762676"/>
    <n v="19797.900000000001"/>
    <s v="03-120447"/>
    <m/>
    <s v="21.0"/>
    <s v="00036.0"/>
    <s v="91001"/>
    <s v="85000"/>
    <n v="6250"/>
    <n v="9241102"/>
    <n v="4.9999988635160857E-2"/>
    <s v="Provide labor and materials to complete Newton Interim Housing project per Bid #2020-21.30"/>
    <s v="Newton-1-Interim Housing"/>
  </r>
  <r>
    <s v="Newton-Interim Housing-Contractor"/>
    <n v="1"/>
    <s v="Contractor"/>
    <x v="8"/>
    <x v="1"/>
    <x v="17"/>
    <x v="20"/>
    <x v="43"/>
    <x v="126"/>
    <s v="2022/23"/>
    <m/>
    <x v="58"/>
    <n v="2541.91"/>
    <n v="2541.91"/>
    <m/>
    <m/>
    <m/>
    <n v="0"/>
    <s v="03-120447"/>
    <m/>
    <s v="21.0"/>
    <s v="00036.0"/>
    <s v="91001"/>
    <s v="85000"/>
    <n v="6250"/>
    <n v="9241102"/>
    <n v="0"/>
    <s v="Provide labor and materials to complete Newton Interim Housing project per Bid #2020-21.30.  Credit from change order.  Remaining balance in this PO."/>
    <s v="Newton-1-Interim Housing"/>
  </r>
  <r>
    <s v="Newton-Interim Housing-Contractor"/>
    <n v="1"/>
    <s v="Contractor"/>
    <x v="8"/>
    <x v="1"/>
    <x v="17"/>
    <x v="20"/>
    <x v="43"/>
    <x v="127"/>
    <s v="2022/23"/>
    <s v="22-3543"/>
    <x v="58"/>
    <n v="-2541.91"/>
    <n v="-2541.91"/>
    <m/>
    <m/>
    <m/>
    <n v="0"/>
    <s v="03-120447"/>
    <m/>
    <s v="21.0"/>
    <s v="00036.0"/>
    <s v="91001"/>
    <s v="85000"/>
    <n v="6250"/>
    <n v="9241102"/>
    <n v="0"/>
    <s v="Provide labor and materials to complete Newton Interim Housing project per Bid #2020-21.30.  Close-out PO.  "/>
    <s v="Newton-1-Interim Housing"/>
  </r>
  <r>
    <s v="Mesa Robles-21st Century classroom-Contractor"/>
    <n v="1"/>
    <s v="Contractor"/>
    <x v="5"/>
    <x v="0"/>
    <x v="17"/>
    <x v="20"/>
    <x v="44"/>
    <x v="119"/>
    <s v="2021/22"/>
    <s v="22-3690"/>
    <x v="59"/>
    <n v="0"/>
    <n v="137429.42000000001"/>
    <s v="Pay app #12"/>
    <d v="2022-08-05T00:00:00"/>
    <s v="000000020574607"/>
    <n v="137429.42000000001"/>
    <s v="03-120779"/>
    <m/>
    <s v="21.0"/>
    <s v="00036.0"/>
    <s v="91001"/>
    <s v="85000"/>
    <n v="6260"/>
    <n v="9221101"/>
    <n v="1"/>
    <s v="Change order for the 21st Century classroom at Mesa Robles.  This is for the additional cost to change CAT 6 cables to CAT 6A, Frame, install plywood, and install new tackable wall on top section of windows, Demo of 2 portable bldgs, Relocate &amp; rewire 4 thermostats, Bead blast classrm E4 floor for second time, Remove wire mold &amp; tracing out existing circuits, Re-feed existing receptacle in library, Add pathways, wiring, programming &amp; relays to interface the TOP CAT &amp; fire alarm systems, Provide &amp; install shut off valve for bldg H.  Addendum to PO2W-21*935. The total project costs with this change order is $3,234,429.42"/>
    <s v="Mesa Robles-1-21st Century classroom"/>
  </r>
  <r>
    <s v="Grandview-21st Century classroom-Contractor"/>
    <n v="2"/>
    <s v="Contractor"/>
    <x v="6"/>
    <x v="0"/>
    <x v="17"/>
    <x v="20"/>
    <x v="45"/>
    <x v="128"/>
    <s v="2022/23"/>
    <m/>
    <x v="60"/>
    <n v="0"/>
    <n v="196317.5"/>
    <s v="Pay app #1"/>
    <d v="2022-12-16T00:00:00"/>
    <s v="000000020772552"/>
    <n v="196317.5"/>
    <s v="03-121294"/>
    <m/>
    <s v="21.0"/>
    <s v="00036.0"/>
    <s v="91001"/>
    <s v="85000"/>
    <n v="6250"/>
    <n v="9121101"/>
    <n v="7.5822443174368023E-2"/>
    <s v="Classroom improvements for Grandview 21st Century. Bid option #2"/>
    <s v="Grandview-2-21st Century classroom"/>
  </r>
  <r>
    <s v="Grandview-21st Century classroom-Contractor"/>
    <n v="2"/>
    <s v="Contractor"/>
    <x v="6"/>
    <x v="0"/>
    <x v="17"/>
    <x v="20"/>
    <x v="45"/>
    <x v="129"/>
    <s v="2022/23"/>
    <m/>
    <x v="60"/>
    <n v="0"/>
    <n v="160692.5"/>
    <s v="Pay app #2"/>
    <d v="2023-01-23T00:00:00"/>
    <s v="000000020817401"/>
    <n v="160692.5"/>
    <s v="03-121294"/>
    <m/>
    <s v="21.0"/>
    <s v="00036.0"/>
    <s v="91001"/>
    <s v="85000"/>
    <n v="6250"/>
    <n v="9121101"/>
    <n v="6.206322895206557E-2"/>
    <s v="Classroom improvements for Grandview 21st Century. Bid option #2"/>
    <s v="Grandview-2-21st Century classroom"/>
  </r>
  <r>
    <s v="Grandview-21st Century classroom-Contractor"/>
    <n v="2"/>
    <s v="Contractor"/>
    <x v="6"/>
    <x v="0"/>
    <x v="17"/>
    <x v="20"/>
    <x v="45"/>
    <x v="16"/>
    <s v="2022/23"/>
    <m/>
    <x v="60"/>
    <n v="0"/>
    <n v="104737.5"/>
    <s v="Pay app #3"/>
    <d v="2023-03-07T00:00:00"/>
    <s v="000000020889950"/>
    <n v="104737.5"/>
    <s v="03-121294"/>
    <m/>
    <s v="21.0"/>
    <s v="00036.0"/>
    <s v="91001"/>
    <s v="85000"/>
    <n v="6250"/>
    <n v="9121101"/>
    <n v="4.0452089813569195E-2"/>
    <s v="Classroom improvements for Grandview 21st Century. Bid option #2"/>
    <s v="Grandview-2-21st Century classroom"/>
  </r>
  <r>
    <s v="Grandview-21st Century classroom-Contractor"/>
    <n v="2"/>
    <s v="Contractor"/>
    <x v="6"/>
    <x v="0"/>
    <x v="17"/>
    <x v="20"/>
    <x v="45"/>
    <x v="130"/>
    <s v="2022/23"/>
    <m/>
    <x v="60"/>
    <n v="0"/>
    <n v="124550.48"/>
    <s v="Pay app #4"/>
    <d v="2023-04-10T00:00:00"/>
    <s v="000000020949731"/>
    <n v="124550.48"/>
    <s v="03-121294"/>
    <m/>
    <s v="21.0"/>
    <s v="00036.0"/>
    <s v="91001"/>
    <s v="85000"/>
    <n v="6250"/>
    <n v="9121101"/>
    <n v="4.8104329426262353E-2"/>
    <s v="Classroom improvements for Grandview 21st Century. Bid option #2"/>
    <s v="Grandview-2-21st Century classroom"/>
  </r>
  <r>
    <s v="Grandview-21st Century classroom-Contractor"/>
    <n v="2"/>
    <s v="Contractor"/>
    <x v="6"/>
    <x v="0"/>
    <x v="17"/>
    <x v="20"/>
    <x v="45"/>
    <x v="131"/>
    <s v="2022/23"/>
    <m/>
    <x v="60"/>
    <n v="0"/>
    <n v="-124550.48"/>
    <s v="Pay app #4"/>
    <d v="2023-04-10T00:00:00"/>
    <s v="000000020949731"/>
    <n v="-124550.48"/>
    <s v="03-121294"/>
    <m/>
    <s v="21.0"/>
    <s v="00036.0"/>
    <s v="91001"/>
    <s v="85000"/>
    <n v="6250"/>
    <n v="9121101"/>
    <n v="-4.8104329426262353E-2"/>
    <s v="Classroom improvements for Grandview 21st Century. Bid option #2. Warrant was lost in the mail."/>
    <s v="Grandview-2-21st Century classroom"/>
  </r>
  <r>
    <s v="Grandview-21st Century classroom-Contractor"/>
    <n v="2"/>
    <s v="Contractor"/>
    <x v="6"/>
    <x v="0"/>
    <x v="17"/>
    <x v="20"/>
    <x v="45"/>
    <x v="132"/>
    <s v="2022/23"/>
    <m/>
    <x v="60"/>
    <n v="0"/>
    <n v="324235"/>
    <s v="Pay app #5"/>
    <d v="2023-04-21T00:00:00"/>
    <s v="000000020971349"/>
    <n v="324235"/>
    <s v="03-121294"/>
    <m/>
    <s v="21.0"/>
    <s v="00036.0"/>
    <s v="91001"/>
    <s v="85000"/>
    <n v="6250"/>
    <n v="9121101"/>
    <n v="0.12522719504191535"/>
    <s v="Classroom improvements for Grandview 21st Century. Bid option #2"/>
    <s v="Grandview-2-21st Century classroom"/>
  </r>
  <r>
    <s v="Grandview-21st Century classroom-Contractor"/>
    <n v="2"/>
    <s v="Contractor"/>
    <x v="6"/>
    <x v="0"/>
    <x v="17"/>
    <x v="20"/>
    <x v="45"/>
    <x v="62"/>
    <s v="2022/23"/>
    <m/>
    <x v="60"/>
    <n v="0"/>
    <n v="124550.48"/>
    <s v="Pay app #4"/>
    <d v="2023-05-04T00:00:00"/>
    <s v="000000020993488"/>
    <n v="124550.48"/>
    <s v="03-121294"/>
    <m/>
    <s v="21.0"/>
    <s v="00036.0"/>
    <s v="91001"/>
    <s v="85000"/>
    <n v="6250"/>
    <n v="9121101"/>
    <n v="4.8104329426262353E-2"/>
    <s v="Classroom improvements for Grandview 21st Century. Bid option #2.  Replaced warrant #20949731 that was lost in the mail"/>
    <s v="Grandview-2-21st Century classroom"/>
  </r>
  <r>
    <s v="Grandview-21st Century classroom-Contractor"/>
    <n v="2"/>
    <s v="Contractor"/>
    <x v="6"/>
    <x v="0"/>
    <x v="17"/>
    <x v="20"/>
    <x v="45"/>
    <x v="133"/>
    <s v="2022/23"/>
    <m/>
    <x v="60"/>
    <n v="0"/>
    <n v="218903.75"/>
    <s v="Pay app #6"/>
    <d v="2023-05-18T00:00:00"/>
    <s v="000000021019977"/>
    <n v="218903.75"/>
    <s v="03-121294"/>
    <m/>
    <s v="21.0"/>
    <s v="00036.0"/>
    <s v="91001"/>
    <s v="85000"/>
    <n v="6250"/>
    <n v="9121101"/>
    <n v="8.4545784991307771E-2"/>
    <s v="Classroom improvements for Grandview 21st Century. Bid option #2"/>
    <s v="Grandview-2-21st Century classroom"/>
  </r>
  <r>
    <s v="Grandview-21st Century classroom-Contractor"/>
    <n v="2"/>
    <s v="Contractor"/>
    <x v="6"/>
    <x v="0"/>
    <x v="17"/>
    <x v="20"/>
    <x v="45"/>
    <x v="134"/>
    <s v="2022/23"/>
    <m/>
    <x v="60"/>
    <n v="0"/>
    <n v="155990"/>
    <s v="Pay app #7"/>
    <d v="2023-06-27T00:00:00"/>
    <s v="000000021094596"/>
    <n v="155990"/>
    <s v="03-121294"/>
    <m/>
    <s v="21.0"/>
    <s v="00036.0"/>
    <s v="91001"/>
    <s v="85000"/>
    <n v="6250"/>
    <n v="9121101"/>
    <n v="6.0247012674721649E-2"/>
    <s v="Classroom improvements for Grandview 21st Century. Bid option #2"/>
    <s v="Grandview-2-21st Century classroom"/>
  </r>
  <r>
    <s v="Grandview-21st Century classroom-Contractor"/>
    <n v="2"/>
    <s v="Contractor"/>
    <x v="6"/>
    <x v="0"/>
    <x v="17"/>
    <x v="20"/>
    <x v="45"/>
    <x v="135"/>
    <s v="2022/23"/>
    <m/>
    <x v="60"/>
    <n v="0"/>
    <n v="142890.01"/>
    <s v="Pay app #8"/>
    <d v="2023-08-04T00:00:00"/>
    <s v="000000021154020"/>
    <n v="142890.01"/>
    <s v="03-121294"/>
    <m/>
    <s v="21.0"/>
    <s v="00036.0"/>
    <s v="91001"/>
    <s v="85000"/>
    <n v="6250"/>
    <n v="9121101"/>
    <n v="5.5187487938721094E-2"/>
    <s v="Classroom improvements for Grandview 21st Century. Bid option #2"/>
    <s v="Grandview-2-21st Century classroom"/>
  </r>
  <r>
    <s v="Grandview-21st Century classroom-Contractor"/>
    <n v="2"/>
    <s v="Contractor"/>
    <x v="6"/>
    <x v="0"/>
    <x v="17"/>
    <x v="20"/>
    <x v="45"/>
    <x v="136"/>
    <s v="2023/24"/>
    <m/>
    <x v="60"/>
    <n v="0"/>
    <n v="746961.26"/>
    <s v="Pay app #9"/>
    <d v="2023-08-22T00:00:00"/>
    <s v="000000021175345"/>
    <n v="746961.26"/>
    <s v="03-121294"/>
    <m/>
    <s v="21.0"/>
    <s v="00036.0"/>
    <s v="91001"/>
    <s v="85000"/>
    <n v="6250"/>
    <n v="9121101"/>
    <n v="0.28849403486599173"/>
    <s v="Classroom improvements for Grandview 21st Century. Bid option #2"/>
    <s v="Grandview-2-21st Century classroom"/>
  </r>
  <r>
    <s v="Grandview-21st Century classroom-Contractor"/>
    <n v="2"/>
    <s v="Contractor"/>
    <x v="6"/>
    <x v="0"/>
    <x v="17"/>
    <x v="20"/>
    <x v="45"/>
    <x v="137"/>
    <s v="2023/24"/>
    <m/>
    <x v="60"/>
    <n v="0"/>
    <n v="21517.5"/>
    <s v="Pay app #10"/>
    <d v="2023-11-06T00:00:00"/>
    <s v="000000021304956"/>
    <n v="21517.5"/>
    <s v="03-121294"/>
    <m/>
    <s v="21.0"/>
    <s v="00036.0"/>
    <s v="91001"/>
    <s v="85000"/>
    <n v="6250"/>
    <n v="9121101"/>
    <n v="8.3105653902706775E-3"/>
    <s v="Classroom improvements for Grandview 21st Century. Bid option #2"/>
    <s v="Grandview-2-21st Century classroom"/>
  </r>
  <r>
    <s v="Grandview-21st Century classroom-Contractor"/>
    <n v="2"/>
    <s v="Contractor"/>
    <x v="6"/>
    <x v="0"/>
    <x v="17"/>
    <x v="20"/>
    <x v="45"/>
    <x v="138"/>
    <s v="2023/24"/>
    <m/>
    <x v="60"/>
    <n v="0"/>
    <n v="218690.54"/>
    <s v="Pay app #11"/>
    <d v="2024-01-19T00:00:00"/>
    <s v="000000021417631"/>
    <n v="218690.54"/>
    <s v="03-121294"/>
    <m/>
    <s v="21.0"/>
    <s v="00036.0"/>
    <s v="91001"/>
    <s v="85000"/>
    <n v="6250"/>
    <n v="9121101"/>
    <n v="8.4463438266694793E-2"/>
    <s v="Classroom improvements for Grandview 21st Century. Bid option #2"/>
    <s v="Grandview-2-21st Century classroom"/>
  </r>
  <r>
    <s v="Grandview-21st Century classroom-Contractor"/>
    <n v="2"/>
    <s v="Contractor"/>
    <x v="6"/>
    <x v="0"/>
    <x v="17"/>
    <x v="20"/>
    <x v="45"/>
    <x v="139"/>
    <s v="2024/25"/>
    <m/>
    <x v="60"/>
    <n v="0"/>
    <n v="44229.279999999999"/>
    <s v="Pay app #12"/>
    <d v="2025-03-03T00:00:00"/>
    <s v="000000022060966"/>
    <n v="44229.279999999999"/>
    <s v="03-121294"/>
    <m/>
    <s v="21.0"/>
    <s v="00036.0"/>
    <s v="91001"/>
    <s v="85000"/>
    <n v="6250"/>
    <n v="9121101"/>
    <n v="1.7082389850335358E-2"/>
    <s v="Classroom improvements for Grandview 21st Century. Bid option #2"/>
    <s v="Grandview-2-21st Century classroom"/>
  </r>
  <r>
    <s v="Grandview-21st Century classroom-Contractor"/>
    <n v="2"/>
    <s v="Contractor"/>
    <x v="6"/>
    <x v="0"/>
    <x v="17"/>
    <x v="20"/>
    <x v="45"/>
    <x v="139"/>
    <s v="2024/25"/>
    <s v="23-2750"/>
    <x v="60"/>
    <n v="0"/>
    <n v="129458.7"/>
    <s v="Pay app #13"/>
    <d v="2025-03-03T00:00:00"/>
    <s v="000000022060966"/>
    <n v="129458.7"/>
    <s v="03-121294"/>
    <m/>
    <s v="21.0"/>
    <s v="00036.0"/>
    <s v="91001"/>
    <s v="85000"/>
    <n v="6250"/>
    <n v="9121101"/>
    <n v="4.9999999613776443E-2"/>
    <s v="Classroom improvements for Grandview 21st Century. Bid option #2"/>
    <s v="Grandview-2-21st Century classroom"/>
  </r>
  <r>
    <s v="Newton-21st Century classroom-Contractor"/>
    <n v="1"/>
    <s v="Contractor"/>
    <x v="8"/>
    <x v="0"/>
    <x v="17"/>
    <x v="20"/>
    <x v="45"/>
    <x v="125"/>
    <s v="2022/23"/>
    <m/>
    <x v="61"/>
    <n v="0"/>
    <n v="120966.35"/>
    <s v="Pay app #1"/>
    <d v="2022-12-12T00:00:00"/>
    <s v="000000020762675"/>
    <n v="120966.35"/>
    <s v="03-121295"/>
    <m/>
    <s v="21.0"/>
    <s v="00036.0"/>
    <s v="91001"/>
    <s v="85000"/>
    <n v="6250"/>
    <n v="9241101"/>
    <n v="5.7194491725768327E-2"/>
    <s v="Classroom improvements for Newton 21st Century. Bid option #2"/>
    <s v="Newton-1-21st Century classroom"/>
  </r>
  <r>
    <s v="Newton-21st Century classroom-Contractor"/>
    <n v="1"/>
    <s v="Contractor"/>
    <x v="8"/>
    <x v="0"/>
    <x v="17"/>
    <x v="20"/>
    <x v="45"/>
    <x v="129"/>
    <s v="2022/23"/>
    <m/>
    <x v="61"/>
    <n v="0"/>
    <n v="32917.5"/>
    <s v="Pay app #2"/>
    <d v="2023-01-23T00:00:00"/>
    <s v="000000020817402"/>
    <n v="32917.5"/>
    <s v="03-121295"/>
    <m/>
    <s v="21.0"/>
    <s v="00036.0"/>
    <s v="91001"/>
    <s v="85000"/>
    <n v="6250"/>
    <n v="9241101"/>
    <n v="1.5563829787234043E-2"/>
    <s v="Classroom improvements for Newton 21st Century. Bid option #2"/>
    <s v="Newton-1-21st Century classroom"/>
  </r>
  <r>
    <s v="Newton-21st Century classroom-Contractor"/>
    <n v="1"/>
    <s v="Contractor"/>
    <x v="8"/>
    <x v="0"/>
    <x v="17"/>
    <x v="20"/>
    <x v="45"/>
    <x v="16"/>
    <s v="2022/23"/>
    <m/>
    <x v="61"/>
    <n v="0"/>
    <n v="62937.5"/>
    <s v="Pay app #3"/>
    <d v="2023-03-07T00:00:00"/>
    <s v="000000020889950"/>
    <n v="62937.5"/>
    <s v="03-121295"/>
    <m/>
    <s v="21.0"/>
    <s v="00036.0"/>
    <s v="91001"/>
    <s v="85000"/>
    <n v="6250"/>
    <n v="9241101"/>
    <n v="2.9757683215130025E-2"/>
    <s v="Classroom improvements for Newton 21st Century. Bid option #2"/>
    <s v="Newton-1-21st Century classroom"/>
  </r>
  <r>
    <s v="Newton-21st Century classroom-Contractor"/>
    <n v="1"/>
    <s v="Contractor"/>
    <x v="8"/>
    <x v="0"/>
    <x v="17"/>
    <x v="20"/>
    <x v="45"/>
    <x v="130"/>
    <s v="2022/23"/>
    <m/>
    <x v="61"/>
    <n v="0"/>
    <n v="152276.97"/>
    <s v="Pay app #4"/>
    <d v="2023-04-10T00:00:00"/>
    <s v="000000020949731"/>
    <n v="152276.97"/>
    <s v="03-121295"/>
    <m/>
    <s v="21.0"/>
    <s v="00036.0"/>
    <s v="91001"/>
    <s v="85000"/>
    <n v="6250"/>
    <n v="9241101"/>
    <n v="7.199856737588653E-2"/>
    <s v="Classroom improvements for Newton 21st Century. Bid option #2"/>
    <s v="Newton-1-21st Century classroom"/>
  </r>
  <r>
    <s v="Newton-21st Century classroom-Contractor"/>
    <n v="1"/>
    <s v="Contractor"/>
    <x v="8"/>
    <x v="0"/>
    <x v="17"/>
    <x v="20"/>
    <x v="45"/>
    <x v="131"/>
    <s v="2022/23"/>
    <m/>
    <x v="61"/>
    <n v="0"/>
    <n v="-152276.97"/>
    <s v="Pay app #4"/>
    <d v="2023-04-10T00:00:00"/>
    <s v="000000020949731"/>
    <n v="-152276.97"/>
    <s v="03-121295"/>
    <m/>
    <s v="21.0"/>
    <s v="00036.0"/>
    <s v="91001"/>
    <s v="85000"/>
    <n v="6250"/>
    <n v="9241101"/>
    <n v="-7.199856737588653E-2"/>
    <s v="Classroom improvements for Newton 21st Century. Bid option #2. Warrant was lost in the mail."/>
    <s v="Newton-1-21st Century classroom"/>
  </r>
  <r>
    <s v="Newton-21st Century classroom-Contractor"/>
    <n v="1"/>
    <s v="Contractor"/>
    <x v="8"/>
    <x v="0"/>
    <x v="17"/>
    <x v="20"/>
    <x v="45"/>
    <x v="132"/>
    <s v="2022/23"/>
    <m/>
    <x v="61"/>
    <n v="0"/>
    <n v="67640.009999999995"/>
    <s v="Pay app #5"/>
    <d v="2023-04-21T00:00:00"/>
    <s v="000000020971349"/>
    <n v="67640.009999999995"/>
    <s v="03-121295"/>
    <m/>
    <s v="21.0"/>
    <s v="00036.0"/>
    <s v="91001"/>
    <s v="85000"/>
    <n v="6250"/>
    <n v="9241101"/>
    <n v="3.1981092198581557E-2"/>
    <s v="Classroom improvements for Newton 21st Century. Bid option #2"/>
    <s v="Newton-1-21st Century classroom"/>
  </r>
  <r>
    <s v="Newton-21st Century classroom-Contractor"/>
    <n v="1"/>
    <s v="Contractor"/>
    <x v="8"/>
    <x v="0"/>
    <x v="17"/>
    <x v="20"/>
    <x v="45"/>
    <x v="62"/>
    <s v="2022/23"/>
    <m/>
    <x v="61"/>
    <n v="0"/>
    <n v="152276.97"/>
    <s v="Pay app #4"/>
    <d v="2023-05-04T00:00:00"/>
    <s v="000000020993488"/>
    <n v="152276.97"/>
    <s v="03-121295"/>
    <m/>
    <s v="21.0"/>
    <s v="00036.0"/>
    <s v="91001"/>
    <s v="85000"/>
    <n v="6250"/>
    <n v="9241101"/>
    <n v="7.199856737588653E-2"/>
    <s v="Classroom improvements for Newton 21st Century. Bid option #2. Replaced warrant #20949731 that was lost in the mail"/>
    <s v="Newton-1-21st Century classroom"/>
  </r>
  <r>
    <s v="Newton-21st Century classroom-Contractor"/>
    <n v="1"/>
    <s v="Contractor"/>
    <x v="8"/>
    <x v="0"/>
    <x v="17"/>
    <x v="20"/>
    <x v="45"/>
    <x v="133"/>
    <s v="2022/23"/>
    <m/>
    <x v="61"/>
    <n v="0"/>
    <n v="218222.61"/>
    <s v="Pay app #6"/>
    <d v="2023-05-18T00:00:00"/>
    <s v="000000021019977"/>
    <n v="218222.61"/>
    <s v="03-121295"/>
    <m/>
    <s v="21.0"/>
    <s v="00036.0"/>
    <s v="91001"/>
    <s v="85000"/>
    <n v="6250"/>
    <n v="9241101"/>
    <n v="0.10317853900709219"/>
    <s v="Classroom improvements for Newton 21st Century. Bid option #2"/>
    <s v="Newton-1-21st Century classroom"/>
  </r>
  <r>
    <s v="Newton-21st Century classroom-Contractor"/>
    <n v="1"/>
    <s v="Contractor"/>
    <x v="8"/>
    <x v="0"/>
    <x v="17"/>
    <x v="20"/>
    <x v="45"/>
    <x v="134"/>
    <s v="2022/23"/>
    <m/>
    <x v="61"/>
    <n v="0"/>
    <n v="142063.96"/>
    <s v="Pay app #7"/>
    <d v="2023-06-27T00:00:00"/>
    <s v="000000021094596"/>
    <n v="142063.96"/>
    <s v="03-121295"/>
    <m/>
    <s v="21.0"/>
    <s v="00036.0"/>
    <s v="91001"/>
    <s v="85000"/>
    <n v="6250"/>
    <n v="9241101"/>
    <n v="6.7169721040189118E-2"/>
    <s v="Classroom improvements for Newton 21st Century. Bid option #2"/>
    <s v="Newton-1-21st Century classroom"/>
  </r>
  <r>
    <s v="Newton-21st Century classroom-Contractor"/>
    <n v="1"/>
    <s v="Contractor"/>
    <x v="8"/>
    <x v="0"/>
    <x v="17"/>
    <x v="20"/>
    <x v="45"/>
    <x v="135"/>
    <s v="2022/23"/>
    <m/>
    <x v="61"/>
    <n v="0"/>
    <n v="397329.43"/>
    <s v="Pay app #8"/>
    <d v="2023-08-04T00:00:00"/>
    <s v="000000021154020"/>
    <n v="397329.43"/>
    <s v="03-121295"/>
    <m/>
    <s v="21.0"/>
    <s v="00036.0"/>
    <s v="91001"/>
    <s v="85000"/>
    <n v="6250"/>
    <n v="9241101"/>
    <n v="0.18786261465721041"/>
    <s v="Classroom improvements for Newton 21st Century. Bid option #2"/>
    <s v="Newton-1-21st Century classroom"/>
  </r>
  <r>
    <s v="Newton-21st Century classroom-Contractor"/>
    <n v="1"/>
    <s v="Contractor"/>
    <x v="8"/>
    <x v="0"/>
    <x v="17"/>
    <x v="20"/>
    <x v="45"/>
    <x v="136"/>
    <s v="2023/24"/>
    <m/>
    <x v="61"/>
    <n v="0"/>
    <n v="407181.88"/>
    <s v="Pay app #9"/>
    <d v="2023-08-22T00:00:00"/>
    <s v="000000021175345"/>
    <n v="407181.88"/>
    <s v="03-121295"/>
    <m/>
    <s v="21.0"/>
    <s v="00036.0"/>
    <s v="91001"/>
    <s v="85000"/>
    <n v="6250"/>
    <n v="9241101"/>
    <n v="0.19252098345153665"/>
    <s v="Classroom improvements for Newton 21st Century. Bid option #2"/>
    <s v="Newton-1-21st Century classroom"/>
  </r>
  <r>
    <s v="Newton-21st Century classroom-Contractor"/>
    <n v="1"/>
    <s v="Contractor"/>
    <x v="8"/>
    <x v="0"/>
    <x v="17"/>
    <x v="20"/>
    <x v="45"/>
    <x v="137"/>
    <s v="2023/24"/>
    <m/>
    <x v="61"/>
    <n v="0"/>
    <n v="23476.880000000001"/>
    <s v="Pay app #10"/>
    <d v="2023-11-06T00:00:00"/>
    <s v="000000021304956"/>
    <n v="23476.880000000001"/>
    <s v="03-121295"/>
    <m/>
    <s v="21.0"/>
    <s v="00036.0"/>
    <s v="91001"/>
    <s v="85000"/>
    <n v="6250"/>
    <n v="9241101"/>
    <n v="1.1100179669030734E-2"/>
    <s v="Classroom improvements for Newton 21st Century. Bid option #2"/>
    <s v="Newton-1-21st Century classroom"/>
  </r>
  <r>
    <s v="Newton-21st Century classroom-Contractor"/>
    <n v="1"/>
    <s v="Contractor"/>
    <x v="8"/>
    <x v="0"/>
    <x v="17"/>
    <x v="20"/>
    <x v="45"/>
    <x v="138"/>
    <s v="2023/24"/>
    <m/>
    <x v="61"/>
    <n v="0"/>
    <n v="276738.46999999997"/>
    <s v="Pay app #11"/>
    <d v="2024-01-19T00:00:00"/>
    <s v="000000021417631"/>
    <n v="276738.46999999997"/>
    <s v="03-121295"/>
    <m/>
    <s v="21.0"/>
    <s v="00036.0"/>
    <s v="91001"/>
    <s v="85000"/>
    <n v="6250"/>
    <n v="9241101"/>
    <n v="0.1308456122931442"/>
    <s v="Classroom improvements for Newton 21st Century. Bid option #2"/>
    <s v="Newton-1-21st Century classroom"/>
  </r>
  <r>
    <s v="Newton-21st Century classroom-Contractor"/>
    <n v="1"/>
    <s v="Contractor"/>
    <x v="8"/>
    <x v="0"/>
    <x v="17"/>
    <x v="20"/>
    <x v="45"/>
    <x v="140"/>
    <s v="2024/25"/>
    <m/>
    <x v="61"/>
    <n v="0"/>
    <n v="22146.67"/>
    <s v="Pay app #12R1"/>
    <d v="2025-01-10T00:00:00"/>
    <s v="000000021978995"/>
    <n v="22146.67"/>
    <s v="03-121295"/>
    <m/>
    <s v="21.0"/>
    <s v="00036.0"/>
    <s v="91001"/>
    <s v="85000"/>
    <n v="6250"/>
    <n v="9241101"/>
    <n v="1.0471238770685579E-2"/>
    <s v="Classroom improvements for Newton 21st Century. Bid option #2"/>
    <s v="Newton-1-21st Century classroom"/>
  </r>
  <r>
    <s v="Newton-21st Century classroom-Contractor"/>
    <n v="1"/>
    <s v="Contractor"/>
    <x v="8"/>
    <x v="0"/>
    <x v="17"/>
    <x v="20"/>
    <x v="45"/>
    <x v="140"/>
    <s v="2024/25"/>
    <m/>
    <x v="61"/>
    <n v="0"/>
    <n v="101257.8"/>
    <s v="Pay app #13"/>
    <d v="2025-01-10T00:00:00"/>
    <s v="000000021978995"/>
    <n v="101257.8"/>
    <s v="03-121295"/>
    <m/>
    <s v="21.0"/>
    <s v="00036.0"/>
    <s v="91001"/>
    <s v="85000"/>
    <n v="6250"/>
    <n v="9241101"/>
    <n v="4.7876028368794329E-2"/>
    <s v="Classroom improvements for Newton 21st Century. Bid option #2"/>
    <s v="Newton-1-21st Century classroom"/>
  </r>
  <r>
    <s v="Newton-21st Century classroom-Contractor"/>
    <n v="1"/>
    <s v="Contractor"/>
    <x v="8"/>
    <x v="0"/>
    <x v="17"/>
    <x v="20"/>
    <x v="45"/>
    <x v="36"/>
    <s v="2025/26"/>
    <s v="23-2751"/>
    <x v="61"/>
    <n v="89843.970000000205"/>
    <n v="89843.970000000205"/>
    <m/>
    <m/>
    <m/>
    <n v="0"/>
    <s v="03-121295"/>
    <m/>
    <s v="21.0"/>
    <s v="00036.0"/>
    <s v="91001"/>
    <s v="85000"/>
    <n v="6250"/>
    <n v="9241101"/>
    <n v="0"/>
    <s v="Classroom improvements for Newton 21st Century. Bid option #2"/>
    <s v="Newton-1-21st Century classroom"/>
  </r>
  <r>
    <s v="Sparks MS-21st Century classroom-Contractor"/>
    <n v="2"/>
    <s v="Contractor"/>
    <x v="9"/>
    <x v="0"/>
    <x v="17"/>
    <x v="20"/>
    <x v="45"/>
    <x v="128"/>
    <s v="2022/23"/>
    <m/>
    <x v="62"/>
    <n v="0"/>
    <n v="169622.5"/>
    <s v="Pay app #1"/>
    <d v="2022-12-16T00:00:00"/>
    <s v="000000020772553"/>
    <n v="169622.5"/>
    <s v="03-121296"/>
    <m/>
    <s v="21.0"/>
    <s v="00036.0"/>
    <s v="91001"/>
    <s v="85000"/>
    <n v="6250"/>
    <n v="9301101"/>
    <n v="0.10156095485864711"/>
    <s v="Classroom improvements for Sparks MS 21st Century. Bid option #2"/>
    <s v="Sparks MS-2-21st Century classroom"/>
  </r>
  <r>
    <s v="Sparks MS-21st Century classroom-Contractor"/>
    <n v="2"/>
    <s v="Contractor"/>
    <x v="9"/>
    <x v="0"/>
    <x v="17"/>
    <x v="20"/>
    <x v="45"/>
    <x v="129"/>
    <s v="2022/23"/>
    <m/>
    <x v="62"/>
    <n v="0"/>
    <n v="67070"/>
    <s v="Pay app #2"/>
    <d v="2023-01-23T00:00:00"/>
    <s v="000000020817403"/>
    <n v="67070"/>
    <s v="03-121296"/>
    <m/>
    <s v="21.0"/>
    <s v="00036.0"/>
    <s v="91001"/>
    <s v="85000"/>
    <n v="6250"/>
    <n v="9301101"/>
    <n v="4.0157958067882867E-2"/>
    <s v="Classroom improvements for Sparks MS 21st Century. Bid option #2"/>
    <s v="Sparks MS-2-21st Century classroom"/>
  </r>
  <r>
    <s v="Sparks MS-21st Century classroom-Contractor"/>
    <n v="2"/>
    <s v="Contractor"/>
    <x v="9"/>
    <x v="0"/>
    <x v="17"/>
    <x v="20"/>
    <x v="45"/>
    <x v="16"/>
    <s v="2022/23"/>
    <m/>
    <x v="62"/>
    <n v="0"/>
    <n v="51395"/>
    <s v="Pay app #3"/>
    <d v="2023-03-07T00:00:00"/>
    <s v="000000020889950"/>
    <n v="51395"/>
    <s v="03-121296"/>
    <m/>
    <s v="21.0"/>
    <s v="00036.0"/>
    <s v="91001"/>
    <s v="85000"/>
    <n v="6250"/>
    <n v="9301101"/>
    <n v="3.0772599595927239E-2"/>
    <s v="Classroom improvements for Sparks MS 21st Century. Bid option #2"/>
    <s v="Sparks MS-2-21st Century classroom"/>
  </r>
  <r>
    <s v="Sparks MS-21st Century classroom-Contractor"/>
    <n v="2"/>
    <s v="Contractor"/>
    <x v="9"/>
    <x v="0"/>
    <x v="17"/>
    <x v="20"/>
    <x v="45"/>
    <x v="130"/>
    <s v="2022/23"/>
    <m/>
    <x v="62"/>
    <n v="0"/>
    <n v="109369.54"/>
    <s v="Pay app #4"/>
    <d v="2023-04-10T00:00:00"/>
    <s v="000000020949731"/>
    <n v="109369.54"/>
    <s v="03-121296"/>
    <m/>
    <s v="21.0"/>
    <s v="00036.0"/>
    <s v="91001"/>
    <s v="85000"/>
    <n v="6250"/>
    <n v="9301101"/>
    <n v="6.5484678712146083E-2"/>
    <s v="Classroom improvements for Sparks MS 21st Century. Bid option #2"/>
    <s v="Sparks MS-2-21st Century classroom"/>
  </r>
  <r>
    <s v="Sparks MS-21st Century classroom-Contractor"/>
    <n v="2"/>
    <s v="Contractor"/>
    <x v="9"/>
    <x v="0"/>
    <x v="17"/>
    <x v="20"/>
    <x v="45"/>
    <x v="131"/>
    <s v="2022/23"/>
    <m/>
    <x v="62"/>
    <n v="0"/>
    <n v="-109369.54"/>
    <s v="Pay app #4"/>
    <d v="2023-04-10T00:00:00"/>
    <s v="000000020949731"/>
    <n v="-109369.54"/>
    <s v="03-121296"/>
    <m/>
    <s v="21.0"/>
    <s v="00036.0"/>
    <s v="91001"/>
    <s v="85000"/>
    <n v="6250"/>
    <n v="9301101"/>
    <n v="-6.5484678712146083E-2"/>
    <s v="Classroom improvements for Sparks MS 21st Century. Bid option #2. Warrant was lost in the mail. "/>
    <s v="Sparks MS-2-21st Century classroom"/>
  </r>
  <r>
    <s v="Sparks MS-21st Century classroom-Contractor"/>
    <n v="2"/>
    <s v="Contractor"/>
    <x v="9"/>
    <x v="0"/>
    <x v="17"/>
    <x v="20"/>
    <x v="45"/>
    <x v="132"/>
    <s v="2022/23"/>
    <m/>
    <x v="62"/>
    <n v="0"/>
    <n v="325517.40999999997"/>
    <s v="Pay app #5"/>
    <d v="2023-04-21T00:00:00"/>
    <s v="000000020971349"/>
    <n v="325517.40999999997"/>
    <s v="03-121296"/>
    <m/>
    <s v="21.0"/>
    <s v="00036.0"/>
    <s v="91001"/>
    <s v="85000"/>
    <n v="6250"/>
    <n v="9301101"/>
    <n v="0.19490255704705284"/>
    <s v="Classroom improvements for Sparks MS 21st Century. Bid option #2"/>
    <s v="Sparks MS-2-21st Century classroom"/>
  </r>
  <r>
    <s v="Sparks MS-21st Century classroom-Contractor"/>
    <n v="2"/>
    <s v="Contractor"/>
    <x v="9"/>
    <x v="0"/>
    <x v="17"/>
    <x v="20"/>
    <x v="45"/>
    <x v="62"/>
    <s v="2022/23"/>
    <m/>
    <x v="62"/>
    <n v="0"/>
    <n v="109369.54"/>
    <s v="Pay app #4"/>
    <d v="2023-05-04T00:00:00"/>
    <s v="000000020993488"/>
    <n v="109369.54"/>
    <s v="03-121296"/>
    <m/>
    <s v="21.0"/>
    <s v="00036.0"/>
    <s v="91001"/>
    <s v="85000"/>
    <n v="6250"/>
    <n v="9301101"/>
    <n v="6.5484678712146083E-2"/>
    <s v="Classroom improvements for Sparks MS 21st Century. Bid option #2. Replaced warrant #20949731 that was lost in the mail"/>
    <s v="Sparks MS-2-21st Century classroom"/>
  </r>
  <r>
    <s v="Sparks MS-21st Century classroom-Contractor"/>
    <n v="2"/>
    <s v="Contractor"/>
    <x v="9"/>
    <x v="0"/>
    <x v="17"/>
    <x v="20"/>
    <x v="45"/>
    <x v="133"/>
    <s v="2022/23"/>
    <m/>
    <x v="62"/>
    <n v="0"/>
    <n v="88373.66"/>
    <s v="Pay app #6"/>
    <d v="2023-05-18T00:00:00"/>
    <s v="000000021019977"/>
    <n v="88373.66"/>
    <s v="03-121296"/>
    <m/>
    <s v="21.0"/>
    <s v="00036.0"/>
    <s v="91001"/>
    <s v="85000"/>
    <n v="6250"/>
    <n v="9301101"/>
    <n v="5.2913459558451434E-2"/>
    <s v="Classroom improvements for Sparks MS 21st Century. Bid option #2"/>
    <s v="Sparks MS-2-21st Century classroom"/>
  </r>
  <r>
    <s v="Sparks MS-21st Century classroom-Contractor"/>
    <n v="2"/>
    <s v="Contractor"/>
    <x v="9"/>
    <x v="0"/>
    <x v="17"/>
    <x v="20"/>
    <x v="45"/>
    <x v="134"/>
    <s v="2022/23"/>
    <m/>
    <x v="62"/>
    <n v="0"/>
    <n v="153140"/>
    <s v="Pay app #7"/>
    <d v="2023-06-27T00:00:00"/>
    <s v="000000021094596"/>
    <n v="153140"/>
    <s v="03-121296"/>
    <m/>
    <s v="21.0"/>
    <s v="00036.0"/>
    <s v="91001"/>
    <s v="85000"/>
    <n v="6250"/>
    <n v="9301101"/>
    <n v="9.1692108222984681E-2"/>
    <s v="Classroom improvements for Sparks MS 21st Century. Bid option #2"/>
    <s v="Sparks MS-2-21st Century classroom"/>
  </r>
  <r>
    <s v="Sparks MS-21st Century classroom-Contractor"/>
    <n v="2"/>
    <s v="Contractor"/>
    <x v="9"/>
    <x v="0"/>
    <x v="17"/>
    <x v="20"/>
    <x v="45"/>
    <x v="135"/>
    <s v="2022/23"/>
    <m/>
    <x v="62"/>
    <n v="0"/>
    <n v="417040.26"/>
    <s v="Pay app #8"/>
    <d v="2023-08-04T00:00:00"/>
    <s v="000000021154020"/>
    <n v="417040.26"/>
    <s v="03-121296"/>
    <m/>
    <s v="21.0"/>
    <s v="00036.0"/>
    <s v="91001"/>
    <s v="85000"/>
    <n v="6250"/>
    <n v="9301101"/>
    <n v="0.2497015845191437"/>
    <s v="Classroom improvements for Sparks MS 21st Century. Bid option #2"/>
    <s v="Sparks MS-2-21st Century classroom"/>
  </r>
  <r>
    <s v="Sparks MS-21st Century classroom-Contractor"/>
    <n v="2"/>
    <s v="Contractor"/>
    <x v="9"/>
    <x v="0"/>
    <x v="17"/>
    <x v="20"/>
    <x v="45"/>
    <x v="136"/>
    <s v="2023/24"/>
    <m/>
    <x v="62"/>
    <n v="0"/>
    <n v="151049.91"/>
    <s v="Pay app #9"/>
    <d v="2023-08-22T00:00:00"/>
    <s v="000000021175345"/>
    <n v="151049.91"/>
    <s v="03-121296"/>
    <m/>
    <s v="21.0"/>
    <s v="00036.0"/>
    <s v="91001"/>
    <s v="85000"/>
    <n v="6250"/>
    <n v="9301101"/>
    <n v="9.0440673206164918E-2"/>
    <s v="Classroom improvements for Sparks MS 21st Century. Bid option #2"/>
    <s v="Sparks MS-2-21st Century classroom"/>
  </r>
  <r>
    <s v="Sparks MS-21st Century classroom-Contractor"/>
    <n v="2"/>
    <s v="Contractor"/>
    <x v="9"/>
    <x v="0"/>
    <x v="17"/>
    <x v="20"/>
    <x v="45"/>
    <x v="137"/>
    <s v="2023/24"/>
    <m/>
    <x v="62"/>
    <n v="0"/>
    <n v="14962.5"/>
    <s v="Pay app #10"/>
    <d v="2023-11-06T00:00:00"/>
    <s v="000000021304956"/>
    <n v="14962.5"/>
    <s v="03-121296"/>
    <m/>
    <s v="21.0"/>
    <s v="00036.0"/>
    <s v="91001"/>
    <s v="85000"/>
    <n v="6250"/>
    <n v="9301101"/>
    <n v="8.9587512686849172E-3"/>
    <s v="Classroom improvements for Sparks MS 21st Century. Bid option #2"/>
    <s v="Sparks MS-2-21st Century classroom"/>
  </r>
  <r>
    <s v="Sparks MS-21st Century classroom-Contractor"/>
    <n v="2"/>
    <s v="Contractor"/>
    <x v="9"/>
    <x v="0"/>
    <x v="17"/>
    <x v="20"/>
    <x v="45"/>
    <x v="138"/>
    <s v="2023/24"/>
    <m/>
    <x v="62"/>
    <n v="0"/>
    <n v="36255.040000000001"/>
    <s v="Pay app #11"/>
    <d v="2024-01-19T00:00:00"/>
    <s v="000000021417631"/>
    <n v="36255.040000000001"/>
    <s v="03-121296"/>
    <m/>
    <s v="21.0"/>
    <s v="00036.0"/>
    <s v="91001"/>
    <s v="85000"/>
    <n v="6250"/>
    <n v="9301101"/>
    <n v="2.1707594693147699E-2"/>
    <s v="Classroom improvements for Sparks MS 21st Century. Bid option #2"/>
    <s v="Sparks MS-2-21st Century classroom"/>
  </r>
  <r>
    <s v="Sparks MS-21st Century classroom-Contractor"/>
    <n v="2"/>
    <s v="Contractor"/>
    <x v="9"/>
    <x v="0"/>
    <x v="17"/>
    <x v="20"/>
    <x v="45"/>
    <x v="139"/>
    <s v="2024/25"/>
    <m/>
    <x v="62"/>
    <n v="0"/>
    <n v="2851.07"/>
    <s v="Pay app #12"/>
    <d v="2025-03-03T00:00:00"/>
    <s v="000000022060966"/>
    <n v="2851.07"/>
    <s v="03-121296"/>
    <m/>
    <s v="21.0"/>
    <s v="00036.0"/>
    <s v="91001"/>
    <s v="85000"/>
    <n v="6250"/>
    <n v="9301101"/>
    <n v="1.7070694723214375E-3"/>
    <s v="Classroom improvements for Sparks MS 21st Century. Bid option #2"/>
    <s v="Sparks MS-2-21st Century classroom"/>
  </r>
  <r>
    <s v="Sparks MS-21st Century classroom-Contractor"/>
    <n v="2"/>
    <s v="Contractor"/>
    <x v="9"/>
    <x v="0"/>
    <x v="17"/>
    <x v="20"/>
    <x v="45"/>
    <x v="139"/>
    <s v="2024/25"/>
    <s v="23-2752"/>
    <x v="62"/>
    <n v="0"/>
    <n v="83507.75"/>
    <s v="Pay app #13"/>
    <d v="2025-03-03T00:00:00"/>
    <s v="000000022060966"/>
    <n v="83507.75"/>
    <s v="03-121296"/>
    <m/>
    <s v="21.0"/>
    <s v="00036.0"/>
    <s v="91001"/>
    <s v="85000"/>
    <n v="6250"/>
    <n v="9301101"/>
    <n v="5.000001077744514E-2"/>
    <s v="Classroom improvements for Sparks MS 21st Century. Bid option #2"/>
    <s v="Sparks MS-2-21st Century classroom"/>
  </r>
  <r>
    <s v="Workman HS-21st Century classroom-Contractor"/>
    <n v="5"/>
    <s v="Contractor"/>
    <x v="12"/>
    <x v="0"/>
    <x v="17"/>
    <x v="20"/>
    <x v="46"/>
    <x v="22"/>
    <s v="2023/24"/>
    <m/>
    <x v="63"/>
    <n v="0"/>
    <n v="339397"/>
    <s v="Pay app #1"/>
    <d v="2024-03-21T00:00:00"/>
    <s v="000000021522379"/>
    <n v="339397"/>
    <m/>
    <m/>
    <s v="21.0"/>
    <s v="00036.0"/>
    <s v="91001"/>
    <s v="85000"/>
    <n v="6250"/>
    <n v="9431101"/>
    <n v="0.16317163461538461"/>
    <s v="Classroom improvements for Workman HS.  Bid #2023-24.05 Measure BB Bond Base Bid #2"/>
    <s v="Workman HS-5-21st Century classroom"/>
  </r>
  <r>
    <s v="Workman HS-21st Century classroom-Contractor"/>
    <n v="5"/>
    <s v="Contractor"/>
    <x v="12"/>
    <x v="0"/>
    <x v="17"/>
    <x v="20"/>
    <x v="46"/>
    <x v="141"/>
    <s v="2023/24"/>
    <m/>
    <x v="63"/>
    <n v="0"/>
    <n v="114133"/>
    <s v="Pay app #2"/>
    <d v="2024-04-01T00:00:00"/>
    <s v="000000021537938"/>
    <n v="114133"/>
    <m/>
    <m/>
    <s v="21.0"/>
    <s v="00036.0"/>
    <s v="91001"/>
    <s v="85000"/>
    <n v="6250"/>
    <n v="9431101"/>
    <n v="5.4871634615384614E-2"/>
    <s v="Classroom improvements for Workman HS.  Bid #2023-24.05 Measure BB Bond Base Bid #2"/>
    <s v="Workman HS-5-21st Century classroom"/>
  </r>
  <r>
    <s v="Workman HS-21st Century classroom-Contractor"/>
    <n v="5"/>
    <s v="Contractor"/>
    <x v="12"/>
    <x v="0"/>
    <x v="17"/>
    <x v="20"/>
    <x v="46"/>
    <x v="142"/>
    <s v="2023/24"/>
    <m/>
    <x v="63"/>
    <n v="0"/>
    <n v="232275"/>
    <s v="Pay app #3"/>
    <d v="2024-05-15T00:00:00"/>
    <s v="000000021616467"/>
    <n v="232275"/>
    <m/>
    <m/>
    <s v="21.0"/>
    <s v="00036.0"/>
    <s v="91001"/>
    <s v="85000"/>
    <n v="6250"/>
    <n v="9431101"/>
    <n v="0.11167067307692308"/>
    <s v="Classroom improvements for Workman HS.  Bid #2023-24.05 Measure BB Bond Base Bid #2"/>
    <s v="Workman HS-5-21st Century classroom"/>
  </r>
  <r>
    <s v="Workman HS-21st Century classroom-Contractor"/>
    <n v="5"/>
    <s v="Contractor"/>
    <x v="12"/>
    <x v="0"/>
    <x v="17"/>
    <x v="20"/>
    <x v="46"/>
    <x v="142"/>
    <s v="2023/24"/>
    <m/>
    <x v="63"/>
    <n v="0"/>
    <n v="138700"/>
    <s v="Pay app #4"/>
    <d v="2024-05-15T00:00:00"/>
    <s v="000000021616467"/>
    <n v="138700"/>
    <m/>
    <m/>
    <s v="21.0"/>
    <s v="00036.0"/>
    <s v="91001"/>
    <s v="85000"/>
    <n v="6250"/>
    <n v="9431101"/>
    <n v="6.6682692307692304E-2"/>
    <s v="Classroom improvements for Workman HS.  Bid #2023-24.05 Measure BB Bond Base Bid #2"/>
    <s v="Workman HS-5-21st Century classroom"/>
  </r>
  <r>
    <s v="Workman HS-21st Century classroom-Contractor"/>
    <n v="5"/>
    <s v="Contractor"/>
    <x v="12"/>
    <x v="0"/>
    <x v="17"/>
    <x v="20"/>
    <x v="46"/>
    <x v="143"/>
    <s v="2023/24"/>
    <m/>
    <x v="63"/>
    <n v="0"/>
    <n v="373559"/>
    <s v="Pay app #5"/>
    <d v="2024-06-18T00:00:00"/>
    <s v="000000021676277"/>
    <n v="373559"/>
    <m/>
    <m/>
    <s v="21.0"/>
    <s v="00036.0"/>
    <s v="91001"/>
    <s v="85000"/>
    <n v="6250"/>
    <n v="9431101"/>
    <n v="0.17959567307692309"/>
    <s v="Classroom improvements for Workman HS.  Bid #2023-24.05 Measure BB Bond Base Bid #2"/>
    <s v="Workman HS-5-21st Century classroom"/>
  </r>
  <r>
    <s v="Workman HS-21st Century classroom-Contractor"/>
    <n v="5"/>
    <s v="Contractor"/>
    <x v="12"/>
    <x v="0"/>
    <x v="17"/>
    <x v="20"/>
    <x v="46"/>
    <x v="144"/>
    <s v="2023/24"/>
    <m/>
    <x v="63"/>
    <n v="0"/>
    <n v="207271"/>
    <s v="Pay app #6"/>
    <d v="2024-07-12T00:00:00"/>
    <s v="000000021720369"/>
    <n v="207271"/>
    <m/>
    <m/>
    <s v="21.0"/>
    <s v="00036.0"/>
    <s v="91001"/>
    <s v="85000"/>
    <n v="6250"/>
    <n v="9431101"/>
    <n v="9.9649519230769229E-2"/>
    <s v="Classroom improvements for Workman HS.  Bid #2023-24.05 Measure BB Bond Base Bid #2"/>
    <s v="Workman HS-5-21st Century classroom"/>
  </r>
  <r>
    <s v="Workman HS-21st Century classroom-Contractor"/>
    <n v="5"/>
    <s v="Contractor"/>
    <x v="12"/>
    <x v="0"/>
    <x v="17"/>
    <x v="20"/>
    <x v="46"/>
    <x v="145"/>
    <s v="2024/25"/>
    <m/>
    <x v="63"/>
    <n v="0"/>
    <n v="173650.5"/>
    <s v="Pay app #7"/>
    <d v="2024-08-15T00:00:00"/>
    <s v="000000021760476"/>
    <n v="173650.5"/>
    <m/>
    <m/>
    <s v="21.0"/>
    <s v="00036.0"/>
    <s v="91001"/>
    <s v="85000"/>
    <n v="6250"/>
    <n v="9431101"/>
    <n v="8.3485817307692306E-2"/>
    <s v="Classroom improvements for Workman HS.  Bid #2023-24.05 Measure BB Bond Base Bid #2"/>
    <s v="Workman HS-5-21st Century classroom"/>
  </r>
  <r>
    <s v="Workman HS-21st Century classroom-Contractor"/>
    <n v="5"/>
    <s v="Contractor"/>
    <x v="12"/>
    <x v="0"/>
    <x v="17"/>
    <x v="20"/>
    <x v="46"/>
    <x v="146"/>
    <s v="2024/25"/>
    <m/>
    <x v="63"/>
    <n v="0"/>
    <n v="143269.5"/>
    <s v="Pay app #8"/>
    <d v="2024-10-07T00:00:00"/>
    <s v="000000021837006"/>
    <n v="143269.5"/>
    <m/>
    <m/>
    <s v="21.0"/>
    <s v="00036.0"/>
    <s v="91001"/>
    <s v="85000"/>
    <n v="6250"/>
    <n v="9431101"/>
    <n v="6.8879567307692305E-2"/>
    <s v="Classroom improvements for Workman HS.  Bid #2023-24.05 Measure BB Bond Base Bid #2"/>
    <s v="Workman HS-5-21st Century classroom"/>
  </r>
  <r>
    <s v="Workman HS-21st Century classroom-Contractor"/>
    <n v="5"/>
    <s v="Contractor"/>
    <x v="12"/>
    <x v="0"/>
    <x v="17"/>
    <x v="20"/>
    <x v="46"/>
    <x v="147"/>
    <s v="2024/25"/>
    <m/>
    <x v="63"/>
    <n v="0"/>
    <n v="79894.97"/>
    <s v="Pay app #9"/>
    <d v="2024-11-19T00:00:00"/>
    <s v="000000021908450"/>
    <n v="79894.97"/>
    <m/>
    <m/>
    <s v="21.0"/>
    <s v="00036.0"/>
    <s v="91001"/>
    <s v="85000"/>
    <n v="6250"/>
    <n v="9431101"/>
    <n v="3.8411043269230769E-2"/>
    <s v="Classroom improvements for Workman HS.  Bid #2023-24.05 Measure BB Bond Base Bid #2"/>
    <s v="Workman HS-5-21st Century classroom"/>
  </r>
  <r>
    <s v="Workman HS-21st Century classroom-Contractor"/>
    <n v="5"/>
    <s v="Contractor"/>
    <x v="12"/>
    <x v="0"/>
    <x v="17"/>
    <x v="20"/>
    <x v="46"/>
    <x v="148"/>
    <s v="2024/25"/>
    <m/>
    <x v="63"/>
    <n v="0"/>
    <n v="19760"/>
    <s v="Pay app #10"/>
    <d v="2025-02-21T00:00:00"/>
    <s v="000000022046808"/>
    <n v="19760"/>
    <m/>
    <m/>
    <s v="21.0"/>
    <s v="00036.0"/>
    <s v="91001"/>
    <s v="85000"/>
    <n v="6250"/>
    <n v="9431101"/>
    <n v="9.4999999999999998E-3"/>
    <s v="Classroom improvements for Workman HS.  Bid #2023-24.05 Measure BB Bond Base Bid #2"/>
    <s v="Workman HS-5-21st Century classroom"/>
  </r>
  <r>
    <s v="Workman HS-21st Century classroom-Contractor"/>
    <n v="5"/>
    <s v="Contractor"/>
    <x v="12"/>
    <x v="0"/>
    <x v="17"/>
    <x v="20"/>
    <x v="46"/>
    <x v="149"/>
    <s v="2024/25"/>
    <m/>
    <x v="63"/>
    <n v="0"/>
    <n v="95890"/>
    <s v="Pay app #11R"/>
    <d v="2025-03-25T00:00:00"/>
    <s v="000000022101957"/>
    <n v="95890"/>
    <m/>
    <m/>
    <s v="21.0"/>
    <s v="00036.0"/>
    <s v="91001"/>
    <s v="85000"/>
    <n v="6250"/>
    <n v="9431101"/>
    <n v="4.6100961538461535E-2"/>
    <s v="Classroom improvements for Workman HS.  Bid #2023-24.05 Measure BB Bond Base Bid #2"/>
    <s v="Workman HS-5-21st Century classroom"/>
  </r>
  <r>
    <s v="Workman HS-21st Century classroom-Contractor"/>
    <n v="5"/>
    <s v="Contractor"/>
    <x v="12"/>
    <x v="0"/>
    <x v="17"/>
    <x v="20"/>
    <x v="46"/>
    <x v="78"/>
    <s v="2025/26"/>
    <s v="24-4844"/>
    <x v="63"/>
    <n v="162200.03000000003"/>
    <n v="162200.03000000003"/>
    <m/>
    <m/>
    <m/>
    <n v="0"/>
    <m/>
    <m/>
    <s v="21.0"/>
    <s v="00036.0"/>
    <s v="91001"/>
    <s v="85000"/>
    <n v="6250"/>
    <n v="9431101"/>
    <n v="0"/>
    <s v="Classroom improvements for Workman HS.  Bid #2023-24.05 Measure BB Bond Base Bid #2"/>
    <s v="Workman HS-5-21st Century classroom"/>
  </r>
  <r>
    <s v="Los Altos HS-21st Century classroom-Contractor"/>
    <n v="5"/>
    <s v="Contractor"/>
    <x v="11"/>
    <x v="0"/>
    <x v="17"/>
    <x v="20"/>
    <x v="47"/>
    <x v="150"/>
    <s v="2023/24"/>
    <m/>
    <x v="64"/>
    <n v="0"/>
    <n v="242725"/>
    <s v="Pay app #1"/>
    <d v="2024-05-22T00:00:00"/>
    <s v="000000021629623"/>
    <n v="242725"/>
    <m/>
    <m/>
    <s v="21.0"/>
    <s v="00036.0"/>
    <s v="91001"/>
    <s v="85000"/>
    <n v="6250"/>
    <n v="9411101"/>
    <n v="9.9071428571428574E-2"/>
    <s v="Classroom improvements for Los Altos HS.  Bid #2023-24.08 Measure BB Bond Bid Bundle #5 High School Refresh"/>
    <s v="Los Altos HS-5-21st Century classroom"/>
  </r>
  <r>
    <s v="Los Altos HS-21st Century classroom-Contractor"/>
    <n v="5"/>
    <s v="Contractor"/>
    <x v="11"/>
    <x v="0"/>
    <x v="17"/>
    <x v="20"/>
    <x v="47"/>
    <x v="143"/>
    <s v="2023/24"/>
    <m/>
    <x v="64"/>
    <n v="0"/>
    <n v="137085"/>
    <s v="Pay app #2"/>
    <d v="2024-06-18T00:00:00"/>
    <s v="000000021676277"/>
    <n v="137085"/>
    <m/>
    <m/>
    <s v="21.0"/>
    <s v="00036.0"/>
    <s v="91001"/>
    <s v="85000"/>
    <n v="6250"/>
    <n v="9411101"/>
    <n v="5.5953061224489793E-2"/>
    <s v="Classroom improvements for Los Altos HS.  Bid #2023-24.08 Measure BB Bond Bid Bundle #5 High School Refresh"/>
    <s v="Los Altos HS-5-21st Century classroom"/>
  </r>
  <r>
    <s v="Los Altos HS-21st Century classroom-Contractor"/>
    <n v="5"/>
    <s v="Contractor"/>
    <x v="11"/>
    <x v="0"/>
    <x v="17"/>
    <x v="20"/>
    <x v="47"/>
    <x v="143"/>
    <s v="2023/24"/>
    <m/>
    <x v="64"/>
    <n v="0"/>
    <n v="312835"/>
    <s v="Pay app #3"/>
    <d v="2024-06-18T00:00:00"/>
    <s v="000000021676277"/>
    <n v="312835"/>
    <m/>
    <m/>
    <s v="21.0"/>
    <s v="00036.0"/>
    <s v="91001"/>
    <s v="85000"/>
    <n v="6250"/>
    <n v="9411101"/>
    <n v="0.12768775510204081"/>
    <s v="Classroom improvements for Los Altos HS.  Bid #2023-24.08 Measure BB Bond Bid Bundle #5 High School Refresh"/>
    <s v="Los Altos HS-5-21st Century classroom"/>
  </r>
  <r>
    <s v="Los Altos HS-21st Century classroom-Contractor"/>
    <n v="5"/>
    <s v="Contractor"/>
    <x v="11"/>
    <x v="0"/>
    <x v="17"/>
    <x v="20"/>
    <x v="47"/>
    <x v="144"/>
    <s v="2023/24"/>
    <m/>
    <x v="64"/>
    <n v="0"/>
    <n v="191833.5"/>
    <s v="Pay app #4"/>
    <d v="2024-07-12T00:00:00"/>
    <s v="000000021720369"/>
    <n v="191833.5"/>
    <m/>
    <m/>
    <s v="21.0"/>
    <s v="00036.0"/>
    <s v="91001"/>
    <s v="85000"/>
    <n v="6250"/>
    <n v="9411101"/>
    <n v="7.8299387755102035E-2"/>
    <s v="Classroom improvements for Los Altos HS.  Bid #2023-24.08 Measure BB Bond Bid Bundle #5 High School Refresh"/>
    <s v="Los Altos HS-5-21st Century classroom"/>
  </r>
  <r>
    <s v="Los Altos HS-21st Century classroom-Contractor"/>
    <n v="5"/>
    <s v="Contractor"/>
    <x v="11"/>
    <x v="0"/>
    <x v="17"/>
    <x v="20"/>
    <x v="47"/>
    <x v="145"/>
    <s v="2024/25"/>
    <m/>
    <x v="64"/>
    <n v="0"/>
    <n v="293141.5"/>
    <s v="Pay app #5"/>
    <d v="2024-08-15T00:00:00"/>
    <s v="000000021760476"/>
    <n v="293141.5"/>
    <m/>
    <m/>
    <s v="21.0"/>
    <s v="00036.0"/>
    <s v="91001"/>
    <s v="85000"/>
    <n v="6250"/>
    <n v="9411101"/>
    <n v="0.1196495918367347"/>
    <s v="Classroom improvements for Los Altos HS.  Bid #2023-24.08 Measure BB Bond Bid Bundle #5 High School Refresh"/>
    <s v="Los Altos HS-5-21st Century classroom"/>
  </r>
  <r>
    <s v="Los Altos HS-21st Century classroom-Contractor"/>
    <n v="5"/>
    <s v="Contractor"/>
    <x v="11"/>
    <x v="0"/>
    <x v="17"/>
    <x v="20"/>
    <x v="47"/>
    <x v="146"/>
    <s v="2024/25"/>
    <m/>
    <x v="64"/>
    <n v="0"/>
    <n v="120555"/>
    <s v="Pay app #6"/>
    <d v="2024-10-07T00:00:00"/>
    <s v="000000021837006"/>
    <n v="120555"/>
    <m/>
    <m/>
    <s v="21.0"/>
    <s v="00036.0"/>
    <s v="91001"/>
    <s v="85000"/>
    <n v="6250"/>
    <n v="9411101"/>
    <n v="4.9206122448979595E-2"/>
    <s v="Classroom improvements for Los Altos HS.  Bid #2023-24.08 Measure BB Bond Bid Bundle #5 High School Refresh"/>
    <s v="Los Altos HS-5-21st Century classroom"/>
  </r>
  <r>
    <s v="Los Altos HS-21st Century classroom-Contractor"/>
    <n v="5"/>
    <s v="Contractor"/>
    <x v="11"/>
    <x v="0"/>
    <x v="17"/>
    <x v="20"/>
    <x v="47"/>
    <x v="147"/>
    <s v="2024/25"/>
    <m/>
    <x v="64"/>
    <n v="0"/>
    <n v="197125"/>
    <s v="Pay app #7"/>
    <d v="2024-11-19T00:00:00"/>
    <s v="000000021908450"/>
    <n v="197125"/>
    <m/>
    <m/>
    <s v="21.0"/>
    <s v="00036.0"/>
    <s v="91001"/>
    <s v="85000"/>
    <n v="6250"/>
    <n v="9411101"/>
    <n v="8.0459183673469381E-2"/>
    <s v="Classroom improvements for Los Altos HS.  Bid #2023-24.08 Measure BB Bond Bid Bundle #5 High School Refresh"/>
    <s v="Los Altos HS-5-21st Century classroom"/>
  </r>
  <r>
    <s v="Los Altos HS-21st Century classroom-Contractor"/>
    <n v="5"/>
    <s v="Contractor"/>
    <x v="11"/>
    <x v="0"/>
    <x v="17"/>
    <x v="20"/>
    <x v="47"/>
    <x v="151"/>
    <s v="2024/25"/>
    <m/>
    <x v="64"/>
    <n v="0"/>
    <n v="103360"/>
    <s v="Pay app #8"/>
    <d v="2024-12-05T00:00:00"/>
    <s v="000000021932429"/>
    <n v="103360"/>
    <m/>
    <m/>
    <s v="21.0"/>
    <s v="00036.0"/>
    <s v="91001"/>
    <s v="85000"/>
    <n v="6250"/>
    <n v="9411101"/>
    <n v="4.2187755102040814E-2"/>
    <s v="Classroom improvements for Los Altos HS.  Bid #2023-24.08 Measure BB Bond Bid Bundle #5 High School Refresh"/>
    <s v="Los Altos HS-5-21st Century classroom"/>
  </r>
  <r>
    <s v="Los Altos HS-21st Century classroom-Contractor"/>
    <n v="5"/>
    <s v="Contractor"/>
    <x v="11"/>
    <x v="0"/>
    <x v="17"/>
    <x v="20"/>
    <x v="47"/>
    <x v="152"/>
    <s v="2024/25"/>
    <m/>
    <x v="64"/>
    <n v="0"/>
    <n v="224010"/>
    <s v="Pay app #9"/>
    <d v="2025-01-28T00:00:00"/>
    <s v="000000022007277"/>
    <n v="224010"/>
    <m/>
    <m/>
    <s v="21.0"/>
    <s v="00036.0"/>
    <s v="91001"/>
    <s v="85000"/>
    <n v="6250"/>
    <n v="9411101"/>
    <n v="9.1432653061224486E-2"/>
    <s v="Classroom improvements for Los Altos HS.  Bid #2023-24.08 Measure BB Bond Bid Bundle #5 High School Refresh"/>
    <s v="Los Altos HS-5-21st Century classroom"/>
  </r>
  <r>
    <s v="Los Altos HS-21st Century classroom-Contractor"/>
    <n v="5"/>
    <s v="Contractor"/>
    <x v="11"/>
    <x v="0"/>
    <x v="17"/>
    <x v="20"/>
    <x v="47"/>
    <x v="153"/>
    <s v="2024/25"/>
    <m/>
    <x v="64"/>
    <n v="0"/>
    <n v="370018.58"/>
    <s v="Pay app #10"/>
    <d v="2025-04-28T00:00:00"/>
    <s v="000000022156276"/>
    <n v="370018.58"/>
    <m/>
    <m/>
    <s v="21.0"/>
    <s v="00036.0"/>
    <s v="91001"/>
    <s v="85000"/>
    <n v="6250"/>
    <n v="9411101"/>
    <n v="0.15102799183673471"/>
    <s v="Classroom improvements for Los Altos HS.  Bid #2023-24.08 Measure BB Bond Bid Bundle #5 High School Refresh"/>
    <s v="Los Altos HS-5-21st Century classroom"/>
  </r>
  <r>
    <s v="Los Altos HS-21st Century classroom-Contractor"/>
    <n v="5"/>
    <s v="Contractor"/>
    <x v="11"/>
    <x v="0"/>
    <x v="17"/>
    <x v="20"/>
    <x v="47"/>
    <x v="154"/>
    <s v="2024/25"/>
    <m/>
    <x v="64"/>
    <n v="0"/>
    <n v="115404.66"/>
    <s v="Pay app #11"/>
    <d v="2025-07-17T00:00:00"/>
    <s v="000000022296532"/>
    <n v="115404.66"/>
    <m/>
    <m/>
    <s v="21.0"/>
    <s v="00036.0"/>
    <s v="91001"/>
    <s v="85000"/>
    <n v="6250"/>
    <n v="9411101"/>
    <n v="4.710394285714286E-2"/>
    <s v="Classroom improvements for Los Altos HS.  Bid #2023-24.08 Measure BB Bond Bid Bundle #5 High School Refresh"/>
    <s v="Los Altos HS-5-21st Century classroom"/>
  </r>
  <r>
    <s v="Los Altos HS-21st Century classroom-Contractor"/>
    <n v="5"/>
    <s v="Contractor"/>
    <x v="11"/>
    <x v="0"/>
    <x v="17"/>
    <x v="20"/>
    <x v="47"/>
    <x v="78"/>
    <s v="2025/26"/>
    <s v="24-5720"/>
    <x v="64"/>
    <n v="141906.75999999978"/>
    <n v="141906.75999999978"/>
    <m/>
    <m/>
    <m/>
    <n v="0"/>
    <m/>
    <m/>
    <s v="21.0"/>
    <s v="00036.0"/>
    <s v="91001"/>
    <s v="85000"/>
    <n v="6250"/>
    <n v="9411101"/>
    <n v="0"/>
    <s v="Classroom improvements for Los Altos HS.  Bid #2023-24.08 Measure BB Bond Bid Bundle #5 High School Refresh"/>
    <s v="Los Altos HS-5-21st Century classroom"/>
  </r>
  <r>
    <s v="Wilson HS-21st Century classroom-Contractor"/>
    <n v="5"/>
    <s v="Contractor"/>
    <x v="19"/>
    <x v="0"/>
    <x v="17"/>
    <x v="20"/>
    <x v="47"/>
    <x v="150"/>
    <s v="2023/24"/>
    <m/>
    <x v="65"/>
    <n v="0"/>
    <n v="242250"/>
    <s v="Pay app #1"/>
    <d v="2024-05-22T00:00:00"/>
    <s v="000000021629623"/>
    <n v="242250"/>
    <m/>
    <m/>
    <s v="21.0"/>
    <s v="00036.0"/>
    <s v="91001"/>
    <s v="85000"/>
    <n v="6250"/>
    <n v="9421101"/>
    <n v="0.10308510638297873"/>
    <s v="Classroom improvements for Wilson HS.  Bid #2023-24.08 Measure BB Bond Bid Bundle #5 High School Refresh"/>
    <s v="Wilson HS-5-21st Century classroom"/>
  </r>
  <r>
    <s v="Wilson HS-21st Century classroom-Contractor"/>
    <n v="5"/>
    <s v="Contractor"/>
    <x v="19"/>
    <x v="0"/>
    <x v="17"/>
    <x v="20"/>
    <x v="47"/>
    <x v="150"/>
    <s v="2023/24"/>
    <m/>
    <x v="65"/>
    <n v="0"/>
    <n v="178410"/>
    <s v="Pay app #2"/>
    <d v="2024-05-22T00:00:00"/>
    <s v="000000021629623"/>
    <n v="178410"/>
    <m/>
    <m/>
    <s v="21.0"/>
    <s v="00036.0"/>
    <s v="91001"/>
    <s v="85000"/>
    <n v="6250"/>
    <n v="9421101"/>
    <n v="7.5919148936170217E-2"/>
    <s v="Classroom improvements for Wilson HS.  Bid #2023-24.08 Measure BB Bond Bid Bundle #5 High School Refresh"/>
    <s v="Wilson HS-5-21st Century classroom"/>
  </r>
  <r>
    <s v="Wilson HS-21st Century classroom-Contractor"/>
    <n v="5"/>
    <s v="Contractor"/>
    <x v="19"/>
    <x v="0"/>
    <x v="17"/>
    <x v="20"/>
    <x v="47"/>
    <x v="143"/>
    <s v="2023/24"/>
    <m/>
    <x v="65"/>
    <n v="0"/>
    <n v="308085"/>
    <s v="Pay app #3"/>
    <d v="2024-06-18T00:00:00"/>
    <s v="000000021676277"/>
    <n v="308085"/>
    <m/>
    <m/>
    <s v="21.0"/>
    <s v="00036.0"/>
    <s v="91001"/>
    <s v="85000"/>
    <n v="6250"/>
    <n v="9421101"/>
    <n v="0.13109999999999999"/>
    <s v="Classroom improvements for Wilson HS.  Bid #2023-24.08 Measure BB Bond Bid Bundle #5 High School Refresh"/>
    <s v="Wilson HS-5-21st Century classroom"/>
  </r>
  <r>
    <s v="Wilson HS-21st Century classroom-Contractor"/>
    <n v="5"/>
    <s v="Contractor"/>
    <x v="19"/>
    <x v="0"/>
    <x v="17"/>
    <x v="20"/>
    <x v="47"/>
    <x v="144"/>
    <s v="2023/24"/>
    <m/>
    <x v="65"/>
    <n v="0"/>
    <n v="263387.5"/>
    <s v="Pay app #4"/>
    <d v="2024-07-12T00:00:00"/>
    <s v="000000021720369"/>
    <n v="263387.5"/>
    <m/>
    <m/>
    <s v="21.0"/>
    <s v="00036.0"/>
    <s v="91001"/>
    <s v="85000"/>
    <n v="6250"/>
    <n v="9421101"/>
    <n v="0.11207978723404255"/>
    <s v="Classroom improvements for Wilson HS.  Bid #2023-24.08 Measure BB Bond Bid Bundle #5 High School Refresh"/>
    <s v="Wilson HS-5-21st Century classroom"/>
  </r>
  <r>
    <s v="Wilson HS-21st Century classroom-Contractor"/>
    <n v="5"/>
    <s v="Contractor"/>
    <x v="19"/>
    <x v="0"/>
    <x v="17"/>
    <x v="20"/>
    <x v="47"/>
    <x v="145"/>
    <s v="2024/25"/>
    <m/>
    <x v="65"/>
    <n v="0"/>
    <n v="326942.5"/>
    <s v="Pay app #5"/>
    <d v="2024-08-15T00:00:00"/>
    <s v="000000021760476"/>
    <n v="326942.5"/>
    <m/>
    <m/>
    <s v="21.0"/>
    <s v="00036.0"/>
    <s v="91001"/>
    <s v="85000"/>
    <n v="6250"/>
    <n v="9421101"/>
    <n v="0.1391244680851064"/>
    <s v="Classroom improvements for Wilson HS.  Bid #2023-24.08 Measure BB Bond Bid Bundle #5 High School Refresh"/>
    <s v="Wilson HS-5-21st Century classroom"/>
  </r>
  <r>
    <s v="Wilson HS-21st Century classroom-Contractor"/>
    <n v="5"/>
    <s v="Contractor"/>
    <x v="19"/>
    <x v="0"/>
    <x v="17"/>
    <x v="20"/>
    <x v="47"/>
    <x v="146"/>
    <s v="2024/25"/>
    <m/>
    <x v="65"/>
    <n v="0"/>
    <n v="132240"/>
    <s v="Pay app #6"/>
    <d v="2024-10-07T00:00:00"/>
    <s v="000000021837006"/>
    <n v="132240"/>
    <m/>
    <m/>
    <s v="21.0"/>
    <s v="00036.0"/>
    <s v="91001"/>
    <s v="85000"/>
    <n v="6250"/>
    <n v="9421101"/>
    <n v="5.6272340425531912E-2"/>
    <s v="Classroom improvements for Wilson HS.  Bid #2023-24.08 Measure BB Bond Bid Bundle #5 High School Refresh"/>
    <s v="Wilson HS-5-21st Century classroom"/>
  </r>
  <r>
    <s v="Wilson HS-21st Century classroom-Contractor"/>
    <n v="5"/>
    <s v="Contractor"/>
    <x v="19"/>
    <x v="0"/>
    <x v="17"/>
    <x v="20"/>
    <x v="47"/>
    <x v="147"/>
    <s v="2024/25"/>
    <m/>
    <x v="65"/>
    <n v="0"/>
    <n v="183160"/>
    <s v="Pay app #7"/>
    <d v="2024-11-19T00:00:00"/>
    <s v="000000021908450"/>
    <n v="183160"/>
    <m/>
    <m/>
    <s v="21.0"/>
    <s v="00036.0"/>
    <s v="91001"/>
    <s v="85000"/>
    <n v="6250"/>
    <n v="9421101"/>
    <n v="7.7940425531914895E-2"/>
    <s v="Classroom improvements for Wilson HS.  Bid #2023-24.08 Measure BB Bond Bid Bundle #5 High School Refresh"/>
    <s v="Wilson HS-5-21st Century classroom"/>
  </r>
  <r>
    <s v="Wilson HS-21st Century classroom-Contractor"/>
    <n v="5"/>
    <s v="Contractor"/>
    <x v="19"/>
    <x v="0"/>
    <x v="17"/>
    <x v="20"/>
    <x v="47"/>
    <x v="151"/>
    <s v="2024/25"/>
    <m/>
    <x v="65"/>
    <n v="0"/>
    <n v="95285"/>
    <s v="Pay app #8"/>
    <d v="2024-12-05T00:00:00"/>
    <s v="000000021932429"/>
    <n v="95285"/>
    <m/>
    <m/>
    <s v="21.0"/>
    <s v="00036.0"/>
    <s v="91001"/>
    <s v="85000"/>
    <n v="6250"/>
    <n v="9421101"/>
    <n v="4.0546808510638299E-2"/>
    <s v="Classroom improvements for Wilson HS.  Bid #2023-24.08 Measure BB Bond Bid Bundle #5 High School Refresh"/>
    <s v="Wilson HS-5-21st Century classroom"/>
  </r>
  <r>
    <s v="Wilson HS-21st Century classroom-Contractor"/>
    <n v="5"/>
    <s v="Contractor"/>
    <x v="19"/>
    <x v="0"/>
    <x v="17"/>
    <x v="20"/>
    <x v="47"/>
    <x v="152"/>
    <s v="2024/25"/>
    <m/>
    <x v="65"/>
    <n v="0"/>
    <n v="154327.5"/>
    <s v="Pay app #9"/>
    <d v="2025-01-28T00:00:00"/>
    <s v="000000022007277"/>
    <n v="154327.5"/>
    <m/>
    <m/>
    <s v="21.0"/>
    <s v="00036.0"/>
    <s v="91001"/>
    <s v="85000"/>
    <n v="6250"/>
    <n v="9421101"/>
    <n v="6.5671276595744676E-2"/>
    <s v="Classroom improvements for Wilson HS.  Bid #2023-24.08 Measure BB Bond Bid Bundle #5 High School Refresh"/>
    <s v="Wilson HS-5-21st Century classroom"/>
  </r>
  <r>
    <s v="Wilson HS-21st Century classroom-Contractor"/>
    <n v="5"/>
    <s v="Contractor"/>
    <x v="19"/>
    <x v="0"/>
    <x v="17"/>
    <x v="20"/>
    <x v="47"/>
    <x v="155"/>
    <s v="2024/25"/>
    <m/>
    <x v="65"/>
    <n v="0"/>
    <n v="159671.13"/>
    <s v="Pay app #10"/>
    <d v="2025-05-19T00:00:00"/>
    <s v="000000022193345"/>
    <n v="159671.13"/>
    <m/>
    <m/>
    <s v="21.0"/>
    <s v="00036.0"/>
    <s v="91001"/>
    <s v="85000"/>
    <n v="6250"/>
    <n v="9421101"/>
    <n v="6.7945161702127665E-2"/>
    <s v="Classroom improvements for Wilson HS.  Bid #2023-24.08 Measure BB Bond Bid Bundle #5 High School Refresh"/>
    <s v="Wilson HS-5-21st Century classroom"/>
  </r>
  <r>
    <s v="Wilson HS-21st Century classroom-Contractor"/>
    <n v="5"/>
    <s v="Contractor"/>
    <x v="19"/>
    <x v="0"/>
    <x v="17"/>
    <x v="20"/>
    <x v="47"/>
    <x v="154"/>
    <s v="2024/25"/>
    <m/>
    <x v="65"/>
    <n v="0"/>
    <n v="107566.24"/>
    <s v="Pay app #11"/>
    <d v="2025-07-17T00:00:00"/>
    <s v="000000022296532"/>
    <n v="107566.24"/>
    <m/>
    <m/>
    <s v="21.0"/>
    <s v="00036.0"/>
    <s v="91001"/>
    <s v="85000"/>
    <n v="6250"/>
    <n v="9421101"/>
    <n v="4.5772868085106388E-2"/>
    <s v="Classroom improvements for Wilson HS.  Bid #2023-24.08 Measure BB Bond Bid Bundle #5 High School Refresh"/>
    <s v="Wilson HS-5-21st Century classroom"/>
  </r>
  <r>
    <s v="Wilson HS-21st Century classroom-Contractor"/>
    <n v="5"/>
    <s v="Contractor"/>
    <x v="19"/>
    <x v="0"/>
    <x v="17"/>
    <x v="20"/>
    <x v="47"/>
    <x v="78"/>
    <s v="2025/26"/>
    <s v="24-5721"/>
    <x v="65"/>
    <n v="198675.12999999989"/>
    <n v="198675.12999999989"/>
    <m/>
    <m/>
    <m/>
    <n v="0"/>
    <m/>
    <m/>
    <s v="21.0"/>
    <s v="00036.0"/>
    <s v="91001"/>
    <s v="85000"/>
    <n v="6250"/>
    <n v="9421101"/>
    <n v="0"/>
    <s v="Classroom improvements for Wilson HS.  Bid #2023-24.08 Measure BB Bond Bid Bundle #5 High School Refresh"/>
    <s v="Wilson HS-5-21st Century classroom"/>
  </r>
  <r>
    <s v="Stimson-21st Century classroom-Contractor"/>
    <n v="4"/>
    <s v="Contractor"/>
    <x v="31"/>
    <x v="0"/>
    <x v="17"/>
    <x v="20"/>
    <x v="47"/>
    <x v="148"/>
    <s v="2024/25"/>
    <m/>
    <x v="66"/>
    <n v="0"/>
    <n v="323073.14"/>
    <s v="Pay app #1"/>
    <d v="2025-02-21T00:00:00"/>
    <s v="000000022046808"/>
    <n v="323073.14"/>
    <m/>
    <m/>
    <s v="21.0"/>
    <s v="00036.0"/>
    <s v="91001"/>
    <s v="85000"/>
    <n v="6250"/>
    <n v="8021101"/>
    <n v="0.71794031111111112"/>
    <s v="Classroom improvements for Stimson.  Bid #2023-24.08 Measure BB Bond Bid Bundle #5 High School Refresh"/>
    <s v="Stimson-4-21st Century classroom"/>
  </r>
  <r>
    <s v="Stimson-21st Century classroom-Contractor"/>
    <n v="4"/>
    <s v="Contractor"/>
    <x v="31"/>
    <x v="0"/>
    <x v="17"/>
    <x v="20"/>
    <x v="47"/>
    <x v="156"/>
    <s v="2024/25"/>
    <m/>
    <x v="66"/>
    <n v="0"/>
    <n v="17003.849999999999"/>
    <s v="Pay app #2"/>
    <d v="2025-05-14T00:00:00"/>
    <s v="000000022186155"/>
    <n v="17003.849999999999"/>
    <m/>
    <m/>
    <s v="21.0"/>
    <s v="00036.0"/>
    <s v="91001"/>
    <s v="85000"/>
    <n v="6250"/>
    <n v="8021101"/>
    <n v="3.7786333333333331E-2"/>
    <s v="Classroom improvements for Stimson.  Bid #2023-24.08 Measure BB Bond Bid Bundle #5 High School Refresh"/>
    <s v="Stimson-4-21st Century classroom"/>
  </r>
  <r>
    <s v="Stimson-21st Century classroom-Contractor"/>
    <n v="4"/>
    <s v="Contractor"/>
    <x v="31"/>
    <x v="0"/>
    <x v="17"/>
    <x v="20"/>
    <x v="47"/>
    <x v="78"/>
    <s v="2025/26"/>
    <s v="24-5722"/>
    <x v="66"/>
    <n v="109923.01000000001"/>
    <n v="109923.01000000001"/>
    <m/>
    <m/>
    <m/>
    <n v="0"/>
    <m/>
    <m/>
    <s v="21.0"/>
    <s v="00036.0"/>
    <s v="91001"/>
    <s v="85000"/>
    <n v="6250"/>
    <n v="8021101"/>
    <n v="0"/>
    <s v="Classroom improvements for Stimson.  Bid #2023-24.08 Measure BB Bond Bid Bundle #5 High School Refresh"/>
    <s v="Stimson-4-21st Century classroom"/>
  </r>
  <r>
    <s v="Baldwin-21st Century classroom-Contractor"/>
    <n v="3"/>
    <s v="Contractor"/>
    <x v="14"/>
    <x v="0"/>
    <x v="17"/>
    <x v="20"/>
    <x v="48"/>
    <x v="140"/>
    <s v="2024/25"/>
    <m/>
    <x v="67"/>
    <n v="0"/>
    <n v="108064.88"/>
    <s v="Pay app #1"/>
    <d v="2025-01-10T00:00:00"/>
    <s v="000000021978995"/>
    <n v="108064.88"/>
    <s v="03-123988"/>
    <m/>
    <s v="21.0"/>
    <s v="00036.0"/>
    <s v="91001"/>
    <s v="85000"/>
    <n v="6250"/>
    <n v="9021101"/>
    <n v="4.2587144827586208E-2"/>
    <s v="Classroom improvements for Baldwin.  Bid #2024-25.01.  Measure BB Bid Bundle #6: Baldwin, California, Los Molinos, &amp; Grazide."/>
    <s v="Baldwin-3-21st Century classroom"/>
  </r>
  <r>
    <s v="Baldwin-21st Century classroom-Contractor"/>
    <n v="3"/>
    <s v="Contractor"/>
    <x v="14"/>
    <x v="0"/>
    <x v="17"/>
    <x v="20"/>
    <x v="48"/>
    <x v="152"/>
    <s v="2024/25"/>
    <m/>
    <x v="67"/>
    <n v="0"/>
    <n v="109423.66"/>
    <s v="Pay app #2"/>
    <d v="2025-01-28T00:00:00"/>
    <s v="000000022007277"/>
    <n v="109423.66"/>
    <s v="03-123988"/>
    <m/>
    <s v="21.0"/>
    <s v="00036.0"/>
    <s v="91001"/>
    <s v="85000"/>
    <n v="6250"/>
    <n v="9021101"/>
    <n v="4.3122624630541874E-2"/>
    <s v="Classroom improvements for Baldwin.  Bid #2024-25.01.  Measure BB Bid Bundle #6: Baldwin, California, Los Molinos, &amp; Grazide."/>
    <s v="Baldwin-3-21st Century classroom"/>
  </r>
  <r>
    <s v="Baldwin-21st Century classroom-Contractor"/>
    <n v="3"/>
    <s v="Contractor"/>
    <x v="14"/>
    <x v="0"/>
    <x v="17"/>
    <x v="20"/>
    <x v="48"/>
    <x v="149"/>
    <s v="2024/25"/>
    <m/>
    <x v="67"/>
    <n v="0"/>
    <n v="415217.07"/>
    <s v="Pay app #3"/>
    <d v="2025-03-25T00:00:00"/>
    <s v="000000022101957"/>
    <n v="415217.07"/>
    <s v="03-123988"/>
    <m/>
    <s v="21.0"/>
    <s v="00036.0"/>
    <s v="91001"/>
    <s v="85000"/>
    <n v="6250"/>
    <n v="9021101"/>
    <n v="0.16363234285714287"/>
    <s v="Classroom improvements for Baldwin.  Bid #2024-25.01.  Measure BB Bid Bundle #6: Baldwin, California, Los Molinos, &amp; Grazide."/>
    <s v="Baldwin-3-21st Century classroom"/>
  </r>
  <r>
    <s v="Baldwin-21st Century classroom-Contractor"/>
    <n v="3"/>
    <s v="Contractor"/>
    <x v="14"/>
    <x v="0"/>
    <x v="17"/>
    <x v="20"/>
    <x v="48"/>
    <x v="153"/>
    <s v="2024/25"/>
    <m/>
    <x v="67"/>
    <n v="0"/>
    <n v="246745.63"/>
    <s v="Pay app #4"/>
    <d v="2025-04-28T00:00:00"/>
    <s v="000000022156276"/>
    <n v="246745.63"/>
    <s v="03-123988"/>
    <m/>
    <s v="21.0"/>
    <s v="00036.0"/>
    <s v="91001"/>
    <s v="85000"/>
    <n v="6250"/>
    <n v="9021101"/>
    <n v="9.723965714285715E-2"/>
    <s v="Classroom improvements for Baldwin.  Bid #2024-25.01.  Measure BB Bid Bundle #6: Baldwin, California, Los Molinos, &amp; Grazide."/>
    <s v="Baldwin-3-21st Century classroom"/>
  </r>
  <r>
    <s v="Baldwin-21st Century classroom-Contractor"/>
    <n v="3"/>
    <s v="Contractor"/>
    <x v="14"/>
    <x v="0"/>
    <x v="17"/>
    <x v="20"/>
    <x v="48"/>
    <x v="157"/>
    <s v="2024/25"/>
    <m/>
    <x v="67"/>
    <n v="0"/>
    <n v="344992.5"/>
    <s v="Pay app #5"/>
    <d v="2025-06-06T00:00:00"/>
    <s v="000000022226495"/>
    <n v="344992.5"/>
    <s v="03-123988"/>
    <m/>
    <s v="21.0"/>
    <s v="00036.0"/>
    <s v="91001"/>
    <s v="85000"/>
    <n v="6250"/>
    <n v="9021101"/>
    <n v="0.13595763546798029"/>
    <s v="Classroom improvements for Baldwin.  Bid #2024-25.01.  Measure BB Bid Bundle #6: Baldwin, California, Los Molinos, &amp; Grazide."/>
    <s v="Baldwin-3-21st Century classroom"/>
  </r>
  <r>
    <s v="Baldwin-21st Century classroom-Contractor"/>
    <n v="3"/>
    <s v="Contractor"/>
    <x v="14"/>
    <x v="0"/>
    <x v="17"/>
    <x v="20"/>
    <x v="48"/>
    <x v="158"/>
    <s v="2024/25"/>
    <m/>
    <x v="67"/>
    <n v="0"/>
    <n v="347619.24"/>
    <s v="Pay app #6"/>
    <d v="2025-07-07T00:00:00"/>
    <s v="000000022275732"/>
    <n v="347619.24"/>
    <s v="03-123988"/>
    <m/>
    <s v="21.0"/>
    <s v="00036.0"/>
    <s v="91001"/>
    <s v="85000"/>
    <n v="6250"/>
    <n v="9021101"/>
    <n v="0.1369928039408867"/>
    <s v="Classroom improvements for Baldwin.  Bid #2024-25.01.  Measure BB Bid Bundle #6: Baldwin, California, Los Molinos, &amp; Grazide."/>
    <s v="Baldwin-3-21st Century classroom"/>
  </r>
  <r>
    <s v="Baldwin-21st Century classroom-Contractor"/>
    <n v="3"/>
    <s v="Contractor"/>
    <x v="14"/>
    <x v="0"/>
    <x v="17"/>
    <x v="20"/>
    <x v="48"/>
    <x v="159"/>
    <s v="2025/26"/>
    <m/>
    <x v="67"/>
    <n v="0"/>
    <n v="220381.95"/>
    <s v="Pay app #7"/>
    <d v="2025-06-08T00:00:00"/>
    <s v="000000022321445"/>
    <n v="220381.95"/>
    <s v="03-123988"/>
    <m/>
    <s v="21.0"/>
    <s v="00036.0"/>
    <s v="91001"/>
    <s v="85000"/>
    <n v="6250"/>
    <n v="9021101"/>
    <n v="8.6850029556650249E-2"/>
    <s v="Classroom improvements for Baldwin.  Bid #2024-25.01.  Measure BB Bid Bundle #6: Baldwin, California, Los Molinos, &amp; Grazide."/>
    <s v="Baldwin-3-21st Century classroom"/>
  </r>
  <r>
    <s v="Baldwin-21st Century classroom-Contractor"/>
    <n v="3"/>
    <s v="Contractor"/>
    <x v="14"/>
    <x v="0"/>
    <x v="17"/>
    <x v="20"/>
    <x v="48"/>
    <x v="160"/>
    <s v="2025/26"/>
    <m/>
    <x v="67"/>
    <n v="0"/>
    <n v="254325.32"/>
    <s v="Pay app #8"/>
    <d v="2026-02-18T00:00:00"/>
    <s v="000000022604329"/>
    <n v="254325.32"/>
    <s v="03-123988"/>
    <m/>
    <s v="21.0"/>
    <s v="00036.0"/>
    <s v="91001"/>
    <s v="85000"/>
    <n v="6250"/>
    <n v="9021101"/>
    <n v="0.10022672709359606"/>
    <s v="Classroom improvements for Baldwin.  Bid #2024-25.01.  Measure BB Bid Bundle #6: Baldwin, California, Los Molinos, &amp; Grazide."/>
    <s v="Baldwin-3-21st Century classroom"/>
  </r>
  <r>
    <s v="Baldwin-21st Century classroom-Contractor"/>
    <n v="3"/>
    <s v="Contractor"/>
    <x v="14"/>
    <x v="0"/>
    <x v="17"/>
    <x v="20"/>
    <x v="48"/>
    <x v="161"/>
    <s v="2025/26"/>
    <s v="25-3680"/>
    <x v="67"/>
    <n v="490729.75"/>
    <n v="490729.75"/>
    <m/>
    <m/>
    <m/>
    <n v="0"/>
    <s v="03-123988"/>
    <m/>
    <s v="21.0"/>
    <s v="00036.0"/>
    <s v="91001"/>
    <s v="85000"/>
    <n v="6250"/>
    <n v="9021101"/>
    <n v="0"/>
    <s v="Classroom improvements for Baldwin.  Bid #2024-25.01.  Measure BB Bid Bundle #6: Baldwin, California, Los Molinos, &amp; Grazide."/>
    <s v="Baldwin-3-21st Century classroom"/>
  </r>
  <r>
    <s v="California-21st Century classroom-Contractor"/>
    <n v="3"/>
    <s v="Contractor"/>
    <x v="15"/>
    <x v="0"/>
    <x v="17"/>
    <x v="20"/>
    <x v="48"/>
    <x v="140"/>
    <s v="2024/25"/>
    <m/>
    <x v="68"/>
    <n v="0"/>
    <n v="90535"/>
    <s v="Pay app #1"/>
    <d v="2025-01-10T00:00:00"/>
    <s v="000000021978995"/>
    <n v="90535"/>
    <s v="03-123989"/>
    <m/>
    <s v="21.0"/>
    <s v="00036.0"/>
    <s v="91001"/>
    <s v="85000"/>
    <n v="6250"/>
    <n v="9041101"/>
    <n v="4.1769319492502885E-2"/>
    <s v="Classroom improvements for California.  Bid #2024-25.01.  Measure BB Bid Bundle #6: Baldwin, California, Los Molinos, &amp; Grazide."/>
    <s v="California-3-21st Century classroom"/>
  </r>
  <r>
    <s v="California-21st Century classroom-Contractor"/>
    <n v="3"/>
    <s v="Contractor"/>
    <x v="15"/>
    <x v="0"/>
    <x v="17"/>
    <x v="20"/>
    <x v="48"/>
    <x v="152"/>
    <s v="2024/25"/>
    <m/>
    <x v="68"/>
    <n v="0"/>
    <n v="91056.639999999999"/>
    <s v="Pay app #2"/>
    <d v="2025-01-28T00:00:00"/>
    <s v="000000022007277"/>
    <n v="91056.639999999999"/>
    <s v="03-123989"/>
    <m/>
    <s v="21.0"/>
    <s v="00036.0"/>
    <s v="91001"/>
    <s v="85000"/>
    <n v="6250"/>
    <n v="9041101"/>
    <n v="4.2009983852364478E-2"/>
    <s v="Classroom improvements for California.  Bid #2024-25.01.  Measure BB Bid Bundle #6: Baldwin, California, Los Molinos, &amp; Grazide."/>
    <s v="California-3-21st Century classroom"/>
  </r>
  <r>
    <s v="California-21st Century classroom-Contractor"/>
    <n v="3"/>
    <s v="Contractor"/>
    <x v="15"/>
    <x v="0"/>
    <x v="17"/>
    <x v="20"/>
    <x v="48"/>
    <x v="153"/>
    <s v="2024/25"/>
    <m/>
    <x v="68"/>
    <n v="0"/>
    <n v="280107.5"/>
    <s v="Pay app #3"/>
    <d v="2025-04-28T00:00:00"/>
    <s v="000000022156276"/>
    <n v="280107.5"/>
    <s v="03-123989"/>
    <m/>
    <s v="21.0"/>
    <s v="00036.0"/>
    <s v="91001"/>
    <s v="85000"/>
    <n v="6250"/>
    <n v="9041101"/>
    <n v="0.12923068050749711"/>
    <s v="Classroom improvements for California.  Bid #2024-25.01.  Measure BB Bid Bundle #6: Baldwin, California, Los Molinos, &amp; Grazide."/>
    <s v="California-3-21st Century classroom"/>
  </r>
  <r>
    <s v="California-21st Century classroom-Contractor"/>
    <n v="3"/>
    <s v="Contractor"/>
    <x v="15"/>
    <x v="0"/>
    <x v="17"/>
    <x v="20"/>
    <x v="48"/>
    <x v="153"/>
    <s v="2024/25"/>
    <m/>
    <x v="68"/>
    <n v="0"/>
    <n v="134052.03"/>
    <s v="Pay app #4"/>
    <d v="2025-04-28T00:00:00"/>
    <s v="000000022156276"/>
    <n v="134052.03"/>
    <s v="03-123989"/>
    <m/>
    <s v="21.0"/>
    <s v="00036.0"/>
    <s v="91001"/>
    <s v="85000"/>
    <n v="6250"/>
    <n v="9041101"/>
    <n v="6.1846380622837371E-2"/>
    <s v="Classroom improvements for California.  Bid #2024-25.01.  Measure BB Bid Bundle #6: Baldwin, California, Los Molinos, &amp; Grazide."/>
    <s v="California-3-21st Century classroom"/>
  </r>
  <r>
    <s v="California-21st Century classroom-Contractor"/>
    <n v="3"/>
    <s v="Contractor"/>
    <x v="15"/>
    <x v="0"/>
    <x v="17"/>
    <x v="20"/>
    <x v="48"/>
    <x v="157"/>
    <s v="2024/25"/>
    <m/>
    <x v="68"/>
    <n v="0"/>
    <n v="335615.76"/>
    <s v="Pay app #5"/>
    <d v="2025-06-06T00:00:00"/>
    <s v="000000022226495"/>
    <n v="335615.76"/>
    <s v="03-123989"/>
    <m/>
    <s v="21.0"/>
    <s v="00036.0"/>
    <s v="91001"/>
    <s v="85000"/>
    <n v="6250"/>
    <n v="9041101"/>
    <n v="0.15484002768166091"/>
    <s v="Classroom improvements for California.  Bid #2024-25.01.  Measure BB Bid Bundle #6: Baldwin, California, Los Molinos, &amp; Grazide."/>
    <s v="California-3-21st Century classroom"/>
  </r>
  <r>
    <s v="California-21st Century classroom-Contractor"/>
    <n v="3"/>
    <s v="Contractor"/>
    <x v="15"/>
    <x v="0"/>
    <x v="17"/>
    <x v="20"/>
    <x v="48"/>
    <x v="162"/>
    <s v="2025/26"/>
    <m/>
    <x v="68"/>
    <n v="0"/>
    <n v="212239.26"/>
    <s v="Pay app #6"/>
    <d v="2025-09-08T00:00:00"/>
    <s v="000000022359491"/>
    <n v="212239.26"/>
    <s v="03-123989"/>
    <m/>
    <s v="21.0"/>
    <s v="00036.0"/>
    <s v="91001"/>
    <s v="85000"/>
    <n v="6250"/>
    <n v="9041101"/>
    <n v="9.7918920415224917E-2"/>
    <s v="Classroom improvements for California.  Bid #2024-25.01.  Measure BB Bid Bundle #6: Baldwin, California, Los Molinos, &amp; Grazide."/>
    <s v="California-3-21st Century classroom"/>
  </r>
  <r>
    <s v="California-21st Century classroom-Contractor"/>
    <n v="3"/>
    <s v="Contractor"/>
    <x v="15"/>
    <x v="0"/>
    <x v="17"/>
    <x v="20"/>
    <x v="48"/>
    <x v="162"/>
    <s v="2025/26"/>
    <m/>
    <x v="68"/>
    <n v="0"/>
    <n v="286148.07"/>
    <s v="Pay app #7"/>
    <d v="2025-09-08T00:00:00"/>
    <s v="000000022359491"/>
    <n v="286148.07"/>
    <s v="03-123989"/>
    <m/>
    <s v="21.0"/>
    <s v="00036.0"/>
    <s v="91001"/>
    <s v="85000"/>
    <n v="6250"/>
    <n v="9041101"/>
    <n v="0.13201756401384082"/>
    <s v="Classroom improvements for California.  Bid #2024-25.01.  Measure BB Bid Bundle #6: Baldwin, California, Los Molinos, &amp; Grazide."/>
    <s v="California-3-21st Century classroom"/>
  </r>
  <r>
    <s v="California-21st Century classroom-Contractor"/>
    <n v="3"/>
    <s v="Contractor"/>
    <x v="15"/>
    <x v="0"/>
    <x v="17"/>
    <x v="20"/>
    <x v="48"/>
    <x v="163"/>
    <s v="2025/26"/>
    <m/>
    <x v="68"/>
    <n v="0"/>
    <n v="191400.32000000001"/>
    <s v="Pay app #8"/>
    <d v="2025-10-03T00:00:00"/>
    <s v="000000022402311"/>
    <n v="191400.32000000001"/>
    <s v="03-123989"/>
    <m/>
    <s v="21.0"/>
    <s v="00036.0"/>
    <s v="91001"/>
    <s v="85000"/>
    <n v="6250"/>
    <n v="9041101"/>
    <n v="8.8304645905420989E-2"/>
    <s v="Classroom improvements for California.  Bid #2024-25.01.  Measure BB Bid Bundle #6: Baldwin, California, Los Molinos, &amp; Grazide."/>
    <s v="California-3-21st Century classroom"/>
  </r>
  <r>
    <s v="California-21st Century classroom-Contractor"/>
    <n v="3"/>
    <s v="Contractor"/>
    <x v="15"/>
    <x v="0"/>
    <x v="17"/>
    <x v="20"/>
    <x v="48"/>
    <x v="161"/>
    <s v="2025/26"/>
    <s v="25-3681"/>
    <x v="68"/>
    <n v="546345.41999999993"/>
    <n v="546345.41999999993"/>
    <m/>
    <m/>
    <m/>
    <n v="0"/>
    <s v="03-123989"/>
    <m/>
    <s v="21.0"/>
    <s v="00036.0"/>
    <s v="91001"/>
    <s v="85000"/>
    <n v="6250"/>
    <n v="9041101"/>
    <n v="0"/>
    <s v="Classroom improvements for California.  Bid #2024-25.01.  Measure BB Bid Bundle #6: Baldwin, California, Los Molinos, &amp; Grazide."/>
    <s v="California-3-21st Century classroom"/>
  </r>
  <r>
    <s v="Los Molinos-21st Century classroom-Contractor"/>
    <n v="4"/>
    <s v="Contractor"/>
    <x v="7"/>
    <x v="0"/>
    <x v="17"/>
    <x v="20"/>
    <x v="48"/>
    <x v="152"/>
    <s v="2024/25"/>
    <m/>
    <x v="69"/>
    <n v="0"/>
    <n v="101460"/>
    <s v="Pay app #1"/>
    <d v="2025-01-28T00:00:00"/>
    <s v="000000022007277"/>
    <n v="101460"/>
    <s v="03-124134"/>
    <m/>
    <s v="21.0"/>
    <s v="00036.0"/>
    <s v="91001"/>
    <s v="85000"/>
    <n v="6250"/>
    <n v="9201101"/>
    <n v="4.4548847420417127E-2"/>
    <s v="Classroom improvements for Los Molinos.  Bid #2024-25.01.  Measure BB Bid Bundle #6: Baldwin, California, Los Molinos, &amp; Grazide."/>
    <s v="Los Molinos-4-21st Century classroom"/>
  </r>
  <r>
    <s v="Los Molinos-21st Century classroom-Contractor"/>
    <n v="4"/>
    <s v="Contractor"/>
    <x v="7"/>
    <x v="0"/>
    <x v="17"/>
    <x v="20"/>
    <x v="48"/>
    <x v="152"/>
    <s v="2024/25"/>
    <m/>
    <x v="69"/>
    <n v="0"/>
    <n v="162421.5"/>
    <s v="Pay app #2"/>
    <d v="2025-01-28T00:00:00"/>
    <s v="000000022007277"/>
    <n v="162421.5"/>
    <s v="03-124134"/>
    <m/>
    <s v="21.0"/>
    <s v="00036.0"/>
    <s v="91001"/>
    <s v="85000"/>
    <n v="6250"/>
    <n v="9201101"/>
    <n v="7.1315697036223924E-2"/>
    <s v="Classroom improvements for Los Molinos.  Bid #2024-25.01.  Measure BB Bid Bundle #6: Baldwin, California, Los Molinos, &amp; Grazide."/>
    <s v="Los Molinos-4-21st Century classroom"/>
  </r>
  <r>
    <s v="Los Molinos-21st Century classroom-Contractor"/>
    <n v="4"/>
    <s v="Contractor"/>
    <x v="7"/>
    <x v="0"/>
    <x v="17"/>
    <x v="20"/>
    <x v="48"/>
    <x v="139"/>
    <s v="2024/25"/>
    <m/>
    <x v="69"/>
    <n v="0"/>
    <n v="329426.75"/>
    <s v="Pay app #3"/>
    <d v="2025-03-03T00:00:00"/>
    <s v="000000022060966"/>
    <n v="329426.75"/>
    <s v="03-124134"/>
    <m/>
    <s v="21.0"/>
    <s v="00036.0"/>
    <s v="91001"/>
    <s v="85000"/>
    <n v="6250"/>
    <n v="9201101"/>
    <n v="0.14464401756311746"/>
    <s v="Classroom improvements for Los Molinos.  Bid #2024-25.01.  Measure BB Bid Bundle #6: Baldwin, California, Los Molinos, &amp; Grazide."/>
    <s v="Los Molinos-4-21st Century classroom"/>
  </r>
  <r>
    <s v="Los Molinos-21st Century classroom-Contractor"/>
    <n v="4"/>
    <s v="Contractor"/>
    <x v="7"/>
    <x v="0"/>
    <x v="17"/>
    <x v="20"/>
    <x v="48"/>
    <x v="149"/>
    <s v="2024/25"/>
    <m/>
    <x v="69"/>
    <n v="0"/>
    <n v="163333.5"/>
    <s v="Pay app #4"/>
    <d v="2025-03-25T00:00:00"/>
    <s v="000000022101957"/>
    <n v="163333.5"/>
    <s v="03-124134"/>
    <m/>
    <s v="21.0"/>
    <s v="00036.0"/>
    <s v="91001"/>
    <s v="85000"/>
    <n v="6250"/>
    <n v="9201101"/>
    <n v="7.1716136114160264E-2"/>
    <s v="Classroom improvements for Los Molinos.  Bid #2024-25.01.  Measure BB Bid Bundle #6: Baldwin, California, Los Molinos, &amp; Grazide."/>
    <s v="Los Molinos-4-21st Century classroom"/>
  </r>
  <r>
    <s v="Los Molinos-21st Century classroom-Contractor"/>
    <n v="4"/>
    <s v="Contractor"/>
    <x v="7"/>
    <x v="0"/>
    <x v="17"/>
    <x v="20"/>
    <x v="48"/>
    <x v="153"/>
    <s v="2024/25"/>
    <m/>
    <x v="69"/>
    <n v="0"/>
    <n v="226860"/>
    <s v="Pay app #5"/>
    <d v="2025-04-28T00:00:00"/>
    <s v="000000022156276"/>
    <n v="226860"/>
    <s v="03-124134"/>
    <m/>
    <s v="21.0"/>
    <s v="00036.0"/>
    <s v="91001"/>
    <s v="85000"/>
    <n v="6250"/>
    <n v="9201101"/>
    <n v="9.9609220636663012E-2"/>
    <s v="Classroom improvements for Los Molinos.  Bid #2024-25.01.  Measure BB Bid Bundle #6: Baldwin, California, Los Molinos, &amp; Grazide."/>
    <s v="Los Molinos-4-21st Century classroom"/>
  </r>
  <r>
    <s v="Los Molinos-21st Century classroom-Contractor"/>
    <n v="4"/>
    <s v="Contractor"/>
    <x v="7"/>
    <x v="0"/>
    <x v="17"/>
    <x v="20"/>
    <x v="48"/>
    <x v="31"/>
    <s v="2025/26"/>
    <m/>
    <x v="69"/>
    <n v="0"/>
    <n v="213607.5"/>
    <s v="Pay app #6"/>
    <d v="2025-08-15T00:00:00"/>
    <s v="000000022329957"/>
    <n v="213607.5"/>
    <s v="03-124134"/>
    <m/>
    <s v="21.0"/>
    <s v="00036.0"/>
    <s v="91001"/>
    <s v="85000"/>
    <n v="6250"/>
    <n v="9201101"/>
    <n v="9.3790340285400661E-2"/>
    <s v="Classroom improvements for Los Molinos.  Bid #2024-25.01.  Measure BB Bid Bundle #6: Baldwin, California, Los Molinos, &amp; Grazide."/>
    <s v="Los Molinos-4-21st Century classroom"/>
  </r>
  <r>
    <s v="Los Molinos-21st Century classroom-Contractor"/>
    <n v="4"/>
    <s v="Contractor"/>
    <x v="7"/>
    <x v="0"/>
    <x v="17"/>
    <x v="20"/>
    <x v="48"/>
    <x v="164"/>
    <s v="2025/26"/>
    <m/>
    <x v="69"/>
    <n v="0"/>
    <n v="388317.25"/>
    <s v="Pay app #7"/>
    <d v="2025-09-30T00:00:00"/>
    <s v="000000022394044"/>
    <n v="388317.25"/>
    <s v="03-124134"/>
    <m/>
    <s v="21.0"/>
    <s v="00036.0"/>
    <s v="91001"/>
    <s v="85000"/>
    <n v="6250"/>
    <n v="9201101"/>
    <n v="0.17050153677277716"/>
    <s v="Classroom improvements for Los Molinos.  Bid #2024-25.01.  Measure BB Bid Bundle #6: Baldwin, California, Los Molinos, &amp; Grazide."/>
    <s v="Los Molinos-4-21st Century classroom"/>
  </r>
  <r>
    <s v="Los Molinos-21st Century classroom-Contractor"/>
    <n v="4"/>
    <s v="Contractor"/>
    <x v="7"/>
    <x v="0"/>
    <x v="17"/>
    <x v="20"/>
    <x v="48"/>
    <x v="165"/>
    <s v="2025/26"/>
    <m/>
    <x v="69"/>
    <n v="0"/>
    <n v="429178.48"/>
    <s v="Pay app #8"/>
    <d v="2026-04-03T00:00:00"/>
    <s v="000000022679852"/>
    <n v="429178.48"/>
    <s v="03-124134"/>
    <m/>
    <s v="21.0"/>
    <s v="00036.0"/>
    <s v="91001"/>
    <s v="85000"/>
    <n v="6250"/>
    <n v="9201101"/>
    <n v="0.18844280131723379"/>
    <s v="Classroom improvements for Los Molinos.  Bid #2024-25.01.  Measure BB Bid Bundle #6: Baldwin, California, Los Molinos, &amp; Grazide."/>
    <s v="Los Molinos-4-21st Century classroom"/>
  </r>
  <r>
    <s v="Los Molinos-21st Century classroom-Contractor"/>
    <n v="4"/>
    <s v="Contractor"/>
    <x v="7"/>
    <x v="0"/>
    <x v="17"/>
    <x v="20"/>
    <x v="48"/>
    <x v="161"/>
    <s v="2025/26"/>
    <s v="25-3682"/>
    <x v="69"/>
    <n v="262895.02"/>
    <n v="262895.02"/>
    <m/>
    <m/>
    <m/>
    <n v="0"/>
    <s v="03-124134"/>
    <m/>
    <s v="21.0"/>
    <s v="00036.0"/>
    <s v="91001"/>
    <s v="85000"/>
    <n v="6250"/>
    <n v="9201101"/>
    <n v="0"/>
    <s v="Classroom improvements for Los Molinos.  Bid #2024-25.01.  Measure BB Bid Bundle #6: Baldwin, California, Los Molinos, &amp; Grazide."/>
    <s v="Los Molinos-4-21st Century classroom"/>
  </r>
  <r>
    <s v="Fairgrove-21st Century classroom-Contractor"/>
    <n v="4"/>
    <s v="Contractor"/>
    <x v="20"/>
    <x v="0"/>
    <x v="17"/>
    <x v="20"/>
    <x v="49"/>
    <x v="166"/>
    <s v="2025/26"/>
    <m/>
    <x v="70"/>
    <n v="0"/>
    <n v="656483.25"/>
    <s v="Pay app #1"/>
    <d v="2025-08-06T00:00:00"/>
    <s v="000000022317349"/>
    <n v="656483.25"/>
    <s v="03-124582"/>
    <m/>
    <s v="21.0"/>
    <s v="00036.0"/>
    <s v="91001"/>
    <s v="85000"/>
    <n v="6250"/>
    <n v="9091101"/>
    <n v="0.14709461124803944"/>
    <s v="Classroom improvements for Fairgrove.  Bid #2024-25.14.  Measure BB Bid Bundle #7B"/>
    <s v="Fairgrove-4-21st Century classroom"/>
  </r>
  <r>
    <s v="Fairgrove-21st Century classroom-Contractor"/>
    <n v="4"/>
    <s v="Contractor"/>
    <x v="20"/>
    <x v="0"/>
    <x v="17"/>
    <x v="20"/>
    <x v="49"/>
    <x v="162"/>
    <s v="2025/26"/>
    <m/>
    <x v="70"/>
    <n v="0"/>
    <n v="277989"/>
    <s v="Pay app #2"/>
    <d v="2025-09-08T00:00:00"/>
    <s v="000000022359491"/>
    <n v="277989"/>
    <s v="03-124582"/>
    <m/>
    <s v="21.0"/>
    <s v="00036.0"/>
    <s v="91001"/>
    <s v="85000"/>
    <n v="6250"/>
    <n v="9091101"/>
    <n v="6.2287474792740306E-2"/>
    <s v="Classroom improvements for Fairgrove.  Bid #2024-25.14.  Measure BB Bid Bundle #7B"/>
    <s v="Fairgrove-4-21st Century classroom"/>
  </r>
  <r>
    <s v="Fairgrove-21st Century classroom-Contractor"/>
    <n v="4"/>
    <s v="Contractor"/>
    <x v="20"/>
    <x v="0"/>
    <x v="17"/>
    <x v="20"/>
    <x v="49"/>
    <x v="167"/>
    <s v="2025/26"/>
    <m/>
    <x v="70"/>
    <n v="0"/>
    <n v="244720"/>
    <s v="Pay app #3"/>
    <d v="2025-10-01T00:00:00"/>
    <s v="000000022396907"/>
    <n v="244720"/>
    <s v="03-124582"/>
    <m/>
    <s v="21.0"/>
    <s v="00036.0"/>
    <s v="91001"/>
    <s v="85000"/>
    <n v="6250"/>
    <n v="9091101"/>
    <n v="5.4833071924714316E-2"/>
    <s v="Classroom improvements for Fairgrove.  Bid #2024-25.14.  Measure BB Bid Bundle #7B"/>
    <s v="Fairgrove-4-21st Century classroom"/>
  </r>
  <r>
    <s v="Fairgrove-21st Century classroom-Contractor"/>
    <n v="4"/>
    <s v="Contractor"/>
    <x v="20"/>
    <x v="0"/>
    <x v="17"/>
    <x v="20"/>
    <x v="49"/>
    <x v="168"/>
    <s v="2025/26"/>
    <m/>
    <x v="70"/>
    <n v="0"/>
    <n v="324368"/>
    <s v="Pay app #4"/>
    <d v="2025-11-04T00:00:00"/>
    <s v="000000022452507"/>
    <n v="324368"/>
    <s v="03-124582"/>
    <m/>
    <s v="21.0"/>
    <s v="00036.0"/>
    <s v="91001"/>
    <s v="85000"/>
    <n v="6250"/>
    <n v="9091101"/>
    <n v="7.2679363656733137E-2"/>
    <s v="Classroom improvements for Fairgrove.  Bid #2024-25.14.  Measure BB Bid Bundle #7B"/>
    <s v="Fairgrove-4-21st Century classroom"/>
  </r>
  <r>
    <s v="Fairgrove-21st Century classroom-Contractor"/>
    <n v="4"/>
    <s v="Contractor"/>
    <x v="20"/>
    <x v="0"/>
    <x v="17"/>
    <x v="20"/>
    <x v="49"/>
    <x v="169"/>
    <s v="2025/26"/>
    <m/>
    <x v="70"/>
    <n v="0"/>
    <n v="474738.75"/>
    <s v="Pay app #5"/>
    <d v="2025-12-22T00:00:00"/>
    <s v="000000022527085"/>
    <n v="474738.75"/>
    <s v="03-124582"/>
    <m/>
    <s v="21.0"/>
    <s v="00036.0"/>
    <s v="91001"/>
    <s v="85000"/>
    <n v="6250"/>
    <n v="9091101"/>
    <n v="0.10637211516916872"/>
    <s v="Classroom improvements for Fairgrove.  Bid #2024-25.14.  Measure BB Bid Bundle #7B"/>
    <s v="Fairgrove-4-21st Century classroom"/>
  </r>
  <r>
    <s v="Fairgrove-21st Century classroom-Contractor"/>
    <n v="4"/>
    <s v="Contractor"/>
    <x v="20"/>
    <x v="0"/>
    <x v="17"/>
    <x v="20"/>
    <x v="49"/>
    <x v="170"/>
    <s v="2025/26"/>
    <m/>
    <x v="70"/>
    <n v="0"/>
    <n v="585988.5"/>
    <s v="Pay app #6"/>
    <d v="2026-03-18T00:00:00"/>
    <s v="000000022653057"/>
    <n v="585988.5"/>
    <s v="03-124582"/>
    <m/>
    <s v="21.0"/>
    <s v="00036.0"/>
    <s v="91001"/>
    <s v="85000"/>
    <n v="6250"/>
    <n v="9091101"/>
    <n v="0.13129923818059602"/>
    <s v="Classroom improvements for Fairgrove.  Bid #2024-25.14.  Measure BB Bid Bundle #7B"/>
    <s v="Fairgrove-4-21st Century classroom"/>
  </r>
  <r>
    <s v="Fairgrove-21st Century classroom-Contractor"/>
    <n v="4"/>
    <s v="Contractor"/>
    <x v="20"/>
    <x v="0"/>
    <x v="17"/>
    <x v="20"/>
    <x v="49"/>
    <x v="101"/>
    <s v="2025/26"/>
    <m/>
    <x v="70"/>
    <n v="0"/>
    <n v="1194292.5"/>
    <s v="Pay app #7"/>
    <d v="2026-05-08T00:00:00"/>
    <s v="000000022738493"/>
    <n v="1194292.5"/>
    <s v="03-124582"/>
    <m/>
    <s v="21.0"/>
    <s v="00036.0"/>
    <s v="91001"/>
    <s v="85000"/>
    <n v="6250"/>
    <n v="9091101"/>
    <n v="0.26759858839345729"/>
    <s v="Classroom improvements for Fairgrove.  Bid #2024-25.14.  Measure BB Bid Bundle #7B"/>
    <s v="Fairgrove-4-21st Century classroom"/>
  </r>
  <r>
    <s v="Fairgrove-21st Century classroom-Contractor"/>
    <n v="4"/>
    <s v="Contractor"/>
    <x v="20"/>
    <x v="0"/>
    <x v="17"/>
    <x v="20"/>
    <x v="49"/>
    <x v="171"/>
    <s v="2025/26"/>
    <s v="26-543"/>
    <x v="70"/>
    <n v="704420"/>
    <n v="704420"/>
    <m/>
    <m/>
    <m/>
    <n v="0"/>
    <s v="03-124582"/>
    <m/>
    <s v="21.0"/>
    <s v="00036.0"/>
    <s v="91001"/>
    <s v="85000"/>
    <n v="6250"/>
    <n v="9091101"/>
    <n v="0"/>
    <s v="Classroom improvements for Fairgrove.  Bid #2024-25.14.  Measure BB Bid Bundle #7B"/>
    <s v="Fairgrove-4-21st Century classroom"/>
  </r>
  <r>
    <s v="Grazide-21st Century classroom-Contractor"/>
    <n v="3"/>
    <s v="Contractor"/>
    <x v="16"/>
    <x v="0"/>
    <x v="17"/>
    <x v="20"/>
    <x v="49"/>
    <x v="166"/>
    <s v="2025/26"/>
    <m/>
    <x v="71"/>
    <n v="0"/>
    <n v="109535"/>
    <s v="Pay app #1"/>
    <d v="2025-08-06T00:00:00"/>
    <s v="000000022317349"/>
    <n v="109535"/>
    <s v="03-124133"/>
    <m/>
    <s v="21.0"/>
    <s v="00036.0"/>
    <s v="91001"/>
    <s v="85000"/>
    <n v="6250"/>
    <n v="9131101"/>
    <n v="4.4391084093211755E-2"/>
    <s v="Classroom improvements for Grazide.  Bid #2024-25.01.  Measure BB Bid Bundle #6: Baldwin, California, Los Molinos, &amp; Grazide."/>
    <s v="Grazide-3-21st Century classroom"/>
  </r>
  <r>
    <s v="Grazide-21st Century classroom-Contractor"/>
    <n v="3"/>
    <s v="Contractor"/>
    <x v="16"/>
    <x v="0"/>
    <x v="17"/>
    <x v="20"/>
    <x v="49"/>
    <x v="164"/>
    <s v="2025/26"/>
    <m/>
    <x v="71"/>
    <n v="0"/>
    <n v="136671.26999999999"/>
    <s v="Pay app #2"/>
    <d v="2025-09-30T00:00:00"/>
    <s v="000000022394044"/>
    <n v="136671.26999999999"/>
    <s v="03-124133"/>
    <m/>
    <s v="21.0"/>
    <s v="00036.0"/>
    <s v="91001"/>
    <s v="85000"/>
    <n v="6250"/>
    <n v="9131101"/>
    <n v="5.538855927051671E-2"/>
    <s v="Classroom improvements for Grazide.  Bid #2024-25.01.  Measure BB Bid Bundle #6: Baldwin, California, Los Molinos, &amp; Grazide."/>
    <s v="Grazide-3-21st Century classroom"/>
  </r>
  <r>
    <s v="Grazide-21st Century classroom-Contractor"/>
    <n v="3"/>
    <s v="Contractor"/>
    <x v="16"/>
    <x v="0"/>
    <x v="17"/>
    <x v="20"/>
    <x v="49"/>
    <x v="172"/>
    <s v="2025/26"/>
    <m/>
    <x v="71"/>
    <n v="0"/>
    <n v="607859.68000000005"/>
    <s v="Pay app #3"/>
    <d v="2025-10-30T00:00:00"/>
    <s v="000000022446153"/>
    <n v="607859.68000000005"/>
    <s v="03-124133"/>
    <m/>
    <s v="21.0"/>
    <s v="00036.0"/>
    <s v="91001"/>
    <s v="85000"/>
    <n v="6250"/>
    <n v="9131101"/>
    <n v="0.24634637487335362"/>
    <s v="Classroom improvements for Grazide.  Bid #2024-25.01.  Measure BB Bid Bundle #6: Baldwin, California, Los Molinos, &amp; Grazide."/>
    <s v="Grazide-3-21st Century classroom"/>
  </r>
  <r>
    <s v="Grazide-21st Century classroom-Contractor"/>
    <n v="3"/>
    <s v="Contractor"/>
    <x v="16"/>
    <x v="0"/>
    <x v="17"/>
    <x v="20"/>
    <x v="49"/>
    <x v="172"/>
    <s v="2025/26"/>
    <m/>
    <x v="71"/>
    <n v="0"/>
    <n v="286482.48"/>
    <s v="Pay app #4"/>
    <d v="2025-10-30T00:00:00"/>
    <s v="000000022446153"/>
    <n v="286482.48"/>
    <s v="03-124133"/>
    <m/>
    <s v="21.0"/>
    <s v="00036.0"/>
    <s v="91001"/>
    <s v="85000"/>
    <n v="6250"/>
    <n v="9131101"/>
    <n v="0.11610232218844985"/>
    <s v="Classroom improvements for Grazide.  Bid #2024-25.01.  Measure BB Bid Bundle #6: Baldwin, California, Los Molinos, &amp; Grazide."/>
    <s v="Grazide-3-21st Century classroom"/>
  </r>
  <r>
    <s v="Grazide-21st Century classroom-Contractor"/>
    <n v="3"/>
    <s v="Contractor"/>
    <x v="16"/>
    <x v="0"/>
    <x v="17"/>
    <x v="20"/>
    <x v="49"/>
    <x v="173"/>
    <s v="2025/26"/>
    <m/>
    <x v="71"/>
    <n v="0"/>
    <n v="326164.07"/>
    <s v="Pay app #5"/>
    <d v="2026-01-27T00:00:00"/>
    <s v="000000022570166"/>
    <n v="326164.07"/>
    <s v="03-124133"/>
    <m/>
    <s v="21.0"/>
    <s v="00036.0"/>
    <s v="91001"/>
    <s v="85000"/>
    <n v="6250"/>
    <n v="9131101"/>
    <n v="0.13218402026342452"/>
    <s v="Classroom improvements for Grazide.  Bid #2024-25.01.  Measure BB Bid Bundle #6: Baldwin, California, Los Molinos, &amp; Grazide."/>
    <s v="Grazide-3-21st Century classroom"/>
  </r>
  <r>
    <s v="Grazide-21st Century classroom-Contractor"/>
    <n v="3"/>
    <s v="Contractor"/>
    <x v="16"/>
    <x v="0"/>
    <x v="17"/>
    <x v="20"/>
    <x v="49"/>
    <x v="174"/>
    <s v="2025/26"/>
    <m/>
    <x v="71"/>
    <n v="0"/>
    <n v="786960.9"/>
    <s v="Pay app #6"/>
    <d v="2026-06-02T00:00:00"/>
    <s v="000000022778100"/>
    <n v="786960.9"/>
    <s v="03-124133"/>
    <m/>
    <s v="21.0"/>
    <s v="00036.0"/>
    <s v="91001"/>
    <s v="85000"/>
    <n v="6250"/>
    <n v="9131101"/>
    <n v="0.31893045592705166"/>
    <s v="Classroom improvements for Grazide.  Bid #2024-25.01.  Measure BB Bid Bundle #6: Baldwin, California, Los Molinos, &amp; Grazide."/>
    <s v="Grazide-3-21st Century classroom"/>
  </r>
  <r>
    <s v="Grazide-21st Century classroom-Contractor"/>
    <n v="3"/>
    <s v="Contractor"/>
    <x v="16"/>
    <x v="0"/>
    <x v="17"/>
    <x v="20"/>
    <x v="49"/>
    <x v="171"/>
    <s v="2025/26"/>
    <s v="26-544"/>
    <x v="71"/>
    <n v="213826.59999999963"/>
    <n v="213826.59999999963"/>
    <m/>
    <m/>
    <m/>
    <n v="0"/>
    <s v="03-124133"/>
    <m/>
    <s v="21.0"/>
    <s v="00036.0"/>
    <s v="91001"/>
    <s v="85000"/>
    <n v="6250"/>
    <n v="9131101"/>
    <n v="0"/>
    <s v="Classroom improvements for Grazide.  Bid #2024-25.01.  Measure BB Bid Bundle #6: Baldwin, California, Los Molinos, &amp; Grazide."/>
    <s v="Grazide-3-21st Century classroom"/>
  </r>
  <r>
    <s v="Kwis-21st Century classroom-Contractor"/>
    <n v="7"/>
    <s v="Contractor"/>
    <x v="17"/>
    <x v="0"/>
    <x v="17"/>
    <x v="20"/>
    <x v="49"/>
    <x v="166"/>
    <s v="2025/26"/>
    <m/>
    <x v="72"/>
    <n v="0"/>
    <n v="99845"/>
    <s v="Pay app #1"/>
    <d v="2025-08-06T00:00:00"/>
    <s v="000000022317349"/>
    <n v="99845"/>
    <s v="03-124564"/>
    <m/>
    <s v="21.0"/>
    <s v="00036.0"/>
    <s v="91001"/>
    <s v="85000"/>
    <n v="6250"/>
    <n v="9161101"/>
    <n v="4.5384090909090909E-2"/>
    <s v="Classroom improvements for Kwis.  Bid #2024-25.13.  Measure BB Bid Bundle #7: Kwis, Lassalette, &amp; Sierra Vista.  Base Bid #1"/>
    <s v="Kwis-7-21st Century classroom"/>
  </r>
  <r>
    <s v="Kwis-21st Century classroom-Contractor"/>
    <n v="7"/>
    <s v="Contractor"/>
    <x v="17"/>
    <x v="0"/>
    <x v="17"/>
    <x v="20"/>
    <x v="49"/>
    <x v="175"/>
    <s v="2025/26"/>
    <m/>
    <x v="72"/>
    <n v="0"/>
    <n v="414477.87"/>
    <s v="Pay app #2"/>
    <d v="2025-10-29T00:00:00"/>
    <s v="000000022443402"/>
    <n v="414477.87"/>
    <s v="03-124564"/>
    <m/>
    <s v="21.0"/>
    <s v="00036.0"/>
    <s v="91001"/>
    <s v="85000"/>
    <n v="6250"/>
    <n v="9161101"/>
    <n v="0.18839903181818182"/>
    <s v="Classroom improvements for Kwis.  Bid #2024-25.13.  Measure BB Bid Bundle #7: Kwis, Lassalette, &amp; Sierra Vista.  Base Bid #1"/>
    <s v="Kwis-7-21st Century classroom"/>
  </r>
  <r>
    <s v="Kwis-21st Century classroom-Contractor"/>
    <n v="7"/>
    <s v="Contractor"/>
    <x v="17"/>
    <x v="0"/>
    <x v="17"/>
    <x v="20"/>
    <x v="49"/>
    <x v="175"/>
    <s v="2025/26"/>
    <m/>
    <x v="72"/>
    <n v="0"/>
    <n v="772594.63"/>
    <s v="Pay app #3"/>
    <d v="2025-10-29T00:00:00"/>
    <s v="000000022443402"/>
    <n v="772594.63"/>
    <s v="03-124564"/>
    <m/>
    <s v="21.0"/>
    <s v="00036.0"/>
    <s v="91001"/>
    <s v="85000"/>
    <n v="6250"/>
    <n v="9161101"/>
    <n v="0.3511793772727273"/>
    <s v="Classroom improvements for Kwis.  Bid #2024-25.13.  Measure BB Bid Bundle #7: Kwis, Lassalette, &amp; Sierra Vista.  Base Bid #1"/>
    <s v="Kwis-7-21st Century classroom"/>
  </r>
  <r>
    <s v="Kwis-21st Century classroom-Contractor"/>
    <n v="7"/>
    <s v="Contractor"/>
    <x v="17"/>
    <x v="0"/>
    <x v="17"/>
    <x v="20"/>
    <x v="49"/>
    <x v="172"/>
    <s v="2025/26"/>
    <m/>
    <x v="72"/>
    <n v="0"/>
    <n v="221302.5"/>
    <s v="Pay app #4"/>
    <d v="2025-10-30T00:00:00"/>
    <s v="000000022446153"/>
    <n v="221302.5"/>
    <s v="03-124564"/>
    <m/>
    <s v="21.0"/>
    <s v="00036.0"/>
    <s v="91001"/>
    <s v="85000"/>
    <n v="6250"/>
    <n v="9161101"/>
    <n v="0.10059204545454545"/>
    <s v="Classroom improvements for Kwis.  Bid #2024-25.13.  Measure BB Bid Bundle #7: Kwis, Lassalette, &amp; Sierra Vista.  Base Bid #1"/>
    <s v="Kwis-7-21st Century classroom"/>
  </r>
  <r>
    <s v="Kwis-21st Century classroom-Contractor"/>
    <n v="7"/>
    <s v="Contractor"/>
    <x v="17"/>
    <x v="0"/>
    <x v="17"/>
    <x v="20"/>
    <x v="49"/>
    <x v="176"/>
    <s v="2025/26"/>
    <m/>
    <x v="72"/>
    <n v="0"/>
    <n v="288515"/>
    <s v="Pay app #5"/>
    <d v="2025-12-23T00:00:00"/>
    <s v="000000022529321"/>
    <n v="288515"/>
    <s v="03-124564"/>
    <m/>
    <s v="21.0"/>
    <s v="00036.0"/>
    <s v="91001"/>
    <s v="85000"/>
    <n v="6250"/>
    <n v="9161101"/>
    <n v="0.13114318181818183"/>
    <s v="Classroom improvements for Kwis.  Bid #2024-25.13.  Measure BB Bid Bundle #7: Kwis, Lassalette, &amp; Sierra Vista.  Base Bid #1"/>
    <s v="Kwis-7-21st Century classroom"/>
  </r>
  <r>
    <s v="Kwis-21st Century classroom-Contractor"/>
    <n v="7"/>
    <s v="Contractor"/>
    <x v="17"/>
    <x v="0"/>
    <x v="17"/>
    <x v="20"/>
    <x v="49"/>
    <x v="177"/>
    <s v="2025/26"/>
    <m/>
    <x v="72"/>
    <n v="0"/>
    <n v="123720.56"/>
    <s v="Pay app #6"/>
    <d v="2026-05-06T00:00:00"/>
    <s v="000000022733132"/>
    <n v="123720.56"/>
    <s v="03-124564"/>
    <m/>
    <s v="21.0"/>
    <s v="00036.0"/>
    <s v="91001"/>
    <s v="85000"/>
    <n v="6250"/>
    <n v="9161101"/>
    <n v="5.6236618181818181E-2"/>
    <s v="Classroom improvements for Kwis.  Bid #2024-25.13.  Measure BB Bid Bundle #7: Kwis, Lassalette, &amp; Sierra Vista.  Base Bid #1"/>
    <s v="Kwis-7-21st Century classroom"/>
  </r>
  <r>
    <s v="Kwis-21st Century classroom-Contractor"/>
    <n v="7"/>
    <s v="Contractor"/>
    <x v="17"/>
    <x v="0"/>
    <x v="17"/>
    <x v="20"/>
    <x v="49"/>
    <x v="171"/>
    <s v="2025/26"/>
    <s v="26-545"/>
    <x v="72"/>
    <n v="279544.43999999994"/>
    <n v="279544.43999999994"/>
    <m/>
    <m/>
    <m/>
    <n v="0"/>
    <s v="03-124564"/>
    <m/>
    <s v="21.0"/>
    <s v="00036.0"/>
    <s v="91001"/>
    <s v="85000"/>
    <n v="6250"/>
    <n v="9161101"/>
    <n v="0"/>
    <s v="Classroom improvements for Kwis.  Bid #2024-25.13.  Measure BB Bid Bundle #7: Kwis, Lassalette, &amp; Sierra Vista.  Base Bid #1"/>
    <s v="Kwis-7-21st Century classroom"/>
  </r>
  <r>
    <s v="Lassalette-21st Century classroom-Contractor"/>
    <n v="6"/>
    <s v="Contractor"/>
    <x v="18"/>
    <x v="0"/>
    <x v="17"/>
    <x v="20"/>
    <x v="49"/>
    <x v="166"/>
    <s v="2025/26"/>
    <m/>
    <x v="73"/>
    <n v="0"/>
    <n v="335597"/>
    <s v="Pay app #1"/>
    <d v="2025-08-06T00:00:00"/>
    <s v="000000022317349"/>
    <n v="335597"/>
    <s v="03-124576"/>
    <m/>
    <s v="21.0"/>
    <s v="00036.0"/>
    <s v="91001"/>
    <s v="85000"/>
    <n v="6250"/>
    <n v="9171101"/>
    <n v="0.13697836734693877"/>
    <s v="Classroom improvements for Lassalette.  Bid #2024-25.13.  Measure BB Bid Bundle #7: Kwis, Lassalette, &amp; Sierra Vista. Bid Option #1 (include allowances of $300,000.00)"/>
    <s v="Lassalette-6-21st Century classroom"/>
  </r>
  <r>
    <s v="Lassalette-21st Century classroom-Contractor"/>
    <n v="6"/>
    <s v="Contractor"/>
    <x v="18"/>
    <x v="0"/>
    <x v="17"/>
    <x v="20"/>
    <x v="49"/>
    <x v="178"/>
    <s v="2025/26"/>
    <m/>
    <x v="73"/>
    <n v="0"/>
    <n v="325579.25"/>
    <s v="Pay app #2"/>
    <d v="2025-10-14T00:00:00"/>
    <s v="000000022418922"/>
    <n v="325579.25"/>
    <s v="03-124576"/>
    <m/>
    <s v="21.0"/>
    <s v="00036.0"/>
    <s v="91001"/>
    <s v="85000"/>
    <n v="6250"/>
    <n v="9171101"/>
    <n v="0.13288948979591836"/>
    <s v="Classroom improvements for Lassalette.  Bid #2024-25.13.  Measure BB Bid Bundle #7: Kwis, Lassalette, &amp; Sierra Vista. Bid Option #1 (include allowances of $300,000.00)"/>
    <s v="Lassalette-6-21st Century classroom"/>
  </r>
  <r>
    <s v="Lassalette-21st Century classroom-Contractor"/>
    <n v="6"/>
    <s v="Contractor"/>
    <x v="18"/>
    <x v="0"/>
    <x v="17"/>
    <x v="20"/>
    <x v="49"/>
    <x v="178"/>
    <s v="2025/26"/>
    <m/>
    <x v="73"/>
    <n v="0"/>
    <n v="293113"/>
    <s v="Pay app #3"/>
    <d v="2025-10-14T00:00:00"/>
    <s v="000000022418922"/>
    <n v="293113"/>
    <s v="03-124576"/>
    <m/>
    <s v="21.0"/>
    <s v="00036.0"/>
    <s v="91001"/>
    <s v="85000"/>
    <n v="6250"/>
    <n v="9171101"/>
    <n v="0.11963795918367347"/>
    <s v="Classroom improvements for Lassalette.  Bid #2024-25.13.  Measure BB Bid Bundle #7: Kwis, Lassalette, &amp; Sierra Vista. Bid Option #1 (include allowances of $300,000.00)"/>
    <s v="Lassalette-6-21st Century classroom"/>
  </r>
  <r>
    <s v="Lassalette-21st Century classroom-Contractor"/>
    <n v="6"/>
    <s v="Contractor"/>
    <x v="18"/>
    <x v="0"/>
    <x v="17"/>
    <x v="20"/>
    <x v="49"/>
    <x v="168"/>
    <s v="2025/26"/>
    <m/>
    <x v="73"/>
    <n v="0"/>
    <n v="104709"/>
    <s v="Pay app #4"/>
    <d v="2025-11-04T00:00:00"/>
    <s v="000000022452507"/>
    <n v="104709"/>
    <s v="03-124576"/>
    <m/>
    <s v="21.0"/>
    <s v="00036.0"/>
    <s v="91001"/>
    <s v="85000"/>
    <n v="6250"/>
    <n v="9171101"/>
    <n v="4.2738367346938776E-2"/>
    <s v="Classroom improvements for Lassalette.  Bid #2024-25.13.  Measure BB Bid Bundle #7: Kwis, Lassalette, &amp; Sierra Vista. Bid Option #1 (include allowances of $300,000.00)"/>
    <s v="Lassalette-6-21st Century classroom"/>
  </r>
  <r>
    <s v="Lassalette-21st Century classroom-Contractor"/>
    <n v="6"/>
    <s v="Contractor"/>
    <x v="18"/>
    <x v="0"/>
    <x v="17"/>
    <x v="20"/>
    <x v="49"/>
    <x v="179"/>
    <s v="2025/26"/>
    <m/>
    <x v="73"/>
    <n v="0"/>
    <n v="340665.25"/>
    <s v="Pay app #5"/>
    <d v="2026-01-16T00:00:00"/>
    <s v="000000022556010"/>
    <n v="340665.25"/>
    <s v="03-124576"/>
    <m/>
    <s v="21.0"/>
    <s v="00036.0"/>
    <s v="91001"/>
    <s v="85000"/>
    <n v="6250"/>
    <n v="9171101"/>
    <n v="0.13904704081632652"/>
    <s v="Classroom improvements for Lassalette.  Bid #2024-25.13.  Measure BB Bid Bundle #7: Kwis, Lassalette, &amp; Sierra Vista. Bid Option #1 (include allowances of $300,000.00)"/>
    <s v="Lassalette-6-21st Century classroom"/>
  </r>
  <r>
    <s v="Lassalette-21st Century classroom-Contractor"/>
    <n v="6"/>
    <s v="Contractor"/>
    <x v="18"/>
    <x v="0"/>
    <x v="17"/>
    <x v="20"/>
    <x v="49"/>
    <x v="180"/>
    <s v="2025/26"/>
    <m/>
    <x v="73"/>
    <n v="0"/>
    <n v="541471.5"/>
    <s v="Pay app #6"/>
    <d v="2026-03-17T00:00:00"/>
    <s v="000000022651111"/>
    <n v="541471.5"/>
    <s v="03-124576"/>
    <m/>
    <s v="21.0"/>
    <s v="00036.0"/>
    <s v="91001"/>
    <s v="85000"/>
    <n v="6250"/>
    <n v="9171101"/>
    <n v="0.22100877551020409"/>
    <s v="Classroom improvements for Lassalette.  Bid #2024-25.13.  Measure BB Bid Bundle #7: Kwis, Lassalette, &amp; Sierra Vista. Bid Option #1 (include allowances of $300,000.00)"/>
    <s v="Lassalette-6-21st Century classroom"/>
  </r>
  <r>
    <s v="Lassalette-21st Century classroom-Contractor"/>
    <n v="6"/>
    <s v="Contractor"/>
    <x v="18"/>
    <x v="0"/>
    <x v="17"/>
    <x v="20"/>
    <x v="49"/>
    <x v="171"/>
    <s v="2025/26"/>
    <s v="26-546"/>
    <x v="73"/>
    <n v="508865"/>
    <n v="508865"/>
    <m/>
    <m/>
    <m/>
    <n v="0"/>
    <s v="03-124576"/>
    <m/>
    <s v="21.0"/>
    <s v="00036.0"/>
    <s v="91001"/>
    <s v="85000"/>
    <n v="6250"/>
    <n v="9171101"/>
    <n v="0"/>
    <s v="Classroom improvements for Lassalette.  Bid #2024-25.13.  Measure BB Bid Bundle #7: Kwis, Lassalette, &amp; Sierra Vista. Bid Option #1 (include allowances of $300,000.00)"/>
    <s v="Lassalette-6-21st Century classroom"/>
  </r>
  <r>
    <s v="Sierra Vista-21st Century classroom-Contractor"/>
    <n v="8"/>
    <s v="Contractor"/>
    <x v="13"/>
    <x v="0"/>
    <x v="17"/>
    <x v="20"/>
    <x v="49"/>
    <x v="166"/>
    <s v="2025/26"/>
    <m/>
    <x v="74"/>
    <n v="0"/>
    <n v="216220"/>
    <s v="Pay app #1"/>
    <d v="2025-08-06T00:00:00"/>
    <s v="000000022317349"/>
    <n v="216220"/>
    <s v="03-124623"/>
    <m/>
    <s v="21.0"/>
    <s v="00036.0"/>
    <s v="91001"/>
    <s v="85000"/>
    <n v="6250"/>
    <n v="9281101"/>
    <n v="8.7185483870967737E-2"/>
    <s v="Classroom improvements for Sierra Vista.  Bid #2024-25.13.  Measure BB Bid Bundle #7: Kwis, Lassalette, &amp; Sierra Vista. Bid Option #1 (include allowances of $190,000.00)"/>
    <s v="Sierra Vista-8-21st Century classroom"/>
  </r>
  <r>
    <s v="Sierra Vista-21st Century classroom-Contractor"/>
    <n v="8"/>
    <s v="Contractor"/>
    <x v="13"/>
    <x v="0"/>
    <x v="17"/>
    <x v="20"/>
    <x v="49"/>
    <x v="166"/>
    <s v="2025/26"/>
    <m/>
    <x v="74"/>
    <n v="0"/>
    <n v="518852"/>
    <s v="Pay app #2"/>
    <d v="2025-08-06T00:00:00"/>
    <s v="000000022317349"/>
    <n v="518852"/>
    <s v="03-124623"/>
    <m/>
    <s v="21.0"/>
    <s v="00036.0"/>
    <s v="91001"/>
    <s v="85000"/>
    <n v="6250"/>
    <n v="9281101"/>
    <n v="0.20921451612903225"/>
    <s v="Classroom improvements for Sierra Vista.  Bid #2024-25.13.  Measure BB Bid Bundle #7: Kwis, Lassalette, &amp; Sierra Vista. Bid Option #1 (include allowances of $190,000.00)"/>
    <s v="Sierra Vista-8-21st Century classroom"/>
  </r>
  <r>
    <s v="Sierra Vista-21st Century classroom-Contractor"/>
    <n v="8"/>
    <s v="Contractor"/>
    <x v="13"/>
    <x v="0"/>
    <x v="17"/>
    <x v="20"/>
    <x v="49"/>
    <x v="162"/>
    <s v="2025/26"/>
    <m/>
    <x v="74"/>
    <n v="0"/>
    <n v="613491"/>
    <s v="Pay app #3"/>
    <d v="2025-09-08T00:00:00"/>
    <s v="000000022359491"/>
    <n v="613491"/>
    <s v="03-124623"/>
    <m/>
    <s v="21.0"/>
    <s v="00036.0"/>
    <s v="91001"/>
    <s v="85000"/>
    <n v="6250"/>
    <n v="9281101"/>
    <n v="0.24737540322580645"/>
    <s v="Classroom improvements for Sierra Vista.  Bid #2024-25.13.  Measure BB Bid Bundle #7: Kwis, Lassalette, &amp; Sierra Vista. Bid Option #1 (include allowances of $190,000.00)"/>
    <s v="Sierra Vista-8-21st Century classroom"/>
  </r>
  <r>
    <s v="Sierra Vista-21st Century classroom-Contractor"/>
    <n v="8"/>
    <s v="Contractor"/>
    <x v="13"/>
    <x v="0"/>
    <x v="17"/>
    <x v="20"/>
    <x v="49"/>
    <x v="163"/>
    <s v="2025/26"/>
    <m/>
    <x v="74"/>
    <n v="0"/>
    <n v="294637.75"/>
    <s v="Pay app #4"/>
    <d v="2025-10-03T00:00:00"/>
    <s v="000000022402311"/>
    <n v="294637.75"/>
    <s v="03-124623"/>
    <m/>
    <s v="21.0"/>
    <s v="00036.0"/>
    <s v="91001"/>
    <s v="85000"/>
    <n v="6250"/>
    <n v="9281101"/>
    <n v="0.11880554435483871"/>
    <s v="Classroom improvements for Sierra Vista.  Bid #2024-25.13.  Measure BB Bid Bundle #7: Kwis, Lassalette, &amp; Sierra Vista. Bid Option #1 (include allowances of $190,000.00)"/>
    <s v="Sierra Vista-8-21st Century classroom"/>
  </r>
  <r>
    <s v="Sierra Vista-21st Century classroom-Contractor"/>
    <n v="8"/>
    <s v="Contractor"/>
    <x v="13"/>
    <x v="0"/>
    <x v="17"/>
    <x v="20"/>
    <x v="49"/>
    <x v="175"/>
    <s v="2025/26"/>
    <m/>
    <x v="74"/>
    <n v="0"/>
    <n v="418087.1"/>
    <s v="Pay app #5"/>
    <d v="2025-10-29T00:00:00"/>
    <s v="000000022443402"/>
    <n v="418087.1"/>
    <s v="03-124623"/>
    <m/>
    <s v="21.0"/>
    <s v="00036.0"/>
    <s v="91001"/>
    <s v="85000"/>
    <n v="6250"/>
    <n v="9281101"/>
    <n v="0.16858350806451611"/>
    <s v="Classroom improvements for Sierra Vista.  Bid #2024-25.13.  Measure BB Bid Bundle #7: Kwis, Lassalette, &amp; Sierra Vista. Bid Option #1 (include allowances of $190,000.00)"/>
    <s v="Sierra Vista-8-21st Century classroom"/>
  </r>
  <r>
    <s v="Sierra Vista-21st Century classroom-Contractor"/>
    <n v="8"/>
    <s v="Contractor"/>
    <x v="13"/>
    <x v="0"/>
    <x v="17"/>
    <x v="20"/>
    <x v="49"/>
    <x v="169"/>
    <s v="2025/26"/>
    <m/>
    <x v="74"/>
    <n v="0"/>
    <n v="68575.75"/>
    <s v="Pay app #6"/>
    <d v="2025-12-22T00:00:00"/>
    <s v="000000022527085"/>
    <n v="68575.75"/>
    <s v="03-124623"/>
    <m/>
    <s v="21.0"/>
    <s v="00036.0"/>
    <s v="91001"/>
    <s v="85000"/>
    <n v="6250"/>
    <n v="9281101"/>
    <n v="2.7651512096774192E-2"/>
    <s v="Classroom improvements for Sierra Vista.  Bid #2024-25.13.  Measure BB Bid Bundle #7: Kwis, Lassalette, &amp; Sierra Vista. Bid Option #1 (include allowances of $190,000.00)"/>
    <s v="Sierra Vista-8-21st Century classroom"/>
  </r>
  <r>
    <s v="Sierra Vista-21st Century classroom-Contractor"/>
    <n v="8"/>
    <s v="Contractor"/>
    <x v="13"/>
    <x v="0"/>
    <x v="17"/>
    <x v="20"/>
    <x v="49"/>
    <x v="180"/>
    <s v="2025/26"/>
    <m/>
    <x v="74"/>
    <n v="0"/>
    <n v="56237.74"/>
    <s v="Pay app #7"/>
    <d v="2026-03-17T00:00:00"/>
    <s v="000000022651111"/>
    <n v="56237.74"/>
    <s v="03-124623"/>
    <m/>
    <s v="21.0"/>
    <s v="00036.0"/>
    <s v="91001"/>
    <s v="85000"/>
    <n v="6250"/>
    <n v="9281101"/>
    <n v="2.2676508064516127E-2"/>
    <s v="Classroom improvements for Sierra Vista.  Bid #2024-25.13.  Measure BB Bid Bundle #7: Kwis, Lassalette, &amp; Sierra Vista. Bid Option #1 (include allowances of $190,000.00)"/>
    <s v="Sierra Vista-8-21st Century classroom"/>
  </r>
  <r>
    <s v="Sierra Vista-21st Century classroom-Contractor"/>
    <n v="8"/>
    <s v="Contractor"/>
    <x v="13"/>
    <x v="0"/>
    <x v="17"/>
    <x v="20"/>
    <x v="49"/>
    <x v="171"/>
    <s v="2025/26"/>
    <s v="26-547"/>
    <x v="74"/>
    <n v="293898.65999999968"/>
    <n v="293898.65999999968"/>
    <m/>
    <m/>
    <m/>
    <n v="0"/>
    <s v="03-124623"/>
    <m/>
    <s v="21.0"/>
    <s v="00036.0"/>
    <s v="91001"/>
    <s v="85000"/>
    <n v="6250"/>
    <n v="9281101"/>
    <n v="0"/>
    <s v="Classroom improvements for Sierra Vista.  Bid #2024-25.13.  Measure BB Bid Bundle #7: Kwis, Lassalette, &amp; Sierra Vista. Bid Option #1 (include allowances of $190,000.00)"/>
    <s v="Sierra Vista-8-21st Century classroom"/>
  </r>
  <r>
    <s v="Sparks ES-21st Century classroom-Contractor"/>
    <n v="7"/>
    <s v="Contractor"/>
    <x v="24"/>
    <x v="0"/>
    <x v="17"/>
    <x v="20"/>
    <x v="50"/>
    <x v="175"/>
    <s v="2025/26"/>
    <m/>
    <x v="75"/>
    <n v="0"/>
    <n v="687572"/>
    <s v="Pay app #1"/>
    <d v="2025-10-29T00:00:00"/>
    <s v="000000022443402"/>
    <n v="687572"/>
    <s v="03-124783"/>
    <m/>
    <s v="21.0"/>
    <s v="00036.0"/>
    <s v="91001"/>
    <s v="85000"/>
    <n v="6250"/>
    <n v="9291101"/>
    <n v="0.22037564102564103"/>
    <s v="Classroom improvements for Sparks ES.  Bid #2024-25.21.  Measure BB Bid Bundle #8: Palm ES, Sparks ES, Wing Lane, &amp; Valinda (Includes $220,000.00 in allowances)."/>
    <s v="Sparks ES-7-21st Century classroom"/>
  </r>
  <r>
    <s v="Sparks ES-21st Century classroom-Contractor"/>
    <n v="7"/>
    <s v="Contractor"/>
    <x v="24"/>
    <x v="0"/>
    <x v="17"/>
    <x v="20"/>
    <x v="50"/>
    <x v="181"/>
    <s v="2025/26"/>
    <m/>
    <x v="75"/>
    <n v="0"/>
    <n v="543960.5"/>
    <s v="Pay app #2"/>
    <d v="2025-11-24T00:00:00"/>
    <s v="000000022484464"/>
    <n v="543960.5"/>
    <s v="03-124783"/>
    <m/>
    <s v="21.0"/>
    <s v="00036.0"/>
    <s v="91001"/>
    <s v="85000"/>
    <n v="6250"/>
    <n v="9291101"/>
    <n v="0.1743463141025641"/>
    <s v="Classroom improvements for Sparks ES.  Bid #2024-25.21.  Measure BB Bid Bundle #8: Palm ES, Sparks ES, Wing Lane, &amp; Valinda (Includes $220,000.00 in allowances)."/>
    <s v="Sparks ES-7-21st Century classroom"/>
  </r>
  <r>
    <s v="Sparks ES-21st Century classroom-Contractor"/>
    <n v="7"/>
    <s v="Contractor"/>
    <x v="24"/>
    <x v="0"/>
    <x v="17"/>
    <x v="20"/>
    <x v="50"/>
    <x v="173"/>
    <s v="2025/26"/>
    <m/>
    <x v="75"/>
    <n v="0"/>
    <n v="528257"/>
    <s v="Pay app #3"/>
    <d v="2026-01-27T00:00:00"/>
    <s v="000000022570166"/>
    <n v="528257"/>
    <s v="03-124783"/>
    <m/>
    <s v="21.0"/>
    <s v="00036.0"/>
    <s v="91001"/>
    <s v="85000"/>
    <n v="6250"/>
    <n v="9291101"/>
    <n v="0.16931314102564102"/>
    <s v="Classroom improvements for Sparks ES.  Bid #2024-25.21.  Measure BB Bid Bundle #8: Palm ES, Sparks ES, Wing Lane, &amp; Valinda (Includes $220,000.00 in allowances)."/>
    <s v="Sparks ES-7-21st Century classroom"/>
  </r>
  <r>
    <s v="Sparks ES-21st Century classroom-Contractor"/>
    <n v="7"/>
    <s v="Contractor"/>
    <x v="24"/>
    <x v="0"/>
    <x v="17"/>
    <x v="20"/>
    <x v="50"/>
    <x v="182"/>
    <s v="2025/26"/>
    <m/>
    <x v="75"/>
    <n v="0"/>
    <n v="410813.95"/>
    <s v="Pay app #4"/>
    <d v="2026-03-31T00:00:00"/>
    <s v="000000022671552"/>
    <n v="410813.95"/>
    <s v="03-124783"/>
    <m/>
    <s v="21.0"/>
    <s v="00036.0"/>
    <s v="91001"/>
    <s v="85000"/>
    <n v="6250"/>
    <n v="9291101"/>
    <n v="0.13167113782051282"/>
    <s v="Classroom improvements for Sparks ES.  Bid #2024-25.21.  Measure BB Bid Bundle #8: Palm ES, Sparks ES, Wing Lane, &amp; Valinda (Includes $220,000.00 in allowances)."/>
    <s v="Sparks ES-7-21st Century classroom"/>
  </r>
  <r>
    <s v="Sparks ES-21st Century classroom-Contractor"/>
    <n v="7"/>
    <s v="Contractor"/>
    <x v="24"/>
    <x v="0"/>
    <x v="17"/>
    <x v="20"/>
    <x v="50"/>
    <x v="182"/>
    <s v="2025/26"/>
    <m/>
    <x v="75"/>
    <n v="0"/>
    <n v="522305.25"/>
    <s v="Pay app #5"/>
    <d v="2026-03-31T00:00:00"/>
    <s v="000000022671552"/>
    <n v="522305.25"/>
    <s v="03-124783"/>
    <m/>
    <s v="21.0"/>
    <s v="00036.0"/>
    <s v="91001"/>
    <s v="85000"/>
    <n v="6250"/>
    <n v="9291101"/>
    <n v="0.16740552884615384"/>
    <s v="Classroom improvements for Sparks ES.  Bid #2024-25.21.  Measure BB Bid Bundle #8: Palm ES, Sparks ES, Wing Lane, &amp; Valinda (Includes $220,000.00 in allowances)."/>
    <s v="Sparks ES-7-21st Century classroom"/>
  </r>
  <r>
    <s v="Sparks ES-21st Century classroom-Contractor"/>
    <n v="7"/>
    <s v="Contractor"/>
    <x v="24"/>
    <x v="0"/>
    <x v="17"/>
    <x v="20"/>
    <x v="50"/>
    <x v="183"/>
    <s v="2025/26"/>
    <m/>
    <x v="75"/>
    <n v="0"/>
    <n v="27668.05"/>
    <s v="Pay app #4, Pay Release "/>
    <d v="2026-04-16T00:00:00"/>
    <s v="000000022699957"/>
    <n v="27668.05"/>
    <s v="03-124783"/>
    <m/>
    <s v="21.0"/>
    <s v="00036.0"/>
    <s v="91001"/>
    <s v="85000"/>
    <n v="6250"/>
    <n v="9291101"/>
    <n v="8.8679647435897426E-3"/>
    <s v="Classroom improvements for Sparks ES.  Bid #2024-25.21.  Measure BB Bid Bundle #8: Palm ES, Sparks ES, Wing Lane, &amp; Valinda (Includes $220,000.00 in allowances)."/>
    <s v="Sparks ES-7-21st Century classroom"/>
  </r>
  <r>
    <s v="Sparks ES-21st Century classroom-Contractor"/>
    <n v="7"/>
    <s v="Contractor"/>
    <x v="24"/>
    <x v="0"/>
    <x v="17"/>
    <x v="20"/>
    <x v="50"/>
    <x v="171"/>
    <s v="2025/26"/>
    <s v="26-884"/>
    <x v="75"/>
    <n v="399423.25"/>
    <n v="399423.25"/>
    <m/>
    <m/>
    <m/>
    <n v="0"/>
    <s v="03-124783"/>
    <m/>
    <s v="21.0"/>
    <s v="00036.0"/>
    <s v="91001"/>
    <s v="85000"/>
    <n v="6250"/>
    <n v="9291101"/>
    <n v="0"/>
    <s v="Classroom improvements for Sparks ES.  Bid #2024-25.21.  Measure BB Bid Bundle #8: Palm ES, Sparks ES, Wing Lane, &amp; Valinda (Includes $220,000.00 in allowances)."/>
    <s v="Sparks ES-7-21st Century classroom"/>
  </r>
  <r>
    <s v="Valinda-21st Century classroom-Contractor"/>
    <n v="6"/>
    <s v="Contractor"/>
    <x v="23"/>
    <x v="0"/>
    <x v="17"/>
    <x v="20"/>
    <x v="50"/>
    <x v="184"/>
    <s v="2025/26"/>
    <m/>
    <x v="76"/>
    <n v="0"/>
    <n v="586026.5"/>
    <s v="Pay app #1"/>
    <d v="2025-11-10T00:00:00"/>
    <s v="000000022462441"/>
    <n v="586026.5"/>
    <s v="03-124707"/>
    <m/>
    <s v="21.0"/>
    <s v="00036.0"/>
    <s v="91001"/>
    <s v="85000"/>
    <n v="6250"/>
    <n v="9341101"/>
    <n v="0.19547248165443629"/>
    <s v="Classroom improvements for Valinda.  Bid #2024-25.21.  Measure BB Bid Bundle #8: Palm ES, Sparks ES, Wing Lane, &amp; Valinda (Includes $198,000.00 in allowances)"/>
    <s v="Valinda-6-21st Century classroom"/>
  </r>
  <r>
    <s v="Valinda-21st Century classroom-Contractor"/>
    <n v="6"/>
    <s v="Contractor"/>
    <x v="23"/>
    <x v="0"/>
    <x v="17"/>
    <x v="20"/>
    <x v="50"/>
    <x v="173"/>
    <s v="2025/26"/>
    <m/>
    <x v="76"/>
    <n v="0"/>
    <n v="283983.5"/>
    <s v="Pay app #2"/>
    <d v="2026-01-27T00:00:00"/>
    <s v="000000022570166"/>
    <n v="283983.5"/>
    <s v="03-124707"/>
    <m/>
    <s v="21.0"/>
    <s v="00036.0"/>
    <s v="91001"/>
    <s v="85000"/>
    <n v="6250"/>
    <n v="9341101"/>
    <n v="9.4724316210807208E-2"/>
    <s v="Classroom improvements for Valinda.  Bid #2024-25.21.  Measure BB Bid Bundle #8: Palm ES, Sparks ES, Wing Lane, &amp; Valinda (Includes $198,000.00 in allowances)"/>
    <s v="Valinda-6-21st Century classroom"/>
  </r>
  <r>
    <s v="Valinda-21st Century classroom-Contractor"/>
    <n v="6"/>
    <s v="Contractor"/>
    <x v="23"/>
    <x v="0"/>
    <x v="17"/>
    <x v="20"/>
    <x v="50"/>
    <x v="173"/>
    <s v="2025/26"/>
    <m/>
    <x v="76"/>
    <n v="0"/>
    <n v="1025620"/>
    <s v="Pay app #3"/>
    <d v="2026-01-27T00:00:00"/>
    <s v="000000022570166"/>
    <n v="1025620"/>
    <s v="03-124707"/>
    <m/>
    <s v="21.0"/>
    <s v="00036.0"/>
    <s v="91001"/>
    <s v="85000"/>
    <n v="6250"/>
    <n v="9341101"/>
    <n v="0.34210140093395597"/>
    <s v="Classroom improvements for Valinda.  Bid #2024-25.21.  Measure BB Bid Bundle #8: Palm ES, Sparks ES, Wing Lane, &amp; Valinda (Includes $198,000.00 in allowances)"/>
    <s v="Valinda-6-21st Century classroom"/>
  </r>
  <r>
    <s v="Valinda-21st Century classroom-Contractor"/>
    <n v="6"/>
    <s v="Contractor"/>
    <x v="23"/>
    <x v="0"/>
    <x v="17"/>
    <x v="20"/>
    <x v="50"/>
    <x v="170"/>
    <s v="2025/26"/>
    <m/>
    <x v="76"/>
    <n v="0"/>
    <n v="695134"/>
    <s v="Pay app #4"/>
    <d v="2026-03-18T00:00:00"/>
    <s v="000000022653057"/>
    <n v="695134"/>
    <s v="03-124707"/>
    <m/>
    <s v="21.0"/>
    <s v="00036.0"/>
    <s v="91001"/>
    <s v="85000"/>
    <n v="6250"/>
    <n v="9341101"/>
    <n v="0.23186591060707137"/>
    <s v="Classroom improvements for Valinda.  Bid #2024-25.21.  Measure BB Bid Bundle #8: Palm ES, Sparks ES, Wing Lane, &amp; Valinda (Includes $198,000.00 in allowances)"/>
    <s v="Valinda-6-21st Century classroom"/>
  </r>
  <r>
    <s v="Valinda-21st Century classroom-Contractor"/>
    <n v="6"/>
    <s v="Contractor"/>
    <x v="23"/>
    <x v="0"/>
    <x v="17"/>
    <x v="20"/>
    <x v="50"/>
    <x v="171"/>
    <s v="2025/26"/>
    <s v="26-885"/>
    <x v="76"/>
    <n v="407236"/>
    <n v="407236"/>
    <m/>
    <m/>
    <m/>
    <n v="0"/>
    <s v="03-124707"/>
    <m/>
    <s v="21.0"/>
    <s v="00036.0"/>
    <s v="91001"/>
    <s v="85000"/>
    <n v="6250"/>
    <n v="9341101"/>
    <n v="0"/>
    <s v="Classroom improvements for Valinda.  Bid #2024-25.21.  Measure BB Bid Bundle #8: Palm ES, Sparks ES, Wing Lane, &amp; Valinda (Includes $198,000.00 in allowances)"/>
    <s v="Valinda-6-21st Century classroom"/>
  </r>
  <r>
    <s v="Wing Lane-21st Century classroom-Contractor"/>
    <n v="9"/>
    <s v="Contractor"/>
    <x v="22"/>
    <x v="0"/>
    <x v="17"/>
    <x v="20"/>
    <x v="50"/>
    <x v="168"/>
    <s v="2025/26"/>
    <m/>
    <x v="77"/>
    <n v="0"/>
    <n v="1265210"/>
    <s v="Pay app #1"/>
    <d v="2025-11-04T00:00:00"/>
    <s v="000000022452507"/>
    <n v="1265210"/>
    <s v="03-124792"/>
    <m/>
    <s v="21.0"/>
    <s v="00036.0"/>
    <s v="91001"/>
    <s v="85000"/>
    <n v="6250"/>
    <n v="9371101"/>
    <n v="0.38293280871670704"/>
    <s v="Classroom improvements for Valinda.  Bid #2024-25.21.  Measure BB Bid Bundle #8: Palm ES, Sparks ES, Wing Lane, &amp; Valinda (Includes $204,000.00 in allowances)"/>
    <s v="Wing Lane-9-21st Century classroom"/>
  </r>
  <r>
    <s v="Wing Lane-21st Century classroom-Contractor"/>
    <n v="9"/>
    <s v="Contractor"/>
    <x v="22"/>
    <x v="0"/>
    <x v="17"/>
    <x v="20"/>
    <x v="50"/>
    <x v="173"/>
    <s v="2025/26"/>
    <m/>
    <x v="77"/>
    <n v="0"/>
    <n v="500365"/>
    <s v="Pay app #2"/>
    <d v="2026-01-27T00:00:00"/>
    <s v="000000022570166"/>
    <n v="500365"/>
    <s v="03-124792"/>
    <m/>
    <s v="21.0"/>
    <s v="00036.0"/>
    <s v="91001"/>
    <s v="85000"/>
    <n v="6250"/>
    <n v="9371101"/>
    <n v="0.15144219128329298"/>
    <s v="Classroom improvements for Valinda.  Bid #2024-25.21.  Measure BB Bid Bundle #8: Palm ES, Sparks ES, Wing Lane, &amp; Valinda (Includes $204,000.00 in allowances)"/>
    <s v="Wing Lane-9-21st Century classroom"/>
  </r>
  <r>
    <s v="Wing Lane-21st Century classroom-Contractor"/>
    <n v="9"/>
    <s v="Contractor"/>
    <x v="22"/>
    <x v="0"/>
    <x v="17"/>
    <x v="20"/>
    <x v="50"/>
    <x v="173"/>
    <s v="2025/26"/>
    <m/>
    <x v="77"/>
    <n v="0"/>
    <n v="446741.19"/>
    <s v="Pay app #3"/>
    <d v="2026-01-27T00:00:00"/>
    <s v="000000022570166"/>
    <n v="446741.19"/>
    <s v="03-124792"/>
    <m/>
    <s v="21.0"/>
    <s v="00036.0"/>
    <s v="91001"/>
    <s v="85000"/>
    <n v="6250"/>
    <n v="9371101"/>
    <n v="0.13521222457627119"/>
    <s v="Classroom improvements for Valinda.  Bid #2024-25.21.  Measure BB Bid Bundle #8: Palm ES, Sparks ES, Wing Lane, &amp; Valinda (Includes $204,000.00 in allowances)"/>
    <s v="Wing Lane-9-21st Century classroom"/>
  </r>
  <r>
    <s v="Wing Lane-21st Century classroom-Contractor"/>
    <n v="9"/>
    <s v="Contractor"/>
    <x v="22"/>
    <x v="0"/>
    <x v="17"/>
    <x v="20"/>
    <x v="50"/>
    <x v="170"/>
    <s v="2025/26"/>
    <m/>
    <x v="77"/>
    <n v="0"/>
    <n v="616952.15"/>
    <s v="Pay app #4"/>
    <d v="2026-03-18T00:00:00"/>
    <s v="000000022653057"/>
    <n v="616952.15"/>
    <s v="03-124792"/>
    <m/>
    <s v="21.0"/>
    <s v="00036.0"/>
    <s v="91001"/>
    <s v="85000"/>
    <n v="6250"/>
    <n v="9371101"/>
    <n v="0.18672885895883778"/>
    <s v="Classroom improvements for Valinda.  Bid #2024-25.21.  Measure BB Bid Bundle #8: Palm ES, Sparks ES, Wing Lane, &amp; Valinda (Includes $204,000.00 in allowances)"/>
    <s v="Wing Lane-9-21st Century classroom"/>
  </r>
  <r>
    <s v="Wing Lane-21st Century classroom-Contractor"/>
    <n v="9"/>
    <s v="Contractor"/>
    <x v="22"/>
    <x v="0"/>
    <x v="17"/>
    <x v="20"/>
    <x v="50"/>
    <x v="171"/>
    <s v="2025/26"/>
    <s v="26-886"/>
    <x v="77"/>
    <n v="474731.66000000015"/>
    <n v="474731.66000000015"/>
    <m/>
    <m/>
    <m/>
    <n v="0"/>
    <s v="03-124792"/>
    <m/>
    <s v="21.0"/>
    <s v="00036.0"/>
    <s v="91001"/>
    <s v="85000"/>
    <n v="6250"/>
    <n v="9371101"/>
    <n v="0"/>
    <s v="Classroom improvements for Valinda.  Bid #2024-25.21.  Measure BB Bid Bundle #8: Palm ES, Sparks ES, Wing Lane, &amp; Valinda (Includes $204,000.00 in allowances)"/>
    <s v="Wing Lane-9-21st Century classroom"/>
  </r>
  <r>
    <s v="Palm-21st Century classroom-Contractor"/>
    <n v="6"/>
    <s v="Contractor"/>
    <x v="21"/>
    <x v="0"/>
    <x v="17"/>
    <x v="20"/>
    <x v="51"/>
    <x v="185"/>
    <s v="2025/26"/>
    <m/>
    <x v="78"/>
    <n v="0"/>
    <n v="595175"/>
    <s v="Pay app #1"/>
    <d v="2026-06-15T00:00:00"/>
    <s v="000000022802528"/>
    <n v="595175"/>
    <s v="03-124706"/>
    <m/>
    <s v="21.0"/>
    <s v="00036.0"/>
    <s v="91001"/>
    <s v="85000"/>
    <n v="6250"/>
    <n v="9261101"/>
    <n v="0.19958920187793427"/>
    <s v="Classroom improvements for Palm.  Bid #2024-25.21.  Measure BB Bid Bundle #8: Palm ES, Sparks ES, Wing Lane, &amp; Valinda"/>
    <s v="Palm-6-21st Century classroom"/>
  </r>
  <r>
    <s v="Palm-21st Century classroom-Contractor"/>
    <n v="6"/>
    <s v="Contractor"/>
    <x v="21"/>
    <x v="0"/>
    <x v="17"/>
    <x v="20"/>
    <x v="51"/>
    <x v="186"/>
    <s v="2025/26"/>
    <m/>
    <x v="78"/>
    <n v="0"/>
    <n v="545300"/>
    <s v="Pay app #2"/>
    <d v="2026-06-29T00:00:00"/>
    <s v="000000022825997"/>
    <n v="545300"/>
    <s v="03-124706"/>
    <m/>
    <s v="21.0"/>
    <s v="00036.0"/>
    <s v="91001"/>
    <s v="85000"/>
    <n v="6250"/>
    <n v="9261101"/>
    <n v="0.18286384976525821"/>
    <s v="Classroom improvements for Palm.  Bid #2024-25.21.  Measure BB Bid Bundle #8: Palm ES, Sparks ES, Wing Lane, &amp; Valinda"/>
    <s v="Palm-6-21st Century classroom"/>
  </r>
  <r>
    <s v="Palm-21st Century classroom-Contractor"/>
    <n v="6"/>
    <s v="Contractor"/>
    <x v="21"/>
    <x v="0"/>
    <x v="17"/>
    <x v="20"/>
    <x v="51"/>
    <x v="187"/>
    <s v="2025/26"/>
    <m/>
    <x v="78"/>
    <n v="0"/>
    <n v="834391.1"/>
    <s v="Pay app #3"/>
    <d v="2026-07-16T00:00:00"/>
    <s v="000000022856047"/>
    <n v="834391.1"/>
    <s v="03-124706"/>
    <m/>
    <s v="21.0"/>
    <s v="00036.0"/>
    <s v="91001"/>
    <s v="85000"/>
    <n v="6250"/>
    <n v="9261101"/>
    <n v="0.2798092219986586"/>
    <s v="Classroom improvements for Palm.  Bid #2024-25.21.  Measure BB Bid Bundle #8: Palm ES, Sparks ES, Wing Lane, &amp; Valinda"/>
    <s v="Palm-6-21st Century classroom"/>
  </r>
  <r>
    <s v="Palm-21st Century classroom-Contractor"/>
    <n v="6"/>
    <s v="Contractor"/>
    <x v="21"/>
    <x v="0"/>
    <x v="17"/>
    <x v="20"/>
    <x v="51"/>
    <x v="161"/>
    <s v="2025/26"/>
    <s v="26-6431"/>
    <x v="78"/>
    <n v="1007133.8999999999"/>
    <n v="1007133.8999999999"/>
    <m/>
    <m/>
    <m/>
    <n v="0"/>
    <s v="03-124706"/>
    <m/>
    <s v="21.0"/>
    <s v="00036.0"/>
    <s v="91001"/>
    <s v="85000"/>
    <n v="6250"/>
    <n v="9261101"/>
    <n v="0"/>
    <s v="Classroom improvements for Palm.  Bid #2024-25.21.  Measure BB Bid Bundle #8: Palm ES, Sparks ES, Wing Lane, &amp; Valinda"/>
    <s v="Palm-6-21st Century classroom"/>
  </r>
  <r>
    <s v="Wilson HS-21st Century classroom-Contractor"/>
    <n v="5"/>
    <s v="Contractor"/>
    <x v="19"/>
    <x v="0"/>
    <x v="17"/>
    <x v="20"/>
    <x v="52"/>
    <x v="161"/>
    <s v="2025/26"/>
    <s v="26-6507"/>
    <x v="79"/>
    <n v="354000"/>
    <n v="354000"/>
    <m/>
    <m/>
    <m/>
    <n v="0"/>
    <m/>
    <m/>
    <s v="21.0"/>
    <s v="00036.0"/>
    <s v="91001"/>
    <s v="85000"/>
    <n v="6250"/>
    <n v="9421101"/>
    <n v="0"/>
    <s v="Wilson HS Press Box.  Bid #2025-26.06 Press Box Replacement "/>
    <s v="Wilson HS-5-21st Century classroom"/>
  </r>
  <r>
    <s v="Bixby-21st Century classroom-Contractor"/>
    <n v="6"/>
    <s v="Contractor"/>
    <x v="25"/>
    <x v="0"/>
    <x v="18"/>
    <x v="20"/>
    <x v="28"/>
    <x v="79"/>
    <s v="2026/27"/>
    <s v="27-656"/>
    <x v="34"/>
    <n v="270000"/>
    <n v="270000"/>
    <m/>
    <m/>
    <m/>
    <n v="0"/>
    <m/>
    <m/>
    <s v="21.0"/>
    <s v="00036.0"/>
    <s v="91001"/>
    <s v="85000"/>
    <n v="6250"/>
    <n v="9031101"/>
    <n v="0"/>
    <s v="To provide labor &amp; materials to perform classroom renovations at Bixby.  Bid 2025-26.11 Measure BB Bond: Bid Bundle #9: Valley Alternative HS, Orange Grove MS &amp; Bixby ES"/>
    <s v="Bixby-6-21st Century classroom"/>
  </r>
  <r>
    <s v="Orange Grove-21st Century classroom-Contractor"/>
    <n v="3"/>
    <s v="Contractor"/>
    <x v="26"/>
    <x v="0"/>
    <x v="18"/>
    <x v="20"/>
    <x v="28"/>
    <x v="79"/>
    <s v="2026/27"/>
    <s v="27-660"/>
    <x v="34"/>
    <n v="1050000"/>
    <n v="1050000"/>
    <m/>
    <m/>
    <m/>
    <n v="0"/>
    <m/>
    <m/>
    <s v="21.0"/>
    <s v="00036.0"/>
    <s v="91001"/>
    <s v="85000"/>
    <n v="6250"/>
    <n v="9251101"/>
    <n v="0"/>
    <s v="To provide labor &amp; materials to perform classroom renovations at Orange Grove.  Bid 2025-26.11 Measure BB Bond: Bid Bundle #9: Valley Alternative HS, Orange Grove MS &amp; Bixby ES"/>
    <s v="Orange Grove-3-21st Century classroom"/>
  </r>
  <r>
    <s v="Valley-21st Century classroom-Contractor"/>
    <n v="8"/>
    <s v="Contractor"/>
    <x v="27"/>
    <x v="0"/>
    <x v="18"/>
    <x v="20"/>
    <x v="28"/>
    <x v="79"/>
    <s v="2026/27"/>
    <s v="27-661"/>
    <x v="34"/>
    <n v="350000"/>
    <n v="350000"/>
    <m/>
    <m/>
    <m/>
    <n v="0"/>
    <s v="03-124791"/>
    <m/>
    <s v="21.0"/>
    <s v="00036.0"/>
    <s v="91001"/>
    <s v="85000"/>
    <n v="6250"/>
    <n v="9441101"/>
    <n v="0"/>
    <s v="To provide labor &amp; materials to perform classroom renovations at Valley.  Bid 2025-26.11 Measure BB Bond: Bid Bundle #9: Valley Alternative HS, Orange Grove MS &amp; Bixby ES"/>
    <s v="Valley-8-21st Century classroom"/>
  </r>
  <r>
    <s v="Workman ES-21st Century classroom-FF &amp; E"/>
    <n v="2"/>
    <s v="FF &amp; E"/>
    <x v="3"/>
    <x v="0"/>
    <x v="19"/>
    <x v="22"/>
    <x v="53"/>
    <x v="188"/>
    <s v="2020/21"/>
    <s v="21-2077"/>
    <x v="80"/>
    <n v="0"/>
    <n v="413.91"/>
    <n v="136701"/>
    <d v="2020-11-03T00:00:00"/>
    <s v="000000020139548"/>
    <n v="413.91"/>
    <s v="03-119881"/>
    <m/>
    <s v="21.0"/>
    <s v="00036.0"/>
    <s v="00002"/>
    <s v="81000"/>
    <n v="4300"/>
    <n v="9381101"/>
    <n v="1"/>
    <s v="Tack boards for Workman ES. Total tack boards: 5"/>
    <s v="Workman ES-2-21st Century classroom"/>
  </r>
  <r>
    <s v="District Office-21st Century classroom-Auditor"/>
    <n v="0"/>
    <s v="Auditor"/>
    <x v="1"/>
    <x v="0"/>
    <x v="20"/>
    <x v="23"/>
    <x v="54"/>
    <x v="189"/>
    <s v="2023/24"/>
    <m/>
    <x v="81"/>
    <n v="0"/>
    <n v="10500"/>
    <m/>
    <m/>
    <m/>
    <n v="10500"/>
    <m/>
    <m/>
    <s v="21.0"/>
    <s v="00036.0"/>
    <s v="91001"/>
    <s v="85000"/>
    <n v="5800"/>
    <n v="9851100"/>
    <n v="1"/>
    <s v="Audit services for the bond projects. Accrued 2023/24 annual bond audit fee."/>
    <s v="District Office-0-21st Century classroom"/>
  </r>
  <r>
    <s v="District Office-21st Century classroom-Auditor"/>
    <n v="0"/>
    <s v="Auditor"/>
    <x v="1"/>
    <x v="0"/>
    <x v="20"/>
    <x v="23"/>
    <x v="54"/>
    <x v="190"/>
    <s v="2024/25"/>
    <m/>
    <x v="81"/>
    <n v="0"/>
    <n v="-10500"/>
    <m/>
    <m/>
    <m/>
    <n v="-10500"/>
    <m/>
    <m/>
    <s v="21.0"/>
    <s v="00036.0"/>
    <s v="91001"/>
    <s v="85000"/>
    <n v="5800"/>
    <n v="9851100"/>
    <n v="-1"/>
    <s v="Audit services for the bond projects.  Reversed accrual from prior year"/>
    <s v="District Office-0-21st Century classroom"/>
  </r>
  <r>
    <s v="District Office-21st Century classroom-Auditor"/>
    <n v="0"/>
    <s v="Auditor"/>
    <x v="1"/>
    <x v="0"/>
    <x v="20"/>
    <x v="23"/>
    <x v="54"/>
    <x v="191"/>
    <s v="2024/25"/>
    <s v="25-836"/>
    <x v="81"/>
    <n v="0"/>
    <n v="10500"/>
    <s v="22911"/>
    <d v="2025-04-24T00:00:00"/>
    <s v="000000022151555"/>
    <n v="10500"/>
    <m/>
    <m/>
    <s v="21.0"/>
    <s v="00036.0"/>
    <s v="91001"/>
    <s v="85000"/>
    <n v="5800"/>
    <n v="9851100"/>
    <n v="1"/>
    <s v="Audit services for the bond projects - 2023/24"/>
    <s v="District Office-0-21st Century classroom"/>
  </r>
  <r>
    <s v="District Office-21st Century classroom-Auditor"/>
    <n v="0"/>
    <s v="Auditor"/>
    <x v="1"/>
    <x v="0"/>
    <x v="20"/>
    <x v="23"/>
    <x v="55"/>
    <x v="192"/>
    <s v="2024/25"/>
    <m/>
    <x v="82"/>
    <n v="0"/>
    <n v="11000"/>
    <m/>
    <m/>
    <m/>
    <n v="11000"/>
    <m/>
    <m/>
    <s v="21.0"/>
    <s v="00036.0"/>
    <s v="91001"/>
    <s v="85000"/>
    <n v="5800"/>
    <n v="9851100"/>
    <n v="1"/>
    <s v="Audit services for the bond projects. Accrued 2024/25 annual bond audit fee (JVA 26*358)"/>
    <s v="District Office-0-21st Century classroom"/>
  </r>
  <r>
    <s v="District Office-21st Century classroom-Auditor"/>
    <n v="0"/>
    <s v="Auditor"/>
    <x v="1"/>
    <x v="0"/>
    <x v="20"/>
    <x v="23"/>
    <x v="55"/>
    <x v="193"/>
    <s v="2025/26"/>
    <m/>
    <x v="82"/>
    <n v="0"/>
    <n v="-11000"/>
    <m/>
    <m/>
    <m/>
    <n v="-11000"/>
    <m/>
    <m/>
    <s v="21.0"/>
    <s v="00036.0"/>
    <s v="91001"/>
    <s v="85000"/>
    <n v="5800"/>
    <n v="9851100"/>
    <n v="-1"/>
    <s v="Audit services for the bond projects. Reversed accrual from prior year(JVA 26*404)"/>
    <s v="District Office-0-21st Century classroom"/>
  </r>
  <r>
    <s v="District Office-21st Century classroom-Auditor"/>
    <n v="0"/>
    <s v="Auditor"/>
    <x v="1"/>
    <x v="0"/>
    <x v="20"/>
    <x v="23"/>
    <x v="55"/>
    <x v="71"/>
    <s v="2025/26"/>
    <s v="26-1249"/>
    <x v="82"/>
    <n v="0"/>
    <n v="11000"/>
    <s v="54584"/>
    <d v="2026-04-02T00:00:00"/>
    <s v="000000022677508"/>
    <n v="11000"/>
    <m/>
    <m/>
    <s v="21.0"/>
    <s v="00036.0"/>
    <s v="91001"/>
    <s v="85000"/>
    <n v="5800"/>
    <n v="9851100"/>
    <n v="1"/>
    <s v="Audit services for the bond projects - 2024/25"/>
    <s v="District Office-0-21st Century classroom"/>
  </r>
  <r>
    <s v="District Office-21st Century classroom-Auditor"/>
    <n v="0"/>
    <s v="Auditor"/>
    <x v="1"/>
    <x v="0"/>
    <x v="20"/>
    <x v="23"/>
    <x v="56"/>
    <x v="35"/>
    <s v="2025/26"/>
    <m/>
    <x v="34"/>
    <n v="0"/>
    <n v="11300"/>
    <m/>
    <m/>
    <m/>
    <n v="11300"/>
    <m/>
    <m/>
    <s v="21.0"/>
    <s v="00036.0"/>
    <s v="91001"/>
    <s v="85000"/>
    <n v="5800"/>
    <n v="9851100"/>
    <n v="1"/>
    <s v="Audit services for the bond projects. Accrued 2025/26 annual bond audit fee (JVA 27*146)"/>
    <s v="District Office-0-21st Century classroom"/>
  </r>
  <r>
    <s v="District Office-21st Century classroom-Auditor"/>
    <n v="0"/>
    <s v="Auditor"/>
    <x v="1"/>
    <x v="0"/>
    <x v="20"/>
    <x v="23"/>
    <x v="56"/>
    <x v="104"/>
    <s v="2026/27"/>
    <m/>
    <x v="34"/>
    <n v="0"/>
    <n v="-11300"/>
    <m/>
    <m/>
    <m/>
    <n v="-11300"/>
    <m/>
    <m/>
    <s v="21.0"/>
    <s v="00036.0"/>
    <s v="91001"/>
    <s v="85000"/>
    <n v="5800"/>
    <n v="9851100"/>
    <n v="-1"/>
    <s v="Audit services for the bond projects. Reversed accrual from prior year (JVA 27*147)"/>
    <s v="District Office-0-21st Century classroom"/>
  </r>
  <r>
    <s v="District Office-21st Century classroom-Auditor"/>
    <n v="0"/>
    <s v="Auditor"/>
    <x v="1"/>
    <x v="0"/>
    <x v="20"/>
    <x v="23"/>
    <x v="56"/>
    <x v="105"/>
    <s v="2026/27"/>
    <s v="27-970"/>
    <x v="34"/>
    <n v="11300"/>
    <n v="11300"/>
    <m/>
    <m/>
    <m/>
    <n v="0"/>
    <m/>
    <m/>
    <s v="21.0"/>
    <s v="00036.0"/>
    <s v="91001"/>
    <s v="85000"/>
    <n v="5800"/>
    <n v="9851100"/>
    <n v="0"/>
    <s v="Audit services for the bond projects - 2025/26"/>
    <s v="District Office-0-21st Century classroom"/>
  </r>
  <r>
    <s v="Los Altos ES-Interim Housing-DSA Special Inspection"/>
    <n v="2"/>
    <s v="DSA Special Inspection"/>
    <x v="2"/>
    <x v="1"/>
    <x v="21"/>
    <x v="24"/>
    <x v="7"/>
    <x v="194"/>
    <s v="2019/20"/>
    <m/>
    <x v="83"/>
    <n v="0"/>
    <n v="5280.5"/>
    <s v="19-31241-30-0000001"/>
    <d v="2019-12-11T00:00:00"/>
    <s v="000000020047618"/>
    <n v="5280.5"/>
    <s v="03-119857"/>
    <m/>
    <s v="21.0"/>
    <s v="00036.0"/>
    <s v="91001"/>
    <s v="85000"/>
    <n v="6284"/>
    <n v="9191102"/>
    <n v="1"/>
    <s v="Geotechnical observation and testing, special inspection and material testing services for 4 portables at Los Altos ES."/>
    <s v="Los Altos ES-2-Interim Housing"/>
  </r>
  <r>
    <s v="Los Altos ES-Interim Housing-DSA Special Inspection"/>
    <n v="2"/>
    <s v="DSA Special Inspection"/>
    <x v="2"/>
    <x v="1"/>
    <x v="21"/>
    <x v="24"/>
    <x v="7"/>
    <x v="195"/>
    <s v="2022/23"/>
    <m/>
    <x v="83"/>
    <n v="9249.5"/>
    <n v="9249.5"/>
    <m/>
    <m/>
    <m/>
    <n v="0"/>
    <s v="03-119857"/>
    <m/>
    <s v="21.0"/>
    <s v="00036.0"/>
    <s v="91001"/>
    <s v="85000"/>
    <n v="6284"/>
    <n v="9191102"/>
    <n v="0"/>
    <s v="Geotechnical observation and testing, special inspection and material testing services for 4 portables at Los Altos ES.  Remaining balance in this PO."/>
    <s v="Los Altos ES-2-Interim Housing"/>
  </r>
  <r>
    <s v="Los Altos ES-Interim Housing-DSA Special Inspection"/>
    <n v="2"/>
    <s v="DSA Special Inspection"/>
    <x v="2"/>
    <x v="1"/>
    <x v="21"/>
    <x v="24"/>
    <x v="7"/>
    <x v="196"/>
    <s v="2022/23"/>
    <s v="2-739"/>
    <x v="83"/>
    <n v="-9249.5"/>
    <n v="-9249.5"/>
    <m/>
    <m/>
    <m/>
    <n v="0"/>
    <s v="03-119857"/>
    <m/>
    <s v="21.0"/>
    <s v="00036.0"/>
    <s v="91001"/>
    <s v="85000"/>
    <n v="6284"/>
    <n v="9191102"/>
    <n v="0"/>
    <s v="Geotechnical observation and testing, special inspection and material testing services for 4 portables at Los Altos ES.  Close-out PO."/>
    <s v="Los Altos ES-2-Interim Housing"/>
  </r>
  <r>
    <s v="Mesa Robles-Interim Housing-DSA Special Inspection"/>
    <n v="1"/>
    <s v="DSA Special Inspection"/>
    <x v="5"/>
    <x v="1"/>
    <x v="21"/>
    <x v="24"/>
    <x v="57"/>
    <x v="197"/>
    <s v="2019/20"/>
    <m/>
    <x v="84"/>
    <n v="0"/>
    <n v="3705"/>
    <s v="20-31125-30-01"/>
    <d v="2020-06-22T00:00:00"/>
    <s v="000000020107232"/>
    <n v="3705"/>
    <s v="03-120417"/>
    <m/>
    <s v="21.0"/>
    <s v="00036.0"/>
    <s v="91001"/>
    <s v="85000"/>
    <n v="6284"/>
    <n v="9221102"/>
    <n v="0.32699351308415336"/>
    <s v="Geotechnical observation and materials testing services.  Perform soils testing, special inspection and material testing services.  The project consists of design and construction of interim housing and portable replacements at Mesa Robles."/>
    <s v="Mesa Robles-1-Interim Housing"/>
  </r>
  <r>
    <s v="Mesa Robles-Interim Housing-DSA Special Inspection"/>
    <n v="1"/>
    <s v="DSA Special Inspection"/>
    <x v="5"/>
    <x v="1"/>
    <x v="21"/>
    <x v="24"/>
    <x v="57"/>
    <x v="197"/>
    <s v="2019/20"/>
    <m/>
    <x v="84"/>
    <n v="0"/>
    <n v="4077.5"/>
    <s v="20-31125-30-02"/>
    <d v="2020-06-22T00:00:00"/>
    <s v="000000020107232"/>
    <n v="4077.5"/>
    <s v="03-120417"/>
    <m/>
    <s v="21.0"/>
    <s v="00036.0"/>
    <s v="91001"/>
    <s v="85000"/>
    <n v="6284"/>
    <n v="9221102"/>
    <n v="0.35986937910948325"/>
    <s v="Geotechnical observation and materials testing services.  Perform soils testing, special inspection and material testing services.  The project consists of design and construction of interim housing and portable replacements at Mesa Robles."/>
    <s v="Mesa Robles-1-Interim Housing"/>
  </r>
  <r>
    <s v="Mesa Robles-Interim Housing-DSA Special Inspection"/>
    <n v="1"/>
    <s v="DSA Special Inspection"/>
    <x v="5"/>
    <x v="1"/>
    <x v="21"/>
    <x v="24"/>
    <x v="57"/>
    <x v="7"/>
    <s v="2020/21"/>
    <m/>
    <x v="84"/>
    <n v="0"/>
    <n v="1050.5"/>
    <s v="20-31125-30-03"/>
    <d v="2020-10-13T00:00:00"/>
    <s v="000000020134066"/>
    <n v="1050.5"/>
    <s v="03-120417"/>
    <m/>
    <s v="21.0"/>
    <s v="00036.0"/>
    <s v="91001"/>
    <s v="85000"/>
    <n v="6284"/>
    <n v="9221102"/>
    <n v="9.2714355059353076E-2"/>
    <s v="Geotechnical observation and materials testing services.  Perform soils testing, special inspection and material testing services.  The project consists of design and construction of interim housing and portable replacements at Mesa Robles."/>
    <s v="Mesa Robles-1-Interim Housing"/>
  </r>
  <r>
    <s v="Mesa Robles-Interim Housing-DSA Special Inspection"/>
    <n v="1"/>
    <s v="DSA Special Inspection"/>
    <x v="5"/>
    <x v="1"/>
    <x v="21"/>
    <x v="24"/>
    <x v="57"/>
    <x v="198"/>
    <s v="2020/21"/>
    <m/>
    <x v="84"/>
    <n v="0"/>
    <n v="1052.5"/>
    <s v="20-31125-30-04"/>
    <d v="2021-04-19T00:00:00"/>
    <s v="000000020181372"/>
    <n v="1052.5"/>
    <s v="03-120417"/>
    <m/>
    <s v="21.0"/>
    <s v="00036.0"/>
    <s v="91001"/>
    <s v="85000"/>
    <n v="6284"/>
    <n v="9221102"/>
    <n v="9.2890869776267593E-2"/>
    <s v="Geotechnical observation and materials testing services.  Perform soils testing, special inspection and material testing services.  The project consists of design and construction of interim housing and portable replacements at Mesa Robles."/>
    <s v="Mesa Robles-1-Interim Housing"/>
  </r>
  <r>
    <s v="Mesa Robles-Interim Housing-DSA Special Inspection"/>
    <n v="1"/>
    <s v="DSA Special Inspection"/>
    <x v="5"/>
    <x v="1"/>
    <x v="21"/>
    <x v="24"/>
    <x v="57"/>
    <x v="117"/>
    <s v="2021/22"/>
    <m/>
    <x v="84"/>
    <n v="0"/>
    <n v="1445"/>
    <s v="20-31125-30-05"/>
    <d v="2021-09-09T00:00:00"/>
    <s v="000000020255186"/>
    <n v="1445"/>
    <s v="03-120417"/>
    <m/>
    <s v="21.0"/>
    <s v="00036.0"/>
    <s v="91001"/>
    <s v="85000"/>
    <n v="6284"/>
    <n v="9221102"/>
    <n v="0.12753188297074269"/>
    <s v="Geotechnical observation and materials testing services.  Perform soils testing, special inspection and material testing services.  The project consists of design and construction of interim housing and portable replacements at Mesa Robles."/>
    <s v="Mesa Robles-1-Interim Housing"/>
  </r>
  <r>
    <s v="Mesa Robles-Interim Housing-DSA Special Inspection"/>
    <n v="1"/>
    <s v="DSA Special Inspection"/>
    <x v="5"/>
    <x v="1"/>
    <x v="21"/>
    <x v="24"/>
    <x v="57"/>
    <x v="195"/>
    <s v="2022/23"/>
    <m/>
    <x v="84"/>
    <n v="2209.5"/>
    <n v="2209.5"/>
    <m/>
    <m/>
    <m/>
    <n v="0"/>
    <s v="03-120417"/>
    <m/>
    <s v="21.0"/>
    <s v="00036.0"/>
    <s v="91001"/>
    <s v="85000"/>
    <n v="6284"/>
    <n v="9221102"/>
    <n v="0"/>
    <s v="Geotechnical observation and materials testing services.  Perform soils testing, special inspection and material testing services.  The project consists of design and construction of interim housing and portable replacements at Mesa Robles.  Remaining balance in this PO."/>
    <s v="Mesa Robles-1-Interim Housing"/>
  </r>
  <r>
    <s v="Mesa Robles-Interim Housing-DSA Special Inspection"/>
    <n v="1"/>
    <s v="DSA Special Inspection"/>
    <x v="5"/>
    <x v="1"/>
    <x v="21"/>
    <x v="24"/>
    <x v="57"/>
    <x v="196"/>
    <s v="2022/23"/>
    <s v="2-7894"/>
    <x v="84"/>
    <n v="-2209.5"/>
    <n v="-2209.5"/>
    <m/>
    <m/>
    <m/>
    <n v="0"/>
    <s v="03-120417"/>
    <m/>
    <s v="21.0"/>
    <s v="00036.0"/>
    <s v="91001"/>
    <s v="85000"/>
    <n v="6284"/>
    <n v="9221102"/>
    <n v="0"/>
    <s v="Geotechnical observation and materials testing services.  Perform soils testing, special inspection and material testing services.  The project consists of design and construction of interim housing and portable replacements at Mesa Robles.  Close-out PO."/>
    <s v="Mesa Robles-1-Interim Housing"/>
  </r>
  <r>
    <s v="Los Altos ES-21st Century classroom-DSA Special Inspection"/>
    <n v="2"/>
    <s v="DSA Special Inspection"/>
    <x v="2"/>
    <x v="0"/>
    <x v="21"/>
    <x v="24"/>
    <x v="9"/>
    <x v="11"/>
    <s v="2020/21"/>
    <m/>
    <x v="85"/>
    <n v="0"/>
    <n v="779.5"/>
    <s v="20-31197-30-0000001"/>
    <d v="2020-08-17T00:00:00"/>
    <s v="000000020119768"/>
    <n v="779.5"/>
    <s v="03-119947"/>
    <m/>
    <s v="21.0"/>
    <s v="00036.0"/>
    <s v="91001"/>
    <s v="85000"/>
    <n v="6284"/>
    <n v="9191101"/>
    <n v="6.2969545197511911E-2"/>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s v="Los Altos ES-2-21st Century classroom"/>
  </r>
  <r>
    <s v="Los Altos ES-21st Century classroom-DSA Special Inspection"/>
    <n v="2"/>
    <s v="DSA Special Inspection"/>
    <x v="2"/>
    <x v="0"/>
    <x v="21"/>
    <x v="24"/>
    <x v="9"/>
    <x v="199"/>
    <s v="2020/21"/>
    <m/>
    <x v="85"/>
    <n v="0"/>
    <n v="342.5"/>
    <s v="20-31197-30-0000002"/>
    <d v="2020-12-04T00:00:00"/>
    <s v="000000020147422"/>
    <n v="342.5"/>
    <s v="03-119947"/>
    <m/>
    <s v="21.0"/>
    <s v="00036.0"/>
    <s v="91001"/>
    <s v="85000"/>
    <n v="6284"/>
    <n v="9191101"/>
    <n v="2.7667824541562323E-2"/>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s v="Los Altos ES-2-21st Century classroom"/>
  </r>
  <r>
    <s v="Los Altos ES-21st Century classroom-DSA Special Inspection"/>
    <n v="2"/>
    <s v="DSA Special Inspection"/>
    <x v="2"/>
    <x v="0"/>
    <x v="21"/>
    <x v="24"/>
    <x v="9"/>
    <x v="200"/>
    <s v="2020/21"/>
    <m/>
    <x v="85"/>
    <n v="0"/>
    <n v="1153.5"/>
    <s v="20-31197-30-0000003"/>
    <d v="2021-02-05T00:00:00"/>
    <s v="000000020162565"/>
    <n v="1153.5"/>
    <s v="03-119947"/>
    <m/>
    <s v="21.0"/>
    <s v="00036.0"/>
    <s v="91001"/>
    <s v="85000"/>
    <n v="6284"/>
    <n v="9191101"/>
    <n v="9.318200177720333E-2"/>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s v="Los Altos ES-2-21st Century classroom"/>
  </r>
  <r>
    <s v="Los Altos ES-21st Century classroom-DSA Special Inspection"/>
    <n v="2"/>
    <s v="DSA Special Inspection"/>
    <x v="2"/>
    <x v="0"/>
    <x v="21"/>
    <x v="24"/>
    <x v="9"/>
    <x v="201"/>
    <s v="2020/21"/>
    <m/>
    <x v="85"/>
    <n v="0"/>
    <n v="1722.5"/>
    <s v="20-31197-30-0000004"/>
    <d v="2021-03-24T00:00:00"/>
    <s v="000000020174717"/>
    <n v="1722.5"/>
    <s v="03-119947"/>
    <m/>
    <s v="21.0"/>
    <s v="00036.0"/>
    <s v="91001"/>
    <s v="85000"/>
    <n v="6284"/>
    <n v="9191101"/>
    <n v="0.13914694240245576"/>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s v="Los Altos ES-2-21st Century classroom"/>
  </r>
  <r>
    <s v="Los Altos ES-21st Century classroom-DSA Special Inspection"/>
    <n v="2"/>
    <s v="DSA Special Inspection"/>
    <x v="2"/>
    <x v="0"/>
    <x v="21"/>
    <x v="24"/>
    <x v="9"/>
    <x v="201"/>
    <s v="2020/21"/>
    <m/>
    <x v="85"/>
    <n v="0"/>
    <n v="2565"/>
    <s v="20-31197-30-0000005"/>
    <d v="2021-03-24T00:00:00"/>
    <s v="000000020174717"/>
    <n v="2565"/>
    <s v="03-119947"/>
    <m/>
    <s v="21.0"/>
    <s v="00036.0"/>
    <s v="91001"/>
    <s v="85000"/>
    <n v="6284"/>
    <n v="9191101"/>
    <n v="0.20720575167622587"/>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s v="Los Altos ES-2-21st Century classroom"/>
  </r>
  <r>
    <s v="Los Altos ES-21st Century classroom-DSA Special Inspection"/>
    <n v="2"/>
    <s v="DSA Special Inspection"/>
    <x v="2"/>
    <x v="0"/>
    <x v="21"/>
    <x v="24"/>
    <x v="9"/>
    <x v="201"/>
    <s v="2020/21"/>
    <m/>
    <x v="85"/>
    <n v="0"/>
    <n v="4936"/>
    <s v="20-31197-30-0000006"/>
    <d v="2021-03-24T00:00:00"/>
    <s v="000000020174717"/>
    <n v="4936"/>
    <s v="03-119947"/>
    <m/>
    <s v="21.0"/>
    <s v="00036.0"/>
    <s v="91001"/>
    <s v="85000"/>
    <n v="6284"/>
    <n v="9191101"/>
    <n v="0.39873980127635511"/>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s v="Los Altos ES-2-21st Century classroom"/>
  </r>
  <r>
    <s v="Los Altos ES-21st Century classroom-DSA Special Inspection"/>
    <n v="2"/>
    <s v="DSA Special Inspection"/>
    <x v="2"/>
    <x v="0"/>
    <x v="21"/>
    <x v="24"/>
    <x v="9"/>
    <x v="198"/>
    <s v="2020/21"/>
    <m/>
    <x v="85"/>
    <n v="0"/>
    <n v="880"/>
    <s v="20-31197-30-0000007"/>
    <d v="2021-04-19T00:00:00"/>
    <s v="000000020181372"/>
    <n v="880"/>
    <s v="03-119947"/>
    <m/>
    <s v="21.0"/>
    <s v="00036.0"/>
    <s v="91001"/>
    <s v="85000"/>
    <n v="6284"/>
    <n v="9191101"/>
    <n v="7.1088133128685671E-2"/>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s v="Los Altos ES-2-21st Century classroom"/>
  </r>
  <r>
    <s v="Los Altos ES-21st Century classroom-DSA Special Inspection"/>
    <n v="2"/>
    <s v="DSA Special Inspection"/>
    <x v="2"/>
    <x v="0"/>
    <x v="21"/>
    <x v="24"/>
    <x v="9"/>
    <x v="195"/>
    <s v="2022/23"/>
    <m/>
    <x v="85"/>
    <n v="11301"/>
    <n v="11301"/>
    <m/>
    <m/>
    <m/>
    <n v="0"/>
    <s v="03-119947"/>
    <m/>
    <s v="21.0"/>
    <s v="00036.0"/>
    <s v="91001"/>
    <s v="85000"/>
    <n v="6284"/>
    <n v="9191101"/>
    <n v="0"/>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Remaining balance in this PO."/>
    <s v="Los Altos ES-2-21st Century classroom"/>
  </r>
  <r>
    <s v="Los Altos ES-21st Century classroom-DSA Special Inspection"/>
    <n v="2"/>
    <s v="DSA Special Inspection"/>
    <x v="2"/>
    <x v="0"/>
    <x v="21"/>
    <x v="24"/>
    <x v="9"/>
    <x v="196"/>
    <s v="2022/23"/>
    <s v="2-10672"/>
    <x v="85"/>
    <n v="-11301"/>
    <n v="-11301"/>
    <m/>
    <m/>
    <m/>
    <n v="0"/>
    <s v="03-119947"/>
    <m/>
    <s v="21.0"/>
    <s v="00036.0"/>
    <s v="91001"/>
    <s v="85000"/>
    <n v="6284"/>
    <n v="9191101"/>
    <n v="0"/>
    <s v="Geotechnical observation and materials testing and special inspection services at Los Altos ES.  The project consists of alteration and upgrades to several existing classroom buildings including buildings A to F and portable classroom buildings G1 to G3, and other site works at Los Altos ES. Scope of services include reviewing, inspecting, and preparing reports for soils, concrete, and reinforcing steel.  Close-out PO."/>
    <s v="Los Altos ES-2-21st Century classroom"/>
  </r>
  <r>
    <s v="Nelson-21st Century classroom-DSA Special Inspection"/>
    <n v="1"/>
    <s v="DSA Special Inspection"/>
    <x v="0"/>
    <x v="0"/>
    <x v="21"/>
    <x v="24"/>
    <x v="9"/>
    <x v="200"/>
    <s v="2020/21"/>
    <m/>
    <x v="86"/>
    <n v="0"/>
    <n v="1117.5"/>
    <s v="20-31198-60-0000001"/>
    <d v="2021-02-05T00:00:00"/>
    <s v="000000020162565"/>
    <n v="1117.5"/>
    <s v="03-119946"/>
    <m/>
    <s v="21.0"/>
    <s v="00036.0"/>
    <s v="91001"/>
    <s v="85000"/>
    <n v="6284"/>
    <n v="9231101"/>
    <n v="1"/>
    <s v="Provide materials testing and special inspection services at Nelson  The project consists of alteration and upgrades to several existing classroom buildings including buildings A, B, C, D, &amp; K and portable classroom buidings D5, D6, and E1 through E4, and other site works.  Scope of services include reviewing, testing, and prepare reports for concrete and reinforcing steel."/>
    <s v="Nelson-1-21st Century classroom"/>
  </r>
  <r>
    <s v="Nelson-21st Century classroom-DSA Special Inspection"/>
    <n v="1"/>
    <s v="DSA Special Inspection"/>
    <x v="0"/>
    <x v="0"/>
    <x v="21"/>
    <x v="24"/>
    <x v="9"/>
    <x v="195"/>
    <s v="2022/23"/>
    <m/>
    <x v="86"/>
    <n v="19732.5"/>
    <n v="19732.5"/>
    <m/>
    <m/>
    <m/>
    <n v="0"/>
    <s v="03-119946"/>
    <m/>
    <s v="21.0"/>
    <s v="00036.0"/>
    <s v="91001"/>
    <s v="85000"/>
    <n v="6284"/>
    <n v="9231101"/>
    <n v="0"/>
    <s v="Provide materials testing and special inspection services at Nelson  The project consists of alteration and upgrades to several existing classroom buildings including buildings A, B, C, D, &amp; K and portable classroom buidings D5, D6, and E1 through E4, and other site works.  Scope of services include reviewing, testing, and prepare reports for concrete and reinforcing steel.  Remaining balance in this PO."/>
    <s v="Nelson-1-21st Century classroom"/>
  </r>
  <r>
    <s v="Nelson-21st Century classroom-DSA Special Inspection"/>
    <n v="1"/>
    <s v="DSA Special Inspection"/>
    <x v="0"/>
    <x v="0"/>
    <x v="21"/>
    <x v="24"/>
    <x v="9"/>
    <x v="196"/>
    <s v="2022/23"/>
    <s v="2-10673"/>
    <x v="86"/>
    <n v="-19732.5"/>
    <n v="-19732.5"/>
    <m/>
    <m/>
    <m/>
    <n v="0"/>
    <s v="03-119946"/>
    <m/>
    <s v="21.0"/>
    <s v="00036.0"/>
    <s v="91001"/>
    <s v="85000"/>
    <n v="6284"/>
    <n v="9231101"/>
    <n v="0"/>
    <s v="Provide materials testing and special inspection services at Nelson  The project consists of alteration and upgrades to several existing classroom buildings including buildings A, B, C, D, &amp; K and portable classroom buidings D5, D6, and E1 through E4, and other site works.  Scope of services include reviewing, testing, and prepare reports for concrete and reinforcing steel.  Close-out PO."/>
    <s v="Nelson-1-21st Century classroom"/>
  </r>
  <r>
    <s v="Workman ES-21st Century classroom-DSA Special Inspection"/>
    <n v="2"/>
    <s v="DSA Special Inspection"/>
    <x v="3"/>
    <x v="0"/>
    <x v="21"/>
    <x v="24"/>
    <x v="9"/>
    <x v="200"/>
    <s v="2020/21"/>
    <m/>
    <x v="87"/>
    <n v="0"/>
    <n v="507.5"/>
    <s v="20-31196-60-0000001"/>
    <d v="2021-02-05T00:00:00"/>
    <s v="000000020162565"/>
    <n v="507.5"/>
    <s v="03-119881"/>
    <m/>
    <s v="21.0"/>
    <s v="00036.0"/>
    <s v="91001"/>
    <s v="85000"/>
    <n v="6284"/>
    <n v="9381101"/>
    <n v="1"/>
    <s v="Provide materials testing and special inspection services at Workman ES.  The project consists of alteration to 3 classroom buildings 1, 2, and 3 and 10 classroom buildings AP2 to AP11, and other site works.  Scope of services include reviewing, inspecting, testing, and prepare reports for concrete and reinforcing steel."/>
    <s v="Workman ES-2-21st Century classroom"/>
  </r>
  <r>
    <s v="Workman ES-21st Century classroom-DSA Special Inspection"/>
    <n v="2"/>
    <s v="DSA Special Inspection"/>
    <x v="3"/>
    <x v="0"/>
    <x v="21"/>
    <x v="24"/>
    <x v="9"/>
    <x v="195"/>
    <s v="2022/23"/>
    <m/>
    <x v="87"/>
    <n v="16092.5"/>
    <n v="16092.5"/>
    <m/>
    <m/>
    <m/>
    <n v="0"/>
    <s v="03-119881"/>
    <m/>
    <s v="21.0"/>
    <s v="00036.0"/>
    <s v="91001"/>
    <s v="85000"/>
    <n v="6284"/>
    <n v="9381101"/>
    <n v="0"/>
    <s v="Provide materials testing and special inspection services at Workman ES.  The project consists of alteration to 3 classroom buildings 1, 2, and 3 and 10 classroom buildings AP2 to AP11, and other site works.  Scope of services include reviewing, inspecting, testing, and prepare reports for concrete and reinforcing steel.  Remaining balance in this PO."/>
    <s v="Workman ES-2-21st Century classroom"/>
  </r>
  <r>
    <s v="Workman ES-21st Century classroom-DSA Special Inspection"/>
    <n v="2"/>
    <s v="DSA Special Inspection"/>
    <x v="3"/>
    <x v="0"/>
    <x v="21"/>
    <x v="24"/>
    <x v="9"/>
    <x v="196"/>
    <s v="2022/23"/>
    <s v="2-10674"/>
    <x v="87"/>
    <n v="-16092.5"/>
    <n v="-16092.5"/>
    <m/>
    <m/>
    <m/>
    <n v="0"/>
    <s v="03-119881"/>
    <m/>
    <s v="21.0"/>
    <s v="00036.0"/>
    <s v="91001"/>
    <s v="85000"/>
    <n v="6284"/>
    <n v="9381101"/>
    <n v="0"/>
    <s v="Provide materials testing and special inspection services at Workman ES.  The project consists of alteration to 3 classroom buildings 1, 2, and 3 and 10 classroom buildings AP2 to AP11, and other site works.  Scope of services include reviewing, inspecting, testing, and prepare reports for concrete and reinforcing steel.  Close-out PO."/>
    <s v="Workman ES-2-21st Century classroom"/>
  </r>
  <r>
    <s v="Los Altos ES-21st Century classroom-DSA Special Inspection"/>
    <n v="2"/>
    <s v="DSA Special Inspection"/>
    <x v="2"/>
    <x v="0"/>
    <x v="21"/>
    <x v="25"/>
    <x v="58"/>
    <x v="117"/>
    <s v="2021/22"/>
    <s v="21-2786"/>
    <x v="88"/>
    <n v="0"/>
    <n v="2537.5"/>
    <s v="20-31197-61-0000001"/>
    <d v="2021-09-09T00:00:00"/>
    <s v="000000020255186"/>
    <n v="2537.5"/>
    <s v="03-119947"/>
    <m/>
    <s v="21.0"/>
    <s v="00036.0"/>
    <s v="91001"/>
    <s v="85000"/>
    <n v="6281"/>
    <n v="9191101"/>
    <n v="0.30480480480480482"/>
    <s v="Masonry inspection of brick veneer repair for Los Altos ES 21st Century classroom modification program"/>
    <s v="Los Altos ES-2-21st Century classroom"/>
  </r>
  <r>
    <s v="Nelson-21st Century classroom-DSA Special Inspection"/>
    <n v="1"/>
    <s v="DSA Special Inspection"/>
    <x v="0"/>
    <x v="0"/>
    <x v="21"/>
    <x v="25"/>
    <x v="58"/>
    <x v="202"/>
    <s v="2021/22"/>
    <s v="21-2786"/>
    <x v="88"/>
    <n v="0"/>
    <n v="5787.5"/>
    <s v="20-31198-61-0000001"/>
    <d v="2021-10-01T00:00:00"/>
    <s v="000000020283669"/>
    <n v="5787.5"/>
    <s v="03-119946"/>
    <m/>
    <s v="21.0"/>
    <s v="00036.0"/>
    <s v="91001"/>
    <s v="85000"/>
    <n v="6281"/>
    <n v="9231101"/>
    <n v="0.69519519519519524"/>
    <s v="Masonry inspection of brick veneer repair for Nelson 21st Century classroom modification program"/>
    <s v="Nelson-1-21st Century classroom"/>
  </r>
  <r>
    <s v="Cedarlane-Interim Housing-DSA Special Inspection"/>
    <n v="1"/>
    <s v="DSA Special Inspection"/>
    <x v="4"/>
    <x v="1"/>
    <x v="21"/>
    <x v="24"/>
    <x v="59"/>
    <x v="200"/>
    <s v="2020/21"/>
    <m/>
    <x v="89"/>
    <n v="0"/>
    <n v="5342.5"/>
    <s v="20-31311-30-01"/>
    <d v="2021-02-05T00:00:00"/>
    <s v="000000020162565"/>
    <n v="5342.5"/>
    <s v="03-120587"/>
    <m/>
    <s v="21.0"/>
    <s v="00036.0"/>
    <s v="91001"/>
    <s v="85000"/>
    <n v="6284"/>
    <n v="9051102"/>
    <n v="0.51780954688635816"/>
    <s v="Geotechnical observation and testing and materials testing and inspection services at Cedarlane.  "/>
    <s v="Cedarlane-1-Interim Housing"/>
  </r>
  <r>
    <s v="Cedarlane-Interim Housing-DSA Special Inspection"/>
    <n v="1"/>
    <s v="DSA Special Inspection"/>
    <x v="4"/>
    <x v="1"/>
    <x v="21"/>
    <x v="24"/>
    <x v="59"/>
    <x v="200"/>
    <s v="2020/21"/>
    <m/>
    <x v="89"/>
    <n v="0"/>
    <n v="1360"/>
    <s v="20-31311-30-02"/>
    <d v="2021-02-05T00:00:00"/>
    <s v="000000020162565"/>
    <n v="1360"/>
    <s v="03-120587"/>
    <m/>
    <s v="21.0"/>
    <s v="00036.0"/>
    <s v="91001"/>
    <s v="85000"/>
    <n v="6284"/>
    <n v="9051102"/>
    <n v="0.13181487763508601"/>
    <s v="Geotechnical observation and testing and materials testing and inspection services at Cedarlane.  "/>
    <s v="Cedarlane-1-Interim Housing"/>
  </r>
  <r>
    <s v="Cedarlane-Interim Housing-DSA Special Inspection"/>
    <n v="1"/>
    <s v="DSA Special Inspection"/>
    <x v="4"/>
    <x v="1"/>
    <x v="21"/>
    <x v="24"/>
    <x v="59"/>
    <x v="198"/>
    <s v="2020/21"/>
    <m/>
    <x v="89"/>
    <n v="0"/>
    <n v="1650"/>
    <s v="20-31311-30-04"/>
    <d v="2021-04-19T00:00:00"/>
    <s v="000000020181372"/>
    <n v="1650"/>
    <s v="03-120587"/>
    <m/>
    <s v="21.0"/>
    <s v="00036.0"/>
    <s v="91001"/>
    <s v="85000"/>
    <n v="6284"/>
    <n v="9051102"/>
    <n v="0.15992246183668524"/>
    <s v="Geotechnical observation and testing and materials testing and inspection services at Cedarlane.  "/>
    <s v="Cedarlane-1-Interim Housing"/>
  </r>
  <r>
    <s v="Cedarlane-Interim Housing-DSA Special Inspection"/>
    <n v="1"/>
    <s v="DSA Special Inspection"/>
    <x v="4"/>
    <x v="1"/>
    <x v="21"/>
    <x v="24"/>
    <x v="59"/>
    <x v="203"/>
    <s v="2020/21"/>
    <m/>
    <x v="89"/>
    <n v="0"/>
    <n v="1732.5"/>
    <s v="20-31311-30-03"/>
    <d v="2021-05-26T00:00:00"/>
    <s v="000000020192519"/>
    <n v="1732.5"/>
    <s v="03-120587"/>
    <m/>
    <s v="21.0"/>
    <s v="00036.0"/>
    <s v="91001"/>
    <s v="85000"/>
    <n v="6284"/>
    <n v="9051102"/>
    <n v="0.16791858492851949"/>
    <s v="Geotechnical observation and testing and materials testing and inspection services at Cedarlane.  "/>
    <s v="Cedarlane-1-Interim Housing"/>
  </r>
  <r>
    <s v="Cedarlane-Interim Housing-DSA Special Inspection"/>
    <n v="1"/>
    <s v="DSA Special Inspection"/>
    <x v="4"/>
    <x v="1"/>
    <x v="21"/>
    <x v="24"/>
    <x v="59"/>
    <x v="204"/>
    <s v="2021/22"/>
    <m/>
    <x v="89"/>
    <n v="0"/>
    <n v="232.5"/>
    <s v="20-31311-30-05"/>
    <d v="2021-09-15T00:00:00"/>
    <s v="000000020259582"/>
    <n v="232.5"/>
    <s v="03-120587"/>
    <m/>
    <s v="21.0"/>
    <s v="00036.0"/>
    <s v="91001"/>
    <s v="85000"/>
    <n v="6284"/>
    <n v="9051102"/>
    <n v="2.2534528713351102E-2"/>
    <s v="Geotechnical observation and testing and materials testing and inspection services at Cedarlane.  "/>
    <s v="Cedarlane-1-Interim Housing"/>
  </r>
  <r>
    <s v="Cedarlane-Interim Housing-DSA Special Inspection"/>
    <n v="1"/>
    <s v="DSA Special Inspection"/>
    <x v="4"/>
    <x v="1"/>
    <x v="21"/>
    <x v="24"/>
    <x v="59"/>
    <x v="195"/>
    <s v="2022/23"/>
    <m/>
    <x v="89"/>
    <n v="6602.5"/>
    <n v="6602.5"/>
    <m/>
    <m/>
    <m/>
    <n v="0"/>
    <s v="03-120587"/>
    <m/>
    <s v="21.0"/>
    <s v="00036.0"/>
    <s v="91001"/>
    <s v="85000"/>
    <n v="6284"/>
    <n v="9051102"/>
    <n v="0"/>
    <s v="Geotechnical observation and testing and materials testing and inspection services at Cedarlane.  Remaining balance in this PO"/>
    <s v="Cedarlane-1-Interim Housing"/>
  </r>
  <r>
    <s v="Cedarlane-Interim Housing-DSA Special Inspection"/>
    <n v="1"/>
    <s v="DSA Special Inspection"/>
    <x v="4"/>
    <x v="1"/>
    <x v="21"/>
    <x v="24"/>
    <x v="59"/>
    <x v="196"/>
    <s v="2022/23"/>
    <s v="21-2936"/>
    <x v="89"/>
    <n v="-6602.5"/>
    <n v="-6602.5"/>
    <m/>
    <m/>
    <m/>
    <n v="0"/>
    <s v="03-120587"/>
    <m/>
    <s v="21.0"/>
    <s v="00036.0"/>
    <s v="91001"/>
    <s v="85000"/>
    <n v="6284"/>
    <n v="9051102"/>
    <n v="0"/>
    <s v="Geotechnical observation and testing and materials testing and inspection services at Cedarlane.  Close-out PO."/>
    <s v="Cedarlane-1-Interim Housing"/>
  </r>
  <r>
    <s v="Newton-Interim Housing-DSA Special Inspection"/>
    <n v="1"/>
    <s v="DSA Special Inspection"/>
    <x v="8"/>
    <x v="1"/>
    <x v="21"/>
    <x v="24"/>
    <x v="60"/>
    <x v="205"/>
    <s v="2021/22"/>
    <s v="22-7244"/>
    <x v="90"/>
    <n v="0"/>
    <n v="750"/>
    <s v="19-31282-60-0000002"/>
    <d v="2022-08-01T00:00:00"/>
    <s v="000000020567761"/>
    <n v="750"/>
    <s v="03-120447"/>
    <m/>
    <s v="21.0"/>
    <s v="00036.0"/>
    <s v="91001"/>
    <s v="85000"/>
    <n v="6284"/>
    <n v="9241102"/>
    <n v="1"/>
    <s v="Geotechnical observation and testing and materials testing and inspection services at Newton.  The proposal was for $1,395.00 - 210.00 (paid by Facilities, warrant #20119769) = $1,185.00 (Remaining balance).  This PO didn't roll over into the new year.  Paid this invoice through GAX.  See PO2W-23*1454 for the remainder of the payment for Newton IH project."/>
    <s v="Newton-1-Interim Housing"/>
  </r>
  <r>
    <s v="Grandview-21st Century classroom-DSA Special Inspection"/>
    <n v="2"/>
    <s v="DSA Special Inspection"/>
    <x v="6"/>
    <x v="0"/>
    <x v="21"/>
    <x v="24"/>
    <x v="61"/>
    <x v="206"/>
    <s v="2022/23"/>
    <m/>
    <x v="91"/>
    <n v="0"/>
    <n v="1760"/>
    <s v="22-31309-61-0000001"/>
    <d v="2023-05-10T00:00:00"/>
    <s v="000000021004830"/>
    <n v="1760"/>
    <s v="03-121294"/>
    <m/>
    <s v="21.0"/>
    <s v="00036.0"/>
    <s v="91001"/>
    <s v="85000"/>
    <n v="6284"/>
    <n v="9121101"/>
    <n v="0.40353089533417402"/>
    <s v="Provide material inspection &amp; testing services for the campus modernization project at Grandview"/>
    <s v="Grandview-2-21st Century classroom"/>
  </r>
  <r>
    <s v="Grandview-21st Century classroom-DSA Special Inspection"/>
    <n v="2"/>
    <s v="DSA Special Inspection"/>
    <x v="6"/>
    <x v="0"/>
    <x v="21"/>
    <x v="24"/>
    <x v="61"/>
    <x v="207"/>
    <s v="2024/25"/>
    <m/>
    <x v="91"/>
    <n v="320"/>
    <n v="320"/>
    <m/>
    <m/>
    <m/>
    <n v="0"/>
    <s v="03-121294"/>
    <m/>
    <s v="21.0"/>
    <s v="00036.0"/>
    <s v="91001"/>
    <s v="85000"/>
    <n v="6284"/>
    <n v="9121101"/>
    <n v="0"/>
    <s v="Provide material inspection &amp; testing services for the campus modernization project at Grandview"/>
    <s v="Grandview-2-21st Century classroom"/>
  </r>
  <r>
    <s v="Grandview-21st Century classroom-DSA Special Inspection"/>
    <n v="2"/>
    <s v="DSA Special Inspection"/>
    <x v="6"/>
    <x v="0"/>
    <x v="21"/>
    <x v="24"/>
    <x v="61"/>
    <x v="208"/>
    <s v="2024/25"/>
    <s v="23-3940"/>
    <x v="91"/>
    <n v="-320"/>
    <n v="-320"/>
    <m/>
    <m/>
    <m/>
    <n v="0"/>
    <s v="03-121294"/>
    <m/>
    <s v="21.0"/>
    <s v="00036.0"/>
    <s v="91001"/>
    <s v="85000"/>
    <n v="6284"/>
    <n v="9121101"/>
    <n v="0"/>
    <s v="Provide material inspection &amp; testing services for the campus modernization project at Grandview"/>
    <s v="Grandview-2-21st Century classroom"/>
  </r>
  <r>
    <s v="Newton-21st Century classroom-DSA Special Inspection"/>
    <n v="1"/>
    <s v="DSA Special Inspection"/>
    <x v="8"/>
    <x v="0"/>
    <x v="21"/>
    <x v="24"/>
    <x v="61"/>
    <x v="209"/>
    <s v="2022/23"/>
    <m/>
    <x v="91"/>
    <n v="0"/>
    <n v="540"/>
    <s v="22-31309-62-0000001"/>
    <d v="2023-04-13T00:00:00"/>
    <s v="000000020956682"/>
    <n v="540"/>
    <s v="03-121295"/>
    <m/>
    <s v="21.0"/>
    <s v="00036.0"/>
    <s v="91001"/>
    <s v="85000"/>
    <n v="6284"/>
    <n v="9241101"/>
    <n v="0.12381061561389431"/>
    <s v="Provide material inspection &amp; testing services for the campus modernization project at Newton"/>
    <s v="Newton-1-21st Century classroom"/>
  </r>
  <r>
    <s v="Newton-21st Century classroom-DSA Special Inspection"/>
    <n v="1"/>
    <s v="DSA Special Inspection"/>
    <x v="8"/>
    <x v="0"/>
    <x v="21"/>
    <x v="24"/>
    <x v="61"/>
    <x v="207"/>
    <s v="2024/25"/>
    <m/>
    <x v="91"/>
    <n v="855"/>
    <n v="855"/>
    <m/>
    <m/>
    <m/>
    <n v="0"/>
    <s v="03-121295"/>
    <m/>
    <s v="21.0"/>
    <s v="00036.0"/>
    <s v="91001"/>
    <s v="85000"/>
    <n v="6284"/>
    <n v="9241101"/>
    <n v="0"/>
    <s v="Provide material inspection &amp; testing services for the campus modernization project at Newton"/>
    <s v="Newton-1-21st Century classroom"/>
  </r>
  <r>
    <s v="Newton-21st Century classroom-DSA Special Inspection"/>
    <n v="1"/>
    <s v="DSA Special Inspection"/>
    <x v="8"/>
    <x v="0"/>
    <x v="21"/>
    <x v="24"/>
    <x v="61"/>
    <x v="208"/>
    <s v="2024/25"/>
    <s v="23-3940"/>
    <x v="91"/>
    <n v="-855"/>
    <n v="-855"/>
    <m/>
    <m/>
    <m/>
    <n v="0"/>
    <s v="03-121295"/>
    <m/>
    <s v="21.0"/>
    <s v="00036.0"/>
    <s v="91001"/>
    <s v="85000"/>
    <n v="6284"/>
    <n v="9241101"/>
    <n v="0"/>
    <s v="Provide material inspection &amp; testing services for the campus modernization project at Newton"/>
    <s v="Newton-1-21st Century classroom"/>
  </r>
  <r>
    <s v="Sparks MS-21st Century classroom-DSA Special Inspection"/>
    <n v="2"/>
    <s v="DSA Special Inspection"/>
    <x v="9"/>
    <x v="0"/>
    <x v="21"/>
    <x v="24"/>
    <x v="61"/>
    <x v="209"/>
    <s v="2022/23"/>
    <m/>
    <x v="91"/>
    <n v="0"/>
    <n v="2061.5"/>
    <s v="22-31309-60-0000001"/>
    <d v="2023-04-13T00:00:00"/>
    <s v="000000020956682"/>
    <n v="2061.5"/>
    <s v="03-121296"/>
    <m/>
    <s v="21.0"/>
    <s v="00036.0"/>
    <s v="91001"/>
    <s v="85000"/>
    <n v="6284"/>
    <n v="9301101"/>
    <n v="0.4726584890519317"/>
    <s v="Provide material inspection &amp; testing services for the campus modernization project at Sparks MS"/>
    <s v="Sparks MS-2-21st Century classroom"/>
  </r>
  <r>
    <s v="Sparks MS-21st Century classroom-DSA Special Inspection"/>
    <n v="2"/>
    <s v="DSA Special Inspection"/>
    <x v="9"/>
    <x v="0"/>
    <x v="21"/>
    <x v="24"/>
    <x v="61"/>
    <x v="207"/>
    <s v="2024/25"/>
    <m/>
    <x v="91"/>
    <n v="18.5"/>
    <n v="18.5"/>
    <m/>
    <m/>
    <m/>
    <n v="0"/>
    <s v="03-121296"/>
    <m/>
    <s v="21.0"/>
    <s v="00036.0"/>
    <s v="91001"/>
    <s v="85000"/>
    <n v="6284"/>
    <n v="9301101"/>
    <n v="0"/>
    <s v="Provide material inspection &amp; testing services for the campus modernization project at Sparks MS"/>
    <s v="Sparks MS-2-21st Century classroom"/>
  </r>
  <r>
    <s v="Sparks MS-21st Century classroom-DSA Special Inspection"/>
    <n v="2"/>
    <s v="DSA Special Inspection"/>
    <x v="9"/>
    <x v="0"/>
    <x v="21"/>
    <x v="24"/>
    <x v="61"/>
    <x v="208"/>
    <s v="2024/25"/>
    <s v="23-3940"/>
    <x v="91"/>
    <n v="-18.5"/>
    <n v="-18.5"/>
    <m/>
    <m/>
    <m/>
    <n v="0"/>
    <s v="03-121296"/>
    <m/>
    <s v="21.0"/>
    <s v="00036.0"/>
    <s v="91001"/>
    <s v="85000"/>
    <n v="6284"/>
    <n v="9301101"/>
    <n v="0"/>
    <s v="Provide material inspection &amp; testing services for the campus modernization project at Sparks MS"/>
    <s v="Sparks MS-2-21st Century classroom"/>
  </r>
  <r>
    <s v="Grandview-21st Century classroom-DSA Special Inspection"/>
    <n v="2"/>
    <s v="DSA Special Inspection"/>
    <x v="6"/>
    <x v="0"/>
    <x v="21"/>
    <x v="24"/>
    <x v="62"/>
    <x v="210"/>
    <s v="2024/25"/>
    <m/>
    <x v="92"/>
    <n v="0"/>
    <n v="5800"/>
    <s v="22-31309-61-0000002"/>
    <d v="2025-05-16T00:00:00"/>
    <s v="000000022191247"/>
    <n v="5800"/>
    <s v="03-121294"/>
    <m/>
    <s v="21.0"/>
    <s v="00036.0"/>
    <s v="91001"/>
    <s v="85000"/>
    <n v="6284"/>
    <n v="9121101"/>
    <n v="0.25921787709497207"/>
    <s v="Provide additional material testing and inspection services for the campus modernization project at Grandview"/>
    <s v="Grandview-2-21st Century classroom"/>
  </r>
  <r>
    <s v="Grandview-21st Century classroom-DSA Special Inspection"/>
    <n v="2"/>
    <s v="DSA Special Inspection"/>
    <x v="6"/>
    <x v="0"/>
    <x v="21"/>
    <x v="24"/>
    <x v="62"/>
    <x v="211"/>
    <s v="2024/25"/>
    <m/>
    <x v="92"/>
    <n v="0"/>
    <n v="1340"/>
    <s v="22-31309-61-0000003"/>
    <d v="2025-05-21T00:00:00"/>
    <s v="000000022197927"/>
    <n v="1340"/>
    <s v="03-121294"/>
    <m/>
    <s v="21.0"/>
    <s v="00036.0"/>
    <s v="91001"/>
    <s v="85000"/>
    <n v="6284"/>
    <n v="9121101"/>
    <n v="5.9888268156424583E-2"/>
    <s v="Provide additional material testing and inspection services for the campus modernization project at Grandview"/>
    <s v="Grandview-2-21st Century classroom"/>
  </r>
  <r>
    <s v="Grandview-21st Century classroom-DSA Special Inspection"/>
    <n v="2"/>
    <s v="DSA Special Inspection"/>
    <x v="6"/>
    <x v="0"/>
    <x v="21"/>
    <x v="24"/>
    <x v="62"/>
    <x v="211"/>
    <s v="2024/25"/>
    <m/>
    <x v="92"/>
    <n v="0"/>
    <n v="1680"/>
    <s v="22-31309-61-0000004"/>
    <d v="2025-05-21T00:00:00"/>
    <s v="000000022197927"/>
    <n v="1680"/>
    <s v="03-121294"/>
    <m/>
    <s v="21.0"/>
    <s v="00036.0"/>
    <s v="91001"/>
    <s v="85000"/>
    <n v="6284"/>
    <n v="9121101"/>
    <n v="7.508379888268156E-2"/>
    <s v="Provide additional material testing and inspection services for the campus modernization project at Grandview"/>
    <s v="Grandview-2-21st Century classroom"/>
  </r>
  <r>
    <s v="Grandview-21st Century classroom-DSA Special Inspection"/>
    <n v="2"/>
    <s v="DSA Special Inspection"/>
    <x v="6"/>
    <x v="0"/>
    <x v="21"/>
    <x v="24"/>
    <x v="62"/>
    <x v="210"/>
    <s v="2024/25"/>
    <m/>
    <x v="92"/>
    <n v="0"/>
    <n v="2280"/>
    <s v="22-31309-61-0000005"/>
    <d v="2025-05-16T00:00:00"/>
    <s v="000000022191247"/>
    <n v="2280"/>
    <s v="03-121294"/>
    <m/>
    <s v="21.0"/>
    <s v="00036.0"/>
    <s v="91001"/>
    <s v="85000"/>
    <n v="6284"/>
    <n v="9121101"/>
    <n v="0.10189944134078212"/>
    <s v="Provide additional material testing and inspection services for the campus modernization project at Grandview"/>
    <s v="Grandview-2-21st Century classroom"/>
  </r>
  <r>
    <s v="Grandview-21st Century classroom-DSA Special Inspection"/>
    <n v="2"/>
    <s v="DSA Special Inspection"/>
    <x v="6"/>
    <x v="0"/>
    <x v="21"/>
    <x v="24"/>
    <x v="62"/>
    <x v="210"/>
    <s v="2024/25"/>
    <m/>
    <x v="92"/>
    <n v="0"/>
    <n v="1424"/>
    <s v="22-31309-61-0000006"/>
    <d v="2025-05-16T00:00:00"/>
    <s v="000000022191247"/>
    <n v="1424"/>
    <s v="03-121294"/>
    <m/>
    <s v="21.0"/>
    <s v="00036.0"/>
    <s v="91001"/>
    <s v="85000"/>
    <n v="6284"/>
    <n v="9121101"/>
    <n v="6.3642458100558658E-2"/>
    <s v="Provide additional material testing and inspection services for the campus modernization project at Grandview"/>
    <s v="Grandview-2-21st Century classroom"/>
  </r>
  <r>
    <s v="Grandview-21st Century classroom-DSA Special Inspection"/>
    <n v="2"/>
    <s v="DSA Special Inspection"/>
    <x v="6"/>
    <x v="0"/>
    <x v="21"/>
    <x v="24"/>
    <x v="62"/>
    <x v="83"/>
    <s v="2025/26"/>
    <m/>
    <x v="92"/>
    <n v="1376"/>
    <n v="1376"/>
    <m/>
    <m/>
    <m/>
    <n v="0"/>
    <s v="03-121294"/>
    <m/>
    <s v="21.0"/>
    <s v="00036.0"/>
    <s v="91001"/>
    <s v="85000"/>
    <n v="6284"/>
    <n v="9121101"/>
    <n v="0"/>
    <s v="Provide additional material testing and inspection services for the campus modernization project at Grandview. Close-out PO"/>
    <s v="Grandview-2-21st Century classroom"/>
  </r>
  <r>
    <s v="Grandview-21st Century classroom-DSA Special Inspection"/>
    <n v="2"/>
    <s v="DSA Special Inspection"/>
    <x v="6"/>
    <x v="0"/>
    <x v="21"/>
    <x v="24"/>
    <x v="62"/>
    <x v="84"/>
    <s v="2025/26"/>
    <s v="25-6205"/>
    <x v="92"/>
    <n v="-1376"/>
    <n v="-1376"/>
    <m/>
    <m/>
    <m/>
    <n v="0"/>
    <s v="03-121294"/>
    <m/>
    <s v="21.0"/>
    <s v="00036.0"/>
    <s v="91001"/>
    <s v="85000"/>
    <n v="6284"/>
    <n v="9121101"/>
    <n v="0"/>
    <s v="Provide additional material testing and inspection services for the campus modernization project at Grandview"/>
    <s v="Grandview-2-21st Century classroom"/>
  </r>
  <r>
    <s v="Newton-21st Century classroom-DSA Special Inspection"/>
    <n v="1"/>
    <s v="DSA Special Inspection"/>
    <x v="8"/>
    <x v="0"/>
    <x v="21"/>
    <x v="24"/>
    <x v="62"/>
    <x v="210"/>
    <s v="2024/25"/>
    <m/>
    <x v="92"/>
    <n v="0"/>
    <n v="1485"/>
    <s v="22-31309-62-0000002"/>
    <d v="2025-05-16T00:00:00"/>
    <s v="000000022191247"/>
    <n v="1485"/>
    <s v="03-121295"/>
    <m/>
    <s v="21.0"/>
    <s v="00036.0"/>
    <s v="91001"/>
    <s v="85000"/>
    <n v="6284"/>
    <n v="9241101"/>
    <n v="6.6368715083798879E-2"/>
    <s v="Provide additional material testing and inspection services for the campus modernization project at Newton"/>
    <s v="Newton-1-21st Century classroom"/>
  </r>
  <r>
    <s v="Newton-21st Century classroom-DSA Special Inspection"/>
    <n v="1"/>
    <s v="DSA Special Inspection"/>
    <x v="8"/>
    <x v="0"/>
    <x v="21"/>
    <x v="24"/>
    <x v="62"/>
    <x v="210"/>
    <s v="2024/25"/>
    <m/>
    <x v="92"/>
    <n v="0"/>
    <n v="540"/>
    <s v="22-31309-62-0000003"/>
    <d v="2025-05-16T00:00:00"/>
    <s v="000000022191247"/>
    <n v="540"/>
    <s v="03-121295"/>
    <m/>
    <s v="21.0"/>
    <s v="00036.0"/>
    <s v="91001"/>
    <s v="85000"/>
    <n v="6284"/>
    <n v="9241101"/>
    <n v="2.4134078212290504E-2"/>
    <s v="Provide additional material testing and inspection services for the campus modernization project at Newton"/>
    <s v="Newton-1-21st Century classroom"/>
  </r>
  <r>
    <s v="Newton-21st Century classroom-DSA Special Inspection"/>
    <n v="1"/>
    <s v="DSA Special Inspection"/>
    <x v="8"/>
    <x v="0"/>
    <x v="21"/>
    <x v="24"/>
    <x v="62"/>
    <x v="210"/>
    <s v="2024/25"/>
    <m/>
    <x v="92"/>
    <n v="0"/>
    <n v="576"/>
    <s v="22-31309-62-0000004"/>
    <d v="2025-05-16T00:00:00"/>
    <s v="000000022191247"/>
    <n v="576"/>
    <s v="03-121295"/>
    <m/>
    <s v="21.0"/>
    <s v="00036.0"/>
    <s v="91001"/>
    <s v="85000"/>
    <n v="6284"/>
    <n v="9241101"/>
    <n v="2.5743016759776537E-2"/>
    <s v="Provide additional material testing and inspection services for the campus modernization project at Newton"/>
    <s v="Newton-1-21st Century classroom"/>
  </r>
  <r>
    <s v="Newton-21st Century classroom-DSA Special Inspection"/>
    <n v="1"/>
    <s v="DSA Special Inspection"/>
    <x v="8"/>
    <x v="0"/>
    <x v="21"/>
    <x v="24"/>
    <x v="62"/>
    <x v="210"/>
    <s v="2024/25"/>
    <m/>
    <x v="92"/>
    <n v="0"/>
    <n v="2420"/>
    <s v="22-31309-62-0000005"/>
    <d v="2025-05-16T00:00:00"/>
    <s v="000000022191247"/>
    <n v="2420"/>
    <s v="03-121295"/>
    <m/>
    <s v="21.0"/>
    <s v="00036.0"/>
    <s v="91001"/>
    <s v="85000"/>
    <n v="6284"/>
    <n v="9241101"/>
    <n v="0.10815642458100559"/>
    <s v="Provide additional material testing and inspection services for the campus modernization project at Newton"/>
    <s v="Newton-1-21st Century classroom"/>
  </r>
  <r>
    <s v="Newton-21st Century classroom-DSA Special Inspection"/>
    <n v="1"/>
    <s v="DSA Special Inspection"/>
    <x v="8"/>
    <x v="0"/>
    <x v="21"/>
    <x v="24"/>
    <x v="62"/>
    <x v="83"/>
    <s v="2025/26"/>
    <m/>
    <x v="92"/>
    <n v="1229"/>
    <n v="1229"/>
    <m/>
    <m/>
    <m/>
    <n v="0"/>
    <s v="03-121295"/>
    <m/>
    <s v="21.0"/>
    <s v="00036.0"/>
    <s v="91001"/>
    <s v="85000"/>
    <n v="6284"/>
    <n v="9241101"/>
    <n v="0"/>
    <s v="Provide additional material testing and inspection services for the campus modernization project at Newton"/>
    <s v="Newton-1-21st Century classroom"/>
  </r>
  <r>
    <s v="Newton-21st Century classroom-DSA Special Inspection"/>
    <n v="1"/>
    <s v="DSA Special Inspection"/>
    <x v="8"/>
    <x v="0"/>
    <x v="21"/>
    <x v="24"/>
    <x v="62"/>
    <x v="84"/>
    <s v="2025/26"/>
    <s v="25-6205"/>
    <x v="92"/>
    <n v="-1229"/>
    <n v="-1229"/>
    <m/>
    <m/>
    <m/>
    <n v="0"/>
    <s v="03-121295"/>
    <m/>
    <s v="21.0"/>
    <s v="00036.0"/>
    <s v="91001"/>
    <s v="85000"/>
    <n v="6284"/>
    <n v="9241101"/>
    <n v="0"/>
    <s v="Provide additional material testing and inspection services for the campus modernization project at Newton. Close-out PO"/>
    <s v="Newton-1-21st Century classroom"/>
  </r>
  <r>
    <s v="Sparks MS-21st Century classroom-DSA Special Inspection"/>
    <n v="2"/>
    <s v="DSA Special Inspection"/>
    <x v="9"/>
    <x v="0"/>
    <x v="21"/>
    <x v="24"/>
    <x v="62"/>
    <x v="211"/>
    <s v="2024/25"/>
    <m/>
    <x v="92"/>
    <n v="0"/>
    <n v="540"/>
    <s v="22-31309-60-0000002"/>
    <d v="2025-05-21T00:00:00"/>
    <s v="000000022197927"/>
    <n v="540"/>
    <s v="03-121296"/>
    <m/>
    <s v="21.0"/>
    <s v="00036.0"/>
    <s v="91001"/>
    <s v="85000"/>
    <n v="6284"/>
    <n v="9301101"/>
    <n v="2.4134078212290504E-2"/>
    <s v="Provide additional material testing and inspection services for the campus modernization project at Sparks MS"/>
    <s v="Sparks MS-2-21st Century classroom"/>
  </r>
  <r>
    <s v="Sparks MS-21st Century classroom-DSA Special Inspection"/>
    <n v="2"/>
    <s v="DSA Special Inspection"/>
    <x v="9"/>
    <x v="0"/>
    <x v="21"/>
    <x v="24"/>
    <x v="62"/>
    <x v="211"/>
    <s v="2024/25"/>
    <m/>
    <x v="92"/>
    <n v="0"/>
    <n v="2320"/>
    <s v="22-31309-60-0000003"/>
    <d v="2025-05-21T00:00:00"/>
    <s v="000000022197927"/>
    <n v="2320"/>
    <s v="03-121296"/>
    <m/>
    <s v="21.0"/>
    <s v="00036.0"/>
    <s v="91001"/>
    <s v="85000"/>
    <n v="6284"/>
    <n v="9301101"/>
    <n v="0.10368715083798882"/>
    <s v="Provide additional material testing and inspection services for the campus modernization project at Sparks MS"/>
    <s v="Sparks MS-2-21st Century classroom"/>
  </r>
  <r>
    <s v="Sparks MS-21st Century classroom-DSA Special Inspection"/>
    <n v="2"/>
    <s v="DSA Special Inspection"/>
    <x v="9"/>
    <x v="0"/>
    <x v="21"/>
    <x v="24"/>
    <x v="62"/>
    <x v="211"/>
    <s v="2024/25"/>
    <m/>
    <x v="92"/>
    <n v="0"/>
    <n v="1080"/>
    <s v="22-31309-60-0000004"/>
    <d v="2025-05-21T00:00:00"/>
    <s v="000000022197927"/>
    <n v="1080"/>
    <s v="03-121296"/>
    <m/>
    <s v="21.0"/>
    <s v="00036.0"/>
    <s v="91001"/>
    <s v="85000"/>
    <n v="6284"/>
    <n v="9301101"/>
    <n v="4.8268156424581009E-2"/>
    <s v="Provide additional material testing and inspection services for the campus modernization project at Sparks MS"/>
    <s v="Sparks MS-2-21st Century classroom"/>
  </r>
  <r>
    <s v="Sparks MS-21st Century classroom-DSA Special Inspection"/>
    <n v="2"/>
    <s v="DSA Special Inspection"/>
    <x v="9"/>
    <x v="0"/>
    <x v="21"/>
    <x v="24"/>
    <x v="62"/>
    <x v="208"/>
    <s v="2024/25"/>
    <m/>
    <x v="92"/>
    <n v="0"/>
    <n v="890"/>
    <s v="22-31309-60-0000001A"/>
    <d v="2025-07-03T00:00:00"/>
    <s v="000000022273386"/>
    <n v="890"/>
    <s v="03-121296"/>
    <m/>
    <s v="21.0"/>
    <s v="00036.0"/>
    <s v="91001"/>
    <s v="85000"/>
    <n v="6284"/>
    <n v="9301101"/>
    <n v="3.9776536312849164E-2"/>
    <s v="Provide additional material testing and inspection services for the campus modernization project at Sparks MS"/>
    <s v="Sparks MS-2-21st Century classroom"/>
  </r>
  <r>
    <s v="Sparks MS-21st Century classroom-DSA Special Inspection"/>
    <n v="2"/>
    <s v="DSA Special Inspection"/>
    <x v="9"/>
    <x v="0"/>
    <x v="21"/>
    <x v="24"/>
    <x v="62"/>
    <x v="83"/>
    <s v="2025/26"/>
    <m/>
    <x v="92"/>
    <n v="1070"/>
    <n v="1070"/>
    <m/>
    <m/>
    <m/>
    <n v="0"/>
    <s v="03-121296"/>
    <m/>
    <s v="21.0"/>
    <s v="00036.0"/>
    <s v="91001"/>
    <s v="85000"/>
    <n v="6284"/>
    <n v="9301101"/>
    <n v="0"/>
    <s v="Provide additional material testing and inspection services for the campus modernization project at Sparks MS"/>
    <s v="Sparks MS-2-21st Century classroom"/>
  </r>
  <r>
    <s v="Sparks MS-21st Century classroom-DSA Special Inspection"/>
    <n v="2"/>
    <s v="DSA Special Inspection"/>
    <x v="9"/>
    <x v="0"/>
    <x v="21"/>
    <x v="24"/>
    <x v="62"/>
    <x v="84"/>
    <s v="2025/26"/>
    <s v="25-6205"/>
    <x v="92"/>
    <n v="-1070"/>
    <n v="-1070"/>
    <m/>
    <m/>
    <m/>
    <n v="0"/>
    <s v="03-121296"/>
    <m/>
    <s v="21.0"/>
    <s v="00036.0"/>
    <s v="91001"/>
    <s v="85000"/>
    <n v="6284"/>
    <n v="9301101"/>
    <n v="0"/>
    <s v="Provide additional material testing and inspection services for the campus modernization project at Sparks MS. Close-out PO"/>
    <s v="Sparks MS-2-21st Century classroom"/>
  </r>
  <r>
    <s v="Newton-Interim Housing-DSA Special Inspection"/>
    <n v="1"/>
    <s v="DSA Special Inspection"/>
    <x v="8"/>
    <x v="1"/>
    <x v="21"/>
    <x v="24"/>
    <x v="60"/>
    <x v="195"/>
    <s v="2022/23"/>
    <m/>
    <x v="93"/>
    <n v="435"/>
    <n v="435"/>
    <m/>
    <m/>
    <m/>
    <n v="0"/>
    <s v="03-120447"/>
    <m/>
    <s v="21.0"/>
    <s v="00036.0"/>
    <s v="91001"/>
    <s v="85000"/>
    <n v="6284"/>
    <n v="9241102"/>
    <n v="0"/>
    <s v="Geotechnical observation and testing and materials testing and inspection services at Newton.  The proposal was for $1,395.00 - 210.00 (paid by Facilities, PO2W-20*2359, warrant #20119769) = $1,185.00 - 750.00 (PO2W-23*5, warrant #20567761) = $435.00 (Remaining balance).  Remaining balance in this PO."/>
    <s v="Newton-1-Interim Housing"/>
  </r>
  <r>
    <s v="Newton-Interim Housing-DSA Special Inspection"/>
    <n v="1"/>
    <s v="DSA Special Inspection"/>
    <x v="8"/>
    <x v="1"/>
    <x v="21"/>
    <x v="24"/>
    <x v="60"/>
    <x v="196"/>
    <s v="2022/23"/>
    <s v="23-3942"/>
    <x v="93"/>
    <n v="-435"/>
    <n v="-435"/>
    <m/>
    <m/>
    <m/>
    <n v="0"/>
    <s v="03-120447"/>
    <m/>
    <s v="21.0"/>
    <s v="00036.0"/>
    <s v="91001"/>
    <s v="85000"/>
    <n v="6284"/>
    <n v="9241102"/>
    <n v="0"/>
    <s v="Geotechnical observation and testing and materials testing and inspection services at Newton.  The proposal was for $1,395.00 - 210.00 (paid by Facilities, PO2W-20*2359, warrant #20119769) = $1,185.00 - 750.00 (PO2W-23*5, warrant #20567761) = $435.00 (Remaining balance).  Close-out PO."/>
    <s v="Newton-1-Interim Housing"/>
  </r>
  <r>
    <s v="Kwis-21st Century classroom-DSA Special Inspection"/>
    <n v="7"/>
    <s v="DSA Special Inspection"/>
    <x v="17"/>
    <x v="0"/>
    <x v="21"/>
    <x v="24"/>
    <x v="63"/>
    <x v="75"/>
    <s v="2025/26"/>
    <m/>
    <x v="94"/>
    <n v="0"/>
    <n v="167.35"/>
    <s v="25-31248-60-02"/>
    <d v="2026-06-16T00:00:00"/>
    <s v="000000022805084"/>
    <n v="167.35"/>
    <s v="03-124564"/>
    <m/>
    <s v="21.0"/>
    <s v="00036.0"/>
    <s v="91001"/>
    <s v="85000"/>
    <n v="6284"/>
    <n v="9161101"/>
    <n v="3.353707414829659E-2"/>
    <s v="Provide material testing and inspection services for the campus modernization project at Kwis"/>
    <s v="Kwis-7-21st Century classroom"/>
  </r>
  <r>
    <s v="Kwis-21st Century classroom-DSA Special Inspection"/>
    <n v="7"/>
    <s v="DSA Special Inspection"/>
    <x v="17"/>
    <x v="0"/>
    <x v="21"/>
    <x v="24"/>
    <x v="63"/>
    <x v="75"/>
    <s v="2025/26"/>
    <m/>
    <x v="94"/>
    <n v="0"/>
    <n v="4005"/>
    <s v="25-31248-60-01"/>
    <d v="2026-06-16T00:00:00"/>
    <s v="000000022805084"/>
    <n v="4005"/>
    <s v="03-124564"/>
    <m/>
    <s v="21.0"/>
    <s v="00036.0"/>
    <s v="91001"/>
    <s v="85000"/>
    <n v="6284"/>
    <n v="9161101"/>
    <n v="0.80260521042084165"/>
    <s v="Provide material testing and inspection services for the campus modernization project at Kwis"/>
    <s v="Kwis-7-21st Century classroom"/>
  </r>
  <r>
    <s v="Kwis-21st Century classroom-DSA Special Inspection"/>
    <n v="7"/>
    <s v="DSA Special Inspection"/>
    <x v="17"/>
    <x v="0"/>
    <x v="21"/>
    <x v="24"/>
    <x v="63"/>
    <x v="212"/>
    <s v="2025/26"/>
    <s v="26-6178"/>
    <x v="94"/>
    <n v="817.64999999999964"/>
    <n v="817.64999999999964"/>
    <m/>
    <m/>
    <m/>
    <n v="0"/>
    <s v="03-124564"/>
    <m/>
    <s v="21.0"/>
    <s v="00036.0"/>
    <s v="91001"/>
    <s v="85000"/>
    <n v="6284"/>
    <n v="9161101"/>
    <n v="0"/>
    <s v="Provide material testing and inspection services for the campus modernization project at Kwis"/>
    <s v="Kwis-7-21st Century classroom"/>
  </r>
  <r>
    <s v="Grazide-21st Century classroom-DSA Special Inspection"/>
    <n v="3"/>
    <s v="DSA Special Inspection"/>
    <x v="16"/>
    <x v="0"/>
    <x v="21"/>
    <x v="24"/>
    <x v="63"/>
    <x v="212"/>
    <s v="2025/26"/>
    <s v="26-6181"/>
    <x v="95"/>
    <n v="14910"/>
    <n v="14910"/>
    <m/>
    <m/>
    <m/>
    <n v="0"/>
    <s v="03-124133"/>
    <m/>
    <s v="21.0"/>
    <s v="00036.0"/>
    <s v="91001"/>
    <s v="85000"/>
    <n v="6284"/>
    <n v="9131101"/>
    <n v="0"/>
    <s v="Provide material testing and inspection services for the campus modernization project at Grazide"/>
    <s v="Grazide-3-21st Century classroom"/>
  </r>
  <r>
    <s v="Wilson HS-21st Century classroom-DSA Special Inspection"/>
    <n v="5"/>
    <s v="DSA Special Inspection"/>
    <x v="19"/>
    <x v="0"/>
    <x v="21"/>
    <x v="24"/>
    <x v="52"/>
    <x v="161"/>
    <s v="2025/26"/>
    <s v="26-6509"/>
    <x v="96"/>
    <n v="25125"/>
    <n v="25125"/>
    <m/>
    <m/>
    <m/>
    <n v="0"/>
    <m/>
    <m/>
    <s v="21.0"/>
    <s v="00036.0"/>
    <s v="91001"/>
    <s v="85000"/>
    <n v="6284"/>
    <n v="9421101"/>
    <n v="0"/>
    <s v="Provide material testing and inspection services for the Press Box Bleacher Renovation"/>
    <s v="Wilson HS-5-21st Century classroom"/>
  </r>
  <r>
    <s v="Cedarlane-Interim Housing-FF &amp; E"/>
    <n v="1"/>
    <s v="FF &amp; E"/>
    <x v="4"/>
    <x v="1"/>
    <x v="22"/>
    <x v="26"/>
    <x v="64"/>
    <x v="213"/>
    <s v="2020/21"/>
    <m/>
    <x v="97"/>
    <n v="0"/>
    <n v="20580.53"/>
    <n v="30699"/>
    <d v="2020-12-18T00:00:00"/>
    <s v="000000020151932"/>
    <n v="20580.53"/>
    <s v="03-120587"/>
    <m/>
    <s v="21.0"/>
    <s v="00036.0"/>
    <s v="00002"/>
    <s v="81000"/>
    <n v="4300"/>
    <n v="9051102"/>
    <n v="3.3359646468174853E-2"/>
    <s v="Furniture for Cedarlane - large seats, filing cabinets with locks, stools, mobile desks, student desks, book boxes for above desks, locking casters, mobile teacher desks, and cascade mini-case with shelves"/>
    <s v="Cedarlane-1-Interim Housing"/>
  </r>
  <r>
    <s v="Cedarlane-Interim Housing-FF &amp; E"/>
    <n v="1"/>
    <s v="FF &amp; E"/>
    <x v="4"/>
    <x v="1"/>
    <x v="22"/>
    <x v="26"/>
    <x v="64"/>
    <x v="214"/>
    <s v="2020/21"/>
    <m/>
    <x v="97"/>
    <n v="0"/>
    <n v="11760.3"/>
    <n v="30789"/>
    <d v="2021-05-07T00:00:00"/>
    <s v="000000020187154"/>
    <n v="11760.3"/>
    <s v="03-120587"/>
    <m/>
    <s v="21.0"/>
    <s v="00036.0"/>
    <s v="00002"/>
    <s v="81000"/>
    <n v="4300"/>
    <n v="9051102"/>
    <n v="1.9062650493436115E-2"/>
    <s v="Furniture for Cedarlane - large seats, filing cabinets with locks, stools, mobile desks, student desks, book boxes for above desks, locking casters, mobile teacher desks, and cascade mini-case with shelves"/>
    <s v="Cedarlane-1-Interim Housing"/>
  </r>
  <r>
    <s v="Cedarlane-Interim Housing-FF &amp; E"/>
    <n v="1"/>
    <s v="FF &amp; E"/>
    <x v="4"/>
    <x v="1"/>
    <x v="22"/>
    <x v="26"/>
    <x v="64"/>
    <x v="215"/>
    <s v="2020/21"/>
    <m/>
    <x v="97"/>
    <n v="0"/>
    <n v="2940.07"/>
    <n v="31584"/>
    <d v="2021-05-25T00:00:00"/>
    <s v="000000020192063"/>
    <n v="2940.07"/>
    <s v="03-120587"/>
    <m/>
    <s v="21.0"/>
    <s v="00036.0"/>
    <s v="00002"/>
    <s v="81000"/>
    <n v="4300"/>
    <n v="9051102"/>
    <n v="4.7656545186973735E-3"/>
    <s v="Furniture for Cedarlane - large seats, filing cabinets with locks, stools, mobile desks, student desks, book boxes for above desks, locking casters, mobile teacher desks, and cascade mini-case with shelves"/>
    <s v="Cedarlane-1-Interim Housing"/>
  </r>
  <r>
    <s v="District Office-21st Century classroom-FF &amp; E"/>
    <n v="0"/>
    <s v="FF &amp; E"/>
    <x v="1"/>
    <x v="0"/>
    <x v="22"/>
    <x v="26"/>
    <x v="64"/>
    <x v="10"/>
    <s v="2019/20"/>
    <m/>
    <x v="97"/>
    <n v="0"/>
    <n v="55307.63"/>
    <n v="29473"/>
    <d v="2020-06-17T00:00:00"/>
    <s v="000000020106116"/>
    <n v="55307.63"/>
    <m/>
    <m/>
    <s v="21.0"/>
    <s v="00036.0"/>
    <s v="91001"/>
    <s v="85000"/>
    <n v="4300"/>
    <n v="9851100"/>
    <n v="8.9649925623519977E-2"/>
    <s v="Furniture for 36 classrooms - large seats, filing cabinets with locks, stools, mobile desks, student desks, book boxes for above desks, locking casters, mobile teacher desks, and cascade mini-case with shelves.  "/>
    <s v="District Office-0-21st Century classroom"/>
  </r>
  <r>
    <s v="District Office-21st Century classroom-FF &amp; E"/>
    <n v="0"/>
    <s v="FF &amp; E"/>
    <x v="1"/>
    <x v="0"/>
    <x v="22"/>
    <x v="26"/>
    <x v="64"/>
    <x v="10"/>
    <s v="2019/20"/>
    <m/>
    <x v="97"/>
    <n v="0"/>
    <n v="21087.13"/>
    <n v="29473"/>
    <d v="2020-06-17T00:00:00"/>
    <s v="000000020106116"/>
    <n v="21087.13"/>
    <m/>
    <m/>
    <s v="21.0"/>
    <s v="00036.0"/>
    <s v="91001"/>
    <s v="85000"/>
    <n v="4400"/>
    <n v="9851100"/>
    <n v="3.4180810787110154E-2"/>
    <s v="Furniture for 36 classrooms - large seats, filing cabinets with locks, stools, mobile desks, student desks, book boxes for above desks, locking casters, mobile teacher desks, and cascade mini-case with shelves.  "/>
    <s v="District Office-0-21st Century classroom"/>
  </r>
  <r>
    <s v="Los Altos ES-21st Century classroom-FF &amp; E"/>
    <n v="2"/>
    <s v="FF &amp; E"/>
    <x v="2"/>
    <x v="0"/>
    <x v="22"/>
    <x v="26"/>
    <x v="64"/>
    <x v="214"/>
    <s v="2020/21"/>
    <m/>
    <x v="97"/>
    <n v="0"/>
    <n v="45198.42"/>
    <n v="30789"/>
    <d v="2021-05-07T00:00:00"/>
    <s v="000000020187154"/>
    <n v="45198.42"/>
    <s v="03-119947"/>
    <m/>
    <s v="21.0"/>
    <s v="00036.0"/>
    <s v="00002"/>
    <s v="81000"/>
    <n v="4300"/>
    <n v="9191101"/>
    <n v="7.3263580292639879E-2"/>
    <s v="Furniture for Los Altos ES - large seats, filing cabinets with locks, stools, mobile desks, student desks, book boxes for above desks, locking casters, mobile teacher desks, and cascade mini-case with shelves"/>
    <s v="Los Altos ES-2-21st Century classroom"/>
  </r>
  <r>
    <s v="Los Altos ES-21st Century classroom-FF &amp; E"/>
    <n v="2"/>
    <s v="FF &amp; E"/>
    <x v="2"/>
    <x v="0"/>
    <x v="22"/>
    <x v="26"/>
    <x v="64"/>
    <x v="214"/>
    <s v="2020/21"/>
    <m/>
    <x v="97"/>
    <n v="0"/>
    <n v="25304.560000000001"/>
    <n v="30789"/>
    <d v="2021-05-07T00:00:00"/>
    <s v="000000020187154"/>
    <n v="25304.560000000001"/>
    <s v="03-119947"/>
    <m/>
    <s v="21.0"/>
    <s v="00036.0"/>
    <s v="91001"/>
    <s v="85000"/>
    <n v="4400"/>
    <n v="9191101"/>
    <n v="4.1016979428261505E-2"/>
    <s v="Furniture for Los Altos ES - large seats, filing cabinets with locks, stools, mobile desks, student desks, book boxes for above desks, locking casters, mobile teacher desks, and cascade mini-case with shelves"/>
    <s v="Los Altos ES-2-21st Century classroom"/>
  </r>
  <r>
    <s v="Los Altos ES-21st Century classroom-FF &amp; E"/>
    <n v="2"/>
    <s v="FF &amp; E"/>
    <x v="2"/>
    <x v="0"/>
    <x v="22"/>
    <x v="26"/>
    <x v="64"/>
    <x v="214"/>
    <s v="2020/21"/>
    <m/>
    <x v="97"/>
    <n v="0"/>
    <n v="40063.800000000003"/>
    <n v="30790"/>
    <d v="2021-05-07T00:00:00"/>
    <s v="000000020187155"/>
    <n v="40063.800000000003"/>
    <s v="03-119947"/>
    <m/>
    <s v="21.0"/>
    <s v="00036.0"/>
    <s v="00002"/>
    <s v="81000"/>
    <n v="4300"/>
    <n v="9191101"/>
    <n v="6.4940708726726859E-2"/>
    <s v="Furniture for Los Altos ES - large seats, filing cabinets with locks, stools, mobile desks, student desks, book boxes for above desks, locking casters, mobile teacher desks, and cascade mini-case with shelves"/>
    <s v="Los Altos ES-2-21st Century classroom"/>
  </r>
  <r>
    <s v="Los Altos ES-21st Century classroom-FF &amp; E"/>
    <n v="2"/>
    <s v="FF &amp; E"/>
    <x v="2"/>
    <x v="0"/>
    <x v="22"/>
    <x v="26"/>
    <x v="64"/>
    <x v="214"/>
    <s v="2020/21"/>
    <m/>
    <x v="97"/>
    <n v="0"/>
    <n v="22953.74"/>
    <n v="30790"/>
    <d v="2021-05-07T00:00:00"/>
    <s v="000000020187155"/>
    <n v="22953.74"/>
    <s v="03-119947"/>
    <m/>
    <s v="21.0"/>
    <s v="00036.0"/>
    <s v="91001"/>
    <s v="85000"/>
    <n v="4400"/>
    <n v="9191101"/>
    <n v="3.720645928566485E-2"/>
    <s v="Furniture for Los Altos ES - large seats, filing cabinets with locks, stools, mobile desks, student desks, book boxes for above desks, locking casters, mobile teacher desks, and cascade mini-case with shelves"/>
    <s v="Los Altos ES-2-21st Century classroom"/>
  </r>
  <r>
    <s v="Los Altos ES-21st Century classroom-FF &amp; E"/>
    <n v="2"/>
    <s v="FF &amp; E"/>
    <x v="2"/>
    <x v="0"/>
    <x v="22"/>
    <x v="26"/>
    <x v="64"/>
    <x v="214"/>
    <s v="2020/21"/>
    <s v="2-9304"/>
    <x v="97"/>
    <n v="0"/>
    <n v="615.5"/>
    <n v="30860"/>
    <d v="2021-05-07T00:00:00"/>
    <s v="000000020187156"/>
    <n v="615.5"/>
    <s v="03-119947"/>
    <m/>
    <s v="21.0"/>
    <s v="00036.0"/>
    <s v="91001"/>
    <s v="85000"/>
    <n v="4400"/>
    <n v="9191101"/>
    <n v="9.9768384979209116E-4"/>
    <s v="Furniture for Los Altos ES - large seats, filing cabinets with locks, stools, mobile desks, student desks, book boxes for above desks, locking casters, mobile teacher desks, and cascade mini-case with shelves.  Per Jessica Morley @ Cumming, all furniture received.  Vendor did not send us invoice for line item #9 &amp; 13.  "/>
    <s v="Los Altos ES-2-21st Century classroom"/>
  </r>
  <r>
    <s v="Los Altos ES-21st Century classroom-FF &amp; E"/>
    <n v="2"/>
    <s v="FF &amp; E"/>
    <x v="2"/>
    <x v="0"/>
    <x v="22"/>
    <x v="26"/>
    <x v="64"/>
    <x v="214"/>
    <s v="2020/21"/>
    <m/>
    <x v="97"/>
    <n v="0"/>
    <n v="22251.5"/>
    <n v="30860"/>
    <d v="2021-05-07T00:00:00"/>
    <s v="000000020187156"/>
    <n v="22251.5"/>
    <s v="03-119947"/>
    <m/>
    <s v="21.0"/>
    <s v="00036.0"/>
    <s v="00002"/>
    <s v="81000"/>
    <n v="4300"/>
    <n v="9191101"/>
    <n v="3.6068175765473137E-2"/>
    <s v="Furniture for Los Altos ES - large seats, filing cabinets with locks, stools, mobile desks, student desks, book boxes for above desks, locking casters, mobile teacher desks, and cascade mini-case with shelves"/>
    <s v="Los Altos ES-2-21st Century classroom"/>
  </r>
  <r>
    <s v="Los Altos ES-21st Century classroom-FF &amp; E"/>
    <n v="2"/>
    <s v="FF &amp; E"/>
    <x v="2"/>
    <x v="0"/>
    <x v="22"/>
    <x v="26"/>
    <x v="64"/>
    <x v="215"/>
    <s v="2020/21"/>
    <m/>
    <x v="97"/>
    <n v="0"/>
    <n v="192.72"/>
    <n v="31584"/>
    <d v="2021-05-25T00:00:00"/>
    <s v="000000020192063"/>
    <n v="192.72"/>
    <s v="03-119947"/>
    <m/>
    <s v="21.0"/>
    <s v="00036.0"/>
    <s v="00002"/>
    <s v="81000"/>
    <n v="4300"/>
    <n v="9191101"/>
    <n v="3.1238607884960485E-4"/>
    <s v="Furniture for Los Altos ES - large seats, filing cabinets with locks, stools, mobile desks, student desks, book boxes for above desks, locking casters, mobile teacher desks, and cascade mini-case with shelves"/>
    <s v="Los Altos ES-2-21st Century classroom"/>
  </r>
  <r>
    <s v="Los Altos ES-21st Century classroom-FF &amp; E"/>
    <n v="2"/>
    <s v="FF &amp; E"/>
    <x v="2"/>
    <x v="0"/>
    <x v="22"/>
    <x v="26"/>
    <x v="64"/>
    <x v="215"/>
    <s v="2020/21"/>
    <m/>
    <x v="97"/>
    <n v="742.42"/>
    <n v="742.42"/>
    <m/>
    <m/>
    <m/>
    <n v="0"/>
    <s v="03-119947"/>
    <m/>
    <s v="21.0"/>
    <s v="00036.0"/>
    <s v="91001"/>
    <s v="85000"/>
    <n v="4400"/>
    <n v="9191101"/>
    <n v="0"/>
    <s v="Furniture for Los Altos ES - large seats, filing cabinets with locks, stools, mobile desks, student desks, book boxes for above desks, locking casters, mobile teacher desks, and cascade mini-case with shelves.  Per Jessica Morley @ Cumming, all furniture were received.  Vendor did not send us invoice for line item #9 &amp; 13.  Remaining balance in this PO."/>
    <s v="Los Altos ES-2-21st Century classroom"/>
  </r>
  <r>
    <s v="Los Altos ES-21st Century classroom-FF &amp; E"/>
    <n v="2"/>
    <s v="FF &amp; E"/>
    <x v="2"/>
    <x v="0"/>
    <x v="22"/>
    <x v="26"/>
    <x v="64"/>
    <x v="216"/>
    <s v="2020/21"/>
    <s v="2-9304"/>
    <x v="97"/>
    <n v="-742.42"/>
    <n v="-742.42"/>
    <m/>
    <m/>
    <m/>
    <n v="0"/>
    <s v="03-119947"/>
    <m/>
    <s v="21.0"/>
    <s v="00036.0"/>
    <s v="91001"/>
    <s v="85000"/>
    <n v="4400"/>
    <n v="9191101"/>
    <n v="0"/>
    <s v="Furniture for Los Altos ES - large seats, filing cabinets with locks, stools, mobile desks, student desks, book boxes for above desks, locking casters, mobile teacher desks, and cascade mini-case with shelves.  Per Jessica Morley @ Cumming, all furniture received.  Vendor did not send us invoice for line item #9 &amp; 13.  Close-out PO.  "/>
    <s v="Los Altos ES-2-21st Century classroom"/>
  </r>
  <r>
    <s v="Los Altos ES-Interim Housing-FF &amp; E"/>
    <n v="2"/>
    <s v="FF &amp; E"/>
    <x v="2"/>
    <x v="1"/>
    <x v="22"/>
    <x v="26"/>
    <x v="64"/>
    <x v="214"/>
    <s v="2020/21"/>
    <m/>
    <x v="97"/>
    <n v="0"/>
    <n v="2450.06"/>
    <n v="30860"/>
    <d v="2021-05-07T00:00:00"/>
    <s v="000000020187156"/>
    <n v="2450.06"/>
    <s v="03-119857"/>
    <m/>
    <s v="21.0"/>
    <s v="00036.0"/>
    <s v="00002"/>
    <s v="81000"/>
    <n v="4300"/>
    <n v="9191102"/>
    <n v="3.9713814671350298E-3"/>
    <s v="Furniture for Los Altos ES - large seats, filing cabinets with locks, stools, mobile desks, student desks, book boxes for above desks, locking casters, mobile teacher desks, and cascade mini-case with shelves"/>
    <s v="Los Altos ES-2-Interim Housing"/>
  </r>
  <r>
    <s v="Los Altos ES-Interim Housing-FF &amp; E"/>
    <n v="2"/>
    <s v="FF &amp; E"/>
    <x v="2"/>
    <x v="1"/>
    <x v="22"/>
    <x v="26"/>
    <x v="64"/>
    <x v="215"/>
    <s v="2020/21"/>
    <m/>
    <x v="97"/>
    <n v="0"/>
    <n v="8036.2"/>
    <n v="31584"/>
    <d v="2021-05-25T00:00:00"/>
    <s v="000000020192063"/>
    <n v="8036.2"/>
    <s v="03-119857"/>
    <m/>
    <s v="21.0"/>
    <s v="00036.0"/>
    <s v="00002"/>
    <s v="81000"/>
    <n v="4300"/>
    <n v="9191102"/>
    <n v="1.3026136399186357E-2"/>
    <s v="Furniture for Los Altos ES - large seats, filing cabinets with locks, stools, mobile desks, student desks, book boxes for above desks, locking casters, mobile teacher desks, and cascade mini-case with shelves"/>
    <s v="Los Altos ES-2-Interim Housing"/>
  </r>
  <r>
    <s v="Mesa Robles-21st Century classroom-FF &amp; E"/>
    <n v="1"/>
    <s v="FF &amp; E"/>
    <x v="5"/>
    <x v="0"/>
    <x v="22"/>
    <x v="26"/>
    <x v="64"/>
    <x v="214"/>
    <s v="2020/21"/>
    <m/>
    <x v="97"/>
    <n v="0"/>
    <n v="233.02"/>
    <n v="30860"/>
    <d v="2021-05-07T00:00:00"/>
    <s v="000000020187156"/>
    <n v="233.02"/>
    <s v="03-120779"/>
    <m/>
    <s v="21.0"/>
    <s v="00036.0"/>
    <s v="00002"/>
    <s v="81000"/>
    <n v="4300"/>
    <n v="9221101"/>
    <n v="3.7770965179293755E-4"/>
    <s v="Furniture for Mesa Robles - large seats, filing cabinets with locks, stools, mobile desks, student desks, book boxes for above desks, locking casters, mobile teacher desks, and cascade mini-case with shelves"/>
    <s v="Mesa Robles-1-21st Century classroom"/>
  </r>
  <r>
    <s v="Mesa Robles-Interim Housing-FF &amp; E"/>
    <n v="1"/>
    <s v="FF &amp; E"/>
    <x v="5"/>
    <x v="1"/>
    <x v="22"/>
    <x v="26"/>
    <x v="64"/>
    <x v="217"/>
    <s v="2020/21"/>
    <m/>
    <x v="97"/>
    <n v="0"/>
    <n v="56280.59"/>
    <n v="30164"/>
    <d v="2020-09-28T00:00:00"/>
    <s v="000000020130222"/>
    <n v="56280.59"/>
    <s v="03-120417"/>
    <m/>
    <s v="21.0"/>
    <s v="00036.0"/>
    <s v="00002"/>
    <s v="81000"/>
    <n v="4300"/>
    <n v="9221102"/>
    <n v="9.1227027944387099E-2"/>
    <s v="Furniture for Mesa Robles - large seats, filing cabinets with locks, stools, mobile desks, student desks, book boxes for above desks, locking casters, mobile teacher desks, and cascade mini-case with shelves"/>
    <s v="Mesa Robles-1-Interim Housing"/>
  </r>
  <r>
    <s v="Mesa Robles-Interim Housing-FF &amp; E"/>
    <n v="1"/>
    <s v="FF &amp; E"/>
    <x v="5"/>
    <x v="1"/>
    <x v="22"/>
    <x v="26"/>
    <x v="64"/>
    <x v="217"/>
    <s v="2020/21"/>
    <m/>
    <x v="97"/>
    <n v="0"/>
    <n v="16869.7"/>
    <n v="30164"/>
    <d v="2020-09-28T00:00:00"/>
    <s v="000000020130222"/>
    <n v="16869.7"/>
    <s v="03-120417"/>
    <m/>
    <s v="21.0"/>
    <s v="00036.0"/>
    <s v="91001"/>
    <s v="85000"/>
    <n v="4400"/>
    <n v="9221102"/>
    <n v="2.7344642145958796E-2"/>
    <s v="Furniture for Mesa Robles - large seats, filing cabinets with locks, stools, mobile desks, student desks, book boxes for above desks, locking casters, mobile teacher desks, and cascade mini-case with shelves"/>
    <s v="Mesa Robles-1-Interim Housing"/>
  </r>
  <r>
    <s v="Mesa Robles-Interim Housing-FF &amp; E"/>
    <n v="1"/>
    <s v="FF &amp; E"/>
    <x v="5"/>
    <x v="1"/>
    <x v="22"/>
    <x v="26"/>
    <x v="64"/>
    <x v="214"/>
    <s v="2020/21"/>
    <m/>
    <x v="97"/>
    <n v="0"/>
    <n v="11760.3"/>
    <n v="30790"/>
    <d v="2021-05-07T00:00:00"/>
    <s v="000000020187155"/>
    <n v="11760.3"/>
    <s v="03-120417"/>
    <m/>
    <s v="21.0"/>
    <s v="00036.0"/>
    <s v="00002"/>
    <s v="81000"/>
    <n v="4300"/>
    <n v="9221102"/>
    <n v="1.9062650493436115E-2"/>
    <s v="Furniture for Mesa Robles - large seats, filing cabinets with locks, stools, mobile desks, student desks, book boxes for above desks, locking casters, mobile teacher desks, and cascade mini-case with shelves"/>
    <s v="Mesa Robles-1-Interim Housing"/>
  </r>
  <r>
    <s v="Mesa Robles-Interim Housing-FF &amp; E"/>
    <n v="1"/>
    <s v="FF &amp; E"/>
    <x v="5"/>
    <x v="1"/>
    <x v="22"/>
    <x v="26"/>
    <x v="64"/>
    <x v="214"/>
    <s v="2020/21"/>
    <m/>
    <x v="97"/>
    <n v="0"/>
    <n v="1225.03"/>
    <n v="30860"/>
    <d v="2021-05-07T00:00:00"/>
    <s v="000000020187156"/>
    <n v="1225.03"/>
    <s v="03-120417"/>
    <m/>
    <s v="21.0"/>
    <s v="00036.0"/>
    <s v="00002"/>
    <s v="81000"/>
    <n v="4300"/>
    <n v="9221102"/>
    <n v="1.9856907335675149E-3"/>
    <s v="Furniture for Mesa Robles - large seats, filing cabinets with locks, stools, mobile desks, student desks, book boxes for above desks, locking casters, mobile teacher desks, and cascade mini-case with shelves"/>
    <s v="Mesa Robles-1-Interim Housing"/>
  </r>
  <r>
    <s v="Mesa Robles-Interim Housing-FF &amp; E"/>
    <n v="1"/>
    <s v="FF &amp; E"/>
    <x v="5"/>
    <x v="1"/>
    <x v="22"/>
    <x v="26"/>
    <x v="64"/>
    <x v="215"/>
    <s v="2020/21"/>
    <m/>
    <x v="97"/>
    <n v="0"/>
    <n v="715.92"/>
    <n v="31584"/>
    <d v="2021-05-25T00:00:00"/>
    <s v="000000020192063"/>
    <n v="715.92"/>
    <s v="03-120417"/>
    <m/>
    <s v="21.0"/>
    <s v="00036.0"/>
    <s v="00002"/>
    <s v="81000"/>
    <n v="4300"/>
    <n v="9221102"/>
    <n v="1.1604578744811597E-3"/>
    <s v="Furniture for Mesa Robles - large seats, filing cabinets with locks, stools, mobile desks, student desks, book boxes for above desks, locking casters, mobile teacher desks, and cascade mini-case with shelves"/>
    <s v="Mesa Robles-1-Interim Housing"/>
  </r>
  <r>
    <s v="Nelson-21st Century classroom-FF &amp; E"/>
    <n v="1"/>
    <s v="FF &amp; E"/>
    <x v="0"/>
    <x v="0"/>
    <x v="22"/>
    <x v="26"/>
    <x v="64"/>
    <x v="218"/>
    <s v="2020/21"/>
    <m/>
    <x v="97"/>
    <n v="0"/>
    <n v="72270.22"/>
    <n v="29896"/>
    <d v="2020-08-24T00:00:00"/>
    <s v="000000020121270"/>
    <n v="72270.22"/>
    <s v="03-119946"/>
    <m/>
    <s v="21.0"/>
    <s v="00036.0"/>
    <s v="00002"/>
    <s v="81000"/>
    <n v="4300"/>
    <n v="9231101"/>
    <n v="0.11714513617371466"/>
    <s v="Furniture for Nelson - large seats, filing cabinets with locks, stools, mobile desks, student desks, book boxes for above desks, locking casters, mobile teacher desks, and cascade mini-case with shelves"/>
    <s v="Nelson-1-21st Century classroom"/>
  </r>
  <r>
    <s v="Nelson-21st Century classroom-FF &amp; E"/>
    <n v="1"/>
    <s v="FF &amp; E"/>
    <x v="0"/>
    <x v="0"/>
    <x v="22"/>
    <x v="26"/>
    <x v="64"/>
    <x v="218"/>
    <s v="2020/21"/>
    <m/>
    <x v="97"/>
    <n v="0"/>
    <n v="37326.949999999997"/>
    <n v="29896"/>
    <d v="2020-08-24T00:00:00"/>
    <s v="000000020121270"/>
    <n v="37326.949999999997"/>
    <s v="03-119946"/>
    <m/>
    <s v="21.0"/>
    <s v="00036.0"/>
    <s v="91001"/>
    <s v="85000"/>
    <n v="4400"/>
    <n v="9231101"/>
    <n v="6.0504460076355633E-2"/>
    <s v="Furniture for Nelson - large seats, filing cabinets with locks, stools, mobile desks, student desks, book boxes for above desks, locking casters, mobile teacher desks, and cascade mini-case with shelves"/>
    <s v="Nelson-1-21st Century classroom"/>
  </r>
  <r>
    <s v="Nelson-21st Century classroom-FF &amp; E"/>
    <n v="1"/>
    <s v="FF &amp; E"/>
    <x v="0"/>
    <x v="0"/>
    <x v="22"/>
    <x v="26"/>
    <x v="64"/>
    <x v="214"/>
    <s v="2020/21"/>
    <m/>
    <x v="97"/>
    <n v="0"/>
    <n v="1854.45"/>
    <n v="30790"/>
    <d v="2021-05-07T00:00:00"/>
    <s v="000000020187155"/>
    <n v="1854.45"/>
    <s v="03-119946"/>
    <m/>
    <s v="21.0"/>
    <s v="00036.0"/>
    <s v="91001"/>
    <s v="85000"/>
    <n v="4400"/>
    <n v="9231101"/>
    <n v="3.005937961408519E-3"/>
    <s v="Furniture for Nelson - large seats, filing cabinets with locks, stools, mobile desks, student desks, book boxes for above desks, locking casters, mobile teacher desks, and cascade mini-case with shelves"/>
    <s v="Nelson-1-21st Century classroom"/>
  </r>
  <r>
    <s v="Nelson-21st Century classroom-FF &amp; E"/>
    <n v="1"/>
    <s v="FF &amp; E"/>
    <x v="0"/>
    <x v="0"/>
    <x v="22"/>
    <x v="26"/>
    <x v="64"/>
    <x v="214"/>
    <s v="2020/21"/>
    <m/>
    <x v="97"/>
    <n v="0"/>
    <n v="23671.93"/>
    <n v="30860"/>
    <d v="2021-05-07T00:00:00"/>
    <s v="000000020187156"/>
    <n v="23671.93"/>
    <s v="03-119946"/>
    <m/>
    <s v="21.0"/>
    <s v="00036.0"/>
    <s v="00002"/>
    <s v="81000"/>
    <n v="4300"/>
    <n v="9231101"/>
    <n v="3.8370596676537604E-2"/>
    <s v="Furniture for Nelson - large seats, filing cabinets with locks, stools, mobile desks, student desks, book boxes for above desks, locking casters, mobile teacher desks, and cascade mini-case with shelves"/>
    <s v="Nelson-1-21st Century classroom"/>
  </r>
  <r>
    <s v="Nelson-21st Century classroom-FF &amp; E"/>
    <n v="1"/>
    <s v="FF &amp; E"/>
    <x v="0"/>
    <x v="0"/>
    <x v="22"/>
    <x v="26"/>
    <x v="64"/>
    <x v="214"/>
    <s v="2020/21"/>
    <m/>
    <x v="97"/>
    <n v="0"/>
    <n v="3468.41"/>
    <n v="30860"/>
    <d v="2021-05-07T00:00:00"/>
    <s v="000000020187156"/>
    <n v="3468.41"/>
    <s v="03-119946"/>
    <m/>
    <s v="21.0"/>
    <s v="00036.0"/>
    <s v="91001"/>
    <s v="85000"/>
    <n v="4400"/>
    <n v="9231101"/>
    <n v="5.622057906510782E-3"/>
    <s v="Furniture for Nelson - large seats, filing cabinets with locks, stools, mobile desks, student desks, book boxes for above desks, locking casters, mobile teacher desks, and cascade mini-case with shelves"/>
    <s v="Nelson-1-21st Century classroom"/>
  </r>
  <r>
    <s v="Nelson-21st Century classroom-FF &amp; E"/>
    <n v="1"/>
    <s v="FF &amp; E"/>
    <x v="0"/>
    <x v="0"/>
    <x v="22"/>
    <x v="26"/>
    <x v="64"/>
    <x v="215"/>
    <s v="2020/21"/>
    <m/>
    <x v="97"/>
    <n v="0"/>
    <n v="192.72"/>
    <n v="31584"/>
    <d v="2021-05-25T00:00:00"/>
    <s v="000000020192063"/>
    <n v="192.72"/>
    <s v="03-119946"/>
    <m/>
    <s v="21.0"/>
    <s v="00036.0"/>
    <s v="00002"/>
    <s v="81000"/>
    <n v="4300"/>
    <n v="9231101"/>
    <n v="3.1238607884960485E-4"/>
    <s v="Furniture for Nelson - large seats, filing cabinets with locks, stools, mobile desks, student desks, book boxes for above desks, locking casters, mobile teacher desks, and cascade mini-case with shelves"/>
    <s v="Nelson-1-21st Century classroom"/>
  </r>
  <r>
    <s v="Nelson-21st Century classroom-FF &amp; E"/>
    <n v="1"/>
    <s v="FF &amp; E"/>
    <x v="0"/>
    <x v="0"/>
    <x v="22"/>
    <x v="26"/>
    <x v="64"/>
    <x v="216"/>
    <s v="2020/21"/>
    <m/>
    <x v="97"/>
    <n v="0"/>
    <n v="8499.94"/>
    <n v="31626"/>
    <d v="2021-06-01T00:00:00"/>
    <s v="000000020193670"/>
    <n v="8499.94"/>
    <s v="03-119946"/>
    <m/>
    <s v="21.0"/>
    <s v="00036.0"/>
    <s v="00002"/>
    <s v="81000"/>
    <n v="4300"/>
    <n v="9231101"/>
    <n v="1.3777827558410703E-2"/>
    <s v="Furniture for Nelson - large seats, filing cabinets with locks, stools, mobile desks, student desks, book boxes for above desks, locking casters, mobile teacher desks, and cascade mini-case with shelves"/>
    <s v="Nelson-1-21st Century classroom"/>
  </r>
  <r>
    <s v="Nelson-21st Century classroom-FF &amp; E"/>
    <n v="1"/>
    <s v="FF &amp; E"/>
    <x v="0"/>
    <x v="0"/>
    <x v="22"/>
    <x v="26"/>
    <x v="64"/>
    <x v="219"/>
    <s v="2020/21"/>
    <m/>
    <x v="97"/>
    <n v="3443.01"/>
    <n v="3443.01"/>
    <m/>
    <m/>
    <m/>
    <n v="0"/>
    <s v="03-119946"/>
    <m/>
    <s v="21.0"/>
    <s v="00036.0"/>
    <s v="00002"/>
    <s v="81000"/>
    <n v="4300"/>
    <n v="9231101"/>
    <n v="0"/>
    <s v="Furniture for Nelson - large seats, filing cabinets with locks, stools, mobile desks, student desks, book boxes for above desks, locking casters, mobile teacher desks, and cascade mini-case with shelves.  Per Jessica Morley @ Cumming, all furniture were received.  Vendor did not send us an invoice for line item #9 &amp; 13 listed on the PO.  Remaining balance in this PO."/>
    <s v="Nelson-1-21st Century classroom"/>
  </r>
  <r>
    <s v="Nelson-21st Century classroom-FF &amp; E"/>
    <n v="1"/>
    <s v="FF &amp; E"/>
    <x v="0"/>
    <x v="0"/>
    <x v="22"/>
    <x v="26"/>
    <x v="64"/>
    <x v="220"/>
    <s v="2020/21"/>
    <s v="2-9304"/>
    <x v="97"/>
    <n v="-3443.01"/>
    <n v="-3443.01"/>
    <m/>
    <m/>
    <m/>
    <n v="0"/>
    <s v="03-119946"/>
    <m/>
    <s v="21.0"/>
    <s v="00036.0"/>
    <s v="00002"/>
    <s v="81000"/>
    <n v="4300"/>
    <n v="9231101"/>
    <n v="0"/>
    <s v="Furniture for Nelson - large seats, filing cabinets with locks, stools, mobile desks, student desks, book boxes for above desks, locking casters, mobile teacher desks, and cascade mini-case with shelves.  Close-out PO.  "/>
    <s v="Nelson-1-21st Century classroom"/>
  </r>
  <r>
    <s v="Workman ES-21st Century classroom-FF &amp; E"/>
    <n v="2"/>
    <s v="FF &amp; E"/>
    <x v="3"/>
    <x v="0"/>
    <x v="22"/>
    <x v="26"/>
    <x v="64"/>
    <x v="213"/>
    <s v="2020/21"/>
    <m/>
    <x v="97"/>
    <n v="0"/>
    <n v="47603.64"/>
    <n v="30699"/>
    <d v="2020-12-18T00:00:00"/>
    <s v="000000020151932"/>
    <n v="47603.64"/>
    <s v="03-119881"/>
    <m/>
    <s v="21.0"/>
    <s v="00036.0"/>
    <s v="00002"/>
    <s v="81000"/>
    <n v="4300"/>
    <n v="9381101"/>
    <n v="7.7162279154048385E-2"/>
    <s v="Furniture for Workman ES - large seats, filing cabinets with locks, stools, mobile desks, student desks, book boxes for above desks, locking casters, mobile teacher desks, and cascade mini-case with shelves"/>
    <s v="Workman ES-2-21st Century classroom"/>
  </r>
  <r>
    <s v="Workman ES-21st Century classroom-FF &amp; E"/>
    <n v="2"/>
    <s v="FF &amp; E"/>
    <x v="3"/>
    <x v="0"/>
    <x v="22"/>
    <x v="26"/>
    <x v="64"/>
    <x v="213"/>
    <s v="2020/21"/>
    <m/>
    <x v="97"/>
    <n v="0"/>
    <n v="33109.53"/>
    <n v="30699"/>
    <d v="2020-12-18T00:00:00"/>
    <s v="000000020151932"/>
    <n v="33109.53"/>
    <s v="03-119881"/>
    <m/>
    <s v="21.0"/>
    <s v="00036.0"/>
    <s v="91001"/>
    <s v="85000"/>
    <n v="4400"/>
    <n v="9381101"/>
    <n v="5.3668307644527603E-2"/>
    <s v="Furniture for Workman ES - large seats, filing cabinets with locks, stools, mobile desks, student desks, book boxes for above desks, locking casters, mobile teacher desks, and cascade mini-case with shelves"/>
    <s v="Workman ES-2-21st Century classroom"/>
  </r>
  <r>
    <s v="Workman ES-21st Century classroom-FF &amp; E"/>
    <n v="2"/>
    <s v="FF &amp; E"/>
    <x v="3"/>
    <x v="0"/>
    <x v="22"/>
    <x v="26"/>
    <x v="64"/>
    <x v="214"/>
    <s v="2020/21"/>
    <m/>
    <x v="97"/>
    <n v="0"/>
    <n v="980.03"/>
    <n v="30789"/>
    <d v="2021-05-07T00:00:00"/>
    <s v="000000020187154"/>
    <n v="980.03"/>
    <s v="03-119881"/>
    <m/>
    <s v="21.0"/>
    <s v="00036.0"/>
    <s v="00002"/>
    <s v="81000"/>
    <n v="4300"/>
    <n v="9381101"/>
    <n v="1.5885623124479984E-3"/>
    <s v="Furniture for Workman ES - large seats, filing cabinets with locks, stools, mobile desks, student desks, book boxes for above desks, locking casters, mobile teacher desks, and cascade mini-case with shelves"/>
    <s v="Workman ES-2-21st Century classroom"/>
  </r>
  <r>
    <s v="Workman ES-21st Century classroom-FF &amp; E"/>
    <n v="2"/>
    <s v="FF &amp; E"/>
    <x v="3"/>
    <x v="0"/>
    <x v="22"/>
    <x v="26"/>
    <x v="64"/>
    <x v="214"/>
    <s v="2020/21"/>
    <m/>
    <x v="97"/>
    <n v="0"/>
    <n v="19857.71"/>
    <n v="30860"/>
    <d v="2021-05-07T00:00:00"/>
    <s v="000000020187156"/>
    <n v="19857.71"/>
    <s v="03-119881"/>
    <m/>
    <s v="21.0"/>
    <s v="00036.0"/>
    <s v="00002"/>
    <s v="81000"/>
    <n v="4300"/>
    <n v="9381101"/>
    <n v="3.2188004160609102E-2"/>
    <s v="Furniture for Workman ES - large seats, filing cabinets with locks, stools, mobile desks, student desks, book boxes for above desks, locking casters, mobile teacher desks, and cascade mini-case with shelves"/>
    <s v="Workman ES-2-21st Century classroom"/>
  </r>
  <r>
    <s v="Workman ES-21st Century classroom-FF &amp; E"/>
    <n v="2"/>
    <s v="FF &amp; E"/>
    <x v="3"/>
    <x v="0"/>
    <x v="22"/>
    <x v="26"/>
    <x v="64"/>
    <x v="215"/>
    <s v="2020/21"/>
    <m/>
    <x v="97"/>
    <n v="0"/>
    <n v="2266.65"/>
    <n v="31584"/>
    <d v="2021-05-25T00:00:00"/>
    <s v="000000020192063"/>
    <n v="2266.65"/>
    <s v="03-119881"/>
    <m/>
    <s v="21.0"/>
    <s v="00036.0"/>
    <s v="00002"/>
    <s v="81000"/>
    <n v="4300"/>
    <n v="9381101"/>
    <n v="3.6740862682879665E-3"/>
    <s v="Furniture for Workman ES - large seats, filing cabinets with locks, stools, mobile desks, student desks, book boxes for above desks, locking casters, mobile teacher desks, and cascade mini-case with shelves"/>
    <s v="Workman ES-2-21st Century classroom"/>
  </r>
  <r>
    <s v="Los Altos ES-21st Century classroom-FF &amp; E"/>
    <n v="2"/>
    <s v="FF &amp; E"/>
    <x v="2"/>
    <x v="0"/>
    <x v="22"/>
    <x v="26"/>
    <x v="59"/>
    <x v="221"/>
    <s v="2020/21"/>
    <s v="21-2938"/>
    <x v="98"/>
    <n v="0"/>
    <n v="126666.16"/>
    <n v="30874"/>
    <d v="2021-02-09T00:00:00"/>
    <s v="000000020163346"/>
    <n v="126666.16"/>
    <s v="03-119947"/>
    <m/>
    <s v="21.0"/>
    <s v="00036.0"/>
    <s v="00002"/>
    <s v="81000"/>
    <n v="4300"/>
    <n v="9191101"/>
    <n v="0.74828583766897794"/>
    <s v="Furniture for Los Altos ES. Student chairs, mid towers shelves, mega cases shelves, filing cabinets, desks, etc"/>
    <s v="Los Altos ES-2-21st Century classroom"/>
  </r>
  <r>
    <s v="Los Altos ES-21st Century classroom-FF &amp; E"/>
    <n v="2"/>
    <s v="FF &amp; E"/>
    <x v="2"/>
    <x v="0"/>
    <x v="22"/>
    <x v="26"/>
    <x v="59"/>
    <x v="221"/>
    <s v="2020/21"/>
    <s v="21-2938"/>
    <x v="98"/>
    <n v="0"/>
    <n v="42608.94"/>
    <n v="30874"/>
    <d v="2021-02-09T00:00:00"/>
    <s v="000000020163346"/>
    <n v="42608.94"/>
    <s v="03-119947"/>
    <m/>
    <s v="21.0"/>
    <s v="00036.0"/>
    <s v="91001"/>
    <s v="85000"/>
    <n v="4400"/>
    <n v="9191101"/>
    <n v="0.25171416233102212"/>
    <s v="Furniture for Los Altos ES. Student chairs, mid towers shelves, mega cases shelves, filing cabinets, desks, etc"/>
    <s v="Los Altos ES-2-21st Century classroom"/>
  </r>
  <r>
    <s v="Nelson-21st Century classroom-FF &amp; E"/>
    <n v="1"/>
    <s v="FF &amp; E"/>
    <x v="0"/>
    <x v="0"/>
    <x v="22"/>
    <x v="26"/>
    <x v="59"/>
    <x v="221"/>
    <s v="2020/21"/>
    <s v="21-2945"/>
    <x v="99"/>
    <n v="0"/>
    <n v="97706.07"/>
    <n v="30925"/>
    <d v="2021-02-09T00:00:00"/>
    <s v="000000020163346"/>
    <n v="97706.07"/>
    <s v="03-119946"/>
    <m/>
    <s v="21.0"/>
    <s v="00036.0"/>
    <s v="00002"/>
    <s v="81000"/>
    <n v="4300"/>
    <n v="9231101"/>
    <n v="0.74244999203264639"/>
    <s v="Furniture for Nelson. Student chairs, mid towers shelves, mega cases shelves, filing cabinets, desks, etc"/>
    <s v="Nelson-1-21st Century classroom"/>
  </r>
  <r>
    <s v="Nelson-21st Century classroom-FF &amp; E"/>
    <n v="1"/>
    <s v="FF &amp; E"/>
    <x v="0"/>
    <x v="0"/>
    <x v="22"/>
    <x v="26"/>
    <x v="59"/>
    <x v="221"/>
    <s v="2020/21"/>
    <s v="21-2945"/>
    <x v="99"/>
    <n v="0"/>
    <n v="33893.46"/>
    <n v="30925"/>
    <d v="2021-02-09T00:00:00"/>
    <s v="000000020163346"/>
    <n v="33893.46"/>
    <s v="03-119946"/>
    <m/>
    <s v="21.0"/>
    <s v="00036.0"/>
    <s v="91001"/>
    <s v="85000"/>
    <n v="4400"/>
    <n v="9231101"/>
    <n v="0.25755000796735367"/>
    <s v="Furniture for Nelson. Student chairs, mid towers shelves, mega cases shelves, filing cabinets, desks, etc"/>
    <s v="Nelson-1-21st Century classroom"/>
  </r>
  <r>
    <s v="Workman ES-21st Century classroom-FF &amp; E"/>
    <n v="2"/>
    <s v="FF &amp; E"/>
    <x v="3"/>
    <x v="0"/>
    <x v="22"/>
    <x v="26"/>
    <x v="59"/>
    <x v="198"/>
    <s v="2020/21"/>
    <s v="21-2946"/>
    <x v="100"/>
    <n v="0"/>
    <n v="87940.71"/>
    <n v="30959"/>
    <d v="2021-04-19T00:00:00"/>
    <s v="000000020181375"/>
    <n v="87940.71"/>
    <s v="03-119881"/>
    <m/>
    <s v="21.0"/>
    <s v="00036.0"/>
    <s v="00002"/>
    <s v="81000"/>
    <n v="4300"/>
    <n v="9381101"/>
    <n v="0.77575936516332233"/>
    <s v="Furniture for Workman ES. Student chairs, mid towers shelves, mega cases shelves, filing cabinets, desks, etc"/>
    <s v="Workman ES-2-21st Century classroom"/>
  </r>
  <r>
    <s v="Workman ES-21st Century classroom-FF &amp; E"/>
    <n v="2"/>
    <s v="FF &amp; E"/>
    <x v="3"/>
    <x v="0"/>
    <x v="22"/>
    <x v="26"/>
    <x v="59"/>
    <x v="198"/>
    <s v="2020/21"/>
    <s v="21-2946"/>
    <x v="100"/>
    <n v="0"/>
    <n v="25420.1"/>
    <n v="30959"/>
    <d v="2021-04-19T00:00:00"/>
    <s v="000000020181375"/>
    <n v="25420.1"/>
    <s v="03-119881"/>
    <m/>
    <s v="21.0"/>
    <s v="00036.0"/>
    <s v="91001"/>
    <s v="85000"/>
    <n v="4400"/>
    <n v="9381101"/>
    <n v="0.22424063483667767"/>
    <s v="Furniture for Workman ES. Student chairs, mid towers shelves, mega cases shelves, filing cabinets, desks, etc"/>
    <s v="Workman ES-2-21st Century classroom"/>
  </r>
  <r>
    <s v="Cedarlane-21st Century classroom-FF &amp; E"/>
    <n v="1"/>
    <s v="FF &amp; E"/>
    <x v="4"/>
    <x v="0"/>
    <x v="22"/>
    <x v="26"/>
    <x v="65"/>
    <x v="201"/>
    <s v="2020/21"/>
    <m/>
    <x v="101"/>
    <n v="0"/>
    <n v="3799.65"/>
    <n v="31135"/>
    <d v="2021-03-24T00:00:00"/>
    <s v="000000020174718"/>
    <n v="3799.65"/>
    <s v="03-120780"/>
    <m/>
    <s v="21.0"/>
    <s v="00036.0"/>
    <s v="00002"/>
    <s v="81000"/>
    <n v="4300"/>
    <n v="9051101"/>
    <n v="4.9580232054249947E-2"/>
    <s v="Furniture for Cedarlane students grade 1-3 (Room F-2, F-3, G-3, &amp; H-1). Student chairs, mid towers shelves, mega cases shelves, mobile teacher's desks, etc"/>
    <s v="Cedarlane-1-21st Century classroom"/>
  </r>
  <r>
    <s v="Cedarlane-21st Century classroom-FF &amp; E"/>
    <n v="1"/>
    <s v="FF &amp; E"/>
    <x v="4"/>
    <x v="0"/>
    <x v="22"/>
    <x v="26"/>
    <x v="65"/>
    <x v="201"/>
    <s v="2020/21"/>
    <m/>
    <x v="101"/>
    <n v="0"/>
    <n v="9983.73"/>
    <n v="31135"/>
    <d v="2021-03-24T00:00:00"/>
    <s v="000000020174718"/>
    <n v="9983.73"/>
    <s v="03-120780"/>
    <m/>
    <s v="21.0"/>
    <s v="00036.0"/>
    <s v="91001"/>
    <s v="85000"/>
    <n v="4400"/>
    <n v="9051101"/>
    <n v="0.1302740121240053"/>
    <s v="Furniture for Cedarlane students grade 1-3 (Room F-2, F-3, G-3, &amp; H-1). Student chairs, mid towers shelves, mega cases shelves, mobile teacher's desks, etc"/>
    <s v="Cedarlane-1-21st Century classroom"/>
  </r>
  <r>
    <s v="Cedarlane-21st Century classroom-FF &amp; E"/>
    <n v="1"/>
    <s v="FF &amp; E"/>
    <x v="4"/>
    <x v="0"/>
    <x v="22"/>
    <x v="26"/>
    <x v="65"/>
    <x v="222"/>
    <s v="2021/22"/>
    <s v="21-4030"/>
    <x v="101"/>
    <n v="0"/>
    <n v="52203.03"/>
    <n v="32071"/>
    <d v="2021-08-16T00:00:00"/>
    <s v="000000020230714"/>
    <n v="52203.03"/>
    <s v="03-120780"/>
    <m/>
    <s v="21.0"/>
    <s v="00036.0"/>
    <s v="00002"/>
    <s v="81000"/>
    <n v="4300"/>
    <n v="9051101"/>
    <n v="0.68117809307040689"/>
    <s v="Furniture for Cedarlane students grade 1-3 (Room F-2, F-3, G-3, &amp; H-1). Student chairs, mid towers shelves, mega cases shelves, mobile teacher's desks, etc"/>
    <s v="Cedarlane-1-21st Century classroom"/>
  </r>
  <r>
    <s v="Cedarlane-21st Century classroom-FF &amp; E"/>
    <n v="1"/>
    <s v="FF &amp; E"/>
    <x v="4"/>
    <x v="0"/>
    <x v="22"/>
    <x v="26"/>
    <x v="65"/>
    <x v="222"/>
    <s v="2021/22"/>
    <s v="21-4030"/>
    <x v="101"/>
    <n v="0"/>
    <n v="10649.97"/>
    <n v="32071"/>
    <d v="2021-08-16T00:00:00"/>
    <s v="000000020230714"/>
    <n v="10649.97"/>
    <s v="03-120780"/>
    <m/>
    <s v="21.0"/>
    <s v="00036.0"/>
    <s v="91001"/>
    <s v="85000"/>
    <n v="4400"/>
    <n v="9051101"/>
    <n v="0.13896753226502448"/>
    <s v="Furniture for Cedarlane students grade 1-3 (Room F-2, F-3, G-3, &amp; H-1). Student chairs, mid towers shelves, mega cases shelves, mobile teacher's desks, etc"/>
    <s v="Cedarlane-1-21st Century classroom"/>
  </r>
  <r>
    <s v="Mesa Robles-21st Century classroom-FF &amp; E"/>
    <n v="1"/>
    <s v="FF &amp; E"/>
    <x v="5"/>
    <x v="0"/>
    <x v="22"/>
    <x v="26"/>
    <x v="65"/>
    <x v="223"/>
    <s v="2020/21"/>
    <m/>
    <x v="102"/>
    <n v="0"/>
    <n v="15400.08"/>
    <n v="31134"/>
    <d v="2021-03-23T00:00:00"/>
    <s v="000000020174427"/>
    <n v="15400.08"/>
    <s v="03-120779"/>
    <m/>
    <s v="21.0"/>
    <s v="00036.0"/>
    <s v="00002"/>
    <s v="81000"/>
    <n v="4300"/>
    <n v="9221101"/>
    <n v="0.20094996645849314"/>
    <s v="Furniture for Mesa Robles students grade 1-3 (Room E-1 through E4). Student chairs, mid towers shelves, mega cases shelves, mobile teacher's desks, etc"/>
    <s v="Mesa Robles-1-21st Century classroom"/>
  </r>
  <r>
    <s v="Mesa Robles-21st Century classroom-FF &amp; E"/>
    <n v="1"/>
    <s v="FF &amp; E"/>
    <x v="5"/>
    <x v="0"/>
    <x v="22"/>
    <x v="26"/>
    <x v="65"/>
    <x v="223"/>
    <s v="2020/21"/>
    <m/>
    <x v="102"/>
    <n v="0"/>
    <n v="9983.73"/>
    <n v="31134"/>
    <d v="2021-03-23T00:00:00"/>
    <s v="000000020174427"/>
    <n v="9983.73"/>
    <s v="03-120779"/>
    <m/>
    <s v="21.0"/>
    <s v="00036.0"/>
    <s v="91001"/>
    <s v="85000"/>
    <n v="4400"/>
    <n v="9221101"/>
    <n v="0.1302740121240053"/>
    <s v="Furniture for Mesa Robles students grade 1-3 (Room E-1 through E4). Student chairs, mid towers shelves, mega cases shelves, mobile teacher's desks, etc"/>
    <s v="Mesa Robles-1-21st Century classroom"/>
  </r>
  <r>
    <s v="Mesa Robles-21st Century classroom-FF &amp; E"/>
    <n v="1"/>
    <s v="FF &amp; E"/>
    <x v="5"/>
    <x v="0"/>
    <x v="22"/>
    <x v="26"/>
    <x v="65"/>
    <x v="222"/>
    <s v="2021/22"/>
    <s v="21-4031"/>
    <x v="102"/>
    <n v="0"/>
    <n v="40602.589999999997"/>
    <n v="32079"/>
    <d v="2021-08-16T00:00:00"/>
    <s v="000000020230714"/>
    <n v="40602.589999999997"/>
    <s v="03-120779"/>
    <m/>
    <s v="21.0"/>
    <s v="00036.0"/>
    <s v="00002"/>
    <s v="81000"/>
    <n v="4300"/>
    <n v="9221101"/>
    <n v="0.52980822817985029"/>
    <s v="Furniture for Mesa Robles students grade 1-3 (Room E-1 through E4). Student chairs, mid towers shelves, mega cases shelves, mobile teacher's desks, etc"/>
    <s v="Mesa Robles-1-21st Century classroom"/>
  </r>
  <r>
    <s v="Mesa Robles-21st Century classroom-FF &amp; E"/>
    <n v="1"/>
    <s v="FF &amp; E"/>
    <x v="5"/>
    <x v="0"/>
    <x v="22"/>
    <x v="26"/>
    <x v="65"/>
    <x v="222"/>
    <s v="2021/22"/>
    <s v="21-4031"/>
    <x v="102"/>
    <n v="0"/>
    <n v="10649.98"/>
    <n v="32079"/>
    <d v="2021-08-16T00:00:00"/>
    <s v="000000020230714"/>
    <n v="10649.98"/>
    <s v="03-120779"/>
    <m/>
    <s v="21.0"/>
    <s v="00036.0"/>
    <s v="91001"/>
    <s v="85000"/>
    <n v="4400"/>
    <n v="9221101"/>
    <n v="0.13896766275133784"/>
    <s v="Furniture for Mesa Robles students grade 1-3 (Room E-1 through E4). Student chairs, mid towers shelves, mega cases shelves, mobile teacher's desks, etc"/>
    <s v="Mesa Robles-1-21st Century classroom"/>
  </r>
  <r>
    <s v="Cedarlane-21st Century classroom-FF &amp; E"/>
    <n v="1"/>
    <s v="FF &amp; E"/>
    <x v="4"/>
    <x v="0"/>
    <x v="22"/>
    <x v="26"/>
    <x v="65"/>
    <x v="201"/>
    <s v="2020/21"/>
    <s v="21-4032"/>
    <x v="103"/>
    <n v="0"/>
    <n v="27615.9"/>
    <n v="31136"/>
    <d v="2021-03-24T00:00:00"/>
    <s v="000000020174718"/>
    <n v="27615.9"/>
    <s v="03-120780"/>
    <m/>
    <s v="21.0"/>
    <s v="00036.0"/>
    <s v="00002"/>
    <s v="81000"/>
    <n v="4300"/>
    <n v="9051101"/>
    <n v="0.72802261897700538"/>
    <s v="Furniture for Cedarlane students grade 4-8 (Room F-1 &amp; G-1). Student chairs, mid towers shelves, mega cases shelves, mobile teacher's desks, etc"/>
    <s v="Cedarlane-1-21st Century classroom"/>
  </r>
  <r>
    <s v="Cedarlane-21st Century classroom-FF &amp; E"/>
    <n v="1"/>
    <s v="FF &amp; E"/>
    <x v="4"/>
    <x v="0"/>
    <x v="22"/>
    <x v="26"/>
    <x v="65"/>
    <x v="201"/>
    <s v="2020/21"/>
    <m/>
    <x v="103"/>
    <n v="0"/>
    <n v="4991.8599999999997"/>
    <n v="31136"/>
    <d v="2021-03-24T00:00:00"/>
    <s v="000000020174718"/>
    <n v="4991.8599999999997"/>
    <s v="03-120780"/>
    <m/>
    <s v="21.0"/>
    <s v="00036.0"/>
    <s v="91001"/>
    <s v="85000"/>
    <n v="4400"/>
    <n v="9051101"/>
    <n v="0.1315976300162788"/>
    <s v="Furniture for Cedarlane students grade 4-8 (Room F-1 &amp; G-1). Student chairs, mid towers shelves, mega cases shelves, mobile teacher's desks, etc"/>
    <s v="Cedarlane-1-21st Century classroom"/>
  </r>
  <r>
    <s v="Cedarlane-21st Century classroom-FF &amp; E"/>
    <n v="1"/>
    <s v="FF &amp; E"/>
    <x v="4"/>
    <x v="0"/>
    <x v="22"/>
    <x v="26"/>
    <x v="65"/>
    <x v="198"/>
    <s v="2020/21"/>
    <s v="21-4032"/>
    <x v="103"/>
    <n v="0"/>
    <n v="5324.9900000000007"/>
    <n v="31181"/>
    <d v="2021-04-19T00:00:00"/>
    <s v="000000020181375"/>
    <n v="5324.99"/>
    <s v="03-120780"/>
    <m/>
    <s v="21.0"/>
    <s v="00036.0"/>
    <s v="91001"/>
    <s v="85000"/>
    <n v="4400"/>
    <n v="9051101"/>
    <n v="0.14037975100671582"/>
    <s v="Furniture for Cedarlane students grade 4-8 (Room F-1 &amp; G-1). Student chairs, mid towers shelves, mega cases shelves, mobile teacher's desks, etc"/>
    <s v="Cedarlane-1-21st Century classroom"/>
  </r>
  <r>
    <s v="Mesa Robles-21st Century classroom-FF &amp; E"/>
    <n v="1"/>
    <s v="FF &amp; E"/>
    <x v="5"/>
    <x v="0"/>
    <x v="22"/>
    <x v="26"/>
    <x v="65"/>
    <x v="201"/>
    <s v="2020/21"/>
    <s v="21-4036"/>
    <x v="104"/>
    <n v="0"/>
    <n v="82847.7"/>
    <n v="31137"/>
    <d v="2021-03-24T00:00:00"/>
    <s v="000000020174718"/>
    <n v="82847.7"/>
    <s v="03-120779"/>
    <m/>
    <s v="21.0"/>
    <s v="00036.0"/>
    <s v="00002"/>
    <s v="81000"/>
    <n v="4300"/>
    <n v="9221101"/>
    <n v="0.72802261897700538"/>
    <s v="Furniture for Mesa Robles students grade 4-8 (Room K-30 through K-33, &amp; C-1, &amp; C-2). Student chairs, mid towers shelves, mega cases shelves, mobile teacher's desks, etc"/>
    <s v="Mesa Robles-1-21st Century classroom"/>
  </r>
  <r>
    <s v="Mesa Robles-21st Century classroom-FF &amp; E"/>
    <n v="1"/>
    <s v="FF &amp; E"/>
    <x v="5"/>
    <x v="0"/>
    <x v="22"/>
    <x v="26"/>
    <x v="65"/>
    <x v="201"/>
    <s v="2020/21"/>
    <m/>
    <x v="104"/>
    <n v="0"/>
    <n v="14975.59"/>
    <n v="31137"/>
    <d v="2021-03-24T00:00:00"/>
    <s v="000000020174718"/>
    <n v="14975.59"/>
    <s v="03-120779"/>
    <m/>
    <s v="21.0"/>
    <s v="00036.0"/>
    <s v="91001"/>
    <s v="85000"/>
    <n v="4400"/>
    <n v="9221101"/>
    <n v="0.13159771789109234"/>
    <s v="Furniture for Mesa Robles students grade 4-8 (Room K-30 through K-33, &amp; C-1, &amp; C-2). Student chairs, mid towers shelves, mega cases shelves, mobile teacher's desks, etc"/>
    <s v="Mesa Robles-1-21st Century classroom"/>
  </r>
  <r>
    <s v="Mesa Robles-21st Century classroom-FF &amp; E"/>
    <n v="1"/>
    <s v="FF &amp; E"/>
    <x v="5"/>
    <x v="0"/>
    <x v="22"/>
    <x v="26"/>
    <x v="65"/>
    <x v="198"/>
    <s v="2020/21"/>
    <s v="21-4036"/>
    <x v="104"/>
    <n v="0"/>
    <n v="15974.96"/>
    <n v="31182"/>
    <d v="2021-04-19T00:00:00"/>
    <s v="000000020181375"/>
    <n v="15974.96"/>
    <s v="03-120779"/>
    <m/>
    <s v="21.0"/>
    <s v="00036.0"/>
    <s v="91001"/>
    <s v="85000"/>
    <n v="4400"/>
    <n v="9221101"/>
    <n v="0.14037966313190228"/>
    <s v="Furniture for Mesa Robles students grade 4-8 (Room K-30 through K-33, &amp; C-1, &amp; C-2). Student chairs, mid towers shelves, mega cases shelves, mobile teacher's desks, etc"/>
    <s v="Mesa Robles-1-21st Century classroom"/>
  </r>
  <r>
    <s v="Workman ES-21st Century classroom-FF &amp; E"/>
    <n v="2"/>
    <s v="FF &amp; E"/>
    <x v="3"/>
    <x v="0"/>
    <x v="22"/>
    <x v="26"/>
    <x v="66"/>
    <x v="215"/>
    <s v="2020/21"/>
    <s v="21-4243"/>
    <x v="105"/>
    <n v="0"/>
    <n v="5321.7"/>
    <n v="31593"/>
    <d v="2021-05-25T00:00:00"/>
    <s v="000000020192063"/>
    <n v="5321.7"/>
    <s v="03-119881"/>
    <m/>
    <s v="21.0"/>
    <s v="00036.0"/>
    <s v="00002"/>
    <s v="81000"/>
    <n v="4300"/>
    <n v="9381101"/>
    <n v="1"/>
    <s v="Additional furniture for Workman ES - student chairs, total: 45"/>
    <s v="Workman ES-2-21st Century classroom"/>
  </r>
  <r>
    <s v="Cedarlane-21st Century classroom-FF &amp; E"/>
    <n v="1"/>
    <s v="FF &amp; E"/>
    <x v="4"/>
    <x v="0"/>
    <x v="22"/>
    <x v="26"/>
    <x v="67"/>
    <x v="222"/>
    <s v="2021/22"/>
    <s v="21-6167"/>
    <x v="106"/>
    <n v="0"/>
    <n v="160829.48000000001"/>
    <n v="32191"/>
    <d v="2021-08-16T00:00:00"/>
    <s v="000000020230714"/>
    <n v="160829.48000000001"/>
    <s v="03-120780"/>
    <m/>
    <s v="21.0"/>
    <s v="00036.0"/>
    <s v="00002"/>
    <s v="81000"/>
    <n v="4300"/>
    <n v="9051101"/>
    <n v="0.72117664050952379"/>
    <s v="Furniture for Cedarlane students grade 4-8 (Room A-1 through A-4, B-1, B-3, C-1 through C-4, D-1, &amp; Band). Student chairs, mid towers shelves, mega cases shelves, mobile teacher's desks, etc"/>
    <s v="Cedarlane-1-21st Century classroom"/>
  </r>
  <r>
    <s v="Cedarlane-21st Century classroom-FF &amp; E"/>
    <n v="1"/>
    <s v="FF &amp; E"/>
    <x v="4"/>
    <x v="0"/>
    <x v="22"/>
    <x v="26"/>
    <x v="67"/>
    <x v="222"/>
    <s v="2021/22"/>
    <s v="21-6167"/>
    <x v="106"/>
    <n v="0"/>
    <n v="62180.33"/>
    <n v="32191"/>
    <d v="2021-08-16T00:00:00"/>
    <s v="000000020230714"/>
    <n v="62180.33"/>
    <s v="03-120780"/>
    <m/>
    <s v="21.0"/>
    <s v="00036.0"/>
    <s v="91001"/>
    <s v="85000"/>
    <n v="4400"/>
    <n v="9051101"/>
    <n v="0.27882326980833089"/>
    <s v="Furniture for Cedarlane students grade 4-8 (Room A-1 through A-4, B-1, B-3, C-1 through C-4, D-1, &amp; Band). Student chairs, mid towers shelves, mega cases shelves, mobile teacher's desks, etc"/>
    <s v="Cedarlane-1-21st Century classroom"/>
  </r>
  <r>
    <s v="Mesa Robles-21st Century classroom-FF &amp; E"/>
    <n v="1"/>
    <s v="FF &amp; E"/>
    <x v="5"/>
    <x v="0"/>
    <x v="22"/>
    <x v="26"/>
    <x v="67"/>
    <x v="222"/>
    <s v="2021/22"/>
    <s v="21-6171"/>
    <x v="107"/>
    <n v="0"/>
    <n v="113255.85"/>
    <n v="32252"/>
    <d v="2021-08-16T00:00:00"/>
    <s v="000000020230714"/>
    <n v="113255.85"/>
    <s v="03-120779"/>
    <m/>
    <s v="21.0"/>
    <s v="00036.0"/>
    <s v="00002"/>
    <s v="81000"/>
    <n v="4300"/>
    <n v="9221101"/>
    <n v="0.73205538900674427"/>
    <s v="Furniture for Mesa Robles students grade 4-8 (Room D-12 through D-15, G-5, G-6, G-11, &amp; G-12).  Student chairs, mid towers shelves, mega cases shelves, mobile teacher's desks, etc"/>
    <s v="Mesa Robles-1-21st Century classroom"/>
  </r>
  <r>
    <s v="Mesa Robles-21st Century classroom-FF &amp; E"/>
    <n v="1"/>
    <s v="FF &amp; E"/>
    <x v="5"/>
    <x v="0"/>
    <x v="22"/>
    <x v="26"/>
    <x v="67"/>
    <x v="222"/>
    <s v="2021/22"/>
    <m/>
    <x v="107"/>
    <n v="0"/>
    <n v="14687.37"/>
    <n v="32252"/>
    <d v="2021-08-16T00:00:00"/>
    <s v="000000020230714"/>
    <n v="14687.37"/>
    <s v="03-120779"/>
    <m/>
    <s v="21.0"/>
    <s v="00036.0"/>
    <s v="91001"/>
    <s v="85000"/>
    <n v="4400"/>
    <n v="9221101"/>
    <n v="9.4935214020608977E-2"/>
    <s v="Furniture for Mesa Robles students grade 4-8 (Room D-12 through D-15, G-5, G-6, G-11, &amp; G-12).  Student chairs, mid towers shelves, mega cases shelves, mobile teacher's desks, etc"/>
    <s v="Mesa Robles-1-21st Century classroom"/>
  </r>
  <r>
    <s v="Mesa Robles-21st Century classroom-FF &amp; E"/>
    <n v="1"/>
    <s v="FF &amp; E"/>
    <x v="5"/>
    <x v="0"/>
    <x v="22"/>
    <x v="26"/>
    <x v="67"/>
    <x v="222"/>
    <s v="2021/22"/>
    <m/>
    <x v="107"/>
    <n v="0"/>
    <n v="20610.09"/>
    <n v="32275"/>
    <d v="2021-08-16T00:00:00"/>
    <s v="000000020230714"/>
    <n v="20610.09"/>
    <s v="03-120779"/>
    <m/>
    <s v="21.0"/>
    <s v="00036.0"/>
    <s v="91001"/>
    <s v="85000"/>
    <n v="4400"/>
    <n v="9221101"/>
    <n v="0.13321808500323834"/>
    <s v="Furniture for Mesa Robles students grade 4-8 (Room D-12 through D-15, G-5, G-6, G-11, &amp; G-12).  Student chairs, mid towers shelves, mega cases shelves, mobile teacher's desks, etc"/>
    <s v="Mesa Robles-1-21st Century classroom"/>
  </r>
  <r>
    <s v="Mesa Robles-21st Century classroom-FF &amp; E"/>
    <n v="1"/>
    <s v="FF &amp; E"/>
    <x v="5"/>
    <x v="0"/>
    <x v="22"/>
    <x v="26"/>
    <x v="67"/>
    <x v="224"/>
    <s v="2021/22"/>
    <s v="21-6171"/>
    <x v="107"/>
    <n v="0"/>
    <n v="6156.09"/>
    <n v="32477"/>
    <d v="2021-09-30T00:00:00"/>
    <s v="000000020276414"/>
    <n v="6156.09"/>
    <s v="03-120779"/>
    <m/>
    <s v="21.0"/>
    <s v="00036.0"/>
    <s v="91001"/>
    <s v="85000"/>
    <n v="4400"/>
    <n v="9221101"/>
    <n v="3.9791311969408452E-2"/>
    <s v="Furniture for Mesa Robles students grade 4-8 (Room D-12 through D-15, G-5, G-6, G-11, &amp; G-12).  Student chairs, mid towers shelves, mega cases shelves, mobile teacher's desks, etc"/>
    <s v="Mesa Robles-1-21st Century classroom"/>
  </r>
  <r>
    <s v="Cedarlane-21st Century classroom-FF &amp; E"/>
    <n v="1"/>
    <s v="FF &amp; E"/>
    <x v="4"/>
    <x v="0"/>
    <x v="22"/>
    <x v="26"/>
    <x v="68"/>
    <x v="222"/>
    <s v="2021/22"/>
    <s v="21-6362"/>
    <x v="108"/>
    <n v="0"/>
    <n v="42470.95"/>
    <n v="32074"/>
    <d v="2021-08-16T00:00:00"/>
    <s v="000000020230714"/>
    <n v="42470.95"/>
    <s v="03-120780"/>
    <m/>
    <s v="21.0"/>
    <s v="00036.0"/>
    <s v="00002"/>
    <s v="81000"/>
    <n v="4300"/>
    <n v="9051101"/>
    <n v="0.73205555982640658"/>
    <s v="Furniture for Cedarlane students grade 4-8 (Room E-1, E-2, &amp; E-4). Student chairs, mid towers shelves, mega cases shelves, mobile teacher's desks, etc"/>
    <s v="Cedarlane-1-21st Century classroom"/>
  </r>
  <r>
    <s v="Cedarlane-21st Century classroom-FF &amp; E"/>
    <n v="1"/>
    <s v="FF &amp; E"/>
    <x v="4"/>
    <x v="0"/>
    <x v="22"/>
    <x v="26"/>
    <x v="68"/>
    <x v="222"/>
    <s v="2021/22"/>
    <m/>
    <x v="108"/>
    <n v="0"/>
    <n v="11816.6"/>
    <n v="32074"/>
    <d v="2021-08-16T00:00:00"/>
    <s v="000000020230714"/>
    <n v="11816.6"/>
    <s v="03-120780"/>
    <m/>
    <s v="21.0"/>
    <s v="00036.0"/>
    <s v="91001"/>
    <s v="85000"/>
    <n v="4400"/>
    <n v="9051101"/>
    <n v="0.20367822542808006"/>
    <s v="Furniture for Cedarlane students grade 4-8 (Room E-1, E-2, &amp; E-4). Student chairs, mid towers shelves, mega cases shelves, mobile teacher's desks, etc"/>
    <s v="Cedarlane-1-21st Century classroom"/>
  </r>
  <r>
    <s v="Cedarlane-21st Century classroom-FF &amp; E"/>
    <n v="1"/>
    <s v="FF &amp; E"/>
    <x v="4"/>
    <x v="0"/>
    <x v="22"/>
    <x v="26"/>
    <x v="68"/>
    <x v="224"/>
    <s v="2021/22"/>
    <s v="21-6362"/>
    <x v="108"/>
    <n v="0"/>
    <n v="3728.4799999999996"/>
    <n v="32478"/>
    <d v="2021-09-30T00:00:00"/>
    <s v="000000020276414"/>
    <n v="3728.48"/>
    <s v="03-120780"/>
    <m/>
    <s v="21.0"/>
    <s v="00036.0"/>
    <s v="91001"/>
    <s v="85000"/>
    <n v="4400"/>
    <n v="9051101"/>
    <n v="6.426638711169777E-2"/>
    <s v="Furniture for Cedarlane students grade 4-8 (Room E-1, E-2, &amp; E-4). Student chairs, mid towers shelves, mega cases shelves, mobile teacher's desks, etc"/>
    <s v="Cedarlane-1-21st Century classroom"/>
  </r>
  <r>
    <s v="Cedarlane-21st Century classroom-FF &amp; E"/>
    <n v="1"/>
    <s v="FF &amp; E"/>
    <x v="4"/>
    <x v="0"/>
    <x v="22"/>
    <x v="26"/>
    <x v="68"/>
    <x v="222"/>
    <s v="2021/22"/>
    <s v="21-6363"/>
    <x v="109"/>
    <n v="0"/>
    <n v="28313.96"/>
    <n v="32073"/>
    <d v="2021-08-16T00:00:00"/>
    <s v="000000020230714"/>
    <n v="28313.96"/>
    <s v="03-120780"/>
    <m/>
    <s v="21.0"/>
    <s v="00036.0"/>
    <s v="00002"/>
    <s v="81000"/>
    <n v="4300"/>
    <n v="9051101"/>
    <n v="0.73205532436943066"/>
    <s v="Furniture for Cedarlane students grade 1-3 (Room E-3 &amp; H-3) . Student chairs, mid towers shelves, mega cases shelves, mobile teacher's desks, etc"/>
    <s v="Cedarlane-1-21st Century classroom"/>
  </r>
  <r>
    <s v="Cedarlane-21st Century classroom-FF &amp; E"/>
    <n v="1"/>
    <s v="FF &amp; E"/>
    <x v="4"/>
    <x v="0"/>
    <x v="22"/>
    <x v="26"/>
    <x v="68"/>
    <x v="222"/>
    <s v="2021/22"/>
    <s v="21-6363"/>
    <x v="109"/>
    <n v="0"/>
    <n v="10363.39"/>
    <n v="32073"/>
    <d v="2021-08-16T00:00:00"/>
    <s v="000000020230714"/>
    <n v="10363.39"/>
    <s v="03-120780"/>
    <m/>
    <s v="21.0"/>
    <s v="00036.0"/>
    <s v="91001"/>
    <s v="85000"/>
    <n v="4400"/>
    <n v="9051101"/>
    <n v="0.26794467563056928"/>
    <s v="Furniture for Cedarlane students grade 1-3 (Room E-3 &amp; H-3) . Student chairs, mid towers shelves, mega cases shelves, mobile teacher's desks, etc"/>
    <s v="Cedarlane-1-21st Century classroom"/>
  </r>
  <r>
    <s v="Mesa Robles-21st Century classroom-FF &amp; E"/>
    <n v="1"/>
    <s v="FF &amp; E"/>
    <x v="5"/>
    <x v="0"/>
    <x v="22"/>
    <x v="26"/>
    <x v="68"/>
    <x v="222"/>
    <s v="2021/22"/>
    <s v="21-6364"/>
    <x v="110"/>
    <n v="0"/>
    <n v="56627.92"/>
    <n v="32253"/>
    <d v="2021-08-16T00:00:00"/>
    <s v="000000020230714"/>
    <n v="56627.92"/>
    <s v="03-120779"/>
    <m/>
    <s v="21.0"/>
    <s v="00036.0"/>
    <s v="00002"/>
    <s v="81000"/>
    <n v="4300"/>
    <n v="9221101"/>
    <n v="0.73205513509712139"/>
    <s v="Furniture for Mesa Robles students grade 1-3.  Student chairs, mid towers shelves, mega cases shelves, mobile teacher's desks, etc"/>
    <s v="Mesa Robles-1-21st Century classroom"/>
  </r>
  <r>
    <s v="Mesa Robles-21st Century classroom-FF &amp; E"/>
    <n v="1"/>
    <s v="FF &amp; E"/>
    <x v="5"/>
    <x v="0"/>
    <x v="22"/>
    <x v="26"/>
    <x v="68"/>
    <x v="222"/>
    <s v="2021/22"/>
    <s v="21-6364"/>
    <x v="110"/>
    <n v="0"/>
    <n v="20726.78"/>
    <n v="32253"/>
    <d v="2021-08-16T00:00:00"/>
    <s v="000000020230714"/>
    <n v="20726.78"/>
    <s v="03-120779"/>
    <m/>
    <s v="21.0"/>
    <s v="00036.0"/>
    <s v="91001"/>
    <s v="85000"/>
    <n v="4400"/>
    <n v="9221101"/>
    <n v="0.26794460635369111"/>
    <s v="Furniture for Mesa Robles students grade 1-3.  Student chairs, mid towers shelves, mega cases shelves, mobile teacher's desks, etc"/>
    <s v="Mesa Robles-1-21st Century classroom"/>
  </r>
  <r>
    <s v="Mesa Robles-21st Century classroom-FF &amp; E"/>
    <n v="1"/>
    <s v="FF &amp; E"/>
    <x v="5"/>
    <x v="0"/>
    <x v="22"/>
    <x v="26"/>
    <x v="68"/>
    <x v="222"/>
    <s v="2021/22"/>
    <s v="21-6365"/>
    <x v="111"/>
    <n v="0"/>
    <n v="169883.76"/>
    <n v="32255"/>
    <d v="2021-08-16T00:00:00"/>
    <s v="000000020230714"/>
    <n v="169883.76"/>
    <s v="03-120779"/>
    <m/>
    <s v="21.0"/>
    <s v="00036.0"/>
    <s v="00002"/>
    <s v="81000"/>
    <n v="4300"/>
    <n v="9221101"/>
    <n v="0.73205535591482518"/>
    <s v="Furniture for Mesa Robles students grade 4-8.  Student chairs, mid towers shelves, mega cases shelves, mobile teacher's desks, etc"/>
    <s v="Mesa Robles-1-21st Century classroom"/>
  </r>
  <r>
    <s v="Mesa Robles-21st Century classroom-FF &amp; E"/>
    <n v="1"/>
    <s v="FF &amp; E"/>
    <x v="5"/>
    <x v="0"/>
    <x v="22"/>
    <x v="26"/>
    <x v="68"/>
    <x v="222"/>
    <s v="2021/22"/>
    <s v="21-6365"/>
    <x v="111"/>
    <n v="0"/>
    <n v="62180.33"/>
    <n v="32255"/>
    <d v="2021-08-16T00:00:00"/>
    <s v="000000020230714"/>
    <n v="62180.33"/>
    <s v="03-120779"/>
    <m/>
    <s v="21.0"/>
    <s v="00036.0"/>
    <s v="91001"/>
    <s v="85000"/>
    <n v="4400"/>
    <n v="9221101"/>
    <n v="0.26794464408517493"/>
    <s v="Furniture for Mesa Robles students grade 4-8.  Student chairs, mid towers shelves, mega cases shelves, mobile teacher's desks, etc"/>
    <s v="Mesa Robles-1-21st Century classroom"/>
  </r>
  <r>
    <s v="Los Altos ES-21st Century classroom-FF &amp; E"/>
    <n v="2"/>
    <s v="FF &amp; E"/>
    <x v="2"/>
    <x v="0"/>
    <x v="22"/>
    <x v="26"/>
    <x v="69"/>
    <x v="225"/>
    <s v="2021/22"/>
    <s v="22-1683"/>
    <x v="112"/>
    <n v="0"/>
    <n v="983.31"/>
    <n v="32994"/>
    <d v="2021-11-16T00:00:00"/>
    <s v="000000020337015"/>
    <n v="983.31"/>
    <s v="03-119947"/>
    <m/>
    <s v="21.0"/>
    <s v="00036.0"/>
    <s v="00002"/>
    <s v="81000"/>
    <n v="4300"/>
    <n v="9191101"/>
    <n v="1"/>
    <s v="Furniture for Los Altos ES. Student chairs."/>
    <s v="Los Altos ES-2-21st Century classroom"/>
  </r>
  <r>
    <s v="Mesa Robles-21st Century classroom-FF &amp; E"/>
    <n v="1"/>
    <s v="FF &amp; E"/>
    <x v="5"/>
    <x v="0"/>
    <x v="22"/>
    <x v="26"/>
    <x v="69"/>
    <x v="19"/>
    <s v="2021/22"/>
    <s v="22-1681"/>
    <x v="113"/>
    <n v="0"/>
    <n v="29690.92"/>
    <n v="33532"/>
    <d v="2022-01-24T00:00:00"/>
    <s v="000000020395770"/>
    <n v="29690.92"/>
    <s v="03-120779"/>
    <m/>
    <s v="21.0"/>
    <s v="00036.0"/>
    <s v="00002"/>
    <s v="81000"/>
    <n v="4300"/>
    <n v="9221101"/>
    <n v="0.72654031439696942"/>
    <s v="Furniture for Mesa Robles students grade 4-8.  Student chairs, mid towers shelves, mega cases shelves, mobile teacher's desks, etc"/>
    <s v="Mesa Robles-1-21st Century classroom"/>
  </r>
  <r>
    <s v="Mesa Robles-21st Century classroom-FF &amp; E"/>
    <n v="1"/>
    <s v="FF &amp; E"/>
    <x v="5"/>
    <x v="0"/>
    <x v="22"/>
    <x v="26"/>
    <x v="69"/>
    <x v="19"/>
    <s v="2021/22"/>
    <s v="22-1681"/>
    <x v="113"/>
    <n v="0"/>
    <n v="11175.25"/>
    <n v="33532"/>
    <d v="2022-01-24T00:00:00"/>
    <s v="000000020395770"/>
    <n v="11175.25"/>
    <s v="03-120779"/>
    <m/>
    <s v="21.0"/>
    <s v="00036.0"/>
    <s v="91001"/>
    <s v="85000"/>
    <n v="4400"/>
    <n v="9221101"/>
    <n v="0.27345968560303058"/>
    <s v="Furniture for Mesa Robles students grade 4-8.  Student chairs, mid towers shelves, mega cases shelves, mobile teacher's desks, etc"/>
    <s v="Mesa Robles-1-21st Century classroom"/>
  </r>
  <r>
    <s v="Cedarlane-21st Century classroom-FF &amp; E"/>
    <n v="1"/>
    <s v="FF &amp; E"/>
    <x v="4"/>
    <x v="0"/>
    <x v="22"/>
    <x v="26"/>
    <x v="70"/>
    <x v="226"/>
    <s v="2021/22"/>
    <s v="22-3983"/>
    <x v="114"/>
    <n v="0"/>
    <n v="28827.85"/>
    <n v="34699"/>
    <d v="2022-05-20T00:00:00"/>
    <s v="000000020498793"/>
    <n v="28827.85"/>
    <s v="03-120780"/>
    <m/>
    <s v="21.0"/>
    <s v="00036.0"/>
    <s v="91001"/>
    <s v="85000"/>
    <n v="4400"/>
    <n v="9051101"/>
    <n v="1"/>
    <s v="Mid-tower mobile storage with shelves &amp; 2 locking doors for Cedarlane.  Total towers: 24"/>
    <s v="Cedarlane-1-21st Century classroom"/>
  </r>
  <r>
    <s v="Los Altos ES-21st Century classroom-FF &amp; E"/>
    <n v="2"/>
    <s v="FF &amp; E"/>
    <x v="2"/>
    <x v="0"/>
    <x v="22"/>
    <x v="26"/>
    <x v="69"/>
    <x v="227"/>
    <s v="2021/22"/>
    <s v="22-3984"/>
    <x v="115"/>
    <n v="0"/>
    <n v="19218.560000000001"/>
    <n v="34218"/>
    <d v="2022-04-20T00:00:00"/>
    <s v="000000020473558"/>
    <n v="19218.560000000001"/>
    <s v="03-119947"/>
    <m/>
    <s v="21.0"/>
    <s v="00036.0"/>
    <s v="91001"/>
    <s v="85000"/>
    <n v="4400"/>
    <n v="9191101"/>
    <n v="1"/>
    <s v="Mid-tower mobile storage with shelves &amp; 2 locking doors for Los Altos ES. Total towers: 16"/>
    <s v="Los Altos ES-2-21st Century classroom"/>
  </r>
  <r>
    <s v="Mesa Robles-21st Century classroom-FF &amp; E"/>
    <n v="1"/>
    <s v="FF &amp; E"/>
    <x v="5"/>
    <x v="0"/>
    <x v="22"/>
    <x v="26"/>
    <x v="70"/>
    <x v="226"/>
    <s v="2021/22"/>
    <s v="22-3985"/>
    <x v="116"/>
    <n v="0"/>
    <n v="44442.93"/>
    <n v="34700"/>
    <d v="2022-05-20T00:00:00"/>
    <s v="000000020498793"/>
    <n v="44442.93"/>
    <s v="03-120779"/>
    <m/>
    <s v="21.0"/>
    <s v="00036.0"/>
    <s v="91001"/>
    <s v="85000"/>
    <n v="4400"/>
    <n v="9221101"/>
    <n v="1"/>
    <s v="Mid-tower mobile storage with shelves &amp; 2 locking doors for Mesa Robles. Total towers: 37"/>
    <s v="Mesa Robles-1-21st Century classroom"/>
  </r>
  <r>
    <s v="Nelson-21st Century classroom-FF &amp; E"/>
    <n v="1"/>
    <s v="FF &amp; E"/>
    <x v="0"/>
    <x v="0"/>
    <x v="22"/>
    <x v="26"/>
    <x v="70"/>
    <x v="226"/>
    <s v="2021/22"/>
    <s v="22-3986"/>
    <x v="117"/>
    <n v="0"/>
    <n v="19306.32"/>
    <n v="34698"/>
    <d v="2022-05-20T00:00:00"/>
    <s v="000000020498793"/>
    <n v="19306.32"/>
    <s v="03-119946"/>
    <m/>
    <s v="21.0"/>
    <s v="00036.0"/>
    <s v="91001"/>
    <s v="85000"/>
    <n v="4400"/>
    <n v="9231101"/>
    <n v="1"/>
    <s v="Mid-tower mobile storage with shelves &amp; 2 locking doors for Nelson. Total towers: 16"/>
    <s v="Nelson-1-21st Century classroom"/>
  </r>
  <r>
    <s v="Workman ES-21st Century classroom-FF &amp; E"/>
    <n v="2"/>
    <s v="FF &amp; E"/>
    <x v="3"/>
    <x v="0"/>
    <x v="22"/>
    <x v="26"/>
    <x v="70"/>
    <x v="228"/>
    <s v="2021/22"/>
    <s v="22-3988"/>
    <x v="118"/>
    <n v="0"/>
    <n v="16893.03"/>
    <n v="34201"/>
    <d v="2022-03-23T00:00:00"/>
    <s v="000000020450077"/>
    <n v="16893.03"/>
    <s v="03-119881"/>
    <m/>
    <s v="21.0"/>
    <s v="00036.0"/>
    <s v="91001"/>
    <s v="85000"/>
    <n v="4400"/>
    <n v="9381101"/>
    <n v="1"/>
    <s v="Mid-tower mobile storage with shelves &amp; 2 locking doors for Workman ES. Total towers: 14"/>
    <s v="Workman ES-2-21st Century classroom"/>
  </r>
  <r>
    <s v="Grandview-21st Century classroom-FF &amp; E"/>
    <n v="2"/>
    <s v="FF &amp; E"/>
    <x v="6"/>
    <x v="0"/>
    <x v="22"/>
    <x v="26"/>
    <x v="71"/>
    <x v="229"/>
    <s v="2024/25"/>
    <s v="24-8108"/>
    <x v="119"/>
    <n v="0"/>
    <n v="125914.89"/>
    <s v="42833"/>
    <d v="2025-02-03T00:00:00"/>
    <s v="000000022016295"/>
    <n v="125914.89"/>
    <s v="03-121294"/>
    <m/>
    <s v="21.0"/>
    <s v="00036.0"/>
    <s v="00002"/>
    <s v="81000"/>
    <n v="4300"/>
    <n v="9121101"/>
    <n v="0.74503079145752504"/>
    <s v="Furniture for Grandview students (8 classrooms). Teacher chairs &amp; desks, student desks, mid towers, etc.  This is to replace furniture that are shipped to Wing Lane due to school reconfiguration."/>
    <s v="Grandview-2-21st Century classroom"/>
  </r>
  <r>
    <s v="Grandview-21st Century classroom-FF &amp; E"/>
    <n v="2"/>
    <s v="FF &amp; E"/>
    <x v="6"/>
    <x v="0"/>
    <x v="22"/>
    <x v="26"/>
    <x v="71"/>
    <x v="229"/>
    <s v="2024/25"/>
    <s v="24-8108"/>
    <x v="119"/>
    <n v="0"/>
    <n v="43091.4"/>
    <s v="42833"/>
    <d v="2025-02-03T00:00:00"/>
    <s v="000000022016295"/>
    <n v="43091.4"/>
    <s v="03-121294"/>
    <m/>
    <s v="21.0"/>
    <s v="00036.0"/>
    <s v="91001"/>
    <s v="85000"/>
    <n v="4400"/>
    <n v="9121101"/>
    <n v="0.25496920854247496"/>
    <s v="Furniture for Grandview students (8 classrooms). Teacher chairs &amp; desks, student desks, mid towers, etc.  This is to replace furniture that are shipped to Wing Lane due to school reconfiguration."/>
    <s v="Grandview-2-21st Century classroom"/>
  </r>
  <r>
    <s v="Los Molinos-21st Century classroom-FF &amp; E"/>
    <n v="4"/>
    <s v="FF &amp; E"/>
    <x v="7"/>
    <x v="0"/>
    <x v="22"/>
    <x v="26"/>
    <x v="72"/>
    <x v="230"/>
    <s v="2019/20"/>
    <s v="2-4685"/>
    <x v="120"/>
    <n v="0"/>
    <n v="12545.73"/>
    <n v="29073"/>
    <d v="2020-04-15T00:00:00"/>
    <s v="000000020089465"/>
    <n v="12545.73"/>
    <s v="03-124134"/>
    <m/>
    <s v="21.0"/>
    <s v="00036.0"/>
    <s v="91001"/>
    <s v="85000"/>
    <n v="4300"/>
    <n v="9201101"/>
    <n v="0.59263456438579798"/>
    <s v="Furniture for Los Molinos' room #6. Stackable desks, student chairs, tables, mobile tables, stools, cubbies, desks, and rugs "/>
    <s v="Los Molinos-4-21st Century classroom"/>
  </r>
  <r>
    <s v="Los Molinos-21st Century classroom-FF &amp; E"/>
    <n v="4"/>
    <s v="FF &amp; E"/>
    <x v="7"/>
    <x v="0"/>
    <x v="22"/>
    <x v="26"/>
    <x v="72"/>
    <x v="230"/>
    <s v="2019/20"/>
    <s v="2-4685"/>
    <x v="120"/>
    <n v="0"/>
    <n v="8623.69"/>
    <n v="29073"/>
    <d v="2020-04-15T00:00:00"/>
    <s v="000000020089465"/>
    <n v="8623.69"/>
    <s v="03-124134"/>
    <m/>
    <s v="21.0"/>
    <s v="00036.0"/>
    <s v="91001"/>
    <s v="85000"/>
    <n v="4400"/>
    <n v="9201101"/>
    <n v="0.40736543561420208"/>
    <s v="Furniture for Los Molinos' room #6. Stackable desks, student chairs, tables, mobile tables, stools, cubbies, desks, and rugs "/>
    <s v="Los Molinos-4-21st Century classroom"/>
  </r>
  <r>
    <s v="Grandview-21st Century classroom-FF &amp; E"/>
    <n v="2"/>
    <s v="FF &amp; E"/>
    <x v="6"/>
    <x v="0"/>
    <x v="22"/>
    <x v="26"/>
    <x v="73"/>
    <x v="231"/>
    <s v="2022/23"/>
    <m/>
    <x v="121"/>
    <n v="0"/>
    <n v="120332.09"/>
    <n v="38036"/>
    <d v="2023-05-19T00:00:00"/>
    <s v="000000021022625"/>
    <n v="120332.09"/>
    <s v="03-121294"/>
    <m/>
    <s v="21.0"/>
    <s v="00036.0"/>
    <s v="00002"/>
    <s v="81000"/>
    <n v="4300"/>
    <n v="9121101"/>
    <n v="0.34519918547832812"/>
    <s v="Furniture for Grandview students (18 classrooms). Student chairs, mid towers shelves, mega cases shelves, mobile teacher's desks, etc"/>
    <s v="Grandview-2-21st Century classroom"/>
  </r>
  <r>
    <s v="Grandview-21st Century classroom-FF &amp; E"/>
    <n v="2"/>
    <s v="FF &amp; E"/>
    <x v="6"/>
    <x v="0"/>
    <x v="22"/>
    <x v="26"/>
    <x v="73"/>
    <x v="231"/>
    <s v="2022/23"/>
    <m/>
    <x v="121"/>
    <n v="0"/>
    <n v="31610.47"/>
    <n v="38036"/>
    <d v="2023-05-19T00:00:00"/>
    <s v="000000021022625"/>
    <n v="31610.47"/>
    <s v="03-121294"/>
    <m/>
    <s v="21.0"/>
    <s v="00036.0"/>
    <s v="91001"/>
    <s v="85000"/>
    <n v="4400"/>
    <n v="9121101"/>
    <n v="9.0681616986683491E-2"/>
    <s v="Furniture for Grandview students (18 classrooms). Student chairs, mid towers shelves, mega cases shelves, mobile teacher's desks, etc"/>
    <s v="Grandview-2-21st Century classroom"/>
  </r>
  <r>
    <s v="Grandview-21st Century classroom-FF &amp; E"/>
    <n v="2"/>
    <s v="FF &amp; E"/>
    <x v="6"/>
    <x v="0"/>
    <x v="22"/>
    <x v="26"/>
    <x v="73"/>
    <x v="136"/>
    <s v="2023/24"/>
    <m/>
    <x v="121"/>
    <n v="0"/>
    <n v="70834.720000000001"/>
    <n v="39191"/>
    <d v="2023-08-22T00:00:00"/>
    <s v="000000021175349"/>
    <n v="70834.720000000001"/>
    <s v="03-121294"/>
    <m/>
    <s v="21.0"/>
    <s v="00036.0"/>
    <s v="00002"/>
    <s v="81000"/>
    <n v="4300"/>
    <n v="9121101"/>
    <n v="0.20320504403759163"/>
    <s v="Furniture for Grandview students (18 classrooms). Student chairs, mid towers shelves, mega cases shelves, mobile teacher's desks, etc"/>
    <s v="Grandview-2-21st Century classroom"/>
  </r>
  <r>
    <s v="Grandview-21st Century classroom-FF &amp; E"/>
    <n v="2"/>
    <s v="FF &amp; E"/>
    <x v="6"/>
    <x v="0"/>
    <x v="22"/>
    <x v="26"/>
    <x v="73"/>
    <x v="136"/>
    <s v="2023/24"/>
    <m/>
    <x v="121"/>
    <n v="0"/>
    <n v="19846.75"/>
    <n v="39191"/>
    <d v="2023-08-22T00:00:00"/>
    <s v="000000021175349"/>
    <n v="19846.75"/>
    <s v="03-121294"/>
    <m/>
    <s v="21.0"/>
    <s v="00036.0"/>
    <s v="91001"/>
    <s v="85000"/>
    <n v="4400"/>
    <n v="9121101"/>
    <n v="5.6934787174327386E-2"/>
    <s v="Furniture for Grandview students (18 classrooms). Student chairs, mid towers shelves, mega cases shelves, mobile teacher's desks, etc"/>
    <s v="Grandview-2-21st Century classroom"/>
  </r>
  <r>
    <s v="Grandview-21st Century classroom-FF &amp; E"/>
    <n v="2"/>
    <s v="FF &amp; E"/>
    <x v="6"/>
    <x v="0"/>
    <x v="22"/>
    <x v="26"/>
    <x v="73"/>
    <x v="232"/>
    <s v="2023/24"/>
    <s v="23-2839"/>
    <x v="121"/>
    <n v="0"/>
    <n v="86206.84"/>
    <n v="39267"/>
    <d v="2024-01-04T00:00:00"/>
    <s v="000000021391057"/>
    <n v="86206.84"/>
    <s v="03-121294"/>
    <m/>
    <s v="21.0"/>
    <s v="00036.0"/>
    <s v="00002"/>
    <s v="81000"/>
    <n v="4300"/>
    <n v="9121101"/>
    <n v="0.24730336646409576"/>
    <s v="Furniture for Grandview students (18 classrooms). Student chairs, mid towers shelves, mega cases shelves, mobile teacher's desks, etc"/>
    <s v="Grandview-2-21st Century classroom"/>
  </r>
  <r>
    <s v="Grandview-21st Century classroom-FF &amp; E"/>
    <n v="2"/>
    <s v="FF &amp; E"/>
    <x v="6"/>
    <x v="0"/>
    <x v="22"/>
    <x v="26"/>
    <x v="73"/>
    <x v="232"/>
    <s v="2023/24"/>
    <s v="23-2839"/>
    <x v="121"/>
    <n v="0"/>
    <n v="19756.54"/>
    <n v="39267"/>
    <d v="2024-01-04T00:00:00"/>
    <s v="000000021391057"/>
    <n v="19756.54"/>
    <s v="03-121294"/>
    <m/>
    <s v="21.0"/>
    <s v="00036.0"/>
    <s v="91001"/>
    <s v="85000"/>
    <n v="4400"/>
    <n v="9121101"/>
    <n v="5.6675999858973689E-2"/>
    <s v="Furniture for Grandview students (18 classrooms). Student chairs, mid towers shelves, mega cases shelves, mobile teacher's desks, etc"/>
    <s v="Grandview-2-21st Century classroom"/>
  </r>
  <r>
    <s v="Newton-21st Century classroom-FF &amp; E"/>
    <n v="1"/>
    <s v="FF &amp; E"/>
    <x v="8"/>
    <x v="0"/>
    <x v="22"/>
    <x v="26"/>
    <x v="73"/>
    <x v="233"/>
    <s v="2022/23"/>
    <m/>
    <x v="122"/>
    <n v="0"/>
    <n v="15805.23"/>
    <n v="36973"/>
    <d v="2023-03-21T00:00:00"/>
    <s v="000000020914273"/>
    <n v="15805.23"/>
    <s v="03-121295"/>
    <m/>
    <s v="21.0"/>
    <s v="00036.0"/>
    <s v="91001"/>
    <s v="85000"/>
    <n v="4400"/>
    <n v="9241101"/>
    <n v="4.2629061144530883E-2"/>
    <s v="Furniture for Newton students (20 classrooms). Student chairs, mid towers shelves, mega cases shelves, mobile teacher's desks, etc"/>
    <s v="Newton-1-21st Century classroom"/>
  </r>
  <r>
    <s v="Newton-21st Century classroom-FF &amp; E"/>
    <n v="1"/>
    <s v="FF &amp; E"/>
    <x v="8"/>
    <x v="0"/>
    <x v="22"/>
    <x v="26"/>
    <x v="73"/>
    <x v="233"/>
    <s v="2022/23"/>
    <m/>
    <x v="122"/>
    <n v="0"/>
    <n v="60166.05"/>
    <n v="36973"/>
    <d v="2023-03-21T00:00:00"/>
    <s v="000000020914273"/>
    <n v="60166.05"/>
    <s v="03-121295"/>
    <m/>
    <s v="21.0"/>
    <s v="00036.0"/>
    <s v="00002"/>
    <s v="81000"/>
    <n v="4300"/>
    <n v="9241101"/>
    <n v="0.16227680484718682"/>
    <s v="Furniture for Newton students (20 classrooms). Student chairs, mid towers shelves, mega cases shelves, mobile teacher's desks, etc"/>
    <s v="Newton-1-21st Century classroom"/>
  </r>
  <r>
    <s v="Newton-21st Century classroom-FF &amp; E"/>
    <n v="1"/>
    <s v="FF &amp; E"/>
    <x v="8"/>
    <x v="0"/>
    <x v="22"/>
    <x v="26"/>
    <x v="73"/>
    <x v="135"/>
    <s v="2022/23"/>
    <m/>
    <x v="122"/>
    <n v="0"/>
    <n v="11853.92"/>
    <n v="38287"/>
    <d v="2023-08-04T00:00:00"/>
    <s v="000000021154022"/>
    <n v="11853.92"/>
    <s v="03-121295"/>
    <m/>
    <s v="21.0"/>
    <s v="00036.0"/>
    <s v="91001"/>
    <s v="85000"/>
    <n v="4400"/>
    <n v="9241101"/>
    <n v="3.1971789115525527E-2"/>
    <s v="Furniture for Newton students (20 classrooms). Student chairs, mid towers shelves, mega cases shelves, mobile teacher's desks, etc"/>
    <s v="Newton-1-21st Century classroom"/>
  </r>
  <r>
    <s v="Newton-21st Century classroom-FF &amp; E"/>
    <n v="1"/>
    <s v="FF &amp; E"/>
    <x v="8"/>
    <x v="0"/>
    <x v="22"/>
    <x v="26"/>
    <x v="73"/>
    <x v="135"/>
    <s v="2022/23"/>
    <m/>
    <x v="122"/>
    <n v="0"/>
    <n v="45124.54"/>
    <n v="38287"/>
    <d v="2023-08-04T00:00:00"/>
    <s v="000000021154022"/>
    <n v="45124.54"/>
    <s v="03-121295"/>
    <m/>
    <s v="21.0"/>
    <s v="00036.0"/>
    <s v="00002"/>
    <s v="81000"/>
    <n v="4300"/>
    <n v="9241101"/>
    <n v="0.12170761037826275"/>
    <s v="Furniture for Newton students (20 classrooms). Student chairs, mid towers shelves, mega cases shelves, mobile teacher's desks, etc"/>
    <s v="Newton-1-21st Century classroom"/>
  </r>
  <r>
    <s v="Newton-21st Century classroom-FF &amp; E"/>
    <n v="1"/>
    <s v="FF &amp; E"/>
    <x v="8"/>
    <x v="0"/>
    <x v="22"/>
    <x v="26"/>
    <x v="73"/>
    <x v="234"/>
    <s v="2023/24"/>
    <m/>
    <x v="122"/>
    <n v="0"/>
    <n v="259.83999999999997"/>
    <n v="39154"/>
    <d v="2023-09-20T00:00:00"/>
    <s v="000000021222302"/>
    <n v="259.83999999999997"/>
    <s v="03-121295"/>
    <m/>
    <s v="21.0"/>
    <s v="00036.0"/>
    <s v="00002"/>
    <s v="81000"/>
    <n v="4300"/>
    <n v="9241101"/>
    <n v="7.008272102205982E-4"/>
    <s v="Furniture for Newton students (20 classrooms). Student chairs, mid towers shelves, mega cases shelves, mobile teacher's desks, etc"/>
    <s v="Newton-1-21st Century classroom"/>
  </r>
  <r>
    <s v="Newton-21st Century classroom-FF &amp; E"/>
    <n v="1"/>
    <s v="FF &amp; E"/>
    <x v="8"/>
    <x v="0"/>
    <x v="22"/>
    <x v="26"/>
    <x v="73"/>
    <x v="234"/>
    <s v="2023/24"/>
    <m/>
    <x v="122"/>
    <n v="0"/>
    <n v="15805.23"/>
    <n v="39207"/>
    <d v="2023-09-20T00:00:00"/>
    <s v="000000021222302"/>
    <n v="15805.23"/>
    <s v="03-121295"/>
    <m/>
    <s v="21.0"/>
    <s v="00036.0"/>
    <s v="91001"/>
    <s v="85000"/>
    <n v="4400"/>
    <n v="9241101"/>
    <n v="4.2629061144530883E-2"/>
    <s v="Furniture for Newton students (20 classrooms). Student chairs, mid towers shelves, mega cases shelves, mobile teacher's desks, etc"/>
    <s v="Newton-1-21st Century classroom"/>
  </r>
  <r>
    <s v="Newton-21st Century classroom-FF &amp; E"/>
    <n v="1"/>
    <s v="FF &amp; E"/>
    <x v="8"/>
    <x v="0"/>
    <x v="22"/>
    <x v="26"/>
    <x v="73"/>
    <x v="234"/>
    <s v="2023/24"/>
    <m/>
    <x v="122"/>
    <n v="0"/>
    <n v="59906.2"/>
    <n v="39207"/>
    <d v="2023-09-20T00:00:00"/>
    <s v="000000021222302"/>
    <n v="59906.2"/>
    <s v="03-121295"/>
    <m/>
    <s v="21.0"/>
    <s v="00036.0"/>
    <s v="00002"/>
    <s v="81000"/>
    <n v="4300"/>
    <n v="9241101"/>
    <n v="0.16157595066547567"/>
    <s v="Furniture for Newton students (20 classrooms). Student chairs, mid towers shelves, mega cases shelves, mobile teacher's desks, etc"/>
    <s v="Newton-1-21st Century classroom"/>
  </r>
  <r>
    <s v="Newton-21st Century classroom-FF &amp; E"/>
    <n v="1"/>
    <s v="FF &amp; E"/>
    <x v="8"/>
    <x v="0"/>
    <x v="22"/>
    <x v="26"/>
    <x v="73"/>
    <x v="235"/>
    <s v="2023/24"/>
    <m/>
    <x v="122"/>
    <n v="0"/>
    <n v="36118.25"/>
    <n v="39154"/>
    <d v="2023-10-02T00:00:00"/>
    <s v="000000021240011"/>
    <n v="36118.25"/>
    <s v="03-121295"/>
    <m/>
    <s v="21.0"/>
    <s v="00036.0"/>
    <s v="00002"/>
    <s v="81000"/>
    <n v="4300"/>
    <n v="9241101"/>
    <n v="9.7416303823699674E-2"/>
    <s v="Furniture for Newton students (20 classrooms). Student chairs, mid towers shelves, mega cases shelves, mobile teacher's desks, etc"/>
    <s v="Newton-1-21st Century classroom"/>
  </r>
  <r>
    <s v="Newton-21st Century classroom-FF &amp; E"/>
    <n v="1"/>
    <s v="FF &amp; E"/>
    <x v="8"/>
    <x v="0"/>
    <x v="22"/>
    <x v="26"/>
    <x v="73"/>
    <x v="235"/>
    <s v="2023/24"/>
    <m/>
    <x v="122"/>
    <n v="0"/>
    <n v="259.83999999999997"/>
    <n v="39503"/>
    <d v="2023-10-02T00:00:00"/>
    <s v="000000021240011"/>
    <n v="259.83999999999997"/>
    <s v="03-121295"/>
    <m/>
    <s v="21.0"/>
    <s v="00036.0"/>
    <s v="00002"/>
    <s v="81000"/>
    <n v="4300"/>
    <n v="9241101"/>
    <n v="7.008272102205982E-4"/>
    <s v="Furniture for Newton students (20 classrooms). Student chairs, mid towers shelves, mega cases shelves, mobile teacher's desks, etc"/>
    <s v="Newton-1-21st Century classroom"/>
  </r>
  <r>
    <s v="Newton-21st Century classroom-FF &amp; E"/>
    <n v="1"/>
    <s v="FF &amp; E"/>
    <x v="8"/>
    <x v="0"/>
    <x v="22"/>
    <x v="26"/>
    <x v="73"/>
    <x v="20"/>
    <s v="2023/24"/>
    <m/>
    <x v="122"/>
    <n v="0"/>
    <n v="15805.24"/>
    <n v="39154"/>
    <d v="2023-12-06T00:00:00"/>
    <s v="000000021354005"/>
    <n v="15805.24"/>
    <s v="03-121295"/>
    <m/>
    <s v="21.0"/>
    <s v="00036.0"/>
    <s v="91001"/>
    <s v="85000"/>
    <n v="4400"/>
    <n v="9241101"/>
    <n v="4.2629088116021431E-2"/>
    <s v="Furniture for Newton students (20 classrooms). Student chairs, mid towers shelves, mega cases shelves, mobile teacher's desks, etc"/>
    <s v="Newton-1-21st Century classroom"/>
  </r>
  <r>
    <s v="Newton-21st Century classroom-FF &amp; E"/>
    <n v="1"/>
    <s v="FF &amp; E"/>
    <x v="8"/>
    <x v="0"/>
    <x v="22"/>
    <x v="26"/>
    <x v="73"/>
    <x v="20"/>
    <s v="2023/24"/>
    <m/>
    <x v="122"/>
    <n v="0"/>
    <n v="23787.95"/>
    <n v="39154"/>
    <d v="2023-12-06T00:00:00"/>
    <s v="000000021354005"/>
    <n v="23787.95"/>
    <s v="03-121295"/>
    <m/>
    <s v="21.0"/>
    <s v="00036.0"/>
    <s v="00002"/>
    <s v="81000"/>
    <n v="4300"/>
    <n v="9241101"/>
    <n v="6.4159646841776011E-2"/>
    <s v="Furniture for Newton students (20 classrooms). Student chairs, mid towers shelves, mega cases shelves, mobile teacher's desks, etc"/>
    <s v="Newton-1-21st Century classroom"/>
  </r>
  <r>
    <s v="Newton-21st Century classroom-FF &amp; E"/>
    <n v="1"/>
    <s v="FF &amp; E"/>
    <x v="8"/>
    <x v="0"/>
    <x v="22"/>
    <x v="26"/>
    <x v="73"/>
    <x v="236"/>
    <s v="2023/24"/>
    <m/>
    <x v="122"/>
    <n v="0"/>
    <n v="15805.23"/>
    <n v="40313"/>
    <d v="2023-12-19T00:00:00"/>
    <s v="000000021377372"/>
    <n v="15805.23"/>
    <s v="03-121295"/>
    <m/>
    <s v="21.0"/>
    <s v="00036.0"/>
    <s v="91001"/>
    <s v="85000"/>
    <n v="4400"/>
    <n v="9241101"/>
    <n v="4.2629061144530883E-2"/>
    <s v="Furniture for Newton students (20 classrooms). Student chairs, mid towers shelves, mega cases shelves, mobile teacher's desks, etc"/>
    <s v="Newton-1-21st Century classroom"/>
  </r>
  <r>
    <s v="Newton-21st Century classroom-FF &amp; E"/>
    <n v="1"/>
    <s v="FF &amp; E"/>
    <x v="8"/>
    <x v="0"/>
    <x v="22"/>
    <x v="26"/>
    <x v="73"/>
    <x v="236"/>
    <s v="2023/24"/>
    <m/>
    <x v="122"/>
    <n v="0"/>
    <n v="51071.519999999997"/>
    <n v="40313"/>
    <d v="2023-12-19T00:00:00"/>
    <s v="000000021377372"/>
    <n v="51071.519999999997"/>
    <s v="03-121295"/>
    <m/>
    <s v="21.0"/>
    <s v="00036.0"/>
    <s v="00002"/>
    <s v="81000"/>
    <n v="4300"/>
    <n v="9241101"/>
    <n v="0.13774750186008883"/>
    <s v="Furniture for Newton students (20 classrooms). Student chairs, mid towers shelves, mega cases shelves, mobile teacher's desks, etc"/>
    <s v="Newton-1-21st Century classroom"/>
  </r>
  <r>
    <s v="Newton-21st Century classroom-FF &amp; E"/>
    <n v="1"/>
    <s v="FF &amp; E"/>
    <x v="8"/>
    <x v="0"/>
    <x v="22"/>
    <x v="26"/>
    <x v="73"/>
    <x v="232"/>
    <s v="2023/24"/>
    <s v="23-2840"/>
    <x v="122"/>
    <n v="0"/>
    <n v="3951.3"/>
    <n v="40386"/>
    <d v="2024-01-04T00:00:00"/>
    <s v="000000021391057"/>
    <n v="3951.3"/>
    <s v="03-121295"/>
    <m/>
    <s v="21.0"/>
    <s v="00036.0"/>
    <s v="91001"/>
    <s v="85000"/>
    <n v="4400"/>
    <n v="9241101"/>
    <n v="1.0657245057514817E-2"/>
    <s v="Furniture for Newton students (20 classrooms). Student chairs, mid towers shelves, mega cases shelves, mobile teacher's desks, etc"/>
    <s v="Newton-1-21st Century classroom"/>
  </r>
  <r>
    <s v="Newton-21st Century classroom-FF &amp; E"/>
    <n v="1"/>
    <s v="FF &amp; E"/>
    <x v="8"/>
    <x v="0"/>
    <x v="22"/>
    <x v="26"/>
    <x v="73"/>
    <x v="232"/>
    <s v="2023/24"/>
    <s v="23-2840"/>
    <x v="122"/>
    <n v="1.8189894035458565E-11"/>
    <n v="15041.520000000019"/>
    <n v="40386"/>
    <d v="2024-01-04T00:00:00"/>
    <s v="000000021391057"/>
    <n v="15041.52"/>
    <s v="03-121295"/>
    <m/>
    <s v="21.0"/>
    <s v="00036.0"/>
    <s v="00002"/>
    <s v="81000"/>
    <n v="4300"/>
    <n v="9241101"/>
    <n v="4.056922144041461E-2"/>
    <s v="Furniture for Newton students (20 classrooms). Student chairs, mid towers shelves, mega cases shelves, mobile teacher's desks, etc"/>
    <s v="Newton-1-21st Century classroom"/>
  </r>
  <r>
    <s v="Sparks MS-21st Century classroom-FF &amp; E"/>
    <n v="2"/>
    <s v="FF &amp; E"/>
    <x v="9"/>
    <x v="0"/>
    <x v="22"/>
    <x v="26"/>
    <x v="73"/>
    <x v="133"/>
    <s v="2022/23"/>
    <m/>
    <x v="123"/>
    <n v="0"/>
    <n v="138560.75"/>
    <n v="38037"/>
    <d v="2023-05-18T00:00:00"/>
    <s v="000000021019978"/>
    <n v="138560.75"/>
    <s v="03-121296"/>
    <m/>
    <s v="21.0"/>
    <s v="00036.0"/>
    <s v="00002"/>
    <s v="81000"/>
    <n v="4300"/>
    <n v="9301101"/>
    <n v="0.52204961991481924"/>
    <s v="Furniture for Sparks MS students (13 classrooms). Student chairs, mid towers shelves, mega cases shelves, mobile teacher's desks, etc"/>
    <s v="Sparks MS-2-21st Century classroom"/>
  </r>
  <r>
    <s v="Sparks MS-21st Century classroom-FF &amp; E"/>
    <n v="2"/>
    <s v="FF &amp; E"/>
    <x v="9"/>
    <x v="0"/>
    <x v="22"/>
    <x v="26"/>
    <x v="73"/>
    <x v="133"/>
    <s v="2022/23"/>
    <m/>
    <x v="123"/>
    <n v="0"/>
    <n v="31754.799999999999"/>
    <n v="38037"/>
    <d v="2023-05-18T00:00:00"/>
    <s v="000000021019978"/>
    <n v="31754.799999999999"/>
    <s v="03-121296"/>
    <m/>
    <s v="21.0"/>
    <s v="00036.0"/>
    <s v="91001"/>
    <s v="85000"/>
    <n v="4400"/>
    <n v="9301101"/>
    <n v="0.11964124956361093"/>
    <s v="Furniture for Sparks MS students (13 classrooms). Student chairs, mid towers shelves, mega cases shelves, mobile teacher's desks, etc"/>
    <s v="Sparks MS-2-21st Century classroom"/>
  </r>
  <r>
    <s v="Sparks MS-21st Century classroom-FF &amp; E"/>
    <n v="2"/>
    <s v="FF &amp; E"/>
    <x v="9"/>
    <x v="0"/>
    <x v="22"/>
    <x v="26"/>
    <x v="73"/>
    <x v="237"/>
    <s v="2022/23"/>
    <s v="23-2841"/>
    <x v="123"/>
    <n v="0"/>
    <n v="75254.52"/>
    <n v="39051"/>
    <d v="2023-08-21T00:00:00"/>
    <s v="000000021173824"/>
    <n v="75254.52"/>
    <s v="03-121296"/>
    <m/>
    <s v="21.0"/>
    <s v="00036.0"/>
    <s v="00002"/>
    <s v="81000"/>
    <n v="4300"/>
    <n v="9301101"/>
    <n v="0.28353334954431297"/>
    <s v="Furniture for Sparks MS students (13 classrooms). Student chairs, mid towers shelves, mega cases shelves, mobile teacher's desks, etc"/>
    <s v="Sparks MS-2-21st Century classroom"/>
  </r>
  <r>
    <s v="Sparks MS-21st Century classroom-FF &amp; E"/>
    <n v="2"/>
    <s v="FF &amp; E"/>
    <x v="9"/>
    <x v="0"/>
    <x v="22"/>
    <x v="26"/>
    <x v="73"/>
    <x v="237"/>
    <s v="2022/23"/>
    <s v="23-2841"/>
    <x v="123"/>
    <n v="0"/>
    <n v="19846.750000000004"/>
    <n v="39051"/>
    <d v="2023-08-21T00:00:00"/>
    <s v="000000021173824"/>
    <n v="19846.75"/>
    <s v="03-121296"/>
    <m/>
    <s v="21.0"/>
    <s v="00036.0"/>
    <s v="91001"/>
    <s v="85000"/>
    <n v="4400"/>
    <n v="9301101"/>
    <n v="7.4775780977256831E-2"/>
    <s v="Furniture for Sparks MS students (13 classrooms). Student chairs, mid towers shelves, mega cases shelves, mobile teacher's desks, etc"/>
    <s v="Sparks MS-2-21st Century classroom"/>
  </r>
  <r>
    <s v="Nelson-21st Century classroom-FF &amp; E"/>
    <n v="1"/>
    <s v="FF &amp; E"/>
    <x v="0"/>
    <x v="0"/>
    <x v="22"/>
    <x v="26"/>
    <x v="74"/>
    <x v="152"/>
    <s v="2024/25"/>
    <s v="25-743"/>
    <x v="124"/>
    <n v="0"/>
    <n v="6865"/>
    <s v="43406"/>
    <d v="2025-01-28T00:00:00"/>
    <s v="000000022007281"/>
    <n v="6865"/>
    <s v="03-119946"/>
    <m/>
    <s v="21.0"/>
    <s v="00036.0"/>
    <s v="00002"/>
    <s v="81000"/>
    <n v="4300"/>
    <n v="9231101"/>
    <n v="0.55849969003877364"/>
    <s v="Furniture for the SDC classes at Nelson.  Stools, mobile teacher desks, shelves etc.  "/>
    <s v="Nelson-1-21st Century classroom"/>
  </r>
  <r>
    <s v="Nelson-21st Century classroom-FF &amp; E"/>
    <n v="1"/>
    <s v="FF &amp; E"/>
    <x v="0"/>
    <x v="0"/>
    <x v="22"/>
    <x v="26"/>
    <x v="74"/>
    <x v="152"/>
    <s v="2024/25"/>
    <s v="25-743"/>
    <x v="124"/>
    <n v="0"/>
    <n v="5426.86"/>
    <s v="43406"/>
    <d v="2025-01-28T00:00:00"/>
    <s v="000000022007281"/>
    <n v="5426.86"/>
    <s v="03-119946"/>
    <m/>
    <s v="21.0"/>
    <s v="00036.0"/>
    <s v="91001"/>
    <s v="85000"/>
    <n v="4400"/>
    <n v="9231101"/>
    <n v="0.4415003099612263"/>
    <s v="Furniture for the SDC classes at Nelson.  Stools, mobile teacher desks, shelves etc.  "/>
    <s v="Nelson-1-21st Century classroom"/>
  </r>
  <r>
    <s v="Sparks ES-21st Century classroom-FF &amp; E"/>
    <n v="7"/>
    <s v="FF &amp; E"/>
    <x v="24"/>
    <x v="0"/>
    <x v="22"/>
    <x v="26"/>
    <x v="74"/>
    <x v="238"/>
    <s v="2024/25"/>
    <s v="25-744"/>
    <x v="125"/>
    <n v="0"/>
    <n v="13575.72"/>
    <s v="43359"/>
    <d v="2025-01-24T00:00:00"/>
    <s v="000000022002218"/>
    <n v="13575.72"/>
    <s v="03-124783"/>
    <m/>
    <s v="21.0"/>
    <s v="00036.0"/>
    <s v="00002"/>
    <s v="81000"/>
    <n v="4300"/>
    <n v="9291101"/>
    <n v="0.55571192439280181"/>
    <s v="Furniture for the SDC classes at Sparks ES.  Stools, single student desks, shelves etc.  "/>
    <s v="Sparks ES-7-21st Century classroom"/>
  </r>
  <r>
    <s v="Sparks ES-21st Century classroom-FF &amp; E"/>
    <n v="7"/>
    <s v="FF &amp; E"/>
    <x v="24"/>
    <x v="0"/>
    <x v="22"/>
    <x v="26"/>
    <x v="74"/>
    <x v="238"/>
    <s v="2024/25"/>
    <s v="25-744"/>
    <x v="125"/>
    <n v="0"/>
    <n v="10853.7"/>
    <s v="43359"/>
    <d v="2025-01-24T00:00:00"/>
    <s v="000000022002218"/>
    <n v="10853.7"/>
    <s v="03-124783"/>
    <m/>
    <s v="21.0"/>
    <s v="00036.0"/>
    <s v="91001"/>
    <s v="85000"/>
    <n v="4400"/>
    <n v="9291101"/>
    <n v="0.44428807560719824"/>
    <s v="Furniture for the SDC classes at Sparks ES.  Stools, single student desks, shelves etc.  "/>
    <s v="Sparks ES-7-21st Century classroom"/>
  </r>
  <r>
    <s v="Los Altos ES-21st Century classroom-FF &amp; E"/>
    <n v="2"/>
    <s v="FF &amp; E"/>
    <x v="2"/>
    <x v="0"/>
    <x v="22"/>
    <x v="26"/>
    <x v="75"/>
    <x v="239"/>
    <s v="2024/25"/>
    <s v="25-1146"/>
    <x v="126"/>
    <n v="0"/>
    <n v="6833.82"/>
    <s v="43361"/>
    <d v="2025-02-25T00:00:00"/>
    <s v="000000022051662"/>
    <n v="6833.82"/>
    <s v="03-119947"/>
    <m/>
    <s v="21.0"/>
    <s v="00036.0"/>
    <s v="00002"/>
    <s v="81000"/>
    <n v="4300"/>
    <n v="9191101"/>
    <n v="0.55850160060608089"/>
    <s v="Furniture for SDC classes at Los Altos ES.  Stools, single student desks, shelves etc.  "/>
    <s v="Los Altos ES-2-21st Century classroom"/>
  </r>
  <r>
    <s v="Los Altos ES-21st Century classroom-FF &amp; E"/>
    <n v="2"/>
    <s v="FF &amp; E"/>
    <x v="2"/>
    <x v="0"/>
    <x v="22"/>
    <x v="26"/>
    <x v="75"/>
    <x v="239"/>
    <s v="2024/25"/>
    <s v="25-1146"/>
    <x v="126"/>
    <n v="0"/>
    <n v="5402.17"/>
    <s v="43361"/>
    <d v="2025-02-25T00:00:00"/>
    <s v="000000022051662"/>
    <n v="5402.17"/>
    <s v="03-119947"/>
    <m/>
    <s v="21.0"/>
    <s v="00036.0"/>
    <s v="91001"/>
    <s v="85000"/>
    <n v="4400"/>
    <n v="9191101"/>
    <n v="0.44149839939391911"/>
    <s v="Furniture for SDC classes at Los Altos ES.  Stools, single student desks, shelves etc.  "/>
    <s v="Los Altos ES-2-21st Century classroom"/>
  </r>
  <r>
    <s v="Los Molinos-21st Century classroom-FF &amp; E"/>
    <n v="4"/>
    <s v="FF &amp; E"/>
    <x v="7"/>
    <x v="0"/>
    <x v="22"/>
    <x v="26"/>
    <x v="76"/>
    <x v="86"/>
    <s v="2024/25"/>
    <m/>
    <x v="127"/>
    <n v="0"/>
    <n v="3497.12"/>
    <s v="45023"/>
    <d v="2025-06-05T00:00:00"/>
    <s v="000000022223117"/>
    <n v="3497.12"/>
    <s v="03-124134"/>
    <m/>
    <s v="21.0"/>
    <s v="00036.0"/>
    <s v="00002"/>
    <s v="81000"/>
    <n v="4300"/>
    <n v="9201101"/>
    <n v="1.0697089527957645E-2"/>
    <s v="Furniture for Los Molinos (14 rooms).  Stools, desks, shelves etc.  "/>
    <s v="Los Molinos-4-21st Century classroom"/>
  </r>
  <r>
    <s v="Los Molinos-21st Century classroom-FF &amp; E"/>
    <n v="4"/>
    <s v="FF &amp; E"/>
    <x v="7"/>
    <x v="0"/>
    <x v="22"/>
    <x v="26"/>
    <x v="76"/>
    <x v="86"/>
    <s v="2024/25"/>
    <m/>
    <x v="127"/>
    <n v="0"/>
    <n v="72918.64"/>
    <s v="45239"/>
    <d v="2025-06-05T00:00:00"/>
    <s v="000000022223117"/>
    <n v="72918.64"/>
    <s v="03-124134"/>
    <m/>
    <s v="21.0"/>
    <s v="00036.0"/>
    <s v="00002"/>
    <s v="81000"/>
    <n v="4300"/>
    <n v="9201101"/>
    <n v="0.22304559761658546"/>
    <s v="Furniture for Los Molinos (14 rooms).  Stools, desks, shelves etc.  "/>
    <s v="Los Molinos-4-21st Century classroom"/>
  </r>
  <r>
    <s v="Los Molinos-21st Century classroom-FF &amp; E"/>
    <n v="4"/>
    <s v="FF &amp; E"/>
    <x v="7"/>
    <x v="0"/>
    <x v="22"/>
    <x v="26"/>
    <x v="76"/>
    <x v="157"/>
    <s v="2024/25"/>
    <m/>
    <x v="127"/>
    <n v="0"/>
    <n v="121241.21"/>
    <s v="44678"/>
    <d v="2025-06-06T00:00:00"/>
    <s v="000000022226496"/>
    <n v="121241.21"/>
    <s v="03-124134"/>
    <m/>
    <s v="21.0"/>
    <s v="00036.0"/>
    <s v="00002"/>
    <s v="81000"/>
    <n v="4300"/>
    <n v="9201101"/>
    <n v="0.37085604092736701"/>
    <s v="Furniture for Los Molinos (14 rooms).  Stools, desks, shelves etc.  "/>
    <s v="Los Molinos-4-21st Century classroom"/>
  </r>
  <r>
    <s v="Los Molinos-21st Century classroom-FF &amp; E"/>
    <n v="4"/>
    <s v="FF &amp; E"/>
    <x v="7"/>
    <x v="0"/>
    <x v="22"/>
    <x v="26"/>
    <x v="76"/>
    <x v="240"/>
    <s v="2025/26"/>
    <m/>
    <x v="127"/>
    <n v="0"/>
    <n v="2064.83"/>
    <s v="45441"/>
    <d v="2025-12-15T00:00:00"/>
    <s v="000000022514443"/>
    <n v="2064.83"/>
    <s v="03-124134"/>
    <m/>
    <s v="21.0"/>
    <s v="00036.0"/>
    <s v="00002"/>
    <s v="81000"/>
    <n v="4300"/>
    <n v="9201101"/>
    <n v="6.3159603816891558E-3"/>
    <s v="Furniture for Los Molinos (14 rooms).  Stools, desks, shelves etc.  "/>
    <s v="Los Molinos-4-21st Century classroom"/>
  </r>
  <r>
    <s v="Los Molinos-21st Century classroom-FF &amp; E"/>
    <n v="4"/>
    <s v="FF &amp; E"/>
    <x v="7"/>
    <x v="0"/>
    <x v="22"/>
    <x v="26"/>
    <x v="76"/>
    <x v="240"/>
    <s v="2025/26"/>
    <m/>
    <x v="127"/>
    <n v="0"/>
    <n v="558.01"/>
    <s v="45441"/>
    <d v="2025-12-15T00:00:00"/>
    <s v="000000022514443"/>
    <n v="558.01"/>
    <s v="03-124134"/>
    <m/>
    <s v="21.0"/>
    <s v="00036.0"/>
    <s v="00002"/>
    <s v="81000"/>
    <n v="4300"/>
    <n v="9201101"/>
    <n v="1.7068567642790767E-3"/>
    <s v="Furniture for Los Molinos (14 rooms).  Stools, desks, shelves etc.  JVER 26*252. "/>
    <s v="Los Molinos-4-21st Century classroom"/>
  </r>
  <r>
    <s v="Los Molinos-21st Century classroom-FF &amp; E"/>
    <n v="4"/>
    <s v="FF &amp; E"/>
    <x v="7"/>
    <x v="0"/>
    <x v="22"/>
    <x v="26"/>
    <x v="76"/>
    <x v="241"/>
    <s v="2025/26"/>
    <m/>
    <x v="127"/>
    <n v="0"/>
    <n v="55025.09"/>
    <s v="45938"/>
    <d v="2026-04-09T00:00:00"/>
    <s v="000000022688399"/>
    <n v="55025.09"/>
    <s v="03-124134"/>
    <m/>
    <s v="21.0"/>
    <s v="00036.0"/>
    <s v="00002"/>
    <s v="81000"/>
    <n v="4300"/>
    <n v="9201101"/>
    <n v="0.16831230098307373"/>
    <s v="Furniture for Los Molinos (14 rooms).  Stools, desks, shelves etc.  "/>
    <s v="Los Molinos-4-21st Century classroom"/>
  </r>
  <r>
    <s v="Los Molinos-21st Century classroom-FF &amp; E"/>
    <n v="4"/>
    <s v="FF &amp; E"/>
    <x v="7"/>
    <x v="0"/>
    <x v="22"/>
    <x v="26"/>
    <x v="76"/>
    <x v="241"/>
    <s v="2025/26"/>
    <s v="25-3587"/>
    <x v="127"/>
    <n v="0"/>
    <n v="14870.21"/>
    <s v="45938"/>
    <d v="2026-04-09T00:00:00"/>
    <s v="000000022688399"/>
    <n v="14870.21"/>
    <s v="03-124134"/>
    <m/>
    <s v="21.0"/>
    <s v="00036.0"/>
    <s v="00002"/>
    <s v="81000"/>
    <n v="4300"/>
    <n v="9201101"/>
    <n v="4.548541876444933E-2"/>
    <s v="Furniture for Los Molinos (14 rooms).  Stools, desks, shelves etc.  JVA 26*1101"/>
    <s v="Los Molinos-4-21st Century classroom"/>
  </r>
  <r>
    <s v="Los Molinos-21st Century classroom-FF &amp; E"/>
    <n v="4"/>
    <s v="FF &amp; E"/>
    <x v="7"/>
    <x v="0"/>
    <x v="22"/>
    <x v="26"/>
    <x v="76"/>
    <x v="86"/>
    <s v="2024/25"/>
    <m/>
    <x v="127"/>
    <n v="0"/>
    <n v="20665.259999999998"/>
    <s v="45239"/>
    <d v="2025-06-05T00:00:00"/>
    <s v="000000022223117"/>
    <n v="20665.259999999998"/>
    <s v="03-124134"/>
    <m/>
    <s v="21.0"/>
    <s v="00036.0"/>
    <s v="91001"/>
    <s v="85000"/>
    <n v="4400"/>
    <n v="9201101"/>
    <n v="6.3211481544391379E-2"/>
    <s v="Furniture for Los Molinos (14 rooms).  Stools, desks, shelves etc.  "/>
    <s v="Los Molinos-4-21st Century classroom"/>
  </r>
  <r>
    <s v="Los Molinos-21st Century classroom-FF &amp; E"/>
    <n v="4"/>
    <s v="FF &amp; E"/>
    <x v="7"/>
    <x v="0"/>
    <x v="22"/>
    <x v="26"/>
    <x v="76"/>
    <x v="157"/>
    <s v="2024/25"/>
    <m/>
    <x v="127"/>
    <n v="0"/>
    <n v="36082.199999999997"/>
    <s v="44678"/>
    <d v="2025-06-06T00:00:00"/>
    <s v="000000022226496"/>
    <n v="36082.199999999997"/>
    <s v="03-124134"/>
    <m/>
    <s v="21.0"/>
    <s v="00036.0"/>
    <s v="91001"/>
    <s v="85000"/>
    <n v="4400"/>
    <n v="9201101"/>
    <n v="0.11036925349020717"/>
    <s v="Furniture for Los Molinos (14 rooms).  Stools, desks, shelves etc.  "/>
    <s v="Los Molinos-4-21st Century classroom"/>
  </r>
  <r>
    <s v="Los Molinos-21st Century classroom-FF &amp; E"/>
    <n v="4"/>
    <s v="FF &amp; E"/>
    <x v="7"/>
    <x v="0"/>
    <x v="22"/>
    <x v="26"/>
    <x v="76"/>
    <x v="240"/>
    <s v="2025/26"/>
    <m/>
    <x v="127"/>
    <n v="0"/>
    <n v="558.01"/>
    <s v="45441"/>
    <d v="2025-12-15T00:00:00"/>
    <s v="000000022514443"/>
    <n v="558.01"/>
    <s v="03-124134"/>
    <m/>
    <s v="21.0"/>
    <s v="00036.0"/>
    <s v="91001"/>
    <s v="85000"/>
    <n v="4400"/>
    <n v="9201101"/>
    <n v="1.7068567642790767E-3"/>
    <s v="Furniture for Los Molinos (14 rooms).  Stools, desks, shelves etc.  "/>
    <s v="Los Molinos-4-21st Century classroom"/>
  </r>
  <r>
    <s v="Los Molinos-21st Century classroom-FF &amp; E"/>
    <n v="4"/>
    <s v="FF &amp; E"/>
    <x v="7"/>
    <x v="0"/>
    <x v="22"/>
    <x v="26"/>
    <x v="76"/>
    <x v="240"/>
    <s v="2025/26"/>
    <m/>
    <x v="127"/>
    <n v="0"/>
    <n v="-558.01"/>
    <s v="45441"/>
    <d v="2025-12-15T00:00:00"/>
    <s v="000000022514443"/>
    <n v="-558.01"/>
    <s v="03-124134"/>
    <m/>
    <s v="21.0"/>
    <s v="00036.0"/>
    <s v="91001"/>
    <s v="85000"/>
    <n v="4400"/>
    <n v="9201101"/>
    <n v="-1.7068567642790767E-3"/>
    <s v="Furniture for Los Molinos (14 rooms).  Stools, desks, shelves etc.  JVER 26*252. "/>
    <s v="Los Molinos-4-21st Century classroom"/>
  </r>
  <r>
    <s v="Los Molinos-21st Century classroom-FF &amp; E"/>
    <n v="4"/>
    <s v="FF &amp; E"/>
    <x v="7"/>
    <x v="0"/>
    <x v="22"/>
    <x v="26"/>
    <x v="76"/>
    <x v="241"/>
    <s v="2025/26"/>
    <m/>
    <x v="127"/>
    <n v="0"/>
    <n v="14870.21"/>
    <s v="45938"/>
    <d v="2026-04-09T00:00:00"/>
    <s v="000000022688399"/>
    <n v="14870.21"/>
    <s v="03-124134"/>
    <m/>
    <s v="21.0"/>
    <s v="00036.0"/>
    <s v="91001"/>
    <s v="85000"/>
    <n v="4400"/>
    <n v="9201101"/>
    <n v="4.548541876444933E-2"/>
    <s v="Furniture for Los Molinos (14 rooms).  Stools, desks, shelves etc.  "/>
    <s v="Los Molinos-4-21st Century classroom"/>
  </r>
  <r>
    <s v="Los Molinos-21st Century classroom-FF &amp; E"/>
    <n v="4"/>
    <s v="FF &amp; E"/>
    <x v="7"/>
    <x v="0"/>
    <x v="22"/>
    <x v="26"/>
    <x v="76"/>
    <x v="241"/>
    <s v="2025/26"/>
    <s v="25-3587"/>
    <x v="127"/>
    <n v="0"/>
    <n v="-14870.21"/>
    <s v="45938"/>
    <d v="2026-04-09T00:00:00"/>
    <s v="000000022688399"/>
    <n v="-14870.21"/>
    <s v="03-124134"/>
    <m/>
    <s v="21.0"/>
    <s v="00036.0"/>
    <s v="91001"/>
    <s v="85000"/>
    <n v="4400"/>
    <n v="9201101"/>
    <n v="-4.548541876444933E-2"/>
    <s v="Furniture for Los Molinos (14 rooms).  Stools, desks, shelves etc.  JVA 26*1101"/>
    <s v="Los Molinos-4-21st Century classroom"/>
  </r>
  <r>
    <s v="Los Molinos-21st Century classroom-FF &amp; E"/>
    <n v="4"/>
    <s v="FF &amp; E"/>
    <x v="7"/>
    <x v="0"/>
    <x v="22"/>
    <x v="26"/>
    <x v="76"/>
    <x v="31"/>
    <s v="2025/26"/>
    <m/>
    <x v="128"/>
    <n v="0"/>
    <n v="7106.04"/>
    <s v="45939"/>
    <d v="2025-08-15T00:00:00"/>
    <s v="000000022329959"/>
    <n v="7106.04"/>
    <s v="03-124134"/>
    <m/>
    <s v="21.0"/>
    <s v="00036.0"/>
    <s v="00002"/>
    <s v="81000"/>
    <n v="4300"/>
    <n v="9201101"/>
    <n v="0.46094627729271803"/>
    <s v="Furniture for Los Molinos SDC (Room 17).  Stools, desks, shelves etc.  "/>
    <s v="Los Molinos-4-21st Century classroom"/>
  </r>
  <r>
    <s v="Los Molinos-21st Century classroom-FF &amp; E"/>
    <n v="4"/>
    <s v="FF &amp; E"/>
    <x v="7"/>
    <x v="0"/>
    <x v="22"/>
    <x v="26"/>
    <x v="76"/>
    <x v="242"/>
    <s v="2025/26"/>
    <m/>
    <x v="128"/>
    <n v="0"/>
    <n v="-218.14"/>
    <s v="45939"/>
    <d v="2025-08-18T00:00:00"/>
    <s v="000000022329959"/>
    <n v="-218.14"/>
    <s v="03-124134"/>
    <m/>
    <s v="21.0"/>
    <s v="00036.0"/>
    <s v="00002"/>
    <s v="81000"/>
    <n v="4300"/>
    <n v="9201101"/>
    <n v="-1.4150049947457867E-2"/>
    <s v="Furniture for Los Molinos SDC (Room 17).  Stools, desks, shelves etc.  JVER 26*87"/>
    <s v="Los Molinos-4-21st Century classroom"/>
  </r>
  <r>
    <s v="Los Molinos-21st Century classroom-FF &amp; E"/>
    <n v="4"/>
    <s v="FF &amp; E"/>
    <x v="7"/>
    <x v="0"/>
    <x v="22"/>
    <x v="26"/>
    <x v="76"/>
    <x v="243"/>
    <s v="2025/26"/>
    <m/>
    <x v="128"/>
    <n v="0"/>
    <n v="867.62"/>
    <s v="46582"/>
    <d v="2025-10-23T00:00:00"/>
    <s v="000000022434741"/>
    <n v="867.62"/>
    <s v="03-124134"/>
    <m/>
    <s v="21.0"/>
    <s v="00036.0"/>
    <s v="00002"/>
    <s v="81000"/>
    <n v="4300"/>
    <n v="9201101"/>
    <n v="5.6279757657529093E-2"/>
    <s v="Furniture for Los Molinos SDC (Room 17).  Stools, desks, shelves etc.  "/>
    <s v="Los Molinos-4-21st Century classroom"/>
  </r>
  <r>
    <s v="Los Molinos-21st Century classroom-FF &amp; E"/>
    <n v="4"/>
    <s v="FF &amp; E"/>
    <x v="7"/>
    <x v="0"/>
    <x v="22"/>
    <x v="26"/>
    <x v="76"/>
    <x v="172"/>
    <s v="2025/26"/>
    <m/>
    <x v="128"/>
    <n v="0"/>
    <n v="-867.62"/>
    <s v="46582"/>
    <d v="2025-10-30T00:00:00"/>
    <s v="000000022434741"/>
    <n v="-867.62"/>
    <s v="03-124134"/>
    <m/>
    <s v="21.0"/>
    <s v="00036.0"/>
    <s v="00002"/>
    <s v="81000"/>
    <n v="4300"/>
    <n v="9201101"/>
    <n v="-5.6279757657529093E-2"/>
    <s v="Furniture for Los Molinos SDC (Room 17).  Stools, desks, shelves etc.  JVER 26*132"/>
    <s v="Los Molinos-4-21st Century classroom"/>
  </r>
  <r>
    <s v="Los Molinos-21st Century classroom-FF &amp; E"/>
    <n v="4"/>
    <s v="FF &amp; E"/>
    <x v="7"/>
    <x v="0"/>
    <x v="22"/>
    <x v="26"/>
    <x v="76"/>
    <x v="36"/>
    <s v="2025/26"/>
    <s v="25-3593"/>
    <x v="128"/>
    <n v="3101.4500000000007"/>
    <n v="3101.4500000000007"/>
    <m/>
    <m/>
    <m/>
    <n v="0"/>
    <s v="03-124134"/>
    <m/>
    <s v="21.0"/>
    <s v="00036.0"/>
    <s v="00002"/>
    <s v="81000"/>
    <n v="4300"/>
    <n v="9201101"/>
    <n v="0"/>
    <s v="Furniture for Los Molinos SDC (Room 17).  Stools, desks, shelves etc.  "/>
    <s v="Los Molinos-4-21st Century classroom"/>
  </r>
  <r>
    <s v="Los Molinos-21st Century classroom-FF &amp; E"/>
    <n v="4"/>
    <s v="FF &amp; E"/>
    <x v="7"/>
    <x v="0"/>
    <x v="22"/>
    <x v="26"/>
    <x v="76"/>
    <x v="31"/>
    <s v="2025/26"/>
    <m/>
    <x v="128"/>
    <n v="0"/>
    <n v="3860.44"/>
    <s v="45939"/>
    <d v="2025-08-15T00:00:00"/>
    <s v="000000022329959"/>
    <n v="3860.44"/>
    <s v="03-124134"/>
    <m/>
    <s v="21.0"/>
    <s v="00036.0"/>
    <s v="91001"/>
    <s v="85000"/>
    <n v="4400"/>
    <n v="9201101"/>
    <n v="0.25041449903348423"/>
    <s v="Furniture for Los Molinos SDC (Room 17).  Stools, desks, shelves etc.  "/>
    <s v="Los Molinos-4-21st Century classroom"/>
  </r>
  <r>
    <s v="Los Molinos-21st Century classroom-FF &amp; E"/>
    <n v="4"/>
    <s v="FF &amp; E"/>
    <x v="7"/>
    <x v="0"/>
    <x v="22"/>
    <x v="26"/>
    <x v="76"/>
    <x v="242"/>
    <s v="2025/26"/>
    <m/>
    <x v="128"/>
    <n v="0"/>
    <n v="218.14"/>
    <s v="45939"/>
    <d v="2025-08-18T00:00:00"/>
    <s v="000000022329959"/>
    <n v="218.14"/>
    <s v="03-124134"/>
    <m/>
    <s v="21.0"/>
    <s v="00036.0"/>
    <s v="91001"/>
    <s v="85000"/>
    <n v="4400"/>
    <n v="9201101"/>
    <n v="1.4150049947457867E-2"/>
    <s v="Furniture for Los Molinos SDC (Room 17).  Stools, desks, shelves etc.  JVER 26*87"/>
    <s v="Los Molinos-4-21st Century classroom"/>
  </r>
  <r>
    <s v="Los Molinos-21st Century classroom-FF &amp; E"/>
    <n v="4"/>
    <s v="FF &amp; E"/>
    <x v="7"/>
    <x v="0"/>
    <x v="22"/>
    <x v="26"/>
    <x v="76"/>
    <x v="243"/>
    <s v="2025/26"/>
    <m/>
    <x v="128"/>
    <n v="0"/>
    <n v="471.36"/>
    <s v="46582"/>
    <d v="2025-10-23T00:00:00"/>
    <s v="000000022434741"/>
    <n v="471.36"/>
    <s v="03-124134"/>
    <m/>
    <s v="21.0"/>
    <s v="00036.0"/>
    <s v="91001"/>
    <s v="85000"/>
    <n v="4400"/>
    <n v="9201101"/>
    <n v="3.0575628235233066E-2"/>
    <s v="Furniture for Los Molinos SDC (Room 17).  Stools, desks, shelves etc.  "/>
    <s v="Los Molinos-4-21st Century classroom"/>
  </r>
  <r>
    <s v="Los Molinos-21st Century classroom-FF &amp; E"/>
    <n v="4"/>
    <s v="FF &amp; E"/>
    <x v="7"/>
    <x v="0"/>
    <x v="22"/>
    <x v="26"/>
    <x v="76"/>
    <x v="172"/>
    <s v="2025/26"/>
    <m/>
    <x v="128"/>
    <n v="0"/>
    <n v="867.62"/>
    <s v="46582"/>
    <d v="2025-10-30T00:00:00"/>
    <s v="000000022434741"/>
    <n v="867.62"/>
    <s v="03-124134"/>
    <m/>
    <s v="21.0"/>
    <s v="00036.0"/>
    <s v="91001"/>
    <s v="85000"/>
    <n v="4400"/>
    <n v="9201101"/>
    <n v="5.6279757657529093E-2"/>
    <s v="Furniture for Los Molinos SDC (Room 17).  Stools, desks, shelves etc.  JVER 26*132"/>
    <s v="Los Molinos-4-21st Century classroom"/>
  </r>
  <r>
    <s v="Los Molinos-21st Century classroom-FF &amp; E"/>
    <n v="4"/>
    <s v="FF &amp; E"/>
    <x v="7"/>
    <x v="0"/>
    <x v="22"/>
    <x v="26"/>
    <x v="76"/>
    <x v="36"/>
    <s v="2025/26"/>
    <s v="25-3593"/>
    <x v="128"/>
    <n v="9.2900000000008731"/>
    <n v="9.2900000000008731"/>
    <m/>
    <m/>
    <m/>
    <n v="0"/>
    <s v="03-124134"/>
    <m/>
    <s v="21.0"/>
    <s v="00036.0"/>
    <s v="91001"/>
    <s v="85000"/>
    <n v="4400"/>
    <n v="9201101"/>
    <n v="0"/>
    <s v="Furniture for Los Molinos SDC (Room 17).  Stools, desks, shelves etc.  "/>
    <s v="Los Molinos-4-21st Century classroom"/>
  </r>
  <r>
    <s v="Los Molinos-21st Century classroom-FF &amp; E"/>
    <n v="4"/>
    <s v="FF &amp; E"/>
    <x v="7"/>
    <x v="0"/>
    <x v="22"/>
    <x v="26"/>
    <x v="76"/>
    <x v="31"/>
    <s v="2025/26"/>
    <s v="25-3594"/>
    <x v="129"/>
    <n v="0"/>
    <n v="6875.06"/>
    <s v="45940"/>
    <d v="2025-08-15T00:00:00"/>
    <s v="000000022329959"/>
    <n v="6875.06"/>
    <s v="03-124134"/>
    <m/>
    <s v="21.0"/>
    <s v="00036.0"/>
    <s v="00002"/>
    <s v="81000"/>
    <n v="4300"/>
    <n v="9201101"/>
    <n v="0.5594223394309159"/>
    <s v="Furniture for Los Molinos SDC (Room 18).  Stools, desks, shelves etc.  "/>
    <s v="Los Molinos-4-21st Century classroom"/>
  </r>
  <r>
    <s v="Los Molinos-21st Century classroom-FF &amp; E"/>
    <n v="4"/>
    <s v="FF &amp; E"/>
    <x v="7"/>
    <x v="0"/>
    <x v="22"/>
    <x v="26"/>
    <x v="76"/>
    <x v="31"/>
    <s v="2025/26"/>
    <s v="25-3594"/>
    <x v="129"/>
    <n v="0"/>
    <n v="5414.51"/>
    <s v="45940"/>
    <d v="2025-08-15T00:00:00"/>
    <s v="000000022329959"/>
    <n v="5414.51"/>
    <s v="03-124134"/>
    <m/>
    <s v="21.0"/>
    <s v="00036.0"/>
    <s v="91001"/>
    <s v="85000"/>
    <n v="4400"/>
    <n v="9201101"/>
    <n v="0.44057766056908421"/>
    <s v="Furniture for Los Molinos SDC (Room 18).  Stools, desks, shelves etc.  "/>
    <s v="Los Molinos-4-21st Century classroom"/>
  </r>
  <r>
    <s v="Baldwin-21st Century classroom-FF &amp; E"/>
    <n v="3"/>
    <s v="FF &amp; E"/>
    <x v="14"/>
    <x v="0"/>
    <x v="22"/>
    <x v="26"/>
    <x v="76"/>
    <x v="30"/>
    <s v="2024/25"/>
    <m/>
    <x v="130"/>
    <n v="0"/>
    <n v="145898.74"/>
    <s v="45317"/>
    <d v="2025-05-27T00:00:00"/>
    <s v="000000022205742"/>
    <n v="145898.74"/>
    <s v="03-123988"/>
    <m/>
    <s v="21.0"/>
    <s v="00036.0"/>
    <s v="00002"/>
    <s v="81000"/>
    <n v="4300"/>
    <n v="9021101"/>
    <n v="0.43019292830432376"/>
    <s v="Furniture for Baldwin (14 Rooms).  Stools, desks, shelves etc.  "/>
    <s v="Baldwin-3-21st Century classroom"/>
  </r>
  <r>
    <s v="Baldwin-21st Century classroom-FF &amp; E"/>
    <n v="3"/>
    <s v="FF &amp; E"/>
    <x v="14"/>
    <x v="0"/>
    <x v="22"/>
    <x v="26"/>
    <x v="76"/>
    <x v="86"/>
    <s v="2024/25"/>
    <m/>
    <x v="130"/>
    <n v="0"/>
    <n v="16669.72"/>
    <s v="44724"/>
    <d v="2025-06-05T00:00:00"/>
    <s v="000000022223117"/>
    <n v="16669.72"/>
    <s v="03-123988"/>
    <m/>
    <s v="21.0"/>
    <s v="00036.0"/>
    <s v="00002"/>
    <s v="81000"/>
    <n v="4300"/>
    <n v="9021101"/>
    <n v="4.9151868349330177E-2"/>
    <s v="Furniture for Baldwin (14 Rooms).  Stools, desks, shelves etc.  "/>
    <s v="Baldwin-3-21st Century classroom"/>
  </r>
  <r>
    <s v="Baldwin-21st Century classroom-FF &amp; E"/>
    <n v="3"/>
    <s v="FF &amp; E"/>
    <x v="14"/>
    <x v="0"/>
    <x v="22"/>
    <x v="26"/>
    <x v="76"/>
    <x v="86"/>
    <s v="2024/25"/>
    <m/>
    <x v="130"/>
    <n v="0"/>
    <n v="1522.06"/>
    <s v="45199"/>
    <d v="2025-06-05T00:00:00"/>
    <s v="000000022223117"/>
    <n v="1522.06"/>
    <s v="03-123988"/>
    <m/>
    <s v="21.0"/>
    <s v="00036.0"/>
    <s v="00002"/>
    <s v="81000"/>
    <n v="4300"/>
    <n v="9021101"/>
    <n v="4.4879033804875838E-3"/>
    <s v="Furniture for Baldwin (14 Rooms).  Stools, desks, shelves etc.  "/>
    <s v="Baldwin-3-21st Century classroom"/>
  </r>
  <r>
    <s v="Baldwin-21st Century classroom-FF &amp; E"/>
    <n v="3"/>
    <s v="FF &amp; E"/>
    <x v="14"/>
    <x v="0"/>
    <x v="22"/>
    <x v="26"/>
    <x v="76"/>
    <x v="244"/>
    <s v="2024/25"/>
    <m/>
    <x v="130"/>
    <n v="0"/>
    <n v="7.34"/>
    <s v="45317"/>
    <d v="2025-07-18T00:00:00"/>
    <s v="000000022205742"/>
    <n v="7.34"/>
    <s v="03-123988"/>
    <m/>
    <s v="21.0"/>
    <s v="00036.0"/>
    <s v="00002"/>
    <s v="81000"/>
    <n v="4300"/>
    <n v="9021101"/>
    <n v="2.1642517911763572E-5"/>
    <s v="Furniture for Baldwin (14 Rooms).  Stools, desks, shelves etc.  JVER 26*51"/>
    <s v="Baldwin-3-21st Century classroom"/>
  </r>
  <r>
    <s v="Baldwin-21st Century classroom-FF &amp; E"/>
    <n v="3"/>
    <s v="FF &amp; E"/>
    <x v="14"/>
    <x v="0"/>
    <x v="22"/>
    <x v="26"/>
    <x v="76"/>
    <x v="245"/>
    <s v="2025/26"/>
    <m/>
    <x v="130"/>
    <n v="0"/>
    <n v="84553.58"/>
    <s v="45875"/>
    <d v="2025-08-12T00:00:00"/>
    <s v="000000022324445"/>
    <n v="84553.58"/>
    <s v="03-123988"/>
    <m/>
    <s v="21.0"/>
    <s v="00036.0"/>
    <s v="00002"/>
    <s v="81000"/>
    <n v="4300"/>
    <n v="9021101"/>
    <n v="0.24931231194192566"/>
    <s v="Furniture for Baldwin (14 Rooms).  Stools, desks, shelves etc.  "/>
    <s v="Baldwin-3-21st Century classroom"/>
  </r>
  <r>
    <s v="Baldwin-21st Century classroom-FF &amp; E"/>
    <n v="3"/>
    <s v="FF &amp; E"/>
    <x v="14"/>
    <x v="0"/>
    <x v="22"/>
    <x v="26"/>
    <x v="76"/>
    <x v="246"/>
    <s v="2025/26"/>
    <s v="25-3595"/>
    <x v="130"/>
    <n v="0"/>
    <n v="6594.74"/>
    <s v="45875"/>
    <d v="2025-08-13T00:00:00"/>
    <s v="000000022324445"/>
    <n v="6594.74"/>
    <s v="03-123988"/>
    <m/>
    <s v="21.0"/>
    <s v="00036.0"/>
    <s v="00002"/>
    <s v="81000"/>
    <n v="4300"/>
    <n v="9021101"/>
    <n v="1.9445065200738923E-2"/>
    <s v="Furniture for Baldwin (14 Rooms).  Stools, desks, shelves etc.  JVER 26*85"/>
    <s v="Baldwin-3-21st Century classroom"/>
  </r>
  <r>
    <s v="Baldwin-21st Century classroom-FF &amp; E"/>
    <n v="3"/>
    <s v="FF &amp; E"/>
    <x v="14"/>
    <x v="0"/>
    <x v="22"/>
    <x v="26"/>
    <x v="76"/>
    <x v="30"/>
    <s v="2024/25"/>
    <m/>
    <x v="130"/>
    <n v="0"/>
    <n v="48369.61"/>
    <s v="45317"/>
    <d v="2025-05-27T00:00:00"/>
    <s v="000000022205742"/>
    <n v="48369.61"/>
    <s v="03-123988"/>
    <m/>
    <s v="21.0"/>
    <s v="00036.0"/>
    <s v="91001"/>
    <s v="85000"/>
    <n v="4400"/>
    <n v="9021101"/>
    <n v="0.14262127395231861"/>
    <s v="Furniture for Baldwin (14 Rooms).  Stools, desks, shelves etc.  "/>
    <s v="Baldwin-3-21st Century classroom"/>
  </r>
  <r>
    <s v="Baldwin-21st Century classroom-FF &amp; E"/>
    <n v="3"/>
    <s v="FF &amp; E"/>
    <x v="14"/>
    <x v="0"/>
    <x v="22"/>
    <x v="26"/>
    <x v="76"/>
    <x v="86"/>
    <s v="2024/25"/>
    <m/>
    <x v="130"/>
    <n v="0"/>
    <n v="6031.57"/>
    <s v="44724"/>
    <d v="2025-06-05T00:00:00"/>
    <s v="000000022223117"/>
    <n v="6031.57"/>
    <s v="03-123988"/>
    <m/>
    <s v="21.0"/>
    <s v="00036.0"/>
    <s v="91001"/>
    <s v="85000"/>
    <n v="4400"/>
    <n v="9021101"/>
    <n v="1.7784517951097523E-2"/>
    <s v="Furniture for Baldwin (14 Rooms).  Stools, desks, shelves etc.  "/>
    <s v="Baldwin-3-21st Century classroom"/>
  </r>
  <r>
    <s v="Baldwin-21st Century classroom-FF &amp; E"/>
    <n v="3"/>
    <s v="FF &amp; E"/>
    <x v="14"/>
    <x v="0"/>
    <x v="22"/>
    <x v="26"/>
    <x v="76"/>
    <x v="244"/>
    <s v="2024/25"/>
    <m/>
    <x v="130"/>
    <n v="0"/>
    <n v="-7.34"/>
    <s v="45317"/>
    <d v="2025-07-18T00:00:00"/>
    <s v="000000022205742"/>
    <n v="-7.34"/>
    <s v="03-123988"/>
    <m/>
    <s v="21.0"/>
    <s v="00036.0"/>
    <s v="91001"/>
    <s v="85000"/>
    <n v="4400"/>
    <n v="9021101"/>
    <n v="-2.1642517911763572E-5"/>
    <s v="Furniture for Baldwin (14 Rooms).  Stools, desks, shelves etc.  JVER 26*51"/>
    <s v="Baldwin-3-21st Century classroom"/>
  </r>
  <r>
    <s v="Baldwin-21st Century classroom-FF &amp; E"/>
    <n v="3"/>
    <s v="FF &amp; E"/>
    <x v="14"/>
    <x v="0"/>
    <x v="22"/>
    <x v="26"/>
    <x v="76"/>
    <x v="245"/>
    <s v="2025/26"/>
    <m/>
    <x v="130"/>
    <n v="0"/>
    <n v="28031.460000000003"/>
    <s v="45875"/>
    <d v="2025-08-12T00:00:00"/>
    <s v="000000022324445"/>
    <n v="28031.460000000003"/>
    <s v="03-123988"/>
    <m/>
    <s v="21.0"/>
    <s v="00036.0"/>
    <s v="91001"/>
    <s v="85000"/>
    <n v="4400"/>
    <n v="9021101"/>
    <n v="8.2652775905025094E-2"/>
    <s v="Furniture for Baldwin (14 Rooms).  Stools, desks, shelves etc.  "/>
    <s v="Baldwin-3-21st Century classroom"/>
  </r>
  <r>
    <s v="Baldwin-21st Century classroom-FF &amp; E"/>
    <n v="3"/>
    <s v="FF &amp; E"/>
    <x v="14"/>
    <x v="0"/>
    <x v="22"/>
    <x v="26"/>
    <x v="76"/>
    <x v="36"/>
    <s v="2025/26"/>
    <m/>
    <x v="130"/>
    <n v="0"/>
    <n v="-6594.74"/>
    <s v="45875"/>
    <d v="2027-12-09T00:00:00"/>
    <s v="000000022324445"/>
    <n v="-6594.74"/>
    <s v="03-123988"/>
    <m/>
    <s v="21.0"/>
    <s v="00036.0"/>
    <s v="91001"/>
    <s v="85000"/>
    <n v="4400"/>
    <n v="9021101"/>
    <n v="-1.9445065200738923E-2"/>
    <s v="Furniture for Baldwin (14 Rooms).  Stools, desks, shelves etc.  JVER 26*85"/>
    <s v="Baldwin-3-21st Century classroom"/>
  </r>
  <r>
    <s v="Baldwin-21st Century classroom-FF &amp; E"/>
    <n v="3"/>
    <s v="FF &amp; E"/>
    <x v="14"/>
    <x v="0"/>
    <x v="22"/>
    <x v="26"/>
    <x v="76"/>
    <x v="36"/>
    <s v="2025/26"/>
    <s v="25-3595"/>
    <x v="130"/>
    <n v="8611.4900000000052"/>
    <n v="8611.4900000000052"/>
    <m/>
    <m/>
    <m/>
    <n v="0"/>
    <s v="03-123988"/>
    <m/>
    <s v="21.0"/>
    <s v="00036.0"/>
    <s v="91001"/>
    <s v="85000"/>
    <n v="4400"/>
    <n v="9021101"/>
    <n v="0"/>
    <s v="Furniture for Baldwin (14 Rooms).  Stools, desks, shelves etc.  "/>
    <s v="Baldwin-3-21st Century classroom"/>
  </r>
  <r>
    <s v="Baldwin-21st Century classroom-FF &amp; E"/>
    <n v="3"/>
    <s v="FF &amp; E"/>
    <x v="14"/>
    <x v="0"/>
    <x v="22"/>
    <x v="26"/>
    <x v="76"/>
    <x v="86"/>
    <s v="2024/25"/>
    <m/>
    <x v="131"/>
    <n v="0"/>
    <n v="6487.86"/>
    <s v="44723"/>
    <d v="2025-06-05T00:00:00"/>
    <s v="000000022223117"/>
    <n v="6487.86"/>
    <s v="03-123988"/>
    <m/>
    <s v="21.0"/>
    <s v="00036.0"/>
    <s v="00002"/>
    <s v="81000"/>
    <n v="4300"/>
    <n v="9021101"/>
    <n v="0.49039669473961095"/>
    <s v="Furniture for Baldwin SDC (Room 4).  Stools, desks, shelves etc.  "/>
    <s v="Baldwin-3-21st Century classroom"/>
  </r>
  <r>
    <s v="Baldwin-21st Century classroom-FF &amp; E"/>
    <n v="3"/>
    <s v="FF &amp; E"/>
    <x v="14"/>
    <x v="0"/>
    <x v="22"/>
    <x v="26"/>
    <x v="76"/>
    <x v="247"/>
    <s v="2024/25"/>
    <s v="25-3596"/>
    <x v="131"/>
    <n v="0"/>
    <n v="438.13"/>
    <s v="45197"/>
    <d v="2025-06-11T00:00:00"/>
    <s v="000000022234407"/>
    <n v="438.13"/>
    <s v="03-123988"/>
    <m/>
    <s v="21.0"/>
    <s v="00036.0"/>
    <s v="00002"/>
    <s v="81000"/>
    <n v="4300"/>
    <n v="9021101"/>
    <n v="3.3116852685826412E-2"/>
    <s v="Furniture for Baldwin SDC (Room 4).  Stools, desks, shelves etc.  "/>
    <s v="Baldwin-3-21st Century classroom"/>
  </r>
  <r>
    <s v="Baldwin-21st Century classroom-FF &amp; E"/>
    <n v="3"/>
    <s v="FF &amp; E"/>
    <x v="14"/>
    <x v="0"/>
    <x v="22"/>
    <x v="26"/>
    <x v="76"/>
    <x v="86"/>
    <s v="2024/25"/>
    <s v="25-3596"/>
    <x v="131"/>
    <n v="0"/>
    <n v="6303.83"/>
    <s v="44723"/>
    <d v="2025-06-05T00:00:00"/>
    <s v="000000022223117"/>
    <n v="6303.83"/>
    <s v="03-123988"/>
    <m/>
    <s v="21.0"/>
    <s v="00036.0"/>
    <s v="91001"/>
    <s v="85000"/>
    <n v="4400"/>
    <n v="9021101"/>
    <n v="0.47648645257456262"/>
    <s v="Furniture for Baldwin SDC (Room 4).  Stools, desks, shelves etc.  "/>
    <s v="Baldwin-3-21st Century classroom"/>
  </r>
  <r>
    <s v="Baldwin-21st Century classroom-FF &amp; E"/>
    <n v="3"/>
    <s v="FF &amp; E"/>
    <x v="14"/>
    <x v="0"/>
    <x v="22"/>
    <x v="26"/>
    <x v="76"/>
    <x v="86"/>
    <s v="2024/25"/>
    <m/>
    <x v="132"/>
    <n v="0"/>
    <n v="6696.17"/>
    <s v="44683"/>
    <d v="2025-06-05T00:00:00"/>
    <s v="000000022223117"/>
    <n v="6696.17"/>
    <s v="03-123988"/>
    <m/>
    <s v="21.0"/>
    <s v="00036.0"/>
    <s v="00002"/>
    <s v="81000"/>
    <n v="4300"/>
    <n v="9021101"/>
    <n v="0.5061800627871097"/>
    <s v="Furniture for Baldwin SDC (Room 8).  Stools, desks, shelves etc.  "/>
    <s v="Baldwin-3-21st Century classroom"/>
  </r>
  <r>
    <s v="Baldwin-21st Century classroom-FF &amp; E"/>
    <n v="3"/>
    <s v="FF &amp; E"/>
    <x v="14"/>
    <x v="0"/>
    <x v="22"/>
    <x v="26"/>
    <x v="76"/>
    <x v="86"/>
    <s v="2024/25"/>
    <s v="25-3597"/>
    <x v="132"/>
    <n v="0"/>
    <n v="228.83"/>
    <s v="45026"/>
    <d v="2025-06-05T00:00:00"/>
    <s v="000000022223117"/>
    <n v="228.83"/>
    <s v="03-123988"/>
    <m/>
    <s v="21.0"/>
    <s v="00036.0"/>
    <s v="00002"/>
    <s v="81000"/>
    <n v="4300"/>
    <n v="9021101"/>
    <n v="1.7297826036013767E-2"/>
    <s v="Furniture for Baldwin SDC (Room 8).  Stools, desks, shelves etc.  "/>
    <s v="Baldwin-3-21st Century classroom"/>
  </r>
  <r>
    <s v="Baldwin-21st Century classroom-FF &amp; E"/>
    <n v="3"/>
    <s v="FF &amp; E"/>
    <x v="14"/>
    <x v="0"/>
    <x v="22"/>
    <x v="26"/>
    <x v="76"/>
    <x v="86"/>
    <s v="2024/25"/>
    <m/>
    <x v="132"/>
    <n v="0"/>
    <n v="6095.52"/>
    <s v="44683"/>
    <d v="2025-06-05T00:00:00"/>
    <s v="000000022223117"/>
    <n v="6095.52"/>
    <s v="03-123988"/>
    <m/>
    <s v="21.0"/>
    <s v="00036.0"/>
    <s v="91001"/>
    <s v="85000"/>
    <n v="4400"/>
    <n v="9021101"/>
    <n v="0.4607754427262275"/>
    <s v="Furniture for Baldwin SDC (Room 8).  Stools, desks, shelves etc.  "/>
    <s v="Baldwin-3-21st Century classroom"/>
  </r>
  <r>
    <s v="Baldwin-21st Century classroom-FF &amp; E"/>
    <n v="3"/>
    <s v="FF &amp; E"/>
    <x v="14"/>
    <x v="0"/>
    <x v="22"/>
    <x v="26"/>
    <x v="76"/>
    <x v="86"/>
    <s v="2024/25"/>
    <s v="25-3597"/>
    <x v="132"/>
    <n v="0"/>
    <n v="208.31"/>
    <s v="45026"/>
    <d v="2025-06-05T00:00:00"/>
    <s v="000000022223117"/>
    <n v="208.31"/>
    <s v="03-123988"/>
    <m/>
    <s v="21.0"/>
    <s v="00036.0"/>
    <s v="91001"/>
    <s v="85000"/>
    <n v="4400"/>
    <n v="9021101"/>
    <n v="1.5746668450649075E-2"/>
    <s v="Furniture for Baldwin SDC (Room 8).  Stools, desks, shelves etc.  "/>
    <s v="Baldwin-3-21st Century classroom"/>
  </r>
  <r>
    <s v="California-21st Century classroom-FF &amp; E"/>
    <n v="3"/>
    <s v="FF &amp; E"/>
    <x v="15"/>
    <x v="0"/>
    <x v="22"/>
    <x v="26"/>
    <x v="76"/>
    <x v="86"/>
    <s v="2024/25"/>
    <m/>
    <x v="133"/>
    <n v="0"/>
    <n v="52524.79"/>
    <s v="44685"/>
    <d v="2025-06-05T00:00:00"/>
    <s v="000000022223117"/>
    <n v="52524.79"/>
    <s v="03-123989"/>
    <m/>
    <s v="21.0"/>
    <s v="00036.0"/>
    <s v="00002"/>
    <s v="81000"/>
    <n v="4300"/>
    <n v="9041101"/>
    <n v="0.20451012727297221"/>
    <s v="Furniture for Baldwin SDC (Room 8).  Stools, desks, shelves etc.  "/>
    <s v="California-3-21st Century classroom"/>
  </r>
  <r>
    <s v="California-21st Century classroom-FF &amp; E"/>
    <n v="3"/>
    <s v="FF &amp; E"/>
    <x v="15"/>
    <x v="0"/>
    <x v="22"/>
    <x v="26"/>
    <x v="76"/>
    <x v="86"/>
    <s v="2024/25"/>
    <m/>
    <x v="133"/>
    <n v="0"/>
    <n v="1021.9"/>
    <s v="45024"/>
    <d v="2025-06-05T00:00:00"/>
    <s v="000000022223117"/>
    <n v="1021.9"/>
    <s v="03-123989"/>
    <m/>
    <s v="21.0"/>
    <s v="00036.0"/>
    <s v="00002"/>
    <s v="81000"/>
    <n v="4300"/>
    <n v="9041101"/>
    <n v="3.9788621536659225E-3"/>
    <s v="Furniture for Baldwin SDC (Room 8).  Stools, desks, shelves etc.  "/>
    <s v="California-3-21st Century classroom"/>
  </r>
  <r>
    <s v="California-21st Century classroom-FF &amp; E"/>
    <n v="3"/>
    <s v="FF &amp; E"/>
    <x v="15"/>
    <x v="0"/>
    <x v="22"/>
    <x v="26"/>
    <x v="76"/>
    <x v="248"/>
    <s v="2024/25"/>
    <m/>
    <x v="133"/>
    <n v="0"/>
    <n v="71584.649999999994"/>
    <s v="45731"/>
    <d v="2025-07-11T00:00:00"/>
    <s v="000000022287389"/>
    <n v="71584.649999999994"/>
    <s v="03-123989"/>
    <m/>
    <s v="21.0"/>
    <s v="00036.0"/>
    <s v="00002"/>
    <s v="81000"/>
    <n v="4300"/>
    <n v="9041101"/>
    <n v="0.27872145480812333"/>
    <s v="Furniture for Baldwin SDC (Room 8).  Stools, desks, shelves etc.  "/>
    <s v="California-3-21st Century classroom"/>
  </r>
  <r>
    <s v="California-21st Century classroom-FF &amp; E"/>
    <n v="3"/>
    <s v="FF &amp; E"/>
    <x v="15"/>
    <x v="0"/>
    <x v="22"/>
    <x v="26"/>
    <x v="76"/>
    <x v="249"/>
    <s v="2024/25"/>
    <m/>
    <x v="133"/>
    <n v="0"/>
    <n v="-71584.649999999994"/>
    <s v="45731"/>
    <d v="2025-07-15T00:00:00"/>
    <s v="000000022287389"/>
    <n v="-71584.649999999994"/>
    <s v="03-123989"/>
    <m/>
    <s v="21.0"/>
    <s v="00036.0"/>
    <s v="00002"/>
    <s v="81000"/>
    <n v="4300"/>
    <n v="9041101"/>
    <n v="-0.27872145480812333"/>
    <s v="Furniture for Baldwin SDC (Room 8).  Stools, desks, shelves etc.  Cancelled warrant #22287389"/>
    <s v="California-3-21st Century classroom"/>
  </r>
  <r>
    <s v="California-21st Century classroom-FF &amp; E"/>
    <n v="3"/>
    <s v="FF &amp; E"/>
    <x v="15"/>
    <x v="0"/>
    <x v="22"/>
    <x v="26"/>
    <x v="76"/>
    <x v="244"/>
    <s v="2024/25"/>
    <m/>
    <x v="133"/>
    <n v="0"/>
    <n v="-582.66"/>
    <s v="44685"/>
    <d v="2025-07-18T00:00:00"/>
    <s v="000000022223117"/>
    <n v="-582.66"/>
    <s v="03-123989"/>
    <m/>
    <s v="21.0"/>
    <s v="00036.0"/>
    <s v="00002"/>
    <s v="81000"/>
    <n v="4300"/>
    <n v="9041101"/>
    <n v="-2.2686405934582506E-3"/>
    <s v="Furniture for Baldwin SDC (Room 8).  Stools, desks, shelves etc.  JVER 26*51"/>
    <s v="California-3-21st Century classroom"/>
  </r>
  <r>
    <s v="California-21st Century classroom-FF &amp; E"/>
    <n v="3"/>
    <s v="FF &amp; E"/>
    <x v="15"/>
    <x v="0"/>
    <x v="22"/>
    <x v="26"/>
    <x v="76"/>
    <x v="244"/>
    <s v="2024/25"/>
    <m/>
    <x v="133"/>
    <n v="0"/>
    <n v="289.52"/>
    <s v="45024"/>
    <d v="2025-07-18T00:00:00"/>
    <s v="000000022223117"/>
    <n v="289.52"/>
    <s v="03-123989"/>
    <m/>
    <s v="21.0"/>
    <s v="00036.0"/>
    <s v="00002"/>
    <s v="81000"/>
    <n v="4300"/>
    <n v="9041101"/>
    <n v="1.1272728943432409E-3"/>
    <s v="Furniture for Baldwin SDC (Room 8).  Stools, desks, shelves etc.  JVER 26*51"/>
    <s v="California-3-21st Century classroom"/>
  </r>
  <r>
    <s v="California-21st Century classroom-FF &amp; E"/>
    <n v="3"/>
    <s v="FF &amp; E"/>
    <x v="15"/>
    <x v="0"/>
    <x v="22"/>
    <x v="26"/>
    <x v="76"/>
    <x v="166"/>
    <s v="2024/25"/>
    <m/>
    <x v="133"/>
    <n v="0"/>
    <n v="71200.509999999995"/>
    <s v="45731"/>
    <d v="2025-08-06T00:00:00"/>
    <s v="000000022317350"/>
    <n v="71200.509999999995"/>
    <s v="03-123989"/>
    <m/>
    <s v="21.0"/>
    <s v="00036.0"/>
    <s v="00002"/>
    <s v="81000"/>
    <n v="4300"/>
    <n v="9041101"/>
    <n v="0.27722577019347494"/>
    <s v="Furniture for Baldwin SDC (Room 8).  Stools, desks, shelves etc.  Accrued inv #45731 (JVA 26*215)"/>
    <s v="California-3-21st Century classroom"/>
  </r>
  <r>
    <s v="California-21st Century classroom-FF &amp; E"/>
    <n v="3"/>
    <s v="FF &amp; E"/>
    <x v="15"/>
    <x v="0"/>
    <x v="22"/>
    <x v="26"/>
    <x v="76"/>
    <x v="250"/>
    <s v="2025/26"/>
    <m/>
    <x v="133"/>
    <n v="0"/>
    <n v="68831.58"/>
    <s v="46184"/>
    <d v="2025-09-11T00:00:00"/>
    <s v="000000022366285"/>
    <n v="68831.58"/>
    <s v="03-123989"/>
    <m/>
    <s v="21.0"/>
    <s v="00036.0"/>
    <s v="00002"/>
    <s v="81000"/>
    <n v="4300"/>
    <n v="9041101"/>
    <n v="0.26800212216364444"/>
    <s v="Furniture for Baldwin SDC (Room 8).  Stools, desks, shelves etc.  "/>
    <s v="California-3-21st Century classroom"/>
  </r>
  <r>
    <s v="California-21st Century classroom-FF &amp; E"/>
    <n v="3"/>
    <s v="FF &amp; E"/>
    <x v="15"/>
    <x v="0"/>
    <x v="22"/>
    <x v="26"/>
    <x v="76"/>
    <x v="251"/>
    <s v="2025/26"/>
    <m/>
    <x v="133"/>
    <n v="0"/>
    <n v="2351.73"/>
    <s v="46184"/>
    <d v="2025-09-12T00:00:00"/>
    <s v="000000022366285"/>
    <n v="2351.73"/>
    <s v="03-123989"/>
    <m/>
    <s v="21.0"/>
    <s v="00036.0"/>
    <s v="00002"/>
    <s v="81000"/>
    <n v="4300"/>
    <n v="9041101"/>
    <n v="9.1566782392022306E-3"/>
    <s v="Furniture for Baldwin SDC (Room 8).  Stools, desks, shelves etc.  JVER 26*93"/>
    <s v="California-3-21st Century classroom"/>
  </r>
  <r>
    <s v="California-21st Century classroom-FF &amp; E"/>
    <n v="3"/>
    <s v="FF &amp; E"/>
    <x v="15"/>
    <x v="0"/>
    <x v="22"/>
    <x v="26"/>
    <x v="76"/>
    <x v="36"/>
    <s v="2025/26"/>
    <s v="25-3598"/>
    <x v="133"/>
    <n v="4494.2499999999709"/>
    <n v="4494.2499999999709"/>
    <m/>
    <m/>
    <m/>
    <n v="0"/>
    <s v="03-123989"/>
    <m/>
    <s v="21.0"/>
    <s v="00036.0"/>
    <s v="00002"/>
    <s v="81000"/>
    <n v="4300"/>
    <n v="9041101"/>
    <n v="0"/>
    <s v="Furniture for Baldwin SDC (Room 8).  Stools, desks, shelves etc.  "/>
    <s v="California-3-21st Century classroom"/>
  </r>
  <r>
    <s v="California-21st Century classroom-FF &amp; E"/>
    <n v="3"/>
    <s v="FF &amp; E"/>
    <x v="15"/>
    <x v="0"/>
    <x v="22"/>
    <x v="26"/>
    <x v="76"/>
    <x v="86"/>
    <s v="2024/25"/>
    <m/>
    <x v="133"/>
    <n v="0"/>
    <n v="14881.14"/>
    <s v="44685"/>
    <d v="2025-06-05T00:00:00"/>
    <s v="000000022223117"/>
    <n v="14881.14"/>
    <s v="03-123989"/>
    <m/>
    <s v="21.0"/>
    <s v="00036.0"/>
    <s v="91001"/>
    <s v="85000"/>
    <n v="4400"/>
    <n v="9041101"/>
    <n v="5.7941094773856644E-2"/>
    <s v="Furniture for Baldwin SDC (Room 8).  Stools, desks, shelves etc.  "/>
    <s v="California-3-21st Century classroom"/>
  </r>
  <r>
    <s v="California-21st Century classroom-FF &amp; E"/>
    <n v="3"/>
    <s v="FF &amp; E"/>
    <x v="15"/>
    <x v="0"/>
    <x v="22"/>
    <x v="26"/>
    <x v="76"/>
    <x v="86"/>
    <s v="2024/25"/>
    <m/>
    <x v="133"/>
    <n v="0"/>
    <n v="289.52"/>
    <s v="45024"/>
    <d v="2025-06-05T00:00:00"/>
    <s v="000000022223117"/>
    <n v="289.52"/>
    <s v="03-123989"/>
    <m/>
    <s v="21.0"/>
    <s v="00036.0"/>
    <s v="91001"/>
    <s v="85000"/>
    <n v="4400"/>
    <n v="9041101"/>
    <n v="1.1272728943432409E-3"/>
    <s v="Furniture for Baldwin SDC (Room 8).  Stools, desks, shelves etc.  "/>
    <s v="California-3-21st Century classroom"/>
  </r>
  <r>
    <s v="California-21st Century classroom-FF &amp; E"/>
    <n v="3"/>
    <s v="FF &amp; E"/>
    <x v="15"/>
    <x v="0"/>
    <x v="22"/>
    <x v="26"/>
    <x v="76"/>
    <x v="248"/>
    <s v="2024/25"/>
    <m/>
    <x v="133"/>
    <n v="0"/>
    <n v="20281.12"/>
    <s v="45731"/>
    <d v="2025-07-11T00:00:00"/>
    <s v="000000022287389"/>
    <n v="20281.12"/>
    <s v="03-123989"/>
    <m/>
    <s v="21.0"/>
    <s v="00036.0"/>
    <s v="91001"/>
    <s v="85000"/>
    <n v="4400"/>
    <n v="9041101"/>
    <n v="7.8966416285308746E-2"/>
    <s v="Furniture for Baldwin SDC (Room 8).  Stools, desks, shelves etc.  "/>
    <s v="California-3-21st Century classroom"/>
  </r>
  <r>
    <s v="California-21st Century classroom-FF &amp; E"/>
    <n v="3"/>
    <s v="FF &amp; E"/>
    <x v="15"/>
    <x v="0"/>
    <x v="22"/>
    <x v="26"/>
    <x v="76"/>
    <x v="249"/>
    <s v="2024/25"/>
    <m/>
    <x v="133"/>
    <n v="0"/>
    <n v="-20281.12"/>
    <s v="45731"/>
    <d v="2025-07-15T00:00:00"/>
    <s v="000000022287389"/>
    <n v="-20281.12"/>
    <s v="03-123989"/>
    <m/>
    <s v="21.0"/>
    <s v="00036.0"/>
    <s v="91001"/>
    <s v="85000"/>
    <n v="4400"/>
    <n v="9041101"/>
    <n v="-7.8966416285308746E-2"/>
    <s v="Furniture for Baldwin SDC (Room 8).  Stools, desks, shelves etc.  Cancelled warrant #22287389"/>
    <s v="California-3-21st Century classroom"/>
  </r>
  <r>
    <s v="California-21st Century classroom-FF &amp; E"/>
    <n v="3"/>
    <s v="FF &amp; E"/>
    <x v="15"/>
    <x v="0"/>
    <x v="22"/>
    <x v="26"/>
    <x v="76"/>
    <x v="244"/>
    <s v="2024/25"/>
    <m/>
    <x v="133"/>
    <n v="0"/>
    <n v="582.66"/>
    <s v="44685"/>
    <d v="2025-07-18T00:00:00"/>
    <s v="000000022223117"/>
    <n v="582.66"/>
    <s v="03-123989"/>
    <m/>
    <s v="21.0"/>
    <s v="00036.0"/>
    <s v="91001"/>
    <s v="85000"/>
    <n v="4400"/>
    <n v="9041101"/>
    <n v="2.2686405934582506E-3"/>
    <s v="Furniture for Baldwin SDC (Room 8).  Stools, desks, shelves etc.  JVER 26*51"/>
    <s v="California-3-21st Century classroom"/>
  </r>
  <r>
    <s v="California-21st Century classroom-FF &amp; E"/>
    <n v="3"/>
    <s v="FF &amp; E"/>
    <x v="15"/>
    <x v="0"/>
    <x v="22"/>
    <x v="26"/>
    <x v="76"/>
    <x v="244"/>
    <s v="2024/25"/>
    <m/>
    <x v="133"/>
    <n v="0"/>
    <n v="-289.52"/>
    <s v="45024"/>
    <d v="2025-07-18T00:00:00"/>
    <s v="000000022223117"/>
    <n v="-289.52"/>
    <s v="03-123989"/>
    <m/>
    <s v="21.0"/>
    <s v="00036.0"/>
    <s v="91001"/>
    <s v="85000"/>
    <n v="4400"/>
    <n v="9041101"/>
    <n v="-1.1272728943432409E-3"/>
    <s v="Furniture for Baldwin SDC (Room 8).  Stools, desks, shelves etc.  JVER 26*51"/>
    <s v="California-3-21st Century classroom"/>
  </r>
  <r>
    <s v="California-21st Century classroom-FF &amp; E"/>
    <n v="3"/>
    <s v="FF &amp; E"/>
    <x v="15"/>
    <x v="0"/>
    <x v="22"/>
    <x v="26"/>
    <x v="76"/>
    <x v="166"/>
    <s v="2024/25"/>
    <m/>
    <x v="133"/>
    <n v="0"/>
    <n v="20665.259999999998"/>
    <s v="45731"/>
    <d v="2025-08-06T00:00:00"/>
    <s v="000000022317350"/>
    <n v="20665.259999999998"/>
    <s v="03-123989"/>
    <m/>
    <s v="21.0"/>
    <s v="00036.0"/>
    <s v="91001"/>
    <s v="85000"/>
    <n v="4400"/>
    <n v="9041101"/>
    <n v="8.0462100899957173E-2"/>
    <s v="Furniture for Baldwin SDC (Room 8).  Stools, desks, shelves etc.  Accrued inv #45731 (JVA 26*215)"/>
    <s v="California-3-21st Century classroom"/>
  </r>
  <r>
    <s v="California-21st Century classroom-FF &amp; E"/>
    <n v="3"/>
    <s v="FF &amp; E"/>
    <x v="15"/>
    <x v="0"/>
    <x v="22"/>
    <x v="26"/>
    <x v="76"/>
    <x v="250"/>
    <s v="2025/26"/>
    <m/>
    <x v="133"/>
    <n v="0"/>
    <n v="19501.12"/>
    <s v="46184"/>
    <d v="2025-09-11T00:00:00"/>
    <s v="000000022366285"/>
    <n v="19501.12"/>
    <s v="03-123989"/>
    <m/>
    <s v="21.0"/>
    <s v="00036.0"/>
    <s v="91001"/>
    <s v="85000"/>
    <n v="4400"/>
    <n v="9041101"/>
    <n v="7.592941415216517E-2"/>
    <s v="Furniture for Baldwin SDC (Room 8).  Stools, desks, shelves etc.  "/>
    <s v="California-3-21st Century classroom"/>
  </r>
  <r>
    <s v="California-21st Century classroom-FF &amp; E"/>
    <n v="3"/>
    <s v="FF &amp; E"/>
    <x v="15"/>
    <x v="0"/>
    <x v="22"/>
    <x v="26"/>
    <x v="76"/>
    <x v="251"/>
    <s v="2025/26"/>
    <m/>
    <x v="133"/>
    <n v="0"/>
    <n v="-2351.73"/>
    <s v="46184"/>
    <d v="2025-09-12T00:00:00"/>
    <s v="000000022366285"/>
    <n v="-2351.73"/>
    <s v="03-123989"/>
    <m/>
    <s v="21.0"/>
    <s v="00036.0"/>
    <s v="91001"/>
    <s v="85000"/>
    <n v="4400"/>
    <n v="9041101"/>
    <n v="-9.1566782392022306E-3"/>
    <s v="Furniture for Baldwin SDC (Room 8).  Stools, desks, shelves etc.  JVER 26*93"/>
    <s v="California-3-21st Century classroom"/>
  </r>
  <r>
    <s v="California-21st Century classroom-FF &amp; E"/>
    <n v="3"/>
    <s v="FF &amp; E"/>
    <x v="15"/>
    <x v="0"/>
    <x v="22"/>
    <x v="26"/>
    <x v="76"/>
    <x v="36"/>
    <s v="2025/26"/>
    <s v="25-3598"/>
    <x v="133"/>
    <n v="3422.1500000000087"/>
    <n v="3422.1500000000087"/>
    <m/>
    <m/>
    <m/>
    <n v="0"/>
    <s v="03-123989"/>
    <m/>
    <s v="21.0"/>
    <s v="00036.0"/>
    <s v="91001"/>
    <s v="85000"/>
    <n v="4400"/>
    <n v="9041101"/>
    <n v="0"/>
    <s v="Furniture for Baldwin SDC (Room 8).  Stools, desks, shelves etc.  "/>
    <s v="California-3-21st Century classroom"/>
  </r>
  <r>
    <s v="California-21st Century classroom-FF &amp; E"/>
    <n v="3"/>
    <s v="FF &amp; E"/>
    <x v="15"/>
    <x v="0"/>
    <x v="22"/>
    <x v="26"/>
    <x v="76"/>
    <x v="86"/>
    <s v="2024/25"/>
    <m/>
    <x v="134"/>
    <n v="0"/>
    <n v="6684.15"/>
    <s v="44684"/>
    <d v="2025-06-05T00:00:00"/>
    <s v="000000022223117"/>
    <n v="6684.15"/>
    <s v="03-123989"/>
    <m/>
    <s v="21.0"/>
    <s v="00036.0"/>
    <s v="00002"/>
    <s v="81000"/>
    <n v="4300"/>
    <n v="9041101"/>
    <n v="0.54095733703459414"/>
    <s v="Furniture for Baldwin SDC (Room 8).  Stools, desks, shelves etc.  "/>
    <s v="California-3-21st Century classroom"/>
  </r>
  <r>
    <s v="California-21st Century classroom-FF &amp; E"/>
    <n v="3"/>
    <s v="FF &amp; E"/>
    <x v="15"/>
    <x v="0"/>
    <x v="22"/>
    <x v="26"/>
    <x v="76"/>
    <x v="86"/>
    <s v="2024/25"/>
    <s v="25-3599"/>
    <x v="134"/>
    <n v="0"/>
    <n v="245.15"/>
    <s v="45025"/>
    <d v="2025-06-05T00:00:00"/>
    <s v="000000022223117"/>
    <n v="245.15"/>
    <s v="03-123989"/>
    <m/>
    <s v="21.0"/>
    <s v="00036.0"/>
    <s v="00002"/>
    <s v="81000"/>
    <n v="4300"/>
    <n v="9041101"/>
    <n v="1.9840322430530546E-2"/>
    <s v="Furniture for Baldwin SDC (Room 8).  Stools, desks, shelves etc.  "/>
    <s v="California-3-21st Century classroom"/>
  </r>
  <r>
    <s v="California-21st Century classroom-FF &amp; E"/>
    <n v="3"/>
    <s v="FF &amp; E"/>
    <x v="15"/>
    <x v="0"/>
    <x v="22"/>
    <x v="26"/>
    <x v="76"/>
    <x v="86"/>
    <s v="2024/25"/>
    <m/>
    <x v="134"/>
    <n v="0"/>
    <n v="5234.8599999999997"/>
    <s v="44684"/>
    <d v="2025-06-05T00:00:00"/>
    <s v="000000022223117"/>
    <n v="5234.8599999999997"/>
    <s v="03-123989"/>
    <m/>
    <s v="21.0"/>
    <s v="00036.0"/>
    <s v="91001"/>
    <s v="85000"/>
    <n v="4400"/>
    <n v="9041101"/>
    <n v="0.42366432909927443"/>
    <s v="Furniture for Baldwin SDC (Room 8).  Stools, desks, shelves etc.  "/>
    <s v="California-3-21st Century classroom"/>
  </r>
  <r>
    <s v="California-21st Century classroom-FF &amp; E"/>
    <n v="3"/>
    <s v="FF &amp; E"/>
    <x v="15"/>
    <x v="0"/>
    <x v="22"/>
    <x v="26"/>
    <x v="76"/>
    <x v="86"/>
    <s v="2024/25"/>
    <s v="25-3599"/>
    <x v="134"/>
    <n v="0"/>
    <n v="191.99"/>
    <s v="45025"/>
    <d v="2025-06-05T00:00:00"/>
    <s v="000000022223117"/>
    <n v="191.99"/>
    <s v="03-123989"/>
    <m/>
    <s v="21.0"/>
    <s v="00036.0"/>
    <s v="91001"/>
    <s v="85000"/>
    <n v="4400"/>
    <n v="9041101"/>
    <n v="1.5538011435600897E-2"/>
    <s v="Furniture for Baldwin SDC (Room 8).  Stools, desks, shelves etc.  "/>
    <s v="California-3-21st Century classroom"/>
  </r>
  <r>
    <s v="California-21st Century classroom-FF &amp; E"/>
    <n v="3"/>
    <s v="FF &amp; E"/>
    <x v="15"/>
    <x v="0"/>
    <x v="22"/>
    <x v="26"/>
    <x v="76"/>
    <x v="86"/>
    <s v="2024/25"/>
    <s v="25-3600"/>
    <x v="135"/>
    <n v="0"/>
    <n v="7009.47"/>
    <s v="45198"/>
    <d v="2025-06-05T00:00:00"/>
    <s v="000000022223117"/>
    <n v="7009.47"/>
    <s v="03-123989"/>
    <m/>
    <s v="21.0"/>
    <s v="00036.0"/>
    <s v="00002"/>
    <s v="81000"/>
    <n v="4300"/>
    <n v="9041101"/>
    <n v="0.56307024209834633"/>
    <s v="Furniture for Baldwin SDC (Room 8).  Stools, desks, shelves etc.  "/>
    <s v="California-3-21st Century classroom"/>
  </r>
  <r>
    <s v="California-21st Century classroom-FF &amp; E"/>
    <n v="3"/>
    <s v="FF &amp; E"/>
    <x v="15"/>
    <x v="0"/>
    <x v="22"/>
    <x v="26"/>
    <x v="76"/>
    <x v="86"/>
    <s v="2024/25"/>
    <s v="25-3600"/>
    <x v="135"/>
    <n v="0"/>
    <n v="5439.19"/>
    <s v="45198"/>
    <d v="2025-06-05T00:00:00"/>
    <s v="000000022223117"/>
    <n v="5439.19"/>
    <s v="03-123989"/>
    <m/>
    <s v="21.0"/>
    <s v="00036.0"/>
    <s v="91001"/>
    <s v="85000"/>
    <n v="4400"/>
    <n v="9041101"/>
    <n v="0.43692975790165367"/>
    <s v="Furniture for Baldwin SDC (Room 8).  Stools, desks, shelves etc.  "/>
    <s v="California-3-21st Century classroom"/>
  </r>
  <r>
    <s v="California-21st Century classroom-FF &amp; E"/>
    <n v="3"/>
    <s v="FF &amp; E"/>
    <x v="15"/>
    <x v="0"/>
    <x v="22"/>
    <x v="26"/>
    <x v="76"/>
    <x v="86"/>
    <s v="2024/25"/>
    <s v="25-3601"/>
    <x v="136"/>
    <n v="0"/>
    <n v="6906.38"/>
    <s v="45196"/>
    <d v="2025-06-05T00:00:00"/>
    <s v="000000022223117"/>
    <n v="6906.38"/>
    <s v="03-123989"/>
    <m/>
    <s v="21.0"/>
    <s v="00036.0"/>
    <s v="00002"/>
    <s v="81000"/>
    <n v="4300"/>
    <n v="9041101"/>
    <n v="0.55942217282974616"/>
    <s v="Furniture for Baldwin SDC (Room 8).  Stools, desks, shelves etc.  "/>
    <s v="California-3-21st Century classroom"/>
  </r>
  <r>
    <s v="California-21st Century classroom-FF &amp; E"/>
    <n v="3"/>
    <s v="FF &amp; E"/>
    <x v="15"/>
    <x v="0"/>
    <x v="22"/>
    <x v="26"/>
    <x v="76"/>
    <x v="86"/>
    <s v="2024/25"/>
    <s v="25-3601"/>
    <x v="136"/>
    <n v="0"/>
    <n v="5439.18"/>
    <s v="45196"/>
    <d v="2025-06-05T00:00:00"/>
    <s v="000000022223117"/>
    <n v="5439.18"/>
    <s v="03-123989"/>
    <m/>
    <s v="21.0"/>
    <s v="00036.0"/>
    <s v="91001"/>
    <s v="85000"/>
    <n v="4400"/>
    <n v="9041101"/>
    <n v="0.44057782717025396"/>
    <s v="Furniture for Baldwin SDC (Room 8).  Stools, desks, shelves etc.  "/>
    <s v="California-3-21st Century classroom"/>
  </r>
  <r>
    <s v="Wedgeworth-21st Century classroom-FF &amp; E"/>
    <n v="0"/>
    <s v="FF &amp; E"/>
    <x v="34"/>
    <x v="0"/>
    <x v="22"/>
    <x v="26"/>
    <x v="77"/>
    <x v="82"/>
    <s v="2024/25"/>
    <m/>
    <x v="137"/>
    <n v="0"/>
    <n v="244770.07"/>
    <s v="45098"/>
    <d v="2025-04-10T00:00:00"/>
    <s v="000000022129576"/>
    <n v="244770.07"/>
    <m/>
    <m/>
    <s v="21.0"/>
    <s v="00036.0"/>
    <s v="00002"/>
    <s v="81000"/>
    <n v="4300"/>
    <n v="9351101"/>
    <n v="0.69346404726943334"/>
    <s v="Furniture for Wedgeworth (14 rooms).  Stools, desks, shelves etc.  "/>
    <s v="Wedgeworth-0-21st Century classroom"/>
  </r>
  <r>
    <s v="Wedgeworth-21st Century classroom-FF &amp; E"/>
    <n v="0"/>
    <s v="FF &amp; E"/>
    <x v="34"/>
    <x v="0"/>
    <x v="22"/>
    <x v="26"/>
    <x v="77"/>
    <x v="244"/>
    <s v="2024/25"/>
    <s v="25-4983"/>
    <x v="137"/>
    <n v="0"/>
    <n v="8820.94"/>
    <s v="45098"/>
    <d v="2025-07-18T00:00:00"/>
    <s v="000000022129576"/>
    <n v="8820.94"/>
    <m/>
    <m/>
    <s v="21.0"/>
    <s v="00036.0"/>
    <s v="00002"/>
    <s v="81000"/>
    <n v="4300"/>
    <n v="9351101"/>
    <n v="2.4990819968801068E-2"/>
    <s v="Furniture for Wedgeworth (14 rooms).  Stools, desks, shelves etc.  JVER 26*51"/>
    <s v="Wedgeworth-0-21st Century classroom"/>
  </r>
  <r>
    <s v="Wedgeworth-21st Century classroom-FF &amp; E"/>
    <n v="0"/>
    <s v="FF &amp; E"/>
    <x v="34"/>
    <x v="0"/>
    <x v="22"/>
    <x v="26"/>
    <x v="77"/>
    <x v="82"/>
    <s v="2024/25"/>
    <m/>
    <x v="137"/>
    <n v="0"/>
    <n v="95919.49"/>
    <s v="45098"/>
    <d v="2025-04-10T00:00:00"/>
    <s v="000000022129576"/>
    <n v="95919.49"/>
    <m/>
    <m/>
    <s v="21.0"/>
    <s v="00036.0"/>
    <s v="91001"/>
    <s v="85000"/>
    <n v="4400"/>
    <n v="9351101"/>
    <n v="0.27175184346443965"/>
    <s v="Furniture for Wedgeworth (14 rooms).  Stools, desks, shelves etc.  "/>
    <s v="Wedgeworth-0-21st Century classroom"/>
  </r>
  <r>
    <s v="Wedgeworth-21st Century classroom-FF &amp; E"/>
    <n v="0"/>
    <s v="FF &amp; E"/>
    <x v="34"/>
    <x v="0"/>
    <x v="22"/>
    <x v="26"/>
    <x v="77"/>
    <x v="244"/>
    <s v="2024/25"/>
    <m/>
    <x v="137"/>
    <n v="0"/>
    <n v="-8820.94"/>
    <s v="45098"/>
    <d v="2025-07-18T00:00:00"/>
    <s v="000000022129576"/>
    <n v="-8820.94"/>
    <m/>
    <m/>
    <s v="21.0"/>
    <s v="00036.0"/>
    <s v="91001"/>
    <s v="85000"/>
    <n v="4400"/>
    <n v="9351101"/>
    <n v="-2.4990819968801068E-2"/>
    <s v="Furniture for Wedgeworth (14 rooms).  Stools, desks, shelves etc.  JVER 26*51"/>
    <s v="Wedgeworth-0-21st Century classroom"/>
  </r>
  <r>
    <s v="Wedgeworth-21st Century classroom-FF &amp; E"/>
    <n v="0"/>
    <s v="FF &amp; E"/>
    <x v="34"/>
    <x v="0"/>
    <x v="22"/>
    <x v="26"/>
    <x v="77"/>
    <x v="252"/>
    <s v="2025/26"/>
    <s v="25-4983"/>
    <x v="137"/>
    <n v="12277.649999999994"/>
    <n v="12277.649999999994"/>
    <m/>
    <m/>
    <m/>
    <n v="0"/>
    <m/>
    <m/>
    <s v="21.0"/>
    <s v="00036.0"/>
    <s v="91001"/>
    <s v="85000"/>
    <n v="4400"/>
    <n v="9351101"/>
    <n v="0"/>
    <s v="Furniture for Wedgeworth (14 rooms).  Stools, desks, shelves etc.  "/>
    <s v="Wedgeworth-0-21st Century classroom"/>
  </r>
  <r>
    <s v="Wedgeworth-21st Century classroom-FF &amp; E"/>
    <n v="0"/>
    <s v="FF &amp; E"/>
    <x v="34"/>
    <x v="0"/>
    <x v="22"/>
    <x v="26"/>
    <x v="77"/>
    <x v="253"/>
    <s v="2024/25"/>
    <m/>
    <x v="138"/>
    <n v="0"/>
    <n v="179203.03"/>
    <s v="45099"/>
    <d v="2025-05-08T00:00:00"/>
    <s v="000000022175646"/>
    <n v="179203.03"/>
    <m/>
    <m/>
    <s v="21.0"/>
    <s v="00036.0"/>
    <s v="00002"/>
    <s v="81000"/>
    <n v="4300"/>
    <n v="9351101"/>
    <n v="0.81801769453736384"/>
    <s v="Furniture for Wedgeworth.  Stools, desks, shelves etc.  "/>
    <s v="Wedgeworth-0-21st Century classroom"/>
  </r>
  <r>
    <s v="Wedgeworth-21st Century classroom-FF &amp; E"/>
    <n v="0"/>
    <s v="FF &amp; E"/>
    <x v="34"/>
    <x v="0"/>
    <x v="22"/>
    <x v="26"/>
    <x v="77"/>
    <x v="244"/>
    <s v="2024/25"/>
    <s v="25-5091"/>
    <x v="138"/>
    <n v="0"/>
    <n v="-15754.45"/>
    <s v="45099"/>
    <d v="2025-07-18T00:00:00"/>
    <s v="000000022175646"/>
    <n v="-15754.45"/>
    <m/>
    <m/>
    <s v="21.0"/>
    <s v="00036.0"/>
    <s v="00002"/>
    <s v="81000"/>
    <n v="4300"/>
    <n v="9351101"/>
    <n v="-7.1915183954781192E-2"/>
    <s v="Furniture for Wedgeworth.  Stools, desks, shelves etc.  JVER 26*51"/>
    <s v="Wedgeworth-0-21st Century classroom"/>
  </r>
  <r>
    <s v="Wedgeworth-21st Century classroom-FF &amp; E"/>
    <n v="0"/>
    <s v="FF &amp; E"/>
    <x v="34"/>
    <x v="0"/>
    <x v="22"/>
    <x v="26"/>
    <x v="77"/>
    <x v="253"/>
    <s v="2024/25"/>
    <m/>
    <x v="138"/>
    <n v="0"/>
    <n v="40364.730000000003"/>
    <s v="45099"/>
    <d v="2025-05-08T00:00:00"/>
    <s v="000000022175646"/>
    <n v="40364.730000000003"/>
    <m/>
    <m/>
    <s v="21.0"/>
    <s v="00036.0"/>
    <s v="91001"/>
    <s v="85000"/>
    <n v="4400"/>
    <n v="9351101"/>
    <n v="0.18425505068314507"/>
    <s v="Furniture for Wedgeworth.  Stools, desks, shelves etc.  "/>
    <s v="Wedgeworth-0-21st Century classroom"/>
  </r>
  <r>
    <s v="Wedgeworth-21st Century classroom-FF &amp; E"/>
    <n v="0"/>
    <s v="FF &amp; E"/>
    <x v="34"/>
    <x v="0"/>
    <x v="22"/>
    <x v="26"/>
    <x v="77"/>
    <x v="244"/>
    <s v="2024/25"/>
    <m/>
    <x v="138"/>
    <n v="0"/>
    <n v="15754.45"/>
    <s v="45099"/>
    <d v="2025-07-18T00:00:00"/>
    <s v="000000022175646"/>
    <n v="15754.45"/>
    <m/>
    <m/>
    <s v="21.0"/>
    <s v="00036.0"/>
    <s v="91001"/>
    <s v="85000"/>
    <n v="4400"/>
    <n v="9351101"/>
    <n v="7.1915183954781192E-2"/>
    <s v="Furniture for Wedgeworth.  Stools, desks, shelves etc.  JVER 26*51"/>
    <s v="Wedgeworth-0-21st Century classroom"/>
  </r>
  <r>
    <s v="Wedgeworth-21st Century classroom-FF &amp; E"/>
    <n v="0"/>
    <s v="FF &amp; E"/>
    <x v="34"/>
    <x v="0"/>
    <x v="22"/>
    <x v="26"/>
    <x v="77"/>
    <x v="36"/>
    <s v="2025/26"/>
    <s v="25-5091"/>
    <x v="138"/>
    <n v="2032.7299999999959"/>
    <n v="2032.7299999999959"/>
    <m/>
    <m/>
    <m/>
    <n v="0"/>
    <m/>
    <m/>
    <s v="21.0"/>
    <s v="00036.0"/>
    <s v="91001"/>
    <s v="85000"/>
    <n v="4400"/>
    <n v="9351101"/>
    <n v="0"/>
    <s v="Furniture for Wedgeworth.  Stools, desks, shelves etc.  "/>
    <s v="Wedgeworth-0-21st Century classroom"/>
  </r>
  <r>
    <s v="Lassalette-21st Century classroom-FF &amp; E"/>
    <n v="6"/>
    <s v="FF &amp; E"/>
    <x v="18"/>
    <x v="0"/>
    <x v="22"/>
    <x v="26"/>
    <x v="78"/>
    <x v="254"/>
    <s v="2025/26"/>
    <s v="25-6975"/>
    <x v="139"/>
    <n v="0"/>
    <n v="91134.36"/>
    <s v="46805"/>
    <d v="2025-12-04T00:00:00"/>
    <s v="000000022496855"/>
    <n v="91134.36"/>
    <s v="03-124576"/>
    <m/>
    <s v="21.0"/>
    <s v="00036.0"/>
    <s v="00002"/>
    <s v="81000"/>
    <n v="4300"/>
    <n v="9171101"/>
    <n v="0.77915304054779033"/>
    <s v="Furniture for Lassalette"/>
    <s v="Lassalette-6-21st Century classroom"/>
  </r>
  <r>
    <s v="Lassalette-21st Century classroom-FF &amp; E"/>
    <n v="6"/>
    <s v="FF &amp; E"/>
    <x v="18"/>
    <x v="0"/>
    <x v="22"/>
    <x v="26"/>
    <x v="78"/>
    <x v="254"/>
    <s v="2025/26"/>
    <s v="25-6975"/>
    <x v="139"/>
    <n v="0"/>
    <n v="25831.57"/>
    <s v="46805"/>
    <d v="2025-12-04T00:00:00"/>
    <s v="000000022496855"/>
    <n v="25831.57"/>
    <s v="03-124576"/>
    <m/>
    <s v="21.0"/>
    <s v="00036.0"/>
    <s v="91001"/>
    <s v="85000"/>
    <n v="4400"/>
    <n v="9171101"/>
    <n v="0.22084695945220972"/>
    <s v="Furniture for Lassalette"/>
    <s v="Lassalette-6-21st Century classroom"/>
  </r>
  <r>
    <s v="Lassalette-21st Century classroom-FF &amp; E"/>
    <n v="6"/>
    <s v="FF &amp; E"/>
    <x v="18"/>
    <x v="0"/>
    <x v="22"/>
    <x v="26"/>
    <x v="78"/>
    <x v="255"/>
    <s v="2025/26"/>
    <m/>
    <x v="140"/>
    <n v="0"/>
    <n v="88096.73"/>
    <s v="46003"/>
    <d v="2025-09-09T00:00:00"/>
    <s v="000000022361761"/>
    <n v="88096.73"/>
    <s v="03-124576"/>
    <m/>
    <s v="21.0"/>
    <s v="00036.0"/>
    <s v="00002"/>
    <s v="81000"/>
    <n v="4300"/>
    <n v="9171101"/>
    <n v="0.75260675580617931"/>
    <s v="Furniture for Lassalette"/>
    <s v="Lassalette-6-21st Century classroom"/>
  </r>
  <r>
    <s v="Lassalette-21st Century classroom-FF &amp; E"/>
    <n v="6"/>
    <s v="FF &amp; E"/>
    <x v="18"/>
    <x v="0"/>
    <x v="22"/>
    <x v="26"/>
    <x v="78"/>
    <x v="251"/>
    <s v="2025/26"/>
    <m/>
    <x v="140"/>
    <n v="0"/>
    <n v="-885.51"/>
    <s v="46003"/>
    <d v="2025-09-12T00:00:00"/>
    <s v="000000022361761"/>
    <n v="-885.51"/>
    <s v="03-124576"/>
    <m/>
    <s v="21.0"/>
    <s v="00036.0"/>
    <s v="00002"/>
    <s v="81000"/>
    <n v="4300"/>
    <n v="9171101"/>
    <n v="-7.5648756580854919E-3"/>
    <s v="Furniture for Lassalette.  JVER 26*93"/>
    <s v="Lassalette-6-21st Century classroom"/>
  </r>
  <r>
    <s v="Lassalette-21st Century classroom-FF &amp; E"/>
    <n v="6"/>
    <s v="FF &amp; E"/>
    <x v="18"/>
    <x v="0"/>
    <x v="22"/>
    <x v="26"/>
    <x v="78"/>
    <x v="163"/>
    <s v="2025/26"/>
    <s v="25-6976"/>
    <x v="140"/>
    <n v="3.637978807091713E-12"/>
    <n v="4012.6600000000035"/>
    <s v="46297"/>
    <d v="2025-10-03T00:00:00"/>
    <s v="000000022402316"/>
    <n v="4012.66"/>
    <s v="03-124576"/>
    <m/>
    <s v="21.0"/>
    <s v="00036.0"/>
    <s v="00002"/>
    <s v="81000"/>
    <n v="4300"/>
    <n v="9171101"/>
    <n v="3.4279990014989471E-2"/>
    <s v="Furniture for Lassalette.   Included a reclass of exp from 4400 to 4300 (JVER 26*102) in the amount of $885.51"/>
    <s v="Lassalette-6-21st Century classroom"/>
  </r>
  <r>
    <s v="Lassalette-21st Century classroom-FF &amp; E"/>
    <n v="6"/>
    <s v="FF &amp; E"/>
    <x v="18"/>
    <x v="0"/>
    <x v="22"/>
    <x v="26"/>
    <x v="78"/>
    <x v="255"/>
    <s v="2025/26"/>
    <m/>
    <x v="140"/>
    <n v="0"/>
    <n v="24946.07"/>
    <s v="46003"/>
    <d v="2025-09-09T00:00:00"/>
    <s v="000000022361761"/>
    <n v="24946.07"/>
    <s v="03-124576"/>
    <m/>
    <s v="21.0"/>
    <s v="00036.0"/>
    <s v="91001"/>
    <s v="85000"/>
    <n v="4400"/>
    <n v="9171101"/>
    <n v="0.21311325417883112"/>
    <s v="Furniture for Lassalette"/>
    <s v="Lassalette-6-21st Century classroom"/>
  </r>
  <r>
    <s v="Lassalette-21st Century classroom-FF &amp; E"/>
    <n v="6"/>
    <s v="FF &amp; E"/>
    <x v="18"/>
    <x v="0"/>
    <x v="22"/>
    <x v="26"/>
    <x v="78"/>
    <x v="251"/>
    <s v="2025/26"/>
    <s v="25-6976"/>
    <x v="140"/>
    <n v="0"/>
    <n v="885.51"/>
    <s v="46003"/>
    <d v="2025-09-12T00:00:00"/>
    <s v="000000022361761"/>
    <n v="885.51"/>
    <s v="03-124576"/>
    <m/>
    <s v="21.0"/>
    <s v="00036.0"/>
    <s v="91001"/>
    <s v="85000"/>
    <n v="4400"/>
    <n v="9171101"/>
    <n v="7.5648756580854919E-3"/>
    <s v="Furniture for Lassalette.  JVER 26*93"/>
    <s v="Lassalette-6-21st Century classroom"/>
  </r>
  <r>
    <s v="Lassalette-21st Century classroom-FF &amp; E"/>
    <n v="6"/>
    <s v="FF &amp; E"/>
    <x v="18"/>
    <x v="0"/>
    <x v="22"/>
    <x v="26"/>
    <x v="78"/>
    <x v="255"/>
    <s v="2025/26"/>
    <m/>
    <x v="141"/>
    <n v="0"/>
    <n v="12231.29"/>
    <s v="46002"/>
    <d v="2025-09-09T00:00:00"/>
    <s v="000000022361761"/>
    <n v="12231.29"/>
    <s v="03-124576"/>
    <m/>
    <s v="21.0"/>
    <s v="00036.0"/>
    <s v="00002"/>
    <s v="81000"/>
    <n v="4300"/>
    <n v="9171101"/>
    <n v="0.53397965852480866"/>
    <s v="Furniture for Lassalette"/>
    <s v="Lassalette-6-21st Century classroom"/>
  </r>
  <r>
    <s v="Lassalette-21st Century classroom-FF &amp; E"/>
    <n v="6"/>
    <s v="FF &amp; E"/>
    <x v="18"/>
    <x v="0"/>
    <x v="22"/>
    <x v="26"/>
    <x v="78"/>
    <x v="251"/>
    <s v="2025/26"/>
    <m/>
    <x v="141"/>
    <n v="0"/>
    <n v="736.78"/>
    <s v="46002"/>
    <d v="2025-09-12T00:00:00"/>
    <s v="000000022361761"/>
    <n v="736.78"/>
    <s v="03-124576"/>
    <m/>
    <s v="21.0"/>
    <s v="00036.0"/>
    <s v="00002"/>
    <s v="81000"/>
    <n v="4300"/>
    <n v="9171101"/>
    <n v="3.2165497899886972E-2"/>
    <s v="Furniture for Lassalette.  JVER 26*93"/>
    <s v="Lassalette-6-21st Century classroom"/>
  </r>
  <r>
    <s v="Lassalette-21st Century classroom-FF &amp; E"/>
    <n v="6"/>
    <s v="FF &amp; E"/>
    <x v="18"/>
    <x v="0"/>
    <x v="22"/>
    <x v="26"/>
    <x v="78"/>
    <x v="163"/>
    <s v="2025/26"/>
    <s v="25-6977"/>
    <x v="141"/>
    <n v="0"/>
    <n v="802.53"/>
    <s v="46296"/>
    <d v="2025-10-03T00:00:00"/>
    <s v="000000022402316"/>
    <n v="802.53"/>
    <s v="03-124576"/>
    <m/>
    <s v="21.0"/>
    <s v="00036.0"/>
    <s v="00002"/>
    <s v="81000"/>
    <n v="4300"/>
    <n v="9171101"/>
    <n v="3.5035936140498235E-2"/>
    <s v="Furniture for Lassalette.  Included a reclass of exp from 4400 to 4300 (JVER 26*102) in the amount of $320.06"/>
    <s v="Lassalette-6-21st Century classroom"/>
  </r>
  <r>
    <s v="Lassalette-21st Century classroom-FF &amp; E"/>
    <n v="6"/>
    <s v="FF &amp; E"/>
    <x v="18"/>
    <x v="0"/>
    <x v="22"/>
    <x v="26"/>
    <x v="78"/>
    <x v="255"/>
    <s v="2025/26"/>
    <m/>
    <x v="141"/>
    <n v="0"/>
    <n v="8114.16"/>
    <s v="46002"/>
    <d v="2025-09-09T00:00:00"/>
    <s v="000000022361761"/>
    <n v="8114.16"/>
    <s v="03-124576"/>
    <m/>
    <s v="21.0"/>
    <s v="00036.0"/>
    <s v="91001"/>
    <s v="85000"/>
    <n v="4400"/>
    <n v="9171101"/>
    <n v="0.35423870957320619"/>
    <s v="Furniture for Lassalette"/>
    <s v="Lassalette-6-21st Century classroom"/>
  </r>
  <r>
    <s v="Lassalette-21st Century classroom-FF &amp; E"/>
    <n v="6"/>
    <s v="FF &amp; E"/>
    <x v="18"/>
    <x v="0"/>
    <x v="22"/>
    <x v="26"/>
    <x v="78"/>
    <x v="251"/>
    <s v="2025/26"/>
    <m/>
    <x v="141"/>
    <n v="0"/>
    <n v="-736.78"/>
    <s v="46002"/>
    <d v="2025-09-12T00:00:00"/>
    <s v="000000022361761"/>
    <n v="-736.78"/>
    <s v="03-124576"/>
    <m/>
    <s v="21.0"/>
    <s v="00036.0"/>
    <s v="91001"/>
    <s v="85000"/>
    <n v="4400"/>
    <n v="9171101"/>
    <n v="-3.2165497899886972E-2"/>
    <s v="Furniture for Lassalette.  JVER 26*93"/>
    <s v="Lassalette-6-21st Century classroom"/>
  </r>
  <r>
    <s v="Lassalette-21st Century classroom-FF &amp; E"/>
    <n v="6"/>
    <s v="FF &amp; E"/>
    <x v="18"/>
    <x v="0"/>
    <x v="22"/>
    <x v="26"/>
    <x v="78"/>
    <x v="36"/>
    <s v="2025/26"/>
    <s v="25-6977"/>
    <x v="141"/>
    <n v="1757.9399999999996"/>
    <n v="1757.9399999999996"/>
    <m/>
    <m/>
    <m/>
    <n v="0"/>
    <s v="03-124576"/>
    <m/>
    <s v="21.0"/>
    <s v="00036.0"/>
    <s v="91001"/>
    <s v="85000"/>
    <n v="4400"/>
    <n v="9171101"/>
    <n v="0"/>
    <s v="Furniture for Lassalette"/>
    <s v="Lassalette-6-21st Century classroom"/>
  </r>
  <r>
    <s v="Palm-21st Century classroom-FF &amp; E"/>
    <n v="6"/>
    <s v="FF &amp; E"/>
    <x v="21"/>
    <x v="0"/>
    <x v="22"/>
    <x v="26"/>
    <x v="78"/>
    <x v="256"/>
    <s v="2025/26"/>
    <m/>
    <x v="142"/>
    <n v="0"/>
    <n v="6056.35"/>
    <s v="46840"/>
    <d v="2025-12-11T00:00:00"/>
    <s v="000000022509563"/>
    <n v="6056.35"/>
    <s v="03-124706"/>
    <m/>
    <s v="21.0"/>
    <s v="00036.0"/>
    <s v="00002"/>
    <s v="81000"/>
    <n v="4300"/>
    <n v="9261101"/>
    <n v="0.4889042268074526"/>
    <s v="Furniture for Palm"/>
    <s v="Palm-6-21st Century classroom"/>
  </r>
  <r>
    <s v="Palm-21st Century classroom-FF &amp; E"/>
    <n v="6"/>
    <s v="FF &amp; E"/>
    <x v="21"/>
    <x v="0"/>
    <x v="22"/>
    <x v="26"/>
    <x v="78"/>
    <x v="256"/>
    <s v="2025/26"/>
    <s v="25-6978"/>
    <x v="142"/>
    <n v="0"/>
    <n v="916.73"/>
    <s v="46840"/>
    <d v="2025-12-11T00:00:00"/>
    <s v="000000022509563"/>
    <n v="916.73"/>
    <s v="03-124706"/>
    <m/>
    <s v="21.0"/>
    <s v="00036.0"/>
    <s v="00002"/>
    <s v="81000"/>
    <n v="4300"/>
    <n v="9261101"/>
    <n v="7.4003842552229651E-2"/>
    <s v="Furniture for Palm, JVER 26*253"/>
    <s v="Palm-6-21st Century classroom"/>
  </r>
  <r>
    <s v="Palm-21st Century classroom-FF &amp; E"/>
    <n v="6"/>
    <s v="FF &amp; E"/>
    <x v="21"/>
    <x v="0"/>
    <x v="22"/>
    <x v="26"/>
    <x v="78"/>
    <x v="256"/>
    <s v="2025/26"/>
    <m/>
    <x v="142"/>
    <n v="0"/>
    <n v="6331.25"/>
    <s v="46840"/>
    <d v="2025-12-11T00:00:00"/>
    <s v="000000022509563"/>
    <n v="6331.25"/>
    <s v="03-124706"/>
    <m/>
    <s v="21.0"/>
    <s v="00036.0"/>
    <s v="91001"/>
    <s v="85000"/>
    <n v="4400"/>
    <n v="9261101"/>
    <n v="0.5110957731925474"/>
    <s v="Furniture for Palm"/>
    <s v="Palm-6-21st Century classroom"/>
  </r>
  <r>
    <s v="Palm-21st Century classroom-FF &amp; E"/>
    <n v="6"/>
    <s v="FF &amp; E"/>
    <x v="21"/>
    <x v="0"/>
    <x v="22"/>
    <x v="26"/>
    <x v="78"/>
    <x v="256"/>
    <s v="2025/26"/>
    <s v="25-6978"/>
    <x v="142"/>
    <n v="0"/>
    <n v="-916.73"/>
    <s v="46840"/>
    <d v="2025-12-11T00:00:00"/>
    <s v="000000022509563"/>
    <n v="-916.73"/>
    <s v="03-124706"/>
    <m/>
    <s v="21.0"/>
    <s v="00036.0"/>
    <s v="91001"/>
    <s v="85000"/>
    <n v="4400"/>
    <n v="9261101"/>
    <n v="-7.4003842552229651E-2"/>
    <s v="Furniture for Palm, JVER 26*253"/>
    <s v="Palm-6-21st Century classroom"/>
  </r>
  <r>
    <s v="Palm-21st Century classroom-FF &amp; E"/>
    <n v="6"/>
    <s v="FF &amp; E"/>
    <x v="21"/>
    <x v="0"/>
    <x v="22"/>
    <x v="26"/>
    <x v="78"/>
    <x v="256"/>
    <s v="2025/26"/>
    <s v="25-6979"/>
    <x v="143"/>
    <n v="0"/>
    <n v="6973.08"/>
    <s v="46841"/>
    <d v="2025-12-11T00:00:00"/>
    <s v="000000022509563"/>
    <n v="6973.08"/>
    <s v="03-124706"/>
    <m/>
    <s v="21.0"/>
    <s v="00036.0"/>
    <s v="00002"/>
    <s v="81000"/>
    <n v="4300"/>
    <n v="9261101"/>
    <n v="0.56290806935968229"/>
    <s v="Furniture for Palm"/>
    <s v="Palm-6-21st Century classroom"/>
  </r>
  <r>
    <s v="Palm-21st Century classroom-FF &amp; E"/>
    <n v="6"/>
    <s v="FF &amp; E"/>
    <x v="21"/>
    <x v="0"/>
    <x v="22"/>
    <x v="26"/>
    <x v="78"/>
    <x v="256"/>
    <s v="2025/26"/>
    <s v="25-6979"/>
    <x v="143"/>
    <n v="0"/>
    <n v="5414.52"/>
    <s v="46841"/>
    <d v="2025-12-11T00:00:00"/>
    <s v="000000022509563"/>
    <n v="5414.52"/>
    <s v="03-124706"/>
    <m/>
    <s v="21.0"/>
    <s v="00036.0"/>
    <s v="91001"/>
    <s v="85000"/>
    <n v="4400"/>
    <n v="9261101"/>
    <n v="0.43709193064031776"/>
    <s v="Furniture for Palm"/>
    <s v="Palm-6-21st Century classroom"/>
  </r>
  <r>
    <s v="Palm-21st Century classroom-FF &amp; E"/>
    <n v="6"/>
    <s v="FF &amp; E"/>
    <x v="21"/>
    <x v="0"/>
    <x v="22"/>
    <x v="26"/>
    <x v="78"/>
    <x v="256"/>
    <s v="2025/26"/>
    <s v="25-6980"/>
    <x v="144"/>
    <n v="0"/>
    <n v="129280.41"/>
    <s v="46838"/>
    <d v="2025-12-11T00:00:00"/>
    <s v="000000022509563"/>
    <n v="129280.41"/>
    <s v="03-124706"/>
    <m/>
    <s v="21.0"/>
    <s v="00036.0"/>
    <s v="00002"/>
    <s v="81000"/>
    <n v="4300"/>
    <n v="9261101"/>
    <n v="0.77811848441441678"/>
    <s v="Furniture for Palm"/>
    <s v="Palm-6-21st Century classroom"/>
  </r>
  <r>
    <s v="Palm-21st Century classroom-FF &amp; E"/>
    <n v="6"/>
    <s v="FF &amp; E"/>
    <x v="21"/>
    <x v="0"/>
    <x v="22"/>
    <x v="26"/>
    <x v="78"/>
    <x v="256"/>
    <s v="2025/26"/>
    <s v="25-6980"/>
    <x v="144"/>
    <n v="0"/>
    <n v="36864.480000000003"/>
    <s v="46838"/>
    <d v="2025-12-11T00:00:00"/>
    <s v="000000022509563"/>
    <n v="36864.480000000003"/>
    <s v="03-124706"/>
    <m/>
    <s v="21.0"/>
    <s v="00036.0"/>
    <s v="91001"/>
    <s v="85000"/>
    <n v="4400"/>
    <n v="9261101"/>
    <n v="0.22188151558558317"/>
    <s v="Furniture for Palm"/>
    <s v="Palm-6-21st Century classroom"/>
  </r>
  <r>
    <s v="Palm-21st Century classroom-FF &amp; E"/>
    <n v="6"/>
    <s v="FF &amp; E"/>
    <x v="21"/>
    <x v="0"/>
    <x v="22"/>
    <x v="26"/>
    <x v="78"/>
    <x v="256"/>
    <s v="2025/26"/>
    <s v="25-6981"/>
    <x v="145"/>
    <n v="0"/>
    <n v="73834.570000000007"/>
    <s v="46839"/>
    <d v="2025-12-11T00:00:00"/>
    <s v="000000022509563"/>
    <n v="73834.570000000007"/>
    <s v="03-124706"/>
    <m/>
    <s v="21.0"/>
    <s v="00036.0"/>
    <s v="00002"/>
    <s v="81000"/>
    <n v="4300"/>
    <n v="9261101"/>
    <n v="0.77802505564015345"/>
    <s v="Furniture for Palm"/>
    <s v="Palm-6-21st Century classroom"/>
  </r>
  <r>
    <s v="Palm-21st Century classroom-FF &amp; E"/>
    <n v="6"/>
    <s v="FF &amp; E"/>
    <x v="21"/>
    <x v="0"/>
    <x v="22"/>
    <x v="26"/>
    <x v="78"/>
    <x v="256"/>
    <s v="2025/26"/>
    <s v="25-6981"/>
    <x v="145"/>
    <n v="0"/>
    <n v="21065.42"/>
    <s v="46839"/>
    <d v="2025-12-11T00:00:00"/>
    <s v="000000022509563"/>
    <n v="21065.42"/>
    <s v="03-124706"/>
    <m/>
    <s v="21.0"/>
    <s v="00036.0"/>
    <s v="91001"/>
    <s v="85000"/>
    <n v="4400"/>
    <n v="9261101"/>
    <n v="0.22197494435984658"/>
    <s v="Furniture for Palm"/>
    <s v="Palm-6-21st Century classroom"/>
  </r>
  <r>
    <s v="Fairgrove-21st Century classroom-FF &amp; E"/>
    <n v="4"/>
    <s v="FF &amp; E"/>
    <x v="20"/>
    <x v="0"/>
    <x v="22"/>
    <x v="26"/>
    <x v="78"/>
    <x v="250"/>
    <s v="2025/26"/>
    <s v="25-6982"/>
    <x v="146"/>
    <n v="0"/>
    <n v="111256.43"/>
    <s v="46266"/>
    <d v="2025-09-11T00:00:00"/>
    <s v="000000022366285"/>
    <n v="111256.43"/>
    <s v="03-124582"/>
    <m/>
    <s v="21.0"/>
    <s v="00036.0"/>
    <s v="00002"/>
    <s v="81000"/>
    <n v="4300"/>
    <n v="9091101"/>
    <n v="0.77802509970208766"/>
    <s v="Furniture for Fairgrove"/>
    <s v="Fairgrove-4-21st Century classroom"/>
  </r>
  <r>
    <s v="Fairgrove-21st Century classroom-FF &amp; E"/>
    <n v="4"/>
    <s v="FF &amp; E"/>
    <x v="20"/>
    <x v="0"/>
    <x v="22"/>
    <x v="26"/>
    <x v="78"/>
    <x v="250"/>
    <s v="2025/26"/>
    <s v="25-6982"/>
    <x v="146"/>
    <n v="0"/>
    <n v="31742.080000000002"/>
    <s v="46266"/>
    <d v="2025-09-11T00:00:00"/>
    <s v="000000022366285"/>
    <n v="31742.080000000002"/>
    <s v="03-124582"/>
    <m/>
    <s v="21.0"/>
    <s v="00036.0"/>
    <s v="91001"/>
    <s v="85000"/>
    <n v="4400"/>
    <n v="9091101"/>
    <n v="0.2219749002979122"/>
    <s v="Furniture for Fairgrove"/>
    <s v="Fairgrove-4-21st Century classroom"/>
  </r>
  <r>
    <s v="Fairgrove-21st Century classroom-FF &amp; E"/>
    <n v="4"/>
    <s v="FF &amp; E"/>
    <x v="20"/>
    <x v="0"/>
    <x v="22"/>
    <x v="26"/>
    <x v="78"/>
    <x v="250"/>
    <s v="2025/26"/>
    <s v="25-6983"/>
    <x v="147"/>
    <n v="0"/>
    <n v="148422.17000000001"/>
    <s v="46265"/>
    <d v="2025-09-11T00:00:00"/>
    <s v="000000022366285"/>
    <n v="148422.17000000001"/>
    <s v="03-124582"/>
    <m/>
    <s v="21.0"/>
    <s v="00036.0"/>
    <s v="00002"/>
    <s v="81000"/>
    <n v="4300"/>
    <n v="9091101"/>
    <n v="0.77811851784901875"/>
    <s v="Furniture for Fairgrove"/>
    <s v="Fairgrove-4-21st Century classroom"/>
  </r>
  <r>
    <s v="Fairgrove-21st Century classroom-FF &amp; E"/>
    <n v="4"/>
    <s v="FF &amp; E"/>
    <x v="20"/>
    <x v="0"/>
    <x v="22"/>
    <x v="26"/>
    <x v="78"/>
    <x v="250"/>
    <s v="2025/26"/>
    <s v="25-6983"/>
    <x v="147"/>
    <n v="0"/>
    <n v="42322.77"/>
    <s v="46265"/>
    <d v="2025-09-11T00:00:00"/>
    <s v="000000022366285"/>
    <n v="42322.77"/>
    <s v="03-124582"/>
    <m/>
    <s v="21.0"/>
    <s v="00036.0"/>
    <s v="91001"/>
    <s v="85000"/>
    <n v="4400"/>
    <n v="9091101"/>
    <n v="0.22188148215098127"/>
    <s v="Furniture for Fairgrove"/>
    <s v="Fairgrove-4-21st Century classroom"/>
  </r>
  <r>
    <s v="Fairgrove-21st Century classroom-FF &amp; E"/>
    <n v="4"/>
    <s v="FF &amp; E"/>
    <x v="20"/>
    <x v="0"/>
    <x v="22"/>
    <x v="26"/>
    <x v="78"/>
    <x v="257"/>
    <s v="2025/26"/>
    <m/>
    <x v="148"/>
    <n v="0"/>
    <n v="158886.79"/>
    <s v="46937"/>
    <d v="2026-04-20T00:00:00"/>
    <s v="000000022704537"/>
    <n v="158886.79"/>
    <s v="03-124582"/>
    <m/>
    <s v="21.0"/>
    <s v="00036.0"/>
    <s v="00002"/>
    <s v="81000"/>
    <n v="4300"/>
    <n v="9091101"/>
    <n v="0.7502082366870052"/>
    <s v="Furniture for Fairgrove"/>
    <s v="Fairgrove-4-21st Century classroom"/>
  </r>
  <r>
    <s v="Fairgrove-21st Century classroom-FF &amp; E"/>
    <n v="4"/>
    <s v="FF &amp; E"/>
    <x v="20"/>
    <x v="0"/>
    <x v="22"/>
    <x v="26"/>
    <x v="78"/>
    <x v="257"/>
    <s v="2025/26"/>
    <s v="25-6984"/>
    <x v="148"/>
    <n v="0"/>
    <n v="52903.46"/>
    <s v="46937"/>
    <d v="2026-04-20T00:00:00"/>
    <s v="000000022704537"/>
    <n v="52903.46"/>
    <s v="03-124582"/>
    <m/>
    <s v="21.0"/>
    <s v="00036.0"/>
    <s v="00002"/>
    <s v="81000"/>
    <n v="4300"/>
    <n v="9091101"/>
    <n v="0.2497917633129948"/>
    <s v="Furniture for Fairgrove.  JVA 26*1102"/>
    <s v="Fairgrove-4-21st Century classroom"/>
  </r>
  <r>
    <s v="Fairgrove-21st Century classroom-FF &amp; E"/>
    <n v="4"/>
    <s v="FF &amp; E"/>
    <x v="20"/>
    <x v="0"/>
    <x v="22"/>
    <x v="26"/>
    <x v="78"/>
    <x v="257"/>
    <s v="2025/26"/>
    <m/>
    <x v="148"/>
    <n v="0"/>
    <n v="52903.46"/>
    <s v="46937"/>
    <d v="2026-04-20T00:00:00"/>
    <s v="000000022704537"/>
    <n v="52903.46"/>
    <s v="03-124582"/>
    <m/>
    <s v="21.0"/>
    <s v="00036.0"/>
    <s v="91001"/>
    <s v="85000"/>
    <n v="4400"/>
    <n v="9091101"/>
    <n v="0.2497917633129948"/>
    <s v="Furniture for Fairgrove"/>
    <s v="Fairgrove-4-21st Century classroom"/>
  </r>
  <r>
    <s v="Fairgrove-21st Century classroom-FF &amp; E"/>
    <n v="4"/>
    <s v="FF &amp; E"/>
    <x v="20"/>
    <x v="0"/>
    <x v="22"/>
    <x v="26"/>
    <x v="78"/>
    <x v="257"/>
    <s v="2025/26"/>
    <s v="25-6984"/>
    <x v="148"/>
    <n v="0"/>
    <n v="-52903.46"/>
    <s v="46937"/>
    <d v="2026-04-20T00:00:00"/>
    <s v="000000022704537"/>
    <n v="-52903.46"/>
    <s v="03-124582"/>
    <m/>
    <s v="21.0"/>
    <s v="00036.0"/>
    <s v="91001"/>
    <s v="85000"/>
    <n v="4400"/>
    <n v="9091101"/>
    <n v="-0.2497917633129948"/>
    <s v="Furniture for Fairgrove.  JVA 26*1102"/>
    <s v="Fairgrove-4-21st Century classroom"/>
  </r>
  <r>
    <s v="Fairgrove-21st Century classroom-FF &amp; E"/>
    <n v="4"/>
    <s v="FF &amp; E"/>
    <x v="20"/>
    <x v="0"/>
    <x v="22"/>
    <x v="26"/>
    <x v="78"/>
    <x v="257"/>
    <s v="2025/26"/>
    <m/>
    <x v="149"/>
    <n v="0"/>
    <n v="5585.81"/>
    <s v="46938"/>
    <d v="2026-04-20T00:00:00"/>
    <s v="000000022704537"/>
    <n v="5585.81"/>
    <s v="03-124582"/>
    <m/>
    <s v="21.0"/>
    <s v="00036.0"/>
    <s v="00002"/>
    <s v="81000"/>
    <n v="4300"/>
    <n v="9091101"/>
    <n v="0.51358291897140174"/>
    <s v="Furniture for Fairgrove"/>
    <s v="Fairgrove-4-21st Century classroom"/>
  </r>
  <r>
    <s v="Fairgrove-21st Century classroom-FF &amp; E"/>
    <n v="4"/>
    <s v="FF &amp; E"/>
    <x v="20"/>
    <x v="0"/>
    <x v="22"/>
    <x v="26"/>
    <x v="78"/>
    <x v="257"/>
    <s v="2025/26"/>
    <s v="25-6985"/>
    <x v="149"/>
    <n v="0"/>
    <n v="5290.35"/>
    <s v="46938"/>
    <d v="2026-04-20T00:00:00"/>
    <s v="000000022704537"/>
    <n v="5290.35"/>
    <s v="03-124582"/>
    <m/>
    <s v="21.0"/>
    <s v="00036.0"/>
    <s v="00002"/>
    <s v="81000"/>
    <n v="4300"/>
    <n v="9091101"/>
    <n v="0.48641708102859837"/>
    <s v="Furniture for Fairgrove.  JVA 26*1102"/>
    <s v="Fairgrove-4-21st Century classroom"/>
  </r>
  <r>
    <s v="Fairgrove-21st Century classroom-FF &amp; E"/>
    <n v="4"/>
    <s v="FF &amp; E"/>
    <x v="20"/>
    <x v="0"/>
    <x v="22"/>
    <x v="26"/>
    <x v="78"/>
    <x v="257"/>
    <s v="2025/26"/>
    <m/>
    <x v="149"/>
    <n v="0"/>
    <n v="5290.35"/>
    <s v="46938"/>
    <d v="2026-04-20T00:00:00"/>
    <s v="000000022704537"/>
    <n v="5290.35"/>
    <s v="03-124582"/>
    <m/>
    <s v="21.0"/>
    <s v="00036.0"/>
    <s v="91001"/>
    <s v="85000"/>
    <n v="4400"/>
    <n v="9091101"/>
    <n v="0.48641708102859837"/>
    <s v="Furniture for Fairgrove"/>
    <s v="Fairgrove-4-21st Century classroom"/>
  </r>
  <r>
    <s v="Fairgrove-21st Century classroom-FF &amp; E"/>
    <n v="4"/>
    <s v="FF &amp; E"/>
    <x v="20"/>
    <x v="0"/>
    <x v="22"/>
    <x v="26"/>
    <x v="78"/>
    <x v="257"/>
    <s v="2025/26"/>
    <s v="25-6985"/>
    <x v="149"/>
    <n v="0"/>
    <n v="-5290.35"/>
    <s v="46938"/>
    <d v="2026-04-20T00:00:00"/>
    <s v="000000022704537"/>
    <n v="-5290.35"/>
    <s v="03-124582"/>
    <m/>
    <s v="21.0"/>
    <s v="00036.0"/>
    <s v="91001"/>
    <s v="85000"/>
    <n v="4400"/>
    <n v="9091101"/>
    <n v="-0.48641708102859837"/>
    <s v="Furniture for Fairgrove.  JVA 26*1102"/>
    <s v="Fairgrove-4-21st Century classroom"/>
  </r>
  <r>
    <s v="Fairgrove-21st Century classroom-FF &amp; E"/>
    <n v="4"/>
    <s v="FF &amp; E"/>
    <x v="20"/>
    <x v="0"/>
    <x v="22"/>
    <x v="26"/>
    <x v="78"/>
    <x v="257"/>
    <s v="2025/26"/>
    <m/>
    <x v="150"/>
    <n v="0"/>
    <n v="14009.71"/>
    <s v="46939"/>
    <d v="2026-04-20T00:00:00"/>
    <s v="000000022704537"/>
    <n v="14009.71"/>
    <s v="03-124582"/>
    <m/>
    <s v="21.0"/>
    <s v="00036.0"/>
    <s v="00002"/>
    <s v="81000"/>
    <n v="4300"/>
    <n v="9091101"/>
    <n v="0.55556234105571722"/>
    <s v="Furniture for Fairgrove"/>
    <s v="Fairgrove-4-21st Century classroom"/>
  </r>
  <r>
    <s v="Fairgrove-21st Century classroom-FF &amp; E"/>
    <n v="4"/>
    <s v="FF &amp; E"/>
    <x v="20"/>
    <x v="0"/>
    <x v="22"/>
    <x v="26"/>
    <x v="78"/>
    <x v="257"/>
    <s v="2025/26"/>
    <s v="25-6986"/>
    <x v="150"/>
    <n v="0"/>
    <n v="11207.46"/>
    <s v="46939"/>
    <d v="2026-04-20T00:00:00"/>
    <s v="000000022704537"/>
    <n v="11207.46"/>
    <s v="03-124582"/>
    <m/>
    <s v="21.0"/>
    <s v="00036.0"/>
    <s v="00002"/>
    <s v="81000"/>
    <n v="4300"/>
    <n v="9091101"/>
    <n v="0.44443765894428278"/>
    <s v="Furniture for Fairgrove.  JVA 26*1102"/>
    <s v="Fairgrove-4-21st Century classroom"/>
  </r>
  <r>
    <s v="Fairgrove-21st Century classroom-FF &amp; E"/>
    <n v="4"/>
    <s v="FF &amp; E"/>
    <x v="20"/>
    <x v="0"/>
    <x v="22"/>
    <x v="26"/>
    <x v="78"/>
    <x v="257"/>
    <s v="2025/26"/>
    <m/>
    <x v="150"/>
    <n v="0"/>
    <n v="11207.46"/>
    <s v="46939"/>
    <d v="2026-04-20T00:00:00"/>
    <s v="000000022704537"/>
    <n v="11207.46"/>
    <s v="03-124582"/>
    <m/>
    <s v="21.0"/>
    <s v="00036.0"/>
    <s v="91001"/>
    <s v="85000"/>
    <n v="4400"/>
    <n v="9091101"/>
    <n v="0.44443765894428278"/>
    <s v="Furniture for Fairgrove"/>
    <s v="Fairgrove-4-21st Century classroom"/>
  </r>
  <r>
    <s v="Fairgrove-21st Century classroom-FF &amp; E"/>
    <n v="4"/>
    <s v="FF &amp; E"/>
    <x v="20"/>
    <x v="0"/>
    <x v="22"/>
    <x v="26"/>
    <x v="78"/>
    <x v="257"/>
    <s v="2025/26"/>
    <s v="25-6986"/>
    <x v="150"/>
    <n v="0"/>
    <n v="-11207.46"/>
    <s v="46939"/>
    <d v="2026-04-20T00:00:00"/>
    <s v="000000022704537"/>
    <n v="-11207.46"/>
    <s v="03-124582"/>
    <m/>
    <s v="21.0"/>
    <s v="00036.0"/>
    <s v="91001"/>
    <s v="85000"/>
    <n v="4400"/>
    <n v="9091101"/>
    <n v="-0.44443765894428278"/>
    <s v="Furniture for Fairgrove.  JVA 26*1102"/>
    <s v="Fairgrove-4-21st Century classroom"/>
  </r>
  <r>
    <s v="Sierra Vista-21st Century classroom-FF &amp; E"/>
    <n v="8"/>
    <s v="FF &amp; E"/>
    <x v="13"/>
    <x v="0"/>
    <x v="22"/>
    <x v="26"/>
    <x v="78"/>
    <x v="163"/>
    <s v="2025/26"/>
    <m/>
    <x v="151"/>
    <n v="0"/>
    <n v="802.53"/>
    <s v="46298"/>
    <d v="2025-10-03T00:00:00"/>
    <n v="22402316"/>
    <n v="802.53"/>
    <s v="03-124623"/>
    <m/>
    <s v="21.0"/>
    <s v="00036.0"/>
    <s v="00002"/>
    <s v="81000"/>
    <n v="4300"/>
    <n v="9281101"/>
    <n v="3.4673966722013325E-2"/>
    <s v="Furniture for Sierra Vista.  Included a reclass of exp from 4400 to 4300 (JVER 26*102) in the amount of $316.76"/>
    <s v="Sierra Vista-8-21st Century classroom"/>
  </r>
  <r>
    <s v="Sierra Vista-21st Century classroom-FF &amp; E"/>
    <n v="8"/>
    <s v="FF &amp; E"/>
    <x v="13"/>
    <x v="0"/>
    <x v="22"/>
    <x v="26"/>
    <x v="78"/>
    <x v="254"/>
    <s v="2025/26"/>
    <m/>
    <x v="151"/>
    <n v="0"/>
    <n v="13523.94"/>
    <s v="45777"/>
    <d v="2025-12-04T00:00:00"/>
    <n v="22496855"/>
    <n v="13523.94"/>
    <s v="03-124623"/>
    <m/>
    <s v="21.0"/>
    <s v="00036.0"/>
    <s v="00002"/>
    <s v="81000"/>
    <n v="4300"/>
    <n v="9281101"/>
    <n v="0.58431291728721035"/>
    <s v="Furniture for Sierra Vista"/>
    <s v="Sierra Vista-8-21st Century classroom"/>
  </r>
  <r>
    <s v="Sierra Vista-21st Century classroom-FF &amp; E"/>
    <n v="8"/>
    <s v="FF &amp; E"/>
    <x v="13"/>
    <x v="0"/>
    <x v="22"/>
    <x v="26"/>
    <x v="78"/>
    <x v="254"/>
    <s v="2025/26"/>
    <s v="25-6987"/>
    <x v="151"/>
    <n v="0"/>
    <n v="-316.77"/>
    <s v="45777"/>
    <d v="2025-12-04T00:00:00"/>
    <n v="22496855"/>
    <n v="-316.77"/>
    <s v="03-124623"/>
    <m/>
    <s v="21.0"/>
    <s v="00036.0"/>
    <s v="00002"/>
    <s v="81000"/>
    <n v="4300"/>
    <n v="9281101"/>
    <n v="-1.3686307600379002E-2"/>
    <s v="Furniture for Sierra Vista, JVER 26*277"/>
    <s v="Sierra Vista-8-21st Century classroom"/>
  </r>
  <r>
    <s v="Sierra Vista-21st Century classroom-FF &amp; E"/>
    <n v="8"/>
    <s v="FF &amp; E"/>
    <x v="13"/>
    <x v="0"/>
    <x v="22"/>
    <x v="26"/>
    <x v="78"/>
    <x v="254"/>
    <s v="2025/26"/>
    <m/>
    <x v="151"/>
    <n v="0"/>
    <n v="8818.5499999999993"/>
    <s v="45777"/>
    <d v="2025-12-04T00:00:00"/>
    <n v="22496855"/>
    <n v="8818.5499999999993"/>
    <s v="03-124623"/>
    <m/>
    <s v="21.0"/>
    <s v="00036.0"/>
    <s v="91001"/>
    <s v="85000"/>
    <n v="4400"/>
    <n v="9281101"/>
    <n v="0.38101268393257642"/>
    <s v="Furniture for Sierra Vista"/>
    <s v="Sierra Vista-8-21st Century classroom"/>
  </r>
  <r>
    <s v="Sierra Vista-21st Century classroom-FF &amp; E"/>
    <n v="8"/>
    <s v="FF &amp; E"/>
    <x v="13"/>
    <x v="0"/>
    <x v="22"/>
    <x v="26"/>
    <x v="78"/>
    <x v="254"/>
    <s v="2025/26"/>
    <s v="25-6987"/>
    <x v="151"/>
    <n v="0"/>
    <n v="316.77"/>
    <s v="45777"/>
    <d v="2025-12-04T00:00:00"/>
    <n v="22496855"/>
    <n v="316.77"/>
    <s v="03-124623"/>
    <m/>
    <s v="21.0"/>
    <s v="00036.0"/>
    <s v="91001"/>
    <s v="85000"/>
    <n v="4400"/>
    <n v="9281101"/>
    <n v="1.3686307600379002E-2"/>
    <s v="Furniture for Sierra Vista, JVER 26*277"/>
    <s v="Sierra Vista-8-21st Century classroom"/>
  </r>
  <r>
    <s v="Sierra Vista-21st Century classroom-FF &amp; E"/>
    <n v="8"/>
    <s v="FF &amp; E"/>
    <x v="13"/>
    <x v="0"/>
    <x v="22"/>
    <x v="26"/>
    <x v="78"/>
    <x v="163"/>
    <s v="2025/26"/>
    <m/>
    <x v="152"/>
    <n v="0"/>
    <n v="401.27"/>
    <s v="46300"/>
    <d v="2025-10-03T00:00:00"/>
    <s v="000000022402316"/>
    <n v="401.27"/>
    <s v="03-124623"/>
    <m/>
    <s v="21.0"/>
    <s v="00036.0"/>
    <s v="00002"/>
    <s v="81000"/>
    <n v="4300"/>
    <n v="9281101"/>
    <n v="1.9270083228203557E-2"/>
    <s v="Furniture for Sierra Vista.  Included a reclass of exp from 4400 to 4300 (JVER 26*102) in the amount of $99.56"/>
    <s v="Sierra Vista-8-21st Century classroom"/>
  </r>
  <r>
    <s v="Sierra Vista-21st Century classroom-FF &amp; E"/>
    <n v="8"/>
    <s v="FF &amp; E"/>
    <x v="13"/>
    <x v="0"/>
    <x v="22"/>
    <x v="26"/>
    <x v="78"/>
    <x v="254"/>
    <s v="2025/26"/>
    <m/>
    <x v="152"/>
    <n v="0"/>
    <n v="15355.44"/>
    <s v="45779"/>
    <d v="2025-12-04T00:00:00"/>
    <s v="000000022496855"/>
    <n v="15355.44"/>
    <s v="03-124623"/>
    <m/>
    <s v="21.0"/>
    <s v="00036.0"/>
    <s v="00002"/>
    <s v="81000"/>
    <n v="4300"/>
    <n v="9281101"/>
    <n v="0.7374102395037907"/>
    <s v="Furniture for Sierra Vista"/>
    <s v="Sierra Vista-8-21st Century classroom"/>
  </r>
  <r>
    <s v="Sierra Vista-21st Century classroom-FF &amp; E"/>
    <n v="8"/>
    <s v="FF &amp; E"/>
    <x v="13"/>
    <x v="0"/>
    <x v="22"/>
    <x v="26"/>
    <x v="78"/>
    <x v="254"/>
    <s v="2025/26"/>
    <s v="25-6988"/>
    <x v="152"/>
    <n v="0"/>
    <n v="-99.56"/>
    <s v="45779"/>
    <d v="2025-12-04T00:00:00"/>
    <s v="000000022496855"/>
    <n v="-99.56"/>
    <s v="03-124623"/>
    <m/>
    <s v="21.0"/>
    <s v="00036.0"/>
    <s v="00002"/>
    <s v="81000"/>
    <n v="4300"/>
    <n v="9281101"/>
    <n v="-4.7811435846187014E-3"/>
    <s v="Furniture for Sierra Vista.  JVER 26*277"/>
    <s v="Sierra Vista-8-21st Century classroom"/>
  </r>
  <r>
    <s v="Sierra Vista-21st Century classroom-FF &amp; E"/>
    <n v="8"/>
    <s v="FF &amp; E"/>
    <x v="13"/>
    <x v="0"/>
    <x v="22"/>
    <x v="26"/>
    <x v="78"/>
    <x v="254"/>
    <s v="2025/26"/>
    <m/>
    <x v="152"/>
    <n v="0"/>
    <n v="5066.76"/>
    <s v="45779"/>
    <d v="2025-12-04T00:00:00"/>
    <s v="000000022496855"/>
    <n v="5066.76"/>
    <s v="03-124623"/>
    <m/>
    <s v="21.0"/>
    <s v="00036.0"/>
    <s v="91001"/>
    <s v="85000"/>
    <n v="4400"/>
    <n v="9281101"/>
    <n v="0.24331967726800577"/>
    <s v="Furniture for Sierra Vista"/>
    <s v="Sierra Vista-8-21st Century classroom"/>
  </r>
  <r>
    <s v="Sierra Vista-21st Century classroom-FF &amp; E"/>
    <n v="8"/>
    <s v="FF &amp; E"/>
    <x v="13"/>
    <x v="0"/>
    <x v="22"/>
    <x v="26"/>
    <x v="78"/>
    <x v="254"/>
    <s v="2025/26"/>
    <s v="25-6988"/>
    <x v="152"/>
    <n v="0"/>
    <n v="99.56"/>
    <s v="45779"/>
    <d v="2025-12-04T00:00:00"/>
    <s v="000000022496855"/>
    <n v="99.56"/>
    <s v="03-124623"/>
    <m/>
    <s v="21.0"/>
    <s v="00036.0"/>
    <s v="91001"/>
    <s v="85000"/>
    <n v="4400"/>
    <n v="9281101"/>
    <n v="4.7811435846187014E-3"/>
    <s v="Furniture for Sierra Vista.  JVER 26*277"/>
    <s v="Sierra Vista-8-21st Century classroom"/>
  </r>
  <r>
    <s v="Sierra Vista-21st Century classroom-FF &amp; E"/>
    <n v="8"/>
    <s v="FF &amp; E"/>
    <x v="13"/>
    <x v="0"/>
    <x v="22"/>
    <x v="26"/>
    <x v="78"/>
    <x v="31"/>
    <s v="2025/26"/>
    <m/>
    <x v="153"/>
    <n v="0"/>
    <n v="92132.65"/>
    <s v="45959"/>
    <d v="2025-08-15T00:00:00"/>
    <s v="000000022329959"/>
    <n v="92132.65"/>
    <s v="03-124623"/>
    <m/>
    <s v="21.0"/>
    <s v="00036.0"/>
    <s v="00002"/>
    <s v="81000"/>
    <n v="4300"/>
    <n v="9281101"/>
    <n v="0.73741031954168368"/>
    <s v="Furniture for Sierra Vista"/>
    <s v="Sierra Vista-8-21st Century classroom"/>
  </r>
  <r>
    <s v="Sierra Vista-21st Century classroom-FF &amp; E"/>
    <n v="8"/>
    <s v="FF &amp; E"/>
    <x v="13"/>
    <x v="0"/>
    <x v="22"/>
    <x v="26"/>
    <x v="78"/>
    <x v="242"/>
    <s v="2025/26"/>
    <m/>
    <x v="153"/>
    <n v="0"/>
    <n v="-597.32000000000005"/>
    <s v="45959"/>
    <d v="2025-08-18T00:00:00"/>
    <s v="000000022329959"/>
    <n v="-597.32000000000005"/>
    <s v="03-124623"/>
    <m/>
    <s v="21.0"/>
    <s v="00036.0"/>
    <s v="00002"/>
    <s v="81000"/>
    <n v="4300"/>
    <n v="9281101"/>
    <n v="-4.7808234330461415E-3"/>
    <s v="Furniture for Sierra Vista. JVER 26*87"/>
    <s v="Sierra Vista-8-21st Century classroom"/>
  </r>
  <r>
    <s v="Sierra Vista-21st Century classroom-FF &amp; E"/>
    <n v="8"/>
    <s v="FF &amp; E"/>
    <x v="13"/>
    <x v="0"/>
    <x v="22"/>
    <x v="26"/>
    <x v="78"/>
    <x v="163"/>
    <s v="2025/26"/>
    <s v="25-6989"/>
    <x v="153"/>
    <n v="5.9117155615240335E-12"/>
    <n v="2407.6000000000058"/>
    <s v="46301"/>
    <d v="2025-10-03T00:00:00"/>
    <s v="000000022402316"/>
    <n v="2407.6"/>
    <s v="03-124623"/>
    <m/>
    <s v="21.0"/>
    <s v="00036.0"/>
    <s v="00002"/>
    <s v="81000"/>
    <n v="4300"/>
    <n v="9281101"/>
    <n v="1.9269923152417278E-2"/>
    <s v="Furniture for Sierra Vista.  Included a reclass of exp from 4400 to 4300 (JVER 26*102) in the amount of $597.33"/>
    <s v="Sierra Vista-8-21st Century classroom"/>
  </r>
  <r>
    <s v="Sierra Vista-21st Century classroom-FF &amp; E"/>
    <n v="8"/>
    <s v="FF &amp; E"/>
    <x v="13"/>
    <x v="0"/>
    <x v="22"/>
    <x v="26"/>
    <x v="78"/>
    <x v="31"/>
    <s v="2025/26"/>
    <m/>
    <x v="153"/>
    <n v="0"/>
    <n v="30400.57"/>
    <s v="45959"/>
    <d v="2025-08-15T00:00:00"/>
    <s v="000000022329959"/>
    <n v="30400.57"/>
    <s v="03-124623"/>
    <m/>
    <s v="21.0"/>
    <s v="00036.0"/>
    <s v="91001"/>
    <s v="85000"/>
    <n v="4400"/>
    <n v="9281101"/>
    <n v="0.24331975730589889"/>
    <s v="Furniture for Sierra Vista"/>
    <s v="Sierra Vista-8-21st Century classroom"/>
  </r>
  <r>
    <s v="Sierra Vista-21st Century classroom-FF &amp; E"/>
    <n v="8"/>
    <s v="FF &amp; E"/>
    <x v="13"/>
    <x v="0"/>
    <x v="22"/>
    <x v="26"/>
    <x v="78"/>
    <x v="242"/>
    <s v="2025/26"/>
    <s v="25-6989"/>
    <x v="153"/>
    <n v="0"/>
    <n v="597.31999999999971"/>
    <s v="45959"/>
    <d v="2025-08-18T00:00:00"/>
    <s v="000000022329959"/>
    <n v="597.32000000000005"/>
    <s v="03-124623"/>
    <m/>
    <s v="21.0"/>
    <s v="00036.0"/>
    <s v="91001"/>
    <s v="85000"/>
    <n v="4400"/>
    <n v="9281101"/>
    <n v="4.7808234330461415E-3"/>
    <s v="Furniture for Sierra Vista. JVER 26*87"/>
    <s v="Sierra Vista-8-21st Century classroom"/>
  </r>
  <r>
    <s v="Sierra Vista-21st Century classroom-FF &amp; E"/>
    <n v="8"/>
    <s v="FF &amp; E"/>
    <x v="13"/>
    <x v="0"/>
    <x v="22"/>
    <x v="26"/>
    <x v="78"/>
    <x v="178"/>
    <s v="2025/26"/>
    <s v="25-6990"/>
    <x v="154"/>
    <n v="0"/>
    <n v="78285.759999999995"/>
    <s v="46460"/>
    <d v="2025-10-14T00:00:00"/>
    <s v="000000022418927"/>
    <n v="78285.759999999995"/>
    <s v="03-124623"/>
    <m/>
    <s v="21.0"/>
    <s v="00036.0"/>
    <s v="00002"/>
    <s v="81000"/>
    <n v="4300"/>
    <n v="9281101"/>
    <n v="0.75189934740937481"/>
    <s v="Furniture for Sierra Vista"/>
    <s v="Sierra Vista-8-21st Century classroom"/>
  </r>
  <r>
    <s v="Sierra Vista-21st Century classroom-FF &amp; E"/>
    <n v="8"/>
    <s v="FF &amp; E"/>
    <x v="13"/>
    <x v="0"/>
    <x v="22"/>
    <x v="26"/>
    <x v="78"/>
    <x v="178"/>
    <s v="2025/26"/>
    <s v="25-6990"/>
    <x v="154"/>
    <n v="0"/>
    <n v="25831.58"/>
    <s v="46460"/>
    <d v="2025-10-14T00:00:00"/>
    <s v="000000022418927"/>
    <n v="25831.58"/>
    <s v="03-124623"/>
    <m/>
    <s v="21.0"/>
    <s v="00036.0"/>
    <s v="91001"/>
    <s v="85000"/>
    <n v="4400"/>
    <n v="9281101"/>
    <n v="0.24810065259062519"/>
    <s v="Furniture for Sierra Vista"/>
    <s v="Sierra Vista-8-21st Century classroom"/>
  </r>
  <r>
    <s v="Sierra Vista-21st Century classroom-FF &amp; E"/>
    <n v="8"/>
    <s v="FF &amp; E"/>
    <x v="13"/>
    <x v="0"/>
    <x v="22"/>
    <x v="26"/>
    <x v="78"/>
    <x v="31"/>
    <s v="2025/26"/>
    <m/>
    <x v="155"/>
    <n v="0"/>
    <n v="63.35"/>
    <s v="45958"/>
    <d v="2025-08-15T00:00:00"/>
    <s v="000000022329959"/>
    <n v="63.35"/>
    <s v="03-124623"/>
    <m/>
    <s v="21.0"/>
    <s v="00036.0"/>
    <s v="00002"/>
    <s v="81000"/>
    <n v="4300"/>
    <n v="9281101"/>
    <n v="1.1378352213435257E-2"/>
    <s v="Furniture for Sierra Vista"/>
    <s v="Sierra Vista-8-21st Century classroom"/>
  </r>
  <r>
    <s v="Sierra Vista-21st Century classroom-FF &amp; E"/>
    <n v="8"/>
    <s v="FF &amp; E"/>
    <x v="13"/>
    <x v="0"/>
    <x v="22"/>
    <x v="26"/>
    <x v="78"/>
    <x v="242"/>
    <s v="2025/26"/>
    <m/>
    <x v="155"/>
    <n v="0"/>
    <n v="-63.35"/>
    <s v="45958"/>
    <d v="2025-08-18T00:00:00"/>
    <s v="000000022329959"/>
    <n v="-63.35"/>
    <s v="03-124623"/>
    <m/>
    <s v="21.0"/>
    <s v="00036.0"/>
    <s v="00002"/>
    <s v="81000"/>
    <n v="4300"/>
    <n v="9281101"/>
    <n v="-1.1378352213435257E-2"/>
    <s v="Furniture for Sierra Vista. JVER 26*87"/>
    <s v="Sierra Vista-8-21st Century classroom"/>
  </r>
  <r>
    <s v="Sierra Vista-21st Century classroom-FF &amp; E"/>
    <n v="8"/>
    <s v="FF &amp; E"/>
    <x v="13"/>
    <x v="0"/>
    <x v="22"/>
    <x v="26"/>
    <x v="78"/>
    <x v="163"/>
    <s v="2025/26"/>
    <m/>
    <x v="155"/>
    <n v="0"/>
    <n v="401.27"/>
    <s v="46299"/>
    <d v="2025-10-03T00:00:00"/>
    <s v="000000022402316"/>
    <n v="401.27"/>
    <s v="03-124623"/>
    <m/>
    <s v="21.0"/>
    <s v="00036.0"/>
    <s v="00002"/>
    <s v="81000"/>
    <n v="4300"/>
    <n v="9281101"/>
    <n v="7.20724766011865E-2"/>
    <s v="Furniture for Sierra Vista.  Included a reclass of exp from 4400 to 4300 (JVER 26*102) in the amount of $372.35"/>
    <s v="Sierra Vista-8-21st Century classroom"/>
  </r>
  <r>
    <s v="Sierra Vista-21st Century classroom-FF &amp; E"/>
    <n v="8"/>
    <s v="FF &amp; E"/>
    <x v="13"/>
    <x v="0"/>
    <x v="22"/>
    <x v="26"/>
    <x v="78"/>
    <x v="254"/>
    <s v="2025/26"/>
    <m/>
    <x v="155"/>
    <n v="0"/>
    <n v="309"/>
    <s v="45778"/>
    <d v="2025-12-04T00:00:00"/>
    <s v="000000022496855"/>
    <n v="309"/>
    <s v="03-124623"/>
    <m/>
    <s v="21.0"/>
    <s v="00036.0"/>
    <s v="00002"/>
    <s v="81000"/>
    <n v="4300"/>
    <n v="9281101"/>
    <n v="5.549977638439612E-2"/>
    <s v="Furniture for Sierra Vista.  Included a reclass of exp from 4400 to 4300 (JVER 26*102) in the amount of $372.35"/>
    <s v="Sierra Vista-8-21st Century classroom"/>
  </r>
  <r>
    <s v="Sierra Vista-21st Century classroom-FF &amp; E"/>
    <n v="8"/>
    <s v="FF &amp; E"/>
    <x v="13"/>
    <x v="0"/>
    <x v="22"/>
    <x v="26"/>
    <x v="78"/>
    <x v="254"/>
    <s v="2025/26"/>
    <s v="25-6991"/>
    <x v="155"/>
    <n v="0"/>
    <n v="-309"/>
    <s v="45778"/>
    <d v="2025-12-04T00:00:00"/>
    <s v="000000022496855"/>
    <n v="-309"/>
    <s v="03-124623"/>
    <m/>
    <s v="21.0"/>
    <s v="00036.0"/>
    <s v="00002"/>
    <s v="81000"/>
    <n v="4300"/>
    <n v="9281101"/>
    <n v="-5.549977638439612E-2"/>
    <s v="Furniture for Sierra Vista.  JVER 26*277"/>
    <s v="Sierra Vista-8-21st Century classroom"/>
  </r>
  <r>
    <s v="Sierra Vista-21st Century classroom-FF &amp; E"/>
    <n v="8"/>
    <s v="FF &amp; E"/>
    <x v="13"/>
    <x v="0"/>
    <x v="22"/>
    <x v="26"/>
    <x v="78"/>
    <x v="31"/>
    <s v="2025/26"/>
    <m/>
    <x v="155"/>
    <n v="0"/>
    <n v="815.62"/>
    <s v="45958"/>
    <d v="2025-08-15T00:00:00"/>
    <s v="000000022329959"/>
    <n v="815.62"/>
    <s v="03-124623"/>
    <m/>
    <s v="21.0"/>
    <s v="00036.0"/>
    <s v="91001"/>
    <s v="85000"/>
    <n v="4400"/>
    <n v="9281101"/>
    <n v="0.14649426412505231"/>
    <s v="Furniture for Sierra Vista"/>
    <s v="Sierra Vista-8-21st Century classroom"/>
  </r>
  <r>
    <s v="Sierra Vista-21st Century classroom-FF &amp; E"/>
    <n v="8"/>
    <s v="FF &amp; E"/>
    <x v="13"/>
    <x v="0"/>
    <x v="22"/>
    <x v="26"/>
    <x v="78"/>
    <x v="242"/>
    <s v="2025/26"/>
    <m/>
    <x v="155"/>
    <n v="0"/>
    <n v="63.35"/>
    <s v="45958"/>
    <d v="2025-08-18T00:00:00"/>
    <s v="000000022329959"/>
    <n v="63.35"/>
    <s v="03-124623"/>
    <m/>
    <s v="21.0"/>
    <s v="00036.0"/>
    <s v="91001"/>
    <s v="85000"/>
    <n v="4400"/>
    <n v="9281101"/>
    <n v="1.1378352213435257E-2"/>
    <s v="Furniture for Sierra Vista. JVER 26*87"/>
    <s v="Sierra Vista-8-21st Century classroom"/>
  </r>
  <r>
    <s v="Sierra Vista-21st Century classroom-FF &amp; E"/>
    <n v="8"/>
    <s v="FF &amp; E"/>
    <x v="13"/>
    <x v="0"/>
    <x v="22"/>
    <x v="26"/>
    <x v="78"/>
    <x v="254"/>
    <s v="2025/26"/>
    <m/>
    <x v="155"/>
    <n v="0"/>
    <n v="3978.35"/>
    <s v="45778"/>
    <d v="2025-12-04T00:00:00"/>
    <s v="000000022496855"/>
    <n v="3978.35"/>
    <s v="03-124623"/>
    <m/>
    <s v="21.0"/>
    <s v="00036.0"/>
    <s v="91001"/>
    <s v="85000"/>
    <n v="4400"/>
    <n v="9281101"/>
    <n v="0.71455513067592979"/>
    <s v="Furniture for Sierra Vista"/>
    <s v="Sierra Vista-8-21st Century classroom"/>
  </r>
  <r>
    <s v="Sierra Vista-21st Century classroom-FF &amp; E"/>
    <n v="8"/>
    <s v="FF &amp; E"/>
    <x v="13"/>
    <x v="0"/>
    <x v="22"/>
    <x v="26"/>
    <x v="78"/>
    <x v="254"/>
    <s v="2025/26"/>
    <s v="25-6991"/>
    <x v="155"/>
    <n v="0"/>
    <n v="309"/>
    <s v="45778"/>
    <d v="2025-12-04T00:00:00"/>
    <s v="000000022496855"/>
    <n v="309"/>
    <s v="03-124623"/>
    <m/>
    <s v="21.0"/>
    <s v="00036.0"/>
    <s v="91001"/>
    <s v="85000"/>
    <n v="4400"/>
    <n v="9281101"/>
    <n v="5.549977638439612E-2"/>
    <s v="Furniture for Sierra Vista.  JVER 26*277"/>
    <s v="Sierra Vista-8-21st Century classroom"/>
  </r>
  <r>
    <s v="Kwis-21st Century classroom-FF &amp; E"/>
    <n v="7"/>
    <s v="FF &amp; E"/>
    <x v="17"/>
    <x v="0"/>
    <x v="22"/>
    <x v="26"/>
    <x v="78"/>
    <x v="250"/>
    <s v="2025/26"/>
    <m/>
    <x v="156"/>
    <n v="0"/>
    <n v="52618.31"/>
    <s v="46244"/>
    <d v="2025-09-11T00:00:00"/>
    <s v="000000022366285"/>
    <n v="52618.31"/>
    <s v="03-124564"/>
    <m/>
    <s v="21.0"/>
    <s v="00036.0"/>
    <s v="00002"/>
    <s v="81000"/>
    <n v="4300"/>
    <n v="9161101"/>
    <n v="0.75260660266873547"/>
    <s v="Furniture for Kwis"/>
    <s v="Kwis-7-21st Century classroom"/>
  </r>
  <r>
    <s v="Kwis-21st Century classroom-FF &amp; E"/>
    <n v="7"/>
    <s v="FF &amp; E"/>
    <x v="17"/>
    <x v="0"/>
    <x v="22"/>
    <x v="26"/>
    <x v="78"/>
    <x v="251"/>
    <s v="2025/26"/>
    <m/>
    <x v="156"/>
    <n v="0"/>
    <n v="-528.89"/>
    <s v="46244"/>
    <d v="2025-09-12T00:00:00"/>
    <s v="000000022366285"/>
    <n v="-528.89"/>
    <s v="03-124564"/>
    <m/>
    <s v="21.0"/>
    <s v="00036.0"/>
    <s v="00002"/>
    <s v="81000"/>
    <n v="4300"/>
    <n v="9161101"/>
    <n v="-7.5647831731096554E-3"/>
    <s v="Furniture for Kwis.  JVER 26*93"/>
    <s v="Kwis-7-21st Century classroom"/>
  </r>
  <r>
    <s v="Kwis-21st Century classroom-FF &amp; E"/>
    <n v="7"/>
    <s v="FF &amp; E"/>
    <x v="17"/>
    <x v="0"/>
    <x v="22"/>
    <x v="26"/>
    <x v="78"/>
    <x v="163"/>
    <s v="2025/26"/>
    <s v="25-6992"/>
    <x v="156"/>
    <n v="0"/>
    <n v="2396.6800000000003"/>
    <s v="46293"/>
    <d v="2025-10-03T00:00:00"/>
    <s v="000000022402316"/>
    <n v="2396.6799999999998"/>
    <s v="03-124564"/>
    <m/>
    <s v="21.0"/>
    <s v="00036.0"/>
    <s v="00002"/>
    <s v="81000"/>
    <n v="4300"/>
    <n v="9161101"/>
    <n v="3.4280028995308E-2"/>
    <s v="Furniture for Kwis.  Included a reclass of exp from 4400 to 4300 (JVER 26*102) in the amount of $528.89"/>
    <s v="Kwis-7-21st Century classroom"/>
  </r>
  <r>
    <s v="Kwis-21st Century classroom-FF &amp; E"/>
    <n v="7"/>
    <s v="FF &amp; E"/>
    <x v="17"/>
    <x v="0"/>
    <x v="22"/>
    <x v="26"/>
    <x v="78"/>
    <x v="250"/>
    <s v="2025/26"/>
    <m/>
    <x v="156"/>
    <n v="0"/>
    <n v="14899.77"/>
    <s v="46244"/>
    <d v="2025-09-11T00:00:00"/>
    <s v="000000022366285"/>
    <n v="14899.77"/>
    <s v="03-124564"/>
    <m/>
    <s v="21.0"/>
    <s v="00036.0"/>
    <s v="91001"/>
    <s v="85000"/>
    <n v="4400"/>
    <n v="9161101"/>
    <n v="0.21311336833595654"/>
    <s v="Furniture for Kwis"/>
    <s v="Kwis-7-21st Century classroom"/>
  </r>
  <r>
    <s v="Kwis-21st Century classroom-FF &amp; E"/>
    <n v="7"/>
    <s v="FF &amp; E"/>
    <x v="17"/>
    <x v="0"/>
    <x v="22"/>
    <x v="26"/>
    <x v="78"/>
    <x v="251"/>
    <s v="2025/26"/>
    <s v="25-6992"/>
    <x v="156"/>
    <n v="0"/>
    <n v="528.89"/>
    <s v="46244"/>
    <d v="2025-09-12T00:00:00"/>
    <s v="000000022366285"/>
    <n v="528.89"/>
    <s v="03-124564"/>
    <m/>
    <s v="21.0"/>
    <s v="00036.0"/>
    <s v="91001"/>
    <s v="85000"/>
    <n v="4400"/>
    <n v="9161101"/>
    <n v="7.5647831731096554E-3"/>
    <s v="Furniture for Kwis.  JVER 26*93"/>
    <s v="Kwis-7-21st Century classroom"/>
  </r>
  <r>
    <s v="Kwis-21st Century classroom-FF &amp; E"/>
    <n v="7"/>
    <s v="FF &amp; E"/>
    <x v="17"/>
    <x v="0"/>
    <x v="22"/>
    <x v="26"/>
    <x v="78"/>
    <x v="163"/>
    <s v="2025/26"/>
    <m/>
    <x v="157"/>
    <n v="0"/>
    <n v="2405.2399999999998"/>
    <s v="46295"/>
    <d v="2025-10-03T00:00:00"/>
    <s v="000000022402316"/>
    <n v="2405.2399999999998"/>
    <s v="03-124564"/>
    <m/>
    <s v="21.0"/>
    <s v="00036.0"/>
    <s v="00002"/>
    <s v="81000"/>
    <n v="4300"/>
    <n v="9161101"/>
    <n v="3.4424576551974846E-2"/>
    <s v="Furniture for Kwis.  Included a reclass of exp from 4400 to 4300 (JVER 26*102) in the amount of $531.13"/>
    <s v="Kwis-7-21st Century classroom"/>
  </r>
  <r>
    <s v="Kwis-21st Century classroom-FF &amp; E"/>
    <n v="7"/>
    <s v="FF &amp; E"/>
    <x v="17"/>
    <x v="0"/>
    <x v="22"/>
    <x v="26"/>
    <x v="78"/>
    <x v="254"/>
    <s v="2025/26"/>
    <m/>
    <x v="157"/>
    <n v="0"/>
    <n v="52567.08"/>
    <s v="45823"/>
    <d v="2025-12-04T00:00:00"/>
    <s v="000000022496855"/>
    <n v="52567.08"/>
    <s v="03-124564"/>
    <m/>
    <s v="21.0"/>
    <s v="00036.0"/>
    <s v="00002"/>
    <s v="81000"/>
    <n v="4300"/>
    <n v="9161101"/>
    <n v="0.75235713258293813"/>
    <s v="Furniture for Kwis"/>
    <s v="Kwis-7-21st Century classroom"/>
  </r>
  <r>
    <s v="Kwis-21st Century classroom-FF &amp; E"/>
    <n v="7"/>
    <s v="FF &amp; E"/>
    <x v="17"/>
    <x v="0"/>
    <x v="22"/>
    <x v="26"/>
    <x v="78"/>
    <x v="254"/>
    <s v="2025/26"/>
    <s v="25-6993"/>
    <x v="157"/>
    <n v="0"/>
    <n v="-531.13"/>
    <s v="45823"/>
    <d v="2025-12-04T00:00:00"/>
    <s v="000000022496855"/>
    <n v="-531.13"/>
    <s v="03-124564"/>
    <m/>
    <s v="21.0"/>
    <s v="00036.0"/>
    <s v="00002"/>
    <s v="81000"/>
    <n v="4300"/>
    <n v="9161101"/>
    <n v="-7.6017051703989626E-3"/>
    <s v="Furniture for Kwis. JVER 26*277"/>
    <s v="Kwis-7-21st Century classroom"/>
  </r>
  <r>
    <s v="Kwis-21st Century classroom-FF &amp; E"/>
    <n v="7"/>
    <s v="FF &amp; E"/>
    <x v="17"/>
    <x v="0"/>
    <x v="22"/>
    <x v="26"/>
    <x v="78"/>
    <x v="254"/>
    <s v="2025/26"/>
    <m/>
    <x v="157"/>
    <n v="0"/>
    <n v="14897.53"/>
    <s v="45823"/>
    <d v="2025-12-04T00:00:00"/>
    <s v="000000022496855"/>
    <n v="14897.53"/>
    <s v="03-124564"/>
    <m/>
    <s v="21.0"/>
    <s v="00036.0"/>
    <s v="91001"/>
    <s v="85000"/>
    <n v="4400"/>
    <n v="9161101"/>
    <n v="0.21321829086508701"/>
    <s v="Furniture for Kwis"/>
    <s v="Kwis-7-21st Century classroom"/>
  </r>
  <r>
    <s v="Kwis-21st Century classroom-FF &amp; E"/>
    <n v="7"/>
    <s v="FF &amp; E"/>
    <x v="17"/>
    <x v="0"/>
    <x v="22"/>
    <x v="26"/>
    <x v="78"/>
    <x v="254"/>
    <s v="2025/26"/>
    <s v="25-6993"/>
    <x v="157"/>
    <n v="0"/>
    <n v="531.13"/>
    <s v="45823"/>
    <d v="2025-12-04T00:00:00"/>
    <s v="000000022496855"/>
    <n v="531.13"/>
    <s v="03-124564"/>
    <m/>
    <s v="21.0"/>
    <s v="00036.0"/>
    <s v="91001"/>
    <s v="85000"/>
    <n v="4400"/>
    <n v="9161101"/>
    <n v="7.6017051703989626E-3"/>
    <s v="Furniture for Kwis. JVER 26*277"/>
    <s v="Kwis-7-21st Century classroom"/>
  </r>
  <r>
    <s v="Kwis-21st Century classroom-FF &amp; E"/>
    <n v="7"/>
    <s v="FF &amp; E"/>
    <x v="17"/>
    <x v="0"/>
    <x v="22"/>
    <x v="26"/>
    <x v="78"/>
    <x v="163"/>
    <s v="2025/26"/>
    <m/>
    <x v="158"/>
    <n v="0"/>
    <n v="1597.78"/>
    <s v="46294"/>
    <d v="2025-10-03T00:00:00"/>
    <s v="000000022402316"/>
    <n v="1597.78"/>
    <s v="03-124564"/>
    <m/>
    <s v="21.0"/>
    <s v="00036.0"/>
    <s v="00002"/>
    <s v="81000"/>
    <n v="4300"/>
    <n v="9161101"/>
    <n v="3.4279893318641154E-2"/>
    <s v="Furniture for Kwis.  Included a reclass of exp from 4400 to 4300 (JVER 26*102) in the amount of $352.59"/>
    <s v="Kwis-7-21st Century classroom"/>
  </r>
  <r>
    <s v="Kwis-21st Century classroom-FF &amp; E"/>
    <n v="7"/>
    <s v="FF &amp; E"/>
    <x v="17"/>
    <x v="0"/>
    <x v="22"/>
    <x v="26"/>
    <x v="78"/>
    <x v="254"/>
    <s v="2025/26"/>
    <m/>
    <x v="158"/>
    <n v="0"/>
    <n v="35078.879999999997"/>
    <s v="45824"/>
    <d v="2025-12-04T00:00:00"/>
    <s v="000000022496855"/>
    <n v="35078.879999999997"/>
    <s v="03-124564"/>
    <m/>
    <s v="21.0"/>
    <s v="00036.0"/>
    <s v="00002"/>
    <s v="81000"/>
    <n v="4300"/>
    <n v="9161101"/>
    <n v="0.75260690716958201"/>
    <s v="Furniture for Kwis"/>
    <s v="Kwis-7-21st Century classroom"/>
  </r>
  <r>
    <s v="Kwis-21st Century classroom-FF &amp; E"/>
    <n v="7"/>
    <s v="FF &amp; E"/>
    <x v="17"/>
    <x v="0"/>
    <x v="22"/>
    <x v="26"/>
    <x v="78"/>
    <x v="254"/>
    <s v="2025/26"/>
    <s v="25-6994"/>
    <x v="158"/>
    <n v="0"/>
    <n v="-352.6"/>
    <s v="45824"/>
    <d v="2025-12-04T00:00:00"/>
    <s v="000000022496855"/>
    <n v="-352.6"/>
    <s v="03-124564"/>
    <m/>
    <s v="21.0"/>
    <s v="00036.0"/>
    <s v="00002"/>
    <s v="81000"/>
    <n v="4300"/>
    <n v="9161101"/>
    <n v="-7.56492782745614E-3"/>
    <s v="Furniture for Kwis.  JVER 26*277"/>
    <s v="Kwis-7-21st Century classroom"/>
  </r>
  <r>
    <s v="Kwis-21st Century classroom-FF &amp; E"/>
    <n v="7"/>
    <s v="FF &amp; E"/>
    <x v="17"/>
    <x v="0"/>
    <x v="22"/>
    <x v="26"/>
    <x v="78"/>
    <x v="254"/>
    <s v="2025/26"/>
    <m/>
    <x v="158"/>
    <n v="0"/>
    <n v="9933.17"/>
    <s v="45824"/>
    <d v="2025-12-04T00:00:00"/>
    <s v="000000022496855"/>
    <n v="9933.17"/>
    <s v="03-124564"/>
    <m/>
    <s v="21.0"/>
    <s v="00036.0"/>
    <s v="91001"/>
    <s v="85000"/>
    <n v="4400"/>
    <n v="9161101"/>
    <n v="0.21311319951177679"/>
    <s v="Furniture for Kwis"/>
    <s v="Kwis-7-21st Century classroom"/>
  </r>
  <r>
    <s v="Kwis-21st Century classroom-FF &amp; E"/>
    <n v="7"/>
    <s v="FF &amp; E"/>
    <x v="17"/>
    <x v="0"/>
    <x v="22"/>
    <x v="26"/>
    <x v="78"/>
    <x v="254"/>
    <s v="2025/26"/>
    <s v="25-6994"/>
    <x v="158"/>
    <n v="0"/>
    <n v="352.6"/>
    <s v="45824"/>
    <d v="2025-12-04T00:00:00"/>
    <s v="000000022496855"/>
    <n v="352.6"/>
    <s v="03-124564"/>
    <m/>
    <s v="21.0"/>
    <s v="00036.0"/>
    <s v="91001"/>
    <s v="85000"/>
    <n v="4400"/>
    <n v="9161101"/>
    <n v="7.56492782745614E-3"/>
    <s v="Furniture for Kwis.  JVER 26*277"/>
    <s v="Kwis-7-21st Century classroom"/>
  </r>
  <r>
    <s v="Kwis-21st Century classroom-FF &amp; E"/>
    <n v="7"/>
    <s v="FF &amp; E"/>
    <x v="17"/>
    <x v="0"/>
    <x v="22"/>
    <x v="26"/>
    <x v="78"/>
    <x v="254"/>
    <s v="2025/26"/>
    <s v="25-6995"/>
    <x v="159"/>
    <n v="0"/>
    <n v="7191.11"/>
    <s v="46715"/>
    <d v="2025-12-04T00:00:00"/>
    <s v="000000022496855"/>
    <n v="7191.11"/>
    <s v="03-124564"/>
    <m/>
    <s v="21.0"/>
    <s v="00036.0"/>
    <s v="00002"/>
    <s v="81000"/>
    <n v="4300"/>
    <n v="9161101"/>
    <n v="0.57046811623060489"/>
    <s v="Furniture for Kwis"/>
    <s v="Kwis-7-21st Century classroom"/>
  </r>
  <r>
    <s v="Kwis-21st Century classroom-FF &amp; E"/>
    <n v="7"/>
    <s v="FF &amp; E"/>
    <x v="17"/>
    <x v="0"/>
    <x v="22"/>
    <x v="26"/>
    <x v="78"/>
    <x v="254"/>
    <s v="2025/26"/>
    <s v="25-6995"/>
    <x v="159"/>
    <n v="0"/>
    <n v="5414.52"/>
    <s v="46715"/>
    <d v="2025-12-04T00:00:00"/>
    <s v="000000022496855"/>
    <n v="5414.52"/>
    <s v="03-124564"/>
    <m/>
    <s v="21.0"/>
    <s v="00036.0"/>
    <s v="91001"/>
    <s v="85000"/>
    <n v="4400"/>
    <n v="9161101"/>
    <n v="0.42953188376939516"/>
    <s v="Furniture for Kwis"/>
    <s v="Kwis-7-21st Century classroom"/>
  </r>
  <r>
    <s v="Kwis-21st Century classroom-FF &amp; E"/>
    <n v="7"/>
    <s v="FF &amp; E"/>
    <x v="17"/>
    <x v="0"/>
    <x v="22"/>
    <x v="26"/>
    <x v="78"/>
    <x v="254"/>
    <s v="2025/26"/>
    <s v="25-6996"/>
    <x v="160"/>
    <n v="0"/>
    <n v="7140.52"/>
    <s v="46714"/>
    <d v="2025-12-04T00:00:00"/>
    <s v="000000022496855"/>
    <n v="7140.52"/>
    <s v="03-124564"/>
    <m/>
    <s v="21.0"/>
    <s v="00036.0"/>
    <s v="00002"/>
    <s v="81000"/>
    <n v="4300"/>
    <n v="9161101"/>
    <n v="0.56873733576316765"/>
    <s v="Furniture for Kwis"/>
    <s v="Kwis-7-21st Century classroom"/>
  </r>
  <r>
    <s v="Kwis-21st Century classroom-FF &amp; E"/>
    <n v="7"/>
    <s v="FF &amp; E"/>
    <x v="17"/>
    <x v="0"/>
    <x v="22"/>
    <x v="26"/>
    <x v="78"/>
    <x v="254"/>
    <s v="2025/26"/>
    <s v="25-6996"/>
    <x v="160"/>
    <n v="0"/>
    <n v="5414.52"/>
    <s v="46714"/>
    <d v="2025-12-04T00:00:00"/>
    <s v="000000022496855"/>
    <n v="5414.52"/>
    <s v="03-124564"/>
    <m/>
    <s v="21.0"/>
    <s v="00036.0"/>
    <s v="91001"/>
    <s v="85000"/>
    <n v="4400"/>
    <n v="9161101"/>
    <n v="0.4312626642368324"/>
    <s v="Furniture for Kwis"/>
    <s v="Kwis-7-21st Century classroom"/>
  </r>
  <r>
    <s v="Kwis-21st Century classroom-FF &amp; E"/>
    <n v="7"/>
    <s v="FF &amp; E"/>
    <x v="17"/>
    <x v="0"/>
    <x v="22"/>
    <x v="26"/>
    <x v="78"/>
    <x v="254"/>
    <s v="2025/26"/>
    <s v="25-6997"/>
    <x v="161"/>
    <n v="0"/>
    <n v="18144.21"/>
    <s v="46713"/>
    <d v="2025-12-04T00:00:00"/>
    <s v="000000022496855"/>
    <n v="18144.21"/>
    <s v="03-124564"/>
    <m/>
    <s v="21.0"/>
    <s v="00036.0"/>
    <s v="00002"/>
    <s v="81000"/>
    <n v="4300"/>
    <n v="9161101"/>
    <n v="0.77915283569014604"/>
    <s v="Furniture for Kwis"/>
    <s v="Kwis-7-21st Century classroom"/>
  </r>
  <r>
    <s v="Kwis-21st Century classroom-FF &amp; E"/>
    <n v="7"/>
    <s v="FF &amp; E"/>
    <x v="17"/>
    <x v="0"/>
    <x v="22"/>
    <x v="26"/>
    <x v="78"/>
    <x v="254"/>
    <s v="2025/26"/>
    <s v="25-6997"/>
    <x v="161"/>
    <n v="0"/>
    <n v="5142.8900000000003"/>
    <s v="46713"/>
    <d v="2025-12-04T00:00:00"/>
    <s v="000000022496855"/>
    <n v="5142.8900000000003"/>
    <s v="03-124564"/>
    <m/>
    <s v="21.0"/>
    <s v="00036.0"/>
    <s v="91001"/>
    <s v="85000"/>
    <n v="4400"/>
    <n v="9161101"/>
    <n v="0.22084716430985399"/>
    <s v="Furniture for Kwis"/>
    <s v="Kwis-7-21st Century classroom"/>
  </r>
  <r>
    <s v="Wing Lane-21st Century classroom-FF &amp; E"/>
    <n v="9"/>
    <s v="FF &amp; E"/>
    <x v="22"/>
    <x v="0"/>
    <x v="22"/>
    <x v="26"/>
    <x v="79"/>
    <x v="36"/>
    <s v="2025/26"/>
    <s v="25-7023"/>
    <x v="162"/>
    <n v="55658.31"/>
    <n v="55658.31"/>
    <m/>
    <m/>
    <m/>
    <n v="0"/>
    <s v="03-124792"/>
    <m/>
    <s v="21.0"/>
    <s v="00036.0"/>
    <s v="00002"/>
    <s v="81000"/>
    <n v="4300"/>
    <n v="9371101"/>
    <n v="0"/>
    <s v="Furniture for Wing Lane"/>
    <s v="Wing Lane-9-21st Century classroom"/>
  </r>
  <r>
    <s v="Wing Lane-21st Century classroom-FF &amp; E"/>
    <n v="9"/>
    <s v="FF &amp; E"/>
    <x v="22"/>
    <x v="0"/>
    <x v="22"/>
    <x v="26"/>
    <x v="79"/>
    <x v="36"/>
    <s v="2025/26"/>
    <s v="25-7023"/>
    <x v="162"/>
    <n v="15871.04"/>
    <n v="15871.04"/>
    <m/>
    <m/>
    <m/>
    <n v="0"/>
    <s v="03-124792"/>
    <m/>
    <s v="21.0"/>
    <s v="00036.0"/>
    <s v="91001"/>
    <s v="85000"/>
    <n v="4400"/>
    <n v="9371101"/>
    <n v="0"/>
    <s v="Furniture for Wing Lane"/>
    <s v="Wing Lane-9-21st Century classroom"/>
  </r>
  <r>
    <s v="Wing Lane-21st Century classroom-FF &amp; E"/>
    <n v="9"/>
    <s v="FF &amp; E"/>
    <x v="22"/>
    <x v="0"/>
    <x v="22"/>
    <x v="26"/>
    <x v="79"/>
    <x v="36"/>
    <s v="2025/26"/>
    <s v="25-7024"/>
    <x v="163"/>
    <n v="14009.71"/>
    <n v="14009.71"/>
    <m/>
    <m/>
    <m/>
    <n v="0"/>
    <s v="03-124792"/>
    <m/>
    <s v="21.0"/>
    <s v="00036.0"/>
    <s v="00002"/>
    <s v="81000"/>
    <n v="4300"/>
    <n v="9371101"/>
    <n v="0"/>
    <s v="Furniture for Wing Lane"/>
    <s v="Wing Lane-9-21st Century classroom"/>
  </r>
  <r>
    <s v="Wing Lane-21st Century classroom-FF &amp; E"/>
    <n v="9"/>
    <s v="FF &amp; E"/>
    <x v="22"/>
    <x v="0"/>
    <x v="22"/>
    <x v="26"/>
    <x v="79"/>
    <x v="36"/>
    <s v="2025/26"/>
    <s v="25-7024"/>
    <x v="163"/>
    <n v="11273.61"/>
    <n v="11273.61"/>
    <m/>
    <m/>
    <m/>
    <n v="0"/>
    <s v="03-124792"/>
    <m/>
    <s v="21.0"/>
    <s v="00036.0"/>
    <s v="91001"/>
    <s v="85000"/>
    <n v="4400"/>
    <n v="9371101"/>
    <n v="0"/>
    <s v="Furniture for Wing Lane"/>
    <s v="Wing Lane-9-21st Century classroom"/>
  </r>
  <r>
    <s v="Wing Lane-21st Century classroom-FF &amp; E"/>
    <n v="9"/>
    <s v="FF &amp; E"/>
    <x v="22"/>
    <x v="0"/>
    <x v="22"/>
    <x v="26"/>
    <x v="79"/>
    <x v="36"/>
    <s v="2025/26"/>
    <s v="25-7025"/>
    <x v="164"/>
    <n v="74211.08"/>
    <n v="74211.08"/>
    <m/>
    <m/>
    <m/>
    <n v="0"/>
    <s v="03-124792"/>
    <m/>
    <s v="21.0"/>
    <s v="00036.0"/>
    <s v="00002"/>
    <s v="81000"/>
    <n v="4300"/>
    <n v="9371101"/>
    <n v="0"/>
    <s v="Furniture for Wing Lane"/>
    <s v="Wing Lane-9-21st Century classroom"/>
  </r>
  <r>
    <s v="Wing Lane-21st Century classroom-FF &amp; E"/>
    <n v="9"/>
    <s v="FF &amp; E"/>
    <x v="22"/>
    <x v="0"/>
    <x v="22"/>
    <x v="26"/>
    <x v="79"/>
    <x v="36"/>
    <s v="2025/26"/>
    <s v="25-7025"/>
    <x v="164"/>
    <n v="21161.39"/>
    <n v="21161.39"/>
    <m/>
    <m/>
    <m/>
    <n v="0"/>
    <s v="03-124792"/>
    <m/>
    <s v="21.0"/>
    <s v="00036.0"/>
    <s v="91001"/>
    <s v="85000"/>
    <n v="4400"/>
    <n v="9371101"/>
    <n v="0"/>
    <s v="Furniture for Wing Lane"/>
    <s v="Wing Lane-9-21st Century classroom"/>
  </r>
  <r>
    <s v="Grazide-21st Century classroom-FF &amp; E"/>
    <n v="3"/>
    <s v="FF &amp; E"/>
    <x v="16"/>
    <x v="0"/>
    <x v="22"/>
    <x v="26"/>
    <x v="80"/>
    <x v="258"/>
    <s v="2025/26"/>
    <m/>
    <x v="165"/>
    <n v="0"/>
    <n v="13762.96"/>
    <s v="46661"/>
    <d v="2026-01-09T00:00:00"/>
    <s v="000000022544252"/>
    <n v="13762.96"/>
    <s v="03-124133"/>
    <m/>
    <s v="21.0"/>
    <s v="00036.0"/>
    <s v="00002"/>
    <s v="81000"/>
    <n v="4300"/>
    <n v="9131101"/>
    <n v="0.55965214689823795"/>
    <s v="Furniture for Grazide"/>
    <s v="Grazide-3-21st Century classroom"/>
  </r>
  <r>
    <s v="Grazide-21st Century classroom-FF &amp; E"/>
    <n v="3"/>
    <s v="FF &amp; E"/>
    <x v="16"/>
    <x v="0"/>
    <x v="22"/>
    <x v="26"/>
    <x v="80"/>
    <x v="258"/>
    <s v="2025/26"/>
    <s v="25-7204"/>
    <x v="165"/>
    <n v="0"/>
    <n v="10829.03"/>
    <s v="46661"/>
    <d v="2026-01-09T00:00:00"/>
    <s v="000000022544252"/>
    <n v="10829.03"/>
    <s v="03-124133"/>
    <m/>
    <s v="21.0"/>
    <s v="00036.0"/>
    <s v="00002"/>
    <s v="81000"/>
    <n v="4300"/>
    <n v="9131101"/>
    <n v="0.440347853101762"/>
    <s v="Furniture for Grazide.  JVER 26*261"/>
    <s v="Grazide-3-21st Century classroom"/>
  </r>
  <r>
    <s v="Grazide-21st Century classroom-FF &amp; E"/>
    <n v="3"/>
    <s v="FF &amp; E"/>
    <x v="16"/>
    <x v="0"/>
    <x v="22"/>
    <x v="26"/>
    <x v="80"/>
    <x v="258"/>
    <s v="2025/26"/>
    <m/>
    <x v="165"/>
    <n v="0"/>
    <n v="10829.03"/>
    <s v="46661"/>
    <d v="2026-01-09T00:00:00"/>
    <s v="000000022544252"/>
    <n v="10829.03"/>
    <s v="03-124133"/>
    <m/>
    <s v="21.0"/>
    <s v="00036.0"/>
    <s v="91001"/>
    <s v="85000"/>
    <n v="4400"/>
    <n v="9131101"/>
    <n v="0.440347853101762"/>
    <s v="Furniture for Grazide"/>
    <s v="Grazide-3-21st Century classroom"/>
  </r>
  <r>
    <s v="Grazide-21st Century classroom-FF &amp; E"/>
    <n v="3"/>
    <s v="FF &amp; E"/>
    <x v="16"/>
    <x v="0"/>
    <x v="22"/>
    <x v="26"/>
    <x v="80"/>
    <x v="258"/>
    <s v="2025/26"/>
    <s v="25-7204"/>
    <x v="165"/>
    <n v="0"/>
    <n v="-10829.03"/>
    <s v="46661"/>
    <d v="2026-01-09T00:00:00"/>
    <s v="000000022544252"/>
    <n v="-10829.03"/>
    <s v="03-124133"/>
    <m/>
    <s v="21.0"/>
    <s v="00036.0"/>
    <s v="91001"/>
    <s v="85000"/>
    <n v="4400"/>
    <n v="9131101"/>
    <n v="-0.440347853101762"/>
    <s v="Furniture for Grazide.  JVER 26*261"/>
    <s v="Grazide-3-21st Century classroom"/>
  </r>
  <r>
    <s v="Grazide-21st Century classroom-FF &amp; E"/>
    <n v="3"/>
    <s v="FF &amp; E"/>
    <x v="16"/>
    <x v="0"/>
    <x v="22"/>
    <x v="26"/>
    <x v="80"/>
    <x v="255"/>
    <s v="2025/26"/>
    <m/>
    <x v="166"/>
    <n v="0"/>
    <n v="122325.39"/>
    <s v="45934"/>
    <d v="2025-09-09T00:00:00"/>
    <s v="000000022361761"/>
    <n v="122325.39"/>
    <s v="03-124133"/>
    <m/>
    <s v="21.0"/>
    <s v="00036.0"/>
    <s v="00002"/>
    <s v="81000"/>
    <n v="4300"/>
    <n v="9131101"/>
    <n v="0.30889202419220985"/>
    <s v="Furniture for Grazide"/>
    <s v="Grazide-3-21st Century classroom"/>
  </r>
  <r>
    <s v="Grazide-21st Century classroom-FF &amp; E"/>
    <n v="3"/>
    <s v="FF &amp; E"/>
    <x v="16"/>
    <x v="0"/>
    <x v="22"/>
    <x v="26"/>
    <x v="80"/>
    <x v="251"/>
    <s v="2025/26"/>
    <m/>
    <x v="166"/>
    <n v="0"/>
    <n v="-1342.61"/>
    <s v="45934"/>
    <d v="2025-09-12T00:00:00"/>
    <s v="000000022361761"/>
    <n v="-1342.61"/>
    <s v="03-124133"/>
    <m/>
    <s v="21.0"/>
    <s v="00036.0"/>
    <s v="00002"/>
    <s v="81000"/>
    <n v="4300"/>
    <n v="9131101"/>
    <n v="-3.3903143133302322E-3"/>
    <s v="Furniture for Grazide.  JVER 26*93"/>
    <s v="Grazide-3-21st Century classroom"/>
  </r>
  <r>
    <s v="Grazide-21st Century classroom-FF &amp; E"/>
    <n v="3"/>
    <s v="FF &amp; E"/>
    <x v="16"/>
    <x v="0"/>
    <x v="22"/>
    <x v="26"/>
    <x v="80"/>
    <x v="163"/>
    <s v="2025/26"/>
    <m/>
    <x v="166"/>
    <n v="0"/>
    <n v="6106.05"/>
    <s v="46302"/>
    <d v="2025-10-03T00:00:00"/>
    <s v="000000022402316"/>
    <n v="6106.05"/>
    <s v="03-124133"/>
    <m/>
    <s v="21.0"/>
    <s v="00036.0"/>
    <s v="00002"/>
    <s v="81000"/>
    <n v="4300"/>
    <n v="9131101"/>
    <n v="1.5418795266615075E-2"/>
    <s v="Furniture for Grazide.  Included a reclass of exp from 4400 to 4300 (JVER 26*102) in the amount of $1,348.05"/>
    <s v="Grazide-3-21st Century classroom"/>
  </r>
  <r>
    <s v="Grazide-21st Century classroom-FF &amp; E"/>
    <n v="3"/>
    <s v="FF &amp; E"/>
    <x v="16"/>
    <x v="0"/>
    <x v="22"/>
    <x v="26"/>
    <x v="80"/>
    <x v="254"/>
    <s v="2025/26"/>
    <m/>
    <x v="166"/>
    <n v="0"/>
    <n v="1388.63"/>
    <s v="46734"/>
    <d v="2025-12-04T00:00:00"/>
    <s v="000000022496855"/>
    <n v="1388.63"/>
    <s v="03-124133"/>
    <m/>
    <s v="21.0"/>
    <s v="00036.0"/>
    <s v="00002"/>
    <s v="81000"/>
    <n v="4300"/>
    <n v="9131101"/>
    <n v="3.5065224934417E-3"/>
    <s v="Furniture for Grazide"/>
    <s v="Grazide-3-21st Century classroom"/>
  </r>
  <r>
    <s v="Grazide-21st Century classroom-FF &amp; E"/>
    <n v="3"/>
    <s v="FF &amp; E"/>
    <x v="16"/>
    <x v="0"/>
    <x v="22"/>
    <x v="26"/>
    <x v="80"/>
    <x v="254"/>
    <s v="2025/26"/>
    <m/>
    <x v="166"/>
    <n v="0"/>
    <n v="393.44"/>
    <s v="46734"/>
    <d v="2025-12-04T00:00:00"/>
    <s v="000000022496855"/>
    <n v="393.44"/>
    <s v="03-124133"/>
    <m/>
    <s v="21.0"/>
    <s v="00036.0"/>
    <s v="00002"/>
    <s v="81000"/>
    <n v="4300"/>
    <n v="9131101"/>
    <n v="9.9350165977956859E-4"/>
    <s v="Furniture for Grazide.  JVER 26*277"/>
    <s v="Grazide-3-21st Century classroom"/>
  </r>
  <r>
    <s v="Grazide-21st Century classroom-FF &amp; E"/>
    <n v="3"/>
    <s v="FF &amp; E"/>
    <x v="16"/>
    <x v="0"/>
    <x v="22"/>
    <x v="26"/>
    <x v="80"/>
    <x v="254"/>
    <s v="2025/26"/>
    <m/>
    <x v="166"/>
    <n v="0"/>
    <n v="143816.17000000001"/>
    <s v="46660"/>
    <d v="2025-12-04T00:00:00"/>
    <s v="000000022496855"/>
    <n v="143816.17000000001"/>
    <s v="03-124133"/>
    <m/>
    <s v="21.0"/>
    <s v="00036.0"/>
    <s v="00002"/>
    <s v="81000"/>
    <n v="4300"/>
    <n v="9131101"/>
    <n v="0.36315983021080878"/>
    <s v="Furniture for Grazide"/>
    <s v="Grazide-3-21st Century classroom"/>
  </r>
  <r>
    <s v="Grazide-21st Century classroom-FF &amp; E"/>
    <n v="3"/>
    <s v="FF &amp; E"/>
    <x v="16"/>
    <x v="0"/>
    <x v="22"/>
    <x v="26"/>
    <x v="80"/>
    <x v="254"/>
    <s v="2025/26"/>
    <m/>
    <x v="166"/>
    <n v="0"/>
    <n v="-396.66"/>
    <s v="46660"/>
    <d v="2025-12-04T00:00:00"/>
    <s v="000000022496855"/>
    <n v="-396.66"/>
    <s v="03-124133"/>
    <m/>
    <s v="21.0"/>
    <s v="00036.0"/>
    <s v="00002"/>
    <s v="81000"/>
    <n v="4300"/>
    <n v="9131101"/>
    <n v="-1.0016326971537305E-3"/>
    <s v="Furniture for Grazide.  JVER 26*277"/>
    <s v="Grazide-3-21st Century classroom"/>
  </r>
  <r>
    <s v="Grazide-21st Century classroom-FF &amp; E"/>
    <n v="3"/>
    <s v="FF &amp; E"/>
    <x v="16"/>
    <x v="0"/>
    <x v="22"/>
    <x v="26"/>
    <x v="80"/>
    <x v="259"/>
    <s v="2025/26"/>
    <m/>
    <x v="166"/>
    <n v="0"/>
    <n v="36296.19"/>
    <s v="47115"/>
    <d v="2026-02-17T00:00:00"/>
    <s v="000000022602273"/>
    <n v="36296.19"/>
    <s v="03-124133"/>
    <m/>
    <s v="21.0"/>
    <s v="00036.0"/>
    <s v="00002"/>
    <s v="81000"/>
    <n v="4300"/>
    <n v="9131101"/>
    <n v="9.1653937089961834E-2"/>
    <s v="Furniture for Grazide"/>
    <s v="Grazide-3-21st Century classroom"/>
  </r>
  <r>
    <s v="Grazide-21st Century classroom-FF &amp; E"/>
    <n v="3"/>
    <s v="FF &amp; E"/>
    <x v="16"/>
    <x v="0"/>
    <x v="22"/>
    <x v="26"/>
    <x v="80"/>
    <x v="259"/>
    <s v="2025/26"/>
    <s v="25-7205"/>
    <x v="166"/>
    <n v="0"/>
    <n v="10283.549999999999"/>
    <s v="47115"/>
    <d v="2026-02-17T00:00:00"/>
    <s v="000000022602273"/>
    <n v="10283.549999999999"/>
    <s v="03-124133"/>
    <m/>
    <s v="21.0"/>
    <s v="00036.0"/>
    <s v="00002"/>
    <s v="81000"/>
    <n v="4300"/>
    <n v="9131101"/>
    <n v="2.596767993449111E-2"/>
    <s v="Furniture for Grazide. JVER 26*254"/>
    <s v="Grazide-3-21st Century classroom"/>
  </r>
  <r>
    <s v="Grazide-21st Century classroom-FF &amp; E"/>
    <n v="3"/>
    <s v="FF &amp; E"/>
    <x v="16"/>
    <x v="0"/>
    <x v="22"/>
    <x v="26"/>
    <x v="80"/>
    <x v="255"/>
    <s v="2025/26"/>
    <m/>
    <x v="166"/>
    <n v="0"/>
    <n v="34657.589999999997"/>
    <s v="45934"/>
    <d v="2025-09-09T00:00:00"/>
    <s v="000000022361761"/>
    <n v="34657.589999999997"/>
    <s v="03-124133"/>
    <m/>
    <s v="21.0"/>
    <s v="00036.0"/>
    <s v="91001"/>
    <s v="85000"/>
    <n v="4400"/>
    <n v="9131101"/>
    <n v="8.7516198629930292E-2"/>
    <s v="Furniture for Grazide"/>
    <s v="Grazide-3-21st Century classroom"/>
  </r>
  <r>
    <s v="Grazide-21st Century classroom-FF &amp; E"/>
    <n v="3"/>
    <s v="FF &amp; E"/>
    <x v="16"/>
    <x v="0"/>
    <x v="22"/>
    <x v="26"/>
    <x v="80"/>
    <x v="251"/>
    <s v="2025/26"/>
    <m/>
    <x v="166"/>
    <n v="0"/>
    <n v="1342.61"/>
    <s v="45934"/>
    <d v="2025-09-12T00:00:00"/>
    <s v="000000022361761"/>
    <n v="1342.61"/>
    <s v="03-124133"/>
    <m/>
    <s v="21.0"/>
    <s v="00036.0"/>
    <s v="91001"/>
    <s v="85000"/>
    <n v="4400"/>
    <n v="9131101"/>
    <n v="3.3903143133302322E-3"/>
    <s v="Furniture for Grazide.  JVER 26*93"/>
    <s v="Grazide-3-21st Century classroom"/>
  </r>
  <r>
    <s v="Grazide-21st Century classroom-FF &amp; E"/>
    <n v="3"/>
    <s v="FF &amp; E"/>
    <x v="16"/>
    <x v="0"/>
    <x v="22"/>
    <x v="26"/>
    <x v="80"/>
    <x v="254"/>
    <s v="2025/26"/>
    <m/>
    <x v="166"/>
    <n v="0"/>
    <n v="393.44"/>
    <s v="46734"/>
    <d v="2025-12-04T00:00:00"/>
    <s v="000000022496855"/>
    <n v="393.44"/>
    <s v="03-124133"/>
    <m/>
    <s v="21.0"/>
    <s v="00036.0"/>
    <s v="91001"/>
    <s v="85000"/>
    <n v="4400"/>
    <n v="9131101"/>
    <n v="9.9350165977956859E-4"/>
    <s v="Furniture for Grazide"/>
    <s v="Grazide-3-21st Century classroom"/>
  </r>
  <r>
    <s v="Grazide-21st Century classroom-FF &amp; E"/>
    <n v="3"/>
    <s v="FF &amp; E"/>
    <x v="16"/>
    <x v="0"/>
    <x v="22"/>
    <x v="26"/>
    <x v="80"/>
    <x v="254"/>
    <s v="2025/26"/>
    <m/>
    <x v="166"/>
    <n v="0"/>
    <n v="-393.44"/>
    <s v="46734"/>
    <d v="2025-12-04T00:00:00"/>
    <s v="000000022496855"/>
    <n v="-393.44"/>
    <s v="03-124133"/>
    <m/>
    <s v="21.0"/>
    <s v="00036.0"/>
    <s v="91001"/>
    <s v="85000"/>
    <n v="4400"/>
    <n v="9131101"/>
    <n v="-9.9350165977956859E-4"/>
    <s v="Furniture for Grazide.  JVER 26*277"/>
    <s v="Grazide-3-21st Century classroom"/>
  </r>
  <r>
    <s v="Grazide-21st Century classroom-FF &amp; E"/>
    <n v="3"/>
    <s v="FF &amp; E"/>
    <x v="16"/>
    <x v="0"/>
    <x v="22"/>
    <x v="26"/>
    <x v="80"/>
    <x v="254"/>
    <s v="2025/26"/>
    <m/>
    <x v="166"/>
    <n v="0"/>
    <n v="40746.42"/>
    <s v="46660"/>
    <d v="2025-12-04T00:00:00"/>
    <s v="000000022496855"/>
    <n v="40746.42"/>
    <s v="03-124133"/>
    <m/>
    <s v="21.0"/>
    <s v="00036.0"/>
    <s v="91001"/>
    <s v="85000"/>
    <n v="4400"/>
    <n v="9131101"/>
    <n v="0.10289151052276181"/>
    <s v="Furniture for Grazide"/>
    <s v="Grazide-3-21st Century classroom"/>
  </r>
  <r>
    <s v="Grazide-21st Century classroom-FF &amp; E"/>
    <n v="3"/>
    <s v="FF &amp; E"/>
    <x v="16"/>
    <x v="0"/>
    <x v="22"/>
    <x v="26"/>
    <x v="80"/>
    <x v="254"/>
    <s v="2025/26"/>
    <m/>
    <x v="166"/>
    <n v="0"/>
    <n v="396.66"/>
    <s v="46660"/>
    <d v="2025-12-04T00:00:00"/>
    <s v="000000022496855"/>
    <n v="396.66"/>
    <s v="03-124133"/>
    <m/>
    <s v="21.0"/>
    <s v="00036.0"/>
    <s v="91001"/>
    <s v="85000"/>
    <n v="4400"/>
    <n v="9131101"/>
    <n v="1.0016326971537305E-3"/>
    <s v="Furniture for Grazide.  JVER 26*277"/>
    <s v="Grazide-3-21st Century classroom"/>
  </r>
  <r>
    <s v="Grazide-21st Century classroom-FF &amp; E"/>
    <n v="3"/>
    <s v="FF &amp; E"/>
    <x v="16"/>
    <x v="0"/>
    <x v="22"/>
    <x v="26"/>
    <x v="80"/>
    <x v="259"/>
    <s v="2025/26"/>
    <m/>
    <x v="166"/>
    <n v="0"/>
    <n v="10283.549999999999"/>
    <s v="47115"/>
    <d v="2026-02-17T00:00:00"/>
    <s v="000000022602273"/>
    <n v="10283.549999999999"/>
    <s v="03-124133"/>
    <m/>
    <s v="21.0"/>
    <s v="00036.0"/>
    <s v="91001"/>
    <s v="85000"/>
    <n v="4400"/>
    <n v="9131101"/>
    <n v="2.596767993449111E-2"/>
    <s v="Furniture for Grazide"/>
    <s v="Grazide-3-21st Century classroom"/>
  </r>
  <r>
    <s v="Grazide-21st Century classroom-FF &amp; E"/>
    <n v="3"/>
    <s v="FF &amp; E"/>
    <x v="16"/>
    <x v="0"/>
    <x v="22"/>
    <x v="26"/>
    <x v="80"/>
    <x v="259"/>
    <s v="2025/26"/>
    <s v="25-7205"/>
    <x v="166"/>
    <n v="0"/>
    <n v="-10283.549999999999"/>
    <s v="47115"/>
    <d v="2026-02-17T00:00:00"/>
    <s v="000000022602273"/>
    <n v="-10283.549999999999"/>
    <s v="03-124133"/>
    <m/>
    <s v="21.0"/>
    <s v="00036.0"/>
    <s v="91001"/>
    <s v="85000"/>
    <n v="4400"/>
    <n v="9131101"/>
    <n v="-2.596767993449111E-2"/>
    <s v="Furniture for Grazide.  JVER 26*254"/>
    <s v="Grazide-3-21st Century classroom"/>
  </r>
  <r>
    <s v="Wing Lane-21st Century classroom-FF &amp; E"/>
    <n v="9"/>
    <s v="FF &amp; E"/>
    <x v="22"/>
    <x v="0"/>
    <x v="22"/>
    <x v="26"/>
    <x v="81"/>
    <x v="260"/>
    <s v="2025/26"/>
    <m/>
    <x v="167"/>
    <n v="0"/>
    <n v="14333.92"/>
    <s v="47151"/>
    <d v="2026-03-03T00:00:00"/>
    <s v="000000022625402"/>
    <n v="14333.92"/>
    <s v="03-124792"/>
    <m/>
    <s v="21.0"/>
    <s v="00036.0"/>
    <s v="00002"/>
    <s v="81000"/>
    <n v="4300"/>
    <n v="9371101"/>
    <n v="0.56232267945466863"/>
    <s v="Furniture for Wing Lane. Room #62 &amp; 72. Grade: 4 &amp; 5"/>
    <s v="Wing Lane-9-21st Century classroom"/>
  </r>
  <r>
    <s v="Wing Lane-21st Century classroom-FF &amp; E"/>
    <n v="9"/>
    <s v="FF &amp; E"/>
    <x v="22"/>
    <x v="0"/>
    <x v="22"/>
    <x v="26"/>
    <x v="81"/>
    <x v="260"/>
    <s v="2025/26"/>
    <s v="26-1060"/>
    <x v="167"/>
    <n v="0"/>
    <n v="11156.64"/>
    <s v="47151"/>
    <d v="2026-03-03T00:00:00"/>
    <s v="000000022625402"/>
    <n v="11156.64"/>
    <s v="03-124792"/>
    <m/>
    <s v="21.0"/>
    <s v="00036.0"/>
    <s v="00002"/>
    <s v="81000"/>
    <n v="4300"/>
    <n v="9371101"/>
    <n v="0.43767732054533126"/>
    <s v="Furniture for Wing Lane. Room #62 &amp; 72. Grade: 4 &amp; 5.  JVER 26*262"/>
    <s v="Wing Lane-9-21st Century classroom"/>
  </r>
  <r>
    <s v="Wing Lane-21st Century classroom-FF &amp; E"/>
    <n v="9"/>
    <s v="FF &amp; E"/>
    <x v="22"/>
    <x v="0"/>
    <x v="22"/>
    <x v="26"/>
    <x v="81"/>
    <x v="260"/>
    <s v="2025/26"/>
    <m/>
    <x v="167"/>
    <n v="0"/>
    <n v="11156.64"/>
    <s v="47151"/>
    <d v="2026-03-03T00:00:00"/>
    <s v="000000022625402"/>
    <n v="11156.64"/>
    <s v="03-124792"/>
    <m/>
    <s v="21.0"/>
    <s v="00036.0"/>
    <s v="91001"/>
    <s v="85000"/>
    <n v="4400"/>
    <n v="9371101"/>
    <n v="0.43767732054533126"/>
    <s v="Furniture for Wing Lane. Room #62 &amp; 72. Grade: 4 &amp; 5"/>
    <s v="Wing Lane-9-21st Century classroom"/>
  </r>
  <r>
    <s v="Wing Lane-21st Century classroom-FF &amp; E"/>
    <n v="9"/>
    <s v="FF &amp; E"/>
    <x v="22"/>
    <x v="0"/>
    <x v="22"/>
    <x v="26"/>
    <x v="81"/>
    <x v="260"/>
    <s v="2025/26"/>
    <m/>
    <x v="167"/>
    <n v="0"/>
    <n v="-11156.64"/>
    <s v="47151"/>
    <d v="2026-03-03T00:00:00"/>
    <s v="000000022625402"/>
    <n v="-11156.64"/>
    <s v="03-124792"/>
    <m/>
    <s v="21.0"/>
    <s v="00036.0"/>
    <s v="91001"/>
    <s v="85000"/>
    <n v="4400"/>
    <n v="9371101"/>
    <n v="-0.43767732054533126"/>
    <s v="Furniture for Wing Lane. Room #62 &amp; 72. Grade: 4 &amp; 5.  JVER 26*262"/>
    <s v="Wing Lane-9-21st Century classroom"/>
  </r>
  <r>
    <s v="Wing Lane-21st Century classroom-FF &amp; E"/>
    <n v="9"/>
    <s v="FF &amp; E"/>
    <x v="22"/>
    <x v="0"/>
    <x v="22"/>
    <x v="26"/>
    <x v="81"/>
    <x v="260"/>
    <s v="2025/26"/>
    <m/>
    <x v="168"/>
    <n v="0"/>
    <n v="75562.44"/>
    <s v="47152"/>
    <d v="2026-03-03T00:00:00"/>
    <s v="000000022625402"/>
    <n v="75562.44"/>
    <s v="03-124792"/>
    <m/>
    <s v="21.0"/>
    <s v="00036.0"/>
    <s v="00002"/>
    <s v="81000"/>
    <n v="4300"/>
    <n v="9371101"/>
    <n v="0.78199442500272953"/>
    <s v="Furniture for Wing Lane. Rom #61, 63, 71, 73. Grade: 4 &amp; 5"/>
    <s v="Wing Lane-9-21st Century classroom"/>
  </r>
  <r>
    <s v="Wing Lane-21st Century classroom-FF &amp; E"/>
    <n v="9"/>
    <s v="FF &amp; E"/>
    <x v="22"/>
    <x v="0"/>
    <x v="22"/>
    <x v="26"/>
    <x v="81"/>
    <x v="260"/>
    <s v="2025/26"/>
    <s v="26-1061"/>
    <x v="168"/>
    <n v="0"/>
    <n v="21065.41"/>
    <s v="47152"/>
    <d v="2026-03-03T00:00:00"/>
    <s v="000000022625402"/>
    <n v="21065.41"/>
    <s v="03-124792"/>
    <m/>
    <s v="21.0"/>
    <s v="00036.0"/>
    <s v="00002"/>
    <s v="81000"/>
    <n v="4300"/>
    <n v="9371101"/>
    <n v="0.21800557499727044"/>
    <s v="Furniture for Wing Lane. Rom #61, 63, 71, 73. Grade: 4 &amp; 5.  JVER 26*262"/>
    <s v="Wing Lane-9-21st Century classroom"/>
  </r>
  <r>
    <s v="Wing Lane-21st Century classroom-FF &amp; E"/>
    <n v="9"/>
    <s v="FF &amp; E"/>
    <x v="22"/>
    <x v="0"/>
    <x v="22"/>
    <x v="26"/>
    <x v="81"/>
    <x v="260"/>
    <s v="2025/26"/>
    <m/>
    <x v="168"/>
    <n v="0"/>
    <n v="21065.41"/>
    <s v="47152"/>
    <d v="2026-03-03T00:00:00"/>
    <s v="000000022625402"/>
    <n v="21065.41"/>
    <s v="03-124792"/>
    <m/>
    <s v="21.0"/>
    <s v="00036.0"/>
    <s v="91001"/>
    <s v="85000"/>
    <n v="4400"/>
    <n v="9371101"/>
    <n v="0.21800557499727044"/>
    <s v="Furniture for Wing Lane. Rom #61, 63, 71, 73. Grade: 4 &amp; 5"/>
    <s v="Wing Lane-9-21st Century classroom"/>
  </r>
  <r>
    <s v="Wing Lane-21st Century classroom-FF &amp; E"/>
    <n v="9"/>
    <s v="FF &amp; E"/>
    <x v="22"/>
    <x v="0"/>
    <x v="22"/>
    <x v="26"/>
    <x v="81"/>
    <x v="260"/>
    <s v="2025/26"/>
    <s v="26-1061"/>
    <x v="168"/>
    <n v="0"/>
    <n v="-21065.41"/>
    <s v="47152"/>
    <d v="2026-03-03T00:00:00"/>
    <s v="000000022625402"/>
    <n v="-21065.41"/>
    <s v="03-124792"/>
    <m/>
    <s v="21.0"/>
    <s v="00036.0"/>
    <s v="91001"/>
    <s v="85000"/>
    <n v="4400"/>
    <n v="9371101"/>
    <n v="-0.21800557499727044"/>
    <s v="Furniture for Wing Lane. Rom #61, 63, 71, 73. Grade: 4 &amp; 5.  JVER 26*262"/>
    <s v="Wing Lane-9-21st Century classroom"/>
  </r>
  <r>
    <s v="Wing Lane-21st Century classroom-FF &amp; E"/>
    <n v="9"/>
    <s v="FF &amp; E"/>
    <x v="22"/>
    <x v="0"/>
    <x v="22"/>
    <x v="26"/>
    <x v="81"/>
    <x v="163"/>
    <s v="2025/26"/>
    <m/>
    <x v="169"/>
    <n v="0"/>
    <n v="53321.04"/>
    <s v="46381"/>
    <d v="2025-10-03T00:00:00"/>
    <s v="000000022402316"/>
    <n v="53321.04"/>
    <s v="03-124792"/>
    <m/>
    <s v="21.0"/>
    <s v="00036.0"/>
    <s v="00002"/>
    <s v="81000"/>
    <n v="4300"/>
    <n v="9371101"/>
    <n v="0.73575814175293575"/>
    <s v="Furniture for Wing Lane. Room #31 - 33. Grade: 3.  "/>
    <s v="Wing Lane-9-21st Century classroom"/>
  </r>
  <r>
    <s v="Wing Lane-21st Century classroom-FF &amp; E"/>
    <n v="9"/>
    <s v="FF &amp; E"/>
    <x v="22"/>
    <x v="0"/>
    <x v="22"/>
    <x v="26"/>
    <x v="81"/>
    <x v="261"/>
    <s v="2025/26"/>
    <m/>
    <x v="169"/>
    <n v="0"/>
    <n v="868.5"/>
    <s v="46381"/>
    <d v="2025-10-06T00:00:00"/>
    <s v="000000022402316"/>
    <n v="868.5"/>
    <s v="03-124792"/>
    <m/>
    <s v="21.0"/>
    <s v="00036.0"/>
    <s v="00002"/>
    <s v="81000"/>
    <n v="4300"/>
    <n v="9371101"/>
    <n v="1.1984123830150814E-2"/>
    <s v="Furniture for Wing Lane. Room #31 - 33. Grade: 3.  JVER 26*102"/>
    <s v="Wing Lane-9-21st Century classroom"/>
  </r>
  <r>
    <s v="Wing Lane-21st Century classroom-FF &amp; E"/>
    <n v="9"/>
    <s v="FF &amp; E"/>
    <x v="22"/>
    <x v="0"/>
    <x v="22"/>
    <x v="26"/>
    <x v="81"/>
    <x v="184"/>
    <s v="2025/26"/>
    <m/>
    <x v="169"/>
    <n v="0"/>
    <n v="1409.65"/>
    <s v="46676"/>
    <d v="2025-11-10T00:00:00"/>
    <s v="000000022462444"/>
    <n v="1409.65"/>
    <s v="03-124792"/>
    <m/>
    <s v="21.0"/>
    <s v="00036.0"/>
    <s v="00002"/>
    <s v="81000"/>
    <n v="4300"/>
    <n v="9371101"/>
    <n v="1.9451260975442825E-2"/>
    <s v="Furniture for Wing Lane. Room #31 - 33. Grade: 3"/>
    <s v="Wing Lane-9-21st Century classroom"/>
  </r>
  <r>
    <s v="Wing Lane-21st Century classroom-FF &amp; E"/>
    <n v="9"/>
    <s v="FF &amp; E"/>
    <x v="22"/>
    <x v="0"/>
    <x v="22"/>
    <x v="26"/>
    <x v="81"/>
    <x v="262"/>
    <s v="2025/26"/>
    <m/>
    <x v="169"/>
    <n v="0"/>
    <n v="-1409.65"/>
    <s v="46676"/>
    <d v="2025-11-12T00:00:00"/>
    <s v="000000022462444"/>
    <n v="-1409.65"/>
    <s v="03-124792"/>
    <m/>
    <s v="21.0"/>
    <s v="00036.0"/>
    <s v="00002"/>
    <s v="81000"/>
    <n v="4300"/>
    <n v="9371101"/>
    <n v="-1.9451260975442825E-2"/>
    <s v="Furniture for Wing Lane. Room #31 - 33. Grade: 3.  JVER 26*183"/>
    <s v="Wing Lane-9-21st Century classroom"/>
  </r>
  <r>
    <s v="Wing Lane-21st Century classroom-FF &amp; E"/>
    <n v="9"/>
    <s v="FF &amp; E"/>
    <x v="22"/>
    <x v="0"/>
    <x v="22"/>
    <x v="26"/>
    <x v="81"/>
    <x v="259"/>
    <s v="2025/26"/>
    <m/>
    <x v="169"/>
    <n v="0"/>
    <n v="1941.13"/>
    <s v="46981"/>
    <d v="2026-02-17T00:00:00"/>
    <s v="000000022602273"/>
    <n v="1941.13"/>
    <s v="03-124792"/>
    <m/>
    <s v="21.0"/>
    <s v="00036.0"/>
    <s v="00002"/>
    <s v="81000"/>
    <n v="4300"/>
    <n v="9371101"/>
    <n v="2.6784965216373805E-2"/>
    <s v="Furniture for Wing Lane. Room #31 - 33. Grade: 3"/>
    <s v="Wing Lane-9-21st Century classroom"/>
  </r>
  <r>
    <s v="Wing Lane-21st Century classroom-FF &amp; E"/>
    <n v="9"/>
    <s v="FF &amp; E"/>
    <x v="22"/>
    <x v="0"/>
    <x v="22"/>
    <x v="26"/>
    <x v="81"/>
    <x v="259"/>
    <s v="2025/26"/>
    <s v="26-1062"/>
    <x v="169"/>
    <n v="0"/>
    <n v="541.15"/>
    <s v="46981"/>
    <d v="2026-02-17T00:00:00"/>
    <s v="000000022602273"/>
    <n v="541.15"/>
    <s v="03-124792"/>
    <m/>
    <s v="21.0"/>
    <s v="00036.0"/>
    <s v="00002"/>
    <s v="81000"/>
    <n v="4300"/>
    <n v="9371101"/>
    <n v="7.4671371452920115E-3"/>
    <s v="Furniture for Wing Lane. Room #31 - 33. Grade: 3, JVER 26*254"/>
    <s v="Wing Lane-9-21st Century classroom"/>
  </r>
  <r>
    <s v="Wing Lane-21st Century classroom-FF &amp; E"/>
    <n v="9"/>
    <s v="FF &amp; E"/>
    <x v="22"/>
    <x v="0"/>
    <x v="22"/>
    <x v="26"/>
    <x v="81"/>
    <x v="163"/>
    <s v="2025/26"/>
    <m/>
    <x v="169"/>
    <n v="0"/>
    <n v="14864.92"/>
    <s v="46381"/>
    <d v="2025-10-03T00:00:00"/>
    <s v="000000022402316"/>
    <n v="14864.92"/>
    <s v="03-124792"/>
    <m/>
    <s v="21.0"/>
    <s v="00036.0"/>
    <s v="91001"/>
    <s v="85000"/>
    <n v="4400"/>
    <n v="9371101"/>
    <n v="0.20511576511834823"/>
    <s v="Furniture for Wing Lane. Room #31 - 33. Grade: 3"/>
    <s v="Wing Lane-9-21st Century classroom"/>
  </r>
  <r>
    <s v="Wing Lane-21st Century classroom-FF &amp; E"/>
    <n v="9"/>
    <s v="FF &amp; E"/>
    <x v="22"/>
    <x v="0"/>
    <x v="22"/>
    <x v="26"/>
    <x v="81"/>
    <x v="261"/>
    <s v="2025/26"/>
    <m/>
    <x v="169"/>
    <n v="0"/>
    <n v="-868.5"/>
    <s v="46381"/>
    <d v="2025-10-06T00:00:00"/>
    <s v="000000022402316"/>
    <n v="-868.5"/>
    <s v="03-124792"/>
    <m/>
    <s v="21.0"/>
    <s v="00036.0"/>
    <s v="91001"/>
    <s v="85000"/>
    <n v="4400"/>
    <n v="9371101"/>
    <n v="-1.1984123830150814E-2"/>
    <s v="Furniture for Wing Lane. Room #31 - 33. Grade: 3.  JVER 26*102"/>
    <s v="Wing Lane-9-21st Century classroom"/>
  </r>
  <r>
    <s v="Wing Lane-21st Century classroom-FF &amp; E"/>
    <n v="9"/>
    <s v="FF &amp; E"/>
    <x v="22"/>
    <x v="0"/>
    <x v="22"/>
    <x v="26"/>
    <x v="81"/>
    <x v="184"/>
    <s v="2025/26"/>
    <m/>
    <x v="169"/>
    <n v="0"/>
    <n v="392.99"/>
    <s v="46676"/>
    <d v="2025-11-10T00:00:00"/>
    <s v="000000022462444"/>
    <n v="392.99"/>
    <s v="03-124792"/>
    <m/>
    <s v="21.0"/>
    <s v="00036.0"/>
    <s v="91001"/>
    <s v="85000"/>
    <n v="4400"/>
    <n v="9371101"/>
    <n v="5.422729791607332E-3"/>
    <s v="Furniture for Wing Lane. Room #31 - 33. Grade: 3"/>
    <s v="Wing Lane-9-21st Century classroom"/>
  </r>
  <r>
    <s v="Wing Lane-21st Century classroom-FF &amp; E"/>
    <n v="9"/>
    <s v="FF &amp; E"/>
    <x v="22"/>
    <x v="0"/>
    <x v="22"/>
    <x v="26"/>
    <x v="81"/>
    <x v="262"/>
    <s v="2025/26"/>
    <m/>
    <x v="169"/>
    <n v="0"/>
    <n v="1409.65"/>
    <s v="46676"/>
    <d v="2025-11-12T00:00:00"/>
    <s v="000000022462444"/>
    <n v="1409.65"/>
    <s v="03-124792"/>
    <m/>
    <s v="21.0"/>
    <s v="00036.0"/>
    <s v="91001"/>
    <s v="85000"/>
    <n v="4400"/>
    <n v="9371101"/>
    <n v="1.9451260975442825E-2"/>
    <s v="Furniture for Wing Lane. Room #31 - 33. Grade: 3.  JVER 26*183"/>
    <s v="Wing Lane-9-21st Century classroom"/>
  </r>
  <r>
    <s v="Wing Lane-21st Century classroom-FF &amp; E"/>
    <n v="9"/>
    <s v="FF &amp; E"/>
    <x v="22"/>
    <x v="0"/>
    <x v="22"/>
    <x v="26"/>
    <x v="81"/>
    <x v="259"/>
    <s v="2025/26"/>
    <m/>
    <x v="169"/>
    <n v="0"/>
    <n v="541.15"/>
    <s v="46981"/>
    <d v="2026-02-17T00:00:00"/>
    <s v="000000022602273"/>
    <n v="541.15"/>
    <s v="03-124792"/>
    <m/>
    <s v="21.0"/>
    <s v="00036.0"/>
    <s v="91001"/>
    <s v="85000"/>
    <n v="4400"/>
    <n v="9371101"/>
    <n v="7.4671371452920115E-3"/>
    <s v="Furniture for Wing Lane. Room #31 - 33. Grade: 3"/>
    <s v="Wing Lane-9-21st Century classroom"/>
  </r>
  <r>
    <s v="Wing Lane-21st Century classroom-FF &amp; E"/>
    <n v="9"/>
    <s v="FF &amp; E"/>
    <x v="22"/>
    <x v="0"/>
    <x v="22"/>
    <x v="26"/>
    <x v="81"/>
    <x v="259"/>
    <s v="2025/26"/>
    <s v="26-1062"/>
    <x v="169"/>
    <n v="0"/>
    <n v="-541.15"/>
    <s v="46981"/>
    <d v="2026-02-17T00:00:00"/>
    <s v="000000022602273"/>
    <n v="-541.15"/>
    <s v="03-124792"/>
    <m/>
    <s v="21.0"/>
    <s v="00036.0"/>
    <s v="91001"/>
    <s v="85000"/>
    <n v="4400"/>
    <n v="9371101"/>
    <n v="-7.4671371452920115E-3"/>
    <s v="Furniture for Wing Lane. Room #31 - 33. Grade: 3, JVER 26*254"/>
    <s v="Wing Lane-9-21st Century classroom"/>
  </r>
  <r>
    <s v="Wedgeworth-21st Century classroom-FF &amp; E"/>
    <n v="0"/>
    <s v="FF &amp; E"/>
    <x v="34"/>
    <x v="0"/>
    <x v="22"/>
    <x v="26"/>
    <x v="82"/>
    <x v="34"/>
    <s v="2025/26"/>
    <s v="26-1363"/>
    <x v="170"/>
    <n v="0"/>
    <n v="9744.16"/>
    <s v="46098"/>
    <d v="2025-09-04T00:00:00"/>
    <s v="000000022355097"/>
    <n v="9744.16"/>
    <m/>
    <m/>
    <s v="21.0"/>
    <s v="00036.0"/>
    <s v="00002"/>
    <s v="81000"/>
    <n v="4300"/>
    <n v="9351101"/>
    <n v="0.56714445940275038"/>
    <s v="Furniture for Wedgeworth WWK5"/>
    <s v="Wedgeworth-0-21st Century classroom"/>
  </r>
  <r>
    <s v="Wedgeworth-21st Century classroom-FF &amp; E"/>
    <n v="0"/>
    <s v="FF &amp; E"/>
    <x v="34"/>
    <x v="0"/>
    <x v="22"/>
    <x v="26"/>
    <x v="82"/>
    <x v="34"/>
    <s v="2025/26"/>
    <s v="26-1363"/>
    <x v="170"/>
    <n v="0"/>
    <n v="7436.93"/>
    <s v="46098"/>
    <d v="2025-09-04T00:00:00"/>
    <s v="000000022355097"/>
    <n v="7436.93"/>
    <m/>
    <m/>
    <s v="21.0"/>
    <s v="00036.0"/>
    <s v="91001"/>
    <s v="85000"/>
    <n v="4400"/>
    <n v="9351101"/>
    <n v="0.43285554059724968"/>
    <s v="Furniture for Wedgeworth WWK5"/>
    <s v="Wedgeworth-0-21st Century classroom"/>
  </r>
  <r>
    <s v="Sparks ES-21st Century classroom-FF &amp; E"/>
    <n v="7"/>
    <s v="FF &amp; E"/>
    <x v="24"/>
    <x v="0"/>
    <x v="22"/>
    <x v="26"/>
    <x v="83"/>
    <x v="254"/>
    <s v="2025/26"/>
    <s v="26-1479"/>
    <x v="171"/>
    <n v="0"/>
    <n v="55487.54"/>
    <s v="46769"/>
    <d v="2025-12-04T00:00:00"/>
    <s v="000000022496855"/>
    <n v="55487.54"/>
    <s v="03-124783"/>
    <m/>
    <s v="21.0"/>
    <s v="00036.0"/>
    <s v="00002"/>
    <s v="81000"/>
    <n v="4300"/>
    <n v="9291101"/>
    <n v="0.77758750244189279"/>
    <s v="Furniture for Sparks ES.  Room #4,5 &amp;6. Grade:2"/>
    <s v="Sparks ES-7-21st Century classroom"/>
  </r>
  <r>
    <s v="Sparks ES-21st Century classroom-FF &amp; E"/>
    <n v="7"/>
    <s v="FF &amp; E"/>
    <x v="24"/>
    <x v="0"/>
    <x v="22"/>
    <x v="26"/>
    <x v="83"/>
    <x v="254"/>
    <s v="2025/26"/>
    <s v="26-1479"/>
    <x v="171"/>
    <n v="0"/>
    <n v="15871.04"/>
    <s v="46769"/>
    <d v="2025-12-04T00:00:00"/>
    <s v="000000022496855"/>
    <n v="15871.04"/>
    <s v="03-124783"/>
    <m/>
    <s v="21.0"/>
    <s v="00036.0"/>
    <s v="91001"/>
    <s v="85000"/>
    <n v="4400"/>
    <n v="9291101"/>
    <n v="0.22241249755810724"/>
    <s v="Furniture for Sparks ES.  Room #4,5 &amp;6. Grade:2"/>
    <s v="Sparks ES-7-21st Century classroom"/>
  </r>
  <r>
    <s v="Sparks ES-21st Century classroom-FF &amp; E"/>
    <n v="7"/>
    <s v="FF &amp; E"/>
    <x v="24"/>
    <x v="0"/>
    <x v="22"/>
    <x v="26"/>
    <x v="83"/>
    <x v="259"/>
    <s v="2025/26"/>
    <m/>
    <x v="172"/>
    <n v="0"/>
    <n v="55487.54"/>
    <s v="47134"/>
    <d v="2026-02-17T00:00:00"/>
    <s v="000000022602273"/>
    <n v="55487.54"/>
    <s v="03-124783"/>
    <m/>
    <s v="21.0"/>
    <s v="00036.0"/>
    <s v="00002"/>
    <s v="81000"/>
    <n v="4300"/>
    <n v="9291101"/>
    <n v="0.77758750244189279"/>
    <s v="Furniture for Sparks ES.  Room #1,2 &amp; 3. Grade: 1 &amp; 2"/>
    <s v="Sparks ES-7-21st Century classroom"/>
  </r>
  <r>
    <s v="Sparks ES-21st Century classroom-FF &amp; E"/>
    <n v="7"/>
    <s v="FF &amp; E"/>
    <x v="24"/>
    <x v="0"/>
    <x v="22"/>
    <x v="26"/>
    <x v="83"/>
    <x v="259"/>
    <s v="2025/26"/>
    <s v="26-1480"/>
    <x v="172"/>
    <n v="0"/>
    <n v="15871.04"/>
    <s v="47134"/>
    <d v="2026-02-17T00:00:00"/>
    <s v="000000022602273"/>
    <n v="15871.04"/>
    <s v="03-124783"/>
    <m/>
    <s v="21.0"/>
    <s v="00036.0"/>
    <s v="00002"/>
    <s v="81000"/>
    <n v="4300"/>
    <n v="9291101"/>
    <n v="0.22241249755810724"/>
    <s v="Furniture for Sparks ES.  Room #1,2 &amp; 3. Grade: 1 &amp; 2. JVER 26*254"/>
    <s v="Sparks ES-7-21st Century classroom"/>
  </r>
  <r>
    <s v="Sparks ES-21st Century classroom-FF &amp; E"/>
    <n v="7"/>
    <s v="FF &amp; E"/>
    <x v="24"/>
    <x v="0"/>
    <x v="22"/>
    <x v="26"/>
    <x v="83"/>
    <x v="259"/>
    <s v="2025/26"/>
    <m/>
    <x v="172"/>
    <n v="0"/>
    <n v="15871.04"/>
    <s v="47134"/>
    <d v="2026-02-17T00:00:00"/>
    <s v="000000022602273"/>
    <n v="15871.04"/>
    <s v="03-124783"/>
    <m/>
    <s v="21.0"/>
    <s v="00036.0"/>
    <s v="91001"/>
    <s v="85000"/>
    <n v="4400"/>
    <n v="9291101"/>
    <n v="0.22241249755810724"/>
    <s v="Furniture for Sparks ES.  Room #1,2 &amp; 3. Grade: 1 &amp; 2"/>
    <s v="Sparks ES-7-21st Century classroom"/>
  </r>
  <r>
    <s v="Sparks ES-21st Century classroom-FF &amp; E"/>
    <n v="7"/>
    <s v="FF &amp; E"/>
    <x v="24"/>
    <x v="0"/>
    <x v="22"/>
    <x v="26"/>
    <x v="83"/>
    <x v="259"/>
    <s v="2025/26"/>
    <s v="26-1480"/>
    <x v="172"/>
    <n v="0"/>
    <n v="-15871.04"/>
    <s v="47134"/>
    <d v="2026-02-17T00:00:00"/>
    <s v="000000022602273"/>
    <n v="-15871.04"/>
    <s v="03-124783"/>
    <m/>
    <s v="21.0"/>
    <s v="00036.0"/>
    <s v="91001"/>
    <s v="85000"/>
    <n v="4400"/>
    <n v="9291101"/>
    <n v="-0.22241249755810724"/>
    <s v="Furniture for Sparks ES.  Room #1,2 &amp; 3. Grade: 1 &amp; 2. JVER 26*254"/>
    <s v="Sparks ES-7-21st Century classroom"/>
  </r>
  <r>
    <s v="Sparks ES-21st Century classroom-FF &amp; E"/>
    <n v="7"/>
    <s v="FF &amp; E"/>
    <x v="24"/>
    <x v="0"/>
    <x v="22"/>
    <x v="26"/>
    <x v="83"/>
    <x v="254"/>
    <s v="2025/26"/>
    <s v="26-1481"/>
    <x v="173"/>
    <n v="0"/>
    <n v="37011.760000000002"/>
    <s v="46770"/>
    <d v="2025-12-04T00:00:00"/>
    <s v="000000022496855"/>
    <n v="37011.760000000002"/>
    <s v="03-124783"/>
    <m/>
    <s v="21.0"/>
    <s v="00036.0"/>
    <s v="00002"/>
    <s v="81000"/>
    <n v="4300"/>
    <n v="9291101"/>
    <n v="0.77768117050473973"/>
    <s v="Furniture for Sparks ES.  Room #8 &amp; 9. Grade: 3"/>
    <s v="Sparks ES-7-21st Century classroom"/>
  </r>
  <r>
    <s v="Sparks ES-21st Century classroom-FF &amp; E"/>
    <n v="7"/>
    <s v="FF &amp; E"/>
    <x v="24"/>
    <x v="0"/>
    <x v="22"/>
    <x v="26"/>
    <x v="83"/>
    <x v="254"/>
    <s v="2025/26"/>
    <s v="26-1481"/>
    <x v="173"/>
    <n v="0"/>
    <n v="10580.7"/>
    <s v="46770"/>
    <d v="2025-12-04T00:00:00"/>
    <s v="000000022496855"/>
    <n v="10580.7"/>
    <s v="03-124783"/>
    <m/>
    <s v="21.0"/>
    <s v="00036.0"/>
    <s v="91001"/>
    <s v="85000"/>
    <n v="4400"/>
    <n v="9291101"/>
    <n v="0.22231882949526041"/>
    <s v="Furniture for Sparks ES.  Room #8 &amp; 9. Grade: 3"/>
    <s v="Sparks ES-7-21st Century classroom"/>
  </r>
  <r>
    <s v="Sparks ES-21st Century classroom-FF &amp; E"/>
    <n v="7"/>
    <s v="FF &amp; E"/>
    <x v="24"/>
    <x v="0"/>
    <x v="22"/>
    <x v="26"/>
    <x v="83"/>
    <x v="164"/>
    <s v="2025/26"/>
    <m/>
    <x v="174"/>
    <n v="0"/>
    <n v="74023.53"/>
    <s v="46382"/>
    <d v="2025-09-30T00:00:00"/>
    <s v="000000022394046"/>
    <n v="74023.53"/>
    <s v="03-124783"/>
    <m/>
    <s v="21.0"/>
    <s v="00036.0"/>
    <s v="00002"/>
    <s v="81000"/>
    <n v="4300"/>
    <n v="9291101"/>
    <n v="0.77768135726555809"/>
    <s v="Furniture for Sparks ES.  Room #10, 11, 12 &amp; 15. Grade: 4 &amp; 5"/>
    <s v="Sparks ES-7-21st Century classroom"/>
  </r>
  <r>
    <s v="Sparks ES-21st Century classroom-FF &amp; E"/>
    <n v="7"/>
    <s v="FF &amp; E"/>
    <x v="24"/>
    <x v="0"/>
    <x v="22"/>
    <x v="26"/>
    <x v="83"/>
    <x v="172"/>
    <s v="2025/26"/>
    <m/>
    <x v="174"/>
    <n v="0"/>
    <n v="-1605.07"/>
    <s v="46382"/>
    <d v="2025-10-30T00:00:00"/>
    <s v="000000022394046"/>
    <n v="-1605.07"/>
    <s v="03-124783"/>
    <m/>
    <s v="21.0"/>
    <s v="00036.0"/>
    <s v="00002"/>
    <s v="81000"/>
    <n v="4300"/>
    <n v="9291101"/>
    <n v="-1.6862651863619977E-2"/>
    <s v="Furniture for Sparks ES.  Room #10, 11, 12 &amp; 15. Grade: 4 &amp; 5. JVER 26*132"/>
    <s v="Sparks ES-7-21st Century classroom"/>
  </r>
  <r>
    <s v="Sparks ES-21st Century classroom-FF &amp; E"/>
    <n v="7"/>
    <s v="FF &amp; E"/>
    <x v="24"/>
    <x v="0"/>
    <x v="22"/>
    <x v="26"/>
    <x v="83"/>
    <x v="262"/>
    <s v="2025/26"/>
    <s v="26-1482"/>
    <x v="174"/>
    <n v="1.2278178473934531E-11"/>
    <n v="1605.0600000000122"/>
    <s v="46618"/>
    <d v="2025-11-12T00:00:00"/>
    <s v="000000022462444"/>
    <n v="1605.06"/>
    <s v="03-124783"/>
    <m/>
    <s v="21.0"/>
    <s v="00036.0"/>
    <s v="00002"/>
    <s v="81000"/>
    <n v="4300"/>
    <n v="9291101"/>
    <n v="1.6862546804950491E-2"/>
    <s v="Furniture for Sparks ES.  Room #10, 11, 12 &amp; 15. Grade: 4 &amp; 5. JVER 26*183"/>
    <s v="Sparks ES-7-21st Century classroom"/>
  </r>
  <r>
    <s v="Sparks ES-21st Century classroom-FF &amp; E"/>
    <n v="7"/>
    <s v="FF &amp; E"/>
    <x v="24"/>
    <x v="0"/>
    <x v="22"/>
    <x v="26"/>
    <x v="83"/>
    <x v="164"/>
    <s v="2025/26"/>
    <m/>
    <x v="174"/>
    <n v="0"/>
    <n v="19556.32"/>
    <s v="46382"/>
    <d v="2025-09-30T00:00:00"/>
    <s v="000000022394046"/>
    <n v="19556.32"/>
    <s v="03-124783"/>
    <m/>
    <s v="21.0"/>
    <s v="00036.0"/>
    <s v="91001"/>
    <s v="85000"/>
    <n v="4400"/>
    <n v="9291101"/>
    <n v="0.20545609592949132"/>
    <s v="Furniture for Sparks ES.  Room #10, 11, 12 &amp; 15. Grade: 4 &amp; 5"/>
    <s v="Sparks ES-7-21st Century classroom"/>
  </r>
  <r>
    <s v="Sparks ES-21st Century classroom-FF &amp; E"/>
    <n v="7"/>
    <s v="FF &amp; E"/>
    <x v="24"/>
    <x v="0"/>
    <x v="22"/>
    <x v="26"/>
    <x v="83"/>
    <x v="172"/>
    <s v="2025/26"/>
    <m/>
    <x v="174"/>
    <n v="0"/>
    <n v="1605.0699999999997"/>
    <s v="46382"/>
    <d v="2025-10-30T00:00:00"/>
    <s v="000000022394046"/>
    <n v="1605.07"/>
    <s v="03-124783"/>
    <m/>
    <s v="21.0"/>
    <s v="00036.0"/>
    <s v="91001"/>
    <s v="85000"/>
    <n v="4400"/>
    <n v="9291101"/>
    <n v="1.6862651863619977E-2"/>
    <s v="Furniture for Sparks ES.  Room #10, 11, 12 &amp; 15. Grade: 4 &amp; 5. JVER 26*132"/>
    <s v="Sparks ES-7-21st Century classroom"/>
  </r>
  <r>
    <s v="Sparks ES-21st Century classroom-FF &amp; E"/>
    <n v="7"/>
    <s v="FF &amp; E"/>
    <x v="24"/>
    <x v="0"/>
    <x v="22"/>
    <x v="26"/>
    <x v="83"/>
    <x v="184"/>
    <s v="2025/26"/>
    <m/>
    <x v="174"/>
    <n v="0"/>
    <n v="1605.06"/>
    <s v="46618"/>
    <d v="2025-11-10T00:00:00"/>
    <s v="000000022394046"/>
    <n v="1605.06"/>
    <s v="03-124783"/>
    <m/>
    <s v="21.0"/>
    <s v="00036.0"/>
    <s v="91001"/>
    <s v="85000"/>
    <n v="4400"/>
    <n v="9291101"/>
    <n v="1.6862546804950491E-2"/>
    <s v="Furniture for Sparks ES.  Room #10, 11, 12 &amp; 15. Grade: 4 &amp; 5."/>
    <s v="Sparks ES-7-21st Century classroom"/>
  </r>
  <r>
    <s v="Sparks ES-21st Century classroom-FF &amp; E"/>
    <n v="7"/>
    <s v="FF &amp; E"/>
    <x v="24"/>
    <x v="0"/>
    <x v="22"/>
    <x v="26"/>
    <x v="83"/>
    <x v="262"/>
    <s v="2025/26"/>
    <s v="26-1482"/>
    <x v="174"/>
    <n v="0"/>
    <n v="-1605.06"/>
    <s v="46618"/>
    <d v="2025-11-12T00:00:00"/>
    <s v="000000022394046"/>
    <n v="-1605.06"/>
    <s v="03-124783"/>
    <m/>
    <s v="21.0"/>
    <s v="00036.0"/>
    <s v="91001"/>
    <s v="85000"/>
    <n v="4400"/>
    <n v="9291101"/>
    <n v="-1.6862546804950491E-2"/>
    <s v="Furniture for Sparks ES.  Room #10, 11, 12 &amp; 15. Grade: 4 &amp; 5. JVER 26*183"/>
    <s v="Sparks ES-7-21st Century classroom"/>
  </r>
  <r>
    <s v="Valinda-21st Century classroom-FF &amp; E"/>
    <n v="6"/>
    <s v="FF &amp; E"/>
    <x v="23"/>
    <x v="0"/>
    <x v="22"/>
    <x v="26"/>
    <x v="83"/>
    <x v="254"/>
    <s v="2025/26"/>
    <m/>
    <x v="175"/>
    <n v="0"/>
    <n v="73101.259999999995"/>
    <s v="46620"/>
    <d v="2025-12-04T00:00:00"/>
    <s v="000000022496855"/>
    <n v="73101.259999999995"/>
    <s v="03-124707"/>
    <m/>
    <s v="21.0"/>
    <s v="00036.0"/>
    <s v="00002"/>
    <s v="81000"/>
    <n v="4300"/>
    <n v="9341101"/>
    <n v="0.76206650526285946"/>
    <s v="Furniture for Valinda.  Room #21-24. Grade: 1 &amp; 2"/>
    <s v="Valinda-6-21st Century classroom"/>
  </r>
  <r>
    <s v="Valinda-21st Century classroom-FF &amp; E"/>
    <n v="6"/>
    <s v="FF &amp; E"/>
    <x v="23"/>
    <x v="0"/>
    <x v="22"/>
    <x v="26"/>
    <x v="83"/>
    <x v="263"/>
    <s v="2025/26"/>
    <s v="26-1483"/>
    <x v="175"/>
    <n v="0"/>
    <n v="1662.39"/>
    <s v="46844"/>
    <d v="2025-12-10T00:00:00"/>
    <s v="000000022506857"/>
    <n v="1662.39"/>
    <s v="03-124707"/>
    <m/>
    <s v="21.0"/>
    <s v="00036.0"/>
    <s v="00002"/>
    <s v="81000"/>
    <n v="4300"/>
    <n v="9341101"/>
    <n v="1.7330094415389352E-2"/>
    <s v="Furniture for Valinda.  Room #21-24. Grade: 1 &amp; 2"/>
    <s v="Valinda-6-21st Century classroom"/>
  </r>
  <r>
    <s v="Valinda-21st Century classroom-FF &amp; E"/>
    <n v="6"/>
    <s v="FF &amp; E"/>
    <x v="23"/>
    <x v="0"/>
    <x v="22"/>
    <x v="26"/>
    <x v="83"/>
    <x v="254"/>
    <s v="2025/26"/>
    <s v="26-1483"/>
    <x v="175"/>
    <n v="0"/>
    <n v="21161.39"/>
    <s v="46620"/>
    <d v="2025-12-04T00:00:00"/>
    <s v="000000022496855"/>
    <n v="21161.39"/>
    <s v="03-124707"/>
    <m/>
    <s v="21.0"/>
    <s v="00036.0"/>
    <s v="91001"/>
    <s v="85000"/>
    <n v="4400"/>
    <n v="9341101"/>
    <n v="0.22060340032175124"/>
    <s v="Furniture for Valinda.  Room #21-24. Grade: 1 &amp; 2"/>
    <s v="Valinda-6-21st Century classroom"/>
  </r>
  <r>
    <s v="Valinda-21st Century classroom-FF &amp; E"/>
    <n v="6"/>
    <s v="FF &amp; E"/>
    <x v="23"/>
    <x v="0"/>
    <x v="22"/>
    <x v="26"/>
    <x v="83"/>
    <x v="264"/>
    <s v="2025/26"/>
    <m/>
    <x v="176"/>
    <n v="0"/>
    <n v="146865.57999999999"/>
    <s v="46619"/>
    <d v="2025-12-05T00:00:00"/>
    <s v="000000022499402"/>
    <n v="146865.57999999999"/>
    <s v="03-124707"/>
    <m/>
    <s v="21.0"/>
    <s v="00036.0"/>
    <s v="00002"/>
    <s v="81000"/>
    <n v="4300"/>
    <n v="9341101"/>
    <n v="0.76212614633719045"/>
    <s v="Furniture for Valinda.  Room #31-34 &amp; 41-44.  Grade: 3, 4 &amp; 5"/>
    <s v="Valinda-6-21st Century classroom"/>
  </r>
  <r>
    <s v="Valinda-21st Century classroom-FF &amp; E"/>
    <n v="6"/>
    <s v="FF &amp; E"/>
    <x v="23"/>
    <x v="0"/>
    <x v="22"/>
    <x v="26"/>
    <x v="83"/>
    <x v="264"/>
    <s v="2025/26"/>
    <m/>
    <x v="176"/>
    <n v="0"/>
    <n v="191.94"/>
    <s v="46619"/>
    <d v="2025-12-05T00:00:00"/>
    <s v="000000022499402"/>
    <n v="191.94"/>
    <s v="03-124707"/>
    <m/>
    <s v="21.0"/>
    <s v="00036.0"/>
    <s v="00002"/>
    <s v="81000"/>
    <n v="4300"/>
    <n v="9341101"/>
    <n v="9.9602978810937426E-4"/>
    <s v="Furniture for Valinda.  Room #31-34 &amp; 41-44.  Grade: 3, 4 &amp; 5.  JVER 26*276"/>
    <s v="Valinda-6-21st Century classroom"/>
  </r>
  <r>
    <s v="Valinda-21st Century classroom-FF &amp; E"/>
    <n v="6"/>
    <s v="FF &amp; E"/>
    <x v="23"/>
    <x v="0"/>
    <x v="22"/>
    <x v="26"/>
    <x v="83"/>
    <x v="263"/>
    <s v="2025/26"/>
    <s v="26-1484"/>
    <x v="176"/>
    <n v="0"/>
    <n v="3324.79"/>
    <s v="46843"/>
    <d v="2025-12-10T00:00:00"/>
    <s v="000000022506857"/>
    <n v="3324.79"/>
    <s v="03-124707"/>
    <m/>
    <s v="21.0"/>
    <s v="00036.0"/>
    <s v="00002"/>
    <s v="81000"/>
    <n v="4300"/>
    <n v="9341101"/>
    <n v="1.7253255596583132E-2"/>
    <s v="Furniture for Valinda.  Room #31-34 &amp; 41-44.  Grade: 3, 4 &amp; 5"/>
    <s v="Valinda-6-21st Century classroom"/>
  </r>
  <r>
    <s v="Valinda-21st Century classroom-FF &amp; E"/>
    <n v="6"/>
    <s v="FF &amp; E"/>
    <x v="23"/>
    <x v="0"/>
    <x v="22"/>
    <x v="26"/>
    <x v="83"/>
    <x v="264"/>
    <s v="2025/26"/>
    <m/>
    <x v="176"/>
    <n v="0"/>
    <n v="42514.71"/>
    <s v="46619"/>
    <d v="2025-12-05T00:00:00"/>
    <s v="000000022499402"/>
    <n v="42514.71"/>
    <s v="03-124707"/>
    <m/>
    <s v="21.0"/>
    <s v="00036.0"/>
    <s v="91001"/>
    <s v="85000"/>
    <n v="4400"/>
    <n v="9341101"/>
    <n v="0.22062059806622639"/>
    <s v="Furniture for Valinda.  Room #31-34 &amp; 41-44.  Grade: 3, 4 &amp; 5"/>
    <s v="Valinda-6-21st Century classroom"/>
  </r>
  <r>
    <s v="Valinda-21st Century classroom-FF &amp; E"/>
    <n v="6"/>
    <s v="FF &amp; E"/>
    <x v="23"/>
    <x v="0"/>
    <x v="22"/>
    <x v="26"/>
    <x v="83"/>
    <x v="264"/>
    <s v="2025/26"/>
    <s v="26-1484"/>
    <x v="176"/>
    <n v="0"/>
    <n v="-191.94"/>
    <s v="46619"/>
    <d v="2025-12-05T00:00:00"/>
    <s v="000000022499402"/>
    <n v="-191.94"/>
    <s v="03-124707"/>
    <m/>
    <s v="21.0"/>
    <s v="00036.0"/>
    <s v="91001"/>
    <s v="85000"/>
    <n v="4400"/>
    <n v="9341101"/>
    <n v="-9.9602978810937426E-4"/>
    <s v="Furniture for Valinda.  Room #31-34 &amp; 41-44.  Grade: 3, 4 &amp; 5.  JVER 26*276"/>
    <s v="Valinda-6-21st Century classroom"/>
  </r>
  <r>
    <s v="Fairgrove-21st Century classroom-FF &amp; E"/>
    <n v="4"/>
    <s v="FF &amp; E"/>
    <x v="20"/>
    <x v="0"/>
    <x v="22"/>
    <x v="26"/>
    <x v="84"/>
    <x v="79"/>
    <s v="2025/26"/>
    <s v="26-6101"/>
    <x v="177"/>
    <n v="1135.04"/>
    <n v="1135.04"/>
    <m/>
    <m/>
    <m/>
    <n v="0"/>
    <s v="03-124582"/>
    <m/>
    <s v="21.0"/>
    <s v="00036.0"/>
    <s v="00002"/>
    <s v="81000"/>
    <n v="4300"/>
    <n v="9091101"/>
    <n v="0"/>
    <s v="Top replacements for Fairgrove.  Room #16, 27, &amp; 28.  Addendum to PO2W-25*3137"/>
    <s v="Fairgrove-4-21st Century classroom"/>
  </r>
  <r>
    <s v="Orange Grove-21st Century classroom-FF &amp; E"/>
    <n v="3"/>
    <s v="FF &amp; E"/>
    <x v="26"/>
    <x v="0"/>
    <x v="22"/>
    <x v="26"/>
    <x v="85"/>
    <x v="78"/>
    <s v="2025/26"/>
    <s v="26-6590"/>
    <x v="178"/>
    <n v="144335.20000000001"/>
    <n v="144335.20000000001"/>
    <m/>
    <m/>
    <m/>
    <n v="0"/>
    <m/>
    <m/>
    <s v="21.0"/>
    <s v="00036.0"/>
    <s v="00002"/>
    <s v="81000"/>
    <n v="4300"/>
    <n v="9251101"/>
    <n v="0"/>
    <s v="Furniture for Orange Grove.  Phase 1: Room #B8 - B14."/>
    <s v="Orange Grove-3-21st Century classroom"/>
  </r>
  <r>
    <s v="Orange Grove-21st Century classroom-FF &amp; E"/>
    <n v="3"/>
    <s v="FF &amp; E"/>
    <x v="26"/>
    <x v="0"/>
    <x v="22"/>
    <x v="26"/>
    <x v="85"/>
    <x v="78"/>
    <s v="2025/26"/>
    <s v="26-6591"/>
    <x v="179"/>
    <n v="155994.79999999999"/>
    <n v="155994.79999999999"/>
    <m/>
    <m/>
    <m/>
    <n v="0"/>
    <m/>
    <m/>
    <s v="21.0"/>
    <s v="00036.0"/>
    <s v="00002"/>
    <s v="81000"/>
    <n v="4300"/>
    <n v="9251101"/>
    <n v="0"/>
    <s v="Furniture for Orange Grove.  Phase 2: Room #D1 - D7 &amp; Band."/>
    <s v="Orange Grove-3-21st Century classroom"/>
  </r>
  <r>
    <s v="Cedarlane-21st Century classroom-FF &amp; E"/>
    <n v="1"/>
    <s v="FF &amp; E"/>
    <x v="4"/>
    <x v="0"/>
    <x v="22"/>
    <x v="26"/>
    <x v="86"/>
    <x v="265"/>
    <s v="2026/27"/>
    <s v="27-995"/>
    <x v="34"/>
    <n v="125663.48"/>
    <n v="125663.48"/>
    <m/>
    <m/>
    <m/>
    <n v="0"/>
    <s v="03-120780"/>
    <m/>
    <s v="21.0"/>
    <s v="00036.0"/>
    <s v="00002"/>
    <s v="81000"/>
    <n v="4300"/>
    <n v="9051101"/>
    <n v="0"/>
    <s v="Furniture for Cedarlane.  Round 2: Room #L1, P1, P2, P5, P8 (2 classrooms), G2, G3, &amp; E4"/>
    <s v="Cedarlane-1-21st Century classroom"/>
  </r>
  <r>
    <s v="Cedarlane-21st Century classroom-CM/PM Management"/>
    <n v="1"/>
    <s v="CM/PM Management"/>
    <x v="4"/>
    <x v="0"/>
    <x v="23"/>
    <x v="27"/>
    <x v="87"/>
    <x v="266"/>
    <s v="2019/20"/>
    <m/>
    <x v="180"/>
    <n v="0"/>
    <n v="9648.75"/>
    <n v="80804"/>
    <d v="2020-01-09T00:00:00"/>
    <s v="000000020055612"/>
    <n v="9648.75"/>
    <s v="03-120780"/>
    <m/>
    <s v="21.0"/>
    <s v="00036.0"/>
    <s v="91001"/>
    <s v="85000"/>
    <n v="5800"/>
    <n v="9051101"/>
    <n v="6.7115727895675431E-3"/>
    <s v="Construction management services for Cedarlane - phase 1 &amp; 2.  This PO includes allowances of $100,000.00. See PO1-22*753 for additional payments to Cumming for the following sites: Grandview, Newton, and Sparks MS."/>
    <s v="Cedarlane-1-21st Century classroom"/>
  </r>
  <r>
    <s v="Cedarlane-21st Century classroom-CM/PM Management"/>
    <n v="1"/>
    <s v="CM/PM Management"/>
    <x v="4"/>
    <x v="0"/>
    <x v="23"/>
    <x v="27"/>
    <x v="87"/>
    <x v="267"/>
    <s v="2019/20"/>
    <m/>
    <x v="180"/>
    <n v="0"/>
    <n v="3193.75"/>
    <n v="80796"/>
    <d v="2020-01-14T00:00:00"/>
    <s v="000000020057268"/>
    <n v="3193.75"/>
    <s v="03-120780"/>
    <m/>
    <s v="21.0"/>
    <s v="00036.0"/>
    <s v="91001"/>
    <s v="85000"/>
    <n v="5800"/>
    <n v="9051101"/>
    <n v="2.221540157707614E-3"/>
    <s v="Construction management services for Cedarlane - phase 1 &amp; 2.  This PO includes allowances of $100,000.00. See PO1-22*753 for additional payments to Cumming for the following sites: Grandview, Newton, and Sparks MS."/>
    <s v="Cedarlane-1-21st Century classroom"/>
  </r>
  <r>
    <s v="Cedarlane-21st Century classroom-CM/PM Management"/>
    <n v="1"/>
    <s v="CM/PM Management"/>
    <x v="4"/>
    <x v="0"/>
    <x v="23"/>
    <x v="27"/>
    <x v="87"/>
    <x v="267"/>
    <s v="2019/20"/>
    <m/>
    <x v="180"/>
    <n v="0"/>
    <n v="8378.75"/>
    <n v="81699"/>
    <d v="2020-01-14T00:00:00"/>
    <s v="000000020057268"/>
    <n v="8378.75"/>
    <s v="03-120780"/>
    <m/>
    <s v="21.0"/>
    <s v="00036.0"/>
    <s v="91001"/>
    <s v="85000"/>
    <n v="5800"/>
    <n v="9051101"/>
    <n v="5.8281736505339087E-3"/>
    <s v="Construction management services for Cedarlane - phase 1 &amp; 2.  This PO includes allowances of $100,000.00. See PO1-22*753 for additional payments to Cumming for the following sites: Grandview, Newton, and Sparks MS."/>
    <s v="Cedarlane-1-21st Century classroom"/>
  </r>
  <r>
    <s v="Cedarlane-21st Century classroom-CM/PM Management"/>
    <n v="1"/>
    <s v="CM/PM Management"/>
    <x v="4"/>
    <x v="0"/>
    <x v="23"/>
    <x v="27"/>
    <x v="87"/>
    <x v="268"/>
    <s v="2019/20"/>
    <m/>
    <x v="180"/>
    <n v="0"/>
    <n v="10365"/>
    <n v="82273"/>
    <d v="2020-04-01T00:00:00"/>
    <s v="000000020085960"/>
    <n v="10365"/>
    <s v="03-120780"/>
    <m/>
    <s v="21.0"/>
    <s v="00036.0"/>
    <s v="91001"/>
    <s v="85000"/>
    <n v="5800"/>
    <n v="9051101"/>
    <n v="7.2097890362863154E-3"/>
    <s v="Construction management services for Cedarlane - phase 1 &amp; 2.  This PO includes allowances of $100,000.00. See PO1-22*753 for additional payments to Cumming for the following sites: Grandview, Newton, and Sparks MS."/>
    <s v="Cedarlane-1-21st Century classroom"/>
  </r>
  <r>
    <s v="Cedarlane-21st Century classroom-CM/PM Management"/>
    <n v="1"/>
    <s v="CM/PM Management"/>
    <x v="4"/>
    <x v="0"/>
    <x v="23"/>
    <x v="27"/>
    <x v="87"/>
    <x v="268"/>
    <s v="2019/20"/>
    <m/>
    <x v="180"/>
    <n v="0"/>
    <n v="7852.5"/>
    <n v="83068"/>
    <d v="2020-04-01T00:00:00"/>
    <s v="000000020085960"/>
    <n v="7852.5"/>
    <s v="03-120780"/>
    <m/>
    <s v="21.0"/>
    <s v="00036.0"/>
    <s v="91001"/>
    <s v="85000"/>
    <n v="5800"/>
    <n v="9051101"/>
    <n v="5.4621194797335546E-3"/>
    <s v="Construction management services for Cedarlane - phase 1 &amp; 2.  This PO includes allowances of $100,000.00. See PO1-22*753 for additional payments to Cumming for the following sites: Grandview, Newton, and Sparks MS."/>
    <s v="Cedarlane-1-21st Century classroom"/>
  </r>
  <r>
    <s v="Cedarlane-21st Century classroom-CM/PM Management"/>
    <n v="1"/>
    <s v="CM/PM Management"/>
    <x v="4"/>
    <x v="0"/>
    <x v="23"/>
    <x v="27"/>
    <x v="87"/>
    <x v="230"/>
    <s v="2019/20"/>
    <m/>
    <x v="180"/>
    <n v="0"/>
    <n v="10562.5"/>
    <n v="84567"/>
    <d v="2020-04-15T00:00:00"/>
    <s v="000000020089466"/>
    <n v="10562.5"/>
    <s v="03-120780"/>
    <m/>
    <s v="21.0"/>
    <s v="00036.0"/>
    <s v="91001"/>
    <s v="85000"/>
    <n v="5800"/>
    <n v="9051101"/>
    <n v="7.3471680362541441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69"/>
    <s v="2019/20"/>
    <m/>
    <x v="180"/>
    <n v="0"/>
    <n v="10410"/>
    <n v="85320"/>
    <d v="2020-05-28T00:00:00"/>
    <s v="000000020100719"/>
    <n v="10410"/>
    <s v="03-120780"/>
    <m/>
    <s v="21.0"/>
    <s v="00036.0"/>
    <s v="91001"/>
    <s v="85000"/>
    <n v="5800"/>
    <n v="9051101"/>
    <n v="7.2410905805827827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10"/>
    <s v="2019/20"/>
    <m/>
    <x v="180"/>
    <n v="0"/>
    <n v="6977.5"/>
    <n v="86240"/>
    <d v="2020-06-17T00:00:00"/>
    <s v="000000020106117"/>
    <n v="6977.5"/>
    <s v="03-120780"/>
    <m/>
    <s v="21.0"/>
    <s v="00036.0"/>
    <s v="91001"/>
    <s v="85000"/>
    <n v="5800"/>
    <n v="9051101"/>
    <n v="4.8534783406355775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70"/>
    <s v="2019/20"/>
    <m/>
    <x v="180"/>
    <n v="0"/>
    <n v="14165"/>
    <n v="86864"/>
    <d v="2020-07-27T00:00:00"/>
    <s v="000000020116270"/>
    <n v="14165"/>
    <s v="03-120780"/>
    <m/>
    <s v="21.0"/>
    <s v="00036.0"/>
    <s v="91001"/>
    <s v="85000"/>
    <n v="5800"/>
    <n v="9051101"/>
    <n v="9.8530305546546699E-3"/>
    <s v="Construction management services for Cedarlane - phase 1 &amp; 2.  This PO includes allowances of $100,000.00. See PO1-22*753 for additional payments to Cumming for the following sites: Grandview, Newton, and Sparks MS."/>
    <s v="Cedarlane-1-21st Century classroom"/>
  </r>
  <r>
    <s v="Cedarlane-21st Century classroom-CM/PM Management"/>
    <n v="1"/>
    <s v="CM/PM Management"/>
    <x v="4"/>
    <x v="0"/>
    <x v="23"/>
    <x v="27"/>
    <x v="87"/>
    <x v="11"/>
    <s v="2020/21"/>
    <m/>
    <x v="180"/>
    <n v="0"/>
    <n v="10209.09"/>
    <n v="88480"/>
    <d v="2020-08-17T00:00:00"/>
    <s v="000000020119773"/>
    <n v="10209.09"/>
    <s v="03-120780"/>
    <m/>
    <s v="21.0"/>
    <s v="00036.0"/>
    <s v="91001"/>
    <s v="85000"/>
    <n v="5800"/>
    <n v="9051101"/>
    <n v="7.1013396191471545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7"/>
    <s v="2020/21"/>
    <m/>
    <x v="180"/>
    <n v="0"/>
    <n v="9643.06"/>
    <n v="89359"/>
    <d v="2020-10-13T00:00:00"/>
    <s v="000000020134067"/>
    <n v="9643.06"/>
    <s v="03-120780"/>
    <m/>
    <s v="21.0"/>
    <s v="00036.0"/>
    <s v="91001"/>
    <s v="85000"/>
    <n v="5800"/>
    <n v="9051101"/>
    <n v="6.7076148831887224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8"/>
    <s v="2020/21"/>
    <m/>
    <x v="180"/>
    <n v="0"/>
    <n v="9136.35"/>
    <n v="90460"/>
    <d v="2020-10-20T00:00:00"/>
    <s v="000000020136025"/>
    <n v="9136.35"/>
    <s v="03-120780"/>
    <m/>
    <s v="21.0"/>
    <s v="00036.0"/>
    <s v="91001"/>
    <s v="85000"/>
    <n v="5800"/>
    <n v="9051101"/>
    <n v="6.3551525385117684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13"/>
    <s v="2020/21"/>
    <m/>
    <x v="180"/>
    <n v="0"/>
    <n v="10180.08"/>
    <n v="91321"/>
    <d v="2020-12-18T00:00:00"/>
    <s v="000000020151933"/>
    <n v="10180.08"/>
    <s v="03-120780"/>
    <m/>
    <s v="21.0"/>
    <s v="00036.0"/>
    <s v="91001"/>
    <s v="85000"/>
    <n v="5800"/>
    <n v="9051101"/>
    <n v="7.0811605569240316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13"/>
    <s v="2020/21"/>
    <m/>
    <x v="180"/>
    <n v="0"/>
    <n v="8801.11"/>
    <n v="91964"/>
    <d v="2020-12-18T00:00:00"/>
    <s v="000000020151933"/>
    <n v="8801.11"/>
    <s v="03-120780"/>
    <m/>
    <s v="21.0"/>
    <s v="00036.0"/>
    <s v="91001"/>
    <s v="85000"/>
    <n v="5800"/>
    <n v="9051101"/>
    <n v="6.121962989401819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17"/>
    <s v="2020/21"/>
    <m/>
    <x v="180"/>
    <n v="0"/>
    <n v="9411.6200000000008"/>
    <n v="92821"/>
    <d v="2021-02-08T00:00:00"/>
    <s v="000000020162981"/>
    <n v="9411.6200000000008"/>
    <s v="03-120780"/>
    <m/>
    <s v="21.0"/>
    <s v="00036.0"/>
    <s v="91001"/>
    <s v="85000"/>
    <n v="5800"/>
    <n v="9051101"/>
    <n v="6.5466275629226254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71"/>
    <s v="2020/21"/>
    <m/>
    <x v="180"/>
    <n v="0"/>
    <n v="6923.17"/>
    <n v="94011"/>
    <d v="2021-04-05T00:00:00"/>
    <s v="000000020177572"/>
    <n v="6923.17"/>
    <s v="03-120780"/>
    <m/>
    <s v="21.0"/>
    <s v="00036.0"/>
    <s v="91001"/>
    <s v="85000"/>
    <n v="5800"/>
    <n v="9051101"/>
    <n v="4.8156869428216433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72"/>
    <s v="2020/21"/>
    <m/>
    <x v="180"/>
    <n v="0"/>
    <n v="5862.68"/>
    <n v="94918"/>
    <d v="2021-04-16T00:00:00"/>
    <s v="000000020181024"/>
    <n v="5862.68"/>
    <s v="03-120780"/>
    <m/>
    <s v="21.0"/>
    <s v="00036.0"/>
    <s v="91001"/>
    <s v="85000"/>
    <n v="5800"/>
    <n v="9051101"/>
    <n v="4.0780208381336284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15"/>
    <s v="2020/21"/>
    <m/>
    <x v="180"/>
    <n v="0"/>
    <n v="6261.09"/>
    <n v="95700"/>
    <d v="2021-05-25T00:00:00"/>
    <s v="000000020192064"/>
    <n v="6261.09"/>
    <s v="03-120780"/>
    <m/>
    <s v="21.0"/>
    <s v="00036.0"/>
    <s v="91001"/>
    <s v="85000"/>
    <n v="5800"/>
    <n v="9051101"/>
    <n v="4.3551507995370853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15"/>
    <s v="2020/21"/>
    <m/>
    <x v="180"/>
    <n v="0"/>
    <n v="3630.82"/>
    <n v="96936"/>
    <d v="2021-05-25T00:00:00"/>
    <s v="000000020192064"/>
    <n v="3630.82"/>
    <s v="03-120780"/>
    <m/>
    <s v="21.0"/>
    <s v="00036.0"/>
    <s v="91001"/>
    <s v="85000"/>
    <n v="5800"/>
    <n v="9051101"/>
    <n v="2.5255616236111028E-3"/>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24"/>
    <s v="2021/22"/>
    <m/>
    <x v="180"/>
    <n v="0"/>
    <n v="25487.18"/>
    <n v="101444"/>
    <d v="2021-09-30T00:00:00"/>
    <s v="000000020276415"/>
    <n v="25487.18"/>
    <s v="03-120780"/>
    <m/>
    <s v="21.0"/>
    <s v="00036.0"/>
    <s v="91001"/>
    <s v="85000"/>
    <n v="5800"/>
    <n v="9051101"/>
    <n v="1.7728624305823042E-2"/>
    <s v="Construction management services for Cedarlane - phase 1 &amp; 2.  This PO includes allowances of $100,000.00. See PO1-22*753 for additional payments to Cumming for the following sites: Grandview, Newton, and Sparks MS. "/>
    <s v="Cedarlane-1-21st Century classroom"/>
  </r>
  <r>
    <s v="Cedarlane-21st Century classroom-CM/PM Management"/>
    <n v="1"/>
    <s v="CM/PM Management"/>
    <x v="4"/>
    <x v="0"/>
    <x v="23"/>
    <x v="27"/>
    <x v="87"/>
    <x v="224"/>
    <s v="2021/22"/>
    <m/>
    <x v="180"/>
    <n v="22"/>
    <n v="22"/>
    <m/>
    <m/>
    <m/>
    <n v="0"/>
    <s v="03-120780"/>
    <m/>
    <s v="21.0"/>
    <s v="00036.0"/>
    <s v="91001"/>
    <s v="85000"/>
    <n v="5800"/>
    <n v="9051101"/>
    <n v="0"/>
    <s v="Construction management services for Cedarlane - phase 1 &amp; 2.  This PO includes allowances of $100,000.00.  See PO1-22*753 for additional payments to Cumming for the following sites: Grandview, Newton, and Sparks MS.  Remaining balance in this PO."/>
    <s v="Cedarlane-1-21st Century classroom"/>
  </r>
  <r>
    <s v="Cedarlane-21st Century classroom-CM/PM Management"/>
    <n v="1"/>
    <s v="CM/PM Management"/>
    <x v="4"/>
    <x v="0"/>
    <x v="23"/>
    <x v="27"/>
    <x v="87"/>
    <x v="273"/>
    <s v="2021/22"/>
    <s v="2-4694"/>
    <x v="180"/>
    <n v="-22"/>
    <n v="-22"/>
    <m/>
    <m/>
    <m/>
    <n v="0"/>
    <s v="03-120780"/>
    <m/>
    <s v="21.0"/>
    <s v="00036.0"/>
    <s v="91001"/>
    <s v="85000"/>
    <n v="5800"/>
    <n v="9051101"/>
    <n v="0"/>
    <s v="Construction management services for Cedarlane - phase 1 &amp; 2.  This PO includes allowances of $100,000.00.  See PO1-22*753 for additional payments to Cumming for the following sites: Grandview, Newton, and Sparks MS. Close-out PO. "/>
    <s v="Cedarlane-1-21st Century classroom"/>
  </r>
  <r>
    <s v="Grandview-21st Century classroom-CM/PM Management"/>
    <n v="2"/>
    <s v="CM/PM Management"/>
    <x v="6"/>
    <x v="0"/>
    <x v="23"/>
    <x v="27"/>
    <x v="87"/>
    <x v="266"/>
    <s v="2019/20"/>
    <m/>
    <x v="180"/>
    <n v="0"/>
    <n v="7143.75"/>
    <n v="80804"/>
    <d v="2020-01-09T00:00:00"/>
    <s v="000000020055612"/>
    <n v="7143.75"/>
    <s v="03-121294"/>
    <m/>
    <s v="21.0"/>
    <s v="00036.0"/>
    <s v="91001"/>
    <s v="85000"/>
    <n v="5800"/>
    <n v="9121101"/>
    <n v="4.9691201570641937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67"/>
    <s v="2019/20"/>
    <m/>
    <x v="180"/>
    <n v="0"/>
    <n v="3193.75"/>
    <n v="80796"/>
    <d v="2020-01-14T00:00:00"/>
    <s v="000000020057268"/>
    <n v="3193.75"/>
    <s v="03-121294"/>
    <m/>
    <s v="21.0"/>
    <s v="00036.0"/>
    <s v="91001"/>
    <s v="85000"/>
    <n v="5800"/>
    <n v="9121101"/>
    <n v="2.221540157707614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67"/>
    <s v="2019/20"/>
    <m/>
    <x v="180"/>
    <n v="0"/>
    <n v="8131.25"/>
    <n v="81699"/>
    <d v="2020-01-14T00:00:00"/>
    <s v="000000020057268"/>
    <n v="8131.25"/>
    <s v="03-121294"/>
    <m/>
    <s v="21.0"/>
    <s v="00036.0"/>
    <s v="91001"/>
    <s v="85000"/>
    <n v="5800"/>
    <n v="9121101"/>
    <n v="5.6560151569033379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68"/>
    <s v="2019/20"/>
    <m/>
    <x v="180"/>
    <n v="0"/>
    <n v="8685"/>
    <n v="82273"/>
    <d v="2020-04-01T00:00:00"/>
    <s v="000000020085960"/>
    <n v="8685"/>
    <s v="03-121294"/>
    <m/>
    <s v="21.0"/>
    <s v="00036.0"/>
    <s v="91001"/>
    <s v="85000"/>
    <n v="5800"/>
    <n v="9121101"/>
    <n v="6.0411980492182001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68"/>
    <s v="2019/20"/>
    <m/>
    <x v="180"/>
    <n v="0"/>
    <n v="7692.5"/>
    <n v="83068"/>
    <d v="2020-04-01T00:00:00"/>
    <s v="000000020085960"/>
    <n v="7692.5"/>
    <s v="03-121294"/>
    <m/>
    <s v="21.0"/>
    <s v="00036.0"/>
    <s v="91001"/>
    <s v="85000"/>
    <n v="5800"/>
    <n v="9121101"/>
    <n v="5.3508251000127811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30"/>
    <s v="2019/20"/>
    <m/>
    <x v="180"/>
    <n v="0"/>
    <n v="7442.5"/>
    <n v="84567"/>
    <d v="2020-04-15T00:00:00"/>
    <s v="000000020089466"/>
    <n v="7442.5"/>
    <s v="03-121294"/>
    <m/>
    <s v="21.0"/>
    <s v="00036.0"/>
    <s v="91001"/>
    <s v="85000"/>
    <n v="5800"/>
    <n v="9121101"/>
    <n v="5.1769276316990737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69"/>
    <s v="2019/20"/>
    <m/>
    <x v="180"/>
    <n v="0"/>
    <n v="9460"/>
    <n v="85320"/>
    <d v="2020-05-28T00:00:00"/>
    <s v="000000020100719"/>
    <n v="9460"/>
    <s v="03-121294"/>
    <m/>
    <s v="21.0"/>
    <s v="00036.0"/>
    <s v="91001"/>
    <s v="85000"/>
    <n v="5800"/>
    <n v="9121101"/>
    <n v="6.5802802009906937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10"/>
    <s v="2019/20"/>
    <m/>
    <x v="180"/>
    <n v="0"/>
    <n v="7020"/>
    <n v="86240"/>
    <d v="2020-06-17T00:00:00"/>
    <s v="000000020106117"/>
    <n v="7020"/>
    <s v="03-121294"/>
    <m/>
    <s v="21.0"/>
    <s v="00036.0"/>
    <s v="91001"/>
    <s v="85000"/>
    <n v="5800"/>
    <n v="9121101"/>
    <n v="4.8830409102489083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70"/>
    <s v="2019/20"/>
    <m/>
    <x v="180"/>
    <n v="0"/>
    <n v="3765"/>
    <n v="86864"/>
    <d v="2020-07-27T00:00:00"/>
    <s v="000000020116270"/>
    <n v="3765"/>
    <s v="03-121294"/>
    <m/>
    <s v="21.0"/>
    <s v="00036.0"/>
    <s v="91001"/>
    <s v="85000"/>
    <n v="5800"/>
    <n v="9121101"/>
    <n v="2.6188958728044359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11"/>
    <s v="2020/21"/>
    <m/>
    <x v="180"/>
    <n v="0"/>
    <n v="12733.4"/>
    <n v="88480"/>
    <d v="2020-08-17T00:00:00"/>
    <s v="000000020119773"/>
    <n v="12733.4"/>
    <s v="03-121294"/>
    <m/>
    <s v="21.0"/>
    <s v="00036.0"/>
    <s v="91001"/>
    <s v="85000"/>
    <n v="5800"/>
    <n v="9121101"/>
    <n v="8.8572240921030547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7"/>
    <s v="2020/21"/>
    <m/>
    <x v="180"/>
    <n v="0"/>
    <n v="12027.42"/>
    <n v="89359"/>
    <d v="2020-10-13T00:00:00"/>
    <s v="000000020134067"/>
    <n v="12027.42"/>
    <s v="03-121294"/>
    <m/>
    <s v="21.0"/>
    <s v="00036.0"/>
    <s v="91001"/>
    <s v="85000"/>
    <n v="5800"/>
    <n v="9121101"/>
    <n v="8.3661515533826093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8"/>
    <s v="2020/21"/>
    <m/>
    <x v="180"/>
    <n v="0"/>
    <n v="11395.42"/>
    <n v="90460"/>
    <d v="2020-10-20T00:00:00"/>
    <s v="000000020136025"/>
    <n v="11395.42"/>
    <s v="03-121294"/>
    <m/>
    <s v="21.0"/>
    <s v="00036.0"/>
    <s v="91001"/>
    <s v="85000"/>
    <n v="5800"/>
    <n v="9121101"/>
    <n v="7.9265387534855573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13"/>
    <s v="2020/21"/>
    <m/>
    <x v="180"/>
    <n v="0"/>
    <n v="12697.22"/>
    <n v="91321"/>
    <d v="2020-12-18T00:00:00"/>
    <s v="000000020151933"/>
    <n v="12697.22"/>
    <s v="03-121294"/>
    <m/>
    <s v="21.0"/>
    <s v="00036.0"/>
    <s v="91001"/>
    <s v="85000"/>
    <n v="5800"/>
    <n v="9121101"/>
    <n v="8.832057650488695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13"/>
    <s v="2020/21"/>
    <m/>
    <x v="180"/>
    <n v="0"/>
    <n v="10977.3"/>
    <n v="91964"/>
    <d v="2020-12-18T00:00:00"/>
    <s v="000000020151933"/>
    <n v="10977.3"/>
    <s v="03-121294"/>
    <m/>
    <s v="21.0"/>
    <s v="00036.0"/>
    <s v="91001"/>
    <s v="85000"/>
    <n v="5800"/>
    <n v="9121101"/>
    <n v="7.6356987156802475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17"/>
    <s v="2020/21"/>
    <m/>
    <x v="180"/>
    <n v="0"/>
    <n v="11738.76"/>
    <n v="92821"/>
    <d v="2021-02-08T00:00:00"/>
    <s v="000000020162981"/>
    <n v="11738.76"/>
    <s v="03-121294"/>
    <m/>
    <s v="21.0"/>
    <s v="00036.0"/>
    <s v="91001"/>
    <s v="85000"/>
    <n v="5800"/>
    <n v="9121101"/>
    <n v="8.1653625805688714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71"/>
    <s v="2020/21"/>
    <m/>
    <x v="180"/>
    <n v="0"/>
    <n v="8635.01"/>
    <n v="94011"/>
    <d v="2021-04-05T00:00:00"/>
    <s v="000000020177572"/>
    <n v="8635.01"/>
    <s v="03-121294"/>
    <m/>
    <s v="21.0"/>
    <s v="00036.0"/>
    <s v="91001"/>
    <s v="85000"/>
    <n v="5800"/>
    <n v="9121101"/>
    <n v="6.0064255114541916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72"/>
    <s v="2020/21"/>
    <m/>
    <x v="180"/>
    <n v="0"/>
    <n v="7312.3"/>
    <n v="94918"/>
    <d v="2021-04-16T00:00:00"/>
    <s v="000000020181024"/>
    <n v="7312.3"/>
    <s v="03-121294"/>
    <m/>
    <s v="21.0"/>
    <s v="00036.0"/>
    <s v="91001"/>
    <s v="85000"/>
    <n v="5800"/>
    <n v="9121101"/>
    <n v="5.086361830201295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15"/>
    <s v="2020/21"/>
    <m/>
    <x v="180"/>
    <n v="0"/>
    <n v="7809.22"/>
    <n v="95700"/>
    <d v="2021-05-25T00:00:00"/>
    <s v="000000020192064"/>
    <n v="7809.22"/>
    <s v="03-121294"/>
    <m/>
    <s v="21.0"/>
    <s v="00036.0"/>
    <s v="91001"/>
    <s v="85000"/>
    <n v="5800"/>
    <n v="9121101"/>
    <n v="5.4320143500190855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15"/>
    <s v="2020/21"/>
    <m/>
    <x v="180"/>
    <n v="0"/>
    <n v="4528.58"/>
    <n v="96936"/>
    <d v="2021-05-25T00:00:00"/>
    <s v="000000020192064"/>
    <n v="4528.58"/>
    <s v="03-121294"/>
    <m/>
    <s v="21.0"/>
    <s v="00036.0"/>
    <s v="91001"/>
    <s v="85000"/>
    <n v="5800"/>
    <n v="9121101"/>
    <n v="3.1500343882243588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74"/>
    <s v="2020/21"/>
    <m/>
    <x v="180"/>
    <n v="0"/>
    <n v="9920"/>
    <s v="97857R1"/>
    <d v="2021-06-22T00:00:00"/>
    <s v="000000020200048"/>
    <n v="9920"/>
    <s v="03-121294"/>
    <m/>
    <s v="21.0"/>
    <s v="00036.0"/>
    <s v="91001"/>
    <s v="85000"/>
    <n v="5800"/>
    <n v="9121101"/>
    <n v="6.9002515426879159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18"/>
    <s v="2021/22"/>
    <m/>
    <x v="180"/>
    <n v="0"/>
    <n v="4160"/>
    <n v="100426"/>
    <d v="2021-09-08T00:00:00"/>
    <s v="000000020253624"/>
    <n v="4160"/>
    <s v="03-121294"/>
    <m/>
    <s v="21.0"/>
    <s v="00036.0"/>
    <s v="91001"/>
    <s v="85000"/>
    <n v="5800"/>
    <n v="9121101"/>
    <n v="2.8936538727400937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117"/>
    <s v="2020/21"/>
    <m/>
    <x v="180"/>
    <n v="0"/>
    <n v="6240"/>
    <n v="98430"/>
    <d v="2021-09-09T00:00:00"/>
    <s v="000000020255187"/>
    <n v="6240"/>
    <s v="03-121294"/>
    <m/>
    <s v="21.0"/>
    <s v="00036.0"/>
    <s v="91001"/>
    <s v="85000"/>
    <n v="5800"/>
    <n v="9121101"/>
    <n v="4.3404808091101407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75"/>
    <s v="2021/22"/>
    <m/>
    <x v="180"/>
    <n v="0"/>
    <n v="4086.62"/>
    <n v="108239"/>
    <d v="2022-03-15T00:00:00"/>
    <s v="000000020443751"/>
    <n v="4086.62"/>
    <s v="03-121294"/>
    <m/>
    <s v="21.0"/>
    <s v="00036.0"/>
    <s v="91001"/>
    <s v="85000"/>
    <n v="5800"/>
    <n v="9121101"/>
    <n v="2.8426114878406543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27"/>
    <s v="2021/22"/>
    <m/>
    <x v="180"/>
    <n v="0"/>
    <n v="7395"/>
    <n v="109812"/>
    <d v="2022-04-20T00:00:00"/>
    <s v="000000020473559"/>
    <n v="7395"/>
    <s v="03-121294"/>
    <m/>
    <s v="21.0"/>
    <s v="00036.0"/>
    <s v="91001"/>
    <s v="85000"/>
    <n v="5800"/>
    <n v="9121101"/>
    <n v="5.1438871127194698E-3"/>
    <s v="Construction management services  for Grandview - phase 1 &amp; 2.  This PO includes allowances of $100,000.00. See PO1-22*753 for additional payments to Cumming for the following sites: Grandview, Newton, and Sparks MS."/>
    <s v="Grandview-2-21st Century classroom"/>
  </r>
  <r>
    <s v="Grandview-21st Century classroom-CM/PM Management"/>
    <n v="2"/>
    <s v="CM/PM Management"/>
    <x v="6"/>
    <x v="0"/>
    <x v="23"/>
    <x v="27"/>
    <x v="87"/>
    <x v="227"/>
    <s v="2021/22"/>
    <m/>
    <x v="180"/>
    <n v="15"/>
    <n v="15"/>
    <m/>
    <m/>
    <m/>
    <n v="0"/>
    <s v="03-121294"/>
    <m/>
    <s v="21.0"/>
    <s v="00036.0"/>
    <s v="91001"/>
    <s v="85000"/>
    <n v="5800"/>
    <n v="9121101"/>
    <n v="0"/>
    <s v="Construction management services  for Grandview - phase 1 &amp; 2.  This PO includes allowances of $100,000.00.  See PO1-22*753 for additional payments to Cumming for the following sites: Grandview, Newton, and Sparks MS. Remaining balance in this PO. "/>
    <s v="Grandview-2-21st Century classroom"/>
  </r>
  <r>
    <s v="Grandview-21st Century classroom-CM/PM Management"/>
    <n v="2"/>
    <s v="CM/PM Management"/>
    <x v="6"/>
    <x v="0"/>
    <x v="23"/>
    <x v="27"/>
    <x v="87"/>
    <x v="273"/>
    <s v="2021/22"/>
    <s v="2-4694"/>
    <x v="180"/>
    <n v="-15"/>
    <n v="-15"/>
    <m/>
    <m/>
    <m/>
    <n v="0"/>
    <s v="03-121294"/>
    <m/>
    <s v="21.0"/>
    <s v="00036.0"/>
    <s v="91001"/>
    <s v="85000"/>
    <n v="5800"/>
    <n v="9121101"/>
    <n v="0"/>
    <s v="Construction management services  for Grandview - phase 1 &amp; 2.  This PO includes allowances of $100,000.00.  See PO1-22*753 for additional payments to Cumming for the following sites: Grandview, Newton, and Sparks MS. Close-out PO."/>
    <s v="Grandview-2-21st Century classroom"/>
  </r>
  <r>
    <s v="Los Altos ES-21st Century classroom-CM/PM Management"/>
    <n v="2"/>
    <s v="CM/PM Management"/>
    <x v="2"/>
    <x v="0"/>
    <x v="23"/>
    <x v="27"/>
    <x v="87"/>
    <x v="266"/>
    <s v="2019/20"/>
    <m/>
    <x v="180"/>
    <n v="0"/>
    <n v="8571.25"/>
    <n v="80804"/>
    <d v="2020-01-09T00:00:00"/>
    <s v="000000020055612"/>
    <n v="8571.25"/>
    <s v="03-119947"/>
    <m/>
    <s v="21.0"/>
    <s v="00036.0"/>
    <s v="91001"/>
    <s v="85000"/>
    <n v="5800"/>
    <n v="9191101"/>
    <n v="5.9620747011354634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67"/>
    <s v="2019/20"/>
    <m/>
    <x v="180"/>
    <n v="0"/>
    <n v="3268.75"/>
    <n v="80796"/>
    <d v="2020-01-14T00:00:00"/>
    <s v="000000020057268"/>
    <n v="3268.75"/>
    <s v="03-119947"/>
    <m/>
    <s v="21.0"/>
    <s v="00036.0"/>
    <s v="91001"/>
    <s v="85000"/>
    <n v="5800"/>
    <n v="9191101"/>
    <n v="2.2737093982017264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67"/>
    <s v="2019/20"/>
    <m/>
    <x v="180"/>
    <n v="0"/>
    <n v="9428.75"/>
    <n v="81699"/>
    <d v="2020-01-14T00:00:00"/>
    <s v="000000020057268"/>
    <n v="9428.75"/>
    <s v="03-119947"/>
    <m/>
    <s v="21.0"/>
    <s v="00036.0"/>
    <s v="91001"/>
    <s v="85000"/>
    <n v="5800"/>
    <n v="9191101"/>
    <n v="6.5585430174514804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68"/>
    <s v="2019/20"/>
    <m/>
    <x v="180"/>
    <n v="0"/>
    <n v="8525"/>
    <n v="82273"/>
    <d v="2020-04-01T00:00:00"/>
    <s v="000000020085960"/>
    <n v="8525"/>
    <s v="03-119947"/>
    <m/>
    <s v="21.0"/>
    <s v="00036.0"/>
    <s v="91001"/>
    <s v="85000"/>
    <n v="5800"/>
    <n v="9191101"/>
    <n v="5.9299036694974274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68"/>
    <s v="2019/20"/>
    <m/>
    <x v="180"/>
    <n v="0"/>
    <n v="8872.5"/>
    <n v="83068"/>
    <d v="2020-04-01T00:00:00"/>
    <s v="000000020085960"/>
    <n v="8872.5"/>
    <s v="03-119947"/>
    <m/>
    <s v="21.0"/>
    <s v="00036.0"/>
    <s v="91001"/>
    <s v="85000"/>
    <n v="5800"/>
    <n v="9191101"/>
    <n v="6.1716211504534808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30"/>
    <s v="2019/20"/>
    <m/>
    <x v="180"/>
    <n v="0"/>
    <n v="12647.5"/>
    <n v="84567"/>
    <d v="2020-04-15T00:00:00"/>
    <s v="000000020089466"/>
    <n v="12647.5"/>
    <s v="03-119947"/>
    <m/>
    <s v="21.0"/>
    <s v="00036.0"/>
    <s v="91001"/>
    <s v="85000"/>
    <n v="5800"/>
    <n v="9191101"/>
    <n v="8.7974729219904655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69"/>
    <s v="2019/20"/>
    <m/>
    <x v="180"/>
    <n v="0"/>
    <n v="9337.5"/>
    <n v="85320"/>
    <d v="2020-05-28T00:00:00"/>
    <s v="000000020100719"/>
    <n v="9337.5"/>
    <s v="03-119947"/>
    <m/>
    <s v="21.0"/>
    <s v="00036.0"/>
    <s v="91001"/>
    <s v="85000"/>
    <n v="5800"/>
    <n v="9191101"/>
    <n v="6.495070441516977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10"/>
    <s v="2019/20"/>
    <m/>
    <x v="180"/>
    <n v="0"/>
    <n v="9947.5"/>
    <n v="86240"/>
    <d v="2020-06-17T00:00:00"/>
    <s v="000000020106117"/>
    <n v="9947.5"/>
    <s v="03-119947"/>
    <m/>
    <s v="21.0"/>
    <s v="00036.0"/>
    <s v="91001"/>
    <s v="85000"/>
    <n v="5800"/>
    <n v="9191101"/>
    <n v="6.919380264202424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70"/>
    <s v="2019/20"/>
    <m/>
    <x v="180"/>
    <n v="0"/>
    <n v="13287.5"/>
    <n v="86864"/>
    <d v="2020-07-27T00:00:00"/>
    <s v="000000020116270"/>
    <n v="13287.5"/>
    <s v="03-119947"/>
    <m/>
    <s v="21.0"/>
    <s v="00036.0"/>
    <s v="91001"/>
    <s v="85000"/>
    <n v="5800"/>
    <n v="9191101"/>
    <n v="9.2426504408735562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11"/>
    <s v="2020/21"/>
    <m/>
    <x v="180"/>
    <n v="0"/>
    <n v="5953.78"/>
    <n v="88480"/>
    <d v="2020-08-17T00:00:00"/>
    <s v="000000020119773"/>
    <n v="5953.78"/>
    <s v="03-119947"/>
    <m/>
    <s v="21.0"/>
    <s v="00036.0"/>
    <s v="91001"/>
    <s v="85000"/>
    <n v="5800"/>
    <n v="9191101"/>
    <n v="4.141389075587143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7"/>
    <s v="2020/21"/>
    <m/>
    <x v="180"/>
    <n v="0"/>
    <n v="5623.68"/>
    <n v="89359"/>
    <d v="2020-10-13T00:00:00"/>
    <s v="000000020134067"/>
    <n v="5623.68"/>
    <s v="03-119947"/>
    <m/>
    <s v="21.0"/>
    <s v="00036.0"/>
    <s v="91001"/>
    <s v="85000"/>
    <n v="5800"/>
    <n v="9191101"/>
    <n v="3.9117748584257235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8"/>
    <s v="2020/21"/>
    <m/>
    <x v="180"/>
    <n v="0"/>
    <n v="5328.17"/>
    <n v="90460"/>
    <d v="2020-10-20T00:00:00"/>
    <s v="000000020136025"/>
    <n v="5328.17"/>
    <s v="03-119947"/>
    <m/>
    <s v="21.0"/>
    <s v="00036.0"/>
    <s v="91001"/>
    <s v="85000"/>
    <n v="5800"/>
    <n v="9191101"/>
    <n v="3.7062210949801886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13"/>
    <s v="2020/21"/>
    <m/>
    <x v="180"/>
    <n v="0"/>
    <n v="5936.86"/>
    <n v="91321"/>
    <d v="2020-12-18T00:00:00"/>
    <s v="000000020151933"/>
    <n v="5936.86"/>
    <s v="03-119947"/>
    <m/>
    <s v="21.0"/>
    <s v="00036.0"/>
    <s v="91001"/>
    <s v="85000"/>
    <n v="5800"/>
    <n v="9191101"/>
    <n v="4.1296196949316714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13"/>
    <s v="2020/21"/>
    <m/>
    <x v="180"/>
    <n v="0"/>
    <n v="5132.67"/>
    <n v="91964"/>
    <d v="2020-12-18T00:00:00"/>
    <s v="000000020151933"/>
    <n v="5132.67"/>
    <s v="03-119947"/>
    <m/>
    <s v="21.0"/>
    <s v="00036.0"/>
    <s v="91001"/>
    <s v="85000"/>
    <n v="5800"/>
    <n v="9191101"/>
    <n v="3.5702332747588696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17"/>
    <s v="2020/21"/>
    <m/>
    <x v="180"/>
    <n v="0"/>
    <n v="5488.71"/>
    <n v="92821"/>
    <d v="2021-02-08T00:00:00"/>
    <s v="000000020162981"/>
    <n v="5488.71"/>
    <s v="03-119947"/>
    <m/>
    <s v="21.0"/>
    <s v="00036.0"/>
    <s v="91001"/>
    <s v="85000"/>
    <n v="5800"/>
    <n v="9191101"/>
    <n v="3.8178910932325193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71"/>
    <s v="2020/21"/>
    <m/>
    <x v="180"/>
    <n v="0"/>
    <n v="4037.49"/>
    <n v="94011"/>
    <d v="2021-04-05T00:00:00"/>
    <s v="000000020177572"/>
    <n v="4037.49"/>
    <s v="03-119947"/>
    <m/>
    <s v="21.0"/>
    <s v="00036.0"/>
    <s v="91001"/>
    <s v="85000"/>
    <n v="5800"/>
    <n v="9191101"/>
    <n v="2.8084371573676445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72"/>
    <s v="2020/21"/>
    <m/>
    <x v="180"/>
    <n v="0"/>
    <n v="3419.03"/>
    <n v="94918"/>
    <d v="2021-04-16T00:00:00"/>
    <s v="000000020181024"/>
    <n v="3419.03"/>
    <s v="03-119947"/>
    <m/>
    <s v="21.0"/>
    <s v="00036.0"/>
    <s v="91001"/>
    <s v="85000"/>
    <n v="5800"/>
    <n v="9191101"/>
    <n v="2.3782426443544622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15"/>
    <s v="2020/21"/>
    <m/>
    <x v="180"/>
    <n v="0"/>
    <n v="3651.37"/>
    <n v="95700"/>
    <d v="2021-05-25T00:00:00"/>
    <s v="000000020192064"/>
    <n v="3651.37"/>
    <s v="03-119947"/>
    <m/>
    <s v="21.0"/>
    <s v="00036.0"/>
    <s v="91001"/>
    <s v="85000"/>
    <n v="5800"/>
    <n v="9191101"/>
    <n v="2.5398559955064895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15"/>
    <s v="2020/21"/>
    <m/>
    <x v="180"/>
    <n v="0"/>
    <n v="2117.4299999999998"/>
    <n v="96936"/>
    <d v="2021-05-25T00:00:00"/>
    <s v="000000020192064"/>
    <n v="2117.4299999999998"/>
    <s v="03-119947"/>
    <m/>
    <s v="21.0"/>
    <s v="00036.0"/>
    <s v="91001"/>
    <s v="85000"/>
    <n v="5800"/>
    <n v="9191101"/>
    <n v="1.4728628653259751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24"/>
    <s v="2021/22"/>
    <m/>
    <x v="180"/>
    <n v="0"/>
    <n v="11952.82"/>
    <n v="101444"/>
    <d v="2021-09-30T00:00:00"/>
    <s v="000000020276415"/>
    <n v="11952.82"/>
    <s v="03-119947"/>
    <m/>
    <s v="21.0"/>
    <s v="00036.0"/>
    <s v="91001"/>
    <s v="85000"/>
    <n v="5800"/>
    <n v="9191101"/>
    <n v="8.3142605488378003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76"/>
    <s v="2021/22"/>
    <m/>
    <x v="180"/>
    <n v="0"/>
    <n v="2897.99"/>
    <n v="102576"/>
    <d v="2021-10-18T00:00:00"/>
    <s v="000000020301535"/>
    <n v="2897.99"/>
    <s v="03-119947"/>
    <m/>
    <s v="21.0"/>
    <s v="00036.0"/>
    <s v="91001"/>
    <s v="85000"/>
    <n v="5800"/>
    <n v="9191101"/>
    <n v="2.0158124967937655E-3"/>
    <s v="Construction management services for Los Altos ES - phase 1 &amp; 2.  This PO includes allowances of $100,000.00. See PO1-22*753 for additional payments to Cumming for the following sites: Grandview, Newton, and Sparks MS."/>
    <s v="Los Altos ES-2-21st Century classroom"/>
  </r>
  <r>
    <s v="Los Altos ES-21st Century classroom-CM/PM Management"/>
    <n v="2"/>
    <s v="CM/PM Management"/>
    <x v="2"/>
    <x v="0"/>
    <x v="23"/>
    <x v="27"/>
    <x v="87"/>
    <x v="276"/>
    <s v="2021/22"/>
    <m/>
    <x v="180"/>
    <n v="25.75"/>
    <n v="25.75"/>
    <m/>
    <m/>
    <m/>
    <n v="0"/>
    <s v="03-119947"/>
    <m/>
    <s v="21.0"/>
    <s v="00036.0"/>
    <s v="91001"/>
    <s v="85000"/>
    <n v="5800"/>
    <n v="9191101"/>
    <n v="0"/>
    <s v="Construction management services for Los Altos ES - phase 1 &amp; 2.  This PO includes allowances of $100,000.00.  See PO1-22*753 for additional payments to Cumming for the following sites: Grandview, Newton, and Sparks MS.  Remaining balance in this PO. "/>
    <s v="Los Altos ES-2-21st Century classroom"/>
  </r>
  <r>
    <s v="Los Altos ES-21st Century classroom-CM/PM Management"/>
    <n v="2"/>
    <s v="CM/PM Management"/>
    <x v="2"/>
    <x v="0"/>
    <x v="23"/>
    <x v="27"/>
    <x v="87"/>
    <x v="273"/>
    <s v="2021/22"/>
    <s v="2-4694"/>
    <x v="180"/>
    <n v="-25.75"/>
    <n v="-25.75"/>
    <m/>
    <m/>
    <m/>
    <n v="0"/>
    <s v="03-119947"/>
    <m/>
    <s v="21.0"/>
    <s v="00036.0"/>
    <s v="91001"/>
    <s v="85000"/>
    <n v="5800"/>
    <n v="9191101"/>
    <n v="0"/>
    <s v="Construction management services for Los Altos ES - phase 1 &amp; 2.  This PO includes allowances of $100,000.00.  See PO1-22*753 for additional payments to Cumming for the following sites: Grandview, Newton, and Sparks MS. Close-out PO. "/>
    <s v="Los Altos ES-2-21st Century classroom"/>
  </r>
  <r>
    <s v="Mesa Robles-21st Century classroom-CM/PM Management"/>
    <n v="1"/>
    <s v="CM/PM Management"/>
    <x v="5"/>
    <x v="0"/>
    <x v="23"/>
    <x v="27"/>
    <x v="87"/>
    <x v="266"/>
    <s v="2019/20"/>
    <m/>
    <x v="180"/>
    <n v="0"/>
    <n v="9691.25"/>
    <n v="80804"/>
    <d v="2020-01-09T00:00:00"/>
    <s v="000000020055612"/>
    <n v="9691.25"/>
    <s v="03-120779"/>
    <m/>
    <s v="21.0"/>
    <s v="00036.0"/>
    <s v="91001"/>
    <s v="85000"/>
    <n v="5800"/>
    <n v="9221101"/>
    <n v="6.7411353591808731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67"/>
    <s v="2019/20"/>
    <m/>
    <x v="180"/>
    <n v="0"/>
    <n v="3193.75"/>
    <n v="80796"/>
    <d v="2020-01-14T00:00:00"/>
    <s v="000000020057268"/>
    <n v="3193.75"/>
    <s v="03-120779"/>
    <m/>
    <s v="21.0"/>
    <s v="00036.0"/>
    <s v="91001"/>
    <s v="85000"/>
    <n v="5800"/>
    <n v="9221101"/>
    <n v="2.221540157707614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67"/>
    <s v="2019/20"/>
    <m/>
    <x v="180"/>
    <n v="0"/>
    <n v="8433.75"/>
    <n v="81699"/>
    <d v="2020-01-14T00:00:00"/>
    <s v="000000020057268"/>
    <n v="8433.75"/>
    <s v="03-120779"/>
    <m/>
    <s v="21.0"/>
    <s v="00036.0"/>
    <s v="91001"/>
    <s v="85000"/>
    <n v="5800"/>
    <n v="9221101"/>
    <n v="5.866431093562924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68"/>
    <s v="2019/20"/>
    <m/>
    <x v="180"/>
    <n v="0"/>
    <n v="12485"/>
    <n v="82273"/>
    <d v="2020-04-01T00:00:00"/>
    <s v="000000020085960"/>
    <n v="12485"/>
    <s v="03-120779"/>
    <m/>
    <s v="21.0"/>
    <s v="00036.0"/>
    <s v="91001"/>
    <s v="85000"/>
    <n v="5800"/>
    <n v="9221101"/>
    <n v="8.6844395675865545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68"/>
    <s v="2019/20"/>
    <m/>
    <x v="180"/>
    <n v="0"/>
    <n v="7932.5"/>
    <n v="83068"/>
    <d v="2020-04-01T00:00:00"/>
    <s v="000000020085960"/>
    <n v="7932.5"/>
    <s v="03-120779"/>
    <m/>
    <s v="21.0"/>
    <s v="00036.0"/>
    <s v="91001"/>
    <s v="85000"/>
    <n v="5800"/>
    <n v="9221101"/>
    <n v="5.5177666695939405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30"/>
    <s v="2019/20"/>
    <m/>
    <x v="180"/>
    <n v="0"/>
    <n v="8200"/>
    <n v="84567"/>
    <d v="2020-04-15T00:00:00"/>
    <s v="000000020089466"/>
    <n v="8200"/>
    <s v="03-120779"/>
    <m/>
    <s v="21.0"/>
    <s v="00036.0"/>
    <s v="91001"/>
    <s v="85000"/>
    <n v="5800"/>
    <n v="9221101"/>
    <n v="5.703836960689608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69"/>
    <s v="2019/20"/>
    <m/>
    <x v="180"/>
    <n v="0"/>
    <n v="12690"/>
    <n v="85320"/>
    <d v="2020-05-28T00:00:00"/>
    <s v="000000020100719"/>
    <n v="12690"/>
    <s v="03-120779"/>
    <m/>
    <s v="21.0"/>
    <s v="00036.0"/>
    <s v="91001"/>
    <s v="85000"/>
    <n v="5800"/>
    <n v="9221101"/>
    <n v="8.8270354916037963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10"/>
    <s v="2019/20"/>
    <m/>
    <x v="180"/>
    <n v="0"/>
    <n v="13470"/>
    <n v="86240"/>
    <d v="2020-06-17T00:00:00"/>
    <s v="000000020106117"/>
    <n v="13470"/>
    <s v="03-120779"/>
    <m/>
    <s v="21.0"/>
    <s v="00036.0"/>
    <s v="91001"/>
    <s v="85000"/>
    <n v="5800"/>
    <n v="9221101"/>
    <n v="9.369595592742563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70"/>
    <s v="2019/20"/>
    <m/>
    <x v="180"/>
    <n v="0"/>
    <n v="15197.5"/>
    <n v="86864"/>
    <d v="2020-07-27T00:00:00"/>
    <s v="000000020116270"/>
    <n v="15197.5"/>
    <s v="03-120779"/>
    <m/>
    <s v="21.0"/>
    <s v="00036.0"/>
    <s v="91001"/>
    <s v="85000"/>
    <n v="5800"/>
    <n v="9221101"/>
    <n v="1.0571227098790282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11"/>
    <s v="2020/21"/>
    <m/>
    <x v="180"/>
    <n v="0"/>
    <n v="16815.75"/>
    <n v="88480"/>
    <d v="2020-08-17T00:00:00"/>
    <s v="000000020119773"/>
    <n v="16815.75"/>
    <s v="03-120779"/>
    <m/>
    <s v="21.0"/>
    <s v="00036.0"/>
    <s v="91001"/>
    <s v="85000"/>
    <n v="5800"/>
    <n v="9221101"/>
    <n v="1.1696865411184912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7"/>
    <s v="2020/21"/>
    <m/>
    <x v="180"/>
    <n v="0"/>
    <n v="15883.43"/>
    <n v="89359"/>
    <d v="2020-10-13T00:00:00"/>
    <s v="000000020134067"/>
    <n v="15883.43"/>
    <s v="03-120779"/>
    <m/>
    <s v="21.0"/>
    <s v="00036.0"/>
    <s v="91001"/>
    <s v="85000"/>
    <n v="5800"/>
    <n v="9221101"/>
    <n v="1.1048353060551968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8"/>
    <s v="2020/21"/>
    <m/>
    <x v="180"/>
    <n v="0"/>
    <n v="15048.8"/>
    <n v="90460"/>
    <d v="2020-10-20T00:00:00"/>
    <s v="000000020136025"/>
    <n v="15048.8"/>
    <s v="03-120779"/>
    <m/>
    <s v="21.0"/>
    <s v="00036.0"/>
    <s v="91001"/>
    <s v="85000"/>
    <n v="5800"/>
    <n v="9221101"/>
    <n v="1.0467792884637289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13"/>
    <s v="2020/21"/>
    <m/>
    <x v="180"/>
    <n v="0"/>
    <n v="16767.97"/>
    <n v="91321"/>
    <d v="2020-12-18T00:00:00"/>
    <s v="000000020151933"/>
    <n v="16767.97"/>
    <s v="03-120779"/>
    <m/>
    <s v="21.0"/>
    <s v="00036.0"/>
    <s v="91001"/>
    <s v="85000"/>
    <n v="5800"/>
    <n v="9221101"/>
    <n v="1.1663630127040796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13"/>
    <s v="2020/21"/>
    <m/>
    <x v="180"/>
    <n v="0"/>
    <n v="14496.63"/>
    <n v="91964"/>
    <d v="2020-12-18T00:00:00"/>
    <s v="000000020151933"/>
    <n v="14496.63"/>
    <s v="03-120779"/>
    <m/>
    <s v="21.0"/>
    <s v="00036.0"/>
    <s v="91001"/>
    <s v="85000"/>
    <n v="5800"/>
    <n v="9221101"/>
    <n v="1.0083709024322169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17"/>
    <s v="2020/21"/>
    <m/>
    <x v="180"/>
    <n v="0"/>
    <n v="15502.22"/>
    <n v="92821"/>
    <d v="2021-02-08T00:00:00"/>
    <s v="000000020162981"/>
    <n v="15502.22"/>
    <s v="03-120779"/>
    <m/>
    <s v="21.0"/>
    <s v="00036.0"/>
    <s v="91001"/>
    <s v="85000"/>
    <n v="5800"/>
    <n v="9221101"/>
    <n v="1.0783187244968493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71"/>
    <s v="2020/21"/>
    <m/>
    <x v="180"/>
    <n v="0"/>
    <n v="11403.41"/>
    <n v="94011"/>
    <d v="2021-04-05T00:00:00"/>
    <s v="000000020177572"/>
    <n v="11403.41"/>
    <s v="03-120779"/>
    <m/>
    <s v="21.0"/>
    <s v="00036.0"/>
    <s v="91001"/>
    <s v="85000"/>
    <n v="5800"/>
    <n v="9221101"/>
    <n v="7.9320965165728639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72"/>
    <s v="2020/21"/>
    <m/>
    <x v="180"/>
    <n v="0"/>
    <n v="9656.64"/>
    <n v="94918"/>
    <d v="2021-04-16T00:00:00"/>
    <s v="000000020181024"/>
    <n v="9656.64"/>
    <s v="03-120779"/>
    <m/>
    <s v="21.0"/>
    <s v="00036.0"/>
    <s v="91001"/>
    <s v="85000"/>
    <n v="5800"/>
    <n v="9221101"/>
    <n v="6.7170609936675237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15"/>
    <s v="2020/21"/>
    <m/>
    <x v="180"/>
    <n v="0"/>
    <n v="10312.870000000001"/>
    <n v="95700"/>
    <d v="2021-05-25T00:00:00"/>
    <s v="000000020192064"/>
    <n v="10312.870000000001"/>
    <s v="03-120779"/>
    <m/>
    <s v="21.0"/>
    <s v="00036.0"/>
    <s v="91001"/>
    <s v="85000"/>
    <n v="5800"/>
    <n v="9221101"/>
    <n v="7.1735279361935418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15"/>
    <s v="2020/21"/>
    <m/>
    <x v="180"/>
    <n v="0"/>
    <n v="5980.44"/>
    <n v="96936"/>
    <d v="2021-05-25T00:00:00"/>
    <s v="000000020192064"/>
    <n v="5980.44"/>
    <s v="03-120779"/>
    <m/>
    <s v="21.0"/>
    <s v="00036.0"/>
    <s v="91001"/>
    <s v="85000"/>
    <n v="5800"/>
    <n v="9221101"/>
    <n v="4.1599335016081164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74"/>
    <s v="2020/21"/>
    <m/>
    <x v="180"/>
    <n v="0"/>
    <n v="3520"/>
    <s v="97857R1"/>
    <d v="2021-06-22T00:00:00"/>
    <s v="000000020200048"/>
    <n v="3520"/>
    <s v="03-120779"/>
    <m/>
    <s v="21.0"/>
    <s v="00036.0"/>
    <s v="91001"/>
    <s v="85000"/>
    <n v="5800"/>
    <n v="9221101"/>
    <n v="2.4484763538570025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117"/>
    <s v="2020/21"/>
    <m/>
    <x v="180"/>
    <n v="0"/>
    <n v="160"/>
    <n v="98430"/>
    <d v="2021-09-09T00:00:00"/>
    <s v="000000020255187"/>
    <n v="160"/>
    <s v="03-120779"/>
    <m/>
    <s v="21.0"/>
    <s v="00036.0"/>
    <s v="91001"/>
    <s v="85000"/>
    <n v="5800"/>
    <n v="9221101"/>
    <n v="1.1129437972077283E-4"/>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76"/>
    <s v="2021/22"/>
    <m/>
    <x v="180"/>
    <n v="0"/>
    <n v="3182.01"/>
    <n v="102576"/>
    <d v="2021-10-18T00:00:00"/>
    <s v="000000020301535"/>
    <n v="3182.01"/>
    <s v="03-120779"/>
    <m/>
    <s v="21.0"/>
    <s v="00036.0"/>
    <s v="91001"/>
    <s v="85000"/>
    <n v="5800"/>
    <n v="9221101"/>
    <n v="2.2133739325956026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277"/>
    <s v="2021/22"/>
    <m/>
    <x v="180"/>
    <n v="0"/>
    <n v="1280"/>
    <n v="104806"/>
    <d v="2021-12-13T00:00:00"/>
    <s v="000000020358822"/>
    <n v="1280"/>
    <s v="03-120779"/>
    <m/>
    <s v="21.0"/>
    <s v="00036.0"/>
    <s v="91001"/>
    <s v="85000"/>
    <n v="5800"/>
    <n v="9221101"/>
    <n v="8.9035503776618266E-4"/>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19"/>
    <s v="2021/22"/>
    <m/>
    <x v="180"/>
    <n v="0"/>
    <n v="13920"/>
    <n v="105896"/>
    <d v="2022-01-24T00:00:00"/>
    <s v="000000020395771"/>
    <n v="13920"/>
    <s v="03-120779"/>
    <m/>
    <s v="21.0"/>
    <s v="00036.0"/>
    <s v="91001"/>
    <s v="85000"/>
    <n v="5800"/>
    <n v="9221101"/>
    <n v="9.6826110357072365E-3"/>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59"/>
    <s v="2021/22"/>
    <m/>
    <x v="180"/>
    <n v="0"/>
    <n v="19869.830000000002"/>
    <n v="106727"/>
    <d v="2022-02-11T00:00:00"/>
    <s v="000000020412897"/>
    <n v="19869.830000000002"/>
    <s v="03-120779"/>
    <m/>
    <s v="21.0"/>
    <s v="00036.0"/>
    <s v="91001"/>
    <s v="85000"/>
    <n v="5800"/>
    <n v="9221101"/>
    <n v="1.3821252531295024E-2"/>
    <s v="Construction management services for Mesa Robles - phase 1 &amp; 2.  This PO includes allowances of $100,000.00. See PO1-22*753 for additional payments to Cumming for the following sites: Grandview, Newton, and Sparks MS."/>
    <s v="Mesa Robles-1-21st Century classroom"/>
  </r>
  <r>
    <s v="Mesa Robles-21st Century classroom-CM/PM Management"/>
    <n v="1"/>
    <s v="CM/PM Management"/>
    <x v="5"/>
    <x v="0"/>
    <x v="23"/>
    <x v="27"/>
    <x v="87"/>
    <x v="59"/>
    <s v="2021/22"/>
    <m/>
    <x v="180"/>
    <n v="85.25"/>
    <n v="85.25"/>
    <m/>
    <m/>
    <m/>
    <n v="0"/>
    <s v="03-120779"/>
    <m/>
    <s v="21.0"/>
    <s v="00036.0"/>
    <s v="91001"/>
    <s v="85000"/>
    <n v="5800"/>
    <n v="9221101"/>
    <n v="0"/>
    <s v="Construction management services for Mesa Robles - phase 1 &amp; 2.  This PO includes allowances of $100,000.00.  See PO1-22*753 for additional payments to Cumming for the following sites: Grandview, Newton, and Sparks MS. Remaining balance in this PO. "/>
    <s v="Mesa Robles-1-21st Century classroom"/>
  </r>
  <r>
    <s v="Mesa Robles-21st Century classroom-CM/PM Management"/>
    <n v="1"/>
    <s v="CM/PM Management"/>
    <x v="5"/>
    <x v="0"/>
    <x v="23"/>
    <x v="27"/>
    <x v="87"/>
    <x v="273"/>
    <s v="2021/22"/>
    <s v="2-4694"/>
    <x v="180"/>
    <n v="-85.25"/>
    <n v="-85.25"/>
    <m/>
    <m/>
    <m/>
    <n v="0"/>
    <s v="03-120779"/>
    <m/>
    <s v="21.0"/>
    <s v="00036.0"/>
    <s v="91001"/>
    <s v="85000"/>
    <n v="5800"/>
    <n v="9221101"/>
    <n v="0"/>
    <s v="Construction management services for Mesa Robles - phase 1 &amp; 2.  This PO includes allowances of $100,000.00.  See PO1-22*753 for additional payments to Cumming for the following sites: Grandview, Newton, and Sparks MS. Close-out PO. "/>
    <s v="Mesa Robles-1-21st Century classroom"/>
  </r>
  <r>
    <s v="Nelson-21st Century classroom-CM/PM Management"/>
    <n v="1"/>
    <s v="CM/PM Management"/>
    <x v="0"/>
    <x v="0"/>
    <x v="23"/>
    <x v="27"/>
    <x v="87"/>
    <x v="266"/>
    <s v="2019/20"/>
    <m/>
    <x v="180"/>
    <n v="0"/>
    <n v="8556.25"/>
    <n v="80804"/>
    <d v="2020-01-09T00:00:00"/>
    <s v="000000020055612"/>
    <n v="8556.25"/>
    <s v="03-119946"/>
    <m/>
    <s v="21.0"/>
    <s v="00036.0"/>
    <s v="91001"/>
    <s v="85000"/>
    <n v="5800"/>
    <n v="9231101"/>
    <n v="5.9516408530366407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67"/>
    <s v="2019/20"/>
    <m/>
    <x v="180"/>
    <n v="0"/>
    <n v="3268.75"/>
    <n v="80796"/>
    <d v="2020-01-14T00:00:00"/>
    <s v="000000020057268"/>
    <n v="3268.75"/>
    <s v="03-119946"/>
    <m/>
    <s v="21.0"/>
    <s v="00036.0"/>
    <s v="91001"/>
    <s v="85000"/>
    <n v="5800"/>
    <n v="9231101"/>
    <n v="2.2737093982017264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67"/>
    <s v="2019/20"/>
    <m/>
    <x v="180"/>
    <n v="0"/>
    <n v="9568.75"/>
    <n v="81699"/>
    <d v="2020-01-14T00:00:00"/>
    <s v="000000020057268"/>
    <n v="9568.75"/>
    <s v="03-119946"/>
    <m/>
    <s v="21.0"/>
    <s v="00036.0"/>
    <s v="91001"/>
    <s v="85000"/>
    <n v="5800"/>
    <n v="9231101"/>
    <n v="6.6559255997071564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68"/>
    <s v="2019/20"/>
    <m/>
    <x v="180"/>
    <n v="0"/>
    <n v="9765"/>
    <n v="82273"/>
    <d v="2020-04-01T00:00:00"/>
    <s v="000000020085960"/>
    <n v="9765"/>
    <s v="03-119946"/>
    <m/>
    <s v="21.0"/>
    <s v="00036.0"/>
    <s v="91001"/>
    <s v="85000"/>
    <n v="5800"/>
    <n v="9231101"/>
    <n v="6.7924351123334172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68"/>
    <s v="2019/20"/>
    <m/>
    <x v="180"/>
    <n v="0"/>
    <n v="10195"/>
    <n v="83068"/>
    <d v="2020-04-01T00:00:00"/>
    <s v="000000020085960"/>
    <n v="10195"/>
    <s v="03-119946"/>
    <m/>
    <s v="21.0"/>
    <s v="00036.0"/>
    <s v="91001"/>
    <s v="85000"/>
    <n v="5800"/>
    <n v="9231101"/>
    <n v="7.0915387578329939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30"/>
    <s v="2019/20"/>
    <m/>
    <x v="180"/>
    <n v="0"/>
    <n v="13455"/>
    <n v="84567"/>
    <d v="2020-04-15T00:00:00"/>
    <s v="000000020089466"/>
    <n v="13455"/>
    <s v="03-119946"/>
    <m/>
    <s v="21.0"/>
    <s v="00036.0"/>
    <s v="91001"/>
    <s v="85000"/>
    <n v="5800"/>
    <n v="9231101"/>
    <n v="9.3591617446437403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69"/>
    <s v="2019/20"/>
    <m/>
    <x v="180"/>
    <n v="0"/>
    <n v="9450"/>
    <n v="85320"/>
    <d v="2020-05-28T00:00:00"/>
    <s v="000000020100719"/>
    <n v="9450"/>
    <s v="03-119946"/>
    <m/>
    <s v="21.0"/>
    <s v="00036.0"/>
    <s v="91001"/>
    <s v="85000"/>
    <n v="5800"/>
    <n v="9231101"/>
    <n v="6.5733243022581458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10"/>
    <s v="2019/20"/>
    <m/>
    <x v="180"/>
    <n v="0"/>
    <n v="10027.5"/>
    <n v="86240"/>
    <d v="2020-06-17T00:00:00"/>
    <s v="000000020106117"/>
    <n v="10027.5"/>
    <s v="03-119946"/>
    <m/>
    <s v="21.0"/>
    <s v="00036.0"/>
    <s v="91001"/>
    <s v="85000"/>
    <n v="5800"/>
    <n v="9231101"/>
    <n v="6.9750274540628099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70"/>
    <s v="2019/20"/>
    <m/>
    <x v="180"/>
    <n v="0"/>
    <n v="10887.5"/>
    <n v="86864"/>
    <d v="2020-07-27T00:00:00"/>
    <s v="000000020116270"/>
    <n v="10887.5"/>
    <s v="03-119946"/>
    <m/>
    <s v="21.0"/>
    <s v="00036.0"/>
    <s v="91001"/>
    <s v="85000"/>
    <n v="5800"/>
    <n v="9231101"/>
    <n v="7.5732347450619643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11"/>
    <s v="2020/21"/>
    <m/>
    <x v="180"/>
    <n v="0"/>
    <n v="6349.45"/>
    <n v="88480"/>
    <d v="2020-08-17T00:00:00"/>
    <s v="000000020119773"/>
    <n v="6349.45"/>
    <s v="03-119946"/>
    <m/>
    <s v="21.0"/>
    <s v="00036.0"/>
    <s v="91001"/>
    <s v="85000"/>
    <n v="5800"/>
    <n v="9231101"/>
    <n v="4.4166131207378813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7"/>
    <s v="2020/21"/>
    <m/>
    <x v="180"/>
    <n v="0"/>
    <n v="5997.42"/>
    <n v="89359"/>
    <d v="2020-10-13T00:00:00"/>
    <s v="000000020134067"/>
    <n v="5997.42"/>
    <s v="03-119946"/>
    <m/>
    <s v="21.0"/>
    <s v="00036.0"/>
    <s v="91001"/>
    <s v="85000"/>
    <n v="5800"/>
    <n v="9231101"/>
    <n v="4.1717446176559843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8"/>
    <s v="2020/21"/>
    <m/>
    <x v="180"/>
    <n v="0"/>
    <n v="5682.27"/>
    <n v="90460"/>
    <d v="2020-10-20T00:00:00"/>
    <s v="000000020136025"/>
    <n v="5682.27"/>
    <s v="03-119946"/>
    <m/>
    <s v="21.0"/>
    <s v="00036.0"/>
    <s v="91001"/>
    <s v="85000"/>
    <n v="5800"/>
    <n v="9231101"/>
    <n v="3.9525294690997241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13"/>
    <s v="2020/21"/>
    <m/>
    <x v="180"/>
    <n v="0"/>
    <n v="6331.41"/>
    <n v="91321"/>
    <d v="2020-12-18T00:00:00"/>
    <s v="000000020151933"/>
    <n v="6331.41"/>
    <s v="03-119946"/>
    <m/>
    <s v="21.0"/>
    <s v="00036.0"/>
    <s v="91001"/>
    <s v="85000"/>
    <n v="5800"/>
    <n v="9231101"/>
    <n v="4.4040646794243649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13"/>
    <s v="2020/21"/>
    <m/>
    <x v="180"/>
    <n v="0"/>
    <n v="5473.78"/>
    <n v="91964"/>
    <d v="2020-12-18T00:00:00"/>
    <s v="000000020151933"/>
    <n v="5473.78"/>
    <s v="03-119946"/>
    <m/>
    <s v="21.0"/>
    <s v="00036.0"/>
    <s v="91001"/>
    <s v="85000"/>
    <n v="5800"/>
    <n v="9231101"/>
    <n v="3.8075059364248245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17"/>
    <s v="2020/21"/>
    <m/>
    <x v="180"/>
    <n v="0"/>
    <n v="5853.48"/>
    <n v="92821"/>
    <d v="2021-02-08T00:00:00"/>
    <s v="000000020162981"/>
    <n v="5853.48"/>
    <s v="03-119946"/>
    <m/>
    <s v="21.0"/>
    <s v="00036.0"/>
    <s v="91001"/>
    <s v="85000"/>
    <n v="5800"/>
    <n v="9231101"/>
    <n v="4.0716214112996836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71"/>
    <s v="2020/21"/>
    <m/>
    <x v="180"/>
    <n v="0"/>
    <n v="4305.8100000000004"/>
    <n v="94011"/>
    <d v="2021-04-05T00:00:00"/>
    <s v="000000020177572"/>
    <n v="4305.8100000000004"/>
    <s v="03-119946"/>
    <m/>
    <s v="21.0"/>
    <s v="00036.0"/>
    <s v="91001"/>
    <s v="85000"/>
    <n v="5800"/>
    <n v="9231101"/>
    <n v="2.995077832159381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72"/>
    <s v="2020/21"/>
    <m/>
    <x v="180"/>
    <n v="0"/>
    <n v="3646.24"/>
    <n v="94918"/>
    <d v="2021-04-16T00:00:00"/>
    <s v="000000020181024"/>
    <n v="3646.24"/>
    <s v="03-119946"/>
    <m/>
    <s v="21.0"/>
    <s v="00036.0"/>
    <s v="91001"/>
    <s v="85000"/>
    <n v="5800"/>
    <n v="9231101"/>
    <n v="2.536287619456692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15"/>
    <s v="2020/21"/>
    <m/>
    <x v="180"/>
    <n v="0"/>
    <n v="3894.03"/>
    <n v="95700"/>
    <d v="2021-05-25T00:00:00"/>
    <s v="000000020192064"/>
    <n v="3894.03"/>
    <s v="03-119946"/>
    <m/>
    <s v="21.0"/>
    <s v="00036.0"/>
    <s v="91001"/>
    <s v="85000"/>
    <n v="5800"/>
    <n v="9231101"/>
    <n v="2.7086478341505067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15"/>
    <s v="2020/21"/>
    <m/>
    <x v="180"/>
    <n v="0"/>
    <n v="2258.15"/>
    <n v="96936"/>
    <d v="2021-05-25T00:00:00"/>
    <s v="000000020192064"/>
    <n v="2258.15"/>
    <s v="03-119946"/>
    <m/>
    <s v="21.0"/>
    <s v="00036.0"/>
    <s v="91001"/>
    <s v="85000"/>
    <n v="5800"/>
    <n v="9231101"/>
    <n v="1.5707462722903949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59"/>
    <s v="2021/22"/>
    <m/>
    <x v="180"/>
    <n v="0"/>
    <n v="2315.17"/>
    <n v="106727"/>
    <d v="2022-02-11T00:00:00"/>
    <s v="000000020412897"/>
    <n v="2315.17"/>
    <s v="03-119946"/>
    <m/>
    <s v="21.0"/>
    <s v="00036.0"/>
    <s v="91001"/>
    <s v="85000"/>
    <n v="5800"/>
    <n v="9231101"/>
    <n v="1.6104088068633854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75"/>
    <s v="2021/22"/>
    <m/>
    <x v="180"/>
    <n v="0"/>
    <n v="13530.29"/>
    <n v="108239"/>
    <d v="2022-03-15T00:00:00"/>
    <s v="000000020443751"/>
    <n v="13530.29"/>
    <s v="03-119946"/>
    <m/>
    <s v="21.0"/>
    <s v="00036.0"/>
    <s v="91001"/>
    <s v="85000"/>
    <n v="5800"/>
    <n v="9231101"/>
    <n v="9.4115327062010978E-3"/>
    <s v="Construction management services for  Nelson - phase 1 &amp; 2.  This PO includes allowances of $100,000.00. See PO1-22*753 for additional payments to Cumming for the following sites: Grandview, Newton, and Sparks MS."/>
    <s v="Nelson-1-21st Century classroom"/>
  </r>
  <r>
    <s v="Nelson-21st Century classroom-CM/PM Management"/>
    <n v="1"/>
    <s v="CM/PM Management"/>
    <x v="0"/>
    <x v="0"/>
    <x v="23"/>
    <x v="27"/>
    <x v="87"/>
    <x v="275"/>
    <s v="2021/22"/>
    <m/>
    <x v="180"/>
    <n v="19.75"/>
    <n v="19.75"/>
    <m/>
    <m/>
    <m/>
    <n v="0"/>
    <s v="03-119946"/>
    <m/>
    <s v="21.0"/>
    <s v="00036.0"/>
    <s v="91001"/>
    <s v="85000"/>
    <n v="5800"/>
    <n v="9231101"/>
    <n v="0"/>
    <s v="Construction management services for  Nelson - phase 1 &amp; 2.  This PO includes allowances of $100,000.00.  See PO1-22*753 for additional payments to Cumming for the following sites: Grandview, Newton, and Sparks MS.  Remaining balance in this PO. "/>
    <s v="Nelson-1-21st Century classroom"/>
  </r>
  <r>
    <s v="Nelson-21st Century classroom-CM/PM Management"/>
    <n v="1"/>
    <s v="CM/PM Management"/>
    <x v="0"/>
    <x v="0"/>
    <x v="23"/>
    <x v="27"/>
    <x v="87"/>
    <x v="273"/>
    <s v="2021/22"/>
    <s v="2-4694"/>
    <x v="180"/>
    <n v="-19.75"/>
    <n v="-19.75"/>
    <m/>
    <m/>
    <m/>
    <n v="0"/>
    <s v="03-119946"/>
    <m/>
    <s v="21.0"/>
    <s v="00036.0"/>
    <s v="91001"/>
    <s v="85000"/>
    <n v="5800"/>
    <n v="9231101"/>
    <n v="0"/>
    <s v="Construction management services for  Nelson - phase 1 &amp; 2.  This PO includes allowances of $100,000.00.  See PO1-22*753 for additional payments to Cumming for the following sites: Grandview, Newton, and Sparks MS.  Close-out PO. "/>
    <s v="Nelson-1-21st Century classroom"/>
  </r>
  <r>
    <s v="Newton-21st Century classroom-CM/PM Management"/>
    <n v="1"/>
    <s v="CM/PM Management"/>
    <x v="8"/>
    <x v="0"/>
    <x v="23"/>
    <x v="27"/>
    <x v="87"/>
    <x v="266"/>
    <s v="2019/20"/>
    <m/>
    <x v="180"/>
    <n v="0"/>
    <n v="7376.25"/>
    <n v="80804"/>
    <d v="2020-01-09T00:00:00"/>
    <s v="000000020055612"/>
    <n v="7376.25"/>
    <s v="03-121295"/>
    <m/>
    <s v="21.0"/>
    <s v="00036.0"/>
    <s v="91001"/>
    <s v="85000"/>
    <n v="5800"/>
    <n v="9241101"/>
    <n v="5.1308448025959418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67"/>
    <s v="2019/20"/>
    <m/>
    <x v="180"/>
    <n v="0"/>
    <n v="3231.25"/>
    <n v="80796"/>
    <d v="2020-01-14T00:00:00"/>
    <s v="000000020057268"/>
    <n v="3231.25"/>
    <s v="03-121295"/>
    <m/>
    <s v="21.0"/>
    <s v="00036.0"/>
    <s v="91001"/>
    <s v="85000"/>
    <n v="5800"/>
    <n v="9241101"/>
    <n v="2.24762477795467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67"/>
    <s v="2019/20"/>
    <m/>
    <x v="180"/>
    <n v="0"/>
    <n v="8163.75"/>
    <n v="81699"/>
    <d v="2020-01-14T00:00:00"/>
    <s v="000000020057268"/>
    <n v="8163.75"/>
    <s v="03-121295"/>
    <m/>
    <s v="21.0"/>
    <s v="00036.0"/>
    <s v="91001"/>
    <s v="85000"/>
    <n v="5800"/>
    <n v="9241101"/>
    <n v="5.6786218277841199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68"/>
    <s v="2019/20"/>
    <m/>
    <x v="180"/>
    <n v="0"/>
    <n v="9405"/>
    <n v="82273"/>
    <d v="2020-04-01T00:00:00"/>
    <s v="000000020085960"/>
    <n v="9405"/>
    <s v="03-121295"/>
    <m/>
    <s v="21.0"/>
    <s v="00036.0"/>
    <s v="91001"/>
    <s v="85000"/>
    <n v="5800"/>
    <n v="9241101"/>
    <n v="6.5420227579616784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68"/>
    <s v="2019/20"/>
    <m/>
    <x v="180"/>
    <n v="0"/>
    <n v="8072.5"/>
    <n v="83068"/>
    <d v="2020-04-01T00:00:00"/>
    <s v="000000020085960"/>
    <n v="8072.5"/>
    <s v="03-121295"/>
    <m/>
    <s v="21.0"/>
    <s v="00036.0"/>
    <s v="91001"/>
    <s v="85000"/>
    <n v="5800"/>
    <n v="9241101"/>
    <n v="5.6151492518496165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30"/>
    <s v="2019/20"/>
    <m/>
    <x v="180"/>
    <n v="0"/>
    <n v="7480"/>
    <n v="84567"/>
    <d v="2020-04-15T00:00:00"/>
    <s v="000000020089466"/>
    <n v="7480"/>
    <s v="03-121295"/>
    <m/>
    <s v="21.0"/>
    <s v="00036.0"/>
    <s v="91001"/>
    <s v="85000"/>
    <n v="5800"/>
    <n v="9241101"/>
    <n v="5.2030122519461297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69"/>
    <s v="2019/20"/>
    <m/>
    <x v="180"/>
    <n v="0"/>
    <n v="9737.5"/>
    <n v="85320"/>
    <d v="2020-05-28T00:00:00"/>
    <s v="000000020100719"/>
    <n v="9737.5"/>
    <s v="03-121295"/>
    <m/>
    <s v="21.0"/>
    <s v="00036.0"/>
    <s v="91001"/>
    <s v="85000"/>
    <n v="5800"/>
    <n v="9241101"/>
    <n v="6.7733063908189091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10"/>
    <s v="2019/20"/>
    <m/>
    <x v="180"/>
    <n v="0"/>
    <n v="8587.5"/>
    <n v="86240"/>
    <d v="2020-06-17T00:00:00"/>
    <s v="000000020106117"/>
    <n v="8587.5"/>
    <s v="03-121295"/>
    <m/>
    <s v="21.0"/>
    <s v="00036.0"/>
    <s v="91001"/>
    <s v="85000"/>
    <n v="5800"/>
    <n v="9241101"/>
    <n v="5.9733780365758549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70"/>
    <s v="2019/20"/>
    <m/>
    <x v="180"/>
    <n v="0"/>
    <n v="6685"/>
    <n v="86864"/>
    <d v="2020-07-27T00:00:00"/>
    <s v="000000020116270"/>
    <n v="6685"/>
    <s v="03-121295"/>
    <m/>
    <s v="21.0"/>
    <s v="00036.0"/>
    <s v="91001"/>
    <s v="85000"/>
    <n v="5800"/>
    <n v="9241101"/>
    <n v="4.6500183027085402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11"/>
    <s v="2020/21"/>
    <m/>
    <x v="180"/>
    <n v="0"/>
    <n v="10803.44"/>
    <n v="88480"/>
    <d v="2020-08-17T00:00:00"/>
    <s v="000000020119773"/>
    <n v="10803.44"/>
    <s v="03-121295"/>
    <m/>
    <s v="21.0"/>
    <s v="00036.0"/>
    <s v="91001"/>
    <s v="85000"/>
    <n v="5800"/>
    <n v="9241101"/>
    <n v="7.5147634603161635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7"/>
    <s v="2020/21"/>
    <m/>
    <x v="180"/>
    <n v="0"/>
    <n v="10204.459999999999"/>
    <n v="89359"/>
    <d v="2020-10-13T00:00:00"/>
    <s v="000000020134067"/>
    <n v="10204.459999999999"/>
    <s v="03-121295"/>
    <m/>
    <s v="21.0"/>
    <s v="00036.0"/>
    <s v="91001"/>
    <s v="85000"/>
    <n v="5800"/>
    <n v="9241101"/>
    <n v="7.0981190380339839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8"/>
    <s v="2020/21"/>
    <m/>
    <x v="180"/>
    <n v="0"/>
    <n v="9668.25"/>
    <n v="90460"/>
    <d v="2020-10-20T00:00:00"/>
    <s v="000000020136025"/>
    <n v="9668.25"/>
    <s v="03-121295"/>
    <m/>
    <s v="21.0"/>
    <s v="00036.0"/>
    <s v="91001"/>
    <s v="85000"/>
    <n v="5800"/>
    <n v="9241101"/>
    <n v="6.7251367920960125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13"/>
    <s v="2020/21"/>
    <m/>
    <x v="180"/>
    <n v="0"/>
    <n v="10772.74"/>
    <n v="91321"/>
    <d v="2020-12-18T00:00:00"/>
    <s v="000000020151933"/>
    <n v="10772.74"/>
    <s v="03-121295"/>
    <m/>
    <s v="21.0"/>
    <s v="00036.0"/>
    <s v="91001"/>
    <s v="85000"/>
    <n v="5800"/>
    <n v="9241101"/>
    <n v="7.4934088512072393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13"/>
    <s v="2020/21"/>
    <m/>
    <x v="180"/>
    <n v="0"/>
    <n v="9313.5"/>
    <n v="91964"/>
    <d v="2020-12-18T00:00:00"/>
    <s v="000000020151933"/>
    <n v="9313.5"/>
    <s v="03-121295"/>
    <m/>
    <s v="21.0"/>
    <s v="00036.0"/>
    <s v="91001"/>
    <s v="85000"/>
    <n v="5800"/>
    <n v="9241101"/>
    <n v="6.4783762845588609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17"/>
    <s v="2020/21"/>
    <m/>
    <x v="180"/>
    <n v="0"/>
    <n v="9959.5499999999993"/>
    <n v="92821"/>
    <d v="2021-02-08T00:00:00"/>
    <s v="000000020162981"/>
    <n v="9959.5499999999993"/>
    <s v="03-121295"/>
    <m/>
    <s v="21.0"/>
    <s v="00036.0"/>
    <s v="91001"/>
    <s v="85000"/>
    <n v="5800"/>
    <n v="9241101"/>
    <n v="6.9277621221751438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71"/>
    <s v="2020/21"/>
    <m/>
    <x v="180"/>
    <n v="0"/>
    <n v="7326.23"/>
    <n v="94011"/>
    <d v="2021-04-05T00:00:00"/>
    <s v="000000020177572"/>
    <n v="7326.23"/>
    <s v="03-121295"/>
    <m/>
    <s v="21.0"/>
    <s v="00036.0"/>
    <s v="91001"/>
    <s v="85000"/>
    <n v="5800"/>
    <n v="9241101"/>
    <n v="5.0960513971357348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72"/>
    <s v="2020/21"/>
    <m/>
    <x v="180"/>
    <n v="0"/>
    <n v="6204"/>
    <n v="94918"/>
    <d v="2021-04-16T00:00:00"/>
    <s v="000000020181024"/>
    <n v="6204"/>
    <s v="03-121295"/>
    <m/>
    <s v="21.0"/>
    <s v="00036.0"/>
    <s v="91001"/>
    <s v="85000"/>
    <n v="5800"/>
    <n v="9241101"/>
    <n v="4.3154395736729667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15"/>
    <s v="2020/21"/>
    <m/>
    <x v="180"/>
    <n v="0"/>
    <n v="6625.6"/>
    <n v="95700"/>
    <d v="2021-05-25T00:00:00"/>
    <s v="000000020192064"/>
    <n v="6625.6"/>
    <s v="03-121295"/>
    <m/>
    <s v="21.0"/>
    <s v="00036.0"/>
    <s v="91001"/>
    <s v="85000"/>
    <n v="5800"/>
    <n v="9241101"/>
    <n v="4.6087002642372036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15"/>
    <s v="2020/21"/>
    <m/>
    <x v="180"/>
    <n v="0"/>
    <n v="3842.19"/>
    <n v="96936"/>
    <d v="2021-05-25T00:00:00"/>
    <s v="000000020192064"/>
    <n v="3842.19"/>
    <s v="03-121295"/>
    <m/>
    <s v="21.0"/>
    <s v="00036.0"/>
    <s v="91001"/>
    <s v="85000"/>
    <n v="5800"/>
    <n v="9241101"/>
    <n v="2.6725884551209761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74"/>
    <s v="2020/21"/>
    <m/>
    <x v="180"/>
    <n v="0"/>
    <n v="5920"/>
    <s v="97857R1"/>
    <d v="2021-06-22T00:00:00"/>
    <s v="000000020200048"/>
    <n v="5920"/>
    <s v="03-121295"/>
    <m/>
    <s v="21.0"/>
    <s v="00036.0"/>
    <s v="91001"/>
    <s v="85000"/>
    <n v="5800"/>
    <n v="9241101"/>
    <n v="4.1178920496685945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18"/>
    <s v="2021/22"/>
    <m/>
    <x v="180"/>
    <n v="0"/>
    <n v="21440"/>
    <n v="100426"/>
    <d v="2021-09-08T00:00:00"/>
    <s v="000000020253624"/>
    <n v="21440"/>
    <s v="03-121295"/>
    <m/>
    <s v="21.0"/>
    <s v="00036.0"/>
    <s v="91001"/>
    <s v="85000"/>
    <n v="5800"/>
    <n v="9241101"/>
    <n v="1.491344688258356E-2"/>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117"/>
    <s v="2020/21"/>
    <m/>
    <x v="180"/>
    <n v="0"/>
    <n v="9760"/>
    <n v="98430"/>
    <d v="2021-09-09T00:00:00"/>
    <s v="000000020255187"/>
    <n v="9760"/>
    <s v="03-121295"/>
    <m/>
    <s v="21.0"/>
    <s v="00036.0"/>
    <s v="91001"/>
    <s v="85000"/>
    <n v="5800"/>
    <n v="9241101"/>
    <n v="6.7889571629671432E-3"/>
    <s v="Construction management services for Newton - phase 1 &amp; 2.  This PO includes allowances of $100,000.00. See PO1-22*753 for additional payments to Cumming for the following sites: Grandview, Newton, and Sparks MS."/>
    <s v="Newton-1-21st Century classroom"/>
  </r>
  <r>
    <s v="Newton-21st Century classroom-CM/PM Management"/>
    <n v="1"/>
    <s v="CM/PM Management"/>
    <x v="8"/>
    <x v="0"/>
    <x v="23"/>
    <x v="27"/>
    <x v="87"/>
    <x v="278"/>
    <s v="2021/22"/>
    <m/>
    <x v="180"/>
    <n v="-10125.709999999999"/>
    <n v="-10125.709999999999"/>
    <m/>
    <m/>
    <m/>
    <n v="0"/>
    <s v="03-121295"/>
    <m/>
    <s v="21.0"/>
    <s v="00036.0"/>
    <s v="91001"/>
    <s v="85000"/>
    <n v="5800"/>
    <n v="9241101"/>
    <n v="0"/>
    <s v="Construction management services for Newton - phase 1 &amp; 2.  This PO includes allowances of $100,000.00.  See PO1-22*753 for additional payments to Cumming for the following sites: Grandview, Newton, and Sparks MS.  JVER 22*421: Exp trf to Workman ES. "/>
    <s v="Newton-1-21st Century classroom"/>
  </r>
  <r>
    <s v="Newton-21st Century classroom-CM/PM Management"/>
    <n v="1"/>
    <s v="CM/PM Management"/>
    <x v="8"/>
    <x v="0"/>
    <x v="23"/>
    <x v="27"/>
    <x v="87"/>
    <x v="278"/>
    <s v="2021/22"/>
    <m/>
    <x v="180"/>
    <n v="10142.459999999999"/>
    <n v="0"/>
    <m/>
    <m/>
    <m/>
    <n v="-10142.459999999999"/>
    <s v="03-121295"/>
    <m/>
    <s v="21.0"/>
    <s v="00036.0"/>
    <s v="91001"/>
    <s v="85000"/>
    <n v="5800"/>
    <n v="9241101"/>
    <n v="-7.0549924658921846E-3"/>
    <s v="Construction management services for Newton - phase 1 &amp; 2.  This PO includes allowances of $100,000.00.  See PO1-22*753 for additional payments to Cumming for the following sites: Grandview, Newton, and Sparks MS.  JVER 22*421: Exp trf to Workman ES. "/>
    <s v="Newton-1-21st Century classroom"/>
  </r>
  <r>
    <s v="Newton-21st Century classroom-CM/PM Management"/>
    <n v="1"/>
    <s v="CM/PM Management"/>
    <x v="8"/>
    <x v="0"/>
    <x v="23"/>
    <x v="27"/>
    <x v="87"/>
    <x v="273"/>
    <s v="2021/22"/>
    <s v="2-4694"/>
    <x v="180"/>
    <n v="-16.75"/>
    <n v="-16.75"/>
    <m/>
    <m/>
    <m/>
    <n v="0"/>
    <s v="03-121295"/>
    <m/>
    <s v="21.0"/>
    <s v="00036.0"/>
    <s v="91001"/>
    <s v="85000"/>
    <n v="5800"/>
    <n v="9241101"/>
    <n v="0"/>
    <s v="Construction management services for Newton - phase 1 &amp; 2.  This PO includes allowances of $100,000.00.  See PO1-22*753 for additional payments to Cumming for the following sites: Grandview, Newton, and Sparks MS.  JVER 22*421: Exp trf to Workman ES.  Close-out PO."/>
    <s v="Newton-1-21st Century classroom"/>
  </r>
  <r>
    <s v="Sparks MS-21st Century classroom-CM/PM Management"/>
    <n v="2"/>
    <s v="CM/PM Management"/>
    <x v="9"/>
    <x v="0"/>
    <x v="23"/>
    <x v="27"/>
    <x v="87"/>
    <x v="266"/>
    <s v="2019/20"/>
    <m/>
    <x v="180"/>
    <n v="0"/>
    <n v="8306.25"/>
    <n v="80804"/>
    <d v="2020-01-09T00:00:00"/>
    <s v="000000020055612"/>
    <n v="8306.25"/>
    <s v="03-121296"/>
    <m/>
    <s v="21.0"/>
    <s v="00036.0"/>
    <s v="91001"/>
    <s v="85000"/>
    <n v="5800"/>
    <n v="9301101"/>
    <n v="5.7777433847229333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67"/>
    <s v="2019/20"/>
    <m/>
    <x v="180"/>
    <n v="0"/>
    <n v="3231.25"/>
    <n v="80796"/>
    <d v="2020-01-14T00:00:00"/>
    <s v="000000020057268"/>
    <n v="3231.25"/>
    <s v="03-121296"/>
    <m/>
    <s v="21.0"/>
    <s v="00036.0"/>
    <s v="91001"/>
    <s v="85000"/>
    <n v="5800"/>
    <n v="9301101"/>
    <n v="2.24762477795467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67"/>
    <s v="2019/20"/>
    <m/>
    <x v="180"/>
    <n v="0"/>
    <n v="7703.75"/>
    <n v="81699"/>
    <d v="2020-01-14T00:00:00"/>
    <s v="000000020057268"/>
    <n v="7703.75"/>
    <s v="03-121296"/>
    <m/>
    <s v="21.0"/>
    <s v="00036.0"/>
    <s v="91001"/>
    <s v="85000"/>
    <n v="5800"/>
    <n v="9301101"/>
    <n v="5.3586504860868986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68"/>
    <s v="2019/20"/>
    <m/>
    <x v="180"/>
    <n v="0"/>
    <n v="8765"/>
    <n v="82273"/>
    <d v="2020-04-01T00:00:00"/>
    <s v="000000020085960"/>
    <n v="8765"/>
    <s v="03-121296"/>
    <m/>
    <s v="21.0"/>
    <s v="00036.0"/>
    <s v="91001"/>
    <s v="85000"/>
    <n v="5800"/>
    <n v="9301101"/>
    <n v="6.0968452390785868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68"/>
    <s v="2019/20"/>
    <m/>
    <x v="180"/>
    <n v="0"/>
    <n v="7457.5"/>
    <n v="83068"/>
    <d v="2020-04-01T00:00:00"/>
    <s v="000000020085960"/>
    <n v="7457.5"/>
    <s v="03-121296"/>
    <m/>
    <s v="21.0"/>
    <s v="00036.0"/>
    <s v="91001"/>
    <s v="85000"/>
    <n v="5800"/>
    <n v="9301101"/>
    <n v="5.1873614797978964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30"/>
    <s v="2019/20"/>
    <m/>
    <x v="180"/>
    <n v="0"/>
    <n v="7320"/>
    <n v="84567"/>
    <d v="2020-04-15T00:00:00"/>
    <s v="000000020089466"/>
    <n v="7320"/>
    <s v="03-121296"/>
    <m/>
    <s v="21.0"/>
    <s v="00036.0"/>
    <s v="91001"/>
    <s v="85000"/>
    <n v="5800"/>
    <n v="9301101"/>
    <n v="5.091717872225357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69"/>
    <s v="2019/20"/>
    <m/>
    <x v="180"/>
    <n v="0"/>
    <n v="9337.5"/>
    <n v="85320"/>
    <d v="2020-05-28T00:00:00"/>
    <s v="000000020100719"/>
    <n v="9337.5"/>
    <s v="03-121296"/>
    <m/>
    <s v="21.0"/>
    <s v="00036.0"/>
    <s v="91001"/>
    <s v="85000"/>
    <n v="5800"/>
    <n v="9301101"/>
    <n v="6.495070441516977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10"/>
    <s v="2019/20"/>
    <m/>
    <x v="180"/>
    <n v="0"/>
    <n v="6822.5"/>
    <n v="86240"/>
    <d v="2020-06-17T00:00:00"/>
    <s v="000000020106117"/>
    <n v="6822.5"/>
    <s v="03-121296"/>
    <m/>
    <s v="21.0"/>
    <s v="00036.0"/>
    <s v="91001"/>
    <s v="85000"/>
    <n v="5800"/>
    <n v="9301101"/>
    <n v="4.7456619102810788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70"/>
    <s v="2019/20"/>
    <m/>
    <x v="180"/>
    <n v="0"/>
    <n v="3765"/>
    <n v="86864"/>
    <d v="2020-07-27T00:00:00"/>
    <s v="000000020116270"/>
    <n v="3765"/>
    <s v="03-121296"/>
    <m/>
    <s v="21.0"/>
    <s v="00036.0"/>
    <s v="91001"/>
    <s v="85000"/>
    <n v="5800"/>
    <n v="9301101"/>
    <n v="2.6188958728044359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11"/>
    <s v="2020/21"/>
    <m/>
    <x v="180"/>
    <n v="0"/>
    <n v="8001.67"/>
    <n v="88480"/>
    <d v="2020-08-17T00:00:00"/>
    <s v="000000020119773"/>
    <n v="8001.67"/>
    <s v="03-121296"/>
    <m/>
    <s v="21.0"/>
    <s v="00036.0"/>
    <s v="91001"/>
    <s v="85000"/>
    <n v="5800"/>
    <n v="9301101"/>
    <n v="5.5658806211269776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7"/>
    <s v="2020/21"/>
    <m/>
    <x v="180"/>
    <n v="0"/>
    <n v="7558.04"/>
    <n v="89359"/>
    <d v="2020-10-13T00:00:00"/>
    <s v="000000020134067"/>
    <n v="7558.04"/>
    <s v="03-121296"/>
    <m/>
    <s v="21.0"/>
    <s v="00036.0"/>
    <s v="91001"/>
    <s v="85000"/>
    <n v="5800"/>
    <n v="9301101"/>
    <n v="5.257296085654937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8"/>
    <s v="2020/21"/>
    <m/>
    <x v="180"/>
    <n v="0"/>
    <n v="7160.88"/>
    <n v="90460"/>
    <d v="2020-10-20T00:00:00"/>
    <s v="000000020136025"/>
    <n v="7160.88"/>
    <s v="03-121296"/>
    <m/>
    <s v="21.0"/>
    <s v="00036.0"/>
    <s v="91001"/>
    <s v="85000"/>
    <n v="5800"/>
    <n v="9301101"/>
    <n v="4.9810356115930488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13"/>
    <s v="2020/21"/>
    <m/>
    <x v="180"/>
    <n v="0"/>
    <n v="7978.94"/>
    <n v="91321"/>
    <d v="2020-12-18T00:00:00"/>
    <s v="000000020151933"/>
    <n v="7978.94"/>
    <s v="03-121296"/>
    <m/>
    <s v="21.0"/>
    <s v="00036.0"/>
    <s v="91001"/>
    <s v="85000"/>
    <n v="5800"/>
    <n v="9301101"/>
    <n v="5.5500698633078951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13"/>
    <s v="2020/21"/>
    <m/>
    <x v="180"/>
    <n v="0"/>
    <n v="6898.14"/>
    <n v="91964"/>
    <d v="2020-12-18T00:00:00"/>
    <s v="000000020151933"/>
    <n v="6898.14"/>
    <s v="03-121296"/>
    <m/>
    <s v="21.0"/>
    <s v="00036.0"/>
    <s v="91001"/>
    <s v="85000"/>
    <n v="5800"/>
    <n v="9301101"/>
    <n v="4.7982763282940748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17"/>
    <s v="2020/21"/>
    <m/>
    <x v="180"/>
    <n v="0"/>
    <n v="7376.64"/>
    <n v="92821"/>
    <d v="2021-02-08T00:00:00"/>
    <s v="000000020162981"/>
    <n v="7376.64"/>
    <s v="03-121296"/>
    <m/>
    <s v="21.0"/>
    <s v="00036.0"/>
    <s v="91001"/>
    <s v="85000"/>
    <n v="5800"/>
    <n v="9301101"/>
    <n v="5.131116082646511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71"/>
    <s v="2020/21"/>
    <m/>
    <x v="180"/>
    <n v="0"/>
    <n v="5426.24"/>
    <n v="94011"/>
    <d v="2021-04-05T00:00:00"/>
    <s v="000000020177572"/>
    <n v="5426.24"/>
    <s v="03-121296"/>
    <m/>
    <s v="21.0"/>
    <s v="00036.0"/>
    <s v="91001"/>
    <s v="85000"/>
    <n v="5800"/>
    <n v="9301101"/>
    <n v="3.77443759385029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72"/>
    <s v="2020/21"/>
    <m/>
    <x v="180"/>
    <n v="0"/>
    <n v="4595.05"/>
    <n v="94918"/>
    <d v="2021-04-16T00:00:00"/>
    <s v="000000020181024"/>
    <n v="4595.05"/>
    <s v="03-121296"/>
    <m/>
    <s v="21.0"/>
    <s v="00036.0"/>
    <s v="91001"/>
    <s v="85000"/>
    <n v="5800"/>
    <n v="9301101"/>
    <n v="3.1962702470996079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15"/>
    <s v="2020/21"/>
    <m/>
    <x v="180"/>
    <n v="0"/>
    <n v="4907.32"/>
    <n v="95700"/>
    <d v="2021-05-25T00:00:00"/>
    <s v="000000020192064"/>
    <n v="4907.32"/>
    <s v="03-121296"/>
    <m/>
    <s v="21.0"/>
    <s v="00036.0"/>
    <s v="91001"/>
    <s v="85000"/>
    <n v="5800"/>
    <n v="9301101"/>
    <n v="3.4134820968208931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15"/>
    <s v="2020/21"/>
    <m/>
    <x v="180"/>
    <n v="0"/>
    <n v="2845.76"/>
    <n v="96936"/>
    <d v="2021-05-25T00:00:00"/>
    <s v="000000020192064"/>
    <n v="2845.76"/>
    <s v="03-121296"/>
    <m/>
    <s v="21.0"/>
    <s v="00036.0"/>
    <s v="91001"/>
    <s v="85000"/>
    <n v="5800"/>
    <n v="9301101"/>
    <n v="1.9794818377136657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74"/>
    <s v="2020/21"/>
    <m/>
    <x v="180"/>
    <n v="0"/>
    <n v="5760"/>
    <s v="97857R1"/>
    <d v="2021-06-22T00:00:00"/>
    <s v="000000020200048"/>
    <n v="5760"/>
    <s v="03-121296"/>
    <m/>
    <s v="21.0"/>
    <s v="00036.0"/>
    <s v="91001"/>
    <s v="85000"/>
    <n v="5800"/>
    <n v="9301101"/>
    <n v="4.0065976699478218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18"/>
    <s v="2021/22"/>
    <m/>
    <x v="180"/>
    <n v="0"/>
    <n v="1600"/>
    <n v="100426"/>
    <d v="2021-09-08T00:00:00"/>
    <s v="000000020253624"/>
    <n v="1600"/>
    <s v="03-121296"/>
    <m/>
    <s v="21.0"/>
    <s v="00036.0"/>
    <s v="91001"/>
    <s v="85000"/>
    <n v="5800"/>
    <n v="9301101"/>
    <n v="1.1129437972077284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117"/>
    <s v="2020/21"/>
    <m/>
    <x v="180"/>
    <n v="0"/>
    <n v="8160"/>
    <n v="98430"/>
    <d v="2021-09-09T00:00:00"/>
    <s v="000000020255187"/>
    <n v="8160"/>
    <s v="03-121296"/>
    <m/>
    <s v="21.0"/>
    <s v="00036.0"/>
    <s v="91001"/>
    <s v="85000"/>
    <n v="5800"/>
    <n v="9301101"/>
    <n v="5.6760133657594147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27"/>
    <s v="2021/22"/>
    <m/>
    <x v="180"/>
    <n v="0"/>
    <n v="4470.07"/>
    <n v="109812"/>
    <d v="2022-04-20T00:00:00"/>
    <s v="000000020473559"/>
    <n v="4470.07"/>
    <s v="03-121296"/>
    <m/>
    <s v="21.0"/>
    <s v="00036.0"/>
    <s v="91001"/>
    <s v="85000"/>
    <n v="5800"/>
    <n v="9301101"/>
    <n v="3.1093354247402187E-3"/>
    <s v="Construction management services  for Sparks MS - phase 1 &amp; 2.  This PO includes allowances of $100,000.00. See PO1-22*753 for additional payments to Cumming for the following sites: Grandview, Newton, and Sparks MS."/>
    <s v="Sparks MS-2-21st Century classroom"/>
  </r>
  <r>
    <s v="Sparks MS-21st Century classroom-CM/PM Management"/>
    <n v="2"/>
    <s v="CM/PM Management"/>
    <x v="9"/>
    <x v="0"/>
    <x v="23"/>
    <x v="27"/>
    <x v="87"/>
    <x v="227"/>
    <s v="2021/22"/>
    <m/>
    <x v="180"/>
    <n v="3.5"/>
    <n v="3.5"/>
    <m/>
    <m/>
    <m/>
    <n v="0"/>
    <s v="03-121296"/>
    <m/>
    <s v="21.0"/>
    <s v="00036.0"/>
    <s v="91001"/>
    <s v="85000"/>
    <n v="5800"/>
    <n v="9301101"/>
    <n v="0"/>
    <s v="Construction management services  for Sparks MS - phase 1 &amp; 2.  This PO includes allowances of $100,000.00.  See PO1-22*753 for additional payments to Cumming for the following sites: Grandview, Newton, and Sparks MS. Remaining balance in this PO. "/>
    <s v="Sparks MS-2-21st Century classroom"/>
  </r>
  <r>
    <s v="Sparks MS-21st Century classroom-CM/PM Management"/>
    <n v="2"/>
    <s v="CM/PM Management"/>
    <x v="9"/>
    <x v="0"/>
    <x v="23"/>
    <x v="27"/>
    <x v="87"/>
    <x v="273"/>
    <s v="2021/22"/>
    <s v="2-4694"/>
    <x v="180"/>
    <n v="-3.5"/>
    <n v="-3.5"/>
    <m/>
    <m/>
    <m/>
    <n v="0"/>
    <s v="03-121296"/>
    <m/>
    <s v="21.0"/>
    <s v="00036.0"/>
    <s v="91001"/>
    <s v="85000"/>
    <n v="5800"/>
    <n v="9301101"/>
    <n v="0"/>
    <s v="Construction management services  for Sparks MS - phase 1 &amp; 2.  This PO includes allowances of $100,000.00.  See PO1-22*753 for additional payments to Cumming for the following sites: Grandview, Newton, and Sparks MS.  Close-out PO. "/>
    <s v="Sparks MS-2-21st Century classroom"/>
  </r>
  <r>
    <s v="Workman ES-21st Century classroom-CM/PM Management"/>
    <n v="2"/>
    <s v="CM/PM Management"/>
    <x v="3"/>
    <x v="0"/>
    <x v="23"/>
    <x v="27"/>
    <x v="87"/>
    <x v="266"/>
    <s v="2019/20"/>
    <m/>
    <x v="180"/>
    <n v="0"/>
    <n v="9866.25"/>
    <n v="80804"/>
    <d v="2020-01-09T00:00:00"/>
    <s v="000000020055612"/>
    <n v="9866.25"/>
    <s v="03-119881"/>
    <m/>
    <s v="21.0"/>
    <s v="00036.0"/>
    <s v="91001"/>
    <s v="85000"/>
    <n v="5800"/>
    <n v="9381101"/>
    <n v="6.8628635870004685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67"/>
    <s v="2019/20"/>
    <m/>
    <x v="180"/>
    <n v="0"/>
    <n v="3268.75"/>
    <n v="80796"/>
    <d v="2020-01-14T00:00:00"/>
    <s v="000000020057268"/>
    <n v="3268.75"/>
    <s v="03-119881"/>
    <m/>
    <s v="21.0"/>
    <s v="00036.0"/>
    <s v="91001"/>
    <s v="85000"/>
    <n v="5800"/>
    <n v="9381101"/>
    <n v="2.2737093982017264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67"/>
    <s v="2019/20"/>
    <m/>
    <x v="180"/>
    <n v="0"/>
    <n v="8071.25"/>
    <n v="81699"/>
    <d v="2020-01-14T00:00:00"/>
    <s v="000000020057268"/>
    <n v="8071.25"/>
    <s v="03-119881"/>
    <m/>
    <s v="21.0"/>
    <s v="00036.0"/>
    <s v="91001"/>
    <s v="85000"/>
    <n v="5800"/>
    <n v="9381101"/>
    <n v="5.6142797645080487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68"/>
    <s v="2019/20"/>
    <m/>
    <x v="180"/>
    <n v="0"/>
    <n v="8365"/>
    <n v="82273"/>
    <d v="2020-04-01T00:00:00"/>
    <s v="000000020085960"/>
    <n v="8365"/>
    <s v="03-119881"/>
    <m/>
    <s v="21.0"/>
    <s v="00036.0"/>
    <s v="91001"/>
    <s v="85000"/>
    <n v="5800"/>
    <n v="9381101"/>
    <n v="5.8186092897766547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68"/>
    <s v="2019/20"/>
    <m/>
    <x v="180"/>
    <n v="0"/>
    <n v="8765"/>
    <n v="83068"/>
    <d v="2020-04-01T00:00:00"/>
    <s v="000000020085960"/>
    <n v="8765"/>
    <s v="03-119881"/>
    <m/>
    <s v="21.0"/>
    <s v="00036.0"/>
    <s v="91001"/>
    <s v="85000"/>
    <n v="5800"/>
    <n v="9381101"/>
    <n v="6.0968452390785868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30"/>
    <s v="2019/20"/>
    <m/>
    <x v="180"/>
    <n v="0"/>
    <n v="12972.5"/>
    <n v="84567"/>
    <d v="2020-04-15T00:00:00"/>
    <s v="000000020089466"/>
    <n v="12972.5"/>
    <s v="03-119881"/>
    <m/>
    <s v="21.0"/>
    <s v="00036.0"/>
    <s v="91001"/>
    <s v="85000"/>
    <n v="5800"/>
    <n v="9381101"/>
    <n v="9.0235396307982857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69"/>
    <s v="2019/20"/>
    <m/>
    <x v="180"/>
    <n v="0"/>
    <n v="9657.5"/>
    <n v="85320"/>
    <d v="2020-05-28T00:00:00"/>
    <s v="000000020100719"/>
    <n v="9657.5"/>
    <s v="03-119881"/>
    <m/>
    <s v="21.0"/>
    <s v="00036.0"/>
    <s v="91001"/>
    <s v="85000"/>
    <n v="5800"/>
    <n v="9381101"/>
    <n v="6.7176592009585232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10"/>
    <s v="2019/20"/>
    <m/>
    <x v="180"/>
    <n v="0"/>
    <n v="9947.5"/>
    <n v="86240"/>
    <d v="2020-06-17T00:00:00"/>
    <s v="000000020106117"/>
    <n v="9947.5"/>
    <s v="03-119881"/>
    <m/>
    <s v="21.0"/>
    <s v="00036.0"/>
    <s v="91001"/>
    <s v="85000"/>
    <n v="5800"/>
    <n v="9381101"/>
    <n v="6.919380264202424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70"/>
    <s v="2019/20"/>
    <m/>
    <x v="180"/>
    <n v="0"/>
    <n v="12327.5"/>
    <n v="86864"/>
    <d v="2020-07-27T00:00:00"/>
    <s v="000000020116270"/>
    <n v="12327.5"/>
    <s v="03-119881"/>
    <m/>
    <s v="21.0"/>
    <s v="00036.0"/>
    <s v="91001"/>
    <s v="85000"/>
    <n v="5800"/>
    <n v="9381101"/>
    <n v="8.5748841625489201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11"/>
    <s v="2020/21"/>
    <m/>
    <x v="180"/>
    <n v="0"/>
    <n v="8313.42"/>
    <n v="88480"/>
    <d v="2020-08-17T00:00:00"/>
    <s v="000000020119773"/>
    <n v="8313.42"/>
    <s v="03-119881"/>
    <m/>
    <s v="21.0"/>
    <s v="00036.0"/>
    <s v="91001"/>
    <s v="85000"/>
    <n v="5800"/>
    <n v="9381101"/>
    <n v="5.7827307641141711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7"/>
    <s v="2020/21"/>
    <m/>
    <x v="180"/>
    <n v="0"/>
    <n v="7852.49"/>
    <n v="89359"/>
    <d v="2020-10-13T00:00:00"/>
    <s v="000000020134067"/>
    <n v="7852.49"/>
    <s v="03-119881"/>
    <m/>
    <s v="21.0"/>
    <s v="00036.0"/>
    <s v="91001"/>
    <s v="85000"/>
    <n v="5800"/>
    <n v="9381101"/>
    <n v="5.4621125238348217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8"/>
    <s v="2020/21"/>
    <m/>
    <x v="180"/>
    <n v="0"/>
    <n v="7439.86"/>
    <n v="90460"/>
    <d v="2020-10-20T00:00:00"/>
    <s v="000000020136025"/>
    <n v="7439.86"/>
    <s v="03-119881"/>
    <m/>
    <s v="21.0"/>
    <s v="00036.0"/>
    <s v="91001"/>
    <s v="85000"/>
    <n v="5800"/>
    <n v="9381101"/>
    <n v="5.1750912744336812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13"/>
    <s v="2020/21"/>
    <m/>
    <x v="180"/>
    <n v="0"/>
    <n v="8289.7800000000007"/>
    <n v="91321"/>
    <d v="2020-12-18T00:00:00"/>
    <s v="000000020151933"/>
    <n v="8289.7800000000007"/>
    <s v="03-119881"/>
    <m/>
    <s v="21.0"/>
    <s v="00036.0"/>
    <s v="91001"/>
    <s v="85000"/>
    <n v="5800"/>
    <n v="9381101"/>
    <n v="5.7662870195104273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13"/>
    <s v="2020/21"/>
    <m/>
    <x v="180"/>
    <n v="0"/>
    <n v="7166.87"/>
    <n v="91964"/>
    <d v="2020-12-18T00:00:00"/>
    <s v="000000020151933"/>
    <n v="7166.87"/>
    <s v="03-119881"/>
    <m/>
    <s v="21.0"/>
    <s v="00036.0"/>
    <s v="91001"/>
    <s v="85000"/>
    <n v="5800"/>
    <n v="9381101"/>
    <n v="4.9852021949338453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17"/>
    <s v="2020/21"/>
    <m/>
    <x v="180"/>
    <n v="0"/>
    <n v="7664.02"/>
    <n v="92821"/>
    <d v="2021-02-08T00:00:00"/>
    <s v="000000020162981"/>
    <n v="7664.02"/>
    <s v="03-119881"/>
    <m/>
    <s v="21.0"/>
    <s v="00036.0"/>
    <s v="91001"/>
    <s v="85000"/>
    <n v="5800"/>
    <n v="9381101"/>
    <n v="5.3310147004224841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71"/>
    <s v="2020/21"/>
    <m/>
    <x v="180"/>
    <n v="0"/>
    <n v="5637.64"/>
    <n v="94011"/>
    <d v="2021-04-05T00:00:00"/>
    <s v="000000020177572"/>
    <n v="5637.64"/>
    <s v="03-119881"/>
    <m/>
    <s v="21.0"/>
    <s v="00036.0"/>
    <s v="91001"/>
    <s v="85000"/>
    <n v="5800"/>
    <n v="9381101"/>
    <n v="3.921485293056361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72"/>
    <s v="2020/21"/>
    <m/>
    <x v="180"/>
    <n v="0"/>
    <n v="4774.0600000000004"/>
    <n v="94918"/>
    <d v="2021-04-16T00:00:00"/>
    <s v="000000020181024"/>
    <n v="4774.0600000000004"/>
    <s v="03-119881"/>
    <m/>
    <s v="21.0"/>
    <s v="00036.0"/>
    <s v="91001"/>
    <s v="85000"/>
    <n v="5800"/>
    <n v="9381101"/>
    <n v="3.3207877903109551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15"/>
    <s v="2020/21"/>
    <m/>
    <x v="180"/>
    <n v="0"/>
    <n v="5098.5"/>
    <n v="95700"/>
    <d v="2021-05-25T00:00:00"/>
    <s v="000000020192064"/>
    <n v="5098.5"/>
    <s v="03-119881"/>
    <m/>
    <s v="21.0"/>
    <s v="00036.0"/>
    <s v="91001"/>
    <s v="85000"/>
    <n v="5800"/>
    <n v="9381101"/>
    <n v="3.546464968789752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15"/>
    <s v="2020/21"/>
    <m/>
    <x v="180"/>
    <n v="0"/>
    <n v="2956.63"/>
    <n v="96936"/>
    <d v="2021-05-25T00:00:00"/>
    <s v="000000020192064"/>
    <n v="2956.63"/>
    <s v="03-119881"/>
    <m/>
    <s v="21.0"/>
    <s v="00036.0"/>
    <s v="91001"/>
    <s v="85000"/>
    <n v="5800"/>
    <n v="9381101"/>
    <n v="2.0566018869614287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74"/>
    <s v="2020/21"/>
    <m/>
    <x v="180"/>
    <n v="0"/>
    <n v="480"/>
    <s v="97857R1"/>
    <d v="2021-06-22T00:00:00"/>
    <s v="000000020200048"/>
    <n v="480"/>
    <s v="03-119881"/>
    <m/>
    <s v="21.0"/>
    <s v="00036.0"/>
    <s v="91001"/>
    <s v="85000"/>
    <n v="5800"/>
    <n v="9381101"/>
    <n v="3.3388313916231848E-4"/>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75"/>
    <s v="2021/22"/>
    <m/>
    <x v="180"/>
    <n v="0"/>
    <n v="5583.09"/>
    <n v="108239"/>
    <d v="2022-03-15T00:00:00"/>
    <s v="000000020443751"/>
    <n v="5583.09"/>
    <s v="03-119881"/>
    <m/>
    <s v="21.0"/>
    <s v="00036.0"/>
    <s v="91001"/>
    <s v="85000"/>
    <n v="5800"/>
    <n v="9381101"/>
    <n v="3.88354086547031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27"/>
    <s v="2021/22"/>
    <m/>
    <x v="180"/>
    <n v="0"/>
    <n v="4483.68"/>
    <n v="109812"/>
    <d v="2022-04-20T00:00:00"/>
    <s v="000000020473559"/>
    <n v="4483.68"/>
    <s v="03-119881"/>
    <m/>
    <s v="21.0"/>
    <s v="00036.0"/>
    <s v="91001"/>
    <s v="85000"/>
    <n v="5800"/>
    <n v="9381101"/>
    <n v="3.1188024029152172E-3"/>
    <s v="Construction management services for Workman ES - phase 1 &amp; 2.  This PO includes allowances of $100,000.00. See PO1-22*753 for additional payments to Cumming for the following sites: Grandview, Newton, and Sparks MS."/>
    <s v="Workman ES-2-21st Century classroom"/>
  </r>
  <r>
    <s v="Workman ES-21st Century classroom-CM/PM Management"/>
    <n v="2"/>
    <s v="CM/PM Management"/>
    <x v="3"/>
    <x v="0"/>
    <x v="23"/>
    <x v="27"/>
    <x v="87"/>
    <x v="278"/>
    <s v="2021/22"/>
    <m/>
    <x v="180"/>
    <n v="0"/>
    <n v="10125.709999999999"/>
    <m/>
    <m/>
    <m/>
    <n v="10125.709999999999"/>
    <s v="03-119881"/>
    <m/>
    <s v="21.0"/>
    <s v="00036.0"/>
    <s v="91001"/>
    <s v="85000"/>
    <n v="5800"/>
    <n v="9381101"/>
    <n v="7.0433413355151667E-3"/>
    <s v="Construction management services for Workman ES - phase 1 &amp; 2.  This PO includes allowances of $100,000.00.  See PO1-22*753 for additional payments to Cumming for the following sites: Grandview, Newton, and Sparks MS.  JVER 22*421: Exp trf from Newton. "/>
    <s v="Workman ES-2-21st Century classroom"/>
  </r>
  <r>
    <s v="Workman ES-21st Century classroom-CM/PM Management"/>
    <n v="2"/>
    <s v="CM/PM Management"/>
    <x v="3"/>
    <x v="0"/>
    <x v="23"/>
    <x v="27"/>
    <x v="87"/>
    <x v="279"/>
    <s v="2021/22"/>
    <m/>
    <x v="180"/>
    <n v="0"/>
    <n v="16.75"/>
    <m/>
    <m/>
    <m/>
    <n v="16.75"/>
    <s v="03-119881"/>
    <m/>
    <s v="21.0"/>
    <s v="00036.0"/>
    <s v="91001"/>
    <s v="85000"/>
    <n v="5800"/>
    <n v="9381101"/>
    <n v="1.1651130377018407E-5"/>
    <s v="Construction management services for Workman ES - phase 1 &amp; 2.  This PO includes allowances of $100,000.00.  See PO1-22*753 for additional payments to Cumming for the following sites: Grandview, Newton, and Sparks MS.  JVER 22*421: Exp trf from Newton. "/>
    <s v="Workman ES-2-21st Century classroom"/>
  </r>
  <r>
    <s v="Workman ES-21st Century classroom-CM/PM Management"/>
    <n v="2"/>
    <s v="CM/PM Management"/>
    <x v="3"/>
    <x v="0"/>
    <x v="23"/>
    <x v="27"/>
    <x v="87"/>
    <x v="279"/>
    <s v="2021/22"/>
    <m/>
    <x v="180"/>
    <n v="83.25"/>
    <n v="83.25"/>
    <m/>
    <m/>
    <m/>
    <n v="0"/>
    <s v="03-119881"/>
    <m/>
    <s v="21.0"/>
    <s v="00036.0"/>
    <s v="91001"/>
    <s v="85000"/>
    <n v="5800"/>
    <n v="9381101"/>
    <n v="0"/>
    <s v="Construction management services for Workman ES - phase 1 &amp; 2.  This PO includes allowances of $100,000.00.  See PO1-22*753 for additional payments to Cumming for the following sites: Grandview, Newton, and Sparks MS.  Remaining balance in this PO. "/>
    <s v="Workman ES-2-21st Century classroom"/>
  </r>
  <r>
    <s v="Workman ES-21st Century classroom-CM/PM Management"/>
    <n v="2"/>
    <s v="CM/PM Management"/>
    <x v="3"/>
    <x v="0"/>
    <x v="23"/>
    <x v="27"/>
    <x v="87"/>
    <x v="273"/>
    <s v="2021/22"/>
    <s v="2-4694"/>
    <x v="180"/>
    <n v="-83.25"/>
    <n v="-83.25"/>
    <m/>
    <m/>
    <m/>
    <n v="0"/>
    <s v="03-119881"/>
    <m/>
    <s v="21.0"/>
    <s v="00036.0"/>
    <s v="91001"/>
    <s v="85000"/>
    <n v="5800"/>
    <n v="9381101"/>
    <n v="0"/>
    <s v="Construction management services for Workman ES - phase 1 &amp; 2.  This PO includes allowances of $100,000.00.  See PO1-22*753 for additional payments to Cumming for the following sites: Grandview, Newton, and Sparks MS.  Close-out PO. "/>
    <s v="Workman ES-2-21st Century classroom"/>
  </r>
  <r>
    <s v="District Office-21st Century classroom-CM/PM Management"/>
    <n v="0"/>
    <s v="CM/PM Management"/>
    <x v="1"/>
    <x v="0"/>
    <x v="23"/>
    <x v="27"/>
    <x v="87"/>
    <x v="267"/>
    <s v="2019/20"/>
    <m/>
    <x v="181"/>
    <n v="0"/>
    <n v="3840"/>
    <n v="81350"/>
    <d v="2020-01-14T00:00:00"/>
    <s v="000000020057268"/>
    <n v="3840"/>
    <m/>
    <m/>
    <s v="21.0"/>
    <s v="00036.0"/>
    <s v="91001"/>
    <s v="85000"/>
    <n v="5800"/>
    <n v="9851100"/>
    <n v="8.5336177872595755E-3"/>
    <s v="Construction management services for the District's bond projects as needed"/>
    <s v="District Office-0-21st Century classroom"/>
  </r>
  <r>
    <s v="District Office-21st Century classroom-CM/PM Management"/>
    <n v="0"/>
    <s v="CM/PM Management"/>
    <x v="1"/>
    <x v="0"/>
    <x v="23"/>
    <x v="27"/>
    <x v="87"/>
    <x v="268"/>
    <s v="2019/20"/>
    <m/>
    <x v="181"/>
    <n v="0"/>
    <n v="14560"/>
    <n v="82274"/>
    <d v="2020-04-01T00:00:00"/>
    <s v="000000020085958"/>
    <n v="14560"/>
    <m/>
    <m/>
    <s v="21.0"/>
    <s v="00036.0"/>
    <s v="91001"/>
    <s v="85000"/>
    <n v="5800"/>
    <n v="9851100"/>
    <n v="3.2356634110025886E-2"/>
    <s v="Construction management services for the District's bond projects as needed"/>
    <s v="District Office-0-21st Century classroom"/>
  </r>
  <r>
    <s v="District Office-21st Century classroom-CM/PM Management"/>
    <n v="0"/>
    <s v="CM/PM Management"/>
    <x v="1"/>
    <x v="0"/>
    <x v="23"/>
    <x v="27"/>
    <x v="87"/>
    <x v="268"/>
    <s v="2019/20"/>
    <m/>
    <x v="181"/>
    <n v="0"/>
    <n v="12640"/>
    <n v="83069"/>
    <d v="2020-04-01T00:00:00"/>
    <s v="000000020085958"/>
    <n v="12640"/>
    <m/>
    <m/>
    <s v="21.0"/>
    <s v="00036.0"/>
    <s v="91001"/>
    <s v="85000"/>
    <n v="5800"/>
    <n v="9851100"/>
    <n v="2.8089825216396101E-2"/>
    <s v="Construction management services for the District's bond projects as needed"/>
    <s v="District Office-0-21st Century classroom"/>
  </r>
  <r>
    <s v="District Office-21st Century classroom-CM/PM Management"/>
    <n v="0"/>
    <s v="CM/PM Management"/>
    <x v="1"/>
    <x v="0"/>
    <x v="23"/>
    <x v="27"/>
    <x v="87"/>
    <x v="230"/>
    <s v="2019/20"/>
    <m/>
    <x v="181"/>
    <n v="0"/>
    <n v="11535"/>
    <n v="84568"/>
    <d v="2020-04-15T00:00:00"/>
    <s v="000000020089466"/>
    <n v="11535"/>
    <m/>
    <m/>
    <s v="21.0"/>
    <s v="00036.0"/>
    <s v="91001"/>
    <s v="85000"/>
    <n v="5800"/>
    <n v="9851100"/>
    <n v="2.5634187806260207E-2"/>
    <s v="Construction management services for the District's bond projects as needed"/>
    <s v="District Office-0-21st Century classroom"/>
  </r>
  <r>
    <s v="District Office-21st Century classroom-CM/PM Management"/>
    <n v="0"/>
    <s v="CM/PM Management"/>
    <x v="1"/>
    <x v="0"/>
    <x v="23"/>
    <x v="27"/>
    <x v="87"/>
    <x v="269"/>
    <s v="2019/20"/>
    <m/>
    <x v="181"/>
    <n v="0"/>
    <n v="12325"/>
    <n v="85325"/>
    <d v="2020-05-28T00:00:00"/>
    <s v="000000020100719"/>
    <n v="12325"/>
    <m/>
    <m/>
    <s v="21.0"/>
    <s v="00036.0"/>
    <s v="91001"/>
    <s v="85000"/>
    <n v="5800"/>
    <n v="9851100"/>
    <n v="2.7389801882284966E-2"/>
    <s v="Construction management services for the District's bond projects as needed"/>
    <s v="District Office-0-21st Century classroom"/>
  </r>
  <r>
    <s v="District Office-21st Century classroom-CM/PM Management"/>
    <n v="0"/>
    <s v="CM/PM Management"/>
    <x v="1"/>
    <x v="0"/>
    <x v="23"/>
    <x v="27"/>
    <x v="87"/>
    <x v="10"/>
    <s v="2019/20"/>
    <m/>
    <x v="181"/>
    <n v="0"/>
    <n v="11885"/>
    <n v="86424"/>
    <d v="2020-06-17T00:00:00"/>
    <s v="000000020106117"/>
    <n v="11885"/>
    <m/>
    <m/>
    <s v="21.0"/>
    <s v="00036.0"/>
    <s v="91001"/>
    <s v="85000"/>
    <n v="5800"/>
    <n v="9851100"/>
    <n v="2.6411991510828139E-2"/>
    <s v="Construction management services for the District's bond projects as needed"/>
    <s v="District Office-0-21st Century classroom"/>
  </r>
  <r>
    <s v="District Office-21st Century classroom-CM/PM Management"/>
    <n v="0"/>
    <s v="CM/PM Management"/>
    <x v="1"/>
    <x v="0"/>
    <x v="23"/>
    <x v="27"/>
    <x v="87"/>
    <x v="270"/>
    <s v="2019/20"/>
    <m/>
    <x v="181"/>
    <n v="0"/>
    <n v="22090"/>
    <n v="86866"/>
    <d v="2020-07-27T00:00:00"/>
    <s v="000000020116270"/>
    <n v="22090"/>
    <m/>
    <m/>
    <s v="21.0"/>
    <s v="00036.0"/>
    <s v="91001"/>
    <s v="85000"/>
    <n v="5800"/>
    <n v="9851100"/>
    <n v="4.9090525239730211E-2"/>
    <s v="Construction management services for the District's bond projects as needed"/>
    <s v="District Office-0-21st Century classroom"/>
  </r>
  <r>
    <s v="District Office-21st Century classroom-CM/PM Management"/>
    <n v="0"/>
    <s v="CM/PM Management"/>
    <x v="1"/>
    <x v="0"/>
    <x v="23"/>
    <x v="27"/>
    <x v="87"/>
    <x v="11"/>
    <s v="2020/21"/>
    <m/>
    <x v="181"/>
    <n v="0"/>
    <n v="18080"/>
    <n v="88481"/>
    <d v="2020-08-17T00:00:00"/>
    <s v="000000020119773"/>
    <n v="18080"/>
    <m/>
    <m/>
    <s v="21.0"/>
    <s v="00036.0"/>
    <s v="91001"/>
    <s v="85000"/>
    <n v="5800"/>
    <n v="9851100"/>
    <n v="4.0179117081680503E-2"/>
    <s v="Construction management services for the District's bond projects as needed"/>
    <s v="District Office-0-21st Century classroom"/>
  </r>
  <r>
    <s v="District Office-21st Century classroom-CM/PM Management"/>
    <n v="0"/>
    <s v="CM/PM Management"/>
    <x v="1"/>
    <x v="0"/>
    <x v="23"/>
    <x v="27"/>
    <x v="87"/>
    <x v="7"/>
    <s v="2020/21"/>
    <m/>
    <x v="181"/>
    <n v="0"/>
    <n v="19265"/>
    <n v="89360"/>
    <d v="2020-10-13T00:00:00"/>
    <s v="000000020134067"/>
    <n v="19265"/>
    <m/>
    <m/>
    <s v="21.0"/>
    <s v="00036.0"/>
    <s v="91001"/>
    <s v="85000"/>
    <n v="5800"/>
    <n v="9851100"/>
    <n v="4.2812538195717634E-2"/>
    <s v="Construction management services for the District's bond projects as needed"/>
    <s v="District Office-0-21st Century classroom"/>
  </r>
  <r>
    <s v="District Office-21st Century classroom-CM/PM Management"/>
    <n v="0"/>
    <s v="CM/PM Management"/>
    <x v="1"/>
    <x v="0"/>
    <x v="23"/>
    <x v="27"/>
    <x v="87"/>
    <x v="8"/>
    <s v="2020/21"/>
    <m/>
    <x v="181"/>
    <n v="0"/>
    <n v="14080"/>
    <n v="90127"/>
    <d v="2020-10-20T00:00:00"/>
    <s v="000000020136025"/>
    <n v="14080"/>
    <m/>
    <m/>
    <s v="21.0"/>
    <s v="00036.0"/>
    <s v="91001"/>
    <s v="85000"/>
    <n v="5800"/>
    <n v="9851100"/>
    <n v="3.1289931886618445E-2"/>
    <s v="Construction management services for the District's bond projects as needed"/>
    <s v="District Office-0-21st Century classroom"/>
  </r>
  <r>
    <s v="District Office-21st Century classroom-CM/PM Management"/>
    <n v="0"/>
    <s v="CM/PM Management"/>
    <x v="1"/>
    <x v="0"/>
    <x v="23"/>
    <x v="27"/>
    <x v="87"/>
    <x v="280"/>
    <s v="2020/21"/>
    <m/>
    <x v="181"/>
    <n v="0"/>
    <n v="23495"/>
    <n v="90702"/>
    <d v="2020-12-17T00:00:00"/>
    <s v="000000020151520"/>
    <n v="23495"/>
    <m/>
    <m/>
    <s v="21.0"/>
    <s v="00036.0"/>
    <s v="91001"/>
    <s v="85000"/>
    <n v="5800"/>
    <n v="9851100"/>
    <n v="5.2212851539495758E-2"/>
    <s v="Construction management services for the District's bond projects as needed"/>
    <s v="District Office-0-21st Century classroom"/>
  </r>
  <r>
    <s v="District Office-21st Century classroom-CM/PM Management"/>
    <n v="0"/>
    <s v="CM/PM Management"/>
    <x v="1"/>
    <x v="0"/>
    <x v="23"/>
    <x v="27"/>
    <x v="87"/>
    <x v="280"/>
    <s v="2020/21"/>
    <m/>
    <x v="181"/>
    <n v="0"/>
    <n v="23450"/>
    <n v="91823"/>
    <d v="2020-12-17T00:00:00"/>
    <s v="000000020151520"/>
    <n v="23450"/>
    <m/>
    <m/>
    <s v="21.0"/>
    <s v="00036.0"/>
    <s v="91001"/>
    <s v="85000"/>
    <n v="5800"/>
    <n v="9851100"/>
    <n v="5.2112848206051311E-2"/>
    <s v="Construction management services for the District's bond projects as needed"/>
    <s v="District Office-0-21st Century classroom"/>
  </r>
  <r>
    <s v="District Office-21st Century classroom-CM/PM Management"/>
    <n v="0"/>
    <s v="CM/PM Management"/>
    <x v="1"/>
    <x v="0"/>
    <x v="23"/>
    <x v="27"/>
    <x v="87"/>
    <x v="17"/>
    <s v="2020/21"/>
    <m/>
    <x v="181"/>
    <n v="0"/>
    <n v="27150"/>
    <n v="92822"/>
    <d v="2021-02-08T00:00:00"/>
    <s v="000000020162981"/>
    <n v="27150"/>
    <m/>
    <m/>
    <s v="21.0"/>
    <s v="00036.0"/>
    <s v="91001"/>
    <s v="85000"/>
    <n v="5800"/>
    <n v="9851100"/>
    <n v="6.0335344511483716E-2"/>
    <s v="Construction management services for the District's bond projects as needed"/>
    <s v="District Office-0-21st Century classroom"/>
  </r>
  <r>
    <s v="District Office-21st Century classroom-CM/PM Management"/>
    <n v="0"/>
    <s v="CM/PM Management"/>
    <x v="1"/>
    <x v="0"/>
    <x v="23"/>
    <x v="27"/>
    <x v="87"/>
    <x v="271"/>
    <s v="2020/21"/>
    <m/>
    <x v="181"/>
    <n v="0"/>
    <n v="34605"/>
    <n v="94013"/>
    <d v="2021-04-05T00:00:00"/>
    <s v="000000020177572"/>
    <n v="34605"/>
    <m/>
    <m/>
    <s v="21.0"/>
    <s v="00036.0"/>
    <s v="91001"/>
    <s v="85000"/>
    <n v="5800"/>
    <n v="9851100"/>
    <n v="7.6902563418780628E-2"/>
    <s v="Construction management services for the District's bond projects as needed"/>
    <s v="District Office-0-21st Century classroom"/>
  </r>
  <r>
    <s v="District Office-21st Century classroom-CM/PM Management"/>
    <n v="0"/>
    <s v="CM/PM Management"/>
    <x v="1"/>
    <x v="0"/>
    <x v="23"/>
    <x v="27"/>
    <x v="87"/>
    <x v="272"/>
    <s v="2020/21"/>
    <m/>
    <x v="181"/>
    <n v="0"/>
    <n v="38455"/>
    <n v="94920"/>
    <d v="2021-04-16T00:00:00"/>
    <s v="000000020181024"/>
    <n v="38455"/>
    <m/>
    <m/>
    <s v="21.0"/>
    <s v="00036.0"/>
    <s v="91001"/>
    <s v="85000"/>
    <n v="5800"/>
    <n v="9851100"/>
    <n v="8.5458404169027863E-2"/>
    <s v="Construction management services for the District's bond projects as needed"/>
    <s v="District Office-0-21st Century classroom"/>
  </r>
  <r>
    <s v="District Office-21st Century classroom-CM/PM Management"/>
    <n v="0"/>
    <s v="CM/PM Management"/>
    <x v="1"/>
    <x v="0"/>
    <x v="23"/>
    <x v="27"/>
    <x v="87"/>
    <x v="214"/>
    <s v="2020/21"/>
    <m/>
    <x v="181"/>
    <n v="0"/>
    <n v="46550"/>
    <n v="95725"/>
    <d v="2021-05-07T00:00:00"/>
    <s v="000000020187158"/>
    <n v="46550"/>
    <m/>
    <m/>
    <s v="21.0"/>
    <s v="00036.0"/>
    <s v="91001"/>
    <s v="85000"/>
    <n v="5800"/>
    <n v="9851100"/>
    <n v="0.1034478927075347"/>
    <s v="Construction management services for the District's bond projects as needed"/>
    <s v="District Office-0-21st Century classroom"/>
  </r>
  <r>
    <s v="District Office-21st Century classroom-CM/PM Management"/>
    <n v="0"/>
    <s v="CM/PM Management"/>
    <x v="1"/>
    <x v="0"/>
    <x v="23"/>
    <x v="27"/>
    <x v="87"/>
    <x v="215"/>
    <s v="2020/21"/>
    <m/>
    <x v="181"/>
    <n v="0"/>
    <n v="41875"/>
    <n v="96938"/>
    <d v="2021-05-25T00:00:00"/>
    <s v="000000020192064"/>
    <n v="41875"/>
    <m/>
    <m/>
    <s v="21.0"/>
    <s v="00036.0"/>
    <s v="91001"/>
    <s v="85000"/>
    <n v="5800"/>
    <n v="9851100"/>
    <n v="9.3058657510805914E-2"/>
    <s v="Construction management services for the District's bond projects as needed"/>
    <s v="District Office-0-21st Century classroom"/>
  </r>
  <r>
    <s v="District Office-21st Century classroom-CM/PM Management"/>
    <n v="0"/>
    <s v="CM/PM Management"/>
    <x v="1"/>
    <x v="0"/>
    <x v="23"/>
    <x v="27"/>
    <x v="87"/>
    <x v="274"/>
    <s v="2020/21"/>
    <m/>
    <x v="181"/>
    <n v="0"/>
    <n v="37625"/>
    <n v="98319"/>
    <d v="2021-06-22T00:00:00"/>
    <s v="000000020200048"/>
    <n v="37625"/>
    <m/>
    <m/>
    <s v="21.0"/>
    <s v="00036.0"/>
    <s v="91001"/>
    <s v="85000"/>
    <n v="5800"/>
    <n v="9851100"/>
    <n v="8.3613898241052476E-2"/>
    <s v="Construction management services for the District's bond projects as needed"/>
    <s v="District Office-0-21st Century classroom"/>
  </r>
  <r>
    <s v="District Office-21st Century classroom-CM/PM Management"/>
    <n v="0"/>
    <s v="CM/PM Management"/>
    <x v="1"/>
    <x v="0"/>
    <x v="23"/>
    <x v="27"/>
    <x v="87"/>
    <x v="18"/>
    <s v="2021/22"/>
    <m/>
    <x v="181"/>
    <n v="0"/>
    <n v="11520"/>
    <n v="100272"/>
    <d v="2021-09-08T00:00:00"/>
    <s v="000000020253624"/>
    <n v="11520"/>
    <m/>
    <m/>
    <s v="21.0"/>
    <s v="00036.0"/>
    <s v="91001"/>
    <s v="85000"/>
    <n v="5800"/>
    <n v="9851100"/>
    <n v="2.5600853361778725E-2"/>
    <s v="Construction management services for the District's bond projects as needed"/>
    <s v="District Office-0-21st Century classroom"/>
  </r>
  <r>
    <s v="District Office-21st Century classroom-CM/PM Management"/>
    <n v="0"/>
    <s v="CM/PM Management"/>
    <x v="1"/>
    <x v="0"/>
    <x v="23"/>
    <x v="27"/>
    <x v="87"/>
    <x v="117"/>
    <s v="2020/21"/>
    <m/>
    <x v="181"/>
    <n v="0"/>
    <n v="24960"/>
    <n v="98429"/>
    <d v="2021-09-09T00:00:00"/>
    <s v="000000020255187"/>
    <n v="24960"/>
    <m/>
    <m/>
    <s v="21.0"/>
    <s v="00036.0"/>
    <s v="91001"/>
    <s v="85000"/>
    <n v="5800"/>
    <n v="9851100"/>
    <n v="5.5468515617187242E-2"/>
    <s v="Construction management services for the District's bond projects as needed"/>
    <s v="District Office-0-21st Century classroom"/>
  </r>
  <r>
    <s v="District Office-21st Century classroom-CM/PM Management"/>
    <n v="0"/>
    <s v="CM/PM Management"/>
    <x v="1"/>
    <x v="0"/>
    <x v="23"/>
    <x v="27"/>
    <x v="87"/>
    <x v="117"/>
    <s v="2021/22"/>
    <m/>
    <x v="181"/>
    <n v="15"/>
    <n v="15"/>
    <m/>
    <m/>
    <m/>
    <n v="0"/>
    <m/>
    <m/>
    <s v="21.0"/>
    <s v="00036.0"/>
    <s v="91001"/>
    <s v="85000"/>
    <n v="5800"/>
    <n v="9851100"/>
    <n v="0"/>
    <s v="Construction management services for the District's bond projects as needed.  Remaining balance in this PO."/>
    <s v="District Office-0-21st Century classroom"/>
  </r>
  <r>
    <s v="District Office-21st Century classroom-CM/PM Management"/>
    <n v="0"/>
    <s v="CM/PM Management"/>
    <x v="1"/>
    <x v="0"/>
    <x v="23"/>
    <x v="27"/>
    <x v="87"/>
    <x v="281"/>
    <s v="2021/22"/>
    <s v="2-4696"/>
    <x v="181"/>
    <n v="-15"/>
    <n v="-15"/>
    <m/>
    <m/>
    <m/>
    <n v="0"/>
    <m/>
    <m/>
    <s v="21.0"/>
    <s v="00036.0"/>
    <s v="91001"/>
    <s v="85000"/>
    <n v="5800"/>
    <n v="9851100"/>
    <n v="0"/>
    <s v="Construction management services for the District's bond projects as needed.  Close-out PO."/>
    <s v="District Office-0-21st Century classroom"/>
  </r>
  <r>
    <s v="Baldwin-21st Century classroom-CM/PM Management"/>
    <n v="3"/>
    <s v="CM/PM Management"/>
    <x v="14"/>
    <x v="0"/>
    <x v="23"/>
    <x v="27"/>
    <x v="88"/>
    <x v="18"/>
    <s v="2021/22"/>
    <m/>
    <x v="182"/>
    <n v="0"/>
    <n v="960"/>
    <n v="100653"/>
    <d v="2021-09-08T00:00:00"/>
    <s v="000000020253624"/>
    <n v="960"/>
    <s v="03-123988"/>
    <m/>
    <s v="21.0"/>
    <s v="00036.0"/>
    <s v="91001"/>
    <s v="85000"/>
    <n v="5800"/>
    <n v="9021101"/>
    <n v="2.4691358024691357E-2"/>
    <s v="Construction management services for Baldwin - phase 3 &amp; 4.  This PO includes allowances of $40,000.00. See PO2W-22*862 for payment on invoice #102578.  Also see PO2W-24*890 for changing the scope of work to include management services for all schools (exclude 4 HS)"/>
    <s v="Baldwin-3-21st Century classroom"/>
  </r>
  <r>
    <s v="Baldwin-21st Century classroom-CM/PM Management"/>
    <n v="3"/>
    <s v="CM/PM Management"/>
    <x v="14"/>
    <x v="0"/>
    <x v="23"/>
    <x v="27"/>
    <x v="88"/>
    <x v="282"/>
    <s v="2021/22"/>
    <m/>
    <x v="182"/>
    <n v="0"/>
    <n v="1760"/>
    <n v="101514"/>
    <d v="2021-09-29T00:00:00"/>
    <s v="000000020275054"/>
    <n v="1760"/>
    <s v="03-123988"/>
    <m/>
    <s v="21.0"/>
    <s v="00036.0"/>
    <s v="91001"/>
    <s v="85000"/>
    <n v="5800"/>
    <n v="9021101"/>
    <n v="4.5267489711934158E-2"/>
    <s v="Construction management services for Baldwin - phase 3 &amp; 4.  This PO includes allowances of $40,000.00. See PO2W-22*862 for payment on invoice #102578.  Also see PO2W-24*890 for changing the scope of work to include management services for all schools (exclude 4 HS)"/>
    <s v="Baldwin-3-21st Century classroom"/>
  </r>
  <r>
    <s v="Baldwin-21st Century classroom-CM/PM Management"/>
    <n v="3"/>
    <s v="CM/PM Management"/>
    <x v="14"/>
    <x v="0"/>
    <x v="23"/>
    <x v="27"/>
    <x v="88"/>
    <x v="283"/>
    <s v="2023/24"/>
    <m/>
    <x v="182"/>
    <n v="292142"/>
    <n v="292142"/>
    <m/>
    <m/>
    <m/>
    <n v="0"/>
    <s v="03-123988"/>
    <m/>
    <s v="21.0"/>
    <s v="00036.0"/>
    <s v="91001"/>
    <s v="85000"/>
    <n v="5800"/>
    <n v="9021101"/>
    <n v="0"/>
    <s v="Construction management services for Baldwin - phase 3 &amp; 4.  This PO includes allowances of $40,000.00. See PO2W-22*862 for payment on invoice #102578.  Moved this remaining amount to PO2W-24*890 because of we are changing the scope of work to include management services for all schools (exclude 4 HS). "/>
    <s v="Baldwin-3-21st Century classroom"/>
  </r>
  <r>
    <s v="Baldwin-21st Century classroom-CM/PM Management"/>
    <n v="3"/>
    <s v="CM/PM Management"/>
    <x v="14"/>
    <x v="0"/>
    <x v="23"/>
    <x v="27"/>
    <x v="88"/>
    <x v="284"/>
    <s v="2023/24"/>
    <s v="22-1057"/>
    <x v="182"/>
    <n v="-292142"/>
    <n v="-292142"/>
    <m/>
    <m/>
    <m/>
    <n v="0"/>
    <s v="03-123988"/>
    <m/>
    <s v="21.0"/>
    <s v="00036.0"/>
    <s v="91001"/>
    <s v="85000"/>
    <n v="5800"/>
    <n v="9021101"/>
    <n v="0"/>
    <s v="Construction management services for Baldwin - phase 3 &amp; 4.  This PO includes allowances of $40,000.00. See PO2W-22*862 for payment on invoice #102578.  Moved this remaining amount to PO2W-24*890 because we are changing the scope of work to include management services for all schools (exclude 4 HS).  Close-out PO."/>
    <s v="Baldwin-3-21st Century classroom"/>
  </r>
  <r>
    <s v="California-21st Century classroom-CM/PM Management"/>
    <n v="3"/>
    <s v="CM/PM Management"/>
    <x v="15"/>
    <x v="0"/>
    <x v="23"/>
    <x v="27"/>
    <x v="88"/>
    <x v="18"/>
    <s v="2021/22"/>
    <m/>
    <x v="182"/>
    <n v="0"/>
    <n v="800"/>
    <n v="100653"/>
    <d v="2021-09-08T00:00:00"/>
    <s v="000000020253624"/>
    <n v="800"/>
    <s v="03-123989"/>
    <m/>
    <s v="21.0"/>
    <s v="00036.0"/>
    <s v="91001"/>
    <s v="85000"/>
    <n v="5800"/>
    <n v="9041101"/>
    <n v="2.0576131687242798E-2"/>
    <s v="Construction management services for California - phase 3 &amp; 4.  This PO includes allowances of $40,000.00. See PO2W-22*862 for payment on invoice #102578.  Also see PO2W-24*890 for changing the scope of work to include management services for all schools (exclude 4 HS)"/>
    <s v="California-3-21st Century classroom"/>
  </r>
  <r>
    <s v="California-21st Century classroom-CM/PM Management"/>
    <n v="3"/>
    <s v="CM/PM Management"/>
    <x v="15"/>
    <x v="0"/>
    <x v="23"/>
    <x v="27"/>
    <x v="88"/>
    <x v="282"/>
    <s v="2021/22"/>
    <m/>
    <x v="182"/>
    <n v="0"/>
    <n v="7360"/>
    <n v="101514"/>
    <d v="2021-09-29T00:00:00"/>
    <s v="000000020275054"/>
    <n v="7360"/>
    <s v="03-123989"/>
    <m/>
    <s v="21.0"/>
    <s v="00036.0"/>
    <s v="91001"/>
    <s v="85000"/>
    <n v="5800"/>
    <n v="9041101"/>
    <n v="0.18930041152263374"/>
    <s v="Construction management services for California - phase 3 &amp; 4.  This PO includes allowances of $40,000.00. See PO2W-22*862 for payment on invoice #102578.  Also see PO2W-24*890 for changing the scope of work to include management services for all schools (exclude 4 HS)"/>
    <s v="California-3-21st Century classroom"/>
  </r>
  <r>
    <s v="California-21st Century classroom-CM/PM Management"/>
    <n v="3"/>
    <s v="CM/PM Management"/>
    <x v="15"/>
    <x v="0"/>
    <x v="23"/>
    <x v="27"/>
    <x v="88"/>
    <x v="283"/>
    <s v="2023/24"/>
    <m/>
    <x v="182"/>
    <n v="170210"/>
    <n v="170210"/>
    <m/>
    <m/>
    <m/>
    <n v="0"/>
    <s v="03-123989"/>
    <m/>
    <s v="21.0"/>
    <s v="00036.0"/>
    <s v="91001"/>
    <s v="85000"/>
    <n v="5800"/>
    <n v="9041101"/>
    <n v="0"/>
    <s v="Construction management services for California - phase 3 &amp; 4.  This PO includes allowances of $40,000.00. See PO2W-22*862 for payment on invoice #102578.  Moved this remaining amount to PO2W-24*890 because of we are changing the scope of work to include management services for all schools (exclude 4 HS). "/>
    <s v="California-3-21st Century classroom"/>
  </r>
  <r>
    <s v="California-21st Century classroom-CM/PM Management"/>
    <n v="3"/>
    <s v="CM/PM Management"/>
    <x v="15"/>
    <x v="0"/>
    <x v="23"/>
    <x v="27"/>
    <x v="88"/>
    <x v="284"/>
    <s v="2023/24"/>
    <s v="22-1057"/>
    <x v="182"/>
    <n v="-170210"/>
    <n v="-170210"/>
    <m/>
    <m/>
    <m/>
    <n v="0"/>
    <s v="03-123989"/>
    <m/>
    <s v="21.0"/>
    <s v="00036.0"/>
    <s v="91001"/>
    <s v="85000"/>
    <n v="5800"/>
    <n v="9041101"/>
    <n v="0"/>
    <s v="Construction management services for California - phase 3 &amp; 4.  This PO includes allowances of $40,000.00. See PO2W-22*862 for payment on invoice #102578.  Moved this remaining amount to PO2W-24*890 because we are changing the scope of work to include management services for all schools (exclude 4 HS).  Close-out PO."/>
    <s v="California-3-21st Century classroom"/>
  </r>
  <r>
    <s v="Fairgrove-21st Century classroom-CM/PM Management"/>
    <n v="4"/>
    <s v="CM/PM Management"/>
    <x v="20"/>
    <x v="0"/>
    <x v="23"/>
    <x v="27"/>
    <x v="88"/>
    <x v="18"/>
    <s v="2021/22"/>
    <m/>
    <x v="182"/>
    <n v="0"/>
    <n v="1440"/>
    <n v="100653"/>
    <d v="2021-09-08T00:00:00"/>
    <s v="000000020253624"/>
    <n v="1440"/>
    <s v="03-124582"/>
    <m/>
    <s v="21.0"/>
    <s v="00036.0"/>
    <s v="91001"/>
    <s v="85000"/>
    <n v="5800"/>
    <n v="9091101"/>
    <n v="3.7037037037037035E-2"/>
    <s v="Construction management services for Fairgrove - phase 3 &amp; 4.  This PO includes allowances of $40,000.00. See PO2W-22*862 for payment on invoice #102578.  Also see PO2W-24*890 for changing the scope of work to include management services for all schools (exclude 4 HS)"/>
    <s v="Fairgrove-4-21st Century classroom"/>
  </r>
  <r>
    <s v="Fairgrove-21st Century classroom-CM/PM Management"/>
    <n v="4"/>
    <s v="CM/PM Management"/>
    <x v="20"/>
    <x v="0"/>
    <x v="23"/>
    <x v="27"/>
    <x v="88"/>
    <x v="282"/>
    <s v="2021/22"/>
    <m/>
    <x v="182"/>
    <n v="0"/>
    <n v="5120"/>
    <n v="101514"/>
    <d v="2021-09-29T00:00:00"/>
    <s v="000000020275054"/>
    <n v="5120"/>
    <s v="03-124582"/>
    <m/>
    <s v="21.0"/>
    <s v="00036.0"/>
    <s v="91001"/>
    <s v="85000"/>
    <n v="5800"/>
    <n v="9091101"/>
    <n v="0.13168724279835392"/>
    <s v="Construction management services for Fairgrove - phase 3 &amp; 4.  This PO includes allowances of $40,000.00. See PO2W-22*862 for payment on invoice #102578.  Also see PO2W-24*890 for changing the scope of work to include management services for all schools (exclude 4 HS)"/>
    <s v="Fairgrove-4-21st Century classroom"/>
  </r>
  <r>
    <s v="Fairgrove-21st Century classroom-CM/PM Management"/>
    <n v="4"/>
    <s v="CM/PM Management"/>
    <x v="20"/>
    <x v="0"/>
    <x v="23"/>
    <x v="27"/>
    <x v="88"/>
    <x v="283"/>
    <s v="2023/24"/>
    <m/>
    <x v="182"/>
    <n v="400194"/>
    <n v="400194"/>
    <m/>
    <m/>
    <m/>
    <n v="0"/>
    <s v="03-124582"/>
    <m/>
    <s v="21.0"/>
    <s v="00036.0"/>
    <s v="91001"/>
    <s v="85000"/>
    <n v="5800"/>
    <n v="9091101"/>
    <n v="0"/>
    <s v="Construction management services for Fairgrove - phase 3 &amp; 4.  This PO includes allowances of $40,000.00. See PO2W-22*862 for payment on invoice #102578.  Moved this remaining amount to PO2W-24*890 because of we are changing the scope of work to include management services for all schools (exclude 4 HS). "/>
    <s v="Fairgrove-4-21st Century classroom"/>
  </r>
  <r>
    <s v="Fairgrove-21st Century classroom-CM/PM Management"/>
    <n v="4"/>
    <s v="CM/PM Management"/>
    <x v="20"/>
    <x v="0"/>
    <x v="23"/>
    <x v="27"/>
    <x v="88"/>
    <x v="284"/>
    <s v="2023/24"/>
    <s v="22-1057"/>
    <x v="182"/>
    <n v="-400194"/>
    <n v="-400194"/>
    <m/>
    <m/>
    <m/>
    <n v="0"/>
    <s v="03-124582"/>
    <m/>
    <s v="21.0"/>
    <s v="00036.0"/>
    <s v="91001"/>
    <s v="85000"/>
    <n v="5800"/>
    <n v="9091101"/>
    <n v="0"/>
    <s v="Construction management services for Fairgrove - phase 3 &amp; 4.  This PO includes allowances of $40,000.00. See PO2W-22*862 for payment on invoice #102578.  Moved this remaining amount to PO2W-24*890 because we are changing the scope of work to include management services for all schools (exclude 4 HS).  Close-out PO."/>
    <s v="Fairgrove-4-21st Century classroom"/>
  </r>
  <r>
    <s v="Grazide-21st Century classroom-CM/PM Management"/>
    <n v="3"/>
    <s v="CM/PM Management"/>
    <x v="16"/>
    <x v="0"/>
    <x v="23"/>
    <x v="27"/>
    <x v="88"/>
    <x v="18"/>
    <s v="2021/22"/>
    <m/>
    <x v="182"/>
    <n v="0"/>
    <n v="800"/>
    <n v="100653"/>
    <d v="2021-09-08T00:00:00"/>
    <s v="000000020253624"/>
    <n v="800"/>
    <s v="03-124133"/>
    <m/>
    <s v="21.0"/>
    <s v="00036.0"/>
    <s v="91001"/>
    <s v="85000"/>
    <n v="5800"/>
    <n v="9131101"/>
    <n v="2.0576131687242798E-2"/>
    <s v="Construction management services for Grazide - phase 3 &amp; 4.  This PO includes allowances of $40,000.00. See PO2W-22*862 for payment on invoice #102578.  Also see PO2W-24*890 for changing the scope of work to include management services for all schools (exclude 4 HS)"/>
    <s v="Grazide-3-21st Century classroom"/>
  </r>
  <r>
    <s v="Grazide-21st Century classroom-CM/PM Management"/>
    <n v="3"/>
    <s v="CM/PM Management"/>
    <x v="16"/>
    <x v="0"/>
    <x v="23"/>
    <x v="27"/>
    <x v="88"/>
    <x v="282"/>
    <s v="2021/22"/>
    <m/>
    <x v="182"/>
    <n v="0"/>
    <n v="3960"/>
    <n v="101514"/>
    <d v="2021-09-29T00:00:00"/>
    <s v="000000020275054"/>
    <n v="3960"/>
    <s v="03-124133"/>
    <m/>
    <s v="21.0"/>
    <s v="00036.0"/>
    <s v="91001"/>
    <s v="85000"/>
    <n v="5800"/>
    <n v="9131101"/>
    <n v="0.10185185185185185"/>
    <s v="Construction management services for Grazide - phase 3 &amp; 4.  This PO includes allowances of $40,000.00. See PO2W-22*862 for payment on invoice #102578.  Also see PO2W-24*890 for changing the scope of work to include management services for all schools (exclude 4 HS)"/>
    <s v="Grazide-3-21st Century classroom"/>
  </r>
  <r>
    <s v="Grazide-21st Century classroom-CM/PM Management"/>
    <n v="3"/>
    <s v="CM/PM Management"/>
    <x v="16"/>
    <x v="0"/>
    <x v="23"/>
    <x v="27"/>
    <x v="88"/>
    <x v="283"/>
    <s v="2023/24"/>
    <m/>
    <x v="182"/>
    <n v="196192"/>
    <n v="196192"/>
    <m/>
    <m/>
    <m/>
    <n v="0"/>
    <s v="03-124133"/>
    <m/>
    <s v="21.0"/>
    <s v="00036.0"/>
    <s v="91001"/>
    <s v="85000"/>
    <n v="5800"/>
    <n v="9131101"/>
    <n v="0"/>
    <s v="Construction management services for Grazide - phase 3 &amp; 4.  This PO includes allowances of $40,000.00. See PO2W-22*862 for payment on invoice #102578.  Moved this remaining amount to PO2W-24*890 because of we are changing the scope of work to include management services for all schools (exclude 4 HS)."/>
    <s v="Grazide-3-21st Century classroom"/>
  </r>
  <r>
    <s v="Grazide-21st Century classroom-CM/PM Management"/>
    <n v="3"/>
    <s v="CM/PM Management"/>
    <x v="16"/>
    <x v="0"/>
    <x v="23"/>
    <x v="27"/>
    <x v="88"/>
    <x v="284"/>
    <s v="2023/24"/>
    <s v="22-1057"/>
    <x v="182"/>
    <n v="-196192"/>
    <n v="-196192"/>
    <m/>
    <m/>
    <m/>
    <n v="0"/>
    <s v="03-124133"/>
    <m/>
    <s v="21.0"/>
    <s v="00036.0"/>
    <s v="91001"/>
    <s v="85000"/>
    <n v="5800"/>
    <n v="9131101"/>
    <n v="0"/>
    <s v="Construction management services for Grazide - phase 3 &amp; 4.  This PO includes allowances of $40,000.00. See PO2W-22*862 for payment on invoice #102578.  Moved this remaining amount to PO2W-24*890 because we are changing the scope of work to include management services for all schools (exclude 4 HS).  Close-out PO."/>
    <s v="Grazide-3-21st Century classroom"/>
  </r>
  <r>
    <s v="Los Molinos-21st Century classroom-CM/PM Management"/>
    <n v="4"/>
    <s v="CM/PM Management"/>
    <x v="7"/>
    <x v="0"/>
    <x v="23"/>
    <x v="27"/>
    <x v="88"/>
    <x v="18"/>
    <s v="2021/22"/>
    <m/>
    <x v="182"/>
    <n v="0"/>
    <n v="960"/>
    <n v="100653"/>
    <d v="2021-09-08T00:00:00"/>
    <s v="000000020253624"/>
    <n v="960"/>
    <s v="03-124134"/>
    <m/>
    <s v="21.0"/>
    <s v="00036.0"/>
    <s v="91001"/>
    <s v="85000"/>
    <n v="5800"/>
    <n v="9201101"/>
    <n v="2.4691358024691357E-2"/>
    <s v="Construction management services for Los Molinos - phase 3 &amp; 4.  This PO includes allowances of $40,000.00. See PO2W-22*862 for payment on invoice #102578.  Also see PO2W-24*890 for changing the scope of work to include management services for all schools (exclude 4 HS)"/>
    <s v="Los Molinos-4-21st Century classroom"/>
  </r>
  <r>
    <s v="Los Molinos-21st Century classroom-CM/PM Management"/>
    <n v="4"/>
    <s v="CM/PM Management"/>
    <x v="7"/>
    <x v="0"/>
    <x v="23"/>
    <x v="27"/>
    <x v="88"/>
    <x v="282"/>
    <s v="2021/22"/>
    <m/>
    <x v="182"/>
    <n v="0"/>
    <n v="4280"/>
    <n v="101514"/>
    <d v="2021-09-29T00:00:00"/>
    <s v="000000020275054"/>
    <n v="4280"/>
    <s v="03-124134"/>
    <m/>
    <s v="21.0"/>
    <s v="00036.0"/>
    <s v="91001"/>
    <s v="85000"/>
    <n v="5800"/>
    <n v="9201101"/>
    <n v="0.11008230452674897"/>
    <s v="Construction management services for Los Molinos - phase 3 &amp; 4.  This PO includes allowances of $40,000.00. See PO2W-22*862 for payment on invoice #102578.  Also see PO2W-24*890 for changing the scope of work to include management services for all schools (exclude 4 HS)"/>
    <s v="Los Molinos-4-21st Century classroom"/>
  </r>
  <r>
    <s v="Los Molinos-21st Century classroom-CM/PM Management"/>
    <n v="4"/>
    <s v="CM/PM Management"/>
    <x v="7"/>
    <x v="0"/>
    <x v="23"/>
    <x v="27"/>
    <x v="88"/>
    <x v="283"/>
    <s v="2023/24"/>
    <m/>
    <x v="182"/>
    <n v="270840"/>
    <n v="270840"/>
    <m/>
    <m/>
    <m/>
    <n v="0"/>
    <s v="03-124134"/>
    <m/>
    <s v="21.0"/>
    <s v="00036.0"/>
    <s v="91001"/>
    <s v="85000"/>
    <n v="5800"/>
    <n v="9201101"/>
    <n v="0"/>
    <s v="Construction management services for Los Molinos - phase 3 &amp; 4.  This PO includes allowances of $40,000.00. See PO2W-22*862 for payment on invoice #102578.  Moved this remaining amount to PO2W-24*890 because of we are changing the scope of work to include management services for all schools (exclude 4 HS)."/>
    <s v="Los Molinos-4-21st Century classroom"/>
  </r>
  <r>
    <s v="Los Molinos-21st Century classroom-CM/PM Management"/>
    <n v="4"/>
    <s v="CM/PM Management"/>
    <x v="7"/>
    <x v="0"/>
    <x v="23"/>
    <x v="27"/>
    <x v="88"/>
    <x v="284"/>
    <s v="2023/24"/>
    <s v="22-1057"/>
    <x v="182"/>
    <n v="-270840"/>
    <n v="-270840"/>
    <m/>
    <m/>
    <m/>
    <n v="0"/>
    <s v="03-124134"/>
    <m/>
    <s v="21.0"/>
    <s v="00036.0"/>
    <s v="91001"/>
    <s v="85000"/>
    <n v="5800"/>
    <n v="9201101"/>
    <n v="0"/>
    <s v="Construction management services for Los Molinos - phase 3 &amp; 4.  This PO includes allowances of $40,000.00. See PO2W-22*862 for payment on invoice #102578.  Moved this remaining amount to PO2W-24*890 because we are changing the scope of work to include management services for all schools (exclude 4 HS).  Close-out PO."/>
    <s v="Los Molinos-4-21st Century classroom"/>
  </r>
  <r>
    <s v="Orange Grove-21st Century classroom-CM/PM Management"/>
    <n v="3"/>
    <s v="CM/PM Management"/>
    <x v="26"/>
    <x v="0"/>
    <x v="23"/>
    <x v="27"/>
    <x v="88"/>
    <x v="18"/>
    <s v="2021/22"/>
    <m/>
    <x v="182"/>
    <n v="0"/>
    <n v="800"/>
    <n v="100653"/>
    <d v="2021-09-08T00:00:00"/>
    <s v="000000020253624"/>
    <n v="800"/>
    <m/>
    <m/>
    <s v="21.0"/>
    <s v="00036.0"/>
    <s v="91001"/>
    <s v="85000"/>
    <n v="5800"/>
    <n v="9251101"/>
    <n v="2.0576131687242798E-2"/>
    <s v="Construction management services for Orange Grove - phase 3 &amp; 4.  This PO includes allowances of $40,000.00. See PO2W-22*862 for payment on invoice #102578.  Also see PO2W-24*890 for changing the scope of work to include management services for all schools (exclude 4 HS)"/>
    <s v="Orange Grove-3-21st Century classroom"/>
  </r>
  <r>
    <s v="Orange Grove-21st Century classroom-CM/PM Management"/>
    <n v="3"/>
    <s v="CM/PM Management"/>
    <x v="26"/>
    <x v="0"/>
    <x v="23"/>
    <x v="27"/>
    <x v="88"/>
    <x v="282"/>
    <s v="2021/22"/>
    <m/>
    <x v="182"/>
    <n v="0"/>
    <n v="2960"/>
    <n v="101514"/>
    <d v="2021-09-29T00:00:00"/>
    <s v="000000020275054"/>
    <n v="2960"/>
    <m/>
    <m/>
    <s v="21.0"/>
    <s v="00036.0"/>
    <s v="91001"/>
    <s v="85000"/>
    <n v="5800"/>
    <n v="9251101"/>
    <n v="7.6131687242798354E-2"/>
    <s v="Construction management services for Orange Grove - phase 3 &amp; 4.  This PO includes allowances of $40,000.00. See PO2W-22*862 for payment on invoice #102578.  Also see PO2W-24*890 for changing the scope of work to include management services for all schools (exclude 4 HS)"/>
    <s v="Orange Grove-3-21st Century classroom"/>
  </r>
  <r>
    <s v="Orange Grove-21st Century classroom-CM/PM Management"/>
    <n v="3"/>
    <s v="CM/PM Management"/>
    <x v="26"/>
    <x v="0"/>
    <x v="23"/>
    <x v="27"/>
    <x v="88"/>
    <x v="283"/>
    <s v="2023/24"/>
    <m/>
    <x v="182"/>
    <n v="197337"/>
    <n v="197337"/>
    <m/>
    <m/>
    <m/>
    <n v="0"/>
    <m/>
    <m/>
    <s v="21.0"/>
    <s v="00036.0"/>
    <s v="91001"/>
    <s v="85000"/>
    <n v="5800"/>
    <n v="9251101"/>
    <n v="0"/>
    <s v="Construction management services for Orange Grove - phase 3 &amp; 4.  This PO includes allowances of $40,000.00. See PO2W-22*862 for payment on invoice #102578.  Moved this remaining amount to PO2W-24*890 because of we are changing the scope of work to include management services for all schools (exclude 4 HS)."/>
    <s v="Orange Grove-3-21st Century classroom"/>
  </r>
  <r>
    <s v="Orange Grove-21st Century classroom-CM/PM Management"/>
    <n v="3"/>
    <s v="CM/PM Management"/>
    <x v="26"/>
    <x v="0"/>
    <x v="23"/>
    <x v="27"/>
    <x v="88"/>
    <x v="284"/>
    <s v="2023/24"/>
    <s v="22-1057"/>
    <x v="182"/>
    <n v="-197337"/>
    <n v="-197337"/>
    <m/>
    <m/>
    <m/>
    <n v="0"/>
    <m/>
    <m/>
    <s v="21.0"/>
    <s v="00036.0"/>
    <s v="91001"/>
    <s v="85000"/>
    <n v="5800"/>
    <n v="9251101"/>
    <n v="0"/>
    <s v="Construction management services for Orange Grove - phase 3 &amp; 4.  This PO includes allowances of $40,000.00. See PO2W-22*862 for payment on invoice #102578.  Moved this remaining amount to PO2W-24*890 because we are changing the scope of work to include management services for all schools (exclude 4 HS).  Close-out PO."/>
    <s v="Orange Grove-3-21st Century classroom"/>
  </r>
  <r>
    <s v="Stimson-21st Century classroom-CM/PM Management"/>
    <n v="4"/>
    <s v="CM/PM Management"/>
    <x v="31"/>
    <x v="0"/>
    <x v="23"/>
    <x v="27"/>
    <x v="88"/>
    <x v="18"/>
    <s v="2021/22"/>
    <m/>
    <x v="182"/>
    <n v="0"/>
    <n v="480"/>
    <n v="100653"/>
    <d v="2021-09-08T00:00:00"/>
    <s v="000000020253624"/>
    <n v="480"/>
    <m/>
    <m/>
    <s v="21.0"/>
    <s v="00036.0"/>
    <s v="91001"/>
    <s v="85000"/>
    <n v="5800"/>
    <n v="8021101"/>
    <n v="1.2345679012345678E-2"/>
    <s v="Construction management services for Stimson - phase 3 &amp; 4.  This PO includes allowances of $40,000.00. See PO2W-22*862 for payment on invoice #102578.  Also see PO2W-24*890 for changing the scope of work to include management services for all schools (exclude 4 HS)"/>
    <s v="Stimson-4-21st Century classroom"/>
  </r>
  <r>
    <s v="Stimson-21st Century classroom-CM/PM Management"/>
    <n v="4"/>
    <s v="CM/PM Management"/>
    <x v="31"/>
    <x v="0"/>
    <x v="23"/>
    <x v="27"/>
    <x v="88"/>
    <x v="282"/>
    <s v="2021/22"/>
    <m/>
    <x v="182"/>
    <n v="0"/>
    <n v="4800"/>
    <n v="101514"/>
    <d v="2021-09-29T00:00:00"/>
    <s v="000000020275054"/>
    <n v="4800"/>
    <m/>
    <m/>
    <s v="21.0"/>
    <s v="00036.0"/>
    <s v="91001"/>
    <s v="85000"/>
    <n v="5800"/>
    <n v="8021101"/>
    <n v="0.12345679012345678"/>
    <s v="Construction management services for Stimson - phase 3 &amp; 4.  This PO includes allowances of $40,000.00. See PO2W-22*862 for payment on invoice #102578.  Also see PO2W-24*890 for changing the scope of work to include management services for all schools (exclude 4 HS)"/>
    <s v="Stimson-4-21st Century classroom"/>
  </r>
  <r>
    <s v="Stimson-21st Century classroom-CM/PM Management"/>
    <n v="4"/>
    <s v="CM/PM Management"/>
    <x v="31"/>
    <x v="0"/>
    <x v="23"/>
    <x v="27"/>
    <x v="88"/>
    <x v="283"/>
    <s v="2023/24"/>
    <m/>
    <x v="182"/>
    <n v="64678"/>
    <n v="64678"/>
    <m/>
    <m/>
    <m/>
    <n v="0"/>
    <m/>
    <m/>
    <s v="21.0"/>
    <s v="00036.0"/>
    <s v="91001"/>
    <s v="85000"/>
    <n v="5800"/>
    <n v="8021101"/>
    <n v="0"/>
    <s v="Construction management services for Stimson - phase 3 &amp; 4.  This PO includes allowances of $40,000.00. See PO2W-22*862 for payment on invoice #102578.  Moved this remaining amount to PO2W-24*890 because of we are changing the scope of work to include management services for all schools (exclude 4 HS)."/>
    <s v="Stimson-4-21st Century classroom"/>
  </r>
  <r>
    <s v="Stimson-21st Century classroom-CM/PM Management"/>
    <n v="4"/>
    <s v="CM/PM Management"/>
    <x v="31"/>
    <x v="0"/>
    <x v="23"/>
    <x v="27"/>
    <x v="88"/>
    <x v="284"/>
    <s v="2023/24"/>
    <s v="22-1057"/>
    <x v="182"/>
    <n v="-64678"/>
    <n v="-64678"/>
    <m/>
    <m/>
    <m/>
    <n v="0"/>
    <m/>
    <m/>
    <s v="21.0"/>
    <s v="00036.0"/>
    <s v="91001"/>
    <s v="85000"/>
    <n v="5800"/>
    <n v="8021101"/>
    <n v="0"/>
    <s v="Construction management services for Stimson - phase 3 &amp; 4.  This PO includes allowances of $40,000.00. See PO2W-22*862 for payment on invoice #102578.  Moved this remaining amount to PO2W-24*890 because we are changing the scope of work to include management services for all schools (exclude 4 HS).  Close-out PO."/>
    <s v="Stimson-4-21st Century classroom"/>
  </r>
  <r>
    <s v="Sunset-21st Century classroom-CM/PM Management"/>
    <n v="4"/>
    <s v="CM/PM Management"/>
    <x v="32"/>
    <x v="0"/>
    <x v="23"/>
    <x v="27"/>
    <x v="88"/>
    <x v="18"/>
    <s v="2021/22"/>
    <m/>
    <x v="182"/>
    <n v="0"/>
    <n v="800"/>
    <n v="100653"/>
    <d v="2021-09-08T00:00:00"/>
    <s v="000000020253624"/>
    <n v="800"/>
    <m/>
    <m/>
    <s v="21.0"/>
    <s v="00036.0"/>
    <s v="91001"/>
    <s v="85000"/>
    <n v="5800"/>
    <n v="9311101"/>
    <n v="2.0576131687242798E-2"/>
    <s v="Construction management services for Sunset - phase 3 &amp; 4.  This PO includes allowances of $40,000.00. See PO2W-22*862 for payment on invoice #102578.  Also see PO2W-24*890 for changing the scope of work to include management services for all schools (exclude 4 HS)"/>
    <s v="Sunset-4-21st Century classroom"/>
  </r>
  <r>
    <s v="Sunset-21st Century classroom-CM/PM Management"/>
    <n v="4"/>
    <s v="CM/PM Management"/>
    <x v="32"/>
    <x v="0"/>
    <x v="23"/>
    <x v="27"/>
    <x v="88"/>
    <x v="282"/>
    <s v="2021/22"/>
    <m/>
    <x v="182"/>
    <n v="0"/>
    <n v="1600"/>
    <n v="101514"/>
    <d v="2021-09-29T00:00:00"/>
    <s v="000000020275054"/>
    <n v="1600"/>
    <m/>
    <m/>
    <s v="21.0"/>
    <s v="00036.0"/>
    <s v="91001"/>
    <s v="85000"/>
    <n v="5800"/>
    <n v="9311101"/>
    <n v="4.1152263374485597E-2"/>
    <s v="Construction management services for Sunset - phase 3 &amp; 4.  This PO includes allowances of $40,000.00. See PO2W-22*862 for payment on invoice #102578.  Also see PO2W-24*890 for changing the scope of work to include management services for all schools (exclude 4 HS)"/>
    <s v="Sunset-4-21st Century classroom"/>
  </r>
  <r>
    <s v="Sunset-21st Century classroom-CM/PM Management"/>
    <n v="4"/>
    <s v="CM/PM Management"/>
    <x v="32"/>
    <x v="0"/>
    <x v="23"/>
    <x v="27"/>
    <x v="88"/>
    <x v="283"/>
    <s v="2023/24"/>
    <m/>
    <x v="182"/>
    <n v="198697"/>
    <n v="198697"/>
    <m/>
    <m/>
    <m/>
    <n v="0"/>
    <m/>
    <m/>
    <s v="21.0"/>
    <s v="00036.0"/>
    <s v="91001"/>
    <s v="85000"/>
    <n v="5800"/>
    <n v="9311101"/>
    <n v="0"/>
    <s v="Construction management services for Sunset - phase 3 &amp; 4.  This PO includes allowances of $40,000.00. See PO2W-22*862 for payment on invoice #102578.  Moved this remaining amount to PO2W-24*890 because of we are changing the scope of work to include management services for all schools (exclude 4 HS)."/>
    <s v="Sunset-4-21st Century classroom"/>
  </r>
  <r>
    <s v="Sunset-21st Century classroom-CM/PM Management"/>
    <n v="4"/>
    <s v="CM/PM Management"/>
    <x v="32"/>
    <x v="0"/>
    <x v="23"/>
    <x v="27"/>
    <x v="88"/>
    <x v="284"/>
    <s v="2023/24"/>
    <s v="22-1057"/>
    <x v="182"/>
    <n v="-198697"/>
    <n v="-198697"/>
    <m/>
    <m/>
    <m/>
    <n v="0"/>
    <m/>
    <m/>
    <s v="21.0"/>
    <s v="00036.0"/>
    <s v="91001"/>
    <s v="85000"/>
    <n v="5800"/>
    <n v="9311101"/>
    <n v="0"/>
    <s v="Construction management services for Sunset - phase 3 &amp; 4.  This PO includes allowances of $40,000.00. See PO2W-22*862 for payment on invoice #102578.  Moved this remaining amount to PO2W-24*890 because we are changing the scope of work to include management services for all schools (exclude 4 HS).  Close-out PO."/>
    <s v="Sunset-4-21st Century classroom"/>
  </r>
  <r>
    <s v="District Office-21st Century classroom-CM/PM Management"/>
    <n v="0"/>
    <s v="CM/PM Management"/>
    <x v="1"/>
    <x v="0"/>
    <x v="23"/>
    <x v="27"/>
    <x v="89"/>
    <x v="285"/>
    <s v="2021/22"/>
    <m/>
    <x v="183"/>
    <n v="0"/>
    <n v="25600"/>
    <n v="107249"/>
    <d v="2022-02-28T00:00:00"/>
    <s v="000000020430482"/>
    <n v="25600"/>
    <m/>
    <m/>
    <s v="21.0"/>
    <s v="00036.0"/>
    <s v="91001"/>
    <s v="85000"/>
    <n v="5800"/>
    <n v="9851100"/>
    <n v="8.5351826229016284E-2"/>
    <s v="Construction management services for the District's bond projects as needed."/>
    <s v="District Office-0-21st Century classroom"/>
  </r>
  <r>
    <s v="District Office-21st Century classroom-CM/PM Management"/>
    <n v="0"/>
    <s v="CM/PM Management"/>
    <x v="1"/>
    <x v="0"/>
    <x v="23"/>
    <x v="27"/>
    <x v="89"/>
    <x v="275"/>
    <s v="2021/22"/>
    <m/>
    <x v="183"/>
    <n v="0"/>
    <n v="25320"/>
    <n v="108242"/>
    <d v="2022-03-15T00:00:00"/>
    <s v="000000020443751"/>
    <n v="25320"/>
    <m/>
    <m/>
    <s v="21.0"/>
    <s v="00036.0"/>
    <s v="91001"/>
    <s v="85000"/>
    <n v="5800"/>
    <n v="9851100"/>
    <n v="8.4418290629636419E-2"/>
    <s v="Construction management services for the District's bond projects as needed."/>
    <s v="District Office-0-21st Century classroom"/>
  </r>
  <r>
    <s v="District Office-21st Century classroom-CM/PM Management"/>
    <n v="0"/>
    <s v="CM/PM Management"/>
    <x v="1"/>
    <x v="0"/>
    <x v="23"/>
    <x v="27"/>
    <x v="89"/>
    <x v="227"/>
    <s v="2021/22"/>
    <m/>
    <x v="183"/>
    <n v="0"/>
    <n v="33410"/>
    <n v="109492"/>
    <d v="2022-04-20T00:00:00"/>
    <s v="000000020473559"/>
    <n v="33410"/>
    <m/>
    <m/>
    <s v="21.0"/>
    <s v="00036.0"/>
    <s v="91001"/>
    <s v="85000"/>
    <n v="5800"/>
    <n v="9851100"/>
    <n v="0.11139080134029039"/>
    <s v="Construction management services for the District's bond projects as needed."/>
    <s v="District Office-0-21st Century classroom"/>
  </r>
  <r>
    <s v="District Office-21st Century classroom-CM/PM Management"/>
    <n v="0"/>
    <s v="CM/PM Management"/>
    <x v="1"/>
    <x v="0"/>
    <x v="23"/>
    <x v="27"/>
    <x v="89"/>
    <x v="286"/>
    <s v="2021/22"/>
    <m/>
    <x v="183"/>
    <n v="0"/>
    <n v="33005"/>
    <n v="110806"/>
    <d v="2022-05-10T00:00:00"/>
    <s v="000000020489703"/>
    <n v="33005"/>
    <m/>
    <m/>
    <s v="21.0"/>
    <s v="00036.0"/>
    <s v="91001"/>
    <s v="85000"/>
    <n v="5800"/>
    <n v="9851100"/>
    <n v="0.11004050877690166"/>
    <s v="Construction management services for the District's bond projects as needed."/>
    <s v="District Office-0-21st Century classroom"/>
  </r>
  <r>
    <s v="District Office-21st Century classroom-CM/PM Management"/>
    <n v="0"/>
    <s v="CM/PM Management"/>
    <x v="1"/>
    <x v="0"/>
    <x v="23"/>
    <x v="27"/>
    <x v="89"/>
    <x v="287"/>
    <s v="2021/22"/>
    <m/>
    <x v="183"/>
    <n v="0"/>
    <n v="37325"/>
    <n v="111888"/>
    <d v="2022-06-16T00:00:00"/>
    <s v="000000020527704"/>
    <n v="37325"/>
    <m/>
    <m/>
    <s v="21.0"/>
    <s v="00036.0"/>
    <s v="91001"/>
    <s v="85000"/>
    <n v="5800"/>
    <n v="9851100"/>
    <n v="0.12444362945304815"/>
    <s v="Construction management services for the District's bond projects as needed."/>
    <s v="District Office-0-21st Century classroom"/>
  </r>
  <r>
    <s v="District Office-21st Century classroom-CM/PM Management"/>
    <n v="0"/>
    <s v="CM/PM Management"/>
    <x v="1"/>
    <x v="0"/>
    <x v="23"/>
    <x v="27"/>
    <x v="89"/>
    <x v="288"/>
    <s v="2021/22"/>
    <m/>
    <x v="183"/>
    <n v="0"/>
    <n v="38000"/>
    <n v="112789"/>
    <d v="2022-07-15T00:00:00"/>
    <s v="000000020553439"/>
    <n v="38000"/>
    <m/>
    <m/>
    <s v="21.0"/>
    <s v="00036.0"/>
    <s v="91001"/>
    <s v="85000"/>
    <n v="5800"/>
    <n v="9851100"/>
    <n v="0.12669411705869604"/>
    <s v="Construction management services for the District's bond projects as needed."/>
    <s v="District Office-0-21st Century classroom"/>
  </r>
  <r>
    <s v="District Office-21st Century classroom-CM/PM Management"/>
    <n v="0"/>
    <s v="CM/PM Management"/>
    <x v="1"/>
    <x v="0"/>
    <x v="23"/>
    <x v="27"/>
    <x v="89"/>
    <x v="289"/>
    <s v="2022/23"/>
    <m/>
    <x v="183"/>
    <n v="0"/>
    <n v="35270"/>
    <n v="114508"/>
    <d v="2022-08-26T00:00:00"/>
    <s v="000000020601010"/>
    <n v="35270"/>
    <m/>
    <m/>
    <s v="21.0"/>
    <s v="00036.0"/>
    <s v="91001"/>
    <s v="85000"/>
    <n v="5800"/>
    <n v="9851100"/>
    <n v="0.11759214496474236"/>
    <s v="Construction management services for the District's bond projects as needed."/>
    <s v="District Office-0-21st Century classroom"/>
  </r>
  <r>
    <s v="District Office-21st Century classroom-CM/PM Management"/>
    <n v="0"/>
    <s v="CM/PM Management"/>
    <x v="1"/>
    <x v="0"/>
    <x v="23"/>
    <x v="27"/>
    <x v="89"/>
    <x v="290"/>
    <s v="2022/23"/>
    <m/>
    <x v="183"/>
    <n v="0"/>
    <n v="32080"/>
    <n v="115420"/>
    <d v="2022-10-04T00:00:00"/>
    <s v="000000020653691"/>
    <n v="32080"/>
    <m/>
    <m/>
    <s v="21.0"/>
    <s v="00036.0"/>
    <s v="91001"/>
    <s v="85000"/>
    <n v="5800"/>
    <n v="9851100"/>
    <n v="0.10695650724323603"/>
    <s v="Construction management services for the District's bond projects as needed."/>
    <s v="District Office-0-21st Century classroom"/>
  </r>
  <r>
    <s v="District Office-21st Century classroom-CM/PM Management"/>
    <n v="0"/>
    <s v="CM/PM Management"/>
    <x v="1"/>
    <x v="0"/>
    <x v="23"/>
    <x v="27"/>
    <x v="89"/>
    <x v="291"/>
    <s v="2022/23"/>
    <m/>
    <x v="183"/>
    <n v="0"/>
    <n v="32320"/>
    <n v="116895"/>
    <d v="2022-10-13T00:00:00"/>
    <s v="000000020673474"/>
    <n v="32320"/>
    <m/>
    <m/>
    <s v="21.0"/>
    <s v="00036.0"/>
    <s v="91001"/>
    <s v="85000"/>
    <n v="5800"/>
    <n v="9851100"/>
    <n v="0.10775668061413306"/>
    <s v="Construction management services for the District's bond projects as needed."/>
    <s v="District Office-0-21st Century classroom"/>
  </r>
  <r>
    <s v="District Office-21st Century classroom-CM/PM Management"/>
    <n v="0"/>
    <s v="CM/PM Management"/>
    <x v="1"/>
    <x v="0"/>
    <x v="23"/>
    <x v="27"/>
    <x v="89"/>
    <x v="292"/>
    <s v="2022/23"/>
    <m/>
    <x v="183"/>
    <n v="0"/>
    <n v="7125"/>
    <n v="118103"/>
    <d v="2022-11-21T00:00:00"/>
    <s v="000000020734021"/>
    <n v="7125"/>
    <m/>
    <m/>
    <s v="21.0"/>
    <s v="00036.0"/>
    <s v="91001"/>
    <s v="85000"/>
    <n v="5800"/>
    <n v="9851100"/>
    <n v="2.3755146948505508E-2"/>
    <s v="Construction management services for the District's bond projects as needed."/>
    <s v="District Office-0-21st Century classroom"/>
  </r>
  <r>
    <s v="District Office-21st Century classroom-CM/PM Management"/>
    <n v="0"/>
    <s v="CM/PM Management"/>
    <x v="1"/>
    <x v="0"/>
    <x v="23"/>
    <x v="27"/>
    <x v="89"/>
    <x v="293"/>
    <s v="2022/23"/>
    <m/>
    <x v="183"/>
    <n v="0"/>
    <n v="480"/>
    <n v="1195330"/>
    <d v="2023-01-12T00:00:00"/>
    <s v="000000020803337"/>
    <n v="480"/>
    <m/>
    <m/>
    <s v="21.0"/>
    <s v="00036.0"/>
    <s v="91001"/>
    <s v="85000"/>
    <n v="5800"/>
    <n v="9851100"/>
    <n v="1.6003467417940553E-3"/>
    <s v="Construction management services for the District's bond projects as needed."/>
    <s v="District Office-0-21st Century classroom"/>
  </r>
  <r>
    <s v="District Office-21st Century classroom-CM/PM Management"/>
    <n v="0"/>
    <s v="CM/PM Management"/>
    <x v="1"/>
    <x v="0"/>
    <x v="23"/>
    <x v="27"/>
    <x v="89"/>
    <x v="293"/>
    <s v="2022/23"/>
    <m/>
    <x v="183"/>
    <n v="65"/>
    <n v="65"/>
    <m/>
    <m/>
    <m/>
    <n v="0"/>
    <m/>
    <m/>
    <s v="21.0"/>
    <s v="00036.0"/>
    <s v="91001"/>
    <s v="85000"/>
    <n v="5800"/>
    <n v="9851100"/>
    <n v="0"/>
    <s v="Construction management services for the District's bond projects as needed.  Remaining balance in this PO."/>
    <s v="District Office-0-21st Century classroom"/>
  </r>
  <r>
    <s v="District Office-21st Century classroom-CM/PM Management"/>
    <n v="0"/>
    <s v="CM/PM Management"/>
    <x v="1"/>
    <x v="0"/>
    <x v="23"/>
    <x v="27"/>
    <x v="89"/>
    <x v="294"/>
    <s v="2022/23"/>
    <s v="22-4584"/>
    <x v="183"/>
    <n v="-65"/>
    <n v="-65"/>
    <m/>
    <m/>
    <m/>
    <n v="0"/>
    <m/>
    <m/>
    <s v="21.0"/>
    <s v="00036.0"/>
    <s v="91001"/>
    <s v="85000"/>
    <n v="5800"/>
    <n v="9851100"/>
    <n v="0"/>
    <s v="Construction management services for the District's bond projects as needed.  Close-out PO"/>
    <s v="District Office-0-21st Century classroom"/>
  </r>
  <r>
    <s v="Grandview-21st Century classroom-CM/PM Management"/>
    <n v="2"/>
    <s v="CM/PM Management"/>
    <x v="6"/>
    <x v="0"/>
    <x v="23"/>
    <x v="27"/>
    <x v="90"/>
    <x v="279"/>
    <s v="2021/22"/>
    <m/>
    <x v="184"/>
    <n v="0"/>
    <n v="1160"/>
    <n v="109813"/>
    <d v="2022-04-21T00:00:00"/>
    <s v="000000020474726"/>
    <n v="1160"/>
    <s v="03-121294"/>
    <m/>
    <s v="21.0"/>
    <s v="00036.0"/>
    <s v="91001"/>
    <s v="85000"/>
    <n v="6260"/>
    <n v="9121101"/>
    <n v="1.6959901164713901E-3"/>
    <s v="Amendment to construction management services for Grandview - phase 1 &amp; 2.  Addendum to PO1-20*640."/>
    <s v="Grandview-2-21st Century classroom"/>
  </r>
  <r>
    <s v="Grandview-21st Century classroom-CM/PM Management"/>
    <n v="2"/>
    <s v="CM/PM Management"/>
    <x v="6"/>
    <x v="0"/>
    <x v="23"/>
    <x v="27"/>
    <x v="90"/>
    <x v="295"/>
    <s v="2021/22"/>
    <m/>
    <x v="184"/>
    <n v="0"/>
    <n v="4930"/>
    <n v="110803"/>
    <d v="2022-05-11T00:00:00"/>
    <s v="000000020490794"/>
    <n v="4930"/>
    <s v="03-121294"/>
    <m/>
    <s v="21.0"/>
    <s v="00036.0"/>
    <s v="91001"/>
    <s v="85000"/>
    <n v="6260"/>
    <n v="9121101"/>
    <n v="7.2079579950034087E-3"/>
    <s v="Amendment to construction management services for Grandview - phase 1 &amp; 2.  Addendum to PO1-20*640."/>
    <s v="Grandview-2-21st Century classroom"/>
  </r>
  <r>
    <s v="Grandview-21st Century classroom-CM/PM Management"/>
    <n v="2"/>
    <s v="CM/PM Management"/>
    <x v="6"/>
    <x v="0"/>
    <x v="23"/>
    <x v="27"/>
    <x v="90"/>
    <x v="226"/>
    <s v="2021/22"/>
    <m/>
    <x v="184"/>
    <n v="0"/>
    <n v="44765"/>
    <n v="109867"/>
    <d v="2022-05-20T00:00:00"/>
    <s v="000000020498794"/>
    <n v="44765"/>
    <s v="03-121294"/>
    <m/>
    <s v="21.0"/>
    <s v="00036.0"/>
    <s v="91001"/>
    <s v="85000"/>
    <n v="6260"/>
    <n v="9121101"/>
    <n v="6.5449135830898092E-2"/>
    <s v="Amendment to construction management services for Grandview - phase 1 &amp; 2.  Addendum to PO1-20*640."/>
    <s v="Grandview-2-21st Century classroom"/>
  </r>
  <r>
    <s v="Grandview-21st Century classroom-CM/PM Management"/>
    <n v="2"/>
    <s v="CM/PM Management"/>
    <x v="6"/>
    <x v="0"/>
    <x v="23"/>
    <x v="27"/>
    <x v="90"/>
    <x v="296"/>
    <s v="2022/23"/>
    <m/>
    <x v="184"/>
    <n v="0"/>
    <n v="9920"/>
    <n v="118100"/>
    <d v="2022-11-28T00:00:00"/>
    <s v="000000020738339"/>
    <n v="9920"/>
    <s v="03-121294"/>
    <m/>
    <s v="21.0"/>
    <s v="00036.0"/>
    <s v="91001"/>
    <s v="85000"/>
    <n v="6260"/>
    <n v="9121101"/>
    <n v="1.4503639616720854E-2"/>
    <s v="Amendment to construction management services for Grandview - phase 1 &amp; 2.  Addendum to PO1-20*640."/>
    <s v="Grandview-2-21st Century classroom"/>
  </r>
  <r>
    <s v="Grandview-21st Century classroom-CM/PM Management"/>
    <n v="2"/>
    <s v="CM/PM Management"/>
    <x v="6"/>
    <x v="0"/>
    <x v="23"/>
    <x v="27"/>
    <x v="90"/>
    <x v="297"/>
    <s v="2022/23"/>
    <m/>
    <x v="184"/>
    <n v="0"/>
    <n v="12160"/>
    <n v="119529"/>
    <d v="2023-01-17T00:00:00"/>
    <s v="000000020807849"/>
    <n v="12160"/>
    <s v="03-121294"/>
    <m/>
    <s v="21.0"/>
    <s v="00036.0"/>
    <s v="91001"/>
    <s v="85000"/>
    <n v="6260"/>
    <n v="9121101"/>
    <n v="1.7778655014044919E-2"/>
    <s v="Amendment to construction management services for Grandview - phase 1 &amp; 2.  Addendum to PO1-20*640."/>
    <s v="Grandview-2-21st Century classroom"/>
  </r>
  <r>
    <s v="Grandview-21st Century classroom-CM/PM Management"/>
    <n v="2"/>
    <s v="CM/PM Management"/>
    <x v="6"/>
    <x v="0"/>
    <x v="23"/>
    <x v="27"/>
    <x v="90"/>
    <x v="298"/>
    <s v="2022/23"/>
    <m/>
    <x v="184"/>
    <n v="0"/>
    <n v="14160"/>
    <n v="120458"/>
    <d v="2023-01-18T00:00:00"/>
    <s v="000000020810620"/>
    <n v="14160"/>
    <s v="03-121294"/>
    <m/>
    <s v="21.0"/>
    <s v="00036.0"/>
    <s v="91001"/>
    <s v="85000"/>
    <n v="6260"/>
    <n v="9121101"/>
    <n v="2.0702775904512832E-2"/>
    <s v="Amendment to construction management services for Grandview - phase 1 &amp; 2.  Addendum to PO1-20*640."/>
    <s v="Grandview-2-21st Century classroom"/>
  </r>
  <r>
    <s v="Grandview-21st Century classroom-CM/PM Management"/>
    <n v="2"/>
    <s v="CM/PM Management"/>
    <x v="6"/>
    <x v="0"/>
    <x v="23"/>
    <x v="27"/>
    <x v="90"/>
    <x v="16"/>
    <s v="2022/23"/>
    <m/>
    <x v="184"/>
    <n v="0"/>
    <n v="24320"/>
    <n v="121878"/>
    <d v="2023-03-07T00:00:00"/>
    <s v="000000020889955"/>
    <n v="24320"/>
    <s v="03-121294"/>
    <m/>
    <s v="21.0"/>
    <s v="00036.0"/>
    <s v="91001"/>
    <s v="85000"/>
    <n v="6260"/>
    <n v="9121101"/>
    <n v="3.5557310028089838E-2"/>
    <s v="Amendment to construction management services for Grandview - phase 1 &amp; 2.  Addendum to PO1-20*640."/>
    <s v="Grandview-2-21st Century classroom"/>
  </r>
  <r>
    <s v="Grandview-21st Century classroom-CM/PM Management"/>
    <n v="2"/>
    <s v="CM/PM Management"/>
    <x v="6"/>
    <x v="0"/>
    <x v="23"/>
    <x v="27"/>
    <x v="90"/>
    <x v="299"/>
    <s v="2022/23"/>
    <m/>
    <x v="184"/>
    <n v="0"/>
    <n v="11960"/>
    <n v="123129"/>
    <d v="2023-03-22T00:00:00"/>
    <s v="000000020916530"/>
    <n v="11960"/>
    <s v="03-121294"/>
    <m/>
    <s v="21.0"/>
    <s v="00036.0"/>
    <s v="91001"/>
    <s v="85000"/>
    <n v="6260"/>
    <n v="9121101"/>
    <n v="1.7486242924998126E-2"/>
    <s v="Amendment to construction management services for Grandview - phase 1 &amp; 2.  Addendum to PO1-20*640."/>
    <s v="Grandview-2-21st Century classroom"/>
  </r>
  <r>
    <s v="Grandview-21st Century classroom-CM/PM Management"/>
    <n v="2"/>
    <s v="CM/PM Management"/>
    <x v="6"/>
    <x v="0"/>
    <x v="23"/>
    <x v="27"/>
    <x v="90"/>
    <x v="206"/>
    <s v="2022/23"/>
    <m/>
    <x v="184"/>
    <n v="0"/>
    <n v="28080"/>
    <n v="124386"/>
    <d v="2023-05-10T00:00:00"/>
    <s v="000000021004831"/>
    <n v="28080"/>
    <s v="03-121294"/>
    <m/>
    <s v="21.0"/>
    <s v="00036.0"/>
    <s v="91001"/>
    <s v="85000"/>
    <n v="6260"/>
    <n v="9121101"/>
    <n v="4.1054657302169513E-2"/>
    <s v="Amendment to construction management services for Grandview - phase 1 &amp; 2.  Addendum to PO1-20*640."/>
    <s v="Grandview-2-21st Century classroom"/>
  </r>
  <r>
    <s v="Grandview-21st Century classroom-CM/PM Management"/>
    <n v="2"/>
    <s v="CM/PM Management"/>
    <x v="6"/>
    <x v="0"/>
    <x v="23"/>
    <x v="27"/>
    <x v="90"/>
    <x v="300"/>
    <s v="2022/23"/>
    <m/>
    <x v="184"/>
    <n v="0"/>
    <n v="23680"/>
    <n v="125813"/>
    <d v="2023-06-12T00:00:00"/>
    <s v="000000021061433"/>
    <n v="23680"/>
    <s v="03-121294"/>
    <m/>
    <s v="21.0"/>
    <s v="00036.0"/>
    <s v="91001"/>
    <s v="85000"/>
    <n v="6260"/>
    <n v="9121101"/>
    <n v="3.4621591343140107E-2"/>
    <s v="Amendment to construction management services for Grandview - phase 1 &amp; 2.  Addendum to PO1-20*640."/>
    <s v="Grandview-2-21st Century classroom"/>
  </r>
  <r>
    <s v="Grandview-21st Century classroom-CM/PM Management"/>
    <n v="2"/>
    <s v="CM/PM Management"/>
    <x v="6"/>
    <x v="0"/>
    <x v="23"/>
    <x v="27"/>
    <x v="90"/>
    <x v="301"/>
    <s v="2022/23"/>
    <m/>
    <x v="184"/>
    <n v="0"/>
    <n v="26640"/>
    <n v="127728"/>
    <d v="2023-06-28T00:00:00"/>
    <s v="000000021097278"/>
    <n v="26640"/>
    <s v="03-121294"/>
    <m/>
    <s v="21.0"/>
    <s v="00036.0"/>
    <s v="91001"/>
    <s v="85000"/>
    <n v="6260"/>
    <n v="9121101"/>
    <n v="3.8949290261032617E-2"/>
    <s v="Amendment to construction management services for Grandview - phase 1 &amp; 2.  Addendum to PO1-20*640."/>
    <s v="Grandview-2-21st Century classroom"/>
  </r>
  <r>
    <s v="Grandview-21st Century classroom-CM/PM Management"/>
    <n v="2"/>
    <s v="CM/PM Management"/>
    <x v="6"/>
    <x v="0"/>
    <x v="23"/>
    <x v="27"/>
    <x v="90"/>
    <x v="302"/>
    <s v="2022/23"/>
    <m/>
    <x v="184"/>
    <n v="0"/>
    <n v="14720"/>
    <n v="129343"/>
    <d v="2023-07-17T00:00:00"/>
    <s v="000000021128981"/>
    <n v="14720"/>
    <s v="03-121294"/>
    <m/>
    <s v="21.0"/>
    <s v="00036.0"/>
    <s v="91001"/>
    <s v="85000"/>
    <n v="6260"/>
    <n v="9121101"/>
    <n v="2.152152975384385E-2"/>
    <s v="Amendment to construction management services for Grandview - phase 1 &amp; 2.  Addendum to PO1-20*640."/>
    <s v="Grandview-2-21st Century classroom"/>
  </r>
  <r>
    <s v="Grandview-21st Century classroom-CM/PM Management"/>
    <n v="2"/>
    <s v="CM/PM Management"/>
    <x v="6"/>
    <x v="0"/>
    <x v="23"/>
    <x v="27"/>
    <x v="90"/>
    <x v="302"/>
    <s v="2022/23"/>
    <m/>
    <x v="184"/>
    <n v="31270"/>
    <n v="31270"/>
    <m/>
    <m/>
    <m/>
    <n v="0"/>
    <s v="03-121294"/>
    <m/>
    <s v="21.0"/>
    <s v="00036.0"/>
    <s v="91001"/>
    <s v="85000"/>
    <n v="6260"/>
    <n v="9121101"/>
    <n v="0"/>
    <s v="Amendment to construction management services for Grandview - phase 1 &amp; 2.  Addendum to PO1-20*640.  Remaining balance in this PO, unfortunately; BEST finalized this amount.  See PO2W-24*484 for the remaining balance of Grandview"/>
    <s v="Grandview-2-21st Century classroom"/>
  </r>
  <r>
    <s v="Grandview-21st Century classroom-CM/PM Management"/>
    <n v="2"/>
    <s v="CM/PM Management"/>
    <x v="6"/>
    <x v="0"/>
    <x v="23"/>
    <x v="27"/>
    <x v="90"/>
    <x v="95"/>
    <s v="2022/23"/>
    <s v="22-6151"/>
    <x v="184"/>
    <n v="-31270"/>
    <n v="-31270"/>
    <m/>
    <m/>
    <m/>
    <n v="0"/>
    <s v="03-121294"/>
    <m/>
    <s v="21.0"/>
    <s v="00036.0"/>
    <s v="91001"/>
    <s v="85000"/>
    <n v="6260"/>
    <n v="9121101"/>
    <n v="0"/>
    <s v="Amendment to construction management services for Grandview - phase 1 &amp; 2.  Addendum to PO1-20*640.  Remaining balance in this PO, unfortunately; BEST finalized this amount.  See PO2W-24*484 for the remaining balance of Grandview.  Close-out this line item of the PO."/>
    <s v="Grandview-2-21st Century classroom"/>
  </r>
  <r>
    <s v="Newton-21st Century classroom-CM/PM Management"/>
    <n v="1"/>
    <s v="CM/PM Management"/>
    <x v="8"/>
    <x v="0"/>
    <x v="23"/>
    <x v="27"/>
    <x v="90"/>
    <x v="279"/>
    <s v="2021/22"/>
    <m/>
    <x v="184"/>
    <n v="0"/>
    <n v="3335"/>
    <n v="109813"/>
    <d v="2022-04-21T00:00:00"/>
    <s v="000000020474726"/>
    <n v="3335"/>
    <s v="03-121295"/>
    <m/>
    <s v="21.0"/>
    <s v="00036.0"/>
    <s v="91001"/>
    <s v="85000"/>
    <n v="6260"/>
    <n v="9241101"/>
    <n v="4.8759715848552465E-3"/>
    <s v="Amendment to construction management services for Newton - phase 1 &amp; 2.  Addendum to PO1-20*640."/>
    <s v="Newton-1-21st Century classroom"/>
  </r>
  <r>
    <s v="Newton-21st Century classroom-CM/PM Management"/>
    <n v="1"/>
    <s v="CM/PM Management"/>
    <x v="8"/>
    <x v="0"/>
    <x v="23"/>
    <x v="27"/>
    <x v="90"/>
    <x v="295"/>
    <s v="2021/22"/>
    <m/>
    <x v="184"/>
    <n v="0"/>
    <n v="4495"/>
    <n v="110803"/>
    <d v="2022-05-11T00:00:00"/>
    <s v="000000020490794"/>
    <n v="4495"/>
    <s v="03-121295"/>
    <m/>
    <s v="21.0"/>
    <s v="00036.0"/>
    <s v="91001"/>
    <s v="85000"/>
    <n v="6260"/>
    <n v="9241101"/>
    <n v="6.5719617013266368E-3"/>
    <s v="Amendment to construction management services for Newton - phase 1 &amp; 2.  Addendum to PO1-20*640."/>
    <s v="Newton-1-21st Century classroom"/>
  </r>
  <r>
    <s v="Newton-21st Century classroom-CM/PM Management"/>
    <n v="1"/>
    <s v="CM/PM Management"/>
    <x v="8"/>
    <x v="0"/>
    <x v="23"/>
    <x v="27"/>
    <x v="90"/>
    <x v="226"/>
    <s v="2021/22"/>
    <m/>
    <x v="184"/>
    <n v="0"/>
    <n v="26330"/>
    <n v="109876"/>
    <d v="2022-05-20T00:00:00"/>
    <s v="000000020498794"/>
    <n v="26330"/>
    <s v="03-121295"/>
    <m/>
    <s v="21.0"/>
    <s v="00036.0"/>
    <s v="91001"/>
    <s v="85000"/>
    <n v="6260"/>
    <n v="9241101"/>
    <n v="3.849605152301009E-2"/>
    <s v="Amendment to construction management services for Newton - phase 1 &amp; 2.  Addendum to PO1-20*640."/>
    <s v="Newton-1-21st Century classroom"/>
  </r>
  <r>
    <s v="Newton-21st Century classroom-CM/PM Management"/>
    <n v="1"/>
    <s v="CM/PM Management"/>
    <x v="8"/>
    <x v="0"/>
    <x v="23"/>
    <x v="27"/>
    <x v="90"/>
    <x v="303"/>
    <s v="2021/22"/>
    <m/>
    <x v="184"/>
    <n v="0"/>
    <n v="24000"/>
    <n v="111886"/>
    <d v="2022-06-17T00:00:00"/>
    <s v="000000020529345"/>
    <n v="24000"/>
    <s v="03-121295"/>
    <m/>
    <s v="21.0"/>
    <s v="00036.0"/>
    <s v="91001"/>
    <s v="85000"/>
    <n v="6260"/>
    <n v="9241101"/>
    <n v="3.5089450685614969E-2"/>
    <s v="Amendment to construction management services for Newton - phase 1 &amp; 2.  Addendum to PO1-20*640."/>
    <s v="Newton-1-21st Century classroom"/>
  </r>
  <r>
    <s v="Newton-21st Century classroom-CM/PM Management"/>
    <n v="1"/>
    <s v="CM/PM Management"/>
    <x v="8"/>
    <x v="0"/>
    <x v="23"/>
    <x v="27"/>
    <x v="90"/>
    <x v="304"/>
    <s v="2021/22"/>
    <m/>
    <x v="184"/>
    <n v="0"/>
    <n v="26400"/>
    <n v="112769"/>
    <d v="2022-07-18T00:00:00"/>
    <s v="000000020554415"/>
    <n v="26400"/>
    <s v="03-121295"/>
    <m/>
    <s v="21.0"/>
    <s v="00036.0"/>
    <s v="91001"/>
    <s v="85000"/>
    <n v="6260"/>
    <n v="9241101"/>
    <n v="3.8598395754176465E-2"/>
    <s v="Amendment to construction management services for Newton - phase 1 &amp; 2.  Addendum to PO1-20*640."/>
    <s v="Newton-1-21st Century classroom"/>
  </r>
  <r>
    <s v="Newton-21st Century classroom-CM/PM Management"/>
    <n v="1"/>
    <s v="CM/PM Management"/>
    <x v="8"/>
    <x v="0"/>
    <x v="23"/>
    <x v="27"/>
    <x v="90"/>
    <x v="13"/>
    <s v="2022/23"/>
    <m/>
    <x v="184"/>
    <n v="0"/>
    <n v="20400"/>
    <n v="114381"/>
    <d v="2022-08-18T00:00:00"/>
    <s v="000000020587950"/>
    <n v="20400"/>
    <s v="03-121295"/>
    <m/>
    <s v="21.0"/>
    <s v="00036.0"/>
    <s v="91001"/>
    <s v="85000"/>
    <n v="6260"/>
    <n v="9241101"/>
    <n v="2.9826033082772724E-2"/>
    <s v="Amendment to construction management services for Newton - phase 1 &amp; 2.  Addendum to PO1-20*640."/>
    <s v="Newton-1-21st Century classroom"/>
  </r>
  <r>
    <s v="Newton-21st Century classroom-CM/PM Management"/>
    <n v="1"/>
    <s v="CM/PM Management"/>
    <x v="8"/>
    <x v="0"/>
    <x v="23"/>
    <x v="27"/>
    <x v="90"/>
    <x v="305"/>
    <s v="2022/23"/>
    <m/>
    <x v="184"/>
    <n v="0"/>
    <n v="25200"/>
    <n v="115412"/>
    <d v="2022-10-06T00:00:00"/>
    <s v="000000020661315"/>
    <n v="25200"/>
    <s v="03-121295"/>
    <m/>
    <s v="21.0"/>
    <s v="00036.0"/>
    <s v="91001"/>
    <s v="85000"/>
    <n v="6260"/>
    <n v="9241101"/>
    <n v="3.684392321989572E-2"/>
    <s v="Amendment to construction management services for Newton - phase 1 &amp; 2.  Addendum to PO1-20*640."/>
    <s v="Newton-1-21st Century classroom"/>
  </r>
  <r>
    <s v="Newton-21st Century classroom-CM/PM Management"/>
    <n v="1"/>
    <s v="CM/PM Management"/>
    <x v="8"/>
    <x v="0"/>
    <x v="23"/>
    <x v="27"/>
    <x v="90"/>
    <x v="296"/>
    <s v="2022/23"/>
    <m/>
    <x v="184"/>
    <n v="0"/>
    <n v="29360"/>
    <n v="118100"/>
    <d v="2022-11-28T00:00:00"/>
    <s v="000000020738339"/>
    <n v="29360"/>
    <s v="03-121295"/>
    <m/>
    <s v="21.0"/>
    <s v="00036.0"/>
    <s v="91001"/>
    <s v="85000"/>
    <n v="6260"/>
    <n v="9241101"/>
    <n v="4.2926094672068982E-2"/>
    <s v="Amendment to construction management services for Newton - phase 1 &amp; 2.  Addendum to PO1-20*640."/>
    <s v="Newton-1-21st Century classroom"/>
  </r>
  <r>
    <s v="Newton-21st Century classroom-CM/PM Management"/>
    <n v="1"/>
    <s v="CM/PM Management"/>
    <x v="8"/>
    <x v="0"/>
    <x v="23"/>
    <x v="27"/>
    <x v="90"/>
    <x v="306"/>
    <s v="2022/23"/>
    <m/>
    <x v="184"/>
    <n v="0"/>
    <n v="24000"/>
    <n v="116892"/>
    <d v="2022-12-06T00:00:00"/>
    <s v="000000020752786"/>
    <n v="24000"/>
    <s v="03-121295"/>
    <m/>
    <s v="21.0"/>
    <s v="00036.0"/>
    <s v="91001"/>
    <s v="85000"/>
    <n v="6260"/>
    <n v="9241101"/>
    <n v="3.5089450685614969E-2"/>
    <s v="Amendment to construction management services for Newton - phase 1 &amp; 2.  Addendum to PO1-20*640."/>
    <s v="Newton-1-21st Century classroom"/>
  </r>
  <r>
    <s v="Newton-21st Century classroom-CM/PM Management"/>
    <n v="1"/>
    <s v="CM/PM Management"/>
    <x v="8"/>
    <x v="0"/>
    <x v="23"/>
    <x v="27"/>
    <x v="90"/>
    <x v="297"/>
    <s v="2022/23"/>
    <m/>
    <x v="184"/>
    <n v="0"/>
    <n v="24000"/>
    <n v="119529"/>
    <d v="2023-01-17T00:00:00"/>
    <s v="000000020807849"/>
    <n v="24000"/>
    <s v="03-121295"/>
    <m/>
    <s v="21.0"/>
    <s v="00036.0"/>
    <s v="91001"/>
    <s v="85000"/>
    <n v="6260"/>
    <n v="9241101"/>
    <n v="3.5089450685614969E-2"/>
    <s v="Amendment to construction management services for Newton - phase 1 &amp; 2.  Addendum to PO1-20*640."/>
    <s v="Newton-1-21st Century classroom"/>
  </r>
  <r>
    <s v="Newton-21st Century classroom-CM/PM Management"/>
    <n v="1"/>
    <s v="CM/PM Management"/>
    <x v="8"/>
    <x v="0"/>
    <x v="23"/>
    <x v="27"/>
    <x v="90"/>
    <x v="298"/>
    <s v="2022/23"/>
    <m/>
    <x v="184"/>
    <n v="0"/>
    <n v="14000"/>
    <n v="120458"/>
    <d v="2023-01-18T00:00:00"/>
    <s v="000000020810620"/>
    <n v="14000"/>
    <s v="03-121295"/>
    <m/>
    <s v="21.0"/>
    <s v="00036.0"/>
    <s v="91001"/>
    <s v="85000"/>
    <n v="6260"/>
    <n v="9241101"/>
    <n v="2.0468846233275398E-2"/>
    <s v="Amendment to construction management services for Newton - phase 1 &amp; 2.  Addendum to PO1-20*640."/>
    <s v="Newton-1-21st Century classroom"/>
  </r>
  <r>
    <s v="Newton-21st Century classroom-CM/PM Management"/>
    <n v="1"/>
    <s v="CM/PM Management"/>
    <x v="8"/>
    <x v="0"/>
    <x v="23"/>
    <x v="27"/>
    <x v="90"/>
    <x v="16"/>
    <s v="2022/23"/>
    <m/>
    <x v="184"/>
    <n v="0"/>
    <n v="3100"/>
    <n v="121878"/>
    <d v="2023-03-07T00:00:00"/>
    <s v="000000020889955"/>
    <n v="3100"/>
    <s v="03-121295"/>
    <m/>
    <s v="21.0"/>
    <s v="00036.0"/>
    <s v="91001"/>
    <s v="85000"/>
    <n v="6260"/>
    <n v="9241101"/>
    <n v="4.5323873802252668E-3"/>
    <s v="Amendment to construction management services for Newton - phase 1 &amp; 2.  Addendum to PO1-20*640."/>
    <s v="Newton-1-21st Century classroom"/>
  </r>
  <r>
    <s v="Newton-21st Century classroom-CM/PM Management"/>
    <n v="1"/>
    <s v="CM/PM Management"/>
    <x v="8"/>
    <x v="0"/>
    <x v="23"/>
    <x v="27"/>
    <x v="90"/>
    <x v="299"/>
    <s v="2022/23"/>
    <m/>
    <x v="184"/>
    <n v="0"/>
    <n v="23120"/>
    <n v="123129"/>
    <d v="2023-03-22T00:00:00"/>
    <s v="000000020916530"/>
    <n v="23120"/>
    <s v="03-121295"/>
    <m/>
    <s v="21.0"/>
    <s v="00036.0"/>
    <s v="91001"/>
    <s v="85000"/>
    <n v="6260"/>
    <n v="9241101"/>
    <n v="3.3802837493809086E-2"/>
    <s v="Amendment to construction management services for Newton - phase 1 &amp; 2.  Addendum to PO1-20*640."/>
    <s v="Newton-1-21st Century classroom"/>
  </r>
  <r>
    <s v="Newton-21st Century classroom-CM/PM Management"/>
    <n v="1"/>
    <s v="CM/PM Management"/>
    <x v="8"/>
    <x v="0"/>
    <x v="23"/>
    <x v="27"/>
    <x v="90"/>
    <x v="100"/>
    <s v="2023/24"/>
    <m/>
    <x v="184"/>
    <n v="25"/>
    <n v="25"/>
    <m/>
    <m/>
    <m/>
    <n v="0"/>
    <s v="03-121295"/>
    <m/>
    <s v="21.0"/>
    <s v="00036.0"/>
    <s v="91001"/>
    <s v="85000"/>
    <n v="6260"/>
    <n v="9241101"/>
    <n v="0"/>
    <s v="Amendment to construction management services for Newton - phase 1 &amp; 2.  Addendum to PO1-20*640.  Remaining balance in this PO."/>
    <s v="Newton-1-21st Century classroom"/>
  </r>
  <r>
    <s v="Newton-21st Century classroom-CM/PM Management"/>
    <n v="1"/>
    <s v="CM/PM Management"/>
    <x v="8"/>
    <x v="0"/>
    <x v="23"/>
    <x v="27"/>
    <x v="90"/>
    <x v="307"/>
    <s v="2023/24"/>
    <s v="22-6151"/>
    <x v="184"/>
    <n v="-25"/>
    <n v="-25"/>
    <m/>
    <m/>
    <m/>
    <n v="0"/>
    <s v="03-121295"/>
    <m/>
    <s v="21.0"/>
    <s v="00036.0"/>
    <s v="91001"/>
    <s v="85000"/>
    <n v="6260"/>
    <n v="9241101"/>
    <n v="0"/>
    <s v="Amendment to construction management services for Newton - phase 1 &amp; 2.  Addendum to PO1-20*640.  Close-out PO."/>
    <s v="Newton-1-21st Century classroom"/>
  </r>
  <r>
    <s v="Sparks MS-21st Century classroom-CM/PM Management"/>
    <n v="2"/>
    <s v="CM/PM Management"/>
    <x v="9"/>
    <x v="0"/>
    <x v="23"/>
    <x v="27"/>
    <x v="90"/>
    <x v="279"/>
    <s v="2021/22"/>
    <m/>
    <x v="184"/>
    <n v="0"/>
    <n v="2646.25"/>
    <n v="109813"/>
    <d v="2022-04-21T00:00:00"/>
    <s v="000000020474726"/>
    <n v="2646.25"/>
    <s v="03-121296"/>
    <m/>
    <s v="21.0"/>
    <s v="00036.0"/>
    <s v="91001"/>
    <s v="85000"/>
    <n v="6260"/>
    <n v="9301101"/>
    <n v="3.8689774532003588E-3"/>
    <s v="Amendment to construction management services for Sparks MS - phase 1 &amp; 2.  Addendum to PO1-20*640."/>
    <s v="Sparks MS-2-21st Century classroom"/>
  </r>
  <r>
    <s v="Sparks MS-21st Century classroom-CM/PM Management"/>
    <n v="2"/>
    <s v="CM/PM Management"/>
    <x v="9"/>
    <x v="0"/>
    <x v="23"/>
    <x v="27"/>
    <x v="90"/>
    <x v="295"/>
    <s v="2021/22"/>
    <m/>
    <x v="184"/>
    <n v="0"/>
    <n v="4640"/>
    <n v="110803"/>
    <d v="2022-05-11T00:00:00"/>
    <s v="000000020490794"/>
    <n v="4640"/>
    <s v="03-121296"/>
    <m/>
    <s v="21.0"/>
    <s v="00036.0"/>
    <s v="91001"/>
    <s v="85000"/>
    <n v="6260"/>
    <n v="9301101"/>
    <n v="6.7839604658855605E-3"/>
    <s v="Amendment to construction management services for Sparks MS - phase 1 &amp; 2.  Addendum to PO1-20*640."/>
    <s v="Sparks MS-2-21st Century classroom"/>
  </r>
  <r>
    <s v="Sparks MS-21st Century classroom-CM/PM Management"/>
    <n v="2"/>
    <s v="CM/PM Management"/>
    <x v="9"/>
    <x v="0"/>
    <x v="23"/>
    <x v="27"/>
    <x v="90"/>
    <x v="226"/>
    <s v="2021/22"/>
    <m/>
    <x v="184"/>
    <n v="0"/>
    <n v="47640"/>
    <n v="109866"/>
    <d v="2022-05-20T00:00:00"/>
    <s v="000000020498794"/>
    <n v="47640"/>
    <s v="03-121296"/>
    <m/>
    <s v="21.0"/>
    <s v="00036.0"/>
    <s v="91001"/>
    <s v="85000"/>
    <n v="6260"/>
    <n v="9301101"/>
    <n v="6.9652559610945713E-2"/>
    <s v="Amendment to construction management services for Sparks MS - phase 1 &amp; 2.  Addendum to PO1-20*640."/>
    <s v="Sparks MS-2-21st Century classroom"/>
  </r>
  <r>
    <s v="Sparks MS-21st Century classroom-CM/PM Management"/>
    <n v="2"/>
    <s v="CM/PM Management"/>
    <x v="9"/>
    <x v="0"/>
    <x v="23"/>
    <x v="27"/>
    <x v="90"/>
    <x v="296"/>
    <s v="2022/23"/>
    <m/>
    <x v="184"/>
    <n v="0"/>
    <n v="10080"/>
    <n v="118100"/>
    <d v="2022-11-28T00:00:00"/>
    <s v="000000020738339"/>
    <n v="10080"/>
    <s v="03-121296"/>
    <m/>
    <s v="21.0"/>
    <s v="00036.0"/>
    <s v="91001"/>
    <s v="85000"/>
    <n v="6260"/>
    <n v="9301101"/>
    <n v="1.4737569287958288E-2"/>
    <s v="Amendment to construction management services for Sparks MS - phase 1 &amp; 2.  Addendum to PO1-20*640."/>
    <s v="Sparks MS-2-21st Century classroom"/>
  </r>
  <r>
    <s v="Sparks MS-21st Century classroom-CM/PM Management"/>
    <n v="2"/>
    <s v="CM/PM Management"/>
    <x v="9"/>
    <x v="0"/>
    <x v="23"/>
    <x v="27"/>
    <x v="90"/>
    <x v="297"/>
    <s v="2022/23"/>
    <m/>
    <x v="184"/>
    <n v="0"/>
    <n v="13280"/>
    <n v="119529"/>
    <d v="2023-01-17T00:00:00"/>
    <s v="000000020807849"/>
    <n v="13280"/>
    <s v="03-121296"/>
    <m/>
    <s v="21.0"/>
    <s v="00036.0"/>
    <s v="91001"/>
    <s v="85000"/>
    <n v="6260"/>
    <n v="9301101"/>
    <n v="1.941616271270695E-2"/>
    <s v="Amendment to construction management services for Sparks MS - phase 1 &amp; 2.  Addendum to PO1-20*640."/>
    <s v="Sparks MS-2-21st Century classroom"/>
  </r>
  <r>
    <s v="Sparks MS-21st Century classroom-CM/PM Management"/>
    <n v="2"/>
    <s v="CM/PM Management"/>
    <x v="9"/>
    <x v="0"/>
    <x v="23"/>
    <x v="27"/>
    <x v="90"/>
    <x v="298"/>
    <s v="2022/23"/>
    <m/>
    <x v="184"/>
    <n v="0"/>
    <n v="14320"/>
    <n v="120458"/>
    <d v="2023-01-18T00:00:00"/>
    <s v="000000020810620"/>
    <n v="14320"/>
    <s v="03-121296"/>
    <m/>
    <s v="21.0"/>
    <s v="00036.0"/>
    <s v="91001"/>
    <s v="85000"/>
    <n v="6260"/>
    <n v="9301101"/>
    <n v="2.0936705575750267E-2"/>
    <s v="Amendment to construction management services for Sparks MS - phase 1 &amp; 2.  Addendum to PO1-20*640."/>
    <s v="Sparks MS-2-21st Century classroom"/>
  </r>
  <r>
    <s v="Sparks MS-21st Century classroom-CM/PM Management"/>
    <n v="2"/>
    <s v="CM/PM Management"/>
    <x v="9"/>
    <x v="0"/>
    <x v="23"/>
    <x v="27"/>
    <x v="90"/>
    <x v="16"/>
    <s v="2022/23"/>
    <m/>
    <x v="184"/>
    <n v="0"/>
    <n v="23140"/>
    <n v="121878"/>
    <d v="2023-03-07T00:00:00"/>
    <s v="000000020889955"/>
    <n v="23140"/>
    <s v="03-121296"/>
    <m/>
    <s v="21.0"/>
    <s v="00036.0"/>
    <s v="91001"/>
    <s v="85000"/>
    <n v="6260"/>
    <n v="9301101"/>
    <n v="3.3832078702713764E-2"/>
    <s v="Amendment to construction management services for Sparks MS - phase 1 &amp; 2.  Addendum to PO1-20*640."/>
    <s v="Sparks MS-2-21st Century classroom"/>
  </r>
  <r>
    <s v="Sparks MS-21st Century classroom-CM/PM Management"/>
    <n v="2"/>
    <s v="CM/PM Management"/>
    <x v="9"/>
    <x v="0"/>
    <x v="23"/>
    <x v="27"/>
    <x v="90"/>
    <x v="299"/>
    <s v="2022/23"/>
    <m/>
    <x v="184"/>
    <n v="0"/>
    <n v="12040"/>
    <n v="123129"/>
    <d v="2023-03-22T00:00:00"/>
    <s v="000000020916530"/>
    <n v="12040"/>
    <s v="03-121296"/>
    <m/>
    <s v="21.0"/>
    <s v="00036.0"/>
    <s v="91001"/>
    <s v="85000"/>
    <n v="6260"/>
    <n v="9301101"/>
    <n v="1.7603207760616843E-2"/>
    <s v="Amendment to construction management services for Sparks MS - phase 1 &amp; 2.  Addendum to PO1-20*640."/>
    <s v="Sparks MS-2-21st Century classroom"/>
  </r>
  <r>
    <s v="Sparks MS-21st Century classroom-CM/PM Management"/>
    <n v="2"/>
    <s v="CM/PM Management"/>
    <x v="9"/>
    <x v="0"/>
    <x v="23"/>
    <x v="27"/>
    <x v="90"/>
    <x v="206"/>
    <s v="2022/23"/>
    <m/>
    <x v="184"/>
    <n v="0"/>
    <n v="27680"/>
    <n v="124386"/>
    <d v="2023-05-10T00:00:00"/>
    <s v="000000021004831"/>
    <n v="27680"/>
    <s v="03-121296"/>
    <m/>
    <s v="21.0"/>
    <s v="00036.0"/>
    <s v="91001"/>
    <s v="85000"/>
    <n v="6260"/>
    <n v="9301101"/>
    <n v="4.0469833124075934E-2"/>
    <s v="Amendment to construction management services for Sparks MS - phase 1 &amp; 2.  Addendum to PO1-20*640."/>
    <s v="Sparks MS-2-21st Century classroom"/>
  </r>
  <r>
    <s v="Sparks MS-21st Century classroom-CM/PM Management"/>
    <n v="2"/>
    <s v="CM/PM Management"/>
    <x v="9"/>
    <x v="0"/>
    <x v="23"/>
    <x v="27"/>
    <x v="90"/>
    <x v="300"/>
    <s v="2022/23"/>
    <m/>
    <x v="184"/>
    <n v="0"/>
    <n v="23360"/>
    <n v="125813"/>
    <d v="2023-06-12T00:00:00"/>
    <s v="000000021061433"/>
    <n v="23360"/>
    <s v="03-121296"/>
    <m/>
    <s v="21.0"/>
    <s v="00036.0"/>
    <s v="91001"/>
    <s v="85000"/>
    <n v="6260"/>
    <n v="9301101"/>
    <n v="3.4153732000665238E-2"/>
    <s v="Amendment to construction management services for Sparks MS - phase 1 &amp; 2.  Addendum to PO1-20*640."/>
    <s v="Sparks MS-2-21st Century classroom"/>
  </r>
  <r>
    <s v="Sparks MS-21st Century classroom-CM/PM Management"/>
    <n v="2"/>
    <s v="CM/PM Management"/>
    <x v="9"/>
    <x v="0"/>
    <x v="23"/>
    <x v="27"/>
    <x v="90"/>
    <x v="301"/>
    <s v="2022/23"/>
    <m/>
    <x v="184"/>
    <n v="0"/>
    <n v="26640"/>
    <n v="127728"/>
    <d v="2023-06-28T00:00:00"/>
    <s v="000000021097278"/>
    <n v="26640"/>
    <s v="03-121296"/>
    <m/>
    <s v="21.0"/>
    <s v="00036.0"/>
    <s v="91001"/>
    <s v="85000"/>
    <n v="6260"/>
    <n v="9301101"/>
    <n v="3.8949290261032617E-2"/>
    <s v="Amendment to construction management services for Sparks MS - phase 1 &amp; 2.  Addendum to PO1-20*640."/>
    <s v="Sparks MS-2-21st Century classroom"/>
  </r>
  <r>
    <s v="Sparks MS-21st Century classroom-CM/PM Management"/>
    <n v="2"/>
    <s v="CM/PM Management"/>
    <x v="9"/>
    <x v="0"/>
    <x v="23"/>
    <x v="27"/>
    <x v="90"/>
    <x v="302"/>
    <s v="2022/23"/>
    <m/>
    <x v="184"/>
    <n v="0"/>
    <n v="14240"/>
    <n v="129343"/>
    <d v="2023-07-17T00:00:00"/>
    <s v="000000021128981"/>
    <n v="14240"/>
    <s v="03-121296"/>
    <m/>
    <s v="21.0"/>
    <s v="00036.0"/>
    <s v="91001"/>
    <s v="85000"/>
    <n v="6260"/>
    <n v="9301101"/>
    <n v="2.081974074013155E-2"/>
    <s v="Amendment to construction management services for Sparks MS - phase 1 &amp; 2.  Addendum to PO1-20*640."/>
    <s v="Sparks MS-2-21st Century classroom"/>
  </r>
  <r>
    <s v="Sparks MS-21st Century classroom-CM/PM Management"/>
    <n v="2"/>
    <s v="CM/PM Management"/>
    <x v="9"/>
    <x v="0"/>
    <x v="23"/>
    <x v="27"/>
    <x v="90"/>
    <x v="94"/>
    <s v="2022/23"/>
    <m/>
    <x v="184"/>
    <n v="28058.75"/>
    <n v="28058.75"/>
    <m/>
    <m/>
    <m/>
    <n v="0"/>
    <s v="03-121296"/>
    <m/>
    <s v="21.0"/>
    <s v="00036.0"/>
    <s v="91001"/>
    <s v="85000"/>
    <n v="6260"/>
    <n v="9301101"/>
    <n v="0"/>
    <s v="Amendment to construction management services for Sparks MS - phase 1 &amp; 2.  Addendum to PO1-20*640.  Remaining balance in this PO, unfortunately; BEST finalized this amount.  See PO2W-24*484 for the remaining balance of Sparks MS"/>
    <s v="Sparks MS-2-21st Century classroom"/>
  </r>
  <r>
    <s v="Sparks MS-21st Century classroom-CM/PM Management"/>
    <n v="2"/>
    <s v="CM/PM Management"/>
    <x v="9"/>
    <x v="0"/>
    <x v="23"/>
    <x v="27"/>
    <x v="90"/>
    <x v="95"/>
    <s v="2022/23"/>
    <s v="22-6151"/>
    <x v="184"/>
    <n v="-28058.75"/>
    <n v="-28058.75"/>
    <m/>
    <m/>
    <m/>
    <n v="0"/>
    <s v="03-121296"/>
    <m/>
    <s v="21.0"/>
    <s v="00036.0"/>
    <s v="91001"/>
    <s v="85000"/>
    <n v="6260"/>
    <n v="9301101"/>
    <n v="0"/>
    <s v="Amendment to construction management services for Sparks MS - phase 1 &amp; 2.  Addendum to PO1-20*640.  Remaining balance in this PO, unfortunately; BEST finalized this amount.  See PO2W-24*484 for the remaining balance of Sparks MS.  Close-out this line item of the PO."/>
    <s v="Sparks MS-2-21st Century classroom"/>
  </r>
  <r>
    <s v="Baldwin-21st Century classroom-CM/PM Management"/>
    <n v="3"/>
    <s v="CM/PM Management"/>
    <x v="14"/>
    <x v="0"/>
    <x v="23"/>
    <x v="27"/>
    <x v="91"/>
    <x v="308"/>
    <s v="2021/22"/>
    <s v="22-2878"/>
    <x v="185"/>
    <n v="0"/>
    <n v="5650"/>
    <n v="102578"/>
    <d v="2021-11-08T00:00:00"/>
    <s v="000000020325325"/>
    <n v="5650"/>
    <s v="03-123988"/>
    <m/>
    <s v="21.0"/>
    <s v="00036.0"/>
    <s v="91001"/>
    <s v="85000"/>
    <n v="5800"/>
    <n v="9021101"/>
    <n v="0.11523557005914746"/>
    <s v="Construction management services for Baldwin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Baldwin-3-21st Century classroom"/>
  </r>
  <r>
    <s v="California-21st Century classroom-CM/PM Management"/>
    <n v="3"/>
    <s v="CM/PM Management"/>
    <x v="15"/>
    <x v="0"/>
    <x v="23"/>
    <x v="27"/>
    <x v="91"/>
    <x v="308"/>
    <s v="2021/22"/>
    <s v="22-2878"/>
    <x v="185"/>
    <n v="0"/>
    <n v="9450"/>
    <n v="102578"/>
    <d v="2021-11-08T00:00:00"/>
    <s v="000000020325325"/>
    <n v="9450"/>
    <s v="03-123989"/>
    <m/>
    <s v="21.0"/>
    <s v="00036.0"/>
    <s v="91001"/>
    <s v="85000"/>
    <n v="5800"/>
    <n v="9041101"/>
    <n v="0.19273913930246789"/>
    <s v="Construction management services for California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California-3-21st Century classroom"/>
  </r>
  <r>
    <s v="Fairgrove-21st Century classroom-CM/PM Management"/>
    <n v="4"/>
    <s v="CM/PM Management"/>
    <x v="20"/>
    <x v="0"/>
    <x v="23"/>
    <x v="27"/>
    <x v="91"/>
    <x v="308"/>
    <s v="2021/22"/>
    <s v="22-2878"/>
    <x v="185"/>
    <n v="0"/>
    <n v="6450"/>
    <n v="102578"/>
    <d v="2021-11-08T00:00:00"/>
    <s v="000000020325325"/>
    <n v="6450"/>
    <s v="03-124582"/>
    <m/>
    <s v="21.0"/>
    <s v="00036.0"/>
    <s v="91001"/>
    <s v="85000"/>
    <n v="5800"/>
    <n v="9091101"/>
    <n v="0.13155211095247807"/>
    <s v="Construction management services for Fairgrove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Fairgrove-4-21st Century classroom"/>
  </r>
  <r>
    <s v="Grazide-21st Century classroom-CM/PM Management"/>
    <n v="3"/>
    <s v="CM/PM Management"/>
    <x v="16"/>
    <x v="0"/>
    <x v="23"/>
    <x v="27"/>
    <x v="91"/>
    <x v="308"/>
    <s v="2021/22"/>
    <s v="22-2878"/>
    <x v="185"/>
    <n v="0"/>
    <n v="5650"/>
    <n v="102578"/>
    <d v="2021-11-08T00:00:00"/>
    <s v="000000020325325"/>
    <n v="5650"/>
    <s v="03-124133"/>
    <m/>
    <s v="21.0"/>
    <s v="00036.0"/>
    <s v="91001"/>
    <s v="85000"/>
    <n v="5800"/>
    <n v="9131101"/>
    <n v="0.11523557005914746"/>
    <s v="Construction management services for Grazide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Grazide-3-21st Century classroom"/>
  </r>
  <r>
    <s v="Los Molinos-21st Century classroom-CM/PM Management"/>
    <n v="4"/>
    <s v="CM/PM Management"/>
    <x v="7"/>
    <x v="0"/>
    <x v="23"/>
    <x v="27"/>
    <x v="91"/>
    <x v="308"/>
    <s v="2021/22"/>
    <s v="22-2878"/>
    <x v="185"/>
    <n v="0"/>
    <n v="5650"/>
    <n v="102578"/>
    <d v="2021-11-08T00:00:00"/>
    <s v="000000020325325"/>
    <n v="5650"/>
    <s v="03-124134"/>
    <m/>
    <s v="21.0"/>
    <s v="00036.0"/>
    <s v="91001"/>
    <s v="85000"/>
    <n v="5800"/>
    <n v="9201101"/>
    <n v="0.11523557005914746"/>
    <s v="Construction management services for Los Molinos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Los Molinos-4-21st Century classroom"/>
  </r>
  <r>
    <s v="Orange Grove-21st Century classroom-CM/PM Management"/>
    <n v="3"/>
    <s v="CM/PM Management"/>
    <x v="26"/>
    <x v="0"/>
    <x v="23"/>
    <x v="27"/>
    <x v="91"/>
    <x v="308"/>
    <s v="2021/22"/>
    <s v="22-2878"/>
    <x v="185"/>
    <n v="0"/>
    <n v="5505"/>
    <n v="102578"/>
    <d v="2021-11-08T00:00:00"/>
    <s v="000000020325325"/>
    <n v="5505"/>
    <m/>
    <m/>
    <s v="21.0"/>
    <s v="00036.0"/>
    <s v="91001"/>
    <s v="85000"/>
    <n v="5800"/>
    <n v="9251101"/>
    <n v="0.11227819702223128"/>
    <s v="Construction management services for Orange Grove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Orange Grove-3-21st Century classroom"/>
  </r>
  <r>
    <s v="Stimson-21st Century classroom-CM/PM Management"/>
    <n v="4"/>
    <s v="CM/PM Management"/>
    <x v="31"/>
    <x v="0"/>
    <x v="23"/>
    <x v="27"/>
    <x v="91"/>
    <x v="308"/>
    <s v="2021/22"/>
    <s v="22-2878"/>
    <x v="185"/>
    <n v="0"/>
    <n v="5170"/>
    <n v="102578"/>
    <d v="2021-11-08T00:00:00"/>
    <s v="000000020325325"/>
    <n v="5170"/>
    <m/>
    <m/>
    <s v="21.0"/>
    <s v="00036.0"/>
    <s v="91001"/>
    <s v="85000"/>
    <n v="5800"/>
    <n v="8021101"/>
    <n v="0.1054456455231491"/>
    <s v="Construction management services for Stimson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Stimson-4-21st Century classroom"/>
  </r>
  <r>
    <s v="Sunset-21st Century classroom-CM/PM Management"/>
    <n v="4"/>
    <s v="CM/PM Management"/>
    <x v="32"/>
    <x v="0"/>
    <x v="23"/>
    <x v="27"/>
    <x v="91"/>
    <x v="308"/>
    <s v="2021/22"/>
    <s v="22-2878"/>
    <x v="185"/>
    <n v="0"/>
    <n v="5505"/>
    <n v="102578"/>
    <d v="2021-11-08T00:00:00"/>
    <s v="000000020325325"/>
    <n v="5505"/>
    <m/>
    <m/>
    <s v="21.0"/>
    <s v="00036.0"/>
    <s v="91001"/>
    <s v="85000"/>
    <n v="5800"/>
    <n v="9311101"/>
    <n v="0.11227819702223128"/>
    <s v="Construction management services for Sunset - phase 3 &amp; 4.  This PO is only to pay invoice #102578 (Prof. service from 09/01-09/30/21), dated 09/30/21.  This payment is supposed to be paid from PO1-22*334. The Board freezed payments to vendors and only allowed this invoice to be paid. Reduced PO1-22*334 by this invoice amount.  Also see PO2W-24*890 for changing the scope of work to include management services for all schools (exclude 4 HS)"/>
    <s v="Sunset-4-21st Century classroom"/>
  </r>
  <r>
    <s v="La Puente HS-21st Century classroom-CM/PM Management"/>
    <n v="5"/>
    <s v="CM/PM Management"/>
    <x v="10"/>
    <x v="0"/>
    <x v="23"/>
    <x v="27"/>
    <x v="92"/>
    <x v="92"/>
    <s v="2022/23"/>
    <m/>
    <x v="186"/>
    <n v="0"/>
    <n v="21920"/>
    <n v="129348"/>
    <d v="2023-07-13T00:00:00"/>
    <s v="000000021124116"/>
    <n v="21920"/>
    <m/>
    <m/>
    <s v="21.0"/>
    <s v="00036.0"/>
    <s v="91001"/>
    <s v="85000"/>
    <n v="5800"/>
    <n v="9401101"/>
    <n v="1"/>
    <s v="Construction management services for La Puente HS."/>
    <s v="La Puente HS-5-21st Century classroom"/>
  </r>
  <r>
    <s v="La Puente HS-21st Century classroom-CM/PM Management"/>
    <n v="5"/>
    <s v="CM/PM Management"/>
    <x v="10"/>
    <x v="0"/>
    <x v="23"/>
    <x v="27"/>
    <x v="92"/>
    <x v="93"/>
    <s v="2022/23"/>
    <m/>
    <x v="186"/>
    <n v="149480"/>
    <n v="149480"/>
    <m/>
    <m/>
    <m/>
    <n v="0"/>
    <m/>
    <m/>
    <s v="21.0"/>
    <s v="00036.0"/>
    <s v="91001"/>
    <s v="85000"/>
    <n v="5800"/>
    <n v="9401101"/>
    <n v="0"/>
    <s v="Construction management services for La Puente HS.  Remaining balance in this PO.  PO did not roll-over into 2023/24 school year."/>
    <s v="La Puente HS-5-21st Century classroom"/>
  </r>
  <r>
    <s v="La Puente HS-21st Century classroom-CM/PM Management"/>
    <n v="5"/>
    <s v="CM/PM Management"/>
    <x v="10"/>
    <x v="0"/>
    <x v="23"/>
    <x v="27"/>
    <x v="92"/>
    <x v="309"/>
    <s v="2022/23"/>
    <s v="23-8210"/>
    <x v="186"/>
    <n v="-149480"/>
    <n v="-149480"/>
    <m/>
    <m/>
    <m/>
    <n v="0"/>
    <m/>
    <m/>
    <s v="21.0"/>
    <s v="00036.0"/>
    <s v="91001"/>
    <s v="85000"/>
    <n v="5800"/>
    <n v="9401101"/>
    <n v="0"/>
    <s v="Construction management services for La Puente HS.  PO did not roll-over into 2023/24 school year.  Close-out PO.  "/>
    <s v="La Puente HS-5-21st Century classroom"/>
  </r>
  <r>
    <s v="Los Altos HS-21st Century classroom-CM/PM Management"/>
    <n v="5"/>
    <s v="CM/PM Management"/>
    <x v="11"/>
    <x v="0"/>
    <x v="23"/>
    <x v="27"/>
    <x v="92"/>
    <x v="196"/>
    <s v="2022/23"/>
    <m/>
    <x v="186"/>
    <n v="171400"/>
    <n v="171400"/>
    <m/>
    <m/>
    <m/>
    <n v="0"/>
    <m/>
    <m/>
    <s v="21.0"/>
    <s v="00036.0"/>
    <s v="91001"/>
    <s v="85000"/>
    <n v="5800"/>
    <n v="9411101"/>
    <n v="0"/>
    <s v="Construction management services for Los Altos HS. Remaining balance in this PO.  PO did not roll-over into 2023/24 school year."/>
    <s v="Los Altos HS-5-21st Century classroom"/>
  </r>
  <r>
    <s v="Los Altos HS-21st Century classroom-CM/PM Management"/>
    <n v="5"/>
    <s v="CM/PM Management"/>
    <x v="11"/>
    <x v="0"/>
    <x v="23"/>
    <x v="27"/>
    <x v="92"/>
    <x v="309"/>
    <s v="2022/23"/>
    <s v="23-8210"/>
    <x v="186"/>
    <n v="-171400"/>
    <n v="-171400"/>
    <m/>
    <m/>
    <m/>
    <n v="0"/>
    <m/>
    <m/>
    <s v="21.0"/>
    <s v="00036.0"/>
    <s v="91001"/>
    <s v="85000"/>
    <n v="5800"/>
    <n v="9411101"/>
    <n v="0"/>
    <s v="Construction management services for Los Altos HS.  PO did not roll-over into 2023/24 school year. Close-out PO.  "/>
    <s v="Los Altos HS-5-21st Century classroom"/>
  </r>
  <r>
    <s v="Wilson HS-21st Century classroom-CM/PM Management"/>
    <n v="5"/>
    <s v="CM/PM Management"/>
    <x v="19"/>
    <x v="0"/>
    <x v="23"/>
    <x v="27"/>
    <x v="92"/>
    <x v="196"/>
    <s v="2022/23"/>
    <m/>
    <x v="186"/>
    <n v="171400"/>
    <n v="171400"/>
    <m/>
    <m/>
    <m/>
    <n v="0"/>
    <m/>
    <m/>
    <s v="21.0"/>
    <s v="00036.0"/>
    <s v="91001"/>
    <s v="85000"/>
    <n v="5800"/>
    <n v="9421101"/>
    <n v="0"/>
    <s v="Construction management services for Wilson HS. Remaining balance in this PO.  PO did not roll-over into 2023/24 school year."/>
    <s v="Wilson HS-5-21st Century classroom"/>
  </r>
  <r>
    <s v="Wilson HS-21st Century classroom-CM/PM Management"/>
    <n v="5"/>
    <s v="CM/PM Management"/>
    <x v="19"/>
    <x v="0"/>
    <x v="23"/>
    <x v="27"/>
    <x v="92"/>
    <x v="309"/>
    <s v="2022/23"/>
    <s v="23-8210"/>
    <x v="186"/>
    <n v="-171400"/>
    <n v="-171400"/>
    <m/>
    <m/>
    <m/>
    <n v="0"/>
    <m/>
    <m/>
    <s v="21.0"/>
    <s v="00036.0"/>
    <s v="91001"/>
    <s v="85000"/>
    <n v="5800"/>
    <n v="9421101"/>
    <n v="0"/>
    <s v="Construction management services for Wilson HS. PO did not roll-over into 2023/24 school year. Close-out PO.  "/>
    <s v="Wilson HS-5-21st Century classroom"/>
  </r>
  <r>
    <s v="Workman HS-21st Century classroom-CM/PM Management"/>
    <n v="5"/>
    <s v="CM/PM Management"/>
    <x v="12"/>
    <x v="0"/>
    <x v="23"/>
    <x v="27"/>
    <x v="92"/>
    <x v="196"/>
    <s v="2022/23"/>
    <m/>
    <x v="186"/>
    <n v="171400"/>
    <n v="171400"/>
    <m/>
    <m/>
    <m/>
    <n v="0"/>
    <m/>
    <m/>
    <s v="21.0"/>
    <s v="00036.0"/>
    <s v="91001"/>
    <s v="85000"/>
    <n v="5800"/>
    <n v="9431101"/>
    <n v="0"/>
    <s v="Construction management services for Workman HS. Remaining balance in this PO.  PO did not roll-over into 2023/24 school year."/>
    <s v="Workman HS-5-21st Century classroom"/>
  </r>
  <r>
    <s v="Workman HS-21st Century classroom-CM/PM Management"/>
    <n v="5"/>
    <s v="CM/PM Management"/>
    <x v="12"/>
    <x v="0"/>
    <x v="23"/>
    <x v="27"/>
    <x v="92"/>
    <x v="309"/>
    <s v="2022/23"/>
    <s v="23-8210"/>
    <x v="186"/>
    <n v="-171400"/>
    <n v="-171400"/>
    <m/>
    <m/>
    <m/>
    <n v="0"/>
    <m/>
    <m/>
    <s v="21.0"/>
    <s v="00036.0"/>
    <s v="91001"/>
    <s v="85000"/>
    <n v="5800"/>
    <n v="9431101"/>
    <n v="0"/>
    <s v="Construction management services for Workman HS. PO did not roll-over into 2023/24 school year. Close-out PO.  "/>
    <s v="Workman HS-5-21st Century classroom"/>
  </r>
  <r>
    <s v="La Puente HS-21st Century classroom-CM/PM Management"/>
    <n v="5"/>
    <s v="CM/PM Management"/>
    <x v="10"/>
    <x v="0"/>
    <x v="23"/>
    <x v="27"/>
    <x v="93"/>
    <x v="310"/>
    <s v="2023/24"/>
    <m/>
    <x v="187"/>
    <n v="0"/>
    <n v="28670"/>
    <n v="130959"/>
    <d v="2023-09-21T00:00:00"/>
    <s v="000000021224765"/>
    <n v="28670"/>
    <m/>
    <m/>
    <s v="21.0"/>
    <s v="00036.0"/>
    <s v="91001"/>
    <s v="85000"/>
    <n v="5800"/>
    <n v="9401101"/>
    <n v="4.3211714037024618E-2"/>
    <s v="Construction management services for La Puente HS.  Addendum to PO2W-23*3838 that did not roll-over into 2023/24 school year."/>
    <s v="La Puente HS-5-21st Century classroom"/>
  </r>
  <r>
    <s v="La Puente HS-21st Century classroom-CM/PM Management"/>
    <n v="5"/>
    <s v="CM/PM Management"/>
    <x v="10"/>
    <x v="0"/>
    <x v="23"/>
    <x v="27"/>
    <x v="93"/>
    <x v="310"/>
    <s v="2023/24"/>
    <m/>
    <x v="187"/>
    <n v="0"/>
    <n v="16660"/>
    <n v="132694"/>
    <d v="2023-09-21T00:00:00"/>
    <s v="000000021224765"/>
    <n v="16660"/>
    <m/>
    <m/>
    <s v="21.0"/>
    <s v="00036.0"/>
    <s v="91001"/>
    <s v="85000"/>
    <n v="5800"/>
    <n v="9401101"/>
    <n v="2.5110120539129057E-2"/>
    <s v="Construction management services for La Puente HS.  Addendum to PO2W-23*3838 that did not roll-over into 2023/24 school year."/>
    <s v="La Puente HS-5-21st Century classroom"/>
  </r>
  <r>
    <s v="La Puente HS-21st Century classroom-CM/PM Management"/>
    <n v="5"/>
    <s v="CM/PM Management"/>
    <x v="10"/>
    <x v="0"/>
    <x v="23"/>
    <x v="27"/>
    <x v="93"/>
    <x v="311"/>
    <s v="2023/24"/>
    <m/>
    <x v="187"/>
    <n v="0"/>
    <n v="12760"/>
    <n v="134283"/>
    <d v="2023-11-17T00:00:00"/>
    <s v="000000021328304"/>
    <n v="12760"/>
    <m/>
    <m/>
    <s v="21.0"/>
    <s v="00036.0"/>
    <s v="91001"/>
    <s v="85000"/>
    <n v="5800"/>
    <n v="9401101"/>
    <n v="1.9232001085191283E-2"/>
    <s v="Construction management services for La Puente HS.  Addendum to PO2W-23*3838 that did not roll-over into 2023/24 school year."/>
    <s v="La Puente HS-5-21st Century classroom"/>
  </r>
  <r>
    <s v="La Puente HS-21st Century classroom-CM/PM Management"/>
    <n v="5"/>
    <s v="CM/PM Management"/>
    <x v="10"/>
    <x v="0"/>
    <x v="23"/>
    <x v="27"/>
    <x v="93"/>
    <x v="138"/>
    <s v="2023/24"/>
    <m/>
    <x v="187"/>
    <n v="0"/>
    <n v="19840"/>
    <n v="136011"/>
    <d v="2024-01-19T00:00:00"/>
    <s v="000000021417635"/>
    <n v="19840"/>
    <m/>
    <m/>
    <s v="21.0"/>
    <s v="00036.0"/>
    <s v="91001"/>
    <s v="85000"/>
    <n v="5800"/>
    <n v="9401101"/>
    <n v="2.9903048709262938E-2"/>
    <s v="Construction management services for La Puente HS.  Addendum to PO2W-23*3838 that did not roll-over into 2023/24 school year."/>
    <s v="La Puente HS-5-21st Century classroom"/>
  </r>
  <r>
    <s v="La Puente HS-21st Century classroom-CM/PM Management"/>
    <n v="5"/>
    <s v="CM/PM Management"/>
    <x v="10"/>
    <x v="0"/>
    <x v="23"/>
    <x v="27"/>
    <x v="93"/>
    <x v="80"/>
    <s v="2023/24"/>
    <m/>
    <x v="187"/>
    <n v="0"/>
    <n v="17490"/>
    <n v="141094"/>
    <d v="2024-03-08T00:00:00"/>
    <s v="000000021499017"/>
    <n v="17490"/>
    <m/>
    <m/>
    <s v="21.0"/>
    <s v="00036.0"/>
    <s v="91001"/>
    <s v="85000"/>
    <n v="5800"/>
    <n v="9401101"/>
    <n v="2.6361104935736328E-2"/>
    <s v="Construction management services for La Puente HS.  Addendum to PO2W-23*3838 that did not roll-over into 2023/24 school year."/>
    <s v="La Puente HS-5-21st Century classroom"/>
  </r>
  <r>
    <s v="La Puente HS-21st Century classroom-CM/PM Management"/>
    <n v="5"/>
    <s v="CM/PM Management"/>
    <x v="10"/>
    <x v="0"/>
    <x v="23"/>
    <x v="27"/>
    <x v="93"/>
    <x v="312"/>
    <s v="2023/24"/>
    <m/>
    <x v="187"/>
    <n v="0"/>
    <n v="11630"/>
    <s v="142856R1"/>
    <d v="2024-04-10T00:00:00"/>
    <s v="000000021552437"/>
    <n v="11630"/>
    <m/>
    <m/>
    <s v="21.0"/>
    <s v="00036.0"/>
    <s v="91001"/>
    <s v="85000"/>
    <n v="5800"/>
    <n v="9401101"/>
    <n v="1.7528853653665723E-2"/>
    <s v="Construction management services for La Puente HS.  Addendum to PO2W-23*3838 that did not roll-over into 2023/24 school year."/>
    <s v="La Puente HS-5-21st Century classroom"/>
  </r>
  <r>
    <s v="La Puente HS-21st Century classroom-CM/PM Management"/>
    <n v="5"/>
    <s v="CM/PM Management"/>
    <x v="10"/>
    <x v="0"/>
    <x v="23"/>
    <x v="27"/>
    <x v="93"/>
    <x v="142"/>
    <s v="2023/24"/>
    <m/>
    <x v="187"/>
    <n v="0"/>
    <n v="6380"/>
    <n v="144549"/>
    <d v="2024-05-15T00:00:00"/>
    <s v="000000021616468"/>
    <n v="6380"/>
    <m/>
    <m/>
    <s v="21.0"/>
    <s v="00036.0"/>
    <s v="91001"/>
    <s v="85000"/>
    <n v="5800"/>
    <n v="9401101"/>
    <n v="9.6160005425956416E-3"/>
    <s v="Construction management services for La Puente HS.  Addendum to PO2W-23*3838 that did not roll-over into 2023/24 school year."/>
    <s v="La Puente HS-5-21st Century classroom"/>
  </r>
  <r>
    <s v="La Puente HS-21st Century classroom-CM/PM Management"/>
    <n v="5"/>
    <s v="CM/PM Management"/>
    <x v="10"/>
    <x v="0"/>
    <x v="23"/>
    <x v="27"/>
    <x v="93"/>
    <x v="313"/>
    <s v="2023/24"/>
    <m/>
    <x v="187"/>
    <n v="0"/>
    <n v="15080"/>
    <n v="146354"/>
    <d v="2024-06-13T00:00:00"/>
    <s v="000000021669169"/>
    <n v="15080"/>
    <m/>
    <m/>
    <s v="21.0"/>
    <s v="00036.0"/>
    <s v="91001"/>
    <s v="85000"/>
    <n v="5800"/>
    <n v="9401101"/>
    <n v="2.2728728555226063E-2"/>
    <s v="Construction management services for La Puente HS.  Addendum to PO2W-23*3838 that did not roll-over into 2023/24 school year."/>
    <s v="La Puente HS-5-21st Century classroom"/>
  </r>
  <r>
    <s v="La Puente HS-21st Century classroom-CM/PM Management"/>
    <n v="5"/>
    <s v="CM/PM Management"/>
    <x v="10"/>
    <x v="0"/>
    <x v="23"/>
    <x v="27"/>
    <x v="93"/>
    <x v="314"/>
    <s v="2023/24"/>
    <m/>
    <x v="187"/>
    <n v="0"/>
    <n v="10440"/>
    <n v="148293"/>
    <d v="2024-06-27T00:00:00"/>
    <s v="000000021692835"/>
    <n v="10440"/>
    <m/>
    <m/>
    <s v="21.0"/>
    <s v="00036.0"/>
    <s v="91001"/>
    <s v="85000"/>
    <n v="5800"/>
    <n v="9401101"/>
    <n v="1.5735273615156507E-2"/>
    <s v="Construction management services for La Puente HS.  Addendum to PO2W-23*3838 that did not roll-over into 2023/24 school year."/>
    <s v="La Puente HS-5-21st Century classroom"/>
  </r>
  <r>
    <s v="La Puente HS-21st Century classroom-CM/PM Management"/>
    <n v="5"/>
    <s v="CM/PM Management"/>
    <x v="10"/>
    <x v="0"/>
    <x v="23"/>
    <x v="27"/>
    <x v="93"/>
    <x v="315"/>
    <s v="2023/24"/>
    <m/>
    <x v="187"/>
    <n v="0"/>
    <n v="8990"/>
    <n v="150086"/>
    <d v="2024-07-19T00:00:00"/>
    <s v="000000021731149"/>
    <n v="8990"/>
    <m/>
    <m/>
    <s v="21.0"/>
    <s v="00036.0"/>
    <s v="91001"/>
    <s v="85000"/>
    <n v="5800"/>
    <n v="9401101"/>
    <n v="1.3549818946384767E-2"/>
    <s v="Construction management services for La Puente HS.  Addendum to PO2W-23*3838 that did not roll-over into 2023/24 school year."/>
    <s v="La Puente HS-5-21st Century classroom"/>
  </r>
  <r>
    <s v="La Puente HS-21st Century classroom-CM/PM Management"/>
    <n v="5"/>
    <s v="CM/PM Management"/>
    <x v="10"/>
    <x v="0"/>
    <x v="23"/>
    <x v="27"/>
    <x v="93"/>
    <x v="316"/>
    <s v="2024/25"/>
    <m/>
    <x v="187"/>
    <n v="0"/>
    <n v="1450"/>
    <s v="152522"/>
    <d v="2024-09-04T00:00:00"/>
    <s v="000000021784504"/>
    <n v="1450"/>
    <m/>
    <m/>
    <s v="21.0"/>
    <s v="00036.0"/>
    <s v="91001"/>
    <s v="85000"/>
    <n v="5800"/>
    <n v="9401101"/>
    <n v="2.1854546687717366E-3"/>
    <s v="Construction management services for La Puente HS.  Addendum to PO2W-23*3838 that did not roll-over into 2023/24 school year."/>
    <s v="La Puente HS-5-21st Century classroom"/>
  </r>
  <r>
    <s v="La Puente HS-21st Century classroom-CM/PM Management"/>
    <n v="5"/>
    <s v="CM/PM Management"/>
    <x v="10"/>
    <x v="0"/>
    <x v="23"/>
    <x v="27"/>
    <x v="93"/>
    <x v="317"/>
    <s v="2024/25"/>
    <m/>
    <x v="187"/>
    <n v="90"/>
    <n v="90"/>
    <m/>
    <m/>
    <m/>
    <n v="0"/>
    <m/>
    <m/>
    <s v="21.0"/>
    <s v="00036.0"/>
    <s v="91001"/>
    <s v="85000"/>
    <n v="5800"/>
    <n v="9401101"/>
    <n v="0"/>
    <s v="Construction management services for La Puente HS.  Addendum to PO2W-23*3838 that did not roll-over into 2023/24 school year."/>
    <s v="La Puente HS-5-21st Century classroom"/>
  </r>
  <r>
    <s v="La Puente HS-21st Century classroom-CM/PM Management"/>
    <n v="5"/>
    <s v="CM/PM Management"/>
    <x v="10"/>
    <x v="0"/>
    <x v="23"/>
    <x v="27"/>
    <x v="93"/>
    <x v="27"/>
    <s v="2024/25"/>
    <s v="24-1466"/>
    <x v="187"/>
    <n v="-90"/>
    <n v="-90"/>
    <m/>
    <m/>
    <m/>
    <n v="0"/>
    <m/>
    <m/>
    <s v="21.0"/>
    <s v="00036.0"/>
    <s v="91001"/>
    <s v="85000"/>
    <n v="5800"/>
    <n v="9401101"/>
    <n v="0"/>
    <s v="Close-out PO.  Construction management services for La Puente HS.  Addendum to PO2W-23*3838 that did not roll-over into 2023/24 school year."/>
    <s v="La Puente HS-5-21st Century classroom"/>
  </r>
  <r>
    <s v="Los Altos HS-21st Century classroom-CM/PM Management"/>
    <n v="5"/>
    <s v="CM/PM Management"/>
    <x v="11"/>
    <x v="0"/>
    <x v="23"/>
    <x v="27"/>
    <x v="93"/>
    <x v="24"/>
    <s v="2023/24"/>
    <m/>
    <x v="187"/>
    <n v="0"/>
    <n v="14210"/>
    <n v="137829"/>
    <d v="2024-01-18T00:00:00"/>
    <s v="000000021415279"/>
    <n v="14210"/>
    <m/>
    <m/>
    <s v="21.0"/>
    <s v="00036.0"/>
    <s v="91001"/>
    <s v="85000"/>
    <n v="5800"/>
    <n v="9411101"/>
    <n v="2.1417455753963019E-2"/>
    <s v="Construction management services for Los Altos HS.  Addendum to PO2W-23*3838 that did not roll-over into 2023/24 school year."/>
    <s v="Los Altos HS-5-21st Century classroom"/>
  </r>
  <r>
    <s v="Los Altos HS-21st Century classroom-CM/PM Management"/>
    <n v="5"/>
    <s v="CM/PM Management"/>
    <x v="11"/>
    <x v="0"/>
    <x v="23"/>
    <x v="27"/>
    <x v="93"/>
    <x v="138"/>
    <s v="2023/24"/>
    <m/>
    <x v="187"/>
    <n v="0"/>
    <n v="2240"/>
    <n v="136011"/>
    <d v="2024-01-19T00:00:00"/>
    <s v="000000021417635"/>
    <n v="2240"/>
    <m/>
    <m/>
    <s v="21.0"/>
    <s v="00036.0"/>
    <s v="91001"/>
    <s v="85000"/>
    <n v="5800"/>
    <n v="9411101"/>
    <n v="3.3761506607232349E-3"/>
    <s v="Construction management services for Los Altos HS.  Addendum to PO2W-23*3838 that did not roll-over into 2023/24 school year."/>
    <s v="Los Altos HS-5-21st Century classroom"/>
  </r>
  <r>
    <s v="Los Altos HS-21st Century classroom-CM/PM Management"/>
    <n v="5"/>
    <s v="CM/PM Management"/>
    <x v="11"/>
    <x v="0"/>
    <x v="23"/>
    <x v="27"/>
    <x v="93"/>
    <x v="80"/>
    <s v="2023/24"/>
    <m/>
    <x v="187"/>
    <n v="0"/>
    <n v="1440"/>
    <n v="141094"/>
    <d v="2024-03-08T00:00:00"/>
    <s v="000000021499017"/>
    <n v="1440"/>
    <m/>
    <m/>
    <s v="21.0"/>
    <s v="00036.0"/>
    <s v="91001"/>
    <s v="85000"/>
    <n v="5800"/>
    <n v="9411101"/>
    <n v="2.1703825676077939E-3"/>
    <s v="Construction management services for Los Altos HS.  Addendum to PO2W-23*3838 that did not roll-over into 2023/24 school year."/>
    <s v="Los Altos HS-5-21st Century classroom"/>
  </r>
  <r>
    <s v="Los Altos HS-21st Century classroom-CM/PM Management"/>
    <n v="5"/>
    <s v="CM/PM Management"/>
    <x v="11"/>
    <x v="0"/>
    <x v="23"/>
    <x v="27"/>
    <x v="93"/>
    <x v="312"/>
    <s v="2023/24"/>
    <m/>
    <x v="187"/>
    <n v="0"/>
    <n v="3440"/>
    <s v="142856R1"/>
    <d v="2024-04-10T00:00:00"/>
    <s v="000000021552437"/>
    <n v="3440"/>
    <m/>
    <m/>
    <s v="21.0"/>
    <s v="00036.0"/>
    <s v="91001"/>
    <s v="85000"/>
    <n v="5800"/>
    <n v="9411101"/>
    <n v="5.1848028003963964E-3"/>
    <s v="Construction management services for Los Altos HS.  Addendum to PO2W-23*3838 that did not roll-over into 2023/24 school year."/>
    <s v="Los Altos HS-5-21st Century classroom"/>
  </r>
  <r>
    <s v="Los Altos HS-21st Century classroom-CM/PM Management"/>
    <n v="5"/>
    <s v="CM/PM Management"/>
    <x v="11"/>
    <x v="0"/>
    <x v="23"/>
    <x v="27"/>
    <x v="93"/>
    <x v="142"/>
    <s v="2023/24"/>
    <m/>
    <x v="187"/>
    <n v="0"/>
    <n v="20517.5"/>
    <n v="144549"/>
    <d v="2024-05-15T00:00:00"/>
    <s v="000000021616468"/>
    <n v="20517.5"/>
    <m/>
    <m/>
    <s v="21.0"/>
    <s v="00036.0"/>
    <s v="91001"/>
    <s v="85000"/>
    <n v="5800"/>
    <n v="9411101"/>
    <n v="3.0924183563120076E-2"/>
    <s v="Construction management services for Los Altos HS.  Addendum to PO2W-23*3838 that did not roll-over into 2023/24 school year."/>
    <s v="Los Altos HS-5-21st Century classroom"/>
  </r>
  <r>
    <s v="Los Altos HS-21st Century classroom-CM/PM Management"/>
    <n v="5"/>
    <s v="CM/PM Management"/>
    <x v="11"/>
    <x v="0"/>
    <x v="23"/>
    <x v="27"/>
    <x v="93"/>
    <x v="313"/>
    <s v="2023/24"/>
    <m/>
    <x v="187"/>
    <n v="0"/>
    <n v="6670"/>
    <n v="146354"/>
    <d v="2024-06-13T00:00:00"/>
    <s v="000000021669169"/>
    <n v="6670"/>
    <m/>
    <m/>
    <s v="21.0"/>
    <s v="00036.0"/>
    <s v="91001"/>
    <s v="85000"/>
    <n v="5800"/>
    <n v="9411101"/>
    <n v="1.0053091476349989E-2"/>
    <s v="Construction management services for Los Altos HS.  Addendum to PO2W-23*3838 that did not roll-over into 2023/24 school year."/>
    <s v="Los Altos HS-5-21st Century classroom"/>
  </r>
  <r>
    <s v="Los Altos HS-21st Century classroom-CM/PM Management"/>
    <n v="5"/>
    <s v="CM/PM Management"/>
    <x v="11"/>
    <x v="0"/>
    <x v="23"/>
    <x v="27"/>
    <x v="93"/>
    <x v="314"/>
    <s v="2023/24"/>
    <m/>
    <x v="187"/>
    <n v="0"/>
    <n v="11600"/>
    <n v="139381"/>
    <d v="2024-06-27T00:00:00"/>
    <s v="000000021692835"/>
    <n v="11600"/>
    <m/>
    <m/>
    <s v="21.0"/>
    <s v="00036.0"/>
    <s v="91001"/>
    <s v="85000"/>
    <n v="5800"/>
    <n v="9411101"/>
    <n v="1.7483637350173893E-2"/>
    <s v="Construction management services for Los Altos HS.  Addendum to PO2W-23*3838 that did not roll-over into 2023/24 school year."/>
    <s v="Los Altos HS-5-21st Century classroom"/>
  </r>
  <r>
    <s v="Los Altos HS-21st Century classroom-CM/PM Management"/>
    <n v="5"/>
    <s v="CM/PM Management"/>
    <x v="11"/>
    <x v="0"/>
    <x v="23"/>
    <x v="27"/>
    <x v="93"/>
    <x v="314"/>
    <s v="2023/24"/>
    <m/>
    <x v="187"/>
    <n v="0"/>
    <n v="19140"/>
    <s v="148293"/>
    <d v="2024-06-27T00:00:00"/>
    <s v="000000021692835"/>
    <n v="19140"/>
    <m/>
    <m/>
    <s v="21.0"/>
    <s v="00036.0"/>
    <s v="91001"/>
    <s v="85000"/>
    <n v="5800"/>
    <n v="9411101"/>
    <n v="2.8848001627786925E-2"/>
    <s v="Construction management services for Los Altos HS.  Addendum to PO2W-23*3838 that did not roll-over into 2023/24 school year."/>
    <s v="Los Altos HS-5-21st Century classroom"/>
  </r>
  <r>
    <s v="Los Altos HS-21st Century classroom-CM/PM Management"/>
    <n v="5"/>
    <s v="CM/PM Management"/>
    <x v="11"/>
    <x v="0"/>
    <x v="23"/>
    <x v="27"/>
    <x v="93"/>
    <x v="315"/>
    <s v="2023/24"/>
    <m/>
    <x v="187"/>
    <n v="0"/>
    <n v="20445"/>
    <n v="150086"/>
    <d v="2024-07-19T00:00:00"/>
    <s v="000000021731149"/>
    <n v="20445"/>
    <m/>
    <m/>
    <s v="21.0"/>
    <s v="00036.0"/>
    <s v="91001"/>
    <s v="85000"/>
    <n v="5800"/>
    <n v="9411101"/>
    <n v="3.0814910829681488E-2"/>
    <s v="Construction management services for Los Altos HS.  Addendum to PO2W-23*3838 that did not roll-over into 2023/24 school year."/>
    <s v="Los Altos HS-5-21st Century classroom"/>
  </r>
  <r>
    <s v="Los Altos HS-21st Century classroom-CM/PM Management"/>
    <n v="5"/>
    <s v="CM/PM Management"/>
    <x v="11"/>
    <x v="0"/>
    <x v="23"/>
    <x v="27"/>
    <x v="93"/>
    <x v="316"/>
    <s v="2024/25"/>
    <m/>
    <x v="187"/>
    <n v="0"/>
    <n v="23345"/>
    <s v="152522"/>
    <d v="2024-09-04T00:00:00"/>
    <s v="000000021784504"/>
    <n v="23345"/>
    <m/>
    <m/>
    <s v="21.0"/>
    <s v="00036.0"/>
    <s v="91001"/>
    <s v="85000"/>
    <n v="5800"/>
    <n v="9411101"/>
    <n v="3.5185820167224963E-2"/>
    <s v="Construction management services for Los Altos HS.  Addendum to PO2W-23*3838 that did not roll-over into 2023/24 school year."/>
    <s v="Los Altos HS-5-21st Century classroom"/>
  </r>
  <r>
    <s v="Los Altos HS-21st Century classroom-CM/PM Management"/>
    <n v="5"/>
    <s v="CM/PM Management"/>
    <x v="11"/>
    <x v="0"/>
    <x v="23"/>
    <x v="27"/>
    <x v="93"/>
    <x v="318"/>
    <s v="2024/25"/>
    <m/>
    <x v="187"/>
    <n v="0"/>
    <n v="29870"/>
    <s v="154506"/>
    <d v="2024-09-25T00:00:00"/>
    <s v="000000021817193"/>
    <n v="29870"/>
    <m/>
    <m/>
    <s v="21.0"/>
    <s v="00036.0"/>
    <s v="91001"/>
    <s v="85000"/>
    <n v="5800"/>
    <n v="9411101"/>
    <n v="4.5020366176697781E-2"/>
    <s v="Construction management services for Los Altos HS.  Addendum to PO2W-23*3838 that did not roll-over into 2023/24 school year."/>
    <s v="Los Altos HS-5-21st Century classroom"/>
  </r>
  <r>
    <s v="Los Altos HS-21st Century classroom-CM/PM Management"/>
    <n v="5"/>
    <s v="CM/PM Management"/>
    <x v="11"/>
    <x v="0"/>
    <x v="23"/>
    <x v="27"/>
    <x v="93"/>
    <x v="25"/>
    <s v="2024/25"/>
    <m/>
    <x v="187"/>
    <n v="0"/>
    <n v="18415"/>
    <s v="156596"/>
    <d v="2024-10-29T00:00:00"/>
    <s v="000000021873206"/>
    <n v="18415"/>
    <m/>
    <m/>
    <s v="21.0"/>
    <s v="00036.0"/>
    <s v="91001"/>
    <s v="85000"/>
    <n v="5800"/>
    <n v="9411101"/>
    <n v="2.7755274293401057E-2"/>
    <s v="Construction management services for Los Altos HS.  Addendum to PO2W-23*3838 that did not roll-over into 2023/24 school year."/>
    <s v="Los Altos HS-5-21st Century classroom"/>
  </r>
  <r>
    <s v="Los Altos HS-21st Century classroom-CM/PM Management"/>
    <n v="5"/>
    <s v="CM/PM Management"/>
    <x v="11"/>
    <x v="0"/>
    <x v="23"/>
    <x v="27"/>
    <x v="93"/>
    <x v="317"/>
    <s v="2024/25"/>
    <m/>
    <x v="187"/>
    <n v="67.5"/>
    <n v="67.5"/>
    <m/>
    <m/>
    <m/>
    <n v="0"/>
    <m/>
    <m/>
    <s v="21.0"/>
    <s v="00036.0"/>
    <s v="91001"/>
    <s v="85000"/>
    <n v="5800"/>
    <n v="9411101"/>
    <n v="0"/>
    <s v="Construction management services for Los Altos HS.  Addendum to PO2W-23*3838 that did not roll-over into 2023/24 school year."/>
    <s v="Los Altos HS-5-21st Century classroom"/>
  </r>
  <r>
    <s v="Los Altos HS-21st Century classroom-CM/PM Management"/>
    <n v="5"/>
    <s v="CM/PM Management"/>
    <x v="11"/>
    <x v="0"/>
    <x v="23"/>
    <x v="27"/>
    <x v="93"/>
    <x v="27"/>
    <s v="2024/25"/>
    <s v="24-1466"/>
    <x v="187"/>
    <n v="-67.5"/>
    <n v="-67.5"/>
    <m/>
    <m/>
    <m/>
    <n v="0"/>
    <m/>
    <m/>
    <s v="21.0"/>
    <s v="00036.0"/>
    <s v="91001"/>
    <s v="85000"/>
    <n v="5800"/>
    <n v="9411101"/>
    <n v="0"/>
    <s v="Close-out PO.  Construction management services for Los Altos HS.  Addendum to PO2W-23*3838 that did not roll-over into 2023/24 school year."/>
    <s v="Los Altos HS-5-21st Century classroom"/>
  </r>
  <r>
    <s v="Wilson HS-21st Century classroom-CM/PM Management"/>
    <n v="5"/>
    <s v="CM/PM Management"/>
    <x v="19"/>
    <x v="0"/>
    <x v="23"/>
    <x v="27"/>
    <x v="93"/>
    <x v="24"/>
    <s v="2023/24"/>
    <m/>
    <x v="187"/>
    <n v="0"/>
    <n v="10005"/>
    <n v="137829"/>
    <d v="2024-01-18T00:00:00"/>
    <s v="000000021415279"/>
    <n v="10005"/>
    <m/>
    <m/>
    <s v="21.0"/>
    <s v="00036.0"/>
    <s v="91001"/>
    <s v="85000"/>
    <n v="5800"/>
    <n v="9421101"/>
    <n v="1.5079637214524984E-2"/>
    <s v="Construction management services for Wilson HS.  Addendum to PO2W-23*3838 that did not roll-over into 2023/24 school year."/>
    <s v="Wilson HS-5-21st Century classroom"/>
  </r>
  <r>
    <s v="Wilson HS-21st Century classroom-CM/PM Management"/>
    <n v="5"/>
    <s v="CM/PM Management"/>
    <x v="19"/>
    <x v="0"/>
    <x v="23"/>
    <x v="27"/>
    <x v="93"/>
    <x v="138"/>
    <s v="2023/24"/>
    <m/>
    <x v="187"/>
    <n v="0"/>
    <n v="4640"/>
    <n v="136011"/>
    <d v="2024-01-19T00:00:00"/>
    <s v="000000021417635"/>
    <n v="4640"/>
    <m/>
    <m/>
    <s v="21.0"/>
    <s v="00036.0"/>
    <s v="91001"/>
    <s v="85000"/>
    <n v="5800"/>
    <n v="9421101"/>
    <n v="6.9934549400695574E-3"/>
    <s v="Construction management services for Wilson HS.  Addendum to PO2W-23*3838 that did not roll-over into 2023/24 school year."/>
    <s v="Wilson HS-5-21st Century classroom"/>
  </r>
  <r>
    <s v="Wilson HS-21st Century classroom-CM/PM Management"/>
    <n v="5"/>
    <s v="CM/PM Management"/>
    <x v="19"/>
    <x v="0"/>
    <x v="23"/>
    <x v="27"/>
    <x v="93"/>
    <x v="80"/>
    <s v="2023/24"/>
    <m/>
    <x v="187"/>
    <n v="0"/>
    <n v="13330"/>
    <n v="141094"/>
    <d v="2024-03-08T00:00:00"/>
    <s v="000000021499017"/>
    <n v="13330"/>
    <m/>
    <m/>
    <s v="21.0"/>
    <s v="00036.0"/>
    <s v="91001"/>
    <s v="85000"/>
    <n v="5800"/>
    <n v="9421101"/>
    <n v="2.0091110851536035E-2"/>
    <s v="Construction management services for Wilson HS.  Addendum to PO2W-23*3838 that did not roll-over into 2023/24 school year."/>
    <s v="Wilson HS-5-21st Century classroom"/>
  </r>
  <r>
    <s v="Wilson HS-21st Century classroom-CM/PM Management"/>
    <n v="5"/>
    <s v="CM/PM Management"/>
    <x v="19"/>
    <x v="0"/>
    <x v="23"/>
    <x v="27"/>
    <x v="93"/>
    <x v="312"/>
    <s v="2023/24"/>
    <m/>
    <x v="187"/>
    <n v="0"/>
    <n v="10440"/>
    <s v="142856R1"/>
    <d v="2024-04-10T00:00:00"/>
    <s v="000000021552437"/>
    <n v="10440"/>
    <m/>
    <m/>
    <s v="21.0"/>
    <s v="00036.0"/>
    <s v="91001"/>
    <s v="85000"/>
    <n v="5800"/>
    <n v="9421101"/>
    <n v="1.5735273615156507E-2"/>
    <s v="Construction management services for Wilson HS.  Addendum to PO2W-23*3838 that did not roll-over into 2023/24 school year."/>
    <s v="Wilson HS-5-21st Century classroom"/>
  </r>
  <r>
    <s v="Wilson HS-21st Century classroom-CM/PM Management"/>
    <n v="5"/>
    <s v="CM/PM Management"/>
    <x v="19"/>
    <x v="0"/>
    <x v="23"/>
    <x v="27"/>
    <x v="93"/>
    <x v="142"/>
    <s v="2023/24"/>
    <m/>
    <x v="187"/>
    <n v="0"/>
    <n v="16820"/>
    <n v="144549"/>
    <d v="2024-05-15T00:00:00"/>
    <s v="000000021616468"/>
    <n v="16820"/>
    <m/>
    <m/>
    <s v="21.0"/>
    <s v="00036.0"/>
    <s v="91001"/>
    <s v="85000"/>
    <n v="5800"/>
    <n v="9421101"/>
    <n v="2.5351274157752148E-2"/>
    <s v="Construction management services for Wilson HS.  Addendum to PO2W-23*3838 that did not roll-over into 2023/24 school year."/>
    <s v="Wilson HS-5-21st Century classroom"/>
  </r>
  <r>
    <s v="Wilson HS-21st Century classroom-CM/PM Management"/>
    <n v="5"/>
    <s v="CM/PM Management"/>
    <x v="19"/>
    <x v="0"/>
    <x v="23"/>
    <x v="27"/>
    <x v="93"/>
    <x v="313"/>
    <s v="2023/24"/>
    <m/>
    <x v="187"/>
    <n v="0"/>
    <n v="16240"/>
    <n v="146354"/>
    <d v="2024-06-13T00:00:00"/>
    <s v="000000021669169"/>
    <n v="16240"/>
    <m/>
    <m/>
    <s v="21.0"/>
    <s v="00036.0"/>
    <s v="91001"/>
    <s v="85000"/>
    <n v="5800"/>
    <n v="9421101"/>
    <n v="2.4477092290243453E-2"/>
    <s v="Construction management services for Wilson HS.  Addendum to PO2W-23*3838 that did not roll-over into 2023/24 school year."/>
    <s v="Wilson HS-5-21st Century classroom"/>
  </r>
  <r>
    <s v="Wilson HS-21st Century classroom-CM/PM Management"/>
    <n v="5"/>
    <s v="CM/PM Management"/>
    <x v="19"/>
    <x v="0"/>
    <x v="23"/>
    <x v="27"/>
    <x v="93"/>
    <x v="314"/>
    <s v="2023/24"/>
    <m/>
    <x v="187"/>
    <n v="0"/>
    <n v="29000"/>
    <n v="139381"/>
    <d v="2024-06-27T00:00:00"/>
    <s v="000000021692835"/>
    <n v="29000"/>
    <m/>
    <m/>
    <s v="21.0"/>
    <s v="00036.0"/>
    <s v="91001"/>
    <s v="85000"/>
    <n v="5800"/>
    <n v="9421101"/>
    <n v="4.3709093375434736E-2"/>
    <s v="Construction management services for Wilson HS.  Addendum to PO2W-23*3838 that did not roll-over into 2023/24 school year."/>
    <s v="Wilson HS-5-21st Century classroom"/>
  </r>
  <r>
    <s v="Wilson HS-21st Century classroom-CM/PM Management"/>
    <n v="5"/>
    <s v="CM/PM Management"/>
    <x v="19"/>
    <x v="0"/>
    <x v="23"/>
    <x v="27"/>
    <x v="93"/>
    <x v="314"/>
    <s v="2023/24"/>
    <m/>
    <x v="187"/>
    <n v="0"/>
    <n v="12760"/>
    <s v="148293"/>
    <d v="2024-06-27T00:00:00"/>
    <s v="000000021692835"/>
    <n v="12760"/>
    <m/>
    <m/>
    <s v="21.0"/>
    <s v="00036.0"/>
    <s v="91001"/>
    <s v="85000"/>
    <n v="5800"/>
    <n v="9421101"/>
    <n v="1.9232001085191283E-2"/>
    <s v="Construction management services for Wilson HS.  Addendum to PO2W-23*3838 that did not roll-over into 2023/24 school year."/>
    <s v="Wilson HS-5-21st Century classroom"/>
  </r>
  <r>
    <s v="Wilson HS-21st Century classroom-CM/PM Management"/>
    <n v="5"/>
    <s v="CM/PM Management"/>
    <x v="19"/>
    <x v="0"/>
    <x v="23"/>
    <x v="27"/>
    <x v="93"/>
    <x v="315"/>
    <s v="2023/24"/>
    <m/>
    <x v="187"/>
    <n v="0"/>
    <n v="11890"/>
    <n v="150086"/>
    <d v="2024-07-19T00:00:00"/>
    <s v="000000021731149"/>
    <n v="11890"/>
    <m/>
    <m/>
    <s v="21.0"/>
    <s v="00036.0"/>
    <s v="91001"/>
    <s v="85000"/>
    <n v="5800"/>
    <n v="9421101"/>
    <n v="1.7920728283928242E-2"/>
    <s v="Construction management services for Wilson HS.  Addendum to PO2W-23*3838 that did not roll-over into 2023/24 school year."/>
    <s v="Wilson HS-5-21st Century classroom"/>
  </r>
  <r>
    <s v="Wilson HS-21st Century classroom-CM/PM Management"/>
    <n v="5"/>
    <s v="CM/PM Management"/>
    <x v="19"/>
    <x v="0"/>
    <x v="23"/>
    <x v="27"/>
    <x v="93"/>
    <x v="316"/>
    <s v="2024/25"/>
    <m/>
    <x v="187"/>
    <n v="0"/>
    <n v="26245"/>
    <s v="152522"/>
    <d v="2024-09-04T00:00:00"/>
    <s v="000000021784504"/>
    <n v="26245"/>
    <m/>
    <m/>
    <s v="21.0"/>
    <s v="00036.0"/>
    <s v="91001"/>
    <s v="85000"/>
    <n v="5800"/>
    <n v="9421101"/>
    <n v="3.9556729504768434E-2"/>
    <s v="Construction management services for Wilson HS.  Addendum to PO2W-23*3838 that did not roll-over into 2023/24 school year."/>
    <s v="Wilson HS-5-21st Century classroom"/>
  </r>
  <r>
    <s v="Wilson HS-21st Century classroom-CM/PM Management"/>
    <n v="5"/>
    <s v="CM/PM Management"/>
    <x v="19"/>
    <x v="0"/>
    <x v="23"/>
    <x v="27"/>
    <x v="93"/>
    <x v="318"/>
    <s v="2024/25"/>
    <m/>
    <x v="187"/>
    <n v="0"/>
    <n v="17690"/>
    <s v="154506"/>
    <d v="2024-09-25T00:00:00"/>
    <s v="000000021817193"/>
    <n v="17690"/>
    <m/>
    <m/>
    <s v="21.0"/>
    <s v="00036.0"/>
    <s v="91001"/>
    <s v="85000"/>
    <n v="5800"/>
    <n v="9421101"/>
    <n v="2.6662546959015189E-2"/>
    <s v="Construction management services for Wilson HS.  Addendum to PO2W-23*3838 that did not roll-over into 2023/24 school year."/>
    <s v="Wilson HS-5-21st Century classroom"/>
  </r>
  <r>
    <s v="Wilson HS-21st Century classroom-CM/PM Management"/>
    <n v="5"/>
    <s v="CM/PM Management"/>
    <x v="19"/>
    <x v="0"/>
    <x v="23"/>
    <x v="27"/>
    <x v="93"/>
    <x v="25"/>
    <s v="2024/25"/>
    <m/>
    <x v="187"/>
    <n v="0"/>
    <n v="2320"/>
    <s v="156596"/>
    <d v="2024-10-29T00:00:00"/>
    <s v="000000021873206"/>
    <n v="2320"/>
    <m/>
    <m/>
    <s v="21.0"/>
    <s v="00036.0"/>
    <s v="91001"/>
    <s v="85000"/>
    <n v="5800"/>
    <n v="9421101"/>
    <n v="3.4967274700347787E-3"/>
    <s v="Construction management services for Wilson HS.  Addendum to PO2W-23*3838 that did not roll-over into 2023/24 school year."/>
    <s v="Wilson HS-5-21st Century classroom"/>
  </r>
  <r>
    <s v="Wilson HS-21st Century classroom-CM/PM Management"/>
    <n v="5"/>
    <s v="CM/PM Management"/>
    <x v="19"/>
    <x v="0"/>
    <x v="23"/>
    <x v="27"/>
    <x v="93"/>
    <x v="317"/>
    <s v="2024/25"/>
    <m/>
    <x v="187"/>
    <n v="20"/>
    <n v="20"/>
    <m/>
    <m/>
    <m/>
    <n v="0"/>
    <m/>
    <m/>
    <s v="21.0"/>
    <s v="00036.0"/>
    <s v="91001"/>
    <s v="85000"/>
    <n v="5800"/>
    <n v="9421101"/>
    <n v="0"/>
    <s v="Construction management services for Wilson HS.  Addendum to PO2W-23*3838 that did not roll-over into 2023/24 school year."/>
    <s v="Wilson HS-5-21st Century classroom"/>
  </r>
  <r>
    <s v="Wilson HS-21st Century classroom-CM/PM Management"/>
    <n v="5"/>
    <s v="CM/PM Management"/>
    <x v="19"/>
    <x v="0"/>
    <x v="23"/>
    <x v="27"/>
    <x v="93"/>
    <x v="27"/>
    <s v="2024/25"/>
    <s v="24-1466"/>
    <x v="187"/>
    <n v="-20"/>
    <n v="-20"/>
    <m/>
    <m/>
    <m/>
    <n v="0"/>
    <m/>
    <m/>
    <s v="21.0"/>
    <s v="00036.0"/>
    <s v="91001"/>
    <s v="85000"/>
    <n v="5800"/>
    <n v="9421101"/>
    <n v="0"/>
    <s v="Close-out PO.  Construction management services for Wilson HS.  Addendum to PO2W-23*3838 that did not roll-over into 2023/24 school year."/>
    <s v="Wilson HS-5-21st Century classroom"/>
  </r>
  <r>
    <s v="Workman HS-21st Century classroom-CM/PM Management"/>
    <n v="5"/>
    <s v="CM/PM Management"/>
    <x v="12"/>
    <x v="0"/>
    <x v="23"/>
    <x v="27"/>
    <x v="93"/>
    <x v="310"/>
    <s v="2023/24"/>
    <m/>
    <x v="187"/>
    <n v="0"/>
    <n v="27780"/>
    <n v="132694"/>
    <d v="2023-09-21T00:00:00"/>
    <s v="000000021224765"/>
    <n v="27780"/>
    <m/>
    <m/>
    <s v="21.0"/>
    <s v="00036.0"/>
    <s v="91001"/>
    <s v="85000"/>
    <n v="5800"/>
    <n v="9431101"/>
    <n v="4.1870297033433687E-2"/>
    <s v="Construction management services for Workman HS.  Addendum to PO2W-23*3838 that did not roll-over into 2023/24 school year."/>
    <s v="Workman HS-5-21st Century classroom"/>
  </r>
  <r>
    <s v="Workman HS-21st Century classroom-CM/PM Management"/>
    <n v="5"/>
    <s v="CM/PM Management"/>
    <x v="12"/>
    <x v="0"/>
    <x v="23"/>
    <x v="27"/>
    <x v="93"/>
    <x v="311"/>
    <s v="2023/24"/>
    <m/>
    <x v="187"/>
    <n v="0"/>
    <n v="61520"/>
    <n v="134283"/>
    <d v="2023-11-17T00:00:00"/>
    <s v="000000021328304"/>
    <n v="61520"/>
    <m/>
    <m/>
    <s v="21.0"/>
    <s v="00036.0"/>
    <s v="91001"/>
    <s v="85000"/>
    <n v="5800"/>
    <n v="9431101"/>
    <n v="9.2723566360577409E-2"/>
    <s v="Construction management services for Workman HS.  Addendum to PO2W-23*3838 that did not roll-over into 2023/24 school year."/>
    <s v="Workman HS-5-21st Century classroom"/>
  </r>
  <r>
    <s v="Workman HS-21st Century classroom-CM/PM Management"/>
    <n v="5"/>
    <s v="CM/PM Management"/>
    <x v="12"/>
    <x v="0"/>
    <x v="23"/>
    <x v="27"/>
    <x v="93"/>
    <x v="24"/>
    <s v="2023/24"/>
    <m/>
    <x v="187"/>
    <n v="0"/>
    <n v="3480"/>
    <n v="137829"/>
    <d v="2024-01-18T00:00:00"/>
    <s v="000000021415279"/>
    <n v="3480"/>
    <m/>
    <m/>
    <s v="21.0"/>
    <s v="00036.0"/>
    <s v="91001"/>
    <s v="85000"/>
    <n v="5800"/>
    <n v="9431101"/>
    <n v="5.2450912050521683E-3"/>
    <s v="Construction management services for Workman HS.  Addendum to PO2W-23*3838 that did not roll-over into 2023/24 school year."/>
    <s v="Workman HS-5-21st Century classroom"/>
  </r>
  <r>
    <s v="Workman HS-21st Century classroom-CM/PM Management"/>
    <n v="5"/>
    <s v="CM/PM Management"/>
    <x v="12"/>
    <x v="0"/>
    <x v="23"/>
    <x v="27"/>
    <x v="93"/>
    <x v="138"/>
    <s v="2023/24"/>
    <m/>
    <x v="187"/>
    <n v="0"/>
    <n v="11600"/>
    <n v="136011"/>
    <d v="2024-01-19T00:00:00"/>
    <s v="000000021417635"/>
    <n v="11600"/>
    <m/>
    <m/>
    <s v="21.0"/>
    <s v="00036.0"/>
    <s v="91001"/>
    <s v="85000"/>
    <n v="5800"/>
    <n v="9431101"/>
    <n v="1.7483637350173893E-2"/>
    <s v="Construction management services for Workman HS.  Addendum to PO2W-23*3838 that did not roll-over into 2023/24 school year."/>
    <s v="Workman HS-5-21st Century classroom"/>
  </r>
  <r>
    <s v="Workman HS-21st Century classroom-CM/PM Management"/>
    <n v="5"/>
    <s v="CM/PM Management"/>
    <x v="12"/>
    <x v="0"/>
    <x v="23"/>
    <x v="27"/>
    <x v="93"/>
    <x v="80"/>
    <s v="2023/24"/>
    <m/>
    <x v="187"/>
    <n v="0"/>
    <n v="19810"/>
    <n v="141094"/>
    <d v="2024-03-08T00:00:00"/>
    <s v="000000021499017"/>
    <n v="19810"/>
    <m/>
    <m/>
    <s v="21.0"/>
    <s v="00036.0"/>
    <s v="91001"/>
    <s v="85000"/>
    <n v="5800"/>
    <n v="9431101"/>
    <n v="2.9857832405771109E-2"/>
    <s v="Construction management services for Workman HS.  Addendum to PO2W-23*3838 that did not roll-over into 2023/24 school year."/>
    <s v="Workman HS-5-21st Century classroom"/>
  </r>
  <r>
    <s v="Workman HS-21st Century classroom-CM/PM Management"/>
    <n v="5"/>
    <s v="CM/PM Management"/>
    <x v="12"/>
    <x v="0"/>
    <x v="23"/>
    <x v="27"/>
    <x v="93"/>
    <x v="312"/>
    <s v="2023/24"/>
    <m/>
    <x v="187"/>
    <n v="0"/>
    <n v="20070"/>
    <s v="142856R1"/>
    <d v="2024-04-10T00:00:00"/>
    <s v="000000021552437"/>
    <n v="20070"/>
    <m/>
    <m/>
    <s v="21.0"/>
    <s v="00036.0"/>
    <s v="91001"/>
    <s v="85000"/>
    <n v="5800"/>
    <n v="9431101"/>
    <n v="3.0249707036033625E-2"/>
    <s v="Construction management services for Workman HS.  Addendum to PO2W-23*3838 that did not roll-over into 2023/24 school year."/>
    <s v="Workman HS-5-21st Century classroom"/>
  </r>
  <r>
    <s v="Workman HS-21st Century classroom-CM/PM Management"/>
    <n v="5"/>
    <s v="CM/PM Management"/>
    <x v="12"/>
    <x v="0"/>
    <x v="23"/>
    <x v="27"/>
    <x v="93"/>
    <x v="142"/>
    <s v="2023/24"/>
    <m/>
    <x v="187"/>
    <n v="0"/>
    <n v="4060"/>
    <n v="144549"/>
    <d v="2024-05-15T00:00:00"/>
    <s v="000000021616468"/>
    <n v="4060"/>
    <m/>
    <m/>
    <s v="21.0"/>
    <s v="00036.0"/>
    <s v="91001"/>
    <s v="85000"/>
    <n v="5800"/>
    <n v="9431101"/>
    <n v="6.1192730725608633E-3"/>
    <s v="Construction management services for Workman HS.  Addendum to PO2W-23*3838 that did not roll-over into 2023/24 school year."/>
    <s v="Workman HS-5-21st Century classroom"/>
  </r>
  <r>
    <s v="Workman HS-21st Century classroom-CM/PM Management"/>
    <n v="5"/>
    <s v="CM/PM Management"/>
    <x v="12"/>
    <x v="0"/>
    <x v="23"/>
    <x v="27"/>
    <x v="93"/>
    <x v="313"/>
    <s v="2023/24"/>
    <m/>
    <x v="187"/>
    <n v="0"/>
    <n v="12760"/>
    <n v="146354"/>
    <d v="2024-06-13T00:00:00"/>
    <s v="000000021669169"/>
    <n v="12760"/>
    <m/>
    <m/>
    <s v="21.0"/>
    <s v="00036.0"/>
    <s v="91001"/>
    <s v="85000"/>
    <n v="5800"/>
    <n v="9431101"/>
    <n v="1.9232001085191283E-2"/>
    <s v="Construction management services for Workman HS.  Addendum to PO2W-23*3838 that did not roll-over into 2023/24 school year."/>
    <s v="Workman HS-5-21st Century classroom"/>
  </r>
  <r>
    <s v="Workman HS-21st Century classroom-CM/PM Management"/>
    <n v="5"/>
    <s v="CM/PM Management"/>
    <x v="12"/>
    <x v="0"/>
    <x v="23"/>
    <x v="27"/>
    <x v="93"/>
    <x v="314"/>
    <s v="2023/24"/>
    <m/>
    <x v="187"/>
    <n v="0"/>
    <n v="5800"/>
    <n v="148293"/>
    <d v="2024-06-27T00:00:00"/>
    <s v="000000021692835"/>
    <n v="5800"/>
    <m/>
    <m/>
    <s v="21.0"/>
    <s v="00036.0"/>
    <s v="91001"/>
    <s v="85000"/>
    <n v="5800"/>
    <n v="9431101"/>
    <n v="8.7418186750869466E-3"/>
    <s v="Construction management services for Workman HS.  Addendum to PO2W-23*3838 that did not roll-over into 2023/24 school year."/>
    <s v="Workman HS-5-21st Century classroom"/>
  </r>
  <r>
    <s v="Workman HS-21st Century classroom-CM/PM Management"/>
    <n v="5"/>
    <s v="CM/PM Management"/>
    <x v="12"/>
    <x v="0"/>
    <x v="23"/>
    <x v="27"/>
    <x v="93"/>
    <x v="315"/>
    <s v="2023/24"/>
    <m/>
    <x v="187"/>
    <n v="0"/>
    <n v="4495"/>
    <n v="150086"/>
    <d v="2024-07-19T00:00:00"/>
    <s v="000000021731149"/>
    <n v="4495"/>
    <m/>
    <m/>
    <s v="21.0"/>
    <s v="00036.0"/>
    <s v="91001"/>
    <s v="85000"/>
    <n v="5800"/>
    <n v="9431101"/>
    <n v="6.7749094731923837E-3"/>
    <s v="Construction management services for Workman HS.  Addendum to PO2W-23*3838 that did not roll-over into 2023/24 school year."/>
    <s v="Workman HS-5-21st Century classroom"/>
  </r>
  <r>
    <s v="Workman HS-21st Century classroom-CM/PM Management"/>
    <n v="5"/>
    <s v="CM/PM Management"/>
    <x v="12"/>
    <x v="0"/>
    <x v="23"/>
    <x v="27"/>
    <x v="93"/>
    <x v="317"/>
    <s v="2024/25"/>
    <m/>
    <x v="187"/>
    <n v="25"/>
    <n v="25"/>
    <m/>
    <m/>
    <m/>
    <n v="0"/>
    <m/>
    <m/>
    <s v="21.0"/>
    <s v="00036.0"/>
    <s v="91001"/>
    <s v="85000"/>
    <n v="5800"/>
    <n v="9431101"/>
    <n v="0"/>
    <s v="Construction management services for Workman HS.  Addendum to PO2W-23*3838 that did not roll-over into 2023/24 school year."/>
    <s v="Workman HS-5-21st Century classroom"/>
  </r>
  <r>
    <s v="Workman HS-21st Century classroom-CM/PM Management"/>
    <n v="5"/>
    <s v="CM/PM Management"/>
    <x v="12"/>
    <x v="0"/>
    <x v="23"/>
    <x v="27"/>
    <x v="93"/>
    <x v="27"/>
    <s v="2024/25"/>
    <s v="24-1466"/>
    <x v="187"/>
    <n v="-25"/>
    <n v="-25"/>
    <m/>
    <m/>
    <m/>
    <n v="0"/>
    <m/>
    <m/>
    <s v="21.0"/>
    <s v="00036.0"/>
    <s v="91001"/>
    <s v="85000"/>
    <n v="5800"/>
    <n v="9431101"/>
    <n v="0"/>
    <s v="Close-out PO.  Construction management services for Workman HS.  Addendum to PO2W-23*3838 that did not roll-over into 2023/24 school year."/>
    <s v="Workman HS-5-21st Century classroom"/>
  </r>
  <r>
    <s v="Grandview-21st Century classroom-CM/PM Management"/>
    <n v="2"/>
    <s v="CM/PM Management"/>
    <x v="6"/>
    <x v="0"/>
    <x v="23"/>
    <x v="27"/>
    <x v="94"/>
    <x v="310"/>
    <s v="2023/24"/>
    <m/>
    <x v="188"/>
    <n v="0"/>
    <n v="6370"/>
    <n v="131161"/>
    <d v="2023-09-21T00:00:00"/>
    <s v="000000021224765"/>
    <n v="6370"/>
    <s v="03-121294"/>
    <m/>
    <s v="21.0"/>
    <s v="00036.0"/>
    <s v="91001"/>
    <s v="85000"/>
    <n v="6260"/>
    <n v="9121101"/>
    <n v="0.10752869682646861"/>
    <s v="Amendment to construction management services for Grandview - phase 1 &amp; 2.  Addendum to PO1-22*753.  This line item #1 (Grandview) was inadvertently finalized in BEST."/>
    <s v="Grandview-2-21st Century classroom"/>
  </r>
  <r>
    <s v="Grandview-21st Century classroom-CM/PM Management"/>
    <n v="2"/>
    <s v="CM/PM Management"/>
    <x v="6"/>
    <x v="0"/>
    <x v="23"/>
    <x v="27"/>
    <x v="94"/>
    <x v="310"/>
    <s v="2023/24"/>
    <m/>
    <x v="188"/>
    <n v="0"/>
    <n v="8360"/>
    <n v="132686"/>
    <d v="2023-09-21T00:00:00"/>
    <s v="000000021224765"/>
    <n v="8360"/>
    <s v="03-121294"/>
    <m/>
    <s v="21.0"/>
    <s v="00036.0"/>
    <s v="91001"/>
    <s v="85000"/>
    <n v="6260"/>
    <n v="9121101"/>
    <n v="0.14112086428089129"/>
    <s v="Amendment to construction management services for Grandview - phase 1 &amp; 2.  Addendum to PO1-22*753.  This line item #1 (Grandview) was inadvertently finalized in BEST."/>
    <s v="Grandview-2-21st Century classroom"/>
  </r>
  <r>
    <s v="Grandview-21st Century classroom-CM/PM Management"/>
    <n v="2"/>
    <s v="CM/PM Management"/>
    <x v="6"/>
    <x v="0"/>
    <x v="23"/>
    <x v="27"/>
    <x v="94"/>
    <x v="100"/>
    <s v="2023/24"/>
    <m/>
    <x v="188"/>
    <n v="0"/>
    <n v="7200"/>
    <n v="136008"/>
    <d v="2024-01-22T00:00:00"/>
    <s v="000000021420047"/>
    <n v="7200"/>
    <s v="03-121294"/>
    <m/>
    <s v="21.0"/>
    <s v="00036.0"/>
    <s v="91001"/>
    <s v="85000"/>
    <n v="6260"/>
    <n v="9121101"/>
    <n v="0.12153950033760973"/>
    <s v="Amendment to construction management services for Grandview - phase 1 &amp; 2.  Addendum to PO1-22*753.  This line item #1 (Grandview) was inadvertently finalized in BEST."/>
    <s v="Grandview-2-21st Century classroom"/>
  </r>
  <r>
    <s v="Grandview-21st Century classroom-CM/PM Management"/>
    <n v="2"/>
    <s v="CM/PM Management"/>
    <x v="6"/>
    <x v="0"/>
    <x v="23"/>
    <x v="27"/>
    <x v="94"/>
    <x v="100"/>
    <s v="2023/24"/>
    <m/>
    <x v="188"/>
    <n v="0"/>
    <n v="9300"/>
    <n v="137635"/>
    <d v="2024-01-22T00:00:00"/>
    <s v="000000021420047"/>
    <n v="9300"/>
    <s v="03-121294"/>
    <m/>
    <s v="21.0"/>
    <s v="00036.0"/>
    <s v="91001"/>
    <s v="85000"/>
    <n v="6260"/>
    <n v="9121101"/>
    <n v="0.15698852126941257"/>
    <s v="Amendment to construction management services for Grandview - phase 1 &amp; 2.  Addendum to PO1-22*753.  This line item #1 (Grandview) was inadvertently finalized in BEST."/>
    <s v="Grandview-2-21st Century classroom"/>
  </r>
  <r>
    <s v="Grandview-21st Century classroom-CM/PM Management"/>
    <n v="2"/>
    <s v="CM/PM Management"/>
    <x v="6"/>
    <x v="0"/>
    <x v="23"/>
    <x v="27"/>
    <x v="94"/>
    <x v="100"/>
    <s v="2023/24"/>
    <m/>
    <x v="188"/>
    <n v="40"/>
    <n v="40"/>
    <m/>
    <m/>
    <m/>
    <n v="0"/>
    <s v="03-121294"/>
    <m/>
    <s v="21.0"/>
    <s v="00036.0"/>
    <s v="91001"/>
    <s v="85000"/>
    <n v="6260"/>
    <n v="9121101"/>
    <n v="0"/>
    <s v="Amendment to construction management services for Grandview - phase 1 &amp; 2.  Addendum to PO1-22*753.  This line item #1 (Grandview) was inadvertently finalized in BEST.  Remaining balance in this PO"/>
    <s v="Grandview-2-21st Century classroom"/>
  </r>
  <r>
    <s v="Grandview-21st Century classroom-CM/PM Management"/>
    <n v="2"/>
    <s v="CM/PM Management"/>
    <x v="6"/>
    <x v="0"/>
    <x v="23"/>
    <x v="27"/>
    <x v="94"/>
    <x v="307"/>
    <s v="2023/24"/>
    <s v="24-866"/>
    <x v="188"/>
    <n v="-40"/>
    <n v="-40"/>
    <m/>
    <m/>
    <m/>
    <n v="0"/>
    <s v="03-121294"/>
    <m/>
    <s v="21.0"/>
    <s v="00036.0"/>
    <s v="91001"/>
    <s v="85000"/>
    <n v="6260"/>
    <n v="9121101"/>
    <n v="0"/>
    <s v="Amendment to construction management services for Grandview - phase 1 &amp; 2.  Addendum to PO1-22*753.  This line item #1 (Grandview) was inadvertently finalized in BEST.  Close-out PO"/>
    <s v="Grandview-2-21st Century classroom"/>
  </r>
  <r>
    <s v="Sparks MS-21st Century classroom-CM/PM Management"/>
    <n v="2"/>
    <s v="CM/PM Management"/>
    <x v="9"/>
    <x v="0"/>
    <x v="23"/>
    <x v="27"/>
    <x v="94"/>
    <x v="310"/>
    <s v="2023/24"/>
    <m/>
    <x v="188"/>
    <n v="0"/>
    <n v="8400"/>
    <n v="131161"/>
    <d v="2023-09-21T00:00:00"/>
    <s v="000000021224765"/>
    <n v="8400"/>
    <s v="03-121296"/>
    <m/>
    <s v="21.0"/>
    <s v="00036.0"/>
    <s v="91001"/>
    <s v="85000"/>
    <n v="6260"/>
    <n v="9301101"/>
    <n v="0.14179608372721134"/>
    <s v="Amendment to construction management services for Sparks MS - phase 1 &amp; 2.  Addendum to PO1-22*753.  This line item #3 (Sparks MS) was inadvertently finalized in BEST."/>
    <s v="Sparks MS-2-21st Century classroom"/>
  </r>
  <r>
    <s v="Sparks MS-21st Century classroom-CM/PM Management"/>
    <n v="2"/>
    <s v="CM/PM Management"/>
    <x v="9"/>
    <x v="0"/>
    <x v="23"/>
    <x v="27"/>
    <x v="94"/>
    <x v="310"/>
    <s v="2023/24"/>
    <m/>
    <x v="188"/>
    <n v="0"/>
    <n v="7160"/>
    <n v="132686"/>
    <d v="2023-09-21T00:00:00"/>
    <s v="000000021224765"/>
    <n v="7160"/>
    <s v="03-121296"/>
    <m/>
    <s v="21.0"/>
    <s v="00036.0"/>
    <s v="91001"/>
    <s v="85000"/>
    <n v="6260"/>
    <n v="9301101"/>
    <n v="0.12086428089128967"/>
    <s v="Amendment to construction management services for Sparks MS - phase 1 &amp; 2.  Addendum to PO1-22*753.  This line item #3 (Sparks MS) was inadvertently finalized in BEST."/>
    <s v="Sparks MS-2-21st Century classroom"/>
  </r>
  <r>
    <s v="Sparks MS-21st Century classroom-CM/PM Management"/>
    <n v="2"/>
    <s v="CM/PM Management"/>
    <x v="9"/>
    <x v="0"/>
    <x v="23"/>
    <x v="27"/>
    <x v="94"/>
    <x v="100"/>
    <s v="2023/24"/>
    <m/>
    <x v="188"/>
    <n v="0"/>
    <n v="2400"/>
    <n v="136008"/>
    <d v="2024-01-22T00:00:00"/>
    <s v="000000021420047"/>
    <n v="2400"/>
    <s v="03-121296"/>
    <m/>
    <s v="21.0"/>
    <s v="00036.0"/>
    <s v="91001"/>
    <s v="85000"/>
    <n v="6260"/>
    <n v="9301101"/>
    <n v="4.051316677920324E-2"/>
    <s v="Amendment to construction management services for Sparks MS - phase 1 &amp; 2.  Addendum to PO1-22*753.  This line item #3 (Sparks MS) was inadvertently finalized in BEST."/>
    <s v="Sparks MS-2-21st Century classroom"/>
  </r>
  <r>
    <s v="Sparks MS-21st Century classroom-CM/PM Management"/>
    <n v="2"/>
    <s v="CM/PM Management"/>
    <x v="9"/>
    <x v="0"/>
    <x v="23"/>
    <x v="27"/>
    <x v="94"/>
    <x v="100"/>
    <s v="2023/24"/>
    <m/>
    <x v="188"/>
    <n v="0"/>
    <n v="10050"/>
    <n v="137635"/>
    <d v="2024-01-22T00:00:00"/>
    <s v="000000021420047"/>
    <n v="10050"/>
    <s v="03-121296"/>
    <m/>
    <s v="21.0"/>
    <s v="00036.0"/>
    <s v="91001"/>
    <s v="85000"/>
    <n v="6260"/>
    <n v="9301101"/>
    <n v="0.16964888588791358"/>
    <s v="Amendment to construction management services for Sparks MS - phase 1 &amp; 2.  Addendum to PO1-22*753.  This line item #3 (Sparks MS) was inadvertently finalized in BEST."/>
    <s v="Sparks MS-2-21st Century classroom"/>
  </r>
  <r>
    <s v="Sparks MS-21st Century classroom-CM/PM Management"/>
    <n v="2"/>
    <s v="CM/PM Management"/>
    <x v="9"/>
    <x v="0"/>
    <x v="23"/>
    <x v="27"/>
    <x v="94"/>
    <x v="319"/>
    <s v="2023/24"/>
    <m/>
    <x v="188"/>
    <n v="48.75"/>
    <n v="48.75"/>
    <m/>
    <m/>
    <m/>
    <n v="0"/>
    <s v="03-121296"/>
    <m/>
    <s v="21.0"/>
    <s v="00036.0"/>
    <s v="91001"/>
    <s v="85000"/>
    <n v="6260"/>
    <n v="9301101"/>
    <n v="0"/>
    <s v="Amendment to construction management services for Sparks MS - phase 1 &amp; 2.  Addendum to PO1-22*753.  This line item #3 (Sparks MS) was inadvertently finalized in BEST.  Remaining balance in this PO"/>
    <s v="Sparks MS-2-21st Century classroom"/>
  </r>
  <r>
    <s v="Sparks MS-21st Century classroom-CM/PM Management"/>
    <n v="2"/>
    <s v="CM/PM Management"/>
    <x v="9"/>
    <x v="0"/>
    <x v="23"/>
    <x v="27"/>
    <x v="94"/>
    <x v="307"/>
    <s v="2023/24"/>
    <s v="24-866"/>
    <x v="188"/>
    <n v="-48.75"/>
    <n v="-48.75"/>
    <m/>
    <m/>
    <m/>
    <n v="0"/>
    <s v="03-121296"/>
    <m/>
    <s v="21.0"/>
    <s v="00036.0"/>
    <s v="91001"/>
    <s v="85000"/>
    <n v="6260"/>
    <n v="9301101"/>
    <n v="0"/>
    <s v="Amendment to construction management services for Sparks MS - phase 1 &amp; 2.  Addendum to PO1-22*753.  This line item #3 (Sparks MS) was inadvertently finalized in BEST.  Close-out PO"/>
    <s v="Sparks MS-2-21st Century classroom"/>
  </r>
  <r>
    <s v="Baldwin-21st Century classroom-CM/PM Management"/>
    <n v="3"/>
    <s v="CM/PM Management"/>
    <x v="14"/>
    <x v="0"/>
    <x v="23"/>
    <x v="27"/>
    <x v="95"/>
    <x v="80"/>
    <s v="2023/24"/>
    <m/>
    <x v="189"/>
    <n v="0"/>
    <n v="21200"/>
    <n v="141607"/>
    <d v="2024-03-08T00:00:00"/>
    <s v="000000021499017"/>
    <n v="21200"/>
    <s v="03-123988"/>
    <m/>
    <s v="21.0"/>
    <s v="00036.0"/>
    <s v="91001"/>
    <s v="85000"/>
    <n v="5800"/>
    <n v="9021101"/>
    <n v="1.1841656938261398E-2"/>
    <s v="Construction management services for Baldwin - phase B (All sites, except for the 4 high schools).  Addendum to PO1-22*334 &amp; PO2W-22*862.  JVER 24*263"/>
    <s v="Baldwin-3-21st Century classroom"/>
  </r>
  <r>
    <s v="Baldwin-21st Century classroom-CM/PM Management"/>
    <n v="3"/>
    <s v="CM/PM Management"/>
    <x v="14"/>
    <x v="0"/>
    <x v="23"/>
    <x v="27"/>
    <x v="95"/>
    <x v="80"/>
    <s v="2023/24"/>
    <m/>
    <x v="189"/>
    <n v="0"/>
    <n v="46600"/>
    <n v="141608"/>
    <d v="2024-03-08T00:00:00"/>
    <s v="000000021499017"/>
    <n v="46600"/>
    <s v="03-123988"/>
    <m/>
    <s v="21.0"/>
    <s v="00036.0"/>
    <s v="91001"/>
    <s v="85000"/>
    <n v="5800"/>
    <n v="9021101"/>
    <n v="2.6029302515234963E-2"/>
    <s v="Construction management services for Baldwin - phase B (All sites, except for the 4 high schools).  Addendum to PO1-22*334 &amp; PO2W-22*862.  JVER 24*263"/>
    <s v="Baldwin-3-21st Century classroom"/>
  </r>
  <r>
    <s v="Baldwin-21st Century classroom-CM/PM Management"/>
    <n v="3"/>
    <s v="CM/PM Management"/>
    <x v="14"/>
    <x v="0"/>
    <x v="23"/>
    <x v="27"/>
    <x v="95"/>
    <x v="80"/>
    <s v="2023/24"/>
    <m/>
    <x v="189"/>
    <n v="0"/>
    <n v="23460"/>
    <s v="141605R1"/>
    <d v="2024-03-08T00:00:00"/>
    <s v="000000021499017"/>
    <n v="23460"/>
    <s v="03-123988"/>
    <m/>
    <s v="21.0"/>
    <s v="00036.0"/>
    <s v="91001"/>
    <s v="85000"/>
    <n v="5800"/>
    <n v="9021101"/>
    <n v="1.3104022253377944E-2"/>
    <s v="Construction management services for Baldwin - phase B (All sites, except for the 4 high schools).  Addendum to PO1-22*334 &amp; PO2W-22*862.  JVER 24*263"/>
    <s v="Baldwin-3-21st Century classroom"/>
  </r>
  <r>
    <s v="Baldwin-21st Century classroom-CM/PM Management"/>
    <n v="3"/>
    <s v="CM/PM Management"/>
    <x v="14"/>
    <x v="0"/>
    <x v="23"/>
    <x v="27"/>
    <x v="95"/>
    <x v="22"/>
    <s v="2023/24"/>
    <m/>
    <x v="189"/>
    <n v="0"/>
    <n v="22700"/>
    <n v="141609"/>
    <d v="2024-03-21T00:00:00"/>
    <s v="000000021522383"/>
    <n v="22700"/>
    <s v="03-123988"/>
    <m/>
    <s v="21.0"/>
    <s v="00036.0"/>
    <s v="91001"/>
    <s v="85000"/>
    <n v="5800"/>
    <n v="9021101"/>
    <n v="1.2679510023515743E-2"/>
    <s v="Construction management services for Baldwin - phase B (All sites, except for the 4 high schools).  Addendum to PO1-22*334 &amp; PO2W-22*862.  JVER 24*338"/>
    <s v="Baldwin-3-21st Century classroom"/>
  </r>
  <r>
    <s v="Baldwin-21st Century classroom-CM/PM Management"/>
    <n v="3"/>
    <s v="CM/PM Management"/>
    <x v="14"/>
    <x v="0"/>
    <x v="23"/>
    <x v="27"/>
    <x v="95"/>
    <x v="312"/>
    <s v="2023/24"/>
    <m/>
    <x v="189"/>
    <n v="0"/>
    <n v="4760"/>
    <n v="143105"/>
    <d v="2024-04-10T00:00:00"/>
    <s v="000000021552437"/>
    <n v="4760"/>
    <s v="03-123988"/>
    <m/>
    <s v="21.0"/>
    <s v="00036.0"/>
    <s v="91001"/>
    <s v="85000"/>
    <n v="5800"/>
    <n v="9021101"/>
    <n v="2.6587871238737859E-3"/>
    <s v="Construction management services for Baldwin - phase B (All sites, except for the 4 high schools).  Addendum to PO1-22*334 &amp; PO2W-22*862.  JVER 24*338"/>
    <s v="Baldwin-3-21st Century classroom"/>
  </r>
  <r>
    <s v="Baldwin-21st Century classroom-CM/PM Management"/>
    <n v="3"/>
    <s v="CM/PM Management"/>
    <x v="14"/>
    <x v="0"/>
    <x v="23"/>
    <x v="27"/>
    <x v="95"/>
    <x v="142"/>
    <s v="2023/24"/>
    <m/>
    <x v="189"/>
    <n v="0"/>
    <n v="3440"/>
    <n v="144550"/>
    <d v="2024-05-15T00:00:00"/>
    <s v="000000021616468"/>
    <n v="3440"/>
    <s v="03-123988"/>
    <m/>
    <s v="21.0"/>
    <s v="00036.0"/>
    <s v="91001"/>
    <s v="85000"/>
    <n v="5800"/>
    <n v="9021101"/>
    <n v="1.9214764088499629E-3"/>
    <s v="Construction management services for Baldwin - phase B (All sites, except for the 4 high schools).  Addendum to PO1-22*334 &amp; PO2W-22*862.  JVER 24*338"/>
    <s v="Baldwin-3-21st Century classroom"/>
  </r>
  <r>
    <s v="Baldwin-21st Century classroom-CM/PM Management"/>
    <n v="3"/>
    <s v="CM/PM Management"/>
    <x v="14"/>
    <x v="0"/>
    <x v="23"/>
    <x v="27"/>
    <x v="95"/>
    <x v="313"/>
    <s v="2023/24"/>
    <m/>
    <x v="189"/>
    <n v="0"/>
    <n v="3970"/>
    <n v="146355"/>
    <d v="2024-06-13T00:00:00"/>
    <s v="000000021669169"/>
    <n v="3970"/>
    <s v="03-123988"/>
    <m/>
    <s v="21.0"/>
    <s v="00036.0"/>
    <s v="91001"/>
    <s v="85000"/>
    <n v="5800"/>
    <n v="9021101"/>
    <n v="2.217517832306498E-3"/>
    <s v="Construction management services for Baldwin - phase B (All sites, except for the 4 high schools).  Addendum to PO1-22*334 &amp; PO2W-22*862.  JVER 25*35"/>
    <s v="Baldwin-3-21st Century classroom"/>
  </r>
  <r>
    <s v="Baldwin-21st Century classroom-CM/PM Management"/>
    <n v="3"/>
    <s v="CM/PM Management"/>
    <x v="14"/>
    <x v="0"/>
    <x v="23"/>
    <x v="27"/>
    <x v="95"/>
    <x v="314"/>
    <s v="2023/24"/>
    <m/>
    <x v="189"/>
    <n v="0"/>
    <n v="4760"/>
    <n v="148295"/>
    <d v="2024-06-27T00:00:00"/>
    <s v="000000021692835"/>
    <n v="4760"/>
    <s v="03-123988"/>
    <m/>
    <s v="21.0"/>
    <s v="00036.0"/>
    <s v="91001"/>
    <s v="85000"/>
    <n v="5800"/>
    <n v="9021101"/>
    <n v="2.6587871238737859E-3"/>
    <s v="Construction management services for Baldwin - phase B (All sites, except for the 4 high schools).  Addendum to PO1-22*334 &amp; PO2W-22*862.  JVER 25*35"/>
    <s v="Baldwin-3-21st Century classroom"/>
  </r>
  <r>
    <s v="Baldwin-21st Century classroom-CM/PM Management"/>
    <n v="3"/>
    <s v="CM/PM Management"/>
    <x v="14"/>
    <x v="0"/>
    <x v="23"/>
    <x v="27"/>
    <x v="95"/>
    <x v="315"/>
    <s v="2023/24"/>
    <m/>
    <x v="189"/>
    <n v="0"/>
    <n v="3370"/>
    <n v="150087"/>
    <d v="2024-07-19T00:00:00"/>
    <s v="000000021731149"/>
    <n v="3370"/>
    <s v="03-123988"/>
    <m/>
    <s v="21.0"/>
    <s v="00036.0"/>
    <s v="91001"/>
    <s v="85000"/>
    <n v="5800"/>
    <n v="9021101"/>
    <n v="1.8823765982047601E-3"/>
    <s v="Construction management services for Baldwin - phase B (All sites, except for the 4 high schools).  Addendum to PO1-22*334 &amp; PO2W-22*862. JVER 25*35"/>
    <s v="Baldwin-3-21st Century classroom"/>
  </r>
  <r>
    <s v="Baldwin-21st Century classroom-CM/PM Management"/>
    <n v="3"/>
    <s v="CM/PM Management"/>
    <x v="14"/>
    <x v="0"/>
    <x v="23"/>
    <x v="27"/>
    <x v="95"/>
    <x v="316"/>
    <s v="2024/25"/>
    <m/>
    <x v="189"/>
    <n v="0"/>
    <n v="3635"/>
    <n v="152523"/>
    <d v="2024-09-04T00:00:00"/>
    <s v="000000021784504"/>
    <n v="3635"/>
    <s v="03-123988"/>
    <m/>
    <s v="21.0"/>
    <s v="00036.0"/>
    <s v="91001"/>
    <s v="85000"/>
    <n v="5800"/>
    <n v="9021101"/>
    <n v="2.0303973099330278E-3"/>
    <s v="Construction management services for Baldwin - phase B (All sites, except for the 4 high schools).  Addendum to PO1-22*334 &amp; PO2W-22*862. JVER 25*98"/>
    <s v="Baldwin-3-21st Century classroom"/>
  </r>
  <r>
    <s v="Baldwin-21st Century classroom-CM/PM Management"/>
    <n v="3"/>
    <s v="CM/PM Management"/>
    <x v="14"/>
    <x v="0"/>
    <x v="23"/>
    <x v="27"/>
    <x v="95"/>
    <x v="320"/>
    <s v="2024/25"/>
    <m/>
    <x v="189"/>
    <n v="0"/>
    <n v="5317.5"/>
    <n v="154507"/>
    <d v="2024-09-16T00:00:00"/>
    <s v="000000021802308"/>
    <n v="5317.5"/>
    <s v="03-123988"/>
    <m/>
    <s v="21.0"/>
    <s v="00036.0"/>
    <s v="91001"/>
    <s v="85000"/>
    <n v="5800"/>
    <n v="9021101"/>
    <n v="2.9701891872266502E-3"/>
    <s v="Construction management services for Baldwin - phase B (All sites, except for the 4 high schools).  Addendum to PO1-22*334 &amp; PO2W-22*862. JVER 25*98"/>
    <s v="Baldwin-3-21st Century classroom"/>
  </r>
  <r>
    <s v="California-21st Century classroom-CM/PM Management"/>
    <n v="3"/>
    <s v="CM/PM Management"/>
    <x v="15"/>
    <x v="0"/>
    <x v="23"/>
    <x v="27"/>
    <x v="95"/>
    <x v="80"/>
    <s v="2023/24"/>
    <m/>
    <x v="189"/>
    <n v="0"/>
    <n v="23840"/>
    <n v="141607"/>
    <d v="2024-03-08T00:00:00"/>
    <s v="000000021499017"/>
    <n v="23840"/>
    <s v="03-123989"/>
    <m/>
    <s v="21.0"/>
    <s v="00036.0"/>
    <s v="91001"/>
    <s v="85000"/>
    <n v="5800"/>
    <n v="9041101"/>
    <n v="1.3316278368309046E-2"/>
    <s v="Construction management services for California - phase B (All sites, except for the 4 high schools).  Addendum to PO1-22*334 &amp; PO2W-22*862. JVER 24*263"/>
    <s v="California-3-21st Century classroom"/>
  </r>
  <r>
    <s v="California-21st Century classroom-CM/PM Management"/>
    <n v="3"/>
    <s v="CM/PM Management"/>
    <x v="15"/>
    <x v="0"/>
    <x v="23"/>
    <x v="27"/>
    <x v="95"/>
    <x v="80"/>
    <s v="2023/24"/>
    <m/>
    <x v="189"/>
    <n v="0"/>
    <n v="4920"/>
    <n v="141608"/>
    <d v="2024-03-08T00:00:00"/>
    <s v="000000021499017"/>
    <n v="4920"/>
    <s v="03-123989"/>
    <m/>
    <s v="21.0"/>
    <s v="00036.0"/>
    <s v="91001"/>
    <s v="85000"/>
    <n v="5800"/>
    <n v="9041101"/>
    <n v="2.7481581196342492E-3"/>
    <s v="Construction management services for California - phase B (All sites, except for the 4 high schools).  Addendum to PO1-22*334 &amp; PO2W-22*862. JVER 24*263"/>
    <s v="California-3-21st Century classroom"/>
  </r>
  <r>
    <s v="California-21st Century classroom-CM/PM Management"/>
    <n v="3"/>
    <s v="CM/PM Management"/>
    <x v="15"/>
    <x v="0"/>
    <x v="23"/>
    <x v="27"/>
    <x v="95"/>
    <x v="80"/>
    <s v="2023/24"/>
    <m/>
    <x v="189"/>
    <n v="0"/>
    <n v="24890"/>
    <s v="141605R1"/>
    <d v="2024-03-08T00:00:00"/>
    <s v="000000021499017"/>
    <n v="24890"/>
    <s v="03-123989"/>
    <m/>
    <s v="21.0"/>
    <s v="00036.0"/>
    <s v="91001"/>
    <s v="85000"/>
    <n v="5800"/>
    <n v="9041101"/>
    <n v="1.3902775527987086E-2"/>
    <s v="Construction management services for California - phase B (All sites, except for the 4 high schools).  Addendum to PO1-22*334 &amp; PO2W-22*862.  JVER 24*263"/>
    <s v="California-3-21st Century classroom"/>
  </r>
  <r>
    <s v="California-21st Century classroom-CM/PM Management"/>
    <n v="3"/>
    <s v="CM/PM Management"/>
    <x v="15"/>
    <x v="0"/>
    <x v="23"/>
    <x v="27"/>
    <x v="95"/>
    <x v="22"/>
    <s v="2023/24"/>
    <m/>
    <x v="189"/>
    <n v="0"/>
    <n v="12880"/>
    <n v="141609"/>
    <d v="2024-03-21T00:00:00"/>
    <s v="000000021522383"/>
    <n v="12880"/>
    <s v="03-123989"/>
    <m/>
    <s v="21.0"/>
    <s v="00036.0"/>
    <s v="91001"/>
    <s v="85000"/>
    <n v="5800"/>
    <n v="9041101"/>
    <n v="7.1943651587173026E-3"/>
    <s v="Construction management services for California - phase B (All sites, except for the 4 high schools).  Addendum to PO1-22*334 &amp; PO2W-22*862.  JVER 24*338"/>
    <s v="California-3-21st Century classroom"/>
  </r>
  <r>
    <s v="California-21st Century classroom-CM/PM Management"/>
    <n v="3"/>
    <s v="CM/PM Management"/>
    <x v="15"/>
    <x v="0"/>
    <x v="23"/>
    <x v="27"/>
    <x v="95"/>
    <x v="312"/>
    <s v="2023/24"/>
    <m/>
    <x v="189"/>
    <n v="0"/>
    <n v="5025"/>
    <n v="143105"/>
    <d v="2024-04-10T00:00:00"/>
    <s v="000000021552437"/>
    <n v="5025"/>
    <s v="03-123989"/>
    <m/>
    <s v="21.0"/>
    <s v="00036.0"/>
    <s v="91001"/>
    <s v="85000"/>
    <n v="5800"/>
    <n v="9041101"/>
    <n v="2.8068078356020534E-3"/>
    <s v="Construction management services for California - phase B (All sites, except for the 4 high schools).  Addendum to PO1-22*334 &amp; PO2W-22*862.  JVER 24*338"/>
    <s v="California-3-21st Century classroom"/>
  </r>
  <r>
    <s v="California-21st Century classroom-CM/PM Management"/>
    <n v="3"/>
    <s v="CM/PM Management"/>
    <x v="15"/>
    <x v="0"/>
    <x v="23"/>
    <x v="27"/>
    <x v="95"/>
    <x v="142"/>
    <s v="2023/24"/>
    <m/>
    <x v="189"/>
    <n v="0"/>
    <n v="7230"/>
    <n v="144550"/>
    <d v="2024-05-15T00:00:00"/>
    <s v="000000021616468"/>
    <n v="7230"/>
    <s v="03-123989"/>
    <m/>
    <s v="21.0"/>
    <s v="00036.0"/>
    <s v="91001"/>
    <s v="85000"/>
    <n v="5800"/>
    <n v="9041101"/>
    <n v="4.0384518709259392E-3"/>
    <s v="Construction management services for California - phase B (All sites, except for the 4 high schools).  Addendum to PO1-22*334 &amp; PO2W-22*862.  JVER 24*338"/>
    <s v="California-3-21st Century classroom"/>
  </r>
  <r>
    <s v="California-21st Century classroom-CM/PM Management"/>
    <n v="3"/>
    <s v="CM/PM Management"/>
    <x v="15"/>
    <x v="0"/>
    <x v="23"/>
    <x v="27"/>
    <x v="95"/>
    <x v="313"/>
    <s v="2023/24"/>
    <m/>
    <x v="189"/>
    <n v="0"/>
    <n v="9145"/>
    <n v="146355"/>
    <d v="2024-06-13T00:00:00"/>
    <s v="000000021669169"/>
    <n v="9145"/>
    <s v="03-123989"/>
    <m/>
    <s v="21.0"/>
    <s v="00036.0"/>
    <s v="91001"/>
    <s v="85000"/>
    <n v="5800"/>
    <n v="9041101"/>
    <n v="5.1081109764339857E-3"/>
    <s v="Construction management services for California - phase B (All sites, except for the 4 high schools).  Addendum to PO1-22*334 &amp; PO2W-22*862.  JVER 25*35"/>
    <s v="California-3-21st Century classroom"/>
  </r>
  <r>
    <s v="California-21st Century classroom-CM/PM Management"/>
    <n v="3"/>
    <s v="CM/PM Management"/>
    <x v="15"/>
    <x v="0"/>
    <x v="23"/>
    <x v="27"/>
    <x v="95"/>
    <x v="314"/>
    <s v="2023/24"/>
    <m/>
    <x v="189"/>
    <n v="0"/>
    <n v="6025"/>
    <n v="148295"/>
    <d v="2024-06-27T00:00:00"/>
    <s v="000000021692835"/>
    <n v="6025"/>
    <s v="03-123989"/>
    <m/>
    <s v="21.0"/>
    <s v="00036.0"/>
    <s v="91001"/>
    <s v="85000"/>
    <n v="5800"/>
    <n v="9041101"/>
    <n v="3.3653765591049496E-3"/>
    <s v="Construction management services for California - phase B (All sites, except for the 4 high schools).  Addendum to PO1-22*334 &amp; PO2W-22*862.  JVER 25*35"/>
    <s v="California-3-21st Century classroom"/>
  </r>
  <r>
    <s v="California-21st Century classroom-CM/PM Management"/>
    <n v="3"/>
    <s v="CM/PM Management"/>
    <x v="15"/>
    <x v="0"/>
    <x v="23"/>
    <x v="27"/>
    <x v="95"/>
    <x v="315"/>
    <s v="2023/24"/>
    <m/>
    <x v="189"/>
    <n v="0"/>
    <n v="3840"/>
    <n v="150087"/>
    <d v="2024-07-19T00:00:00"/>
    <s v="000000021731149"/>
    <n v="3840"/>
    <s v="03-123989"/>
    <m/>
    <s v="21.0"/>
    <s v="00036.0"/>
    <s v="91001"/>
    <s v="85000"/>
    <n v="5800"/>
    <n v="9041101"/>
    <n v="2.1449038982511211E-3"/>
    <s v="Construction management services for California - phase B (All sites, except for the 4 high schools).  Addendum to PO1-22*334 &amp; PO2W-22*862.  JVER 25*35"/>
    <s v="California-3-21st Century classroom"/>
  </r>
  <r>
    <s v="California-21st Century classroom-CM/PM Management"/>
    <n v="3"/>
    <s v="CM/PM Management"/>
    <x v="15"/>
    <x v="0"/>
    <x v="23"/>
    <x v="27"/>
    <x v="95"/>
    <x v="316"/>
    <s v="2024/25"/>
    <m/>
    <x v="189"/>
    <n v="0"/>
    <n v="2725"/>
    <n v="152523"/>
    <d v="2024-09-04T00:00:00"/>
    <s v="000000021784504"/>
    <n v="2725"/>
    <s v="03-123989"/>
    <m/>
    <s v="21.0"/>
    <s v="00036.0"/>
    <s v="91001"/>
    <s v="85000"/>
    <n v="5800"/>
    <n v="9041101"/>
    <n v="1.5220997715453921E-3"/>
    <s v="Construction management services for California - phase B (All sites, except for the 4 high schools).  Addendum to PO1-22*334 &amp; PO2W-22*862. JVER 25*98"/>
    <s v="California-3-21st Century classroom"/>
  </r>
  <r>
    <s v="California-21st Century classroom-CM/PM Management"/>
    <n v="3"/>
    <s v="CM/PM Management"/>
    <x v="15"/>
    <x v="0"/>
    <x v="23"/>
    <x v="27"/>
    <x v="95"/>
    <x v="320"/>
    <s v="2024/25"/>
    <m/>
    <x v="189"/>
    <n v="0"/>
    <n v="5130"/>
    <n v="154507"/>
    <d v="2024-09-16T00:00:00"/>
    <s v="000000021802308"/>
    <n v="5130"/>
    <s v="03-123989"/>
    <m/>
    <s v="21.0"/>
    <s v="00036.0"/>
    <s v="91001"/>
    <s v="85000"/>
    <n v="5800"/>
    <n v="9041101"/>
    <n v="2.8654575515698576E-3"/>
    <s v="Construction management services for California - phase B (All sites, except for the 4 high schools).  Addendum to PO1-22*334 &amp; PO2W-22*862.  JVER 25*98"/>
    <s v="California-3-21st Century classroom"/>
  </r>
  <r>
    <s v="Fairgrove-21st Century classroom-CM/PM Management"/>
    <n v="4"/>
    <s v="CM/PM Management"/>
    <x v="20"/>
    <x v="0"/>
    <x v="23"/>
    <x v="27"/>
    <x v="95"/>
    <x v="80"/>
    <s v="2023/24"/>
    <m/>
    <x v="189"/>
    <n v="0"/>
    <n v="640"/>
    <n v="141608"/>
    <d v="2024-03-08T00:00:00"/>
    <s v="000000021499017"/>
    <n v="640"/>
    <s v="03-124582"/>
    <m/>
    <s v="21.0"/>
    <s v="00036.0"/>
    <s v="91001"/>
    <s v="85000"/>
    <n v="5800"/>
    <n v="9091101"/>
    <n v="3.5748398304185356E-4"/>
    <s v="Construction management services for Fairgrove - phase B (All sites, except for the 4 high schools).  Addendum to PO1-22*334 &amp; PO2W-22*862.  JVER 24*263"/>
    <s v="Fairgrove-4-21st Century classroom"/>
  </r>
  <r>
    <s v="Fairgrove-21st Century classroom-CM/PM Management"/>
    <n v="4"/>
    <s v="CM/PM Management"/>
    <x v="20"/>
    <x v="0"/>
    <x v="23"/>
    <x v="27"/>
    <x v="95"/>
    <x v="22"/>
    <s v="2023/24"/>
    <m/>
    <x v="189"/>
    <n v="0"/>
    <n v="780"/>
    <n v="141609"/>
    <d v="2024-03-21T00:00:00"/>
    <s v="000000021522383"/>
    <n v="780"/>
    <s v="03-124582"/>
    <m/>
    <s v="21.0"/>
    <s v="00036.0"/>
    <s v="91001"/>
    <s v="85000"/>
    <n v="5800"/>
    <n v="9091101"/>
    <n v="4.3568360433225901E-4"/>
    <s v="Construction management services for Fairgrove - phase B (All sites, except for the 4 high schools).  Addendum to PO1-22*334 &amp; PO2W-22*862.  JVER 24*338"/>
    <s v="Fairgrove-4-21st Century classroom"/>
  </r>
  <r>
    <s v="Fairgrove-21st Century classroom-CM/PM Management"/>
    <n v="4"/>
    <s v="CM/PM Management"/>
    <x v="20"/>
    <x v="0"/>
    <x v="23"/>
    <x v="27"/>
    <x v="95"/>
    <x v="312"/>
    <s v="2023/24"/>
    <m/>
    <x v="189"/>
    <n v="0"/>
    <n v="2800"/>
    <n v="143105"/>
    <d v="2024-04-10T00:00:00"/>
    <s v="000000021552437"/>
    <n v="2800"/>
    <s v="03-124582"/>
    <m/>
    <s v="21.0"/>
    <s v="00036.0"/>
    <s v="91001"/>
    <s v="85000"/>
    <n v="5800"/>
    <n v="9091101"/>
    <n v="1.5639924258081092E-3"/>
    <s v="Construction management services for Fairgrove - phase B (All sites, except for the 4 high schools).  Addendum to PO1-22*334 &amp; PO2W-22*862.  JVER 24*338"/>
    <s v="Fairgrove-4-21st Century classroom"/>
  </r>
  <r>
    <s v="Fairgrove-21st Century classroom-CM/PM Management"/>
    <n v="4"/>
    <s v="CM/PM Management"/>
    <x v="20"/>
    <x v="0"/>
    <x v="23"/>
    <x v="27"/>
    <x v="95"/>
    <x v="142"/>
    <s v="2023/24"/>
    <m/>
    <x v="189"/>
    <n v="0"/>
    <n v="5170"/>
    <n v="144550"/>
    <d v="2024-05-15T00:00:00"/>
    <s v="000000021616468"/>
    <n v="5170"/>
    <s v="03-124582"/>
    <m/>
    <s v="21.0"/>
    <s v="00036.0"/>
    <s v="91001"/>
    <s v="85000"/>
    <n v="5800"/>
    <n v="9091101"/>
    <n v="2.8878003005099731E-3"/>
    <s v="Construction management services for Fairgrove - phase B (All sites, except for the 4 high schools).  Addendum to PO1-22*334 &amp; PO2W-22*862.  JVER 24*338"/>
    <s v="Fairgrove-4-21st Century classroom"/>
  </r>
  <r>
    <s v="Fairgrove-21st Century classroom-CM/PM Management"/>
    <n v="4"/>
    <s v="CM/PM Management"/>
    <x v="20"/>
    <x v="0"/>
    <x v="23"/>
    <x v="27"/>
    <x v="95"/>
    <x v="313"/>
    <s v="2023/24"/>
    <m/>
    <x v="189"/>
    <n v="0"/>
    <n v="7670"/>
    <n v="146355"/>
    <d v="2024-06-13T00:00:00"/>
    <s v="000000021669169"/>
    <n v="7670"/>
    <s v="03-124582"/>
    <m/>
    <s v="21.0"/>
    <s v="00036.0"/>
    <s v="91001"/>
    <s v="85000"/>
    <n v="5800"/>
    <n v="9091101"/>
    <n v="4.2842221092672141E-3"/>
    <s v="Construction management services for Fairgrove - phase B (All sites, except for the 4 high schools).  Addendum to PO1-22*334 &amp; PO2W-22*862.  JVER 25*35"/>
    <s v="Fairgrove-4-21st Century classroom"/>
  </r>
  <r>
    <s v="Fairgrove-21st Century classroom-CM/PM Management"/>
    <n v="4"/>
    <s v="CM/PM Management"/>
    <x v="20"/>
    <x v="0"/>
    <x v="23"/>
    <x v="27"/>
    <x v="95"/>
    <x v="314"/>
    <s v="2023/24"/>
    <m/>
    <x v="189"/>
    <n v="0"/>
    <n v="10055"/>
    <n v="148295"/>
    <d v="2024-06-27T00:00:00"/>
    <s v="000000021692835"/>
    <n v="10055"/>
    <s v="03-124582"/>
    <m/>
    <s v="21.0"/>
    <s v="00036.0"/>
    <s v="91001"/>
    <s v="85000"/>
    <n v="5800"/>
    <n v="9091101"/>
    <n v="5.6164085148216209E-3"/>
    <s v="Construction management services for Fairgrove - phase B (All sites, except for the 4 high schools).  Addendum to PO1-22*334 &amp; PO2W-22*862.  JVER 25*35"/>
    <s v="Fairgrove-4-21st Century classroom"/>
  </r>
  <r>
    <s v="Fairgrove-21st Century classroom-CM/PM Management"/>
    <n v="4"/>
    <s v="CM/PM Management"/>
    <x v="20"/>
    <x v="0"/>
    <x v="23"/>
    <x v="27"/>
    <x v="95"/>
    <x v="315"/>
    <s v="2023/24"/>
    <m/>
    <x v="189"/>
    <n v="0"/>
    <n v="7415"/>
    <n v="150087"/>
    <d v="2024-07-19T00:00:00"/>
    <s v="000000021731149"/>
    <n v="7415"/>
    <s v="03-124582"/>
    <m/>
    <s v="21.0"/>
    <s v="00036.0"/>
    <s v="91001"/>
    <s v="85000"/>
    <n v="5800"/>
    <n v="9091101"/>
    <n v="4.1417870847739752E-3"/>
    <s v="Construction management services for Fairgrove - phase B (All sites, except for the 4 high schools).  Addendum to PO1-22*334 &amp; PO2W-22*862.  JVER 25*35"/>
    <s v="Fairgrove-4-21st Century classroom"/>
  </r>
  <r>
    <s v="Fairgrove-21st Century classroom-CM/PM Management"/>
    <n v="4"/>
    <s v="CM/PM Management"/>
    <x v="20"/>
    <x v="0"/>
    <x v="23"/>
    <x v="27"/>
    <x v="95"/>
    <x v="316"/>
    <s v="2024/25"/>
    <m/>
    <x v="189"/>
    <n v="0"/>
    <n v="8595"/>
    <n v="152523"/>
    <d v="2024-09-04T00:00:00"/>
    <s v="000000021784504"/>
    <n v="8595"/>
    <s v="03-124582"/>
    <m/>
    <s v="21.0"/>
    <s v="00036.0"/>
    <s v="91001"/>
    <s v="85000"/>
    <n v="5800"/>
    <n v="9091101"/>
    <n v="4.8008981785073925E-3"/>
    <s v="Construction management services for Fairgrove - phase B (All sites, except for the 4 high schools).  Addendum to PO1-22*334 &amp; PO2W-22*862.  JVER 25*98"/>
    <s v="Fairgrove-4-21st Century classroom"/>
  </r>
  <r>
    <s v="Fairgrove-21st Century classroom-CM/PM Management"/>
    <n v="4"/>
    <s v="CM/PM Management"/>
    <x v="20"/>
    <x v="0"/>
    <x v="23"/>
    <x v="27"/>
    <x v="95"/>
    <x v="320"/>
    <s v="2024/25"/>
    <m/>
    <x v="189"/>
    <n v="0"/>
    <n v="5450"/>
    <n v="154507"/>
    <d v="2024-09-16T00:00:00"/>
    <s v="000000021802308"/>
    <n v="5450"/>
    <s v="03-124582"/>
    <m/>
    <s v="21.0"/>
    <s v="00036.0"/>
    <s v="91001"/>
    <s v="85000"/>
    <n v="5800"/>
    <n v="9091101"/>
    <n v="3.0441995430907842E-3"/>
    <s v="Construction management services for Fairgrove - phase B (All sites, except for the 4 high schools).  Addendum to PO1-22*334 &amp; PO2W-22*862.  JVER 25*98"/>
    <s v="Fairgrove-4-21st Century classroom"/>
  </r>
  <r>
    <s v="Grazide-21st Century classroom-CM/PM Management"/>
    <n v="3"/>
    <s v="CM/PM Management"/>
    <x v="16"/>
    <x v="0"/>
    <x v="23"/>
    <x v="27"/>
    <x v="95"/>
    <x v="80"/>
    <s v="2023/24"/>
    <m/>
    <x v="189"/>
    <n v="0"/>
    <n v="11420"/>
    <n v="141607"/>
    <d v="2024-03-08T00:00:00"/>
    <s v="000000021499017"/>
    <n v="11420"/>
    <s v="03-124133"/>
    <m/>
    <s v="21.0"/>
    <s v="00036.0"/>
    <s v="91001"/>
    <s v="85000"/>
    <n v="5800"/>
    <n v="9131101"/>
    <n v="6.3788548224030742E-3"/>
    <s v="Construction management services for Grazide - phase B (All sites, except for the 4 high schools).  Addendum to PO1-22*334 &amp; PO2W-22*862.  JVER 24*263"/>
    <s v="Grazide-3-21st Century classroom"/>
  </r>
  <r>
    <s v="Grazide-21st Century classroom-CM/PM Management"/>
    <n v="3"/>
    <s v="CM/PM Management"/>
    <x v="16"/>
    <x v="0"/>
    <x v="23"/>
    <x v="27"/>
    <x v="95"/>
    <x v="80"/>
    <s v="2023/24"/>
    <m/>
    <x v="189"/>
    <n v="0"/>
    <n v="2550"/>
    <n v="141608"/>
    <d v="2024-03-08T00:00:00"/>
    <s v="000000021499017"/>
    <n v="2550"/>
    <s v="03-124133"/>
    <m/>
    <s v="21.0"/>
    <s v="00036.0"/>
    <s v="91001"/>
    <s v="85000"/>
    <n v="5800"/>
    <n v="9131101"/>
    <n v="1.4243502449323854E-3"/>
    <s v="Construction management services for Grazide - phase B (All sites, except for the 4 high schools).  Addendum to PO1-22*334 &amp; PO2W-22*862.  JVER 24*263"/>
    <s v="Grazide-3-21st Century classroom"/>
  </r>
  <r>
    <s v="Grazide-21st Century classroom-CM/PM Management"/>
    <n v="3"/>
    <s v="CM/PM Management"/>
    <x v="16"/>
    <x v="0"/>
    <x v="23"/>
    <x v="27"/>
    <x v="95"/>
    <x v="80"/>
    <s v="2023/24"/>
    <m/>
    <x v="189"/>
    <n v="0"/>
    <n v="5710"/>
    <s v="141605R1"/>
    <d v="2024-03-08T00:00:00"/>
    <s v="000000021499017"/>
    <n v="5710"/>
    <s v="03-124133"/>
    <m/>
    <s v="21.0"/>
    <s v="00036.0"/>
    <s v="91001"/>
    <s v="85000"/>
    <n v="5800"/>
    <n v="9131101"/>
    <n v="3.1894274112015371E-3"/>
    <s v="Construction management services for Grazide - phase B (All sites, except for the 4 high schools).  Addendum to PO1-22*334 &amp; PO2W-22*862.  JVER 24*263"/>
    <s v="Grazide-3-21st Century classroom"/>
  </r>
  <r>
    <s v="Grazide-21st Century classroom-CM/PM Management"/>
    <n v="3"/>
    <s v="CM/PM Management"/>
    <x v="16"/>
    <x v="0"/>
    <x v="23"/>
    <x v="27"/>
    <x v="95"/>
    <x v="22"/>
    <s v="2023/24"/>
    <m/>
    <x v="189"/>
    <n v="0"/>
    <n v="7050"/>
    <n v="141609"/>
    <d v="2024-03-21T00:00:00"/>
    <s v="000000021522383"/>
    <n v="7050"/>
    <s v="03-124133"/>
    <m/>
    <s v="21.0"/>
    <s v="00036.0"/>
    <s v="91001"/>
    <s v="85000"/>
    <n v="5800"/>
    <n v="9131101"/>
    <n v="3.9379095006954181E-3"/>
    <s v="Construction management services for Grazide - phase B (All sites, except for the 4 high schools).  Addendum to PO1-22*334 &amp; PO2W-22*862.  JVER 24*338"/>
    <s v="Grazide-3-21st Century classroom"/>
  </r>
  <r>
    <s v="Grazide-21st Century classroom-CM/PM Management"/>
    <n v="3"/>
    <s v="CM/PM Management"/>
    <x v="16"/>
    <x v="0"/>
    <x v="23"/>
    <x v="27"/>
    <x v="95"/>
    <x v="312"/>
    <s v="2023/24"/>
    <m/>
    <x v="189"/>
    <n v="0"/>
    <n v="13050"/>
    <n v="143105"/>
    <d v="2024-04-10T00:00:00"/>
    <s v="000000021552437"/>
    <n v="13050"/>
    <s v="03-124133"/>
    <m/>
    <s v="21.0"/>
    <s v="00036.0"/>
    <s v="91001"/>
    <s v="85000"/>
    <n v="5800"/>
    <n v="9131101"/>
    <n v="7.2893218417127955E-3"/>
    <s v="Construction management services for Grazide - phase B (All sites, except for the 4 high schools).  Addendum to PO1-22*334 &amp; PO2W-22*862.  JVER 24*338"/>
    <s v="Grazide-3-21st Century classroom"/>
  </r>
  <r>
    <s v="Grazide-21st Century classroom-CM/PM Management"/>
    <n v="3"/>
    <s v="CM/PM Management"/>
    <x v="16"/>
    <x v="0"/>
    <x v="23"/>
    <x v="27"/>
    <x v="95"/>
    <x v="142"/>
    <s v="2023/24"/>
    <m/>
    <x v="189"/>
    <n v="0"/>
    <n v="11430"/>
    <n v="144550"/>
    <d v="2024-05-15T00:00:00"/>
    <s v="000000021616468"/>
    <n v="11430"/>
    <s v="03-124133"/>
    <m/>
    <s v="21.0"/>
    <s v="00036.0"/>
    <s v="91001"/>
    <s v="85000"/>
    <n v="5800"/>
    <n v="9131101"/>
    <n v="6.3844405096381033E-3"/>
    <s v="Construction management services for Grazide - phase B (All sites, except for the 4 high schools).  Addendum to PO1-22*334 &amp; PO2W-22*862.  JVER 24*338"/>
    <s v="Grazide-3-21st Century classroom"/>
  </r>
  <r>
    <s v="Grazide-21st Century classroom-CM/PM Management"/>
    <n v="3"/>
    <s v="CM/PM Management"/>
    <x v="16"/>
    <x v="0"/>
    <x v="23"/>
    <x v="27"/>
    <x v="95"/>
    <x v="313"/>
    <s v="2023/24"/>
    <m/>
    <x v="189"/>
    <n v="0"/>
    <n v="5390"/>
    <n v="146355"/>
    <d v="2024-06-13T00:00:00"/>
    <s v="000000021669169"/>
    <n v="5390"/>
    <s v="03-124133"/>
    <m/>
    <s v="21.0"/>
    <s v="00036.0"/>
    <s v="91001"/>
    <s v="85000"/>
    <n v="5800"/>
    <n v="9131101"/>
    <n v="3.0106854196806105E-3"/>
    <s v="Construction management services for Grazide - phase B (All sites, except for the 4 high schools).  Addendum to PO1-22*334 &amp; PO2W-22*862.  JVER 25*35"/>
    <s v="Grazide-3-21st Century classroom"/>
  </r>
  <r>
    <s v="Grazide-21st Century classroom-CM/PM Management"/>
    <n v="3"/>
    <s v="CM/PM Management"/>
    <x v="16"/>
    <x v="0"/>
    <x v="23"/>
    <x v="27"/>
    <x v="95"/>
    <x v="314"/>
    <s v="2023/24"/>
    <m/>
    <x v="189"/>
    <n v="0"/>
    <n v="4400"/>
    <n v="148295"/>
    <d v="2024-06-27T00:00:00"/>
    <s v="000000021692835"/>
    <n v="4400"/>
    <s v="03-124133"/>
    <m/>
    <s v="21.0"/>
    <s v="00036.0"/>
    <s v="91001"/>
    <s v="85000"/>
    <n v="5800"/>
    <n v="9131101"/>
    <n v="2.4577023834127434E-3"/>
    <s v="Construction management services for Grazide - phase B (All sites, except for the 4 high schools).  Addendum to PO1-22*334 &amp; PO2W-22*862.  JVER 25*35"/>
    <s v="Grazide-3-21st Century classroom"/>
  </r>
  <r>
    <s v="Grazide-21st Century classroom-CM/PM Management"/>
    <n v="3"/>
    <s v="CM/PM Management"/>
    <x v="16"/>
    <x v="0"/>
    <x v="23"/>
    <x v="27"/>
    <x v="95"/>
    <x v="315"/>
    <s v="2023/24"/>
    <m/>
    <x v="189"/>
    <n v="0"/>
    <n v="4110"/>
    <n v="150087"/>
    <d v="2024-07-19T00:00:00"/>
    <s v="000000021731149"/>
    <n v="4110"/>
    <s v="03-124133"/>
    <m/>
    <s v="21.0"/>
    <s v="00036.0"/>
    <s v="91001"/>
    <s v="85000"/>
    <n v="5800"/>
    <n v="9131101"/>
    <n v="2.2957174535969032E-3"/>
    <s v="Construction management services for Grazide - phase B (All sites, except for the 4 high schools).  Addendum to PO1-22*334 &amp; PO2W-22*862.  JVER 25*35"/>
    <s v="Grazide-3-21st Century classroom"/>
  </r>
  <r>
    <s v="Grazide-21st Century classroom-CM/PM Management"/>
    <n v="3"/>
    <s v="CM/PM Management"/>
    <x v="16"/>
    <x v="0"/>
    <x v="23"/>
    <x v="27"/>
    <x v="95"/>
    <x v="316"/>
    <s v="2024/25"/>
    <m/>
    <x v="189"/>
    <n v="0"/>
    <n v="1140"/>
    <n v="152523"/>
    <d v="2024-09-04T00:00:00"/>
    <s v="000000021784504"/>
    <n v="1140"/>
    <s v="03-124133"/>
    <m/>
    <s v="21.0"/>
    <s v="00036.0"/>
    <s v="91001"/>
    <s v="85000"/>
    <n v="5800"/>
    <n v="9131101"/>
    <n v="6.3676834479330167E-4"/>
    <s v="Construction management services for Grazide - phase B (All sites, except for the 4 high schools).  Addendum to PO1-22*334 &amp; PO2W-22*862.  JVER 25*98"/>
    <s v="Grazide-3-21st Century classroom"/>
  </r>
  <r>
    <s v="Grazide-21st Century classroom-CM/PM Management"/>
    <n v="3"/>
    <s v="CM/PM Management"/>
    <x v="16"/>
    <x v="0"/>
    <x v="23"/>
    <x v="27"/>
    <x v="95"/>
    <x v="320"/>
    <s v="2024/25"/>
    <m/>
    <x v="189"/>
    <n v="0"/>
    <n v="8475"/>
    <n v="154507"/>
    <d v="2024-09-16T00:00:00"/>
    <s v="000000021802308"/>
    <n v="8475"/>
    <s v="03-124133"/>
    <m/>
    <s v="21.0"/>
    <s v="00036.0"/>
    <s v="91001"/>
    <s v="85000"/>
    <n v="5800"/>
    <n v="9131101"/>
    <n v="4.7338699316870451E-3"/>
    <s v="Construction management services for Grazide - phase B (All sites, except for the 4 high schools).  Addendum to PO1-22*334 &amp; PO2W-22*862.  JVER 25*98"/>
    <s v="Grazide-3-21st Century classroom"/>
  </r>
  <r>
    <s v="Kwis-21st Century classroom-CM/PM Management"/>
    <n v="7"/>
    <s v="CM/PM Management"/>
    <x v="17"/>
    <x v="0"/>
    <x v="23"/>
    <x v="27"/>
    <x v="95"/>
    <x v="80"/>
    <s v="2023/24"/>
    <m/>
    <x v="189"/>
    <n v="0"/>
    <n v="1880"/>
    <n v="141607"/>
    <d v="2024-03-08T00:00:00"/>
    <s v="000000021499017"/>
    <n v="1880"/>
    <s v="03-124564"/>
    <m/>
    <s v="21.0"/>
    <s v="00036.0"/>
    <s v="91001"/>
    <s v="85000"/>
    <n v="5800"/>
    <n v="9161101"/>
    <n v="1.0501092001854449E-3"/>
    <s v="Construction management services for Kwis - phase B (All sites, except for the 4 high schools).  Addendum to PO1-22*334 &amp; PO2W-22*862.  JVER 24*263"/>
    <s v="Kwis-7-21st Century classroom"/>
  </r>
  <r>
    <s v="Kwis-21st Century classroom-CM/PM Management"/>
    <n v="7"/>
    <s v="CM/PM Management"/>
    <x v="17"/>
    <x v="0"/>
    <x v="23"/>
    <x v="27"/>
    <x v="95"/>
    <x v="80"/>
    <s v="2023/24"/>
    <m/>
    <x v="189"/>
    <n v="0"/>
    <n v="640"/>
    <n v="141608"/>
    <d v="2024-03-08T00:00:00"/>
    <s v="000000021499017"/>
    <n v="640"/>
    <s v="03-124564"/>
    <m/>
    <s v="21.0"/>
    <s v="00036.0"/>
    <s v="91001"/>
    <s v="85000"/>
    <n v="5800"/>
    <n v="9161101"/>
    <n v="3.5748398304185356E-4"/>
    <s v="Construction management services for Kwis - phase B (All sites, except for the 4 high schools).  Addendum to PO1-22*334 &amp; PO2W-22*862.  JVER 24*263"/>
    <s v="Kwis-7-21st Century classroom"/>
  </r>
  <r>
    <s v="Kwis-21st Century classroom-CM/PM Management"/>
    <n v="7"/>
    <s v="CM/PM Management"/>
    <x v="17"/>
    <x v="0"/>
    <x v="23"/>
    <x v="27"/>
    <x v="95"/>
    <x v="80"/>
    <s v="2023/24"/>
    <m/>
    <x v="189"/>
    <n v="0"/>
    <n v="2560"/>
    <s v="141605R1"/>
    <d v="2024-03-08T00:00:00"/>
    <s v="000000021499017"/>
    <n v="2560"/>
    <s v="03-124564"/>
    <m/>
    <s v="21.0"/>
    <s v="00036.0"/>
    <s v="91001"/>
    <s v="85000"/>
    <n v="5800"/>
    <n v="9161101"/>
    <n v="1.4299359321674142E-3"/>
    <s v="Construction management services for Kwis - phase B (All sites, except for the 4 high schools).  Addendum to PO1-22*334 &amp; PO2W-22*862.  JVER 24*263"/>
    <s v="Kwis-7-21st Century classroom"/>
  </r>
  <r>
    <s v="Kwis-21st Century classroom-CM/PM Management"/>
    <n v="7"/>
    <s v="CM/PM Management"/>
    <x v="17"/>
    <x v="0"/>
    <x v="23"/>
    <x v="27"/>
    <x v="95"/>
    <x v="22"/>
    <s v="2023/24"/>
    <m/>
    <x v="189"/>
    <n v="0"/>
    <n v="3890"/>
    <n v="141609"/>
    <d v="2024-03-21T00:00:00"/>
    <s v="000000021522383"/>
    <n v="3890"/>
    <s v="03-124564"/>
    <m/>
    <s v="21.0"/>
    <s v="00036.0"/>
    <s v="91001"/>
    <s v="85000"/>
    <n v="5800"/>
    <n v="9161101"/>
    <n v="2.1728323344262662E-3"/>
    <s v="Construction management services for Kwis - phase B (All sites, except for the 4 high schools).  Addendum to PO1-22*334 &amp; PO2W-22*862.  JVER 24*338"/>
    <s v="Kwis-7-21st Century classroom"/>
  </r>
  <r>
    <s v="Kwis-21st Century classroom-CM/PM Management"/>
    <n v="7"/>
    <s v="CM/PM Management"/>
    <x v="17"/>
    <x v="0"/>
    <x v="23"/>
    <x v="27"/>
    <x v="95"/>
    <x v="312"/>
    <s v="2023/24"/>
    <m/>
    <x v="189"/>
    <n v="0"/>
    <n v="5960"/>
    <n v="143105"/>
    <d v="2024-04-10T00:00:00"/>
    <s v="000000021552437"/>
    <n v="5960"/>
    <s v="03-124564"/>
    <m/>
    <s v="21.0"/>
    <s v="00036.0"/>
    <s v="91001"/>
    <s v="85000"/>
    <n v="5800"/>
    <n v="9161101"/>
    <n v="3.3290695920772614E-3"/>
    <s v="Construction management services for Kwis - phase B (All sites, except for the 4 high schools).  Addendum to PO1-22*334 &amp; PO2W-22*862.  JVER 24*338"/>
    <s v="Kwis-7-21st Century classroom"/>
  </r>
  <r>
    <s v="Kwis-21st Century classroom-CM/PM Management"/>
    <n v="7"/>
    <s v="CM/PM Management"/>
    <x v="17"/>
    <x v="0"/>
    <x v="23"/>
    <x v="27"/>
    <x v="95"/>
    <x v="142"/>
    <s v="2023/24"/>
    <m/>
    <x v="189"/>
    <n v="0"/>
    <n v="2700"/>
    <n v="144550"/>
    <d v="2024-05-15T00:00:00"/>
    <s v="000000021616468"/>
    <n v="2700"/>
    <s v="03-124564"/>
    <m/>
    <s v="21.0"/>
    <s v="00036.0"/>
    <s v="91001"/>
    <s v="85000"/>
    <n v="5800"/>
    <n v="9161101"/>
    <n v="1.5081355534578196E-3"/>
    <s v="Construction management services for Kwis - phase B (All sites, except for the 4 high schools).  Addendum to PO1-22*334 &amp; PO2W-22*862.  JVER 24*338"/>
    <s v="Kwis-7-21st Century classroom"/>
  </r>
  <r>
    <s v="Kwis-21st Century classroom-CM/PM Management"/>
    <n v="7"/>
    <s v="CM/PM Management"/>
    <x v="17"/>
    <x v="0"/>
    <x v="23"/>
    <x v="27"/>
    <x v="95"/>
    <x v="313"/>
    <s v="2023/24"/>
    <m/>
    <x v="189"/>
    <n v="0"/>
    <n v="9520"/>
    <n v="146355"/>
    <d v="2024-06-13T00:00:00"/>
    <s v="000000021669169"/>
    <n v="9520"/>
    <s v="03-124564"/>
    <m/>
    <s v="21.0"/>
    <s v="00036.0"/>
    <s v="91001"/>
    <s v="85000"/>
    <n v="5800"/>
    <n v="9161101"/>
    <n v="5.3175742477475718E-3"/>
    <s v="Construction management services for Kwis - phase B (All sites, except for the 4 high schools).  Addendum to PO1-22*334 &amp; PO2W-22*862.  JVER 25*35"/>
    <s v="Kwis-7-21st Century classroom"/>
  </r>
  <r>
    <s v="Kwis-21st Century classroom-CM/PM Management"/>
    <n v="7"/>
    <s v="CM/PM Management"/>
    <x v="17"/>
    <x v="0"/>
    <x v="23"/>
    <x v="27"/>
    <x v="95"/>
    <x v="314"/>
    <s v="2023/24"/>
    <m/>
    <x v="189"/>
    <n v="0"/>
    <n v="10450"/>
    <n v="148295"/>
    <d v="2024-06-27T00:00:00"/>
    <s v="000000021692835"/>
    <n v="10450"/>
    <s v="03-124564"/>
    <m/>
    <s v="21.0"/>
    <s v="00036.0"/>
    <s v="91001"/>
    <s v="85000"/>
    <n v="5800"/>
    <n v="9161101"/>
    <n v="5.8370431606052653E-3"/>
    <s v="Construction management services for Kwis - phase B (All sites, except for the 4 high schools).  Addendum to PO1-22*334 &amp; PO2W-22*862.  JVER 25*35"/>
    <s v="Kwis-7-21st Century classroom"/>
  </r>
  <r>
    <s v="Kwis-21st Century classroom-CM/PM Management"/>
    <n v="7"/>
    <s v="CM/PM Management"/>
    <x v="17"/>
    <x v="0"/>
    <x v="23"/>
    <x v="27"/>
    <x v="95"/>
    <x v="315"/>
    <s v="2023/24"/>
    <m/>
    <x v="189"/>
    <n v="0"/>
    <n v="6690"/>
    <n v="150087"/>
    <d v="2024-07-19T00:00:00"/>
    <s v="000000021731149"/>
    <n v="6690"/>
    <s v="03-124564"/>
    <m/>
    <s v="21.0"/>
    <s v="00036.0"/>
    <s v="91001"/>
    <s v="85000"/>
    <n v="5800"/>
    <n v="9161101"/>
    <n v="3.7368247602343756E-3"/>
    <s v="Construction management services for Kwis - phase B (All sites, except for the 4 high schools).  Addendum to PO1-22*334 &amp; PO2W-22*862.  JVER 25*35"/>
    <s v="Kwis-7-21st Century classroom"/>
  </r>
  <r>
    <s v="Kwis-21st Century classroom-CM/PM Management"/>
    <n v="7"/>
    <s v="CM/PM Management"/>
    <x v="17"/>
    <x v="0"/>
    <x v="23"/>
    <x v="27"/>
    <x v="95"/>
    <x v="316"/>
    <s v="2024/25"/>
    <m/>
    <x v="189"/>
    <n v="0"/>
    <n v="7235"/>
    <n v="152523"/>
    <d v="2024-09-04T00:00:00"/>
    <s v="000000021784504"/>
    <n v="7235"/>
    <s v="03-124564"/>
    <m/>
    <s v="21.0"/>
    <s v="00036.0"/>
    <s v="91001"/>
    <s v="85000"/>
    <n v="5800"/>
    <n v="9161101"/>
    <n v="4.0412447145434542E-3"/>
    <s v="Construction management services for Kwis - phase B (All sites, except for the 4 high schools).  Addendum to PO1-22*334 &amp; PO2W-22*862.  JVER 25*98"/>
    <s v="Kwis-7-21st Century classroom"/>
  </r>
  <r>
    <s v="Kwis-21st Century classroom-CM/PM Management"/>
    <n v="7"/>
    <s v="CM/PM Management"/>
    <x v="17"/>
    <x v="0"/>
    <x v="23"/>
    <x v="27"/>
    <x v="95"/>
    <x v="320"/>
    <s v="2024/25"/>
    <m/>
    <x v="189"/>
    <n v="0"/>
    <n v="855"/>
    <n v="154507"/>
    <d v="2024-09-16T00:00:00"/>
    <s v="000000021802308"/>
    <n v="855"/>
    <s v="03-124564"/>
    <m/>
    <s v="21.0"/>
    <s v="00036.0"/>
    <s v="91001"/>
    <s v="85000"/>
    <n v="5800"/>
    <n v="9161101"/>
    <n v="4.7757625859497623E-4"/>
    <s v="Construction management services for Kwis - phase B (All sites, except for the 4 high schools).  Addendum to PO1-22*334 &amp; PO2W-22*862.  JVER 25*98"/>
    <s v="Kwis-7-21st Century classroom"/>
  </r>
  <r>
    <s v="Lassalette-21st Century classroom-CM/PM Management"/>
    <n v="6"/>
    <s v="CM/PM Management"/>
    <x v="18"/>
    <x v="0"/>
    <x v="23"/>
    <x v="27"/>
    <x v="95"/>
    <x v="80"/>
    <s v="2023/24"/>
    <m/>
    <x v="189"/>
    <n v="0"/>
    <n v="1880"/>
    <n v="141607"/>
    <d v="2024-03-08T00:00:00"/>
    <s v="000000021499017"/>
    <n v="1880"/>
    <s v="03-124576"/>
    <m/>
    <s v="21.0"/>
    <s v="00036.0"/>
    <s v="91001"/>
    <s v="85000"/>
    <n v="5800"/>
    <n v="9171101"/>
    <n v="1.0501092001854449E-3"/>
    <s v="Construction management services for Lassalette - phase B (All sites, except for the 4 high schools).  Addendum to PO1-22*334 &amp; PO2W-22*862.  JVER 24*263"/>
    <s v="Lassalette-6-21st Century classroom"/>
  </r>
  <r>
    <s v="Lassalette-21st Century classroom-CM/PM Management"/>
    <n v="6"/>
    <s v="CM/PM Management"/>
    <x v="18"/>
    <x v="0"/>
    <x v="23"/>
    <x v="27"/>
    <x v="95"/>
    <x v="80"/>
    <s v="2023/24"/>
    <m/>
    <x v="189"/>
    <n v="0"/>
    <n v="1440"/>
    <n v="141608"/>
    <d v="2024-03-08T00:00:00"/>
    <s v="000000021499017"/>
    <n v="1440"/>
    <s v="03-124576"/>
    <m/>
    <s v="21.0"/>
    <s v="00036.0"/>
    <s v="91001"/>
    <s v="85000"/>
    <n v="5800"/>
    <n v="9171101"/>
    <n v="8.0433896184417054E-4"/>
    <s v="Construction management services for Lassalette - phase B (All sites, except for the 4 high schools).  Addendum to PO1-22*334 &amp; PO2W-22*862.  JVER 24*263"/>
    <s v="Lassalette-6-21st Century classroom"/>
  </r>
  <r>
    <s v="Lassalette-21st Century classroom-CM/PM Management"/>
    <n v="6"/>
    <s v="CM/PM Management"/>
    <x v="18"/>
    <x v="0"/>
    <x v="23"/>
    <x v="27"/>
    <x v="95"/>
    <x v="80"/>
    <s v="2023/24"/>
    <m/>
    <x v="189"/>
    <n v="0"/>
    <n v="1280"/>
    <s v="141605R1"/>
    <d v="2024-03-08T00:00:00"/>
    <s v="000000021499017"/>
    <n v="1280"/>
    <s v="03-124576"/>
    <m/>
    <s v="21.0"/>
    <s v="00036.0"/>
    <s v="91001"/>
    <s v="85000"/>
    <n v="5800"/>
    <n v="9171101"/>
    <n v="7.1496796608370712E-4"/>
    <s v="Construction management services for Lassalette - phase B (All sites, except for the 4 high schools).  Addendum to PO1-22*334 &amp; PO2W-22*862.  JVER 24*263"/>
    <s v="Lassalette-6-21st Century classroom"/>
  </r>
  <r>
    <s v="Lassalette-21st Century classroom-CM/PM Management"/>
    <n v="6"/>
    <s v="CM/PM Management"/>
    <x v="18"/>
    <x v="0"/>
    <x v="23"/>
    <x v="27"/>
    <x v="95"/>
    <x v="22"/>
    <s v="2023/24"/>
    <m/>
    <x v="189"/>
    <n v="0"/>
    <n v="4680"/>
    <n v="141609"/>
    <d v="2024-03-21T00:00:00"/>
    <s v="000000021522383"/>
    <n v="4680"/>
    <s v="03-124576"/>
    <m/>
    <s v="21.0"/>
    <s v="00036.0"/>
    <s v="91001"/>
    <s v="85000"/>
    <n v="5800"/>
    <n v="9171101"/>
    <n v="2.6141016259935541E-3"/>
    <s v="Construction management services for Lassalette - phase B (All sites, except for the 4 high schools).  Addendum to PO1-22*334 &amp; PO2W-22*862.  JVER 24*338"/>
    <s v="Lassalette-6-21st Century classroom"/>
  </r>
  <r>
    <s v="Lassalette-21st Century classroom-CM/PM Management"/>
    <n v="6"/>
    <s v="CM/PM Management"/>
    <x v="18"/>
    <x v="0"/>
    <x v="23"/>
    <x v="27"/>
    <x v="95"/>
    <x v="312"/>
    <s v="2023/24"/>
    <m/>
    <x v="189"/>
    <n v="0"/>
    <n v="6630"/>
    <n v="143105"/>
    <d v="2024-04-10T00:00:00"/>
    <s v="000000021552437"/>
    <n v="6630"/>
    <s v="03-124576"/>
    <m/>
    <s v="21.0"/>
    <s v="00036.0"/>
    <s v="91001"/>
    <s v="85000"/>
    <n v="5800"/>
    <n v="9171101"/>
    <n v="3.7033106368242015E-3"/>
    <s v="Construction management services for Lassalette - phase B (All sites, except for the 4 high schools).  Addendum to PO1-22*334 &amp; PO2W-22*862.  JVER 24*338"/>
    <s v="Lassalette-6-21st Century classroom"/>
  </r>
  <r>
    <s v="Lassalette-21st Century classroom-CM/PM Management"/>
    <n v="6"/>
    <s v="CM/PM Management"/>
    <x v="18"/>
    <x v="0"/>
    <x v="23"/>
    <x v="27"/>
    <x v="95"/>
    <x v="142"/>
    <s v="2023/24"/>
    <m/>
    <x v="189"/>
    <n v="0"/>
    <n v="3450"/>
    <n v="144550"/>
    <d v="2024-05-15T00:00:00"/>
    <s v="000000021616468"/>
    <n v="3450"/>
    <s v="03-124576"/>
    <m/>
    <s v="21.0"/>
    <s v="00036.0"/>
    <s v="91001"/>
    <s v="85000"/>
    <n v="5800"/>
    <n v="9171101"/>
    <n v="1.9270620960849917E-3"/>
    <s v="Construction management services for Lassalette - phase B (All sites, except for the 4 high schools).  Addendum to PO1-22*334 &amp; PO2W-22*862.  JVER 24*338"/>
    <s v="Lassalette-6-21st Century classroom"/>
  </r>
  <r>
    <s v="Lassalette-21st Century classroom-CM/PM Management"/>
    <n v="6"/>
    <s v="CM/PM Management"/>
    <x v="18"/>
    <x v="0"/>
    <x v="23"/>
    <x v="27"/>
    <x v="95"/>
    <x v="313"/>
    <s v="2023/24"/>
    <m/>
    <x v="189"/>
    <n v="0"/>
    <n v="8260"/>
    <n v="146355"/>
    <d v="2024-06-13T00:00:00"/>
    <s v="000000021669169"/>
    <n v="8260"/>
    <s v="03-124576"/>
    <m/>
    <s v="21.0"/>
    <s v="00036.0"/>
    <s v="91001"/>
    <s v="85000"/>
    <n v="5800"/>
    <n v="9171101"/>
    <n v="4.6137776561339227E-3"/>
    <s v="Construction management services for Lassalette - phase B (All sites, except for the 4 high schools).  Addendum to PO1-22*334 &amp; PO2W-22*862.  JVER 25*35"/>
    <s v="Lassalette-6-21st Century classroom"/>
  </r>
  <r>
    <s v="Lassalette-21st Century classroom-CM/PM Management"/>
    <n v="6"/>
    <s v="CM/PM Management"/>
    <x v="18"/>
    <x v="0"/>
    <x v="23"/>
    <x v="27"/>
    <x v="95"/>
    <x v="314"/>
    <s v="2023/24"/>
    <m/>
    <x v="189"/>
    <n v="0"/>
    <n v="6490"/>
    <n v="148295"/>
    <d v="2024-06-27T00:00:00"/>
    <s v="000000021692835"/>
    <n v="6490"/>
    <s v="03-124576"/>
    <m/>
    <s v="21.0"/>
    <s v="00036.0"/>
    <s v="91001"/>
    <s v="85000"/>
    <n v="5800"/>
    <n v="9171101"/>
    <n v="3.6251110155337963E-3"/>
    <s v="Construction management services for Lassalette - phase B (All sites, except for the 4 high schools).  Addendum to PO1-22*334 &amp; PO2W-22*862.  JVER 25*35"/>
    <s v="Lassalette-6-21st Century classroom"/>
  </r>
  <r>
    <s v="Lassalette-21st Century classroom-CM/PM Management"/>
    <n v="6"/>
    <s v="CM/PM Management"/>
    <x v="18"/>
    <x v="0"/>
    <x v="23"/>
    <x v="27"/>
    <x v="95"/>
    <x v="315"/>
    <s v="2023/24"/>
    <m/>
    <x v="189"/>
    <n v="0"/>
    <n v="4890"/>
    <n v="150087"/>
    <d v="2024-07-19T00:00:00"/>
    <s v="000000021731149"/>
    <n v="4890"/>
    <s v="03-124576"/>
    <m/>
    <s v="21.0"/>
    <s v="00036.0"/>
    <s v="91001"/>
    <s v="85000"/>
    <n v="5800"/>
    <n v="9171101"/>
    <n v="2.7314010579291624E-3"/>
    <s v="Construction management services for Lassalette - phase B (All sites, except for the 4 high schools).  Addendum to PO1-22*334 &amp; PO2W-22*862. JVER 25*35"/>
    <s v="Lassalette-6-21st Century classroom"/>
  </r>
  <r>
    <s v="Lassalette-21st Century classroom-CM/PM Management"/>
    <n v="6"/>
    <s v="CM/PM Management"/>
    <x v="18"/>
    <x v="0"/>
    <x v="23"/>
    <x v="27"/>
    <x v="95"/>
    <x v="316"/>
    <s v="2024/25"/>
    <m/>
    <x v="189"/>
    <n v="0"/>
    <n v="5500"/>
    <n v="152523"/>
    <d v="2024-09-04T00:00:00"/>
    <s v="000000021784504"/>
    <n v="5500"/>
    <s v="03-124576"/>
    <m/>
    <s v="21.0"/>
    <s v="00036.0"/>
    <s v="91001"/>
    <s v="85000"/>
    <n v="5800"/>
    <n v="9171101"/>
    <n v="3.0721279792659288E-3"/>
    <s v="Construction management services for Lassalette - phase B (All sites, except for the 4 high schools).  Addendum to PO1-22*334 &amp; PO2W-22*862. JVER 25*98"/>
    <s v="Lassalette-6-21st Century classroom"/>
  </r>
  <r>
    <s v="Lassalette-21st Century classroom-CM/PM Management"/>
    <n v="6"/>
    <s v="CM/PM Management"/>
    <x v="18"/>
    <x v="0"/>
    <x v="23"/>
    <x v="27"/>
    <x v="95"/>
    <x v="320"/>
    <s v="2024/25"/>
    <m/>
    <x v="189"/>
    <n v="0"/>
    <n v="855"/>
    <n v="154507"/>
    <d v="2024-09-16T00:00:00"/>
    <s v="000000021802308"/>
    <n v="855"/>
    <s v="03-124576"/>
    <m/>
    <s v="21.0"/>
    <s v="00036.0"/>
    <s v="91001"/>
    <s v="85000"/>
    <n v="5800"/>
    <n v="9171101"/>
    <n v="4.7757625859497623E-4"/>
    <s v="Construction management services for Lassalette - phase B (All sites, except for the 4 high schools).  Addendum to PO1-22*334 &amp; PO2W-22*862. JVER 25*98"/>
    <s v="Lassalette-6-21st Century classroom"/>
  </r>
  <r>
    <s v="Los Molinos-21st Century classroom-CM/PM Management"/>
    <n v="4"/>
    <s v="CM/PM Management"/>
    <x v="7"/>
    <x v="0"/>
    <x v="23"/>
    <x v="27"/>
    <x v="95"/>
    <x v="80"/>
    <s v="2023/24"/>
    <m/>
    <x v="189"/>
    <n v="0"/>
    <n v="11120"/>
    <n v="141607"/>
    <d v="2024-03-08T00:00:00"/>
    <s v="000000021499017"/>
    <n v="11120"/>
    <s v="03-124134"/>
    <m/>
    <s v="21.0"/>
    <s v="00036.0"/>
    <s v="91001"/>
    <s v="85000"/>
    <n v="5800"/>
    <n v="9201101"/>
    <n v="6.2112842053522058E-3"/>
    <s v="Construction management services for Los Molinos - phase B (All sites, except for the 4 high schools).  Addendum to PO1-22*334 &amp; PO2W-22*862.  JVER 24*263"/>
    <s v="Los Molinos-4-21st Century classroom"/>
  </r>
  <r>
    <s v="Los Molinos-21st Century classroom-CM/PM Management"/>
    <n v="4"/>
    <s v="CM/PM Management"/>
    <x v="7"/>
    <x v="0"/>
    <x v="23"/>
    <x v="27"/>
    <x v="95"/>
    <x v="80"/>
    <s v="2023/24"/>
    <m/>
    <x v="189"/>
    <n v="0"/>
    <n v="3180"/>
    <n v="141608"/>
    <d v="2024-03-08T00:00:00"/>
    <s v="000000021499017"/>
    <n v="3180"/>
    <s v="03-124134"/>
    <m/>
    <s v="21.0"/>
    <s v="00036.0"/>
    <s v="91001"/>
    <s v="85000"/>
    <n v="5800"/>
    <n v="9201101"/>
    <n v="1.7762485407392099E-3"/>
    <s v="Construction management services for Los Molinos - phase B (All sites, except for the 4 high schools).  Addendum to PO1-22*334 &amp; PO2W-22*862.  JVER 24*263"/>
    <s v="Los Molinos-4-21st Century classroom"/>
  </r>
  <r>
    <s v="Los Molinos-21st Century classroom-CM/PM Management"/>
    <n v="4"/>
    <s v="CM/PM Management"/>
    <x v="7"/>
    <x v="0"/>
    <x v="23"/>
    <x v="27"/>
    <x v="95"/>
    <x v="80"/>
    <s v="2023/24"/>
    <m/>
    <x v="189"/>
    <n v="0"/>
    <n v="6840"/>
    <s v="141605R1"/>
    <d v="2024-03-08T00:00:00"/>
    <s v="000000021499017"/>
    <n v="6840"/>
    <s v="03-124134"/>
    <m/>
    <s v="21.0"/>
    <s v="00036.0"/>
    <s v="91001"/>
    <s v="85000"/>
    <n v="5800"/>
    <n v="9201101"/>
    <n v="3.8206100687598098E-3"/>
    <s v="Construction management services for Los Molinos - phase B (All sites, except for the 4 high schools).  Addendum to PO1-22*334 &amp; PO2W-22*862.  JVER 24*263"/>
    <s v="Los Molinos-4-21st Century classroom"/>
  </r>
  <r>
    <s v="Los Molinos-21st Century classroom-CM/PM Management"/>
    <n v="4"/>
    <s v="CM/PM Management"/>
    <x v="7"/>
    <x v="0"/>
    <x v="23"/>
    <x v="27"/>
    <x v="95"/>
    <x v="22"/>
    <s v="2023/24"/>
    <m/>
    <x v="189"/>
    <n v="0"/>
    <n v="6250"/>
    <n v="141609"/>
    <d v="2024-03-21T00:00:00"/>
    <s v="000000021522383"/>
    <n v="6250"/>
    <s v="03-124134"/>
    <m/>
    <s v="21.0"/>
    <s v="00036.0"/>
    <s v="91001"/>
    <s v="85000"/>
    <n v="5800"/>
    <n v="9201101"/>
    <n v="3.4910545218931012E-3"/>
    <s v="Construction management services for Los Molinos - phase B (All sites, except for the 4 high schools).  Addendum to PO1-22*334 &amp; PO2W-22*862.  JVER 24*338"/>
    <s v="Los Molinos-4-21st Century classroom"/>
  </r>
  <r>
    <s v="Los Molinos-21st Century classroom-CM/PM Management"/>
    <n v="4"/>
    <s v="CM/PM Management"/>
    <x v="7"/>
    <x v="0"/>
    <x v="23"/>
    <x v="27"/>
    <x v="95"/>
    <x v="312"/>
    <s v="2023/24"/>
    <m/>
    <x v="189"/>
    <n v="0"/>
    <n v="12460"/>
    <n v="143105"/>
    <d v="2024-04-10T00:00:00"/>
    <s v="000000021552437"/>
    <n v="12460"/>
    <s v="03-124134"/>
    <m/>
    <s v="21.0"/>
    <s v="00036.0"/>
    <s v="91001"/>
    <s v="85000"/>
    <n v="5800"/>
    <n v="9201101"/>
    <n v="6.959766294846086E-3"/>
    <s v="Construction management services for Los Molinos - phase B (All sites, except for the 4 high schools).  Addendum to PO1-22*334 &amp; PO2W-22*862.  JVER 24*338"/>
    <s v="Los Molinos-4-21st Century classroom"/>
  </r>
  <r>
    <s v="Los Molinos-21st Century classroom-CM/PM Management"/>
    <n v="4"/>
    <s v="CM/PM Management"/>
    <x v="7"/>
    <x v="0"/>
    <x v="23"/>
    <x v="27"/>
    <x v="95"/>
    <x v="142"/>
    <s v="2023/24"/>
    <m/>
    <x v="189"/>
    <n v="0"/>
    <n v="16085"/>
    <n v="144550"/>
    <d v="2024-05-15T00:00:00"/>
    <s v="000000021616468"/>
    <n v="16085"/>
    <s v="03-124134"/>
    <m/>
    <s v="21.0"/>
    <s v="00036.0"/>
    <s v="91001"/>
    <s v="85000"/>
    <n v="5800"/>
    <n v="9201101"/>
    <n v="8.9845779175440846E-3"/>
    <s v="Construction management services for Los Molinos - phase B (All sites, except for the 4 high schools).  Addendum to PO1-22*334 &amp; PO2W-22*862.  JVER 24*338"/>
    <s v="Los Molinos-4-21st Century classroom"/>
  </r>
  <r>
    <s v="Los Molinos-21st Century classroom-CM/PM Management"/>
    <n v="4"/>
    <s v="CM/PM Management"/>
    <x v="7"/>
    <x v="0"/>
    <x v="23"/>
    <x v="27"/>
    <x v="95"/>
    <x v="313"/>
    <s v="2023/24"/>
    <m/>
    <x v="189"/>
    <n v="0"/>
    <n v="5240"/>
    <n v="146355"/>
    <d v="2024-06-13T00:00:00"/>
    <s v="000000021669169"/>
    <n v="5240"/>
    <s v="03-124134"/>
    <m/>
    <s v="21.0"/>
    <s v="00036.0"/>
    <s v="91001"/>
    <s v="85000"/>
    <n v="5800"/>
    <n v="9201101"/>
    <n v="2.9269001111551759E-3"/>
    <s v="Construction management services for Los Molinos - phase B (All sites, except for the 4 high schools).  Addendum to PO1-22*334 &amp; PO2W-22*862.  JVER 25*35"/>
    <s v="Los Molinos-4-21st Century classroom"/>
  </r>
  <r>
    <s v="Los Molinos-21st Century classroom-CM/PM Management"/>
    <n v="4"/>
    <s v="CM/PM Management"/>
    <x v="7"/>
    <x v="0"/>
    <x v="23"/>
    <x v="27"/>
    <x v="95"/>
    <x v="314"/>
    <s v="2023/24"/>
    <m/>
    <x v="189"/>
    <n v="0"/>
    <n v="3470"/>
    <n v="148295"/>
    <d v="2024-06-27T00:00:00"/>
    <s v="000000021692835"/>
    <n v="3470"/>
    <s v="03-124134"/>
    <m/>
    <s v="21.0"/>
    <s v="00036.0"/>
    <s v="91001"/>
    <s v="85000"/>
    <n v="5800"/>
    <n v="9201101"/>
    <n v="1.9382334705550497E-3"/>
    <s v="Construction management services for Los Molinos - phase B (All sites, except for the 4 high schools).  Addendum to PO1-22*334 &amp; PO2W-22*862. JVER 25*35"/>
    <s v="Los Molinos-4-21st Century classroom"/>
  </r>
  <r>
    <s v="Los Molinos-21st Century classroom-CM/PM Management"/>
    <n v="4"/>
    <s v="CM/PM Management"/>
    <x v="7"/>
    <x v="0"/>
    <x v="23"/>
    <x v="27"/>
    <x v="95"/>
    <x v="315"/>
    <s v="2023/24"/>
    <m/>
    <x v="189"/>
    <n v="0"/>
    <n v="6240"/>
    <n v="150087"/>
    <d v="2024-07-19T00:00:00"/>
    <s v="000000021731149"/>
    <n v="6240"/>
    <s v="03-124134"/>
    <m/>
    <s v="21.0"/>
    <s v="00036.0"/>
    <s v="91001"/>
    <s v="85000"/>
    <n v="5800"/>
    <n v="9201101"/>
    <n v="3.4854688346580721E-3"/>
    <s v="Construction management services for Los Molinos - phase B (All sites, except for the 4 high schools).  Addendum to PO1-22*334 &amp; PO2W-22*862. JVER 25*35"/>
    <s v="Los Molinos-4-21st Century classroom"/>
  </r>
  <r>
    <s v="Los Molinos-21st Century classroom-CM/PM Management"/>
    <n v="4"/>
    <s v="CM/PM Management"/>
    <x v="7"/>
    <x v="0"/>
    <x v="23"/>
    <x v="27"/>
    <x v="95"/>
    <x v="316"/>
    <s v="2024/25"/>
    <m/>
    <x v="189"/>
    <n v="0"/>
    <n v="3210"/>
    <n v="152523"/>
    <d v="2024-09-04T00:00:00"/>
    <s v="000000021784504"/>
    <n v="3210"/>
    <s v="03-124134"/>
    <m/>
    <s v="21.0"/>
    <s v="00036.0"/>
    <s v="91001"/>
    <s v="85000"/>
    <n v="5800"/>
    <n v="9201101"/>
    <n v="1.7930056024442968E-3"/>
    <s v="Construction management services for Los Molinos - phase B (All sites, except for the 4 high schools).  Addendum to PO1-22*334 &amp; PO2W-22*862. JVER 25*98"/>
    <s v="Los Molinos-4-21st Century classroom"/>
  </r>
  <r>
    <s v="Los Molinos-21st Century classroom-CM/PM Management"/>
    <n v="4"/>
    <s v="CM/PM Management"/>
    <x v="7"/>
    <x v="0"/>
    <x v="23"/>
    <x v="27"/>
    <x v="95"/>
    <x v="320"/>
    <s v="2024/25"/>
    <m/>
    <x v="189"/>
    <n v="0"/>
    <n v="8642.5"/>
    <n v="154507"/>
    <d v="2024-09-16T00:00:00"/>
    <s v="000000021802308"/>
    <n v="8642.5"/>
    <s v="03-124134"/>
    <m/>
    <s v="21.0"/>
    <s v="00036.0"/>
    <s v="91001"/>
    <s v="85000"/>
    <n v="5800"/>
    <n v="9201101"/>
    <n v="4.8274301928737801E-3"/>
    <s v="Construction management services for Los Molinos - phase B (All sites, except for the 4 high schools).  Addendum to PO1-22*334 &amp; PO2W-22*862. JVER 25*98"/>
    <s v="Los Molinos-4-21st Century classroom"/>
  </r>
  <r>
    <s v="Orange Grove-21st Century classroom-CM/PM Management"/>
    <n v="3"/>
    <s v="CM/PM Management"/>
    <x v="26"/>
    <x v="0"/>
    <x v="23"/>
    <x v="27"/>
    <x v="95"/>
    <x v="80"/>
    <s v="2023/24"/>
    <m/>
    <x v="189"/>
    <n v="0"/>
    <n v="1280"/>
    <n v="141607"/>
    <d v="2024-03-08T00:00:00"/>
    <s v="000000021499017"/>
    <n v="1280"/>
    <m/>
    <m/>
    <s v="21.0"/>
    <s v="00036.0"/>
    <s v="91001"/>
    <s v="85000"/>
    <n v="5800"/>
    <n v="9251101"/>
    <n v="7.1496796608370712E-4"/>
    <s v="Construction management services for Orange Grove - phase B (All sites, except for the 4 high schools).  Addendum to PO1-22*334 &amp; PO2W-22*862.  JVER 24*263"/>
    <s v="Orange Grove-3-21st Century classroom"/>
  </r>
  <r>
    <s v="Orange Grove-21st Century classroom-CM/PM Management"/>
    <n v="3"/>
    <s v="CM/PM Management"/>
    <x v="26"/>
    <x v="0"/>
    <x v="23"/>
    <x v="27"/>
    <x v="95"/>
    <x v="80"/>
    <s v="2023/24"/>
    <m/>
    <x v="189"/>
    <n v="0"/>
    <n v="640"/>
    <n v="141608"/>
    <d v="2024-03-08T00:00:00"/>
    <s v="000000021499017"/>
    <n v="640"/>
    <m/>
    <m/>
    <s v="21.0"/>
    <s v="00036.0"/>
    <s v="91001"/>
    <s v="85000"/>
    <n v="5800"/>
    <n v="9251101"/>
    <n v="3.5748398304185356E-4"/>
    <s v="Construction management services for Orange Grove - phase B (All sites, except for the 4 high schools).  Addendum to PO1-22*334 &amp; PO2W-22*862.  JVER 24*263"/>
    <s v="Orange Grove-3-21st Century classroom"/>
  </r>
  <r>
    <s v="Orange Grove-21st Century classroom-CM/PM Management"/>
    <n v="3"/>
    <s v="CM/PM Management"/>
    <x v="26"/>
    <x v="0"/>
    <x v="23"/>
    <x v="27"/>
    <x v="95"/>
    <x v="312"/>
    <s v="2023/24"/>
    <m/>
    <x v="189"/>
    <n v="0"/>
    <n v="560"/>
    <n v="143105"/>
    <d v="2024-04-10T00:00:00"/>
    <s v="000000021552437"/>
    <n v="560"/>
    <m/>
    <m/>
    <s v="21.0"/>
    <s v="00036.0"/>
    <s v="91001"/>
    <s v="85000"/>
    <n v="5800"/>
    <n v="9251101"/>
    <n v="3.1279848516162185E-4"/>
    <s v="Construction management services for Orange Grove - phase B (All sites, except for the 4 high schools).  Addendum to PO1-22*334 &amp; PO2W-22*862.  JVER 24*338"/>
    <s v="Orange Grove-3-21st Century classroom"/>
  </r>
  <r>
    <s v="Palm-21st Century classroom-CM/PM Management"/>
    <n v="6"/>
    <s v="CM/PM Management"/>
    <x v="21"/>
    <x v="0"/>
    <x v="23"/>
    <x v="27"/>
    <x v="95"/>
    <x v="312"/>
    <s v="2023/24"/>
    <m/>
    <x v="189"/>
    <n v="0"/>
    <n v="2407.5"/>
    <n v="143105"/>
    <d v="2024-04-10T00:00:00"/>
    <s v="000000021552437"/>
    <n v="2407.5"/>
    <s v="03-124706"/>
    <m/>
    <s v="21.0"/>
    <s v="00036.0"/>
    <s v="91001"/>
    <s v="85000"/>
    <n v="5800"/>
    <n v="9261101"/>
    <n v="1.3447542018332225E-3"/>
    <s v="Construction management services for Palm - phase B (All sites, except for the 4 high schools).  Addendum to PO1-22*334 &amp; PO2W-22*862.  JVER 24*338"/>
    <s v="Palm-6-21st Century classroom"/>
  </r>
  <r>
    <s v="Palm-21st Century classroom-CM/PM Management"/>
    <n v="6"/>
    <s v="CM/PM Management"/>
    <x v="21"/>
    <x v="0"/>
    <x v="23"/>
    <x v="27"/>
    <x v="95"/>
    <x v="142"/>
    <s v="2023/24"/>
    <m/>
    <x v="189"/>
    <n v="0"/>
    <n v="4295"/>
    <n v="144550"/>
    <d v="2024-05-15T00:00:00"/>
    <s v="000000021616468"/>
    <n v="4295"/>
    <s v="03-124706"/>
    <m/>
    <s v="21.0"/>
    <s v="00036.0"/>
    <s v="91001"/>
    <s v="85000"/>
    <n v="5800"/>
    <n v="9261101"/>
    <n v="2.3990526674449392E-3"/>
    <s v="Construction management services for Palm - phase B (All sites, except for the 4 high schools).  Addendum to PO1-22*334 &amp; PO2W-22*862.  JVER 24*338"/>
    <s v="Palm-6-21st Century classroom"/>
  </r>
  <r>
    <s v="Palm-21st Century classroom-CM/PM Management"/>
    <n v="6"/>
    <s v="CM/PM Management"/>
    <x v="21"/>
    <x v="0"/>
    <x v="23"/>
    <x v="27"/>
    <x v="95"/>
    <x v="313"/>
    <s v="2023/24"/>
    <m/>
    <x v="189"/>
    <n v="0"/>
    <n v="5325"/>
    <n v="146355"/>
    <d v="2024-06-13T00:00:00"/>
    <s v="000000021669169"/>
    <n v="5325"/>
    <s v="03-124706"/>
    <m/>
    <s v="21.0"/>
    <s v="00036.0"/>
    <s v="91001"/>
    <s v="85000"/>
    <n v="5800"/>
    <n v="9261101"/>
    <n v="2.9743784526529223E-3"/>
    <s v="Construction management services for Palm - phase B (All sites, except for the 4 high schools).  Addendum to PO1-22*334 &amp; PO2W-22*862.  JVER 25*35"/>
    <s v="Palm-6-21st Century classroom"/>
  </r>
  <r>
    <s v="Palm-21st Century classroom-CM/PM Management"/>
    <n v="6"/>
    <s v="CM/PM Management"/>
    <x v="21"/>
    <x v="0"/>
    <x v="23"/>
    <x v="27"/>
    <x v="95"/>
    <x v="314"/>
    <s v="2023/24"/>
    <m/>
    <x v="189"/>
    <n v="0"/>
    <n v="3655"/>
    <n v="148295"/>
    <d v="2024-06-27T00:00:00"/>
    <s v="000000021692835"/>
    <n v="3655"/>
    <s v="03-124706"/>
    <m/>
    <s v="21.0"/>
    <s v="00036.0"/>
    <s v="91001"/>
    <s v="85000"/>
    <n v="5800"/>
    <n v="9261101"/>
    <n v="2.0415686844030855E-3"/>
    <s v="Construction management services for Palm - phase B (All sites, except for the 4 high schools).  Addendum to PO1-22*334 &amp; PO2W-22*862.  JVER 25*35"/>
    <s v="Palm-6-21st Century classroom"/>
  </r>
  <r>
    <s v="Palm-21st Century classroom-CM/PM Management"/>
    <n v="6"/>
    <s v="CM/PM Management"/>
    <x v="21"/>
    <x v="0"/>
    <x v="23"/>
    <x v="27"/>
    <x v="95"/>
    <x v="315"/>
    <s v="2023/24"/>
    <m/>
    <x v="189"/>
    <n v="0"/>
    <n v="4585"/>
    <n v="150087"/>
    <d v="2024-07-19T00:00:00"/>
    <s v="000000021731149"/>
    <n v="4585"/>
    <s v="03-124706"/>
    <m/>
    <s v="21.0"/>
    <s v="00036.0"/>
    <s v="91001"/>
    <s v="85000"/>
    <n v="5800"/>
    <n v="9261101"/>
    <n v="2.561037597260779E-3"/>
    <s v="Construction management services for Palm - phase B (All sites, except for the 4 high schools).  Addendum to PO1-22*334 &amp; PO2W-22*862. JVER 25*35"/>
    <s v="Palm-6-21st Century classroom"/>
  </r>
  <r>
    <s v="Palm-21st Century classroom-CM/PM Management"/>
    <n v="6"/>
    <s v="CM/PM Management"/>
    <x v="21"/>
    <x v="0"/>
    <x v="23"/>
    <x v="27"/>
    <x v="95"/>
    <x v="316"/>
    <s v="2024/25"/>
    <m/>
    <x v="189"/>
    <n v="0"/>
    <n v="2060"/>
    <n v="152523"/>
    <d v="2024-09-04T00:00:00"/>
    <s v="000000021784504"/>
    <n v="2060"/>
    <s v="03-124706"/>
    <m/>
    <s v="21.0"/>
    <s v="00036.0"/>
    <s v="91001"/>
    <s v="85000"/>
    <n v="5800"/>
    <n v="9261101"/>
    <n v="1.1506515704159661E-3"/>
    <s v="Construction management services for Palm - phase B (All sites, except for the 4 high schools).  Addendum to PO1-22*334 &amp; PO2W-22*862. JVER 25*98"/>
    <s v="Palm-6-21st Century classroom"/>
  </r>
  <r>
    <s v="Palm-21st Century classroom-CM/PM Management"/>
    <n v="6"/>
    <s v="CM/PM Management"/>
    <x v="21"/>
    <x v="0"/>
    <x v="23"/>
    <x v="27"/>
    <x v="95"/>
    <x v="320"/>
    <s v="2024/25"/>
    <m/>
    <x v="189"/>
    <n v="0"/>
    <n v="4412.5"/>
    <n v="154507"/>
    <d v="2024-09-16T00:00:00"/>
    <s v="000000021802308"/>
    <n v="4412.5"/>
    <s v="03-124706"/>
    <m/>
    <s v="21.0"/>
    <s v="00036.0"/>
    <s v="91001"/>
    <s v="85000"/>
    <n v="5800"/>
    <n v="9261101"/>
    <n v="2.4646844924565295E-3"/>
    <s v="Construction management services for Palm - phase B (All sites, except for the 4 high schools).  Addendum to PO1-22*334 &amp; PO2W-22*862. JVER 25*98"/>
    <s v="Palm-6-21st Century classroom"/>
  </r>
  <r>
    <s v="Sierra Vista-21st Century classroom-CM/PM Management"/>
    <n v="8"/>
    <s v="CM/PM Management"/>
    <x v="13"/>
    <x v="0"/>
    <x v="23"/>
    <x v="27"/>
    <x v="95"/>
    <x v="80"/>
    <s v="2023/24"/>
    <m/>
    <x v="189"/>
    <n v="0"/>
    <n v="5400"/>
    <n v="141607"/>
    <d v="2024-03-08T00:00:00"/>
    <s v="000000021499017"/>
    <n v="5400"/>
    <s v="03-124623"/>
    <m/>
    <s v="21.0"/>
    <s v="00036.0"/>
    <s v="91001"/>
    <s v="85000"/>
    <n v="5800"/>
    <n v="9281101"/>
    <n v="3.0162711069156392E-3"/>
    <s v="Construction management services for Sierra Vista - phase B (All sites, except for the 4 high schools).  Addendum to PO1-22*334 &amp; PO2W-22*862.  JVER 24*263"/>
    <s v="Sierra Vista-8-21st Century classroom"/>
  </r>
  <r>
    <s v="Sierra Vista-21st Century classroom-CM/PM Management"/>
    <n v="8"/>
    <s v="CM/PM Management"/>
    <x v="13"/>
    <x v="0"/>
    <x v="23"/>
    <x v="27"/>
    <x v="95"/>
    <x v="22"/>
    <s v="2023/24"/>
    <m/>
    <x v="189"/>
    <n v="0"/>
    <n v="3640"/>
    <n v="141609"/>
    <d v="2024-03-21T00:00:00"/>
    <s v="000000021522383"/>
    <n v="3640"/>
    <s v="03-124623"/>
    <m/>
    <s v="21.0"/>
    <s v="00036.0"/>
    <s v="91001"/>
    <s v="85000"/>
    <n v="5800"/>
    <n v="9281101"/>
    <n v="2.0331901535505419E-3"/>
    <s v="Construction management services for Sierra Vista - phase B (All sites, except for the 4 high schools).  Addendum to PO1-22*334 &amp; PO2W-22*862.  JVER 24*338"/>
    <s v="Sierra Vista-8-21st Century classroom"/>
  </r>
  <r>
    <s v="Sierra Vista-21st Century classroom-CM/PM Management"/>
    <n v="8"/>
    <s v="CM/PM Management"/>
    <x v="13"/>
    <x v="0"/>
    <x v="23"/>
    <x v="27"/>
    <x v="95"/>
    <x v="312"/>
    <s v="2023/24"/>
    <m/>
    <x v="189"/>
    <n v="0"/>
    <n v="2827.5"/>
    <n v="143105"/>
    <d v="2024-04-10T00:00:00"/>
    <s v="000000021552437"/>
    <n v="2827.5"/>
    <s v="03-124623"/>
    <m/>
    <s v="21.0"/>
    <s v="00036.0"/>
    <s v="91001"/>
    <s v="85000"/>
    <n v="5800"/>
    <n v="9281101"/>
    <n v="1.579353065704439E-3"/>
    <s v="Construction management services for Sierra Vista - phase B (All sites, except for the 4 high schools).  Addendum to PO1-22*334 &amp; PO2W-22*862.  JVER 24*338"/>
    <s v="Sierra Vista-8-21st Century classroom"/>
  </r>
  <r>
    <s v="Sierra Vista-21st Century classroom-CM/PM Management"/>
    <n v="8"/>
    <s v="CM/PM Management"/>
    <x v="13"/>
    <x v="0"/>
    <x v="23"/>
    <x v="27"/>
    <x v="95"/>
    <x v="142"/>
    <s v="2023/24"/>
    <m/>
    <x v="189"/>
    <n v="0"/>
    <n v="3310"/>
    <n v="144550"/>
    <d v="2024-05-15T00:00:00"/>
    <s v="000000021616468"/>
    <n v="3310"/>
    <s v="03-124623"/>
    <m/>
    <s v="21.0"/>
    <s v="00036.0"/>
    <s v="91001"/>
    <s v="85000"/>
    <n v="5800"/>
    <n v="9281101"/>
    <n v="1.8488624747945864E-3"/>
    <s v="Construction management services for Sierra Vista - phase B (All sites, except for the 4 high schools).  Addendum to PO1-22*334 &amp; PO2W-22*862.  JVER 24*338"/>
    <s v="Sierra Vista-8-21st Century classroom"/>
  </r>
  <r>
    <s v="Sierra Vista-21st Century classroom-CM/PM Management"/>
    <n v="8"/>
    <s v="CM/PM Management"/>
    <x v="13"/>
    <x v="0"/>
    <x v="23"/>
    <x v="27"/>
    <x v="95"/>
    <x v="313"/>
    <s v="2023/24"/>
    <m/>
    <x v="189"/>
    <n v="0"/>
    <n v="5645"/>
    <n v="146355"/>
    <d v="2024-06-13T00:00:00"/>
    <s v="000000021669169"/>
    <n v="5645"/>
    <s v="03-124623"/>
    <m/>
    <s v="21.0"/>
    <s v="00036.0"/>
    <s v="91001"/>
    <s v="85000"/>
    <n v="5800"/>
    <n v="9281101"/>
    <n v="3.1531204441738489E-3"/>
    <s v="Construction management services for Sierra Vista - phase B (All sites, except for the 4 high schools).  Addendum to PO1-22*334 &amp; PO2W-22*862.  JVER 25*35"/>
    <s v="Sierra Vista-8-21st Century classroom"/>
  </r>
  <r>
    <s v="Sierra Vista-21st Century classroom-CM/PM Management"/>
    <n v="8"/>
    <s v="CM/PM Management"/>
    <x v="13"/>
    <x v="0"/>
    <x v="23"/>
    <x v="27"/>
    <x v="95"/>
    <x v="314"/>
    <s v="2023/24"/>
    <m/>
    <x v="189"/>
    <n v="0"/>
    <n v="7020"/>
    <n v="148295"/>
    <d v="2024-06-27T00:00:00"/>
    <s v="000000021692835"/>
    <n v="7020"/>
    <s v="03-124623"/>
    <m/>
    <s v="21.0"/>
    <s v="00036.0"/>
    <s v="91001"/>
    <s v="85000"/>
    <n v="5800"/>
    <n v="9281101"/>
    <n v="3.9211524389903309E-3"/>
    <s v="Construction management services for Sierra Vista - phase B (All sites, except for the 4 high schools).  Addendum to PO1-22*334 &amp; PO2W-22*862.  JVER 25*35"/>
    <s v="Sierra Vista-8-21st Century classroom"/>
  </r>
  <r>
    <s v="Sierra Vista-21st Century classroom-CM/PM Management"/>
    <n v="8"/>
    <s v="CM/PM Management"/>
    <x v="13"/>
    <x v="0"/>
    <x v="23"/>
    <x v="27"/>
    <x v="95"/>
    <x v="315"/>
    <s v="2023/24"/>
    <m/>
    <x v="189"/>
    <n v="0"/>
    <n v="8410"/>
    <n v="150087"/>
    <d v="2024-07-19T00:00:00"/>
    <s v="000000021731149"/>
    <n v="8410"/>
    <s v="03-124623"/>
    <m/>
    <s v="21.0"/>
    <s v="00036.0"/>
    <s v="91001"/>
    <s v="85000"/>
    <n v="5800"/>
    <n v="9281101"/>
    <n v="4.6975629646593565E-3"/>
    <s v="Construction management services for Sierra Vista - phase B (All sites, except for the 4 high schools).  Addendum to PO1-22*334 &amp; PO2W-22*862. JVER 25*35"/>
    <s v="Sierra Vista-8-21st Century classroom"/>
  </r>
  <r>
    <s v="Sierra Vista-21st Century classroom-CM/PM Management"/>
    <n v="8"/>
    <s v="CM/PM Management"/>
    <x v="13"/>
    <x v="0"/>
    <x v="23"/>
    <x v="27"/>
    <x v="95"/>
    <x v="316"/>
    <s v="2024/25"/>
    <m/>
    <x v="189"/>
    <n v="0"/>
    <n v="14430"/>
    <n v="152523"/>
    <d v="2024-09-04T00:00:00"/>
    <s v="000000021784504"/>
    <n v="14430"/>
    <s v="03-124623"/>
    <m/>
    <s v="21.0"/>
    <s v="00036.0"/>
    <s v="91001"/>
    <s v="85000"/>
    <n v="5800"/>
    <n v="9281101"/>
    <n v="8.060146680146792E-3"/>
    <s v="Construction management services for Sierra Vista - phase B (All sites, except for the 4 high schools).  Addendum to PO1-22*334 &amp; PO2W-22*862. JVER 25*98"/>
    <s v="Sierra Vista-8-21st Century classroom"/>
  </r>
  <r>
    <s v="Sierra Vista-21st Century classroom-CM/PM Management"/>
    <n v="8"/>
    <s v="CM/PM Management"/>
    <x v="13"/>
    <x v="0"/>
    <x v="23"/>
    <x v="27"/>
    <x v="95"/>
    <x v="320"/>
    <s v="2024/25"/>
    <m/>
    <x v="189"/>
    <n v="0"/>
    <n v="10410"/>
    <n v="154507"/>
    <d v="2024-09-16T00:00:00"/>
    <s v="000000021802308"/>
    <n v="10410"/>
    <s v="03-124623"/>
    <m/>
    <s v="21.0"/>
    <s v="00036.0"/>
    <s v="91001"/>
    <s v="85000"/>
    <n v="5800"/>
    <n v="9281101"/>
    <n v="5.8147004116651489E-3"/>
    <s v="Construction management services for Sierra Vista - phase B (All sites, except for the 4 high schools).  Addendum to PO1-22*334 &amp; PO2W-22*862. JVER 25*98"/>
    <s v="Sierra Vista-8-21st Century classroom"/>
  </r>
  <r>
    <s v="Sparks ES-21st Century classroom-CM/PM Management"/>
    <n v="7"/>
    <s v="CM/PM Management"/>
    <x v="24"/>
    <x v="0"/>
    <x v="23"/>
    <x v="27"/>
    <x v="95"/>
    <x v="80"/>
    <s v="2023/24"/>
    <m/>
    <x v="189"/>
    <n v="0"/>
    <n v="5550"/>
    <n v="141607"/>
    <d v="2024-03-08T00:00:00"/>
    <s v="000000021499017"/>
    <n v="5550"/>
    <s v="03-124783"/>
    <m/>
    <s v="21.0"/>
    <s v="00036.0"/>
    <s v="91001"/>
    <s v="85000"/>
    <n v="5800"/>
    <n v="9291101"/>
    <n v="3.1000564154410738E-3"/>
    <s v="Construction management services for Sparks ES - phase B (All sites, except for the 4 high schools).  Addendum to PO1-22*334 &amp; PO2W-22*862.  JVER 24*263"/>
    <s v="Sparks ES-7-21st Century classroom"/>
  </r>
  <r>
    <s v="Sparks ES-21st Century classroom-CM/PM Management"/>
    <n v="7"/>
    <s v="CM/PM Management"/>
    <x v="24"/>
    <x v="0"/>
    <x v="23"/>
    <x v="27"/>
    <x v="95"/>
    <x v="22"/>
    <s v="2023/24"/>
    <m/>
    <x v="189"/>
    <n v="0"/>
    <n v="3040"/>
    <n v="141609"/>
    <d v="2024-03-21T00:00:00"/>
    <s v="000000021522383"/>
    <n v="3040"/>
    <s v="03-124783"/>
    <m/>
    <s v="21.0"/>
    <s v="00036.0"/>
    <s v="91001"/>
    <s v="85000"/>
    <n v="5800"/>
    <n v="9291101"/>
    <n v="1.6980489194488044E-3"/>
    <s v="Construction management services for Sparks ES - phase B (All sites, except for the 4 high schools).  Addendum to PO1-22*334 &amp; PO2W-22*862.  JVER 24*338"/>
    <s v="Sparks ES-7-21st Century classroom"/>
  </r>
  <r>
    <s v="Sparks ES-21st Century classroom-CM/PM Management"/>
    <n v="7"/>
    <s v="CM/PM Management"/>
    <x v="24"/>
    <x v="0"/>
    <x v="23"/>
    <x v="27"/>
    <x v="95"/>
    <x v="312"/>
    <s v="2023/24"/>
    <m/>
    <x v="189"/>
    <n v="0"/>
    <n v="2732.5"/>
    <n v="143105"/>
    <d v="2024-04-10T00:00:00"/>
    <s v="000000021552437"/>
    <n v="2732.5"/>
    <s v="03-124783"/>
    <m/>
    <s v="21.0"/>
    <s v="00036.0"/>
    <s v="91001"/>
    <s v="85000"/>
    <n v="5800"/>
    <n v="9291101"/>
    <n v="1.5262890369716639E-3"/>
    <s v="Construction management services for Sparks ES - phase B (All sites, except for the 4 high schools).  Addendum to PO1-22*334 &amp; PO2W-22*862.  JVER 24*338"/>
    <s v="Sparks ES-7-21st Century classroom"/>
  </r>
  <r>
    <s v="Sparks ES-21st Century classroom-CM/PM Management"/>
    <n v="7"/>
    <s v="CM/PM Management"/>
    <x v="24"/>
    <x v="0"/>
    <x v="23"/>
    <x v="27"/>
    <x v="95"/>
    <x v="142"/>
    <s v="2023/24"/>
    <m/>
    <x v="189"/>
    <n v="0"/>
    <n v="3140"/>
    <n v="144550"/>
    <d v="2024-05-15T00:00:00"/>
    <s v="000000021616468"/>
    <n v="3140"/>
    <s v="03-124783"/>
    <m/>
    <s v="21.0"/>
    <s v="00036.0"/>
    <s v="91001"/>
    <s v="85000"/>
    <n v="5800"/>
    <n v="9291101"/>
    <n v="1.753905791799094E-3"/>
    <s v="Construction management services for Sparks ES - phase B (All sites, except for the 4 high schools).  Addendum to PO1-22*334 &amp; PO2W-22*862.  JVER 24*338"/>
    <s v="Sparks ES-7-21st Century classroom"/>
  </r>
  <r>
    <s v="Sparks ES-21st Century classroom-CM/PM Management"/>
    <n v="7"/>
    <s v="CM/PM Management"/>
    <x v="24"/>
    <x v="0"/>
    <x v="23"/>
    <x v="27"/>
    <x v="95"/>
    <x v="313"/>
    <s v="2023/24"/>
    <m/>
    <x v="189"/>
    <n v="0"/>
    <n v="6740"/>
    <n v="146355"/>
    <d v="2024-06-13T00:00:00"/>
    <s v="000000021669169"/>
    <n v="6740"/>
    <s v="03-124783"/>
    <m/>
    <s v="21.0"/>
    <s v="00036.0"/>
    <s v="91001"/>
    <s v="85000"/>
    <n v="5800"/>
    <n v="9291101"/>
    <n v="3.7647531964095202E-3"/>
    <s v="Construction management services for Sparks ES - phase B (All sites, except for the 4 high schools).  Addendum to PO1-22*334 &amp; PO2W-22*862. JVER 25*35"/>
    <s v="Sparks ES-7-21st Century classroom"/>
  </r>
  <r>
    <s v="Sparks ES-21st Century classroom-CM/PM Management"/>
    <n v="7"/>
    <s v="CM/PM Management"/>
    <x v="24"/>
    <x v="0"/>
    <x v="23"/>
    <x v="27"/>
    <x v="95"/>
    <x v="314"/>
    <s v="2023/24"/>
    <m/>
    <x v="189"/>
    <n v="0"/>
    <n v="4620"/>
    <n v="148295"/>
    <d v="2024-06-27T00:00:00"/>
    <s v="000000021692835"/>
    <n v="4620"/>
    <s v="03-124783"/>
    <m/>
    <s v="21.0"/>
    <s v="00036.0"/>
    <s v="91001"/>
    <s v="85000"/>
    <n v="5800"/>
    <n v="9291101"/>
    <n v="2.5805875025833804E-3"/>
    <s v="Construction management services for Sparks ES - phase B (All sites, except for the 4 high schools).  Addendum to PO1-22*334 &amp; PO2W-22*862. JVER 25*35"/>
    <s v="Sparks ES-7-21st Century classroom"/>
  </r>
  <r>
    <s v="Sparks ES-21st Century classroom-CM/PM Management"/>
    <n v="7"/>
    <s v="CM/PM Management"/>
    <x v="24"/>
    <x v="0"/>
    <x v="23"/>
    <x v="27"/>
    <x v="95"/>
    <x v="315"/>
    <s v="2023/24"/>
    <m/>
    <x v="189"/>
    <n v="0"/>
    <n v="4265"/>
    <n v="150087"/>
    <d v="2024-07-19T00:00:00"/>
    <s v="000000021731149"/>
    <n v="4265"/>
    <s v="03-124783"/>
    <m/>
    <s v="21.0"/>
    <s v="00036.0"/>
    <s v="91001"/>
    <s v="85000"/>
    <n v="5800"/>
    <n v="9291101"/>
    <n v="2.3822956057398524E-3"/>
    <s v="Construction management services for Sparks ES - phase B (All sites, except for the 4 high schools).  Addendum to PO1-22*334 &amp; PO2W-22*862.  JVER 25*35"/>
    <s v="Sparks ES-7-21st Century classroom"/>
  </r>
  <r>
    <s v="Sparks ES-21st Century classroom-CM/PM Management"/>
    <n v="7"/>
    <s v="CM/PM Management"/>
    <x v="24"/>
    <x v="0"/>
    <x v="23"/>
    <x v="27"/>
    <x v="95"/>
    <x v="316"/>
    <s v="2024/25"/>
    <m/>
    <x v="189"/>
    <n v="0"/>
    <n v="1965"/>
    <n v="152523"/>
    <d v="2024-09-04T00:00:00"/>
    <s v="000000021784504"/>
    <n v="1965"/>
    <s v="03-124783"/>
    <m/>
    <s v="21.0"/>
    <s v="00036.0"/>
    <s v="91001"/>
    <s v="85000"/>
    <n v="5800"/>
    <n v="9291101"/>
    <n v="1.0975875416831911E-3"/>
    <s v="Construction management services for Sparks ES - phase B (All sites, except for the 4 high schools).  Addendum to PO1-22*334 &amp; PO2W-22*862.  JVER 25*98"/>
    <s v="Sparks ES-7-21st Century classroom"/>
  </r>
  <r>
    <s v="Sparks ES-21st Century classroom-CM/PM Management"/>
    <n v="7"/>
    <s v="CM/PM Management"/>
    <x v="24"/>
    <x v="0"/>
    <x v="23"/>
    <x v="27"/>
    <x v="95"/>
    <x v="320"/>
    <s v="2024/25"/>
    <m/>
    <x v="189"/>
    <n v="0"/>
    <n v="6642.5"/>
    <n v="154507"/>
    <d v="2024-09-16T00:00:00"/>
    <s v="000000021802308"/>
    <n v="6642.5"/>
    <s v="03-124783"/>
    <m/>
    <s v="21.0"/>
    <s v="00036.0"/>
    <s v="91001"/>
    <s v="85000"/>
    <n v="5800"/>
    <n v="9291101"/>
    <n v="3.710292745867988E-3"/>
    <s v="Construction management services for Sparks ES - phase B (All sites, except for the 4 high schools).  Addendum to PO1-22*334 &amp; PO2W-22*862.  JVER 25*98"/>
    <s v="Sparks ES-7-21st Century classroom"/>
  </r>
  <r>
    <s v="Stimson-21st Century classroom-CM/PM Management"/>
    <n v="4"/>
    <s v="CM/PM Management"/>
    <x v="31"/>
    <x v="0"/>
    <x v="23"/>
    <x v="27"/>
    <x v="95"/>
    <x v="80"/>
    <s v="2023/24"/>
    <m/>
    <x v="189"/>
    <n v="0"/>
    <n v="5630"/>
    <n v="141608"/>
    <d v="2024-03-08T00:00:00"/>
    <s v="000000021499017"/>
    <n v="5630"/>
    <m/>
    <m/>
    <s v="21.0"/>
    <s v="00036.0"/>
    <s v="91001"/>
    <s v="85000"/>
    <n v="5800"/>
    <n v="8021101"/>
    <n v="3.1447419133213057E-3"/>
    <s v="Construction management services for Stimson - phase B (All sites, except for the 4 high schools).  Addendum to PO1-22*334 &amp; PO2W-22*862.  JVER 24*263"/>
    <s v="Stimson-4-21st Century classroom"/>
  </r>
  <r>
    <s v="Stimson-21st Century classroom-CM/PM Management"/>
    <n v="4"/>
    <s v="CM/PM Management"/>
    <x v="31"/>
    <x v="0"/>
    <x v="23"/>
    <x v="27"/>
    <x v="95"/>
    <x v="22"/>
    <s v="2023/24"/>
    <m/>
    <x v="189"/>
    <n v="0"/>
    <n v="2130"/>
    <n v="141609"/>
    <d v="2024-03-21T00:00:00"/>
    <s v="000000021522383"/>
    <n v="2130"/>
    <m/>
    <m/>
    <s v="21.0"/>
    <s v="00036.0"/>
    <s v="91001"/>
    <s v="85000"/>
    <n v="5800"/>
    <n v="8021101"/>
    <n v="1.1897513810611689E-3"/>
    <s v="Construction management services for Stimson - phase B (All sites, except for the 4 high schools).  Addendum to PO1-22*334 &amp; PO2W-22*862.  JVER 24*338"/>
    <s v="Stimson-4-21st Century classroom"/>
  </r>
  <r>
    <s v="Stimson-21st Century classroom-CM/PM Management"/>
    <n v="4"/>
    <s v="CM/PM Management"/>
    <x v="31"/>
    <x v="0"/>
    <x v="23"/>
    <x v="27"/>
    <x v="95"/>
    <x v="312"/>
    <s v="2023/24"/>
    <m/>
    <x v="189"/>
    <n v="0"/>
    <n v="160"/>
    <n v="143105"/>
    <d v="2024-04-10T00:00:00"/>
    <s v="000000021552437"/>
    <n v="160"/>
    <m/>
    <m/>
    <s v="21.0"/>
    <s v="00036.0"/>
    <s v="91001"/>
    <s v="85000"/>
    <n v="5800"/>
    <n v="8021101"/>
    <n v="8.937099576046339E-5"/>
    <s v="Construction management services for Stimson - phase B (All sites, except for the 4 high schools).  Addendum to PO1-22*334 &amp; PO2W-22*862.  JVER 24*338"/>
    <s v="Stimson-4-21st Century classroom"/>
  </r>
  <r>
    <s v="Valinda-21st Century classroom-CM/PM Management"/>
    <n v="6"/>
    <s v="CM/PM Management"/>
    <x v="23"/>
    <x v="0"/>
    <x v="23"/>
    <x v="27"/>
    <x v="95"/>
    <x v="22"/>
    <s v="2023/24"/>
    <m/>
    <x v="189"/>
    <n v="0"/>
    <n v="160"/>
    <n v="141609"/>
    <d v="2024-03-21T00:00:00"/>
    <s v="000000021522383"/>
    <n v="160"/>
    <s v="03-124707"/>
    <m/>
    <s v="21.0"/>
    <s v="00036.0"/>
    <s v="91001"/>
    <s v="85000"/>
    <n v="5800"/>
    <n v="9341101"/>
    <n v="8.937099576046339E-5"/>
    <s v="Construction management services for Valinda - phase B (All sites, except for the 4 high schools).  Addendum to PO1-22*334 &amp; PO2W-22*862.  JVER 24*338"/>
    <s v="Valinda-6-21st Century classroom"/>
  </r>
  <r>
    <s v="Valinda-21st Century classroom-CM/PM Management"/>
    <n v="6"/>
    <s v="CM/PM Management"/>
    <x v="23"/>
    <x v="0"/>
    <x v="23"/>
    <x v="27"/>
    <x v="95"/>
    <x v="312"/>
    <s v="2023/24"/>
    <m/>
    <x v="189"/>
    <n v="0"/>
    <n v="1795"/>
    <n v="143105"/>
    <d v="2024-04-10T00:00:00"/>
    <s v="000000021552437"/>
    <n v="1795"/>
    <s v="03-124707"/>
    <m/>
    <s v="21.0"/>
    <s v="00036.0"/>
    <s v="91001"/>
    <s v="85000"/>
    <n v="5800"/>
    <n v="9341101"/>
    <n v="1.0026308586876987E-3"/>
    <s v="Construction management services for Valinda - phase B (All sites, except for the 4 high schools).  Addendum to PO1-22*334 &amp; PO2W-22*862.  JVER 24*338"/>
    <s v="Valinda-6-21st Century classroom"/>
  </r>
  <r>
    <s v="Valinda-21st Century classroom-CM/PM Management"/>
    <n v="6"/>
    <s v="CM/PM Management"/>
    <x v="23"/>
    <x v="0"/>
    <x v="23"/>
    <x v="27"/>
    <x v="95"/>
    <x v="142"/>
    <s v="2023/24"/>
    <m/>
    <x v="189"/>
    <n v="0"/>
    <n v="4325"/>
    <n v="144550"/>
    <d v="2024-05-15T00:00:00"/>
    <s v="000000021616468"/>
    <n v="4325"/>
    <s v="03-124707"/>
    <m/>
    <s v="21.0"/>
    <s v="00036.0"/>
    <s v="91001"/>
    <s v="85000"/>
    <n v="5800"/>
    <n v="9341101"/>
    <n v="2.415809729150026E-3"/>
    <s v="Construction management services for Valinda - phase B (All sites, except for the 4 high schools).  Addendum to PO1-22*334 &amp; PO2W-22*862.  JVER 24*338"/>
    <s v="Valinda-6-21st Century classroom"/>
  </r>
  <r>
    <s v="Valinda-21st Century classroom-CM/PM Management"/>
    <n v="6"/>
    <s v="CM/PM Management"/>
    <x v="23"/>
    <x v="0"/>
    <x v="23"/>
    <x v="27"/>
    <x v="95"/>
    <x v="313"/>
    <s v="2023/24"/>
    <m/>
    <x v="189"/>
    <n v="0"/>
    <n v="4715"/>
    <n v="146355"/>
    <d v="2024-06-13T00:00:00"/>
    <s v="000000021669169"/>
    <n v="4715"/>
    <s v="03-124707"/>
    <m/>
    <s v="21.0"/>
    <s v="00036.0"/>
    <s v="91001"/>
    <s v="85000"/>
    <n v="5800"/>
    <n v="9341101"/>
    <n v="2.6336515313161554E-3"/>
    <s v="Construction management services for Valinda - phase B (All sites, except for the 4 high schools).  Addendum to PO1-22*334 &amp; PO2W-22*862.  JVER 25*35"/>
    <s v="Valinda-6-21st Century classroom"/>
  </r>
  <r>
    <s v="Valinda-21st Century classroom-CM/PM Management"/>
    <n v="6"/>
    <s v="CM/PM Management"/>
    <x v="23"/>
    <x v="0"/>
    <x v="23"/>
    <x v="27"/>
    <x v="95"/>
    <x v="314"/>
    <s v="2023/24"/>
    <m/>
    <x v="189"/>
    <n v="0"/>
    <n v="2715"/>
    <n v="148295"/>
    <d v="2024-06-27T00:00:00"/>
    <s v="000000021692835"/>
    <n v="2715"/>
    <s v="03-124707"/>
    <m/>
    <s v="21.0"/>
    <s v="00036.0"/>
    <s v="91001"/>
    <s v="85000"/>
    <n v="5800"/>
    <n v="9341101"/>
    <n v="1.5165140843103632E-3"/>
    <s v="Construction management services for Valinda - phase B (All sites, except for the 4 high schools).  Addendum to PO1-22*334 &amp; PO2W-22*862.  JVER 25*35"/>
    <s v="Valinda-6-21st Century classroom"/>
  </r>
  <r>
    <s v="Valinda-21st Century classroom-CM/PM Management"/>
    <n v="6"/>
    <s v="CM/PM Management"/>
    <x v="23"/>
    <x v="0"/>
    <x v="23"/>
    <x v="27"/>
    <x v="95"/>
    <x v="315"/>
    <s v="2023/24"/>
    <m/>
    <x v="189"/>
    <n v="0"/>
    <n v="2560"/>
    <n v="150087"/>
    <d v="2024-07-19T00:00:00"/>
    <s v="000000021731149"/>
    <n v="2560"/>
    <s v="03-124707"/>
    <m/>
    <s v="21.0"/>
    <s v="00036.0"/>
    <s v="91001"/>
    <s v="85000"/>
    <n v="5800"/>
    <n v="9341101"/>
    <n v="1.4299359321674142E-3"/>
    <s v="Construction management services for Valinda - phase B (All sites, except for the 4 high schools).  Addendum to PO1-22*334 &amp; PO2W-22*862.  JVER 25*35"/>
    <s v="Valinda-6-21st Century classroom"/>
  </r>
  <r>
    <s v="Valinda-21st Century classroom-CM/PM Management"/>
    <n v="6"/>
    <s v="CM/PM Management"/>
    <x v="23"/>
    <x v="0"/>
    <x v="23"/>
    <x v="27"/>
    <x v="95"/>
    <x v="316"/>
    <s v="2024/25"/>
    <m/>
    <x v="189"/>
    <n v="0"/>
    <n v="2990"/>
    <n v="152523"/>
    <d v="2024-09-04T00:00:00"/>
    <s v="000000021784504"/>
    <n v="2990"/>
    <s v="03-124707"/>
    <m/>
    <s v="21.0"/>
    <s v="00036.0"/>
    <s v="91001"/>
    <s v="85000"/>
    <n v="5800"/>
    <n v="9341101"/>
    <n v="1.6701204832736596E-3"/>
    <s v="Construction management services for Valinda - phase B (All sites, except for the 4 high schools).  Addendum to PO1-22*334 &amp; PO2W-22*862.  JVER 25*98"/>
    <s v="Valinda-6-21st Century classroom"/>
  </r>
  <r>
    <s v="Valinda-21st Century classroom-CM/PM Management"/>
    <n v="6"/>
    <s v="CM/PM Management"/>
    <x v="23"/>
    <x v="0"/>
    <x v="23"/>
    <x v="27"/>
    <x v="95"/>
    <x v="320"/>
    <s v="2024/25"/>
    <m/>
    <x v="189"/>
    <n v="0"/>
    <n v="3827.5"/>
    <n v="154507"/>
    <d v="2024-09-16T00:00:00"/>
    <s v="000000021802308"/>
    <n v="3827.5"/>
    <s v="03-124707"/>
    <m/>
    <s v="21.0"/>
    <s v="00036.0"/>
    <s v="91001"/>
    <s v="85000"/>
    <n v="5800"/>
    <n v="9341101"/>
    <n v="2.137921789207335E-3"/>
    <s v="Construction management services for Valinda - phase B (All sites, except for the 4 high schools).  Addendum to PO1-22*334 &amp; PO2W-22*862.  JVER 25*98"/>
    <s v="Valinda-6-21st Century classroom"/>
  </r>
  <r>
    <s v="Valley-21st Century classroom-CM/PM Management"/>
    <n v="8"/>
    <s v="CM/PM Management"/>
    <x v="27"/>
    <x v="0"/>
    <x v="23"/>
    <x v="27"/>
    <x v="95"/>
    <x v="312"/>
    <s v="2023/24"/>
    <m/>
    <x v="189"/>
    <n v="0"/>
    <n v="775"/>
    <n v="143105"/>
    <d v="2024-04-10T00:00:00"/>
    <s v="000000021552437"/>
    <n v="775"/>
    <s v="03-124791"/>
    <m/>
    <s v="21.0"/>
    <s v="00036.0"/>
    <s v="91001"/>
    <s v="85000"/>
    <n v="5800"/>
    <n v="9441101"/>
    <n v="4.3289076071474452E-4"/>
    <s v="Construction management services for Valley - phase B (All sites, except for the 4 high schools).  Addendum to PO1-22*334 &amp; PO2W-22*862.  JVER 24*338"/>
    <s v="Valley-8-21st Century classroom"/>
  </r>
  <r>
    <s v="Valley-21st Century classroom-CM/PM Management"/>
    <n v="8"/>
    <s v="CM/PM Management"/>
    <x v="27"/>
    <x v="0"/>
    <x v="23"/>
    <x v="27"/>
    <x v="95"/>
    <x v="142"/>
    <s v="2023/24"/>
    <m/>
    <x v="189"/>
    <n v="0"/>
    <n v="7100"/>
    <n v="144550"/>
    <d v="2024-05-15T00:00:00"/>
    <s v="000000021616468"/>
    <n v="7100"/>
    <s v="03-124791"/>
    <m/>
    <s v="21.0"/>
    <s v="00036.0"/>
    <s v="91001"/>
    <s v="85000"/>
    <n v="5800"/>
    <n v="9441101"/>
    <n v="3.9658379368705627E-3"/>
    <s v="Construction management services for Valley - phase B (All sites, except for the 4 high schools).  Addendum to PO1-22*334 &amp; PO2W-22*862.  JVER 24*338"/>
    <s v="Valley-8-21st Century classroom"/>
  </r>
  <r>
    <s v="Valley-21st Century classroom-CM/PM Management"/>
    <n v="8"/>
    <s v="CM/PM Management"/>
    <x v="27"/>
    <x v="0"/>
    <x v="23"/>
    <x v="27"/>
    <x v="95"/>
    <x v="313"/>
    <s v="2023/24"/>
    <m/>
    <x v="189"/>
    <n v="0"/>
    <n v="3155"/>
    <n v="146355"/>
    <d v="2024-06-13T00:00:00"/>
    <s v="000000021669169"/>
    <n v="3155"/>
    <s v="03-124791"/>
    <m/>
    <s v="21.0"/>
    <s v="00036.0"/>
    <s v="91001"/>
    <s v="85000"/>
    <n v="5800"/>
    <n v="9441101"/>
    <n v="1.7622843226516374E-3"/>
    <s v="Construction management services for Valley - phase B (All sites, except for the 4 high schools).  Addendum to PO1-22*334 &amp; PO2W-22*862.  JVER 25*35"/>
    <s v="Valley-8-21st Century classroom"/>
  </r>
  <r>
    <s v="Valley-21st Century classroom-CM/PM Management"/>
    <n v="8"/>
    <s v="CM/PM Management"/>
    <x v="27"/>
    <x v="0"/>
    <x v="23"/>
    <x v="27"/>
    <x v="95"/>
    <x v="314"/>
    <s v="2023/24"/>
    <m/>
    <x v="189"/>
    <n v="0"/>
    <n v="5345"/>
    <n v="148295"/>
    <d v="2024-06-27T00:00:00"/>
    <s v="000000021692835"/>
    <n v="5345"/>
    <s v="03-124791"/>
    <m/>
    <s v="21.0"/>
    <s v="00036.0"/>
    <s v="91001"/>
    <s v="85000"/>
    <n v="5800"/>
    <n v="9441101"/>
    <n v="2.98554982712298E-3"/>
    <s v="Construction management services for Valley - phase B (All sites, except for the 4 high schools).  Addendum to PO1-22*334 &amp; PO2W-22*862.  JVER 25*35"/>
    <s v="Valley-8-21st Century classroom"/>
  </r>
  <r>
    <s v="Valley-21st Century classroom-CM/PM Management"/>
    <n v="8"/>
    <s v="CM/PM Management"/>
    <x v="27"/>
    <x v="0"/>
    <x v="23"/>
    <x v="27"/>
    <x v="95"/>
    <x v="315"/>
    <s v="2023/24"/>
    <m/>
    <x v="189"/>
    <n v="0"/>
    <n v="535"/>
    <n v="150087"/>
    <d v="2024-07-19T00:00:00"/>
    <s v="000000021731149"/>
    <n v="535"/>
    <s v="03-124791"/>
    <m/>
    <s v="21.0"/>
    <s v="00036.0"/>
    <s v="91001"/>
    <s v="85000"/>
    <n v="5800"/>
    <n v="9441101"/>
    <n v="2.9883426707404945E-4"/>
    <s v="Construction management services for Valley - phase B (All sites, except for the 4 high schools).  Addendum to PO1-22*334 &amp; PO2W-22*862.  JVER 25*35"/>
    <s v="Valley-8-21st Century classroom"/>
  </r>
  <r>
    <s v="Valley-21st Century classroom-CM/PM Management"/>
    <n v="8"/>
    <s v="CM/PM Management"/>
    <x v="27"/>
    <x v="0"/>
    <x v="23"/>
    <x v="27"/>
    <x v="95"/>
    <x v="316"/>
    <s v="2024/25"/>
    <m/>
    <x v="189"/>
    <n v="0"/>
    <n v="2965"/>
    <n v="152523"/>
    <d v="2024-09-04T00:00:00"/>
    <s v="000000021784504"/>
    <n v="2965"/>
    <s v="03-124791"/>
    <m/>
    <s v="21.0"/>
    <s v="00036.0"/>
    <s v="91001"/>
    <s v="85000"/>
    <n v="5800"/>
    <n v="9441101"/>
    <n v="1.6561562651860873E-3"/>
    <s v="Construction management services for Valley - phase B (All sites, except for the 4 high schools).  Addendum to PO1-22*334 &amp; PO2W-22*862.  JVER 25*98"/>
    <s v="Valley-8-21st Century classroom"/>
  </r>
  <r>
    <s v="Valley-21st Century classroom-CM/PM Management"/>
    <n v="8"/>
    <s v="CM/PM Management"/>
    <x v="27"/>
    <x v="0"/>
    <x v="23"/>
    <x v="27"/>
    <x v="95"/>
    <x v="320"/>
    <s v="2024/25"/>
    <m/>
    <x v="189"/>
    <n v="0"/>
    <n v="11705"/>
    <n v="154507"/>
    <d v="2024-09-16T00:00:00"/>
    <s v="000000021802308"/>
    <n v="11705"/>
    <s v="03-124791"/>
    <m/>
    <s v="21.0"/>
    <s v="00036.0"/>
    <s v="91001"/>
    <s v="85000"/>
    <n v="5800"/>
    <n v="9441101"/>
    <n v="6.5380469086013995E-3"/>
    <s v="Construction management services for Valley - phase B (All sites, except for the 4 high schools).  Addendum to PO1-22*334 &amp; PO2W-22*862.  JVER 25*98"/>
    <s v="Valley-8-21st Century classroom"/>
  </r>
  <r>
    <s v="Wing Lane-21st Century classroom-CM/PM Management"/>
    <n v="9"/>
    <s v="CM/PM Management"/>
    <x v="22"/>
    <x v="0"/>
    <x v="23"/>
    <x v="27"/>
    <x v="95"/>
    <x v="80"/>
    <s v="2023/24"/>
    <m/>
    <x v="189"/>
    <n v="0"/>
    <n v="5550"/>
    <n v="141607"/>
    <d v="2024-03-08T00:00:00"/>
    <s v="000000021499017"/>
    <n v="5550"/>
    <s v="03-124792"/>
    <m/>
    <s v="21.0"/>
    <s v="00036.0"/>
    <s v="91001"/>
    <s v="85000"/>
    <n v="5800"/>
    <n v="9371101"/>
    <n v="3.1000564154410738E-3"/>
    <s v="Construction management services for Wing Lane - phase B (All sites, except for the 4 high schools).  Addendum to PO1-22*334 &amp; PO2W-22*862.  JVER 24*263"/>
    <s v="Wing Lane-9-21st Century classroom"/>
  </r>
  <r>
    <s v="Wing Lane-21st Century classroom-CM/PM Management"/>
    <n v="9"/>
    <s v="CM/PM Management"/>
    <x v="22"/>
    <x v="0"/>
    <x v="23"/>
    <x v="27"/>
    <x v="95"/>
    <x v="22"/>
    <s v="2023/24"/>
    <m/>
    <x v="189"/>
    <n v="0"/>
    <n v="2580"/>
    <n v="141609"/>
    <d v="2024-03-21T00:00:00"/>
    <s v="000000021522383"/>
    <n v="2580"/>
    <s v="03-124792"/>
    <m/>
    <s v="21.0"/>
    <s v="00036.0"/>
    <s v="91001"/>
    <s v="85000"/>
    <n v="5800"/>
    <n v="9371101"/>
    <n v="1.4411073066374722E-3"/>
    <s v="Construction management services for Wing Lane - phase B (All sites, except for the 4 high schools).  Addendum to PO1-22*334 &amp; PO2W-22*862.  JVER 24*338"/>
    <s v="Wing Lane-9-21st Century classroom"/>
  </r>
  <r>
    <s v="Wing Lane-21st Century classroom-CM/PM Management"/>
    <n v="9"/>
    <s v="CM/PM Management"/>
    <x v="22"/>
    <x v="0"/>
    <x v="23"/>
    <x v="27"/>
    <x v="95"/>
    <x v="312"/>
    <s v="2023/24"/>
    <m/>
    <x v="189"/>
    <n v="0"/>
    <n v="1627.5"/>
    <n v="143105"/>
    <d v="2024-04-10T00:00:00"/>
    <s v="000000021552437"/>
    <n v="1627.5"/>
    <s v="03-124792"/>
    <m/>
    <s v="21.0"/>
    <s v="00036.0"/>
    <s v="91001"/>
    <s v="85000"/>
    <n v="5800"/>
    <n v="9371101"/>
    <n v="9.0907059750096352E-4"/>
    <s v="Construction management services for Wing Lane - phase B (All sites, except for the 4 high schools).  Addendum to PO1-22*334 &amp; PO2W-22*862.  JVER 24*338"/>
    <s v="Wing Lane-9-21st Century classroom"/>
  </r>
  <r>
    <s v="Wing Lane-21st Century classroom-CM/PM Management"/>
    <n v="9"/>
    <s v="CM/PM Management"/>
    <x v="22"/>
    <x v="0"/>
    <x v="23"/>
    <x v="27"/>
    <x v="95"/>
    <x v="142"/>
    <s v="2023/24"/>
    <m/>
    <x v="189"/>
    <n v="0"/>
    <n v="4175"/>
    <n v="144550"/>
    <d v="2024-05-15T00:00:00"/>
    <s v="000000021616468"/>
    <n v="4175"/>
    <s v="03-124792"/>
    <m/>
    <s v="21.0"/>
    <s v="00036.0"/>
    <s v="91001"/>
    <s v="85000"/>
    <n v="5800"/>
    <n v="9371101"/>
    <n v="2.3320244206245914E-3"/>
    <s v="Construction management services for Wing Lane - phase B (All sites, except for the 4 high schools).  Addendum to PO1-22*334 &amp; PO2W-22*862.  JVER 24*338"/>
    <s v="Wing Lane-9-21st Century classroom"/>
  </r>
  <r>
    <s v="Wing Lane-21st Century classroom-CM/PM Management"/>
    <n v="9"/>
    <s v="CM/PM Management"/>
    <x v="22"/>
    <x v="0"/>
    <x v="23"/>
    <x v="27"/>
    <x v="95"/>
    <x v="313"/>
    <s v="2023/24"/>
    <m/>
    <x v="189"/>
    <n v="0"/>
    <n v="5285"/>
    <n v="146355"/>
    <d v="2024-06-13T00:00:00"/>
    <s v="000000021669169"/>
    <n v="5285"/>
    <s v="03-124792"/>
    <m/>
    <s v="21.0"/>
    <s v="00036.0"/>
    <s v="91001"/>
    <s v="85000"/>
    <n v="5800"/>
    <n v="9371101"/>
    <n v="2.9520357037128063E-3"/>
    <s v="Construction management services for Wing Lane - phase B (All sites, except for the 4 high schools).  Addendum to PO1-22*334 &amp; PO2W-22*862.  JVER 25*35"/>
    <s v="Wing Lane-9-21st Century classroom"/>
  </r>
  <r>
    <s v="Wing Lane-21st Century classroom-CM/PM Management"/>
    <n v="9"/>
    <s v="CM/PM Management"/>
    <x v="22"/>
    <x v="0"/>
    <x v="23"/>
    <x v="27"/>
    <x v="95"/>
    <x v="314"/>
    <s v="2023/24"/>
    <m/>
    <x v="189"/>
    <n v="0"/>
    <n v="6555"/>
    <n v="148295"/>
    <d v="2024-06-27T00:00:00"/>
    <s v="000000021692835"/>
    <n v="6555"/>
    <s v="03-124792"/>
    <m/>
    <s v="21.0"/>
    <s v="00036.0"/>
    <s v="91001"/>
    <s v="85000"/>
    <n v="5800"/>
    <n v="9371101"/>
    <n v="3.6614179825614846E-3"/>
    <s v="Construction management services for Wing Lane - phase B (All sites, except for the 4 high schools).  Addendum to PO1-22*334 &amp; PO2W-22*862.  JVER 25*35"/>
    <s v="Wing Lane-9-21st Century classroom"/>
  </r>
  <r>
    <s v="Wing Lane-21st Century classroom-CM/PM Management"/>
    <n v="9"/>
    <s v="CM/PM Management"/>
    <x v="22"/>
    <x v="0"/>
    <x v="23"/>
    <x v="27"/>
    <x v="95"/>
    <x v="315"/>
    <s v="2023/24"/>
    <m/>
    <x v="189"/>
    <n v="0"/>
    <n v="8050"/>
    <n v="150087"/>
    <d v="2024-07-19T00:00:00"/>
    <s v="000000021731149"/>
    <n v="8050"/>
    <s v="03-124792"/>
    <m/>
    <s v="21.0"/>
    <s v="00036.0"/>
    <s v="91001"/>
    <s v="85000"/>
    <n v="5800"/>
    <n v="9371101"/>
    <n v="4.4964782241983144E-3"/>
    <s v="Construction management services for Wing Lane - phase B (All sites, except for the 4 high schools).  Addendum to PO1-22*334 &amp; PO2W-22*862.  JVER 25*35"/>
    <s v="Wing Lane-9-21st Century classroom"/>
  </r>
  <r>
    <s v="Wing Lane-21st Century classroom-CM/PM Management"/>
    <n v="9"/>
    <s v="CM/PM Management"/>
    <x v="22"/>
    <x v="0"/>
    <x v="23"/>
    <x v="27"/>
    <x v="95"/>
    <x v="316"/>
    <s v="2024/25"/>
    <m/>
    <x v="189"/>
    <n v="0"/>
    <n v="5310"/>
    <n v="152523"/>
    <d v="2024-09-04T00:00:00"/>
    <s v="000000021784504"/>
    <n v="5310"/>
    <s v="03-124792"/>
    <m/>
    <s v="21.0"/>
    <s v="00036.0"/>
    <s v="91001"/>
    <s v="85000"/>
    <n v="5800"/>
    <n v="9371101"/>
    <n v="2.9659999218003786E-3"/>
    <s v="Construction management services for Wing Lane - phase B (All sites, except for the 4 high schools).  Addendum to PO1-22*334 &amp; PO2W-22*862.  JVER 25*98"/>
    <s v="Wing Lane-9-21st Century classroom"/>
  </r>
  <r>
    <s v="Wing Lane-21st Century classroom-CM/PM Management"/>
    <n v="9"/>
    <s v="CM/PM Management"/>
    <x v="22"/>
    <x v="0"/>
    <x v="23"/>
    <x v="27"/>
    <x v="95"/>
    <x v="320"/>
    <s v="2024/25"/>
    <m/>
    <x v="189"/>
    <n v="0"/>
    <n v="5707.5"/>
    <n v="154507"/>
    <d v="2024-09-16T00:00:00"/>
    <s v="000000021802308"/>
    <n v="5707.5"/>
    <s v="03-124792"/>
    <m/>
    <s v="21.0"/>
    <s v="00036.0"/>
    <s v="91001"/>
    <s v="85000"/>
    <n v="5800"/>
    <n v="9371101"/>
    <n v="3.1880309893927801E-3"/>
    <s v="Construction management services for Wing Lane - phase B (All sites, except for the 4 high schools).  Addendum to PO1-22*334 &amp; PO2W-22*862.  JVER 25*98"/>
    <s v="Wing Lane-9-21st Century classroom"/>
  </r>
  <r>
    <s v="Baldwin-21st Century classroom-CM/PM Management"/>
    <n v="3"/>
    <s v="CM/PM Management"/>
    <x v="14"/>
    <x v="0"/>
    <x v="23"/>
    <x v="27"/>
    <x v="95"/>
    <x v="25"/>
    <s v="2024/25"/>
    <m/>
    <x v="189"/>
    <n v="0"/>
    <n v="9840"/>
    <s v="156317"/>
    <d v="2024-10-29T00:00:00"/>
    <s v="000000021873206"/>
    <n v="9840"/>
    <s v="03-123988"/>
    <m/>
    <s v="21.0"/>
    <s v="00036.0"/>
    <s v="91001"/>
    <s v="85000"/>
    <n v="5800"/>
    <n v="9021101"/>
    <n v="5.4963162392684985E-3"/>
    <s v="Construction management services for the Baldwin - phase B (All sites, except for the 4 high schools).  Addendum to PO1-22*334 &amp; PO2W-22*862.  JVER 25*98"/>
    <s v="Baldwin-3-21st Century classroom"/>
  </r>
  <r>
    <s v="California-21st Century classroom-CM/PM Management"/>
    <n v="3"/>
    <s v="CM/PM Management"/>
    <x v="15"/>
    <x v="0"/>
    <x v="23"/>
    <x v="27"/>
    <x v="95"/>
    <x v="25"/>
    <s v="2024/25"/>
    <m/>
    <x v="189"/>
    <n v="0"/>
    <n v="9465"/>
    <s v="156317"/>
    <d v="2024-10-29T00:00:00"/>
    <s v="000000021873206"/>
    <n v="9465"/>
    <s v="03-123989"/>
    <m/>
    <s v="21.0"/>
    <s v="00036.0"/>
    <s v="91001"/>
    <s v="85000"/>
    <n v="5800"/>
    <n v="9041101"/>
    <n v="5.2868529679549123E-3"/>
    <s v="Construction management services for California - phase B (All sites, except for the 4 high schools).  Addendum to PO1-22*334 &amp; PO2W-22*862.  JVER 25*98"/>
    <s v="California-3-21st Century classroom"/>
  </r>
  <r>
    <s v="Fairgrove-21st Century classroom-CM/PM Management"/>
    <n v="4"/>
    <s v="CM/PM Management"/>
    <x v="20"/>
    <x v="0"/>
    <x v="23"/>
    <x v="27"/>
    <x v="95"/>
    <x v="25"/>
    <s v="2024/25"/>
    <m/>
    <x v="189"/>
    <n v="0"/>
    <n v="2095"/>
    <s v="156317"/>
    <d v="2024-10-29T00:00:00"/>
    <s v="000000021873206"/>
    <n v="2095"/>
    <s v="03-124582"/>
    <m/>
    <s v="21.0"/>
    <s v="00036.0"/>
    <s v="91001"/>
    <s v="85000"/>
    <n v="5800"/>
    <n v="9091101"/>
    <n v="1.1702014757385675E-3"/>
    <s v="Construction management services for Fairgrove - phase B (All sites, except for the 4 high schools).  Addendum to PO1-22*334 &amp; PO2W-22*862.  JVER 25*98"/>
    <s v="Fairgrove-4-21st Century classroom"/>
  </r>
  <r>
    <s v="Grazide-21st Century classroom-CM/PM Management"/>
    <n v="3"/>
    <s v="CM/PM Management"/>
    <x v="16"/>
    <x v="0"/>
    <x v="23"/>
    <x v="27"/>
    <x v="95"/>
    <x v="25"/>
    <s v="2024/25"/>
    <m/>
    <x v="189"/>
    <n v="0"/>
    <n v="9650"/>
    <s v="156317"/>
    <d v="2024-10-29T00:00:00"/>
    <s v="000000021873206"/>
    <n v="9650"/>
    <s v="03-124133"/>
    <m/>
    <s v="21.0"/>
    <s v="00036.0"/>
    <s v="91001"/>
    <s v="85000"/>
    <n v="5800"/>
    <n v="9131101"/>
    <n v="5.3901881818029483E-3"/>
    <s v="Construction management services for Grazide - phase B (All sites, except for the 4 high schools).  Addendum to PO1-22*334 &amp; PO2W-22*862.  JVER 25*98"/>
    <s v="Grazide-3-21st Century classroom"/>
  </r>
  <r>
    <s v="Kwis-21st Century classroom-CM/PM Management"/>
    <n v="7"/>
    <s v="CM/PM Management"/>
    <x v="17"/>
    <x v="0"/>
    <x v="23"/>
    <x v="27"/>
    <x v="95"/>
    <x v="25"/>
    <s v="2024/25"/>
    <m/>
    <x v="189"/>
    <n v="0"/>
    <n v="2620"/>
    <s v="156317"/>
    <d v="2024-10-29T00:00:00"/>
    <s v="000000021873206"/>
    <n v="2620"/>
    <s v="03-124564"/>
    <m/>
    <s v="21.0"/>
    <s v="00036.0"/>
    <s v="91001"/>
    <s v="85000"/>
    <n v="5800"/>
    <n v="9161101"/>
    <n v="1.4634500555775879E-3"/>
    <s v="Construction management services for Kwis - phase B (All sites, except for the 4 high schools).  Addendum to PO1-22*334 &amp; PO2W-22*862.  JVER 25*98"/>
    <s v="Kwis-7-21st Century classroom"/>
  </r>
  <r>
    <s v="Lassalette-21st Century classroom-CM/PM Management"/>
    <n v="6"/>
    <s v="CM/PM Management"/>
    <x v="18"/>
    <x v="0"/>
    <x v="23"/>
    <x v="27"/>
    <x v="95"/>
    <x v="25"/>
    <s v="2024/25"/>
    <m/>
    <x v="189"/>
    <n v="0"/>
    <n v="1360"/>
    <s v="156317"/>
    <d v="2024-10-29T00:00:00"/>
    <s v="000000021873206"/>
    <n v="1360"/>
    <s v="03-124576"/>
    <m/>
    <s v="21.0"/>
    <s v="00036.0"/>
    <s v="91001"/>
    <s v="85000"/>
    <n v="5800"/>
    <n v="9171101"/>
    <n v="7.5965346396393877E-4"/>
    <s v="Construction management services for the Lassalette - phase B (All sites, except for the 4 high schools).  Addendum to PO1-22*334 &amp; PO2W-22*862.  JVER 25*98"/>
    <s v="Lassalette-6-21st Century classroom"/>
  </r>
  <r>
    <s v="Los Molinos-21st Century classroom-CM/PM Management"/>
    <n v="4"/>
    <s v="CM/PM Management"/>
    <x v="7"/>
    <x v="0"/>
    <x v="23"/>
    <x v="27"/>
    <x v="95"/>
    <x v="25"/>
    <s v="2024/25"/>
    <m/>
    <x v="189"/>
    <n v="0"/>
    <n v="9595"/>
    <s v="156317"/>
    <d v="2024-10-29T00:00:00"/>
    <s v="000000021873206"/>
    <n v="9595"/>
    <s v="03-124134"/>
    <m/>
    <s v="21.0"/>
    <s v="00036.0"/>
    <s v="91001"/>
    <s v="85000"/>
    <n v="5800"/>
    <n v="9201101"/>
    <n v="5.3594669020102887E-3"/>
    <s v="Construction management services for Los Molinos - phase B (All sites, except for the 4 high schools).  Addendum to PO1-22*334 &amp; PO2W-22*862.  JVER 25*98"/>
    <s v="Los Molinos-4-21st Century classroom"/>
  </r>
  <r>
    <s v="Palm-21st Century classroom-CM/PM Management"/>
    <n v="6"/>
    <s v="CM/PM Management"/>
    <x v="21"/>
    <x v="0"/>
    <x v="23"/>
    <x v="27"/>
    <x v="95"/>
    <x v="25"/>
    <s v="2024/25"/>
    <m/>
    <x v="189"/>
    <n v="0"/>
    <n v="7525"/>
    <s v="156317"/>
    <d v="2024-10-29T00:00:00"/>
    <s v="000000021873206"/>
    <n v="7525"/>
    <s v="03-124706"/>
    <m/>
    <s v="21.0"/>
    <s v="00036.0"/>
    <s v="91001"/>
    <s v="85000"/>
    <n v="5800"/>
    <n v="9261101"/>
    <n v="4.2032296443592935E-3"/>
    <s v="Construction management services for Palm - phase B (All sites, except for the 4 high schools).  Addendum to PO1-22*334 &amp; PO2W-22*862.  JVER 25*98"/>
    <s v="Palm-6-21st Century classroom"/>
  </r>
  <r>
    <s v="Sierra Vista-21st Century classroom-CM/PM Management"/>
    <n v="8"/>
    <s v="CM/PM Management"/>
    <x v="13"/>
    <x v="0"/>
    <x v="23"/>
    <x v="27"/>
    <x v="95"/>
    <x v="25"/>
    <s v="2024/25"/>
    <m/>
    <x v="189"/>
    <n v="0"/>
    <n v="6530"/>
    <s v="156317"/>
    <d v="2024-10-29T00:00:00"/>
    <s v="000000021873206"/>
    <n v="6530"/>
    <s v="03-124623"/>
    <m/>
    <s v="21.0"/>
    <s v="00036.0"/>
    <s v="91001"/>
    <s v="85000"/>
    <n v="5800"/>
    <n v="9281101"/>
    <n v="3.6474537644739118E-3"/>
    <s v="Construction management services for Sierra Vista - phase B (All sites, except for the 4 high schools).  Addendum to PO1-22*334 &amp; PO2W-22*862.  JVER 25*98"/>
    <s v="Sierra Vista-8-21st Century classroom"/>
  </r>
  <r>
    <s v="Sparks ES-21st Century classroom-CM/PM Management"/>
    <n v="7"/>
    <s v="CM/PM Management"/>
    <x v="24"/>
    <x v="0"/>
    <x v="23"/>
    <x v="27"/>
    <x v="95"/>
    <x v="25"/>
    <s v="2024/25"/>
    <m/>
    <x v="189"/>
    <n v="0"/>
    <n v="3910"/>
    <s v="156317"/>
    <d v="2024-10-29T00:00:00"/>
    <s v="000000021873206"/>
    <n v="3910"/>
    <s v="03-124783"/>
    <m/>
    <s v="21.0"/>
    <s v="00036.0"/>
    <s v="91001"/>
    <s v="85000"/>
    <n v="5800"/>
    <n v="9291101"/>
    <n v="2.1840037088963239E-3"/>
    <s v="Construction management services for Sparks ES - phase B (All sites, except for the 4 high schools).  Addendum to PO1-22*334 &amp; PO2W-22*862.  JVER 25*98"/>
    <s v="Sparks ES-7-21st Century classroom"/>
  </r>
  <r>
    <s v="Valinda-21st Century classroom-CM/PM Management"/>
    <n v="6"/>
    <s v="CM/PM Management"/>
    <x v="23"/>
    <x v="0"/>
    <x v="23"/>
    <x v="27"/>
    <x v="95"/>
    <x v="25"/>
    <s v="2024/25"/>
    <m/>
    <x v="189"/>
    <n v="0"/>
    <n v="8650"/>
    <s v="156317"/>
    <d v="2024-10-29T00:00:00"/>
    <s v="000000021873206"/>
    <n v="8650"/>
    <s v="03-124707"/>
    <m/>
    <s v="21.0"/>
    <s v="00036.0"/>
    <s v="91001"/>
    <s v="85000"/>
    <n v="5800"/>
    <n v="9341101"/>
    <n v="4.8316194583000521E-3"/>
    <s v="Construction management services for Valinda - phase B (All sites, except for the 4 high schools).  Addendum to PO1-22*334 &amp; PO2W-22*862.  JVER 25*98"/>
    <s v="Valinda-6-21st Century classroom"/>
  </r>
  <r>
    <s v="Valley-21st Century classroom-CM/PM Management"/>
    <n v="8"/>
    <s v="CM/PM Management"/>
    <x v="27"/>
    <x v="0"/>
    <x v="23"/>
    <x v="27"/>
    <x v="95"/>
    <x v="25"/>
    <s v="2024/25"/>
    <m/>
    <x v="189"/>
    <n v="0"/>
    <n v="10995"/>
    <s v="156317"/>
    <d v="2024-10-29T00:00:00"/>
    <s v="000000021873206"/>
    <n v="10995"/>
    <s v="03-124791"/>
    <m/>
    <s v="21.0"/>
    <s v="00036.0"/>
    <s v="91001"/>
    <s v="85000"/>
    <n v="5800"/>
    <n v="9441101"/>
    <n v="6.1414631149143434E-3"/>
    <s v="Construction management services for Valley - phase B (All sites, except for the 4 high schools).  Addendum to PO1-22*334 &amp; PO2W-22*862.  JVER 25*98"/>
    <s v="Valley-8-21st Century classroom"/>
  </r>
  <r>
    <s v="Wing Lane-21st Century classroom-CM/PM Management"/>
    <n v="9"/>
    <s v="CM/PM Management"/>
    <x v="22"/>
    <x v="0"/>
    <x v="23"/>
    <x v="27"/>
    <x v="95"/>
    <x v="25"/>
    <s v="2024/25"/>
    <m/>
    <x v="189"/>
    <n v="0"/>
    <n v="9965"/>
    <s v="156317"/>
    <d v="2024-10-29T00:00:00"/>
    <s v="000000021873206"/>
    <n v="9965"/>
    <s v="03-124792"/>
    <m/>
    <s v="21.0"/>
    <s v="00036.0"/>
    <s v="91001"/>
    <s v="85000"/>
    <n v="5800"/>
    <n v="9371101"/>
    <n v="5.5661373297063608E-3"/>
    <s v="Construction management services for Wing Lane - phase B (All sites, except for the 4 high schools).  Addendum to PO1-22*334 &amp; PO2W-22*862.  JVER 25*98"/>
    <s v="Wing Lane-9-21st Century classroom"/>
  </r>
  <r>
    <s v="Baldwin-21st Century classroom-CM/PM Management"/>
    <n v="3"/>
    <s v="CM/PM Management"/>
    <x v="14"/>
    <x v="0"/>
    <x v="23"/>
    <x v="27"/>
    <x v="95"/>
    <x v="317"/>
    <s v="2024/25"/>
    <m/>
    <x v="189"/>
    <n v="0"/>
    <n v="6300"/>
    <s v="158236"/>
    <d v="2024-12-09T00:00:00"/>
    <s v="000000021938003"/>
    <n v="6300"/>
    <s v="03-123988"/>
    <m/>
    <s v="21.0"/>
    <s v="00036.0"/>
    <s v="91001"/>
    <s v="85000"/>
    <n v="5800"/>
    <n v="9021101"/>
    <n v="3.5189829580682458E-3"/>
    <s v="Construction management services for the Baldwin - phase B (All sites, except for the 4 high schools).  Addendum to PO1-22*334 &amp; PO2W-22*862.  JVER 25*150"/>
    <s v="Baldwin-3-21st Century classroom"/>
  </r>
  <r>
    <s v="California-21st Century classroom-CM/PM Management"/>
    <n v="3"/>
    <s v="CM/PM Management"/>
    <x v="15"/>
    <x v="0"/>
    <x v="23"/>
    <x v="27"/>
    <x v="95"/>
    <x v="317"/>
    <s v="2024/25"/>
    <m/>
    <x v="189"/>
    <n v="0"/>
    <n v="6450"/>
    <s v="158236"/>
    <d v="2024-12-09T00:00:00"/>
    <s v="000000021938003"/>
    <n v="6450"/>
    <s v="03-123989"/>
    <m/>
    <s v="21.0"/>
    <s v="00036.0"/>
    <s v="91001"/>
    <s v="85000"/>
    <n v="5800"/>
    <n v="9041101"/>
    <n v="3.6027682665936804E-3"/>
    <s v="Construction management services for California - phase B (All sites, except for the 4 high schools).  Addendum to PO1-22*334 &amp; PO2W-22*862.  JVER 25*150"/>
    <s v="California-3-21st Century classroom"/>
  </r>
  <r>
    <s v="Fairgrove-21st Century classroom-CM/PM Management"/>
    <n v="4"/>
    <s v="CM/PM Management"/>
    <x v="20"/>
    <x v="0"/>
    <x v="23"/>
    <x v="27"/>
    <x v="95"/>
    <x v="317"/>
    <s v="2024/25"/>
    <m/>
    <x v="189"/>
    <n v="0"/>
    <n v="5480"/>
    <s v="158236"/>
    <d v="2024-12-09T00:00:00"/>
    <s v="000000021938003"/>
    <n v="5480"/>
    <s v="03-124582"/>
    <m/>
    <s v="21.0"/>
    <s v="00036.0"/>
    <s v="91001"/>
    <s v="85000"/>
    <n v="5800"/>
    <n v="9091101"/>
    <n v="3.060956604795871E-3"/>
    <s v="Construction management services for Fairgrove - phase B (All sites, except for the 4 high schools).  Addendum to PO1-22*334 &amp; PO2W-22*862.  JVER 25*150"/>
    <s v="Fairgrove-4-21st Century classroom"/>
  </r>
  <r>
    <s v="Grazide-21st Century classroom-CM/PM Management"/>
    <n v="3"/>
    <s v="CM/PM Management"/>
    <x v="16"/>
    <x v="0"/>
    <x v="23"/>
    <x v="27"/>
    <x v="95"/>
    <x v="317"/>
    <s v="2024/25"/>
    <m/>
    <x v="189"/>
    <n v="0"/>
    <n v="6545"/>
    <s v="158236"/>
    <d v="2024-12-09T00:00:00"/>
    <s v="000000021938003"/>
    <n v="6545"/>
    <s v="03-124133"/>
    <m/>
    <s v="21.0"/>
    <s v="00036.0"/>
    <s v="91001"/>
    <s v="85000"/>
    <n v="5800"/>
    <n v="9131101"/>
    <n v="3.6558322953264555E-3"/>
    <s v="Construction management services for Grazide - phase B (All sites, except for the 4 high schools).  Addendum to PO1-22*334 &amp; PO2W-22*862.  JVER 25*150"/>
    <s v="Grazide-3-21st Century classroom"/>
  </r>
  <r>
    <s v="Kwis-21st Century classroom-CM/PM Management"/>
    <n v="7"/>
    <s v="CM/PM Management"/>
    <x v="17"/>
    <x v="0"/>
    <x v="23"/>
    <x v="27"/>
    <x v="95"/>
    <x v="317"/>
    <s v="2024/25"/>
    <m/>
    <x v="189"/>
    <n v="0"/>
    <n v="6225"/>
    <s v="158236"/>
    <d v="2024-12-09T00:00:00"/>
    <s v="000000021938003"/>
    <n v="6225"/>
    <s v="03-124564"/>
    <m/>
    <s v="21.0"/>
    <s v="00036.0"/>
    <s v="91001"/>
    <s v="85000"/>
    <n v="5800"/>
    <n v="9161101"/>
    <n v="3.4770903038055289E-3"/>
    <s v="Construction management services for Kwis - phase B (All sites, except for the 4 high schools).  Addendum to PO1-22*334 &amp; PO2W-22*862.  JVER 25*150"/>
    <s v="Kwis-7-21st Century classroom"/>
  </r>
  <r>
    <s v="Lassalette-21st Century classroom-CM/PM Management"/>
    <n v="6"/>
    <s v="CM/PM Management"/>
    <x v="18"/>
    <x v="0"/>
    <x v="23"/>
    <x v="27"/>
    <x v="95"/>
    <x v="317"/>
    <s v="2024/25"/>
    <m/>
    <x v="189"/>
    <n v="0"/>
    <n v="4605"/>
    <s v="158236"/>
    <d v="2024-12-09T00:00:00"/>
    <s v="000000021938003"/>
    <n v="4605"/>
    <s v="03-124576"/>
    <m/>
    <s v="21.0"/>
    <s v="00036.0"/>
    <s v="91001"/>
    <s v="85000"/>
    <n v="5800"/>
    <n v="9171101"/>
    <n v="2.5722089717308367E-3"/>
    <s v="Construction management services for the Lassalette - phase B (All sites, except for the 4 high schools).  Addendum to PO1-22*334 &amp; PO2W-22*862.  JVER 25*150"/>
    <s v="Lassalette-6-21st Century classroom"/>
  </r>
  <r>
    <s v="Los Molinos-21st Century classroom-CM/PM Management"/>
    <n v="4"/>
    <s v="CM/PM Management"/>
    <x v="7"/>
    <x v="0"/>
    <x v="23"/>
    <x v="27"/>
    <x v="95"/>
    <x v="317"/>
    <s v="2024/25"/>
    <m/>
    <x v="189"/>
    <n v="0"/>
    <n v="6195"/>
    <s v="158236"/>
    <d v="2024-12-09T00:00:00"/>
    <s v="000000021938003"/>
    <n v="6195"/>
    <s v="03-124134"/>
    <m/>
    <s v="21.0"/>
    <s v="00036.0"/>
    <s v="91001"/>
    <s v="85000"/>
    <n v="5800"/>
    <n v="9201101"/>
    <n v="3.460333242100442E-3"/>
    <s v="Construction management services for Los Molinos - phase B (All sites, except for the 4 high schools).  Addendum to PO1-22*334 &amp; PO2W-22*862. JVER 25*150"/>
    <s v="Los Molinos-4-21st Century classroom"/>
  </r>
  <r>
    <s v="Orange Grove-21st Century classroom-CM/PM Management"/>
    <n v="3"/>
    <s v="CM/PM Management"/>
    <x v="26"/>
    <x v="0"/>
    <x v="23"/>
    <x v="27"/>
    <x v="95"/>
    <x v="80"/>
    <s v="2024/25"/>
    <m/>
    <x v="189"/>
    <n v="0"/>
    <n v="300"/>
    <s v="158236"/>
    <d v="2024-12-09T00:00:00"/>
    <s v="000000021938003"/>
    <n v="300"/>
    <m/>
    <m/>
    <s v="21.0"/>
    <s v="00036.0"/>
    <s v="91001"/>
    <s v="85000"/>
    <n v="5800"/>
    <n v="9251101"/>
    <n v="1.6757061705086887E-4"/>
    <s v="Construction management services for Orange Grove - phase B (All sites, except for the 4 high schools).  Addendum to PO1-22*334 &amp; PO2W-22*862.  JVER 25*150"/>
    <s v="Orange Grove-3-21st Century classroom"/>
  </r>
  <r>
    <s v="Palm-21st Century classroom-CM/PM Management"/>
    <n v="6"/>
    <s v="CM/PM Management"/>
    <x v="21"/>
    <x v="0"/>
    <x v="23"/>
    <x v="27"/>
    <x v="95"/>
    <x v="317"/>
    <s v="2024/25"/>
    <m/>
    <x v="189"/>
    <n v="0"/>
    <n v="7415"/>
    <s v="158236"/>
    <d v="2024-12-09T00:00:00"/>
    <s v="000000021938003"/>
    <n v="7415"/>
    <s v="03-124706"/>
    <m/>
    <s v="21.0"/>
    <s v="00036.0"/>
    <s v="91001"/>
    <s v="85000"/>
    <n v="5800"/>
    <n v="9261101"/>
    <n v="4.1417870847739752E-3"/>
    <s v="Construction management services for Palm - phase B (All sites, except for the 4 high schools).  Addendum to PO1-22*334 &amp; PO2W-22*862.  JVER 25*150"/>
    <s v="Palm-6-21st Century classroom"/>
  </r>
  <r>
    <s v="Sierra Vista-21st Century classroom-CM/PM Management"/>
    <n v="8"/>
    <s v="CM/PM Management"/>
    <x v="13"/>
    <x v="0"/>
    <x v="23"/>
    <x v="27"/>
    <x v="95"/>
    <x v="317"/>
    <s v="2024/25"/>
    <m/>
    <x v="189"/>
    <n v="0"/>
    <n v="16100"/>
    <s v="158236"/>
    <d v="2024-12-09T00:00:00"/>
    <s v="000000021938003"/>
    <n v="16100"/>
    <s v="03-124623"/>
    <m/>
    <s v="21.0"/>
    <s v="00036.0"/>
    <s v="91001"/>
    <s v="85000"/>
    <n v="5800"/>
    <n v="9281101"/>
    <n v="8.9929564483966287E-3"/>
    <s v="Construction management services for Sierra Vista - phase B (All sites, except for the 4 high schools).  Addendum to PO1-22*334 &amp; PO2W-22*862. JVER 25*150"/>
    <s v="Sierra Vista-8-21st Century classroom"/>
  </r>
  <r>
    <s v="Sparks ES-21st Century classroom-CM/PM Management"/>
    <n v="7"/>
    <s v="CM/PM Management"/>
    <x v="24"/>
    <x v="0"/>
    <x v="23"/>
    <x v="27"/>
    <x v="95"/>
    <x v="317"/>
    <s v="2024/25"/>
    <m/>
    <x v="189"/>
    <n v="0"/>
    <n v="7595"/>
    <s v="158236"/>
    <d v="2024-12-09T00:00:00"/>
    <s v="000000021938003"/>
    <n v="7595"/>
    <s v="03-124783"/>
    <m/>
    <s v="21.0"/>
    <s v="00036.0"/>
    <s v="91001"/>
    <s v="85000"/>
    <n v="5800"/>
    <n v="9291101"/>
    <n v="4.2423294550044963E-3"/>
    <s v="Construction management services for Sparks ES - phase B (All sites, except for the 4 high schools).  Addendum to PO1-22*334 &amp; PO2W-22*862.  JVER 25*150"/>
    <s v="Sparks ES-7-21st Century classroom"/>
  </r>
  <r>
    <s v="Valinda-21st Century classroom-CM/PM Management"/>
    <n v="6"/>
    <s v="CM/PM Management"/>
    <x v="23"/>
    <x v="0"/>
    <x v="23"/>
    <x v="27"/>
    <x v="95"/>
    <x v="317"/>
    <s v="2024/25"/>
    <m/>
    <x v="189"/>
    <n v="0"/>
    <n v="7105"/>
    <s v="158236"/>
    <d v="2024-12-09T00:00:00"/>
    <s v="000000021938003"/>
    <n v="7105"/>
    <s v="03-124707"/>
    <m/>
    <s v="21.0"/>
    <s v="00036.0"/>
    <s v="91001"/>
    <s v="85000"/>
    <n v="5800"/>
    <n v="9341101"/>
    <n v="3.9686307804880777E-3"/>
    <s v="Construction management services for Valinda - phase B (All sites, except for the 4 high schools).  Addendum to PO1-22*334 &amp; PO2W-22*862.  JVER 25*150"/>
    <s v="Valinda-6-21st Century classroom"/>
  </r>
  <r>
    <s v="Valley-21st Century classroom-CM/PM Management"/>
    <n v="8"/>
    <s v="CM/PM Management"/>
    <x v="27"/>
    <x v="0"/>
    <x v="23"/>
    <x v="27"/>
    <x v="95"/>
    <x v="317"/>
    <s v="2024/25"/>
    <m/>
    <x v="189"/>
    <n v="0"/>
    <n v="8030"/>
    <s v="158236"/>
    <d v="2024-12-09T00:00:00"/>
    <s v="000000021938003"/>
    <n v="8030"/>
    <s v="03-124791"/>
    <m/>
    <s v="21.0"/>
    <s v="00036.0"/>
    <s v="91001"/>
    <s v="85000"/>
    <n v="5800"/>
    <n v="9441101"/>
    <n v="4.4853068497282562E-3"/>
    <s v="Construction management services for Valley - phase B (All sites, except for the 4 high schools).  Addendum to PO1-22*334 &amp; PO2W-22*862. JVER 25*150"/>
    <s v="Valley-8-21st Century classroom"/>
  </r>
  <r>
    <s v="Wing Lane-21st Century classroom-CM/PM Management"/>
    <n v="9"/>
    <s v="CM/PM Management"/>
    <x v="22"/>
    <x v="0"/>
    <x v="23"/>
    <x v="27"/>
    <x v="95"/>
    <x v="317"/>
    <s v="2024/25"/>
    <m/>
    <x v="189"/>
    <n v="0"/>
    <n v="8115"/>
    <s v="158236"/>
    <d v="2024-12-09T00:00:00"/>
    <s v="000000021938003"/>
    <n v="8115"/>
    <s v="03-124792"/>
    <m/>
    <s v="21.0"/>
    <s v="00036.0"/>
    <s v="91001"/>
    <s v="85000"/>
    <n v="5800"/>
    <n v="9371101"/>
    <n v="4.5327851912260022E-3"/>
    <s v="Construction management services for Wing Lane - phase B (All sites, except for the 4 high schools).  Addendum to PO1-22*334 &amp; PO2W-22*862.  JVER 25*150"/>
    <s v="Wing Lane-9-21st Century classroom"/>
  </r>
  <r>
    <s v="Baldwin-21st Century classroom-CM/PM Management"/>
    <n v="3"/>
    <s v="CM/PM Management"/>
    <x v="14"/>
    <x v="0"/>
    <x v="23"/>
    <x v="27"/>
    <x v="95"/>
    <x v="27"/>
    <s v="2024/25"/>
    <m/>
    <x v="189"/>
    <n v="0"/>
    <n v="15210"/>
    <s v="160130"/>
    <d v="2025-01-16T00:00:00"/>
    <s v="000000021989944"/>
    <n v="15210"/>
    <s v="03-123988"/>
    <m/>
    <s v="21.0"/>
    <s v="00036.0"/>
    <s v="91001"/>
    <s v="85000"/>
    <n v="5800"/>
    <n v="9021101"/>
    <n v="8.4958302844790508E-3"/>
    <s v="Construction management services for the Baldwin - phase B (All sites, except for the 4 high schools).  Addendum to PO1-22*334 &amp; PO2W-22*862.  JVER 25*150"/>
    <s v="Baldwin-3-21st Century classroom"/>
  </r>
  <r>
    <s v="California-21st Century classroom-CM/PM Management"/>
    <n v="3"/>
    <s v="CM/PM Management"/>
    <x v="15"/>
    <x v="0"/>
    <x v="23"/>
    <x v="27"/>
    <x v="95"/>
    <x v="27"/>
    <s v="2024/25"/>
    <m/>
    <x v="189"/>
    <n v="0"/>
    <n v="14410"/>
    <s v="160130"/>
    <d v="2025-01-16T00:00:00"/>
    <s v="000000021989944"/>
    <n v="14410"/>
    <s v="03-123989"/>
    <m/>
    <s v="21.0"/>
    <s v="00036.0"/>
    <s v="91001"/>
    <s v="85000"/>
    <n v="5800"/>
    <n v="9041101"/>
    <n v="8.0489753056767338E-3"/>
    <s v="Construction management services for California - phase B (All sites, except for the 4 high schools).  Addendum to PO1-22*334 &amp; PO2W-22*862.  JVER 25*150"/>
    <s v="California-3-21st Century classroom"/>
  </r>
  <r>
    <s v="Fairgrove-21st Century classroom-CM/PM Management"/>
    <n v="4"/>
    <s v="CM/PM Management"/>
    <x v="20"/>
    <x v="0"/>
    <x v="23"/>
    <x v="27"/>
    <x v="95"/>
    <x v="27"/>
    <s v="2024/25"/>
    <m/>
    <x v="189"/>
    <n v="0"/>
    <n v="5840"/>
    <s v="160130"/>
    <d v="2025-01-16T00:00:00"/>
    <s v="000000021989944"/>
    <n v="5840"/>
    <s v="03-124582"/>
    <m/>
    <s v="21.0"/>
    <s v="00036.0"/>
    <s v="91001"/>
    <s v="85000"/>
    <n v="5800"/>
    <n v="9091101"/>
    <n v="3.2620413452569136E-3"/>
    <s v="Construction management services for Fairgrove - phase B (All sites, except for the 4 high schools).  Addendum to PO1-22*334 &amp; PO2W-22*862. JVER 25*150"/>
    <s v="Fairgrove-4-21st Century classroom"/>
  </r>
  <r>
    <s v="Grazide-21st Century classroom-CM/PM Management"/>
    <n v="3"/>
    <s v="CM/PM Management"/>
    <x v="16"/>
    <x v="0"/>
    <x v="23"/>
    <x v="27"/>
    <x v="95"/>
    <x v="27"/>
    <s v="2024/25"/>
    <m/>
    <x v="189"/>
    <n v="0"/>
    <n v="8200"/>
    <s v="160130"/>
    <d v="2025-01-16T00:00:00"/>
    <s v="000000021989944"/>
    <n v="8200"/>
    <s v="03-124133"/>
    <m/>
    <s v="21.0"/>
    <s v="00036.0"/>
    <s v="91001"/>
    <s v="85000"/>
    <n v="5800"/>
    <n v="9131101"/>
    <n v="4.580263532723749E-3"/>
    <s v="Construction management services for Grazide - phase B (All sites, except for the 4 high schools).  Addendum to PO1-22*334 &amp; PO2W-22*862.  JVER 25*150"/>
    <s v="Grazide-3-21st Century classroom"/>
  </r>
  <r>
    <s v="Kwis-21st Century classroom-CM/PM Management"/>
    <n v="7"/>
    <s v="CM/PM Management"/>
    <x v="17"/>
    <x v="0"/>
    <x v="23"/>
    <x v="27"/>
    <x v="95"/>
    <x v="27"/>
    <s v="2024/25"/>
    <m/>
    <x v="189"/>
    <n v="0"/>
    <n v="5830"/>
    <s v="160130"/>
    <d v="2025-01-16T00:00:00"/>
    <s v="000000021989944"/>
    <n v="5830"/>
    <s v="03-124564"/>
    <m/>
    <s v="21.0"/>
    <s v="00036.0"/>
    <s v="91001"/>
    <s v="85000"/>
    <n v="5800"/>
    <n v="9161101"/>
    <n v="3.2564556580218849E-3"/>
    <s v="Construction management services for Kwis - phase B (All sites, except for the 4 high schools).  Addendum to PO1-22*334 &amp; PO2W-22*862.  JVER 25*150"/>
    <s v="Kwis-7-21st Century classroom"/>
  </r>
  <r>
    <s v="Lassalette-21st Century classroom-CM/PM Management"/>
    <n v="6"/>
    <s v="CM/PM Management"/>
    <x v="18"/>
    <x v="0"/>
    <x v="23"/>
    <x v="27"/>
    <x v="95"/>
    <x v="27"/>
    <s v="2024/25"/>
    <m/>
    <x v="189"/>
    <n v="0"/>
    <n v="4550"/>
    <s v="160130"/>
    <d v="2025-01-16T00:00:00"/>
    <s v="000000021989944"/>
    <n v="4550"/>
    <s v="03-124576"/>
    <m/>
    <s v="21.0"/>
    <s v="00036.0"/>
    <s v="91001"/>
    <s v="85000"/>
    <n v="5800"/>
    <n v="9171101"/>
    <n v="2.5414876919381776E-3"/>
    <s v="Construction management services for the Lassalette - phase B (All sites, except for the 4 high schools).  Addendum to PO1-22*334 &amp; PO2W-22*862.  JVER 25*150"/>
    <s v="Lassalette-6-21st Century classroom"/>
  </r>
  <r>
    <s v="Los Molinos-21st Century classroom-CM/PM Management"/>
    <n v="4"/>
    <s v="CM/PM Management"/>
    <x v="7"/>
    <x v="0"/>
    <x v="23"/>
    <x v="27"/>
    <x v="95"/>
    <x v="27"/>
    <s v="2024/25"/>
    <m/>
    <x v="189"/>
    <n v="0"/>
    <n v="17595"/>
    <s v="160130"/>
    <d v="2025-01-16T00:00:00"/>
    <s v="000000021989944"/>
    <n v="17595"/>
    <s v="03-124134"/>
    <m/>
    <s v="21.0"/>
    <s v="00036.0"/>
    <s v="91001"/>
    <s v="85000"/>
    <n v="5800"/>
    <n v="9201101"/>
    <n v="9.8280166900334576E-3"/>
    <s v="Construction management services for Los Molinos - phase B (All sites, except for the 4 high schools).  Addendum to PO1-22*334 &amp; PO2W-22*862. JVER 25*150"/>
    <s v="Los Molinos-4-21st Century classroom"/>
  </r>
  <r>
    <s v="Palm-21st Century classroom-CM/PM Management"/>
    <n v="6"/>
    <s v="CM/PM Management"/>
    <x v="21"/>
    <x v="0"/>
    <x v="23"/>
    <x v="27"/>
    <x v="95"/>
    <x v="27"/>
    <s v="2024/25"/>
    <m/>
    <x v="189"/>
    <n v="0"/>
    <n v="4150"/>
    <s v="160130"/>
    <d v="2025-01-16T00:00:00"/>
    <s v="000000021989944"/>
    <n v="4150"/>
    <s v="03-124706"/>
    <m/>
    <s v="21.0"/>
    <s v="00036.0"/>
    <s v="91001"/>
    <s v="85000"/>
    <n v="5800"/>
    <n v="9261101"/>
    <n v="2.3180602025370191E-3"/>
    <s v="Construction management services for Palm - phase B (All sites, except for the 4 high schools).  Addendum to PO1-22*334 &amp; PO2W-22*862.  JVER 25*150"/>
    <s v="Palm-6-21st Century classroom"/>
  </r>
  <r>
    <s v="Sierra Vista-21st Century classroom-CM/PM Management"/>
    <n v="8"/>
    <s v="CM/PM Management"/>
    <x v="13"/>
    <x v="0"/>
    <x v="23"/>
    <x v="27"/>
    <x v="95"/>
    <x v="27"/>
    <s v="2024/25"/>
    <m/>
    <x v="189"/>
    <n v="0"/>
    <n v="3980"/>
    <s v="160130"/>
    <d v="2025-01-16T00:00:00"/>
    <s v="000000021989944"/>
    <n v="3980"/>
    <s v="03-124623"/>
    <m/>
    <s v="21.0"/>
    <s v="00036.0"/>
    <s v="91001"/>
    <s v="85000"/>
    <n v="5800"/>
    <n v="9281101"/>
    <n v="2.2231035195415267E-3"/>
    <s v="Construction management services for Sierra Vista - phase B (All sites, except for the 4 high schools).  Addendum to PO1-22*334 &amp; PO2W-22*862.  JVER 25*150"/>
    <s v="Sierra Vista-8-21st Century classroom"/>
  </r>
  <r>
    <s v="Sparks ES-21st Century classroom-CM/PM Management"/>
    <n v="7"/>
    <s v="CM/PM Management"/>
    <x v="24"/>
    <x v="0"/>
    <x v="23"/>
    <x v="27"/>
    <x v="95"/>
    <x v="27"/>
    <s v="2024/25"/>
    <m/>
    <x v="189"/>
    <n v="0"/>
    <n v="2440"/>
    <s v="160130"/>
    <d v="2025-01-16T00:00:00"/>
    <s v="000000021989944"/>
    <n v="2440"/>
    <s v="03-124783"/>
    <m/>
    <s v="21.0"/>
    <s v="00036.0"/>
    <s v="91001"/>
    <s v="85000"/>
    <n v="5800"/>
    <n v="9291101"/>
    <n v="1.3629076853470666E-3"/>
    <s v="Construction management services for Sparks ES - phase B (All sites, except for the 4 high schools).  Addendum to PO1-22*334 &amp; PO2W-22*862.  JVER 25*150"/>
    <s v="Sparks ES-7-21st Century classroom"/>
  </r>
  <r>
    <s v="Valinda-21st Century classroom-CM/PM Management"/>
    <n v="6"/>
    <s v="CM/PM Management"/>
    <x v="23"/>
    <x v="0"/>
    <x v="23"/>
    <x v="27"/>
    <x v="95"/>
    <x v="27"/>
    <s v="2024/25"/>
    <m/>
    <x v="189"/>
    <n v="0"/>
    <n v="5980"/>
    <s v="160130"/>
    <d v="2025-01-16T00:00:00"/>
    <s v="000000021989944"/>
    <n v="5980"/>
    <s v="03-124707"/>
    <m/>
    <s v="21.0"/>
    <s v="00036.0"/>
    <s v="91001"/>
    <s v="85000"/>
    <n v="5800"/>
    <n v="9341101"/>
    <n v="3.3402409665473191E-3"/>
    <s v="Construction management services for Valinda - phase B (All sites, except for the 4 high schools).  Addendum to PO1-22*334 &amp; PO2W-22*862. JVER 25*150"/>
    <s v="Valinda-6-21st Century classroom"/>
  </r>
  <r>
    <s v="Valley-21st Century classroom-CM/PM Management"/>
    <n v="8"/>
    <s v="CM/PM Management"/>
    <x v="27"/>
    <x v="0"/>
    <x v="23"/>
    <x v="27"/>
    <x v="95"/>
    <x v="27"/>
    <s v="2024/25"/>
    <m/>
    <x v="189"/>
    <n v="0"/>
    <n v="2895"/>
    <s v="160130"/>
    <d v="2025-01-16T00:00:00"/>
    <s v="000000021989944"/>
    <n v="2895"/>
    <s v="03-124791"/>
    <m/>
    <s v="21.0"/>
    <s v="00036.0"/>
    <s v="91001"/>
    <s v="85000"/>
    <n v="5800"/>
    <n v="9441101"/>
    <n v="1.6170564545408845E-3"/>
    <s v="Construction management services for Valley - phase B (All sites, except for the 4 high schools).  Addendum to PO1-22*334 &amp; PO2W-22*862.  JVER 25*150"/>
    <s v="Valley-8-21st Century classroom"/>
  </r>
  <r>
    <s v="Wing Lane-21st Century classroom-CM/PM Management"/>
    <n v="9"/>
    <s v="CM/PM Management"/>
    <x v="22"/>
    <x v="0"/>
    <x v="23"/>
    <x v="27"/>
    <x v="95"/>
    <x v="27"/>
    <s v="2024/25"/>
    <m/>
    <x v="189"/>
    <n v="0"/>
    <n v="3720"/>
    <s v="160130"/>
    <d v="2025-01-16T00:00:00"/>
    <s v="000000021989944"/>
    <n v="3720"/>
    <s v="03-124792"/>
    <m/>
    <s v="21.0"/>
    <s v="00036.0"/>
    <s v="91001"/>
    <s v="85000"/>
    <n v="5800"/>
    <n v="9371101"/>
    <n v="2.0778756514307738E-3"/>
    <s v="Construction management services for Wing Lane - phase B (All sites, except for the 4 high schools).  Addendum to PO1-22*334 &amp; PO2W-22*862.  JVER 25*150"/>
    <s v="Wing Lane-9-21st Century classroom"/>
  </r>
  <r>
    <s v="Baldwin-21st Century classroom-CM/PM Management"/>
    <n v="3"/>
    <s v="CM/PM Management"/>
    <x v="14"/>
    <x v="0"/>
    <x v="23"/>
    <x v="27"/>
    <x v="95"/>
    <x v="152"/>
    <s v="2024/25"/>
    <m/>
    <x v="189"/>
    <n v="0"/>
    <n v="17170"/>
    <s v="162194"/>
    <d v="2025-01-28T00:00:00"/>
    <s v="000000022007282"/>
    <n v="17170"/>
    <s v="03-123988"/>
    <m/>
    <s v="21.0"/>
    <s v="00036.0"/>
    <s v="91001"/>
    <s v="85000"/>
    <n v="5800"/>
    <n v="9021101"/>
    <n v="9.5906249825447269E-3"/>
    <s v="Construction management services for the Baldwin - phase B (All sites, except for the 4 high schools).  Addendum to PO1-22*334 &amp; PO2W-22*862.  JVER 25*150"/>
    <s v="Baldwin-3-21st Century classroom"/>
  </r>
  <r>
    <s v="California-21st Century classroom-CM/PM Management"/>
    <n v="3"/>
    <s v="CM/PM Management"/>
    <x v="15"/>
    <x v="0"/>
    <x v="23"/>
    <x v="27"/>
    <x v="95"/>
    <x v="152"/>
    <s v="2024/25"/>
    <m/>
    <x v="189"/>
    <n v="0"/>
    <n v="17715"/>
    <s v="162194"/>
    <d v="2025-01-28T00:00:00"/>
    <s v="000000022007282"/>
    <n v="17715"/>
    <s v="03-123989"/>
    <m/>
    <s v="21.0"/>
    <s v="00036.0"/>
    <s v="91001"/>
    <s v="85000"/>
    <n v="5800"/>
    <n v="9041101"/>
    <n v="9.895044936853805E-3"/>
    <s v="Construction management services for California - phase B (All sites, except for the 4 high schools).  Addendum to PO1-22*334 &amp; PO2W-22*862.  JVER 25*150"/>
    <s v="California-3-21st Century classroom"/>
  </r>
  <r>
    <s v="Fairgrove-21st Century classroom-CM/PM Management"/>
    <n v="4"/>
    <s v="CM/PM Management"/>
    <x v="20"/>
    <x v="0"/>
    <x v="23"/>
    <x v="27"/>
    <x v="95"/>
    <x v="152"/>
    <s v="2024/25"/>
    <m/>
    <x v="189"/>
    <n v="0"/>
    <n v="6225"/>
    <s v="162194"/>
    <d v="2025-01-28T00:00:00"/>
    <s v="000000022007282"/>
    <n v="6225"/>
    <s v="03-124582"/>
    <m/>
    <s v="21.0"/>
    <s v="00036.0"/>
    <s v="91001"/>
    <s v="85000"/>
    <n v="5800"/>
    <n v="9091101"/>
    <n v="3.4770903038055289E-3"/>
    <s v="Construction management services for Fairgrove - phase B (All sites, except for the 4 high schools).  Addendum to PO1-22*334 &amp; PO2W-22*862.  JVER 25*150"/>
    <s v="Fairgrove-4-21st Century classroom"/>
  </r>
  <r>
    <s v="Grazide-21st Century classroom-CM/PM Management"/>
    <n v="3"/>
    <s v="CM/PM Management"/>
    <x v="16"/>
    <x v="0"/>
    <x v="23"/>
    <x v="27"/>
    <x v="95"/>
    <x v="152"/>
    <s v="2024/25"/>
    <m/>
    <x v="189"/>
    <n v="0"/>
    <n v="3220"/>
    <s v="162194"/>
    <d v="2025-01-28T00:00:00"/>
    <s v="000000022007282"/>
    <n v="3220"/>
    <s v="03-124133"/>
    <m/>
    <s v="21.0"/>
    <s v="00036.0"/>
    <s v="91001"/>
    <s v="85000"/>
    <n v="5800"/>
    <n v="9131101"/>
    <n v="1.7985912896793257E-3"/>
    <s v="Construction management services for Grazide - phase B (All sites, except for the 4 high schools).  Addendum to PO1-22*334 &amp; PO2W-22*862.  JVER 25*150"/>
    <s v="Grazide-3-21st Century classroom"/>
  </r>
  <r>
    <s v="Kwis-21st Century classroom-CM/PM Management"/>
    <n v="7"/>
    <s v="CM/PM Management"/>
    <x v="17"/>
    <x v="0"/>
    <x v="23"/>
    <x v="27"/>
    <x v="95"/>
    <x v="152"/>
    <s v="2024/25"/>
    <m/>
    <x v="189"/>
    <n v="0"/>
    <n v="5230"/>
    <s v="162194"/>
    <d v="2025-01-28T00:00:00"/>
    <s v="000000022007282"/>
    <n v="5230"/>
    <s v="03-124564"/>
    <m/>
    <s v="21.0"/>
    <s v="00036.0"/>
    <s v="91001"/>
    <s v="85000"/>
    <n v="5800"/>
    <n v="9161101"/>
    <n v="2.9213144239201472E-3"/>
    <s v="Construction management services for Kwis - phase B (All sites, except for the 4 high schools).  Addendum to PO1-22*334 &amp; PO2W-22*862.  JVER 25*150"/>
    <s v="Kwis-7-21st Century classroom"/>
  </r>
  <r>
    <s v="Lassalette-21st Century classroom-CM/PM Management"/>
    <n v="6"/>
    <s v="CM/PM Management"/>
    <x v="18"/>
    <x v="0"/>
    <x v="23"/>
    <x v="27"/>
    <x v="95"/>
    <x v="152"/>
    <s v="2024/25"/>
    <m/>
    <x v="189"/>
    <n v="0"/>
    <n v="3800"/>
    <s v="162194"/>
    <d v="2025-01-28T00:00:00"/>
    <s v="000000022007282"/>
    <n v="3800"/>
    <s v="03-124576"/>
    <m/>
    <s v="21.0"/>
    <s v="00036.0"/>
    <s v="91001"/>
    <s v="85000"/>
    <n v="5800"/>
    <n v="9171101"/>
    <n v="2.1225611493110056E-3"/>
    <s v="Construction management services for the Lassalette - phase B (All sites, except for the 4 high schools).  Addendum to PO1-22*334 &amp; PO2W-22*862.  JVER 25*150"/>
    <s v="Lassalette-6-21st Century classroom"/>
  </r>
  <r>
    <s v="Los Molinos-21st Century classroom-CM/PM Management"/>
    <n v="4"/>
    <s v="CM/PM Management"/>
    <x v="7"/>
    <x v="0"/>
    <x v="23"/>
    <x v="27"/>
    <x v="95"/>
    <x v="152"/>
    <s v="2024/25"/>
    <m/>
    <x v="189"/>
    <n v="0"/>
    <n v="10370"/>
    <s v="162194"/>
    <d v="2025-01-28T00:00:00"/>
    <s v="000000022007282"/>
    <n v="10370"/>
    <s v="03-124134"/>
    <m/>
    <s v="21.0"/>
    <s v="00036.0"/>
    <s v="91001"/>
    <s v="85000"/>
    <n v="5800"/>
    <n v="9201101"/>
    <n v="5.7923576627250334E-3"/>
    <s v="Construction management services for Los Molinos - phase B (All sites, except for the 4 high schools).  Addendum to PO1-22*334 &amp; PO2W-22*862.  JVER 25*150"/>
    <s v="Los Molinos-4-21st Century classroom"/>
  </r>
  <r>
    <s v="Palm-21st Century classroom-CM/PM Management"/>
    <n v="6"/>
    <s v="CM/PM Management"/>
    <x v="21"/>
    <x v="0"/>
    <x v="23"/>
    <x v="27"/>
    <x v="95"/>
    <x v="152"/>
    <s v="2024/25"/>
    <m/>
    <x v="189"/>
    <n v="0"/>
    <n v="4340"/>
    <s v="162194"/>
    <d v="2025-01-28T00:00:00"/>
    <s v="000000022007282"/>
    <n v="4340"/>
    <s v="03-124706"/>
    <m/>
    <s v="21.0"/>
    <s v="00036.0"/>
    <s v="91001"/>
    <s v="85000"/>
    <n v="5800"/>
    <n v="9261101"/>
    <n v="2.4241882600025693E-3"/>
    <s v="Construction management services for Palm - phase B (All sites, except for the 4 high schools).  Addendum to PO1-22*334 &amp; PO2W-22*862.  JVER 25*150"/>
    <s v="Palm-6-21st Century classroom"/>
  </r>
  <r>
    <s v="Sierra Vista-21st Century classroom-CM/PM Management"/>
    <n v="8"/>
    <s v="CM/PM Management"/>
    <x v="13"/>
    <x v="0"/>
    <x v="23"/>
    <x v="27"/>
    <x v="95"/>
    <x v="152"/>
    <s v="2024/25"/>
    <m/>
    <x v="189"/>
    <n v="0"/>
    <n v="13190"/>
    <s v="162194"/>
    <d v="2025-01-28T00:00:00"/>
    <s v="000000022007282"/>
    <n v="13190"/>
    <s v="03-124623"/>
    <m/>
    <s v="21.0"/>
    <s v="00036.0"/>
    <s v="91001"/>
    <s v="85000"/>
    <n v="5800"/>
    <n v="9281101"/>
    <n v="7.367521463003201E-3"/>
    <s v="Construction management services for Sierra Vista - phase B (All sites, except for the 4 high schools).  Addendum to PO1-22*334 &amp; PO2W-22*862.  JVER 25*150"/>
    <s v="Sierra Vista-8-21st Century classroom"/>
  </r>
  <r>
    <s v="Sparks ES-21st Century classroom-CM/PM Management"/>
    <n v="7"/>
    <s v="CM/PM Management"/>
    <x v="24"/>
    <x v="0"/>
    <x v="23"/>
    <x v="27"/>
    <x v="95"/>
    <x v="152"/>
    <s v="2024/25"/>
    <m/>
    <x v="189"/>
    <n v="0"/>
    <n v="4690"/>
    <s v="162194"/>
    <d v="2025-01-28T00:00:00"/>
    <s v="000000022007282"/>
    <n v="4690"/>
    <s v="03-124783"/>
    <m/>
    <s v="21.0"/>
    <s v="00036.0"/>
    <s v="91001"/>
    <s v="85000"/>
    <n v="5800"/>
    <n v="9291101"/>
    <n v="2.6196873132285831E-3"/>
    <s v="Construction management services for Sparks ES - phase B (All sites, except for the 4 high schools).  Addendum to PO1-22*334 &amp; PO2W-22*862.  JVER 25*150"/>
    <s v="Sparks ES-7-21st Century classroom"/>
  </r>
  <r>
    <s v="Valinda-21st Century classroom-CM/PM Management"/>
    <n v="6"/>
    <s v="CM/PM Management"/>
    <x v="23"/>
    <x v="0"/>
    <x v="23"/>
    <x v="27"/>
    <x v="95"/>
    <x v="152"/>
    <s v="2024/25"/>
    <m/>
    <x v="189"/>
    <n v="0"/>
    <n v="4540"/>
    <s v="162194"/>
    <d v="2025-01-28T00:00:00"/>
    <s v="000000022007282"/>
    <n v="4540"/>
    <s v="03-124707"/>
    <m/>
    <s v="21.0"/>
    <s v="00036.0"/>
    <s v="91001"/>
    <s v="85000"/>
    <n v="5800"/>
    <n v="9341101"/>
    <n v="2.5359020047031485E-3"/>
    <s v="Construction management services for Valinda - phase B (All sites, except for the 4 high schools).  Addendum to PO1-22*334 &amp; PO2W-22*862.  JVER 25*150"/>
    <s v="Valinda-6-21st Century classroom"/>
  </r>
  <r>
    <s v="Valley-21st Century classroom-CM/PM Management"/>
    <n v="8"/>
    <s v="CM/PM Management"/>
    <x v="27"/>
    <x v="0"/>
    <x v="23"/>
    <x v="27"/>
    <x v="95"/>
    <x v="152"/>
    <s v="2024/25"/>
    <m/>
    <x v="189"/>
    <n v="0"/>
    <n v="2420"/>
    <s v="162194"/>
    <d v="2025-01-28T00:00:00"/>
    <s v="000000022007282"/>
    <n v="2420"/>
    <s v="03-124791"/>
    <m/>
    <s v="21.0"/>
    <s v="00036.0"/>
    <s v="91001"/>
    <s v="85000"/>
    <n v="5800"/>
    <n v="9441101"/>
    <n v="1.3517363108770087E-3"/>
    <s v="Construction management services for Valley - phase B (All sites, except for the 4 high schools).  Addendum to PO1-22*334 &amp; PO2W-22*862.  JVER 25*150"/>
    <s v="Valley-8-21st Century classroom"/>
  </r>
  <r>
    <s v="Wing Lane-21st Century classroom-CM/PM Management"/>
    <n v="9"/>
    <s v="CM/PM Management"/>
    <x v="22"/>
    <x v="0"/>
    <x v="23"/>
    <x v="27"/>
    <x v="95"/>
    <x v="152"/>
    <s v="2024/25"/>
    <m/>
    <x v="189"/>
    <n v="0"/>
    <n v="3910"/>
    <s v="162194"/>
    <d v="2025-01-28T00:00:00"/>
    <s v="000000022007282"/>
    <n v="3910"/>
    <s v="03-124792"/>
    <m/>
    <s v="21.0"/>
    <s v="00036.0"/>
    <s v="91001"/>
    <s v="85000"/>
    <n v="5800"/>
    <n v="9371101"/>
    <n v="2.1840037088963239E-3"/>
    <s v="Construction management services for Wing Lane - phase B (All sites, except for the 4 high schools).  Addendum to PO1-22*334 &amp; PO2W-22*862.  JVER 25*150"/>
    <s v="Wing Lane-9-21st Century classroom"/>
  </r>
  <r>
    <s v="Baldwin-21st Century classroom-CM/PM Management"/>
    <n v="3"/>
    <s v="CM/PM Management"/>
    <x v="14"/>
    <x v="0"/>
    <x v="23"/>
    <x v="27"/>
    <x v="95"/>
    <x v="139"/>
    <s v="2024/25"/>
    <m/>
    <x v="189"/>
    <n v="0"/>
    <n v="18575"/>
    <s v="163643"/>
    <d v="2025-03-03T00:00:00"/>
    <s v="000000022063158"/>
    <n v="18575"/>
    <s v="03-123988"/>
    <m/>
    <s v="21.0"/>
    <s v="00036.0"/>
    <s v="91001"/>
    <s v="85000"/>
    <n v="5800"/>
    <n v="9021101"/>
    <n v="1.0375414039066297E-2"/>
    <s v="Construction management services for the Baldwin - phase B (All sites, except for the 4 high schools).  Addendum to PO1-22*334 &amp; PO2W-22*862. JVER 25*275"/>
    <s v="Baldwin-3-21st Century classroom"/>
  </r>
  <r>
    <s v="California-21st Century classroom-CM/PM Management"/>
    <n v="3"/>
    <s v="CM/PM Management"/>
    <x v="15"/>
    <x v="0"/>
    <x v="23"/>
    <x v="27"/>
    <x v="95"/>
    <x v="139"/>
    <s v="2024/25"/>
    <m/>
    <x v="189"/>
    <n v="0"/>
    <n v="17675"/>
    <s v="163643"/>
    <d v="2025-03-03T00:00:00"/>
    <s v="000000022063158"/>
    <n v="17675"/>
    <s v="03-123989"/>
    <m/>
    <s v="21.0"/>
    <s v="00036.0"/>
    <s v="91001"/>
    <s v="85000"/>
    <n v="5800"/>
    <n v="9041101"/>
    <n v="9.8727021879136904E-3"/>
    <s v="Construction management services for California - phase B (All sites, except for the 4 high schools).  Addendum to PO1-22*334 &amp; PO2W-22*862.   JVER 25*275"/>
    <s v="California-3-21st Century classroom"/>
  </r>
  <r>
    <s v="Fairgrove-21st Century classroom-CM/PM Management"/>
    <n v="4"/>
    <s v="CM/PM Management"/>
    <x v="20"/>
    <x v="0"/>
    <x v="23"/>
    <x v="27"/>
    <x v="95"/>
    <x v="139"/>
    <s v="2024/25"/>
    <m/>
    <x v="189"/>
    <n v="0"/>
    <n v="8550"/>
    <s v="163643"/>
    <d v="2025-03-03T00:00:00"/>
    <s v="000000022063158"/>
    <n v="8550"/>
    <s v="03-124582"/>
    <m/>
    <s v="21.0"/>
    <s v="00036.0"/>
    <s v="91001"/>
    <s v="85000"/>
    <n v="5800"/>
    <n v="9091101"/>
    <n v="4.775762585949762E-3"/>
    <s v="Construction management services for Fairgrove - phase B (All sites, except for the 4 high schools).  Addendum to PO1-22*334 &amp; PO2W-22*862.   JVER 25*275"/>
    <s v="Fairgrove-4-21st Century classroom"/>
  </r>
  <r>
    <s v="Grazide-21st Century classroom-CM/PM Management"/>
    <n v="3"/>
    <s v="CM/PM Management"/>
    <x v="16"/>
    <x v="0"/>
    <x v="23"/>
    <x v="27"/>
    <x v="95"/>
    <x v="139"/>
    <s v="2024/25"/>
    <m/>
    <x v="189"/>
    <n v="0"/>
    <n v="5230"/>
    <s v="163643"/>
    <d v="2025-03-03T00:00:00"/>
    <s v="000000022063158"/>
    <n v="5230"/>
    <s v="03-124133"/>
    <m/>
    <s v="21.0"/>
    <s v="00036.0"/>
    <s v="91001"/>
    <s v="85000"/>
    <n v="5800"/>
    <n v="9131101"/>
    <n v="2.9213144239201472E-3"/>
    <s v="Construction management services for Grazide - phase B (All sites, except for the 4 high schools).  Addendum to PO1-22*334 &amp; PO2W-22*862.   JVER 25*275"/>
    <s v="Grazide-3-21st Century classroom"/>
  </r>
  <r>
    <s v="Kwis-21st Century classroom-CM/PM Management"/>
    <n v="7"/>
    <s v="CM/PM Management"/>
    <x v="17"/>
    <x v="0"/>
    <x v="23"/>
    <x v="27"/>
    <x v="95"/>
    <x v="139"/>
    <s v="2024/25"/>
    <m/>
    <x v="189"/>
    <n v="0"/>
    <n v="6310"/>
    <s v="163643"/>
    <d v="2025-03-03T00:00:00"/>
    <s v="000000022063158"/>
    <n v="6310"/>
    <s v="03-124564"/>
    <m/>
    <s v="21.0"/>
    <s v="00036.0"/>
    <s v="91001"/>
    <s v="85000"/>
    <n v="5800"/>
    <n v="9161101"/>
    <n v="3.5245686453032748E-3"/>
    <s v="Construction management services for Kwis - phase B (All sites, except for the 4 high schools).  Addendum to PO1-22*334 &amp; PO2W-22*862.   JVER 25*275"/>
    <s v="Kwis-7-21st Century classroom"/>
  </r>
  <r>
    <s v="Lassalette-21st Century classroom-CM/PM Management"/>
    <n v="6"/>
    <s v="CM/PM Management"/>
    <x v="18"/>
    <x v="0"/>
    <x v="23"/>
    <x v="27"/>
    <x v="95"/>
    <x v="139"/>
    <s v="2024/25"/>
    <m/>
    <x v="189"/>
    <n v="0"/>
    <n v="4640"/>
    <s v="163643"/>
    <d v="2025-03-03T00:00:00"/>
    <s v="000000022063158"/>
    <n v="4640"/>
    <s v="03-124576"/>
    <m/>
    <s v="21.0"/>
    <s v="00036.0"/>
    <s v="91001"/>
    <s v="85000"/>
    <n v="5800"/>
    <n v="9171101"/>
    <n v="2.5917588770534381E-3"/>
    <s v="Construction management services for the Lassalette - phase B (All sites, except for the 4 high schools).  Addendum to PO1-22*334 &amp; PO2W-22*862.   JVER 25*275"/>
    <s v="Lassalette-6-21st Century classroom"/>
  </r>
  <r>
    <s v="Los Molinos-21st Century classroom-CM/PM Management"/>
    <n v="4"/>
    <s v="CM/PM Management"/>
    <x v="7"/>
    <x v="0"/>
    <x v="23"/>
    <x v="27"/>
    <x v="95"/>
    <x v="139"/>
    <s v="2024/25"/>
    <m/>
    <x v="189"/>
    <n v="0"/>
    <n v="24240"/>
    <s v="163643"/>
    <d v="2025-03-03T00:00:00"/>
    <s v="000000022063158"/>
    <n v="24240"/>
    <s v="03-124134"/>
    <m/>
    <s v="21.0"/>
    <s v="00036.0"/>
    <s v="91001"/>
    <s v="85000"/>
    <n v="5800"/>
    <n v="9201101"/>
    <n v="1.3539705857710204E-2"/>
    <s v="Construction management services for Los Molinos - phase B (All sites, except for the 4 high schools).  Addendum to PO1-22*334 &amp; PO2W-22*862.   JVER 25*275"/>
    <s v="Los Molinos-4-21st Century classroom"/>
  </r>
  <r>
    <s v="Palm-21st Century classroom-CM/PM Management"/>
    <n v="6"/>
    <s v="CM/PM Management"/>
    <x v="21"/>
    <x v="0"/>
    <x v="23"/>
    <x v="27"/>
    <x v="95"/>
    <x v="139"/>
    <s v="2024/25"/>
    <m/>
    <x v="189"/>
    <n v="0"/>
    <n v="4960"/>
    <s v="163643"/>
    <d v="2025-03-03T00:00:00"/>
    <s v="000000022063158"/>
    <n v="4960"/>
    <s v="03-124706"/>
    <m/>
    <s v="21.0"/>
    <s v="00036.0"/>
    <s v="91001"/>
    <s v="85000"/>
    <n v="5800"/>
    <n v="9261101"/>
    <n v="2.7705008685743652E-3"/>
    <s v="Construction management services for Palm - phase B (All sites, except for the 4 high schools).  Addendum to PO1-22*334 &amp; PO2W-22*862.   JVER 25*275"/>
    <s v="Palm-6-21st Century classroom"/>
  </r>
  <r>
    <s v="Sierra Vista-21st Century classroom-CM/PM Management"/>
    <n v="8"/>
    <s v="CM/PM Management"/>
    <x v="13"/>
    <x v="0"/>
    <x v="23"/>
    <x v="27"/>
    <x v="95"/>
    <x v="139"/>
    <s v="2024/25"/>
    <m/>
    <x v="189"/>
    <n v="0"/>
    <n v="4360"/>
    <s v="163643"/>
    <d v="2025-03-03T00:00:00"/>
    <s v="000000022063158"/>
    <n v="4360"/>
    <s v="03-124623"/>
    <m/>
    <s v="21.0"/>
    <s v="00036.0"/>
    <s v="91001"/>
    <s v="85000"/>
    <n v="5800"/>
    <n v="9281101"/>
    <n v="2.4353596344726274E-3"/>
    <s v="Construction management services for Sierra Vista - phase B (All sites, except for the 4 high schools).  Addendum to PO1-22*334 &amp; PO2W-22*862.   JVER 25*275"/>
    <s v="Sierra Vista-8-21st Century classroom"/>
  </r>
  <r>
    <s v="Sparks ES-21st Century classroom-CM/PM Management"/>
    <n v="7"/>
    <s v="CM/PM Management"/>
    <x v="24"/>
    <x v="0"/>
    <x v="23"/>
    <x v="27"/>
    <x v="95"/>
    <x v="139"/>
    <s v="2024/25"/>
    <m/>
    <x v="189"/>
    <n v="0"/>
    <n v="5140"/>
    <s v="163643"/>
    <d v="2025-03-03T00:00:00"/>
    <s v="000000022063158"/>
    <n v="5140"/>
    <s v="03-124783"/>
    <m/>
    <s v="21.0"/>
    <s v="00036.0"/>
    <s v="91001"/>
    <s v="85000"/>
    <n v="5800"/>
    <n v="9291101"/>
    <n v="2.8710432388048862E-3"/>
    <s v="Construction management services for Sparks ES - phase B (All sites, except for the 4 high schools).  Addendum to PO1-22*334 &amp; PO2W-22*862.   JVER 25*275"/>
    <s v="Sparks ES-7-21st Century classroom"/>
  </r>
  <r>
    <s v="Valinda-21st Century classroom-CM/PM Management"/>
    <n v="6"/>
    <s v="CM/PM Management"/>
    <x v="23"/>
    <x v="0"/>
    <x v="23"/>
    <x v="27"/>
    <x v="95"/>
    <x v="139"/>
    <s v="2024/25"/>
    <m/>
    <x v="189"/>
    <n v="0"/>
    <n v="3130"/>
    <s v="163643"/>
    <d v="2025-03-03T00:00:00"/>
    <s v="000000022063158"/>
    <n v="3130"/>
    <s v="03-124707"/>
    <m/>
    <s v="21.0"/>
    <s v="00036.0"/>
    <s v="91001"/>
    <s v="85000"/>
    <n v="5800"/>
    <n v="9341101"/>
    <n v="1.7483201045640651E-3"/>
    <s v="Construction management services for Valinda - phase B (All sites, except for the 4 high schools).  Addendum to PO1-22*334 &amp; PO2W-22*862.   JVER 25*275"/>
    <s v="Valinda-6-21st Century classroom"/>
  </r>
  <r>
    <s v="Valley-21st Century classroom-CM/PM Management"/>
    <n v="8"/>
    <s v="CM/PM Management"/>
    <x v="27"/>
    <x v="0"/>
    <x v="23"/>
    <x v="27"/>
    <x v="95"/>
    <x v="139"/>
    <s v="2024/25"/>
    <m/>
    <x v="189"/>
    <n v="0"/>
    <n v="5140"/>
    <s v="163643"/>
    <d v="2025-03-03T00:00:00"/>
    <s v="000000022063158"/>
    <n v="5140"/>
    <s v="03-124791"/>
    <m/>
    <s v="21.0"/>
    <s v="00036.0"/>
    <s v="91001"/>
    <s v="85000"/>
    <n v="5800"/>
    <n v="9441101"/>
    <n v="2.8710432388048862E-3"/>
    <s v="Construction management services for Valley - phase B (All sites, except for the 4 high schools).  Addendum to PO1-22*334 &amp; PO2W-22*862.   JVER 25*275"/>
    <s v="Valley-8-21st Century classroom"/>
  </r>
  <r>
    <s v="Wing Lane-21st Century classroom-CM/PM Management"/>
    <n v="9"/>
    <s v="CM/PM Management"/>
    <x v="22"/>
    <x v="0"/>
    <x v="23"/>
    <x v="27"/>
    <x v="95"/>
    <x v="139"/>
    <s v="2024/25"/>
    <m/>
    <x v="189"/>
    <n v="0"/>
    <n v="6180"/>
    <s v="163643"/>
    <d v="2025-03-03T00:00:00"/>
    <s v="000000022063158"/>
    <n v="6180"/>
    <s v="03-124792"/>
    <m/>
    <s v="21.0"/>
    <s v="00036.0"/>
    <s v="91001"/>
    <s v="85000"/>
    <n v="5800"/>
    <n v="9371101"/>
    <n v="3.4519547112478984E-3"/>
    <s v="Construction management services for Wing Lane - phase B (All sites, except for the 4 high schools).  Addendum to PO1-22*334 &amp; PO2W-22*862.   JVER 25*275"/>
    <s v="Wing Lane-9-21st Century classroom"/>
  </r>
  <r>
    <s v="Baldwin-21st Century classroom-CM/PM Management"/>
    <n v="3"/>
    <s v="CM/PM Management"/>
    <x v="14"/>
    <x v="0"/>
    <x v="23"/>
    <x v="27"/>
    <x v="95"/>
    <x v="321"/>
    <s v="2024/25"/>
    <m/>
    <x v="189"/>
    <n v="0"/>
    <n v="13055"/>
    <s v="165482"/>
    <d v="2025-03-28T00:00:00"/>
    <s v="000000022109226"/>
    <n v="13055"/>
    <s v="03-123988"/>
    <m/>
    <s v="21.0"/>
    <s v="00036.0"/>
    <s v="91001"/>
    <s v="85000"/>
    <n v="5800"/>
    <n v="9021101"/>
    <n v="7.2921146853303096E-3"/>
    <s v="Construction management services for the Baldwin - phase B (All sites, except for the 4 high schools).  Addendum to PO1-22*334 &amp; PO2W-22*862.   JVER 25*275"/>
    <s v="Baldwin-3-21st Century classroom"/>
  </r>
  <r>
    <s v="California-21st Century classroom-CM/PM Management"/>
    <n v="3"/>
    <s v="CM/PM Management"/>
    <x v="15"/>
    <x v="0"/>
    <x v="23"/>
    <x v="27"/>
    <x v="95"/>
    <x v="321"/>
    <s v="2024/25"/>
    <m/>
    <x v="189"/>
    <n v="0"/>
    <n v="12145"/>
    <s v="165482"/>
    <d v="2025-03-28T00:00:00"/>
    <s v="000000022109226"/>
    <n v="12145"/>
    <s v="03-123989"/>
    <m/>
    <s v="21.0"/>
    <s v="00036.0"/>
    <s v="91001"/>
    <s v="85000"/>
    <n v="5800"/>
    <n v="9041101"/>
    <n v="6.7838171469426743E-3"/>
    <s v="Construction management services for California - phase B (All sites, except for the 4 high schools).  Addendum to PO1-22*334 &amp; PO2W-22*862.   JVER 25*275"/>
    <s v="California-3-21st Century classroom"/>
  </r>
  <r>
    <s v="Fairgrove-21st Century classroom-CM/PM Management"/>
    <n v="4"/>
    <s v="CM/PM Management"/>
    <x v="20"/>
    <x v="0"/>
    <x v="23"/>
    <x v="27"/>
    <x v="95"/>
    <x v="321"/>
    <s v="2024/25"/>
    <m/>
    <x v="189"/>
    <n v="0"/>
    <n v="10160"/>
    <s v="165482"/>
    <d v="2025-03-28T00:00:00"/>
    <s v="000000022109226"/>
    <n v="10160"/>
    <s v="03-124582"/>
    <m/>
    <s v="21.0"/>
    <s v="00036.0"/>
    <s v="91001"/>
    <s v="85000"/>
    <n v="5800"/>
    <n v="9091101"/>
    <n v="5.6750582307894251E-3"/>
    <s v="Construction management services for Fairgrove - phase B (All sites, except for the 4 high schools).  Addendum to PO1-22*334 &amp; PO2W-22*862.   JVER 25*275"/>
    <s v="Fairgrove-4-21st Century classroom"/>
  </r>
  <r>
    <s v="Grazide-21st Century classroom-CM/PM Management"/>
    <n v="3"/>
    <s v="CM/PM Management"/>
    <x v="16"/>
    <x v="0"/>
    <x v="23"/>
    <x v="27"/>
    <x v="95"/>
    <x v="321"/>
    <s v="2024/25"/>
    <m/>
    <x v="189"/>
    <n v="0"/>
    <n v="7820"/>
    <s v="165482"/>
    <d v="2025-03-28T00:00:00"/>
    <s v="000000022109226"/>
    <n v="7820"/>
    <s v="03-124133"/>
    <m/>
    <s v="21.0"/>
    <s v="00036.0"/>
    <s v="91001"/>
    <s v="85000"/>
    <n v="5800"/>
    <n v="9131101"/>
    <n v="4.3680074177926478E-3"/>
    <s v="Construction management services for Grazide - phase B (All sites, except for the 4 high schools).  Addendum to PO1-22*334 &amp; PO2W-22*862.   JVER 25*275"/>
    <s v="Grazide-3-21st Century classroom"/>
  </r>
  <r>
    <s v="Kwis-21st Century classroom-CM/PM Management"/>
    <n v="7"/>
    <s v="CM/PM Management"/>
    <x v="17"/>
    <x v="0"/>
    <x v="23"/>
    <x v="27"/>
    <x v="95"/>
    <x v="321"/>
    <s v="2024/25"/>
    <m/>
    <x v="189"/>
    <n v="0"/>
    <n v="6885"/>
    <s v="165482"/>
    <d v="2025-03-28T00:00:00"/>
    <s v="000000022109226"/>
    <n v="6885"/>
    <s v="03-124564"/>
    <m/>
    <s v="21.0"/>
    <s v="00036.0"/>
    <s v="91001"/>
    <s v="85000"/>
    <n v="5800"/>
    <n v="9161101"/>
    <n v="3.8457456613174403E-3"/>
    <s v="Construction management services for Kwis - phase B (All sites, except for the 4 high schools).  Addendum to PO1-22*334 &amp; PO2W-22*862.   JVER 25*275"/>
    <s v="Kwis-7-21st Century classroom"/>
  </r>
  <r>
    <s v="Lassalette-21st Century classroom-CM/PM Management"/>
    <n v="6"/>
    <s v="CM/PM Management"/>
    <x v="18"/>
    <x v="0"/>
    <x v="23"/>
    <x v="27"/>
    <x v="95"/>
    <x v="321"/>
    <s v="2024/25"/>
    <m/>
    <x v="189"/>
    <n v="0"/>
    <n v="6725"/>
    <s v="165482"/>
    <d v="2025-03-28T00:00:00"/>
    <s v="000000022109226"/>
    <n v="6725"/>
    <s v="03-124576"/>
    <m/>
    <s v="21.0"/>
    <s v="00036.0"/>
    <s v="91001"/>
    <s v="85000"/>
    <n v="5800"/>
    <n v="9171101"/>
    <n v="3.756374665556977E-3"/>
    <s v="Construction management services for Lassalette - phase B (All sites, except for the 4 high schools).  Addendum to PO1-22*334 &amp; PO2W-22*862.   JVER 25*275"/>
    <s v="Lassalette-6-21st Century classroom"/>
  </r>
  <r>
    <s v="Los Molinos-21st Century classroom-CM/PM Management"/>
    <n v="4"/>
    <s v="CM/PM Management"/>
    <x v="7"/>
    <x v="0"/>
    <x v="23"/>
    <x v="27"/>
    <x v="95"/>
    <x v="321"/>
    <s v="2024/25"/>
    <m/>
    <x v="189"/>
    <n v="0"/>
    <n v="26625"/>
    <s v="165482"/>
    <d v="2025-03-28T00:00:00"/>
    <s v="000000022109226"/>
    <n v="26625"/>
    <s v="03-124134"/>
    <m/>
    <s v="21.0"/>
    <s v="00036.0"/>
    <s v="91001"/>
    <s v="85000"/>
    <n v="5800"/>
    <n v="9201101"/>
    <n v="1.4871892263264611E-2"/>
    <s v="Construction management services for Los Molinos - phase B (All sites, except for the 4 high schools).  Addendum to PO1-22*334 &amp; PO2W-22*862.   JVER 25*275"/>
    <s v="Los Molinos-4-21st Century classroom"/>
  </r>
  <r>
    <s v="Orange Grove-21st Century classroom-CM/PM Management"/>
    <n v="3"/>
    <s v="CM/PM Management"/>
    <x v="26"/>
    <x v="0"/>
    <x v="23"/>
    <x v="27"/>
    <x v="95"/>
    <x v="312"/>
    <s v="2024/25"/>
    <m/>
    <x v="189"/>
    <n v="0"/>
    <n v="300"/>
    <s v="165482"/>
    <d v="2025-03-28T00:00:00"/>
    <s v="000000022109226"/>
    <n v="300"/>
    <m/>
    <m/>
    <s v="21.0"/>
    <s v="00036.0"/>
    <s v="91001"/>
    <s v="85000"/>
    <n v="5800"/>
    <n v="9251101"/>
    <n v="1.6757061705086887E-4"/>
    <s v="Construction management services for Orange Grove - phase B (All sites, except for the 4 high schools).  Addendum to PO1-22*334 &amp; PO2W-22*862.  JVER 25*275"/>
    <s v="Orange Grove-3-21st Century classroom"/>
  </r>
  <r>
    <s v="Palm-21st Century classroom-CM/PM Management"/>
    <n v="6"/>
    <s v="CM/PM Management"/>
    <x v="21"/>
    <x v="0"/>
    <x v="23"/>
    <x v="27"/>
    <x v="95"/>
    <x v="321"/>
    <s v="2024/25"/>
    <m/>
    <x v="189"/>
    <n v="0"/>
    <n v="5985"/>
    <s v="165482"/>
    <d v="2025-03-28T00:00:00"/>
    <s v="000000022109226"/>
    <n v="5985"/>
    <s v="03-124706"/>
    <m/>
    <s v="21.0"/>
    <s v="00036.0"/>
    <s v="91001"/>
    <s v="85000"/>
    <n v="5800"/>
    <n v="9261101"/>
    <n v="3.3430338101648337E-3"/>
    <s v="Construction management services for Palm - phase B (All sites, except for the 4 high schools).  Addendum to PO1-22*334 &amp; PO2W-22*862.   JVER 25*275"/>
    <s v="Palm-6-21st Century classroom"/>
  </r>
  <r>
    <s v="Sierra Vista-21st Century classroom-CM/PM Management"/>
    <n v="8"/>
    <s v="CM/PM Management"/>
    <x v="13"/>
    <x v="0"/>
    <x v="23"/>
    <x v="27"/>
    <x v="95"/>
    <x v="321"/>
    <s v="2024/25"/>
    <m/>
    <x v="189"/>
    <n v="0"/>
    <n v="10675"/>
    <s v="165482"/>
    <d v="2025-03-28T00:00:00"/>
    <s v="000000022109226"/>
    <n v="10675"/>
    <s v="03-124623"/>
    <m/>
    <s v="21.0"/>
    <s v="00036.0"/>
    <s v="91001"/>
    <s v="85000"/>
    <n v="5800"/>
    <n v="9281101"/>
    <n v="5.9627211233934168E-3"/>
    <s v="Construction management services for Sierra Vista - phase B (All sites, except for the 4 high schools).  Addendum to PO1-22*334 &amp; PO2W-22*862.   JVER 25*275"/>
    <s v="Sierra Vista-8-21st Century classroom"/>
  </r>
  <r>
    <s v="Sparks ES-21st Century classroom-CM/PM Management"/>
    <n v="7"/>
    <s v="CM/PM Management"/>
    <x v="24"/>
    <x v="0"/>
    <x v="23"/>
    <x v="27"/>
    <x v="95"/>
    <x v="321"/>
    <s v="2024/25"/>
    <m/>
    <x v="189"/>
    <n v="0"/>
    <n v="4005"/>
    <s v="165482"/>
    <d v="2025-03-28T00:00:00"/>
    <s v="000000022109226"/>
    <n v="4005"/>
    <s v="03-124783"/>
    <m/>
    <s v="21.0"/>
    <s v="00036.0"/>
    <s v="91001"/>
    <s v="85000"/>
    <n v="5800"/>
    <n v="9291101"/>
    <n v="2.237067737629099E-3"/>
    <s v="Construction management services for Sparks ES - phase B (All sites, except for the 4 high schools).  Addendum to PO1-22*334 &amp; PO2W-22*862.   JVER 25*275"/>
    <s v="Sparks ES-7-21st Century classroom"/>
  </r>
  <r>
    <s v="Valinda-21st Century classroom-CM/PM Management"/>
    <n v="6"/>
    <s v="CM/PM Management"/>
    <x v="23"/>
    <x v="0"/>
    <x v="23"/>
    <x v="27"/>
    <x v="95"/>
    <x v="321"/>
    <s v="2024/25"/>
    <m/>
    <x v="189"/>
    <n v="0"/>
    <n v="2635"/>
    <s v="165482"/>
    <d v="2025-03-28T00:00:00"/>
    <s v="000000022109226"/>
    <n v="2635"/>
    <s v="03-124707"/>
    <m/>
    <s v="21.0"/>
    <s v="00036.0"/>
    <s v="91001"/>
    <s v="85000"/>
    <n v="5800"/>
    <n v="9341101"/>
    <n v="1.4718285864301313E-3"/>
    <s v="Construction management services for Valinda - phase B (All sites, except for the 4 high schools).  Addendum to PO1-22*334 &amp; PO2W-22*862.   JVER 25*275"/>
    <s v="Valinda-6-21st Century classroom"/>
  </r>
  <r>
    <s v="Valley-21st Century classroom-CM/PM Management"/>
    <n v="8"/>
    <s v="CM/PM Management"/>
    <x v="27"/>
    <x v="0"/>
    <x v="23"/>
    <x v="27"/>
    <x v="95"/>
    <x v="321"/>
    <s v="2024/25"/>
    <m/>
    <x v="189"/>
    <n v="0"/>
    <n v="1435"/>
    <s v="165482"/>
    <d v="2025-03-28T00:00:00"/>
    <s v="000000022109226"/>
    <n v="1435"/>
    <s v="03-124791"/>
    <m/>
    <s v="21.0"/>
    <s v="00036.0"/>
    <s v="91001"/>
    <s v="85000"/>
    <n v="5800"/>
    <n v="9441101"/>
    <n v="8.0154611822665599E-4"/>
    <s v="Construction management services for Valley - phase B (All sites, except for the 4 high schools).  Addendum to PO1-22*334 &amp; PO2W-22*862.   JVER 25*275"/>
    <s v="Valley-8-21st Century classroom"/>
  </r>
  <r>
    <s v="Wing Lane-21st Century classroom-CM/PM Management"/>
    <n v="9"/>
    <s v="CM/PM Management"/>
    <x v="22"/>
    <x v="0"/>
    <x v="23"/>
    <x v="27"/>
    <x v="95"/>
    <x v="321"/>
    <s v="2024/25"/>
    <m/>
    <x v="189"/>
    <n v="0"/>
    <n v="3245"/>
    <s v="165482"/>
    <d v="2025-03-28T00:00:00"/>
    <s v="000000022109226"/>
    <n v="3245"/>
    <s v="03-124792"/>
    <m/>
    <s v="21.0"/>
    <s v="00036.0"/>
    <s v="91001"/>
    <s v="85000"/>
    <n v="5800"/>
    <n v="9371101"/>
    <n v="1.8125555077668982E-3"/>
    <s v="Construction management services for Wing Lane - phase B (All sites, except for the 4 high schools).  Addendum to PO1-22*334 &amp; PO2W-22*862.   JVER 25*275"/>
    <s v="Wing Lane-9-21st Century classroom"/>
  </r>
  <r>
    <s v="Baldwin-21st Century classroom-CM/PM Management"/>
    <n v="3"/>
    <s v="CM/PM Management"/>
    <x v="14"/>
    <x v="0"/>
    <x v="23"/>
    <x v="27"/>
    <x v="95"/>
    <x v="210"/>
    <s v="2024/25"/>
    <m/>
    <x v="189"/>
    <n v="0"/>
    <n v="15115"/>
    <s v="167379"/>
    <d v="2025-05-16T00:00:00"/>
    <s v="000000022191248"/>
    <n v="15115"/>
    <s v="03-123988"/>
    <m/>
    <s v="21.0"/>
    <s v="00036.0"/>
    <s v="91001"/>
    <s v="85000"/>
    <n v="5800"/>
    <n v="9021101"/>
    <n v="8.4427662557462757E-3"/>
    <s v="Construction management services for the Baldwin - phase B (All sites, except for the 4 high schools).  Addendum to PO1-22*334 &amp; PO2W-22*862.   JVER 25*275"/>
    <s v="Baldwin-3-21st Century classroom"/>
  </r>
  <r>
    <s v="California-21st Century classroom-CM/PM Management"/>
    <n v="3"/>
    <s v="CM/PM Management"/>
    <x v="15"/>
    <x v="0"/>
    <x v="23"/>
    <x v="27"/>
    <x v="95"/>
    <x v="210"/>
    <s v="2024/25"/>
    <m/>
    <x v="189"/>
    <n v="0"/>
    <n v="15575"/>
    <s v="167379"/>
    <d v="2025-05-16T00:00:00"/>
    <s v="000000022191248"/>
    <n v="15575"/>
    <s v="03-123989"/>
    <m/>
    <s v="21.0"/>
    <s v="00036.0"/>
    <s v="91001"/>
    <s v="85000"/>
    <n v="5800"/>
    <n v="9041101"/>
    <n v="8.6997078685576087E-3"/>
    <s v="Construction management services for California - phase B (All sites, except for the 4 high schools).  Addendum to PO1-22*334 &amp; PO2W-22*862.   JVER 25*275"/>
    <s v="California-3-21st Century classroom"/>
  </r>
  <r>
    <s v="Fairgrove-21st Century classroom-CM/PM Management"/>
    <n v="4"/>
    <s v="CM/PM Management"/>
    <x v="20"/>
    <x v="0"/>
    <x v="23"/>
    <x v="27"/>
    <x v="95"/>
    <x v="210"/>
    <s v="2024/25"/>
    <m/>
    <x v="189"/>
    <n v="0"/>
    <n v="16760"/>
    <s v="167379"/>
    <d v="2025-05-16T00:00:00"/>
    <s v="000000022191248"/>
    <n v="16760"/>
    <s v="03-124582"/>
    <m/>
    <s v="21.0"/>
    <s v="00036.0"/>
    <s v="91001"/>
    <s v="85000"/>
    <n v="5800"/>
    <n v="9091101"/>
    <n v="9.3616118059085401E-3"/>
    <s v="Construction management services for Fairgrove - phase B (All sites, except for the 4 high schools).  Addendum to PO1-22*334 &amp; PO2W-22*862.   JVER 25*275"/>
    <s v="Fairgrove-4-21st Century classroom"/>
  </r>
  <r>
    <s v="Grazide-21st Century classroom-CM/PM Management"/>
    <n v="3"/>
    <s v="CM/PM Management"/>
    <x v="16"/>
    <x v="0"/>
    <x v="23"/>
    <x v="27"/>
    <x v="95"/>
    <x v="210"/>
    <s v="2024/25"/>
    <m/>
    <x v="189"/>
    <n v="0"/>
    <n v="5660"/>
    <s v="167379"/>
    <d v="2025-05-16T00:00:00"/>
    <s v="000000022191248"/>
    <n v="5660"/>
    <s v="03-124133"/>
    <m/>
    <s v="21.0"/>
    <s v="00036.0"/>
    <s v="91001"/>
    <s v="85000"/>
    <n v="5800"/>
    <n v="9131101"/>
    <n v="3.1614989750263925E-3"/>
    <s v="Construction management services for Grazide - phase B (All sites, except for the 4 high schools).  Addendum to PO1-22*334 &amp; PO2W-22*862.   JVER 25*275"/>
    <s v="Grazide-3-21st Century classroom"/>
  </r>
  <r>
    <s v="Kwis-21st Century classroom-CM/PM Management"/>
    <n v="7"/>
    <s v="CM/PM Management"/>
    <x v="17"/>
    <x v="0"/>
    <x v="23"/>
    <x v="27"/>
    <x v="95"/>
    <x v="210"/>
    <s v="2024/25"/>
    <m/>
    <x v="189"/>
    <n v="0"/>
    <n v="9360"/>
    <s v="167379"/>
    <d v="2025-05-16T00:00:00"/>
    <s v="000000022191248"/>
    <n v="9360"/>
    <s v="03-124564"/>
    <m/>
    <s v="21.0"/>
    <s v="00036.0"/>
    <s v="91001"/>
    <s v="85000"/>
    <n v="5800"/>
    <n v="9161101"/>
    <n v="5.2282032519871081E-3"/>
    <s v="Construction management services for Kwis - phase B (All sites, except for the 4 high schools).  Addendum to PO1-22*334 &amp; PO2W-22*862.   JVER 25*275"/>
    <s v="Kwis-7-21st Century classroom"/>
  </r>
  <r>
    <s v="Lassalette-21st Century classroom-CM/PM Management"/>
    <n v="6"/>
    <s v="CM/PM Management"/>
    <x v="18"/>
    <x v="0"/>
    <x v="23"/>
    <x v="27"/>
    <x v="95"/>
    <x v="210"/>
    <s v="2024/25"/>
    <m/>
    <x v="189"/>
    <n v="0"/>
    <n v="9060"/>
    <s v="167379"/>
    <d v="2025-05-16T00:00:00"/>
    <s v="000000022191248"/>
    <n v="9060"/>
    <s v="03-124576"/>
    <m/>
    <s v="21.0"/>
    <s v="00036.0"/>
    <s v="91001"/>
    <s v="85000"/>
    <n v="5800"/>
    <n v="9171101"/>
    <n v="5.0606326349362397E-3"/>
    <s v="Construction management services for the Lassalette - phase B (All sites, except for the 4 high schools).  Addendum to PO1-22*334 &amp; PO2W-22*862.   JVER 25*275"/>
    <s v="Lassalette-6-21st Century classroom"/>
  </r>
  <r>
    <s v="Los Molinos-21st Century classroom-CM/PM Management"/>
    <n v="4"/>
    <s v="CM/PM Management"/>
    <x v="7"/>
    <x v="0"/>
    <x v="23"/>
    <x v="27"/>
    <x v="95"/>
    <x v="210"/>
    <s v="2024/25"/>
    <m/>
    <x v="189"/>
    <n v="0"/>
    <n v="29140"/>
    <s v="167379"/>
    <d v="2025-05-16T00:00:00"/>
    <s v="000000022191248"/>
    <n v="29140"/>
    <s v="03-124134"/>
    <m/>
    <s v="21.0"/>
    <s v="00036.0"/>
    <s v="91001"/>
    <s v="85000"/>
    <n v="5800"/>
    <n v="9201101"/>
    <n v="1.6276692602874395E-2"/>
    <s v="Construction management services for Los Molinos - phase B (All sites, except for the 4 high schools).  Addendum to PO1-22*334 &amp; PO2W-22*862.   JVER 25*275"/>
    <s v="Los Molinos-4-21st Century classroom"/>
  </r>
  <r>
    <s v="Palm-21st Century classroom-CM/PM Management"/>
    <n v="6"/>
    <s v="CM/PM Management"/>
    <x v="21"/>
    <x v="0"/>
    <x v="23"/>
    <x v="27"/>
    <x v="95"/>
    <x v="210"/>
    <s v="2024/25"/>
    <m/>
    <x v="189"/>
    <n v="0"/>
    <n v="4750"/>
    <s v="167379"/>
    <d v="2025-05-16T00:00:00"/>
    <s v="000000022191248"/>
    <n v="4750"/>
    <s v="03-124706"/>
    <m/>
    <s v="21.0"/>
    <s v="00036.0"/>
    <s v="91001"/>
    <s v="85000"/>
    <n v="5800"/>
    <n v="9261101"/>
    <n v="2.6532014366387568E-3"/>
    <s v="Construction management services for Palm - phase B (All sites, except for the 4 high schools).  Addendum to PO1-22*334 &amp; PO2W-22*862.   JVER 25*275"/>
    <s v="Palm-6-21st Century classroom"/>
  </r>
  <r>
    <s v="Sierra Vista-21st Century classroom-CM/PM Management"/>
    <n v="8"/>
    <s v="CM/PM Management"/>
    <x v="13"/>
    <x v="0"/>
    <x v="23"/>
    <x v="27"/>
    <x v="95"/>
    <x v="210"/>
    <s v="2024/25"/>
    <m/>
    <x v="189"/>
    <n v="0"/>
    <n v="8370"/>
    <s v="167379"/>
    <d v="2025-05-16T00:00:00"/>
    <s v="000000022191248"/>
    <n v="8370"/>
    <s v="03-124623"/>
    <m/>
    <s v="21.0"/>
    <s v="00036.0"/>
    <s v="91001"/>
    <s v="85000"/>
    <n v="5800"/>
    <n v="9281101"/>
    <n v="4.675220215719241E-3"/>
    <s v="Construction management services for Sierra Vista - phase B (All sites, except for the 4 high schools).  Addendum to PO1-22*334 &amp; PO2W-22*862.   JVER 25*275"/>
    <s v="Sierra Vista-8-21st Century classroom"/>
  </r>
  <r>
    <s v="Sparks ES-21st Century classroom-CM/PM Management"/>
    <n v="7"/>
    <s v="CM/PM Management"/>
    <x v="24"/>
    <x v="0"/>
    <x v="23"/>
    <x v="27"/>
    <x v="95"/>
    <x v="210"/>
    <s v="2024/25"/>
    <m/>
    <x v="189"/>
    <n v="0"/>
    <n v="3380"/>
    <s v="167379"/>
    <d v="2025-05-16T00:00:00"/>
    <s v="000000022191248"/>
    <n v="3380"/>
    <s v="03-124783"/>
    <m/>
    <s v="21.0"/>
    <s v="00036.0"/>
    <s v="91001"/>
    <s v="85000"/>
    <n v="5800"/>
    <n v="9291101"/>
    <n v="1.8879622854397892E-3"/>
    <s v="Construction management services for Sparks ES - phase B (All sites, except for the 4 high schools).  Addendum to PO1-22*334 &amp; PO2W-22*862.   JVER 25*275"/>
    <s v="Sparks ES-7-21st Century classroom"/>
  </r>
  <r>
    <s v="Valinda-21st Century classroom-CM/PM Management"/>
    <n v="6"/>
    <s v="CM/PM Management"/>
    <x v="23"/>
    <x v="0"/>
    <x v="23"/>
    <x v="27"/>
    <x v="95"/>
    <x v="210"/>
    <s v="2024/25"/>
    <m/>
    <x v="189"/>
    <n v="0"/>
    <n v="2130"/>
    <s v="167379"/>
    <d v="2025-05-16T00:00:00"/>
    <s v="000000022191248"/>
    <n v="2130"/>
    <s v="03-124707"/>
    <m/>
    <s v="21.0"/>
    <s v="00036.0"/>
    <s v="91001"/>
    <s v="85000"/>
    <n v="5800"/>
    <n v="9341101"/>
    <n v="1.1897513810611689E-3"/>
    <s v="Construction management services for Valinda - phase B (All sites, except for the 4 high schools).  Addendum to PO1-22*334 &amp; PO2W-22*862.   JVER 25*275"/>
    <s v="Valinda-6-21st Century classroom"/>
  </r>
  <r>
    <s v="Valley-21st Century classroom-CM/PM Management"/>
    <n v="8"/>
    <s v="CM/PM Management"/>
    <x v="27"/>
    <x v="0"/>
    <x v="23"/>
    <x v="27"/>
    <x v="95"/>
    <x v="210"/>
    <s v="2024/25"/>
    <m/>
    <x v="189"/>
    <n v="0"/>
    <n v="2270"/>
    <s v="167379"/>
    <d v="2025-05-16T00:00:00"/>
    <s v="000000022191248"/>
    <n v="2270"/>
    <s v="03-124791"/>
    <m/>
    <s v="21.0"/>
    <s v="00036.0"/>
    <s v="91001"/>
    <s v="85000"/>
    <n v="5800"/>
    <n v="9441101"/>
    <n v="1.2679510023515742E-3"/>
    <s v="Construction management services for Valley - phase B (All sites, except for the 4 high schools).  Addendum to PO1-22*334 &amp; PO2W-22*862.   JVER 25*275"/>
    <s v="Valley-8-21st Century classroom"/>
  </r>
  <r>
    <s v="Wing Lane-21st Century classroom-CM/PM Management"/>
    <n v="9"/>
    <s v="CM/PM Management"/>
    <x v="22"/>
    <x v="0"/>
    <x v="23"/>
    <x v="27"/>
    <x v="95"/>
    <x v="210"/>
    <s v="2024/25"/>
    <m/>
    <x v="189"/>
    <n v="0"/>
    <n v="2870"/>
    <s v="167379"/>
    <d v="2025-05-16T00:00:00"/>
    <s v="000000022191248"/>
    <n v="2870"/>
    <s v="03-124792"/>
    <m/>
    <s v="21.0"/>
    <s v="00036.0"/>
    <s v="91001"/>
    <s v="85000"/>
    <n v="5800"/>
    <n v="9371101"/>
    <n v="1.603092236453312E-3"/>
    <s v="Construction management services for Wing Lane - phase B (All sites, except for the 4 high schools).  Addendum to PO1-22*334 &amp; PO2W-22*862.   JVER 25*275"/>
    <s v="Wing Lane-9-21st Century classroom"/>
  </r>
  <r>
    <s v="Baldwin-21st Century classroom-CM/PM Management"/>
    <n v="3"/>
    <s v="CM/PM Management"/>
    <x v="14"/>
    <x v="0"/>
    <x v="23"/>
    <x v="27"/>
    <x v="95"/>
    <x v="155"/>
    <s v="2024/25"/>
    <m/>
    <x v="189"/>
    <n v="0"/>
    <n v="16925"/>
    <s v="168793"/>
    <d v="2025-05-19T00:00:00"/>
    <s v="000000022193346"/>
    <n v="16925"/>
    <s v="03-123988"/>
    <m/>
    <s v="21.0"/>
    <s v="00036.0"/>
    <s v="91001"/>
    <s v="85000"/>
    <n v="5800"/>
    <n v="9021101"/>
    <n v="9.453775645286518E-3"/>
    <s v="Construction management services for the Baldwin - phase B (All sites, except for the 4 high schools).  Addendum to PO1-22*334 &amp; PO2W-22*862.   JVER 25*275"/>
    <s v="Baldwin-3-21st Century classroom"/>
  </r>
  <r>
    <s v="California-21st Century classroom-CM/PM Management"/>
    <n v="3"/>
    <s v="CM/PM Management"/>
    <x v="15"/>
    <x v="0"/>
    <x v="23"/>
    <x v="27"/>
    <x v="95"/>
    <x v="155"/>
    <s v="2024/25"/>
    <m/>
    <x v="189"/>
    <n v="0"/>
    <n v="20065"/>
    <s v="168793"/>
    <d v="2025-05-19T00:00:00"/>
    <s v="000000022193346"/>
    <n v="20065"/>
    <s v="03-123989"/>
    <m/>
    <s v="21.0"/>
    <s v="00036.0"/>
    <s v="91001"/>
    <s v="85000"/>
    <n v="5800"/>
    <n v="9041101"/>
    <n v="1.1207681437085611E-2"/>
    <s v="Construction management services for California - phase B (All sites, except for the 4 high schools).  Addendum to PO1-22*334 &amp; PO2W-22*862.   JVER 25*275"/>
    <s v="California-3-21st Century classroom"/>
  </r>
  <r>
    <s v="Fairgrove-21st Century classroom-CM/PM Management"/>
    <n v="4"/>
    <s v="CM/PM Management"/>
    <x v="20"/>
    <x v="0"/>
    <x v="23"/>
    <x v="27"/>
    <x v="95"/>
    <x v="155"/>
    <s v="2024/25"/>
    <m/>
    <x v="189"/>
    <n v="0"/>
    <n v="7430"/>
    <s v="168793"/>
    <d v="2025-05-19T00:00:00"/>
    <s v="000000022193346"/>
    <n v="7430"/>
    <s v="03-124582"/>
    <m/>
    <s v="21.0"/>
    <s v="00036.0"/>
    <s v="91001"/>
    <s v="85000"/>
    <n v="5800"/>
    <n v="9091101"/>
    <n v="4.1501656156265184E-3"/>
    <s v="Construction management services for Fairgrove - phase B (All sites, except for the 4 high schools).  Addendum to PO1-22*334 &amp; PO2W-22*862.   JVER 25*275"/>
    <s v="Fairgrove-4-21st Century classroom"/>
  </r>
  <r>
    <s v="Grazide-21st Century classroom-CM/PM Management"/>
    <n v="3"/>
    <s v="CM/PM Management"/>
    <x v="16"/>
    <x v="0"/>
    <x v="23"/>
    <x v="27"/>
    <x v="95"/>
    <x v="155"/>
    <s v="2024/25"/>
    <m/>
    <x v="189"/>
    <n v="0"/>
    <n v="7225"/>
    <s v="168793"/>
    <d v="2025-05-19T00:00:00"/>
    <s v="000000022193346"/>
    <n v="7225"/>
    <s v="03-124133"/>
    <m/>
    <s v="21.0"/>
    <s v="00036.0"/>
    <s v="91001"/>
    <s v="85000"/>
    <n v="5800"/>
    <n v="9131101"/>
    <n v="4.0356590273084251E-3"/>
    <s v="Construction management services for Grazide - phase B (All sites, except for the 4 high schools).  Addendum to PO1-22*334 &amp; PO2W-22*862.   JVER 25*275"/>
    <s v="Grazide-3-21st Century classroom"/>
  </r>
  <r>
    <s v="Kwis-21st Century classroom-CM/PM Management"/>
    <n v="7"/>
    <s v="CM/PM Management"/>
    <x v="17"/>
    <x v="0"/>
    <x v="23"/>
    <x v="27"/>
    <x v="95"/>
    <x v="155"/>
    <s v="2024/25"/>
    <m/>
    <x v="189"/>
    <n v="0"/>
    <n v="8130"/>
    <s v="168793"/>
    <d v="2025-05-19T00:00:00"/>
    <s v="000000022193346"/>
    <n v="8130"/>
    <s v="03-124564"/>
    <m/>
    <s v="21.0"/>
    <s v="00036.0"/>
    <s v="91001"/>
    <s v="85000"/>
    <n v="5800"/>
    <n v="9161101"/>
    <n v="4.5411637220785462E-3"/>
    <s v="Construction management services for Kwis - phase B (All sites, except for the 4 high schools).  Addendum to PO1-22*334 &amp; PO2W-22*862.   JVER 25*275"/>
    <s v="Kwis-7-21st Century classroom"/>
  </r>
  <r>
    <s v="Lassalette-21st Century classroom-CM/PM Management"/>
    <n v="6"/>
    <s v="CM/PM Management"/>
    <x v="18"/>
    <x v="0"/>
    <x v="23"/>
    <x v="27"/>
    <x v="95"/>
    <x v="155"/>
    <s v="2024/25"/>
    <m/>
    <x v="189"/>
    <n v="0"/>
    <n v="6835"/>
    <s v="168793"/>
    <d v="2025-05-19T00:00:00"/>
    <s v="000000022193346"/>
    <n v="6835"/>
    <s v="03-124576"/>
    <m/>
    <s v="21.0"/>
    <s v="00036.0"/>
    <s v="91001"/>
    <s v="85000"/>
    <n v="5800"/>
    <n v="9171101"/>
    <n v="3.8178172251422953E-3"/>
    <s v="Construction management services for Lassalette - phase B (All sites, except for the 4 high schools).  Addendum to PO1-22*334 &amp; PO2W-22*862.   JVER 25*275"/>
    <s v="Lassalette-6-21st Century classroom"/>
  </r>
  <r>
    <s v="Los Molinos-21st Century classroom-CM/PM Management"/>
    <n v="4"/>
    <s v="CM/PM Management"/>
    <x v="7"/>
    <x v="0"/>
    <x v="23"/>
    <x v="27"/>
    <x v="95"/>
    <x v="155"/>
    <s v="2024/25"/>
    <m/>
    <x v="189"/>
    <n v="0"/>
    <n v="26995"/>
    <s v="168793"/>
    <d v="2025-05-19T00:00:00"/>
    <s v="000000022193346"/>
    <n v="26995"/>
    <s v="03-124134"/>
    <m/>
    <s v="21.0"/>
    <s v="00036.0"/>
    <s v="91001"/>
    <s v="85000"/>
    <n v="5800"/>
    <n v="9201101"/>
    <n v="1.5078562690960683E-2"/>
    <s v="Construction management services for Los Molinos - phase B (All sites, except for the 4 high schools).  Addendum to PO1-22*334 &amp; PO2W-22*862.   JVER 25*275"/>
    <s v="Los Molinos-4-21st Century classroom"/>
  </r>
  <r>
    <s v="Palm-21st Century classroom-CM/PM Management"/>
    <n v="6"/>
    <s v="CM/PM Management"/>
    <x v="21"/>
    <x v="0"/>
    <x v="23"/>
    <x v="27"/>
    <x v="95"/>
    <x v="155"/>
    <s v="2024/25"/>
    <m/>
    <x v="189"/>
    <n v="0"/>
    <n v="7110"/>
    <s v="168793"/>
    <d v="2025-05-19T00:00:00"/>
    <s v="000000022193346"/>
    <n v="7110"/>
    <s v="03-124706"/>
    <m/>
    <s v="21.0"/>
    <s v="00036.0"/>
    <s v="91001"/>
    <s v="85000"/>
    <n v="5800"/>
    <n v="9261101"/>
    <n v="3.9714236241055918E-3"/>
    <s v="Construction management services for Palm - phase B (All sites, except for the 4 high schools).  Addendum to PO1-22*334 &amp; PO2W-22*862.   JVER 25*275"/>
    <s v="Palm-6-21st Century classroom"/>
  </r>
  <r>
    <s v="Sierra Vista-21st Century classroom-CM/PM Management"/>
    <n v="8"/>
    <s v="CM/PM Management"/>
    <x v="13"/>
    <x v="0"/>
    <x v="23"/>
    <x v="27"/>
    <x v="95"/>
    <x v="155"/>
    <s v="2024/25"/>
    <m/>
    <x v="189"/>
    <n v="0"/>
    <n v="6865"/>
    <s v="168793"/>
    <d v="2025-05-19T00:00:00"/>
    <s v="000000022193346"/>
    <n v="6865"/>
    <s v="03-124623"/>
    <m/>
    <s v="21.0"/>
    <s v="00036.0"/>
    <s v="91001"/>
    <s v="85000"/>
    <n v="5800"/>
    <n v="9281101"/>
    <n v="3.8345742868473821E-3"/>
    <s v="Construction management services for Sierra Vista - phase B (All sites, except for the 4 high schools).  Addendum to PO1-22*334 &amp; PO2W-22*862.   JVER 25*275"/>
    <s v="Sierra Vista-8-21st Century classroom"/>
  </r>
  <r>
    <s v="Sparks ES-21st Century classroom-CM/PM Management"/>
    <n v="7"/>
    <s v="CM/PM Management"/>
    <x v="24"/>
    <x v="0"/>
    <x v="23"/>
    <x v="27"/>
    <x v="95"/>
    <x v="155"/>
    <s v="2024/25"/>
    <m/>
    <x v="189"/>
    <n v="0"/>
    <n v="7030"/>
    <s v="168793"/>
    <d v="2025-05-19T00:00:00"/>
    <s v="000000022193346"/>
    <n v="7030"/>
    <s v="03-124783"/>
    <m/>
    <s v="21.0"/>
    <s v="00036.0"/>
    <s v="91001"/>
    <s v="85000"/>
    <n v="5800"/>
    <n v="9291101"/>
    <n v="3.92673812622536E-3"/>
    <s v="Construction management services for Sparks ES - phase B (All sites, except for the 4 high schools).  Addendum to PO1-22*334 &amp; PO2W-22*862.   JVER 25*275"/>
    <s v="Sparks ES-7-21st Century classroom"/>
  </r>
  <r>
    <s v="Valinda-21st Century classroom-CM/PM Management"/>
    <n v="6"/>
    <s v="CM/PM Management"/>
    <x v="23"/>
    <x v="0"/>
    <x v="23"/>
    <x v="27"/>
    <x v="95"/>
    <x v="155"/>
    <s v="2024/25"/>
    <m/>
    <x v="189"/>
    <n v="0"/>
    <n v="6400"/>
    <s v="168793"/>
    <d v="2025-05-19T00:00:00"/>
    <s v="000000022193346"/>
    <n v="6400"/>
    <s v="03-124707"/>
    <m/>
    <s v="21.0"/>
    <s v="00036.0"/>
    <s v="91001"/>
    <s v="85000"/>
    <n v="5800"/>
    <n v="9341101"/>
    <n v="3.5748398304185354E-3"/>
    <s v="Construction management services for Valinda - phase B (All sites, except for the 4 high schools).  Addendum to PO1-22*334 &amp; PO2W-22*862.   JVER 25*275"/>
    <s v="Valinda-6-21st Century classroom"/>
  </r>
  <r>
    <s v="Valley-21st Century classroom-CM/PM Management"/>
    <n v="8"/>
    <s v="CM/PM Management"/>
    <x v="27"/>
    <x v="0"/>
    <x v="23"/>
    <x v="27"/>
    <x v="95"/>
    <x v="155"/>
    <s v="2024/25"/>
    <m/>
    <x v="189"/>
    <n v="0"/>
    <n v="1970"/>
    <s v="168793"/>
    <d v="2025-05-19T00:00:00"/>
    <s v="000000022193346"/>
    <n v="1970"/>
    <s v="03-124791"/>
    <m/>
    <s v="21.0"/>
    <s v="00036.0"/>
    <s v="91001"/>
    <s v="85000"/>
    <n v="5800"/>
    <n v="9441101"/>
    <n v="1.1003803853007054E-3"/>
    <s v="Construction management services for Valley - phase B (All sites, except for the 4 high schools).  Addendum to PO1-22*334 &amp; PO2W-22*862.   JVER 25*275"/>
    <s v="Valley-8-21st Century classroom"/>
  </r>
  <r>
    <s v="Wing Lane-21st Century classroom-CM/PM Management"/>
    <n v="9"/>
    <s v="CM/PM Management"/>
    <x v="22"/>
    <x v="0"/>
    <x v="23"/>
    <x v="27"/>
    <x v="95"/>
    <x v="155"/>
    <s v="2024/25"/>
    <m/>
    <x v="189"/>
    <n v="0"/>
    <n v="9900"/>
    <s v="168793"/>
    <d v="2025-05-19T00:00:00"/>
    <s v="000000022193346"/>
    <n v="9900"/>
    <s v="03-124792"/>
    <m/>
    <s v="21.0"/>
    <s v="00036.0"/>
    <s v="91001"/>
    <s v="85000"/>
    <n v="5800"/>
    <n v="9371101"/>
    <n v="5.5298303626786722E-3"/>
    <s v="Construction management services for Wing Lane - phase B (All sites, except for the 4 high schools).  Addendum to PO1-22*334 &amp; PO2W-22*862.   JVER 25*275"/>
    <s v="Wing Lane-9-21st Century classroom"/>
  </r>
  <r>
    <s v="Baldwin-21st Century classroom-CM/PM Management"/>
    <n v="3"/>
    <s v="CM/PM Management"/>
    <x v="14"/>
    <x v="0"/>
    <x v="23"/>
    <x v="27"/>
    <x v="95"/>
    <x v="192"/>
    <s v="2024/25"/>
    <m/>
    <x v="189"/>
    <n v="0"/>
    <n v="9900"/>
    <s v="171235"/>
    <d v="2025-06-30T00:00:00"/>
    <s v="000000022265801"/>
    <n v="9900"/>
    <s v="03-123988"/>
    <m/>
    <s v="21.0"/>
    <s v="00036.0"/>
    <s v="91001"/>
    <s v="85000"/>
    <n v="5800"/>
    <n v="9021101"/>
    <n v="5.5298303626786722E-3"/>
    <s v="Construction management services for the Baldwin - phase B (All sites, except for the 4 high schools).  Addendum to PO1-22*334 &amp; PO2W-22*862.  JVER 26*67"/>
    <s v="Baldwin-3-21st Century classroom"/>
  </r>
  <r>
    <s v="California-21st Century classroom-CM/PM Management"/>
    <n v="3"/>
    <s v="CM/PM Management"/>
    <x v="15"/>
    <x v="0"/>
    <x v="23"/>
    <x v="27"/>
    <x v="95"/>
    <x v="192"/>
    <s v="2024/25"/>
    <m/>
    <x v="189"/>
    <n v="0"/>
    <n v="10030"/>
    <s v="171235"/>
    <d v="2025-06-30T00:00:00"/>
    <s v="000000022265801"/>
    <n v="10030"/>
    <s v="03-123989"/>
    <m/>
    <s v="21.0"/>
    <s v="00036.0"/>
    <s v="91001"/>
    <s v="85000"/>
    <n v="5800"/>
    <n v="9041101"/>
    <n v="5.6024442967340486E-3"/>
    <s v="Construction management services for California - phase B (All sites, except for the 4 high schools).  Addendum to PO1-22*334 &amp; PO2W-22*862.  JVER 26*67"/>
    <s v="California-3-21st Century classroom"/>
  </r>
  <r>
    <s v="Fairgrove-21st Century classroom-CM/PM Management"/>
    <n v="4"/>
    <s v="CM/PM Management"/>
    <x v="20"/>
    <x v="0"/>
    <x v="23"/>
    <x v="27"/>
    <x v="95"/>
    <x v="192"/>
    <s v="2024/25"/>
    <m/>
    <x v="189"/>
    <n v="0"/>
    <n v="9460"/>
    <s v="171235"/>
    <d v="2025-06-30T00:00:00"/>
    <s v="000000022265801"/>
    <n v="9460"/>
    <s v="03-124582"/>
    <m/>
    <s v="21.0"/>
    <s v="00036.0"/>
    <s v="91001"/>
    <s v="85000"/>
    <n v="5800"/>
    <n v="9091101"/>
    <n v="5.2840601243373982E-3"/>
    <s v="Construction management services for Fairgrove - phase B (All sites, except for the 4 high schools).  Addendum to PO1-22*334 &amp; PO2W-22*862.  JVER 26*67"/>
    <s v="Fairgrove-4-21st Century classroom"/>
  </r>
  <r>
    <s v="Grazide-21st Century classroom-CM/PM Management"/>
    <n v="3"/>
    <s v="CM/PM Management"/>
    <x v="16"/>
    <x v="0"/>
    <x v="23"/>
    <x v="27"/>
    <x v="95"/>
    <x v="192"/>
    <s v="2024/25"/>
    <m/>
    <x v="189"/>
    <n v="0"/>
    <n v="14940"/>
    <s v="171235"/>
    <d v="2025-06-30T00:00:00"/>
    <s v="000000022265801"/>
    <n v="14940"/>
    <s v="03-124133"/>
    <m/>
    <s v="21.0"/>
    <s v="00036.0"/>
    <s v="91001"/>
    <s v="85000"/>
    <n v="5800"/>
    <n v="9131101"/>
    <n v="8.3450167291332696E-3"/>
    <s v="Construction management services for Grazide - phase B (All sites, except for the 4 high schools).  Addendum to PO1-22*334 &amp; PO2W-22*862.  JVER 26*67"/>
    <s v="Grazide-3-21st Century classroom"/>
  </r>
  <r>
    <s v="Kwis-21st Century classroom-CM/PM Management"/>
    <n v="7"/>
    <s v="CM/PM Management"/>
    <x v="17"/>
    <x v="0"/>
    <x v="23"/>
    <x v="27"/>
    <x v="95"/>
    <x v="192"/>
    <s v="2024/25"/>
    <m/>
    <x v="189"/>
    <n v="0"/>
    <n v="16450"/>
    <s v="171235"/>
    <d v="2025-06-30T00:00:00"/>
    <s v="000000022265801"/>
    <n v="16450"/>
    <s v="03-124564"/>
    <m/>
    <s v="21.0"/>
    <s v="00036.0"/>
    <s v="91001"/>
    <s v="85000"/>
    <n v="5800"/>
    <n v="9161101"/>
    <n v="9.1884555016226426E-3"/>
    <s v="Construction management services for Kwis - phase B (All sites, except for the 4 high schools).  Addendum to PO1-22*334 &amp; PO2W-22*862.  JVER 26*67"/>
    <s v="Kwis-7-21st Century classroom"/>
  </r>
  <r>
    <s v="Lassalette-21st Century classroom-CM/PM Management"/>
    <n v="6"/>
    <s v="CM/PM Management"/>
    <x v="18"/>
    <x v="0"/>
    <x v="23"/>
    <x v="27"/>
    <x v="95"/>
    <x v="192"/>
    <s v="2024/25"/>
    <m/>
    <x v="189"/>
    <n v="0"/>
    <n v="12420"/>
    <s v="171235"/>
    <d v="2025-06-30T00:00:00"/>
    <s v="000000022265801"/>
    <n v="12420"/>
    <s v="03-124576"/>
    <m/>
    <s v="21.0"/>
    <s v="00036.0"/>
    <s v="91001"/>
    <s v="85000"/>
    <n v="5800"/>
    <n v="9171101"/>
    <n v="6.9374235459059705E-3"/>
    <s v="Construction management services for Lassalette - phase B (All sites, except for the 4 high schools).  Addendum to PO1-22*334 &amp; PO2W-22*862.  JVER 26*67"/>
    <s v="Lassalette-6-21st Century classroom"/>
  </r>
  <r>
    <s v="Los Molinos-21st Century classroom-CM/PM Management"/>
    <n v="4"/>
    <s v="CM/PM Management"/>
    <x v="7"/>
    <x v="0"/>
    <x v="23"/>
    <x v="27"/>
    <x v="95"/>
    <x v="192"/>
    <s v="2024/25"/>
    <m/>
    <x v="189"/>
    <n v="0"/>
    <n v="13500"/>
    <s v="171235"/>
    <d v="2025-06-30T00:00:00"/>
    <s v="000000022265801"/>
    <n v="13500"/>
    <s v="03-124134"/>
    <m/>
    <s v="21.0"/>
    <s v="00036.0"/>
    <s v="91001"/>
    <s v="85000"/>
    <n v="5800"/>
    <n v="9201101"/>
    <n v="7.5406777672890985E-3"/>
    <s v="Construction management services for Los Molinos - phase B (All sites, except for the 4 high schools).  Addendum to PO1-22*334 &amp; PO2W-22*862.  JVER 26*67"/>
    <s v="Los Molinos-4-21st Century classroom"/>
  </r>
  <r>
    <s v="Palm-21st Century classroom-CM/PM Management"/>
    <n v="6"/>
    <s v="CM/PM Management"/>
    <x v="21"/>
    <x v="0"/>
    <x v="23"/>
    <x v="27"/>
    <x v="95"/>
    <x v="192"/>
    <s v="2024/25"/>
    <m/>
    <x v="189"/>
    <n v="0"/>
    <n v="5750"/>
    <s v="171235"/>
    <d v="2025-06-30T00:00:00"/>
    <s v="000000022265801"/>
    <n v="5750"/>
    <s v="03-124706"/>
    <m/>
    <s v="21.0"/>
    <s v="00036.0"/>
    <s v="91001"/>
    <s v="85000"/>
    <n v="5800"/>
    <n v="9261101"/>
    <n v="3.2117701601416531E-3"/>
    <s v="Construction management services for Palm - phase B (All sites, except for the 4 high schools).  Addendum to PO1-22*334 &amp; PO2W-22*862.  JVER 26*67"/>
    <s v="Palm-6-21st Century classroom"/>
  </r>
  <r>
    <s v="Sierra Vista-21st Century classroom-CM/PM Management"/>
    <n v="8"/>
    <s v="CM/PM Management"/>
    <x v="13"/>
    <x v="0"/>
    <x v="23"/>
    <x v="27"/>
    <x v="95"/>
    <x v="192"/>
    <s v="2024/25"/>
    <m/>
    <x v="189"/>
    <n v="0"/>
    <n v="15410"/>
    <s v="171235"/>
    <d v="2025-06-30T00:00:00"/>
    <s v="000000022265801"/>
    <n v="15410"/>
    <s v="03-124623"/>
    <m/>
    <s v="21.0"/>
    <s v="00036.0"/>
    <s v="91001"/>
    <s v="85000"/>
    <n v="5800"/>
    <n v="9281101"/>
    <n v="8.6075440291796309E-3"/>
    <s v="Construction management services for Sierra Vista - phase B (All sites, except for the 4 high schools).  Addendum to PO1-22*334 &amp; PO2W-22*862.  JVER 26*67"/>
    <s v="Sierra Vista-8-21st Century classroom"/>
  </r>
  <r>
    <s v="Sparks ES-21st Century classroom-CM/PM Management"/>
    <n v="7"/>
    <s v="CM/PM Management"/>
    <x v="24"/>
    <x v="0"/>
    <x v="23"/>
    <x v="27"/>
    <x v="95"/>
    <x v="192"/>
    <s v="2024/25"/>
    <m/>
    <x v="189"/>
    <n v="0"/>
    <n v="4490"/>
    <s v="171235"/>
    <d v="2025-06-30T00:00:00"/>
    <s v="000000022265801"/>
    <n v="4490"/>
    <s v="03-124783"/>
    <m/>
    <s v="21.0"/>
    <s v="00036.0"/>
    <s v="91001"/>
    <s v="85000"/>
    <n v="5800"/>
    <n v="9291101"/>
    <n v="2.5079735685280039E-3"/>
    <s v="Construction management services for Sparks ES - phase B (All sites, except for the 4 high schools).  Addendum to PO1-22*334 &amp; PO2W-22*862.  JVER 26*67"/>
    <s v="Sparks ES-7-21st Century classroom"/>
  </r>
  <r>
    <s v="Valinda-21st Century classroom-CM/PM Management"/>
    <n v="6"/>
    <s v="CM/PM Management"/>
    <x v="23"/>
    <x v="0"/>
    <x v="23"/>
    <x v="27"/>
    <x v="95"/>
    <x v="192"/>
    <s v="2024/25"/>
    <m/>
    <x v="189"/>
    <n v="0"/>
    <n v="5420"/>
    <s v="171235"/>
    <d v="2025-06-30T00:00:00"/>
    <s v="000000022265801"/>
    <n v="5420"/>
    <s v="03-124707"/>
    <m/>
    <s v="21.0"/>
    <s v="00036.0"/>
    <s v="91001"/>
    <s v="85000"/>
    <n v="5800"/>
    <n v="9341101"/>
    <n v="3.0274424813856973E-3"/>
    <s v="Construction management services for Valinda - phase B (All sites, except for the 4 high schools).  Addendum to PO1-22*334 &amp; PO2W-22*862.  JVER 26*67"/>
    <s v="Valinda-6-21st Century classroom"/>
  </r>
  <r>
    <s v="Valley-21st Century classroom-CM/PM Management"/>
    <n v="8"/>
    <s v="CM/PM Management"/>
    <x v="27"/>
    <x v="0"/>
    <x v="23"/>
    <x v="27"/>
    <x v="95"/>
    <x v="192"/>
    <s v="2024/25"/>
    <m/>
    <x v="189"/>
    <n v="0"/>
    <n v="300"/>
    <s v="171235"/>
    <d v="2025-06-30T00:00:00"/>
    <s v="000000022265801"/>
    <n v="300"/>
    <s v="03-124791"/>
    <m/>
    <s v="21.0"/>
    <s v="00036.0"/>
    <s v="91001"/>
    <s v="85000"/>
    <n v="5800"/>
    <n v="9441101"/>
    <n v="1.6757061705086887E-4"/>
    <s v="Construction management services for Valley - phase B (All sites, except for the 4 high schools).  Addendum to PO1-22*334 &amp; PO2W-22*862.  JVER 26*67"/>
    <s v="Valley-8-21st Century classroom"/>
  </r>
  <r>
    <s v="Wing Lane-21st Century classroom-CM/PM Management"/>
    <n v="9"/>
    <s v="CM/PM Management"/>
    <x v="22"/>
    <x v="0"/>
    <x v="23"/>
    <x v="27"/>
    <x v="95"/>
    <x v="192"/>
    <s v="2024/25"/>
    <m/>
    <x v="189"/>
    <n v="0"/>
    <n v="6370"/>
    <s v="171235"/>
    <d v="2025-06-30T00:00:00"/>
    <s v="000000022265801"/>
    <n v="6370"/>
    <s v="03-124792"/>
    <m/>
    <s v="21.0"/>
    <s v="00036.0"/>
    <s v="91001"/>
    <s v="85000"/>
    <n v="5800"/>
    <n v="9371101"/>
    <n v="3.5580827687134485E-3"/>
    <s v="Construction management services for Wing Lane - phase B (All sites, except for the 4 high schools).  Addendum to PO1-22*334 &amp; PO2W-22*862.  JVER 26*67"/>
    <s v="Wing Lane-9-21st Century classroom"/>
  </r>
  <r>
    <s v="Baldwin-21st Century classroom-CM/PM Management"/>
    <n v="3"/>
    <s v="CM/PM Management"/>
    <x v="14"/>
    <x v="0"/>
    <x v="23"/>
    <x v="27"/>
    <x v="95"/>
    <x v="249"/>
    <s v="2024/25"/>
    <m/>
    <x v="189"/>
    <n v="0"/>
    <n v="8365"/>
    <s v="173010"/>
    <d v="2025-07-15T00:00:00"/>
    <s v="000000022291527"/>
    <n v="8365"/>
    <s v="03-123988"/>
    <m/>
    <s v="21.0"/>
    <s v="00036.0"/>
    <s v="91001"/>
    <s v="85000"/>
    <n v="5800"/>
    <n v="9021101"/>
    <n v="4.6724273721017269E-3"/>
    <s v="Construction management services for Baldwin - phase B (All sites, except for the 4 high schools).  Addendum to PO1-22*334 &amp; PO2W-22*862.  JVER 26*67"/>
    <s v="Baldwin-3-21st Century classroom"/>
  </r>
  <r>
    <s v="California-21st Century classroom-CM/PM Management"/>
    <n v="3"/>
    <s v="CM/PM Management"/>
    <x v="15"/>
    <x v="0"/>
    <x v="23"/>
    <x v="27"/>
    <x v="95"/>
    <x v="249"/>
    <s v="2024/25"/>
    <s v="24-3290"/>
    <x v="189"/>
    <n v="0"/>
    <n v="4990"/>
    <s v="173010"/>
    <d v="2025-07-15T00:00:00"/>
    <s v="000000022291527"/>
    <n v="4990"/>
    <s v="03-123989"/>
    <m/>
    <s v="21.0"/>
    <s v="00036.0"/>
    <s v="91001"/>
    <s v="85000"/>
    <n v="5800"/>
    <n v="9041101"/>
    <n v="2.787257930279452E-3"/>
    <s v="Construction management services for California - phase B (All sites, except for the 4 high schools).  Addendum to PO1-22*334 &amp; PO2W-22*862.  JVER 26*67"/>
    <s v="California-3-21st Century classroom"/>
  </r>
  <r>
    <s v="California-21st Century classroom-CM/PM Management"/>
    <n v="3"/>
    <s v="CM/PM Management"/>
    <x v="15"/>
    <x v="0"/>
    <x v="23"/>
    <x v="27"/>
    <x v="96"/>
    <x v="249"/>
    <s v="2024/25"/>
    <m/>
    <x v="190"/>
    <n v="0"/>
    <n v="3215"/>
    <s v="173010"/>
    <d v="2025-07-15T00:00:00"/>
    <s v="000000022291527"/>
    <n v="3215"/>
    <s v="03-123989"/>
    <m/>
    <s v="21.0"/>
    <s v="00036.0"/>
    <s v="91001"/>
    <s v="85000"/>
    <n v="5800"/>
    <n v="9041101"/>
    <n v="5.1709717888506453E-3"/>
    <s v="Construction management services for California - phase B (All sites, except for the 4 high schools).  Addendum to PO1-22*334 &amp; PO2W-22*862.  JVER 26*67"/>
    <s v="California-3-21st Century classroom"/>
  </r>
  <r>
    <s v="Fairgrove-21st Century classroom-CM/PM Management"/>
    <n v="4"/>
    <s v="CM/PM Management"/>
    <x v="20"/>
    <x v="0"/>
    <x v="23"/>
    <x v="27"/>
    <x v="96"/>
    <x v="249"/>
    <s v="2024/25"/>
    <m/>
    <x v="190"/>
    <n v="0"/>
    <n v="11485"/>
    <s v="173010"/>
    <d v="2025-07-15T00:00:00"/>
    <s v="000000022291527"/>
    <n v="11485"/>
    <s v="03-124582"/>
    <m/>
    <s v="21.0"/>
    <s v="00036.0"/>
    <s v="91001"/>
    <s v="85000"/>
    <n v="5800"/>
    <n v="9091101"/>
    <n v="1.8472351786920579E-2"/>
    <s v="Construction management services for Fairgrove - phase B (All sites, except for the 4 high schools).  Addendum to PO1-22*334, PO2W-22*862 &amp; PO2W-24*890.   JVER 26*67"/>
    <s v="Fairgrove-4-21st Century classroom"/>
  </r>
  <r>
    <s v="Grazide-21st Century classroom-CM/PM Management"/>
    <n v="3"/>
    <s v="CM/PM Management"/>
    <x v="16"/>
    <x v="0"/>
    <x v="23"/>
    <x v="27"/>
    <x v="96"/>
    <x v="249"/>
    <s v="2024/25"/>
    <m/>
    <x v="190"/>
    <n v="0"/>
    <n v="13720"/>
    <s v="173010"/>
    <d v="2025-07-15T00:00:00"/>
    <s v="000000022291527"/>
    <n v="13720"/>
    <s v="03-124133"/>
    <m/>
    <s v="21.0"/>
    <s v="00036.0"/>
    <s v="91001"/>
    <s v="85000"/>
    <n v="5800"/>
    <n v="9131101"/>
    <n v="2.2067102004053141E-2"/>
    <s v="Construction management services for Grazide- phase B (All sites, except for the 4 high schools).  Addendum to PO1-22*334, PO2W-22*862 &amp; PO2W-24*890.   JVER 26*67"/>
    <s v="Grazide-3-21st Century classroom"/>
  </r>
  <r>
    <s v="Kwis-21st Century classroom-CM/PM Management"/>
    <n v="7"/>
    <s v="CM/PM Management"/>
    <x v="17"/>
    <x v="0"/>
    <x v="23"/>
    <x v="27"/>
    <x v="96"/>
    <x v="249"/>
    <s v="2024/25"/>
    <m/>
    <x v="190"/>
    <n v="0"/>
    <n v="14420"/>
    <s v="173010"/>
    <d v="2025-07-15T00:00:00"/>
    <s v="000000022291527"/>
    <n v="14420"/>
    <s v="03-124564"/>
    <m/>
    <s v="21.0"/>
    <s v="00036.0"/>
    <s v="91001"/>
    <s v="85000"/>
    <n v="5800"/>
    <n v="9161101"/>
    <n v="2.3192974555280341E-2"/>
    <s v="Construction management services for Kwis - phase B (All sites, except for the 4 high schools).  Addendum to PO1-22*334, PO2W-22*862 &amp; PO2W-24*890.   JVER 26*67"/>
    <s v="Kwis-7-21st Century classroom"/>
  </r>
  <r>
    <s v="Lassalette-21st Century classroom-CM/PM Management"/>
    <n v="6"/>
    <s v="CM/PM Management"/>
    <x v="18"/>
    <x v="0"/>
    <x v="23"/>
    <x v="27"/>
    <x v="96"/>
    <x v="249"/>
    <s v="2024/25"/>
    <m/>
    <x v="190"/>
    <n v="0"/>
    <n v="10415"/>
    <s v="173010"/>
    <d v="2025-07-15T00:00:00"/>
    <s v="000000022291527"/>
    <n v="10415"/>
    <s v="03-124576"/>
    <m/>
    <s v="21.0"/>
    <s v="00036.0"/>
    <s v="91001"/>
    <s v="85000"/>
    <n v="5800"/>
    <n v="9171101"/>
    <n v="1.6751375172901855E-2"/>
    <s v="Construction management services for Lassalette - phase B (All sites, except for the 4 high schools).  Addendum to PO1-22*334, PO2W-22*862 &amp; PO2W-24*890.   JVER 26*67"/>
    <s v="Lassalette-6-21st Century classroom"/>
  </r>
  <r>
    <s v="Los Molinos-21st Century classroom-CM/PM Management"/>
    <n v="4"/>
    <s v="CM/PM Management"/>
    <x v="7"/>
    <x v="0"/>
    <x v="23"/>
    <x v="27"/>
    <x v="96"/>
    <x v="249"/>
    <s v="2024/25"/>
    <m/>
    <x v="190"/>
    <n v="0"/>
    <n v="12745"/>
    <s v="173010"/>
    <d v="2025-07-15T00:00:00"/>
    <s v="000000022291527"/>
    <n v="12745"/>
    <s v="03-124134"/>
    <m/>
    <s v="21.0"/>
    <s v="00036.0"/>
    <s v="91001"/>
    <s v="85000"/>
    <n v="5800"/>
    <n v="9201101"/>
    <n v="2.049892237912954E-2"/>
    <s v="Construction management services for Los Molinos  - phase B (All sites, except for the 4 high schools).  Addendum to PO1-22*334, PO2W-22*862 &amp; PO2W-24*890.   JVER 26*67"/>
    <s v="Los Molinos-4-21st Century classroom"/>
  </r>
  <r>
    <s v="Palm-21st Century classroom-CM/PM Management"/>
    <n v="6"/>
    <s v="CM/PM Management"/>
    <x v="21"/>
    <x v="0"/>
    <x v="23"/>
    <x v="27"/>
    <x v="96"/>
    <x v="249"/>
    <s v="2024/25"/>
    <m/>
    <x v="190"/>
    <n v="0"/>
    <n v="2815"/>
    <s v="173010"/>
    <d v="2025-07-15T00:00:00"/>
    <s v="000000022291527"/>
    <n v="2815"/>
    <s v="03-124706"/>
    <m/>
    <s v="21.0"/>
    <s v="00036.0"/>
    <s v="91001"/>
    <s v="85000"/>
    <n v="5800"/>
    <n v="9261101"/>
    <n v="4.5276160452922447E-3"/>
    <s v="Construction management services for Palm  - phase B (All sites, except for the 4 high schools).  Addendum to PO1-22*334, PO2W-22*862 &amp; PO2W-24*890.   JVER 26*67"/>
    <s v="Palm-6-21st Century classroom"/>
  </r>
  <r>
    <s v="Sierra Vista-21st Century classroom-CM/PM Management"/>
    <n v="8"/>
    <s v="CM/PM Management"/>
    <x v="13"/>
    <x v="0"/>
    <x v="23"/>
    <x v="27"/>
    <x v="96"/>
    <x v="249"/>
    <s v="2024/25"/>
    <m/>
    <x v="190"/>
    <n v="0"/>
    <n v="11435"/>
    <s v="173010"/>
    <d v="2025-07-15T00:00:00"/>
    <s v="000000022291527"/>
    <n v="11435"/>
    <s v="03-124623"/>
    <m/>
    <s v="21.0"/>
    <s v="00036.0"/>
    <s v="91001"/>
    <s v="85000"/>
    <n v="5800"/>
    <n v="9281101"/>
    <n v="1.8391932318975776E-2"/>
    <s v="Construction management services for Sierra Vista - phase B (All sites, except for the 4 high schools).  Addendum to PO1-22*334, PO2W-22*862 &amp; PO2W-24*890.   JVER 26*67"/>
    <s v="Sierra Vista-8-21st Century classroom"/>
  </r>
  <r>
    <s v="Sparks ES-21st Century classroom-CM/PM Management"/>
    <n v="7"/>
    <s v="CM/PM Management"/>
    <x v="24"/>
    <x v="0"/>
    <x v="23"/>
    <x v="27"/>
    <x v="96"/>
    <x v="249"/>
    <s v="2024/25"/>
    <m/>
    <x v="190"/>
    <n v="0"/>
    <n v="3715"/>
    <s v="173010"/>
    <d v="2025-07-15T00:00:00"/>
    <s v="000000022291527"/>
    <n v="3715"/>
    <s v="03-124783"/>
    <m/>
    <s v="21.0"/>
    <s v="00036.0"/>
    <s v="91001"/>
    <s v="85000"/>
    <n v="5800"/>
    <n v="9291101"/>
    <n v="5.975166468298646E-3"/>
    <s v="Construction management services for Sparks ES - phase B (All sites, except for the 4 high schools).  Addendum to PO1-22*334, PO2W-22*862 &amp; PO2W-24*890.   JVER 26*67"/>
    <s v="Sparks ES-7-21st Century classroom"/>
  </r>
  <r>
    <s v="Valinda-21st Century classroom-CM/PM Management"/>
    <n v="6"/>
    <s v="CM/PM Management"/>
    <x v="23"/>
    <x v="0"/>
    <x v="23"/>
    <x v="27"/>
    <x v="96"/>
    <x v="249"/>
    <s v="2024/25"/>
    <m/>
    <x v="190"/>
    <n v="0"/>
    <n v="3585"/>
    <s v="173010"/>
    <d v="2025-07-15T00:00:00"/>
    <s v="000000022291527"/>
    <n v="3585"/>
    <s v="03-124707"/>
    <m/>
    <s v="21.0"/>
    <s v="00036.0"/>
    <s v="91001"/>
    <s v="85000"/>
    <n v="5800"/>
    <n v="9341101"/>
    <n v="5.7660758516421655E-3"/>
    <s v="Construction management services for Valinda  - phase B (All sites, except for the 4 high schools).  Addendum to PO1-22*334, PO2W-22*862 &amp; PO2W-24*890.   JVER 26*67"/>
    <s v="Valinda-6-21st Century classroom"/>
  </r>
  <r>
    <s v="Valley-21st Century classroom-CM/PM Management"/>
    <n v="8"/>
    <s v="CM/PM Management"/>
    <x v="27"/>
    <x v="0"/>
    <x v="23"/>
    <x v="27"/>
    <x v="96"/>
    <x v="249"/>
    <s v="2024/25"/>
    <m/>
    <x v="190"/>
    <n v="0"/>
    <n v="760"/>
    <s v="173010"/>
    <d v="2025-07-15T00:00:00"/>
    <s v="000000022291527"/>
    <n v="760"/>
    <s v="03-124791"/>
    <m/>
    <s v="21.0"/>
    <s v="00036.0"/>
    <s v="91001"/>
    <s v="85000"/>
    <n v="5800"/>
    <n v="9441101"/>
    <n v="1.2223759127609612E-3"/>
    <s v="Construction management services for Valley - phase B (All sites, except for the 4 high schools).  Addendum to PO1-22*334, PO2W-22*862 &amp; PO2W-24*890.   JVER 26*67"/>
    <s v="Valley-8-21st Century classroom"/>
  </r>
  <r>
    <s v="Wing Lane-21st Century classroom-CM/PM Management"/>
    <n v="9"/>
    <s v="CM/PM Management"/>
    <x v="22"/>
    <x v="0"/>
    <x v="23"/>
    <x v="27"/>
    <x v="96"/>
    <x v="249"/>
    <s v="2024/25"/>
    <m/>
    <x v="190"/>
    <n v="0"/>
    <n v="3575"/>
    <s v="173010"/>
    <d v="2025-07-15T00:00:00"/>
    <s v="000000022291527"/>
    <n v="3575"/>
    <s v="03-124792"/>
    <m/>
    <s v="21.0"/>
    <s v="00036.0"/>
    <s v="91001"/>
    <s v="85000"/>
    <n v="5800"/>
    <n v="9371101"/>
    <n v="5.7499919580532056E-3"/>
    <s v="Construction management services for Wing Lane  - phase B (All sites, except for the 4 high schools).  Addendum to PO1-22*334, PO2W-22*862 &amp; PO2W-24*890.   JVER 26*67"/>
    <s v="Wing Lane-9-21st Century classroom"/>
  </r>
  <r>
    <s v="Baldwin-21st Century classroom-CM/PM Management"/>
    <n v="3"/>
    <s v="CM/PM Management"/>
    <x v="14"/>
    <x v="0"/>
    <x v="23"/>
    <x v="27"/>
    <x v="96"/>
    <x v="322"/>
    <s v="2025/26"/>
    <m/>
    <x v="190"/>
    <n v="0"/>
    <n v="14080"/>
    <s v="174288"/>
    <d v="2025-08-25T00:00:00"/>
    <s v="000000022341091"/>
    <n v="14080"/>
    <s v="03-123988"/>
    <m/>
    <s v="21.0"/>
    <s v="00036.0"/>
    <s v="91001"/>
    <s v="85000"/>
    <n v="5800"/>
    <n v="9021101"/>
    <n v="2.2646122173255703E-2"/>
    <s v="Construction management services for Baldwin  - phase B (All sites, except for the 4 high schools).  Addendum to PO1-22*334, PO2W-22*862 &amp; PO2W-24*890. JVER 26*192"/>
    <s v="Baldwin-3-21st Century classroom"/>
  </r>
  <r>
    <s v="California-21st Century classroom-CM/PM Management"/>
    <n v="3"/>
    <s v="CM/PM Management"/>
    <x v="15"/>
    <x v="0"/>
    <x v="23"/>
    <x v="27"/>
    <x v="96"/>
    <x v="322"/>
    <s v="2025/26"/>
    <m/>
    <x v="190"/>
    <n v="0"/>
    <n v="8540"/>
    <s v="174288"/>
    <d v="2025-08-25T00:00:00"/>
    <s v="000000022341091"/>
    <n v="8540"/>
    <s v="03-123989"/>
    <m/>
    <s v="21.0"/>
    <s v="00036.0"/>
    <s v="91001"/>
    <s v="85000"/>
    <n v="5800"/>
    <n v="9041101"/>
    <n v="1.3735645124971853E-2"/>
    <s v="Construction management services for California - phase B (All sites, except for the 4 high schools).  Addendum to PO1-22*334, PO2W-22*862 &amp; PO2W-24*890.  JVER 26*192"/>
    <s v="California-3-21st Century classroom"/>
  </r>
  <r>
    <s v="Fairgrove-21st Century classroom-CM/PM Management"/>
    <n v="4"/>
    <s v="CM/PM Management"/>
    <x v="20"/>
    <x v="0"/>
    <x v="23"/>
    <x v="27"/>
    <x v="96"/>
    <x v="322"/>
    <s v="2025/26"/>
    <m/>
    <x v="190"/>
    <n v="0"/>
    <n v="8860"/>
    <s v="174288"/>
    <d v="2025-08-25T00:00:00"/>
    <s v="000000022341091"/>
    <n v="8860"/>
    <s v="03-124582"/>
    <m/>
    <s v="21.0"/>
    <s v="00036.0"/>
    <s v="91001"/>
    <s v="85000"/>
    <n v="5800"/>
    <n v="9091101"/>
    <n v="1.4250329719818574E-2"/>
    <s v="Construction management services for Fairgrove - phase B (All sites, except for the 4 high schools).  Addendum to PO1-22*334, PO2W-22*862 &amp; PO2W-24*890.  JVER 26*192"/>
    <s v="Fairgrove-4-21st Century classroom"/>
  </r>
  <r>
    <s v="Grazide-21st Century classroom-CM/PM Management"/>
    <n v="3"/>
    <s v="CM/PM Management"/>
    <x v="16"/>
    <x v="0"/>
    <x v="23"/>
    <x v="27"/>
    <x v="96"/>
    <x v="322"/>
    <s v="2025/26"/>
    <m/>
    <x v="190"/>
    <n v="0"/>
    <n v="8150"/>
    <s v="174288"/>
    <d v="2025-08-25T00:00:00"/>
    <s v="000000022341091"/>
    <n v="8150"/>
    <s v="03-124133"/>
    <m/>
    <s v="21.0"/>
    <s v="00036.0"/>
    <s v="91001"/>
    <s v="85000"/>
    <n v="5800"/>
    <n v="9131101"/>
    <n v="1.3108373275002413E-2"/>
    <s v="Construction management services for Grazide - phase B (All sites, except for the 4 high schools).  Addendum to PO1-22*334, PO2W-22*862 &amp; PO2W-24*890.  JVER 26*192"/>
    <s v="Grazide-3-21st Century classroom"/>
  </r>
  <r>
    <s v="Kwis-21st Century classroom-CM/PM Management"/>
    <n v="7"/>
    <s v="CM/PM Management"/>
    <x v="17"/>
    <x v="0"/>
    <x v="23"/>
    <x v="27"/>
    <x v="96"/>
    <x v="322"/>
    <s v="2025/26"/>
    <m/>
    <x v="190"/>
    <n v="0"/>
    <n v="11210"/>
    <s v="174288"/>
    <d v="2025-08-25T00:00:00"/>
    <s v="000000022341091"/>
    <n v="11210"/>
    <s v="03-124564"/>
    <m/>
    <s v="21.0"/>
    <s v="00036.0"/>
    <s v="91001"/>
    <s v="85000"/>
    <n v="5800"/>
    <n v="9161101"/>
    <n v="1.8030044713224176E-2"/>
    <s v="Construction management services for Kwis - phase B (All sites, except for the 4 high schools).  Addendum to PO1-22*334, PO2W-22*862 &amp; PO2W-24*890.  JVER 26*192"/>
    <s v="Kwis-7-21st Century classroom"/>
  </r>
  <r>
    <s v="Lassalette-21st Century classroom-CM/PM Management"/>
    <n v="6"/>
    <s v="CM/PM Management"/>
    <x v="18"/>
    <x v="0"/>
    <x v="23"/>
    <x v="27"/>
    <x v="96"/>
    <x v="322"/>
    <s v="2025/26"/>
    <m/>
    <x v="190"/>
    <n v="0"/>
    <n v="7290"/>
    <s v="174288"/>
    <d v="2025-08-25T00:00:00"/>
    <s v="000000022341091"/>
    <n v="7290"/>
    <s v="03-124576"/>
    <m/>
    <s v="21.0"/>
    <s v="00036.0"/>
    <s v="91001"/>
    <s v="85000"/>
    <n v="5800"/>
    <n v="9171101"/>
    <n v="1.1725158426351851E-2"/>
    <s v="Construction management services for Lassalette - phase B (All sites, except for the 4 high schools).  Addendum to PO1-22*334, PO2W-22*862 &amp; PO2W-24*890.  JVER 26*192"/>
    <s v="Lassalette-6-21st Century classroom"/>
  </r>
  <r>
    <s v="Los Molinos-21st Century classroom-CM/PM Management"/>
    <n v="4"/>
    <s v="CM/PM Management"/>
    <x v="7"/>
    <x v="0"/>
    <x v="23"/>
    <x v="27"/>
    <x v="96"/>
    <x v="322"/>
    <s v="2025/26"/>
    <m/>
    <x v="190"/>
    <n v="0"/>
    <n v="8620"/>
    <s v="174288"/>
    <d v="2025-08-25T00:00:00"/>
    <s v="000000022341091"/>
    <n v="8620"/>
    <s v="03-124134"/>
    <m/>
    <s v="21.0"/>
    <s v="00036.0"/>
    <s v="91001"/>
    <s v="85000"/>
    <n v="5800"/>
    <n v="9201101"/>
    <n v="1.3864316273683534E-2"/>
    <s v="Construction management services for Los Molinos  - phase B (All sites, except for the 4 high schools).  Addendum to PO1-22*334, PO2W-22*862 &amp; PO2W-24*890.  JVER 26*192"/>
    <s v="Los Molinos-4-21st Century classroom"/>
  </r>
  <r>
    <s v="Palm-21st Century classroom-CM/PM Management"/>
    <n v="6"/>
    <s v="CM/PM Management"/>
    <x v="21"/>
    <x v="0"/>
    <x v="23"/>
    <x v="27"/>
    <x v="96"/>
    <x v="322"/>
    <s v="2025/26"/>
    <m/>
    <x v="190"/>
    <n v="0"/>
    <n v="1200"/>
    <s v="174288"/>
    <d v="2025-08-25T00:00:00"/>
    <s v="000000022341091"/>
    <n v="1200"/>
    <s v="03-124706"/>
    <m/>
    <s v="21.0"/>
    <s v="00036.0"/>
    <s v="91001"/>
    <s v="85000"/>
    <n v="5800"/>
    <n v="9261101"/>
    <n v="1.9300672306752018E-3"/>
    <s v="Construction management services for Orange Grove  - phase B (All sites, except for the 4 high schools).  Addendum to PO1-22*334, PO2W-22*862 &amp; PO2W-24*890.  JVER 26*192"/>
    <s v="Palm-6-21st Century classroom"/>
  </r>
  <r>
    <s v="Sierra Vista-21st Century classroom-CM/PM Management"/>
    <n v="8"/>
    <s v="CM/PM Management"/>
    <x v="13"/>
    <x v="0"/>
    <x v="23"/>
    <x v="27"/>
    <x v="96"/>
    <x v="322"/>
    <s v="2025/26"/>
    <m/>
    <x v="190"/>
    <n v="0"/>
    <n v="8410"/>
    <s v="174288"/>
    <d v="2025-08-25T00:00:00"/>
    <s v="000000022341091"/>
    <n v="8410"/>
    <s v="03-124623"/>
    <m/>
    <s v="21.0"/>
    <s v="00036.0"/>
    <s v="91001"/>
    <s v="85000"/>
    <n v="5800"/>
    <n v="9281101"/>
    <n v="1.3526554508315374E-2"/>
    <s v="Construction management services for Sierra Vista - phase B (All sites, except for the 4 high schools).  Addendum to PO1-22*334, PO2W-22*862 &amp; PO2W-24*890.  JVER 26*192"/>
    <s v="Sierra Vista-8-21st Century classroom"/>
  </r>
  <r>
    <s v="Sparks ES-21st Century classroom-CM/PM Management"/>
    <n v="7"/>
    <s v="CM/PM Management"/>
    <x v="24"/>
    <x v="0"/>
    <x v="23"/>
    <x v="27"/>
    <x v="96"/>
    <x v="322"/>
    <s v="2025/26"/>
    <m/>
    <x v="190"/>
    <n v="0"/>
    <n v="9060"/>
    <s v="174288"/>
    <d v="2025-08-25T00:00:00"/>
    <s v="000000022341091"/>
    <n v="9060"/>
    <s v="03-124783"/>
    <m/>
    <s v="21.0"/>
    <s v="00036.0"/>
    <s v="91001"/>
    <s v="85000"/>
    <n v="5800"/>
    <n v="9291101"/>
    <n v="1.4572007591597774E-2"/>
    <s v="Construction management services for Sparks ES - phase B (All sites, except for the 4 high schools).  Addendum to PO1-22*334, PO2W-22*862 &amp; PO2W-24*890.  JVER 26*192"/>
    <s v="Sparks ES-7-21st Century classroom"/>
  </r>
  <r>
    <s v="Valinda-21st Century classroom-CM/PM Management"/>
    <n v="6"/>
    <s v="CM/PM Management"/>
    <x v="23"/>
    <x v="0"/>
    <x v="23"/>
    <x v="27"/>
    <x v="96"/>
    <x v="322"/>
    <s v="2025/26"/>
    <m/>
    <x v="190"/>
    <n v="0"/>
    <n v="7250"/>
    <s v="174288"/>
    <d v="2025-08-25T00:00:00"/>
    <s v="000000022341091"/>
    <n v="7250"/>
    <s v="03-124707"/>
    <m/>
    <s v="21.0"/>
    <s v="00036.0"/>
    <s v="91001"/>
    <s v="85000"/>
    <n v="5800"/>
    <n v="9341101"/>
    <n v="1.1660822851996011E-2"/>
    <s v="Construction management services for Valinda - phase B (All sites, except for the 4 high schools).  Addendum to PO1-22*334, PO2W-22*862 &amp; PO2W-24*890.  JVER 26*192"/>
    <s v="Valinda-6-21st Century classroom"/>
  </r>
  <r>
    <s v="Valley-21st Century classroom-CM/PM Management"/>
    <n v="8"/>
    <s v="CM/PM Management"/>
    <x v="27"/>
    <x v="0"/>
    <x v="23"/>
    <x v="27"/>
    <x v="96"/>
    <x v="322"/>
    <s v="2025/26"/>
    <m/>
    <x v="190"/>
    <n v="0"/>
    <n v="160"/>
    <s v="174288"/>
    <d v="2025-08-25T00:00:00"/>
    <s v="000000022341091"/>
    <n v="160"/>
    <s v="03-124791"/>
    <m/>
    <s v="21.0"/>
    <s v="00036.0"/>
    <s v="91001"/>
    <s v="85000"/>
    <n v="5800"/>
    <n v="9441101"/>
    <n v="2.5734229742336022E-4"/>
    <s v="Construction management services for Valley - phase B (All sites, except for the 4 high schools).  Addendum to PO1-22*334, PO2W-22*862 &amp; PO2W-24*890.  JVER 26*192"/>
    <s v="Valley-8-21st Century classroom"/>
  </r>
  <r>
    <s v="Wing Lane-21st Century classroom-CM/PM Management"/>
    <n v="9"/>
    <s v="CM/PM Management"/>
    <x v="22"/>
    <x v="0"/>
    <x v="23"/>
    <x v="27"/>
    <x v="96"/>
    <x v="322"/>
    <s v="2025/26"/>
    <m/>
    <x v="190"/>
    <n v="0"/>
    <n v="6370"/>
    <s v="174288"/>
    <d v="2025-08-25T00:00:00"/>
    <s v="000000022341091"/>
    <n v="6370"/>
    <s v="03-124792"/>
    <m/>
    <s v="21.0"/>
    <s v="00036.0"/>
    <s v="91001"/>
    <s v="85000"/>
    <n v="5800"/>
    <n v="9371101"/>
    <n v="1.024544021616753E-2"/>
    <s v="Construction management services for Wing Lane - phase B (All sites, except for the 4 high schools).  Addendum to PO1-22*334, PO2W-22*862 &amp; PO2W-24*890.  JVER 26*192"/>
    <s v="Wing Lane-9-21st Century classroom"/>
  </r>
  <r>
    <s v="Baldwin-21st Century classroom-CM/PM Management"/>
    <n v="3"/>
    <s v="CM/PM Management"/>
    <x v="14"/>
    <x v="0"/>
    <x v="23"/>
    <x v="27"/>
    <x v="96"/>
    <x v="323"/>
    <s v="2025/26"/>
    <m/>
    <x v="190"/>
    <n v="0"/>
    <n v="6140"/>
    <s v="176389"/>
    <d v="2025-09-18T00:00:00"/>
    <s v="000000022376912"/>
    <n v="6140"/>
    <s v="03-123988"/>
    <m/>
    <s v="21.0"/>
    <s v="00036.0"/>
    <s v="91001"/>
    <s v="85000"/>
    <n v="5800"/>
    <n v="9021101"/>
    <n v="9.87551066362145E-3"/>
    <s v="Construction management services for Baldwin  - phase B (All sites, except for the 4 high schools).  Addendum to PO1-22*334, PO2W-22*862 &amp; PO2W-24*890.  JVER 26*192"/>
    <s v="Baldwin-3-21st Century classroom"/>
  </r>
  <r>
    <s v="California-21st Century classroom-CM/PM Management"/>
    <n v="3"/>
    <s v="CM/PM Management"/>
    <x v="15"/>
    <x v="0"/>
    <x v="23"/>
    <x v="27"/>
    <x v="96"/>
    <x v="323"/>
    <s v="2025/26"/>
    <m/>
    <x v="190"/>
    <n v="0"/>
    <n v="8220"/>
    <s v="176389"/>
    <d v="2025-09-18T00:00:00"/>
    <s v="000000022376912"/>
    <n v="8220"/>
    <s v="03-123989"/>
    <m/>
    <s v="21.0"/>
    <s v="00036.0"/>
    <s v="91001"/>
    <s v="85000"/>
    <n v="5800"/>
    <n v="9041101"/>
    <n v="1.3220960530125133E-2"/>
    <s v="Construction management services for California - phase B (All sites, except for the 4 high schools).  Addendum to PO1-22*334, PO2W-22*862 &amp; PO2W-24*890.  JVER 26*192"/>
    <s v="California-3-21st Century classroom"/>
  </r>
  <r>
    <s v="Fairgrove-21st Century classroom-CM/PM Management"/>
    <n v="4"/>
    <s v="CM/PM Management"/>
    <x v="20"/>
    <x v="0"/>
    <x v="23"/>
    <x v="27"/>
    <x v="96"/>
    <x v="323"/>
    <s v="2025/26"/>
    <m/>
    <x v="190"/>
    <n v="0"/>
    <n v="8600"/>
    <s v="176389"/>
    <d v="2025-09-18T00:00:00"/>
    <s v="000000022376912"/>
    <n v="8600"/>
    <s v="03-124582"/>
    <m/>
    <s v="21.0"/>
    <s v="00036.0"/>
    <s v="91001"/>
    <s v="85000"/>
    <n v="5800"/>
    <n v="9091101"/>
    <n v="1.3832148486505613E-2"/>
    <s v="Construction management services for Fairgrove - phase B (All sites, except for the 4 high schools).  Addendum to PO1-22*334, PO2W-22*862 &amp; PO2W-24*890.  JVER 26*192"/>
    <s v="Fairgrove-4-21st Century classroom"/>
  </r>
  <r>
    <s v="Grazide-21st Century classroom-CM/PM Management"/>
    <n v="3"/>
    <s v="CM/PM Management"/>
    <x v="16"/>
    <x v="0"/>
    <x v="23"/>
    <x v="27"/>
    <x v="96"/>
    <x v="323"/>
    <s v="2025/26"/>
    <m/>
    <x v="190"/>
    <n v="0"/>
    <n v="11790"/>
    <s v="176389"/>
    <d v="2025-09-18T00:00:00"/>
    <s v="000000022376912"/>
    <n v="11790"/>
    <s v="03-124133"/>
    <m/>
    <s v="21.0"/>
    <s v="00036.0"/>
    <s v="91001"/>
    <s v="85000"/>
    <n v="5800"/>
    <n v="9131101"/>
    <n v="1.8962910541383857E-2"/>
    <s v="Construction management services for Grazide - phase B (All sites, except for the 4 high schools).  Addendum to PO1-22*334, PO2W-22*862 &amp; PO2W-24*890.  JVER 26*192"/>
    <s v="Grazide-3-21st Century classroom"/>
  </r>
  <r>
    <s v="Kwis-21st Century classroom-CM/PM Management"/>
    <n v="7"/>
    <s v="CM/PM Management"/>
    <x v="17"/>
    <x v="0"/>
    <x v="23"/>
    <x v="27"/>
    <x v="96"/>
    <x v="323"/>
    <s v="2025/26"/>
    <m/>
    <x v="190"/>
    <n v="0"/>
    <n v="6000"/>
    <s v="176389"/>
    <d v="2025-09-18T00:00:00"/>
    <s v="000000022376912"/>
    <n v="6000"/>
    <s v="03-124564"/>
    <m/>
    <s v="21.0"/>
    <s v="00036.0"/>
    <s v="91001"/>
    <s v="85000"/>
    <n v="5800"/>
    <n v="9161101"/>
    <n v="9.6503361533760088E-3"/>
    <s v="Construction management services for Kwis - phase B (All sites, except for the 4 high schools).  Addendum to PO1-22*334, PO2W-22*862 &amp; PO2W-24*890.  JVER 26*192"/>
    <s v="Kwis-7-21st Century classroom"/>
  </r>
  <r>
    <s v="Lassalette-21st Century classroom-CM/PM Management"/>
    <n v="6"/>
    <s v="CM/PM Management"/>
    <x v="18"/>
    <x v="0"/>
    <x v="23"/>
    <x v="27"/>
    <x v="96"/>
    <x v="323"/>
    <s v="2025/26"/>
    <m/>
    <x v="190"/>
    <n v="0"/>
    <n v="10250"/>
    <s v="176389"/>
    <d v="2025-09-18T00:00:00"/>
    <s v="000000022376912"/>
    <n v="10250"/>
    <s v="03-124576"/>
    <m/>
    <s v="21.0"/>
    <s v="00036.0"/>
    <s v="91001"/>
    <s v="85000"/>
    <n v="5800"/>
    <n v="9171101"/>
    <n v="1.6485990928684018E-2"/>
    <s v="Construction management services for Lassalette - phase B (All sites, except for the 4 high schools).  Addendum to PO1-22*334, PO2W-22*862 &amp; PO2W-24*890.  JVER 26*192"/>
    <s v="Lassalette-6-21st Century classroom"/>
  </r>
  <r>
    <s v="Los Molinos-21st Century classroom-CM/PM Management"/>
    <n v="4"/>
    <s v="CM/PM Management"/>
    <x v="7"/>
    <x v="0"/>
    <x v="23"/>
    <x v="27"/>
    <x v="96"/>
    <x v="323"/>
    <s v="2025/26"/>
    <m/>
    <x v="190"/>
    <n v="0"/>
    <n v="4450"/>
    <s v="176389"/>
    <d v="2025-09-18T00:00:00"/>
    <s v="000000022376912"/>
    <n v="4450"/>
    <s v="03-124134"/>
    <m/>
    <s v="21.0"/>
    <s v="00036.0"/>
    <s v="91001"/>
    <s v="85000"/>
    <n v="5800"/>
    <n v="9201101"/>
    <n v="7.1573326470872065E-3"/>
    <s v="Construction management services for Los Molinos  - phase B (All sites, except for the 4 high schools).  Addendum to PO1-22*334, PO2W-22*862 &amp; PO2W-24*890.  JVER 26*192"/>
    <s v="Los Molinos-4-21st Century classroom"/>
  </r>
  <r>
    <s v="Palm-21st Century classroom-CM/PM Management"/>
    <n v="6"/>
    <s v="CM/PM Management"/>
    <x v="21"/>
    <x v="0"/>
    <x v="23"/>
    <x v="27"/>
    <x v="96"/>
    <x v="323"/>
    <s v="2025/26"/>
    <m/>
    <x v="190"/>
    <n v="0"/>
    <n v="1200"/>
    <s v="176389"/>
    <d v="2025-09-18T00:00:00"/>
    <s v="000000022376912"/>
    <n v="1200"/>
    <s v="03-124706"/>
    <m/>
    <s v="21.0"/>
    <s v="00036.0"/>
    <s v="91001"/>
    <s v="85000"/>
    <n v="5800"/>
    <n v="9261101"/>
    <n v="1.9300672306752018E-3"/>
    <s v="Construction management services for Orange Grove  - phase B (All sites, except for the 4 high schools).  Addendum to PO1-22*334, PO2W-22*862 &amp; PO2W-24*890.  JVER 26*192"/>
    <s v="Palm-6-21st Century classroom"/>
  </r>
  <r>
    <s v="Sierra Vista-21st Century classroom-CM/PM Management"/>
    <n v="8"/>
    <s v="CM/PM Management"/>
    <x v="13"/>
    <x v="0"/>
    <x v="23"/>
    <x v="27"/>
    <x v="96"/>
    <x v="323"/>
    <s v="2025/26"/>
    <m/>
    <x v="190"/>
    <n v="0"/>
    <n v="10980"/>
    <s v="176389"/>
    <d v="2025-09-18T00:00:00"/>
    <s v="000000022376912"/>
    <n v="10980"/>
    <s v="03-124623"/>
    <m/>
    <s v="21.0"/>
    <s v="00036.0"/>
    <s v="91001"/>
    <s v="85000"/>
    <n v="5800"/>
    <n v="9281101"/>
    <n v="1.7660115160678096E-2"/>
    <s v="Construction management services for Sierra Vista - phase B (All sites, except for the 4 high schools).  Addendum to PO1-22*334, PO2W-22*862 &amp; PO2W-24*890.  JVER 26*192"/>
    <s v="Sierra Vista-8-21st Century classroom"/>
  </r>
  <r>
    <s v="Sparks ES-21st Century classroom-CM/PM Management"/>
    <n v="7"/>
    <s v="CM/PM Management"/>
    <x v="24"/>
    <x v="0"/>
    <x v="23"/>
    <x v="27"/>
    <x v="96"/>
    <x v="323"/>
    <s v="2025/26"/>
    <m/>
    <x v="190"/>
    <n v="0"/>
    <n v="9350"/>
    <s v="176389"/>
    <d v="2025-09-18T00:00:00"/>
    <s v="000000022376912"/>
    <n v="9350"/>
    <s v="03-124783"/>
    <m/>
    <s v="21.0"/>
    <s v="00036.0"/>
    <s v="91001"/>
    <s v="85000"/>
    <n v="5800"/>
    <n v="9291101"/>
    <n v="1.5038440505677615E-2"/>
    <s v="Construction management services for Sparks ES - phase B (All sites, except for the 4 high schools).  Addendum to PO1-22*334, PO2W-22*862 &amp; PO2W-24*890.  JVER 26*192"/>
    <s v="Sparks ES-7-21st Century classroom"/>
  </r>
  <r>
    <s v="Valinda-21st Century classroom-CM/PM Management"/>
    <n v="6"/>
    <s v="CM/PM Management"/>
    <x v="23"/>
    <x v="0"/>
    <x v="23"/>
    <x v="27"/>
    <x v="96"/>
    <x v="323"/>
    <s v="2025/26"/>
    <m/>
    <x v="190"/>
    <n v="0"/>
    <n v="9950"/>
    <s v="176389"/>
    <d v="2025-09-18T00:00:00"/>
    <s v="000000022376912"/>
    <n v="9950"/>
    <s v="03-124707"/>
    <m/>
    <s v="21.0"/>
    <s v="00036.0"/>
    <s v="91001"/>
    <s v="85000"/>
    <n v="5800"/>
    <n v="9341101"/>
    <n v="1.6003474121015215E-2"/>
    <s v="Construction management services for Valinda - phase B (All sites, except for the 4 high schools).  Addendum to PO1-22*334, PO2W-22*862 &amp; PO2W-24*890.  JVER 26*192"/>
    <s v="Valinda-6-21st Century classroom"/>
  </r>
  <r>
    <s v="Valley-21st Century classroom-CM/PM Management"/>
    <n v="8"/>
    <s v="CM/PM Management"/>
    <x v="27"/>
    <x v="0"/>
    <x v="23"/>
    <x v="27"/>
    <x v="96"/>
    <x v="323"/>
    <s v="2025/26"/>
    <m/>
    <x v="190"/>
    <n v="0"/>
    <n v="480"/>
    <s v="176389"/>
    <d v="2025-09-18T00:00:00"/>
    <s v="000000022376912"/>
    <n v="480"/>
    <s v="03-124791"/>
    <m/>
    <s v="21.0"/>
    <s v="00036.0"/>
    <s v="91001"/>
    <s v="85000"/>
    <n v="5800"/>
    <n v="9441101"/>
    <n v="7.7202689227008072E-4"/>
    <s v="Construction management services for Valley - phase B (All sites, except for the 4 high schools).  Addendum to PO1-22*334, PO2W-22*862 &amp; PO2W-24*890.  JVER 26*192"/>
    <s v="Valley-8-21st Century classroom"/>
  </r>
  <r>
    <s v="Wing Lane-21st Century classroom-CM/PM Management"/>
    <n v="9"/>
    <s v="CM/PM Management"/>
    <x v="22"/>
    <x v="0"/>
    <x v="23"/>
    <x v="27"/>
    <x v="96"/>
    <x v="323"/>
    <s v="2025/26"/>
    <m/>
    <x v="190"/>
    <n v="0"/>
    <n v="8230"/>
    <s v="176389"/>
    <d v="2025-09-18T00:00:00"/>
    <s v="000000022376912"/>
    <n v="8230"/>
    <s v="03-124792"/>
    <m/>
    <s v="21.0"/>
    <s v="00036.0"/>
    <s v="91001"/>
    <s v="85000"/>
    <n v="5800"/>
    <n v="9371101"/>
    <n v="1.3237044423714093E-2"/>
    <s v="Construction management services for Wing Lane - phase B (All sites, except for the 4 high schools).  Addendum to PO1-22*334, PO2W-22*862 &amp; PO2W-24*890.  JVER 26*192"/>
    <s v="Wing Lane-9-21st Century classroom"/>
  </r>
  <r>
    <s v="Baldwin-21st Century classroom-CM/PM Management"/>
    <n v="3"/>
    <s v="CM/PM Management"/>
    <x v="14"/>
    <x v="0"/>
    <x v="23"/>
    <x v="27"/>
    <x v="96"/>
    <x v="243"/>
    <s v="2025/26"/>
    <m/>
    <x v="190"/>
    <n v="0"/>
    <n v="3880"/>
    <s v="178172"/>
    <d v="2025-10-23T00:00:00"/>
    <s v="000000022434743"/>
    <n v="3880"/>
    <s v="03-123988"/>
    <m/>
    <s v="21.0"/>
    <s v="00036.0"/>
    <s v="91001"/>
    <s v="85000"/>
    <n v="5800"/>
    <n v="9021101"/>
    <n v="6.240550712516486E-3"/>
    <s v="Construction management services for Baldwin  - phase B (All sites, except for the 4 high schools).  Addendum to PO1-22*334, PO2W-22*862 &amp; PO2W-24*890.  JVER 26*192"/>
    <s v="Baldwin-3-21st Century classroom"/>
  </r>
  <r>
    <s v="California-21st Century classroom-CM/PM Management"/>
    <n v="3"/>
    <s v="CM/PM Management"/>
    <x v="15"/>
    <x v="0"/>
    <x v="23"/>
    <x v="27"/>
    <x v="96"/>
    <x v="243"/>
    <s v="2025/26"/>
    <m/>
    <x v="190"/>
    <n v="0"/>
    <n v="5000"/>
    <s v="178172"/>
    <d v="2025-10-23T00:00:00"/>
    <s v="000000022434743"/>
    <n v="5000"/>
    <s v="03-123989"/>
    <m/>
    <s v="21.0"/>
    <s v="00036.0"/>
    <s v="91001"/>
    <s v="85000"/>
    <n v="5800"/>
    <n v="9041101"/>
    <n v="8.0419467944800073E-3"/>
    <s v="Construction management services for California - phase B (All sites, except for the 4 high schools).  Addendum to PO1-22*334, PO2W-22*862 &amp; PO2W-24*890.  JVER 26*192"/>
    <s v="California-3-21st Century classroom"/>
  </r>
  <r>
    <s v="Fairgrove-21st Century classroom-CM/PM Management"/>
    <n v="4"/>
    <s v="CM/PM Management"/>
    <x v="20"/>
    <x v="0"/>
    <x v="23"/>
    <x v="27"/>
    <x v="96"/>
    <x v="243"/>
    <s v="2025/26"/>
    <m/>
    <x v="190"/>
    <n v="0"/>
    <n v="11240"/>
    <s v="178172"/>
    <d v="2025-10-23T00:00:00"/>
    <s v="000000022434743"/>
    <n v="11240"/>
    <s v="03-124582"/>
    <m/>
    <s v="21.0"/>
    <s v="00036.0"/>
    <s v="91001"/>
    <s v="85000"/>
    <n v="5800"/>
    <n v="9091101"/>
    <n v="1.8078296393991056E-2"/>
    <s v="Construction management services for Fairgrove - phase B (All sites, except for the 4 high schools).  Addendum to PO1-22*334, PO2W-22*862 &amp; PO2W-24*890.  JVER 26*192"/>
    <s v="Fairgrove-4-21st Century classroom"/>
  </r>
  <r>
    <s v="Grazide-21st Century classroom-CM/PM Management"/>
    <n v="3"/>
    <s v="CM/PM Management"/>
    <x v="16"/>
    <x v="0"/>
    <x v="23"/>
    <x v="27"/>
    <x v="96"/>
    <x v="243"/>
    <s v="2025/26"/>
    <m/>
    <x v="190"/>
    <n v="0"/>
    <n v="9460"/>
    <s v="178172"/>
    <d v="2025-10-23T00:00:00"/>
    <s v="000000022434743"/>
    <n v="9460"/>
    <s v="03-124133"/>
    <m/>
    <s v="21.0"/>
    <s v="00036.0"/>
    <s v="91001"/>
    <s v="85000"/>
    <n v="5800"/>
    <n v="9131101"/>
    <n v="1.5215363335156174E-2"/>
    <s v="Construction management services for Grazide - phase B (All sites, except for the 4 high schools).  Addendum to PO1-22*334, PO2W-22*862 &amp; PO2W-24*890.  JVER 26*192"/>
    <s v="Grazide-3-21st Century classroom"/>
  </r>
  <r>
    <s v="Kwis-21st Century classroom-CM/PM Management"/>
    <n v="7"/>
    <s v="CM/PM Management"/>
    <x v="17"/>
    <x v="0"/>
    <x v="23"/>
    <x v="27"/>
    <x v="96"/>
    <x v="243"/>
    <s v="2025/26"/>
    <m/>
    <x v="190"/>
    <n v="0"/>
    <n v="7560"/>
    <s v="178172"/>
    <d v="2025-10-23T00:00:00"/>
    <s v="000000022434743"/>
    <n v="7560"/>
    <s v="03-124564"/>
    <m/>
    <s v="21.0"/>
    <s v="00036.0"/>
    <s v="91001"/>
    <s v="85000"/>
    <n v="5800"/>
    <n v="9161101"/>
    <n v="1.2159423553253772E-2"/>
    <s v="Construction management services for Kwis - phase B (All sites, except for the 4 high schools).  Addendum to PO1-22*334, PO2W-22*862 &amp; PO2W-24*890.  JVER 26*192"/>
    <s v="Kwis-7-21st Century classroom"/>
  </r>
  <r>
    <s v="Lassalette-21st Century classroom-CM/PM Management"/>
    <n v="6"/>
    <s v="CM/PM Management"/>
    <x v="18"/>
    <x v="0"/>
    <x v="23"/>
    <x v="27"/>
    <x v="96"/>
    <x v="243"/>
    <s v="2025/26"/>
    <m/>
    <x v="190"/>
    <n v="0"/>
    <n v="9215"/>
    <s v="178172"/>
    <d v="2025-10-23T00:00:00"/>
    <s v="000000022434743"/>
    <n v="9215"/>
    <s v="03-124576"/>
    <m/>
    <s v="21.0"/>
    <s v="00036.0"/>
    <s v="91001"/>
    <s v="85000"/>
    <n v="5800"/>
    <n v="9171101"/>
    <n v="1.4821307942226655E-2"/>
    <s v="Construction management services for Lassalette - phase B (All sites, except for the 4 high schools).  Addendum to PO1-22*334, PO2W-22*862 &amp; PO2W-24*890.  JVER 26*192"/>
    <s v="Lassalette-6-21st Century classroom"/>
  </r>
  <r>
    <s v="Los Molinos-21st Century classroom-CM/PM Management"/>
    <n v="4"/>
    <s v="CM/PM Management"/>
    <x v="7"/>
    <x v="0"/>
    <x v="23"/>
    <x v="27"/>
    <x v="96"/>
    <x v="243"/>
    <s v="2025/26"/>
    <m/>
    <x v="190"/>
    <n v="0"/>
    <n v="3340"/>
    <s v="178172"/>
    <d v="2025-10-23T00:00:00"/>
    <s v="000000022434743"/>
    <n v="3340"/>
    <s v="03-124134"/>
    <m/>
    <s v="21.0"/>
    <s v="00036.0"/>
    <s v="91001"/>
    <s v="85000"/>
    <n v="5800"/>
    <n v="9201101"/>
    <n v="5.372020458712645E-3"/>
    <s v="Construction management services for Los Molinos  - phase B (All sites, except for the 4 high schools).  Addendum to PO1-22*334, PO2W-22*862 &amp; PO2W-24*890.  JVER 26*192"/>
    <s v="Los Molinos-4-21st Century classroom"/>
  </r>
  <r>
    <s v="Palm-21st Century classroom-CM/PM Management"/>
    <n v="6"/>
    <s v="CM/PM Management"/>
    <x v="21"/>
    <x v="0"/>
    <x v="23"/>
    <x v="27"/>
    <x v="96"/>
    <x v="243"/>
    <s v="2025/26"/>
    <m/>
    <x v="190"/>
    <n v="0"/>
    <n v="3190"/>
    <s v="178172"/>
    <d v="2025-10-23T00:00:00"/>
    <s v="000000022434743"/>
    <n v="3190"/>
    <s v="03-124706"/>
    <m/>
    <s v="21.0"/>
    <s v="00036.0"/>
    <s v="91001"/>
    <s v="85000"/>
    <n v="5800"/>
    <n v="9261101"/>
    <n v="5.1307620548782448E-3"/>
    <s v="Construction management services for Orange Grove  - phase B (All sites, except for the 4 high schools).  Addendum to PO1-22*334, PO2W-22*862 &amp; PO2W-24*890.  JVER 26*192"/>
    <s v="Palm-6-21st Century classroom"/>
  </r>
  <r>
    <s v="Sierra Vista-21st Century classroom-CM/PM Management"/>
    <n v="8"/>
    <s v="CM/PM Management"/>
    <x v="13"/>
    <x v="0"/>
    <x v="23"/>
    <x v="27"/>
    <x v="96"/>
    <x v="243"/>
    <s v="2025/26"/>
    <m/>
    <x v="190"/>
    <n v="0"/>
    <n v="9430"/>
    <s v="178172"/>
    <d v="2025-10-23T00:00:00"/>
    <s v="000000022434743"/>
    <n v="9430"/>
    <s v="03-124623"/>
    <m/>
    <s v="21.0"/>
    <s v="00036.0"/>
    <s v="91001"/>
    <s v="85000"/>
    <n v="5800"/>
    <n v="9281101"/>
    <n v="1.5167111654389295E-2"/>
    <s v="Construction management services for Sierra Vista - phase B (All sites, except for the 4 high schools).  Addendum to PO1-22*334, PO2W-22*862 &amp; PO2W-24*890.  JVER 26*192"/>
    <s v="Sierra Vista-8-21st Century classroom"/>
  </r>
  <r>
    <s v="Sparks ES-21st Century classroom-CM/PM Management"/>
    <n v="7"/>
    <s v="CM/PM Management"/>
    <x v="24"/>
    <x v="0"/>
    <x v="23"/>
    <x v="27"/>
    <x v="96"/>
    <x v="243"/>
    <s v="2025/26"/>
    <m/>
    <x v="190"/>
    <n v="0"/>
    <n v="14290"/>
    <s v="178172"/>
    <d v="2025-10-23T00:00:00"/>
    <s v="000000022434743"/>
    <n v="14290"/>
    <s v="03-124783"/>
    <m/>
    <s v="21.0"/>
    <s v="00036.0"/>
    <s v="91001"/>
    <s v="85000"/>
    <n v="5800"/>
    <n v="9291101"/>
    <n v="2.2983883938623863E-2"/>
    <s v="Construction management services for Sparks ES - phase B (All sites, except for the 4 high schools).  Addendum to PO1-22*334, PO2W-22*862 &amp; PO2W-24*890.  JVER 26*192"/>
    <s v="Sparks ES-7-21st Century classroom"/>
  </r>
  <r>
    <s v="Valinda-21st Century classroom-CM/PM Management"/>
    <n v="6"/>
    <s v="CM/PM Management"/>
    <x v="23"/>
    <x v="0"/>
    <x v="23"/>
    <x v="27"/>
    <x v="96"/>
    <x v="243"/>
    <s v="2025/26"/>
    <m/>
    <x v="190"/>
    <n v="0"/>
    <n v="12070"/>
    <s v="178172"/>
    <d v="2025-10-23T00:00:00"/>
    <s v="000000022434743"/>
    <n v="12070"/>
    <s v="03-124707"/>
    <m/>
    <s v="21.0"/>
    <s v="00036.0"/>
    <s v="91001"/>
    <s v="85000"/>
    <n v="5800"/>
    <n v="9341101"/>
    <n v="1.941325956187474E-2"/>
    <s v="Construction management services for Valinda - phase B (All sites, except for the 4 high schools).  Addendum to PO1-22*334, PO2W-22*862 &amp; PO2W-24*890.  JVER 26*192"/>
    <s v="Valinda-6-21st Century classroom"/>
  </r>
  <r>
    <s v="Wing Lane-21st Century classroom-CM/PM Management"/>
    <n v="9"/>
    <s v="CM/PM Management"/>
    <x v="22"/>
    <x v="0"/>
    <x v="23"/>
    <x v="27"/>
    <x v="96"/>
    <x v="243"/>
    <s v="2025/26"/>
    <m/>
    <x v="190"/>
    <n v="0"/>
    <n v="10340"/>
    <s v="178172"/>
    <d v="2025-10-23T00:00:00"/>
    <s v="000000022434743"/>
    <n v="10340"/>
    <s v="03-124792"/>
    <m/>
    <s v="21.0"/>
    <s v="00036.0"/>
    <s v="91001"/>
    <s v="85000"/>
    <n v="5800"/>
    <n v="9371101"/>
    <n v="1.6630745970984656E-2"/>
    <s v="Construction management services for Wing Lane - phase B (All sites, except for the 4 high schools).  Addendum to PO1-22*334, PO2W-22*862 &amp; PO2W-24*890.  JVER 26*192"/>
    <s v="Wing Lane-9-21st Century classroom"/>
  </r>
  <r>
    <s v="Baldwin-21st Century classroom-CM/PM Management"/>
    <n v="3"/>
    <s v="CM/PM Management"/>
    <x v="14"/>
    <x v="0"/>
    <x v="23"/>
    <x v="27"/>
    <x v="96"/>
    <x v="324"/>
    <s v="2025/26"/>
    <m/>
    <x v="190"/>
    <n v="0"/>
    <n v="1920"/>
    <s v="179598"/>
    <d v="2025-11-21T00:00:00"/>
    <s v="000000022482259"/>
    <n v="1920"/>
    <s v="03-123988"/>
    <m/>
    <s v="21.0"/>
    <s v="00036.0"/>
    <s v="91001"/>
    <s v="85000"/>
    <n v="5800"/>
    <n v="9021101"/>
    <n v="3.0881075690803229E-3"/>
    <s v="Construction management services for Baldwin  - phase B (All sites, except for the 4 high schools).  Addendum to PO1-22*334, PO2W-22*862 &amp; PO2W-24*890.  JVER 26*306"/>
    <s v="Baldwin-3-21st Century classroom"/>
  </r>
  <r>
    <s v="California-21st Century classroom-CM/PM Management"/>
    <n v="3"/>
    <s v="CM/PM Management"/>
    <x v="15"/>
    <x v="0"/>
    <x v="23"/>
    <x v="27"/>
    <x v="96"/>
    <x v="324"/>
    <s v="2025/26"/>
    <m/>
    <x v="190"/>
    <n v="0"/>
    <n v="2880"/>
    <s v="179598"/>
    <d v="2025-11-21T00:00:00"/>
    <s v="000000022482259"/>
    <n v="2880"/>
    <s v="03-123989"/>
    <m/>
    <s v="21.0"/>
    <s v="00036.0"/>
    <s v="91001"/>
    <s v="85000"/>
    <n v="5800"/>
    <n v="9041101"/>
    <n v="4.6321613536204845E-3"/>
    <s v="Construction management services for California - phase B (All sites, except for the 4 high schools).  Addendum to PO1-22*334, PO2W-22*862 &amp; PO2W-24*890.  JVER 26*306"/>
    <s v="California-3-21st Century classroom"/>
  </r>
  <r>
    <s v="Fairgrove-21st Century classroom-CM/PM Management"/>
    <n v="4"/>
    <s v="CM/PM Management"/>
    <x v="20"/>
    <x v="0"/>
    <x v="23"/>
    <x v="27"/>
    <x v="96"/>
    <x v="324"/>
    <s v="2025/26"/>
    <m/>
    <x v="190"/>
    <n v="0"/>
    <n v="12880"/>
    <s v="179598"/>
    <d v="2025-11-21T00:00:00"/>
    <s v="000000022482259"/>
    <n v="12880"/>
    <s v="03-124582"/>
    <m/>
    <s v="21.0"/>
    <s v="00036.0"/>
    <s v="91001"/>
    <s v="85000"/>
    <n v="5800"/>
    <n v="9091101"/>
    <n v="2.0716054942580501E-2"/>
    <s v="Construction management services for Fairgrove - phase B (All sites, except for the 4 high schools).  Addendum to PO1-22*334, PO2W-22*862 &amp; PO2W-24*890.  JVER 26*306"/>
    <s v="Fairgrove-4-21st Century classroom"/>
  </r>
  <r>
    <s v="Grazide-21st Century classroom-CM/PM Management"/>
    <n v="3"/>
    <s v="CM/PM Management"/>
    <x v="16"/>
    <x v="0"/>
    <x v="23"/>
    <x v="27"/>
    <x v="96"/>
    <x v="324"/>
    <s v="2025/26"/>
    <m/>
    <x v="190"/>
    <n v="0"/>
    <n v="10920"/>
    <s v="179598"/>
    <d v="2025-11-21T00:00:00"/>
    <s v="000000022482259"/>
    <n v="10920"/>
    <s v="03-124133"/>
    <m/>
    <s v="21.0"/>
    <s v="00036.0"/>
    <s v="91001"/>
    <s v="85000"/>
    <n v="5800"/>
    <n v="9131101"/>
    <n v="1.7563611799144337E-2"/>
    <s v="Construction management services for Grazide - phase B (All sites, except for the 4 high schools).  Addendum to PO1-22*334, PO2W-22*862 &amp; PO2W-24*890.  JVER 26*306"/>
    <s v="Grazide-3-21st Century classroom"/>
  </r>
  <r>
    <s v="Kwis-21st Century classroom-CM/PM Management"/>
    <n v="7"/>
    <s v="CM/PM Management"/>
    <x v="17"/>
    <x v="0"/>
    <x v="23"/>
    <x v="27"/>
    <x v="96"/>
    <x v="324"/>
    <s v="2025/26"/>
    <m/>
    <x v="190"/>
    <n v="0"/>
    <n v="5360"/>
    <s v="179598"/>
    <d v="2025-11-21T00:00:00"/>
    <s v="000000022482259"/>
    <n v="5360"/>
    <s v="03-124564"/>
    <m/>
    <s v="21.0"/>
    <s v="00036.0"/>
    <s v="91001"/>
    <s v="85000"/>
    <n v="5800"/>
    <n v="9161101"/>
    <n v="8.6209669636825685E-3"/>
    <s v="Construction management services for Kwis - phase B (All sites, except for the 4 high schools).  Addendum to PO1-22*334, PO2W-22*862 &amp; PO2W-24*890.  JVER 26*306"/>
    <s v="Kwis-7-21st Century classroom"/>
  </r>
  <r>
    <s v="Lassalette-21st Century classroom-CM/PM Management"/>
    <n v="6"/>
    <s v="CM/PM Management"/>
    <x v="18"/>
    <x v="0"/>
    <x v="23"/>
    <x v="27"/>
    <x v="96"/>
    <x v="324"/>
    <s v="2025/26"/>
    <m/>
    <x v="190"/>
    <n v="0"/>
    <n v="10750"/>
    <s v="179598"/>
    <d v="2025-11-21T00:00:00"/>
    <s v="000000022482259"/>
    <n v="10750"/>
    <s v="03-124576"/>
    <m/>
    <s v="21.0"/>
    <s v="00036.0"/>
    <s v="91001"/>
    <s v="85000"/>
    <n v="5800"/>
    <n v="9171101"/>
    <n v="1.7290185608132017E-2"/>
    <s v="Construction management services for Lassalette - phase B (All sites, except for the 4 high schools).  Addendum to PO1-22*334, PO2W-22*862 &amp; PO2W-24*890.  JVER 26*306"/>
    <s v="Lassalette-6-21st Century classroom"/>
  </r>
  <r>
    <s v="Los Molinos-21st Century classroom-CM/PM Management"/>
    <n v="4"/>
    <s v="CM/PM Management"/>
    <x v="7"/>
    <x v="0"/>
    <x v="23"/>
    <x v="27"/>
    <x v="96"/>
    <x v="324"/>
    <s v="2025/26"/>
    <m/>
    <x v="190"/>
    <n v="0"/>
    <n v="1860"/>
    <s v="179598"/>
    <d v="2025-11-21T00:00:00"/>
    <s v="000000022482259"/>
    <n v="1860"/>
    <s v="03-124134"/>
    <m/>
    <s v="21.0"/>
    <s v="00036.0"/>
    <s v="91001"/>
    <s v="85000"/>
    <n v="5800"/>
    <n v="9201101"/>
    <n v="2.991604207546563E-3"/>
    <s v="Construction management services for Los Molinos  - phase B (All sites, except for the 4 high schools).  Addendum to PO1-22*334, PO2W-22*862 &amp; PO2W-24*890.  JVER 26*306"/>
    <s v="Los Molinos-4-21st Century classroom"/>
  </r>
  <r>
    <s v="Palm-21st Century classroom-CM/PM Management"/>
    <n v="6"/>
    <s v="CM/PM Management"/>
    <x v="21"/>
    <x v="0"/>
    <x v="23"/>
    <x v="27"/>
    <x v="96"/>
    <x v="324"/>
    <s v="2025/26"/>
    <m/>
    <x v="190"/>
    <n v="0"/>
    <n v="2460"/>
    <s v="179598"/>
    <d v="2025-11-21T00:00:00"/>
    <s v="000000022482259"/>
    <n v="2460"/>
    <s v="03-124706"/>
    <m/>
    <s v="21.0"/>
    <s v="00036.0"/>
    <s v="91001"/>
    <s v="85000"/>
    <n v="5800"/>
    <n v="9261101"/>
    <n v="3.9566378228841634E-3"/>
    <s v="Construction management services for Palm  - phase B (All sites, except for the 4 high schools).  Addendum to PO1-22*334, PO2W-22*862 &amp; PO2W-24*890.  JVER 26*306"/>
    <s v="Palm-6-21st Century classroom"/>
  </r>
  <r>
    <s v="Sierra Vista-21st Century classroom-CM/PM Management"/>
    <n v="8"/>
    <s v="CM/PM Management"/>
    <x v="13"/>
    <x v="0"/>
    <x v="23"/>
    <x v="27"/>
    <x v="96"/>
    <x v="324"/>
    <s v="2025/26"/>
    <m/>
    <x v="190"/>
    <n v="0"/>
    <n v="12050"/>
    <s v="179598"/>
    <d v="2025-11-21T00:00:00"/>
    <s v="000000022482259"/>
    <n v="12050"/>
    <s v="03-124623"/>
    <m/>
    <s v="21.0"/>
    <s v="00036.0"/>
    <s v="91001"/>
    <s v="85000"/>
    <n v="5800"/>
    <n v="9281101"/>
    <n v="1.938109177469682E-2"/>
    <s v="Construction management services for Sierra Vista - phase B (All sites, except for the 4 high schools).  Addendum to PO1-22*334, PO2W-22*862 &amp; PO2W-24*890.  JVER 26*306"/>
    <s v="Sierra Vista-8-21st Century classroom"/>
  </r>
  <r>
    <s v="Sparks ES-21st Century classroom-CM/PM Management"/>
    <n v="7"/>
    <s v="CM/PM Management"/>
    <x v="24"/>
    <x v="0"/>
    <x v="23"/>
    <x v="27"/>
    <x v="96"/>
    <x v="324"/>
    <s v="2025/26"/>
    <m/>
    <x v="190"/>
    <n v="0"/>
    <n v="11880"/>
    <s v="179598"/>
    <d v="2025-11-21T00:00:00"/>
    <s v="000000022482259"/>
    <n v="11880"/>
    <s v="03-124783"/>
    <m/>
    <s v="21.0"/>
    <s v="00036.0"/>
    <s v="91001"/>
    <s v="85000"/>
    <n v="5800"/>
    <n v="9291101"/>
    <n v="1.9107665583684499E-2"/>
    <s v="Construction management services for Sparks ES - phase B (All sites, except for the 4 high schools).  Addendum to PO1-22*334, PO2W-22*862 &amp; PO2W-24*890.  JVER 26*306"/>
    <s v="Sparks ES-7-21st Century classroom"/>
  </r>
  <r>
    <s v="Valinda-21st Century classroom-CM/PM Management"/>
    <n v="6"/>
    <s v="CM/PM Management"/>
    <x v="23"/>
    <x v="0"/>
    <x v="23"/>
    <x v="27"/>
    <x v="96"/>
    <x v="324"/>
    <s v="2025/26"/>
    <m/>
    <x v="190"/>
    <n v="0"/>
    <n v="15780"/>
    <s v="179598"/>
    <d v="2025-11-21T00:00:00"/>
    <s v="000000022482259"/>
    <n v="15780"/>
    <s v="03-124707"/>
    <m/>
    <s v="21.0"/>
    <s v="00036.0"/>
    <s v="91001"/>
    <s v="85000"/>
    <n v="5800"/>
    <n v="9341101"/>
    <n v="2.5380384083378903E-2"/>
    <s v="Construction management services for Valinda - phase B (All sites, except for the 4 high schools).  Addendum to PO1-22*334, PO2W-22*862 &amp; PO2W-24*890.  JVER 26*306"/>
    <s v="Valinda-6-21st Century classroom"/>
  </r>
  <r>
    <s v="Valley-21st Century classroom-CM/PM Management"/>
    <n v="8"/>
    <s v="CM/PM Management"/>
    <x v="27"/>
    <x v="0"/>
    <x v="23"/>
    <x v="27"/>
    <x v="96"/>
    <x v="324"/>
    <s v="2025/26"/>
    <m/>
    <x v="190"/>
    <n v="0"/>
    <n v="600"/>
    <s v="179598"/>
    <d v="2025-11-21T00:00:00"/>
    <s v="000000022482259"/>
    <n v="600"/>
    <s v="03-124791"/>
    <m/>
    <s v="21.0"/>
    <s v="00036.0"/>
    <s v="91001"/>
    <s v="85000"/>
    <n v="5800"/>
    <n v="9441101"/>
    <n v="9.6503361533760088E-4"/>
    <s v="Construction management services for Valley - phase B (All sites, except for the 4 high schools).  Addendum to PO1-22*334, PO2W-22*862 &amp; PO2W-24*890.  JVER 26*306"/>
    <s v="Valley-8-21st Century classroom"/>
  </r>
  <r>
    <s v="Wing Lane-21st Century classroom-CM/PM Management"/>
    <n v="9"/>
    <s v="CM/PM Management"/>
    <x v="22"/>
    <x v="0"/>
    <x v="23"/>
    <x v="27"/>
    <x v="96"/>
    <x v="324"/>
    <s v="2025/26"/>
    <m/>
    <x v="190"/>
    <n v="0"/>
    <n v="15980"/>
    <s v="179598"/>
    <d v="2025-11-21T00:00:00"/>
    <s v="000000022482259"/>
    <n v="15980"/>
    <s v="03-124792"/>
    <m/>
    <s v="21.0"/>
    <s v="00036.0"/>
    <s v="91001"/>
    <s v="85000"/>
    <n v="5800"/>
    <n v="9371101"/>
    <n v="2.5702061955158104E-2"/>
    <s v="Construction management services for Wing Lane - phase B (All sites, except for the 4 high schools).  Addendum to PO1-22*334, PO2W-22*862 &amp; PO2W-24*890.  JVER 26*306"/>
    <s v="Wing Lane-9-21st Century classroom"/>
  </r>
  <r>
    <s v="Stimson-21st Century classroom-CM/PM Management"/>
    <n v="4"/>
    <s v="CM/PM Management"/>
    <x v="31"/>
    <x v="0"/>
    <x v="23"/>
    <x v="27"/>
    <x v="96"/>
    <x v="325"/>
    <s v="2025/26"/>
    <m/>
    <x v="190"/>
    <n v="0"/>
    <n v="115"/>
    <s v="181953"/>
    <d v="2026-01-08T00:00:00"/>
    <s v="000000022541542"/>
    <n v="115"/>
    <m/>
    <m/>
    <s v="21.0"/>
    <s v="00036.0"/>
    <s v="91001"/>
    <s v="85000"/>
    <n v="5800"/>
    <n v="8021101"/>
    <n v="1.8496477627304018E-4"/>
    <s v="Construction management services for Stimson - phase B (All sites, except for the 4 high schools).  Addendum to PO1-22*334, PO2W-22*862 &amp; PO2W-24*890.  JVER 26*306"/>
    <s v="Stimson-4-21st Century classroom"/>
  </r>
  <r>
    <s v="Baldwin-21st Century classroom-CM/PM Management"/>
    <n v="3"/>
    <s v="CM/PM Management"/>
    <x v="14"/>
    <x v="0"/>
    <x v="23"/>
    <x v="27"/>
    <x v="96"/>
    <x v="325"/>
    <s v="2025/26"/>
    <m/>
    <x v="190"/>
    <n v="0"/>
    <n v="1710"/>
    <s v="181953"/>
    <d v="2026-01-08T00:00:00"/>
    <s v="000000022541542"/>
    <n v="1710"/>
    <s v="03-123988"/>
    <m/>
    <s v="21.0"/>
    <s v="00036.0"/>
    <s v="91001"/>
    <s v="85000"/>
    <n v="5800"/>
    <n v="9021101"/>
    <n v="2.7503458037121628E-3"/>
    <s v="Construction management services for Baldwin  - phase B (All sites, except for the 4 high schools).  Addendum to PO1-22*334, PO2W-22*862 &amp; PO2W-24*890.  JVER 26*306"/>
    <s v="Baldwin-3-21st Century classroom"/>
  </r>
  <r>
    <s v="California-21st Century classroom-CM/PM Management"/>
    <n v="3"/>
    <s v="CM/PM Management"/>
    <x v="15"/>
    <x v="0"/>
    <x v="23"/>
    <x v="27"/>
    <x v="96"/>
    <x v="325"/>
    <s v="2025/26"/>
    <m/>
    <x v="190"/>
    <n v="0"/>
    <n v="1550"/>
    <s v="181953"/>
    <d v="2026-01-08T00:00:00"/>
    <s v="000000022541542"/>
    <n v="1550"/>
    <s v="03-123989"/>
    <m/>
    <s v="21.0"/>
    <s v="00036.0"/>
    <s v="91001"/>
    <s v="85000"/>
    <n v="5800"/>
    <n v="9041101"/>
    <n v="2.4930035062888023E-3"/>
    <s v="Construction management services for California - phase B (All sites, except for the 4 high schools).  Addendum to PO1-22*334, PO2W-22*862 &amp; PO2W-24*890.  JVER 26*306"/>
    <s v="California-3-21st Century classroom"/>
  </r>
  <r>
    <s v="Fairgrove-21st Century classroom-CM/PM Management"/>
    <n v="4"/>
    <s v="CM/PM Management"/>
    <x v="20"/>
    <x v="0"/>
    <x v="23"/>
    <x v="27"/>
    <x v="96"/>
    <x v="325"/>
    <s v="2025/26"/>
    <m/>
    <x v="190"/>
    <n v="0"/>
    <n v="10890"/>
    <s v="181953"/>
    <d v="2026-01-08T00:00:00"/>
    <s v="000000022541542"/>
    <n v="10890"/>
    <s v="03-124582"/>
    <m/>
    <s v="21.0"/>
    <s v="00036.0"/>
    <s v="91001"/>
    <s v="85000"/>
    <n v="5800"/>
    <n v="9091101"/>
    <n v="1.7515360118377458E-2"/>
    <s v="Construction management services for Fairgrove - phase B (All sites, except for the 4 high schools).  Addendum to PO1-22*334, PO2W-22*862 &amp; PO2W-24*890.  JVER 26*306"/>
    <s v="Fairgrove-4-21st Century classroom"/>
  </r>
  <r>
    <s v="Grazide-21st Century classroom-CM/PM Management"/>
    <n v="3"/>
    <s v="CM/PM Management"/>
    <x v="16"/>
    <x v="0"/>
    <x v="23"/>
    <x v="27"/>
    <x v="96"/>
    <x v="325"/>
    <s v="2025/26"/>
    <m/>
    <x v="190"/>
    <n v="0"/>
    <n v="7440"/>
    <s v="181953"/>
    <d v="2026-01-08T00:00:00"/>
    <s v="000000022541542"/>
    <n v="7440"/>
    <s v="03-124133"/>
    <m/>
    <s v="21.0"/>
    <s v="00036.0"/>
    <s v="91001"/>
    <s v="85000"/>
    <n v="5800"/>
    <n v="9131101"/>
    <n v="1.1966416830186252E-2"/>
    <s v="Construction management services for Grazide - phase B (All sites, except for the 4 high schools).  Addendum to PO1-22*334, PO2W-22*862 &amp; PO2W-24*890.  JVER 26*306"/>
    <s v="Grazide-3-21st Century classroom"/>
  </r>
  <r>
    <s v="Kwis-21st Century classroom-CM/PM Management"/>
    <n v="7"/>
    <s v="CM/PM Management"/>
    <x v="17"/>
    <x v="0"/>
    <x v="23"/>
    <x v="27"/>
    <x v="96"/>
    <x v="325"/>
    <s v="2025/26"/>
    <m/>
    <x v="190"/>
    <n v="0"/>
    <n v="7300"/>
    <s v="181953"/>
    <d v="2026-01-08T00:00:00"/>
    <s v="000000022541542"/>
    <n v="7300"/>
    <s v="03-124564"/>
    <m/>
    <s v="21.0"/>
    <s v="00036.0"/>
    <s v="91001"/>
    <s v="85000"/>
    <n v="5800"/>
    <n v="9161101"/>
    <n v="1.1741242319940811E-2"/>
    <s v="Construction management services for Kwis - phase B (All sites, except for the 4 high schools).  Addendum to PO1-22*334, PO2W-22*862 &amp; PO2W-24*890.  JVER 26*306"/>
    <s v="Kwis-7-21st Century classroom"/>
  </r>
  <r>
    <s v="Lassalette-21st Century classroom-CM/PM Management"/>
    <n v="6"/>
    <s v="CM/PM Management"/>
    <x v="18"/>
    <x v="0"/>
    <x v="23"/>
    <x v="27"/>
    <x v="96"/>
    <x v="325"/>
    <s v="2025/26"/>
    <m/>
    <x v="190"/>
    <n v="0"/>
    <n v="6630"/>
    <s v="181953"/>
    <d v="2026-01-08T00:00:00"/>
    <s v="000000022541542"/>
    <n v="6630"/>
    <s v="03-124576"/>
    <m/>
    <s v="21.0"/>
    <s v="00036.0"/>
    <s v="91001"/>
    <s v="85000"/>
    <n v="5800"/>
    <n v="9171101"/>
    <n v="1.0663621449480491E-2"/>
    <s v="Construction management services for Lassalette - phase B (All sites, except for the 4 high schools).  Addendum to PO1-22*334, PO2W-22*862 &amp; PO2W-24*890.  JVER 26*306"/>
    <s v="Lassalette-6-21st Century classroom"/>
  </r>
  <r>
    <s v="Los Molinos-21st Century classroom-CM/PM Management"/>
    <n v="4"/>
    <s v="CM/PM Management"/>
    <x v="7"/>
    <x v="0"/>
    <x v="23"/>
    <x v="27"/>
    <x v="96"/>
    <x v="325"/>
    <s v="2025/26"/>
    <m/>
    <x v="190"/>
    <n v="0"/>
    <n v="2580"/>
    <s v="181953"/>
    <d v="2026-01-08T00:00:00"/>
    <s v="000000022541542"/>
    <n v="2580"/>
    <s v="03-124134"/>
    <m/>
    <s v="21.0"/>
    <s v="00036.0"/>
    <s v="91001"/>
    <s v="85000"/>
    <n v="5800"/>
    <n v="9201101"/>
    <n v="4.1496445459516841E-3"/>
    <s v="Construction management services for Los Molinos  - phase B (All sites, except for the 4 high schools).  Addendum to PO1-22*334, PO2W-22*862 &amp; PO2W-24*890.  JVER 26*306"/>
    <s v="Los Molinos-4-21st Century classroom"/>
  </r>
  <r>
    <s v="Palm-21st Century classroom-CM/PM Management"/>
    <n v="6"/>
    <s v="CM/PM Management"/>
    <x v="21"/>
    <x v="0"/>
    <x v="23"/>
    <x v="27"/>
    <x v="96"/>
    <x v="325"/>
    <s v="2025/26"/>
    <m/>
    <x v="190"/>
    <n v="0"/>
    <n v="4600"/>
    <s v="181953"/>
    <d v="2026-01-08T00:00:00"/>
    <s v="000000022541542"/>
    <n v="4600"/>
    <s v="03-124706"/>
    <m/>
    <s v="21.0"/>
    <s v="00036.0"/>
    <s v="91001"/>
    <s v="85000"/>
    <n v="5800"/>
    <n v="9261101"/>
    <n v="7.3985910509216067E-3"/>
    <s v="Construction management services for Palm  - phase B (All sites, except for the 4 high schools).  Addendum to PO1-22*334, PO2W-22*862 &amp; PO2W-24*890.  JVER 26*306"/>
    <s v="Palm-6-21st Century classroom"/>
  </r>
  <r>
    <s v="Sierra Vista-21st Century classroom-CM/PM Management"/>
    <n v="8"/>
    <s v="CM/PM Management"/>
    <x v="13"/>
    <x v="0"/>
    <x v="23"/>
    <x v="27"/>
    <x v="96"/>
    <x v="325"/>
    <s v="2025/26"/>
    <m/>
    <x v="190"/>
    <n v="0"/>
    <n v="4945"/>
    <s v="181953"/>
    <d v="2026-01-08T00:00:00"/>
    <s v="000000022541542"/>
    <n v="4945"/>
    <s v="03-124623"/>
    <m/>
    <s v="21.0"/>
    <s v="00036.0"/>
    <s v="91001"/>
    <s v="85000"/>
    <n v="5800"/>
    <n v="9281101"/>
    <n v="7.9534853797407282E-3"/>
    <s v="Construction management services for Sierra Vista - phase B (All sites, except for the 4 high schools).  Addendum to PO1-22*334, PO2W-22*862 &amp; PO2W-24*890.  JVER 26*306"/>
    <s v="Sierra Vista-8-21st Century classroom"/>
  </r>
  <r>
    <s v="Sparks ES-21st Century classroom-CM/PM Management"/>
    <n v="7"/>
    <s v="CM/PM Management"/>
    <x v="24"/>
    <x v="0"/>
    <x v="23"/>
    <x v="27"/>
    <x v="96"/>
    <x v="325"/>
    <s v="2025/26"/>
    <m/>
    <x v="190"/>
    <n v="0"/>
    <n v="12175"/>
    <s v="181953"/>
    <d v="2026-01-08T00:00:00"/>
    <s v="000000022541542"/>
    <n v="12175"/>
    <s v="03-124783"/>
    <m/>
    <s v="21.0"/>
    <s v="00036.0"/>
    <s v="91001"/>
    <s v="85000"/>
    <n v="5800"/>
    <n v="9291101"/>
    <n v="1.9582140444558818E-2"/>
    <s v="Construction management services for Sparks ES - phase B (All sites, except for the 4 high schools).  Addendum to PO1-22*334, PO2W-22*862 &amp; PO2W-24*890.  JVER 26*306"/>
    <s v="Sparks ES-7-21st Century classroom"/>
  </r>
  <r>
    <s v="Valinda-21st Century classroom-CM/PM Management"/>
    <n v="6"/>
    <s v="CM/PM Management"/>
    <x v="23"/>
    <x v="0"/>
    <x v="23"/>
    <x v="27"/>
    <x v="96"/>
    <x v="325"/>
    <s v="2025/26"/>
    <m/>
    <x v="190"/>
    <n v="0"/>
    <n v="12700"/>
    <s v="181953"/>
    <d v="2026-01-08T00:00:00"/>
    <s v="000000022541542"/>
    <n v="12700"/>
    <s v="03-124707"/>
    <m/>
    <s v="21.0"/>
    <s v="00036.0"/>
    <s v="91001"/>
    <s v="85000"/>
    <n v="5800"/>
    <n v="9341101"/>
    <n v="2.042654485797922E-2"/>
    <s v="Construction management services for Valinda - phase B (All sites, except for the 4 high schools).  Addendum to PO1-22*334, PO2W-22*862 &amp; PO2W-24*890.  JVER 26*306"/>
    <s v="Valinda-6-21st Century classroom"/>
  </r>
  <r>
    <s v="Valley-21st Century classroom-CM/PM Management"/>
    <n v="8"/>
    <s v="CM/PM Management"/>
    <x v="27"/>
    <x v="0"/>
    <x v="23"/>
    <x v="27"/>
    <x v="96"/>
    <x v="325"/>
    <s v="2025/26"/>
    <m/>
    <x v="190"/>
    <n v="0"/>
    <n v="1520"/>
    <s v="181953"/>
    <d v="2026-01-08T00:00:00"/>
    <s v="000000022541542"/>
    <n v="1520"/>
    <s v="03-124791"/>
    <m/>
    <s v="21.0"/>
    <s v="00036.0"/>
    <s v="91001"/>
    <s v="85000"/>
    <n v="5800"/>
    <n v="9441101"/>
    <n v="2.4447518255219223E-3"/>
    <s v="Construction management services for Valley - phase B (All sites, except for the 4 high schools).  Addendum to PO1-22*334, PO2W-22*862 &amp; PO2W-24*890.  JVER 26*306"/>
    <s v="Valley-8-21st Century classroom"/>
  </r>
  <r>
    <s v="Wing Lane-21st Century classroom-CM/PM Management"/>
    <n v="9"/>
    <s v="CM/PM Management"/>
    <x v="22"/>
    <x v="0"/>
    <x v="23"/>
    <x v="27"/>
    <x v="96"/>
    <x v="325"/>
    <s v="2025/26"/>
    <m/>
    <x v="190"/>
    <n v="0"/>
    <n v="12260"/>
    <s v="181953"/>
    <d v="2026-01-08T00:00:00"/>
    <s v="000000022541542"/>
    <n v="12260"/>
    <s v="03-124792"/>
    <m/>
    <s v="21.0"/>
    <s v="00036.0"/>
    <s v="91001"/>
    <s v="85000"/>
    <n v="5800"/>
    <n v="9371101"/>
    <n v="1.971885354006498E-2"/>
    <s v="Construction management services for Wing Lane - phase B (All sites, except for the 4 high schools).  Addendum to PO1-22*334, PO2W-22*862 &amp; PO2W-24*890.  JVER 26*306"/>
    <s v="Wing Lane-9-21st Century classroom"/>
  </r>
  <r>
    <s v="Baldwin-21st Century classroom-CM/PM Management"/>
    <n v="3"/>
    <s v="CM/PM Management"/>
    <x v="14"/>
    <x v="0"/>
    <x v="23"/>
    <x v="27"/>
    <x v="96"/>
    <x v="241"/>
    <s v="2025/26"/>
    <m/>
    <x v="190"/>
    <n v="0"/>
    <n v="4315"/>
    <s v="187206"/>
    <d v="2026-04-09T00:00:00"/>
    <s v="000000022688400"/>
    <n v="4315"/>
    <s v="03-123988"/>
    <m/>
    <s v="21.0"/>
    <s v="00036.0"/>
    <s v="91001"/>
    <s v="85000"/>
    <n v="5800"/>
    <n v="9021101"/>
    <n v="6.9402000836362469E-3"/>
    <s v="Construction management services for Baldwin  - phase B (All sites, except for the 4 high schools).  Addendum to PO1-22*334, PO2W-22*862 &amp; PO2W-24*890.  JVER 26*306"/>
    <s v="Baldwin-3-21st Century classroom"/>
  </r>
  <r>
    <s v="California-21st Century classroom-CM/PM Management"/>
    <n v="3"/>
    <s v="CM/PM Management"/>
    <x v="15"/>
    <x v="0"/>
    <x v="23"/>
    <x v="27"/>
    <x v="96"/>
    <x v="241"/>
    <s v="2025/26"/>
    <m/>
    <x v="190"/>
    <n v="0"/>
    <n v="4335"/>
    <s v="187206"/>
    <d v="2026-04-09T00:00:00"/>
    <s v="000000022688400"/>
    <n v="4335"/>
    <s v="03-123989"/>
    <m/>
    <s v="21.0"/>
    <s v="00036.0"/>
    <s v="91001"/>
    <s v="85000"/>
    <n v="5800"/>
    <n v="9041101"/>
    <n v="6.9723678708141666E-3"/>
    <s v="Construction management services for California - phase B (All sites, except for the 4 high schools).  Addendum to PO1-22*334, PO2W-22*862 &amp; PO2W-24*890.  JVER 26*306"/>
    <s v="California-3-21st Century classroom"/>
  </r>
  <r>
    <s v="Fairgrove-21st Century classroom-CM/PM Management"/>
    <n v="4"/>
    <s v="CM/PM Management"/>
    <x v="20"/>
    <x v="0"/>
    <x v="23"/>
    <x v="27"/>
    <x v="96"/>
    <x v="241"/>
    <s v="2025/26"/>
    <m/>
    <x v="190"/>
    <n v="0"/>
    <n v="19355"/>
    <s v="187206"/>
    <d v="2026-04-09T00:00:00"/>
    <s v="000000022688400"/>
    <n v="19355"/>
    <s v="03-124582"/>
    <m/>
    <s v="21.0"/>
    <s v="00036.0"/>
    <s v="91001"/>
    <s v="85000"/>
    <n v="5800"/>
    <n v="9091101"/>
    <n v="3.1130376041432109E-2"/>
    <s v="Construction management services for Fairgrove - phase B (All sites, except for the 4 high schools).  Addendum to PO1-22*334, PO2W-22*862 &amp; PO2W-24*890.  JVER 26*306"/>
    <s v="Fairgrove-4-21st Century classroom"/>
  </r>
  <r>
    <s v="Grazide-21st Century classroom-CM/PM Management"/>
    <n v="3"/>
    <s v="CM/PM Management"/>
    <x v="16"/>
    <x v="0"/>
    <x v="23"/>
    <x v="27"/>
    <x v="96"/>
    <x v="241"/>
    <s v="2025/26"/>
    <m/>
    <x v="190"/>
    <n v="0"/>
    <n v="14810"/>
    <s v="187206"/>
    <d v="2026-04-09T00:00:00"/>
    <s v="000000022688400"/>
    <n v="14810"/>
    <s v="03-124133"/>
    <m/>
    <s v="21.0"/>
    <s v="00036.0"/>
    <s v="91001"/>
    <s v="85000"/>
    <n v="5800"/>
    <n v="9131101"/>
    <n v="2.3820246405249781E-2"/>
    <s v="Construction management services for Grazide - phase B (All sites, except for the 4 high schools).  Addendum to PO1-22*334, PO2W-22*862 &amp; PO2W-24*890.  JVER 26*306"/>
    <s v="Grazide-3-21st Century classroom"/>
  </r>
  <r>
    <s v="Kwis-21st Century classroom-CM/PM Management"/>
    <n v="7"/>
    <s v="CM/PM Management"/>
    <x v="17"/>
    <x v="0"/>
    <x v="23"/>
    <x v="27"/>
    <x v="96"/>
    <x v="241"/>
    <s v="2025/26"/>
    <s v="25-7746"/>
    <x v="190"/>
    <n v="0"/>
    <n v="1450"/>
    <s v="187206"/>
    <d v="2026-04-09T00:00:00"/>
    <s v="000000022688400"/>
    <n v="1450"/>
    <s v="03-124564"/>
    <m/>
    <s v="21.0"/>
    <s v="00036.0"/>
    <s v="91001"/>
    <s v="85000"/>
    <n v="5800"/>
    <n v="9161101"/>
    <n v="2.3321645703992021E-3"/>
    <s v="Construction management services for Kwis - phase B (All sites, except for the 4 high schools).  Addendum to PO1-22*334, PO2W-22*862 &amp; PO2W-24*890.  JVER 26*306"/>
    <s v="Kwis-7-21st Century classroom"/>
  </r>
  <r>
    <s v="Kwis-21st Century classroom-CM/PM Management"/>
    <n v="7"/>
    <s v="CM/PM Management"/>
    <x v="17"/>
    <x v="0"/>
    <x v="23"/>
    <x v="27"/>
    <x v="97"/>
    <x v="241"/>
    <s v="2025/26"/>
    <m/>
    <x v="191"/>
    <n v="0"/>
    <n v="8635"/>
    <s v="187206"/>
    <d v="2026-04-09T00:00:00"/>
    <s v="000000022688400"/>
    <n v="8635"/>
    <s v="03-124564"/>
    <m/>
    <s v="21.0"/>
    <s v="00036.0"/>
    <s v="91001"/>
    <s v="85000"/>
    <n v="5800"/>
    <n v="9161101"/>
    <n v="9.8415773877364946E-3"/>
    <s v="Construction management services for Kwis - phase B (All sites, except for the 4 high schools).  Addendum to PO1-22*334, PO2W-22*862, PO2W-24*890, &amp; PO2W-25*3772.  JVER 26*306"/>
    <s v="Kwis-7-21st Century classroom"/>
  </r>
  <r>
    <s v="Lassalette-21st Century classroom-CM/PM Management"/>
    <n v="6"/>
    <s v="CM/PM Management"/>
    <x v="18"/>
    <x v="0"/>
    <x v="23"/>
    <x v="27"/>
    <x v="97"/>
    <x v="241"/>
    <s v="2025/26"/>
    <m/>
    <x v="191"/>
    <n v="0"/>
    <n v="18250"/>
    <s v="187206"/>
    <d v="2026-04-09T00:00:00"/>
    <s v="000000022688400"/>
    <n v="18250"/>
    <s v="03-124576"/>
    <m/>
    <s v="21.0"/>
    <s v="00036.0"/>
    <s v="91001"/>
    <s v="85000"/>
    <n v="5800"/>
    <n v="9171101"/>
    <n v="2.0800091178481878E-2"/>
    <s v="Construction management services for Lassalette - phase B (All sites, except for the 4 high schools).  Addendum to PO1-22*334, PO2W-22*862, PO2W-24*890, &amp; PO2W-25*3772.  JVER 26*306"/>
    <s v="Lassalette-6-21st Century classroom"/>
  </r>
  <r>
    <s v="Los Molinos-21st Century classroom-CM/PM Management"/>
    <n v="4"/>
    <s v="CM/PM Management"/>
    <x v="7"/>
    <x v="0"/>
    <x v="23"/>
    <x v="27"/>
    <x v="97"/>
    <x v="241"/>
    <s v="2025/26"/>
    <m/>
    <x v="191"/>
    <n v="0"/>
    <n v="6230"/>
    <s v="187206"/>
    <d v="2026-04-09T00:00:00"/>
    <s v="000000022688400"/>
    <n v="6230"/>
    <s v="03-124134"/>
    <m/>
    <s v="21.0"/>
    <s v="00036.0"/>
    <s v="91001"/>
    <s v="85000"/>
    <n v="5800"/>
    <n v="9201101"/>
    <n v="7.1005242762708001E-3"/>
    <s v="Construction management services for Los Molinos - phase B (All sites, except for the 4 high schools).  Addendum to PO1-22*334, PO2W-22*862, PO2W-24*890, &amp; PO2W-25*3772.  JVER 26*306"/>
    <s v="Los Molinos-4-21st Century classroom"/>
  </r>
  <r>
    <s v="Orange Grove-21st Century classroom-CM/PM Management"/>
    <n v="3"/>
    <s v="CM/PM Management"/>
    <x v="26"/>
    <x v="0"/>
    <x v="23"/>
    <x v="27"/>
    <x v="97"/>
    <x v="241"/>
    <s v="2025/26"/>
    <m/>
    <x v="191"/>
    <n v="0"/>
    <n v="2200"/>
    <s v="187206"/>
    <d v="2026-04-09T00:00:00"/>
    <s v="000000022688400"/>
    <n v="2200"/>
    <m/>
    <m/>
    <s v="21.0"/>
    <s v="00036.0"/>
    <s v="91001"/>
    <s v="85000"/>
    <n v="5800"/>
    <n v="9251101"/>
    <n v="2.5074082516526098E-3"/>
    <s v="Construction management services for Orange Grove - phase B (All sites, except for the 4 high schools).  Addendum to PO1-22*334, PO2W-22*862, PO2W-24*890, &amp; PO2W-25*3772.  JVER 26*306"/>
    <s v="Orange Grove-3-21st Century classroom"/>
  </r>
  <r>
    <s v="Palm-21st Century classroom-CM/PM Management"/>
    <n v="6"/>
    <s v="CM/PM Management"/>
    <x v="21"/>
    <x v="0"/>
    <x v="23"/>
    <x v="27"/>
    <x v="97"/>
    <x v="241"/>
    <s v="2025/26"/>
    <m/>
    <x v="191"/>
    <n v="0"/>
    <n v="9450"/>
    <s v="187206"/>
    <d v="2026-04-09T00:00:00"/>
    <s v="000000022688400"/>
    <n v="9450"/>
    <s v="03-124706"/>
    <m/>
    <s v="21.0"/>
    <s v="00036.0"/>
    <s v="91001"/>
    <s v="85000"/>
    <n v="5800"/>
    <n v="9261101"/>
    <n v="1.0770458171871439E-2"/>
    <s v="Construction management services for Palm - phase B (All sites, except for the 4 high schools).  Addendum to PO1-22*334, PO2W-22*862, PO2W-24*890, &amp; PO2W-25*3772.  JVER 26*306"/>
    <s v="Palm-6-21st Century classroom"/>
  </r>
  <r>
    <s v="Sierra Vista-21st Century classroom-CM/PM Management"/>
    <n v="8"/>
    <s v="CM/PM Management"/>
    <x v="13"/>
    <x v="0"/>
    <x v="23"/>
    <x v="27"/>
    <x v="97"/>
    <x v="241"/>
    <s v="2025/26"/>
    <m/>
    <x v="191"/>
    <n v="0"/>
    <n v="6340"/>
    <s v="187206"/>
    <d v="2026-04-09T00:00:00"/>
    <s v="000000022688400"/>
    <n v="6340"/>
    <s v="03-124623"/>
    <m/>
    <s v="21.0"/>
    <s v="00036.0"/>
    <s v="91001"/>
    <s v="85000"/>
    <n v="5800"/>
    <n v="9281101"/>
    <n v="7.225894688853431E-3"/>
    <s v="Construction management services for Sierra Vista - phase B (All sites, except for the 4 high schools).  Addendum to PO1-22*334, PO2W-22*862, PO2W-24*890, &amp; PO2W-25*3772.  JVER 26*306"/>
    <s v="Sierra Vista-8-21st Century classroom"/>
  </r>
  <r>
    <s v="Sparks ES-21st Century classroom-CM/PM Management"/>
    <n v="7"/>
    <s v="CM/PM Management"/>
    <x v="24"/>
    <x v="0"/>
    <x v="23"/>
    <x v="27"/>
    <x v="97"/>
    <x v="241"/>
    <s v="2025/26"/>
    <m/>
    <x v="191"/>
    <n v="0"/>
    <n v="41665"/>
    <s v="187206"/>
    <d v="2026-04-09T00:00:00"/>
    <s v="000000022688400"/>
    <n v="41665"/>
    <s v="03-124783"/>
    <m/>
    <s v="21.0"/>
    <s v="00036.0"/>
    <s v="91001"/>
    <s v="85000"/>
    <n v="5800"/>
    <n v="9291101"/>
    <n v="4.7486893093229995E-2"/>
    <s v="Construction management services for Sparks ES - phase B (All sites, except for the 4 high schools).  Addendum to PO1-22*334, PO2W-22*862, PO2W-24*890, &amp; PO2W-25*3772.  JVER 26*306"/>
    <s v="Sparks ES-7-21st Century classroom"/>
  </r>
  <r>
    <s v="Stimson-21st Century classroom-CM/PM Management"/>
    <n v="4"/>
    <s v="CM/PM Management"/>
    <x v="31"/>
    <x v="0"/>
    <x v="23"/>
    <x v="27"/>
    <x v="97"/>
    <x v="241"/>
    <s v="2025/26"/>
    <m/>
    <x v="191"/>
    <n v="0"/>
    <n v="115"/>
    <s v="187206"/>
    <d v="2026-04-09T00:00:00"/>
    <s v="000000022688400"/>
    <n v="115"/>
    <m/>
    <m/>
    <s v="21.0"/>
    <s v="00036.0"/>
    <s v="91001"/>
    <s v="85000"/>
    <n v="5800"/>
    <n v="8021101"/>
    <n v="1.3106906770002279E-4"/>
    <s v="Construction management services for Stimson - phase B (All sites, except for the 4 high schools).  Addendum to PO1-22*334, PO2W-22*862, PO2W-24*890, &amp; PO2W-25*3772.  JVER 26*306"/>
    <s v="Stimson-4-21st Century classroom"/>
  </r>
  <r>
    <s v="Valinda-21st Century classroom-CM/PM Management"/>
    <n v="6"/>
    <s v="CM/PM Management"/>
    <x v="23"/>
    <x v="0"/>
    <x v="23"/>
    <x v="27"/>
    <x v="97"/>
    <x v="241"/>
    <s v="2025/26"/>
    <m/>
    <x v="191"/>
    <n v="0"/>
    <n v="37210"/>
    <s v="187206"/>
    <d v="2026-04-09T00:00:00"/>
    <s v="000000022688400"/>
    <n v="37210"/>
    <s v="03-124707"/>
    <m/>
    <s v="21.0"/>
    <s v="00036.0"/>
    <s v="91001"/>
    <s v="85000"/>
    <n v="5800"/>
    <n v="9341101"/>
    <n v="4.2409391383633463E-2"/>
    <s v="Construction management services for Valinda - phase B (All sites, except for the 4 high schools).  Addendum to PO1-22*334, PO2W-22*862, PO2W-24*890, &amp; PO2W-25*3772.  JVER 26*306"/>
    <s v="Valinda-6-21st Century classroom"/>
  </r>
  <r>
    <s v="Valley-21st Century classroom-CM/PM Management"/>
    <n v="8"/>
    <s v="CM/PM Management"/>
    <x v="27"/>
    <x v="0"/>
    <x v="23"/>
    <x v="27"/>
    <x v="97"/>
    <x v="241"/>
    <s v="2025/26"/>
    <m/>
    <x v="191"/>
    <n v="0"/>
    <n v="11225"/>
    <s v="187206"/>
    <d v="2026-04-09T00:00:00"/>
    <s v="000000022688400"/>
    <n v="11225"/>
    <s v="03-124791"/>
    <m/>
    <s v="21.0"/>
    <s v="00036.0"/>
    <s v="91001"/>
    <s v="85000"/>
    <n v="5800"/>
    <n v="9441101"/>
    <n v="1.2793480738545703E-2"/>
    <s v="Construction management services for Valley - phase B (All sites, except for the 4 high schools).  Addendum to PO1-22*334, PO2W-22*862, PO2W-24*890, &amp; PO2W-25*3772.  JVER 26*306"/>
    <s v="Valley-8-21st Century classroom"/>
  </r>
  <r>
    <s v="Wing Lane-21st Century classroom-CM/PM Management"/>
    <n v="9"/>
    <s v="CM/PM Management"/>
    <x v="22"/>
    <x v="0"/>
    <x v="23"/>
    <x v="27"/>
    <x v="97"/>
    <x v="241"/>
    <s v="2025/26"/>
    <m/>
    <x v="191"/>
    <n v="0"/>
    <n v="28595"/>
    <s v="187206"/>
    <d v="2026-04-09T00:00:00"/>
    <s v="000000022688400"/>
    <n v="28595"/>
    <s v="03-124792"/>
    <m/>
    <s v="21.0"/>
    <s v="00036.0"/>
    <s v="91001"/>
    <s v="85000"/>
    <n v="5800"/>
    <n v="9371101"/>
    <n v="3.2590608616366534E-2"/>
    <s v="Construction management services for Wing Lane - phase B (All sites, except for the 4 high schools).  Addendum to PO1-22*334, PO2W-22*862, PO2W-24*890, &amp; PO2W-25*3772.  JVER 26*306"/>
    <s v="Wing Lane-9-21st Century classroom"/>
  </r>
  <r>
    <s v="Baldwin-21st Century classroom-CM/PM Management"/>
    <n v="3"/>
    <s v="CM/PM Management"/>
    <x v="14"/>
    <x v="0"/>
    <x v="23"/>
    <x v="27"/>
    <x v="97"/>
    <x v="326"/>
    <s v="2025/26"/>
    <m/>
    <x v="191"/>
    <n v="0"/>
    <n v="375"/>
    <s v="189383"/>
    <d v="2026-04-22T00:00:00"/>
    <s v="000000022709177"/>
    <n v="375"/>
    <s v="03-123988"/>
    <m/>
    <s v="21.0"/>
    <s v="00036.0"/>
    <s v="91001"/>
    <s v="85000"/>
    <n v="5800"/>
    <n v="9021101"/>
    <n v="4.2739913380442215E-4"/>
    <s v="Construction management services for Baldwin  - phase B (All sites, except for the 4 high schools).  Addendum to PO1-22*334, PO2W-22*862, PO2W-24*890, &amp; PO2W-25*3772.  JVER 26*306"/>
    <s v="Baldwin-3-21st Century classroom"/>
  </r>
  <r>
    <s v="California-21st Century classroom-CM/PM Management"/>
    <n v="3"/>
    <s v="CM/PM Management"/>
    <x v="15"/>
    <x v="0"/>
    <x v="23"/>
    <x v="27"/>
    <x v="97"/>
    <x v="326"/>
    <s v="2025/26"/>
    <m/>
    <x v="191"/>
    <n v="0"/>
    <n v="450"/>
    <s v="189383"/>
    <d v="2026-04-22T00:00:00"/>
    <s v="000000022709177"/>
    <n v="450"/>
    <s v="03-123989"/>
    <m/>
    <s v="21.0"/>
    <s v="00036.0"/>
    <s v="91001"/>
    <s v="85000"/>
    <n v="5800"/>
    <n v="9041101"/>
    <n v="5.1287896056530658E-4"/>
    <s v="Construction management services for California - phase B (All sites, except for the 4 high schools).  Addendum to PO1-22*334, PO2W-22*862, PO2W-24*890, &amp; PO2W-25*3772.  JVER 26*306"/>
    <s v="California-3-21st Century classroom"/>
  </r>
  <r>
    <s v="Fairgrove-21st Century classroom-CM/PM Management"/>
    <n v="4"/>
    <s v="CM/PM Management"/>
    <x v="20"/>
    <x v="0"/>
    <x v="23"/>
    <x v="27"/>
    <x v="97"/>
    <x v="326"/>
    <s v="2025/26"/>
    <m/>
    <x v="191"/>
    <n v="0"/>
    <n v="1970"/>
    <s v="189383"/>
    <d v="2026-04-22T00:00:00"/>
    <s v="000000022709177"/>
    <n v="1970"/>
    <s v="03-124582"/>
    <m/>
    <s v="21.0"/>
    <s v="00036.0"/>
    <s v="91001"/>
    <s v="85000"/>
    <n v="5800"/>
    <n v="9091101"/>
    <n v="2.2452701162525646E-3"/>
    <s v="Construction management services for Fairgrove - phase B (All sites, except for the 4 high schools).  Addendum to PO1-22*334, PO2W-22*862, PO2W-24*890, &amp; PO2W-25*3772.  JVER 26*306"/>
    <s v="Fairgrove-4-21st Century classroom"/>
  </r>
  <r>
    <s v="Grazide-21st Century classroom-CM/PM Management"/>
    <n v="3"/>
    <s v="CM/PM Management"/>
    <x v="16"/>
    <x v="0"/>
    <x v="23"/>
    <x v="27"/>
    <x v="97"/>
    <x v="326"/>
    <s v="2025/26"/>
    <m/>
    <x v="191"/>
    <n v="0"/>
    <n v="2045"/>
    <s v="189383"/>
    <d v="2026-04-22T00:00:00"/>
    <s v="000000022709177"/>
    <n v="2045"/>
    <s v="03-124133"/>
    <m/>
    <s v="21.0"/>
    <s v="00036.0"/>
    <s v="91001"/>
    <s v="85000"/>
    <n v="5800"/>
    <n v="9131101"/>
    <n v="2.330749943013449E-3"/>
    <s v="Construction management services for Grazide - phase B (All sites, except for the 4 high schools).  Addendum to PO1-22*334, PO2W-22*862, PO2W-24*890, &amp; PO2W-25*3772.  JVER 26*306"/>
    <s v="Grazide-3-21st Century classroom"/>
  </r>
  <r>
    <s v="Kwis-21st Century classroom-CM/PM Management"/>
    <n v="7"/>
    <s v="CM/PM Management"/>
    <x v="17"/>
    <x v="0"/>
    <x v="23"/>
    <x v="27"/>
    <x v="97"/>
    <x v="326"/>
    <s v="2025/26"/>
    <m/>
    <x v="191"/>
    <n v="0"/>
    <n v="2500"/>
    <s v="189383"/>
    <d v="2026-04-22T00:00:00"/>
    <s v="000000022709177"/>
    <n v="2500"/>
    <s v="03-124564"/>
    <m/>
    <s v="21.0"/>
    <s v="00036.0"/>
    <s v="91001"/>
    <s v="85000"/>
    <n v="5800"/>
    <n v="9161101"/>
    <n v="2.8493275586961475E-3"/>
    <s v="Construction management services for Kwis - phase B (All sites, except for the 4 high schools).  Addendum to PO1-22*334, PO2W-22*862, PO2W-24*890, &amp; PO2W-25*3772.  JVER 26*306"/>
    <s v="Kwis-7-21st Century classroom"/>
  </r>
  <r>
    <s v="Lassalette-21st Century classroom-CM/PM Management"/>
    <n v="6"/>
    <s v="CM/PM Management"/>
    <x v="18"/>
    <x v="0"/>
    <x v="23"/>
    <x v="27"/>
    <x v="97"/>
    <x v="326"/>
    <s v="2025/26"/>
    <m/>
    <x v="191"/>
    <n v="0"/>
    <n v="1915"/>
    <s v="189383"/>
    <d v="2026-04-22T00:00:00"/>
    <s v="000000022709177"/>
    <n v="1915"/>
    <s v="03-124576"/>
    <m/>
    <s v="21.0"/>
    <s v="00036.0"/>
    <s v="91001"/>
    <s v="85000"/>
    <n v="5800"/>
    <n v="9171101"/>
    <n v="2.1825849099612491E-3"/>
    <s v="Construction management services for Lassalette - phase B (All sites, except for the 4 high schools).  Addendum to PO1-22*334, PO2W-22*862, PO2W-24*890, &amp; PO2W-25*3772.  JVER 26*306"/>
    <s v="Lassalette-6-21st Century classroom"/>
  </r>
  <r>
    <s v="Los Molinos-21st Century classroom-CM/PM Management"/>
    <n v="4"/>
    <s v="CM/PM Management"/>
    <x v="7"/>
    <x v="0"/>
    <x v="23"/>
    <x v="27"/>
    <x v="97"/>
    <x v="326"/>
    <s v="2025/26"/>
    <m/>
    <x v="191"/>
    <n v="0"/>
    <n v="525"/>
    <s v="189383"/>
    <d v="2026-04-22T00:00:00"/>
    <s v="000000022709177"/>
    <n v="525"/>
    <s v="03-124134"/>
    <m/>
    <s v="21.0"/>
    <s v="00036.0"/>
    <s v="91001"/>
    <s v="85000"/>
    <n v="5800"/>
    <n v="9201101"/>
    <n v="5.9835878732619101E-4"/>
    <s v="Construction management services for Los Molinos - phase B (All sites, except for the 4 high schools).  Addendum to PO1-22*334, PO2W-22*862, PO2W-24*890, &amp; PO2W-25*3772.  JVER 26*306"/>
    <s v="Los Molinos-4-21st Century classroom"/>
  </r>
  <r>
    <s v="Orange Grove-21st Century classroom-CM/PM Management"/>
    <n v="3"/>
    <s v="CM/PM Management"/>
    <x v="26"/>
    <x v="0"/>
    <x v="23"/>
    <x v="27"/>
    <x v="97"/>
    <x v="326"/>
    <s v="2025/26"/>
    <m/>
    <x v="191"/>
    <n v="0"/>
    <n v="9245"/>
    <s v="189383"/>
    <d v="2026-04-22T00:00:00"/>
    <s v="000000022709177"/>
    <n v="9245"/>
    <m/>
    <m/>
    <s v="21.0"/>
    <s v="00036.0"/>
    <s v="91001"/>
    <s v="85000"/>
    <n v="5800"/>
    <n v="9251101"/>
    <n v="1.0536813312058354E-2"/>
    <s v="Construction management services for Orange Grove - phase B (All sites, except for the 4 high schools).  Addendum to PO1-22*334, PO2W-22*862, PO2W-24*890, &amp; PO2W-25*3772.  JVER 26*306"/>
    <s v="Orange Grove-3-21st Century classroom"/>
  </r>
  <r>
    <s v="Palm-21st Century classroom-CM/PM Management"/>
    <n v="6"/>
    <s v="CM/PM Management"/>
    <x v="21"/>
    <x v="0"/>
    <x v="23"/>
    <x v="27"/>
    <x v="97"/>
    <x v="326"/>
    <s v="2025/26"/>
    <m/>
    <x v="191"/>
    <n v="0"/>
    <n v="12705"/>
    <s v="189383"/>
    <d v="2026-04-22T00:00:00"/>
    <s v="000000022709177"/>
    <n v="12705"/>
    <s v="03-124706"/>
    <m/>
    <s v="21.0"/>
    <s v="00036.0"/>
    <s v="91001"/>
    <s v="85000"/>
    <n v="5800"/>
    <n v="9261101"/>
    <n v="1.4480282653293822E-2"/>
    <s v="Construction management services for Palm - phase B (All sites, except for the 4 high schools).  Addendum to PO1-22*334, PO2W-22*862, PO2W-24*890, &amp; PO2W-25*3772.  JVER 26*306"/>
    <s v="Palm-6-21st Century classroom"/>
  </r>
  <r>
    <s v="Sierra Vista-21st Century classroom-CM/PM Management"/>
    <n v="8"/>
    <s v="CM/PM Management"/>
    <x v="13"/>
    <x v="0"/>
    <x v="23"/>
    <x v="27"/>
    <x v="97"/>
    <x v="326"/>
    <s v="2025/26"/>
    <m/>
    <x v="191"/>
    <n v="0"/>
    <n v="1800"/>
    <s v="189383"/>
    <d v="2026-04-22T00:00:00"/>
    <s v="000000022709177"/>
    <n v="1800"/>
    <s v="03-124623"/>
    <m/>
    <s v="21.0"/>
    <s v="00036.0"/>
    <s v="91001"/>
    <s v="85000"/>
    <n v="5800"/>
    <n v="9281101"/>
    <n v="2.0515158422612263E-3"/>
    <s v="Construction management services for Sierra Vista - phase B (All sites, except for the 4 high schools).  Addendum to PO1-22*334, PO2W-22*862, PO2W-24*890, &amp; PO2W-25*3772.  JVER 26*306"/>
    <s v="Sierra Vista-8-21st Century classroom"/>
  </r>
  <r>
    <s v="Sparks ES-21st Century classroom-CM/PM Management"/>
    <n v="7"/>
    <s v="CM/PM Management"/>
    <x v="24"/>
    <x v="0"/>
    <x v="23"/>
    <x v="27"/>
    <x v="97"/>
    <x v="326"/>
    <s v="2025/26"/>
    <m/>
    <x v="191"/>
    <n v="0"/>
    <n v="13265"/>
    <s v="189383"/>
    <d v="2026-04-22T00:00:00"/>
    <s v="000000022709177"/>
    <n v="13265"/>
    <s v="03-124783"/>
    <m/>
    <s v="21.0"/>
    <s v="00036.0"/>
    <s v="91001"/>
    <s v="85000"/>
    <n v="5800"/>
    <n v="9291101"/>
    <n v="1.5118532026441759E-2"/>
    <s v="Construction management services for Sparks ES - phase B (All sites, except for the 4 high schools).  Addendum to PO1-22*334, PO2W-22*862, PO2W-24*890, &amp; PO2W-25*3772.  JVER 26*306"/>
    <s v="Sparks ES-7-21st Century classroom"/>
  </r>
  <r>
    <s v="Valinda-21st Century classroom-CM/PM Management"/>
    <n v="6"/>
    <s v="CM/PM Management"/>
    <x v="23"/>
    <x v="0"/>
    <x v="23"/>
    <x v="27"/>
    <x v="97"/>
    <x v="326"/>
    <s v="2025/26"/>
    <m/>
    <x v="191"/>
    <n v="0"/>
    <n v="11285"/>
    <s v="189383"/>
    <d v="2026-04-22T00:00:00"/>
    <s v="000000022709177"/>
    <n v="11285"/>
    <s v="03-124707"/>
    <m/>
    <s v="21.0"/>
    <s v="00036.0"/>
    <s v="91001"/>
    <s v="85000"/>
    <n v="5800"/>
    <n v="9341101"/>
    <n v="1.2861864599954411E-2"/>
    <s v="Construction management services for Valinda - phase B (All sites, except for the 4 high schools).  Addendum to PO1-22*334, PO2W-22*862, PO2W-24*890, &amp; PO2W-25*3772.  JVER 26*306"/>
    <s v="Valinda-6-21st Century classroom"/>
  </r>
  <r>
    <s v="Valley-21st Century classroom-CM/PM Management"/>
    <n v="8"/>
    <s v="CM/PM Management"/>
    <x v="27"/>
    <x v="0"/>
    <x v="23"/>
    <x v="27"/>
    <x v="97"/>
    <x v="326"/>
    <s v="2025/26"/>
    <m/>
    <x v="191"/>
    <n v="0"/>
    <n v="6245"/>
    <s v="189383"/>
    <d v="2026-04-22T00:00:00"/>
    <s v="000000022709177"/>
    <n v="6245"/>
    <s v="03-124791"/>
    <m/>
    <s v="21.0"/>
    <s v="00036.0"/>
    <s v="91001"/>
    <s v="85000"/>
    <n v="5800"/>
    <n v="9441101"/>
    <n v="7.1176202416229767E-3"/>
    <s v="Construction management services for Valley - phase B (All sites, except for the 4 high schools).  Addendum to PO1-22*334, PO2W-22*862, PO2W-24*890, &amp; PO2W-25*3772.  JVER 26*306"/>
    <s v="Valley-8-21st Century classroom"/>
  </r>
  <r>
    <s v="Wing Lane-21st Century classroom-CM/PM Management"/>
    <n v="9"/>
    <s v="CM/PM Management"/>
    <x v="22"/>
    <x v="0"/>
    <x v="23"/>
    <x v="27"/>
    <x v="97"/>
    <x v="326"/>
    <s v="2025/26"/>
    <m/>
    <x v="191"/>
    <n v="0"/>
    <n v="7970"/>
    <s v="189383"/>
    <d v="2026-04-22T00:00:00"/>
    <s v="000000022709177"/>
    <n v="7970"/>
    <s v="03-124792"/>
    <m/>
    <s v="21.0"/>
    <s v="00036.0"/>
    <s v="91001"/>
    <s v="85000"/>
    <n v="5800"/>
    <n v="9371101"/>
    <n v="9.0836562571233181E-3"/>
    <s v="Construction management services for Wing Lane - phase B (All sites, except for the 4 high schools).  Addendum to PO1-22*334, PO2W-22*862, PO2W-24*890, &amp; PO2W-25*3772.  JVER 26*306"/>
    <s v="Wing Lane-9-21st Century classroom"/>
  </r>
  <r>
    <s v="Sparks MS-21st Century classroom-CM/PM Management"/>
    <n v="2"/>
    <s v="CM/PM Management"/>
    <x v="9"/>
    <x v="0"/>
    <x v="23"/>
    <x v="27"/>
    <x v="97"/>
    <x v="326"/>
    <s v="2025/26"/>
    <m/>
    <x v="191"/>
    <n v="0"/>
    <n v="7780"/>
    <s v="189383"/>
    <d v="2026-04-22T00:00:00"/>
    <s v="000000022709177"/>
    <n v="7780"/>
    <s v="03-121296"/>
    <m/>
    <s v="21.0"/>
    <s v="00036.0"/>
    <s v="91001"/>
    <s v="85000"/>
    <n v="5800"/>
    <n v="9301101"/>
    <n v="8.8671073626624113E-3"/>
    <s v="Construction management services for Sparks MS - phase B (All sites, except for the 4 high schools).  Addendum to PO1-22*334, PO2W-22*862, PO2W-24*890, &amp; PO2W-25*3772.  JVER 26*306"/>
    <s v="Sparks MS-2-21st Century classroom"/>
  </r>
  <r>
    <s v="Valley-21st Century classroom-CM/PM Management"/>
    <n v="8"/>
    <s v="CM/PM Management"/>
    <x v="27"/>
    <x v="0"/>
    <x v="23"/>
    <x v="27"/>
    <x v="97"/>
    <x v="326"/>
    <s v="2025/26"/>
    <m/>
    <x v="191"/>
    <n v="0"/>
    <n v="600"/>
    <s v="189383"/>
    <d v="2026-04-22T00:00:00"/>
    <s v="000000022709177"/>
    <n v="600"/>
    <s v="03-124791"/>
    <m/>
    <s v="21.0"/>
    <s v="00036.0"/>
    <s v="91001"/>
    <s v="85000"/>
    <n v="5800"/>
    <n v="9441101"/>
    <n v="6.8383861408707544E-4"/>
    <s v="Construction management services for Valley - phase B (All sites, except for the 4 high schools).  Addendum to PO1-22*334, PO2W-22*862, PO2W-24*890, &amp; PO2W-25*3772.  JVER 26*306"/>
    <s v="Valley-8-21st Century classroom"/>
  </r>
  <r>
    <s v="Baldwin-21st Century classroom-CM/PM Management"/>
    <n v="3"/>
    <s v="CM/PM Management"/>
    <x v="14"/>
    <x v="0"/>
    <x v="23"/>
    <x v="27"/>
    <x v="97"/>
    <x v="67"/>
    <s v="2025/26"/>
    <m/>
    <x v="191"/>
    <n v="0"/>
    <n v="75"/>
    <s v="191458"/>
    <d v="2026-06-01T00:00:00"/>
    <s v="000000022775650"/>
    <n v="75"/>
    <s v="03-123988"/>
    <m/>
    <s v="21.0"/>
    <s v="00036.0"/>
    <s v="91001"/>
    <s v="85000"/>
    <n v="5800"/>
    <n v="9021101"/>
    <n v="8.547982676088443E-5"/>
    <s v="Construction management services for Baldwin  - phase B (All sites, except for the 4 high schools).  Addendum to PO1-22*334, PO2W-22*862, PO2W-24*890, &amp; PO2W-25*3772.  JVER 26*306"/>
    <s v="Baldwin-3-21st Century classroom"/>
  </r>
  <r>
    <s v="California-21st Century classroom-CM/PM Management"/>
    <n v="3"/>
    <s v="CM/PM Management"/>
    <x v="15"/>
    <x v="0"/>
    <x v="23"/>
    <x v="27"/>
    <x v="97"/>
    <x v="67"/>
    <s v="2025/26"/>
    <m/>
    <x v="191"/>
    <n v="0"/>
    <n v="235"/>
    <s v="191458"/>
    <d v="2026-06-01T00:00:00"/>
    <s v="000000022775650"/>
    <n v="235"/>
    <s v="03-123989"/>
    <m/>
    <s v="21.0"/>
    <s v="00036.0"/>
    <s v="91001"/>
    <s v="85000"/>
    <n v="5800"/>
    <n v="9041101"/>
    <n v="2.6783679051743789E-4"/>
    <s v="Construction management services for California - phase B (All sites, except for the 4 high schools).  Addendum to PO1-22*334, PO2W-22*862, PO2W-24*890, &amp; PO2W-25*3772.  JVER 26*306"/>
    <s v="California-3-21st Century classroom"/>
  </r>
  <r>
    <s v="Fairgrove-21st Century classroom-CM/PM Management"/>
    <n v="4"/>
    <s v="CM/PM Management"/>
    <x v="20"/>
    <x v="0"/>
    <x v="23"/>
    <x v="27"/>
    <x v="97"/>
    <x v="67"/>
    <s v="2025/26"/>
    <m/>
    <x v="191"/>
    <n v="0"/>
    <n v="855"/>
    <s v="191458"/>
    <d v="2026-06-01T00:00:00"/>
    <s v="000000022775650"/>
    <n v="855"/>
    <s v="03-124582"/>
    <m/>
    <s v="21.0"/>
    <s v="00036.0"/>
    <s v="91001"/>
    <s v="85000"/>
    <n v="5800"/>
    <n v="9091101"/>
    <n v="9.7447002507408253E-4"/>
    <s v="Construction management services for Fairgrove - phase B (All sites, except for the 4 high schools).  Addendum to PO1-22*334, PO2W-22*862, PO2W-24*890, &amp; PO2W-25*3772.  JVER 26*306"/>
    <s v="Fairgrove-4-21st Century classroom"/>
  </r>
  <r>
    <s v="Grazide-21st Century classroom-CM/PM Management"/>
    <n v="3"/>
    <s v="CM/PM Management"/>
    <x v="16"/>
    <x v="0"/>
    <x v="23"/>
    <x v="27"/>
    <x v="97"/>
    <x v="67"/>
    <s v="2025/26"/>
    <m/>
    <x v="191"/>
    <n v="0"/>
    <n v="555"/>
    <s v="191458"/>
    <d v="2026-06-01T00:00:00"/>
    <s v="000000022775650"/>
    <n v="555"/>
    <s v="03-124133"/>
    <m/>
    <s v="21.0"/>
    <s v="00036.0"/>
    <s v="91001"/>
    <s v="85000"/>
    <n v="5800"/>
    <n v="9131101"/>
    <n v="6.3255071803054481E-4"/>
    <s v="Construction management services for Grazide - phase B (All sites, except for the 4 high schools).  Addendum to PO1-22*334, PO2W-22*862, PO2W-24*890, &amp; PO2W-25*3772.  JVER 26*306"/>
    <s v="Grazide-3-21st Century classroom"/>
  </r>
  <r>
    <s v="Kwis-21st Century classroom-CM/PM Management"/>
    <n v="7"/>
    <s v="CM/PM Management"/>
    <x v="17"/>
    <x v="0"/>
    <x v="23"/>
    <x v="27"/>
    <x v="97"/>
    <x v="67"/>
    <s v="2025/26"/>
    <m/>
    <x v="191"/>
    <n v="0"/>
    <n v="6030"/>
    <s v="191458"/>
    <d v="2026-06-01T00:00:00"/>
    <s v="000000022775650"/>
    <n v="6030"/>
    <s v="03-124564"/>
    <m/>
    <s v="21.0"/>
    <s v="00036.0"/>
    <s v="91001"/>
    <s v="85000"/>
    <n v="5800"/>
    <n v="9161101"/>
    <n v="6.8725780715751085E-3"/>
    <s v="Construction management services for Kwis - phase B (All sites, except for the 4 high schools).  Addendum to PO1-22*334, PO2W-22*862, PO2W-24*890, &amp; PO2W-25*3772.  JVER 26*306"/>
    <s v="Kwis-7-21st Century classroom"/>
  </r>
  <r>
    <s v="Lassalette-21st Century classroom-CM/PM Management"/>
    <n v="6"/>
    <s v="CM/PM Management"/>
    <x v="18"/>
    <x v="0"/>
    <x v="23"/>
    <x v="27"/>
    <x v="97"/>
    <x v="67"/>
    <s v="2025/26"/>
    <m/>
    <x v="191"/>
    <n v="0"/>
    <n v="715"/>
    <s v="191458"/>
    <d v="2026-06-01T00:00:00"/>
    <s v="000000022775650"/>
    <n v="715"/>
    <s v="03-124576"/>
    <m/>
    <s v="21.0"/>
    <s v="00036.0"/>
    <s v="91001"/>
    <s v="85000"/>
    <n v="5800"/>
    <n v="9171101"/>
    <n v="8.1490768178709826E-4"/>
    <s v="Construction management services for Lassalette - phase B (All sites, except for the 4 high schools).  Addendum to PO1-22*334, PO2W-22*862, PO2W-24*890, &amp; PO2W-25*3772.  JVER 26*306"/>
    <s v="Lassalette-6-21st Century classroom"/>
  </r>
  <r>
    <s v="Los Molinos-21st Century classroom-CM/PM Management"/>
    <n v="4"/>
    <s v="CM/PM Management"/>
    <x v="7"/>
    <x v="0"/>
    <x v="23"/>
    <x v="27"/>
    <x v="97"/>
    <x v="67"/>
    <s v="2025/26"/>
    <m/>
    <x v="191"/>
    <n v="0"/>
    <n v="75"/>
    <s v="191458"/>
    <d v="2026-06-01T00:00:00"/>
    <s v="000000022775650"/>
    <n v="75"/>
    <s v="03-124134"/>
    <m/>
    <s v="21.0"/>
    <s v="00036.0"/>
    <s v="91001"/>
    <s v="85000"/>
    <n v="5800"/>
    <n v="9201101"/>
    <n v="8.547982676088443E-5"/>
    <s v="Construction management services for Los Molinos - phase B (All sites, except for the 4 high schools).  Addendum to PO1-22*334, PO2W-22*862, PO2W-24*890, &amp; PO2W-25*3772.  JVER 26*306"/>
    <s v="Los Molinos-4-21st Century classroom"/>
  </r>
  <r>
    <s v="Orange Grove-21st Century classroom-CM/PM Management"/>
    <n v="3"/>
    <s v="CM/PM Management"/>
    <x v="26"/>
    <x v="0"/>
    <x v="23"/>
    <x v="27"/>
    <x v="97"/>
    <x v="67"/>
    <s v="2025/26"/>
    <m/>
    <x v="191"/>
    <n v="0"/>
    <n v="8390"/>
    <s v="191458"/>
    <d v="2026-06-01T00:00:00"/>
    <s v="000000022775650"/>
    <n v="8390"/>
    <m/>
    <m/>
    <s v="21.0"/>
    <s v="00036.0"/>
    <s v="91001"/>
    <s v="85000"/>
    <n v="5800"/>
    <n v="9251101"/>
    <n v="9.5623432869842723E-3"/>
    <s v="Construction management services for Orange Grove - phase B (All sites, except for the 4 high schools).  Addendum to PO1-22*334, PO2W-22*862, PO2W-24*890, &amp; PO2W-25*3772.  JVER 26*306"/>
    <s v="Orange Grove-3-21st Century classroom"/>
  </r>
  <r>
    <s v="Palm-21st Century classroom-CM/PM Management"/>
    <n v="6"/>
    <s v="CM/PM Management"/>
    <x v="21"/>
    <x v="0"/>
    <x v="23"/>
    <x v="27"/>
    <x v="97"/>
    <x v="67"/>
    <s v="2025/26"/>
    <m/>
    <x v="191"/>
    <n v="0"/>
    <n v="25880"/>
    <s v="191458"/>
    <d v="2026-06-01T00:00:00"/>
    <s v="000000022775650"/>
    <n v="25880"/>
    <s v="03-124706"/>
    <m/>
    <s v="21.0"/>
    <s v="00036.0"/>
    <s v="91001"/>
    <s v="85000"/>
    <n v="5800"/>
    <n v="9261101"/>
    <n v="2.9496238887622522E-2"/>
    <s v="Construction management services for Palm - phase B (All sites, except for the 4 high schools).  Addendum to PO1-22*334, PO2W-22*862, PO2W-24*890, &amp; PO2W-25*3772.  JVER 26*306"/>
    <s v="Palm-6-21st Century classroom"/>
  </r>
  <r>
    <s v="Sierra Vista-21st Century classroom-CM/PM Management"/>
    <n v="8"/>
    <s v="CM/PM Management"/>
    <x v="13"/>
    <x v="0"/>
    <x v="23"/>
    <x v="27"/>
    <x v="97"/>
    <x v="67"/>
    <s v="2025/26"/>
    <m/>
    <x v="191"/>
    <n v="0"/>
    <n v="900"/>
    <s v="191458"/>
    <d v="2026-06-01T00:00:00"/>
    <s v="000000022775650"/>
    <n v="900"/>
    <s v="03-124623"/>
    <m/>
    <s v="21.0"/>
    <s v="00036.0"/>
    <s v="91001"/>
    <s v="85000"/>
    <n v="5800"/>
    <n v="9281101"/>
    <n v="1.0257579211306132E-3"/>
    <s v="Construction management services for Sierra Vista - phase B (All sites, except for the 4 high schools).  Addendum to PO1-22*334, PO2W-22*862, PO2W-24*890, &amp; PO2W-25*3772.  JVER 26*306"/>
    <s v="Sierra Vista-8-21st Century classroom"/>
  </r>
  <r>
    <s v="Sparks ES-21st Century classroom-CM/PM Management"/>
    <n v="7"/>
    <s v="CM/PM Management"/>
    <x v="24"/>
    <x v="0"/>
    <x v="23"/>
    <x v="27"/>
    <x v="97"/>
    <x v="67"/>
    <s v="2025/26"/>
    <m/>
    <x v="191"/>
    <n v="0"/>
    <n v="1220"/>
    <s v="191458"/>
    <d v="2026-06-01T00:00:00"/>
    <s v="000000022775650"/>
    <n v="1220"/>
    <s v="03-124783"/>
    <m/>
    <s v="21.0"/>
    <s v="00036.0"/>
    <s v="91001"/>
    <s v="85000"/>
    <n v="5800"/>
    <n v="9291101"/>
    <n v="1.3904718486437201E-3"/>
    <s v="Construction management services for Sparks ES - phase B (All sites, except for the 4 high schools).  Addendum to PO1-22*334, PO2W-22*862, PO2W-24*890, &amp; PO2W-25*3772.  JVER 26*306"/>
    <s v="Sparks ES-7-21st Century classroom"/>
  </r>
  <r>
    <s v="Valinda-21st Century classroom-CM/PM Management"/>
    <n v="6"/>
    <s v="CM/PM Management"/>
    <x v="23"/>
    <x v="0"/>
    <x v="23"/>
    <x v="27"/>
    <x v="97"/>
    <x v="67"/>
    <s v="2025/26"/>
    <m/>
    <x v="191"/>
    <n v="0"/>
    <n v="2640"/>
    <s v="191458"/>
    <d v="2026-06-01T00:00:00"/>
    <s v="000000022775650"/>
    <n v="2640"/>
    <s v="03-124707"/>
    <m/>
    <s v="21.0"/>
    <s v="00036.0"/>
    <s v="91001"/>
    <s v="85000"/>
    <n v="5800"/>
    <n v="9341101"/>
    <n v="3.0088899019831321E-3"/>
    <s v="Construction management services for Valinda - phase B (All sites, except for the 4 high schools).  Addendum to PO1-22*334, PO2W-22*862, PO2W-24*890, &amp; PO2W-25*3772.  JVER 26*306"/>
    <s v="Valinda-6-21st Century classroom"/>
  </r>
  <r>
    <s v="Valley-21st Century classroom-CM/PM Management"/>
    <n v="8"/>
    <s v="CM/PM Management"/>
    <x v="27"/>
    <x v="0"/>
    <x v="23"/>
    <x v="27"/>
    <x v="97"/>
    <x v="67"/>
    <s v="2025/26"/>
    <m/>
    <x v="191"/>
    <n v="0"/>
    <n v="10900"/>
    <s v="191458"/>
    <d v="2026-06-01T00:00:00"/>
    <s v="000000022775650"/>
    <n v="10900"/>
    <s v="03-124791"/>
    <m/>
    <s v="21.0"/>
    <s v="00036.0"/>
    <s v="91001"/>
    <s v="85000"/>
    <n v="5800"/>
    <n v="9441101"/>
    <n v="1.2423068155915203E-2"/>
    <s v="Construction management services for Valley - phase B (All sites, except for the 4 high schools).  Addendum to PO1-22*334, PO2W-22*862, PO2W-24*890, &amp; PO2W-25*3772.  JVER 26*306"/>
    <s v="Valley-8-21st Century classroom"/>
  </r>
  <r>
    <s v="Wing Lane-21st Century classroom-CM/PM Management"/>
    <n v="9"/>
    <s v="CM/PM Management"/>
    <x v="22"/>
    <x v="0"/>
    <x v="23"/>
    <x v="27"/>
    <x v="97"/>
    <x v="67"/>
    <s v="2025/26"/>
    <m/>
    <x v="191"/>
    <n v="0"/>
    <n v="3030"/>
    <s v="191458"/>
    <d v="2026-06-01T00:00:00"/>
    <s v="000000022775650"/>
    <n v="3030"/>
    <s v="03-124792"/>
    <m/>
    <s v="21.0"/>
    <s v="00036.0"/>
    <s v="91001"/>
    <s v="85000"/>
    <n v="5800"/>
    <n v="9371101"/>
    <n v="3.4533850011397309E-3"/>
    <s v="Construction management services for Wing Lane - phase B (All sites, except for the 4 high schools).  Addendum to PO1-22*334, PO2W-22*862, PO2W-24*890, &amp; PO2W-25*3772.  JVER 26*306"/>
    <s v="Wing Lane-9-21st Century classroom"/>
  </r>
  <r>
    <s v="Sparks MS-21st Century classroom-CM/PM Management"/>
    <n v="2"/>
    <s v="CM/PM Management"/>
    <x v="9"/>
    <x v="0"/>
    <x v="23"/>
    <x v="27"/>
    <x v="97"/>
    <x v="67"/>
    <s v="2025/26"/>
    <m/>
    <x v="191"/>
    <n v="0"/>
    <n v="8900"/>
    <s v="191458"/>
    <d v="2026-06-01T00:00:00"/>
    <s v="000000022775650"/>
    <n v="8900"/>
    <s v="03-121296"/>
    <m/>
    <s v="21.0"/>
    <s v="00036.0"/>
    <s v="91001"/>
    <s v="85000"/>
    <n v="5800"/>
    <n v="9301101"/>
    <n v="1.0143606108958286E-2"/>
    <s v="Construction management services for Sparks MS - phase B (All sites, except for the 4 high schools).  Addendum to PO1-22*334, PO2W-22*862, PO2W-24*890, &amp; PO2W-25*3772.  JVER 26*306"/>
    <s v="Sparks MS-2-21st Century classroom"/>
  </r>
  <r>
    <s v="Baldwin-21st Century classroom-CM/PM Management"/>
    <n v="3"/>
    <s v="CM/PM Management"/>
    <x v="14"/>
    <x v="0"/>
    <x v="23"/>
    <x v="27"/>
    <x v="97"/>
    <x v="35"/>
    <s v="2025/26"/>
    <m/>
    <x v="191"/>
    <n v="0"/>
    <n v="1315"/>
    <s v="193455"/>
    <d v="2026-06-30T00:00:00"/>
    <s v="000000022828288"/>
    <n v="1315"/>
    <s v="03-123988"/>
    <m/>
    <s v="21.0"/>
    <s v="00036.0"/>
    <s v="91001"/>
    <s v="85000"/>
    <n v="5800"/>
    <n v="9021101"/>
    <n v="1.4987462958741737E-3"/>
    <s v="Construction management services for Baldwin  - phase B (All sites, except for the 4 high schools).  Addendum to PO1-22*334, PO2W-22*862, PO2W-24*890, &amp; PO2W-25*3772.  JVER 26*306"/>
    <s v="Baldwin-3-21st Century classroom"/>
  </r>
  <r>
    <s v="California-21st Century classroom-CM/PM Management"/>
    <n v="3"/>
    <s v="CM/PM Management"/>
    <x v="15"/>
    <x v="0"/>
    <x v="23"/>
    <x v="27"/>
    <x v="97"/>
    <x v="35"/>
    <s v="2025/26"/>
    <m/>
    <x v="191"/>
    <n v="0"/>
    <n v="1315"/>
    <s v="193455"/>
    <d v="2026-06-30T00:00:00"/>
    <s v="000000022828288"/>
    <n v="1315"/>
    <s v="03-123989"/>
    <m/>
    <s v="21.0"/>
    <s v="00036.0"/>
    <s v="91001"/>
    <s v="85000"/>
    <n v="5800"/>
    <n v="9041101"/>
    <n v="1.4987462958741737E-3"/>
    <s v="Construction management services for California - phase B (All sites, except for the 4 high schools).  Addendum to PO1-22*334, PO2W-22*862, PO2W-24*890, &amp; PO2W-25*3772.  JVER 26*306"/>
    <s v="California-3-21st Century classroom"/>
  </r>
  <r>
    <s v="Fairgrove-21st Century classroom-CM/PM Management"/>
    <n v="4"/>
    <s v="CM/PM Management"/>
    <x v="20"/>
    <x v="0"/>
    <x v="23"/>
    <x v="27"/>
    <x v="97"/>
    <x v="35"/>
    <s v="2025/26"/>
    <m/>
    <x v="191"/>
    <n v="0"/>
    <n v="1302.5"/>
    <s v="193455"/>
    <d v="2026-06-30T00:00:00"/>
    <s v="000000022828288"/>
    <n v="1302.5"/>
    <s v="03-124582"/>
    <m/>
    <s v="21.0"/>
    <s v="00036.0"/>
    <s v="91001"/>
    <s v="85000"/>
    <n v="5800"/>
    <n v="9091101"/>
    <n v="1.484499658080693E-3"/>
    <s v="Construction management services for Fairgrove - phase B (All sites, except for the 4 high schools).  Addendum to PO1-22*334, PO2W-22*862, PO2W-24*890, &amp; PO2W-25*3772.  JVER 26*306"/>
    <s v="Fairgrove-4-21st Century classroom"/>
  </r>
  <r>
    <s v="Grazide-21st Century classroom-CM/PM Management"/>
    <n v="3"/>
    <s v="CM/PM Management"/>
    <x v="16"/>
    <x v="0"/>
    <x v="23"/>
    <x v="27"/>
    <x v="97"/>
    <x v="35"/>
    <s v="2025/26"/>
    <m/>
    <x v="191"/>
    <n v="0"/>
    <n v="920"/>
    <s v="193455"/>
    <d v="2026-06-30T00:00:00"/>
    <s v="000000022828288"/>
    <n v="920"/>
    <s v="03-124133"/>
    <m/>
    <s v="21.0"/>
    <s v="00036.0"/>
    <s v="91001"/>
    <s v="85000"/>
    <n v="5800"/>
    <n v="9131101"/>
    <n v="1.0485525416001824E-3"/>
    <s v="Construction management services for Grazide - phase B (All sites, except for the 4 high schools).  Addendum to PO1-22*334, PO2W-22*862, PO2W-24*890, &amp; PO2W-25*3772.  JVER 26*306"/>
    <s v="Grazide-3-21st Century classroom"/>
  </r>
  <r>
    <s v="Kwis-21st Century classroom-CM/PM Management"/>
    <n v="7"/>
    <s v="CM/PM Management"/>
    <x v="17"/>
    <x v="0"/>
    <x v="23"/>
    <x v="27"/>
    <x v="97"/>
    <x v="35"/>
    <s v="2025/26"/>
    <m/>
    <x v="191"/>
    <n v="0"/>
    <n v="2440"/>
    <s v="193455"/>
    <d v="2026-06-30T00:00:00"/>
    <s v="000000022828288"/>
    <n v="2440"/>
    <s v="03-124564"/>
    <m/>
    <s v="21.0"/>
    <s v="00036.0"/>
    <s v="91001"/>
    <s v="85000"/>
    <n v="5800"/>
    <n v="9161101"/>
    <n v="2.7809436972874402E-3"/>
    <s v="Construction management services for Kwis - phase B (All sites, except for the 4 high schools).  Addendum to PO1-22*334, PO2W-22*862, PO2W-24*890, &amp; PO2W-25*3772.  JVER 26*306"/>
    <s v="Kwis-7-21st Century classroom"/>
  </r>
  <r>
    <s v="Lassalette-21st Century classroom-CM/PM Management"/>
    <n v="6"/>
    <s v="CM/PM Management"/>
    <x v="18"/>
    <x v="0"/>
    <x v="23"/>
    <x v="27"/>
    <x v="97"/>
    <x v="35"/>
    <s v="2025/26"/>
    <m/>
    <x v="191"/>
    <n v="0"/>
    <n v="1880"/>
    <s v="193455"/>
    <d v="2026-06-30T00:00:00"/>
    <s v="000000022828288"/>
    <n v="1880"/>
    <s v="03-124576"/>
    <m/>
    <s v="21.0"/>
    <s v="00036.0"/>
    <s v="91001"/>
    <s v="85000"/>
    <n v="5800"/>
    <n v="9171101"/>
    <n v="2.1426943241395031E-3"/>
    <s v="Construction management services for Lassalette - phase B (All sites, except for the 4 high schools).  Addendum to PO1-22*334, PO2W-22*862, PO2W-24*890, &amp; PO2W-25*3772.  JVER 26*306"/>
    <s v="Lassalette-6-21st Century classroom"/>
  </r>
  <r>
    <s v="Los Molinos-21st Century classroom-CM/PM Management"/>
    <n v="4"/>
    <s v="CM/PM Management"/>
    <x v="7"/>
    <x v="0"/>
    <x v="23"/>
    <x v="27"/>
    <x v="97"/>
    <x v="35"/>
    <s v="2025/26"/>
    <m/>
    <x v="191"/>
    <n v="0"/>
    <n v="1365"/>
    <s v="193455"/>
    <d v="2026-06-30T00:00:00"/>
    <s v="000000022828288"/>
    <n v="1365"/>
    <s v="03-124134"/>
    <m/>
    <s v="21.0"/>
    <s v="00036.0"/>
    <s v="91001"/>
    <s v="85000"/>
    <n v="5800"/>
    <n v="9201101"/>
    <n v="1.5557328470480966E-3"/>
    <s v="Construction management services for Los Molinos - phase B (All sites, except for the 4 high schools).  Addendum to PO1-22*334, PO2W-22*862, PO2W-24*890, &amp; PO2W-25*3772.  JVER 26*306"/>
    <s v="Los Molinos-4-21st Century classroom"/>
  </r>
  <r>
    <s v="Orange Grove-21st Century classroom-CM/PM Management"/>
    <n v="3"/>
    <s v="CM/PM Management"/>
    <x v="26"/>
    <x v="0"/>
    <x v="23"/>
    <x v="27"/>
    <x v="97"/>
    <x v="35"/>
    <s v="2025/26"/>
    <m/>
    <x v="191"/>
    <n v="0"/>
    <n v="14790"/>
    <s v="193455"/>
    <d v="2026-06-30T00:00:00"/>
    <s v="000000022828288"/>
    <n v="14790"/>
    <m/>
    <m/>
    <s v="21.0"/>
    <s v="00036.0"/>
    <s v="91001"/>
    <s v="85000"/>
    <n v="5800"/>
    <n v="9251101"/>
    <n v="1.685662183724641E-2"/>
    <s v="Construction management services for Orange Grove - phase B (All sites, except for the 4 high schools).  Addendum to PO1-22*334, PO2W-22*862, PO2W-24*890, &amp; PO2W-25*3772.  JVER 26*306"/>
    <s v="Orange Grove-3-21st Century classroom"/>
  </r>
  <r>
    <s v="Palm-21st Century classroom-CM/PM Management"/>
    <n v="6"/>
    <s v="CM/PM Management"/>
    <x v="21"/>
    <x v="0"/>
    <x v="23"/>
    <x v="27"/>
    <x v="97"/>
    <x v="35"/>
    <s v="2025/26"/>
    <m/>
    <x v="191"/>
    <n v="0"/>
    <n v="21320"/>
    <s v="193455"/>
    <d v="2026-06-30T00:00:00"/>
    <s v="000000022828288"/>
    <n v="21320"/>
    <s v="03-124706"/>
    <m/>
    <s v="21.0"/>
    <s v="00036.0"/>
    <s v="91001"/>
    <s v="85000"/>
    <n v="5800"/>
    <n v="9261101"/>
    <n v="2.4299065420560748E-2"/>
    <s v="Construction management services for Palm - phase B (All sites, except for the 4 high schools).  Addendum to PO1-22*334, PO2W-22*862, PO2W-24*890, &amp; PO2W-25*3772.  JVER 26*306"/>
    <s v="Palm-6-21st Century classroom"/>
  </r>
  <r>
    <s v="Sierra Vista-21st Century classroom-CM/PM Management"/>
    <n v="8"/>
    <s v="CM/PM Management"/>
    <x v="13"/>
    <x v="0"/>
    <x v="23"/>
    <x v="27"/>
    <x v="97"/>
    <x v="35"/>
    <s v="2025/26"/>
    <m/>
    <x v="191"/>
    <n v="0"/>
    <n v="1500"/>
    <s v="193455"/>
    <d v="2026-06-30T00:00:00"/>
    <s v="000000022828288"/>
    <n v="1500"/>
    <s v="03-124623"/>
    <m/>
    <s v="21.0"/>
    <s v="00036.0"/>
    <s v="91001"/>
    <s v="85000"/>
    <n v="5800"/>
    <n v="9281101"/>
    <n v="1.7095965352176886E-3"/>
    <s v="Construction management services for Sierra Vista - phase B (All sites, except for the 4 high schools).  Addendum to PO1-22*334, PO2W-22*862, PO2W-24*890, &amp; PO2W-25*3772.  JVER 26*306"/>
    <s v="Sierra Vista-8-21st Century classroom"/>
  </r>
  <r>
    <s v="Sparks ES-21st Century classroom-CM/PM Management"/>
    <n v="7"/>
    <s v="CM/PM Management"/>
    <x v="24"/>
    <x v="0"/>
    <x v="23"/>
    <x v="27"/>
    <x v="97"/>
    <x v="35"/>
    <s v="2025/26"/>
    <m/>
    <x v="191"/>
    <n v="0"/>
    <n v="1380"/>
    <s v="193455"/>
    <d v="2026-06-30T00:00:00"/>
    <s v="000000022828288"/>
    <n v="1380"/>
    <s v="03-124783"/>
    <m/>
    <s v="21.0"/>
    <s v="00036.0"/>
    <s v="91001"/>
    <s v="85000"/>
    <n v="5800"/>
    <n v="9291101"/>
    <n v="1.5728288124002734E-3"/>
    <s v="Construction management services for Sparks ES - phase B (All sites, except for the 4 high schools).  Addendum to PO1-22*334, PO2W-22*862, PO2W-24*890, &amp; PO2W-25*3772.  JVER 26*306"/>
    <s v="Sparks ES-7-21st Century classroom"/>
  </r>
  <r>
    <s v="Valinda-21st Century classroom-CM/PM Management"/>
    <n v="6"/>
    <s v="CM/PM Management"/>
    <x v="23"/>
    <x v="0"/>
    <x v="23"/>
    <x v="27"/>
    <x v="97"/>
    <x v="35"/>
    <s v="2025/26"/>
    <m/>
    <x v="191"/>
    <n v="0"/>
    <n v="1080"/>
    <s v="193455"/>
    <d v="2026-06-30T00:00:00"/>
    <s v="000000022828288"/>
    <n v="1080"/>
    <s v="03-124707"/>
    <m/>
    <s v="21.0"/>
    <s v="00036.0"/>
    <s v="91001"/>
    <s v="85000"/>
    <n v="5800"/>
    <n v="9341101"/>
    <n v="1.2309095053567357E-3"/>
    <s v="Construction management services for Valinda - phase B (All sites, except for the 4 high schools).  Addendum to PO1-22*334, PO2W-22*862, PO2W-24*890, &amp; PO2W-25*3772.  JVER 26*306"/>
    <s v="Valinda-6-21st Century classroom"/>
  </r>
  <r>
    <s v="Valley-21st Century classroom-CM/PM Management"/>
    <n v="8"/>
    <s v="CM/PM Management"/>
    <x v="27"/>
    <x v="0"/>
    <x v="23"/>
    <x v="27"/>
    <x v="97"/>
    <x v="35"/>
    <s v="2025/26"/>
    <m/>
    <x v="191"/>
    <n v="0"/>
    <n v="12980"/>
    <s v="193455"/>
    <d v="2026-06-30T00:00:00"/>
    <s v="000000022828288"/>
    <n v="12980"/>
    <s v="03-124791"/>
    <m/>
    <s v="21.0"/>
    <s v="00036.0"/>
    <s v="91001"/>
    <s v="85000"/>
    <n v="5800"/>
    <n v="9441101"/>
    <n v="1.47937086847504E-2"/>
    <s v="Construction management services for Valley - phase B (All sites, except for the 4 high schools).  Addendum to PO1-22*334, PO2W-22*862, PO2W-24*890, &amp; PO2W-25*3772.  JVER 26*306"/>
    <s v="Valley-8-21st Century classroom"/>
  </r>
  <r>
    <s v="Wing Lane-21st Century classroom-CM/PM Management"/>
    <n v="9"/>
    <s v="CM/PM Management"/>
    <x v="22"/>
    <x v="0"/>
    <x v="23"/>
    <x v="27"/>
    <x v="97"/>
    <x v="35"/>
    <s v="2025/26"/>
    <m/>
    <x v="191"/>
    <n v="0"/>
    <n v="1070"/>
    <s v="193455"/>
    <d v="2026-06-30T00:00:00"/>
    <s v="000000022828288"/>
    <n v="1070"/>
    <s v="03-124792"/>
    <m/>
    <s v="21.0"/>
    <s v="00036.0"/>
    <s v="91001"/>
    <s v="85000"/>
    <n v="5800"/>
    <n v="9371101"/>
    <n v="1.2195121951219512E-3"/>
    <s v="Construction management services for Wing Lane - phase B (All sites, except for the 4 high schools).  Addendum to PO1-22*334, PO2W-22*862, PO2W-24*890, &amp; PO2W-25*3772.  JVER 26*306"/>
    <s v="Wing Lane-9-21st Century classroom"/>
  </r>
  <r>
    <s v="Sparks MS-21st Century classroom-CM/PM Management"/>
    <n v="2"/>
    <s v="CM/PM Management"/>
    <x v="9"/>
    <x v="0"/>
    <x v="23"/>
    <x v="27"/>
    <x v="97"/>
    <x v="35"/>
    <s v="2025/26"/>
    <m/>
    <x v="191"/>
    <n v="0"/>
    <n v="2960"/>
    <s v="193455"/>
    <d v="2026-06-30T00:00:00"/>
    <s v="000000022828288"/>
    <n v="2960"/>
    <s v="03-121296"/>
    <m/>
    <s v="21.0"/>
    <s v="00036.0"/>
    <s v="91001"/>
    <s v="85000"/>
    <n v="5800"/>
    <n v="9301101"/>
    <n v="3.3736038294962388E-3"/>
    <s v="Construction management services for Sparks MS - phase B (All sites, except for the 4 high schools).  Addendum to PO1-22*334, PO2W-22*862, PO2W-24*890, &amp; PO2W-25*3772.  JVER 26*306"/>
    <s v="Sparks MS-2-21st Century classroom"/>
  </r>
  <r>
    <s v="Baldwin-21st Century classroom-CM/PM Management"/>
    <n v="3"/>
    <s v="CM/PM Management"/>
    <x v="14"/>
    <x v="0"/>
    <x v="23"/>
    <x v="27"/>
    <x v="97"/>
    <x v="187"/>
    <s v="2025/26"/>
    <m/>
    <x v="191"/>
    <n v="0"/>
    <n v="1440"/>
    <s v="195690"/>
    <d v="2026-07-16T00:00:00"/>
    <s v="000000022856048"/>
    <n v="1440"/>
    <s v="03-123988"/>
    <m/>
    <s v="21.0"/>
    <s v="00036.0"/>
    <s v="91001"/>
    <s v="85000"/>
    <n v="5800"/>
    <n v="9021101"/>
    <n v="1.641212673808981E-3"/>
    <s v="Construction management services for Baldwin  - phase B (All sites, except for the 4 high schools).  Addendum to PO1-22*334, PO2W-22*862, PO2W-24*890, &amp; PO2W-25*3772.  JVER 26*306"/>
    <s v="Baldwin-3-21st Century classroom"/>
  </r>
  <r>
    <s v="California-21st Century classroom-CM/PM Management"/>
    <n v="3"/>
    <s v="CM/PM Management"/>
    <x v="15"/>
    <x v="0"/>
    <x v="23"/>
    <x v="27"/>
    <x v="97"/>
    <x v="187"/>
    <s v="2025/26"/>
    <m/>
    <x v="191"/>
    <n v="0"/>
    <n v="1360"/>
    <s v="195690"/>
    <d v="2026-07-16T00:00:00"/>
    <s v="000000022856048"/>
    <n v="1360"/>
    <s v="03-123989"/>
    <m/>
    <s v="21.0"/>
    <s v="00036.0"/>
    <s v="91001"/>
    <s v="85000"/>
    <n v="5800"/>
    <n v="9041101"/>
    <n v="1.5500341919307044E-3"/>
    <s v="Construction management services for California - phase B (All sites, except for the 4 high schools).  Addendum to PO1-22*334, PO2W-22*862, PO2W-24*890, &amp; PO2W-25*3772.  JVER 26*306"/>
    <s v="California-3-21st Century classroom"/>
  </r>
  <r>
    <s v="Fairgrove-21st Century classroom-CM/PM Management"/>
    <n v="4"/>
    <s v="CM/PM Management"/>
    <x v="20"/>
    <x v="0"/>
    <x v="23"/>
    <x v="27"/>
    <x v="97"/>
    <x v="187"/>
    <s v="2025/26"/>
    <m/>
    <x v="191"/>
    <n v="0"/>
    <n v="4300"/>
    <s v="195690"/>
    <d v="2026-07-16T00:00:00"/>
    <s v="000000022856048"/>
    <n v="4300"/>
    <s v="03-124582"/>
    <m/>
    <s v="21.0"/>
    <s v="00036.0"/>
    <s v="91001"/>
    <s v="85000"/>
    <n v="5800"/>
    <n v="9091101"/>
    <n v="4.9008434009573743E-3"/>
    <s v="Construction management services for Fairgrove - phase B (All sites, except for the 4 high schools).  Addendum to PO1-22*334, PO2W-22*862, PO2W-24*890, &amp; PO2W-25*3772.  JVER 26*306"/>
    <s v="Fairgrove-4-21st Century classroom"/>
  </r>
  <r>
    <s v="Grazide-21st Century classroom-CM/PM Management"/>
    <n v="3"/>
    <s v="CM/PM Management"/>
    <x v="16"/>
    <x v="0"/>
    <x v="23"/>
    <x v="27"/>
    <x v="97"/>
    <x v="187"/>
    <s v="2025/26"/>
    <m/>
    <x v="191"/>
    <n v="0"/>
    <n v="1360"/>
    <s v="195690"/>
    <d v="2026-07-16T00:00:00"/>
    <s v="000000022856048"/>
    <n v="1360"/>
    <s v="03-124133"/>
    <m/>
    <s v="21.0"/>
    <s v="00036.0"/>
    <s v="91001"/>
    <s v="85000"/>
    <n v="5800"/>
    <n v="9131101"/>
    <n v="1.5500341919307044E-3"/>
    <s v="Construction management services for Grazide - phase B (All sites, except for the 4 high schools).  Addendum to PO1-22*334, PO2W-22*862, PO2W-24*890, &amp; PO2W-25*3772.  JVER 26*306"/>
    <s v="Grazide-3-21st Century classroom"/>
  </r>
  <r>
    <s v="Kwis-21st Century classroom-CM/PM Management"/>
    <n v="7"/>
    <s v="CM/PM Management"/>
    <x v="17"/>
    <x v="0"/>
    <x v="23"/>
    <x v="27"/>
    <x v="97"/>
    <x v="187"/>
    <s v="2025/26"/>
    <m/>
    <x v="191"/>
    <n v="0"/>
    <n v="1350"/>
    <s v="195690"/>
    <d v="2026-07-16T00:00:00"/>
    <s v="000000022856048"/>
    <n v="1350"/>
    <s v="03-124564"/>
    <m/>
    <s v="21.0"/>
    <s v="00036.0"/>
    <s v="91001"/>
    <s v="85000"/>
    <n v="5800"/>
    <n v="9161101"/>
    <n v="1.5386368816959197E-3"/>
    <s v="Construction management services for Kwis - phase B (All sites, except for the 4 high schools).  Addendum to PO1-22*334, PO2W-22*862, PO2W-24*890, &amp; PO2W-25*3772.  JVER 26*306"/>
    <s v="Kwis-7-21st Century classroom"/>
  </r>
  <r>
    <s v="Lassalette-21st Century classroom-CM/PM Management"/>
    <n v="6"/>
    <s v="CM/PM Management"/>
    <x v="18"/>
    <x v="0"/>
    <x v="23"/>
    <x v="27"/>
    <x v="97"/>
    <x v="187"/>
    <s v="2025/26"/>
    <m/>
    <x v="191"/>
    <n v="0"/>
    <n v="2150"/>
    <s v="195690"/>
    <d v="2026-07-16T00:00:00"/>
    <s v="000000022856048"/>
    <n v="2150"/>
    <s v="03-124576"/>
    <m/>
    <s v="21.0"/>
    <s v="00036.0"/>
    <s v="91001"/>
    <s v="85000"/>
    <n v="5800"/>
    <n v="9171101"/>
    <n v="2.4504217004786871E-3"/>
    <s v="Construction management services for Lassalette - phase B (All sites, except for the 4 high schools).  Addendum to PO1-22*334, PO2W-22*862, PO2W-24*890, &amp; PO2W-25*3772.  JVER 26*306"/>
    <s v="Lassalette-6-21st Century classroom"/>
  </r>
  <r>
    <s v="Los Molinos-21st Century classroom-CM/PM Management"/>
    <n v="4"/>
    <s v="CM/PM Management"/>
    <x v="7"/>
    <x v="0"/>
    <x v="23"/>
    <x v="27"/>
    <x v="97"/>
    <x v="187"/>
    <s v="2025/26"/>
    <m/>
    <x v="191"/>
    <n v="0"/>
    <n v="1600"/>
    <s v="195690"/>
    <d v="2026-07-16T00:00:00"/>
    <s v="000000022856048"/>
    <n v="1600"/>
    <s v="03-124134"/>
    <m/>
    <s v="21.0"/>
    <s v="00036.0"/>
    <s v="91001"/>
    <s v="85000"/>
    <n v="5800"/>
    <n v="9201101"/>
    <n v="1.8235696375655346E-3"/>
    <s v="Construction management services for Los Molinos - phase B (All sites, except for the 4 high schools).  Addendum to PO1-22*334, PO2W-22*862, PO2W-24*890, &amp; PO2W-25*3772.  JVER 26*306"/>
    <s v="Los Molinos-4-21st Century classroom"/>
  </r>
  <r>
    <s v="Orange Grove-21st Century classroom-CM/PM Management"/>
    <n v="3"/>
    <s v="CM/PM Management"/>
    <x v="26"/>
    <x v="0"/>
    <x v="23"/>
    <x v="27"/>
    <x v="97"/>
    <x v="187"/>
    <s v="2025/26"/>
    <m/>
    <x v="191"/>
    <n v="0"/>
    <n v="15240"/>
    <s v="195690"/>
    <d v="2026-07-16T00:00:00"/>
    <s v="000000022856048"/>
    <n v="15240"/>
    <m/>
    <m/>
    <s v="21.0"/>
    <s v="00036.0"/>
    <s v="91001"/>
    <s v="85000"/>
    <n v="5800"/>
    <n v="9251101"/>
    <n v="1.7369500797811716E-2"/>
    <s v="Construction management services for Orange Grove - phase B (All sites, except for the 4 high schools).  Addendum to PO1-22*334, PO2W-22*862, PO2W-24*890, &amp; PO2W-25*3772.  JVER 26*306"/>
    <s v="Orange Grove-3-21st Century classroom"/>
  </r>
  <r>
    <s v="Palm-21st Century classroom-CM/PM Management"/>
    <n v="6"/>
    <s v="CM/PM Management"/>
    <x v="21"/>
    <x v="0"/>
    <x v="23"/>
    <x v="27"/>
    <x v="97"/>
    <x v="187"/>
    <s v="2025/26"/>
    <m/>
    <x v="191"/>
    <n v="0"/>
    <n v="3590"/>
    <s v="195690"/>
    <d v="2026-07-16T00:00:00"/>
    <s v="000000022856048"/>
    <n v="3590"/>
    <s v="03-124706"/>
    <m/>
    <s v="21.0"/>
    <s v="00036.0"/>
    <s v="91001"/>
    <s v="85000"/>
    <n v="5800"/>
    <n v="9261101"/>
    <n v="4.0916343742876679E-3"/>
    <s v="Construction management services for Palm - phase B (All sites, except for the 4 high schools).  Addendum to PO1-22*334, PO2W-22*862, PO2W-24*890, &amp; PO2W-25*3772.  JVER 26*306"/>
    <s v="Palm-6-21st Century classroom"/>
  </r>
  <r>
    <s v="Sierra Vista-21st Century classroom-CM/PM Management"/>
    <n v="8"/>
    <s v="CM/PM Management"/>
    <x v="13"/>
    <x v="0"/>
    <x v="23"/>
    <x v="27"/>
    <x v="97"/>
    <x v="187"/>
    <s v="2025/26"/>
    <m/>
    <x v="191"/>
    <n v="0"/>
    <n v="1540"/>
    <s v="195690"/>
    <d v="2026-07-16T00:00:00"/>
    <s v="000000022856048"/>
    <n v="1540"/>
    <s v="03-124623"/>
    <m/>
    <s v="21.0"/>
    <s v="00036.0"/>
    <s v="91001"/>
    <s v="85000"/>
    <n v="5800"/>
    <n v="9281101"/>
    <n v="1.755185776156827E-3"/>
    <s v="Construction management services for Sierra Vista - phase B (All sites, except for the 4 high schools).  Addendum to PO1-22*334, PO2W-22*862, PO2W-24*890, &amp; PO2W-25*3772.  JVER 26*306"/>
    <s v="Sierra Vista-8-21st Century classroom"/>
  </r>
  <r>
    <s v="Sparks ES-21st Century classroom-CM/PM Management"/>
    <n v="7"/>
    <s v="CM/PM Management"/>
    <x v="24"/>
    <x v="0"/>
    <x v="23"/>
    <x v="27"/>
    <x v="97"/>
    <x v="187"/>
    <s v="2025/26"/>
    <m/>
    <x v="191"/>
    <n v="0"/>
    <n v="310"/>
    <s v="195690"/>
    <d v="2026-07-16T00:00:00"/>
    <s v="000000022856048"/>
    <n v="310"/>
    <s v="03-124783"/>
    <m/>
    <s v="21.0"/>
    <s v="00036.0"/>
    <s v="91001"/>
    <s v="85000"/>
    <n v="5800"/>
    <n v="9291101"/>
    <n v="3.5331661727832232E-4"/>
    <s v="Construction management services for Sparks ES - phase B (All sites, except for the 4 high schools).  Addendum to PO1-22*334, PO2W-22*862, PO2W-24*890, &amp; PO2W-25*3772.  JVER 26*306"/>
    <s v="Sparks ES-7-21st Century classroom"/>
  </r>
  <r>
    <s v="Valinda-21st Century classroom-CM/PM Management"/>
    <n v="6"/>
    <s v="CM/PM Management"/>
    <x v="23"/>
    <x v="0"/>
    <x v="23"/>
    <x v="27"/>
    <x v="97"/>
    <x v="187"/>
    <s v="2025/26"/>
    <m/>
    <x v="191"/>
    <n v="0"/>
    <n v="1520"/>
    <s v="195690"/>
    <d v="2026-07-16T00:00:00"/>
    <s v="000000022856048"/>
    <n v="1520"/>
    <s v="03-124707"/>
    <m/>
    <s v="21.0"/>
    <s v="00036.0"/>
    <s v="91001"/>
    <s v="85000"/>
    <n v="5800"/>
    <n v="9341101"/>
    <n v="1.7323911556872578E-3"/>
    <s v="Construction management services for Valinda - phase B (All sites, except for the 4 high schools).  Addendum to PO1-22*334, PO2W-22*862, PO2W-24*890, &amp; PO2W-25*3772.  JVER 26*306"/>
    <s v="Valinda-6-21st Century classroom"/>
  </r>
  <r>
    <s v="Valley-21st Century classroom-CM/PM Management"/>
    <n v="8"/>
    <s v="CM/PM Management"/>
    <x v="27"/>
    <x v="0"/>
    <x v="23"/>
    <x v="27"/>
    <x v="97"/>
    <x v="187"/>
    <s v="2025/26"/>
    <m/>
    <x v="191"/>
    <n v="0"/>
    <n v="15260"/>
    <s v="195690"/>
    <d v="2026-07-16T00:00:00"/>
    <s v="000000022856048"/>
    <n v="15260"/>
    <s v="03-124791"/>
    <m/>
    <s v="21.0"/>
    <s v="00036.0"/>
    <s v="91001"/>
    <s v="85000"/>
    <n v="5800"/>
    <n v="9441101"/>
    <n v="1.7392295418281287E-2"/>
    <s v="Construction management services for Valley - phase B (All sites, except for the 4 high schools).  Addendum to PO1-22*334, PO2W-22*862, PO2W-24*890, &amp; PO2W-25*3772.  JVER 26*306"/>
    <s v="Valley-8-21st Century classroom"/>
  </r>
  <r>
    <s v="Wing Lane-21st Century classroom-CM/PM Management"/>
    <n v="9"/>
    <s v="CM/PM Management"/>
    <x v="22"/>
    <x v="0"/>
    <x v="23"/>
    <x v="27"/>
    <x v="97"/>
    <x v="187"/>
    <s v="2025/26"/>
    <m/>
    <x v="191"/>
    <n v="0"/>
    <n v="2260"/>
    <s v="195690"/>
    <d v="2026-07-16T00:00:00"/>
    <s v="000000022856048"/>
    <n v="2260"/>
    <s v="03-124792"/>
    <m/>
    <s v="21.0"/>
    <s v="00036.0"/>
    <s v="91001"/>
    <s v="85000"/>
    <n v="5800"/>
    <n v="9371101"/>
    <n v="2.5757921130613176E-3"/>
    <s v="Construction management services for Wing Lane - phase B (All sites, except for the 4 high schools).  Addendum to PO1-22*334, PO2W-22*862, PO2W-24*890, &amp; PO2W-25*3772.  JVER 26*306"/>
    <s v="Wing Lane-9-21st Century classroom"/>
  </r>
  <r>
    <s v="District Office-21st Century classroom-CM/PM Management"/>
    <n v="0"/>
    <s v="CM/PM Management"/>
    <x v="1"/>
    <x v="0"/>
    <x v="23"/>
    <x v="27"/>
    <x v="97"/>
    <x v="327"/>
    <s v="2025/26"/>
    <s v="26-5662"/>
    <x v="191"/>
    <n v="435612.5"/>
    <n v="435612.5"/>
    <m/>
    <m/>
    <m/>
    <n v="0"/>
    <m/>
    <m/>
    <s v="21.0"/>
    <s v="00036.0"/>
    <s v="91001"/>
    <s v="85000"/>
    <n v="5800"/>
    <n v="9851100"/>
    <n v="0"/>
    <s v="Construction management services for the District Office - Phase3 &amp; 4/Phase B (All sites, except for the 4 high schools).  Addendum to PO1-22*334, PO2W-22*862, PO2W-24*890, &amp; PO2W-25*3772"/>
    <s v="District Office-0-21st Century classroom"/>
  </r>
  <r>
    <s v="District Office-21st Century classroom-CM/PM Management"/>
    <n v="0"/>
    <s v="CM/PM Management"/>
    <x v="1"/>
    <x v="0"/>
    <x v="23"/>
    <x v="27"/>
    <x v="98"/>
    <x v="154"/>
    <s v="2024/25"/>
    <s v="25-5953"/>
    <x v="192"/>
    <n v="0"/>
    <n v="51620"/>
    <s v="171462"/>
    <d v="2025-07-17T00:00:00"/>
    <s v="000000022296534"/>
    <n v="51620"/>
    <m/>
    <m/>
    <s v="21.0"/>
    <s v="00036.0"/>
    <s v="91001"/>
    <s v="85000"/>
    <n v="5800"/>
    <n v="9851100"/>
    <n v="5.8832915431958059E-2"/>
    <s v="Construction management services for 4 HS.  Addendum to PO2W-23*3838 &amp; PO2W-24*481.  Revised amount from $73,080.00 to $51,620.00."/>
    <s v="District Office-0-21st Century classroom"/>
  </r>
  <r>
    <s v="District Office-21st Century classroom-CM/PM Management"/>
    <n v="0"/>
    <s v="CM/PM Management"/>
    <x v="1"/>
    <x v="0"/>
    <x v="23"/>
    <x v="28"/>
    <x v="99"/>
    <x v="328"/>
    <s v="2023/24"/>
    <m/>
    <x v="193"/>
    <n v="0"/>
    <n v="2070"/>
    <n v="148809"/>
    <d v="2024-07-10T00:00:00"/>
    <s v="000000021713670"/>
    <n v="2070"/>
    <m/>
    <m/>
    <s v="21.0"/>
    <s v="00036.0"/>
    <s v="91001"/>
    <s v="85000"/>
    <n v="6282"/>
    <n v="9851100"/>
    <n v="2.3592432186004104E-3"/>
    <s v="Project Labor Agreement (PLA)/labor compliance services for the High school Refresh project (4 HS)"/>
    <s v="District Office-0-21st Century classroom"/>
  </r>
  <r>
    <s v="District Office-21st Century classroom-CM/PM Management"/>
    <n v="0"/>
    <s v="CM/PM Management"/>
    <x v="1"/>
    <x v="0"/>
    <x v="23"/>
    <x v="28"/>
    <x v="99"/>
    <x v="315"/>
    <s v="2023/24"/>
    <m/>
    <x v="193"/>
    <n v="0"/>
    <n v="1705"/>
    <n v="150092"/>
    <d v="2024-07-19T00:00:00"/>
    <s v="000000021731149"/>
    <n v="1705"/>
    <m/>
    <m/>
    <s v="21.0"/>
    <s v="00036.0"/>
    <s v="91001"/>
    <s v="85000"/>
    <n v="6282"/>
    <n v="9851100"/>
    <n v="1.9432413950307727E-3"/>
    <s v="Project Labor Agreement (PLA)/labor compliance services for the High school Refresh project (4 HS)"/>
    <s v="District Office-0-21st Century classroom"/>
  </r>
  <r>
    <s v="District Office-21st Century classroom-CM/PM Management"/>
    <n v="0"/>
    <s v="CM/PM Management"/>
    <x v="1"/>
    <x v="0"/>
    <x v="23"/>
    <x v="28"/>
    <x v="99"/>
    <x v="316"/>
    <s v="2024/25"/>
    <m/>
    <x v="193"/>
    <n v="0"/>
    <n v="1130"/>
    <n v="152528"/>
    <d v="2024-09-04T00:00:00"/>
    <s v="000000021784504"/>
    <n v="1130"/>
    <m/>
    <m/>
    <s v="21.0"/>
    <s v="00036.0"/>
    <s v="91001"/>
    <s v="85000"/>
    <n v="6282"/>
    <n v="9851100"/>
    <n v="1.2878960565306588E-3"/>
    <s v="Project Labor Agreement (PLA)/labor compliance services for the High school Refresh project (4 HS)"/>
    <s v="District Office-0-21st Century classroom"/>
  </r>
  <r>
    <s v="District Office-21st Century classroom-CM/PM Management"/>
    <n v="0"/>
    <s v="CM/PM Management"/>
    <x v="1"/>
    <x v="0"/>
    <x v="23"/>
    <x v="28"/>
    <x v="99"/>
    <x v="320"/>
    <s v="2024/25"/>
    <m/>
    <x v="193"/>
    <n v="0"/>
    <n v="1350"/>
    <n v="154512"/>
    <d v="2024-09-16T00:00:00"/>
    <s v="000000021802308"/>
    <n v="1350"/>
    <m/>
    <m/>
    <s v="21.0"/>
    <s v="00036.0"/>
    <s v="91001"/>
    <s v="85000"/>
    <n v="6282"/>
    <n v="9851100"/>
    <n v="1.5386368816959197E-3"/>
    <s v="Project Labor Agreement (PLA)/labor compliance services for the High school Refresh project (4 HS)"/>
    <s v="District Office-0-21st Century classroom"/>
  </r>
  <r>
    <s v="District Office-21st Century classroom-CM/PM Management"/>
    <n v="0"/>
    <s v="CM/PM Management"/>
    <x v="1"/>
    <x v="0"/>
    <x v="23"/>
    <x v="28"/>
    <x v="99"/>
    <x v="317"/>
    <s v="2024/25"/>
    <m/>
    <x v="193"/>
    <n v="0"/>
    <n v="805"/>
    <s v="156322"/>
    <d v="2024-12-09T00:00:00"/>
    <s v="000000021938003"/>
    <n v="805"/>
    <m/>
    <m/>
    <s v="21.0"/>
    <s v="00036.0"/>
    <s v="91001"/>
    <s v="85000"/>
    <n v="6282"/>
    <n v="9851100"/>
    <n v="9.1748347390015954E-4"/>
    <s v="Project Labor Agreement (PLA)/labor compliance services for the High school Refresh project (4 HS)"/>
    <s v="District Office-0-21st Century classroom"/>
  </r>
  <r>
    <s v="District Office-21st Century classroom-CM/PM Management"/>
    <n v="0"/>
    <s v="CM/PM Management"/>
    <x v="1"/>
    <x v="0"/>
    <x v="23"/>
    <x v="28"/>
    <x v="99"/>
    <x v="317"/>
    <s v="2024/25"/>
    <m/>
    <x v="193"/>
    <n v="0"/>
    <n v="2457.5"/>
    <s v="158241"/>
    <d v="2024-12-09T00:00:00"/>
    <s v="000000021938003"/>
    <n v="2457.5"/>
    <m/>
    <m/>
    <s v="21.0"/>
    <s v="00036.0"/>
    <s v="91001"/>
    <s v="85000"/>
    <n v="6282"/>
    <n v="9851100"/>
    <n v="2.8008889901983132E-3"/>
    <s v="Project Labor Agreement (PLA)/labor compliance services for the High school Refresh project (4 HS)"/>
    <s v="District Office-0-21st Century classroom"/>
  </r>
  <r>
    <s v="District Office-21st Century classroom-CM/PM Management"/>
    <n v="0"/>
    <s v="CM/PM Management"/>
    <x v="1"/>
    <x v="0"/>
    <x v="23"/>
    <x v="28"/>
    <x v="99"/>
    <x v="27"/>
    <s v="2024/25"/>
    <m/>
    <x v="193"/>
    <n v="0"/>
    <n v="2065"/>
    <s v="160133"/>
    <d v="2025-01-16T00:00:00"/>
    <s v="000000021989944"/>
    <n v="2065"/>
    <m/>
    <m/>
    <s v="21.0"/>
    <s v="00036.0"/>
    <s v="91001"/>
    <s v="85000"/>
    <n v="6282"/>
    <n v="9851100"/>
    <n v="2.353544563483018E-3"/>
    <s v="Project Labor Agreement (PLA)/labor compliance services for the High school Refresh project (4 HS)"/>
    <s v="District Office-0-21st Century classroom"/>
  </r>
  <r>
    <s v="District Office-21st Century classroom-CM/PM Management"/>
    <n v="0"/>
    <s v="CM/PM Management"/>
    <x v="1"/>
    <x v="0"/>
    <x v="23"/>
    <x v="28"/>
    <x v="99"/>
    <x v="152"/>
    <s v="2024/25"/>
    <m/>
    <x v="193"/>
    <n v="0"/>
    <n v="2055"/>
    <s v="161940"/>
    <d v="2025-01-28T00:00:00"/>
    <s v="000000022007282"/>
    <n v="2055"/>
    <m/>
    <m/>
    <s v="21.0"/>
    <s v="00036.0"/>
    <s v="91001"/>
    <s v="85000"/>
    <n v="6282"/>
    <n v="9851100"/>
    <n v="2.3421472532482333E-3"/>
    <s v="Project Labor Agreement (PLA)/labor compliance services for the High school Refresh project (4 HS)"/>
    <s v="District Office-0-21st Century classroom"/>
  </r>
  <r>
    <s v="District Office-21st Century classroom-CM/PM Management"/>
    <n v="0"/>
    <s v="CM/PM Management"/>
    <x v="1"/>
    <x v="0"/>
    <x v="23"/>
    <x v="28"/>
    <x v="99"/>
    <x v="329"/>
    <s v="2024/25"/>
    <m/>
    <x v="193"/>
    <n v="0"/>
    <n v="-2070"/>
    <n v="148809"/>
    <d v="2024-07-10T00:00:00"/>
    <s v="000000021713670"/>
    <n v="-2070"/>
    <m/>
    <m/>
    <s v="21.0"/>
    <s v="00036.0"/>
    <s v="91001"/>
    <s v="85000"/>
    <n v="6282"/>
    <n v="9851100"/>
    <n v="-2.3592432186004104E-3"/>
    <s v="Project Labor Agreement (PLA)/labor compliance services for the High school Refresh project (4 HS).  Warrant was lost in the mail."/>
    <s v="District Office-0-21st Century classroom"/>
  </r>
  <r>
    <s v="District Office-21st Century classroom-CM/PM Management"/>
    <n v="0"/>
    <s v="CM/PM Management"/>
    <x v="1"/>
    <x v="0"/>
    <x v="23"/>
    <x v="28"/>
    <x v="99"/>
    <x v="229"/>
    <s v="2024/25"/>
    <m/>
    <x v="193"/>
    <n v="0"/>
    <n v="2070"/>
    <n v="148809"/>
    <d v="2025-02-03T00:00:00"/>
    <s v="000000022016296"/>
    <n v="2070"/>
    <m/>
    <m/>
    <s v="21.0"/>
    <s v="00036.0"/>
    <s v="91001"/>
    <s v="85000"/>
    <n v="6282"/>
    <n v="9851100"/>
    <n v="2.3592432186004104E-3"/>
    <s v="Project Labor Agreement (PLA)/labor compliance services for the High school Refresh project (4 HS). Replaced warrant #21713670."/>
    <s v="District Office-0-21st Century classroom"/>
  </r>
  <r>
    <s v="District Office-21st Century classroom-CM/PM Management"/>
    <n v="0"/>
    <s v="CM/PM Management"/>
    <x v="1"/>
    <x v="0"/>
    <x v="23"/>
    <x v="28"/>
    <x v="99"/>
    <x v="139"/>
    <s v="2024/25"/>
    <m/>
    <x v="193"/>
    <n v="0"/>
    <n v="2040"/>
    <s v="163645"/>
    <d v="2025-03-03T00:00:00"/>
    <s v="000000022060968"/>
    <n v="2040"/>
    <m/>
    <m/>
    <s v="21.0"/>
    <s v="00036.0"/>
    <s v="91001"/>
    <s v="85000"/>
    <n v="6282"/>
    <n v="9851100"/>
    <n v="2.3250512878960567E-3"/>
    <s v="Project Labor Agreement (PLA)/labor compliance services for the High school Refresh project (4 HS)"/>
    <s v="District Office-0-21st Century classroom"/>
  </r>
  <r>
    <s v="District Office-21st Century classroom-CM/PM Management"/>
    <n v="0"/>
    <s v="CM/PM Management"/>
    <x v="1"/>
    <x v="0"/>
    <x v="23"/>
    <x v="28"/>
    <x v="99"/>
    <x v="321"/>
    <s v="2024/25"/>
    <m/>
    <x v="193"/>
    <n v="0"/>
    <n v="1675"/>
    <s v="165484"/>
    <d v="2025-03-28T00:00:00"/>
    <s v="000000022109226"/>
    <n v="1675"/>
    <m/>
    <m/>
    <s v="21.0"/>
    <s v="00036.0"/>
    <s v="91001"/>
    <s v="85000"/>
    <n v="6282"/>
    <n v="9851100"/>
    <n v="1.909049464326419E-3"/>
    <s v="Project Labor Agreement (PLA)/labor compliance services for the High school Refresh project (4 HS)"/>
    <s v="District Office-0-21st Century classroom"/>
  </r>
  <r>
    <s v="District Office-21st Century classroom-CM/PM Management"/>
    <n v="0"/>
    <s v="CM/PM Management"/>
    <x v="1"/>
    <x v="0"/>
    <x v="23"/>
    <x v="28"/>
    <x v="99"/>
    <x v="210"/>
    <s v="2024/25"/>
    <m/>
    <x v="193"/>
    <n v="0"/>
    <n v="1150"/>
    <s v="167381"/>
    <d v="2025-05-16T00:00:00"/>
    <s v="000000022191248"/>
    <n v="1150"/>
    <m/>
    <m/>
    <s v="21.0"/>
    <s v="00036.0"/>
    <s v="91001"/>
    <s v="85000"/>
    <n v="6282"/>
    <n v="9851100"/>
    <n v="1.310690677000228E-3"/>
    <s v="Project Labor Agreement (PLA)/labor compliance services for the High school Refresh project (4 HS)"/>
    <s v="District Office-0-21st Century classroom"/>
  </r>
  <r>
    <s v="District Office-21st Century classroom-CM/PM Management"/>
    <n v="0"/>
    <s v="CM/PM Management"/>
    <x v="1"/>
    <x v="0"/>
    <x v="23"/>
    <x v="28"/>
    <x v="99"/>
    <x v="155"/>
    <s v="2024/25"/>
    <m/>
    <x v="193"/>
    <n v="0"/>
    <n v="3200"/>
    <s v="168795"/>
    <d v="2025-05-19T00:00:00"/>
    <s v="000000022193346"/>
    <n v="3200"/>
    <m/>
    <m/>
    <s v="21.0"/>
    <s v="00036.0"/>
    <s v="91001"/>
    <s v="85000"/>
    <n v="6282"/>
    <n v="9851100"/>
    <n v="3.6471392751310692E-3"/>
    <s v="Project Labor Agreement (PLA)/labor compliance services for the High school Refresh project (4 HS)"/>
    <s v="District Office-0-21st Century classroom"/>
  </r>
  <r>
    <s v="District Office-21st Century classroom-CM/PM Management"/>
    <n v="0"/>
    <s v="CM/PM Management"/>
    <x v="1"/>
    <x v="0"/>
    <x v="23"/>
    <x v="28"/>
    <x v="99"/>
    <x v="192"/>
    <s v="2024/25"/>
    <m/>
    <x v="193"/>
    <n v="0"/>
    <n v="4255"/>
    <s v="170982"/>
    <d v="2025-06-30T00:00:00"/>
    <s v="000000022265801"/>
    <n v="4255"/>
    <m/>
    <m/>
    <s v="21.0"/>
    <s v="00036.0"/>
    <s v="91001"/>
    <s v="85000"/>
    <n v="6282"/>
    <n v="9851100"/>
    <n v="4.8495555049008435E-3"/>
    <s v="Project Labor Agreement (PLA)/labor compliance services for the High school Refresh project (4 HS)"/>
    <s v="District Office-0-21st Century classroom"/>
  </r>
  <r>
    <s v="District Office-21st Century classroom-CM/PM Management"/>
    <n v="0"/>
    <s v="CM/PM Management"/>
    <x v="1"/>
    <x v="0"/>
    <x v="23"/>
    <x v="28"/>
    <x v="99"/>
    <x v="154"/>
    <s v="2024/25"/>
    <m/>
    <x v="193"/>
    <n v="0"/>
    <n v="3220"/>
    <s v="172262"/>
    <d v="2025-07-17T00:00:00"/>
    <s v="000000022296534"/>
    <n v="3220"/>
    <m/>
    <m/>
    <s v="21.0"/>
    <s v="00036.0"/>
    <s v="91001"/>
    <s v="85000"/>
    <n v="6282"/>
    <n v="9851100"/>
    <n v="3.6699338956006381E-3"/>
    <s v="Project Labor Agreement (PLA)/labor compliance services for the High school Refresh project (4 HS)"/>
    <s v="District Office-0-21st Century classroom"/>
  </r>
  <r>
    <s v="District Office-21st Century classroom-CM/PM Management"/>
    <n v="0"/>
    <s v="CM/PM Management"/>
    <x v="1"/>
    <x v="0"/>
    <x v="23"/>
    <x v="28"/>
    <x v="99"/>
    <x v="322"/>
    <s v="2025/26"/>
    <m/>
    <x v="193"/>
    <n v="0"/>
    <n v="1495"/>
    <s v="174290"/>
    <d v="2025-08-25T00:00:00"/>
    <s v="000000022341091"/>
    <n v="1495"/>
    <m/>
    <m/>
    <s v="21.0"/>
    <s v="00036.0"/>
    <s v="91001"/>
    <s v="85000"/>
    <n v="6282"/>
    <n v="9851100"/>
    <n v="1.7038978801002963E-3"/>
    <s v="Project Labor Agreement (PLA)/labor compliance services for the High school Refresh project (4 HS)"/>
    <s v="District Office-0-21st Century classroom"/>
  </r>
  <r>
    <s v="District Office-21st Century classroom-CM/PM Management"/>
    <n v="0"/>
    <s v="CM/PM Management"/>
    <x v="1"/>
    <x v="0"/>
    <x v="23"/>
    <x v="28"/>
    <x v="99"/>
    <x v="330"/>
    <s v="2025/26"/>
    <m/>
    <x v="193"/>
    <n v="0"/>
    <n v="920"/>
    <s v="176402"/>
    <d v="2025-09-17T00:00:00"/>
    <s v="000000022374670"/>
    <n v="920"/>
    <m/>
    <m/>
    <s v="21.0"/>
    <s v="00036.0"/>
    <s v="91001"/>
    <s v="85000"/>
    <n v="6282"/>
    <n v="9851100"/>
    <n v="1.0485525416001824E-3"/>
    <s v="Project Labor Agreement (PLA)/labor compliance services for the High school Refresh project (4 HS)"/>
    <s v="District Office-0-21st Century classroom"/>
  </r>
  <r>
    <s v="District Office-21st Century classroom-CM/PM Management"/>
    <n v="0"/>
    <s v="CM/PM Management"/>
    <x v="1"/>
    <x v="0"/>
    <x v="23"/>
    <x v="28"/>
    <x v="99"/>
    <x v="243"/>
    <s v="2025/26"/>
    <m/>
    <x v="193"/>
    <n v="0"/>
    <n v="1265"/>
    <s v="178175"/>
    <d v="2025-10-23T00:00:00"/>
    <s v="000000022434742"/>
    <n v="1265"/>
    <m/>
    <m/>
    <s v="21.0"/>
    <s v="00036.0"/>
    <s v="91001"/>
    <s v="85000"/>
    <n v="6282"/>
    <n v="9851100"/>
    <n v="1.4417597447002508E-3"/>
    <s v="Project Labor Agreement (PLA)/labor compliance services for the High school Refresh project (4 HS)"/>
    <s v="District Office-0-21st Century classroom"/>
  </r>
  <r>
    <s v="District Office-21st Century classroom-CM/PM Management"/>
    <n v="0"/>
    <s v="CM/PM Management"/>
    <x v="1"/>
    <x v="0"/>
    <x v="23"/>
    <x v="28"/>
    <x v="99"/>
    <x v="325"/>
    <s v="2025/26"/>
    <m/>
    <x v="193"/>
    <n v="0"/>
    <n v="690"/>
    <s v="181954"/>
    <d v="2026-01-08T00:00:00"/>
    <s v="000000022541542"/>
    <n v="690"/>
    <m/>
    <m/>
    <s v="21.0"/>
    <s v="00036.0"/>
    <s v="91001"/>
    <s v="85000"/>
    <n v="6282"/>
    <n v="9851100"/>
    <n v="7.8641440620013671E-4"/>
    <s v="Project Labor Agreement (PLA)/labor compliance services for the High school Refresh project (4 HS)"/>
    <s v="District Office-0-21st Century classroom"/>
  </r>
  <r>
    <s v="District Office-21st Century classroom-CM/PM Management"/>
    <n v="0"/>
    <s v="CM/PM Management"/>
    <x v="1"/>
    <x v="0"/>
    <x v="23"/>
    <x v="28"/>
    <x v="99"/>
    <x v="331"/>
    <s v="2025/26"/>
    <m/>
    <x v="193"/>
    <n v="0"/>
    <n v="1495"/>
    <s v="179600"/>
    <d v="2026-01-29T00:00:00"/>
    <s v="000000022574723"/>
    <n v="1495"/>
    <m/>
    <m/>
    <s v="21.0"/>
    <s v="00036.0"/>
    <s v="91001"/>
    <s v="85000"/>
    <n v="6282"/>
    <n v="9851100"/>
    <n v="1.7038978801002963E-3"/>
    <s v="Project Labor Agreement (PLA)/labor compliance services for the High school Refresh project (4 HS)"/>
    <s v="District Office-0-21st Century classroom"/>
  </r>
  <r>
    <s v="District Office-21st Century classroom-CM/PM Management"/>
    <n v="0"/>
    <s v="CM/PM Management"/>
    <x v="1"/>
    <x v="0"/>
    <x v="23"/>
    <x v="28"/>
    <x v="99"/>
    <x v="332"/>
    <s v="2025/26"/>
    <m/>
    <x v="193"/>
    <n v="0"/>
    <n v="805"/>
    <s v="183567"/>
    <d v="2026-02-06T00:00:00"/>
    <s v="000000022589486"/>
    <n v="805"/>
    <m/>
    <m/>
    <s v="21.0"/>
    <s v="00036.0"/>
    <s v="91001"/>
    <s v="85000"/>
    <n v="6282"/>
    <n v="9851100"/>
    <n v="9.1748347390015954E-4"/>
    <s v="Project Labor Agreement (PLA)/labor compliance services for the High school Refresh project (4 HS)"/>
    <s v="District Office-0-21st Century classroom"/>
  </r>
  <r>
    <s v="District Office-21st Century classroom-CM/PM Management"/>
    <n v="0"/>
    <s v="CM/PM Management"/>
    <x v="1"/>
    <x v="0"/>
    <x v="23"/>
    <x v="28"/>
    <x v="99"/>
    <x v="182"/>
    <s v="2025/26"/>
    <m/>
    <x v="193"/>
    <n v="0"/>
    <n v="1265"/>
    <s v="187209"/>
    <d v="2026-03-31T00:00:00"/>
    <s v="000000022671553"/>
    <n v="1265"/>
    <m/>
    <m/>
    <s v="21.0"/>
    <s v="00036.0"/>
    <s v="91001"/>
    <s v="85000"/>
    <n v="6282"/>
    <n v="9851100"/>
    <n v="1.4417597447002508E-3"/>
    <s v="Project Labor Agreement (PLA)/labor compliance services for the High school Refresh project (4 HS)"/>
    <s v="District Office-0-21st Century classroom"/>
  </r>
  <r>
    <s v="District Office-21st Century classroom-CM/PM Management"/>
    <n v="0"/>
    <s v="CM/PM Management"/>
    <x v="1"/>
    <x v="0"/>
    <x v="23"/>
    <x v="28"/>
    <x v="99"/>
    <x v="333"/>
    <s v="2025/26"/>
    <m/>
    <x v="193"/>
    <n v="0"/>
    <n v="920"/>
    <s v="185147"/>
    <d v="2026-04-24T00:00:00"/>
    <s v="000000022713754"/>
    <n v="920"/>
    <m/>
    <m/>
    <s v="21.0"/>
    <s v="00036.0"/>
    <s v="91001"/>
    <s v="85000"/>
    <n v="6282"/>
    <n v="9851100"/>
    <n v="1.0485525416001824E-3"/>
    <s v="Project Labor Agreement (PLA)/labor compliance services for the High school Refresh project (4 HS)"/>
    <s v="District Office-0-21st Century classroom"/>
  </r>
  <r>
    <s v="District Office-21st Century classroom-CM/PM Management"/>
    <n v="0"/>
    <s v="CM/PM Management"/>
    <x v="1"/>
    <x v="0"/>
    <x v="23"/>
    <x v="28"/>
    <x v="99"/>
    <x v="334"/>
    <s v="2025/26"/>
    <m/>
    <x v="193"/>
    <n v="0"/>
    <n v="2530"/>
    <s v="189388"/>
    <d v="2026-04-28T00:00:00"/>
    <s v="000000022718593"/>
    <n v="2530"/>
    <m/>
    <m/>
    <s v="21.0"/>
    <s v="00036.0"/>
    <s v="91001"/>
    <s v="85000"/>
    <n v="6282"/>
    <n v="9851100"/>
    <n v="2.8835194894005016E-3"/>
    <s v="Project Labor Agreement (PLA)/labor compliance services for the High school Refresh project (4 HS)"/>
    <s v="District Office-0-21st Century classroom"/>
  </r>
  <r>
    <s v="District Office-21st Century classroom-CM/PM Management"/>
    <n v="0"/>
    <s v="CM/PM Management"/>
    <x v="1"/>
    <x v="0"/>
    <x v="23"/>
    <x v="28"/>
    <x v="99"/>
    <x v="335"/>
    <s v="2025/26"/>
    <s v="24-6027"/>
    <x v="193"/>
    <n v="39837.5"/>
    <n v="39837.5"/>
    <m/>
    <m/>
    <m/>
    <n v="0"/>
    <m/>
    <m/>
    <s v="21.0"/>
    <s v="00036.0"/>
    <s v="91001"/>
    <s v="85000"/>
    <n v="6282"/>
    <n v="9851100"/>
    <n v="0"/>
    <s v="Project Labor Agreement (PLA)/labor compliance services for the High school Refresh project (4 HS)"/>
    <s v="District Office-0-21st Century classroom"/>
  </r>
  <r>
    <s v="Wilson HS-21st Century classroom-CM/PM Management"/>
    <n v="5"/>
    <s v="CM/PM Management"/>
    <x v="19"/>
    <x v="0"/>
    <x v="23"/>
    <x v="28"/>
    <x v="100"/>
    <x v="161"/>
    <s v="2025/26"/>
    <s v="26-6510"/>
    <x v="194"/>
    <n v="5860"/>
    <n v="5860"/>
    <m/>
    <m/>
    <m/>
    <n v="0"/>
    <m/>
    <m/>
    <s v="21.0"/>
    <s v="00036.0"/>
    <s v="91001"/>
    <s v="85000"/>
    <n v="6282"/>
    <n v="9421101"/>
    <n v="0"/>
    <s v="Project Labor Agreement (PLA)/labor compliance services for WIHS Press Box"/>
    <s v="Wilson HS-5-21st Century classroom"/>
  </r>
  <r>
    <s v="Cedarlane-21st Century classroom-FF &amp; E"/>
    <n v="1"/>
    <s v="FF &amp; E"/>
    <x v="4"/>
    <x v="0"/>
    <x v="24"/>
    <x v="26"/>
    <x v="101"/>
    <x v="336"/>
    <s v="2021/22"/>
    <s v="22-3033"/>
    <x v="195"/>
    <n v="0"/>
    <n v="3858.78"/>
    <s v="J21117-2519"/>
    <d v="2022-01-11T00:00:00"/>
    <s v="000000020381073"/>
    <n v="3858.78"/>
    <s v="03-120780"/>
    <m/>
    <s v="21.0"/>
    <s v="00036.0"/>
    <s v="91001"/>
    <s v="85000"/>
    <n v="4400"/>
    <n v="9051101"/>
    <n v="1"/>
    <s v="Custom made rolling instrument storage cabinets for Cedarlane.  Total cabinets: 2"/>
    <s v="Cedarlane-1-21st Century classroom"/>
  </r>
  <r>
    <s v="Grandview-21st Century classroom-FF &amp; E"/>
    <n v="2"/>
    <s v="FF &amp; E"/>
    <x v="6"/>
    <x v="0"/>
    <x v="24"/>
    <x v="26"/>
    <x v="102"/>
    <x v="337"/>
    <s v="2022/23"/>
    <s v="23-3880"/>
    <x v="196"/>
    <n v="0"/>
    <n v="7480"/>
    <s v="J23039-199"/>
    <d v="2023-08-10T00:00:00"/>
    <s v="000000021161313"/>
    <n v="7480"/>
    <s v="03-121294"/>
    <m/>
    <s v="21.0"/>
    <s v="00036.0"/>
    <s v="91001"/>
    <s v="85000"/>
    <n v="4400"/>
    <n v="9121101"/>
    <n v="0.3152659529629942"/>
    <s v="Custom made rolling instrument storage cabinets for Grandview.  Delivery fee: $500.00.  Total cabinets: 3"/>
    <s v="Grandview-2-21st Century classroom"/>
  </r>
  <r>
    <s v="Newton-21st Century classroom-FF &amp; E"/>
    <n v="1"/>
    <s v="FF &amp; E"/>
    <x v="8"/>
    <x v="0"/>
    <x v="24"/>
    <x v="26"/>
    <x v="102"/>
    <x v="337"/>
    <s v="2022/23"/>
    <s v="23-3880"/>
    <x v="196"/>
    <n v="0"/>
    <n v="7480"/>
    <s v="J23039-199"/>
    <d v="2023-08-10T00:00:00"/>
    <s v="000000021161313"/>
    <n v="7480"/>
    <s v="03-121295"/>
    <m/>
    <s v="21.0"/>
    <s v="00036.0"/>
    <s v="91001"/>
    <s v="85000"/>
    <n v="4400"/>
    <n v="9241101"/>
    <n v="0.3152659529629942"/>
    <s v="Custom made rolling instrument storage cabinets for Newton.  Delivery fee: $500.00.  Total cabinets: 3.  Accrued inv #J23039-199 for Newton."/>
    <s v="Newton-1-21st Century classroom"/>
  </r>
  <r>
    <s v="Newton-21st Century classroom-FF &amp; E"/>
    <n v="1"/>
    <s v="FF &amp; E"/>
    <x v="8"/>
    <x v="0"/>
    <x v="24"/>
    <x v="26"/>
    <x v="102"/>
    <x v="338"/>
    <s v="2023/24"/>
    <s v="23-3880"/>
    <x v="196"/>
    <n v="0"/>
    <n v="-34"/>
    <s v="J23039-199"/>
    <d v="2023-08-10T00:00:00"/>
    <s v="000000021161313"/>
    <n v="-34"/>
    <s v="03-121295"/>
    <m/>
    <s v="21.0"/>
    <s v="00036.0"/>
    <s v="91001"/>
    <s v="85000"/>
    <n v="4400"/>
    <n v="9241101"/>
    <n v="-1.4330270589227008E-3"/>
    <s v="Custom made rolling instrument storage cabinets for Newton.  Delivery fee: $500.00.  Total cabinets: 3.  Reverse portion of the tax accrual for inv #J23039-199 (JVA 24*634)"/>
    <s v="Newton-1-21st Century classroom"/>
  </r>
  <r>
    <s v="Sparks MS-21st Century classroom-FF &amp; E"/>
    <n v="2"/>
    <s v="FF &amp; E"/>
    <x v="9"/>
    <x v="0"/>
    <x v="24"/>
    <x v="26"/>
    <x v="102"/>
    <x v="337"/>
    <s v="2022/23"/>
    <s v="23-3880"/>
    <x v="196"/>
    <n v="0"/>
    <n v="8800"/>
    <s v="J23039-199"/>
    <d v="2023-08-10T00:00:00"/>
    <s v="000000021161313"/>
    <n v="8800"/>
    <s v="03-121296"/>
    <m/>
    <s v="21.0"/>
    <s v="00036.0"/>
    <s v="91001"/>
    <s v="85000"/>
    <n v="4400"/>
    <n v="9301101"/>
    <n v="0.37090112113293433"/>
    <s v="Custom made rolling instrument storage cabinets &amp; a sheet music cabinet for Sparks MS.  Delivery fee: $500.00.  Total cabinets: 4"/>
    <s v="Sparks MS-2-21st Century classroom"/>
  </r>
  <r>
    <s v="Cedarlane-21st Century classroom-Technology"/>
    <n v="1"/>
    <s v="Technology"/>
    <x v="4"/>
    <x v="0"/>
    <x v="25"/>
    <x v="29"/>
    <x v="103"/>
    <x v="339"/>
    <s v="2021/22"/>
    <s v="21-6393"/>
    <x v="197"/>
    <n v="0"/>
    <n v="9695.4500000000007"/>
    <n v="10513843591"/>
    <d v="2021-08-27T00:00:00"/>
    <s v="000000020245275"/>
    <n v="9695.4500000000007"/>
    <s v="03-120780"/>
    <m/>
    <s v="21.0"/>
    <s v="00036.0"/>
    <s v="91001"/>
    <s v="85000"/>
    <n v="4400"/>
    <n v="9051101"/>
    <n v="0.13333347085502739"/>
    <s v="PowerSwitch N2200-ON OS6 for Cedarlane.  Total power switch: 2"/>
    <s v="Cedarlane-1-21st Century classroom"/>
  </r>
  <r>
    <s v="Los Altos ES-21st Century classroom-Technology"/>
    <n v="2"/>
    <s v="Technology"/>
    <x v="2"/>
    <x v="0"/>
    <x v="25"/>
    <x v="29"/>
    <x v="103"/>
    <x v="339"/>
    <s v="2021/22"/>
    <s v="21-6393"/>
    <x v="197"/>
    <n v="0"/>
    <n v="9695.44"/>
    <n v="10513843591"/>
    <d v="2021-08-27T00:00:00"/>
    <s v="000000020245275"/>
    <n v="9695.44"/>
    <s v="03-119947"/>
    <m/>
    <s v="21.0"/>
    <s v="00036.0"/>
    <s v="91001"/>
    <s v="85000"/>
    <n v="4400"/>
    <n v="9191101"/>
    <n v="0.13333333333333333"/>
    <s v="PowerSwitch N2200-ON OS6 for Los Altos ES.  Total power switch: 2"/>
    <s v="Los Altos ES-2-21st Century classroom"/>
  </r>
  <r>
    <s v="Mesa Robles-21st Century classroom-Technology"/>
    <n v="1"/>
    <s v="Technology"/>
    <x v="5"/>
    <x v="0"/>
    <x v="25"/>
    <x v="29"/>
    <x v="103"/>
    <x v="339"/>
    <s v="2021/22"/>
    <s v="21-6393"/>
    <x v="197"/>
    <n v="0"/>
    <n v="33934.03"/>
    <n v="10513843591"/>
    <d v="2021-08-27T00:00:00"/>
    <s v="000000020245275"/>
    <n v="33934.03"/>
    <s v="03-120779"/>
    <m/>
    <s v="21.0"/>
    <s v="00036.0"/>
    <s v="91001"/>
    <s v="85000"/>
    <n v="4400"/>
    <n v="9221101"/>
    <n v="0.46666652914497259"/>
    <s v="PowerSwitch N2200-ON OS6 for Mesa Robles.  Total power switch: 7"/>
    <s v="Mesa Robles-1-21st Century classroom"/>
  </r>
  <r>
    <s v="Nelson-21st Century classroom-Technology"/>
    <n v="1"/>
    <s v="Technology"/>
    <x v="0"/>
    <x v="0"/>
    <x v="25"/>
    <x v="29"/>
    <x v="103"/>
    <x v="339"/>
    <s v="2021/22"/>
    <s v="21-6393"/>
    <x v="197"/>
    <n v="0"/>
    <n v="9695.44"/>
    <n v="10513843591"/>
    <d v="2021-08-27T00:00:00"/>
    <s v="000000020245275"/>
    <n v="9695.44"/>
    <s v="03-119946"/>
    <m/>
    <s v="21.0"/>
    <s v="00036.0"/>
    <s v="91001"/>
    <s v="85000"/>
    <n v="4400"/>
    <n v="9231101"/>
    <n v="0.13333333333333333"/>
    <s v="PowerSwitch N2200-ON OS6 for Nelson.  Total power switch: 2"/>
    <s v="Nelson-1-21st Century classroom"/>
  </r>
  <r>
    <s v="Workman ES-21st Century classroom-Technology"/>
    <n v="2"/>
    <s v="Technology"/>
    <x v="3"/>
    <x v="0"/>
    <x v="25"/>
    <x v="29"/>
    <x v="103"/>
    <x v="339"/>
    <s v="2021/22"/>
    <s v="21-6393"/>
    <x v="197"/>
    <n v="0"/>
    <n v="9695.44"/>
    <n v="10513843591"/>
    <d v="2021-08-27T00:00:00"/>
    <s v="000000020245275"/>
    <n v="9695.44"/>
    <s v="03-119881"/>
    <m/>
    <s v="21.0"/>
    <s v="00036.0"/>
    <s v="91001"/>
    <s v="85000"/>
    <n v="4400"/>
    <n v="9381101"/>
    <n v="0.13333333333333333"/>
    <s v="PowerSwitch N2200-ON OS6 for Workman ES.  Total power switch: 2"/>
    <s v="Workman ES-2-21st Century classroom"/>
  </r>
  <r>
    <s v="Cedarlane-Fire Alarm replacement-DSA Fees"/>
    <n v="1"/>
    <s v="DSA Fees"/>
    <x v="4"/>
    <x v="2"/>
    <x v="26"/>
    <x v="30"/>
    <x v="104"/>
    <x v="340"/>
    <s v="2020/21"/>
    <s v="21-3658"/>
    <x v="198"/>
    <n v="0"/>
    <n v="1290"/>
    <n v="12367"/>
    <d v="2021-01-20T00:00:00"/>
    <s v="000000020157905"/>
    <n v="1290"/>
    <s v="03-119421"/>
    <m/>
    <s v="21.0"/>
    <s v="00036.0"/>
    <s v="91001"/>
    <s v="85000"/>
    <n v="6230"/>
    <n v="9051103"/>
    <n v="0.6"/>
    <s v="Plan/field review fee for fire alarm at Cedarlane. Alterations to 11 Bldgs - FA: CR Bldg A-C, CR/Library Bldg D, CR Bldg E-H, Locker Bldg K, Admin Bldg M, &amp; Multi-purpose Bldg P (A#20545)"/>
    <s v="Cedarlane-1-Fire Alarm replacement"/>
  </r>
  <r>
    <s v="Sparks MS-Fire Alarm replacement-DSA Fees"/>
    <n v="2"/>
    <s v="DSA Fees"/>
    <x v="9"/>
    <x v="2"/>
    <x v="26"/>
    <x v="30"/>
    <x v="104"/>
    <x v="340"/>
    <s v="2020/21"/>
    <s v="21-3659"/>
    <x v="198"/>
    <n v="0"/>
    <n v="860"/>
    <n v="12304"/>
    <d v="2021-01-20T00:00:00"/>
    <s v="000000020157906"/>
    <n v="860"/>
    <s v="03-119501"/>
    <m/>
    <s v="21.0"/>
    <s v="00036.0"/>
    <s v="91001"/>
    <s v="85000"/>
    <n v="6230"/>
    <n v="9301103"/>
    <n v="0.4"/>
    <s v="Plan/field review fee for fire alarm at Sparks MS. Alterations to 1-Campus wide (A-17742, A03-106011) FA System"/>
    <s v="Sparks MS-2-Fire Alarm replacement"/>
  </r>
  <r>
    <s v="Newton-Fire Alarm replacement-DSA Fees"/>
    <n v="1"/>
    <s v="DSA Fees"/>
    <x v="8"/>
    <x v="2"/>
    <x v="26"/>
    <x v="30"/>
    <x v="104"/>
    <x v="341"/>
    <s v="2020/21"/>
    <s v="21-4441"/>
    <x v="199"/>
    <n v="0"/>
    <n v="645"/>
    <n v="12429"/>
    <d v="2021-03-20T00:00:00"/>
    <s v="000000020172261"/>
    <n v="645"/>
    <s v="03-119556"/>
    <m/>
    <s v="21.0"/>
    <s v="00036.0"/>
    <s v="91001"/>
    <s v="85000"/>
    <n v="6230"/>
    <n v="9241103"/>
    <n v="1"/>
    <s v="Plan/field review fee for fire alarm at Newton. Alterations to 1-campus wide FA upgrade"/>
    <s v="Newton-1-Fire Alarm replacement"/>
  </r>
  <r>
    <s v="Valley-Fire Alarm replacement-DSA Fees"/>
    <n v="8"/>
    <s v="DSA Fees"/>
    <x v="27"/>
    <x v="2"/>
    <x v="26"/>
    <x v="30"/>
    <x v="105"/>
    <x v="342"/>
    <s v="2021/22"/>
    <m/>
    <x v="200"/>
    <n v="0"/>
    <n v="698.75"/>
    <n v="12664"/>
    <d v="2021-08-02T00:00:00"/>
    <s v="000000020221968"/>
    <n v="698.75"/>
    <s v="03-120156"/>
    <m/>
    <s v="21.0"/>
    <s v="00036.0"/>
    <s v="91001"/>
    <s v="85000"/>
    <n v="6230"/>
    <n v="9441103"/>
    <n v="1"/>
    <s v="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s v="Valley-8-Fire Alarm replacement"/>
  </r>
  <r>
    <s v="Valley-Fire Alarm replacement-DSA Fees"/>
    <n v="8"/>
    <s v="DSA Fees"/>
    <x v="27"/>
    <x v="2"/>
    <x v="26"/>
    <x v="30"/>
    <x v="105"/>
    <x v="343"/>
    <s v="2021/22"/>
    <m/>
    <x v="200"/>
    <n v="0"/>
    <n v="-698.75"/>
    <n v="12664"/>
    <d v="2021-08-02T00:00:00"/>
    <s v="000000020221968"/>
    <n v="-698.75"/>
    <s v="03-120156"/>
    <m/>
    <s v="21.0"/>
    <s v="00036.0"/>
    <s v="91001"/>
    <s v="85000"/>
    <n v="6230"/>
    <n v="9441103"/>
    <n v="-1"/>
    <s v="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warrant was inadvertently cashed by tBP."/>
    <s v="Valley-8-Fire Alarm replacement"/>
  </r>
  <r>
    <s v="Valley-Fire Alarm replacement-DSA Fees"/>
    <n v="8"/>
    <s v="DSA Fees"/>
    <x v="27"/>
    <x v="2"/>
    <x v="26"/>
    <x v="30"/>
    <x v="105"/>
    <x v="344"/>
    <s v="2021/22"/>
    <m/>
    <x v="200"/>
    <n v="0"/>
    <n v="698.75"/>
    <n v="12664"/>
    <d v="2021-08-09T00:00:00"/>
    <s v="37503"/>
    <n v="698.75"/>
    <s v="03-120156"/>
    <m/>
    <s v="21.0"/>
    <s v="00036.0"/>
    <s v="91001"/>
    <s v="85000"/>
    <n v="6230"/>
    <n v="9441103"/>
    <n v="1"/>
    <s v="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warrant was inadvertently cashed by tBP.  tBP issued check #37503 to replaced our warrant that they cashed.  "/>
    <s v="Valley-8-Fire Alarm replacement"/>
  </r>
  <r>
    <s v="Valley-Fire Alarm replacement-DSA Fees"/>
    <n v="8"/>
    <s v="DSA Fees"/>
    <x v="27"/>
    <x v="2"/>
    <x v="26"/>
    <x v="30"/>
    <x v="105"/>
    <x v="345"/>
    <s v="2021/22"/>
    <m/>
    <x v="200"/>
    <n v="0"/>
    <n v="-698.75"/>
    <n v="12664"/>
    <d v="2022-02-22T00:00:00"/>
    <s v="000000020424483"/>
    <n v="-698.75"/>
    <s v="03-120156"/>
    <m/>
    <s v="21.0"/>
    <s v="00036.0"/>
    <s v="91001"/>
    <s v="85000"/>
    <n v="6230"/>
    <n v="9441103"/>
    <n v="-1"/>
    <s v="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warrant was inadvertently cashed by tBP.  tBP issued check #37503 to replaced our warrant that they cashed.  On 01/31/22, the trial balance showed warrant #20221968 was stale dated.  We investigated and found that tBP reversed their deposit of our warrant #20221968.  On 02/22/22, we reimbursed tBP with warrant #20424483 which was lost in the mail.  "/>
    <s v="Valley-8-Fire Alarm replacement"/>
  </r>
  <r>
    <s v="Valley-Fire Alarm replacement-DSA Fees"/>
    <n v="8"/>
    <s v="DSA Fees"/>
    <x v="27"/>
    <x v="2"/>
    <x v="26"/>
    <x v="30"/>
    <x v="105"/>
    <x v="122"/>
    <s v="2021/22"/>
    <s v="22-527"/>
    <x v="200"/>
    <n v="0"/>
    <n v="698.75"/>
    <n v="12664"/>
    <d v="2022-05-06T00:00:00"/>
    <s v="000000020487475"/>
    <n v="698.75"/>
    <s v="03-120156"/>
    <m/>
    <s v="21.0"/>
    <s v="00036.0"/>
    <s v="91001"/>
    <s v="85000"/>
    <n v="6230"/>
    <n v="9441103"/>
    <n v="1"/>
    <s v="Plan/field review fee for fire alarm at Valley.  Alterations to 1-Valley Alternative Sch (FA System): CR Bldg A (A#25561, 03-106020, 03-117538), Multi-purpose bldg B (A#25561, 03-106020, 03-100754), Admin bldg D (A#53743, 03-106020), Relocatable CR bldgs 2 &amp; 5 (A#03-112718), &amp; Relocatable CR Bldgs 3 &amp; 4 (A#03-113573).  We issued warrant #20221968 dated 08/02/21 for this project; unfortunately, this check was inadvertently cashed by tBP.  tBP issued ck #37503 to replaced our warrant that they cashed.  On 01/31/22, the trial balance showed warrant #20221968 was stale dated.  We investigated and found that tBP reversed their deposit of our warrant #20221968.  On 02/22/22, we reimbursed tBP with warrant #20424483 which was lost in the mail.  We reissue warrant #20487475 to reimburse tBP."/>
    <s v="Valley-8-Fire Alarm replacement"/>
  </r>
  <r>
    <s v="Grandview-Fire Alarm replacement-DSA Fees"/>
    <n v="2"/>
    <s v="DSA Fees"/>
    <x v="6"/>
    <x v="2"/>
    <x v="26"/>
    <x v="30"/>
    <x v="106"/>
    <x v="346"/>
    <s v="2021/22"/>
    <s v="22-742"/>
    <x v="201"/>
    <n v="0"/>
    <n v="1451.25"/>
    <n v="12682"/>
    <d v="2021-08-04T00:00:00"/>
    <s v="000000020223410"/>
    <n v="1451.25"/>
    <s v="03-119498"/>
    <m/>
    <s v="21.0"/>
    <s v="00036.0"/>
    <s v="91001"/>
    <s v="85000"/>
    <n v="6230"/>
    <n v="9121103"/>
    <n v="0.4576271186440678"/>
    <s v="Plan/field review fee for fire alarm at Grandview. Alterations to 1-Campus wide (A-18215, A-25271, A03-106060, A03-106061) - FA System"/>
    <s v="Grandview-2-Fire Alarm replacement"/>
  </r>
  <r>
    <s v="Mesa Robles-Fire Alarm replacement-DSA Fees"/>
    <n v="1"/>
    <s v="DSA Fees"/>
    <x v="5"/>
    <x v="2"/>
    <x v="26"/>
    <x v="30"/>
    <x v="106"/>
    <x v="346"/>
    <s v="2021/22"/>
    <s v="22-742"/>
    <x v="201"/>
    <n v="0"/>
    <n v="1720"/>
    <n v="12681"/>
    <d v="2021-08-04T00:00:00"/>
    <s v="000000020223411"/>
    <n v="1720"/>
    <s v="03-119508"/>
    <m/>
    <s v="21.0"/>
    <s v="00036.0"/>
    <s v="91001"/>
    <s v="85000"/>
    <n v="6230"/>
    <n v="9221103"/>
    <n v="0.5423728813559322"/>
    <s v="Plan/field review fee for fire alarm at Mesa Robles. Alterations to 1-campus wide (A-18215, A-25271, A03-106060, A03-106061) - FA System"/>
    <s v="Mesa Robles-1-Fire Alarm replacement"/>
  </r>
  <r>
    <s v="California-Fire Alarm replacement-DSA Fees"/>
    <n v="3"/>
    <s v="DSA Fees"/>
    <x v="15"/>
    <x v="2"/>
    <x v="26"/>
    <x v="30"/>
    <x v="107"/>
    <x v="117"/>
    <s v="2021/22"/>
    <s v="22-1428"/>
    <x v="202"/>
    <n v="0"/>
    <n v="1290"/>
    <n v="12742"/>
    <d v="2021-09-09T00:00:00"/>
    <s v="000000020255188"/>
    <n v="1290"/>
    <s v="03-120180"/>
    <m/>
    <s v="21.0"/>
    <s v="00036.0"/>
    <s v="91001"/>
    <s v="85000"/>
    <n v="6230"/>
    <n v="9041103"/>
    <n v="1"/>
    <s v="Plan/field review fee for fire alarm at California. Alterations to California ES (FA system): Units A, B, D-F (A#15158, 03-106032), Unit C (A#15158,03-106023, 03-118115), Unit G (A#16973, 03-106023), &amp; Relocatable Bldgs E1-E5 (A#03-111921)"/>
    <s v="California-3-Fire Alarm replacement"/>
  </r>
  <r>
    <s v="Los Altos ES-21st Century classroom-DSA Fees"/>
    <n v="2"/>
    <s v="DSA Fees"/>
    <x v="2"/>
    <x v="0"/>
    <x v="26"/>
    <x v="30"/>
    <x v="108"/>
    <x v="347"/>
    <s v="2021/22"/>
    <s v="22-3685"/>
    <x v="203"/>
    <n v="0"/>
    <n v="15210.87"/>
    <n v="12901"/>
    <d v="2022-01-06T00:00:00"/>
    <s v="000000020378116"/>
    <n v="15210.87"/>
    <s v="03-119947"/>
    <m/>
    <s v="21.0"/>
    <s v="00036.0"/>
    <s v="91001"/>
    <s v="85000"/>
    <n v="6230"/>
    <n v="9191101"/>
    <n v="1"/>
    <s v="Plan/field review fee for 21st Century at Los Altos ES. Alterations to 3-Classrm Upgrades Bldgs A-C (A03-106050, A-19204), 2-Classrm upgrades E&amp;F (A03-100753, A-19909), 1-Classrm upgrade relo bldgs G1 (A03-100753), 1-Classrm upgrade relo bldg G2 (A03-118191), 1-Classrm upgrade relo bldg G3 (A03-117281)"/>
    <s v="Los Altos ES-2-21st Century classroom"/>
  </r>
  <r>
    <s v="Nelson-21st Century classroom-DSA Fees"/>
    <n v="1"/>
    <s v="DSA Fees"/>
    <x v="0"/>
    <x v="0"/>
    <x v="26"/>
    <x v="30"/>
    <x v="109"/>
    <x v="348"/>
    <s v="2021/22"/>
    <s v="22-3947"/>
    <x v="204"/>
    <n v="0"/>
    <n v="14670.45"/>
    <n v="12946"/>
    <d v="2022-01-28T00:00:00"/>
    <s v="000000020401402"/>
    <n v="14670.45"/>
    <s v="03-119946"/>
    <m/>
    <s v="21.0"/>
    <s v="00036.0"/>
    <s v="91001"/>
    <s v="85000"/>
    <n v="6230"/>
    <n v="9231101"/>
    <n v="1"/>
    <s v="Plan/field review fee for 21st Century at Nelson. Alterations to 5-Classrm upgrade Bldg A-D, &amp; K (A03-100749, A-17643), 1-Classrm bldgs (Relocatable) D6 (A03-109891), 1-Classrm bldgs (Relocatable) E1 (A-109891), 1-P.O.T./Campus walkway upgrades"/>
    <s v="Nelson-1-21st Century classroom"/>
  </r>
  <r>
    <s v="Cedarlane-Interim Housing-DSA Fees"/>
    <n v="1"/>
    <s v="DSA Fees"/>
    <x v="4"/>
    <x v="1"/>
    <x v="26"/>
    <x v="30"/>
    <x v="110"/>
    <x v="123"/>
    <s v="2022/23"/>
    <s v="23-1343"/>
    <x v="205"/>
    <n v="0"/>
    <n v="11662.54"/>
    <n v="14275"/>
    <d v="2022-08-19T00:00:00"/>
    <s v="000000020590141"/>
    <n v="11662.54"/>
    <s v="03-120587"/>
    <m/>
    <s v="21.0"/>
    <s v="00036.0"/>
    <s v="91001"/>
    <s v="85000"/>
    <n v="6230"/>
    <n v="9051102"/>
    <n v="1"/>
    <s v="Plan/field review fee for interim Housing at Cedarlane.  Relocation of 4-Classrm bldgs (Relocatable): 1 (24' x 40') from A#02-104123, 1 (24' x 40') from A#04-104262, 1 (24' x 40') from A#04-104624, 1 (24' x 40') from A#65965, Foundation PC per A#04-116149 &amp; Ramp PC per A#04-118089"/>
    <s v="Cedarlane-1-Interim Housing"/>
  </r>
  <r>
    <s v="Newton-Interim Housing-DSA Fees"/>
    <n v="1"/>
    <s v="DSA Fees"/>
    <x v="8"/>
    <x v="1"/>
    <x v="26"/>
    <x v="30"/>
    <x v="111"/>
    <x v="92"/>
    <s v="2022/23"/>
    <s v="23-7733"/>
    <x v="206"/>
    <n v="0"/>
    <n v="7947.1"/>
    <n v="14567"/>
    <d v="2023-07-13T00:00:00"/>
    <s v="000000021124125"/>
    <n v="7947.1"/>
    <s v="03-120447"/>
    <m/>
    <s v="21.0"/>
    <s v="00036.0"/>
    <s v="91001"/>
    <s v="85000"/>
    <n v="6230"/>
    <n v="9241102"/>
    <n v="1"/>
    <s v="Plan/field review fee for interim housing at Newton.  Alterations to 1-Classroom bldg (03-106062), Relocation of 4-24'X40' Relocatable C.R. Bldg (A02-102873, A04-106102 &amp; (2) A04-103044) with foundation PC04-113193 - Temporary 36 month approval.  This PO (PO2W-23*3651) was created with DSA as the vendor on 05/16/23.  DSA and DGS is the same organization and they will cash our checks regardless of the either vendor's name, but the new purchasing supervisor did not know about it.  She changed the vendor name to DGS, 6 days later, as it should be, by this time,  the payment deadline was only 4 days away.  So, the DIstrict used US Bank credit card to pay this fee on 05/24/23.  On 07/13/23, we reimbursed HLPUSD revolving fund account that paid the District's credit card."/>
    <s v="Newton-1-Interim Housing"/>
  </r>
  <r>
    <s v="Los Altos ES-Interim Housing-DSA Fees"/>
    <n v="2"/>
    <s v="DSA Fees"/>
    <x v="2"/>
    <x v="1"/>
    <x v="27"/>
    <x v="30"/>
    <x v="112"/>
    <x v="349"/>
    <s v="2018/19"/>
    <m/>
    <x v="207"/>
    <n v="0"/>
    <n v="3481.54"/>
    <s v="Per email"/>
    <d v="2019-03-21T00:00:00"/>
    <n v="25172246"/>
    <n v="3481.54"/>
    <s v="03-119857"/>
    <m/>
    <s v="21.0"/>
    <s v="00036.0"/>
    <s v="91001"/>
    <s v="85000"/>
    <n v="6230"/>
    <n v="9191102"/>
    <n v="1"/>
    <s v="Plan check review fee for interim housing at Los Altos ES"/>
    <s v="Los Altos ES-2-Interim Housing"/>
  </r>
  <r>
    <s v="Workman ES-21st Century classroom-DSA Fees"/>
    <n v="2"/>
    <s v="DSA Fees"/>
    <x v="3"/>
    <x v="0"/>
    <x v="27"/>
    <x v="30"/>
    <x v="113"/>
    <x v="350"/>
    <s v="2018/19"/>
    <m/>
    <x v="208"/>
    <n v="0"/>
    <n v="9500"/>
    <s v="Per email"/>
    <d v="2019-04-18T00:00:00"/>
    <n v="25237048"/>
    <n v="9500"/>
    <s v="03-119881"/>
    <m/>
    <s v="21.0"/>
    <s v="00036.0"/>
    <s v="91001"/>
    <s v="85000"/>
    <n v="6230"/>
    <n v="9381101"/>
    <n v="1"/>
    <s v="Plan check review fee for 21st Century at Workman ES "/>
    <s v="Workman ES-2-21st Century classroom"/>
  </r>
  <r>
    <s v="Los Altos ES-21st Century classroom-DSA Fees"/>
    <n v="2"/>
    <s v="DSA Fees"/>
    <x v="2"/>
    <x v="0"/>
    <x v="27"/>
    <x v="30"/>
    <x v="114"/>
    <x v="351"/>
    <s v="2018/19"/>
    <m/>
    <x v="209"/>
    <n v="0"/>
    <n v="14918.24"/>
    <s v="Per email"/>
    <d v="2019-06-19T00:00:00"/>
    <n v="25365032"/>
    <n v="14918.24"/>
    <s v="03-119947"/>
    <m/>
    <s v="21.0"/>
    <s v="00036.0"/>
    <s v="91001"/>
    <s v="85000"/>
    <n v="6230"/>
    <n v="9191101"/>
    <n v="1"/>
    <s v="Plan check review fee for 21st Century at Los Altos ES "/>
    <s v="Los Altos ES-2-21st Century classroom"/>
  </r>
  <r>
    <s v="Nelson-21st Century classroom-DSA Fees"/>
    <n v="1"/>
    <s v="DSA Fees"/>
    <x v="0"/>
    <x v="0"/>
    <x v="27"/>
    <x v="30"/>
    <x v="114"/>
    <x v="351"/>
    <s v="2018/19"/>
    <m/>
    <x v="210"/>
    <n v="0"/>
    <n v="15540.64"/>
    <s v="Per email"/>
    <d v="2019-06-19T00:00:00"/>
    <n v="25365030"/>
    <n v="15540.64"/>
    <s v="03-119946"/>
    <m/>
    <s v="21.0"/>
    <s v="00036.0"/>
    <s v="91001"/>
    <s v="85000"/>
    <n v="6230"/>
    <n v="9231101"/>
    <n v="1"/>
    <s v="Plan check review fee for 21st Century at Nelson "/>
    <s v="Nelson-1-21st Century classroom"/>
  </r>
  <r>
    <s v="Sparks ES-Fire Alarm replacement-DSA Fees"/>
    <n v="7"/>
    <s v="DSA Fees"/>
    <x v="24"/>
    <x v="2"/>
    <x v="27"/>
    <x v="30"/>
    <x v="115"/>
    <x v="352"/>
    <s v="2019/20"/>
    <s v="2-6935"/>
    <x v="211"/>
    <n v="0"/>
    <n v="930"/>
    <s v="Per email"/>
    <d v="2020-02-13T00:00:00"/>
    <s v="000000020070033"/>
    <n v="930"/>
    <s v="03-120623"/>
    <m/>
    <s v="21.0"/>
    <s v="00036.0"/>
    <s v="91001"/>
    <s v="85000"/>
    <n v="6230"/>
    <n v="9291103"/>
    <n v="1"/>
    <s v="Plan check review fee for fire alarm at Sparks ES "/>
    <s v="Sparks ES-7-Fire Alarm replacement"/>
  </r>
  <r>
    <s v="Bixby-Fire Alarm replacement-DSA Fees"/>
    <n v="6"/>
    <s v="DSA Fees"/>
    <x v="25"/>
    <x v="2"/>
    <x v="27"/>
    <x v="30"/>
    <x v="115"/>
    <x v="352"/>
    <s v="2019/20"/>
    <s v="2-6932"/>
    <x v="212"/>
    <n v="0"/>
    <n v="870"/>
    <s v="Per email"/>
    <d v="2020-02-13T00:00:00"/>
    <s v="000000020070034"/>
    <n v="870"/>
    <s v="03-120620"/>
    <m/>
    <s v="21.0"/>
    <s v="00036.0"/>
    <s v="91001"/>
    <s v="85000"/>
    <n v="6230"/>
    <n v="9031103"/>
    <n v="1"/>
    <s v="Plan check review fee for fire alarm at Bixby"/>
    <s v="Bixby-6-Fire Alarm replacement"/>
  </r>
  <r>
    <s v="Grazide-Fire Alarm replacement-DSA Fees"/>
    <n v="3"/>
    <s v="DSA Fees"/>
    <x v="16"/>
    <x v="2"/>
    <x v="27"/>
    <x v="30"/>
    <x v="115"/>
    <x v="352"/>
    <s v="2019/20"/>
    <s v="2-6933"/>
    <x v="213"/>
    <n v="0"/>
    <n v="960"/>
    <s v="Per email"/>
    <d v="2020-02-13T00:00:00"/>
    <s v="000000020070035"/>
    <n v="960"/>
    <s v="03-120624"/>
    <m/>
    <s v="21.0"/>
    <s v="00036.0"/>
    <s v="91001"/>
    <s v="85000"/>
    <n v="6230"/>
    <n v="9131103"/>
    <n v="1"/>
    <s v="Plan check review fee for fire alarm at Grazide"/>
    <s v="Grazide-3-Fire Alarm replacement"/>
  </r>
  <r>
    <s v="Stimson-Fire Alarm replacement-DSA Fees"/>
    <n v="4"/>
    <s v="DSA Fees"/>
    <x v="31"/>
    <x v="2"/>
    <x v="27"/>
    <x v="30"/>
    <x v="115"/>
    <x v="352"/>
    <s v="2019/20"/>
    <s v="2-6937"/>
    <x v="214"/>
    <n v="0"/>
    <n v="375"/>
    <s v="Per email"/>
    <d v="2020-02-13T00:00:00"/>
    <s v="000000020070044"/>
    <n v="375"/>
    <s v="03-120829"/>
    <m/>
    <s v="21.0"/>
    <s v="00036.0"/>
    <s v="91001"/>
    <s v="85000"/>
    <n v="6230"/>
    <n v="8021103"/>
    <n v="1"/>
    <s v="Plan check review fee for fire alarm at Stimson"/>
    <s v="Stimson-4-Fire Alarm replacement"/>
  </r>
  <r>
    <s v="Valinda-Fire Alarm replacement-DSA Fees"/>
    <n v="6"/>
    <s v="DSA Fees"/>
    <x v="23"/>
    <x v="2"/>
    <x v="27"/>
    <x v="30"/>
    <x v="115"/>
    <x v="352"/>
    <s v="2019/20"/>
    <s v="2-6938"/>
    <x v="215"/>
    <n v="0"/>
    <n v="1125"/>
    <s v="Per email"/>
    <d v="2020-02-13T00:00:00"/>
    <s v="000000020070036"/>
    <n v="1125"/>
    <s v="03-120622"/>
    <m/>
    <s v="21.0"/>
    <s v="00036.0"/>
    <s v="91001"/>
    <s v="85000"/>
    <n v="6230"/>
    <n v="9341103"/>
    <n v="1"/>
    <s v="Plan check review fee for fire alarm at Valinda "/>
    <s v="Valinda-6-Fire Alarm replacement"/>
  </r>
  <r>
    <s v="Lassalette-Fire Alarm replacement-DSA Fees"/>
    <n v="6"/>
    <s v="DSA Fees"/>
    <x v="18"/>
    <x v="2"/>
    <x v="27"/>
    <x v="30"/>
    <x v="115"/>
    <x v="352"/>
    <s v="2019/20"/>
    <m/>
    <x v="216"/>
    <n v="0"/>
    <n v="945"/>
    <s v="Per email"/>
    <d v="2020-02-13T00:00:00"/>
    <s v="000000020070037"/>
    <n v="945"/>
    <s v="03-120621"/>
    <m/>
    <s v="21.0"/>
    <s v="00036.0"/>
    <s v="91001"/>
    <s v="85000"/>
    <n v="6230"/>
    <n v="9171103"/>
    <n v="1"/>
    <s v="Plan check review fee for fire alarm at Lassalette.  This warrant was voided on 04/30/20 per Carolyn Loughrey @ tBP."/>
    <s v="Lassalette-6-Fire Alarm replacement"/>
  </r>
  <r>
    <s v="Lassalette-Fire Alarm replacement-DSA Fees"/>
    <n v="6"/>
    <s v="DSA Fees"/>
    <x v="18"/>
    <x v="2"/>
    <x v="27"/>
    <x v="30"/>
    <x v="115"/>
    <x v="5"/>
    <s v="2019/20"/>
    <s v="2-6934"/>
    <x v="216"/>
    <n v="0"/>
    <n v="-945"/>
    <s v="Per email"/>
    <d v="2020-02-13T00:00:00"/>
    <s v="000000020070037"/>
    <n v="-945"/>
    <s v="03-120621"/>
    <m/>
    <s v="21.0"/>
    <s v="00036.0"/>
    <s v="91001"/>
    <s v="85000"/>
    <n v="6230"/>
    <n v="9171103"/>
    <n v="-1"/>
    <s v="Plan check review fee for Lassalette fire alarm.   We voided this warrant.  Per Carolyn Loughrey @ tBP - email dated 06/08/20, somehow she had 2 warrants with this amount and Lassalette was already paid for.  She further said no replacement warrant is needed for this site.  Close-out PO."/>
    <s v="Lassalette-6-Fire Alarm replacement"/>
  </r>
  <r>
    <s v="Newton-Interim Housing-DSA Fees"/>
    <n v="1"/>
    <s v="DSA Fees"/>
    <x v="8"/>
    <x v="1"/>
    <x v="27"/>
    <x v="30"/>
    <x v="115"/>
    <x v="353"/>
    <s v="2019/20"/>
    <s v="2-6939"/>
    <x v="217"/>
    <n v="0"/>
    <n v="4175.4399999999996"/>
    <s v="Per email"/>
    <d v="2020-01-28T00:00:00"/>
    <s v="000000020062969"/>
    <n v="4175.4399999999996"/>
    <s v="03-120447"/>
    <m/>
    <s v="21.0"/>
    <s v="00036.0"/>
    <s v="91001"/>
    <s v="85000"/>
    <n v="6230"/>
    <n v="9241102"/>
    <n v="1"/>
    <s v="Plan check review fee forinterim housing at  Newton.  Initial registration for project submittal"/>
    <s v="Newton-1-Interim Housing"/>
  </r>
  <r>
    <s v="California-Drinking Fountain replacement-DSA Fees"/>
    <n v="3"/>
    <s v="DSA Fees"/>
    <x v="15"/>
    <x v="4"/>
    <x v="27"/>
    <x v="30"/>
    <x v="116"/>
    <x v="352"/>
    <s v="2019/20"/>
    <s v="2-7620"/>
    <x v="218"/>
    <n v="0"/>
    <n v="1050"/>
    <s v="Per email"/>
    <d v="2020-02-13T00:00:00"/>
    <s v="000000020070038"/>
    <n v="1050"/>
    <s v="03-120656"/>
    <m/>
    <s v="21.0"/>
    <s v="00036.0"/>
    <s v="91001"/>
    <s v="85000"/>
    <n v="6230"/>
    <n v="9041104"/>
    <n v="1"/>
    <s v="Plan check review fee for drinking fountain at California"/>
    <s v="California-3-Drinking Fountain replacement"/>
  </r>
  <r>
    <s v="Baldwin-Drinking Fountain replacement-DSA Fees"/>
    <n v="3"/>
    <s v="DSA Fees"/>
    <x v="14"/>
    <x v="4"/>
    <x v="27"/>
    <x v="30"/>
    <x v="116"/>
    <x v="352"/>
    <s v="2019/20"/>
    <s v="2-7621"/>
    <x v="219"/>
    <n v="0"/>
    <n v="1050"/>
    <s v="Per email"/>
    <d v="2020-02-13T00:00:00"/>
    <s v="000000020070039"/>
    <n v="1050"/>
    <s v="03-120655"/>
    <m/>
    <s v="21.0"/>
    <s v="00036.0"/>
    <s v="91001"/>
    <s v="85000"/>
    <n v="6230"/>
    <n v="9021104"/>
    <n v="1"/>
    <s v="Plan check review fee for drinking fountain at Baldwin"/>
    <s v="Baldwin-3-Drinking Fountain replacement"/>
  </r>
  <r>
    <s v="Los Altos ES-Drinking Fountain replacement-DSA Fees"/>
    <n v="2"/>
    <s v="DSA Fees"/>
    <x v="2"/>
    <x v="4"/>
    <x v="27"/>
    <x v="30"/>
    <x v="116"/>
    <x v="352"/>
    <s v="2019/20"/>
    <s v="2-7622"/>
    <x v="220"/>
    <n v="0"/>
    <n v="1050"/>
    <s v="Per email"/>
    <d v="2020-02-13T00:00:00"/>
    <s v="000000020070040"/>
    <n v="1050"/>
    <s v="03-120657"/>
    <m/>
    <s v="21.0"/>
    <s v="00036.0"/>
    <s v="91001"/>
    <s v="85000"/>
    <n v="6230"/>
    <n v="9191104"/>
    <n v="1"/>
    <s v="Plan check review fee for drinking fountain at Los Altos ES "/>
    <s v="Los Altos ES-2-Drinking Fountain replacement"/>
  </r>
  <r>
    <s v="Mesa Robles-Drinking Fountain replacement-DSA Fees"/>
    <n v="1"/>
    <s v="DSA Fees"/>
    <x v="5"/>
    <x v="4"/>
    <x v="27"/>
    <x v="30"/>
    <x v="116"/>
    <x v="352"/>
    <s v="2019/20"/>
    <s v="2-7623"/>
    <x v="221"/>
    <n v="0"/>
    <n v="1050"/>
    <s v="Per email"/>
    <d v="2020-02-13T00:00:00"/>
    <s v="000000020070041"/>
    <n v="1050"/>
    <s v="03-120658"/>
    <m/>
    <s v="21.0"/>
    <s v="00036.0"/>
    <s v="91001"/>
    <s v="85000"/>
    <n v="6230"/>
    <n v="9211104"/>
    <n v="1"/>
    <s v="Plan check review fee for drinking fountain at Mesa Robles .  This check was originally issued for Los Robles' (loc 9211104) drinking fountain project, but since this project was cancelled by District, per Carolyn Loughrey, tBP applied this payment to Mesa Robles.  "/>
    <s v="Mesa Robles-1-Drinking Fountain replacement"/>
  </r>
  <r>
    <s v="Nelson-Drinking Fountain replacement-DSA Fees"/>
    <n v="1"/>
    <s v="DSA Fees"/>
    <x v="0"/>
    <x v="4"/>
    <x v="27"/>
    <x v="30"/>
    <x v="116"/>
    <x v="352"/>
    <s v="2019/20"/>
    <s v="2-7624"/>
    <x v="222"/>
    <n v="0"/>
    <n v="1050"/>
    <s v="Per email"/>
    <d v="2020-02-13T00:00:00"/>
    <s v="000000020070042"/>
    <n v="1050"/>
    <s v="03-120659"/>
    <m/>
    <s v="21.0"/>
    <s v="00036.0"/>
    <s v="91001"/>
    <s v="85000"/>
    <n v="6230"/>
    <n v="9231104"/>
    <n v="1"/>
    <s v="Plan check review fee for drinking fountain at Nelson "/>
    <s v="Nelson-1-Drinking Fountain replacement"/>
  </r>
  <r>
    <s v="Palm-Drinking Fountain replacement-DSA Fees"/>
    <n v="6"/>
    <s v="DSA Fees"/>
    <x v="21"/>
    <x v="4"/>
    <x v="27"/>
    <x v="30"/>
    <x v="116"/>
    <x v="352"/>
    <s v="2019/20"/>
    <s v="2-7625"/>
    <x v="223"/>
    <n v="0"/>
    <n v="1050"/>
    <s v="Per email"/>
    <d v="2020-02-13T00:00:00"/>
    <s v="000000020070043"/>
    <n v="1050"/>
    <s v="03-120660"/>
    <m/>
    <s v="21.0"/>
    <s v="00036.0"/>
    <s v="91001"/>
    <s v="85000"/>
    <n v="6230"/>
    <n v="9261104"/>
    <n v="1"/>
    <s v="Plan check review fee for drinking fountain at Palm "/>
    <s v="Palm-6-Drinking Fountain replacement"/>
  </r>
  <r>
    <s v="Mesa Robles-21st Century classroom-DSA Fees"/>
    <n v="1"/>
    <s v="DSA Fees"/>
    <x v="5"/>
    <x v="0"/>
    <x v="27"/>
    <x v="30"/>
    <x v="117"/>
    <x v="354"/>
    <s v="2019/20"/>
    <s v="2-9603"/>
    <x v="224"/>
    <n v="0"/>
    <n v="28009"/>
    <s v="Per email"/>
    <d v="2020-04-24T00:00:00"/>
    <s v="000000020092203"/>
    <n v="28009"/>
    <s v="03-120779"/>
    <m/>
    <s v="21.0"/>
    <s v="00036.0"/>
    <s v="91001"/>
    <s v="85000"/>
    <n v="6230"/>
    <n v="9221101"/>
    <n v="1"/>
    <s v="Plan check review fee for 21st Century at  Mesa Robles. Application &amp; fees for approval of plans &amp; specifications"/>
    <s v="Mesa Robles-1-21st Century classroom"/>
  </r>
  <r>
    <s v="Los Altos HS-Fire Alarm replacement-DSA Fees"/>
    <n v="5"/>
    <s v="DSA Fees"/>
    <x v="11"/>
    <x v="2"/>
    <x v="27"/>
    <x v="30"/>
    <x v="118"/>
    <x v="355"/>
    <s v="2019/20"/>
    <s v="2-3167"/>
    <x v="225"/>
    <n v="0"/>
    <n v="5500"/>
    <s v="Per email"/>
    <d v="2019-09-13T00:00:00"/>
    <s v="000000020015011"/>
    <n v="5500"/>
    <s v="03-120155"/>
    <m/>
    <s v="21.0"/>
    <s v="00036.0"/>
    <s v="91001"/>
    <s v="85000"/>
    <n v="6230"/>
    <n v="9411103"/>
    <n v="1"/>
    <s v="Plan check review fee for fire alarm at Los Altos HS"/>
    <s v="Los Altos HS-5-Fire Alarm replacement"/>
  </r>
  <r>
    <s v="California-Fire Alarm replacement-DSA Fees"/>
    <n v="3"/>
    <s v="DSA Fees"/>
    <x v="15"/>
    <x v="2"/>
    <x v="27"/>
    <x v="30"/>
    <x v="118"/>
    <x v="355"/>
    <s v="2019/20"/>
    <s v="2-3172"/>
    <x v="226"/>
    <n v="0"/>
    <n v="780"/>
    <s v="Per email"/>
    <d v="2019-09-13T00:00:00"/>
    <s v="000000020015009"/>
    <n v="780"/>
    <s v="03-120180"/>
    <m/>
    <s v="21.0"/>
    <s v="00036.0"/>
    <s v="91001"/>
    <s v="85000"/>
    <n v="6230"/>
    <n v="9041103"/>
    <n v="1"/>
    <s v="Plan check review fee for fire alarm at California (JVER 20*86)"/>
    <s v="California-3-Fire Alarm replacement"/>
  </r>
  <r>
    <s v="Valley-Fire Alarm replacement-DSA Fees"/>
    <n v="8"/>
    <s v="DSA Fees"/>
    <x v="27"/>
    <x v="2"/>
    <x v="27"/>
    <x v="30"/>
    <x v="118"/>
    <x v="355"/>
    <s v="2019/20"/>
    <s v="2-3173"/>
    <x v="227"/>
    <n v="0"/>
    <n v="630"/>
    <s v="Per email"/>
    <d v="2019-09-13T00:00:00"/>
    <s v="000000020015012"/>
    <n v="630"/>
    <s v="03-120156"/>
    <m/>
    <s v="21.0"/>
    <s v="00036.0"/>
    <s v="91001"/>
    <s v="85000"/>
    <n v="6230"/>
    <n v="9441103"/>
    <n v="1"/>
    <s v="Plan/field review fee for fire alarm at Valley"/>
    <s v="Valley-8-Fire Alarm replacement"/>
  </r>
  <r>
    <s v="Fairgrove-Fire Alarm replacement-DSA Fees"/>
    <n v="4"/>
    <s v="DSA Fees"/>
    <x v="20"/>
    <x v="2"/>
    <x v="27"/>
    <x v="30"/>
    <x v="118"/>
    <x v="355"/>
    <s v="2019/20"/>
    <s v="2-3174"/>
    <x v="228"/>
    <n v="0"/>
    <n v="1230"/>
    <s v="Per email"/>
    <d v="2019-09-13T00:00:00"/>
    <s v="000000020015010"/>
    <n v="1230"/>
    <s v="03-120181"/>
    <m/>
    <s v="21.0"/>
    <s v="00036.0"/>
    <s v="91001"/>
    <s v="85000"/>
    <n v="6230"/>
    <n v="9091103"/>
    <n v="1"/>
    <s v="Plan check review fee for fire alarm at Fairgrove"/>
    <s v="Fairgrove-4-Fire Alarm replacement"/>
  </r>
  <r>
    <s v="Baldwin-Fire Alarm replacement-DSA Fees"/>
    <n v="3"/>
    <s v="DSA Fees"/>
    <x v="14"/>
    <x v="2"/>
    <x v="27"/>
    <x v="30"/>
    <x v="118"/>
    <x v="355"/>
    <s v="2019/20"/>
    <s v="2-3175"/>
    <x v="229"/>
    <n v="0"/>
    <n v="1020"/>
    <s v="Per email"/>
    <d v="2019-09-13T00:00:00"/>
    <s v="000000020015013"/>
    <n v="1020"/>
    <s v="03-120157"/>
    <m/>
    <s v="21.0"/>
    <s v="00036.0"/>
    <s v="91001"/>
    <s v="85000"/>
    <n v="6230"/>
    <n v="9021103"/>
    <n v="1"/>
    <s v="Plan check review fee for drinking fountain at Baldwin"/>
    <s v="Baldwin-3-Fire Alarm replacement"/>
  </r>
  <r>
    <s v="Los Molinos-Fire Alarm replacement-DSA Fees"/>
    <n v="4"/>
    <s v="DSA Fees"/>
    <x v="7"/>
    <x v="2"/>
    <x v="27"/>
    <x v="30"/>
    <x v="118"/>
    <x v="355"/>
    <s v="2019/20"/>
    <s v="2-3176"/>
    <x v="230"/>
    <n v="0"/>
    <n v="870"/>
    <s v="Per email"/>
    <d v="2019-09-13T00:00:00"/>
    <s v="000000020015014"/>
    <n v="870"/>
    <s v="03-120183"/>
    <m/>
    <s v="21.0"/>
    <s v="00036.0"/>
    <s v="91001"/>
    <s v="85000"/>
    <n v="6230"/>
    <n v="9201103"/>
    <n v="1"/>
    <s v="Plan check review fee for fire alarm at Los Molinos "/>
    <s v="Los Molinos-4-Fire Alarm replacement"/>
  </r>
  <r>
    <s v="Mesa Robles-Interim Housing-DSA Fees"/>
    <n v="1"/>
    <s v="DSA Fees"/>
    <x v="5"/>
    <x v="1"/>
    <x v="27"/>
    <x v="30"/>
    <x v="72"/>
    <x v="356"/>
    <s v="2019/20"/>
    <s v="2-4764"/>
    <x v="231"/>
    <n v="0"/>
    <n v="7425"/>
    <s v="Per email"/>
    <d v="2019-10-28T00:00:00"/>
    <s v="000000020031416"/>
    <n v="7425"/>
    <s v="03-120417"/>
    <m/>
    <s v="21.0"/>
    <s v="00036.0"/>
    <s v="91001"/>
    <s v="85000"/>
    <n v="6230"/>
    <n v="9221102"/>
    <n v="1"/>
    <s v="Plan check review fee for interim housing at Mesa Robles"/>
    <s v="Mesa Robles-1-Interim Housing"/>
  </r>
  <r>
    <s v="Cedarlane-Interim Housing-DSA Fees"/>
    <n v="1"/>
    <s v="DSA Fees"/>
    <x v="4"/>
    <x v="1"/>
    <x v="27"/>
    <x v="30"/>
    <x v="119"/>
    <x v="357"/>
    <s v="2019/20"/>
    <s v="2-7309"/>
    <x v="232"/>
    <n v="0"/>
    <n v="3052.5"/>
    <s v="Per email"/>
    <d v="2020-01-31T00:00:00"/>
    <s v="000000020064667"/>
    <n v="3052.5"/>
    <s v="03-120587"/>
    <m/>
    <s v="21.0"/>
    <s v="00036.0"/>
    <s v="91001"/>
    <s v="85000"/>
    <n v="6230"/>
    <n v="9051102"/>
    <n v="1"/>
    <s v="Plan/field review fee for interim Housing at Cedarlane. Application &amp; fees for approval of plans &amp; specifications"/>
    <s v="Cedarlane-1-Interim Housing"/>
  </r>
  <r>
    <s v="Los Altos ES-Interim Housing-DSA Fees"/>
    <n v="2"/>
    <s v="DSA Fees"/>
    <x v="2"/>
    <x v="1"/>
    <x v="27"/>
    <x v="30"/>
    <x v="120"/>
    <x v="358"/>
    <s v="2019/20"/>
    <s v="2-8781"/>
    <x v="233"/>
    <n v="0"/>
    <n v="2687.5"/>
    <n v="11816"/>
    <d v="2020-03-11T00:00:00"/>
    <s v="000000020080278"/>
    <n v="2687.5"/>
    <s v="03-119857"/>
    <m/>
    <s v="21.0"/>
    <s v="00036.0"/>
    <s v="91001"/>
    <s v="85000"/>
    <n v="6230"/>
    <n v="9191102"/>
    <n v="1"/>
    <s v="Plan check review fee for interim housing at Los Altos ES (Relocation of 4 modular classrooms)."/>
    <s v="Los Altos ES-2-Interim Housing"/>
  </r>
  <r>
    <s v="Cedarlane-21st Century classroom-DSA Fees"/>
    <n v="1"/>
    <s v="DSA Fees"/>
    <x v="4"/>
    <x v="0"/>
    <x v="27"/>
    <x v="30"/>
    <x v="117"/>
    <x v="354"/>
    <s v="2019/20"/>
    <s v="2-9602"/>
    <x v="234"/>
    <n v="0"/>
    <n v="22159"/>
    <s v="Per email"/>
    <d v="2020-04-24T00:00:00"/>
    <s v="000000020092204"/>
    <n v="22159"/>
    <s v="03-120780"/>
    <m/>
    <s v="21.0"/>
    <s v="00036.0"/>
    <s v="91001"/>
    <s v="85000"/>
    <n v="6230"/>
    <n v="9051101"/>
    <n v="1"/>
    <s v="Plan check review fee for 21st Century at Cedarlane. Application &amp; fees for approval of plans &amp; specifications"/>
    <s v="Cedarlane-1-21st Century classroom"/>
  </r>
  <r>
    <s v="Grandview-21st Century classroom-DSA Fees"/>
    <n v="2"/>
    <s v="DSA Fees"/>
    <x v="6"/>
    <x v="0"/>
    <x v="27"/>
    <x v="30"/>
    <x v="121"/>
    <x v="340"/>
    <s v="2020/21"/>
    <s v="21-3752"/>
    <x v="235"/>
    <n v="0"/>
    <n v="35235.879999999997"/>
    <s v="Per email"/>
    <d v="2021-01-20T00:00:00"/>
    <s v="000000020157908"/>
    <n v="35235.879999999997"/>
    <s v="03-121294"/>
    <m/>
    <s v="21.0"/>
    <s v="00036.0"/>
    <s v="91001"/>
    <s v="85000"/>
    <n v="6230"/>
    <n v="9121101"/>
    <n v="0.61279652759045933"/>
    <s v="Plan check review fee for 21st Century at Grandview"/>
    <s v="Grandview-2-21st Century classroom"/>
  </r>
  <r>
    <s v="Sparks MS-21st Century classroom-DSA Fees"/>
    <n v="2"/>
    <s v="DSA Fees"/>
    <x v="9"/>
    <x v="0"/>
    <x v="27"/>
    <x v="30"/>
    <x v="121"/>
    <x v="340"/>
    <s v="2020/21"/>
    <s v="21-3754"/>
    <x v="235"/>
    <n v="0"/>
    <n v="22264.25"/>
    <s v="Per email"/>
    <d v="2021-01-20T00:00:00"/>
    <s v="000000020157909"/>
    <n v="22264.25"/>
    <s v="03-121296"/>
    <m/>
    <s v="21.0"/>
    <s v="00036.0"/>
    <s v="91001"/>
    <s v="85000"/>
    <n v="6230"/>
    <n v="9301101"/>
    <n v="0.38720347240954067"/>
    <s v="Plan check review fee for 21st Century at Sparks MS "/>
    <s v="Sparks MS-2-21st Century classroom"/>
  </r>
  <r>
    <s v="Newton-21st Century classroom-DSA Fees"/>
    <n v="1"/>
    <s v="DSA Fees"/>
    <x v="8"/>
    <x v="0"/>
    <x v="27"/>
    <x v="30"/>
    <x v="121"/>
    <x v="340"/>
    <s v="2020/21"/>
    <s v="21-3753"/>
    <x v="236"/>
    <n v="0"/>
    <n v="28270.82"/>
    <s v="Per email"/>
    <d v="2021-01-20T00:00:00"/>
    <s v="000000020157907"/>
    <n v="28270.82"/>
    <s v="03-121295"/>
    <m/>
    <s v="21.0"/>
    <s v="00036.0"/>
    <s v="91001"/>
    <s v="85000"/>
    <n v="6230"/>
    <n v="9241101"/>
    <n v="1"/>
    <s v="Plan check review fee for 21st Century at  Newton "/>
    <s v="Newton-1-21st Century classroom"/>
  </r>
  <r>
    <s v="Del Valle-Fire Alarm replacement-DSA Fees"/>
    <n v="7"/>
    <s v="DSA Fees"/>
    <x v="28"/>
    <x v="2"/>
    <x v="27"/>
    <x v="30"/>
    <x v="122"/>
    <x v="359"/>
    <s v="2020/21"/>
    <s v="21-5370"/>
    <x v="237"/>
    <n v="0"/>
    <n v="870"/>
    <s v="Per email"/>
    <d v="2021-03-30T00:00:00"/>
    <s v="000000020176203"/>
    <n v="870"/>
    <s v="03-121431"/>
    <m/>
    <s v="21.0"/>
    <s v="00036.0"/>
    <s v="91001"/>
    <s v="85000"/>
    <n v="6230"/>
    <n v="9061103"/>
    <n v="0.1226215644820296"/>
    <s v="Plan check review fee for fire alarm at Del Valle"/>
    <s v="Del Valle-7-Fire Alarm replacement"/>
  </r>
  <r>
    <s v="Kwis-Fire Alarm replacement-DSA Fees"/>
    <n v="7"/>
    <s v="DSA Fees"/>
    <x v="17"/>
    <x v="2"/>
    <x v="27"/>
    <x v="30"/>
    <x v="122"/>
    <x v="359"/>
    <s v="2020/21"/>
    <s v="21-5370"/>
    <x v="237"/>
    <n v="0"/>
    <n v="891"/>
    <s v="Per email"/>
    <d v="2021-03-30T00:00:00"/>
    <s v="000000020176202"/>
    <n v="891"/>
    <s v="03-121430"/>
    <m/>
    <s v="21.0"/>
    <s v="00036.0"/>
    <s v="91001"/>
    <s v="85000"/>
    <n v="6230"/>
    <n v="9161103"/>
    <n v="0.12558139534883722"/>
    <s v="Plan check review fee for fire alarm at Kwis"/>
    <s v="Kwis-7-Fire Alarm replacement"/>
  </r>
  <r>
    <s v="Los Robles-Fire Alarm replacement-DSA Fees"/>
    <n v="9"/>
    <s v="DSA Fees"/>
    <x v="29"/>
    <x v="2"/>
    <x v="27"/>
    <x v="30"/>
    <x v="122"/>
    <x v="359"/>
    <s v="2020/21"/>
    <s v="21-5370"/>
    <x v="237"/>
    <n v="0"/>
    <n v="900"/>
    <s v="Per email"/>
    <d v="2021-03-30T00:00:00"/>
    <s v="000000020176204"/>
    <n v="900"/>
    <s v="03-121429"/>
    <m/>
    <s v="21.0"/>
    <s v="00036.0"/>
    <s v="91001"/>
    <s v="85000"/>
    <n v="6230"/>
    <n v="9211103"/>
    <n v="0.12684989429175475"/>
    <s v="Plan check review fee for fire alarm at Los Robles "/>
    <s v="Los Robles-9-Fire Alarm replacement"/>
  </r>
  <r>
    <s v="Orange Grove-Fire Alarm replacement-DSA Fees"/>
    <n v="3"/>
    <s v="DSA Fees"/>
    <x v="26"/>
    <x v="2"/>
    <x v="27"/>
    <x v="30"/>
    <x v="122"/>
    <x v="359"/>
    <s v="2020/21"/>
    <s v="21-5370"/>
    <x v="237"/>
    <n v="0"/>
    <n v="1080"/>
    <s v="Per email"/>
    <d v="2021-03-30T00:00:00"/>
    <s v="000000020176205"/>
    <n v="1080"/>
    <s v="03-121428"/>
    <m/>
    <s v="21.0"/>
    <s v="00036.0"/>
    <s v="91001"/>
    <s v="85000"/>
    <n v="6230"/>
    <n v="9251103"/>
    <n v="0.15221987315010571"/>
    <s v="Plan check review fee for fire alarm at Orange Grove "/>
    <s v="Orange Grove-3-Fire Alarm replacement"/>
  </r>
  <r>
    <s v="Palm-Fire Alarm replacement-DSA Fees"/>
    <n v="6"/>
    <s v="DSA Fees"/>
    <x v="21"/>
    <x v="2"/>
    <x v="27"/>
    <x v="30"/>
    <x v="122"/>
    <x v="359"/>
    <s v="2020/21"/>
    <s v="21-5370"/>
    <x v="237"/>
    <n v="0"/>
    <n v="870"/>
    <s v="Per email"/>
    <d v="2021-03-30T00:00:00"/>
    <s v="000000020176206"/>
    <n v="870"/>
    <s v="03-121427"/>
    <m/>
    <s v="21.0"/>
    <s v="00036.0"/>
    <s v="91001"/>
    <s v="85000"/>
    <n v="6230"/>
    <n v="9261103"/>
    <n v="0.1226215644820296"/>
    <s v="Plan check review fee for fire alarm at Palm "/>
    <s v="Palm-6-Fire Alarm replacement"/>
  </r>
  <r>
    <s v="Sierra Vista-Fire Alarm replacement-DSA Fees"/>
    <n v="8"/>
    <s v="DSA Fees"/>
    <x v="13"/>
    <x v="2"/>
    <x v="27"/>
    <x v="30"/>
    <x v="122"/>
    <x v="359"/>
    <s v="2020/21"/>
    <s v="21-5370"/>
    <x v="237"/>
    <n v="0"/>
    <n v="1050"/>
    <s v="Per email"/>
    <d v="2021-03-30T00:00:00"/>
    <s v="000000020176207"/>
    <n v="1050"/>
    <s v="03-121426"/>
    <m/>
    <s v="21.0"/>
    <s v="00036.0"/>
    <s v="91001"/>
    <s v="85000"/>
    <n v="6230"/>
    <n v="9281103"/>
    <n v="0.14799154334038056"/>
    <s v="Plan check review fee for fire alarm at Sierra Vista "/>
    <s v="Sierra Vista-8-Fire Alarm replacement"/>
  </r>
  <r>
    <s v="Sunset-Fire Alarm replacement-DSA Fees"/>
    <n v="4"/>
    <s v="DSA Fees"/>
    <x v="32"/>
    <x v="2"/>
    <x v="27"/>
    <x v="30"/>
    <x v="122"/>
    <x v="359"/>
    <s v="2020/21"/>
    <s v="21-5370"/>
    <x v="237"/>
    <n v="0"/>
    <n v="564"/>
    <s v="Per email"/>
    <d v="2021-03-30T00:00:00"/>
    <s v="000000020176208"/>
    <n v="564"/>
    <s v="03-121425"/>
    <m/>
    <s v="21.0"/>
    <s v="00036.0"/>
    <s v="91001"/>
    <s v="85000"/>
    <n v="6230"/>
    <n v="9311103"/>
    <n v="7.9492600422832987E-2"/>
    <s v="Plan check review fee for fire alarm at Sunset"/>
    <s v="Sunset-4-Fire Alarm replacement"/>
  </r>
  <r>
    <s v="Wing Lane-Fire Alarm replacement-DSA Fees"/>
    <n v="9"/>
    <s v="DSA Fees"/>
    <x v="22"/>
    <x v="2"/>
    <x v="27"/>
    <x v="30"/>
    <x v="122"/>
    <x v="359"/>
    <s v="2020/21"/>
    <s v="21-5370"/>
    <x v="237"/>
    <n v="0"/>
    <n v="870"/>
    <s v="Per email"/>
    <d v="2021-03-30T00:00:00"/>
    <s v="000000020176209"/>
    <n v="870"/>
    <s v="03-121424"/>
    <m/>
    <s v="21.0"/>
    <s v="00036.0"/>
    <s v="91001"/>
    <s v="85000"/>
    <n v="6230"/>
    <n v="9371103"/>
    <n v="0.1226215644820296"/>
    <s v="Plan check review fee for fire alarm at Wing Lane "/>
    <s v="Wing Lane-9-Fire Alarm replacement"/>
  </r>
  <r>
    <s v="Bixby-Drinking Fountain replacement-DSA Fees"/>
    <n v="6"/>
    <s v="DSA Fees"/>
    <x v="25"/>
    <x v="4"/>
    <x v="27"/>
    <x v="30"/>
    <x v="123"/>
    <x v="360"/>
    <s v="2020/21"/>
    <s v="21-6130"/>
    <x v="238"/>
    <n v="0"/>
    <n v="1050"/>
    <s v="Per email"/>
    <d v="2021-05-05T00:00:00"/>
    <s v="000000020186220"/>
    <n v="1050"/>
    <s v="03-121642"/>
    <m/>
    <s v="21.0"/>
    <s v="00036.0"/>
    <s v="91001"/>
    <s v="85000"/>
    <n v="6230"/>
    <n v="9031104"/>
    <n v="0.5"/>
    <s v="Plan check review fee for drinking fountain at Bixby"/>
    <s v="Bixby-6-Drinking Fountain replacement"/>
  </r>
  <r>
    <s v="Los Molinos-Drinking Fountain replacement-DSA Fees"/>
    <n v="4"/>
    <s v="DSA Fees"/>
    <x v="7"/>
    <x v="4"/>
    <x v="27"/>
    <x v="30"/>
    <x v="122"/>
    <x v="360"/>
    <s v="2020/21"/>
    <s v="21-6130"/>
    <x v="238"/>
    <n v="0"/>
    <n v="1050"/>
    <s v="Per email"/>
    <d v="2021-05-05T00:00:00"/>
    <s v="000000020186221"/>
    <n v="1050"/>
    <s v="03-121641"/>
    <m/>
    <s v="21.0"/>
    <s v="00036.0"/>
    <s v="91001"/>
    <s v="85000"/>
    <n v="6230"/>
    <n v="9201104"/>
    <n v="0.5"/>
    <s v="Plan check review fee for drinking fountain at Los Molinos"/>
    <s v="Los Molinos-4-Drinking Fountain replacement"/>
  </r>
  <r>
    <s v="Workman ES-21st Century classroom-DSA Fees"/>
    <n v="2"/>
    <s v="DSA Fees"/>
    <x v="3"/>
    <x v="0"/>
    <x v="27"/>
    <x v="30"/>
    <x v="122"/>
    <x v="360"/>
    <s v="2020/21"/>
    <s v="21-6131"/>
    <x v="239"/>
    <n v="0"/>
    <n v="800"/>
    <s v="Per email"/>
    <d v="2021-05-05T00:00:00"/>
    <s v="000000020186222"/>
    <n v="800"/>
    <s v="03-121545"/>
    <s v="73445-382"/>
    <s v="21.0"/>
    <s v="00036.0"/>
    <s v="91001"/>
    <s v="85000"/>
    <n v="6230"/>
    <n v="9381101"/>
    <n v="1"/>
    <s v="Plan check review fee for 21st Century at Workman ES. Hardware replacement project (doors &amp; locks)."/>
    <s v="Workman ES-2-21st Century classroom"/>
  </r>
  <r>
    <s v="Workman ES-21st Century classroom-DSA Fees"/>
    <n v="2"/>
    <s v="DSA Fees"/>
    <x v="3"/>
    <x v="0"/>
    <x v="27"/>
    <x v="30"/>
    <x v="124"/>
    <x v="348"/>
    <s v="2021/22"/>
    <s v="22-4020"/>
    <x v="240"/>
    <n v="0"/>
    <n v="12085.87"/>
    <n v="12959"/>
    <d v="2022-01-28T00:00:00"/>
    <s v="000000020401405"/>
    <n v="12085.87"/>
    <s v="03-119881"/>
    <m/>
    <s v="21.0"/>
    <s v="00036.0"/>
    <s v="91001"/>
    <s v="85000"/>
    <n v="6230"/>
    <n v="9381101"/>
    <n v="1"/>
    <s v="Plan check review fee for 21st Century at Workman ES. Alterations to 3 classrm bldg 1-3 (A#03-119612) &amp; 10 classrm bldgs (Relocatable AP2-AP11) (A#03-119612)"/>
    <s v="Workman ES-2-21st Century classroom"/>
  </r>
  <r>
    <s v="Cedarlane-21st Century classroom-DSA Fees"/>
    <n v="1"/>
    <s v="DSA Fees"/>
    <x v="4"/>
    <x v="0"/>
    <x v="27"/>
    <x v="30"/>
    <x v="125"/>
    <x v="12"/>
    <s v="2022/23"/>
    <s v="23-1197"/>
    <x v="241"/>
    <n v="0"/>
    <n v="18962.47"/>
    <n v="14253"/>
    <d v="2022-08-10T00:00:00"/>
    <s v="000000020578872"/>
    <n v="18962.47"/>
    <s v="03-120780"/>
    <m/>
    <s v="21.0"/>
    <s v="00036.0"/>
    <s v="91001"/>
    <s v="85000"/>
    <n v="6230"/>
    <n v="9051101"/>
    <n v="1"/>
    <s v="Plan/field review fee for 21st Century at Cedarlane. Alterations to 9-Classrm bldgs A-H &amp; P (A-20545, A03-105980, A03-119421) Non-structural work"/>
    <s v="Cedarlane-1-21st Century classroom"/>
  </r>
  <r>
    <s v="Mesa Robles-21st Century classroom-DSA Fees"/>
    <n v="1"/>
    <s v="DSA Fees"/>
    <x v="5"/>
    <x v="0"/>
    <x v="27"/>
    <x v="30"/>
    <x v="126"/>
    <x v="361"/>
    <s v="2022/23"/>
    <s v="23-2683"/>
    <x v="242"/>
    <n v="0"/>
    <n v="12075.87"/>
    <n v="14324"/>
    <d v="2022-10-19T00:00:00"/>
    <s v="000000020681642"/>
    <n v="12075.87"/>
    <s v="03-120779"/>
    <m/>
    <s v="21.0"/>
    <s v="00036.0"/>
    <s v="91001"/>
    <s v="85000"/>
    <n v="6230"/>
    <n v="9221101"/>
    <n v="1"/>
    <s v="Plan/field review fee for 21st Century at Mesa Robles . Alterations to 1-campus wide classrooms, all work non-structural"/>
    <s v="Mesa Robles-1-21st Century classroom"/>
  </r>
  <r>
    <s v="Baldwin-21st Century classroom-DSA Fees"/>
    <n v="3"/>
    <s v="DSA Fees"/>
    <x v="14"/>
    <x v="0"/>
    <x v="27"/>
    <x v="30"/>
    <x v="46"/>
    <x v="100"/>
    <s v="2023/24"/>
    <s v="24-4826"/>
    <x v="243"/>
    <n v="0"/>
    <n v="37740"/>
    <s v="Per email"/>
    <d v="2024-01-22T00:00:00"/>
    <s v="000000021420049"/>
    <n v="37740"/>
    <s v="03-123988"/>
    <m/>
    <s v="21.0"/>
    <s v="00036.0"/>
    <s v="91001"/>
    <s v="85000"/>
    <n v="6230"/>
    <n v="9021101"/>
    <n v="1"/>
    <s v="DSA plan check review fee for Baldwin 21st Century"/>
    <s v="Baldwin-3-21st Century classroom"/>
  </r>
  <r>
    <s v="California-21st Century classroom-DSA Fees"/>
    <n v="3"/>
    <s v="DSA Fees"/>
    <x v="15"/>
    <x v="0"/>
    <x v="27"/>
    <x v="30"/>
    <x v="46"/>
    <x v="100"/>
    <s v="2023/24"/>
    <s v="24-4827"/>
    <x v="244"/>
    <n v="0"/>
    <n v="26400"/>
    <s v="Per email"/>
    <d v="2024-01-22T00:00:00"/>
    <s v="000000021420049"/>
    <n v="26400"/>
    <s v="03-123989"/>
    <m/>
    <s v="21.0"/>
    <s v="00036.0"/>
    <s v="91001"/>
    <s v="85000"/>
    <n v="6230"/>
    <n v="9041101"/>
    <n v="1"/>
    <s v="DSA plan check review fee for California 21st Century"/>
    <s v="California-3-21st Century classroom"/>
  </r>
  <r>
    <s v="Grazide-21st Century classroom-DSA Fees"/>
    <n v="3"/>
    <s v="DSA Fees"/>
    <x v="16"/>
    <x v="0"/>
    <x v="27"/>
    <x v="30"/>
    <x v="127"/>
    <x v="362"/>
    <s v="2023/24"/>
    <s v="24-5534"/>
    <x v="245"/>
    <n v="0"/>
    <n v="35220"/>
    <s v="Per email"/>
    <d v="2024-03-06T00:00:00"/>
    <s v="000000021493640"/>
    <n v="35220"/>
    <s v="03-124133"/>
    <m/>
    <s v="21.0"/>
    <s v="00036.0"/>
    <s v="91001"/>
    <s v="85000"/>
    <n v="6230"/>
    <n v="9131101"/>
    <n v="1"/>
    <s v="DSA plan check review fee for Grazide 21st Century"/>
    <s v="Grazide-3-21st Century classroom"/>
  </r>
  <r>
    <s v="Los Molinos-21st Century classroom-DSA Fees"/>
    <n v="4"/>
    <s v="DSA Fees"/>
    <x v="7"/>
    <x v="0"/>
    <x v="27"/>
    <x v="30"/>
    <x v="127"/>
    <x v="362"/>
    <s v="2023/24"/>
    <s v="24-5533"/>
    <x v="246"/>
    <n v="0"/>
    <n v="31440"/>
    <s v="Per email"/>
    <d v="2024-03-06T00:00:00"/>
    <s v="000000021493640"/>
    <n v="31440"/>
    <s v="03-124134"/>
    <m/>
    <s v="21.0"/>
    <s v="00036.0"/>
    <s v="91001"/>
    <s v="85000"/>
    <n v="6230"/>
    <n v="9201101"/>
    <n v="1"/>
    <s v="DSA plan check review fee for Los Molinos 21st Century"/>
    <s v="Los Molinos-4-21st Century classroom"/>
  </r>
  <r>
    <s v="Kwis-21st Century classroom-DSA Fees"/>
    <n v="7"/>
    <s v="DSA Fees"/>
    <x v="17"/>
    <x v="0"/>
    <x v="27"/>
    <x v="30"/>
    <x v="128"/>
    <x v="363"/>
    <s v="2023/24"/>
    <s v="24-8149"/>
    <x v="247"/>
    <n v="0"/>
    <n v="22320"/>
    <s v="DSA APP #03-124564"/>
    <d v="2024-07-02T00:00:00"/>
    <s v="000000021700769"/>
    <n v="22320"/>
    <s v="03-124564"/>
    <m/>
    <s v="21.0"/>
    <s v="00036.0"/>
    <s v="91001"/>
    <s v="85000"/>
    <n v="6230"/>
    <n v="9161101"/>
    <n v="1"/>
    <s v="Plan check review fee for 21st Century at Kwis.  Alterations to bldgs 2 through 5"/>
    <s v="Kwis-7-21st Century classroom"/>
  </r>
  <r>
    <s v="Lassalette-21st Century classroom-DSA Fees"/>
    <n v="6"/>
    <s v="DSA Fees"/>
    <x v="18"/>
    <x v="0"/>
    <x v="27"/>
    <x v="30"/>
    <x v="129"/>
    <x v="364"/>
    <s v="2024/25"/>
    <s v="25-488"/>
    <x v="248"/>
    <n v="0"/>
    <n v="23805"/>
    <s v="DSA APP NO. 03-124576"/>
    <d v="2024-07-22T00:00:00"/>
    <s v="000000021732857"/>
    <n v="23805"/>
    <s v="03-124576"/>
    <m/>
    <s v="21.0"/>
    <s v="00036.0"/>
    <s v="91001"/>
    <s v="85000"/>
    <n v="6230"/>
    <n v="9171101"/>
    <n v="1"/>
    <s v="Plan check review fee for 21st Century at Lassalette.  Alterations to classroom bldgs A, B, D, P5, P6, &amp; P7"/>
    <s v="Lassalette-6-21st Century classroom"/>
  </r>
  <r>
    <s v="Fairgrove-21st Century classroom-DSA Fees"/>
    <n v="4"/>
    <s v="DSA Fees"/>
    <x v="20"/>
    <x v="0"/>
    <x v="27"/>
    <x v="30"/>
    <x v="130"/>
    <x v="365"/>
    <s v="2024/25"/>
    <s v="25-1208"/>
    <x v="249"/>
    <n v="0"/>
    <n v="48324"/>
    <s v="DSA APP# 03-124582"/>
    <d v="2024-08-07T00:00:00"/>
    <s v="000000021750398"/>
    <n v="48324"/>
    <s v="03-124582"/>
    <m/>
    <s v="21.0"/>
    <s v="00036.0"/>
    <s v="91001"/>
    <s v="85000"/>
    <n v="6230"/>
    <n v="9091101"/>
    <n v="1"/>
    <s v="Plan check review fee for 21st Century at Fairgrove.  Alterations to classroom bldgs A-D, F, H, J, K, Portable bldg. P40"/>
    <s v="Fairgrove-4-21st Century classroom"/>
  </r>
  <r>
    <s v="Sierra Vista-21st Century classroom-DSA Fees"/>
    <n v="8"/>
    <s v="DSA Fees"/>
    <x v="13"/>
    <x v="0"/>
    <x v="27"/>
    <x v="30"/>
    <x v="131"/>
    <x v="366"/>
    <s v="2024/25"/>
    <s v="25-2322"/>
    <x v="250"/>
    <n v="0"/>
    <n v="29423.83"/>
    <s v="DSA A# 03-124623"/>
    <d v="2024-09-09T00:00:00"/>
    <s v="000000021790943"/>
    <n v="29423.83"/>
    <s v="03-124623"/>
    <m/>
    <s v="21.0"/>
    <s v="00036.0"/>
    <s v="91001"/>
    <s v="85000"/>
    <n v="6230"/>
    <n v="9281101"/>
    <n v="1"/>
    <s v="Plan check review fee for 21st Century at Sierra Vista.  Alterations to select classrooms in bldg. A, b, D, &amp; G.  Upgrades to POT &amp; restrooms for access"/>
    <s v="Sierra Vista-8-21st Century classroom"/>
  </r>
  <r>
    <s v="Wing Lane-21st Century classroom-DSA Fees"/>
    <n v="9"/>
    <s v="DSA Fees"/>
    <x v="22"/>
    <x v="0"/>
    <x v="27"/>
    <x v="30"/>
    <x v="132"/>
    <x v="146"/>
    <s v="2024/25"/>
    <s v="25-2820"/>
    <x v="251"/>
    <n v="0"/>
    <n v="41100"/>
    <s v="DSA#03-124792"/>
    <d v="2024-10-07T00:00:00"/>
    <s v="000000021837010"/>
    <n v="41100"/>
    <s v="03-124792"/>
    <m/>
    <s v="21.0"/>
    <s v="00036.0"/>
    <s v="91001"/>
    <s v="85000"/>
    <n v="6230"/>
    <n v="9371101"/>
    <n v="1"/>
    <s v="Plan check review fee for 21st Century at Wing Lane.  Campus-wide alterations."/>
    <s v="Wing Lane-9-21st Century classroom"/>
  </r>
  <r>
    <s v="Valley-21st Century classroom-DSA Fees"/>
    <n v="8"/>
    <s v="DSA Fees"/>
    <x v="27"/>
    <x v="0"/>
    <x v="27"/>
    <x v="30"/>
    <x v="132"/>
    <x v="146"/>
    <s v="2024/25"/>
    <s v="25-2821"/>
    <x v="252"/>
    <n v="0"/>
    <n v="27660"/>
    <s v="DSA#03-124791"/>
    <d v="2024-10-07T00:00:00"/>
    <s v="000000021837011"/>
    <n v="27660"/>
    <s v="03-124791"/>
    <m/>
    <s v="21.0"/>
    <s v="00036.0"/>
    <s v="91001"/>
    <s v="85000"/>
    <n v="6230"/>
    <n v="9441101"/>
    <n v="1"/>
    <s v="Plan check review fee for 21st Century at Valley.  Campus-wide alterations."/>
    <s v="Valley-8-21st Century classroom"/>
  </r>
  <r>
    <s v="Sparks ES-21st Century classroom-DSA Fees"/>
    <n v="7"/>
    <s v="DSA Fees"/>
    <x v="24"/>
    <x v="0"/>
    <x v="27"/>
    <x v="30"/>
    <x v="133"/>
    <x v="146"/>
    <s v="2024/25"/>
    <s v="25-2902"/>
    <x v="253"/>
    <n v="0"/>
    <n v="48362.22"/>
    <s v="DSA#03-124783"/>
    <d v="2024-10-07T00:00:00"/>
    <s v="000000021837012"/>
    <n v="48362.22"/>
    <s v="03-124783"/>
    <m/>
    <s v="21.0"/>
    <s v="00036.0"/>
    <s v="91001"/>
    <s v="85000"/>
    <n v="6230"/>
    <n v="9291101"/>
    <n v="1"/>
    <s v="Plan check review fee for 21st Century at Sparks ES.  Alterations to bldg B, C, D, Site &amp; POT improvements"/>
    <s v="Sparks ES-7-21st Century classroom"/>
  </r>
  <r>
    <s v="Valinda-21st Century classroom-DSA Fees"/>
    <n v="6"/>
    <s v="DSA Fees"/>
    <x v="23"/>
    <x v="0"/>
    <x v="27"/>
    <x v="30"/>
    <x v="133"/>
    <x v="146"/>
    <s v="2024/25"/>
    <s v="25-2903"/>
    <x v="254"/>
    <n v="0"/>
    <n v="26400"/>
    <s v="DSA#03-124707"/>
    <d v="2024-10-07T00:00:00"/>
    <s v="000000021837013"/>
    <n v="26400"/>
    <s v="03-124707"/>
    <m/>
    <s v="21.0"/>
    <s v="00036.0"/>
    <s v="91001"/>
    <s v="85000"/>
    <n v="6230"/>
    <n v="9341101"/>
    <n v="1"/>
    <s v="Plan check review fee for 21st Century at Valinda.  Alterations to classroom bldg B, C, D, E, F, &amp; P15."/>
    <s v="Valinda-6-21st Century classroom"/>
  </r>
  <r>
    <s v="Palm-21st Century classroom-DSA Fees"/>
    <n v="6"/>
    <s v="DSA Fees"/>
    <x v="21"/>
    <x v="0"/>
    <x v="27"/>
    <x v="30"/>
    <x v="133"/>
    <x v="146"/>
    <s v="2024/25"/>
    <s v="25-2904"/>
    <x v="255"/>
    <n v="0"/>
    <n v="27660"/>
    <s v="DSA#03-124706"/>
    <d v="2024-10-07T00:00:00"/>
    <s v="000000021837014"/>
    <n v="27660"/>
    <s v="03-124706"/>
    <m/>
    <s v="21.0"/>
    <s v="00036.0"/>
    <s v="91001"/>
    <s v="85000"/>
    <n v="6230"/>
    <n v="9261101"/>
    <n v="1"/>
    <s v="Plan check review fee for 21st Century at Palm.  Alterations to classrooms bldg. 2, 3, 4, 5, P1 &amp; P2"/>
    <s v="Palm-6-21st Century classroom"/>
  </r>
  <r>
    <s v="Grandview-21st Century classroom-DSA Fees"/>
    <n v="2"/>
    <s v="DSA Fees"/>
    <x v="6"/>
    <x v="0"/>
    <x v="27"/>
    <x v="30"/>
    <x v="134"/>
    <x v="367"/>
    <s v="2024/25"/>
    <s v="25-6507"/>
    <x v="256"/>
    <n v="0"/>
    <n v="15265"/>
    <s v="15554"/>
    <d v="2025-04-03T00:00:00"/>
    <s v="000000022117310"/>
    <n v="15265"/>
    <s v="03-121294"/>
    <m/>
    <s v="21.0"/>
    <s v="00036.0"/>
    <s v="91001"/>
    <s v="85000"/>
    <n v="6230"/>
    <n v="9121101"/>
    <n v="1"/>
    <s v="Plan check review fee for 21st Century at Grandview.  Alterations to 1-CR Bldg C1 (A-18215, A03-106061), 1-CR Bldg C2 (A-18215, A03-106061), 1-CR_x000a_Bldg C3 (A-18215, A03-106061), 1-CR Bldg C4 (A-18215, A03-106061), 1-CR Bldg C5 (A-18215,_x000a_A03-106061), 1-CR Bldg C6 (A-18215, A03-106061), 1-CR Bldg C7 (A-18215, A03-106061), 1-CR_x000a_Bldg K (A-18215, A03-106061), 1-Multi-Purpose Bldg (A-18215, A03-106060), and Associated_x000a_Sitework"/>
    <s v="Grandview-2-21st Century classroom"/>
  </r>
  <r>
    <s v="Newton-21st Century classroom-DSA Fees"/>
    <n v="1"/>
    <s v="DSA Fees"/>
    <x v="8"/>
    <x v="0"/>
    <x v="27"/>
    <x v="30"/>
    <x v="135"/>
    <x v="66"/>
    <s v="2024/25"/>
    <s v="25-6574"/>
    <x v="257"/>
    <n v="0"/>
    <n v="11932.5"/>
    <s v="15577"/>
    <d v="2025-04-07T00:00:00"/>
    <s v="000000022122006"/>
    <n v="11932.5"/>
    <s v="03-121295"/>
    <m/>
    <s v="21.0"/>
    <s v="00036.0"/>
    <s v="91001"/>
    <s v="85000"/>
    <n v="6230"/>
    <n v="9241101"/>
    <n v="1"/>
    <s v="Plan check review fee for 21st Century at Newton.  Alterations to 1-Admin/MPR/CR Bldg A (A-13784, A03-106063), 1-CR Bldg B (A-13784, A03-106062),_x000a_1-CR Bldg C (A-13784, A03-106062), 1-CR Bldg D (A-16455, A03-106062), 1-CR Bldg E (A-17862,_x000a_A03-106062), 1-CR Bldg G (A-18321 A03-106062, and Associated Sitework"/>
    <s v="Newton-1-21st Century classroom"/>
  </r>
  <r>
    <s v="Sparks MS-21st Century classroom-DSA Fees"/>
    <n v="2"/>
    <s v="DSA Fees"/>
    <x v="9"/>
    <x v="0"/>
    <x v="27"/>
    <x v="30"/>
    <x v="136"/>
    <x v="368"/>
    <s v="2025/26"/>
    <s v="26-2545"/>
    <x v="258"/>
    <n v="0"/>
    <n v="11610"/>
    <s v="03-15982"/>
    <d v="2025-09-29T00:00:00"/>
    <s v="000000022391720"/>
    <n v="11610"/>
    <s v="03-121296"/>
    <m/>
    <s v="21.0"/>
    <s v="00036.0"/>
    <s v="91001"/>
    <s v="85000"/>
    <n v="6230"/>
    <n v="9301101"/>
    <n v="1"/>
    <s v="Plan check review fee for 21st Century at Sparks MS.  Alterations to 1-Admin/MPR.CR Bldg A (A-12240, A-16546), 1-CR Bldg C (A-12240, A03-106011), 1-CR Bldg D (A-17742, A03-106011), 1-CR Bldg E (A-17742, A03-106011), 1-CR Bldg F (A-17742, A03-106011)), and Associated Sitework"/>
    <s v="Sparks MS-2-21st Century classroom"/>
  </r>
  <r>
    <s v="Sparks MS-21st Century classroom-DSA Fees"/>
    <n v="2"/>
    <s v="DSA Fees"/>
    <x v="9"/>
    <x v="0"/>
    <x v="27"/>
    <x v="30"/>
    <x v="137"/>
    <x v="369"/>
    <s v="2025/26"/>
    <m/>
    <x v="259"/>
    <n v="0"/>
    <n v="19856.47"/>
    <s v="03-121296"/>
    <d v="2026-04-27T00:00:00"/>
    <s v="Credit Card "/>
    <n v="19856.47"/>
    <s v="03-126135"/>
    <m/>
    <s v="21.0"/>
    <s v="00036.0"/>
    <s v="91001"/>
    <s v="85000"/>
    <n v="6230"/>
    <n v="9301101"/>
    <n v="1"/>
    <s v="Plan check review fee for 21st Century at Sparks MS.  Alterations to Alterations to 4-Classroom Buildings B, C, K AND L. Paid by Credit card. This DSA number is different from the regular Sparks MS DSA number."/>
    <s v="Sparks MS-2-21st Century classroom"/>
  </r>
  <r>
    <s v="Lassalette-21st Century classroom-DSA Fees"/>
    <n v="6"/>
    <s v="DSA Fees"/>
    <x v="18"/>
    <x v="0"/>
    <x v="27"/>
    <x v="30"/>
    <x v="85"/>
    <x v="104"/>
    <s v="2025/26"/>
    <s v="26-6554"/>
    <x v="260"/>
    <n v="0"/>
    <n v="4554.75"/>
    <s v="03-16476"/>
    <d v="2026-07-01T00:00:00"/>
    <s v="000000022830784"/>
    <n v="4554.75"/>
    <s v="03-124576"/>
    <m/>
    <s v="21.0"/>
    <s v="00036.0"/>
    <s v="91001"/>
    <s v="85000"/>
    <n v="6230"/>
    <n v="9171101"/>
    <n v="1"/>
    <s v="Plan check review fee for 21st Century at Lassalette.  Alterations to 5-Classroom Buildings A &amp; B (A03-105991), C (A03-105992, A03-115510), D (A03-105991), Classroom 22 (A03-109250), &amp; Associated Sitework"/>
    <s v="Lassalette-6-21st Century classroom"/>
  </r>
  <r>
    <s v="District Office-Cost of Issuance-Issuance costs"/>
    <n v="0"/>
    <s v="Issuance costs"/>
    <x v="1"/>
    <x v="3"/>
    <x v="28"/>
    <x v="31"/>
    <x v="32"/>
    <x v="370"/>
    <s v="2023/24"/>
    <m/>
    <x v="38"/>
    <n v="0"/>
    <n v="434.91"/>
    <m/>
    <m/>
    <m/>
    <n v="434.91"/>
    <m/>
    <m/>
    <s v="21.0"/>
    <s v="00036.0"/>
    <s v="91001"/>
    <s v="85000"/>
    <n v="5220"/>
    <n v="9851100"/>
    <n v="1"/>
    <s v="Travel reimbursement to attend bond rating workshop conducted by RBC Capital Markets, LLC in San Francisco on July 9-10, 2023 (JVA 24*760).  Bond issuance #2 ($78M)"/>
    <s v="District Office-0-Cost of Issuance"/>
  </r>
  <r>
    <s v="District Office-Cost of Issuance-Issuance costs"/>
    <n v="0"/>
    <s v="Issuance costs"/>
    <x v="1"/>
    <x v="3"/>
    <x v="28"/>
    <x v="31"/>
    <x v="138"/>
    <x v="371"/>
    <s v="2023/24"/>
    <s v="24-1262"/>
    <x v="261"/>
    <n v="0"/>
    <n v="58.65"/>
    <s v="Conf reimb 07/09 -07/10/23"/>
    <d v="2023-09-19T00:00:00"/>
    <s v="000000021219857"/>
    <n v="58.65"/>
    <m/>
    <m/>
    <s v="21.0"/>
    <s v="00036.0"/>
    <s v="91001"/>
    <s v="85000"/>
    <n v="5220"/>
    <n v="9851100"/>
    <n v="1"/>
    <s v="Travel reimbursement to attend bond rating workshop conducted by RBC Capital Markets, LLC in San Francisco on July 9-10, 2023 (JVA 24*369).  Bond issuance #2 ($78M)"/>
    <s v="District Office-0-Cost of Issuance"/>
  </r>
  <r>
    <s v="Grandview-21st Century classroom-FF &amp; E"/>
    <n v="2"/>
    <s v="FF &amp; E"/>
    <x v="6"/>
    <x v="0"/>
    <x v="29"/>
    <x v="32"/>
    <x v="139"/>
    <x v="372"/>
    <s v="2019/20"/>
    <s v="2-923"/>
    <x v="262"/>
    <n v="0"/>
    <n v="1464.78"/>
    <s v="EPS6083-2019"/>
    <d v="2019-09-25T00:00:00"/>
    <s v="000000020019023"/>
    <n v="1464.78"/>
    <s v="03-121294"/>
    <m/>
    <s v="21.0"/>
    <s v="00036.0"/>
    <s v="91001"/>
    <s v="85000"/>
    <n v="4400"/>
    <n v="9121101"/>
    <n v="1"/>
    <s v="Da-Lite IDEA Panoramic white board 16 x 10 format with panoramic screen surface for Grandview's room #61."/>
    <s v="Grandview-2-21st Century classroom"/>
  </r>
  <r>
    <s v="Los Altos ES-Interim Housing-Contractor"/>
    <n v="2"/>
    <s v="Contractor"/>
    <x v="2"/>
    <x v="1"/>
    <x v="29"/>
    <x v="20"/>
    <x v="140"/>
    <x v="373"/>
    <s v="2019/20"/>
    <s v="2-4518"/>
    <x v="263"/>
    <n v="0"/>
    <n v="1894.88"/>
    <s v="EPS6097-2019"/>
    <d v="2020-02-12T00:00:00"/>
    <s v="000000020069435"/>
    <n v="1894.88"/>
    <s v="03-119857"/>
    <m/>
    <s v="21.0"/>
    <s v="00036.0"/>
    <s v="91001"/>
    <s v="85000"/>
    <n v="5800"/>
    <n v="9191102"/>
    <n v="1"/>
    <s v="Installation of 7 new horizontal 1&quot; blinds in 4 portable classrooms at Los Altos ES."/>
    <s v="Los Altos ES-2-Interim Housing"/>
  </r>
  <r>
    <s v="Nelson-21st Century classroom-FF &amp; E"/>
    <n v="1"/>
    <s v="FF &amp; E"/>
    <x v="0"/>
    <x v="0"/>
    <x v="29"/>
    <x v="33"/>
    <x v="115"/>
    <x v="43"/>
    <s v="2019/20"/>
    <s v="2-6913"/>
    <x v="264"/>
    <n v="0"/>
    <n v="5465.85"/>
    <s v="EPS6013-2020"/>
    <d v="2020-04-23T00:00:00"/>
    <s v="000000020091979"/>
    <n v="5465.85"/>
    <s v="03-119946"/>
    <m/>
    <s v="21.0"/>
    <s v="00036.0"/>
    <s v="91001"/>
    <s v="85000"/>
    <n v="5600"/>
    <n v="9231101"/>
    <n v="1"/>
    <s v="Provide labor and materials to install four (4) 44&quot; x 60&quot; Top mounted sliding white board to include track as sample for Nelson room #C1."/>
    <s v="Nelson-1-21st Century classroom"/>
  </r>
  <r>
    <s v="Nelson-21st Century classroom-FF &amp; E"/>
    <n v="1"/>
    <s v="FF &amp; E"/>
    <x v="0"/>
    <x v="0"/>
    <x v="29"/>
    <x v="32"/>
    <x v="141"/>
    <x v="43"/>
    <s v="2019/20"/>
    <s v="2-7521"/>
    <x v="265"/>
    <n v="0"/>
    <n v="1253.77"/>
    <s v="EPS6021-2020"/>
    <d v="2020-04-23T00:00:00"/>
    <s v="000000020091979"/>
    <n v="1253.77"/>
    <s v="03-119946"/>
    <m/>
    <s v="21.0"/>
    <s v="00036.0"/>
    <s v="91001"/>
    <s v="85000"/>
    <n v="5600"/>
    <n v="9231101"/>
    <n v="1"/>
    <s v="Provide labor and materials to install two (2) 48&quot; x 96&quot; porcelain white boards with 1&quot; map rail and blade style marker tray. 1/2&quot; aluminum trim on 3 sides, mitered corners as sample for Nelson room #C1."/>
    <s v="Nelson-1-21st Century classroom"/>
  </r>
  <r>
    <s v="Nelson-21st Century classroom-FF &amp; E"/>
    <n v="1"/>
    <s v="FF &amp; E"/>
    <x v="0"/>
    <x v="0"/>
    <x v="29"/>
    <x v="34"/>
    <x v="141"/>
    <x v="43"/>
    <s v="2019/20"/>
    <s v="2-7493"/>
    <x v="266"/>
    <n v="0"/>
    <n v="3449.99"/>
    <s v="EPS6022-2020"/>
    <d v="2020-04-23T00:00:00"/>
    <s v="000000020091979"/>
    <n v="3449.99"/>
    <s v="03-119946"/>
    <m/>
    <s v="21.0"/>
    <s v="00036.0"/>
    <s v="91001"/>
    <s v="85000"/>
    <n v="5600"/>
    <n v="9231101"/>
    <n v="1"/>
    <s v="Provide labor and material to install sink cabinet which include backsplash &amp; countertop as a sample for Nelson room #C1. Cabinetwill be 48&quot; wide x 24&quot; deep x 34&quot; high with a 7&quot; front facia under the countertop in front of sink."/>
    <s v="Nelson-1-21st Century classroom"/>
  </r>
  <r>
    <s v="District Office-21st Century classroom-FF &amp; E"/>
    <n v="0"/>
    <s v="FF &amp; E"/>
    <x v="1"/>
    <x v="0"/>
    <x v="29"/>
    <x v="22"/>
    <x v="116"/>
    <x v="4"/>
    <s v="2019/20"/>
    <s v="2-7592"/>
    <x v="267"/>
    <n v="0"/>
    <n v="949.34"/>
    <s v="EPS6017-2020"/>
    <d v="2020-04-22T00:00:00"/>
    <s v="000000020091373"/>
    <n v="949.34"/>
    <m/>
    <m/>
    <s v="21.0"/>
    <s v="00036.0"/>
    <s v="91001"/>
    <s v="85000"/>
    <n v="4300"/>
    <n v="9851100"/>
    <n v="0.50326554846370797"/>
    <s v="Covered vinyl tack boards (46&quot; x 96&quot;) as sample for the District-wide use. Each panel will be wrapped on 4 sides, no trim.  Total tack boards for this PO: 8"/>
    <s v="District Office-0-21st Century classroom"/>
  </r>
  <r>
    <s v="District Office-21st Century classroom-FF &amp; E"/>
    <n v="0"/>
    <s v="FF &amp; E"/>
    <x v="1"/>
    <x v="0"/>
    <x v="29"/>
    <x v="22"/>
    <x v="116"/>
    <x v="4"/>
    <s v="2019/20"/>
    <m/>
    <x v="267"/>
    <n v="0"/>
    <n v="264.04000000000002"/>
    <s v="EPS6017-2020"/>
    <d v="2020-04-22T00:00:00"/>
    <s v="000000020091373"/>
    <n v="264.04000000000002"/>
    <m/>
    <m/>
    <s v="21.0"/>
    <s v="00036.0"/>
    <s v="91001"/>
    <s v="85000"/>
    <n v="4300"/>
    <n v="9851100"/>
    <n v="0.13997328187620606"/>
    <s v="Covered vinyl tack boards (46&quot; x 96&quot;) as sample for the District-wide use. Each panel will be wrapped on 4 sides, no trim.  Total tack boards for this PO: 8"/>
    <s v="District Office-0-21st Century classroom"/>
  </r>
  <r>
    <s v="District Office-21st Century classroom-FF &amp; E"/>
    <n v="0"/>
    <s v="FF &amp; E"/>
    <x v="1"/>
    <x v="0"/>
    <x v="29"/>
    <x v="22"/>
    <x v="116"/>
    <x v="4"/>
    <s v="2019/20"/>
    <m/>
    <x v="267"/>
    <n v="0"/>
    <n v="336.49"/>
    <s v="EPS6017-2020"/>
    <d v="2020-04-22T00:00:00"/>
    <s v="000000020091373"/>
    <n v="336.49"/>
    <m/>
    <m/>
    <s v="21.0"/>
    <s v="00036.0"/>
    <s v="91001"/>
    <s v="85000"/>
    <n v="4300"/>
    <n v="9851100"/>
    <n v="0.17838058483004307"/>
    <s v="Covered vinyl tack boards (46&quot; x 96&quot;) as sample for the District-wide use. Each panel will be wrapped on 4 sides, no trim.  Total tack boards for this PO: 8"/>
    <s v="District Office-0-21st Century classroom"/>
  </r>
  <r>
    <s v="District Office-21st Century classroom-FF &amp; E"/>
    <n v="0"/>
    <s v="FF &amp; E"/>
    <x v="1"/>
    <x v="0"/>
    <x v="29"/>
    <x v="22"/>
    <x v="116"/>
    <x v="4"/>
    <s v="2019/20"/>
    <m/>
    <x v="267"/>
    <n v="0"/>
    <n v="336.49"/>
    <s v="EPS6017-2020"/>
    <d v="2020-04-22T00:00:00"/>
    <s v="000000020091373"/>
    <n v="336.49"/>
    <m/>
    <m/>
    <s v="21.0"/>
    <s v="00036.0"/>
    <s v="91001"/>
    <s v="85000"/>
    <n v="4300"/>
    <n v="9851100"/>
    <n v="0.17838058483004307"/>
    <s v="Covered vinyl tack boards (46&quot; x 96&quot;) as sample for the District-wide use. Each panel will be wrapped on 4 sides, no trim.  Total tack boards for this PO: 8"/>
    <s v="District Office-0-21st Century classroom"/>
  </r>
  <r>
    <s v="Valinda-21st Century classroom-FF &amp; E"/>
    <n v="6"/>
    <s v="FF &amp; E"/>
    <x v="23"/>
    <x v="0"/>
    <x v="29"/>
    <x v="32"/>
    <x v="139"/>
    <x v="374"/>
    <s v="2019/20"/>
    <s v="2-3418"/>
    <x v="268"/>
    <n v="0"/>
    <n v="1464.78"/>
    <s v="EPS6062-2019"/>
    <d v="2019-10-01T00:00:00"/>
    <s v="000000020021433"/>
    <n v="1464.78"/>
    <s v="03-124707"/>
    <m/>
    <s v="21.0"/>
    <s v="00036.0"/>
    <s v="91001"/>
    <s v="85000"/>
    <n v="4400"/>
    <n v="9341101"/>
    <n v="1"/>
    <s v="Da-Lite IDEA Panoramic white board 16 x 10 format with panoramic screen surface for Valinda - room #14, JVER 20*340"/>
    <s v="Valinda-6-21st Century classroom"/>
  </r>
  <r>
    <s v="Baldwin-21st Century classroom-Environ Consultant"/>
    <n v="3"/>
    <s v="Environ Consultant"/>
    <x v="14"/>
    <x v="0"/>
    <x v="30"/>
    <x v="35"/>
    <x v="142"/>
    <x v="375"/>
    <s v="2024/25"/>
    <m/>
    <x v="269"/>
    <n v="0"/>
    <n v="1680"/>
    <s v="P24172A.H21"/>
    <d v="2025-01-08T00:00:00"/>
    <s v="000000021975108"/>
    <n v="1680"/>
    <s v="03-123988"/>
    <m/>
    <s v="21.0"/>
    <s v="00036.0"/>
    <s v="91001"/>
    <s v="85000"/>
    <n v="5850"/>
    <n v="9021101"/>
    <n v="5.8061171591498185E-2"/>
    <s v="Asbestos &amp; lead abatements at Baldwin"/>
    <s v="Baldwin-3-21st Century classroom"/>
  </r>
  <r>
    <s v="Baldwin-21st Century classroom-Environ Consultant"/>
    <n v="3"/>
    <s v="Environ Consultant"/>
    <x v="14"/>
    <x v="0"/>
    <x v="30"/>
    <x v="35"/>
    <x v="142"/>
    <x v="376"/>
    <s v="2024/25"/>
    <m/>
    <x v="269"/>
    <n v="0"/>
    <n v="7524.5"/>
    <s v="P24508A.H21"/>
    <d v="2025-05-28T00:00:00"/>
    <s v="000000022208082"/>
    <n v="7524.5"/>
    <s v="03-123988"/>
    <m/>
    <s v="21.0"/>
    <s v="00036.0"/>
    <s v="91001"/>
    <s v="85000"/>
    <n v="5850"/>
    <n v="9021101"/>
    <n v="0.2600483843096596"/>
    <s v="Asbestos &amp; lead abatements at Baldwin"/>
    <s v="Baldwin-3-21st Century classroom"/>
  </r>
  <r>
    <s v="Baldwin-21st Century classroom-Environ Consultant"/>
    <n v="3"/>
    <s v="Environ Consultant"/>
    <x v="14"/>
    <x v="0"/>
    <x v="30"/>
    <x v="35"/>
    <x v="142"/>
    <x v="265"/>
    <s v="2025/26"/>
    <s v="24-5884"/>
    <x v="269"/>
    <n v="3225.5"/>
    <n v="3225.5"/>
    <m/>
    <m/>
    <m/>
    <n v="0"/>
    <s v="03-123988"/>
    <m/>
    <s v="21.0"/>
    <s v="00036.0"/>
    <s v="91001"/>
    <s v="85000"/>
    <n v="5850"/>
    <n v="9021101"/>
    <n v="0"/>
    <s v="Asbestos &amp; lead abatements at Baldwin"/>
    <s v="Baldwin-3-21st Century classroom"/>
  </r>
  <r>
    <s v="California-21st Century classroom-Environ Consultant"/>
    <n v="3"/>
    <s v="Environ Consultant"/>
    <x v="15"/>
    <x v="0"/>
    <x v="30"/>
    <x v="35"/>
    <x v="142"/>
    <x v="375"/>
    <s v="2024/25"/>
    <m/>
    <x v="269"/>
    <n v="0"/>
    <n v="1680"/>
    <s v="P24173A.H21"/>
    <d v="2025-01-08T00:00:00"/>
    <s v="000000021975108"/>
    <n v="1680"/>
    <s v="03-123989"/>
    <m/>
    <s v="21.0"/>
    <s v="00036.0"/>
    <s v="91001"/>
    <s v="85000"/>
    <n v="5850"/>
    <n v="9041101"/>
    <n v="5.8061171591498185E-2"/>
    <s v="Asbestos &amp; lead abatements at California"/>
    <s v="California-3-21st Century classroom"/>
  </r>
  <r>
    <s v="California-21st Century classroom-Environ Consultant"/>
    <n v="3"/>
    <s v="Environ Consultant"/>
    <x v="15"/>
    <x v="0"/>
    <x v="30"/>
    <x v="35"/>
    <x v="142"/>
    <x v="376"/>
    <s v="2024/25"/>
    <m/>
    <x v="269"/>
    <n v="0"/>
    <n v="6350"/>
    <s v="P24497A.H21"/>
    <d v="2025-05-28T00:00:00"/>
    <s v="000000022208082"/>
    <n v="6350"/>
    <s v="03-123989"/>
    <m/>
    <s v="21.0"/>
    <s v="00036.0"/>
    <s v="91001"/>
    <s v="85000"/>
    <n v="5850"/>
    <n v="9041101"/>
    <n v="0.21945740452738899"/>
    <s v="Asbestos &amp; lead abatements at California"/>
    <s v="California-3-21st Century classroom"/>
  </r>
  <r>
    <s v="California-21st Century classroom-Environ Consultant"/>
    <n v="3"/>
    <s v="Environ Consultant"/>
    <x v="15"/>
    <x v="0"/>
    <x v="30"/>
    <x v="35"/>
    <x v="142"/>
    <x v="377"/>
    <s v="2024/25"/>
    <m/>
    <x v="269"/>
    <n v="0"/>
    <n v="1284"/>
    <s v="P24497B.H21"/>
    <d v="2025-06-13T00:00:00"/>
    <s v="000000022239924"/>
    <n v="1284"/>
    <s v="03-123989"/>
    <m/>
    <s v="21.0"/>
    <s v="00036.0"/>
    <s v="91001"/>
    <s v="85000"/>
    <n v="5850"/>
    <n v="9041101"/>
    <n v="4.4375324002073613E-2"/>
    <s v="Asbestos &amp; lead abatements at California"/>
    <s v="California-3-21st Century classroom"/>
  </r>
  <r>
    <s v="California-21st Century classroom-Environ Consultant"/>
    <n v="3"/>
    <s v="Environ Consultant"/>
    <x v="15"/>
    <x v="0"/>
    <x v="30"/>
    <x v="35"/>
    <x v="142"/>
    <x v="175"/>
    <s v="2025/26"/>
    <m/>
    <x v="269"/>
    <n v="0"/>
    <n v="3523"/>
    <s v="P24497C.H21"/>
    <d v="2025-10-29T00:00:00"/>
    <s v="000000022443405"/>
    <n v="3523"/>
    <s v="03-123989"/>
    <m/>
    <s v="21.0"/>
    <s v="00036.0"/>
    <s v="91001"/>
    <s v="85000"/>
    <n v="5850"/>
    <n v="9041101"/>
    <n v="0.12175565923621912"/>
    <s v="Asbestos &amp; lead abatements at California"/>
    <s v="California-3-21st Century classroom"/>
  </r>
  <r>
    <s v="California-21st Century classroom-Environ Consultant"/>
    <n v="3"/>
    <s v="Environ Consultant"/>
    <x v="15"/>
    <x v="0"/>
    <x v="30"/>
    <x v="35"/>
    <x v="142"/>
    <x v="265"/>
    <s v="2025/26"/>
    <s v="24-5884"/>
    <x v="269"/>
    <n v="3668"/>
    <n v="3668"/>
    <m/>
    <m/>
    <m/>
    <n v="0"/>
    <s v="03-123989"/>
    <m/>
    <s v="21.0"/>
    <s v="00036.0"/>
    <s v="91001"/>
    <s v="85000"/>
    <n v="5850"/>
    <n v="9041101"/>
    <n v="0"/>
    <s v="Asbestos &amp; lead abatements at California"/>
    <s v="California-3-21st Century classroom"/>
  </r>
  <r>
    <s v="Los Altos HS-21st Century classroom-Environ Consultant"/>
    <n v="5"/>
    <s v="Environ Consultant"/>
    <x v="11"/>
    <x v="0"/>
    <x v="30"/>
    <x v="35"/>
    <x v="142"/>
    <x v="378"/>
    <s v="2023/24"/>
    <m/>
    <x v="270"/>
    <n v="0"/>
    <n v="24515.5"/>
    <s v="P24100A.H21"/>
    <d v="2024-07-11T00:00:00"/>
    <s v="000000021716363"/>
    <n v="24515.5"/>
    <m/>
    <m/>
    <s v="21.0"/>
    <s v="00036.0"/>
    <s v="91001"/>
    <s v="85000"/>
    <n v="5850"/>
    <n v="9411101"/>
    <n v="0.35465461121157321"/>
    <s v="Asbestos &amp; lead abatements at Los Altos HS"/>
    <s v="Los Altos HS-5-21st Century classroom"/>
  </r>
  <r>
    <s v="Los Altos HS-21st Century classroom-Environ Consultant"/>
    <n v="5"/>
    <s v="Environ Consultant"/>
    <x v="11"/>
    <x v="0"/>
    <x v="30"/>
    <x v="35"/>
    <x v="142"/>
    <x v="376"/>
    <s v="2024/25"/>
    <m/>
    <x v="270"/>
    <n v="0"/>
    <n v="20004"/>
    <s v="P24100B.H21"/>
    <d v="2025-05-28T00:00:00"/>
    <s v="000000022208082"/>
    <n v="20004"/>
    <m/>
    <m/>
    <s v="21.0"/>
    <s v="00036.0"/>
    <s v="91001"/>
    <s v="85000"/>
    <n v="5850"/>
    <n v="9411101"/>
    <n v="0.28938878842676313"/>
    <s v="Asbestos &amp; lead abatements at Los Altos HS"/>
    <s v="Los Altos HS-5-21st Century classroom"/>
  </r>
  <r>
    <s v="Los Altos HS-21st Century classroom-Environ Consultant"/>
    <n v="5"/>
    <s v="Environ Consultant"/>
    <x v="11"/>
    <x v="0"/>
    <x v="30"/>
    <x v="35"/>
    <x v="142"/>
    <x v="265"/>
    <s v="2025/26"/>
    <s v="24-5885"/>
    <x v="270"/>
    <n v="24605.5"/>
    <n v="24605.5"/>
    <m/>
    <m/>
    <m/>
    <n v="0"/>
    <m/>
    <m/>
    <s v="21.0"/>
    <s v="00036.0"/>
    <s v="91001"/>
    <s v="85000"/>
    <n v="5850"/>
    <n v="9411101"/>
    <n v="0"/>
    <s v="Asbestos &amp; lead abatements at Los Altos HS"/>
    <s v="Los Altos HS-5-21st Century classroom"/>
  </r>
  <r>
    <s v="Wilson HS-21st Century classroom-Environ Consultant"/>
    <n v="5"/>
    <s v="Environ Consultant"/>
    <x v="19"/>
    <x v="0"/>
    <x v="30"/>
    <x v="35"/>
    <x v="142"/>
    <x v="378"/>
    <s v="2023/24"/>
    <m/>
    <x v="271"/>
    <n v="0"/>
    <n v="6026"/>
    <s v="P24097A.H21"/>
    <d v="2024-07-11T00:00:00"/>
    <s v="000000021716363"/>
    <n v="6026"/>
    <m/>
    <m/>
    <s v="21.0"/>
    <s v="00036.0"/>
    <s v="91001"/>
    <s v="85000"/>
    <n v="5850"/>
    <n v="9421101"/>
    <n v="9.6146788990825682E-2"/>
    <s v="Asbestos &amp; lead abatements at Wilson HS"/>
    <s v="Wilson HS-5-21st Century classroom"/>
  </r>
  <r>
    <s v="Wilson HS-21st Century classroom-Environ Consultant"/>
    <n v="5"/>
    <s v="Environ Consultant"/>
    <x v="19"/>
    <x v="0"/>
    <x v="30"/>
    <x v="35"/>
    <x v="142"/>
    <x v="376"/>
    <s v="2024/25"/>
    <m/>
    <x v="271"/>
    <n v="0"/>
    <n v="1728"/>
    <s v="P24097B.H21"/>
    <d v="2025-05-28T00:00:00"/>
    <s v="000000022208082"/>
    <n v="1728"/>
    <m/>
    <m/>
    <s v="21.0"/>
    <s v="00036.0"/>
    <s v="91001"/>
    <s v="85000"/>
    <n v="5850"/>
    <n v="9421101"/>
    <n v="2.757080175508576E-2"/>
    <s v="Asbestos &amp; lead abatements at Wilson HS"/>
    <s v="Wilson HS-5-21st Century classroom"/>
  </r>
  <r>
    <s v="Wilson HS-21st Century classroom-Environ Consultant"/>
    <n v="5"/>
    <s v="Environ Consultant"/>
    <x v="19"/>
    <x v="0"/>
    <x v="30"/>
    <x v="35"/>
    <x v="142"/>
    <x v="265"/>
    <s v="2025/26"/>
    <s v="24-5886"/>
    <x v="271"/>
    <n v="54921"/>
    <n v="54921"/>
    <m/>
    <m/>
    <m/>
    <n v="0"/>
    <m/>
    <m/>
    <s v="21.0"/>
    <s v="00036.0"/>
    <s v="91001"/>
    <s v="85000"/>
    <n v="5850"/>
    <n v="9421101"/>
    <n v="0"/>
    <s v="Asbestos &amp; lead abatements at Wilson HS"/>
    <s v="Wilson HS-5-21st Century classroom"/>
  </r>
  <r>
    <s v="Grazide-21st Century classroom-Environ Consultant"/>
    <n v="3"/>
    <s v="Environ Consultant"/>
    <x v="16"/>
    <x v="0"/>
    <x v="30"/>
    <x v="35"/>
    <x v="143"/>
    <x v="378"/>
    <s v="2023/24"/>
    <m/>
    <x v="272"/>
    <n v="0"/>
    <n v="1680"/>
    <s v="P24190B.H21"/>
    <d v="2024-07-11T00:00:00"/>
    <s v="000000021716363"/>
    <n v="1680"/>
    <s v="03-124133"/>
    <m/>
    <s v="21.0"/>
    <s v="00036.0"/>
    <s v="91001"/>
    <s v="85000"/>
    <n v="5850"/>
    <n v="9131101"/>
    <n v="4.0638606676342524E-2"/>
    <s v="Asbestos &amp; lead abatements at Grazide"/>
    <s v="Grazide-3-21st Century classroom"/>
  </r>
  <r>
    <s v="Grazide-21st Century classroom-Environ Consultant"/>
    <n v="3"/>
    <s v="Environ Consultant"/>
    <x v="16"/>
    <x v="0"/>
    <x v="30"/>
    <x v="35"/>
    <x v="143"/>
    <x v="175"/>
    <s v="2025/26"/>
    <m/>
    <x v="272"/>
    <n v="0"/>
    <n v="7296"/>
    <s v="P25389A.H21"/>
    <d v="2025-10-29T00:00:00"/>
    <s v="000000022443405"/>
    <n v="7296"/>
    <s v="03-124133"/>
    <m/>
    <s v="21.0"/>
    <s v="00036.0"/>
    <s v="91001"/>
    <s v="85000"/>
    <n v="5850"/>
    <n v="9131101"/>
    <n v="0.17648766328011611"/>
    <s v="Asbestos &amp; lead abatements at Grazide"/>
    <s v="Grazide-3-21st Century classroom"/>
  </r>
  <r>
    <s v="Grazide-21st Century classroom-Environ Consultant"/>
    <n v="3"/>
    <s v="Environ Consultant"/>
    <x v="16"/>
    <x v="0"/>
    <x v="30"/>
    <x v="35"/>
    <x v="143"/>
    <x v="260"/>
    <s v="2025/26"/>
    <m/>
    <x v="272"/>
    <n v="0"/>
    <n v="6321"/>
    <s v="6,321.00"/>
    <d v="2026-03-03T00:00:00"/>
    <s v="000000022625406"/>
    <n v="6321"/>
    <s v="03-124133"/>
    <m/>
    <s v="21.0"/>
    <s v="00036.0"/>
    <s v="91001"/>
    <s v="85000"/>
    <n v="5850"/>
    <n v="9131101"/>
    <n v="0.15290275761973876"/>
    <s v="Asbestos &amp; lead abatements at Grazide"/>
    <s v="Grazide-3-21st Century classroom"/>
  </r>
  <r>
    <s v="Grazide-21st Century classroom-Environ Consultant"/>
    <n v="3"/>
    <s v="Environ Consultant"/>
    <x v="16"/>
    <x v="0"/>
    <x v="30"/>
    <x v="35"/>
    <x v="143"/>
    <x v="265"/>
    <s v="2025/26"/>
    <s v="24-7258"/>
    <x v="272"/>
    <n v="1208"/>
    <n v="1208"/>
    <m/>
    <m/>
    <m/>
    <n v="0"/>
    <s v="03-124133"/>
    <m/>
    <s v="21.0"/>
    <s v="00036.0"/>
    <s v="91001"/>
    <s v="85000"/>
    <n v="5850"/>
    <n v="9131101"/>
    <n v="0"/>
    <s v="Asbestos &amp; lead abatements at Grazide"/>
    <s v="Grazide-3-21st Century classroom"/>
  </r>
  <r>
    <s v="Los Molinos-21st Century classroom-Environ Consultant"/>
    <n v="4"/>
    <s v="Environ Consultant"/>
    <x v="7"/>
    <x v="0"/>
    <x v="30"/>
    <x v="35"/>
    <x v="143"/>
    <x v="378"/>
    <s v="2023/24"/>
    <m/>
    <x v="272"/>
    <n v="0"/>
    <n v="1680"/>
    <s v="P24291B.H21"/>
    <d v="2024-07-11T00:00:00"/>
    <s v="000000021716363"/>
    <n v="1680"/>
    <s v="03-124134"/>
    <m/>
    <s v="21.0"/>
    <s v="00036.0"/>
    <s v="91001"/>
    <s v="85000"/>
    <n v="5850"/>
    <n v="9201101"/>
    <n v="4.0638606676342524E-2"/>
    <s v="Asbestos &amp; lead abatements at Los Molinos"/>
    <s v="Los Molinos-4-21st Century classroom"/>
  </r>
  <r>
    <s v="Los Molinos-21st Century classroom-Environ Consultant"/>
    <n v="4"/>
    <s v="Environ Consultant"/>
    <x v="7"/>
    <x v="0"/>
    <x v="30"/>
    <x v="35"/>
    <x v="143"/>
    <x v="376"/>
    <s v="2024/25"/>
    <m/>
    <x v="272"/>
    <n v="0"/>
    <n v="9506.5"/>
    <s v="P24509.H21"/>
    <d v="2025-05-28T00:00:00"/>
    <s v="000000022208082"/>
    <n v="9506.5"/>
    <s v="03-124134"/>
    <m/>
    <s v="21.0"/>
    <s v="00036.0"/>
    <s v="91001"/>
    <s v="85000"/>
    <n v="5850"/>
    <n v="9201101"/>
    <n v="0.22995887760038702"/>
    <s v="Asbestos &amp; lead abatements at Los Molinos"/>
    <s v="Los Molinos-4-21st Century classroom"/>
  </r>
  <r>
    <s v="Los Molinos-21st Century classroom-Environ Consultant"/>
    <n v="4"/>
    <s v="Environ Consultant"/>
    <x v="7"/>
    <x v="0"/>
    <x v="30"/>
    <x v="35"/>
    <x v="143"/>
    <x v="175"/>
    <s v="2025/26"/>
    <m/>
    <x v="272"/>
    <n v="0"/>
    <n v="3517"/>
    <s v="P24509B.H21"/>
    <d v="2025-10-29T00:00:00"/>
    <s v="000000022443405"/>
    <n v="3517"/>
    <s v="03-124134"/>
    <m/>
    <s v="21.0"/>
    <s v="00036.0"/>
    <s v="91001"/>
    <s v="85000"/>
    <n v="5850"/>
    <n v="9201101"/>
    <n v="8.5074987905176591E-2"/>
    <s v="Asbestos &amp; lead abatements at Los Molinos"/>
    <s v="Los Molinos-4-21st Century classroom"/>
  </r>
  <r>
    <s v="Los Molinos-21st Century classroom-Environ Consultant"/>
    <n v="4"/>
    <s v="Environ Consultant"/>
    <x v="7"/>
    <x v="0"/>
    <x v="30"/>
    <x v="35"/>
    <x v="143"/>
    <x v="265"/>
    <s v="2025/26"/>
    <s v="24-7258"/>
    <x v="272"/>
    <n v="10131.5"/>
    <n v="10131.5"/>
    <m/>
    <m/>
    <m/>
    <n v="0"/>
    <s v="03-124134"/>
    <m/>
    <s v="21.0"/>
    <s v="00036.0"/>
    <s v="91001"/>
    <s v="85000"/>
    <n v="5850"/>
    <n v="9201101"/>
    <n v="0"/>
    <s v="Asbestos &amp; lead abatements at Los Molinos"/>
    <s v="Los Molinos-4-21st Century classroom"/>
  </r>
  <r>
    <s v="Grazide-21st Century classroom-Environ Consultant"/>
    <n v="3"/>
    <s v="Environ Consultant"/>
    <x v="16"/>
    <x v="0"/>
    <x v="30"/>
    <x v="35"/>
    <x v="143"/>
    <x v="375"/>
    <s v="2024/25"/>
    <s v="24-7259"/>
    <x v="273"/>
    <n v="0"/>
    <n v="2495"/>
    <s v="P24190A.H21"/>
    <d v="2025-01-08T00:00:00"/>
    <s v="000000021975108"/>
    <n v="2495"/>
    <s v="03-124133"/>
    <m/>
    <s v="21.0"/>
    <s v="00036.0"/>
    <s v="91001"/>
    <s v="85000"/>
    <n v="5850"/>
    <n v="9131101"/>
    <n v="0.52860169491525422"/>
    <s v="Additional asbestos &amp; lead abatements at Grazide"/>
    <s v="Grazide-3-21st Century classroom"/>
  </r>
  <r>
    <s v="Los Molinos-21st Century classroom-Environ Consultant"/>
    <n v="4"/>
    <s v="Environ Consultant"/>
    <x v="7"/>
    <x v="0"/>
    <x v="30"/>
    <x v="35"/>
    <x v="143"/>
    <x v="375"/>
    <s v="2024/25"/>
    <s v="24-7259"/>
    <x v="273"/>
    <n v="0"/>
    <n v="2225"/>
    <s v="P24191A.H21"/>
    <d v="2025-01-08T00:00:00"/>
    <s v="000000021975108"/>
    <n v="2225"/>
    <s v="03-124134"/>
    <m/>
    <s v="21.0"/>
    <s v="00036.0"/>
    <s v="91001"/>
    <s v="85000"/>
    <n v="5850"/>
    <n v="9201101"/>
    <n v="0.47139830508474578"/>
    <s v="Additional asbestos &amp; lead abatements at Los Molinos"/>
    <s v="Los Molinos-4-21st Century classroom"/>
  </r>
  <r>
    <s v="Baldwin-21st Century classroom-Environ Consultant"/>
    <n v="3"/>
    <s v="Environ Consultant"/>
    <x v="14"/>
    <x v="0"/>
    <x v="30"/>
    <x v="35"/>
    <x v="143"/>
    <x v="375"/>
    <s v="2024/25"/>
    <m/>
    <x v="274"/>
    <n v="0"/>
    <n v="1550"/>
    <s v="P24188.H21"/>
    <d v="2025-01-08T00:00:00"/>
    <s v="000000021975108"/>
    <n v="1550"/>
    <s v="03-123988"/>
    <m/>
    <s v="21.0"/>
    <s v="00036.0"/>
    <s v="91001"/>
    <s v="85000"/>
    <n v="5850"/>
    <n v="9021101"/>
    <n v="0.6042884990253411"/>
    <s v="Additional asbestos &amp; lead abatements at Baldwin"/>
    <s v="Baldwin-3-21st Century classroom"/>
  </r>
  <r>
    <s v="Baldwin-21st Century classroom-Environ Consultant"/>
    <n v="3"/>
    <s v="Environ Consultant"/>
    <x v="14"/>
    <x v="0"/>
    <x v="30"/>
    <x v="35"/>
    <x v="143"/>
    <x v="265"/>
    <s v="2025/26"/>
    <s v="24-7260"/>
    <x v="274"/>
    <n v="360"/>
    <n v="360"/>
    <m/>
    <m/>
    <m/>
    <n v="0"/>
    <s v="03-123988"/>
    <m/>
    <s v="21.0"/>
    <s v="00036.0"/>
    <s v="91001"/>
    <s v="85000"/>
    <n v="5850"/>
    <n v="9021101"/>
    <n v="0"/>
    <s v="Additional asbestos &amp; lead abatements at Baldwin"/>
    <s v="Baldwin-3-21st Century classroom"/>
  </r>
  <r>
    <s v="California-21st Century classroom-Environ Consultant"/>
    <n v="3"/>
    <s v="Environ Consultant"/>
    <x v="15"/>
    <x v="0"/>
    <x v="30"/>
    <x v="35"/>
    <x v="143"/>
    <x v="375"/>
    <s v="2024/25"/>
    <s v="24-7260"/>
    <x v="274"/>
    <n v="0"/>
    <n v="655"/>
    <s v="P24189.H21"/>
    <d v="2025-01-08T00:00:00"/>
    <s v="000000021975108"/>
    <n v="655"/>
    <s v="03-123989"/>
    <m/>
    <s v="21.0"/>
    <s v="00036.0"/>
    <s v="91001"/>
    <s v="85000"/>
    <n v="5850"/>
    <n v="9041101"/>
    <n v="0.2553606237816764"/>
    <s v="Additional asbestos &amp; lead abatements at California"/>
    <s v="California-3-21st Century classroom"/>
  </r>
  <r>
    <s v="Kwis-21st Century classroom-Environ Consultant"/>
    <n v="7"/>
    <s v="Environ Consultant"/>
    <x v="17"/>
    <x v="0"/>
    <x v="30"/>
    <x v="36"/>
    <x v="144"/>
    <x v="379"/>
    <s v="2024/25"/>
    <s v="25-1285"/>
    <x v="275"/>
    <n v="0"/>
    <n v="1790"/>
    <s v="P24421A.H21"/>
    <d v="2025-03-14T00:00:00"/>
    <s v="000000022085781"/>
    <n v="1790"/>
    <s v="03-124564"/>
    <m/>
    <s v="21.0"/>
    <s v="00036.0"/>
    <s v="91001"/>
    <s v="85000"/>
    <n v="5850"/>
    <n v="9161101"/>
    <n v="1"/>
    <s v="Asbestos sampling at Kwis"/>
    <s v="Kwis-7-21st Century classroom"/>
  </r>
  <r>
    <s v="Fairgrove-21st Century classroom-Environ Consultant"/>
    <n v="4"/>
    <s v="Environ Consultant"/>
    <x v="20"/>
    <x v="0"/>
    <x v="30"/>
    <x v="36"/>
    <x v="144"/>
    <x v="379"/>
    <s v="2024/25"/>
    <s v="25-1286"/>
    <x v="276"/>
    <n v="0"/>
    <n v="2600"/>
    <s v="P24423A.H21"/>
    <d v="2025-03-14T00:00:00"/>
    <s v="000000022085781"/>
    <n v="2600"/>
    <s v="03-124582"/>
    <m/>
    <s v="21.0"/>
    <s v="00036.0"/>
    <s v="91001"/>
    <s v="85000"/>
    <n v="5850"/>
    <n v="9091101"/>
    <n v="1"/>
    <s v="Asbestos sampling at Fairgrove"/>
    <s v="Fairgrove-4-21st Century classroom"/>
  </r>
  <r>
    <s v="Lassalette-21st Century classroom-Environ Consultant"/>
    <n v="6"/>
    <s v="Environ Consultant"/>
    <x v="18"/>
    <x v="0"/>
    <x v="30"/>
    <x v="36"/>
    <x v="144"/>
    <x v="379"/>
    <s v="2024/25"/>
    <s v="25-1287"/>
    <x v="277"/>
    <n v="0"/>
    <n v="1970"/>
    <s v="P24422A.H21"/>
    <d v="2025-03-14T00:00:00"/>
    <s v="000000022085781"/>
    <n v="1970"/>
    <s v="03-124576"/>
    <m/>
    <s v="21.0"/>
    <s v="00036.0"/>
    <s v="91001"/>
    <s v="85000"/>
    <n v="5850"/>
    <n v="9171101"/>
    <n v="1"/>
    <s v="Asbestos sampling at Lassalette"/>
    <s v="Lassalette-6-21st Century classroom"/>
  </r>
  <r>
    <s v="Palm-21st Century classroom-Environ Consultant"/>
    <n v="6"/>
    <s v="Environ Consultant"/>
    <x v="21"/>
    <x v="0"/>
    <x v="30"/>
    <x v="35"/>
    <x v="145"/>
    <x v="380"/>
    <s v="2024/25"/>
    <m/>
    <x v="278"/>
    <n v="0"/>
    <n v="1680"/>
    <s v="P24520B.H21"/>
    <d v="2025-02-13T00:00:00"/>
    <s v="000000022035062"/>
    <n v="1680"/>
    <s v="03-124706"/>
    <m/>
    <s v="21.0"/>
    <s v="00036.0"/>
    <s v="91001"/>
    <s v="85000"/>
    <n v="5850"/>
    <n v="9261101"/>
    <n v="6.4665127020785224E-2"/>
    <s v="Asbestos &amp; lead abatement at Palm"/>
    <s v="Palm-6-21st Century classroom"/>
  </r>
  <r>
    <s v="Palm-21st Century classroom-Environ Consultant"/>
    <n v="6"/>
    <s v="Environ Consultant"/>
    <x v="21"/>
    <x v="0"/>
    <x v="30"/>
    <x v="35"/>
    <x v="145"/>
    <x v="265"/>
    <s v="2025/26"/>
    <s v="25-2098"/>
    <x v="278"/>
    <n v="24300"/>
    <n v="24300"/>
    <m/>
    <m/>
    <m/>
    <n v="0"/>
    <s v="03-124706"/>
    <m/>
    <s v="21.0"/>
    <s v="00036.0"/>
    <s v="91001"/>
    <s v="85000"/>
    <n v="5850"/>
    <n v="9261101"/>
    <n v="0"/>
    <s v="Asbestos &amp; lead abatement at Palm"/>
    <s v="Palm-6-21st Century classroom"/>
  </r>
  <r>
    <s v="Sierra Vista-21st Century classroom-Environ Consultant"/>
    <n v="8"/>
    <s v="Environ Consultant"/>
    <x v="13"/>
    <x v="0"/>
    <x v="30"/>
    <x v="35"/>
    <x v="145"/>
    <x v="380"/>
    <s v="2024/25"/>
    <m/>
    <x v="279"/>
    <n v="0"/>
    <n v="1680"/>
    <s v="P24517B.H21"/>
    <d v="2025-02-13T00:00:00"/>
    <s v="000000022035062"/>
    <n v="1680"/>
    <s v="03-124623"/>
    <m/>
    <s v="21.0"/>
    <s v="00036.0"/>
    <s v="91001"/>
    <s v="85000"/>
    <n v="5850"/>
    <n v="9281101"/>
    <n v="6.4665127020785224E-2"/>
    <s v="Asbestos &amp; lead abatement at Sierra Vista"/>
    <s v="Sierra Vista-8-21st Century classroom"/>
  </r>
  <r>
    <s v="Sierra Vista-21st Century classroom-Environ Consultant"/>
    <n v="8"/>
    <s v="Environ Consultant"/>
    <x v="13"/>
    <x v="0"/>
    <x v="30"/>
    <x v="35"/>
    <x v="145"/>
    <x v="175"/>
    <s v="2025/26"/>
    <m/>
    <x v="279"/>
    <n v="0"/>
    <n v="18510"/>
    <s v="P25269A.H21"/>
    <d v="2025-10-29T00:00:00"/>
    <s v="000000022443405"/>
    <n v="18510"/>
    <s v="03-124623"/>
    <m/>
    <s v="21.0"/>
    <s v="00036.0"/>
    <s v="91001"/>
    <s v="85000"/>
    <n v="5850"/>
    <n v="9281101"/>
    <n v="0.71247113163972287"/>
    <s v="Asbestos &amp; lead abatement at Sierra Vista"/>
    <s v="Sierra Vista-8-21st Century classroom"/>
  </r>
  <r>
    <s v="Sierra Vista-21st Century classroom-Environ Consultant"/>
    <n v="8"/>
    <s v="Environ Consultant"/>
    <x v="13"/>
    <x v="0"/>
    <x v="30"/>
    <x v="35"/>
    <x v="145"/>
    <x v="265"/>
    <s v="2025/26"/>
    <s v="25-2099"/>
    <x v="279"/>
    <n v="5790"/>
    <n v="5790"/>
    <m/>
    <m/>
    <m/>
    <n v="0"/>
    <s v="03-124623"/>
    <m/>
    <s v="21.0"/>
    <s v="00036.0"/>
    <s v="91001"/>
    <s v="85000"/>
    <n v="5850"/>
    <n v="9281101"/>
    <n v="0"/>
    <s v="Asbestos &amp; lead abatement at Sierra Vista"/>
    <s v="Sierra Vista-8-21st Century classroom"/>
  </r>
  <r>
    <s v="Valinda-21st Century classroom-Environ Consultant"/>
    <n v="6"/>
    <s v="Environ Consultant"/>
    <x v="23"/>
    <x v="0"/>
    <x v="30"/>
    <x v="35"/>
    <x v="145"/>
    <x v="380"/>
    <s v="2024/25"/>
    <m/>
    <x v="280"/>
    <n v="0"/>
    <n v="1680"/>
    <s v="P24525B.H21"/>
    <d v="2025-02-13T00:00:00"/>
    <s v="000000022035062"/>
    <n v="1680"/>
    <s v="03-124707"/>
    <m/>
    <s v="21.0"/>
    <s v="00036.0"/>
    <s v="91001"/>
    <s v="85000"/>
    <n v="5850"/>
    <n v="9341101"/>
    <n v="6.4665127020785224E-2"/>
    <s v="Asbestos &amp; lead abatement at Valinda"/>
    <s v="Valinda-6-21st Century classroom"/>
  </r>
  <r>
    <s v="Valinda-21st Century classroom-Environ Consultant"/>
    <n v="6"/>
    <s v="Environ Consultant"/>
    <x v="23"/>
    <x v="0"/>
    <x v="30"/>
    <x v="35"/>
    <x v="145"/>
    <x v="175"/>
    <s v="2025/26"/>
    <m/>
    <x v="280"/>
    <n v="0"/>
    <n v="11332"/>
    <s v="P25348A.H21"/>
    <d v="2025-10-29T00:00:00"/>
    <s v="000000022443405"/>
    <n v="11332"/>
    <s v="03-124707"/>
    <m/>
    <s v="21.0"/>
    <s v="00036.0"/>
    <s v="91001"/>
    <s v="85000"/>
    <n v="5850"/>
    <n v="9341101"/>
    <n v="0.43618167821401077"/>
    <s v="Asbestos &amp; lead abatement at Valinda"/>
    <s v="Valinda-6-21st Century classroom"/>
  </r>
  <r>
    <s v="Valinda-21st Century classroom-Environ Consultant"/>
    <n v="6"/>
    <s v="Environ Consultant"/>
    <x v="23"/>
    <x v="0"/>
    <x v="30"/>
    <x v="35"/>
    <x v="145"/>
    <x v="260"/>
    <s v="2025/26"/>
    <m/>
    <x v="280"/>
    <n v="0"/>
    <n v="7155"/>
    <s v="P25348B.H21"/>
    <d v="2026-03-03T00:00:00"/>
    <s v="000000022625406"/>
    <n v="7155"/>
    <s v="03-124707"/>
    <m/>
    <s v="21.0"/>
    <s v="00036.0"/>
    <s v="91001"/>
    <s v="85000"/>
    <n v="5850"/>
    <n v="9341101"/>
    <n v="0.27540415704387988"/>
    <s v="Asbestos &amp; lead abatement at Valinda"/>
    <s v="Valinda-6-21st Century classroom"/>
  </r>
  <r>
    <s v="Valinda-21st Century classroom-Environ Consultant"/>
    <n v="6"/>
    <s v="Environ Consultant"/>
    <x v="23"/>
    <x v="0"/>
    <x v="30"/>
    <x v="35"/>
    <x v="145"/>
    <x v="265"/>
    <s v="2025/26"/>
    <s v="25-2100"/>
    <x v="280"/>
    <n v="5813"/>
    <n v="5813"/>
    <m/>
    <m/>
    <m/>
    <n v="0"/>
    <s v="03-124707"/>
    <m/>
    <s v="21.0"/>
    <s v="00036.0"/>
    <s v="91001"/>
    <s v="85000"/>
    <n v="5850"/>
    <n v="9341101"/>
    <n v="0"/>
    <s v="Asbestos &amp; lead abatement at Valinda"/>
    <s v="Valinda-6-21st Century classroom"/>
  </r>
  <r>
    <s v="Palm-21st Century classroom-Environ Consultant"/>
    <n v="6"/>
    <s v="Environ Consultant"/>
    <x v="21"/>
    <x v="0"/>
    <x v="30"/>
    <x v="35"/>
    <x v="76"/>
    <x v="380"/>
    <s v="2024/25"/>
    <s v="25-3606"/>
    <x v="281"/>
    <n v="0"/>
    <n v="1880"/>
    <s v="P24520A.H21"/>
    <d v="2025-02-13T00:00:00"/>
    <s v="000000022035062"/>
    <n v="1880"/>
    <s v="03-124706"/>
    <m/>
    <s v="21.0"/>
    <s v="00036.0"/>
    <s v="91001"/>
    <s v="85000"/>
    <n v="5850"/>
    <n v="9261101"/>
    <n v="1"/>
    <s v="Additional asbestos sampling at Palm"/>
    <s v="Palm-6-21st Century classroom"/>
  </r>
  <r>
    <s v="Sierra Vista-21st Century classroom-Environ Consultant"/>
    <n v="8"/>
    <s v="Environ Consultant"/>
    <x v="13"/>
    <x v="0"/>
    <x v="30"/>
    <x v="35"/>
    <x v="76"/>
    <x v="380"/>
    <s v="2024/25"/>
    <s v="25-3607"/>
    <x v="282"/>
    <n v="0"/>
    <n v="1925"/>
    <s v="P24517A.H21"/>
    <d v="2025-02-13T00:00:00"/>
    <s v="000000022035062"/>
    <n v="1925"/>
    <s v="03-124623"/>
    <m/>
    <s v="21.0"/>
    <s v="00036.0"/>
    <s v="91001"/>
    <s v="85000"/>
    <n v="5850"/>
    <n v="9281101"/>
    <n v="1"/>
    <s v="Additional asbestos sampling at Sierra Vista"/>
    <s v="Sierra Vista-8-21st Century classroom"/>
  </r>
  <r>
    <s v="Fairgrove-21st Century classroom-Environ Consultant"/>
    <n v="4"/>
    <s v="Environ Consultant"/>
    <x v="20"/>
    <x v="0"/>
    <x v="30"/>
    <x v="35"/>
    <x v="76"/>
    <x v="379"/>
    <s v="2024/25"/>
    <m/>
    <x v="283"/>
    <n v="0"/>
    <n v="1680"/>
    <s v="P24423B.H21"/>
    <d v="2025-03-14T00:00:00"/>
    <s v="000000022085781"/>
    <n v="1680"/>
    <s v="03-124582"/>
    <m/>
    <s v="21.0"/>
    <s v="00036.0"/>
    <s v="91001"/>
    <s v="85000"/>
    <n v="5850"/>
    <n v="9091101"/>
    <n v="5.4982817869415807E-2"/>
    <s v="Abatement specification &amp; monitoring at Fairgrove"/>
    <s v="Fairgrove-4-21st Century classroom"/>
  </r>
  <r>
    <s v="Fairgrove-21st Century classroom-Environ Consultant"/>
    <n v="4"/>
    <s v="Environ Consultant"/>
    <x v="20"/>
    <x v="0"/>
    <x v="30"/>
    <x v="35"/>
    <x v="76"/>
    <x v="175"/>
    <s v="2025/26"/>
    <m/>
    <x v="283"/>
    <n v="0"/>
    <n v="2868"/>
    <s v="P25249A.H21"/>
    <d v="2025-10-29T00:00:00"/>
    <s v="000000022443405"/>
    <n v="2868"/>
    <s v="03-124582"/>
    <m/>
    <s v="21.0"/>
    <s v="00036.0"/>
    <s v="91001"/>
    <s v="85000"/>
    <n v="5850"/>
    <n v="9091101"/>
    <n v="9.3863524791359843E-2"/>
    <s v="Abatement specification &amp; monitoring at Fairgrove"/>
    <s v="Fairgrove-4-21st Century classroom"/>
  </r>
  <r>
    <s v="Fairgrove-21st Century classroom-Environ Consultant"/>
    <n v="4"/>
    <s v="Environ Consultant"/>
    <x v="20"/>
    <x v="0"/>
    <x v="30"/>
    <x v="35"/>
    <x v="76"/>
    <x v="36"/>
    <s v="2025/26"/>
    <s v="25-3603"/>
    <x v="283"/>
    <n v="26007"/>
    <n v="26007"/>
    <m/>
    <m/>
    <m/>
    <n v="0"/>
    <s v="03-124582"/>
    <m/>
    <s v="21.0"/>
    <s v="00036.0"/>
    <s v="91001"/>
    <s v="85000"/>
    <n v="5850"/>
    <n v="9091101"/>
    <n v="0"/>
    <s v="Abatement specification &amp; monitoring at Fairgrove"/>
    <s v="Fairgrove-4-21st Century classroom"/>
  </r>
  <r>
    <s v="Sparks ES-21st Century classroom-Environ Consultant"/>
    <n v="7"/>
    <s v="Environ Consultant"/>
    <x v="24"/>
    <x v="0"/>
    <x v="30"/>
    <x v="35"/>
    <x v="76"/>
    <x v="379"/>
    <s v="2024/25"/>
    <m/>
    <x v="284"/>
    <n v="0"/>
    <n v="3650"/>
    <s v="P25003.H21"/>
    <d v="2025-03-14T00:00:00"/>
    <s v="000000022085781"/>
    <n v="3650"/>
    <s v="03-124783"/>
    <m/>
    <s v="21.0"/>
    <s v="00036.0"/>
    <s v="91001"/>
    <s v="85000"/>
    <n v="5850"/>
    <n v="9291101"/>
    <n v="0.11559778305621536"/>
    <s v="Additional asbestos inspection, abatement specification &amp; monitoring at Sparks ES"/>
    <s v="Sparks ES-7-21st Century classroom"/>
  </r>
  <r>
    <s v="Sparks ES-21st Century classroom-Environ Consultant"/>
    <n v="7"/>
    <s v="Environ Consultant"/>
    <x v="24"/>
    <x v="0"/>
    <x v="30"/>
    <x v="35"/>
    <x v="76"/>
    <x v="175"/>
    <s v="2025/26"/>
    <m/>
    <x v="284"/>
    <n v="0"/>
    <n v="7648"/>
    <s v="P25344A.H21"/>
    <d v="2025-10-29T00:00:00"/>
    <s v="000000022443405"/>
    <n v="7648"/>
    <s v="03-124783"/>
    <m/>
    <s v="21.0"/>
    <s v="00036.0"/>
    <s v="91001"/>
    <s v="85000"/>
    <n v="5850"/>
    <n v="9291101"/>
    <n v="0.24221694378463976"/>
    <s v="Additional asbestos inspection, abatement specification &amp; monitoring at Sparks ES"/>
    <s v="Sparks ES-7-21st Century classroom"/>
  </r>
  <r>
    <s v="Sparks ES-21st Century classroom-Environ Consultant"/>
    <n v="7"/>
    <s v="Environ Consultant"/>
    <x v="24"/>
    <x v="0"/>
    <x v="30"/>
    <x v="35"/>
    <x v="76"/>
    <x v="260"/>
    <s v="2025/26"/>
    <m/>
    <x v="284"/>
    <n v="0"/>
    <n v="4812"/>
    <s v="P25344B.H21"/>
    <d v="2026-03-03T00:00:00"/>
    <s v="000000022625406"/>
    <n v="4812"/>
    <s v="03-124783"/>
    <m/>
    <s v="21.0"/>
    <s v="00036.0"/>
    <s v="91001"/>
    <s v="85000"/>
    <n v="5850"/>
    <n v="9291101"/>
    <n v="0.15239904988123515"/>
    <s v="Additional asbestos inspection, abatement specification &amp; monitoring at Sparks ES"/>
    <s v="Sparks ES-7-21st Century classroom"/>
  </r>
  <r>
    <s v="Sparks ES-21st Century classroom-Environ Consultant"/>
    <n v="7"/>
    <s v="Environ Consultant"/>
    <x v="24"/>
    <x v="0"/>
    <x v="30"/>
    <x v="35"/>
    <x v="76"/>
    <x v="36"/>
    <s v="2025/26"/>
    <s v="25-3608"/>
    <x v="284"/>
    <n v="15465"/>
    <n v="15465"/>
    <m/>
    <m/>
    <m/>
    <n v="0"/>
    <s v="03-124783"/>
    <m/>
    <s v="21.0"/>
    <s v="00036.0"/>
    <s v="91001"/>
    <s v="85000"/>
    <n v="5850"/>
    <n v="9291101"/>
    <n v="0"/>
    <s v="Additional asbestos inspection, abatement specification &amp; monitoring at Sparks ES"/>
    <s v="Sparks ES-7-21st Century classroom"/>
  </r>
  <r>
    <s v="Kwis-21st Century classroom-Environ Consultant"/>
    <n v="7"/>
    <s v="Environ Consultant"/>
    <x v="17"/>
    <x v="0"/>
    <x v="30"/>
    <x v="35"/>
    <x v="76"/>
    <x v="379"/>
    <s v="2024/25"/>
    <m/>
    <x v="285"/>
    <n v="0"/>
    <n v="1680"/>
    <s v="P24421B.H21"/>
    <d v="2025-03-14T00:00:00"/>
    <s v="000000022085781"/>
    <n v="1680"/>
    <s v="03-124564"/>
    <m/>
    <s v="21.0"/>
    <s v="00036.0"/>
    <s v="91001"/>
    <s v="85000"/>
    <n v="5850"/>
    <n v="9161101"/>
    <n v="9.8591549295774641E-2"/>
    <s v="Abatement specification &amp; monitoring at Kwis"/>
    <s v="Kwis-7-21st Century classroom"/>
  </r>
  <r>
    <s v="Kwis-21st Century classroom-Environ Consultant"/>
    <n v="7"/>
    <s v="Environ Consultant"/>
    <x v="17"/>
    <x v="0"/>
    <x v="30"/>
    <x v="35"/>
    <x v="76"/>
    <x v="175"/>
    <s v="2025/26"/>
    <m/>
    <x v="285"/>
    <n v="0"/>
    <n v="5173"/>
    <s v="P25250A.H21"/>
    <d v="2025-10-29T00:00:00"/>
    <s v="000000022443405"/>
    <n v="5173"/>
    <s v="03-124564"/>
    <m/>
    <s v="21.0"/>
    <s v="00036.0"/>
    <s v="91001"/>
    <s v="85000"/>
    <n v="5850"/>
    <n v="9161101"/>
    <n v="0.30357981220657276"/>
    <s v="Abatement specification &amp; monitoring at Kwis"/>
    <s v="Kwis-7-21st Century classroom"/>
  </r>
  <r>
    <s v="Kwis-21st Century classroom-Environ Consultant"/>
    <n v="7"/>
    <s v="Environ Consultant"/>
    <x v="17"/>
    <x v="0"/>
    <x v="30"/>
    <x v="35"/>
    <x v="76"/>
    <x v="36"/>
    <s v="2025/26"/>
    <s v="25-3604"/>
    <x v="285"/>
    <n v="10187"/>
    <n v="10187"/>
    <m/>
    <m/>
    <m/>
    <n v="0"/>
    <s v="03-124564"/>
    <m/>
    <s v="21.0"/>
    <s v="00036.0"/>
    <s v="91001"/>
    <s v="85000"/>
    <n v="5850"/>
    <n v="9161101"/>
    <n v="0"/>
    <s v="Abatement specification &amp; monitoring at Kwis"/>
    <s v="Kwis-7-21st Century classroom"/>
  </r>
  <r>
    <s v="Lassalette-21st Century classroom-Environ Consultant"/>
    <n v="6"/>
    <s v="Environ Consultant"/>
    <x v="18"/>
    <x v="0"/>
    <x v="30"/>
    <x v="35"/>
    <x v="76"/>
    <x v="379"/>
    <s v="2024/25"/>
    <m/>
    <x v="286"/>
    <n v="0"/>
    <n v="1680"/>
    <s v="P24422B.H21"/>
    <d v="2025-03-14T00:00:00"/>
    <s v="000000022085781"/>
    <n v="1680"/>
    <s v="03-124576"/>
    <m/>
    <s v="21.0"/>
    <s v="00036.0"/>
    <s v="91001"/>
    <s v="85000"/>
    <n v="5850"/>
    <n v="9171101"/>
    <n v="9.0982940698619008E-2"/>
    <s v="Abatement specification &amp; monitoring at Lassalette"/>
    <s v="Lassalette-6-21st Century classroom"/>
  </r>
  <r>
    <s v="Lassalette-21st Century classroom-Environ Consultant"/>
    <n v="6"/>
    <s v="Environ Consultant"/>
    <x v="18"/>
    <x v="0"/>
    <x v="30"/>
    <x v="35"/>
    <x v="76"/>
    <x v="175"/>
    <s v="2025/26"/>
    <m/>
    <x v="286"/>
    <n v="0"/>
    <n v="4896"/>
    <s v="P25251A.H21"/>
    <d v="2025-10-29T00:00:00"/>
    <s v="000000022443405"/>
    <n v="4896"/>
    <s v="03-124576"/>
    <m/>
    <s v="21.0"/>
    <s v="00036.0"/>
    <s v="91001"/>
    <s v="85000"/>
    <n v="5850"/>
    <n v="9171101"/>
    <n v="0.26515028432168969"/>
    <s v="Abatement specification &amp; monitoring at Lassalette"/>
    <s v="Lassalette-6-21st Century classroom"/>
  </r>
  <r>
    <s v="Lassalette-21st Century classroom-Environ Consultant"/>
    <n v="6"/>
    <s v="Environ Consultant"/>
    <x v="18"/>
    <x v="0"/>
    <x v="30"/>
    <x v="35"/>
    <x v="76"/>
    <x v="260"/>
    <s v="2025/26"/>
    <m/>
    <x v="286"/>
    <n v="0"/>
    <n v="5697"/>
    <s v="P25251B.H21"/>
    <d v="2026-03-03T00:00:00"/>
    <s v="000000022625406"/>
    <n v="5697"/>
    <s v="03-124576"/>
    <m/>
    <s v="21.0"/>
    <s v="00036.0"/>
    <s v="91001"/>
    <s v="85000"/>
    <n v="5850"/>
    <n v="9171101"/>
    <n v="0.30852965069049554"/>
    <s v="Abatement specification &amp; monitoring at Lassalette"/>
    <s v="Lassalette-6-21st Century classroom"/>
  </r>
  <r>
    <s v="Lassalette-21st Century classroom-Environ Consultant"/>
    <n v="6"/>
    <s v="Environ Consultant"/>
    <x v="18"/>
    <x v="0"/>
    <x v="30"/>
    <x v="35"/>
    <x v="76"/>
    <x v="36"/>
    <s v="2025/26"/>
    <s v="25-3605"/>
    <x v="286"/>
    <n v="6192"/>
    <n v="6192"/>
    <m/>
    <m/>
    <m/>
    <n v="0"/>
    <s v="03-124576"/>
    <m/>
    <s v="21.0"/>
    <s v="00036.0"/>
    <s v="91001"/>
    <s v="85000"/>
    <n v="5850"/>
    <n v="9171101"/>
    <n v="0"/>
    <s v="Abatement specification &amp; monitoring at Lassalette"/>
    <s v="Lassalette-6-21st Century classroom"/>
  </r>
  <r>
    <s v="Valinda-21st Century classroom-Environ Consultant"/>
    <n v="6"/>
    <s v="Environ Consultant"/>
    <x v="23"/>
    <x v="0"/>
    <x v="30"/>
    <x v="35"/>
    <x v="76"/>
    <x v="380"/>
    <s v="2024/25"/>
    <s v="25-3609"/>
    <x v="287"/>
    <n v="0"/>
    <n v="2015"/>
    <s v="P24525A.H21"/>
    <d v="2025-02-13T00:00:00"/>
    <s v="000000022035062"/>
    <n v="2015"/>
    <s v="03-124707"/>
    <m/>
    <s v="21.0"/>
    <s v="00036.0"/>
    <s v="91001"/>
    <s v="85000"/>
    <n v="5850"/>
    <n v="9341101"/>
    <n v="1"/>
    <s v="Additional asbestos sampling at Valinda"/>
    <s v="Valinda-6-21st Century classroom"/>
  </r>
  <r>
    <s v="Wing Lane-21st Century classroom-Environ Consultant"/>
    <n v="9"/>
    <s v="Environ Consultant"/>
    <x v="22"/>
    <x v="0"/>
    <x v="30"/>
    <x v="35"/>
    <x v="76"/>
    <x v="380"/>
    <s v="2024/25"/>
    <m/>
    <x v="288"/>
    <n v="0"/>
    <n v="3590"/>
    <s v="P25002.H21"/>
    <d v="2025-02-13T00:00:00"/>
    <s v="000000022035062"/>
    <n v="3590"/>
    <s v="03-124792"/>
    <m/>
    <s v="21.0"/>
    <s v="00036.0"/>
    <s v="91001"/>
    <s v="85000"/>
    <n v="5850"/>
    <n v="9371101"/>
    <n v="9.8020477815699655E-2"/>
    <s v="Additional asbestos inspection, abatement specification &amp; monitoring at Wing Lane"/>
    <s v="Wing Lane-9-21st Century classroom"/>
  </r>
  <r>
    <s v="Wing Lane-21st Century classroom-Environ Consultant"/>
    <n v="9"/>
    <s v="Environ Consultant"/>
    <x v="22"/>
    <x v="0"/>
    <x v="30"/>
    <x v="35"/>
    <x v="76"/>
    <x v="175"/>
    <s v="2025/26"/>
    <m/>
    <x v="288"/>
    <n v="0"/>
    <n v="12104"/>
    <s v="P25349A.H21"/>
    <d v="2025-10-29T00:00:00"/>
    <s v="000000022443405"/>
    <n v="12104"/>
    <s v="03-124792"/>
    <m/>
    <s v="21.0"/>
    <s v="00036.0"/>
    <s v="91001"/>
    <s v="85000"/>
    <n v="5850"/>
    <n v="9371101"/>
    <n v="0.33048464163822527"/>
    <s v="Additional asbestos inspection, abatement specification &amp; monitoring at Wing Lane"/>
    <s v="Wing Lane-9-21st Century classroom"/>
  </r>
  <r>
    <s v="Wing Lane-21st Century classroom-Environ Consultant"/>
    <n v="9"/>
    <s v="Environ Consultant"/>
    <x v="22"/>
    <x v="0"/>
    <x v="30"/>
    <x v="35"/>
    <x v="76"/>
    <x v="260"/>
    <s v="2025/26"/>
    <m/>
    <x v="288"/>
    <n v="0"/>
    <n v="9104"/>
    <s v="P25349B.H21"/>
    <d v="2026-03-03T00:00:00"/>
    <s v="000000022625406"/>
    <n v="9104"/>
    <s v="03-124792"/>
    <m/>
    <s v="21.0"/>
    <s v="00036.0"/>
    <s v="91001"/>
    <s v="85000"/>
    <n v="5850"/>
    <n v="9371101"/>
    <n v="0.24857337883959044"/>
    <s v="Additional asbestos inspection, abatement specification &amp; monitoring at Wing Lane"/>
    <s v="Wing Lane-9-21st Century classroom"/>
  </r>
  <r>
    <s v="Wing Lane-21st Century classroom-Environ Consultant"/>
    <n v="9"/>
    <s v="Environ Consultant"/>
    <x v="22"/>
    <x v="0"/>
    <x v="30"/>
    <x v="35"/>
    <x v="76"/>
    <x v="36"/>
    <s v="2025/26"/>
    <s v="25-3610"/>
    <x v="288"/>
    <n v="11827"/>
    <n v="11827"/>
    <m/>
    <m/>
    <m/>
    <n v="0"/>
    <s v="03-124792"/>
    <m/>
    <s v="21.0"/>
    <s v="00036.0"/>
    <s v="91001"/>
    <s v="85000"/>
    <n v="5850"/>
    <n v="9371101"/>
    <n v="0"/>
    <s v="Additional asbestos inspection, abatement specification &amp; monitoring at Wing Lane"/>
    <s v="Wing Lane-9-21st Century classroom"/>
  </r>
  <r>
    <s v="Valley-21st Century classroom-Environ Consultant"/>
    <n v="8"/>
    <s v="Environ Consultant"/>
    <x v="27"/>
    <x v="0"/>
    <x v="30"/>
    <x v="35"/>
    <x v="76"/>
    <x v="380"/>
    <s v="2024/25"/>
    <m/>
    <x v="289"/>
    <n v="0"/>
    <n v="3590"/>
    <s v="P25004.H21"/>
    <d v="2025-02-13T00:00:00"/>
    <s v="000000022035062"/>
    <n v="3590"/>
    <s v="03-124791"/>
    <m/>
    <s v="21.0"/>
    <s v="00036.0"/>
    <s v="91001"/>
    <s v="85000"/>
    <n v="5850"/>
    <n v="9441101"/>
    <n v="0.15787159190853123"/>
    <s v="Additional asbestos inspection, abatement specification &amp; monitoring at Valley"/>
    <s v="Valley-8-21st Century classroom"/>
  </r>
  <r>
    <s v="Valley-21st Century classroom-Environ Consultant"/>
    <n v="8"/>
    <s v="Environ Consultant"/>
    <x v="27"/>
    <x v="0"/>
    <x v="30"/>
    <x v="35"/>
    <x v="76"/>
    <x v="36"/>
    <s v="2025/26"/>
    <s v="25-3611"/>
    <x v="289"/>
    <n v="19150"/>
    <n v="19150"/>
    <m/>
    <m/>
    <m/>
    <n v="0"/>
    <s v="03-124791"/>
    <m/>
    <s v="21.0"/>
    <s v="00036.0"/>
    <s v="91001"/>
    <s v="85000"/>
    <n v="5850"/>
    <n v="9441101"/>
    <n v="0"/>
    <s v="Additional asbestos inspection, abatement specification &amp; monitoring at Valley"/>
    <s v="Valley-8-21st Century classroom"/>
  </r>
  <r>
    <s v="District Office-21st Century classroom-Legal services"/>
    <n v="0"/>
    <s v="Legal services"/>
    <x v="1"/>
    <x v="0"/>
    <x v="31"/>
    <x v="37"/>
    <x v="31"/>
    <x v="381"/>
    <s v="2017/18"/>
    <m/>
    <x v="290"/>
    <n v="0"/>
    <n v="1064"/>
    <s v="54830-3"/>
    <d v="2017-12-19T00:00:00"/>
    <n v="24246702"/>
    <n v="1064"/>
    <m/>
    <m/>
    <s v="21.0"/>
    <s v="00036.0"/>
    <s v="91001"/>
    <s v="85000"/>
    <n v="5822"/>
    <n v="9851100"/>
    <n v="1"/>
    <s v="Legal services for the bond projects.  "/>
    <s v="District Office-0-21st Century classroom"/>
  </r>
  <r>
    <s v="District Office-21st Century classroom-Legal services"/>
    <n v="0"/>
    <s v="Legal services"/>
    <x v="1"/>
    <x v="0"/>
    <x v="31"/>
    <x v="37"/>
    <x v="31"/>
    <x v="382"/>
    <s v="2017/18"/>
    <m/>
    <x v="290"/>
    <n v="48936"/>
    <n v="48936"/>
    <m/>
    <m/>
    <m/>
    <n v="0"/>
    <m/>
    <m/>
    <s v="21.0"/>
    <s v="00036.0"/>
    <s v="91001"/>
    <s v="85000"/>
    <n v="5822"/>
    <n v="9851100"/>
    <n v="0"/>
    <s v="Legal services for the bond projects.  Remaining balance in this PO."/>
    <s v="District Office-0-21st Century classroom"/>
  </r>
  <r>
    <s v="District Office-21st Century classroom-Legal services"/>
    <n v="0"/>
    <s v="Legal services"/>
    <x v="1"/>
    <x v="0"/>
    <x v="31"/>
    <x v="37"/>
    <x v="31"/>
    <x v="383"/>
    <s v="2017/18"/>
    <m/>
    <x v="290"/>
    <n v="-48936"/>
    <n v="-48936"/>
    <m/>
    <m/>
    <m/>
    <n v="0"/>
    <m/>
    <m/>
    <s v="21.0"/>
    <s v="00036.0"/>
    <s v="91001"/>
    <s v="85000"/>
    <n v="5822"/>
    <n v="9851100"/>
    <n v="0"/>
    <s v="Legal services for the bond projects.  Close-out PO"/>
    <s v="District Office-0-21st Century classroom"/>
  </r>
  <r>
    <s v="District Office-21st Century classroom-Legal services"/>
    <n v="0"/>
    <s v="Legal services"/>
    <x v="1"/>
    <x v="0"/>
    <x v="31"/>
    <x v="37"/>
    <x v="146"/>
    <x v="384"/>
    <s v="2018/19"/>
    <m/>
    <x v="291"/>
    <n v="0"/>
    <n v="2375"/>
    <s v="62570-4"/>
    <d v="2019-04-09T00:00:00"/>
    <n v="25217951"/>
    <n v="2375"/>
    <m/>
    <m/>
    <s v="21.0"/>
    <s v="00036.0"/>
    <s v="91001"/>
    <s v="85000"/>
    <n v="5822"/>
    <n v="9851100"/>
    <n v="1"/>
    <s v="Legal services for the bond projects.  "/>
    <s v="District Office-0-21st Century classroom"/>
  </r>
  <r>
    <s v="District Office-21st Century classroom-Legal services"/>
    <n v="0"/>
    <s v="Legal services"/>
    <x v="1"/>
    <x v="0"/>
    <x v="31"/>
    <x v="37"/>
    <x v="146"/>
    <x v="385"/>
    <s v="2018/19"/>
    <m/>
    <x v="291"/>
    <n v="7625"/>
    <n v="7625"/>
    <m/>
    <m/>
    <m/>
    <n v="0"/>
    <m/>
    <m/>
    <s v="21.0"/>
    <s v="00036.0"/>
    <s v="91001"/>
    <s v="85000"/>
    <n v="5822"/>
    <n v="9851100"/>
    <n v="0"/>
    <s v="Legal services for the bond projects.  Remaining balance in this PO."/>
    <s v="District Office-0-21st Century classroom"/>
  </r>
  <r>
    <s v="District Office-21st Century classroom-Legal services"/>
    <n v="0"/>
    <s v="Legal services"/>
    <x v="1"/>
    <x v="0"/>
    <x v="31"/>
    <x v="37"/>
    <x v="146"/>
    <x v="3"/>
    <s v="2018/19"/>
    <m/>
    <x v="291"/>
    <n v="-7625"/>
    <n v="-7625"/>
    <m/>
    <m/>
    <m/>
    <n v="0"/>
    <m/>
    <m/>
    <s v="21.0"/>
    <s v="00036.0"/>
    <s v="91001"/>
    <s v="85000"/>
    <n v="5822"/>
    <n v="9851100"/>
    <n v="0"/>
    <s v="Legal services for the bond projects.  Close-out PO."/>
    <s v="District Office-0-21st Century classroom"/>
  </r>
  <r>
    <s v="District Office-21st Century classroom-Legal services"/>
    <n v="0"/>
    <s v="Legal services"/>
    <x v="1"/>
    <x v="0"/>
    <x v="31"/>
    <x v="37"/>
    <x v="147"/>
    <x v="386"/>
    <s v="2019/20"/>
    <m/>
    <x v="292"/>
    <n v="0"/>
    <n v="7283.51"/>
    <s v="179385-5"/>
    <d v="2020-01-03T00:00:00"/>
    <s v="000000020053868"/>
    <n v="7283.51"/>
    <m/>
    <m/>
    <s v="21.0"/>
    <s v="00036.0"/>
    <s v="91001"/>
    <s v="85000"/>
    <n v="5822"/>
    <n v="9851100"/>
    <n v="0.36417549999999999"/>
    <s v="Legal services for the bond projects"/>
    <s v="District Office-0-21st Century classroom"/>
  </r>
  <r>
    <s v="District Office-21st Century classroom-Legal services"/>
    <n v="0"/>
    <s v="Legal services"/>
    <x v="1"/>
    <x v="0"/>
    <x v="31"/>
    <x v="37"/>
    <x v="147"/>
    <x v="387"/>
    <s v="2019/20"/>
    <m/>
    <x v="292"/>
    <n v="0"/>
    <n v="2112.6799999999998"/>
    <s v="178377-4"/>
    <d v="2020-01-08T00:00:00"/>
    <s v="000000020055186"/>
    <n v="2112.6799999999998"/>
    <m/>
    <m/>
    <s v="21.0"/>
    <s v="00036.0"/>
    <s v="91001"/>
    <s v="85000"/>
    <n v="5822"/>
    <n v="9851100"/>
    <n v="0.10563399999999999"/>
    <s v="Legal services for the bond projects"/>
    <s v="District Office-0-21st Century classroom"/>
  </r>
  <r>
    <s v="District Office-21st Century classroom-Legal services"/>
    <n v="0"/>
    <s v="Legal services"/>
    <x v="1"/>
    <x v="0"/>
    <x v="31"/>
    <x v="37"/>
    <x v="147"/>
    <x v="388"/>
    <s v="2019/20"/>
    <m/>
    <x v="292"/>
    <n v="0"/>
    <n v="10128"/>
    <s v="179785-4"/>
    <d v="2020-01-13T00:00:00"/>
    <s v="000000020056662"/>
    <n v="10128"/>
    <m/>
    <m/>
    <s v="21.0"/>
    <s v="00036.0"/>
    <s v="91001"/>
    <s v="85000"/>
    <n v="5822"/>
    <n v="9851100"/>
    <n v="0.50639999999999996"/>
    <s v="Legal services for the bond projects"/>
    <s v="District Office-0-21st Century classroom"/>
  </r>
  <r>
    <s v="District Office-21st Century classroom-Legal services"/>
    <n v="0"/>
    <s v="Legal services"/>
    <x v="1"/>
    <x v="0"/>
    <x v="31"/>
    <x v="37"/>
    <x v="147"/>
    <x v="389"/>
    <s v="2019/20"/>
    <m/>
    <x v="292"/>
    <n v="0"/>
    <n v="31.62"/>
    <s v="181255-3"/>
    <d v="2020-03-03T00:00:00"/>
    <s v="000000020076553"/>
    <n v="31.62"/>
    <m/>
    <m/>
    <s v="21.0"/>
    <s v="00036.0"/>
    <s v="91001"/>
    <s v="85000"/>
    <n v="5822"/>
    <n v="9851100"/>
    <n v="1.5810000000000002E-3"/>
    <s v="Legal services for the bond projects"/>
    <s v="District Office-0-21st Century classroom"/>
  </r>
  <r>
    <s v="District Office-21st Century classroom-Legal services"/>
    <n v="0"/>
    <s v="Legal services"/>
    <x v="1"/>
    <x v="0"/>
    <x v="31"/>
    <x v="37"/>
    <x v="147"/>
    <x v="390"/>
    <s v="2019/20"/>
    <s v="2-6047"/>
    <x v="292"/>
    <n v="0"/>
    <n v="444.19"/>
    <s v="180616-2"/>
    <d v="2020-04-29T00:00:00"/>
    <s v="000000020093273"/>
    <n v="444.19"/>
    <m/>
    <m/>
    <s v="21.0"/>
    <s v="00036.0"/>
    <s v="91001"/>
    <s v="85000"/>
    <n v="5822"/>
    <n v="9851100"/>
    <n v="2.22095E-2"/>
    <s v="Legal services for the bond projects"/>
    <s v="District Office-0-21st Century classroom"/>
  </r>
  <r>
    <s v="District Office-21st Century classroom-Legal services"/>
    <n v="0"/>
    <s v="Legal services"/>
    <x v="1"/>
    <x v="0"/>
    <x v="31"/>
    <x v="37"/>
    <x v="148"/>
    <x v="390"/>
    <s v="2019/20"/>
    <m/>
    <x v="293"/>
    <n v="0"/>
    <n v="6906.81"/>
    <s v="180616-2"/>
    <d v="2020-04-29T00:00:00"/>
    <s v="000000020093273"/>
    <n v="6906.81"/>
    <m/>
    <m/>
    <s v="21.0"/>
    <s v="00036.0"/>
    <s v="91001"/>
    <s v="85000"/>
    <n v="5822"/>
    <n v="9851100"/>
    <n v="1"/>
    <s v="Legal services for the bond projects"/>
    <s v="District Office-0-21st Century classroom"/>
  </r>
  <r>
    <s v="District Office-21st Century classroom-Legal services"/>
    <n v="0"/>
    <s v="Legal services"/>
    <x v="1"/>
    <x v="0"/>
    <x v="31"/>
    <x v="37"/>
    <x v="148"/>
    <x v="5"/>
    <s v="2019/20"/>
    <m/>
    <x v="293"/>
    <n v="0"/>
    <n v="13093.189999999999"/>
    <m/>
    <m/>
    <m/>
    <n v="13093.189999999999"/>
    <m/>
    <m/>
    <s v="21.0"/>
    <s v="00036.0"/>
    <s v="91001"/>
    <s v="85000"/>
    <n v="5822"/>
    <n v="9851100"/>
    <n v="0.65465949999999995"/>
    <s v="Legal services for the bond projects.  Accrued remaining balance of this PO."/>
    <s v="District Office-0-21st Century classroom"/>
  </r>
  <r>
    <s v="District Office-21st Century classroom-Legal services"/>
    <n v="0"/>
    <s v="Legal services"/>
    <x v="1"/>
    <x v="0"/>
    <x v="31"/>
    <x v="37"/>
    <x v="148"/>
    <x v="52"/>
    <s v="2020/21"/>
    <m/>
    <x v="293"/>
    <n v="0"/>
    <n v="-13093.19"/>
    <m/>
    <m/>
    <m/>
    <n v="-13093.19"/>
    <m/>
    <m/>
    <s v="21.0"/>
    <s v="00036.0"/>
    <s v="91001"/>
    <s v="85000"/>
    <n v="5822"/>
    <n v="9851100"/>
    <n v="-0.65465950000000006"/>
    <s v="Legal services for the bond projects.  Reversed accrual from prior year"/>
    <s v="District Office-0-21st Century classroom"/>
  </r>
  <r>
    <s v="District Office-21st Century classroom-Legal services"/>
    <n v="0"/>
    <s v="Legal services"/>
    <x v="1"/>
    <x v="0"/>
    <x v="31"/>
    <x v="37"/>
    <x v="148"/>
    <x v="391"/>
    <s v="2020/21"/>
    <m/>
    <x v="293"/>
    <n v="13093.19"/>
    <n v="13093.19"/>
    <m/>
    <m/>
    <m/>
    <n v="0"/>
    <m/>
    <m/>
    <s v="21.0"/>
    <s v="00036.0"/>
    <s v="91001"/>
    <s v="85000"/>
    <n v="5822"/>
    <n v="9851100"/>
    <n v="0"/>
    <s v="Legal services for the bond projects.  Remaining balance in this PO."/>
    <s v="District Office-0-21st Century classroom"/>
  </r>
  <r>
    <s v="District Office-21st Century classroom-Legal services"/>
    <n v="0"/>
    <s v="Legal services"/>
    <x v="1"/>
    <x v="0"/>
    <x v="31"/>
    <x v="37"/>
    <x v="148"/>
    <x v="9"/>
    <s v="2020/21"/>
    <s v="2-9052"/>
    <x v="293"/>
    <n v="-13093.19"/>
    <n v="-13093.19"/>
    <m/>
    <m/>
    <m/>
    <n v="0"/>
    <m/>
    <m/>
    <s v="21.0"/>
    <s v="00036.0"/>
    <s v="91001"/>
    <s v="85000"/>
    <n v="5822"/>
    <n v="9851100"/>
    <n v="0"/>
    <s v="Legal services for the bond projects.  Close-out PO"/>
    <s v="District Office-0-21st Century classroom"/>
  </r>
  <r>
    <s v="District Office-21st Century classroom-Legal services"/>
    <n v="0"/>
    <s v="Legal services"/>
    <x v="1"/>
    <x v="0"/>
    <x v="31"/>
    <x v="37"/>
    <x v="149"/>
    <x v="392"/>
    <s v="2021/22"/>
    <m/>
    <x v="294"/>
    <n v="0"/>
    <n v="1417.5"/>
    <s v="196338-1"/>
    <d v="2021-12-14T00:00:00"/>
    <s v="000000020360176"/>
    <n v="1417.5"/>
    <m/>
    <m/>
    <s v="21.0"/>
    <s v="00036.0"/>
    <s v="91001"/>
    <s v="85000"/>
    <n v="5822"/>
    <n v="9851100"/>
    <n v="9.4014259658431437E-2"/>
    <s v="Legal services for the bond projects "/>
    <s v="District Office-0-21st Century classroom"/>
  </r>
  <r>
    <s v="District Office-21st Century classroom-Legal services"/>
    <n v="0"/>
    <s v="Legal services"/>
    <x v="1"/>
    <x v="0"/>
    <x v="31"/>
    <x v="37"/>
    <x v="149"/>
    <x v="393"/>
    <s v="2021/22"/>
    <m/>
    <x v="294"/>
    <n v="0"/>
    <n v="1799.5"/>
    <s v="197570-1"/>
    <d v="2021-12-23T00:00:00"/>
    <s v="000000020374043"/>
    <n v="1799.5"/>
    <m/>
    <m/>
    <s v="21.0"/>
    <s v="00036.0"/>
    <s v="91001"/>
    <s v="85000"/>
    <n v="5822"/>
    <n v="9851100"/>
    <n v="0.11935002487149726"/>
    <s v="Legal services for the bond projects "/>
    <s v="District Office-0-21st Century classroom"/>
  </r>
  <r>
    <s v="District Office-21st Century classroom-Legal services"/>
    <n v="0"/>
    <s v="Legal services"/>
    <x v="1"/>
    <x v="0"/>
    <x v="31"/>
    <x v="37"/>
    <x v="149"/>
    <x v="19"/>
    <s v="2021/22"/>
    <m/>
    <x v="294"/>
    <n v="0"/>
    <n v="5735"/>
    <s v="195670-4"/>
    <d v="2022-01-24T00:00:00"/>
    <s v="000000020395774"/>
    <n v="5735"/>
    <m/>
    <m/>
    <s v="21.0"/>
    <s v="00036.0"/>
    <s v="91001"/>
    <s v="85000"/>
    <n v="5822"/>
    <n v="9851100"/>
    <n v="0.38036809815950923"/>
    <s v="Legal services for the bond projects "/>
    <s v="District Office-0-21st Century classroom"/>
  </r>
  <r>
    <s v="District Office-21st Century classroom-Legal services"/>
    <n v="0"/>
    <s v="Legal services"/>
    <x v="1"/>
    <x v="0"/>
    <x v="31"/>
    <x v="37"/>
    <x v="149"/>
    <x v="348"/>
    <s v="2021/22"/>
    <m/>
    <x v="294"/>
    <n v="0"/>
    <n v="3513"/>
    <s v="197728-4"/>
    <d v="2022-01-28T00:00:00"/>
    <s v="000000020401406"/>
    <n v="3513"/>
    <m/>
    <m/>
    <s v="21.0"/>
    <s v="00036.0"/>
    <s v="91001"/>
    <s v="85000"/>
    <n v="5822"/>
    <n v="9851100"/>
    <n v="0.23299618637041949"/>
    <s v="Legal services for the bond projects "/>
    <s v="District Office-0-21st Century classroom"/>
  </r>
  <r>
    <s v="District Office-21st Century classroom-Legal services"/>
    <n v="0"/>
    <s v="Legal services"/>
    <x v="1"/>
    <x v="0"/>
    <x v="31"/>
    <x v="37"/>
    <x v="149"/>
    <x v="394"/>
    <s v="2021/22"/>
    <m/>
    <x v="294"/>
    <n v="0"/>
    <n v="2612.5"/>
    <s v="198458-2"/>
    <d v="2022-03-02T00:00:00"/>
    <s v="000000020432785"/>
    <n v="2612.5"/>
    <m/>
    <m/>
    <s v="21.0"/>
    <s v="00036.0"/>
    <s v="91001"/>
    <s v="85000"/>
    <n v="5822"/>
    <n v="9851100"/>
    <n v="0.17327143094014261"/>
    <s v="Legal services for the bond projects "/>
    <s v="District Office-0-21st Century classroom"/>
  </r>
  <r>
    <s v="District Office-21st Century classroom-Legal services"/>
    <n v="0"/>
    <s v="Legal services"/>
    <x v="1"/>
    <x v="0"/>
    <x v="31"/>
    <x v="37"/>
    <x v="149"/>
    <x v="95"/>
    <s v="2022/23"/>
    <m/>
    <x v="294"/>
    <n v="34922.5"/>
    <n v="34922.5"/>
    <m/>
    <m/>
    <m/>
    <n v="0"/>
    <m/>
    <m/>
    <s v="21.0"/>
    <s v="00036.0"/>
    <s v="91001"/>
    <s v="85000"/>
    <n v="5822"/>
    <n v="9851100"/>
    <n v="0"/>
    <s v="Legal services for the bond projects.  Remaining balance in this PO."/>
    <s v="District Office-0-21st Century classroom"/>
  </r>
  <r>
    <s v="District Office-21st Century classroom-Legal services"/>
    <n v="0"/>
    <s v="Legal services"/>
    <x v="1"/>
    <x v="0"/>
    <x v="31"/>
    <x v="37"/>
    <x v="149"/>
    <x v="395"/>
    <s v="2022/23"/>
    <s v="21-192"/>
    <x v="294"/>
    <n v="-34922.5"/>
    <n v="-34922.5"/>
    <m/>
    <m/>
    <m/>
    <n v="0"/>
    <m/>
    <m/>
    <s v="21.0"/>
    <s v="00036.0"/>
    <s v="91001"/>
    <s v="85000"/>
    <n v="5822"/>
    <n v="9851100"/>
    <n v="0"/>
    <s v="Legal services for the bond projects.  Close-out PO."/>
    <s v="District Office-0-21st Century classroom"/>
  </r>
  <r>
    <s v="District Office-21st Century classroom-Legal services"/>
    <n v="0"/>
    <s v="Legal services"/>
    <x v="1"/>
    <x v="0"/>
    <x v="31"/>
    <x v="37"/>
    <x v="150"/>
    <x v="396"/>
    <s v="2019/20"/>
    <m/>
    <x v="295"/>
    <n v="0"/>
    <n v="90"/>
    <s v="64515-4"/>
    <d v="2019-08-21T00:00:00"/>
    <s v="000000020006819"/>
    <n v="90"/>
    <m/>
    <m/>
    <s v="21.0"/>
    <s v="00036.0"/>
    <s v="91001"/>
    <s v="85000"/>
    <n v="5822"/>
    <n v="9851100"/>
    <n v="8.9999999999999993E-3"/>
    <s v="Legal services for the bond projects"/>
    <s v="District Office-0-21st Century classroom"/>
  </r>
  <r>
    <s v="District Office-21st Century classroom-Legal services"/>
    <n v="0"/>
    <s v="Legal services"/>
    <x v="1"/>
    <x v="0"/>
    <x v="31"/>
    <x v="37"/>
    <x v="150"/>
    <x v="397"/>
    <s v="2019/20"/>
    <m/>
    <x v="295"/>
    <n v="0"/>
    <n v="3235"/>
    <s v="64302-2"/>
    <d v="2019-08-28T00:00:00"/>
    <s v="000000020008961"/>
    <n v="3235"/>
    <m/>
    <m/>
    <s v="21.0"/>
    <s v="00036.0"/>
    <s v="91001"/>
    <s v="85000"/>
    <n v="5822"/>
    <n v="9851100"/>
    <n v="0.32350000000000001"/>
    <s v="Legal services for the bond projects"/>
    <s v="District Office-0-21st Century classroom"/>
  </r>
  <r>
    <s v="District Office-21st Century classroom-Legal services"/>
    <n v="0"/>
    <s v="Legal services"/>
    <x v="1"/>
    <x v="0"/>
    <x v="31"/>
    <x v="37"/>
    <x v="150"/>
    <x v="398"/>
    <s v="2019/20"/>
    <m/>
    <x v="295"/>
    <n v="0"/>
    <n v="1387.5"/>
    <s v="176791-5"/>
    <d v="2019-09-18T00:00:00"/>
    <s v="000000020016440"/>
    <n v="1387.5"/>
    <m/>
    <m/>
    <s v="21.0"/>
    <s v="00036.0"/>
    <s v="91001"/>
    <s v="85000"/>
    <n v="5822"/>
    <n v="9851100"/>
    <n v="0.13875000000000001"/>
    <s v="Legal services for the bond projects"/>
    <s v="District Office-0-21st Century classroom"/>
  </r>
  <r>
    <s v="District Office-21st Century classroom-Legal services"/>
    <n v="0"/>
    <s v="Legal services"/>
    <x v="1"/>
    <x v="0"/>
    <x v="31"/>
    <x v="37"/>
    <x v="150"/>
    <x v="386"/>
    <s v="2019/20"/>
    <s v="2-99"/>
    <x v="295"/>
    <n v="0"/>
    <n v="5287.5"/>
    <s v="179385-5"/>
    <d v="2020-01-03T00:00:00"/>
    <s v="000000020053868"/>
    <n v="5287.5"/>
    <m/>
    <m/>
    <s v="21.0"/>
    <s v="00036.0"/>
    <s v="91001"/>
    <s v="85000"/>
    <n v="5822"/>
    <n v="9851100"/>
    <n v="0.52875000000000005"/>
    <s v="Legal services for the bond projects"/>
    <s v="District Office-0-21st Century classroom"/>
  </r>
  <r>
    <s v="District Office-Cost of Issuance-Issuance costs"/>
    <n v="0"/>
    <s v="Issuance costs"/>
    <x v="1"/>
    <x v="3"/>
    <x v="32"/>
    <x v="38"/>
    <x v="151"/>
    <x v="399"/>
    <s v="2017/18"/>
    <m/>
    <x v="38"/>
    <n v="0"/>
    <n v="45000"/>
    <m/>
    <m/>
    <m/>
    <n v="45000"/>
    <m/>
    <m/>
    <s v="21.0"/>
    <s v="00036.0"/>
    <s v="00000"/>
    <s v="91000"/>
    <n v="5800"/>
    <n v="9900000"/>
    <n v="1"/>
    <s v="Rating Agency Fee (18-KT005).  Bond Issuance #1 ($70M)"/>
    <s v="District Office-0-Cost of Issuance"/>
  </r>
  <r>
    <s v="Nelson-21st Century classroom-Contractor"/>
    <n v="1"/>
    <s v="Contractor"/>
    <x v="0"/>
    <x v="0"/>
    <x v="33"/>
    <x v="20"/>
    <x v="115"/>
    <x v="43"/>
    <s v="2019/20"/>
    <s v="2-6914"/>
    <x v="296"/>
    <n v="0"/>
    <n v="11175"/>
    <n v="12652"/>
    <d v="2020-04-23T00:00:00"/>
    <s v="000000020091981"/>
    <n v="11175"/>
    <s v="03-119946"/>
    <m/>
    <s v="21.0"/>
    <s v="00036.0"/>
    <s v="91001"/>
    <s v="85000"/>
    <n v="5600"/>
    <n v="9231101"/>
    <n v="1"/>
    <s v="Prepare and install new LVT. Supply and install 4&quot; rubber topset base and 4 yards of First Step Up II for Nelson room #C1."/>
    <s v="Nelson-1-21st Century classroom"/>
  </r>
  <r>
    <s v="California-21st Century classroom-Contractor"/>
    <n v="3"/>
    <s v="Contractor"/>
    <x v="15"/>
    <x v="0"/>
    <x v="33"/>
    <x v="20"/>
    <x v="152"/>
    <x v="400"/>
    <s v="2020/21"/>
    <m/>
    <x v="297"/>
    <n v="0"/>
    <n v="12744.48"/>
    <s v="Pay app #4"/>
    <d v="2020-12-08T00:00:00"/>
    <s v="000000020148205"/>
    <n v="12744.48"/>
    <s v="03-123989"/>
    <m/>
    <s v="21.0"/>
    <s v="00036.0"/>
    <s v="91001"/>
    <s v="85000"/>
    <n v="6250"/>
    <n v="9041101"/>
    <n v="2.8307881484535204E-2"/>
    <s v="Prep &amp; install Mohawk LVT, walk off mat &amp; base at California for room #5 &amp; 12 (JVER 21*391)"/>
    <s v="California-3-21st Century classroom"/>
  </r>
  <r>
    <s v="Del Valle-21st Century classroom-Contractor"/>
    <n v="7"/>
    <s v="Contractor"/>
    <x v="28"/>
    <x v="0"/>
    <x v="33"/>
    <x v="20"/>
    <x v="152"/>
    <x v="400"/>
    <s v="2020/21"/>
    <m/>
    <x v="297"/>
    <n v="0"/>
    <n v="6372.24"/>
    <s v="Pay app #3"/>
    <d v="2020-12-08T00:00:00"/>
    <s v="000000020148205"/>
    <n v="6372.24"/>
    <m/>
    <m/>
    <s v="21.0"/>
    <s v="00036.0"/>
    <s v="91001"/>
    <s v="85000"/>
    <n v="6250"/>
    <n v="9061101"/>
    <n v="1.4153940742267602E-2"/>
    <s v="Prep &amp; install Mohawk LVT, walk off mat &amp; base at Del Valle for room #12 (JVER 21*391)"/>
    <s v="Del Valle-7-21st Century classroom"/>
  </r>
  <r>
    <s v="District Office-21st Century classroom-Contractor"/>
    <n v="0"/>
    <s v="Contractor"/>
    <x v="1"/>
    <x v="0"/>
    <x v="33"/>
    <x v="20"/>
    <x v="152"/>
    <x v="401"/>
    <s v="2019/20"/>
    <m/>
    <x v="297"/>
    <n v="0"/>
    <n v="259042.4"/>
    <s v="Pay app #1"/>
    <d v="2020-05-07T00:00:00"/>
    <s v="000000020095892"/>
    <n v="259042.4"/>
    <m/>
    <m/>
    <s v="21.0"/>
    <s v="00036.0"/>
    <s v="91001"/>
    <s v="85000"/>
    <n v="6250"/>
    <n v="9851100"/>
    <n v="0.57538177773197197"/>
    <s v="Supply 38,400 SF Mohawk LVT and bond for District-wide use (30 classrooms)"/>
    <s v="District Office-0-21st Century classroom"/>
  </r>
  <r>
    <s v="Los Altos HS-21st Century classroom-Contractor"/>
    <n v="5"/>
    <s v="Contractor"/>
    <x v="11"/>
    <x v="0"/>
    <x v="33"/>
    <x v="20"/>
    <x v="152"/>
    <x v="201"/>
    <s v="2020/21"/>
    <m/>
    <x v="297"/>
    <n v="0"/>
    <n v="19116.72"/>
    <s v="Pay app #5"/>
    <d v="2021-03-24T00:00:00"/>
    <s v="000000020174719"/>
    <n v="19116.72"/>
    <m/>
    <m/>
    <s v="21.0"/>
    <s v="00036.0"/>
    <s v="91001"/>
    <s v="85000"/>
    <n v="6250"/>
    <n v="9411101"/>
    <n v="4.2461822226802809E-2"/>
    <s v="Prep &amp; install Mohawk LVT, walk off mat &amp; base at Los Altos HS for room #J10, J11, &amp; J14 (JVER 21*558)"/>
    <s v="Los Altos HS-5-21st Century classroom"/>
  </r>
  <r>
    <s v="Orange Grove-21st Century classroom-Contractor"/>
    <n v="3"/>
    <s v="Contractor"/>
    <x v="26"/>
    <x v="0"/>
    <x v="33"/>
    <x v="20"/>
    <x v="152"/>
    <x v="295"/>
    <s v="2021/22"/>
    <s v="2-8416"/>
    <x v="297"/>
    <n v="0"/>
    <n v="19116.72"/>
    <s v="Pay app #8"/>
    <d v="2022-05-11T00:00:00"/>
    <s v="000000020490801"/>
    <n v="19116.72"/>
    <m/>
    <m/>
    <s v="21.0"/>
    <s v="00036.0"/>
    <s v="91001"/>
    <s v="85000"/>
    <n v="6250"/>
    <n v="9251101"/>
    <n v="4.2461822226802809E-2"/>
    <s v="Prep &amp; install Mohawk LVT, walk off mat &amp; base at Orange Grove Admin (JVER 22*536)"/>
    <s v="Orange Grove-3-21st Century classroom"/>
  </r>
  <r>
    <s v="Palm-21st Century classroom-Contractor"/>
    <n v="6"/>
    <s v="Contractor"/>
    <x v="21"/>
    <x v="0"/>
    <x v="33"/>
    <x v="20"/>
    <x v="152"/>
    <x v="402"/>
    <s v="2020/21"/>
    <m/>
    <x v="297"/>
    <n v="0"/>
    <n v="2006.79"/>
    <s v="Pay app #2"/>
    <d v="2020-08-28T00:00:00"/>
    <s v="000000020122640"/>
    <n v="2006.79"/>
    <s v="03-124706"/>
    <m/>
    <s v="21.0"/>
    <s v="00036.0"/>
    <s v="91001"/>
    <s v="85000"/>
    <n v="6250"/>
    <n v="9261101"/>
    <n v="4.4574571488480031E-3"/>
    <s v="Demo 4,266 sy carpet, prepare concrete.  Supply &amp; install 252 yd First step Up II &amp; bond at Palm for room #13 (JVER 21*175)"/>
    <s v="Palm-6-21st Century classroom"/>
  </r>
  <r>
    <s v="Palm-21st Century classroom-Contractor"/>
    <n v="6"/>
    <s v="Contractor"/>
    <x v="21"/>
    <x v="0"/>
    <x v="33"/>
    <x v="20"/>
    <x v="152"/>
    <x v="400"/>
    <s v="2020/21"/>
    <m/>
    <x v="297"/>
    <n v="0"/>
    <n v="4365.45"/>
    <s v="Pay app #3"/>
    <d v="2020-12-08T00:00:00"/>
    <s v="000000020148205"/>
    <n v="4365.45"/>
    <s v="03-124706"/>
    <m/>
    <s v="21.0"/>
    <s v="00036.0"/>
    <s v="91001"/>
    <s v="85000"/>
    <n v="6250"/>
    <n v="9261101"/>
    <n v="9.6964835934195987E-3"/>
    <s v="Prep &amp; install Mohawk LVT, walk off mat &amp; base at Palm for room #13 (JVER 21*391)"/>
    <s v="Palm-6-21st Century classroom"/>
  </r>
  <r>
    <s v="Sparks ES-21st Century classroom-Contractor"/>
    <n v="7"/>
    <s v="Contractor"/>
    <x v="24"/>
    <x v="0"/>
    <x v="33"/>
    <x v="20"/>
    <x v="152"/>
    <x v="400"/>
    <s v="2020/21"/>
    <m/>
    <x v="297"/>
    <n v="0"/>
    <n v="19116.72"/>
    <s v="Pay app #3"/>
    <d v="2020-12-08T00:00:00"/>
    <s v="000000020148205"/>
    <n v="19116.72"/>
    <s v="03-124783"/>
    <m/>
    <s v="21.0"/>
    <s v="00036.0"/>
    <s v="91001"/>
    <s v="85000"/>
    <n v="6250"/>
    <n v="9291101"/>
    <n v="4.2461822226802809E-2"/>
    <s v="Prep &amp; install Mohawk LVT, walk off mat &amp; base at Sparks ES for room #5, 9, &amp; 14 (JVER 21*391)"/>
    <s v="Sparks ES-7-21st Century classroom"/>
  </r>
  <r>
    <s v="Valley-21st Century classroom-Contractor"/>
    <n v="8"/>
    <s v="Contractor"/>
    <x v="27"/>
    <x v="0"/>
    <x v="33"/>
    <x v="20"/>
    <x v="152"/>
    <x v="117"/>
    <s v="2021/22"/>
    <m/>
    <x v="297"/>
    <n v="0"/>
    <n v="19116.72"/>
    <s v="Pay app #7"/>
    <d v="2021-09-09T00:00:00"/>
    <s v="000000020255193"/>
    <n v="19116.72"/>
    <s v="03-124791"/>
    <m/>
    <s v="21.0"/>
    <s v="00036.0"/>
    <s v="91001"/>
    <s v="85000"/>
    <n v="6250"/>
    <n v="9441101"/>
    <n v="4.2461822226802809E-2"/>
    <s v="Prep &amp; install Mohawk LVT, walk off mat &amp; base at Valley for room #5, 6, &amp; 7 (JVER 22*72)"/>
    <s v="Valley-8-21st Century classroom"/>
  </r>
  <r>
    <s v="Wedgeworth-21st Century classroom-Contractor"/>
    <n v="0"/>
    <s v="Contractor"/>
    <x v="34"/>
    <x v="0"/>
    <x v="33"/>
    <x v="20"/>
    <x v="152"/>
    <x v="113"/>
    <s v="2020/21"/>
    <m/>
    <x v="297"/>
    <n v="0"/>
    <n v="12744.48"/>
    <s v="Pay app #6"/>
    <d v="2021-04-06T00:00:00"/>
    <s v="000000020177862"/>
    <n v="12744.48"/>
    <m/>
    <m/>
    <s v="21.0"/>
    <s v="00036.0"/>
    <s v="91001"/>
    <s v="85000"/>
    <n v="6250"/>
    <n v="9351101"/>
    <n v="2.8307881484535204E-2"/>
    <s v="Prep &amp; install Mohawk LVT, walk off mat &amp; base at Wedgeworth for room #5 &amp; 6 (JVER 21*593)"/>
    <s v="Wedgeworth-0-21st Century classroom"/>
  </r>
  <r>
    <s v="Wilson HS-21st Century classroom-Contractor"/>
    <n v="5"/>
    <s v="Contractor"/>
    <x v="19"/>
    <x v="0"/>
    <x v="33"/>
    <x v="20"/>
    <x v="152"/>
    <x v="400"/>
    <s v="2020/21"/>
    <m/>
    <x v="297"/>
    <n v="0"/>
    <n v="12744.48"/>
    <s v="Pay app #4"/>
    <d v="2020-12-08T00:00:00"/>
    <s v="000000020148205"/>
    <n v="12744.48"/>
    <m/>
    <m/>
    <s v="21.0"/>
    <s v="00036.0"/>
    <s v="91001"/>
    <s v="85000"/>
    <n v="6250"/>
    <n v="9421101"/>
    <n v="2.8307881484535204E-2"/>
    <s v="Prep &amp; install Mohawk LVT, walk off mat &amp; base at Wilson HS for room #B-6A &amp; D-2 (JVER 21*391)"/>
    <s v="Wilson HS-5-21st Century classroom"/>
  </r>
  <r>
    <s v="Wilson HS-21st Century classroom-Contractor"/>
    <n v="5"/>
    <s v="Contractor"/>
    <x v="19"/>
    <x v="0"/>
    <x v="33"/>
    <x v="20"/>
    <x v="152"/>
    <x v="113"/>
    <s v="2020/21"/>
    <m/>
    <x v="297"/>
    <n v="0"/>
    <n v="6372.24"/>
    <s v="Pay app #6"/>
    <d v="2021-04-06T00:00:00"/>
    <s v="000000020177862"/>
    <n v="6372.24"/>
    <m/>
    <m/>
    <s v="21.0"/>
    <s v="00036.0"/>
    <s v="91001"/>
    <s v="85000"/>
    <n v="6250"/>
    <n v="9421101"/>
    <n v="1.4153940742267602E-2"/>
    <s v="Prep &amp; install Mohawk LVT, walk off mat &amp; base at Wilson HS for room #T1 (JVER 21*593)"/>
    <s v="Wilson HS-5-21st Century classroom"/>
  </r>
  <r>
    <s v="Workman HS-21st Century classroom-Contractor"/>
    <n v="5"/>
    <s v="Contractor"/>
    <x v="12"/>
    <x v="0"/>
    <x v="33"/>
    <x v="20"/>
    <x v="152"/>
    <x v="113"/>
    <s v="2020/21"/>
    <m/>
    <x v="297"/>
    <n v="0"/>
    <n v="57350.16"/>
    <s v="Pay app #6"/>
    <d v="2021-04-06T00:00:00"/>
    <s v="000000020177862"/>
    <n v="57350.16"/>
    <m/>
    <m/>
    <s v="21.0"/>
    <s v="00036.0"/>
    <s v="91001"/>
    <s v="85000"/>
    <n v="6250"/>
    <n v="9431101"/>
    <n v="0.12738546668040843"/>
    <s v="Prep &amp; install Mohawk LVT, walk off mat &amp; base at Workman HS for room #A9-A12, A18, E25-E27, &amp; F1 (JVER 21*593)"/>
    <s v="Workman HS-5-21st Century classroom"/>
  </r>
  <r>
    <s v="Los Altos ES-Interim Housing-Contractor"/>
    <n v="2"/>
    <s v="Contractor"/>
    <x v="2"/>
    <x v="1"/>
    <x v="34"/>
    <x v="20"/>
    <x v="7"/>
    <x v="403"/>
    <s v="2019/20"/>
    <m/>
    <x v="298"/>
    <n v="0"/>
    <n v="183825"/>
    <s v="Pay app #1"/>
    <d v="2019-11-06T00:00:00"/>
    <s v="000000020035020"/>
    <n v="183825"/>
    <s v="03-119857"/>
    <m/>
    <s v="21.0"/>
    <s v="00036.0"/>
    <s v="91001"/>
    <s v="85000"/>
    <n v="6150"/>
    <n v="9191102"/>
    <n v="0.83367346938775511"/>
    <s v="4 portable units at Los Altos ES - demolition,remove and dump grass, relocate existing irrigation, install base, asphalt, electrical service, fire alarm, condensation drains, drywell, metal guards at each HVAC, signage."/>
    <s v="Los Altos ES-2-Interim Housing"/>
  </r>
  <r>
    <s v="Los Altos ES-Interim Housing-Contractor"/>
    <n v="2"/>
    <s v="Contractor"/>
    <x v="2"/>
    <x v="1"/>
    <x v="34"/>
    <x v="20"/>
    <x v="7"/>
    <x v="404"/>
    <s v="2019/20"/>
    <m/>
    <x v="298"/>
    <n v="0"/>
    <n v="25650"/>
    <s v="Pay app #2"/>
    <d v="2020-06-16T00:00:00"/>
    <s v="000000020105600"/>
    <n v="25650"/>
    <s v="03-119857"/>
    <m/>
    <s v="21.0"/>
    <s v="00036.0"/>
    <s v="91001"/>
    <s v="85000"/>
    <n v="6150"/>
    <n v="9191102"/>
    <n v="0.11632653061224489"/>
    <s v="4 portable units at Los Altos ES - demolition,remove and dump grass, relocate existing irrigation, install base, asphalt, electrical service, fire alarm, condensation drains, drywell, metal guards at each HVAC, signage."/>
    <s v="Los Altos ES-2-Interim Housing"/>
  </r>
  <r>
    <s v="Los Altos ES-Interim Housing-Contractor"/>
    <n v="2"/>
    <s v="Contractor"/>
    <x v="2"/>
    <x v="1"/>
    <x v="34"/>
    <x v="20"/>
    <x v="7"/>
    <x v="404"/>
    <s v="2019/20"/>
    <s v="2-724"/>
    <x v="298"/>
    <n v="0"/>
    <n v="11025"/>
    <s v="Pay app #3"/>
    <d v="2020-06-16T00:00:00"/>
    <s v="000000020105600"/>
    <n v="11025"/>
    <s v="03-119857"/>
    <m/>
    <s v="21.0"/>
    <s v="00036.0"/>
    <s v="91001"/>
    <s v="85000"/>
    <n v="6150"/>
    <n v="9191102"/>
    <n v="0.05"/>
    <s v="4 portable units at Los Altos ES - demolition,remove and dump grass, relocate existing irrigation, install base, asphalt, electrical service, fire alarm, condensation drains, drywell, metal guards at each HVAC, signage."/>
    <s v="Los Altos ES-2-Interim Housing"/>
  </r>
  <r>
    <s v="Nelson-21st Century classroom-Contractor"/>
    <n v="1"/>
    <s v="Contractor"/>
    <x v="0"/>
    <x v="0"/>
    <x v="34"/>
    <x v="20"/>
    <x v="153"/>
    <x v="405"/>
    <s v="2019/20"/>
    <s v="2-7580"/>
    <x v="299"/>
    <n v="0"/>
    <n v="14900"/>
    <n v="6071"/>
    <d v="2020-06-18T00:00:00"/>
    <s v="000000020106497"/>
    <n v="14900"/>
    <s v="03-119946"/>
    <m/>
    <s v="21.0"/>
    <s v="00036.0"/>
    <s v="91001"/>
    <s v="85000"/>
    <n v="6150"/>
    <n v="9231101"/>
    <n v="1"/>
    <s v="Prep existing doors &amp; install new door hardware, provide &amp; install tack board sheets, provide &amp; install sink, faucet, &amp; bubbler and plumbing, prime &amp; paint existing window frames &amp; door, provide &amp; install TV bracket for Nelson room #C1."/>
    <s v="Nelson-1-21st Century classroom"/>
  </r>
  <r>
    <s v="Mesa Robles-Interim Housing-Contractor"/>
    <n v="1"/>
    <s v="Contractor"/>
    <x v="5"/>
    <x v="1"/>
    <x v="34"/>
    <x v="20"/>
    <x v="154"/>
    <x v="406"/>
    <s v="2019/20"/>
    <m/>
    <x v="300"/>
    <n v="0"/>
    <n v="382506.49"/>
    <s v="Pay app #1"/>
    <d v="2020-07-28T00:00:00"/>
    <s v="000000020116619"/>
    <n v="382506.49"/>
    <s v="03-120417"/>
    <m/>
    <s v="21.0"/>
    <s v="00036.0"/>
    <s v="91001"/>
    <s v="85000"/>
    <n v="6250"/>
    <n v="9221102"/>
    <n v="0.5059841163896639"/>
    <s v="10 portable replacement - Scope of work consists of saw-cut &amp; demo existing asphalt, remove and dump grass, relocate existing irrigation, shooting elevations, installation &amp; compaction of new class II base, grading for class II base asphalt installation to prepare for the new interim housing at Mesa Robles.  The total project costs with this change order (PO2W-22*897) is $773,385.54"/>
    <s v="Mesa Robles-1-Interim Housing"/>
  </r>
  <r>
    <s v="Mesa Robles-Interim Housing-Contractor"/>
    <n v="1"/>
    <s v="Contractor"/>
    <x v="5"/>
    <x v="1"/>
    <x v="34"/>
    <x v="20"/>
    <x v="154"/>
    <x v="407"/>
    <s v="2019/20"/>
    <m/>
    <x v="300"/>
    <n v="0"/>
    <n v="20131.919999999998"/>
    <s v="Pay app #2"/>
    <d v="2020-09-08T00:00:00"/>
    <s v="000000020124730"/>
    <n v="20131.919999999998"/>
    <s v="03-120417"/>
    <m/>
    <s v="21.0"/>
    <s v="00036.0"/>
    <s v="91001"/>
    <s v="85000"/>
    <n v="6250"/>
    <n v="9221102"/>
    <n v="2.6630742271660283E-2"/>
    <s v="10 portable replacement - Scope of work consists of saw-cut &amp; demo existing asphalt, remove and dump grass, relocate existing irrigation, shooting elevations, installation &amp; compaction of new class II base, grading for class II base asphalt installation to prepare for the new interim housing at Mesa Robles.  The total project costs with this change order (PO2W-22*897) is $773,385.54"/>
    <s v="Mesa Robles-1-Interim Housing"/>
  </r>
  <r>
    <s v="Mesa Robles-Interim Housing-Contractor"/>
    <n v="1"/>
    <s v="Contractor"/>
    <x v="5"/>
    <x v="1"/>
    <x v="34"/>
    <x v="20"/>
    <x v="154"/>
    <x v="407"/>
    <s v="2020/21"/>
    <m/>
    <x v="300"/>
    <n v="0"/>
    <n v="282815.48000000004"/>
    <s v="Pay app #2"/>
    <d v="2020-09-08T00:00:00"/>
    <s v="000000020124730"/>
    <n v="282815.48"/>
    <s v="03-120417"/>
    <m/>
    <s v="21.0"/>
    <s v="00036.0"/>
    <s v="91001"/>
    <s v="85000"/>
    <n v="6250"/>
    <n v="9221102"/>
    <n v="0.37411166735790197"/>
    <s v="10 portable replacement - Scope of work consists of saw-cut &amp; demo existing asphalt, remove and dump grass, relocate existing irrigation, shooting elevations, installation &amp; compaction of new class II base, grading for class II base asphalt installation to prepare for the new interim housing at Mesa Robles.  The total project costs with this change order (PO2W-22*897) is $773,385.54"/>
    <s v="Mesa Robles-1-Interim Housing"/>
  </r>
  <r>
    <s v="Mesa Robles-Interim Housing-Contractor"/>
    <n v="1"/>
    <s v="Contractor"/>
    <x v="5"/>
    <x v="1"/>
    <x v="34"/>
    <x v="20"/>
    <x v="154"/>
    <x v="408"/>
    <s v="2020/21"/>
    <m/>
    <x v="300"/>
    <n v="0"/>
    <n v="51574.48"/>
    <s v="Pay app #3"/>
    <d v="2021-05-21T00:00:00"/>
    <s v="000000020191175"/>
    <n v="51574.48"/>
    <s v="03-120417"/>
    <m/>
    <s v="21.0"/>
    <s v="00036.0"/>
    <s v="91001"/>
    <s v="85000"/>
    <n v="6250"/>
    <n v="9221102"/>
    <n v="6.8223333128429778E-2"/>
    <s v="10 portable replacement - Scope of work consists of saw-cut &amp; demo existing asphalt, remove and dump grass, relocate existing irrigation, shooting elevations, installation &amp; compaction of new class II base, grading for class II base asphalt installation to prepare for the new interim housing at Mesa Robles.  The total project costs with this change order (PO2W-22*897) is $773,385.54"/>
    <s v="Mesa Robles-1-Interim Housing"/>
  </r>
  <r>
    <s v="Mesa Robles-Interim Housing-Contractor"/>
    <n v="1"/>
    <s v="Contractor"/>
    <x v="5"/>
    <x v="1"/>
    <x v="34"/>
    <x v="20"/>
    <x v="154"/>
    <x v="348"/>
    <s v="2021/22"/>
    <s v="2-8610"/>
    <x v="300"/>
    <n v="3.637978807091713E-11"/>
    <n v="18937.040000000037"/>
    <s v="Pay app #4"/>
    <d v="2022-01-28T00:00:00"/>
    <s v="000000020401407"/>
    <n v="18937.04"/>
    <s v="03-120417"/>
    <m/>
    <s v="21.0"/>
    <s v="00036.0"/>
    <s v="91001"/>
    <s v="85000"/>
    <n v="6250"/>
    <n v="9221102"/>
    <n v="2.5050140852344024E-2"/>
    <s v="10 portable replacement - Scope of work consists of saw-cut &amp; demo existing asphalt, remove and dump grass, relocate existing irrigation, shooting elevations, installation &amp; compaction of new class II base, grading for class II base asphalt installation to prepare for the new interim housing at Mesa Robles.  The total project costs with this change order (PO2W-22*897) is $773,385.54"/>
    <s v="Mesa Robles-1-Interim Housing"/>
  </r>
  <r>
    <s v="Los Altos ES-21st Century classroom-Contractor"/>
    <n v="2"/>
    <s v="Contractor"/>
    <x v="2"/>
    <x v="0"/>
    <x v="34"/>
    <x v="20"/>
    <x v="155"/>
    <x v="409"/>
    <s v="2020/21"/>
    <s v="21-1847"/>
    <x v="301"/>
    <n v="0"/>
    <n v="7950"/>
    <n v="6232"/>
    <d v="2021-03-26T00:00:00"/>
    <s v="000000020175473"/>
    <n v="7950"/>
    <s v="03-119947"/>
    <m/>
    <s v="21.0"/>
    <s v="00036.0"/>
    <s v="91001"/>
    <s v="85000"/>
    <n v="6150"/>
    <n v="9191101"/>
    <n v="0.36642699115044247"/>
    <s v="Concrete work for wing A &amp; B, per site walk with Richard Walsh at Los Altos ES"/>
    <s v="Los Altos ES-2-21st Century classroom"/>
  </r>
  <r>
    <s v="Los Altos ES-21st Century classroom-Contractor"/>
    <n v="2"/>
    <s v="Contractor"/>
    <x v="2"/>
    <x v="0"/>
    <x v="34"/>
    <x v="20"/>
    <x v="155"/>
    <x v="409"/>
    <s v="2020/21"/>
    <s v="21-1847"/>
    <x v="301"/>
    <n v="0"/>
    <n v="13746"/>
    <n v="6233"/>
    <d v="2021-03-26T00:00:00"/>
    <s v="000000020175473"/>
    <n v="13746"/>
    <s v="03-119947"/>
    <m/>
    <s v="21.0"/>
    <s v="00036.0"/>
    <s v="91001"/>
    <s v="85000"/>
    <n v="6150"/>
    <n v="9191101"/>
    <n v="0.63357300884955747"/>
    <s v="Concrete work for wing E &amp; F, per site walk with Richard Walsh at Los Altos ES"/>
    <s v="Los Altos ES-2-21st Century classroom"/>
  </r>
  <r>
    <s v="Mesa Robles-Interim Housing-Contractor"/>
    <n v="1"/>
    <s v="Contractor"/>
    <x v="5"/>
    <x v="1"/>
    <x v="34"/>
    <x v="20"/>
    <x v="91"/>
    <x v="410"/>
    <s v="2021/22"/>
    <s v="22-2885"/>
    <x v="302"/>
    <n v="0"/>
    <n v="17420.13"/>
    <s v="Pay app #4"/>
    <d v="2022-02-01T00:00:00"/>
    <s v="000000020403713"/>
    <n v="17420.13"/>
    <s v="03-120417"/>
    <m/>
    <s v="21.0"/>
    <s v="00036.0"/>
    <s v="91001"/>
    <s v="85000"/>
    <n v="6260"/>
    <n v="9221102"/>
    <n v="1"/>
    <s v="Change order to 10 portable replacement to the new interim housing at Mesa Robles - Short circuit coordination, install fuses, sawcut and remove asphalt against building, relocate and re-install markerboards, &amp; remove existing locks and install new sets for 10 doors.  Addendum to PO2W-20*4670.  The total project costs with this change order is $773,385.54"/>
    <s v="Mesa Robles-1-Interim Housing"/>
  </r>
  <r>
    <s v="Newton-Interim Housing-Contractor"/>
    <n v="1"/>
    <s v="Contractor"/>
    <x v="8"/>
    <x v="1"/>
    <x v="34"/>
    <x v="20"/>
    <x v="60"/>
    <x v="289"/>
    <s v="2022/23"/>
    <s v="23-289"/>
    <x v="303"/>
    <n v="0"/>
    <n v="2645"/>
    <n v="6619"/>
    <d v="2022-08-26T00:00:00"/>
    <s v="000000020601013"/>
    <n v="2645"/>
    <s v="03-120447"/>
    <m/>
    <s v="21.0"/>
    <s v="00036.0"/>
    <s v="91001"/>
    <s v="85000"/>
    <n v="6250"/>
    <n v="9241102"/>
    <n v="1"/>
    <s v="Frame with 2 x 6 and T1-11 plywood siding at 3 portable openings, approx. 5' x 10'. Prep, prime, and paint to match existing portable color at Newton"/>
    <s v="Newton-1-Interim Housing"/>
  </r>
  <r>
    <s v="District Office-21st Century classroom-FF &amp; E"/>
    <n v="0"/>
    <s v="FF &amp; E"/>
    <x v="1"/>
    <x v="0"/>
    <x v="35"/>
    <x v="39"/>
    <x v="156"/>
    <x v="220"/>
    <s v="2020/21"/>
    <s v="21-6450"/>
    <x v="304"/>
    <n v="0"/>
    <n v="1665.5"/>
    <n v="117699325"/>
    <d v="2021-06-03T00:00:00"/>
    <s v="000000020194623"/>
    <n v="1665.5"/>
    <m/>
    <m/>
    <s v="21.0"/>
    <s v="00036.0"/>
    <s v="91001"/>
    <s v="85000"/>
    <n v="4400"/>
    <n v="9851100"/>
    <n v="1"/>
    <s v="A Pneumatic-Hydraullic Mobile Scissor Lift Table AIR-800-D. 800 lb. capacity for District-wide use"/>
    <s v="District Office-0-21st Century classroom"/>
  </r>
  <r>
    <s v="Los Altos ES-21st Century classroom-FF &amp; E"/>
    <n v="2"/>
    <s v="FF &amp; E"/>
    <x v="2"/>
    <x v="0"/>
    <x v="36"/>
    <x v="40"/>
    <x v="157"/>
    <x v="17"/>
    <s v="2020/21"/>
    <s v="21-3550"/>
    <x v="305"/>
    <n v="0"/>
    <n v="246.82"/>
    <n v="9319230223"/>
    <d v="2021-02-08T00:00:00"/>
    <s v="000000020162991"/>
    <n v="246.82"/>
    <s v="03-119947"/>
    <m/>
    <s v="21.0"/>
    <s v="00036.0"/>
    <s v="00002"/>
    <s v="81000"/>
    <n v="4300"/>
    <n v="9191101"/>
    <n v="0.33334233698881743"/>
    <s v="Mounting brackets &amp; blank face plates for Los Altos ES"/>
    <s v="Los Altos ES-2-21st Century classroom"/>
  </r>
  <r>
    <s v="Nelson-21st Century classroom-FF &amp; E"/>
    <n v="1"/>
    <s v="FF &amp; E"/>
    <x v="0"/>
    <x v="0"/>
    <x v="36"/>
    <x v="40"/>
    <x v="157"/>
    <x v="17"/>
    <s v="2020/21"/>
    <s v="21-3550"/>
    <x v="305"/>
    <n v="0"/>
    <n v="246.82"/>
    <n v="9319230223"/>
    <d v="2021-02-08T00:00:00"/>
    <s v="000000020162991"/>
    <n v="246.82"/>
    <s v="03-119946"/>
    <m/>
    <s v="21.0"/>
    <s v="00036.0"/>
    <s v="00002"/>
    <s v="81000"/>
    <n v="4300"/>
    <n v="9231101"/>
    <n v="0.33334233698881743"/>
    <s v="Mounting brackets &amp; blank face plates for Nelson"/>
    <s v="Nelson-1-21st Century classroom"/>
  </r>
  <r>
    <s v="Workman ES-21st Century classroom-FF &amp; E"/>
    <n v="2"/>
    <s v="FF &amp; E"/>
    <x v="3"/>
    <x v="0"/>
    <x v="36"/>
    <x v="40"/>
    <x v="157"/>
    <x v="17"/>
    <s v="2020/21"/>
    <s v="21-3550"/>
    <x v="305"/>
    <n v="0"/>
    <n v="246.8"/>
    <n v="9319230223"/>
    <d v="2021-02-08T00:00:00"/>
    <s v="000000020162991"/>
    <n v="246.8"/>
    <s v="03-119881"/>
    <m/>
    <s v="21.0"/>
    <s v="00036.0"/>
    <s v="00002"/>
    <s v="81000"/>
    <n v="4300"/>
    <n v="9381101"/>
    <n v="0.33331532602236508"/>
    <s v="Mounting brackets &amp; blank face plates for Workman ES"/>
    <s v="Workman ES-2-21st Century classroom"/>
  </r>
  <r>
    <s v="Cedarlane-21st Century classroom-FF &amp; E"/>
    <n v="1"/>
    <s v="FF &amp; E"/>
    <x v="4"/>
    <x v="0"/>
    <x v="36"/>
    <x v="40"/>
    <x v="158"/>
    <x v="411"/>
    <s v="2021/22"/>
    <m/>
    <x v="306"/>
    <n v="0"/>
    <n v="376.36"/>
    <n v="9322335589"/>
    <d v="2021-08-30T00:00:00"/>
    <s v="000000020246134"/>
    <n v="376.36"/>
    <s v="03-120780"/>
    <m/>
    <s v="21.0"/>
    <s v="00036.0"/>
    <s v="00002"/>
    <s v="81000"/>
    <n v="4300"/>
    <n v="9051101"/>
    <n v="0.17344178437291183"/>
    <s v="Mounting brackets, faceplates, &amp; mini com stereo for Cedarlane"/>
    <s v="Cedarlane-1-21st Century classroom"/>
  </r>
  <r>
    <s v="Cedarlane-21st Century classroom-FF &amp; E"/>
    <n v="1"/>
    <s v="FF &amp; E"/>
    <x v="4"/>
    <x v="0"/>
    <x v="36"/>
    <x v="40"/>
    <x v="158"/>
    <x v="412"/>
    <s v="2021/22"/>
    <m/>
    <x v="306"/>
    <n v="0"/>
    <n v="358.62"/>
    <n v="9323008978"/>
    <d v="2021-09-23T00:00:00"/>
    <s v="000000020271037"/>
    <n v="358.62"/>
    <s v="03-120780"/>
    <m/>
    <s v="21.0"/>
    <s v="00036.0"/>
    <s v="00002"/>
    <s v="81000"/>
    <n v="4300"/>
    <n v="9051101"/>
    <n v="0.16526648079448836"/>
    <s v="Mounting brackets, faceplates, &amp; mini com stereo for Cedarlane"/>
    <s v="Cedarlane-1-21st Century classroom"/>
  </r>
  <r>
    <s v="Cedarlane-21st Century classroom-FF &amp; E"/>
    <n v="1"/>
    <s v="FF &amp; E"/>
    <x v="4"/>
    <x v="0"/>
    <x v="36"/>
    <x v="40"/>
    <x v="158"/>
    <x v="275"/>
    <s v="2021/22"/>
    <s v="21-6866"/>
    <x v="306"/>
    <n v="0"/>
    <n v="101.99"/>
    <n v="9325677028"/>
    <d v="2022-03-15T00:00:00"/>
    <s v="000000020443754"/>
    <n v="101.99"/>
    <s v="03-120780"/>
    <m/>
    <s v="21.0"/>
    <s v="00036.0"/>
    <s v="00002"/>
    <s v="81000"/>
    <n v="4300"/>
    <n v="9051101"/>
    <n v="4.700108297426208E-2"/>
    <s v="Mounting brackets, faceplates, &amp; mini com stereo for Cedarlane"/>
    <s v="Cedarlane-1-21st Century classroom"/>
  </r>
  <r>
    <s v="Mesa Robles-21st Century classroom-FF &amp; E"/>
    <n v="1"/>
    <s v="FF &amp; E"/>
    <x v="5"/>
    <x v="0"/>
    <x v="36"/>
    <x v="40"/>
    <x v="158"/>
    <x v="411"/>
    <s v="2021/22"/>
    <m/>
    <x v="306"/>
    <n v="0"/>
    <n v="599.39"/>
    <n v="9322335589"/>
    <d v="2021-08-30T00:00:00"/>
    <s v="000000020246134"/>
    <n v="599.39"/>
    <s v="03-120779"/>
    <m/>
    <s v="21.0"/>
    <s v="00036.0"/>
    <s v="00002"/>
    <s v="81000"/>
    <n v="4300"/>
    <n v="9221101"/>
    <n v="0.27622295444595502"/>
    <s v="Mounting brackets, faceplates, &amp; mini com stereo for Mesa Robles"/>
    <s v="Mesa Robles-1-21st Century classroom"/>
  </r>
  <r>
    <s v="Mesa Robles-21st Century classroom-FF &amp; E"/>
    <n v="1"/>
    <s v="FF &amp; E"/>
    <x v="5"/>
    <x v="0"/>
    <x v="36"/>
    <x v="40"/>
    <x v="158"/>
    <x v="412"/>
    <s v="2021/22"/>
    <m/>
    <x v="306"/>
    <n v="0"/>
    <n v="571.14"/>
    <n v="9323008978"/>
    <d v="2021-09-23T00:00:00"/>
    <s v="000000020271037"/>
    <n v="571.14"/>
    <s v="03-120779"/>
    <m/>
    <s v="21.0"/>
    <s v="00036.0"/>
    <s v="00002"/>
    <s v="81000"/>
    <n v="4300"/>
    <n v="9221101"/>
    <n v="0.26320422129542159"/>
    <s v="Mounting brackets, faceplates, &amp; mini com stereo for Mesa Robles"/>
    <s v="Mesa Robles-1-21st Century classroom"/>
  </r>
  <r>
    <s v="Mesa Robles-21st Century classroom-FF &amp; E"/>
    <n v="1"/>
    <s v="FF &amp; E"/>
    <x v="5"/>
    <x v="0"/>
    <x v="36"/>
    <x v="40"/>
    <x v="158"/>
    <x v="275"/>
    <s v="2021/22"/>
    <s v="21-6866"/>
    <x v="306"/>
    <n v="0"/>
    <n v="162.44999999999999"/>
    <n v="9325677028"/>
    <d v="2022-03-15T00:00:00"/>
    <s v="000000020443754"/>
    <n v="162.44999999999999"/>
    <s v="03-120779"/>
    <m/>
    <s v="21.0"/>
    <s v="00036.0"/>
    <s v="00002"/>
    <s v="81000"/>
    <n v="4300"/>
    <n v="9221101"/>
    <n v="7.4863476116961217E-2"/>
    <s v="Mounting brackets, faceplates, &amp; mini com stereo for Mesa Robles"/>
    <s v="Mesa Robles-1-21st Century classroom"/>
  </r>
  <r>
    <s v="Newton-Interim Housing-Design"/>
    <n v="1"/>
    <s v="Design"/>
    <x v="8"/>
    <x v="1"/>
    <x v="37"/>
    <x v="41"/>
    <x v="108"/>
    <x v="413"/>
    <s v="2024/25"/>
    <m/>
    <x v="307"/>
    <n v="1725"/>
    <n v="1725"/>
    <m/>
    <m/>
    <m/>
    <n v="0"/>
    <s v="03-120447"/>
    <m/>
    <s v="21.0"/>
    <s v="00036.0"/>
    <s v="91001"/>
    <s v="85000"/>
    <n v="6260"/>
    <n v="9241102"/>
    <n v="0"/>
    <s v="Architect - Modifications to Architect services for Newton Interim Housing parking lot.  Additional design service fee for the civil engineering to conduct topographic survey for redesigning the existing ADA parking stalls/accessible ramp (Mod 5 dated 12/06/21).  Addendum to PO2W-20*1208.  Change order #3. The total architect costs with the change orders (PO2W-21*374, 21*1831, &amp; PO1-22*605) is $81,583.08"/>
    <s v="Newton-1-Interim Housing"/>
  </r>
  <r>
    <s v="Newton-Interim Housing-Design"/>
    <n v="1"/>
    <s v="Design"/>
    <x v="8"/>
    <x v="1"/>
    <x v="37"/>
    <x v="41"/>
    <x v="108"/>
    <x v="414"/>
    <s v="2024/25"/>
    <s v="22-3670"/>
    <x v="307"/>
    <n v="-1725"/>
    <n v="-1725"/>
    <m/>
    <m/>
    <m/>
    <n v="0"/>
    <s v="03-120447"/>
    <m/>
    <s v="21.0"/>
    <s v="00036.0"/>
    <s v="91001"/>
    <s v="85000"/>
    <n v="6260"/>
    <n v="9241102"/>
    <n v="0"/>
    <s v="Close-out PO.  Architect - Modifications to Architect services for Newton Interim Housing parking lot.  Additional design service fee for the civil engineering to conduct topographic survey for redesigning the existing ADA parking stalls/accessible ramp (Mod 5 dated 12/06/21).  Addendum to PO2W-20*1208.  Change order #3. The total architect costs with the change orders (PO2W-21*374, 21*1831, &amp; PO1-22*605) is $81,583.08"/>
    <s v="Newton-1-Interim Housing"/>
  </r>
  <r>
    <s v="District Office-Design guidelines-Design"/>
    <n v="0"/>
    <s v="Design"/>
    <x v="1"/>
    <x v="5"/>
    <x v="37"/>
    <x v="41"/>
    <x v="159"/>
    <x v="415"/>
    <s v="2018/19"/>
    <m/>
    <x v="308"/>
    <n v="0"/>
    <n v="16080"/>
    <n v="966301"/>
    <d v="2018-09-17T00:00:00"/>
    <n v="24789789"/>
    <n v="16080"/>
    <m/>
    <m/>
    <s v="21.0"/>
    <s v="00036.0"/>
    <s v="91001"/>
    <s v="85000"/>
    <n v="6210"/>
    <n v="9851100"/>
    <n v="0.67"/>
    <s v="Architect - Create design guidelines to serve as a set of guiding principles for District's 21st Century classroom projects."/>
    <s v="District Office-0-Design guidelines"/>
  </r>
  <r>
    <s v="District Office-Design guidelines-Design"/>
    <n v="0"/>
    <s v="Design"/>
    <x v="1"/>
    <x v="5"/>
    <x v="37"/>
    <x v="41"/>
    <x v="159"/>
    <x v="416"/>
    <s v="2018/19"/>
    <m/>
    <x v="308"/>
    <n v="0"/>
    <n v="6720"/>
    <n v="966422"/>
    <d v="2018-10-19T00:00:00"/>
    <n v="24871020"/>
    <n v="6720"/>
    <m/>
    <m/>
    <s v="21.0"/>
    <s v="00036.0"/>
    <s v="91001"/>
    <s v="85000"/>
    <n v="6210"/>
    <n v="9851100"/>
    <n v="0.28000000000000003"/>
    <s v="Architect - Create design guidelines to serve as a set of guiding principles for District's 21st Century classroom projects."/>
    <s v="District Office-0-Design guidelines"/>
  </r>
  <r>
    <s v="District Office-Design guidelines-Design"/>
    <n v="0"/>
    <s v="Design"/>
    <x v="1"/>
    <x v="5"/>
    <x v="37"/>
    <x v="41"/>
    <x v="159"/>
    <x v="219"/>
    <s v="2020/21"/>
    <s v="2-514"/>
    <x v="308"/>
    <n v="0"/>
    <n v="1200"/>
    <n v="969692"/>
    <d v="2021-06-02T00:00:00"/>
    <s v="000000020194098"/>
    <n v="1200"/>
    <m/>
    <m/>
    <s v="21.0"/>
    <s v="00036.0"/>
    <s v="91001"/>
    <s v="85000"/>
    <n v="6210"/>
    <n v="9851100"/>
    <n v="0.05"/>
    <s v="Architect - Create design guidelines to serve as a set of guiding principles for District's 21st Century classroom projects."/>
    <s v="District Office-0-Design guidelines"/>
  </r>
  <r>
    <s v="District Office-Design guidelines-Design"/>
    <n v="0"/>
    <s v="Design"/>
    <x v="1"/>
    <x v="5"/>
    <x v="37"/>
    <x v="41"/>
    <x v="159"/>
    <x v="36"/>
    <s v="2025/26"/>
    <s v="2-516"/>
    <x v="309"/>
    <n v="5500"/>
    <n v="5500"/>
    <m/>
    <m/>
    <m/>
    <n v="0"/>
    <m/>
    <m/>
    <s v="21.0"/>
    <s v="00036.0"/>
    <s v="91001"/>
    <s v="85000"/>
    <n v="6210"/>
    <n v="9851100"/>
    <n v="0"/>
    <s v="Architect - Additional services to create design guidelines to serve as a set of guiding principles for District's 21st Century classroom projects."/>
    <s v="District Office-0-Design guidelines"/>
  </r>
  <r>
    <s v="Grandview-21st Century classroom-Design"/>
    <n v="2"/>
    <s v="Design"/>
    <x v="6"/>
    <x v="0"/>
    <x v="37"/>
    <x v="41"/>
    <x v="160"/>
    <x v="417"/>
    <s v="2017/18"/>
    <m/>
    <x v="310"/>
    <n v="0"/>
    <n v="2800"/>
    <n v="965679"/>
    <d v="2018-07-24T00:00:00"/>
    <n v="24699522"/>
    <n v="2800"/>
    <s v="03-121294"/>
    <m/>
    <s v="21.0"/>
    <s v="00036.0"/>
    <s v="91001"/>
    <s v="85000"/>
    <n v="6210"/>
    <n v="9121101"/>
    <n v="1.56424581005586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18"/>
    <s v="2018/19"/>
    <m/>
    <x v="310"/>
    <n v="0"/>
    <n v="10110"/>
    <s v="967398R"/>
    <d v="2019-02-19T00:00:00"/>
    <n v="25105194"/>
    <n v="10110"/>
    <s v="03-121294"/>
    <m/>
    <s v="21.0"/>
    <s v="00036.0"/>
    <s v="91001"/>
    <s v="85000"/>
    <n v="6210"/>
    <n v="9121101"/>
    <n v="5.6480446927374299E-2"/>
    <s v="Architect - To modernize and upgrade Grandview to create classrooms for the 21st Century project.  Include allowances of $39,000.00.  Allowances for site survey (Part of mod 1 - site survey &amp; Mod 2 - civil engineering). Total charged for mod 1 &amp; 2 is $27,331.00.  The total architect costs with the change orders (PO2W-21*359 &amp; 23*1310) is $294,300.00"/>
    <s v="Grandview-2-21st Century classroom"/>
  </r>
  <r>
    <s v="Grandview-21st Century classroom-Design"/>
    <n v="2"/>
    <s v="Design"/>
    <x v="6"/>
    <x v="0"/>
    <x v="37"/>
    <x v="41"/>
    <x v="160"/>
    <x v="419"/>
    <s v="2018/19"/>
    <m/>
    <x v="310"/>
    <n v="0"/>
    <n v="15400"/>
    <s v="968553R"/>
    <d v="2019-09-16T00:00:00"/>
    <s v="000000020015463"/>
    <n v="15400"/>
    <s v="03-121294"/>
    <m/>
    <s v="21.0"/>
    <s v="00036.0"/>
    <s v="91001"/>
    <s v="85000"/>
    <n v="6210"/>
    <n v="9121101"/>
    <n v="8.6033519553072632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352"/>
    <s v="2019/20"/>
    <m/>
    <x v="310"/>
    <n v="0"/>
    <n v="19600"/>
    <n v="970824"/>
    <d v="2020-02-13T00:00:00"/>
    <s v="000000020070049"/>
    <n v="19600"/>
    <s v="03-121294"/>
    <m/>
    <s v="21.0"/>
    <s v="00036.0"/>
    <s v="91001"/>
    <s v="85000"/>
    <n v="6210"/>
    <n v="9121101"/>
    <n v="0.10949720670391061"/>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0"/>
    <s v="2019/20"/>
    <m/>
    <x v="310"/>
    <n v="0"/>
    <n v="23100"/>
    <n v="971442"/>
    <d v="2020-06-04T00:00:00"/>
    <s v="000000020102538"/>
    <n v="23100"/>
    <s v="03-121294"/>
    <m/>
    <s v="21.0"/>
    <s v="00036.0"/>
    <s v="91001"/>
    <s v="85000"/>
    <n v="6210"/>
    <n v="9121101"/>
    <n v="0.12905027932960894"/>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00"/>
    <s v="2020/21"/>
    <m/>
    <x v="310"/>
    <n v="0"/>
    <n v="17221"/>
    <s v="971453R"/>
    <d v="2020-12-08T00:00:00"/>
    <s v="000000020148211"/>
    <n v="17221"/>
    <s v="03-121294"/>
    <m/>
    <s v="21.0"/>
    <s v="00036.0"/>
    <s v="91001"/>
    <s v="85000"/>
    <n v="6210"/>
    <n v="9121101"/>
    <n v="9.6206703910614519E-2"/>
    <s v="Architect - To modernize and upgrade Grandview to create classrooms for the 21st Century project.  Include allowances of $39,000.00. Allowances for civil engineering for all path of travel issues (Part of mod 1 - site survey &amp; Mod 2 - civil engineering). Total charged for mod 1 &amp; 2 is $27,331.00.  The total architect costs with the change orders (PO2W-21*359 &amp; 23*1310) is $294,300.00"/>
    <s v="Grandview-2-21st Century classroom"/>
  </r>
  <r>
    <s v="Grandview-21st Century classroom-Design"/>
    <n v="2"/>
    <s v="Design"/>
    <x v="6"/>
    <x v="0"/>
    <x v="37"/>
    <x v="41"/>
    <x v="160"/>
    <x v="214"/>
    <s v="2020/21"/>
    <m/>
    <x v="310"/>
    <n v="0"/>
    <n v="11550"/>
    <s v="971724R"/>
    <d v="2021-05-07T00:00:00"/>
    <s v="000000020187161"/>
    <n v="11550"/>
    <s v="03-121294"/>
    <m/>
    <s v="21.0"/>
    <s v="00036.0"/>
    <s v="91001"/>
    <s v="85000"/>
    <n v="6210"/>
    <n v="9121101"/>
    <n v="6.4525139664804471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214"/>
    <s v="2020/21"/>
    <m/>
    <x v="310"/>
    <n v="0"/>
    <n v="11550"/>
    <s v="972095R"/>
    <d v="2021-05-07T00:00:00"/>
    <s v="000000020187161"/>
    <n v="11550"/>
    <s v="03-121294"/>
    <m/>
    <s v="21.0"/>
    <s v="00036.0"/>
    <s v="91001"/>
    <s v="85000"/>
    <n v="6210"/>
    <n v="9121101"/>
    <n v="6.4525139664804471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1"/>
    <s v="2020/21"/>
    <m/>
    <x v="310"/>
    <n v="0"/>
    <n v="3500"/>
    <n v="975780"/>
    <d v="2021-06-23T00:00:00"/>
    <s v="000000020200446"/>
    <n v="3500"/>
    <s v="03-121294"/>
    <m/>
    <s v="21.0"/>
    <s v="00036.0"/>
    <s v="91001"/>
    <s v="85000"/>
    <n v="6210"/>
    <n v="9121101"/>
    <n v="1.9553072625698324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2"/>
    <s v="2021/22"/>
    <m/>
    <x v="310"/>
    <n v="0"/>
    <n v="1050"/>
    <n v="976674"/>
    <d v="2021-12-20T00:00:00"/>
    <s v="000000020370745"/>
    <n v="1050"/>
    <s v="03-121294"/>
    <m/>
    <s v="21.0"/>
    <s v="00036.0"/>
    <s v="91001"/>
    <s v="85000"/>
    <n v="6210"/>
    <n v="9121101"/>
    <n v="5.8659217877094971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304"/>
    <s v="2021/22"/>
    <m/>
    <x v="310"/>
    <n v="0"/>
    <n v="350"/>
    <n v="977969"/>
    <d v="2022-07-18T00:00:00"/>
    <s v="000000020554417"/>
    <n v="350"/>
    <s v="03-121294"/>
    <m/>
    <s v="21.0"/>
    <s v="00036.0"/>
    <s v="91001"/>
    <s v="85000"/>
    <n v="6210"/>
    <n v="9121101"/>
    <n v="1.9553072625698325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304"/>
    <s v="2021/22"/>
    <m/>
    <x v="310"/>
    <n v="0"/>
    <n v="1050"/>
    <n v="979948"/>
    <d v="2022-07-18T00:00:00"/>
    <s v="000000020554417"/>
    <n v="1050"/>
    <s v="03-121294"/>
    <m/>
    <s v="21.0"/>
    <s v="00036.0"/>
    <s v="91001"/>
    <s v="85000"/>
    <n v="6210"/>
    <n v="9121101"/>
    <n v="5.8659217877094971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305"/>
    <s v="2022/23"/>
    <m/>
    <x v="310"/>
    <n v="0"/>
    <n v="350"/>
    <n v="980196"/>
    <d v="2022-10-06T00:00:00"/>
    <s v="000000020661323"/>
    <n v="350"/>
    <s v="03-121294"/>
    <m/>
    <s v="21.0"/>
    <s v="00036.0"/>
    <s v="91001"/>
    <s v="85000"/>
    <n v="6210"/>
    <n v="9121101"/>
    <n v="1.9553072625698325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305"/>
    <s v="2022/23"/>
    <m/>
    <x v="310"/>
    <n v="0"/>
    <n v="140"/>
    <n v="980805"/>
    <d v="2022-10-06T00:00:00"/>
    <s v="000000020661323"/>
    <n v="140"/>
    <s v="03-121294"/>
    <m/>
    <s v="21.0"/>
    <s v="00036.0"/>
    <s v="91001"/>
    <s v="85000"/>
    <n v="6210"/>
    <n v="9121101"/>
    <n v="7.8212290502793292E-4"/>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3"/>
    <s v="2022/23"/>
    <m/>
    <x v="310"/>
    <n v="0"/>
    <n v="210"/>
    <s v="981114R"/>
    <d v="2022-10-28T00:00:00"/>
    <s v="000000020698109"/>
    <n v="210"/>
    <s v="03-121294"/>
    <m/>
    <s v="21.0"/>
    <s v="00036.0"/>
    <s v="91001"/>
    <s v="85000"/>
    <n v="6210"/>
    <n v="9121101"/>
    <n v="1.1731843575418994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4"/>
    <s v="2022/23"/>
    <m/>
    <x v="310"/>
    <n v="0"/>
    <n v="350"/>
    <n v="981950"/>
    <d v="2022-11-25T00:00:00"/>
    <s v="000000020738352"/>
    <n v="350"/>
    <s v="03-121294"/>
    <m/>
    <s v="21.0"/>
    <s v="00036.0"/>
    <s v="91001"/>
    <s v="85000"/>
    <n v="6210"/>
    <n v="9121101"/>
    <n v="1.9553072625698325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5"/>
    <s v="2022/23"/>
    <m/>
    <x v="310"/>
    <n v="0"/>
    <n v="2450"/>
    <n v="982360"/>
    <d v="2023-01-10T00:00:00"/>
    <s v="000000020796322"/>
    <n v="2450"/>
    <s v="03-121294"/>
    <m/>
    <s v="21.0"/>
    <s v="00036.0"/>
    <s v="91001"/>
    <s v="85000"/>
    <n v="6210"/>
    <n v="9121101"/>
    <n v="1.368715083798882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6"/>
    <s v="2022/23"/>
    <m/>
    <x v="310"/>
    <n v="0"/>
    <n v="2450"/>
    <n v="982713"/>
    <d v="2023-01-25T00:00:00"/>
    <s v="000000020822004"/>
    <n v="2450"/>
    <s v="03-121294"/>
    <m/>
    <s v="21.0"/>
    <s v="00036.0"/>
    <s v="91001"/>
    <s v="85000"/>
    <n v="6210"/>
    <n v="9121101"/>
    <n v="1.368715083798882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6"/>
    <s v="2022/23"/>
    <m/>
    <x v="310"/>
    <n v="0"/>
    <n v="2100"/>
    <n v="983097"/>
    <d v="2023-03-07T00:00:00"/>
    <s v="000000020889963"/>
    <n v="2100"/>
    <s v="03-121294"/>
    <m/>
    <s v="21.0"/>
    <s v="00036.0"/>
    <s v="91001"/>
    <s v="85000"/>
    <n v="6210"/>
    <n v="9121101"/>
    <n v="1.1731843575418994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33"/>
    <s v="2022/23"/>
    <m/>
    <x v="310"/>
    <n v="0"/>
    <n v="2100"/>
    <n v="983453"/>
    <d v="2023-05-18T00:00:00"/>
    <s v="000000021019982"/>
    <n v="2100"/>
    <s v="03-121294"/>
    <m/>
    <s v="21.0"/>
    <s v="00036.0"/>
    <s v="91001"/>
    <s v="85000"/>
    <n v="6210"/>
    <n v="9121101"/>
    <n v="1.1731843575418994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33"/>
    <s v="2022/23"/>
    <m/>
    <x v="310"/>
    <n v="0"/>
    <n v="2800"/>
    <n v="983930"/>
    <d v="2023-05-18T00:00:00"/>
    <s v="000000021019982"/>
    <n v="2800"/>
    <s v="03-121294"/>
    <m/>
    <s v="21.0"/>
    <s v="00036.0"/>
    <s v="91001"/>
    <s v="85000"/>
    <n v="6210"/>
    <n v="9121101"/>
    <n v="1.56424581005586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93"/>
    <s v="2022/23"/>
    <m/>
    <x v="310"/>
    <n v="0"/>
    <n v="2100"/>
    <n v="984278"/>
    <d v="2023-07-14T00:00:00"/>
    <s v="000000021126788"/>
    <n v="2100"/>
    <s v="03-121294"/>
    <m/>
    <s v="21.0"/>
    <s v="00036.0"/>
    <s v="91001"/>
    <s v="85000"/>
    <n v="6210"/>
    <n v="9121101"/>
    <n v="1.1731843575418994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95"/>
    <s v="2022/23"/>
    <m/>
    <x v="310"/>
    <n v="0"/>
    <n v="2450"/>
    <n v="984603"/>
    <d v="2023-07-19T00:00:00"/>
    <s v="000000021132853"/>
    <n v="2450"/>
    <s v="03-121294"/>
    <m/>
    <s v="21.0"/>
    <s v="00036.0"/>
    <s v="91001"/>
    <s v="85000"/>
    <n v="6210"/>
    <n v="9121101"/>
    <n v="1.368715083798882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7"/>
    <s v="2022/23"/>
    <m/>
    <x v="310"/>
    <n v="0"/>
    <n v="2800"/>
    <n v="985087"/>
    <d v="2023-08-28T00:00:00"/>
    <s v="000000021185719"/>
    <n v="2800"/>
    <s v="03-121294"/>
    <m/>
    <s v="21.0"/>
    <s v="00036.0"/>
    <s v="91001"/>
    <s v="85000"/>
    <n v="6210"/>
    <n v="9121101"/>
    <n v="1.56424581005586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235"/>
    <s v="2023/24"/>
    <m/>
    <x v="310"/>
    <n v="0"/>
    <n v="3500"/>
    <n v="985476"/>
    <d v="2023-10-02T00:00:00"/>
    <s v="000000021240035"/>
    <n v="3500"/>
    <s v="03-121294"/>
    <m/>
    <s v="21.0"/>
    <s v="00036.0"/>
    <s v="91001"/>
    <s v="85000"/>
    <n v="6210"/>
    <n v="9121101"/>
    <n v="1.9553072625698324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8"/>
    <s v="2023/24"/>
    <m/>
    <x v="310"/>
    <n v="0"/>
    <n v="2100"/>
    <n v="986329"/>
    <d v="2023-12-05T00:00:00"/>
    <s v="000000021351312"/>
    <n v="2100"/>
    <s v="03-121294"/>
    <m/>
    <s v="21.0"/>
    <s v="00036.0"/>
    <s v="91001"/>
    <s v="85000"/>
    <n v="6210"/>
    <n v="9121101"/>
    <n v="1.1731843575418994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21"/>
    <s v="2023/24"/>
    <m/>
    <x v="310"/>
    <n v="0"/>
    <n v="2800"/>
    <n v="985948"/>
    <d v="2023-12-18T00:00:00"/>
    <s v="000000021374459"/>
    <n v="2800"/>
    <s v="03-121294"/>
    <m/>
    <s v="21.0"/>
    <s v="00036.0"/>
    <s v="91001"/>
    <s v="85000"/>
    <n v="6210"/>
    <n v="9121101"/>
    <n v="1.56424581005586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80"/>
    <s v="2023/24"/>
    <m/>
    <x v="310"/>
    <n v="0"/>
    <n v="2100"/>
    <n v="986692"/>
    <d v="2024-03-08T00:00:00"/>
    <s v="000000021499021"/>
    <n v="2100"/>
    <s v="03-121294"/>
    <m/>
    <s v="21.0"/>
    <s v="00036.0"/>
    <s v="91001"/>
    <s v="85000"/>
    <n v="6210"/>
    <n v="9121101"/>
    <n v="1.1731843575418994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80"/>
    <s v="2023/24"/>
    <m/>
    <x v="310"/>
    <n v="0"/>
    <n v="1750"/>
    <n v="987161"/>
    <d v="2024-03-08T00:00:00"/>
    <s v="000000021499021"/>
    <n v="1750"/>
    <s v="03-121294"/>
    <m/>
    <s v="21.0"/>
    <s v="00036.0"/>
    <s v="91001"/>
    <s v="85000"/>
    <n v="6210"/>
    <n v="9121101"/>
    <n v="9.7765363128491621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80"/>
    <s v="2023/24"/>
    <m/>
    <x v="310"/>
    <n v="0"/>
    <n v="5250"/>
    <s v="987658R"/>
    <d v="2024-03-08T00:00:00"/>
    <s v="000000021499021"/>
    <n v="5250"/>
    <s v="03-121294"/>
    <m/>
    <s v="21.0"/>
    <s v="00036.0"/>
    <s v="91001"/>
    <s v="85000"/>
    <n v="6210"/>
    <n v="9121101"/>
    <n v="2.932960893854748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42"/>
    <s v="2023/24"/>
    <m/>
    <x v="310"/>
    <n v="0"/>
    <n v="1050"/>
    <n v="988067"/>
    <d v="2024-05-15T00:00:00"/>
    <s v="000000021616471"/>
    <n v="1050"/>
    <s v="03-121294"/>
    <m/>
    <s v="21.0"/>
    <s v="00036.0"/>
    <s v="91001"/>
    <s v="85000"/>
    <n v="6210"/>
    <n v="9121101"/>
    <n v="5.8659217877094971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42"/>
    <s v="2023/24"/>
    <m/>
    <x v="310"/>
    <n v="0"/>
    <n v="1400"/>
    <n v="988412"/>
    <d v="2024-05-15T00:00:00"/>
    <s v="000000021616471"/>
    <n v="1400"/>
    <s v="03-121294"/>
    <m/>
    <s v="21.0"/>
    <s v="00036.0"/>
    <s v="91001"/>
    <s v="85000"/>
    <n v="6210"/>
    <n v="9121101"/>
    <n v="7.82122905027933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42"/>
    <s v="2023/24"/>
    <m/>
    <x v="310"/>
    <n v="0"/>
    <n v="2800"/>
    <n v="988923"/>
    <d v="2024-05-15T00:00:00"/>
    <s v="000000021616471"/>
    <n v="2800"/>
    <s v="03-121294"/>
    <m/>
    <s v="21.0"/>
    <s v="00036.0"/>
    <s v="91001"/>
    <s v="85000"/>
    <n v="6210"/>
    <n v="9121101"/>
    <n v="1.56424581005586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43"/>
    <s v="2023/24"/>
    <m/>
    <x v="310"/>
    <n v="0"/>
    <n v="2800"/>
    <n v="989310"/>
    <d v="2024-06-18T00:00:00"/>
    <s v="000000021676286"/>
    <n v="2800"/>
    <s v="03-121294"/>
    <m/>
    <s v="21.0"/>
    <s v="00036.0"/>
    <s v="91001"/>
    <s v="85000"/>
    <n v="6210"/>
    <n v="9121101"/>
    <n v="1.564245810055866E-2"/>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44"/>
    <s v="2023/24"/>
    <m/>
    <x v="310"/>
    <n v="0"/>
    <n v="1400"/>
    <n v="989619"/>
    <d v="2024-07-12T00:00:00"/>
    <s v="000000021720386"/>
    <n v="1400"/>
    <s v="03-121294"/>
    <m/>
    <s v="21.0"/>
    <s v="00036.0"/>
    <s v="91001"/>
    <s v="85000"/>
    <n v="6210"/>
    <n v="9121101"/>
    <n v="7.82122905027933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29"/>
    <s v="2023/24"/>
    <m/>
    <x v="310"/>
    <n v="0"/>
    <n v="1400"/>
    <s v="989793"/>
    <d v="2024-08-09T00:00:00"/>
    <s v="000000021753751"/>
    <n v="1400"/>
    <s v="03-121294"/>
    <m/>
    <s v="21.0"/>
    <s v="00036.0"/>
    <s v="91001"/>
    <s v="85000"/>
    <n v="6210"/>
    <n v="9121101"/>
    <n v="7.82122905027933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430"/>
    <s v="2018/19"/>
    <m/>
    <x v="310"/>
    <n v="0"/>
    <n v="265.07"/>
    <m/>
    <m/>
    <m/>
    <n v="265.07"/>
    <s v="03-121294"/>
    <m/>
    <s v="21.0"/>
    <s v="00036.0"/>
    <s v="91001"/>
    <s v="85000"/>
    <n v="6210"/>
    <n v="9121101"/>
    <n v="1.4808379888268156E-3"/>
    <s v="Architect - To modernize and upgrade Grandview to create classrooms for the 21st Century project.  Include allowances of $39,000.00.  The total architect costs with the change orders (PO2W-21*359 &amp; 23*1310) is $294,300.00.  Accrued invoice in the amount of $265.07 (for allowances).  "/>
    <s v="Grandview-2-21st Century classroom"/>
  </r>
  <r>
    <s v="Grandview-21st Century classroom-Design"/>
    <n v="2"/>
    <s v="Design"/>
    <x v="6"/>
    <x v="0"/>
    <x v="37"/>
    <x v="41"/>
    <x v="160"/>
    <x v="431"/>
    <s v="2019/20"/>
    <m/>
    <x v="310"/>
    <n v="0"/>
    <n v="-265.07"/>
    <m/>
    <m/>
    <m/>
    <n v="-265.07"/>
    <s v="03-121294"/>
    <m/>
    <s v="21.0"/>
    <s v="00036.0"/>
    <s v="91001"/>
    <s v="85000"/>
    <n v="6210"/>
    <n v="9121101"/>
    <n v="-1.4808379888268156E-3"/>
    <s v="Architect - To modernize and upgrade Grandview to create classrooms for the 21st Century project.  Include allowances of $39,000.00. The total architect costs with the change orders (PO2W-21*359 &amp; 23*1310) is $294,300.00.   The invoice for allowances was cancelled by HED.  Reversed accrual from prior year.  "/>
    <s v="Grandview-2-21st Century classroom"/>
  </r>
  <r>
    <s v="Grandview-21st Century classroom-Design"/>
    <n v="2"/>
    <s v="Design"/>
    <x v="6"/>
    <x v="0"/>
    <x v="37"/>
    <x v="41"/>
    <x v="160"/>
    <x v="432"/>
    <s v="2021/22"/>
    <m/>
    <x v="310"/>
    <n v="0"/>
    <n v="350"/>
    <m/>
    <m/>
    <m/>
    <n v="350"/>
    <s v="03-121294"/>
    <m/>
    <s v="21.0"/>
    <s v="00036.0"/>
    <s v="91001"/>
    <s v="85000"/>
    <n v="6210"/>
    <n v="9121101"/>
    <n v="1.9553072625698325E-3"/>
    <s v="Architect - To modernize and upgrade Grandview to create classrooms for the 21st Century project.  Include allowances of $39,000.00. The total architect costs with the change orders (PO2W-21*359 &amp; 23*1310) is $294,300.00.  Accrued invoice that we received."/>
    <s v="Grandview-2-21st Century classroom"/>
  </r>
  <r>
    <s v="Grandview-21st Century classroom-Design"/>
    <n v="2"/>
    <s v="Design"/>
    <x v="6"/>
    <x v="0"/>
    <x v="37"/>
    <x v="41"/>
    <x v="160"/>
    <x v="13"/>
    <s v="2022/23"/>
    <m/>
    <x v="310"/>
    <n v="0"/>
    <n v="-350"/>
    <m/>
    <m/>
    <m/>
    <n v="-350"/>
    <s v="03-121294"/>
    <m/>
    <s v="21.0"/>
    <s v="00036.0"/>
    <s v="91001"/>
    <s v="85000"/>
    <n v="6210"/>
    <n v="9121101"/>
    <n v="-1.9553072625698325E-3"/>
    <s v="Architect - To modernize and upgrade Grandview to create classrooms for the 21st Century project.  Include allowances of $39,000.00.  The total architect costs with the change orders (PO2W-21*359 &amp; 23*1310) is $294,300.00.  The invoice was cancelled by HED.  Reversed accrual from prior year.  "/>
    <s v="Grandview-2-21st Century classroom"/>
  </r>
  <r>
    <s v="Grandview-21st Century classroom-Design"/>
    <n v="2"/>
    <s v="Design"/>
    <x v="6"/>
    <x v="0"/>
    <x v="37"/>
    <x v="41"/>
    <x v="160"/>
    <x v="156"/>
    <s v="2024/25"/>
    <m/>
    <x v="310"/>
    <n v="0"/>
    <n v="700"/>
    <s v="993529"/>
    <d v="2025-05-14T00:00:00"/>
    <s v="000000022186158"/>
    <n v="700"/>
    <s v="03-121294"/>
    <m/>
    <s v="21.0"/>
    <s v="00036.0"/>
    <s v="91001"/>
    <s v="85000"/>
    <n v="6210"/>
    <n v="9121101"/>
    <n v="3.910614525139665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163"/>
    <s v="2025/26"/>
    <m/>
    <x v="310"/>
    <n v="0"/>
    <n v="700"/>
    <s v="995563"/>
    <d v="2025-10-03T00:00:00"/>
    <s v="000000022402325"/>
    <n v="700"/>
    <s v="03-121294"/>
    <m/>
    <s v="21.0"/>
    <s v="00036.0"/>
    <s v="91001"/>
    <s v="85000"/>
    <n v="6210"/>
    <n v="9121101"/>
    <n v="3.910614525139665E-3"/>
    <s v="Architect - To modernize and upgrade Grandview to create classrooms for the 21st Century project.  Include allowances of $39,000.00.  The total architect costs with the change orders (PO2W-21*359 &amp; 23*1310) is $294,300.00"/>
    <s v="Grandview-2-21st Century classroom"/>
  </r>
  <r>
    <s v="Grandview-21st Century classroom-Design"/>
    <n v="2"/>
    <s v="Design"/>
    <x v="6"/>
    <x v="0"/>
    <x v="37"/>
    <x v="41"/>
    <x v="160"/>
    <x v="36"/>
    <s v="2025/26"/>
    <s v="2-517"/>
    <x v="310"/>
    <n v="11669"/>
    <n v="11669"/>
    <m/>
    <m/>
    <m/>
    <n v="0"/>
    <s v="03-121294"/>
    <m/>
    <s v="21.0"/>
    <s v="00036.0"/>
    <s v="91001"/>
    <s v="85000"/>
    <n v="6210"/>
    <n v="9121101"/>
    <n v="0"/>
    <s v="Architect - To modernize and upgrade Grandview to create classrooms for the 21st Century project.  Include allowances of $39,000.00.  The total architect costs with the change orders (PO2W-21*359 &amp; 23*1310) is $294,300.00"/>
    <s v="Grandview-2-21st Century classroom"/>
  </r>
  <r>
    <s v="Newton-Interim Housing-Design"/>
    <n v="1"/>
    <s v="Design"/>
    <x v="8"/>
    <x v="1"/>
    <x v="37"/>
    <x v="41"/>
    <x v="161"/>
    <x v="416"/>
    <s v="2018/19"/>
    <m/>
    <x v="311"/>
    <n v="0"/>
    <n v="1006.76"/>
    <n v="966483"/>
    <d v="2018-10-19T00:00:00"/>
    <n v="24871020"/>
    <n v="1006.76"/>
    <s v="03-120447"/>
    <m/>
    <s v="21.0"/>
    <s v="00036.0"/>
    <s v="91001"/>
    <s v="85000"/>
    <n v="6210"/>
    <n v="9241102"/>
    <n v="1.4313157254221326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433"/>
    <s v="2018/19"/>
    <m/>
    <x v="311"/>
    <n v="0"/>
    <n v="11511.5"/>
    <n v="967630"/>
    <d v="2019-02-28T00:00:00"/>
    <n v="25125651"/>
    <n v="11511.5"/>
    <s v="03-120447"/>
    <m/>
    <s v="21.0"/>
    <s v="00036.0"/>
    <s v="91001"/>
    <s v="85000"/>
    <n v="6210"/>
    <n v="9241102"/>
    <n v="0.16365957103179388"/>
    <s v="Architect - To provide interim housing at Newton during renovation of existing classrooms.  Include allowances of $20,000.00. Allowances for site survey (Part of mod 1 - site survey &amp; Mod 2 - civil engineering). Total charged for mod 1 &amp; 2 is $24,520.00.  The total architect costs with the change orders (PO2W-21*374, 21*1831, &amp; PO1-22*605) is $81,583.08"/>
    <s v="Newton-1-Interim Housing"/>
  </r>
  <r>
    <s v="Newton-Interim Housing-Design"/>
    <n v="1"/>
    <s v="Design"/>
    <x v="8"/>
    <x v="1"/>
    <x v="37"/>
    <x v="41"/>
    <x v="161"/>
    <x v="419"/>
    <s v="2018/19"/>
    <m/>
    <x v="311"/>
    <n v="0"/>
    <n v="12584.52"/>
    <s v="968554R"/>
    <d v="2019-09-16T00:00:00"/>
    <s v="000000020015463"/>
    <n v="12584.52"/>
    <s v="03-120447"/>
    <m/>
    <s v="21.0"/>
    <s v="00036.0"/>
    <s v="91001"/>
    <s v="85000"/>
    <n v="6210"/>
    <n v="9241102"/>
    <n v="0.1789147500187665"/>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434"/>
    <s v="2019/20"/>
    <m/>
    <x v="311"/>
    <n v="0"/>
    <n v="16611.57"/>
    <n v="970837"/>
    <d v="2020-04-02T00:00:00"/>
    <s v="000000020086379"/>
    <n v="16611.57"/>
    <s v="03-120447"/>
    <m/>
    <s v="21.0"/>
    <s v="00036.0"/>
    <s v="91001"/>
    <s v="85000"/>
    <n v="6210"/>
    <n v="9241102"/>
    <n v="0.23616752120615175"/>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214"/>
    <s v="2020/21"/>
    <m/>
    <x v="311"/>
    <n v="0"/>
    <n v="8488.5"/>
    <n v="971456"/>
    <d v="2021-05-07T00:00:00"/>
    <s v="000000020187161"/>
    <n v="8488.5"/>
    <s v="03-120447"/>
    <m/>
    <s v="21.0"/>
    <s v="00036.0"/>
    <s v="91001"/>
    <s v="85000"/>
    <n v="6210"/>
    <n v="9241102"/>
    <n v="0.1206814288931401"/>
    <s v="Architect - To provide interim housing at Newton during renovation of existing classrooms.  Include allowances of $20,000.00. Allowances for site survey (Part of mod 1 - site survey &amp; Mod 2 - civil engineering). Total charged for mod 1 &amp; 2 is $24,520.00.  The total architect costs with the change orders (PO2W-21*374, 21*1831, &amp; PO1-22*605) is $81,583.08"/>
    <s v="Newton-1-Interim Housing"/>
  </r>
  <r>
    <s v="Newton-Interim Housing-Design"/>
    <n v="1"/>
    <s v="Design"/>
    <x v="8"/>
    <x v="1"/>
    <x v="37"/>
    <x v="41"/>
    <x v="161"/>
    <x v="219"/>
    <s v="2020/21"/>
    <m/>
    <x v="311"/>
    <n v="0"/>
    <n v="1258.45"/>
    <n v="972926"/>
    <d v="2021-06-02T00:00:00"/>
    <s v="000000020194098"/>
    <n v="1258.45"/>
    <s v="03-120447"/>
    <m/>
    <s v="21.0"/>
    <s v="00036.0"/>
    <s v="91001"/>
    <s v="85000"/>
    <n v="6210"/>
    <n v="9241102"/>
    <n v="1.7891446567776657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422"/>
    <s v="2021/22"/>
    <m/>
    <x v="311"/>
    <n v="0"/>
    <n v="1258.45"/>
    <n v="976673"/>
    <d v="2021-12-20T00:00:00"/>
    <s v="000000020370745"/>
    <n v="1258.45"/>
    <s v="03-120447"/>
    <m/>
    <s v="21.0"/>
    <s v="00036.0"/>
    <s v="91001"/>
    <s v="85000"/>
    <n v="6210"/>
    <n v="9241102"/>
    <n v="1.7891446567776657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120"/>
    <s v="2021/22"/>
    <m/>
    <x v="311"/>
    <n v="0"/>
    <n v="5033.8100000000004"/>
    <n v="978312"/>
    <d v="2022-03-11T00:00:00"/>
    <s v="000000020441852"/>
    <n v="5033.8100000000004"/>
    <s v="03-120447"/>
    <m/>
    <s v="21.0"/>
    <s v="00036.0"/>
    <s v="91001"/>
    <s v="85000"/>
    <n v="6210"/>
    <n v="9241102"/>
    <n v="7.1565928441606599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120"/>
    <s v="2021/22"/>
    <m/>
    <x v="311"/>
    <n v="0"/>
    <n v="2516.9"/>
    <n v="978476"/>
    <d v="2022-03-11T00:00:00"/>
    <s v="000000020441852"/>
    <n v="2516.9"/>
    <s v="03-120447"/>
    <m/>
    <s v="21.0"/>
    <s v="00036.0"/>
    <s v="91001"/>
    <s v="85000"/>
    <n v="6210"/>
    <n v="9241102"/>
    <n v="3.5782893135553315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435"/>
    <s v="2021/22"/>
    <m/>
    <x v="311"/>
    <n v="0"/>
    <n v="3146.13"/>
    <n v="978836"/>
    <d v="2022-03-24T00:00:00"/>
    <s v="000000020451058"/>
    <n v="3146.13"/>
    <s v="03-120447"/>
    <m/>
    <s v="21.0"/>
    <s v="00036.0"/>
    <s v="91001"/>
    <s v="85000"/>
    <n v="6210"/>
    <n v="9241102"/>
    <n v="4.4728687504691625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121"/>
    <s v="2021/22"/>
    <m/>
    <x v="311"/>
    <n v="0"/>
    <n v="880.92"/>
    <n v="979189"/>
    <d v="2022-05-04T00:00:00"/>
    <s v="000000020484155"/>
    <n v="880.92"/>
    <s v="03-120447"/>
    <m/>
    <s v="21.0"/>
    <s v="00036.0"/>
    <s v="91001"/>
    <s v="85000"/>
    <n v="6210"/>
    <n v="9241102"/>
    <n v="1.2524083682693641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432"/>
    <s v="2021/22"/>
    <m/>
    <x v="311"/>
    <n v="0"/>
    <n v="377.53"/>
    <n v="980200"/>
    <d v="2022-07-19T00:00:00"/>
    <s v="000000020555834"/>
    <n v="377.53"/>
    <s v="03-120447"/>
    <m/>
    <s v="21.0"/>
    <s v="00036.0"/>
    <s v="91001"/>
    <s v="85000"/>
    <n v="6210"/>
    <n v="9241102"/>
    <n v="5.3673628850830161E-3"/>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305"/>
    <s v="2022/23"/>
    <m/>
    <x v="311"/>
    <n v="0"/>
    <n v="377.54"/>
    <n v="980808"/>
    <d v="2022-10-06T00:00:00"/>
    <s v="000000020661323"/>
    <n v="377.54"/>
    <s v="03-120447"/>
    <m/>
    <s v="21.0"/>
    <s v="00036.0"/>
    <s v="91001"/>
    <s v="85000"/>
    <n v="6210"/>
    <n v="9241102"/>
    <n v="5.367505055582979E-3"/>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426"/>
    <s v="2022/23"/>
    <m/>
    <x v="311"/>
    <n v="0"/>
    <n v="755.07"/>
    <n v="982714"/>
    <d v="2023-01-25T00:00:00"/>
    <s v="000000020822004"/>
    <n v="755.07"/>
    <s v="03-120447"/>
    <m/>
    <s v="21.0"/>
    <s v="00036.0"/>
    <s v="91001"/>
    <s v="85000"/>
    <n v="6210"/>
    <n v="9241102"/>
    <n v="1.0734867940665995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133"/>
    <s v="2022/23"/>
    <m/>
    <x v="311"/>
    <n v="0"/>
    <n v="4027.05"/>
    <n v="983423"/>
    <d v="2023-05-18T00:00:00"/>
    <s v="000000021019982"/>
    <n v="4027.05"/>
    <s v="03-120447"/>
    <m/>
    <s v="21.0"/>
    <s v="00036.0"/>
    <s v="91001"/>
    <s v="85000"/>
    <n v="6210"/>
    <n v="9241102"/>
    <n v="5.7252771187385268E-2"/>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231"/>
    <s v="2022/23"/>
    <s v="2-518"/>
    <x v="311"/>
    <n v="0"/>
    <n v="503.38"/>
    <n v="983892"/>
    <d v="2023-05-19T00:00:00"/>
    <s v="000000021022640"/>
    <n v="503.38"/>
    <s v="03-120447"/>
    <m/>
    <s v="21.0"/>
    <s v="00036.0"/>
    <s v="91001"/>
    <s v="85000"/>
    <n v="6210"/>
    <n v="9241102"/>
    <n v="7.1565786271106631E-3"/>
    <s v="Architect - To provide interim housing at Newton during renovation of existing classrooms.  Include allowances of $20,000.00. The total architect costs with the change orders (PO2W-21*374, 21*1831, &amp; PO1-22*605) is $81,583.08"/>
    <s v="Newton-1-Interim Housing"/>
  </r>
  <r>
    <s v="Newton-Interim Housing-Design"/>
    <n v="1"/>
    <s v="Design"/>
    <x v="8"/>
    <x v="1"/>
    <x v="37"/>
    <x v="41"/>
    <x v="161"/>
    <x v="430"/>
    <s v="2018/19"/>
    <m/>
    <x v="311"/>
    <n v="0"/>
    <n v="24.36"/>
    <m/>
    <m/>
    <m/>
    <n v="24.36"/>
    <s v="03-120447"/>
    <m/>
    <s v="21.0"/>
    <s v="00036.0"/>
    <s v="91001"/>
    <s v="85000"/>
    <n v="6210"/>
    <n v="9241102"/>
    <n v="0"/>
    <s v="Architect - To provide interim housing at Newton during renovation of existing classrooms.  Include allowances of $20,000.00.   The total architect costs with the change orders (PO2W-21*374, 21*1831, &amp; PO1-22*605) is $81,583.08.  Accrued invoice in the amount of $24.36 (for allowances)."/>
    <s v="Newton-1-Interim Housing"/>
  </r>
  <r>
    <s v="Newton-Interim Housing-Design"/>
    <n v="1"/>
    <s v="Design"/>
    <x v="8"/>
    <x v="1"/>
    <x v="37"/>
    <x v="41"/>
    <x v="161"/>
    <x v="431"/>
    <s v="2019/20"/>
    <m/>
    <x v="311"/>
    <n v="0"/>
    <n v="-24.36"/>
    <m/>
    <m/>
    <m/>
    <n v="-24.36"/>
    <s v="03-120447"/>
    <m/>
    <s v="21.0"/>
    <s v="00036.0"/>
    <s v="91001"/>
    <s v="85000"/>
    <n v="6210"/>
    <n v="9241102"/>
    <n v="0"/>
    <s v="Architect - To provide interim housing at Newton during renovation of existing classrooms.  Include allowances of $20,000.00.  The total architect costs with the change orders (PO2W-21*374, 21*1831, &amp; PO1-22*605) is $81,583.08.   The invoice for allowances was cancelled by HED.  Reversed accrual from prior year.  "/>
    <s v="Newton-1-Interim Housing"/>
  </r>
  <r>
    <s v="Newton-21st Century classroom-Design"/>
    <n v="1"/>
    <s v="Design"/>
    <x v="8"/>
    <x v="0"/>
    <x v="37"/>
    <x v="41"/>
    <x v="161"/>
    <x v="416"/>
    <s v="2018/19"/>
    <m/>
    <x v="312"/>
    <n v="0"/>
    <n v="2312.3000000000002"/>
    <n v="966481"/>
    <d v="2018-10-19T00:00:00"/>
    <n v="24871020"/>
    <n v="2312.3000000000002"/>
    <s v="03-121295"/>
    <m/>
    <s v="21.0"/>
    <s v="00036.0"/>
    <s v="91001"/>
    <s v="85000"/>
    <n v="6210"/>
    <n v="9241101"/>
    <n v="1.705047376765107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19"/>
    <s v="2018/19"/>
    <m/>
    <x v="312"/>
    <n v="0"/>
    <n v="12717.65"/>
    <s v="968552R"/>
    <d v="2019-09-16T00:00:00"/>
    <s v="000000020015463"/>
    <n v="12717.65"/>
    <s v="03-121295"/>
    <m/>
    <s v="21.0"/>
    <s v="00036.0"/>
    <s v="91001"/>
    <s v="85000"/>
    <n v="6210"/>
    <n v="9241101"/>
    <n v="9.377760572208088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52"/>
    <s v="2019/20"/>
    <m/>
    <x v="312"/>
    <n v="0"/>
    <n v="16186.1"/>
    <n v="970829"/>
    <d v="2020-02-13T00:00:00"/>
    <s v="000000020070049"/>
    <n v="16186.1"/>
    <s v="03-121295"/>
    <m/>
    <s v="21.0"/>
    <s v="00036.0"/>
    <s v="91001"/>
    <s v="85000"/>
    <n v="6210"/>
    <n v="9241101"/>
    <n v="0.11935331637355751"/>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0"/>
    <s v="2019/20"/>
    <m/>
    <x v="312"/>
    <n v="0"/>
    <n v="19076.48"/>
    <n v="971445"/>
    <d v="2020-06-04T00:00:00"/>
    <s v="000000020102538"/>
    <n v="19076.48"/>
    <s v="03-121295"/>
    <m/>
    <s v="21.0"/>
    <s v="00036.0"/>
    <s v="91001"/>
    <s v="85000"/>
    <n v="6210"/>
    <n v="9241101"/>
    <n v="0.1406664454521992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36"/>
    <s v="2020/21"/>
    <m/>
    <x v="312"/>
    <n v="0"/>
    <n v="11738"/>
    <s v="971454R"/>
    <d v="2020-09-10T00:00:00"/>
    <s v="000000020125582"/>
    <n v="11738"/>
    <s v="03-121295"/>
    <m/>
    <s v="21.0"/>
    <s v="00036.0"/>
    <s v="91001"/>
    <s v="85000"/>
    <n v="6210"/>
    <n v="9241101"/>
    <n v="8.655384728827932E-2"/>
    <s v="Architect - To modernize and upgrade Newton to create classrooms for the 21st Century project.  Include allowances of $20,000.00.  Allowances for civil engineering for path of travel (Mod 1 dated 02/11/19). The total architect costs with the change orders (PO2W-21*360 &amp; 23*1310) is $244,580.00"/>
    <s v="Newton-1-21st Century classroom"/>
  </r>
  <r>
    <s v="Newton-21st Century classroom-Design"/>
    <n v="1"/>
    <s v="Design"/>
    <x v="8"/>
    <x v="0"/>
    <x v="37"/>
    <x v="41"/>
    <x v="161"/>
    <x v="214"/>
    <s v="2020/21"/>
    <m/>
    <x v="312"/>
    <n v="0"/>
    <n v="9538.23"/>
    <s v="971723R"/>
    <d v="2021-05-07T00:00:00"/>
    <s v="000000020187161"/>
    <n v="9538.23"/>
    <s v="03-121295"/>
    <m/>
    <s v="21.0"/>
    <s v="00036.0"/>
    <s v="91001"/>
    <s v="85000"/>
    <n v="6210"/>
    <n v="9241101"/>
    <n v="7.0333148987943808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214"/>
    <s v="2020/21"/>
    <m/>
    <x v="312"/>
    <n v="0"/>
    <n v="9538.24"/>
    <s v="972096R"/>
    <d v="2021-05-07T00:00:00"/>
    <s v="000000020187161"/>
    <n v="9538.24"/>
    <s v="03-121295"/>
    <m/>
    <s v="21.0"/>
    <s v="00036.0"/>
    <s v="91001"/>
    <s v="85000"/>
    <n v="6210"/>
    <n v="9241101"/>
    <n v="7.0333222726099612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1"/>
    <s v="2020/21"/>
    <m/>
    <x v="312"/>
    <n v="0"/>
    <n v="2890.38"/>
    <n v="975779"/>
    <d v="2021-06-23T00:00:00"/>
    <s v="000000020200446"/>
    <n v="2890.38"/>
    <s v="03-121295"/>
    <m/>
    <s v="21.0"/>
    <s v="00036.0"/>
    <s v="91001"/>
    <s v="85000"/>
    <n v="6210"/>
    <n v="9241101"/>
    <n v="2.1313129078641743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2"/>
    <s v="2021/22"/>
    <m/>
    <x v="312"/>
    <n v="0"/>
    <n v="867.11"/>
    <n v="96675"/>
    <d v="2021-12-20T00:00:00"/>
    <s v="000000020370745"/>
    <n v="867.11"/>
    <s v="03-121295"/>
    <m/>
    <s v="21.0"/>
    <s v="00036.0"/>
    <s v="91001"/>
    <s v="85000"/>
    <n v="6210"/>
    <n v="9241101"/>
    <n v="6.3939092283301999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04"/>
    <s v="2021/22"/>
    <m/>
    <x v="312"/>
    <n v="0"/>
    <n v="289.02999999999997"/>
    <n v="977970"/>
    <d v="2022-07-18T00:00:00"/>
    <s v="000000020554417"/>
    <n v="289.02999999999997"/>
    <s v="03-121295"/>
    <m/>
    <s v="21.0"/>
    <s v="00036.0"/>
    <s v="91001"/>
    <s v="85000"/>
    <n v="6210"/>
    <n v="9241101"/>
    <n v="2.1312539173395273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04"/>
    <s v="2021/22"/>
    <m/>
    <x v="312"/>
    <n v="0"/>
    <n v="867.11"/>
    <n v="979949"/>
    <d v="2022-07-18T00:00:00"/>
    <s v="000000020554417"/>
    <n v="867.11"/>
    <s v="03-121295"/>
    <m/>
    <s v="21.0"/>
    <s v="00036.0"/>
    <s v="91001"/>
    <s v="85000"/>
    <n v="6210"/>
    <n v="9241101"/>
    <n v="6.3939092283301999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04"/>
    <s v="2021/22"/>
    <m/>
    <x v="312"/>
    <n v="0"/>
    <n v="289.04000000000002"/>
    <n v="980197"/>
    <d v="2022-07-18T00:00:00"/>
    <s v="000000020554417"/>
    <n v="289.04000000000002"/>
    <s v="03-121295"/>
    <m/>
    <s v="21.0"/>
    <s v="00036.0"/>
    <s v="91001"/>
    <s v="85000"/>
    <n v="6210"/>
    <n v="9241101"/>
    <n v="2.1313276554953361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05"/>
    <s v="2022/23"/>
    <m/>
    <x v="312"/>
    <n v="0"/>
    <n v="115.61"/>
    <n v="980807"/>
    <d v="2022-10-06T00:00:00"/>
    <s v="000000020661323"/>
    <n v="115.61"/>
    <s v="03-121295"/>
    <m/>
    <s v="21.0"/>
    <s v="00036.0"/>
    <s v="91001"/>
    <s v="85000"/>
    <n v="6210"/>
    <n v="9241101"/>
    <n v="8.5248681930464915E-4"/>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3"/>
    <s v="2022/23"/>
    <m/>
    <x v="312"/>
    <n v="0"/>
    <n v="173.42"/>
    <s v="981115R"/>
    <d v="2022-10-28T00:00:00"/>
    <s v="000000020698109"/>
    <n v="173.42"/>
    <s v="03-121295"/>
    <m/>
    <s v="21.0"/>
    <s v="00036.0"/>
    <s v="91001"/>
    <s v="85000"/>
    <n v="6210"/>
    <n v="9241101"/>
    <n v="1.2787670980348781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5"/>
    <s v="2022/23"/>
    <m/>
    <x v="312"/>
    <n v="0"/>
    <n v="2312.3000000000002"/>
    <n v="982361"/>
    <d v="2023-01-10T00:00:00"/>
    <s v="000000020796322"/>
    <n v="2312.3000000000002"/>
    <s v="03-121295"/>
    <m/>
    <s v="21.0"/>
    <s v="00036.0"/>
    <s v="91001"/>
    <s v="85000"/>
    <n v="6210"/>
    <n v="9241101"/>
    <n v="1.705047376765107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6"/>
    <s v="2022/23"/>
    <m/>
    <x v="312"/>
    <n v="0"/>
    <n v="2023.28"/>
    <n v="982712"/>
    <d v="2023-01-25T00:00:00"/>
    <s v="000000020822004"/>
    <n v="2023.28"/>
    <s v="03-121295"/>
    <m/>
    <s v="21.0"/>
    <s v="00036.0"/>
    <s v="91001"/>
    <s v="85000"/>
    <n v="6210"/>
    <n v="9241101"/>
    <n v="1.491929358846735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16"/>
    <s v="2022/23"/>
    <m/>
    <x v="312"/>
    <n v="0"/>
    <n v="1734.21"/>
    <n v="983100"/>
    <d v="2023-03-07T00:00:00"/>
    <s v="000000020889963"/>
    <n v="1734.21"/>
    <s v="03-121295"/>
    <m/>
    <s v="21.0"/>
    <s v="00036.0"/>
    <s v="91001"/>
    <s v="85000"/>
    <n v="6210"/>
    <n v="9241101"/>
    <n v="1.278774471850459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133"/>
    <s v="2022/23"/>
    <m/>
    <x v="312"/>
    <n v="0"/>
    <n v="2023.27"/>
    <n v="983412"/>
    <d v="2023-05-18T00:00:00"/>
    <s v="000000021019982"/>
    <n v="2023.27"/>
    <s v="03-121295"/>
    <m/>
    <s v="21.0"/>
    <s v="00036.0"/>
    <s v="91001"/>
    <s v="85000"/>
    <n v="6210"/>
    <n v="9241101"/>
    <n v="1.4919219850311544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133"/>
    <s v="2022/23"/>
    <m/>
    <x v="312"/>
    <n v="0"/>
    <n v="2023.27"/>
    <n v="983931"/>
    <d v="2023-05-18T00:00:00"/>
    <s v="000000021019982"/>
    <n v="2023.27"/>
    <s v="03-121295"/>
    <m/>
    <s v="21.0"/>
    <s v="00036.0"/>
    <s v="91001"/>
    <s v="85000"/>
    <n v="6210"/>
    <n v="9241101"/>
    <n v="1.4919219850311544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93"/>
    <s v="2022/23"/>
    <m/>
    <x v="312"/>
    <n v="0"/>
    <n v="1734.22"/>
    <n v="984279"/>
    <d v="2023-07-14T00:00:00"/>
    <s v="000000021126788"/>
    <n v="1734.22"/>
    <s v="03-121295"/>
    <m/>
    <s v="21.0"/>
    <s v="00036.0"/>
    <s v="91001"/>
    <s v="85000"/>
    <n v="6210"/>
    <n v="9241101"/>
    <n v="1.27878184566604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95"/>
    <s v="2022/23"/>
    <m/>
    <x v="312"/>
    <n v="0"/>
    <n v="2023.26"/>
    <n v="984604"/>
    <d v="2023-07-19T00:00:00"/>
    <s v="000000021132853"/>
    <n v="2023.26"/>
    <s v="03-121295"/>
    <m/>
    <s v="21.0"/>
    <s v="00036.0"/>
    <s v="91001"/>
    <s v="85000"/>
    <n v="6210"/>
    <n v="9241101"/>
    <n v="1.4919146112155736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7"/>
    <s v="2022/23"/>
    <m/>
    <x v="312"/>
    <n v="0"/>
    <n v="2312.3000000000002"/>
    <n v="985095"/>
    <d v="2023-08-28T00:00:00"/>
    <s v="000000021185719"/>
    <n v="2312.3000000000002"/>
    <s v="03-121295"/>
    <m/>
    <s v="21.0"/>
    <s v="00036.0"/>
    <s v="91001"/>
    <s v="85000"/>
    <n v="6210"/>
    <n v="9241101"/>
    <n v="1.705047376765107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235"/>
    <s v="2023/24"/>
    <m/>
    <x v="312"/>
    <n v="0"/>
    <n v="2890.38"/>
    <n v="985479"/>
    <d v="2023-10-02T00:00:00"/>
    <s v="000000021240035"/>
    <n v="2890.38"/>
    <s v="03-121295"/>
    <m/>
    <s v="21.0"/>
    <s v="00036.0"/>
    <s v="91001"/>
    <s v="85000"/>
    <n v="6210"/>
    <n v="9241101"/>
    <n v="2.1313129078641743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37"/>
    <s v="2023/24"/>
    <m/>
    <x v="312"/>
    <n v="0"/>
    <n v="2312.3000000000002"/>
    <n v="985951"/>
    <d v="2023-11-21T00:00:00"/>
    <s v="000000021333526"/>
    <n v="2312.3000000000002"/>
    <s v="03-121295"/>
    <m/>
    <s v="21.0"/>
    <s v="00036.0"/>
    <s v="91001"/>
    <s v="85000"/>
    <n v="6210"/>
    <n v="9241101"/>
    <n v="1.705047376765107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28"/>
    <s v="2023/24"/>
    <m/>
    <x v="312"/>
    <n v="0"/>
    <n v="1734.22"/>
    <n v="986331"/>
    <d v="2023-12-05T00:00:00"/>
    <s v="000000021351312"/>
    <n v="1734.22"/>
    <s v="03-121295"/>
    <m/>
    <s v="21.0"/>
    <s v="00036.0"/>
    <s v="91001"/>
    <s v="85000"/>
    <n v="6210"/>
    <n v="9241101"/>
    <n v="1.27878184566604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80"/>
    <s v="2023/24"/>
    <m/>
    <x v="312"/>
    <n v="0"/>
    <n v="1734.23"/>
    <n v="986694"/>
    <d v="2024-03-08T00:00:00"/>
    <s v="000000021499021"/>
    <n v="1734.23"/>
    <s v="03-121295"/>
    <m/>
    <s v="21.0"/>
    <s v="00036.0"/>
    <s v="91001"/>
    <s v="85000"/>
    <n v="6210"/>
    <n v="9241101"/>
    <n v="1.2787892194816207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80"/>
    <s v="2023/24"/>
    <m/>
    <x v="312"/>
    <n v="0"/>
    <n v="1445.19"/>
    <n v="987162"/>
    <d v="2024-03-08T00:00:00"/>
    <s v="000000021499021"/>
    <n v="1445.19"/>
    <s v="03-121295"/>
    <m/>
    <s v="21.0"/>
    <s v="00036.0"/>
    <s v="91001"/>
    <s v="85000"/>
    <n v="6210"/>
    <n v="9241101"/>
    <n v="1.0656564539320871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80"/>
    <s v="2023/24"/>
    <m/>
    <x v="312"/>
    <n v="0"/>
    <n v="867.11"/>
    <s v="987659R"/>
    <d v="2024-03-08T00:00:00"/>
    <s v="000000021499021"/>
    <n v="867.11"/>
    <s v="03-121295"/>
    <m/>
    <s v="21.0"/>
    <s v="00036.0"/>
    <s v="91001"/>
    <s v="85000"/>
    <n v="6210"/>
    <n v="9241101"/>
    <n v="6.3939092283301999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143"/>
    <s v="2023/24"/>
    <m/>
    <x v="312"/>
    <n v="0"/>
    <n v="2023.26"/>
    <n v="988413"/>
    <d v="2024-06-18T00:00:00"/>
    <s v="000000021676286"/>
    <n v="2023.26"/>
    <s v="03-121295"/>
    <m/>
    <s v="21.0"/>
    <s v="00036.0"/>
    <s v="91001"/>
    <s v="85000"/>
    <n v="6210"/>
    <n v="9241101"/>
    <n v="1.4919146112155736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143"/>
    <s v="2023/24"/>
    <m/>
    <x v="312"/>
    <n v="0"/>
    <n v="3468.45"/>
    <n v="988925"/>
    <d v="2024-06-18T00:00:00"/>
    <s v="000000021676286"/>
    <n v="3468.45"/>
    <s v="03-121295"/>
    <m/>
    <s v="21.0"/>
    <s v="00036.0"/>
    <s v="91001"/>
    <s v="85000"/>
    <n v="6210"/>
    <n v="9241101"/>
    <n v="2.5575710651476607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143"/>
    <s v="2023/24"/>
    <m/>
    <x v="312"/>
    <n v="0"/>
    <n v="3468.45"/>
    <n v="989312"/>
    <d v="2024-06-18T00:00:00"/>
    <s v="000000021676286"/>
    <n v="3468.45"/>
    <s v="03-121295"/>
    <m/>
    <s v="21.0"/>
    <s v="00036.0"/>
    <s v="91001"/>
    <s v="85000"/>
    <n v="6210"/>
    <n v="9241101"/>
    <n v="2.5575710651476607E-2"/>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14"/>
    <s v="2023/24"/>
    <m/>
    <x v="312"/>
    <n v="0"/>
    <n v="1156.1500000000001"/>
    <n v="988069"/>
    <d v="2024-06-27T00:00:00"/>
    <s v="000000021692837"/>
    <n v="1156.1500000000001"/>
    <s v="03-121295"/>
    <m/>
    <s v="21.0"/>
    <s v="00036.0"/>
    <s v="91001"/>
    <s v="85000"/>
    <n v="6210"/>
    <n v="9241101"/>
    <n v="8.5252368838255356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63"/>
    <s v="2023/24"/>
    <m/>
    <x v="312"/>
    <n v="0"/>
    <n v="1156.1500000000001"/>
    <n v="989622"/>
    <d v="2024-07-02T00:00:00"/>
    <s v="000000021700782"/>
    <n v="1156.1500000000001"/>
    <s v="03-121295"/>
    <m/>
    <s v="21.0"/>
    <s v="00036.0"/>
    <s v="91001"/>
    <s v="85000"/>
    <n v="6210"/>
    <n v="9241101"/>
    <n v="8.5252368838255356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63"/>
    <s v="2024/25"/>
    <m/>
    <x v="312"/>
    <n v="0"/>
    <n v="1156.1500000000001"/>
    <s v="989794"/>
    <d v="2024-11-26T00:00:00"/>
    <s v="000000021921852"/>
    <n v="1156.1500000000001"/>
    <s v="03-121295"/>
    <m/>
    <s v="21.0"/>
    <s v="00036.0"/>
    <s v="91001"/>
    <s v="85000"/>
    <n v="6210"/>
    <n v="9241101"/>
    <n v="8.5252368838255356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156"/>
    <s v="2024/25"/>
    <m/>
    <x v="312"/>
    <n v="0"/>
    <n v="578.07000000000005"/>
    <s v="993530"/>
    <d v="2025-05-14T00:00:00"/>
    <s v="000000022186158"/>
    <n v="578.07000000000005"/>
    <s v="03-121295"/>
    <m/>
    <s v="21.0"/>
    <s v="00036.0"/>
    <s v="91001"/>
    <s v="85000"/>
    <n v="6210"/>
    <n v="9241101"/>
    <n v="4.2625815728348634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438"/>
    <s v="2025/26"/>
    <m/>
    <x v="312"/>
    <n v="0"/>
    <n v="578.08000000000004"/>
    <s v="995566"/>
    <d v="2025-10-08T00:00:00"/>
    <s v="000000022410219"/>
    <n v="578.08000000000004"/>
    <s v="03-121295"/>
    <m/>
    <s v="21.0"/>
    <s v="00036.0"/>
    <s v="91001"/>
    <s v="85000"/>
    <n v="6210"/>
    <n v="9241101"/>
    <n v="4.2626553109906722E-3"/>
    <s v="Architect - To modernize and upgrade Newton to create classrooms for the 21st Century project.  Include allowances of $20,000.00. The total architect costs with the change orders (PO2W-21*360 &amp; 23*1310) is $244,580.00"/>
    <s v="Newton-1-21st Century classroom"/>
  </r>
  <r>
    <s v="Newton-21st Century classroom-Design"/>
    <n v="1"/>
    <s v="Design"/>
    <x v="8"/>
    <x v="0"/>
    <x v="37"/>
    <x v="41"/>
    <x v="161"/>
    <x v="36"/>
    <s v="2025/26"/>
    <s v="2-521"/>
    <x v="312"/>
    <n v="8262"/>
    <n v="8262"/>
    <m/>
    <m/>
    <m/>
    <n v="0"/>
    <s v="03-121295"/>
    <m/>
    <s v="21.0"/>
    <s v="00036.0"/>
    <s v="91001"/>
    <s v="85000"/>
    <n v="6210"/>
    <n v="9241101"/>
    <n v="0"/>
    <s v="Architect - To modernize and upgrade Newton to create classrooms for the 21st Century project.  Include allowances of $20,000.00. The total architect costs with the change orders (PO2W-21*360 &amp; 23*1310) is $244,580.00"/>
    <s v="Newton-1-21st Century classroom"/>
  </r>
  <r>
    <s v="Sparks MS-21st Century classroom-Design"/>
    <n v="2"/>
    <s v="Design"/>
    <x v="9"/>
    <x v="0"/>
    <x v="37"/>
    <x v="41"/>
    <x v="161"/>
    <x v="416"/>
    <s v="2018/19"/>
    <m/>
    <x v="313"/>
    <n v="0"/>
    <n v="1757.34"/>
    <n v="966482"/>
    <d v="2018-10-19T00:00:00"/>
    <n v="24871020"/>
    <n v="1757.34"/>
    <s v="03-121296"/>
    <m/>
    <s v="21.0"/>
    <s v="00036.0"/>
    <s v="91001"/>
    <s v="85000"/>
    <n v="6210"/>
    <n v="9301101"/>
    <n v="1.6291729630007322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39"/>
    <s v="2018/19"/>
    <m/>
    <x v="313"/>
    <n v="0"/>
    <n v="11610.5"/>
    <n v="967629"/>
    <d v="2019-02-27T00:00:00"/>
    <n v="25120799"/>
    <n v="11610.5"/>
    <s v="03-121296"/>
    <m/>
    <s v="21.0"/>
    <s v="00036.0"/>
    <s v="91001"/>
    <s v="85000"/>
    <n v="6210"/>
    <n v="9301101"/>
    <n v="0.10763718282699991"/>
    <s v="Architect - To modernize and upgrade Sparks MS to create classrooms for the 21st Century project.  Include allowances of $20,000.00. Allowances for site survey (Part of mod 1 - site survey &amp; Mod 2 - civil engineering).  Total charged for mod 1 &amp; 2 is $22,616.00.  The total architect costs with the change orders (PO2W-21*403 &amp; 23*1310) is $198,473.00"/>
    <s v="Sparks MS-2-21st Century classroom"/>
  </r>
  <r>
    <s v="Sparks MS-21st Century classroom-Design"/>
    <n v="2"/>
    <s v="Design"/>
    <x v="9"/>
    <x v="0"/>
    <x v="37"/>
    <x v="41"/>
    <x v="161"/>
    <x v="352"/>
    <s v="2019/20"/>
    <m/>
    <x v="313"/>
    <n v="0"/>
    <n v="21966.75"/>
    <n v="970833"/>
    <d v="2020-02-13T00:00:00"/>
    <s v="000000020070049"/>
    <n v="21966.75"/>
    <s v="03-121296"/>
    <m/>
    <s v="21.0"/>
    <s v="00036.0"/>
    <s v="91001"/>
    <s v="85000"/>
    <n v="6210"/>
    <n v="9301101"/>
    <n v="0.20364662037509154"/>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05"/>
    <s v="2019/20"/>
    <m/>
    <x v="313"/>
    <n v="0"/>
    <n v="14498.06"/>
    <n v="971446"/>
    <d v="2020-06-18T00:00:00"/>
    <s v="000000020106504"/>
    <n v="14498.06"/>
    <s v="03-121296"/>
    <m/>
    <s v="21.0"/>
    <s v="00036.0"/>
    <s v="91001"/>
    <s v="85000"/>
    <n v="6210"/>
    <n v="9301101"/>
    <n v="0.13440681580094005"/>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00"/>
    <s v="2020/21"/>
    <m/>
    <x v="313"/>
    <n v="0"/>
    <n v="8389.5"/>
    <s v="971455R"/>
    <d v="2020-12-08T00:00:00"/>
    <s v="000000020148212"/>
    <n v="8389.5"/>
    <s v="03-121296"/>
    <m/>
    <s v="21.0"/>
    <s v="00036.0"/>
    <s v="91001"/>
    <s v="85000"/>
    <n v="6210"/>
    <n v="9301101"/>
    <n v="7.7776335672633895E-2"/>
    <s v="Architect - To modernize and upgrade Sparks MS to create classrooms for the 21st Century project.  Include allowances of $20,000.00. Allowances for civil engineering for all path of travel (Part of mod 1 - site survey &amp; Mod 2 - civil engineering).  Total charged for mod 1 &amp; 2 is $22,616.00.  The total architect costs with the change orders (PO2W-21*403 &amp; 23*1310) is $198,473.00"/>
    <s v="Sparks MS-2-21st Century classroom"/>
  </r>
  <r>
    <s v="Sparks MS-21st Century classroom-Design"/>
    <n v="2"/>
    <s v="Design"/>
    <x v="9"/>
    <x v="0"/>
    <x v="37"/>
    <x v="41"/>
    <x v="161"/>
    <x v="214"/>
    <s v="2020/21"/>
    <m/>
    <x v="313"/>
    <n v="0"/>
    <n v="7249.02"/>
    <s v="971722R"/>
    <d v="2021-05-07T00:00:00"/>
    <s v="000000020187161"/>
    <n v="7249.02"/>
    <s v="03-121296"/>
    <m/>
    <s v="21.0"/>
    <s v="00036.0"/>
    <s v="91001"/>
    <s v="85000"/>
    <n v="6210"/>
    <n v="9301101"/>
    <n v="6.7203315193710783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214"/>
    <s v="2020/21"/>
    <m/>
    <x v="313"/>
    <n v="0"/>
    <n v="7249.03"/>
    <s v="972097R"/>
    <d v="2021-05-07T00:00:00"/>
    <s v="000000020187161"/>
    <n v="7249.03"/>
    <s v="03-121296"/>
    <m/>
    <s v="21.0"/>
    <s v="00036.0"/>
    <s v="91001"/>
    <s v="85000"/>
    <n v="6210"/>
    <n v="9301101"/>
    <n v="6.7203407900470025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21"/>
    <s v="2020/21"/>
    <m/>
    <x v="313"/>
    <n v="0"/>
    <n v="2196.6799999999998"/>
    <n v="975781"/>
    <d v="2021-06-23T00:00:00"/>
    <s v="000000020200446"/>
    <n v="2196.6799999999998"/>
    <s v="03-121296"/>
    <m/>
    <s v="21.0"/>
    <s v="00036.0"/>
    <s v="91001"/>
    <s v="85000"/>
    <n v="6210"/>
    <n v="9301101"/>
    <n v="2.0364708390888778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22"/>
    <s v="2021/22"/>
    <m/>
    <x v="313"/>
    <n v="0"/>
    <n v="659"/>
    <n v="976676"/>
    <d v="2021-12-20T00:00:00"/>
    <s v="000000020370745"/>
    <n v="659"/>
    <s v="03-121296"/>
    <m/>
    <s v="21.0"/>
    <s v="00036.0"/>
    <s v="91001"/>
    <s v="85000"/>
    <n v="6210"/>
    <n v="9301101"/>
    <n v="6.1093754345629336E-3"/>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304"/>
    <s v="2021/22"/>
    <m/>
    <x v="313"/>
    <n v="0"/>
    <n v="219.67"/>
    <n v="977968"/>
    <d v="2022-07-18T00:00:00"/>
    <s v="000000020554417"/>
    <n v="219.67"/>
    <s v="03-121296"/>
    <m/>
    <s v="21.0"/>
    <s v="00036.0"/>
    <s v="91001"/>
    <s v="85000"/>
    <n v="6210"/>
    <n v="9301101"/>
    <n v="2.0364893804407278E-3"/>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304"/>
    <s v="2021/22"/>
    <m/>
    <x v="313"/>
    <n v="0"/>
    <n v="659"/>
    <n v="979950"/>
    <d v="2022-07-18T00:00:00"/>
    <s v="000000020554417"/>
    <n v="659"/>
    <s v="03-121296"/>
    <m/>
    <s v="21.0"/>
    <s v="00036.0"/>
    <s v="91001"/>
    <s v="85000"/>
    <n v="6210"/>
    <n v="9301101"/>
    <n v="6.1093754345629336E-3"/>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304"/>
    <s v="2021/22"/>
    <m/>
    <x v="313"/>
    <n v="0"/>
    <n v="219.67"/>
    <n v="980198"/>
    <d v="2022-07-18T00:00:00"/>
    <s v="000000020554417"/>
    <n v="219.67"/>
    <s v="03-121296"/>
    <m/>
    <s v="21.0"/>
    <s v="00036.0"/>
    <s v="91001"/>
    <s v="85000"/>
    <n v="6210"/>
    <n v="9301101"/>
    <n v="2.0364893804407278E-3"/>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40"/>
    <s v="2022/23"/>
    <m/>
    <x v="313"/>
    <n v="0"/>
    <n v="219.66"/>
    <n v="981116"/>
    <d v="2022-11-03T00:00:00"/>
    <s v="000000020706421"/>
    <n v="219.66"/>
    <s v="03-121296"/>
    <m/>
    <s v="21.0"/>
    <s v="00036.0"/>
    <s v="91001"/>
    <s v="85000"/>
    <n v="6210"/>
    <n v="9301101"/>
    <n v="2.036396673681478E-3"/>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25"/>
    <s v="2022/23"/>
    <m/>
    <x v="313"/>
    <n v="0"/>
    <n v="1757.34"/>
    <n v="982362"/>
    <d v="2023-01-10T00:00:00"/>
    <s v="000000020796322"/>
    <n v="1757.34"/>
    <s v="03-121296"/>
    <m/>
    <s v="21.0"/>
    <s v="00036.0"/>
    <s v="91001"/>
    <s v="85000"/>
    <n v="6210"/>
    <n v="9301101"/>
    <n v="1.6291729630007322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26"/>
    <s v="2022/23"/>
    <m/>
    <x v="313"/>
    <n v="0"/>
    <n v="1537.68"/>
    <n v="982711"/>
    <d v="2023-01-25T00:00:00"/>
    <s v="000000020822004"/>
    <n v="1537.68"/>
    <s v="03-121296"/>
    <m/>
    <s v="21.0"/>
    <s v="00036.0"/>
    <s v="91001"/>
    <s v="85000"/>
    <n v="6210"/>
    <n v="9301101"/>
    <n v="1.4255332956325846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16"/>
    <s v="2022/23"/>
    <m/>
    <x v="313"/>
    <n v="0"/>
    <n v="1318"/>
    <n v="983102"/>
    <d v="2023-03-07T00:00:00"/>
    <s v="000000020889963"/>
    <n v="1318"/>
    <s v="03-121296"/>
    <m/>
    <s v="21.0"/>
    <s v="00036.0"/>
    <s v="91001"/>
    <s v="85000"/>
    <n v="6210"/>
    <n v="9301101"/>
    <n v="1.2218750869125867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133"/>
    <s v="2022/23"/>
    <m/>
    <x v="313"/>
    <n v="0"/>
    <n v="1537.67"/>
    <n v="983418"/>
    <d v="2023-05-18T00:00:00"/>
    <s v="000000021019982"/>
    <n v="1537.67"/>
    <s v="03-121296"/>
    <m/>
    <s v="21.0"/>
    <s v="00036.0"/>
    <s v="91001"/>
    <s v="85000"/>
    <n v="6210"/>
    <n v="9301101"/>
    <n v="1.4255240249566597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133"/>
    <s v="2022/23"/>
    <m/>
    <x v="313"/>
    <n v="0"/>
    <n v="1537.68"/>
    <n v="983932"/>
    <d v="2023-05-18T00:00:00"/>
    <s v="000000021019982"/>
    <n v="1537.68"/>
    <s v="03-121296"/>
    <m/>
    <s v="21.0"/>
    <s v="00036.0"/>
    <s v="91001"/>
    <s v="85000"/>
    <n v="6210"/>
    <n v="9301101"/>
    <n v="1.4255332956325846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93"/>
    <s v="2022/23"/>
    <m/>
    <x v="313"/>
    <n v="0"/>
    <n v="1318"/>
    <n v="984282"/>
    <d v="2023-07-14T00:00:00"/>
    <s v="000000021126788"/>
    <n v="1318"/>
    <s v="03-121296"/>
    <m/>
    <s v="21.0"/>
    <s v="00036.0"/>
    <s v="91001"/>
    <s v="85000"/>
    <n v="6210"/>
    <n v="9301101"/>
    <n v="1.2218750869125867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95"/>
    <s v="2022/23"/>
    <m/>
    <x v="313"/>
    <n v="0"/>
    <n v="1537.67"/>
    <n v="984606"/>
    <d v="2023-07-19T00:00:00"/>
    <s v="000000021132853"/>
    <n v="1537.67"/>
    <s v="03-121296"/>
    <m/>
    <s v="21.0"/>
    <s v="00036.0"/>
    <s v="91001"/>
    <s v="85000"/>
    <n v="6210"/>
    <n v="9301101"/>
    <n v="1.4255240249566597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27"/>
    <s v="2022/23"/>
    <m/>
    <x v="313"/>
    <n v="0"/>
    <n v="1757.34"/>
    <n v="985101"/>
    <d v="2023-08-28T00:00:00"/>
    <s v="000000021185719"/>
    <n v="1757.34"/>
    <s v="03-121296"/>
    <m/>
    <s v="21.0"/>
    <s v="00036.0"/>
    <s v="91001"/>
    <s v="85000"/>
    <n v="6210"/>
    <n v="9301101"/>
    <n v="1.6291729630007322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235"/>
    <s v="2023/24"/>
    <m/>
    <x v="313"/>
    <n v="0"/>
    <n v="2196.6799999999998"/>
    <n v="985480"/>
    <d v="2023-10-02T00:00:00"/>
    <s v="000000021240035"/>
    <n v="2196.6799999999998"/>
    <s v="03-121296"/>
    <m/>
    <s v="21.0"/>
    <s v="00036.0"/>
    <s v="91001"/>
    <s v="85000"/>
    <n v="6210"/>
    <n v="9301101"/>
    <n v="2.0364708390888778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37"/>
    <s v="2023/24"/>
    <m/>
    <x v="313"/>
    <n v="0"/>
    <n v="1757.34"/>
    <n v="985952"/>
    <d v="2023-11-21T00:00:00"/>
    <s v="000000021333526"/>
    <n v="1757.34"/>
    <s v="03-121296"/>
    <m/>
    <s v="21.0"/>
    <s v="00036.0"/>
    <s v="91001"/>
    <s v="85000"/>
    <n v="6210"/>
    <n v="9301101"/>
    <n v="1.6291729630007322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28"/>
    <s v="2023/24"/>
    <m/>
    <x v="313"/>
    <n v="0"/>
    <n v="8567.0300000000007"/>
    <n v="986332"/>
    <d v="2023-12-05T00:00:00"/>
    <s v="000000021351312"/>
    <n v="8567.0300000000007"/>
    <s v="03-121296"/>
    <m/>
    <s v="21.0"/>
    <s v="00036.0"/>
    <s v="91001"/>
    <s v="85000"/>
    <n v="6210"/>
    <n v="9301101"/>
    <n v="7.9422158769595894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80"/>
    <s v="2023/24"/>
    <m/>
    <x v="313"/>
    <n v="0"/>
    <n v="1757.34"/>
    <n v="986695"/>
    <d v="2024-03-08T00:00:00"/>
    <s v="000000021499021"/>
    <n v="1757.34"/>
    <s v="03-121296"/>
    <m/>
    <s v="21.0"/>
    <s v="00036.0"/>
    <s v="91001"/>
    <s v="85000"/>
    <n v="6210"/>
    <n v="9301101"/>
    <n v="1.6291729630007322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80"/>
    <s v="2023/24"/>
    <m/>
    <x v="313"/>
    <n v="0"/>
    <n v="1757.34"/>
    <n v="987163"/>
    <d v="2024-03-08T00:00:00"/>
    <s v="000000021499021"/>
    <n v="1757.34"/>
    <s v="03-121296"/>
    <m/>
    <s v="21.0"/>
    <s v="00036.0"/>
    <s v="91001"/>
    <s v="85000"/>
    <n v="6210"/>
    <n v="9301101"/>
    <n v="1.6291729630007322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80"/>
    <s v="2023/24"/>
    <m/>
    <x v="313"/>
    <n v="0"/>
    <n v="1757.34"/>
    <n v="987660"/>
    <d v="2024-03-08T00:00:00"/>
    <s v="000000021499021"/>
    <n v="1757.34"/>
    <s v="03-121296"/>
    <m/>
    <s v="21.0"/>
    <s v="00036.0"/>
    <s v="91001"/>
    <s v="85000"/>
    <n v="6210"/>
    <n v="9301101"/>
    <n v="1.6291729630007322E-2"/>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441"/>
    <s v="2018/19"/>
    <m/>
    <x v="313"/>
    <n v="0"/>
    <n v="53.76"/>
    <m/>
    <m/>
    <m/>
    <n v="53.76"/>
    <s v="03-121296"/>
    <m/>
    <s v="21.0"/>
    <s v="00036.0"/>
    <s v="91001"/>
    <s v="85000"/>
    <n v="6210"/>
    <n v="9301101"/>
    <n v="4.9839153772701563E-4"/>
    <s v="Architect - To modernize and upgrade Sparks MS to create classrooms for the 21st Century project.  Include allowances of $20,000.00.  The total architect costs with the change orders (PO2W-21*403 &amp; 23*1310) is $198,473.00.  Accrued invoice in the amount of $53.76 (for allowances). "/>
    <s v="Sparks MS-2-21st Century classroom"/>
  </r>
  <r>
    <s v="Sparks MS-21st Century classroom-Design"/>
    <n v="2"/>
    <s v="Design"/>
    <x v="9"/>
    <x v="0"/>
    <x v="37"/>
    <x v="41"/>
    <x v="161"/>
    <x v="431"/>
    <s v="2019/20"/>
    <m/>
    <x v="313"/>
    <n v="0"/>
    <n v="-53.76"/>
    <m/>
    <m/>
    <m/>
    <n v="-53.76"/>
    <s v="03-121296"/>
    <m/>
    <s v="21.0"/>
    <s v="00036.0"/>
    <s v="91001"/>
    <s v="85000"/>
    <n v="6210"/>
    <n v="9301101"/>
    <n v="-4.9839153772701563E-4"/>
    <s v="Architect - To modernize and upgrade Sparks MS to create classrooms for the 21st Century project.  Include allowances of $20,000.00.  The total architect costs with the change orders (PO2W-21*403 &amp; 23*1310) is $198,473.00.  The invoice for allowances was cancelled by HED.  Reversed accrual from prior year. "/>
    <s v="Sparks MS-2-21st Century classroom"/>
  </r>
  <r>
    <s v="Sparks MS-21st Century classroom-Design"/>
    <n v="2"/>
    <s v="Design"/>
    <x v="9"/>
    <x v="0"/>
    <x v="37"/>
    <x v="41"/>
    <x v="161"/>
    <x v="442"/>
    <s v="2024/25"/>
    <m/>
    <x v="313"/>
    <n v="0"/>
    <n v="439.34"/>
    <s v="989795"/>
    <d v="2024-11-26T00:00:00"/>
    <s v="000000021921852"/>
    <n v="439.34"/>
    <s v="03-121296"/>
    <m/>
    <s v="21.0"/>
    <s v="00036.0"/>
    <s v="91001"/>
    <s v="85000"/>
    <n v="6210"/>
    <n v="9301101"/>
    <n v="4.0729787608814556E-3"/>
    <s v="Architect - To modernize and upgrade Sparks MS to create classrooms for the 21st Century project.  Include allowances of $20,000.00. The total architect costs with the change orders (PO2W-21*403 &amp; 23*1310) is $198,473.00"/>
    <s v="Sparks MS-2-21st Century classroom"/>
  </r>
  <r>
    <s v="Sparks MS-21st Century classroom-Design"/>
    <n v="2"/>
    <s v="Design"/>
    <x v="9"/>
    <x v="0"/>
    <x v="37"/>
    <x v="41"/>
    <x v="161"/>
    <x v="243"/>
    <s v="2025/26"/>
    <s v="2-522"/>
    <x v="313"/>
    <n v="0"/>
    <n v="439.33"/>
    <s v="995570"/>
    <d v="2025-10-23T00:00:00"/>
    <s v="000000022434749"/>
    <n v="439.33"/>
    <s v="03-121296"/>
    <m/>
    <s v="21.0"/>
    <s v="00036.0"/>
    <s v="91001"/>
    <s v="85000"/>
    <n v="6210"/>
    <n v="9301101"/>
    <n v="4.0728860541222062E-3"/>
    <s v="Architect - To modernize and upgrade Sparks MS to create classrooms for the 21st Century project.  Include allowances of $20,000.00. The total architect costs with the change orders (PO2W-21*403 &amp; 23*1310) is $198,473.00"/>
    <s v="Sparks MS-2-21st Century classroom"/>
  </r>
  <r>
    <s v="Grandview-21st Century classroom-Design"/>
    <n v="2"/>
    <s v="Design"/>
    <x v="6"/>
    <x v="0"/>
    <x v="37"/>
    <x v="41"/>
    <x v="162"/>
    <x v="400"/>
    <s v="2020/21"/>
    <s v="21-1214"/>
    <x v="314"/>
    <n v="0"/>
    <n v="81300"/>
    <n v="972626"/>
    <d v="2020-12-08T00:00:00"/>
    <s v="000000020148209"/>
    <n v="81300"/>
    <s v="03-121294"/>
    <m/>
    <s v="21.0"/>
    <s v="00036.0"/>
    <s v="91001"/>
    <s v="85000"/>
    <n v="6260"/>
    <n v="9121101"/>
    <n v="1"/>
    <s v="Architect - Modifications to Architect services for Grandview 21st Century, per District's request.  Change order #1.  To pay for: Mod 3 - Restroom, Mod 5 - Mock-up room 61, Mod 6 - Contract deviations, &amp; Mod 7 - New Standards. Addendum to PO2W-20*1207. The total architect costs with the change orders (this PO &amp; PO2W-23*1310) is $294,300.00. "/>
    <s v="Grandview-2-21st Century classroom"/>
  </r>
  <r>
    <s v="Newton-21st Century classroom-Design"/>
    <n v="1"/>
    <s v="Design"/>
    <x v="8"/>
    <x v="0"/>
    <x v="37"/>
    <x v="41"/>
    <x v="162"/>
    <x v="436"/>
    <s v="2020/21"/>
    <s v="21-1215"/>
    <x v="315"/>
    <n v="0"/>
    <n v="85965"/>
    <n v="972646"/>
    <d v="2020-09-10T00:00:00"/>
    <s v="000000020125582"/>
    <n v="85965"/>
    <s v="03-121295"/>
    <m/>
    <s v="21.0"/>
    <s v="00036.0"/>
    <s v="91001"/>
    <s v="85000"/>
    <n v="6260"/>
    <n v="9241101"/>
    <n v="1"/>
    <s v="Architect - Modifications to Architect services for Newton 21st Century, per District's request. To pay for : Mod 2 - CADD as builts, Mod 3 - Restrooms, Mod 4 - Contract deviations, &amp; Mod 5 - New Standards. Addendum to PO2W-20*1210. Change order #1. The total architect costs with the change orders (this PO &amp; 23*1310) is $244,580.00"/>
    <s v="Newton-1-21st Century classroom"/>
  </r>
  <r>
    <s v="Newton-Interim Housing-Design"/>
    <n v="1"/>
    <s v="Design"/>
    <x v="8"/>
    <x v="1"/>
    <x v="37"/>
    <x v="41"/>
    <x v="163"/>
    <x v="214"/>
    <s v="2020/21"/>
    <s v="21-1247"/>
    <x v="316"/>
    <n v="0"/>
    <n v="4520"/>
    <s v="971456R"/>
    <d v="2021-05-07T00:00:00"/>
    <s v="000000020187161"/>
    <n v="4520"/>
    <s v="03-120447"/>
    <m/>
    <s v="21.0"/>
    <s v="00036.0"/>
    <s v="91001"/>
    <s v="85000"/>
    <n v="6260"/>
    <n v="9241102"/>
    <n v="1"/>
    <s v="Architect - Modifications to Architect services for Newton Interim Housing, per District's request (Part of mod 1 - site survey &amp; Mod 2 - civil engineering). Total charged for mod 1 &amp; 2 is $24,520.00.  Addendum to PO2W-20*1208.  Change order #1. The total architect costs with the change orders (this PO, 21*1831, &amp; PO1-22*605) is $81,583.08"/>
    <s v="Newton-1-Interim Housing"/>
  </r>
  <r>
    <s v="Sparks MS-21st Century classroom-Design"/>
    <n v="2"/>
    <s v="Design"/>
    <x v="9"/>
    <x v="0"/>
    <x v="37"/>
    <x v="41"/>
    <x v="162"/>
    <x v="400"/>
    <s v="2020/21"/>
    <s v="21-1216"/>
    <x v="317"/>
    <n v="0"/>
    <n v="64990"/>
    <n v="972635"/>
    <d v="2020-12-08T00:00:00"/>
    <s v="000000020148210"/>
    <n v="64990"/>
    <s v="03-121296"/>
    <m/>
    <s v="21.0"/>
    <s v="00036.0"/>
    <s v="91001"/>
    <s v="85000"/>
    <n v="6260"/>
    <n v="9301101"/>
    <n v="0.96130520959678134"/>
    <s v="Architect - Modifications to Architect services for Sparks MS 21st Century, per District's request (Part of mod 1 - Site survey &amp; mod 2 - civil engineering). Total charged for mod 1 &amp; 2 is $22,616.00 &amp; available allowance amount is : $20,000.00.  Addendum to PO2W-20*1211.  Change order #1. The total architect costs with the change orders (this PO &amp; PO2W-23*1310) is $198,473.00"/>
    <s v="Sparks MS-2-21st Century classroom"/>
  </r>
  <r>
    <s v="Sparks MS-21st Century classroom-Design"/>
    <n v="2"/>
    <s v="Design"/>
    <x v="9"/>
    <x v="0"/>
    <x v="37"/>
    <x v="41"/>
    <x v="162"/>
    <x v="400"/>
    <s v="2020/21"/>
    <m/>
    <x v="317"/>
    <n v="0"/>
    <n v="2616"/>
    <s v="971455R"/>
    <d v="2020-12-08T00:00:00"/>
    <s v="000000020148212"/>
    <n v="2616"/>
    <s v="03-121296"/>
    <m/>
    <s v="21.0"/>
    <s v="00036.0"/>
    <s v="91001"/>
    <s v="85000"/>
    <n v="6260"/>
    <n v="9301101"/>
    <n v="3.8694790403218653E-2"/>
    <s v="Architect - To modernize and upgrade Sparks MS to create classrooms for the 21st Century project.  Include allowances of $20,000.00. The total architect costs with the change orders (PO2W-21*403 &amp; 23*1310) is $198,473.00"/>
    <s v="Sparks MS-2-21st Century classroom"/>
  </r>
  <r>
    <s v="Newton-Interim Housing-Design"/>
    <n v="1"/>
    <s v="Design"/>
    <x v="8"/>
    <x v="1"/>
    <x v="37"/>
    <x v="41"/>
    <x v="164"/>
    <x v="214"/>
    <s v="2020/21"/>
    <s v="21-4651"/>
    <x v="318"/>
    <n v="0"/>
    <n v="5000"/>
    <s v="972466R"/>
    <d v="2021-05-07T00:00:00"/>
    <s v="000000020187161"/>
    <n v="5000"/>
    <s v="03-120447"/>
    <m/>
    <s v="21.0"/>
    <s v="00036.0"/>
    <s v="91001"/>
    <s v="85000"/>
    <n v="6260"/>
    <n v="9241102"/>
    <n v="1"/>
    <s v="Architect - Modifications to Architect services for Newton Interim Housing, to change fire alarm system to a non-voice evacuation type system (Mod 4 dated 06/01/20, revision 2). Addendum to PO2W-20*1208.  Change order #2. The total architect costs with the change orders (this PO, PO2W-21*374, &amp; PO1-22*605) is $81,583.08"/>
    <s v="Newton-1-Interim Housing"/>
  </r>
  <r>
    <s v="Grandview-21st Century classroom-Design"/>
    <n v="2"/>
    <s v="Design"/>
    <x v="6"/>
    <x v="0"/>
    <x v="37"/>
    <x v="41"/>
    <x v="165"/>
    <x v="440"/>
    <s v="2022/23"/>
    <m/>
    <x v="319"/>
    <n v="0"/>
    <n v="3400"/>
    <n v="981575"/>
    <d v="2022-11-03T00:00:00"/>
    <s v="000000020706421"/>
    <n v="3400"/>
    <s v="03-121294"/>
    <m/>
    <s v="21.0"/>
    <s v="00036.0"/>
    <s v="91001"/>
    <s v="85000"/>
    <n v="6260"/>
    <n v="9121101"/>
    <n v="4.2500000000000003E-2"/>
    <s v="Architect - Modifications to Architect services for Grandview 21st Century (Mod 8 R1 - modifications to the original scope, structural &amp; civil engineering).  Addendum to PO2W-20*1207.  Change order #2. The total architect costs with the change orders (this PO &amp; PO2W-21*359) is $294,300.00. "/>
    <s v="Grandview-2-21st Century classroom"/>
  </r>
  <r>
    <s v="Grandview-21st Century classroom-Design"/>
    <n v="2"/>
    <s v="Design"/>
    <x v="6"/>
    <x v="0"/>
    <x v="37"/>
    <x v="41"/>
    <x v="165"/>
    <x v="440"/>
    <s v="2022/23"/>
    <m/>
    <x v="319"/>
    <n v="0"/>
    <n v="27200"/>
    <s v="981114A"/>
    <d v="2022-11-03T00:00:00"/>
    <s v="000000020706421"/>
    <n v="27200"/>
    <s v="03-121294"/>
    <m/>
    <s v="21.0"/>
    <s v="00036.0"/>
    <s v="91001"/>
    <s v="85000"/>
    <n v="6260"/>
    <n v="9121101"/>
    <n v="0.34"/>
    <s v="Architect - Modifications to Architect services for Grandview 21st Century (Mod 8 R1 - modifications to the original scope, structural &amp; civil engineering).  Addendum to PO2W-20*1207.  Change order #2. The total architect costs with the change orders (this PO &amp; PO2W-21*359) is $294,300.00. "/>
    <s v="Grandview-2-21st Century classroom"/>
  </r>
  <r>
    <s v="Grandview-21st Century classroom-Design"/>
    <n v="2"/>
    <s v="Design"/>
    <x v="6"/>
    <x v="0"/>
    <x v="37"/>
    <x v="41"/>
    <x v="165"/>
    <x v="296"/>
    <s v="2022/23"/>
    <m/>
    <x v="319"/>
    <n v="0"/>
    <n v="1700"/>
    <s v="981950A"/>
    <d v="2022-11-28T00:00:00"/>
    <s v="000000020738352"/>
    <n v="1700"/>
    <s v="03-121294"/>
    <m/>
    <s v="21.0"/>
    <s v="00036.0"/>
    <s v="91001"/>
    <s v="85000"/>
    <n v="6260"/>
    <n v="9121101"/>
    <n v="2.1250000000000002E-2"/>
    <s v="Architect - Modifications to Architect services for Grandview 21st Century (Mod 8 R1 - modifications to the original scope, structural &amp; civil engineering).  Addendum to PO2W-20*1207.  Change order #2. The total architect costs with the change orders (this PO &amp; PO2W-21*359) is $294,300.00. "/>
    <s v="Grandview-2-21st Century classroom"/>
  </r>
  <r>
    <s v="Grandview-21st Century classroom-Design"/>
    <n v="2"/>
    <s v="Design"/>
    <x v="6"/>
    <x v="0"/>
    <x v="37"/>
    <x v="41"/>
    <x v="165"/>
    <x v="425"/>
    <s v="2022/23"/>
    <m/>
    <x v="319"/>
    <n v="0"/>
    <n v="1020"/>
    <s v="982360A"/>
    <d v="2023-01-10T00:00:00"/>
    <s v="000000020796322"/>
    <n v="1020"/>
    <s v="03-121294"/>
    <m/>
    <s v="21.0"/>
    <s v="00036.0"/>
    <s v="91001"/>
    <s v="85000"/>
    <n v="6260"/>
    <n v="9121101"/>
    <n v="1.2749999999999999E-2"/>
    <s v="Architect - Modifications to Architect services for Grandview 21st Century (Mod 8 R1 - modifications to the original scope, structural &amp; civil engineering).  Addendum to PO2W-20*1207.  Change order #2. The total architect costs with the change orders (this PO &amp; PO2W-21*359) is $294,300.00. "/>
    <s v="Grandview-2-21st Century classroom"/>
  </r>
  <r>
    <s v="Grandview-21st Century classroom-Design"/>
    <n v="2"/>
    <s v="Design"/>
    <x v="6"/>
    <x v="0"/>
    <x v="37"/>
    <x v="41"/>
    <x v="165"/>
    <x v="426"/>
    <s v="2022/23"/>
    <m/>
    <x v="319"/>
    <n v="0"/>
    <n v="170"/>
    <s v="982713A"/>
    <d v="2023-01-25T00:00:00"/>
    <s v="000000020822004"/>
    <n v="170"/>
    <s v="03-121294"/>
    <m/>
    <s v="21.0"/>
    <s v="00036.0"/>
    <s v="91001"/>
    <s v="85000"/>
    <n v="6260"/>
    <n v="9121101"/>
    <n v="2.1250000000000002E-3"/>
    <s v="Architect - Modifications to Architect services for Grandview 21st Century (Mod 8 R1 - modifications to the original scope, structural &amp; civil engineering).  Addendum to PO2W-20*1207.  Change order #2. The total architect costs with the change orders (this PO &amp; PO2W-21*359) is $294,300.00. "/>
    <s v="Grandview-2-21st Century classroom"/>
  </r>
  <r>
    <s v="Grandview-21st Century classroom-Design"/>
    <n v="2"/>
    <s v="Design"/>
    <x v="6"/>
    <x v="0"/>
    <x v="37"/>
    <x v="41"/>
    <x v="165"/>
    <x v="443"/>
    <s v="2022/23"/>
    <s v="23-2644"/>
    <x v="319"/>
    <n v="0"/>
    <n v="510"/>
    <s v="983930A"/>
    <d v="2023-05-23T00:00:00"/>
    <s v="000000021027448"/>
    <n v="510"/>
    <s v="03-121294"/>
    <m/>
    <s v="21.0"/>
    <s v="00036.0"/>
    <s v="91001"/>
    <s v="85000"/>
    <n v="6260"/>
    <n v="9121101"/>
    <n v="6.3749999999999996E-3"/>
    <s v="Architect - Modifications to Architect services for Grandview 21st Century (Mod 8 R1 - modifications to the original scope, structural &amp; civil engineering).  Addendum to PO2W-20*1207.  Change order #2. The total architect costs with the change orders (this PO &amp; PO2W-21*359) is $294,300.00. "/>
    <s v="Grandview-2-21st Century classroom"/>
  </r>
  <r>
    <s v="Newton-21st Century classroom-Design"/>
    <n v="1"/>
    <s v="Design"/>
    <x v="8"/>
    <x v="0"/>
    <x v="37"/>
    <x v="41"/>
    <x v="165"/>
    <x v="440"/>
    <s v="2022/23"/>
    <m/>
    <x v="319"/>
    <n v="0"/>
    <n v="2300"/>
    <n v="981575"/>
    <d v="2022-11-03T00:00:00"/>
    <s v="000000020706421"/>
    <n v="2300"/>
    <s v="03-121295"/>
    <m/>
    <s v="21.0"/>
    <s v="00036.0"/>
    <s v="91001"/>
    <s v="85000"/>
    <n v="6260"/>
    <n v="9241101"/>
    <n v="2.8750000000000001E-2"/>
    <s v="Architect - Modifications to Architect services for Newton 21st Century (Mod 6 R1 - modifications to the original scope &amp; structural engineering).  Addendum to PO2W-20*1210.  Change order #2. The total architect costs with the change orders (this PO &amp; PO2W-21*360) is $244,580.00"/>
    <s v="Newton-1-21st Century classroom"/>
  </r>
  <r>
    <s v="Newton-21st Century classroom-Design"/>
    <n v="1"/>
    <s v="Design"/>
    <x v="8"/>
    <x v="0"/>
    <x v="37"/>
    <x v="41"/>
    <x v="165"/>
    <x v="440"/>
    <s v="2022/23"/>
    <m/>
    <x v="319"/>
    <n v="0"/>
    <n v="18400"/>
    <s v="981114A"/>
    <d v="2022-11-03T00:00:00"/>
    <s v="000000020706421"/>
    <n v="18400"/>
    <s v="03-121295"/>
    <m/>
    <s v="21.0"/>
    <s v="00036.0"/>
    <s v="91001"/>
    <s v="85000"/>
    <n v="6260"/>
    <n v="9241101"/>
    <n v="0.23"/>
    <s v="Architect - Modifications to Architect services for Newton 21st Century (Mod 6 R1 - modifications to the original scope &amp; structural engineering).  Addendum to PO2W-20*1210.  Change order #2. The total architect costs with the change orders (this PO &amp; PO2W-21*360) is $244,580.00"/>
    <s v="Newton-1-21st Century classroom"/>
  </r>
  <r>
    <s v="Newton-21st Century classroom-Design"/>
    <n v="1"/>
    <s v="Design"/>
    <x v="8"/>
    <x v="0"/>
    <x v="37"/>
    <x v="41"/>
    <x v="165"/>
    <x v="296"/>
    <s v="2022/23"/>
    <m/>
    <x v="319"/>
    <n v="0"/>
    <n v="1150"/>
    <s v="981950A"/>
    <d v="2022-11-28T00:00:00"/>
    <s v="000000020738352"/>
    <n v="1150"/>
    <s v="03-121295"/>
    <m/>
    <s v="21.0"/>
    <s v="00036.0"/>
    <s v="91001"/>
    <s v="85000"/>
    <n v="6260"/>
    <n v="9241101"/>
    <n v="1.4375000000000001E-2"/>
    <s v="Architect - Modifications to Architect services for Newton 21st Century (Mod 6 R1 - modifications to the original scope &amp; structural engineering).  Addendum to PO2W-20*1210.  Change order #2. The total architect costs with the change orders (this PO &amp; PO2W-21*360) is $244,580.00"/>
    <s v="Newton-1-21st Century classroom"/>
  </r>
  <r>
    <s v="Newton-21st Century classroom-Design"/>
    <n v="1"/>
    <s v="Design"/>
    <x v="8"/>
    <x v="0"/>
    <x v="37"/>
    <x v="41"/>
    <x v="165"/>
    <x v="425"/>
    <s v="2022/23"/>
    <m/>
    <x v="319"/>
    <n v="0"/>
    <n v="690"/>
    <s v="982360A"/>
    <d v="2023-01-10T00:00:00"/>
    <s v="000000020796322"/>
    <n v="690"/>
    <s v="03-121295"/>
    <m/>
    <s v="21.0"/>
    <s v="00036.0"/>
    <s v="91001"/>
    <s v="85000"/>
    <n v="6260"/>
    <n v="9241101"/>
    <n v="8.6250000000000007E-3"/>
    <s v="Architect - Modifications to Architect services for Newton 21st Century (Mod 6 R1 - modifications to the original scope &amp; structural engineering).  Addendum to PO2W-20*1210.  Change order #2. The total architect costs with the change orders (this PO &amp; PO2W-21*360) is $244,580.00"/>
    <s v="Newton-1-21st Century classroom"/>
  </r>
  <r>
    <s v="Newton-21st Century classroom-Design"/>
    <n v="1"/>
    <s v="Design"/>
    <x v="8"/>
    <x v="0"/>
    <x v="37"/>
    <x v="41"/>
    <x v="165"/>
    <x v="426"/>
    <s v="2022/23"/>
    <m/>
    <x v="319"/>
    <n v="0"/>
    <n v="115"/>
    <s v="982713A"/>
    <d v="2023-01-25T00:00:00"/>
    <s v="000000020822004"/>
    <n v="115"/>
    <s v="03-121295"/>
    <m/>
    <s v="21.0"/>
    <s v="00036.0"/>
    <s v="91001"/>
    <s v="85000"/>
    <n v="6260"/>
    <n v="9241101"/>
    <n v="1.4375E-3"/>
    <s v="Architect - Modifications to Architect services for Newton 21st Century (Mod 6 R1 - modifications to the original scope &amp; structural engineering).  Addendum to PO2W-20*1210.  Change order #2. The total architect costs with the change orders (this PO &amp; PO2W-21*360) is $244,580.00"/>
    <s v="Newton-1-21st Century classroom"/>
  </r>
  <r>
    <s v="Newton-21st Century classroom-Design"/>
    <n v="1"/>
    <s v="Design"/>
    <x v="8"/>
    <x v="0"/>
    <x v="37"/>
    <x v="41"/>
    <x v="165"/>
    <x v="443"/>
    <s v="2022/23"/>
    <s v="23-2644"/>
    <x v="319"/>
    <n v="0"/>
    <n v="345"/>
    <s v="983930A"/>
    <d v="2023-05-23T00:00:00"/>
    <s v="000000021027448"/>
    <n v="345"/>
    <s v="03-121295"/>
    <m/>
    <s v="21.0"/>
    <s v="00036.0"/>
    <s v="91001"/>
    <s v="85000"/>
    <n v="6260"/>
    <n v="9241101"/>
    <n v="4.3125000000000004E-3"/>
    <s v="Architect - Modifications to Architect services for Newton 21st Century (Mod 6 R1 - modifications to the original scope &amp; structural engineering).  Addendum to PO2W-20*1210.  Change order #2. The total architect costs with the change orders (this PO &amp; PO2W-21*360) is $244,580.00"/>
    <s v="Newton-1-21st Century classroom"/>
  </r>
  <r>
    <s v="Sparks MS-21st Century classroom-Design"/>
    <n v="2"/>
    <s v="Design"/>
    <x v="9"/>
    <x v="0"/>
    <x v="37"/>
    <x v="41"/>
    <x v="165"/>
    <x v="440"/>
    <s v="2022/23"/>
    <m/>
    <x v="319"/>
    <n v="0"/>
    <n v="2300"/>
    <n v="981575"/>
    <d v="2022-11-03T00:00:00"/>
    <s v="000000020706421"/>
    <n v="2300"/>
    <s v="03-121296"/>
    <m/>
    <s v="21.0"/>
    <s v="00036.0"/>
    <s v="91001"/>
    <s v="85000"/>
    <n v="6260"/>
    <n v="9301101"/>
    <n v="2.8750000000000001E-2"/>
    <s v="Architect - Modifications to Architect services for Sparks MS 21st Century (Mod 6 R1 - modifications to the original scope, structural &amp; civil engineering).  Addendum to PO2W-20*1211.  Change order #2. The total architect costs with the change orders (this PO &amp; PO2W-21*403) is $198,473.00"/>
    <s v="Sparks MS-2-21st Century classroom"/>
  </r>
  <r>
    <s v="Sparks MS-21st Century classroom-Design"/>
    <n v="2"/>
    <s v="Design"/>
    <x v="9"/>
    <x v="0"/>
    <x v="37"/>
    <x v="41"/>
    <x v="165"/>
    <x v="440"/>
    <s v="2022/23"/>
    <m/>
    <x v="319"/>
    <n v="0"/>
    <n v="18400"/>
    <s v="981114A"/>
    <d v="2022-11-03T00:00:00"/>
    <s v="000000020706421"/>
    <n v="18400"/>
    <s v="03-121296"/>
    <m/>
    <s v="21.0"/>
    <s v="00036.0"/>
    <s v="91001"/>
    <s v="85000"/>
    <n v="6260"/>
    <n v="9301101"/>
    <n v="0.23"/>
    <s v="Architect - Modifications to Architect services for Sparks MS 21st Century (Mod 6 R1 - modifications to the original scope, structural &amp; civil engineering).  Addendum to PO2W-20*1211.  Change order #2. The total architect costs with the change orders (this PO &amp; PO2W-21*403) is $198,473.00"/>
    <s v="Sparks MS-2-21st Century classroom"/>
  </r>
  <r>
    <s v="Sparks MS-21st Century classroom-Design"/>
    <n v="2"/>
    <s v="Design"/>
    <x v="9"/>
    <x v="0"/>
    <x v="37"/>
    <x v="41"/>
    <x v="165"/>
    <x v="296"/>
    <s v="2022/23"/>
    <m/>
    <x v="319"/>
    <n v="0"/>
    <n v="1150"/>
    <s v="981950A"/>
    <d v="2022-11-28T00:00:00"/>
    <s v="000000020738352"/>
    <n v="1150"/>
    <s v="03-121296"/>
    <m/>
    <s v="21.0"/>
    <s v="00036.0"/>
    <s v="91001"/>
    <s v="85000"/>
    <n v="6260"/>
    <n v="9301101"/>
    <n v="1.4375000000000001E-2"/>
    <s v="Architect - Modifications to Architect services for Sparks MS 21st Century (Mod 6 R1 - modifications to the original scope, structural &amp; civil engineering).  Addendum to PO2W-20*1211.  Change order #2. The total architect costs with the change orders (this PO &amp; PO2W-21*403) is $198,473.00"/>
    <s v="Sparks MS-2-21st Century classroom"/>
  </r>
  <r>
    <s v="Sparks MS-21st Century classroom-Design"/>
    <n v="2"/>
    <s v="Design"/>
    <x v="9"/>
    <x v="0"/>
    <x v="37"/>
    <x v="41"/>
    <x v="165"/>
    <x v="425"/>
    <s v="2022/23"/>
    <m/>
    <x v="319"/>
    <n v="0"/>
    <n v="690"/>
    <s v="982360A"/>
    <d v="2023-01-10T00:00:00"/>
    <s v="000000020796322"/>
    <n v="690"/>
    <s v="03-121296"/>
    <m/>
    <s v="21.0"/>
    <s v="00036.0"/>
    <s v="91001"/>
    <s v="85000"/>
    <n v="6260"/>
    <n v="9301101"/>
    <n v="8.6250000000000007E-3"/>
    <s v="Architect - Modifications to Architect services for Sparks MS 21st Century (Mod 6 R1 - modifications to the original scope, structural &amp; civil engineering).  Addendum to PO2W-20*1211.  Change order #2. The total architect costs with the change orders (this PO &amp; PO2W-21*403) is $198,473.00"/>
    <s v="Sparks MS-2-21st Century classroom"/>
  </r>
  <r>
    <s v="Sparks MS-21st Century classroom-Design"/>
    <n v="2"/>
    <s v="Design"/>
    <x v="9"/>
    <x v="0"/>
    <x v="37"/>
    <x v="41"/>
    <x v="165"/>
    <x v="426"/>
    <s v="2022/23"/>
    <m/>
    <x v="319"/>
    <n v="0"/>
    <n v="115"/>
    <s v="982713A"/>
    <d v="2023-01-25T00:00:00"/>
    <s v="000000020822004"/>
    <n v="115"/>
    <s v="03-121296"/>
    <m/>
    <s v="21.0"/>
    <s v="00036.0"/>
    <s v="91001"/>
    <s v="85000"/>
    <n v="6260"/>
    <n v="9301101"/>
    <n v="1.4375E-3"/>
    <s v="Architect - Modifications to Architect services for Sparks MS 21st Century (Mod 6 R1 - modifications to the original scope, structural &amp; civil engineering).  Addendum to PO2W-20*1211.  Change order #2. The total architect costs with the change orders (this PO &amp; PO2W-21*403) is $198,473.00"/>
    <s v="Sparks MS-2-21st Century classroom"/>
  </r>
  <r>
    <s v="Sparks MS-21st Century classroom-Design"/>
    <n v="2"/>
    <s v="Design"/>
    <x v="9"/>
    <x v="0"/>
    <x v="37"/>
    <x v="41"/>
    <x v="165"/>
    <x v="443"/>
    <s v="2022/23"/>
    <s v="23-2644"/>
    <x v="319"/>
    <n v="0"/>
    <n v="345"/>
    <s v="983930A"/>
    <d v="2023-05-23T00:00:00"/>
    <s v="000000021027448"/>
    <n v="345"/>
    <s v="03-121296"/>
    <m/>
    <s v="21.0"/>
    <s v="00036.0"/>
    <s v="91001"/>
    <s v="85000"/>
    <n v="6260"/>
    <n v="9301101"/>
    <n v="4.3125000000000004E-3"/>
    <s v="Architect - Modifications to Architect services for Sparks MS 21st Century (Mod 6 R1 - modifications to the original scope, structural &amp; civil engineering).  Addendum to PO2W-20*1211.  Change order #2. The total architect costs with the change orders (this PO &amp; PO2W-21*403) is $198,473.00"/>
    <s v="Sparks MS-2-21st Century classroom"/>
  </r>
  <r>
    <s v="Mesa Robles-21st Century classroom-Move Management"/>
    <n v="1"/>
    <s v="Move Management"/>
    <x v="5"/>
    <x v="0"/>
    <x v="38"/>
    <x v="42"/>
    <x v="166"/>
    <x v="444"/>
    <s v="2020/21"/>
    <m/>
    <x v="320"/>
    <n v="0"/>
    <n v="125.17"/>
    <s v="0CX00268"/>
    <d v="2021-02-22T00:00:00"/>
    <s v="000000020166211"/>
    <n v="125.17"/>
    <s v="03-120779"/>
    <m/>
    <s v="21.0"/>
    <s v="00036.0"/>
    <s v="91001"/>
    <s v="85000"/>
    <n v="5600"/>
    <n v="9221101"/>
    <n v="1"/>
    <s v="Rental of 1 container for Mesa Robles.  Monthly rental is $65.17 for the first month to include taxes, delivery and pick-up fees. After the intial month, the monthly rental rate is $85.00/month through December 2021.  "/>
    <s v="Mesa Robles-1-21st Century classroom"/>
  </r>
  <r>
    <s v="Mesa Robles-21st Century classroom-Move Management"/>
    <n v="1"/>
    <s v="Move Management"/>
    <x v="5"/>
    <x v="0"/>
    <x v="38"/>
    <x v="42"/>
    <x v="166"/>
    <x v="445"/>
    <s v="2020/21"/>
    <m/>
    <x v="320"/>
    <n v="1116.9000000000001"/>
    <n v="1116.9000000000001"/>
    <m/>
    <m/>
    <m/>
    <n v="0"/>
    <s v="03-120779"/>
    <m/>
    <s v="21.0"/>
    <s v="00036.0"/>
    <s v="91001"/>
    <s v="85000"/>
    <n v="5600"/>
    <n v="9221101"/>
    <n v="0"/>
    <s v="Rental of 1 container for Mesa Robles.  Monthly rental is $65.17 for the first month to include taxes, delivery and pick-up fees. After the intial month, the monthly rental rate is $85.00/month through December 2021.  Remaining balance in this PO."/>
    <s v="Mesa Robles-1-21st Century classroom"/>
  </r>
  <r>
    <s v="Mesa Robles-21st Century classroom-Move Management"/>
    <n v="1"/>
    <s v="Move Management"/>
    <x v="5"/>
    <x v="0"/>
    <x v="38"/>
    <x v="42"/>
    <x v="166"/>
    <x v="9"/>
    <s v="2020/21"/>
    <s v="21-4313"/>
    <x v="320"/>
    <n v="-1116.9000000000001"/>
    <n v="-1116.9000000000001"/>
    <m/>
    <m/>
    <m/>
    <n v="0"/>
    <s v="03-120779"/>
    <m/>
    <s v="21.0"/>
    <s v="00036.0"/>
    <s v="91001"/>
    <s v="85000"/>
    <n v="5600"/>
    <n v="9221101"/>
    <n v="0"/>
    <s v="Rental of 1 container for Mesa Robles.  Monthly rental is $65.17 for the first month to include taxes, delivery and pick-up fees. After the intial month, the monthly rental rate is $85.00/month through December 2021.  Close-out PO."/>
    <s v="Mesa Robles-1-21st Century classroom"/>
  </r>
  <r>
    <s v="District Office-Cost of Issuance-Issuance costs"/>
    <n v="0"/>
    <s v="Issuance costs"/>
    <x v="1"/>
    <x v="3"/>
    <x v="39"/>
    <x v="43"/>
    <x v="31"/>
    <x v="88"/>
    <s v="2017/18"/>
    <m/>
    <x v="38"/>
    <n v="0"/>
    <n v="115000"/>
    <m/>
    <m/>
    <m/>
    <n v="115000"/>
    <m/>
    <m/>
    <s v="21.0"/>
    <s v="00036.0"/>
    <s v="00000"/>
    <s v="91000"/>
    <n v="5800"/>
    <n v="9900000"/>
    <n v="1"/>
    <s v="Bond Counsel and Disclosure Counsel Fees (18-KT005).  Bond Issuance #1 ($70M)"/>
    <s v="District Office-0-Cost of Issuance"/>
  </r>
  <r>
    <s v="District Office-Cost of Issuance-Issuance costs"/>
    <n v="0"/>
    <s v="Issuance costs"/>
    <x v="1"/>
    <x v="3"/>
    <x v="39"/>
    <x v="43"/>
    <x v="32"/>
    <x v="89"/>
    <s v="2023/24"/>
    <m/>
    <x v="38"/>
    <n v="0"/>
    <n v="92000"/>
    <m/>
    <m/>
    <m/>
    <n v="92000"/>
    <m/>
    <m/>
    <s v="21.0"/>
    <s v="00036.0"/>
    <s v="00000"/>
    <s v="91000"/>
    <n v="5800"/>
    <n v="9851100"/>
    <n v="1"/>
    <s v="Bond Counsel and Disclosure Counsel Fees (JVA 24*762).  Bond issuance #2 ($78M)"/>
    <s v="District Office-0-Cost of Issuance"/>
  </r>
  <r>
    <s v="Grandview-21st Century classroom-Move Management"/>
    <n v="2"/>
    <s v="Move Management"/>
    <x v="6"/>
    <x v="0"/>
    <x v="40"/>
    <x v="42"/>
    <x v="167"/>
    <x v="21"/>
    <s v="2023/24"/>
    <m/>
    <x v="321"/>
    <n v="0"/>
    <n v="166.24"/>
    <s v="32910709-008"/>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2910709-009"/>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2910709-010"/>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2910709-011"/>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2910709-012"/>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2910709-013"/>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2910709-014"/>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2910709-015"/>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86.04"/>
    <s v="33904390-001"/>
    <d v="2023-12-18T00:00:00"/>
    <s v="000000021374460"/>
    <n v="186.04"/>
    <s v="03-121294"/>
    <m/>
    <s v="21.0"/>
    <s v="00036.0"/>
    <s v="91001"/>
    <s v="85000"/>
    <n v="5600"/>
    <n v="9121101"/>
    <n v="0.11175721459980295"/>
    <s v="Rental of 1 - 20' dry container at Grandview.  The monthly rental rate is $150.00/month. "/>
    <s v="Grandview-2-21st Century classroom"/>
  </r>
  <r>
    <s v="Grandview-21st Century classroom-Move Management"/>
    <n v="2"/>
    <s v="Move Management"/>
    <x v="6"/>
    <x v="0"/>
    <x v="40"/>
    <x v="42"/>
    <x v="167"/>
    <x v="21"/>
    <s v="2023/24"/>
    <m/>
    <x v="321"/>
    <n v="0"/>
    <n v="166.24"/>
    <s v="33904390-002"/>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166.24"/>
    <s v="33904390-003"/>
    <d v="2023-12-18T00:00:00"/>
    <s v="000000021374460"/>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21"/>
    <s v="2023/24"/>
    <m/>
    <x v="321"/>
    <n v="0"/>
    <n v="-350"/>
    <s v="90000201-010"/>
    <d v="2023-12-18T00:00:00"/>
    <s v="000000021374460"/>
    <n v="-350"/>
    <s v="03-121294"/>
    <m/>
    <s v="21.0"/>
    <s v="00036.0"/>
    <s v="91001"/>
    <s v="85000"/>
    <n v="5600"/>
    <n v="9121101"/>
    <n v="-0.21025061873753514"/>
    <s v="Rental of 1 - 20' dry container at Grandview.  The monthly rental rate is $150.00/month. Credit memo from vendor."/>
    <s v="Grandview-2-21st Century classroom"/>
  </r>
  <r>
    <s v="Grandview-21st Century classroom-Move Management"/>
    <n v="2"/>
    <s v="Move Management"/>
    <x v="6"/>
    <x v="0"/>
    <x v="40"/>
    <x v="42"/>
    <x v="167"/>
    <x v="236"/>
    <s v="2023/24"/>
    <m/>
    <x v="321"/>
    <n v="0"/>
    <n v="166.24"/>
    <s v="33904390-004"/>
    <d v="2023-12-19T00:00:00"/>
    <s v="000000021377398"/>
    <n v="166.24"/>
    <s v="03-121294"/>
    <m/>
    <s v="21.0"/>
    <s v="00036.0"/>
    <s v="91001"/>
    <s v="85000"/>
    <n v="5600"/>
    <n v="9121101"/>
    <n v="9.986303673979384E-2"/>
    <s v="Rental of 1 - 20' dry container at Grandview.  The monthly rental rate is $150.00/month. "/>
    <s v="Grandview-2-21st Century classroom"/>
  </r>
  <r>
    <s v="Grandview-21st Century classroom-Move Management"/>
    <n v="2"/>
    <s v="Move Management"/>
    <x v="6"/>
    <x v="0"/>
    <x v="40"/>
    <x v="42"/>
    <x v="167"/>
    <x v="446"/>
    <s v="2023/24"/>
    <m/>
    <x v="321"/>
    <n v="2986.3199999999997"/>
    <n v="2986.3199999999997"/>
    <m/>
    <m/>
    <m/>
    <n v="0"/>
    <s v="03-121294"/>
    <m/>
    <s v="21.0"/>
    <s v="00036.0"/>
    <s v="91001"/>
    <s v="85000"/>
    <n v="5600"/>
    <n v="9121101"/>
    <n v="0"/>
    <s v="Rental of 1 - 20' dry container at Grandview.  The monthly rental rate is $150.00/month. "/>
    <s v="Grandview-2-21st Century classroom"/>
  </r>
  <r>
    <s v="Grandview-21st Century classroom-Move Management"/>
    <n v="2"/>
    <s v="Move Management"/>
    <x v="6"/>
    <x v="0"/>
    <x v="40"/>
    <x v="42"/>
    <x v="167"/>
    <x v="447"/>
    <s v="2023/24"/>
    <s v="24-3613"/>
    <x v="321"/>
    <n v="-2986.32"/>
    <n v="-2986.32"/>
    <m/>
    <m/>
    <m/>
    <n v="0"/>
    <s v="03-121294"/>
    <m/>
    <s v="21.0"/>
    <s v="00036.0"/>
    <s v="91001"/>
    <s v="85000"/>
    <n v="5600"/>
    <n v="9121101"/>
    <n v="0"/>
    <s v="Rental of 1 - 20' dry container at Grandview.  The monthly rental rate is $150.00/month. Close-out PO."/>
    <s v="Grandview-2-21st Century classroom"/>
  </r>
  <r>
    <s v="District Office-21st Century classroom-Technology"/>
    <n v="0"/>
    <s v="Technology"/>
    <x v="1"/>
    <x v="0"/>
    <x v="41"/>
    <x v="44"/>
    <x v="168"/>
    <x v="10"/>
    <s v="2019/20"/>
    <s v="2-10194"/>
    <x v="322"/>
    <n v="0"/>
    <n v="198.23"/>
    <n v="8010077"/>
    <d v="2020-06-17T00:00:00"/>
    <s v="000000020106127"/>
    <n v="198.23"/>
    <m/>
    <m/>
    <s v="21.0"/>
    <s v="00036.0"/>
    <s v="91001"/>
    <s v="85000"/>
    <n v="4300"/>
    <n v="9851100"/>
    <n v="1"/>
    <s v="Hardware to install access point for classrooms-Shelf brackets, screws, and drill bits for District-wide use"/>
    <s v="District Office-0-21st Century classroom"/>
  </r>
  <r>
    <s v="Workman ES-21st Century classroom-Technology"/>
    <n v="2"/>
    <s v="Technology"/>
    <x v="3"/>
    <x v="0"/>
    <x v="42"/>
    <x v="45"/>
    <x v="169"/>
    <x v="272"/>
    <s v="2020/21"/>
    <m/>
    <x v="323"/>
    <n v="0"/>
    <n v="507.43"/>
    <n v="34750"/>
    <d v="2021-04-16T00:00:00"/>
    <s v="000000020181028"/>
    <n v="507.43"/>
    <s v="03-119881"/>
    <m/>
    <s v="21.0"/>
    <s v="00036.0"/>
    <s v="00002"/>
    <s v="81000"/>
    <n v="4300"/>
    <n v="9381101"/>
    <n v="0.24524544843818719"/>
    <s v="Equipment to repair &amp; replace security system at Workman ES"/>
    <s v="Workman ES-2-21st Century classroom"/>
  </r>
  <r>
    <s v="Workman ES-21st Century classroom-Technology"/>
    <n v="2"/>
    <s v="Technology"/>
    <x v="3"/>
    <x v="0"/>
    <x v="42"/>
    <x v="45"/>
    <x v="169"/>
    <x v="272"/>
    <s v="2020/21"/>
    <s v="21-3242"/>
    <x v="323"/>
    <n v="0"/>
    <n v="603.66"/>
    <n v="34750"/>
    <d v="2021-04-16T00:00:00"/>
    <s v="000000020181028"/>
    <n v="603.66"/>
    <s v="03-119881"/>
    <m/>
    <s v="21.0"/>
    <s v="00036.0"/>
    <s v="91001"/>
    <s v="85000"/>
    <n v="4400"/>
    <n v="9381101"/>
    <n v="0.29175426640954627"/>
    <s v="Equipment to repair &amp; replace security system at Workman ES"/>
    <s v="Workman ES-2-21st Century classroom"/>
  </r>
  <r>
    <s v="Workman ES-21st Century classroom-Technology"/>
    <n v="2"/>
    <s v="Technology"/>
    <x v="3"/>
    <x v="0"/>
    <x v="42"/>
    <x v="45"/>
    <x v="169"/>
    <x v="98"/>
    <s v="2021/22"/>
    <s v="21-3242"/>
    <x v="323"/>
    <n v="0"/>
    <n v="957.98"/>
    <n v="35917"/>
    <d v="2022-06-03T00:00:00"/>
    <s v="000000020516592"/>
    <n v="957.98"/>
    <s v="03-119881"/>
    <m/>
    <s v="21.0"/>
    <s v="00036.0"/>
    <s v="00002"/>
    <s v="81000"/>
    <n v="4300"/>
    <n v="9381101"/>
    <n v="0.46300028515226643"/>
    <s v="Equipment to repair &amp; replace security system at Workman ES"/>
    <s v="Workman ES-2-21st Century classroom"/>
  </r>
  <r>
    <s v="Cedarlane-21st Century classroom-Contractor"/>
    <n v="1"/>
    <s v="Contractor"/>
    <x v="4"/>
    <x v="0"/>
    <x v="42"/>
    <x v="20"/>
    <x v="170"/>
    <x v="448"/>
    <s v="2021/22"/>
    <s v="22-2317"/>
    <x v="324"/>
    <n v="0"/>
    <n v="163.5"/>
    <n v="35255"/>
    <d v="2021-10-21T00:00:00"/>
    <s v="000000020304825"/>
    <n v="163.5"/>
    <s v="03-120780"/>
    <m/>
    <s v="21.0"/>
    <s v="00036.0"/>
    <s v="91001"/>
    <s v="85000"/>
    <n v="5800"/>
    <n v="9051101"/>
    <n v="5.3003533568904596E-2"/>
    <s v="Walked and reviewed site for the wireless door contacts installation at Cedarlane. Repair damage caused by bond work."/>
    <s v="Cedarlane-1-21st Century classroom"/>
  </r>
  <r>
    <s v="Cedarlane-21st Century classroom-Contractor"/>
    <n v="1"/>
    <s v="Contractor"/>
    <x v="4"/>
    <x v="0"/>
    <x v="42"/>
    <x v="20"/>
    <x v="170"/>
    <x v="448"/>
    <s v="2021/22"/>
    <s v="22-2317"/>
    <x v="324"/>
    <n v="0"/>
    <n v="2169.1"/>
    <n v="35275"/>
    <d v="2021-10-21T00:00:00"/>
    <s v="000000020304825"/>
    <n v="2169.1"/>
    <s v="03-120780"/>
    <m/>
    <s v="21.0"/>
    <s v="00036.0"/>
    <s v="91001"/>
    <s v="85000"/>
    <n v="5800"/>
    <n v="9051101"/>
    <n v="0.70318021201413428"/>
    <s v="Troubleshot intercom system, was unable to hear bell system at Cedarlane. Repair damage caused by bond work."/>
    <s v="Cedarlane-1-21st Century classroom"/>
  </r>
  <r>
    <s v="Los Altos ES-21st Century classroom-Contractor"/>
    <n v="2"/>
    <s v="Contractor"/>
    <x v="2"/>
    <x v="0"/>
    <x v="42"/>
    <x v="20"/>
    <x v="170"/>
    <x v="448"/>
    <s v="2021/22"/>
    <s v="22-2317"/>
    <x v="324"/>
    <n v="0"/>
    <n v="130.80000000000001"/>
    <n v="35256"/>
    <d v="2021-10-21T00:00:00"/>
    <s v="000000020304825"/>
    <n v="130.80000000000001"/>
    <s v="03-119947"/>
    <m/>
    <s v="21.0"/>
    <s v="00036.0"/>
    <s v="91001"/>
    <s v="85000"/>
    <n v="5800"/>
    <n v="9191101"/>
    <n v="4.2402826855123678E-2"/>
    <s v="Walked and reviewed site for the wireless door contacts installation at Los Altos ES. Repair damage caused by bond work."/>
    <s v="Los Altos ES-2-21st Century classroom"/>
  </r>
  <r>
    <s v="Mesa Robles-21st Century classroom-Contractor"/>
    <n v="1"/>
    <s v="Contractor"/>
    <x v="5"/>
    <x v="0"/>
    <x v="42"/>
    <x v="20"/>
    <x v="170"/>
    <x v="448"/>
    <s v="2021/22"/>
    <s v="22-2317"/>
    <x v="324"/>
    <n v="0"/>
    <n v="479.6"/>
    <n v="35253"/>
    <d v="2021-10-21T00:00:00"/>
    <s v="000000020304825"/>
    <n v="479.6"/>
    <s v="03-120779"/>
    <m/>
    <s v="21.0"/>
    <s v="00036.0"/>
    <s v="91001"/>
    <s v="85000"/>
    <n v="5800"/>
    <n v="9221101"/>
    <n v="0.15547703180212016"/>
    <s v="Walked and reviewed site for the wireless door contacts installation at Mesa Robles. Repair damage caused by bond work."/>
    <s v="Mesa Robles-1-21st Century classroom"/>
  </r>
  <r>
    <s v="Nelson-21st Century classroom-Contractor"/>
    <n v="1"/>
    <s v="Contractor"/>
    <x v="0"/>
    <x v="0"/>
    <x v="42"/>
    <x v="20"/>
    <x v="170"/>
    <x v="448"/>
    <s v="2021/22"/>
    <s v="22-2317"/>
    <x v="324"/>
    <n v="0"/>
    <n v="141.69999999999999"/>
    <n v="35254"/>
    <d v="2021-10-21T00:00:00"/>
    <s v="000000020304825"/>
    <n v="141.69999999999999"/>
    <s v="03-119946"/>
    <m/>
    <s v="21.0"/>
    <s v="00036.0"/>
    <s v="91001"/>
    <s v="85000"/>
    <n v="5800"/>
    <n v="9231101"/>
    <n v="4.5936395759717315E-2"/>
    <s v="Walked and reviewed site for the wireless door contacts installation at Nelson. Repair damage caused by bond work."/>
    <s v="Nelson-1-21st Century classroom"/>
  </r>
  <r>
    <s v="Cedarlane-21st Century classroom-Technology"/>
    <n v="1"/>
    <s v="Technology"/>
    <x v="4"/>
    <x v="0"/>
    <x v="42"/>
    <x v="45"/>
    <x v="171"/>
    <x v="449"/>
    <s v="2020/21"/>
    <s v="21-5992"/>
    <x v="325"/>
    <n v="0"/>
    <n v="2660.68"/>
    <n v="34985"/>
    <d v="2021-06-07T00:00:00"/>
    <s v="000000020195370"/>
    <n v="2660.68"/>
    <s v="03-120780"/>
    <m/>
    <s v="21.0"/>
    <s v="00036.0"/>
    <s v="00002"/>
    <s v="81000"/>
    <n v="4300"/>
    <n v="9051101"/>
    <n v="0.31865652336376959"/>
    <s v="Equipment to repair &amp; replace security system at Cedarlane"/>
    <s v="Cedarlane-1-21st Century classroom"/>
  </r>
  <r>
    <s v="Cedarlane-21st Century classroom-Technology"/>
    <n v="1"/>
    <s v="Technology"/>
    <x v="4"/>
    <x v="0"/>
    <x v="42"/>
    <x v="45"/>
    <x v="171"/>
    <x v="449"/>
    <s v="2020/21"/>
    <s v="21-5992"/>
    <x v="325"/>
    <n v="0"/>
    <n v="558.94000000000005"/>
    <n v="34985"/>
    <d v="2021-06-07T00:00:00"/>
    <s v="000000020195370"/>
    <n v="558.94000000000005"/>
    <s v="03-120780"/>
    <m/>
    <s v="21.0"/>
    <s v="00036.0"/>
    <s v="91001"/>
    <s v="85000"/>
    <n v="4400"/>
    <n v="9051101"/>
    <n v="6.6941487577967071E-2"/>
    <s v="Equipment to repair &amp; replace security system at Cedarlane"/>
    <s v="Cedarlane-1-21st Century classroom"/>
  </r>
  <r>
    <s v="Los Altos ES-21st Century classroom-Technology"/>
    <n v="2"/>
    <s v="Technology"/>
    <x v="2"/>
    <x v="0"/>
    <x v="42"/>
    <x v="45"/>
    <x v="171"/>
    <x v="449"/>
    <s v="2020/21"/>
    <s v="21-5994"/>
    <x v="325"/>
    <n v="0"/>
    <n v="1971.64"/>
    <n v="34985"/>
    <d v="2021-06-07T00:00:00"/>
    <s v="000000020195370"/>
    <n v="1971.64"/>
    <s v="03-119947"/>
    <m/>
    <s v="21.0"/>
    <s v="00036.0"/>
    <s v="00002"/>
    <s v="81000"/>
    <n v="4300"/>
    <n v="9191101"/>
    <n v="0.23613360032959346"/>
    <s v="Equipment to repair &amp; replace security system at Los Altos ES"/>
    <s v="Los Altos ES-2-21st Century classroom"/>
  </r>
  <r>
    <s v="Los Altos ES-21st Century classroom-Technology"/>
    <n v="2"/>
    <s v="Technology"/>
    <x v="2"/>
    <x v="0"/>
    <x v="42"/>
    <x v="45"/>
    <x v="171"/>
    <x v="449"/>
    <s v="2020/21"/>
    <s v="21-5994"/>
    <x v="325"/>
    <n v="0"/>
    <n v="558.94000000000005"/>
    <n v="34985"/>
    <d v="2021-06-07T00:00:00"/>
    <s v="000000020195370"/>
    <n v="558.94000000000005"/>
    <s v="03-119947"/>
    <m/>
    <s v="21.0"/>
    <s v="00036.0"/>
    <s v="91001"/>
    <s v="85000"/>
    <n v="4400"/>
    <n v="9191101"/>
    <n v="6.6941487577967071E-2"/>
    <s v="Equipment to repair &amp; replace security system at Los Altos ES"/>
    <s v="Los Altos ES-2-21st Century classroom"/>
  </r>
  <r>
    <s v="Nelson-21st Century classroom-Technology"/>
    <n v="1"/>
    <s v="Technology"/>
    <x v="0"/>
    <x v="0"/>
    <x v="42"/>
    <x v="45"/>
    <x v="171"/>
    <x v="449"/>
    <s v="2020/21"/>
    <s v="21-5995"/>
    <x v="325"/>
    <n v="0"/>
    <n v="2040.54"/>
    <n v="34985"/>
    <d v="2021-06-07T00:00:00"/>
    <s v="000000020195370"/>
    <n v="2040.54"/>
    <s v="03-119946"/>
    <m/>
    <s v="21.0"/>
    <s v="00036.0"/>
    <s v="00002"/>
    <s v="81000"/>
    <n v="4300"/>
    <n v="9231101"/>
    <n v="0.24438541357273572"/>
    <s v="Equipment to repair &amp; replace security system at Nelson "/>
    <s v="Nelson-1-21st Century classroom"/>
  </r>
  <r>
    <s v="Nelson-21st Century classroom-Technology"/>
    <n v="1"/>
    <s v="Technology"/>
    <x v="0"/>
    <x v="0"/>
    <x v="42"/>
    <x v="45"/>
    <x v="171"/>
    <x v="449"/>
    <s v="2020/21"/>
    <s v="21-5995"/>
    <x v="325"/>
    <n v="0"/>
    <n v="558.94000000000005"/>
    <n v="34985"/>
    <d v="2021-06-07T00:00:00"/>
    <s v="000000020195370"/>
    <n v="558.94000000000005"/>
    <s v="03-119946"/>
    <m/>
    <s v="21.0"/>
    <s v="00036.0"/>
    <s v="91001"/>
    <s v="85000"/>
    <n v="4400"/>
    <n v="9231101"/>
    <n v="6.6941487577967071E-2"/>
    <s v="Equipment to repair &amp; replace security system at Nelson "/>
    <s v="Nelson-1-21st Century classroom"/>
  </r>
  <r>
    <s v="Mesa Robles-21st Century classroom-Technology"/>
    <n v="1"/>
    <s v="Technology"/>
    <x v="5"/>
    <x v="0"/>
    <x v="42"/>
    <x v="45"/>
    <x v="172"/>
    <x v="449"/>
    <s v="2020/21"/>
    <s v="21-6038"/>
    <x v="326"/>
    <n v="0"/>
    <n v="2867.39"/>
    <n v="34986"/>
    <d v="2021-06-07T00:00:00"/>
    <s v="000000020195370"/>
    <n v="2867.39"/>
    <s v="03-120779"/>
    <m/>
    <s v="21.0"/>
    <s v="00036.0"/>
    <s v="00002"/>
    <s v="81000"/>
    <n v="4300"/>
    <n v="9221101"/>
    <n v="0.83686918656404952"/>
    <s v="Equipment to repair &amp; replace security system at Mesa Robles"/>
    <s v="Mesa Robles-1-21st Century classroom"/>
  </r>
  <r>
    <s v="Mesa Robles-21st Century classroom-Technology"/>
    <n v="1"/>
    <s v="Technology"/>
    <x v="5"/>
    <x v="0"/>
    <x v="42"/>
    <x v="45"/>
    <x v="172"/>
    <x v="449"/>
    <s v="2020/21"/>
    <s v="21-6038"/>
    <x v="326"/>
    <n v="0"/>
    <n v="558.94000000000005"/>
    <n v="34986"/>
    <d v="2021-06-07T00:00:00"/>
    <s v="000000020195370"/>
    <n v="558.94000000000005"/>
    <s v="03-120779"/>
    <m/>
    <s v="21.0"/>
    <s v="00036.0"/>
    <s v="91001"/>
    <s v="85000"/>
    <n v="4400"/>
    <n v="9221101"/>
    <n v="0.16313081343595043"/>
    <s v="Equipment to repair &amp; replace security system at Mesa Robles"/>
    <s v="Mesa Robles-1-21st Century classroom"/>
  </r>
  <r>
    <s v="Nelson-21st Century classroom-Contractor"/>
    <n v="1"/>
    <s v="Contractor"/>
    <x v="0"/>
    <x v="0"/>
    <x v="43"/>
    <x v="20"/>
    <x v="141"/>
    <x v="434"/>
    <s v="2019/20"/>
    <s v="2-7494"/>
    <x v="327"/>
    <n v="0"/>
    <n v="12975"/>
    <s v="2019-032A"/>
    <d v="2020-04-02T00:00:00"/>
    <s v="000000020086380"/>
    <n v="12975"/>
    <s v="03-119946"/>
    <m/>
    <s v="21.0"/>
    <s v="00036.0"/>
    <s v="91001"/>
    <s v="85000"/>
    <n v="6250"/>
    <n v="9231101"/>
    <n v="1"/>
    <s v="Interior demolition and haul of flooring, ceiling, casework, tack board, and electrical data for Nelson room #C1.  "/>
    <s v="Nelson-1-21st Century classroom"/>
  </r>
  <r>
    <s v="Los Altos ES-21st Century classroom-Contractor"/>
    <n v="2"/>
    <s v="Contractor"/>
    <x v="2"/>
    <x v="0"/>
    <x v="43"/>
    <x v="46"/>
    <x v="9"/>
    <x v="450"/>
    <s v="2019/20"/>
    <s v="2-10679"/>
    <x v="328"/>
    <n v="0"/>
    <n v="18000"/>
    <s v="2019-032A-8"/>
    <d v="2020-08-18T00:00:00"/>
    <s v="000000020120080"/>
    <n v="18000"/>
    <s v="03-119947"/>
    <m/>
    <s v="21.0"/>
    <s v="00036.0"/>
    <s v="91001"/>
    <s v="85000"/>
    <n v="6250"/>
    <n v="9191101"/>
    <n v="1"/>
    <s v="Asbestos abatement of floor tile at Los Altos ES classroom B3, C1, and work room between C1 &amp; C2.  Demolish and haul off casework."/>
    <s v="Los Altos ES-2-21st Century classroom"/>
  </r>
  <r>
    <s v="Workman ES-21st Century classroom-Contractor"/>
    <n v="2"/>
    <s v="Contractor"/>
    <x v="3"/>
    <x v="0"/>
    <x v="43"/>
    <x v="46"/>
    <x v="173"/>
    <x v="450"/>
    <s v="2019/20"/>
    <s v="21-399"/>
    <x v="329"/>
    <n v="0"/>
    <n v="32000"/>
    <s v="2019-032A-7"/>
    <d v="2020-08-18T00:00:00"/>
    <s v="000000020120080"/>
    <n v="32000"/>
    <s v="03-119881"/>
    <m/>
    <s v="21.0"/>
    <s v="00036.0"/>
    <s v="91001"/>
    <s v="85000"/>
    <n v="6250"/>
    <n v="9381101"/>
    <n v="1"/>
    <s v="Asbestos abatement of Workman ES floor tile in classroom #5,6,7, &amp; 12.  Demolish and haul off casework."/>
    <s v="Workman ES-2-21st Century classroom"/>
  </r>
  <r>
    <s v="Nelson-21st Century classroom-Contractor"/>
    <n v="1"/>
    <s v="Contractor"/>
    <x v="0"/>
    <x v="0"/>
    <x v="43"/>
    <x v="46"/>
    <x v="173"/>
    <x v="7"/>
    <s v="2020/21"/>
    <s v="21-398"/>
    <x v="330"/>
    <n v="0"/>
    <n v="27860"/>
    <s v="2019-032A-11"/>
    <d v="2020-10-13T00:00:00"/>
    <s v="000000020134080"/>
    <n v="27860"/>
    <s v="03-119946"/>
    <m/>
    <s v="21.0"/>
    <s v="00036.0"/>
    <s v="91001"/>
    <s v="85000"/>
    <n v="6250"/>
    <n v="9231101"/>
    <n v="1"/>
    <s v="Asbestos abatement of Nelson floor tile in classroom A1, B1, B3, &amp; mastic under cabinets in classroom B2 &amp; B4.  Demolish and haul off casework."/>
    <s v="Nelson-1-21st Century classroom"/>
  </r>
  <r>
    <s v="Los Altos ES-21st Century classroom-Contractor"/>
    <n v="2"/>
    <s v="Contractor"/>
    <x v="2"/>
    <x v="0"/>
    <x v="43"/>
    <x v="46"/>
    <x v="173"/>
    <x v="7"/>
    <s v="2020/21"/>
    <s v="21-397"/>
    <x v="331"/>
    <n v="0"/>
    <n v="32000"/>
    <s v="2019-032A-10"/>
    <d v="2020-10-13T00:00:00"/>
    <s v="000000020134080"/>
    <n v="32000"/>
    <s v="03-119947"/>
    <m/>
    <s v="21.0"/>
    <s v="00036.0"/>
    <s v="91001"/>
    <s v="85000"/>
    <n v="6250"/>
    <n v="9191101"/>
    <n v="1"/>
    <s v="Asbestos abatement of Los Altos ES floor tile in classroom E2, E3, E4, &amp; F4.  Demolish and haul off casework."/>
    <s v="Los Altos ES-2-21st Century classroom"/>
  </r>
  <r>
    <s v="California-21st Century classroom-Contractor"/>
    <n v="3"/>
    <s v="Contractor"/>
    <x v="15"/>
    <x v="0"/>
    <x v="43"/>
    <x v="47"/>
    <x v="174"/>
    <x v="451"/>
    <s v="2020/21"/>
    <s v="21-1882"/>
    <x v="332"/>
    <n v="0"/>
    <n v="40000"/>
    <s v="2020-089A"/>
    <d v="2021-04-23T00:00:00"/>
    <s v="000000020182905"/>
    <n v="40000"/>
    <s v="03-123989"/>
    <m/>
    <s v="21.0"/>
    <s v="00036.0"/>
    <s v="91001"/>
    <s v="85000"/>
    <n v="6250"/>
    <n v="9041101"/>
    <n v="1"/>
    <s v="Demo of ceiling tiles in 16 classrooms at California"/>
    <s v="California-3-21st Century classroom"/>
  </r>
  <r>
    <s v="Workman ES-21st Century classroom-Contractor"/>
    <n v="2"/>
    <s v="Contractor"/>
    <x v="3"/>
    <x v="0"/>
    <x v="43"/>
    <x v="36"/>
    <x v="175"/>
    <x v="201"/>
    <s v="2020/21"/>
    <s v="21-2008"/>
    <x v="333"/>
    <n v="0"/>
    <n v="4250"/>
    <s v="2020-093A"/>
    <d v="2021-03-24T00:00:00"/>
    <s v="000000020174720"/>
    <n v="4250"/>
    <s v="03-119881"/>
    <m/>
    <s v="21.0"/>
    <s v="00036.0"/>
    <s v="91001"/>
    <s v="85000"/>
    <n v="6250"/>
    <n v="9381101"/>
    <n v="1"/>
    <s v="Asbestos abatement of flooring at Workman ES for the staff bathroom "/>
    <s v="Workman ES-2-21st Century classroom"/>
  </r>
  <r>
    <s v="Del Valle-21st Century classroom-Contractor"/>
    <n v="7"/>
    <s v="Contractor"/>
    <x v="28"/>
    <x v="0"/>
    <x v="43"/>
    <x v="47"/>
    <x v="174"/>
    <x v="109"/>
    <s v="2020/21"/>
    <s v="21-1830"/>
    <x v="334"/>
    <n v="0"/>
    <n v="42500"/>
    <s v="2020-086AD"/>
    <d v="2020-11-30T00:00:00"/>
    <s v="000000020145591"/>
    <n v="42500"/>
    <m/>
    <m/>
    <s v="21.0"/>
    <s v="00036.0"/>
    <s v="91001"/>
    <s v="85000"/>
    <n v="6250"/>
    <n v="9061101"/>
    <n v="1"/>
    <s v="Demo of ceiling tiles in 17 classrooms at Del Valle"/>
    <s v="Del Valle-7-21st Century classroom"/>
  </r>
  <r>
    <s v="Sparks ES-21st Century classroom-Contractor"/>
    <n v="7"/>
    <s v="Contractor"/>
    <x v="24"/>
    <x v="0"/>
    <x v="43"/>
    <x v="47"/>
    <x v="174"/>
    <x v="7"/>
    <s v="2020/21"/>
    <s v="21-1828"/>
    <x v="335"/>
    <n v="0"/>
    <n v="40000"/>
    <s v="2020-085AD"/>
    <d v="2020-10-13T00:00:00"/>
    <s v="000000020134080"/>
    <n v="40000"/>
    <s v="03-124783"/>
    <m/>
    <s v="21.0"/>
    <s v="00036.0"/>
    <s v="91001"/>
    <s v="85000"/>
    <n v="6250"/>
    <n v="9291101"/>
    <n v="1"/>
    <s v="Demo of ceiling tiles in 17 classrooms at Sparks ES"/>
    <s v="Sparks ES-7-21st Century classroom"/>
  </r>
  <r>
    <s v="Los Altos ES-21st Century classroom-Contractor"/>
    <n v="2"/>
    <s v="Contractor"/>
    <x v="2"/>
    <x v="0"/>
    <x v="43"/>
    <x v="47"/>
    <x v="176"/>
    <x v="452"/>
    <s v="2020/21"/>
    <s v="21-2378"/>
    <x v="336"/>
    <n v="0"/>
    <n v="45000"/>
    <s v="2020-096D"/>
    <d v="2020-11-20T00:00:00"/>
    <s v="000000020144493"/>
    <n v="45000"/>
    <s v="03-119947"/>
    <m/>
    <s v="21.0"/>
    <s v="00036.0"/>
    <s v="91001"/>
    <s v="85000"/>
    <n v="6250"/>
    <n v="9191101"/>
    <n v="0.38297872340425532"/>
    <s v="Demo of ceiling tiles in 18 classrooms at Los Altos ES"/>
    <s v="Los Altos ES-2-21st Century classroom"/>
  </r>
  <r>
    <s v="Nelson-21st Century classroom-Contractor"/>
    <n v="1"/>
    <s v="Contractor"/>
    <x v="0"/>
    <x v="0"/>
    <x v="43"/>
    <x v="47"/>
    <x v="176"/>
    <x v="452"/>
    <s v="2020/21"/>
    <s v="21-2378"/>
    <x v="336"/>
    <n v="0"/>
    <n v="45000"/>
    <s v="2020-097D"/>
    <d v="2020-11-20T00:00:00"/>
    <s v="000000020144493"/>
    <n v="45000"/>
    <s v="03-119946"/>
    <m/>
    <s v="21.0"/>
    <s v="00036.0"/>
    <s v="91001"/>
    <s v="85000"/>
    <n v="6250"/>
    <n v="9231101"/>
    <n v="0.38297872340425532"/>
    <s v="Demo of ceiling tiles in 18 classrooms at Nelson"/>
    <s v="Nelson-1-21st Century classroom"/>
  </r>
  <r>
    <s v="Workman ES-21st Century classroom-Contractor"/>
    <n v="2"/>
    <s v="Contractor"/>
    <x v="3"/>
    <x v="0"/>
    <x v="43"/>
    <x v="47"/>
    <x v="176"/>
    <x v="452"/>
    <s v="2020/21"/>
    <s v="21-2378"/>
    <x v="336"/>
    <n v="0"/>
    <n v="27500"/>
    <s v="2020-093A-2"/>
    <d v="2020-11-20T00:00:00"/>
    <s v="000000020144493"/>
    <n v="27500"/>
    <s v="03-119881"/>
    <m/>
    <s v="21.0"/>
    <s v="00036.0"/>
    <s v="91001"/>
    <s v="85000"/>
    <n v="6250"/>
    <n v="9381101"/>
    <n v="0.23404255319148937"/>
    <s v="Demo of ceiling tiles in 11 classrooms at Workman ES"/>
    <s v="Workman ES-2-21st Century classroom"/>
  </r>
  <r>
    <s v="Grazide-21st Century classroom-Contractor"/>
    <n v="3"/>
    <s v="Contractor"/>
    <x v="16"/>
    <x v="0"/>
    <x v="43"/>
    <x v="47"/>
    <x v="104"/>
    <x v="201"/>
    <s v="2020/21"/>
    <s v="21-3656"/>
    <x v="337"/>
    <n v="0"/>
    <n v="37500"/>
    <s v="2021-006D"/>
    <d v="2021-03-24T00:00:00"/>
    <s v="000000020174720"/>
    <n v="37500"/>
    <s v="03-124133"/>
    <m/>
    <s v="21.0"/>
    <s v="00036.0"/>
    <s v="91001"/>
    <s v="85000"/>
    <n v="6250"/>
    <n v="9131101"/>
    <n v="0.38461538461538464"/>
    <s v="Demo of ceiling tiles in 15 classrooms at Grazide"/>
    <s v="Grazide-3-21st Century classroom"/>
  </r>
  <r>
    <s v="Los Molinos-21st Century classroom-Contractor"/>
    <n v="4"/>
    <s v="Contractor"/>
    <x v="7"/>
    <x v="0"/>
    <x v="43"/>
    <x v="47"/>
    <x v="104"/>
    <x v="201"/>
    <s v="2020/21"/>
    <s v="21-3656"/>
    <x v="337"/>
    <n v="0"/>
    <n v="37500"/>
    <s v="2021-006D"/>
    <d v="2021-03-24T00:00:00"/>
    <s v="000000020174720"/>
    <n v="37500"/>
    <s v="03-124134"/>
    <m/>
    <s v="21.0"/>
    <s v="00036.0"/>
    <s v="91001"/>
    <s v="85000"/>
    <n v="6250"/>
    <n v="9201101"/>
    <n v="0.38461538461538464"/>
    <s v="Demo of ceiling tiles in 15 classrooms at Los Molinos"/>
    <s v="Los Molinos-4-21st Century classroom"/>
  </r>
  <r>
    <s v="Sunset-21st Century classroom-Contractor"/>
    <n v="4"/>
    <s v="Contractor"/>
    <x v="32"/>
    <x v="0"/>
    <x v="43"/>
    <x v="47"/>
    <x v="104"/>
    <x v="201"/>
    <s v="2020/21"/>
    <s v="21-3656"/>
    <x v="337"/>
    <n v="0"/>
    <n v="22500"/>
    <s v="2021-006D"/>
    <d v="2021-03-24T00:00:00"/>
    <s v="000000020174720"/>
    <n v="22500"/>
    <m/>
    <m/>
    <s v="21.0"/>
    <s v="00036.0"/>
    <s v="91001"/>
    <s v="85000"/>
    <n v="6250"/>
    <n v="9311101"/>
    <n v="0.23076923076923078"/>
    <s v="Demo of ceiling tiles in 9 classrooms at Sunset"/>
    <s v="Sunset-4-21st Century classroom"/>
  </r>
  <r>
    <s v="Baldwin-21st Century classroom-Contractor"/>
    <n v="3"/>
    <s v="Contractor"/>
    <x v="14"/>
    <x v="0"/>
    <x v="43"/>
    <x v="47"/>
    <x v="177"/>
    <x v="451"/>
    <s v="2020/21"/>
    <s v="21-4688"/>
    <x v="338"/>
    <n v="0"/>
    <n v="50000"/>
    <s v="2021-022D"/>
    <d v="2021-04-23T00:00:00"/>
    <s v="000000020182905"/>
    <n v="50000"/>
    <s v="03-123988"/>
    <m/>
    <s v="21.0"/>
    <s v="00036.0"/>
    <s v="91001"/>
    <s v="85000"/>
    <n v="6250"/>
    <n v="9021101"/>
    <n v="0.38461538461538464"/>
    <s v="Demo of ceiling tiles in 20 classrooms at Baldwin"/>
    <s v="Baldwin-3-21st Century classroom"/>
  </r>
  <r>
    <s v="Palm-21st Century classroom-Contractor"/>
    <n v="6"/>
    <s v="Contractor"/>
    <x v="21"/>
    <x v="0"/>
    <x v="43"/>
    <x v="47"/>
    <x v="177"/>
    <x v="451"/>
    <s v="2020/21"/>
    <s v="21-4688"/>
    <x v="338"/>
    <n v="0"/>
    <n v="40000"/>
    <s v="2021-022D"/>
    <d v="2021-04-23T00:00:00"/>
    <s v="000000020182905"/>
    <n v="40000"/>
    <s v="03-124706"/>
    <m/>
    <s v="21.0"/>
    <s v="00036.0"/>
    <s v="91001"/>
    <s v="85000"/>
    <n v="6250"/>
    <n v="9261101"/>
    <n v="0.30769230769230771"/>
    <s v="Demo of ceiling tiles in 16 classrooms at Palm"/>
    <s v="Palm-6-21st Century classroom"/>
  </r>
  <r>
    <s v="Wing Lane-21st Century classroom-Contractor"/>
    <n v="9"/>
    <s v="Contractor"/>
    <x v="22"/>
    <x v="0"/>
    <x v="43"/>
    <x v="47"/>
    <x v="177"/>
    <x v="451"/>
    <s v="2020/21"/>
    <s v="21-4688"/>
    <x v="338"/>
    <n v="0"/>
    <n v="40000"/>
    <s v="2021-022D"/>
    <d v="2021-04-23T00:00:00"/>
    <s v="000000020182905"/>
    <n v="40000"/>
    <s v="03-124792"/>
    <m/>
    <s v="21.0"/>
    <s v="00036.0"/>
    <s v="91001"/>
    <s v="85000"/>
    <n v="6250"/>
    <n v="9371101"/>
    <n v="0.30769230769230771"/>
    <s v="Demo of ceiling tiles in 16 classrooms at Wing Lane"/>
    <s v="Wing Lane-9-21st Century classroom"/>
  </r>
  <r>
    <s v="Kwis-21st Century classroom-Contractor"/>
    <n v="7"/>
    <s v="Contractor"/>
    <x v="17"/>
    <x v="0"/>
    <x v="43"/>
    <x v="47"/>
    <x v="178"/>
    <x v="203"/>
    <s v="2020/21"/>
    <s v="21-5873"/>
    <x v="339"/>
    <n v="0"/>
    <n v="42500"/>
    <s v="2021-044D"/>
    <d v="2021-05-26T00:00:00"/>
    <s v="000000020192522"/>
    <n v="42500"/>
    <s v="03-124564"/>
    <m/>
    <s v="21.0"/>
    <s v="00036.0"/>
    <s v="91001"/>
    <s v="85000"/>
    <n v="6250"/>
    <n v="9161101"/>
    <n v="0.51515151515151514"/>
    <s v="Demo of ceiling tiles in 17 classrooms at Kwis"/>
    <s v="Kwis-7-21st Century classroom"/>
  </r>
  <r>
    <s v="Los Robles-21st Century classroom-Contractor"/>
    <n v="9"/>
    <s v="Contractor"/>
    <x v="29"/>
    <x v="0"/>
    <x v="43"/>
    <x v="47"/>
    <x v="178"/>
    <x v="203"/>
    <s v="2020/21"/>
    <s v="21-5873"/>
    <x v="339"/>
    <n v="0"/>
    <n v="40000"/>
    <s v="2021-044D"/>
    <d v="2021-05-26T00:00:00"/>
    <s v="000000020192522"/>
    <n v="40000"/>
    <m/>
    <m/>
    <s v="21.0"/>
    <s v="00036.0"/>
    <s v="91001"/>
    <s v="85000"/>
    <n v="6250"/>
    <n v="9211101"/>
    <n v="0.48484848484848486"/>
    <s v="Demo of ceiling tiles in 16 classrooms at Los Robles"/>
    <s v="Los Robles-9-21st Century classroom"/>
  </r>
  <r>
    <s v="Bixby-21st Century classroom-Contractor"/>
    <n v="6"/>
    <s v="Contractor"/>
    <x v="25"/>
    <x v="0"/>
    <x v="43"/>
    <x v="47"/>
    <x v="179"/>
    <x v="453"/>
    <s v="2020/21"/>
    <s v="21-6371"/>
    <x v="340"/>
    <n v="0"/>
    <n v="52500"/>
    <s v="2021-061A"/>
    <d v="2021-06-28T00:00:00"/>
    <s v="000000020201777"/>
    <n v="52500"/>
    <m/>
    <m/>
    <s v="21.0"/>
    <s v="00036.0"/>
    <s v="91001"/>
    <s v="85000"/>
    <n v="6250"/>
    <n v="9031101"/>
    <n v="1"/>
    <s v="Demo of ceiling tiles in 21 classrooms at Bixby"/>
    <s v="Bixby-6-21st Century classroom"/>
  </r>
  <r>
    <s v="Baldwin-21st Century classroom-Contractor"/>
    <n v="3"/>
    <s v="Contractor"/>
    <x v="14"/>
    <x v="0"/>
    <x v="43"/>
    <x v="47"/>
    <x v="13"/>
    <x v="117"/>
    <s v="2021/22"/>
    <s v="21-6790"/>
    <x v="341"/>
    <n v="0"/>
    <n v="6500"/>
    <s v="2021-088D"/>
    <d v="2021-09-09T00:00:00"/>
    <s v="000000020255195"/>
    <n v="6500"/>
    <s v="03-123988"/>
    <m/>
    <s v="21.0"/>
    <s v="00036.0"/>
    <s v="91001"/>
    <s v="85000"/>
    <n v="6250"/>
    <n v="9021101"/>
    <n v="0.38235294117647056"/>
    <s v="Demo of ceiling tiles in 2 classrooms at Baldwin for room #TK-KA &amp; TK-KB"/>
    <s v="Baldwin-3-21st Century classroom"/>
  </r>
  <r>
    <s v="Kwis-21st Century classroom-Contractor"/>
    <n v="7"/>
    <s v="Contractor"/>
    <x v="17"/>
    <x v="0"/>
    <x v="43"/>
    <x v="47"/>
    <x v="13"/>
    <x v="117"/>
    <s v="2021/22"/>
    <s v="21-6790"/>
    <x v="341"/>
    <n v="0"/>
    <n v="6500"/>
    <s v="2021-088D"/>
    <d v="2021-09-09T00:00:00"/>
    <s v="000000020255195"/>
    <n v="6500"/>
    <s v="03-124564"/>
    <m/>
    <s v="21.0"/>
    <s v="00036.0"/>
    <s v="91001"/>
    <s v="85000"/>
    <n v="6250"/>
    <n v="9161101"/>
    <n v="0.38235294117647056"/>
    <s v="Demo of ceiling tiles in 2 classrooms at Kwis for room #4 &amp; 7"/>
    <s v="Kwis-7-21st Century classroom"/>
  </r>
  <r>
    <s v="Sparks ES-21st Century classroom-Contractor"/>
    <n v="7"/>
    <s v="Contractor"/>
    <x v="24"/>
    <x v="0"/>
    <x v="43"/>
    <x v="47"/>
    <x v="13"/>
    <x v="117"/>
    <s v="2021/22"/>
    <s v="21-6790"/>
    <x v="341"/>
    <n v="0"/>
    <n v="4000"/>
    <s v="2021-088D"/>
    <d v="2021-09-09T00:00:00"/>
    <s v="000000020255195"/>
    <n v="4000"/>
    <s v="03-124783"/>
    <m/>
    <s v="21.0"/>
    <s v="00036.0"/>
    <s v="91001"/>
    <s v="85000"/>
    <n v="6250"/>
    <n v="9291101"/>
    <n v="0.23529411764705882"/>
    <s v="Demo of ceiling tiles in 1 classroom at Sparks ES for room #19"/>
    <s v="Sparks ES-7-21st Century classroom"/>
  </r>
  <r>
    <s v="Sunset-21st Century classroom-Contractor"/>
    <n v="4"/>
    <s v="Contractor"/>
    <x v="32"/>
    <x v="0"/>
    <x v="43"/>
    <x v="47"/>
    <x v="180"/>
    <x v="117"/>
    <s v="2021/22"/>
    <s v="22-321"/>
    <x v="342"/>
    <n v="0"/>
    <n v="19000"/>
    <s v="2021-097D"/>
    <d v="2021-09-09T00:00:00"/>
    <s v="000000020255195"/>
    <n v="19000"/>
    <m/>
    <m/>
    <s v="21.0"/>
    <s v="00036.0"/>
    <s v="91001"/>
    <s v="85000"/>
    <n v="6250"/>
    <n v="9311101"/>
    <n v="1"/>
    <s v="Demo of ceiling tiles in 7 classrooms at Sunset"/>
    <s v="Sunset-4-21st Century classroom"/>
  </r>
  <r>
    <s v="Los Altos ES-21st Century classroom-Contractor"/>
    <n v="2"/>
    <s v="Contractor"/>
    <x v="2"/>
    <x v="0"/>
    <x v="44"/>
    <x v="48"/>
    <x v="162"/>
    <x v="218"/>
    <s v="2020/21"/>
    <s v="21-1217"/>
    <x v="343"/>
    <n v="0"/>
    <n v="785"/>
    <n v="25029"/>
    <d v="2020-08-24T00:00:00"/>
    <s v="000000020121275"/>
    <n v="785"/>
    <s v="03-119947"/>
    <m/>
    <s v="21.0"/>
    <s v="00036.0"/>
    <s v="91001"/>
    <s v="85000"/>
    <n v="5570"/>
    <n v="9191101"/>
    <n v="1"/>
    <s v="Termite service at room #A-4 for the interior open studs at Los Altos ES."/>
    <s v="Los Altos ES-2-21st Century classroom"/>
  </r>
  <r>
    <s v="District Office-Cost of Issuance-Issuance costs"/>
    <n v="0"/>
    <s v="Issuance costs"/>
    <x v="1"/>
    <x v="3"/>
    <x v="45"/>
    <x v="49"/>
    <x v="181"/>
    <x v="454"/>
    <s v="2017/18"/>
    <m/>
    <x v="38"/>
    <n v="0"/>
    <n v="11211.58"/>
    <m/>
    <m/>
    <m/>
    <n v="11211.58"/>
    <m/>
    <m/>
    <s v="21.0"/>
    <s v="00036.0"/>
    <s v="00000"/>
    <s v="91000"/>
    <n v="5800"/>
    <n v="9900000"/>
    <n v="1"/>
    <s v="Remaining funds - deposited into District's debt service fund &amp; close account (18-KT005).  Bond Issuance #1 ($70M)"/>
    <s v="District Office-0-Cost of Issuance"/>
  </r>
  <r>
    <s v="District Office-Cost of Issuance-Issuance costs"/>
    <n v="0"/>
    <s v="Issuance costs"/>
    <x v="1"/>
    <x v="3"/>
    <x v="45"/>
    <x v="49"/>
    <x v="32"/>
    <x v="89"/>
    <s v="2023/24"/>
    <m/>
    <x v="38"/>
    <n v="0"/>
    <n v="13589.32"/>
    <m/>
    <m/>
    <m/>
    <n v="13589.32"/>
    <m/>
    <m/>
    <s v="21.0"/>
    <s v="00036.0"/>
    <s v="00000"/>
    <s v="91000"/>
    <n v="5800"/>
    <n v="9851100"/>
    <n v="1"/>
    <s v="Remaining funds - deposited into District's debt service fund &amp; close account (JVA 24*762).  Bond issuance #2 ($78M)"/>
    <s v="District Office-0-Cost of Issuance"/>
  </r>
  <r>
    <s v="Nelson-21st Century classroom-FF &amp; E"/>
    <n v="1"/>
    <s v="FF &amp; E"/>
    <x v="0"/>
    <x v="0"/>
    <x v="46"/>
    <x v="26"/>
    <x v="64"/>
    <x v="455"/>
    <s v="2020/21"/>
    <s v="2-9319"/>
    <x v="344"/>
    <n v="0"/>
    <n v="9237.16"/>
    <n v="3539770720"/>
    <d v="2020-08-12T00:00:00"/>
    <s v="000000020118972"/>
    <n v="9237.16"/>
    <s v="03-119946"/>
    <m/>
    <s v="21.0"/>
    <s v="00036.0"/>
    <s v="00002"/>
    <s v="81000"/>
    <n v="4300"/>
    <n v="9231101"/>
    <n v="0.41600903501066638"/>
    <s v="Furniture - sample for Nelson's kindergarteen classrooms - Flex-space mobile rectangular tables, ergo chairs, wobble chairs, carpets, storage units, comfy curved seats, bean bag seats, mobile book bin &amp; tray storage centers, book and storage bins, storage centers, mobile student desks, adjustable stools, mobile locking media, mobile teacher desks, and all purpose 3-shelf storage units"/>
    <s v="Nelson-1-21st Century classroom"/>
  </r>
  <r>
    <s v="Nelson-21st Century classroom-FF &amp; E"/>
    <n v="1"/>
    <s v="FF &amp; E"/>
    <x v="0"/>
    <x v="0"/>
    <x v="46"/>
    <x v="26"/>
    <x v="64"/>
    <x v="455"/>
    <s v="2020/21"/>
    <s v="2-9319"/>
    <x v="344"/>
    <n v="0"/>
    <n v="10685.34"/>
    <n v="3539770720"/>
    <d v="2020-08-12T00:00:00"/>
    <s v="000000020118972"/>
    <n v="10685.34"/>
    <s v="03-119946"/>
    <m/>
    <s v="21.0"/>
    <s v="00036.0"/>
    <s v="91001"/>
    <s v="85000"/>
    <n v="4400"/>
    <n v="9231101"/>
    <n v="0.58399096498933367"/>
    <s v="Furniture - sample for Nelson's kindergarteen classrooms - Flex-space mobile rectangular tables, ergo chairs, wobble chairs, carpets, storage units, comfy curved seats, bean bag seats, mobile book bin &amp; tray storage centers, book and storage bins, storage centers, mobile student desks, adjustable stools, mobile locking media, mobile teacher desks, and all purpose 3-shelf storage units"/>
    <s v="Nelson-1-21st Century classroom"/>
  </r>
  <r>
    <s v="Nelson-21st Century classroom-FF &amp; E"/>
    <n v="1"/>
    <s v="FF &amp; E"/>
    <x v="0"/>
    <x v="0"/>
    <x v="46"/>
    <x v="26"/>
    <x v="64"/>
    <x v="223"/>
    <s v="2020/21"/>
    <s v="2-9327"/>
    <x v="345"/>
    <n v="0"/>
    <n v="8762.5199999999986"/>
    <n v="3584031220"/>
    <d v="2021-03-23T00:00:00"/>
    <s v="000000020174431"/>
    <n v="8762.5199999999986"/>
    <s v="03-119946"/>
    <m/>
    <s v="21.0"/>
    <s v="00036.0"/>
    <s v="00002"/>
    <s v="81000"/>
    <n v="4300"/>
    <n v="9231101"/>
    <n v="0.43983034257748771"/>
    <s v="Furniture - sample for Nelson's kindergarteen classrooms - Flex-space mobile rectangular tables, ergo chairs, wobble chairs, carpets, storage units, comfy curved seats, bean bag seats, mobile book bin &amp; tray storage centers, book and storage bins, storage centers, mobile student desks, adjustable stools, mobile locking media, mobile teacher desks, and all purpose 3-shelf storage units"/>
    <s v="Nelson-1-21st Century classroom"/>
  </r>
  <r>
    <s v="Nelson-21st Century classroom-FF &amp; E"/>
    <n v="1"/>
    <s v="FF &amp; E"/>
    <x v="0"/>
    <x v="0"/>
    <x v="46"/>
    <x v="26"/>
    <x v="64"/>
    <x v="223"/>
    <s v="2020/21"/>
    <s v="2-9327"/>
    <x v="345"/>
    <n v="0"/>
    <n v="11159.980000000001"/>
    <n v="3584031220"/>
    <d v="2021-03-23T00:00:00"/>
    <s v="000000020174431"/>
    <n v="11159.980000000001"/>
    <s v="03-119946"/>
    <m/>
    <s v="21.0"/>
    <s v="00036.0"/>
    <s v="91001"/>
    <s v="85000"/>
    <n v="4400"/>
    <n v="9231101"/>
    <n v="0.56016965742251235"/>
    <s v="Furniture - sample for Nelson's kindergarteen classrooms - Flex-space mobile rectangular tables, ergo chairs, wobble chairs, carpets, storage units, comfy curved seats, bean bag seats, mobile book bin &amp; tray storage centers, book and storage bins, storage centers, mobile student desks, adjustable stools, mobile locking media, mobile teacher desks, and all purpose 3-shelf storage units"/>
    <s v="Nelson-1-21st Century classroom"/>
  </r>
  <r>
    <s v="Nelson-21st Century classroom-FF &amp; E"/>
    <n v="1"/>
    <s v="FF &amp; E"/>
    <x v="0"/>
    <x v="0"/>
    <x v="46"/>
    <x v="26"/>
    <x v="64"/>
    <x v="455"/>
    <s v="2020/21"/>
    <s v="2-9328"/>
    <x v="346"/>
    <n v="0"/>
    <n v="9237.16"/>
    <n v="3585880720"/>
    <d v="2020-08-12T00:00:00"/>
    <s v="000000020118972"/>
    <n v="9237.16"/>
    <s v="03-119946"/>
    <m/>
    <s v="21.0"/>
    <s v="00036.0"/>
    <s v="00002"/>
    <s v="81000"/>
    <n v="4300"/>
    <n v="9231101"/>
    <n v="0.41600903501066638"/>
    <s v="Furniture - sample for Nelson's kindergarteen classrooms - Flex-space mobile rectangular tables, ergo chairs, wobble chairs, carpets, storage units, comfy curved seats, bean bag seats, mobile book bin &amp; tray storage centers, book and storage bins, storage centers, mobile student desks, adjustable stools, mobile locking media, mobile teacher desks, and all purpose 3-shelf storage units"/>
    <s v="Nelson-1-21st Century classroom"/>
  </r>
  <r>
    <s v="Nelson-21st Century classroom-FF &amp; E"/>
    <n v="1"/>
    <s v="FF &amp; E"/>
    <x v="0"/>
    <x v="0"/>
    <x v="46"/>
    <x v="26"/>
    <x v="64"/>
    <x v="455"/>
    <s v="2020/21"/>
    <s v="2-9328"/>
    <x v="346"/>
    <n v="0"/>
    <n v="10685.34"/>
    <n v="3585880720"/>
    <d v="2020-08-12T00:00:00"/>
    <s v="000000020118972"/>
    <n v="10685.34"/>
    <s v="03-119946"/>
    <m/>
    <s v="21.0"/>
    <s v="00036.0"/>
    <s v="91001"/>
    <s v="85000"/>
    <n v="4400"/>
    <n v="9231101"/>
    <n v="0.58399096498933367"/>
    <s v="Furniture - sample for Nelson's kindergarteen classrooms - Flex-space mobile rectangular tables, ergo chairs, wobble chairs, carpets, storage units, comfy curved seats, bean bag seats, mobile book bin &amp; tray storage centers, book and storage bins, storage centers, mobile student desks, adjustable stools, mobile locking media, mobile teacher desks, and all purpose 3-shelf storage units"/>
    <s v="Nelson-1-21st Century classroom"/>
  </r>
  <r>
    <s v="Workman ES-21st Century classroom-FF &amp; E"/>
    <n v="2"/>
    <s v="FF &amp; E"/>
    <x v="3"/>
    <x v="0"/>
    <x v="46"/>
    <x v="26"/>
    <x v="182"/>
    <x v="201"/>
    <s v="2020/21"/>
    <s v="21-2982"/>
    <x v="347"/>
    <n v="0"/>
    <n v="9237.1299999999992"/>
    <n v="2902451120"/>
    <d v="2021-03-24T00:00:00"/>
    <s v="000000020174722"/>
    <n v="9237.1299999999992"/>
    <s v="03-119881"/>
    <m/>
    <s v="21.0"/>
    <s v="00036.0"/>
    <s v="00002"/>
    <s v="81000"/>
    <n v="4300"/>
    <n v="9381101"/>
    <n v="9.2730640505021E-2"/>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10685.36"/>
    <n v="2902451120"/>
    <d v="2021-03-24T00:00:00"/>
    <s v="000000020174722"/>
    <n v="10685.36"/>
    <s v="03-119881"/>
    <m/>
    <s v="21.0"/>
    <s v="00036.0"/>
    <s v="91001"/>
    <s v="85000"/>
    <n v="4400"/>
    <n v="9381101"/>
    <n v="0.10726927918376501"/>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9826.74"/>
    <n v="2979801120"/>
    <d v="2021-03-24T00:00:00"/>
    <s v="000000020174722"/>
    <n v="9826.74"/>
    <s v="03-119881"/>
    <m/>
    <s v="21.0"/>
    <s v="00036.0"/>
    <s v="00002"/>
    <s v="81000"/>
    <n v="4300"/>
    <n v="9381101"/>
    <n v="9.8649677364756161E-2"/>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11367.4"/>
    <n v="2979801120"/>
    <d v="2021-03-24T00:00:00"/>
    <s v="000000020174722"/>
    <n v="11367.4"/>
    <s v="03-119881"/>
    <m/>
    <s v="21.0"/>
    <s v="00036.0"/>
    <s v="91001"/>
    <s v="85000"/>
    <n v="4400"/>
    <n v="9381101"/>
    <n v="0.11411621173208299"/>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9826.74"/>
    <n v="2979811120"/>
    <d v="2021-03-24T00:00:00"/>
    <s v="000000020174722"/>
    <n v="9826.74"/>
    <s v="03-119881"/>
    <m/>
    <s v="21.0"/>
    <s v="00036.0"/>
    <s v="00002"/>
    <s v="81000"/>
    <n v="4300"/>
    <n v="9381101"/>
    <n v="9.8649677364756161E-2"/>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11367.4"/>
    <n v="2979811120"/>
    <d v="2021-03-24T00:00:00"/>
    <s v="000000020174722"/>
    <n v="11367.4"/>
    <s v="03-119881"/>
    <m/>
    <s v="21.0"/>
    <s v="00036.0"/>
    <s v="91001"/>
    <s v="85000"/>
    <n v="4400"/>
    <n v="9381101"/>
    <n v="0.11411621173208299"/>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9826.74"/>
    <n v="2979821120"/>
    <d v="2021-03-24T00:00:00"/>
    <s v="000000020174722"/>
    <n v="9826.74"/>
    <s v="03-119881"/>
    <m/>
    <s v="21.0"/>
    <s v="00036.0"/>
    <s v="00002"/>
    <s v="81000"/>
    <n v="4300"/>
    <n v="9381101"/>
    <n v="9.8649677364756161E-2"/>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11367.4"/>
    <n v="2979821120"/>
    <d v="2021-03-24T00:00:00"/>
    <s v="000000020174722"/>
    <n v="11367.4"/>
    <s v="03-119881"/>
    <m/>
    <s v="21.0"/>
    <s v="00036.0"/>
    <s v="91001"/>
    <s v="85000"/>
    <n v="4400"/>
    <n v="9381101"/>
    <n v="0.11411621173208299"/>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9826.32"/>
    <n v="2979831120"/>
    <d v="2021-03-24T00:00:00"/>
    <s v="000000020174722"/>
    <n v="9826.32"/>
    <s v="03-119881"/>
    <m/>
    <s v="21.0"/>
    <s v="00036.0"/>
    <s v="00002"/>
    <s v="81000"/>
    <n v="4300"/>
    <n v="9381101"/>
    <n v="9.8645461026021924E-2"/>
    <s v="Furniture for Workman ES - Tables, chairs, stools, mobile storage centers, media towers, mobile tchrs desks, etc"/>
    <s v="Workman ES-2-21st Century classroom"/>
  </r>
  <r>
    <s v="Workman ES-21st Century classroom-FF &amp; E"/>
    <n v="2"/>
    <s v="FF &amp; E"/>
    <x v="3"/>
    <x v="0"/>
    <x v="46"/>
    <x v="26"/>
    <x v="182"/>
    <x v="201"/>
    <s v="2020/21"/>
    <s v="21-2982"/>
    <x v="347"/>
    <n v="0"/>
    <n v="11367.82"/>
    <n v="2979831120"/>
    <d v="2021-03-24T00:00:00"/>
    <s v="000000020174722"/>
    <n v="11367.82"/>
    <s v="03-119881"/>
    <m/>
    <s v="21.0"/>
    <s v="00036.0"/>
    <s v="91001"/>
    <s v="85000"/>
    <n v="4400"/>
    <n v="9381101"/>
    <n v="0.11412042807081721"/>
    <s v="Furniture for Workman ES - Tables, chairs, stools, mobile storage centers, media towers, mobile tchrs desks, etc"/>
    <s v="Workman ES-2-21st Century classroom"/>
  </r>
  <r>
    <s v="Workman ES-21st Century classroom-FF &amp; E"/>
    <n v="2"/>
    <s v="FF &amp; E"/>
    <x v="3"/>
    <x v="0"/>
    <x v="46"/>
    <x v="26"/>
    <x v="182"/>
    <x v="272"/>
    <s v="2020/21"/>
    <s v="21-2982"/>
    <x v="347"/>
    <n v="0"/>
    <n v="-5086.5600000000004"/>
    <n v="5292870421"/>
    <d v="2021-04-16T00:00:00"/>
    <s v="000000020181030"/>
    <n v="-5086.5600000000004"/>
    <s v="03-119881"/>
    <m/>
    <s v="21.0"/>
    <s v="00036.0"/>
    <s v="00002"/>
    <s v="81000"/>
    <n v="4300"/>
    <n v="9381101"/>
    <n v="-5.1063476076142665E-2"/>
    <s v="Furniture for Workman ES - Tables, chairs, stools, mobile storage centers, media towers, mobile tchrs desks, etc.  Credit memo from vendor."/>
    <s v="Workman ES-2-21st Century classroom"/>
  </r>
  <r>
    <s v="Los Altos ES-21st Century classroom-FF &amp; E"/>
    <n v="2"/>
    <s v="FF &amp; E"/>
    <x v="2"/>
    <x v="0"/>
    <x v="46"/>
    <x v="26"/>
    <x v="182"/>
    <x v="456"/>
    <s v="2020/21"/>
    <s v="21-2985"/>
    <x v="348"/>
    <n v="0"/>
    <n v="27585.39"/>
    <n v="2979771220"/>
    <d v="2021-02-17T00:00:00"/>
    <s v="000000020165087"/>
    <n v="27585.39"/>
    <s v="03-119947"/>
    <m/>
    <s v="21.0"/>
    <s v="00036.0"/>
    <s v="00002"/>
    <s v="81000"/>
    <n v="4300"/>
    <n v="9191101"/>
    <n v="0.46365280635823136"/>
    <s v="Furniture for Los Altos ES. - Tables, chairs, stools, mobile storage centers, media towers, mobile tchrs desks, etc. "/>
    <s v="Los Altos ES-2-21st Century classroom"/>
  </r>
  <r>
    <s v="Los Altos ES-21st Century classroom-FF &amp; E"/>
    <n v="2"/>
    <s v="FF &amp; E"/>
    <x v="2"/>
    <x v="0"/>
    <x v="46"/>
    <x v="26"/>
    <x v="182"/>
    <x v="456"/>
    <s v="2020/21"/>
    <s v="21-2985"/>
    <x v="348"/>
    <n v="0"/>
    <n v="31910.400000000001"/>
    <n v="2979771220"/>
    <d v="2021-02-17T00:00:00"/>
    <s v="000000020165087"/>
    <n v="31910.400000000001"/>
    <s v="03-119947"/>
    <m/>
    <s v="21.0"/>
    <s v="00036.0"/>
    <s v="91001"/>
    <s v="85000"/>
    <n v="4400"/>
    <n v="9191101"/>
    <n v="0.53634719364176864"/>
    <s v="Furniture for Los Altos ES. - Tables, chairs, stools, mobile storage centers, media towers, mobile tchrs desks, etc. "/>
    <s v="Los Altos ES-2-21st Century classroom"/>
  </r>
  <r>
    <s v="Cedarlane-21st Century classroom-FF &amp; E"/>
    <n v="1"/>
    <s v="FF &amp; E"/>
    <x v="4"/>
    <x v="0"/>
    <x v="46"/>
    <x v="26"/>
    <x v="183"/>
    <x v="272"/>
    <s v="2020/21"/>
    <s v="21-3578"/>
    <x v="349"/>
    <n v="0"/>
    <n v="18390.28"/>
    <n v="2322450221"/>
    <d v="2021-04-16T00:00:00"/>
    <s v="000000020181030"/>
    <n v="18390.28"/>
    <s v="03-120780"/>
    <m/>
    <s v="21.0"/>
    <s v="00036.0"/>
    <s v="00002"/>
    <s v="81000"/>
    <n v="4300"/>
    <n v="9051101"/>
    <n v="0.46365331059559001"/>
    <s v="Furniture for Cedarlane - Tables, chairs, stools, mobile storage centers, media towers, mobile tchrs desks, etc. "/>
    <s v="Cedarlane-1-21st Century classroom"/>
  </r>
  <r>
    <s v="Cedarlane-21st Century classroom-FF &amp; E"/>
    <n v="1"/>
    <s v="FF &amp; E"/>
    <x v="4"/>
    <x v="0"/>
    <x v="46"/>
    <x v="26"/>
    <x v="183"/>
    <x v="272"/>
    <s v="2020/21"/>
    <s v="21-3578"/>
    <x v="349"/>
    <n v="0"/>
    <n v="21273.58"/>
    <n v="2322450221"/>
    <d v="2021-04-16T00:00:00"/>
    <s v="000000020181030"/>
    <n v="21273.58"/>
    <s v="03-120780"/>
    <m/>
    <s v="21.0"/>
    <s v="00036.0"/>
    <s v="91001"/>
    <s v="85000"/>
    <n v="4400"/>
    <n v="9051101"/>
    <n v="0.53634668940440999"/>
    <s v="Furniture for Cedarlane - Tables, chairs, stools, mobile storage centers, media towers, mobile tchrs desks, etc. "/>
    <s v="Cedarlane-1-21st Century classroom"/>
  </r>
  <r>
    <s v="Mesa Robles-21st Century classroom-FF &amp; E"/>
    <n v="1"/>
    <s v="FF &amp; E"/>
    <x v="5"/>
    <x v="0"/>
    <x v="46"/>
    <x v="26"/>
    <x v="183"/>
    <x v="271"/>
    <s v="2020/21"/>
    <s v="21-3579"/>
    <x v="350"/>
    <n v="0"/>
    <n v="36780.559999999998"/>
    <n v="2324500221"/>
    <d v="2021-04-05T00:00:00"/>
    <s v="000000020177583"/>
    <n v="36780.559999999998"/>
    <s v="03-120779"/>
    <m/>
    <s v="21.0"/>
    <s v="00036.0"/>
    <s v="00002"/>
    <s v="81000"/>
    <n v="4300"/>
    <n v="9221101"/>
    <n v="0.46365342749127986"/>
    <s v="Furniture for Mesa Robles - Tables, chairs, stools, mobile storage centers, media towers, mobile tchrs desks, etc. "/>
    <s v="Mesa Robles-1-21st Century classroom"/>
  </r>
  <r>
    <s v="Mesa Robles-21st Century classroom-FF &amp; E"/>
    <n v="1"/>
    <s v="FF &amp; E"/>
    <x v="5"/>
    <x v="0"/>
    <x v="46"/>
    <x v="26"/>
    <x v="183"/>
    <x v="271"/>
    <s v="2020/21"/>
    <s v="21-3579"/>
    <x v="350"/>
    <n v="0"/>
    <n v="42547.14"/>
    <n v="2324500221"/>
    <d v="2021-04-05T00:00:00"/>
    <s v="000000020177583"/>
    <n v="42547.14"/>
    <s v="03-120779"/>
    <m/>
    <s v="21.0"/>
    <s v="00036.0"/>
    <s v="91001"/>
    <s v="85000"/>
    <n v="4400"/>
    <n v="9221101"/>
    <n v="0.5363465725087202"/>
    <s v="Furniture for Mesa Robles - Tables, chairs, stools, mobile storage centers, media towers, mobile tchrs desks, etc. "/>
    <s v="Mesa Robles-1-21st Century classroom"/>
  </r>
  <r>
    <s v="Grandview-21st Century classroom-FF &amp; E"/>
    <n v="2"/>
    <s v="FF &amp; E"/>
    <x v="6"/>
    <x v="0"/>
    <x v="46"/>
    <x v="26"/>
    <x v="184"/>
    <x v="317"/>
    <s v="2023/24"/>
    <s v="24-609"/>
    <x v="351"/>
    <n v="0"/>
    <n v="9546.1200000000008"/>
    <n v="843410071823"/>
    <d v="2023-10-11T00:00:00"/>
    <s v="000000021258021"/>
    <n v="9546.1200000000008"/>
    <s v="03-121294"/>
    <m/>
    <s v="21.0"/>
    <s v="00036.0"/>
    <s v="00002"/>
    <s v="81000"/>
    <n v="4300"/>
    <n v="9121101"/>
    <n v="0.35592001333285112"/>
    <s v="Furniture for Grandview - Tables, chairs, stools, mobile storage centers, mobile tchrs desks, etc. "/>
    <s v="Grandview-2-21st Century classroom"/>
  </r>
  <r>
    <s v="Grandview-21st Century classroom-FF &amp; E"/>
    <n v="2"/>
    <s v="FF &amp; E"/>
    <x v="6"/>
    <x v="0"/>
    <x v="46"/>
    <x v="26"/>
    <x v="184"/>
    <x v="317"/>
    <s v="2023/24"/>
    <s v="24-609"/>
    <x v="351"/>
    <n v="0"/>
    <n v="17274.849999999999"/>
    <n v="843410071823"/>
    <d v="2023-10-11T00:00:00"/>
    <s v="000000021258021"/>
    <n v="17274.849999999999"/>
    <s v="03-121294"/>
    <m/>
    <s v="21.0"/>
    <s v="00036.0"/>
    <s v="91001"/>
    <s v="85000"/>
    <n v="4400"/>
    <n v="9121101"/>
    <n v="0.64407998666714883"/>
    <s v="Furniture for Grandview - Tables, chairs, stools, mobile storage centers, mobile tchrs desks, etc. "/>
    <s v="Grandview-2-21st Century classroom"/>
  </r>
  <r>
    <s v="Amar-21st Century classroom-FF &amp; E"/>
    <n v="0"/>
    <s v="FF &amp; E"/>
    <x v="35"/>
    <x v="0"/>
    <x v="46"/>
    <x v="26"/>
    <x v="185"/>
    <x v="457"/>
    <s v="2019/20"/>
    <s v="2-5002"/>
    <x v="352"/>
    <n v="0"/>
    <n v="43947.28"/>
    <n v="3205801119"/>
    <d v="2020-02-03T00:00:00"/>
    <s v="000000020065149"/>
    <n v="43947.28"/>
    <m/>
    <m/>
    <s v="21.0"/>
    <s v="00036.0"/>
    <s v="91001"/>
    <s v="85000"/>
    <n v="4300"/>
    <n v="9011101"/>
    <n v="0.62446135986120321"/>
    <s v="Furniture for Amar - Chairs, mobile tchr desks, media towers, storage units, book nooks, toddler changing tables, etc "/>
    <s v="Amar-0-21st Century classroom"/>
  </r>
  <r>
    <s v="Amar-21st Century classroom-FF &amp; E"/>
    <n v="0"/>
    <s v="FF &amp; E"/>
    <x v="35"/>
    <x v="0"/>
    <x v="46"/>
    <x v="26"/>
    <x v="185"/>
    <x v="457"/>
    <s v="2019/20"/>
    <s v="2-5002"/>
    <x v="352"/>
    <n v="0"/>
    <n v="26429.02"/>
    <n v="3205801119"/>
    <d v="2020-02-03T00:00:00"/>
    <s v="000000020065149"/>
    <n v="26429.02"/>
    <m/>
    <m/>
    <s v="21.0"/>
    <s v="00036.0"/>
    <s v="91001"/>
    <s v="85000"/>
    <n v="4400"/>
    <n v="9011101"/>
    <n v="0.37553864013879673"/>
    <s v="Furniture for Amar - Chairs, mobile tchr desks, media towers, storage units, book nooks, toddler changing tables, etc "/>
    <s v="Amar-0-21st Century classroom"/>
  </r>
  <r>
    <s v="Baldwin-21st Century classroom-FF &amp; E"/>
    <n v="3"/>
    <s v="FF &amp; E"/>
    <x v="14"/>
    <x v="0"/>
    <x v="46"/>
    <x v="26"/>
    <x v="185"/>
    <x v="458"/>
    <s v="2019/20"/>
    <s v="2-5017"/>
    <x v="353"/>
    <n v="0"/>
    <n v="17081.11"/>
    <n v="3205971119"/>
    <d v="2019-12-19T00:00:00"/>
    <s v="000000020051312"/>
    <n v="17081.11"/>
    <s v="03-123988"/>
    <m/>
    <s v="21.0"/>
    <s v="00036.0"/>
    <s v="91001"/>
    <s v="85000"/>
    <n v="4300"/>
    <n v="9021101"/>
    <n v="0.73667070630399056"/>
    <s v="Furniture for Baldwin - Chairs, mobile tchr desks, media towers, storage units, combo kitchens, etc. "/>
    <s v="Baldwin-3-21st Century classroom"/>
  </r>
  <r>
    <s v="Baldwin-21st Century classroom-FF &amp; E"/>
    <n v="3"/>
    <s v="FF &amp; E"/>
    <x v="14"/>
    <x v="0"/>
    <x v="46"/>
    <x v="26"/>
    <x v="185"/>
    <x v="458"/>
    <s v="2019/20"/>
    <s v="2-5017"/>
    <x v="353"/>
    <n v="0"/>
    <n v="6105.79"/>
    <n v="3205971119"/>
    <d v="2019-12-19T00:00:00"/>
    <s v="000000020051312"/>
    <n v="6105.79"/>
    <s v="03-123988"/>
    <m/>
    <s v="21.0"/>
    <s v="00036.0"/>
    <s v="91001"/>
    <s v="85000"/>
    <n v="4400"/>
    <n v="9021101"/>
    <n v="0.26332929369600938"/>
    <s v="Furniture for Baldwin - Chairs, mobile tchr desks, media towers, storage units, combo kitchens, etc. "/>
    <s v="Baldwin-3-21st Century classroom"/>
  </r>
  <r>
    <s v="Amar-21st Century classroom-FF &amp; E"/>
    <n v="0"/>
    <s v="FF &amp; E"/>
    <x v="35"/>
    <x v="0"/>
    <x v="46"/>
    <x v="26"/>
    <x v="185"/>
    <x v="457"/>
    <s v="2019/20"/>
    <s v="2-5018"/>
    <x v="354"/>
    <n v="0"/>
    <n v="7509.33"/>
    <n v="3207401219"/>
    <d v="2020-02-03T00:00:00"/>
    <s v="000000020065148"/>
    <n v="7509.33"/>
    <m/>
    <m/>
    <s v="21.0"/>
    <s v="00036.0"/>
    <s v="91001"/>
    <s v="85000"/>
    <n v="4400"/>
    <n v="9011101"/>
    <n v="1"/>
    <s v="Furniture for Amar - Desks, media towers, storage units, combo kitchens, etc. The original PO was for $245,447.23 - $237,937.90 (moved to fund 12.0, per Annie Bui) = $7,509.33 (remaining balance charged to bond)."/>
    <s v="Amar-0-21st Century classroom"/>
  </r>
  <r>
    <s v="Baldwin-21st Century classroom-FF &amp; E"/>
    <n v="3"/>
    <s v="FF &amp; E"/>
    <x v="14"/>
    <x v="0"/>
    <x v="46"/>
    <x v="26"/>
    <x v="185"/>
    <x v="457"/>
    <s v="2019/20"/>
    <s v="2-5019"/>
    <x v="355"/>
    <n v="0"/>
    <n v="13596.83"/>
    <n v="3207761219"/>
    <d v="2020-02-03T00:00:00"/>
    <s v="000000020065147"/>
    <n v="13596.83"/>
    <s v="03-123988"/>
    <m/>
    <s v="21.0"/>
    <s v="00036.0"/>
    <s v="91001"/>
    <s v="85000"/>
    <n v="4300"/>
    <n v="9021101"/>
    <n v="3.1596417264942563E-2"/>
    <s v="Furniture for Baldwin - Chairs, mobile tchr desks, media towers, storage units, reading nooks, kitchens, etc. "/>
    <s v="Baldwin-3-21st Century classroom"/>
  </r>
  <r>
    <s v="Baldwin-21st Century classroom-FF &amp; E"/>
    <n v="3"/>
    <s v="FF &amp; E"/>
    <x v="14"/>
    <x v="0"/>
    <x v="46"/>
    <x v="26"/>
    <x v="185"/>
    <x v="457"/>
    <s v="2019/20"/>
    <s v="2-5019"/>
    <x v="355"/>
    <n v="0"/>
    <n v="7123.78"/>
    <n v="3207761219"/>
    <d v="2020-02-03T00:00:00"/>
    <s v="000000020065147"/>
    <n v="7123.78"/>
    <s v="03-123988"/>
    <m/>
    <s v="21.0"/>
    <s v="00036.0"/>
    <s v="91001"/>
    <s v="85000"/>
    <n v="4400"/>
    <n v="9021101"/>
    <n v="1.6554294301219661E-2"/>
    <s v="Furniture for Baldwin - Chairs, mobile tchr desks, media towers, storage units, reading nooks, kitchens, etc. "/>
    <s v="Baldwin-3-21st Century classroom"/>
  </r>
  <r>
    <s v="Bixby-21st Century classroom-FF &amp; E"/>
    <n v="6"/>
    <s v="FF &amp; E"/>
    <x v="25"/>
    <x v="0"/>
    <x v="46"/>
    <x v="26"/>
    <x v="185"/>
    <x v="457"/>
    <s v="2019/20"/>
    <s v="2-5019"/>
    <x v="355"/>
    <n v="0"/>
    <n v="13596.83"/>
    <n v="3207761219"/>
    <d v="2020-02-03T00:00:00"/>
    <s v="000000020065147"/>
    <n v="13596.83"/>
    <m/>
    <m/>
    <s v="21.0"/>
    <s v="00036.0"/>
    <s v="91001"/>
    <s v="85000"/>
    <n v="4300"/>
    <n v="9031101"/>
    <n v="3.1596417264942563E-2"/>
    <s v="Furniture for Bixby -  Chairs, mobile tchr desks, media towers, storage units, reading nooks, kitchens, etc. "/>
    <s v="Bixby-6-21st Century classroom"/>
  </r>
  <r>
    <s v="Bixby-21st Century classroom-FF &amp; E"/>
    <n v="6"/>
    <s v="FF &amp; E"/>
    <x v="25"/>
    <x v="0"/>
    <x v="46"/>
    <x v="26"/>
    <x v="185"/>
    <x v="457"/>
    <s v="2019/20"/>
    <s v="2-5019"/>
    <x v="355"/>
    <n v="0"/>
    <n v="7123.78"/>
    <n v="3207761219"/>
    <d v="2020-02-03T00:00:00"/>
    <s v="000000020065147"/>
    <n v="7123.78"/>
    <m/>
    <m/>
    <s v="21.0"/>
    <s v="00036.0"/>
    <s v="91001"/>
    <s v="85000"/>
    <n v="4400"/>
    <n v="9031101"/>
    <n v="1.6554294301219661E-2"/>
    <s v="Furniture for Bixby -  Chairs, mobile tchr desks, media towers, storage units, reading nooks, kitchens, etc. "/>
    <s v="Bixby-6-21st Century classroom"/>
  </r>
  <r>
    <s v="California-21st Century classroom-FF &amp; E"/>
    <n v="3"/>
    <s v="FF &amp; E"/>
    <x v="15"/>
    <x v="0"/>
    <x v="46"/>
    <x v="26"/>
    <x v="185"/>
    <x v="457"/>
    <s v="2019/20"/>
    <s v="2-5019"/>
    <x v="355"/>
    <n v="0"/>
    <n v="13596.83"/>
    <n v="3207761219"/>
    <d v="2020-02-03T00:00:00"/>
    <s v="000000020065147"/>
    <n v="13596.83"/>
    <s v="03-123989"/>
    <m/>
    <s v="21.0"/>
    <s v="00036.0"/>
    <s v="91001"/>
    <s v="85000"/>
    <n v="4300"/>
    <n v="9041101"/>
    <n v="3.1596417264942563E-2"/>
    <s v="Furniture for California - Chairs, mobile tchr desks, media towers, storage units, reading nooks, kitchens, etc. "/>
    <s v="California-3-21st Century classroom"/>
  </r>
  <r>
    <s v="California-21st Century classroom-FF &amp; E"/>
    <n v="3"/>
    <s v="FF &amp; E"/>
    <x v="15"/>
    <x v="0"/>
    <x v="46"/>
    <x v="26"/>
    <x v="185"/>
    <x v="457"/>
    <s v="2019/20"/>
    <s v="2-5019"/>
    <x v="355"/>
    <n v="0"/>
    <n v="7123.78"/>
    <n v="3207761219"/>
    <d v="2020-02-03T00:00:00"/>
    <s v="000000020065147"/>
    <n v="7123.78"/>
    <s v="03-123989"/>
    <m/>
    <s v="21.0"/>
    <s v="00036.0"/>
    <s v="91001"/>
    <s v="85000"/>
    <n v="4400"/>
    <n v="9041101"/>
    <n v="1.6554294301219661E-2"/>
    <s v="Furniture for California - Chairs, mobile tchr desks, media towers, storage units, reading nooks, kitchens, etc. "/>
    <s v="California-3-21st Century classroom"/>
  </r>
  <r>
    <s v="Cedarlane-21st Century classroom-FF &amp; E"/>
    <n v="1"/>
    <s v="FF &amp; E"/>
    <x v="4"/>
    <x v="0"/>
    <x v="46"/>
    <x v="26"/>
    <x v="185"/>
    <x v="457"/>
    <s v="2019/20"/>
    <s v="2-5019"/>
    <x v="355"/>
    <n v="0"/>
    <n v="13596.83"/>
    <n v="3207761219"/>
    <d v="2020-02-03T00:00:00"/>
    <s v="000000020065147"/>
    <n v="13596.83"/>
    <s v="03-120780"/>
    <m/>
    <s v="21.0"/>
    <s v="00036.0"/>
    <s v="91001"/>
    <s v="85000"/>
    <n v="4300"/>
    <n v="9051101"/>
    <n v="3.1596417264942563E-2"/>
    <s v="Furniture for Cedarlane - Chairs, mobile tchr desks, media towers, storage units, reading nooks, kitchens, etc. "/>
    <s v="Cedarlane-1-21st Century classroom"/>
  </r>
  <r>
    <s v="Cedarlane-21st Century classroom-FF &amp; E"/>
    <n v="1"/>
    <s v="FF &amp; E"/>
    <x v="4"/>
    <x v="0"/>
    <x v="46"/>
    <x v="26"/>
    <x v="185"/>
    <x v="457"/>
    <s v="2019/20"/>
    <s v="2-5019"/>
    <x v="355"/>
    <n v="0"/>
    <n v="7123.78"/>
    <n v="3207761219"/>
    <d v="2020-02-03T00:00:00"/>
    <s v="000000020065147"/>
    <n v="7123.78"/>
    <s v="03-120780"/>
    <m/>
    <s v="21.0"/>
    <s v="00036.0"/>
    <s v="91001"/>
    <s v="85000"/>
    <n v="4400"/>
    <n v="9051101"/>
    <n v="1.6554294301219661E-2"/>
    <s v="Furniture for Cedarlane - Chairs, mobile tchr desks, media towers, storage units, reading nooks, kitchens, etc. "/>
    <s v="Cedarlane-1-21st Century classroom"/>
  </r>
  <r>
    <s v="Del Valle-21st Century classroom-FF &amp; E"/>
    <n v="7"/>
    <s v="FF &amp; E"/>
    <x v="28"/>
    <x v="0"/>
    <x v="46"/>
    <x v="26"/>
    <x v="185"/>
    <x v="457"/>
    <s v="2019/20"/>
    <s v="2-5019"/>
    <x v="355"/>
    <n v="0"/>
    <n v="27193.65"/>
    <n v="3207761219"/>
    <d v="2020-02-03T00:00:00"/>
    <s v="000000020065147"/>
    <n v="27193.65"/>
    <m/>
    <m/>
    <s v="21.0"/>
    <s v="00036.0"/>
    <s v="91001"/>
    <s v="85000"/>
    <n v="4300"/>
    <n v="9061101"/>
    <n v="6.3192811291808856E-2"/>
    <s v="Furniture for Del Valle - Chairs, mobile tchr desks, media towers, storage units, reading nooks, kitchens, etc. "/>
    <s v="Del Valle-7-21st Century classroom"/>
  </r>
  <r>
    <s v="Del Valle-21st Century classroom-FF &amp; E"/>
    <n v="7"/>
    <s v="FF &amp; E"/>
    <x v="28"/>
    <x v="0"/>
    <x v="46"/>
    <x v="26"/>
    <x v="185"/>
    <x v="457"/>
    <s v="2019/20"/>
    <s v="2-5019"/>
    <x v="355"/>
    <n v="0"/>
    <n v="14247.57"/>
    <n v="3207761219"/>
    <d v="2020-02-03T00:00:00"/>
    <s v="000000020065147"/>
    <n v="14247.57"/>
    <m/>
    <m/>
    <s v="21.0"/>
    <s v="00036.0"/>
    <s v="91001"/>
    <s v="85000"/>
    <n v="4400"/>
    <n v="9061101"/>
    <n v="3.3108611840515598E-2"/>
    <s v="Furniture for Del Valle - Chairs, mobile tchr desks, media towers, storage units, reading nooks, kitchens, etc. "/>
    <s v="Del Valle-7-21st Century classroom"/>
  </r>
  <r>
    <s v="Fairgrove-21st Century classroom-FF &amp; E"/>
    <n v="4"/>
    <s v="FF &amp; E"/>
    <x v="20"/>
    <x v="0"/>
    <x v="46"/>
    <x v="26"/>
    <x v="185"/>
    <x v="457"/>
    <s v="2019/20"/>
    <s v="2-5019"/>
    <x v="355"/>
    <n v="0"/>
    <n v="27193.64"/>
    <n v="3207761219"/>
    <d v="2020-02-03T00:00:00"/>
    <s v="000000020065147"/>
    <n v="27193.64"/>
    <s v="03-124582"/>
    <m/>
    <s v="21.0"/>
    <s v="00036.0"/>
    <s v="91001"/>
    <s v="85000"/>
    <n v="4300"/>
    <n v="9091101"/>
    <n v="6.3192788053732574E-2"/>
    <s v="Furniture for Fairgrove - Chairs, mobile tchr desks, media towers, storage units, reading nooks, kitchens, etc. "/>
    <s v="Fairgrove-4-21st Century classroom"/>
  </r>
  <r>
    <s v="Fairgrove-21st Century classroom-FF &amp; E"/>
    <n v="4"/>
    <s v="FF &amp; E"/>
    <x v="20"/>
    <x v="0"/>
    <x v="46"/>
    <x v="26"/>
    <x v="185"/>
    <x v="457"/>
    <s v="2019/20"/>
    <s v="2-5019"/>
    <x v="355"/>
    <n v="0"/>
    <n v="14247.57"/>
    <n v="3207761219"/>
    <d v="2020-02-03T00:00:00"/>
    <s v="000000020065147"/>
    <n v="14247.57"/>
    <s v="03-124582"/>
    <m/>
    <s v="21.0"/>
    <s v="00036.0"/>
    <s v="91001"/>
    <s v="85000"/>
    <n v="4400"/>
    <n v="9091101"/>
    <n v="3.3108611840515598E-2"/>
    <s v="Furniture for Fairgrove - Chairs, mobile tchr desks, media towers, storage units, reading nooks, kitchens, etc. "/>
    <s v="Fairgrove-4-21st Century classroom"/>
  </r>
  <r>
    <s v="Grandview-21st Century classroom-FF &amp; E"/>
    <n v="2"/>
    <s v="FF &amp; E"/>
    <x v="6"/>
    <x v="0"/>
    <x v="46"/>
    <x v="26"/>
    <x v="185"/>
    <x v="457"/>
    <s v="2019/20"/>
    <s v="2-5019"/>
    <x v="355"/>
    <n v="0"/>
    <n v="13596.83"/>
    <n v="3207761219"/>
    <d v="2020-02-03T00:00:00"/>
    <s v="000000020065147"/>
    <n v="13596.83"/>
    <s v="03-121294"/>
    <m/>
    <s v="21.0"/>
    <s v="00036.0"/>
    <s v="91001"/>
    <s v="85000"/>
    <n v="4300"/>
    <n v="9121101"/>
    <n v="3.1596417264942563E-2"/>
    <s v="Furniture for Grandview - Chairs, mobile tchr desks, media towers, storage units, reading nooks, kitchens, etc. "/>
    <s v="Grandview-2-21st Century classroom"/>
  </r>
  <r>
    <s v="Grandview-21st Century classroom-FF &amp; E"/>
    <n v="2"/>
    <s v="FF &amp; E"/>
    <x v="6"/>
    <x v="0"/>
    <x v="46"/>
    <x v="26"/>
    <x v="185"/>
    <x v="457"/>
    <s v="2019/20"/>
    <s v="2-5019"/>
    <x v="355"/>
    <n v="0"/>
    <n v="7123.78"/>
    <n v="3207761219"/>
    <d v="2020-02-03T00:00:00"/>
    <s v="000000020065147"/>
    <n v="7123.78"/>
    <s v="03-121294"/>
    <m/>
    <s v="21.0"/>
    <s v="00036.0"/>
    <s v="91001"/>
    <s v="85000"/>
    <n v="4400"/>
    <n v="9121101"/>
    <n v="1.6554294301219661E-2"/>
    <s v="Furniture for Grandview - Chairs, mobile tchr desks, media towers, storage units, reading nooks, kitchens, etc. "/>
    <s v="Grandview-2-21st Century classroom"/>
  </r>
  <r>
    <s v="Kwis-21st Century classroom-FF &amp; E"/>
    <n v="7"/>
    <s v="FF &amp; E"/>
    <x v="17"/>
    <x v="0"/>
    <x v="46"/>
    <x v="26"/>
    <x v="185"/>
    <x v="457"/>
    <s v="2019/20"/>
    <s v="2-5019"/>
    <x v="355"/>
    <n v="0"/>
    <n v="23990.6"/>
    <n v="3207761219"/>
    <d v="2020-02-03T00:00:00"/>
    <s v="000000020065147"/>
    <n v="23990.6"/>
    <s v="03-124564"/>
    <m/>
    <s v="21.0"/>
    <s v="00036.0"/>
    <s v="91001"/>
    <s v="85000"/>
    <n v="4300"/>
    <n v="9161101"/>
    <n v="5.5749539270280715E-2"/>
    <s v="Furniture for Kwis - Chairs, mobile tchr desks, media towers, storage units, reading nooks, kitchens, etc. "/>
    <s v="Kwis-7-21st Century classroom"/>
  </r>
  <r>
    <s v="Kwis-21st Century classroom-FF &amp; E"/>
    <n v="7"/>
    <s v="FF &amp; E"/>
    <x v="17"/>
    <x v="0"/>
    <x v="46"/>
    <x v="26"/>
    <x v="185"/>
    <x v="457"/>
    <s v="2019/20"/>
    <s v="2-5019"/>
    <x v="355"/>
    <n v="0"/>
    <n v="14247.57"/>
    <n v="3207761219"/>
    <d v="2020-02-03T00:00:00"/>
    <s v="000000020065147"/>
    <n v="14247.57"/>
    <s v="03-124564"/>
    <m/>
    <s v="21.0"/>
    <s v="00036.0"/>
    <s v="91001"/>
    <s v="85000"/>
    <n v="4400"/>
    <n v="9161101"/>
    <n v="3.3108611840515598E-2"/>
    <s v="Furniture for Kwis - Chairs, mobile tchr desks, media towers, storage units, reading nooks, kitchens, etc. "/>
    <s v="Kwis-7-21st Century classroom"/>
  </r>
  <r>
    <s v="Lassalette-21st Century classroom-FF &amp; E"/>
    <n v="6"/>
    <s v="FF &amp; E"/>
    <x v="18"/>
    <x v="0"/>
    <x v="46"/>
    <x v="26"/>
    <x v="185"/>
    <x v="457"/>
    <s v="2019/20"/>
    <s v="2-5019"/>
    <x v="355"/>
    <n v="0"/>
    <n v="13596.83"/>
    <n v="3207761219"/>
    <d v="2020-02-03T00:00:00"/>
    <s v="000000020065147"/>
    <n v="13596.83"/>
    <s v="03-124576"/>
    <m/>
    <s v="21.0"/>
    <s v="00036.0"/>
    <s v="91001"/>
    <s v="85000"/>
    <n v="4300"/>
    <n v="9171101"/>
    <n v="3.1596417264942563E-2"/>
    <s v="Furniture for Lassalette - Chairs, mobile tchr desks, media towers, storage units, reading nooks, kitchens, etc. "/>
    <s v="Lassalette-6-21st Century classroom"/>
  </r>
  <r>
    <s v="Lassalette-21st Century classroom-FF &amp; E"/>
    <n v="6"/>
    <s v="FF &amp; E"/>
    <x v="18"/>
    <x v="0"/>
    <x v="46"/>
    <x v="26"/>
    <x v="185"/>
    <x v="457"/>
    <s v="2019/20"/>
    <s v="2-5019"/>
    <x v="355"/>
    <n v="0"/>
    <n v="7123.78"/>
    <n v="3207761219"/>
    <d v="2020-02-03T00:00:00"/>
    <s v="000000020065147"/>
    <n v="7123.78"/>
    <s v="03-124576"/>
    <m/>
    <s v="21.0"/>
    <s v="00036.0"/>
    <s v="91001"/>
    <s v="85000"/>
    <n v="4400"/>
    <n v="9171101"/>
    <n v="1.6554294301219661E-2"/>
    <s v="Furniture for Lassalette - Chairs, mobile tchr desks, media towers, storage units, reading nooks, kitchens, etc. "/>
    <s v="Lassalette-6-21st Century classroom"/>
  </r>
  <r>
    <s v="Nelson-21st Century classroom-FF &amp; E"/>
    <n v="1"/>
    <s v="FF &amp; E"/>
    <x v="0"/>
    <x v="0"/>
    <x v="46"/>
    <x v="26"/>
    <x v="185"/>
    <x v="457"/>
    <s v="2019/20"/>
    <s v="2-5019"/>
    <x v="355"/>
    <n v="0"/>
    <n v="27193.61"/>
    <n v="3207761219"/>
    <d v="2020-02-03T00:00:00"/>
    <s v="000000020065147"/>
    <n v="27193.61"/>
    <s v="03-119946"/>
    <m/>
    <s v="21.0"/>
    <s v="00036.0"/>
    <s v="91001"/>
    <s v="85000"/>
    <n v="4300"/>
    <n v="9231101"/>
    <n v="6.3192811291808856E-2"/>
    <s v="Furniture for Nelson - Chairs, mobile tchr desks, media towers, storage units, reading nooks, kitchens, etc. "/>
    <s v="Nelson-1-21st Century classroom"/>
  </r>
  <r>
    <s v="Nelson-21st Century classroom-FF &amp; E"/>
    <n v="1"/>
    <s v="FF &amp; E"/>
    <x v="0"/>
    <x v="0"/>
    <x v="46"/>
    <x v="26"/>
    <x v="185"/>
    <x v="457"/>
    <s v="2019/20"/>
    <s v="2-5019"/>
    <x v="355"/>
    <n v="0"/>
    <n v="14247.61"/>
    <n v="3207761219"/>
    <d v="2020-02-03T00:00:00"/>
    <s v="000000020065147"/>
    <n v="14247.61"/>
    <s v="03-119946"/>
    <m/>
    <s v="21.0"/>
    <s v="00036.0"/>
    <s v="91001"/>
    <s v="85000"/>
    <n v="4400"/>
    <n v="9231101"/>
    <n v="3.3108611840515598E-2"/>
    <s v="Furniture for Nelson - Chairs, mobile tchr desks, media towers, storage units, reading nooks, kitchens, etc. "/>
    <s v="Nelson-1-21st Century classroom"/>
  </r>
  <r>
    <s v="Palm-21st Century classroom-FF &amp; E"/>
    <n v="6"/>
    <s v="FF &amp; E"/>
    <x v="21"/>
    <x v="0"/>
    <x v="46"/>
    <x v="26"/>
    <x v="185"/>
    <x v="457"/>
    <s v="2019/20"/>
    <s v="2-5019"/>
    <x v="355"/>
    <n v="0"/>
    <n v="11995.3"/>
    <n v="3207761219"/>
    <d v="2020-02-03T00:00:00"/>
    <s v="000000020065147"/>
    <n v="11995.3"/>
    <s v="03-124706"/>
    <m/>
    <s v="21.0"/>
    <s v="00036.0"/>
    <s v="91001"/>
    <s v="85000"/>
    <n v="4300"/>
    <n v="9261101"/>
    <n v="2.7874769635140358E-2"/>
    <s v="Furniture for Palm - Chairs, mobile tchr desks, media towers, storage units, reading nooks, kitchens, etc. "/>
    <s v="Palm-6-21st Century classroom"/>
  </r>
  <r>
    <s v="Palm-21st Century classroom-FF &amp; E"/>
    <n v="6"/>
    <s v="FF &amp; E"/>
    <x v="21"/>
    <x v="0"/>
    <x v="46"/>
    <x v="26"/>
    <x v="185"/>
    <x v="457"/>
    <s v="2019/20"/>
    <s v="2-5019"/>
    <x v="355"/>
    <n v="0"/>
    <n v="7123.78"/>
    <n v="3207761219"/>
    <d v="2020-02-03T00:00:00"/>
    <s v="000000020065147"/>
    <n v="7123.78"/>
    <s v="03-124706"/>
    <m/>
    <s v="21.0"/>
    <s v="00036.0"/>
    <s v="91001"/>
    <s v="85000"/>
    <n v="4400"/>
    <n v="9261101"/>
    <n v="1.6554294301219661E-2"/>
    <s v="Furniture for Palm - Chairs, mobile tchr desks, media towers, storage units, reading nooks, kitchens, etc. "/>
    <s v="Palm-6-21st Century classroom"/>
  </r>
  <r>
    <s v="Sparks ES-21st Century classroom-FF &amp; E"/>
    <n v="7"/>
    <s v="FF &amp; E"/>
    <x v="24"/>
    <x v="0"/>
    <x v="46"/>
    <x v="26"/>
    <x v="185"/>
    <x v="457"/>
    <s v="2019/20"/>
    <s v="2-5019"/>
    <x v="355"/>
    <n v="0"/>
    <n v="13596.83"/>
    <n v="3207761219"/>
    <d v="2020-02-03T00:00:00"/>
    <s v="000000020065147"/>
    <n v="13596.83"/>
    <s v="03-124783"/>
    <m/>
    <s v="21.0"/>
    <s v="00036.0"/>
    <s v="91001"/>
    <s v="85000"/>
    <n v="4300"/>
    <n v="9291101"/>
    <n v="3.1596417264942563E-2"/>
    <s v="Furniture for Sparks ES - Chairs, mobile tchr desks, media towers, storage units, reading nooks, kitchens, etc. "/>
    <s v="Sparks ES-7-21st Century classroom"/>
  </r>
  <r>
    <s v="Sparks ES-21st Century classroom-FF &amp; E"/>
    <n v="7"/>
    <s v="FF &amp; E"/>
    <x v="24"/>
    <x v="0"/>
    <x v="46"/>
    <x v="26"/>
    <x v="185"/>
    <x v="457"/>
    <s v="2019/20"/>
    <s v="2-5019"/>
    <x v="355"/>
    <n v="0"/>
    <n v="7123.78"/>
    <n v="3207761219"/>
    <d v="2020-02-03T00:00:00"/>
    <s v="000000020065147"/>
    <n v="7123.78"/>
    <s v="03-124783"/>
    <m/>
    <s v="21.0"/>
    <s v="00036.0"/>
    <s v="91001"/>
    <s v="85000"/>
    <n v="4400"/>
    <n v="9291101"/>
    <n v="1.6554294301219661E-2"/>
    <s v="Furniture for Sparks ES - Chairs, mobile tchr desks, media towers, storage units, reading nooks, kitchens, etc. "/>
    <s v="Sparks ES-7-21st Century classroom"/>
  </r>
  <r>
    <s v="Sunset-21st Century classroom-FF &amp; E"/>
    <n v="4"/>
    <s v="FF &amp; E"/>
    <x v="32"/>
    <x v="0"/>
    <x v="46"/>
    <x v="26"/>
    <x v="185"/>
    <x v="457"/>
    <s v="2019/20"/>
    <s v="2-5019"/>
    <x v="355"/>
    <n v="0"/>
    <n v="13596.83"/>
    <n v="3207761219"/>
    <d v="2020-02-03T00:00:00"/>
    <s v="000000020065147"/>
    <n v="13596.83"/>
    <m/>
    <m/>
    <s v="21.0"/>
    <s v="00036.0"/>
    <s v="91001"/>
    <s v="85000"/>
    <n v="4300"/>
    <n v="9311101"/>
    <n v="3.1596417264942563E-2"/>
    <s v="Furniture for Sunset - Chairs, mobile tchr desks, media towers, storage units, reading nooks, kitchens, etc. "/>
    <s v="Sunset-4-21st Century classroom"/>
  </r>
  <r>
    <s v="Sunset-21st Century classroom-FF &amp; E"/>
    <n v="4"/>
    <s v="FF &amp; E"/>
    <x v="32"/>
    <x v="0"/>
    <x v="46"/>
    <x v="26"/>
    <x v="185"/>
    <x v="457"/>
    <s v="2019/20"/>
    <s v="2-5019"/>
    <x v="355"/>
    <n v="0"/>
    <n v="7123.78"/>
    <n v="3207761219"/>
    <d v="2020-02-03T00:00:00"/>
    <s v="000000020065147"/>
    <n v="7123.78"/>
    <m/>
    <m/>
    <s v="21.0"/>
    <s v="00036.0"/>
    <s v="91001"/>
    <s v="85000"/>
    <n v="4400"/>
    <n v="9311101"/>
    <n v="1.6554294301219661E-2"/>
    <s v="Furniture for Sunset - Chairs, mobile tchr desks, media towers, storage units, reading nooks, kitchens, etc. "/>
    <s v="Sunset-4-21st Century classroom"/>
  </r>
  <r>
    <s v="Temple-21st Century classroom-FF &amp; E"/>
    <n v="8"/>
    <s v="FF &amp; E"/>
    <x v="33"/>
    <x v="0"/>
    <x v="46"/>
    <x v="26"/>
    <x v="185"/>
    <x v="457"/>
    <s v="2019/20"/>
    <s v="2-5019"/>
    <x v="355"/>
    <n v="0"/>
    <n v="13596.83"/>
    <n v="3207761219"/>
    <d v="2020-02-03T00:00:00"/>
    <s v="000000020065147"/>
    <n v="13596.83"/>
    <m/>
    <m/>
    <s v="21.0"/>
    <s v="00036.0"/>
    <s v="91001"/>
    <s v="85000"/>
    <n v="4300"/>
    <n v="9331101"/>
    <n v="3.1596417264942563E-2"/>
    <s v="Furniture for Temple - Chairs, mobile tchr desks, media towers, storage units, reading nooks, kitchens, etc. "/>
    <s v="Temple-8-21st Century classroom"/>
  </r>
  <r>
    <s v="Temple-21st Century classroom-FF &amp; E"/>
    <n v="8"/>
    <s v="FF &amp; E"/>
    <x v="33"/>
    <x v="0"/>
    <x v="46"/>
    <x v="26"/>
    <x v="185"/>
    <x v="457"/>
    <s v="2019/20"/>
    <s v="2-5019"/>
    <x v="355"/>
    <n v="0"/>
    <n v="7123.78"/>
    <n v="3207761219"/>
    <d v="2020-02-03T00:00:00"/>
    <s v="000000020065147"/>
    <n v="7123.78"/>
    <m/>
    <m/>
    <s v="21.0"/>
    <s v="00036.0"/>
    <s v="91001"/>
    <s v="85000"/>
    <n v="4400"/>
    <n v="9331101"/>
    <n v="1.6554294301219661E-2"/>
    <s v="Furniture for Temple - Chairs, mobile tchr desks, media towers, storage units, reading nooks, kitchens, etc. "/>
    <s v="Temple-8-21st Century classroom"/>
  </r>
  <r>
    <s v="Valinda-21st Century classroom-FF &amp; E"/>
    <n v="6"/>
    <s v="FF &amp; E"/>
    <x v="23"/>
    <x v="0"/>
    <x v="46"/>
    <x v="26"/>
    <x v="185"/>
    <x v="457"/>
    <s v="2019/20"/>
    <s v="2-5019"/>
    <x v="355"/>
    <n v="0"/>
    <n v="13596.83"/>
    <n v="3207761219"/>
    <d v="2020-02-03T00:00:00"/>
    <s v="000000020065147"/>
    <n v="13596.83"/>
    <s v="03-124707"/>
    <m/>
    <s v="21.0"/>
    <s v="00036.0"/>
    <s v="91001"/>
    <s v="85000"/>
    <n v="4300"/>
    <n v="9341101"/>
    <n v="3.1596417264942563E-2"/>
    <s v="Furniture for Valinda - Chairs, mobile tchr desks, media towers, storage units, reading nooks, kitchens, etc. "/>
    <s v="Valinda-6-21st Century classroom"/>
  </r>
  <r>
    <s v="Valinda-21st Century classroom-FF &amp; E"/>
    <n v="6"/>
    <s v="FF &amp; E"/>
    <x v="23"/>
    <x v="0"/>
    <x v="46"/>
    <x v="26"/>
    <x v="185"/>
    <x v="457"/>
    <s v="2019/20"/>
    <s v="2-5019"/>
    <x v="355"/>
    <n v="0"/>
    <n v="7123.78"/>
    <n v="3207761219"/>
    <d v="2020-02-03T00:00:00"/>
    <s v="000000020065147"/>
    <n v="7123.78"/>
    <s v="03-124707"/>
    <m/>
    <s v="21.0"/>
    <s v="00036.0"/>
    <s v="91001"/>
    <s v="85000"/>
    <n v="4400"/>
    <n v="9341101"/>
    <n v="1.6554294301219661E-2"/>
    <s v="Furniture for Valinda - Chairs, mobile tchr desks, media towers, storage units, reading nooks, kitchens, etc. "/>
    <s v="Valinda-6-21st Century classroom"/>
  </r>
  <r>
    <s v="Wing Lane-21st Century classroom-FF &amp; E"/>
    <n v="9"/>
    <s v="FF &amp; E"/>
    <x v="22"/>
    <x v="0"/>
    <x v="46"/>
    <x v="26"/>
    <x v="185"/>
    <x v="457"/>
    <s v="2019/20"/>
    <s v="2-5019"/>
    <x v="355"/>
    <n v="0"/>
    <n v="13596.83"/>
    <n v="3207761219"/>
    <d v="2020-02-03T00:00:00"/>
    <s v="000000020065147"/>
    <n v="13596.83"/>
    <s v="03-124792"/>
    <m/>
    <s v="21.0"/>
    <s v="00036.0"/>
    <s v="91001"/>
    <s v="85000"/>
    <n v="4300"/>
    <n v="9371101"/>
    <n v="3.1596417264942563E-2"/>
    <s v="Furniture for Wing Lane - Chairs, mobile tchr desks, media towers, storage units, reading nooks, kitchens, etc. "/>
    <s v="Wing Lane-9-21st Century classroom"/>
  </r>
  <r>
    <s v="Wing Lane-21st Century classroom-FF &amp; E"/>
    <n v="9"/>
    <s v="FF &amp; E"/>
    <x v="22"/>
    <x v="0"/>
    <x v="46"/>
    <x v="26"/>
    <x v="185"/>
    <x v="457"/>
    <s v="2019/20"/>
    <s v="2-5019"/>
    <x v="355"/>
    <n v="0"/>
    <n v="7123.78"/>
    <n v="3207761219"/>
    <d v="2020-02-03T00:00:00"/>
    <s v="000000020065147"/>
    <n v="7123.78"/>
    <s v="03-124792"/>
    <m/>
    <s v="21.0"/>
    <s v="00036.0"/>
    <s v="91001"/>
    <s v="85000"/>
    <n v="4400"/>
    <n v="9371101"/>
    <n v="1.6554294301219661E-2"/>
    <s v="Furniture for Wing Lane - Chairs, mobile tchr desks, media towers, storage units, reading nooks, kitchens, etc. "/>
    <s v="Wing Lane-9-21st Century classroom"/>
  </r>
  <r>
    <s v="Workman ES-21st Century classroom-FF &amp; E"/>
    <n v="2"/>
    <s v="FF &amp; E"/>
    <x v="3"/>
    <x v="0"/>
    <x v="46"/>
    <x v="26"/>
    <x v="185"/>
    <x v="457"/>
    <s v="2019/20"/>
    <s v="2-5019"/>
    <x v="355"/>
    <n v="0"/>
    <n v="13596.83"/>
    <n v="3207761219"/>
    <d v="2020-02-03T00:00:00"/>
    <s v="000000020065147"/>
    <n v="13596.83"/>
    <s v="03-119881"/>
    <m/>
    <s v="21.0"/>
    <s v="00036.0"/>
    <s v="91001"/>
    <s v="85000"/>
    <n v="4300"/>
    <n v="9381101"/>
    <n v="3.1596417264942563E-2"/>
    <s v="Furniture for Workman ES - Chairs, mobile tchr desks, media towers, storage units, reading nooks, kitchens, etc. "/>
    <s v="Workman ES-2-21st Century classroom"/>
  </r>
  <r>
    <s v="Workman ES-21st Century classroom-FF &amp; E"/>
    <n v="2"/>
    <s v="FF &amp; E"/>
    <x v="3"/>
    <x v="0"/>
    <x v="46"/>
    <x v="26"/>
    <x v="185"/>
    <x v="457"/>
    <s v="2019/20"/>
    <s v="2-5019"/>
    <x v="355"/>
    <n v="0"/>
    <n v="7123.78"/>
    <n v="3207761219"/>
    <d v="2020-02-03T00:00:00"/>
    <s v="000000020065147"/>
    <n v="7123.78"/>
    <s v="03-119881"/>
    <m/>
    <s v="21.0"/>
    <s v="00036.0"/>
    <s v="91001"/>
    <s v="85000"/>
    <n v="4400"/>
    <n v="9381101"/>
    <n v="1.6554294301219661E-2"/>
    <s v="Furniture for Workman ES - Chairs, mobile tchr desks, media towers, storage units, reading nooks, kitchens, etc. "/>
    <s v="Workman ES-2-21st Century classroom"/>
  </r>
  <r>
    <s v="Amar-21st Century classroom-FF &amp; E"/>
    <n v="0"/>
    <s v="FF &amp; E"/>
    <x v="35"/>
    <x v="0"/>
    <x v="46"/>
    <x v="26"/>
    <x v="185"/>
    <x v="357"/>
    <s v="2019/20"/>
    <s v="2-5020"/>
    <x v="356"/>
    <n v="0"/>
    <n v="12081.12"/>
    <n v="3469331119"/>
    <d v="2020-01-31T00:00:00"/>
    <s v="000000020064674"/>
    <n v="12081.12"/>
    <m/>
    <m/>
    <s v="21.0"/>
    <s v="00036.0"/>
    <s v="91001"/>
    <s v="85000"/>
    <n v="4300"/>
    <n v="9011101"/>
    <n v="0.81660418781777355"/>
    <s v="Furniture for Amar - Chairs, mobile tchr desk, media tower, storage units, etc"/>
    <s v="Amar-0-21st Century classroom"/>
  </r>
  <r>
    <s v="Amar-21st Century classroom-FF &amp; E"/>
    <n v="0"/>
    <s v="FF &amp; E"/>
    <x v="35"/>
    <x v="0"/>
    <x v="46"/>
    <x v="26"/>
    <x v="185"/>
    <x v="357"/>
    <s v="2019/20"/>
    <s v="2-5020"/>
    <x v="356"/>
    <n v="0"/>
    <n v="2713.22"/>
    <n v="3469331119"/>
    <d v="2020-01-31T00:00:00"/>
    <s v="000000020064674"/>
    <n v="2713.22"/>
    <m/>
    <m/>
    <s v="21.0"/>
    <s v="00036.0"/>
    <s v="91001"/>
    <s v="85000"/>
    <n v="4400"/>
    <n v="9011101"/>
    <n v="0.18339581218222642"/>
    <s v="Furniture for Amar - Chairs, mobile tchr desk, media tower, storage units, etc"/>
    <s v="Amar-0-21st Century classroom"/>
  </r>
  <r>
    <s v="Grandview-21st Century classroom-FF &amp; E"/>
    <n v="2"/>
    <s v="FF &amp; E"/>
    <x v="6"/>
    <x v="0"/>
    <x v="46"/>
    <x v="26"/>
    <x v="186"/>
    <x v="459"/>
    <s v="2022/23"/>
    <s v="23-2901"/>
    <x v="357"/>
    <n v="0"/>
    <n v="10350.68"/>
    <s v="631280051923"/>
    <d v="2023-07-10T00:00:00"/>
    <s v="000000021114930"/>
    <n v="10350.68"/>
    <s v="03-121294"/>
    <m/>
    <s v="21.0"/>
    <s v="00036.0"/>
    <s v="00002"/>
    <s v="81000"/>
    <n v="4300"/>
    <n v="9121101"/>
    <n v="0.38367654374255405"/>
    <s v="Furniture for Grandview - Chairs, storage units, media tower, etc"/>
    <s v="Grandview-2-21st Century classroom"/>
  </r>
  <r>
    <s v="Grandview-21st Century classroom-FF &amp; E"/>
    <n v="2"/>
    <s v="FF &amp; E"/>
    <x v="6"/>
    <x v="0"/>
    <x v="46"/>
    <x v="26"/>
    <x v="186"/>
    <x v="459"/>
    <s v="2022/23"/>
    <s v="23-2901"/>
    <x v="357"/>
    <n v="0"/>
    <n v="16626.939999999999"/>
    <s v="631280051923"/>
    <d v="2023-07-10T00:00:00"/>
    <s v="000000021114930"/>
    <n v="16626.939999999999"/>
    <s v="03-121294"/>
    <m/>
    <s v="21.0"/>
    <s v="00036.0"/>
    <s v="91001"/>
    <s v="85000"/>
    <n v="4400"/>
    <n v="9121101"/>
    <n v="0.616323456257446"/>
    <s v="Furniture for Grandview - Chairs, storage units, media tower, etc"/>
    <s v="Grandview-2-21st Century classroom"/>
  </r>
  <r>
    <s v="Grandview-21st Century classroom-FF &amp; E"/>
    <n v="2"/>
    <s v="FF &amp; E"/>
    <x v="6"/>
    <x v="0"/>
    <x v="46"/>
    <x v="26"/>
    <x v="187"/>
    <x v="131"/>
    <s v="2022/23"/>
    <m/>
    <x v="358"/>
    <n v="0"/>
    <n v="8979.44"/>
    <s v="810721031323"/>
    <d v="2023-05-01T00:00:00"/>
    <s v="000000020985676"/>
    <n v="8979.44"/>
    <s v="03-121294"/>
    <m/>
    <s v="21.0"/>
    <s v="00036.0"/>
    <s v="91001"/>
    <s v="85000"/>
    <n v="4400"/>
    <n v="9121101"/>
    <n v="0.16"/>
    <s v="Furniture for Grandview room #21-24, 33, 34, 41, 43, 51-54, 61-64, &amp; band room. Mobile media towers: 17"/>
    <s v="Grandview-2-21st Century classroom"/>
  </r>
  <r>
    <s v="Grandview-21st Century classroom-FF &amp; E"/>
    <n v="2"/>
    <s v="FF &amp; E"/>
    <x v="6"/>
    <x v="0"/>
    <x v="46"/>
    <x v="26"/>
    <x v="187"/>
    <x v="460"/>
    <s v="2022/23"/>
    <s v="23-3483"/>
    <x v="358"/>
    <n v="0"/>
    <n v="10101.870000000001"/>
    <s v="673191051923"/>
    <d v="2023-06-05T00:00:00"/>
    <s v="000000021047675"/>
    <n v="10101.870000000001"/>
    <s v="03-121294"/>
    <m/>
    <s v="21.0"/>
    <s v="00036.0"/>
    <s v="91001"/>
    <s v="85000"/>
    <n v="4400"/>
    <n v="9121101"/>
    <n v="0.18000000000000002"/>
    <s v="Furniture for Grandview room #21-24, 33, 34, 41, 43, 51-54, 61-64, &amp; band room. Mobile media towers: 17"/>
    <s v="Grandview-2-21st Century classroom"/>
  </r>
  <r>
    <s v="Newton-21st Century classroom-FF &amp; E"/>
    <n v="1"/>
    <s v="FF &amp; E"/>
    <x v="8"/>
    <x v="0"/>
    <x v="46"/>
    <x v="26"/>
    <x v="187"/>
    <x v="131"/>
    <s v="2022/23"/>
    <m/>
    <x v="358"/>
    <n v="0"/>
    <n v="4489.72"/>
    <s v="810753031323"/>
    <d v="2023-05-01T00:00:00"/>
    <s v="000000020985676"/>
    <n v="4489.72"/>
    <s v="03-121295"/>
    <m/>
    <s v="21.0"/>
    <s v="00036.0"/>
    <s v="91001"/>
    <s v="85000"/>
    <n v="4400"/>
    <n v="9241101"/>
    <n v="0.08"/>
    <s v="Furniture for Newton room #D-1-D-4, C-1-C-4, C-6-C-8, B-4, B-6-B8, A-1-A-4, &amp; band room. Mobile media towers: 20"/>
    <s v="Newton-1-21st Century classroom"/>
  </r>
  <r>
    <s v="Newton-21st Century classroom-FF &amp; E"/>
    <n v="1"/>
    <s v="FF &amp; E"/>
    <x v="8"/>
    <x v="0"/>
    <x v="46"/>
    <x v="26"/>
    <x v="187"/>
    <x v="460"/>
    <s v="2022/23"/>
    <s v="23-3483"/>
    <x v="358"/>
    <n v="0"/>
    <n v="17958.88"/>
    <s v="517262051623"/>
    <d v="2023-06-05T00:00:00"/>
    <s v="000000021047675"/>
    <n v="17958.88"/>
    <s v="03-121295"/>
    <m/>
    <s v="21.0"/>
    <s v="00036.0"/>
    <s v="91001"/>
    <s v="85000"/>
    <n v="4400"/>
    <n v="9241101"/>
    <n v="0.32"/>
    <s v="Furniture for Newton room #D-1-D-4, C-1-C-4, C-6-C-8, B-4, B-6-B8, A-1-A-4, &amp; band room. Mobile media towers: 20"/>
    <s v="Newton-1-21st Century classroom"/>
  </r>
  <r>
    <s v="Sparks MS-21st Century classroom-FF &amp; E"/>
    <n v="2"/>
    <s v="FF &amp; E"/>
    <x v="9"/>
    <x v="0"/>
    <x v="46"/>
    <x v="26"/>
    <x v="187"/>
    <x v="131"/>
    <s v="2022/23"/>
    <m/>
    <x v="358"/>
    <n v="0"/>
    <n v="8979.44"/>
    <s v="810654031323"/>
    <d v="2023-05-01T00:00:00"/>
    <s v="000000020985676"/>
    <n v="8979.44"/>
    <s v="03-121296"/>
    <m/>
    <s v="21.0"/>
    <s v="00036.0"/>
    <s v="91001"/>
    <s v="85000"/>
    <n v="4400"/>
    <n v="9301101"/>
    <n v="0.16"/>
    <s v="Furniture for Sparks MS room #9-20 &amp; band room. Mobile media towers: 13"/>
    <s v="Sparks MS-2-21st Century classroom"/>
  </r>
  <r>
    <s v="Sparks MS-21st Century classroom-FF &amp; E"/>
    <n v="2"/>
    <s v="FF &amp; E"/>
    <x v="9"/>
    <x v="0"/>
    <x v="46"/>
    <x v="26"/>
    <x v="187"/>
    <x v="460"/>
    <s v="2022/23"/>
    <s v="23-3483"/>
    <x v="358"/>
    <n v="0"/>
    <n v="5612.15"/>
    <s v="673167051823"/>
    <d v="2023-06-05T00:00:00"/>
    <s v="000000021047675"/>
    <n v="5612.15"/>
    <s v="03-121296"/>
    <m/>
    <s v="21.0"/>
    <s v="00036.0"/>
    <s v="91001"/>
    <s v="85000"/>
    <n v="4400"/>
    <n v="9301101"/>
    <n v="9.9999999999999992E-2"/>
    <s v="Furniture for Sparks MS room #9-20 &amp; band room. Mobile media towers: 13"/>
    <s v="Sparks MS-2-21st Century classroom"/>
  </r>
  <r>
    <s v="Grandview-21st Century classroom-FF &amp; E"/>
    <n v="2"/>
    <s v="FF &amp; E"/>
    <x v="6"/>
    <x v="0"/>
    <x v="46"/>
    <x v="26"/>
    <x v="138"/>
    <x v="461"/>
    <s v="2023/24"/>
    <s v="24-1390"/>
    <x v="359"/>
    <n v="0"/>
    <n v="842.5"/>
    <s v="382347101023"/>
    <d v="2023-10-30T00:00:00"/>
    <s v="000000021293520"/>
    <n v="842.5"/>
    <s v="03-121294"/>
    <m/>
    <s v="21.0"/>
    <s v="00036.0"/>
    <s v="00002"/>
    <s v="81000"/>
    <n v="4300"/>
    <n v="9121101"/>
    <n v="1"/>
    <s v="Furniture for Grandview - Flex-Space premium Wobble chairs."/>
    <s v="Grandview-2-21st Century classroom"/>
  </r>
  <r>
    <s v="California-21st Century classroom-FF &amp; E"/>
    <n v="3"/>
    <s v="FF &amp; E"/>
    <x v="15"/>
    <x v="0"/>
    <x v="46"/>
    <x v="26"/>
    <x v="188"/>
    <x v="68"/>
    <s v="2024/25"/>
    <m/>
    <x v="360"/>
    <n v="0"/>
    <n v="18199.14"/>
    <s v="90600870"/>
    <d v="2025-06-10T00:00:00"/>
    <s v="000000022231785"/>
    <n v="18199.14"/>
    <s v="03-123989"/>
    <m/>
    <s v="21.0"/>
    <s v="00036.0"/>
    <s v="00002"/>
    <s v="81000"/>
    <n v="4300"/>
    <n v="9041101"/>
    <n v="0.33614421046429432"/>
    <s v="Furniture for California - Tables, chairs, carpets, storage units, etc.  "/>
    <s v="California-3-21st Century classroom"/>
  </r>
  <r>
    <s v="California-21st Century classroom-FF &amp; E"/>
    <n v="3"/>
    <s v="FF &amp; E"/>
    <x v="15"/>
    <x v="0"/>
    <x v="46"/>
    <x v="26"/>
    <x v="188"/>
    <x v="208"/>
    <s v="2024/25"/>
    <s v="25-1587"/>
    <x v="360"/>
    <n v="0"/>
    <n v="1313.42"/>
    <s v="90572304"/>
    <d v="2025-07-03T00:00:00"/>
    <s v="000000022273406"/>
    <n v="1313.42"/>
    <s v="03-123989"/>
    <m/>
    <s v="21.0"/>
    <s v="00036.0"/>
    <s v="00002"/>
    <s v="81000"/>
    <n v="4300"/>
    <n v="9041101"/>
    <n v="2.4259307247925643E-2"/>
    <s v="Furniture for California - Tables, chairs, carpets, storage units, etc.  "/>
    <s v="California-3-21st Century classroom"/>
  </r>
  <r>
    <s v="California-21st Century classroom-FF &amp; E"/>
    <n v="3"/>
    <s v="FF &amp; E"/>
    <x v="15"/>
    <x v="0"/>
    <x v="46"/>
    <x v="26"/>
    <x v="188"/>
    <x v="68"/>
    <s v="2024/25"/>
    <m/>
    <x v="360"/>
    <n v="0"/>
    <n v="29228.05"/>
    <s v="90600870"/>
    <d v="2025-06-10T00:00:00"/>
    <s v="000000022231785"/>
    <n v="29228.05"/>
    <s v="03-123989"/>
    <m/>
    <s v="21.0"/>
    <s v="00036.0"/>
    <s v="91001"/>
    <s v="85000"/>
    <n v="4400"/>
    <n v="9041101"/>
    <n v="0.53985187160826931"/>
    <s v="Furniture for California - Tables, chairs, carpets, storage units, etc.  "/>
    <s v="California-3-21st Century classroom"/>
  </r>
  <r>
    <s v="California-21st Century classroom-FF &amp; E"/>
    <n v="3"/>
    <s v="FF &amp; E"/>
    <x v="15"/>
    <x v="0"/>
    <x v="46"/>
    <x v="26"/>
    <x v="188"/>
    <x v="208"/>
    <s v="2024/25"/>
    <s v="25-1587"/>
    <x v="360"/>
    <n v="0"/>
    <n v="5400.26"/>
    <s v="90572304"/>
    <d v="2025-07-03T00:00:00"/>
    <s v="000000022273406"/>
    <n v="5400.26"/>
    <s v="03-123989"/>
    <m/>
    <s v="21.0"/>
    <s v="00036.0"/>
    <s v="91001"/>
    <s v="85000"/>
    <n v="4400"/>
    <n v="9041101"/>
    <n v="9.9744610679510695E-2"/>
    <s v="Furniture for California - Tables, chairs, carpets, storage units, etc.  "/>
    <s v="California-3-21st Century classroom"/>
  </r>
  <r>
    <s v="Los Molinos-21st Century classroom-FF &amp; E"/>
    <n v="4"/>
    <s v="FF &amp; E"/>
    <x v="7"/>
    <x v="0"/>
    <x v="46"/>
    <x v="26"/>
    <x v="189"/>
    <x v="462"/>
    <s v="2024/25"/>
    <s v="25-3391"/>
    <x v="361"/>
    <n v="0"/>
    <n v="9689.89"/>
    <s v="90058215"/>
    <d v="2025-03-04T00:00:00"/>
    <s v="000000022063158"/>
    <n v="9689.89"/>
    <s v="03-124134"/>
    <m/>
    <s v="21.0"/>
    <s v="00036.0"/>
    <s v="00002"/>
    <s v="81000"/>
    <n v="4300"/>
    <n v="9201101"/>
    <n v="0.36040277792241993"/>
    <s v="Furniture for Los Molinos - Tables, chairs, carpets, storage units, etc.  "/>
    <s v="Los Molinos-4-21st Century classroom"/>
  </r>
  <r>
    <s v="Los Molinos-21st Century classroom-FF &amp; E"/>
    <n v="4"/>
    <s v="FF &amp; E"/>
    <x v="7"/>
    <x v="0"/>
    <x v="46"/>
    <x v="26"/>
    <x v="189"/>
    <x v="462"/>
    <s v="2024/25"/>
    <m/>
    <x v="361"/>
    <n v="0"/>
    <n v="12958.41"/>
    <s v="90058215"/>
    <d v="2025-03-04T00:00:00"/>
    <s v="000000022063158"/>
    <n v="12958.41"/>
    <s v="03-124134"/>
    <m/>
    <s v="21.0"/>
    <s v="00036.0"/>
    <s v="91001"/>
    <s v="85000"/>
    <n v="4400"/>
    <n v="9201101"/>
    <n v="0.48197110198956494"/>
    <s v="Furniture for Los Molinos - Tables, chairs, carpets, storage units, etc.  "/>
    <s v="Los Molinos-4-21st Century classroom"/>
  </r>
  <r>
    <s v="Los Molinos-21st Century classroom-FF &amp; E"/>
    <n v="4"/>
    <s v="FF &amp; E"/>
    <x v="7"/>
    <x v="0"/>
    <x v="46"/>
    <x v="26"/>
    <x v="189"/>
    <x v="463"/>
    <s v="2024/25"/>
    <s v="25-3391"/>
    <x v="361"/>
    <n v="0"/>
    <n v="4237.9799999999996"/>
    <s v="90058215-BAL"/>
    <d v="2025-05-29T00:00:00"/>
    <s v="000000022210566"/>
    <n v="4237.9799999999996"/>
    <s v="03-124134"/>
    <m/>
    <s v="21.0"/>
    <s v="00036.0"/>
    <s v="91001"/>
    <s v="85000"/>
    <n v="4400"/>
    <n v="9201101"/>
    <n v="0.15762612008801513"/>
    <s v="Furniture for Los Molinos - Tables, chairs, carpets, storage units, etc.  "/>
    <s v="Los Molinos-4-21st Century classroom"/>
  </r>
  <r>
    <s v="Los Molinos-21st Century classroom-FF &amp; E"/>
    <n v="4"/>
    <s v="FF &amp; E"/>
    <x v="7"/>
    <x v="0"/>
    <x v="46"/>
    <x v="26"/>
    <x v="189"/>
    <x v="464"/>
    <s v="2024/25"/>
    <m/>
    <x v="362"/>
    <n v="0"/>
    <n v="652.24"/>
    <s v="90499111"/>
    <d v="2025-04-29T00:00:00"/>
    <s v="000000022158315"/>
    <n v="652.24"/>
    <s v="03-124134"/>
    <m/>
    <s v="21.0"/>
    <s v="00036.0"/>
    <s v="00002"/>
    <s v="81000"/>
    <n v="4300"/>
    <n v="9201101"/>
    <n v="2.4259213249285511E-2"/>
    <s v="Furniture for Los Molinos - Tables, chairs, carpets, storage units, etc.  "/>
    <s v="Los Molinos-4-21st Century classroom"/>
  </r>
  <r>
    <s v="Los Molinos-21st Century classroom-FF &amp; E"/>
    <n v="4"/>
    <s v="FF &amp; E"/>
    <x v="7"/>
    <x v="0"/>
    <x v="46"/>
    <x v="26"/>
    <x v="189"/>
    <x v="464"/>
    <s v="2024/25"/>
    <s v="25-3393"/>
    <x v="362"/>
    <n v="0"/>
    <n v="9037.66"/>
    <s v="90528430"/>
    <d v="2025-04-29T00:00:00"/>
    <s v="000000022158315"/>
    <n v="9037.66"/>
    <s v="03-124134"/>
    <m/>
    <s v="21.0"/>
    <s v="00036.0"/>
    <s v="00002"/>
    <s v="81000"/>
    <n v="4300"/>
    <n v="9201101"/>
    <n v="0.33614393661004793"/>
    <s v="Furniture for Los Molinos - Tables, chairs, carpets, storage units, etc.  "/>
    <s v="Los Molinos-4-21st Century classroom"/>
  </r>
  <r>
    <s v="Los Molinos-21st Century classroom-FF &amp; E"/>
    <n v="4"/>
    <s v="FF &amp; E"/>
    <x v="7"/>
    <x v="0"/>
    <x v="46"/>
    <x v="26"/>
    <x v="189"/>
    <x v="464"/>
    <s v="2024/25"/>
    <m/>
    <x v="362"/>
    <n v="0"/>
    <n v="2681.76"/>
    <s v="90499111"/>
    <d v="2025-04-29T00:00:00"/>
    <s v="000000022158315"/>
    <n v="2681.76"/>
    <s v="03-124134"/>
    <m/>
    <s v="21.0"/>
    <s v="00036.0"/>
    <s v="91001"/>
    <s v="85000"/>
    <n v="4400"/>
    <n v="9201101"/>
    <n v="9.9744553727774923E-2"/>
    <s v="Furniture for Los Molinos - Tables, chairs, carpets, storage units, etc.  "/>
    <s v="Los Molinos-4-21st Century classroom"/>
  </r>
  <r>
    <s v="Los Molinos-21st Century classroom-FF &amp; E"/>
    <n v="4"/>
    <s v="FF &amp; E"/>
    <x v="7"/>
    <x v="0"/>
    <x v="46"/>
    <x v="26"/>
    <x v="189"/>
    <x v="464"/>
    <s v="2024/25"/>
    <s v="25-3393"/>
    <x v="362"/>
    <n v="0"/>
    <n v="14514.62"/>
    <s v="90528430"/>
    <d v="2025-04-29T00:00:00"/>
    <s v="000000022158315"/>
    <n v="14514.62"/>
    <s v="03-124134"/>
    <m/>
    <s v="21.0"/>
    <s v="00036.0"/>
    <s v="91001"/>
    <s v="85000"/>
    <n v="4400"/>
    <n v="9201101"/>
    <n v="0.53985229641289167"/>
    <s v="Furniture for Los Molinos - Tables, chairs, carpets, storage units, etc.  "/>
    <s v="Los Molinos-4-21st Century classroom"/>
  </r>
  <r>
    <s v="Los Molinos-21st Century classroom-FF &amp; E"/>
    <n v="4"/>
    <s v="FF &amp; E"/>
    <x v="7"/>
    <x v="0"/>
    <x v="46"/>
    <x v="26"/>
    <x v="189"/>
    <x v="464"/>
    <s v="2024/25"/>
    <m/>
    <x v="363"/>
    <n v="0"/>
    <n v="652.24"/>
    <s v="90499112"/>
    <d v="2025-04-29T00:00:00"/>
    <s v="000000022158315"/>
    <n v="652.24"/>
    <s v="03-124134"/>
    <m/>
    <s v="21.0"/>
    <s v="00036.0"/>
    <s v="00002"/>
    <s v="81000"/>
    <n v="4300"/>
    <n v="9201101"/>
    <n v="2.4259213249285511E-2"/>
    <s v="Furniture for Los Molinos - Tables, chairs, carpets, storage units, etc.  "/>
    <s v="Los Molinos-4-21st Century classroom"/>
  </r>
  <r>
    <s v="Los Molinos-21st Century classroom-FF &amp; E"/>
    <n v="4"/>
    <s v="FF &amp; E"/>
    <x v="7"/>
    <x v="0"/>
    <x v="46"/>
    <x v="26"/>
    <x v="189"/>
    <x v="464"/>
    <s v="2024/25"/>
    <s v="25-3394"/>
    <x v="363"/>
    <n v="0"/>
    <n v="9037.66"/>
    <s v="90528431"/>
    <d v="2025-04-29T00:00:00"/>
    <s v="000000022158315"/>
    <n v="9037.66"/>
    <s v="03-124134"/>
    <m/>
    <s v="21.0"/>
    <s v="00036.0"/>
    <s v="00002"/>
    <s v="81000"/>
    <n v="4300"/>
    <n v="9201101"/>
    <n v="0.33614393661004793"/>
    <s v="Furniture for Los Molinos - Tables, chairs, carpets, storage units, etc.  "/>
    <s v="Los Molinos-4-21st Century classroom"/>
  </r>
  <r>
    <s v="Los Molinos-21st Century classroom-FF &amp; E"/>
    <n v="4"/>
    <s v="FF &amp; E"/>
    <x v="7"/>
    <x v="0"/>
    <x v="46"/>
    <x v="26"/>
    <x v="189"/>
    <x v="464"/>
    <s v="2024/25"/>
    <m/>
    <x v="363"/>
    <n v="0"/>
    <n v="2681.76"/>
    <s v="90499112"/>
    <d v="2025-04-29T00:00:00"/>
    <s v="000000022158315"/>
    <n v="2681.76"/>
    <s v="03-124134"/>
    <m/>
    <s v="21.0"/>
    <s v="00036.0"/>
    <s v="91001"/>
    <s v="85000"/>
    <n v="4400"/>
    <n v="9201101"/>
    <n v="9.9744553727774923E-2"/>
    <s v="Furniture for Los Molinos - Tables, chairs, carpets, storage units, etc.  "/>
    <s v="Los Molinos-4-21st Century classroom"/>
  </r>
  <r>
    <s v="Los Molinos-21st Century classroom-FF &amp; E"/>
    <n v="4"/>
    <s v="FF &amp; E"/>
    <x v="7"/>
    <x v="0"/>
    <x v="46"/>
    <x v="26"/>
    <x v="189"/>
    <x v="464"/>
    <s v="2024/25"/>
    <s v="25-3394"/>
    <x v="363"/>
    <n v="0"/>
    <n v="14514.62"/>
    <s v="90528431"/>
    <d v="2025-04-29T00:00:00"/>
    <s v="000000022158315"/>
    <n v="14514.62"/>
    <s v="03-124134"/>
    <m/>
    <s v="21.0"/>
    <s v="00036.0"/>
    <s v="91001"/>
    <s v="85000"/>
    <n v="4400"/>
    <n v="9201101"/>
    <n v="0.53985229641289167"/>
    <s v="Furniture for Los Molinos - Tables, chairs, carpets, storage units, etc.  "/>
    <s v="Los Molinos-4-21st Century classroom"/>
  </r>
  <r>
    <s v="Grazide-21st Century classroom-FF &amp; E"/>
    <n v="3"/>
    <s v="FF &amp; E"/>
    <x v="16"/>
    <x v="0"/>
    <x v="46"/>
    <x v="26"/>
    <x v="189"/>
    <x v="465"/>
    <s v="2025/26"/>
    <m/>
    <x v="364"/>
    <n v="0"/>
    <n v="9629.14"/>
    <s v="93380148"/>
    <d v="2026-02-23T00:00:00"/>
    <s v="000000022611309"/>
    <n v="9629.14"/>
    <s v="03-124133"/>
    <m/>
    <s v="21.0"/>
    <s v="00036.0"/>
    <s v="00002"/>
    <s v="81000"/>
    <n v="4300"/>
    <n v="9131101"/>
    <n v="0.35843001819855519"/>
    <s v="Furniture for Grazide - Tables, chairs, carpets, storage units, etc.  "/>
    <s v="Grazide-3-21st Century classroom"/>
  </r>
  <r>
    <s v="Grazide-21st Century classroom-FF &amp; E"/>
    <n v="3"/>
    <s v="FF &amp; E"/>
    <x v="16"/>
    <x v="0"/>
    <x v="46"/>
    <x v="26"/>
    <x v="189"/>
    <x v="465"/>
    <s v="2025/26"/>
    <s v="25-3395"/>
    <x v="364"/>
    <n v="0"/>
    <n v="15568.47"/>
    <s v="93380148"/>
    <d v="2026-02-23T00:00:00"/>
    <s v="000000022611309"/>
    <n v="15568.47"/>
    <s v="03-124133"/>
    <m/>
    <s v="21.0"/>
    <s v="00036.0"/>
    <s v="00002"/>
    <s v="81000"/>
    <n v="4300"/>
    <n v="9131101"/>
    <n v="0.57951249908337199"/>
    <s v="Furniture for Grazide - Tables, chairs, carpets, storage units, etc.  "/>
    <s v="Grazide-3-21st Century classroom"/>
  </r>
  <r>
    <s v="Grazide-21st Century classroom-FF &amp; E"/>
    <n v="3"/>
    <s v="FF &amp; E"/>
    <x v="16"/>
    <x v="0"/>
    <x v="46"/>
    <x v="26"/>
    <x v="189"/>
    <x v="465"/>
    <s v="2025/26"/>
    <m/>
    <x v="364"/>
    <n v="0"/>
    <n v="17235.63"/>
    <s v="93380148"/>
    <d v="2026-02-23T00:00:00"/>
    <s v="000000022611309"/>
    <n v="17235.63"/>
    <s v="03-124133"/>
    <m/>
    <s v="21.0"/>
    <s v="00036.0"/>
    <s v="91001"/>
    <s v="85000"/>
    <n v="4400"/>
    <n v="9131101"/>
    <n v="0.64156998180144487"/>
    <s v="Furniture for Grazide - Tables, chairs, carpets, storage units, etc.  "/>
    <s v="Grazide-3-21st Century classroom"/>
  </r>
  <r>
    <s v="Grazide-21st Century classroom-FF &amp; E"/>
    <n v="3"/>
    <s v="FF &amp; E"/>
    <x v="16"/>
    <x v="0"/>
    <x v="46"/>
    <x v="26"/>
    <x v="189"/>
    <x v="465"/>
    <s v="2025/26"/>
    <s v="25-3395"/>
    <x v="364"/>
    <n v="0"/>
    <n v="-15568.47"/>
    <s v="93380148"/>
    <d v="2026-02-23T00:00:00"/>
    <s v="000000022611309"/>
    <n v="-15568.47"/>
    <s v="03-124133"/>
    <m/>
    <s v="21.0"/>
    <s v="00036.0"/>
    <s v="91001"/>
    <s v="85000"/>
    <n v="4400"/>
    <n v="9131101"/>
    <n v="-0.57951249908337199"/>
    <s v="Furniture for Grazide - Tables, chairs, carpets, storage units, etc.  "/>
    <s v="Grazide-3-21st Century classroom"/>
  </r>
  <r>
    <s v="Grazide-21st Century classroom-FF &amp; E"/>
    <n v="3"/>
    <s v="FF &amp; E"/>
    <x v="16"/>
    <x v="0"/>
    <x v="46"/>
    <x v="26"/>
    <x v="189"/>
    <x v="465"/>
    <s v="2025/26"/>
    <m/>
    <x v="365"/>
    <n v="0"/>
    <n v="9668.42"/>
    <s v="93380143"/>
    <d v="2026-02-23T00:00:00"/>
    <s v="000000022611309"/>
    <n v="9668.42"/>
    <s v="03-124133"/>
    <m/>
    <s v="21.0"/>
    <s v="00036.0"/>
    <s v="00002"/>
    <s v="81000"/>
    <n v="4300"/>
    <n v="9131101"/>
    <n v="0.35989215615841863"/>
    <s v="Furniture for Grazide - Tables, chairs, carpets, storage units, etc.  "/>
    <s v="Grazide-3-21st Century classroom"/>
  </r>
  <r>
    <s v="Grazide-21st Century classroom-FF &amp; E"/>
    <n v="3"/>
    <s v="FF &amp; E"/>
    <x v="16"/>
    <x v="0"/>
    <x v="46"/>
    <x v="26"/>
    <x v="189"/>
    <x v="465"/>
    <s v="2025/26"/>
    <s v="25-3396"/>
    <x v="365"/>
    <n v="0"/>
    <n v="15529.19"/>
    <s v="93380143"/>
    <d v="2026-02-23T00:00:00"/>
    <s v="000000022611309"/>
    <n v="15529.19"/>
    <s v="03-124133"/>
    <m/>
    <s v="21.0"/>
    <s v="00036.0"/>
    <s v="00002"/>
    <s v="81000"/>
    <n v="4300"/>
    <n v="9131101"/>
    <n v="0.5780503611235086"/>
    <s v="Furniture for Grazide - Tables, chairs, carpets, storage units, etc.  JVER 26*255"/>
    <s v="Grazide-3-21st Century classroom"/>
  </r>
  <r>
    <s v="Grazide-21st Century classroom-FF &amp; E"/>
    <n v="3"/>
    <s v="FF &amp; E"/>
    <x v="16"/>
    <x v="0"/>
    <x v="46"/>
    <x v="26"/>
    <x v="189"/>
    <x v="465"/>
    <s v="2025/26"/>
    <m/>
    <x v="365"/>
    <n v="0"/>
    <n v="17196.349999999999"/>
    <s v="93380143"/>
    <d v="2026-02-23T00:00:00"/>
    <s v="000000022611309"/>
    <n v="17196.349999999999"/>
    <s v="03-124133"/>
    <m/>
    <s v="21.0"/>
    <s v="00036.0"/>
    <s v="91001"/>
    <s v="85000"/>
    <n v="4400"/>
    <n v="9131101"/>
    <n v="0.64010784384158126"/>
    <s v="Furniture for Grazide - Tables, chairs, carpets, storage units, etc.  "/>
    <s v="Grazide-3-21st Century classroom"/>
  </r>
  <r>
    <s v="Grazide-21st Century classroom-FF &amp; E"/>
    <n v="3"/>
    <s v="FF &amp; E"/>
    <x v="16"/>
    <x v="0"/>
    <x v="46"/>
    <x v="26"/>
    <x v="189"/>
    <x v="465"/>
    <s v="2025/26"/>
    <s v="25-3396"/>
    <x v="365"/>
    <n v="0"/>
    <n v="-15529.19"/>
    <s v="93380143"/>
    <d v="2026-02-23T00:00:00"/>
    <s v="000000022611309"/>
    <n v="-15529.19"/>
    <s v="03-124133"/>
    <m/>
    <s v="21.0"/>
    <s v="00036.0"/>
    <s v="91001"/>
    <s v="85000"/>
    <n v="4400"/>
    <n v="9131101"/>
    <n v="-0.5780503611235086"/>
    <s v="Furniture for Grazide - Tables, chairs, carpets, storage units, etc.  JVER 26*255"/>
    <s v="Grazide-3-21st Century classroom"/>
  </r>
  <r>
    <s v="Grazide-21st Century classroom-FF &amp; E"/>
    <n v="3"/>
    <s v="FF &amp; E"/>
    <x v="16"/>
    <x v="0"/>
    <x v="46"/>
    <x v="26"/>
    <x v="189"/>
    <x v="466"/>
    <s v="2025/26"/>
    <m/>
    <x v="366"/>
    <n v="0"/>
    <n v="9689.89"/>
    <s v="93380135"/>
    <d v="2026-02-24T00:00:00"/>
    <s v="000000022613695"/>
    <n v="9689.89"/>
    <s v="03-124133"/>
    <m/>
    <s v="21.0"/>
    <s v="00036.0"/>
    <s v="00002"/>
    <s v="81000"/>
    <n v="4300"/>
    <n v="9131101"/>
    <n v="0.36069134409116471"/>
    <s v="Furniture for Grazide - Tables, chairs, carpets, storage units, etc.  "/>
    <s v="Grazide-3-21st Century classroom"/>
  </r>
  <r>
    <s v="Grazide-21st Century classroom-FF &amp; E"/>
    <n v="3"/>
    <s v="FF &amp; E"/>
    <x v="16"/>
    <x v="0"/>
    <x v="46"/>
    <x v="26"/>
    <x v="189"/>
    <x v="466"/>
    <s v="2025/26"/>
    <s v="25-3397"/>
    <x v="366"/>
    <n v="0"/>
    <n v="15507.72"/>
    <s v="93380135"/>
    <d v="2026-02-24T00:00:00"/>
    <s v="000000022613695"/>
    <n v="15507.72"/>
    <s v="03-124133"/>
    <m/>
    <s v="21.0"/>
    <s v="00036.0"/>
    <s v="00002"/>
    <s v="81000"/>
    <n v="4300"/>
    <n v="9131101"/>
    <n v="0.57725117319076247"/>
    <s v="Furniture for Grazide - Tables, chairs, carpets, storage units, etc.  JVER 26*265"/>
    <s v="Grazide-3-21st Century classroom"/>
  </r>
  <r>
    <s v="Grazide-21st Century classroom-FF &amp; E"/>
    <n v="3"/>
    <s v="FF &amp; E"/>
    <x v="16"/>
    <x v="0"/>
    <x v="46"/>
    <x v="26"/>
    <x v="189"/>
    <x v="466"/>
    <s v="2025/26"/>
    <m/>
    <x v="366"/>
    <n v="0"/>
    <n v="17174.88"/>
    <s v="93380135"/>
    <d v="2026-02-24T00:00:00"/>
    <s v="000000022613695"/>
    <n v="17174.88"/>
    <s v="03-124133"/>
    <m/>
    <s v="21.0"/>
    <s v="00036.0"/>
    <s v="91001"/>
    <s v="85000"/>
    <n v="4400"/>
    <n v="9131101"/>
    <n v="0.63930865590883523"/>
    <s v="Furniture for Grazide - Tables, chairs, carpets, storage units, etc.  "/>
    <s v="Grazide-3-21st Century classroom"/>
  </r>
  <r>
    <s v="Grazide-21st Century classroom-FF &amp; E"/>
    <n v="3"/>
    <s v="FF &amp; E"/>
    <x v="16"/>
    <x v="0"/>
    <x v="46"/>
    <x v="26"/>
    <x v="189"/>
    <x v="466"/>
    <s v="2025/26"/>
    <s v="25-3397"/>
    <x v="366"/>
    <n v="0"/>
    <n v="-15507.72"/>
    <s v="93380135"/>
    <d v="2026-02-24T00:00:00"/>
    <s v="000000022613695"/>
    <n v="-15507.72"/>
    <s v="03-124133"/>
    <m/>
    <s v="21.0"/>
    <s v="00036.0"/>
    <s v="91001"/>
    <s v="85000"/>
    <n v="4400"/>
    <n v="9131101"/>
    <n v="-0.57725117319076247"/>
    <s v="Furniture for Grazide - Tables, chairs, carpets, storage units, etc.  JVER 26*265"/>
    <s v="Grazide-3-21st Century classroom"/>
  </r>
  <r>
    <s v="Baldwin-21st Century classroom-FF &amp; E"/>
    <n v="3"/>
    <s v="FF &amp; E"/>
    <x v="14"/>
    <x v="0"/>
    <x v="46"/>
    <x v="26"/>
    <x v="189"/>
    <x v="464"/>
    <s v="2024/25"/>
    <s v="25-3400"/>
    <x v="367"/>
    <n v="0"/>
    <n v="9734.2000000000007"/>
    <s v="90116216"/>
    <d v="2025-04-29T00:00:00"/>
    <s v="000000022158315"/>
    <n v="9734.2000000000007"/>
    <s v="03-123988"/>
    <m/>
    <s v="21.0"/>
    <s v="00036.0"/>
    <s v="00002"/>
    <s v="81000"/>
    <n v="4300"/>
    <n v="9021101"/>
    <n v="0.36040512346787468"/>
    <s v="Furniture for Baldwin - Tables, chairs, carpets, storage units, etc.  "/>
    <s v="Baldwin-3-21st Century classroom"/>
  </r>
  <r>
    <s v="Baldwin-21st Century classroom-FF &amp; E"/>
    <n v="3"/>
    <s v="FF &amp; E"/>
    <x v="14"/>
    <x v="0"/>
    <x v="46"/>
    <x v="26"/>
    <x v="189"/>
    <x v="464"/>
    <s v="2024/25"/>
    <s v="25-3400"/>
    <x v="367"/>
    <n v="0"/>
    <n v="17274.849999999999"/>
    <s v="90116216"/>
    <d v="2025-04-29T00:00:00"/>
    <s v="000000022158315"/>
    <n v="17274.849999999999"/>
    <s v="03-123988"/>
    <m/>
    <s v="21.0"/>
    <s v="00036.0"/>
    <s v="91001"/>
    <s v="85000"/>
    <n v="4400"/>
    <n v="9021101"/>
    <n v="0.63959487653212532"/>
    <s v="Furniture for Baldwin - Tables, chairs, carpets, storage units, etc.  "/>
    <s v="Baldwin-3-21st Century classroom"/>
  </r>
  <r>
    <s v="Baldwin-21st Century classroom-FF &amp; E"/>
    <n v="3"/>
    <s v="FF &amp; E"/>
    <x v="14"/>
    <x v="0"/>
    <x v="46"/>
    <x v="26"/>
    <x v="189"/>
    <x v="464"/>
    <s v="2024/25"/>
    <s v="25-3402"/>
    <x v="368"/>
    <n v="0"/>
    <n v="9734.2000000000007"/>
    <s v="90116215"/>
    <d v="2025-04-29T00:00:00"/>
    <s v="000000022158315"/>
    <n v="9734.2000000000007"/>
    <s v="03-123988"/>
    <m/>
    <s v="21.0"/>
    <s v="00036.0"/>
    <s v="00002"/>
    <s v="81000"/>
    <n v="4300"/>
    <n v="9021101"/>
    <n v="0.36040512346787468"/>
    <s v="Furniture for Baldwin - Tables, chairs, carpets, storage units, etc.  "/>
    <s v="Baldwin-3-21st Century classroom"/>
  </r>
  <r>
    <s v="Baldwin-21st Century classroom-FF &amp; E"/>
    <n v="3"/>
    <s v="FF &amp; E"/>
    <x v="14"/>
    <x v="0"/>
    <x v="46"/>
    <x v="26"/>
    <x v="189"/>
    <x v="464"/>
    <s v="2024/25"/>
    <s v="25-3402"/>
    <x v="368"/>
    <n v="0"/>
    <n v="17274.849999999999"/>
    <s v="90116215"/>
    <d v="2025-04-29T00:00:00"/>
    <s v="000000022158315"/>
    <n v="17274.849999999999"/>
    <s v="03-123988"/>
    <m/>
    <s v="21.0"/>
    <s v="00036.0"/>
    <s v="91001"/>
    <s v="85000"/>
    <n v="4400"/>
    <n v="9021101"/>
    <n v="0.63959487653212532"/>
    <s v="Furniture for Baldwin - Tables, chairs, carpets, storage units, etc.  "/>
    <s v="Baldwin-3-21st Century classroom"/>
  </r>
  <r>
    <s v="Baldwin-21st Century classroom-FF &amp; E"/>
    <n v="3"/>
    <s v="FF &amp; E"/>
    <x v="14"/>
    <x v="0"/>
    <x v="46"/>
    <x v="26"/>
    <x v="189"/>
    <x v="464"/>
    <s v="2024/25"/>
    <s v="25-3403"/>
    <x v="369"/>
    <n v="0"/>
    <n v="9734.2000000000007"/>
    <s v="90116217"/>
    <d v="2025-04-29T00:00:00"/>
    <s v="000000022158315"/>
    <n v="9734.2000000000007"/>
    <s v="03-123988"/>
    <m/>
    <s v="21.0"/>
    <s v="00036.0"/>
    <s v="00002"/>
    <s v="81000"/>
    <n v="4300"/>
    <n v="9021101"/>
    <n v="0.36040512346787468"/>
    <s v="Furniture for Baldwin - Tables, chairs, carpets, storage units, etc.  "/>
    <s v="Baldwin-3-21st Century classroom"/>
  </r>
  <r>
    <s v="Baldwin-21st Century classroom-FF &amp; E"/>
    <n v="3"/>
    <s v="FF &amp; E"/>
    <x v="14"/>
    <x v="0"/>
    <x v="46"/>
    <x v="26"/>
    <x v="189"/>
    <x v="464"/>
    <s v="2024/25"/>
    <s v="25-3403"/>
    <x v="369"/>
    <n v="0"/>
    <n v="17274.849999999999"/>
    <s v="90116217"/>
    <d v="2025-04-29T00:00:00"/>
    <s v="000000022158315"/>
    <n v="17274.849999999999"/>
    <s v="03-123988"/>
    <m/>
    <s v="21.0"/>
    <s v="00036.0"/>
    <s v="91001"/>
    <s v="85000"/>
    <n v="4400"/>
    <n v="9021101"/>
    <n v="0.63959487653212532"/>
    <s v="Furniture for Baldwin - Tables, chairs, carpets, storage units, etc.  "/>
    <s v="Baldwin-3-21st Century classroom"/>
  </r>
  <r>
    <s v="Wedgeworth-21st Century classroom-FF &amp; E"/>
    <n v="0"/>
    <s v="FF &amp; E"/>
    <x v="34"/>
    <x v="0"/>
    <x v="46"/>
    <x v="26"/>
    <x v="190"/>
    <x v="155"/>
    <s v="2024/25"/>
    <m/>
    <x v="370"/>
    <n v="0"/>
    <n v="9419.98"/>
    <s v="90437550"/>
    <d v="2025-05-19T00:00:00"/>
    <s v="000000022193349"/>
    <n v="9419.98"/>
    <m/>
    <m/>
    <s v="21.0"/>
    <s v="00036.0"/>
    <s v="00002"/>
    <s v="81000"/>
    <n v="4300"/>
    <n v="9351101"/>
    <n v="7.0783409445697845E-2"/>
    <s v="Furniture for Wedgeworth - Tables, chairs, carpets, storage units, etc.  "/>
    <s v="Wedgeworth-0-21st Century classroom"/>
  </r>
  <r>
    <s v="Wedgeworth-21st Century classroom-FF &amp; E"/>
    <n v="0"/>
    <s v="FF &amp; E"/>
    <x v="34"/>
    <x v="0"/>
    <x v="46"/>
    <x v="26"/>
    <x v="190"/>
    <x v="155"/>
    <s v="2024/25"/>
    <m/>
    <x v="370"/>
    <n v="0"/>
    <n v="9419.98"/>
    <s v="90437551"/>
    <d v="2025-05-19T00:00:00"/>
    <s v="000000022193349"/>
    <n v="9419.98"/>
    <m/>
    <m/>
    <s v="21.0"/>
    <s v="00036.0"/>
    <s v="00002"/>
    <s v="81000"/>
    <n v="4300"/>
    <n v="9351101"/>
    <n v="7.0783409445697845E-2"/>
    <s v="Furniture for Wedgeworth - Tables, chairs, carpets, storage units, etc.  "/>
    <s v="Wedgeworth-0-21st Century classroom"/>
  </r>
  <r>
    <s v="Wedgeworth-21st Century classroom-FF &amp; E"/>
    <n v="0"/>
    <s v="FF &amp; E"/>
    <x v="34"/>
    <x v="0"/>
    <x v="46"/>
    <x v="26"/>
    <x v="190"/>
    <x v="155"/>
    <s v="2024/25"/>
    <m/>
    <x v="370"/>
    <n v="0"/>
    <n v="9419.98"/>
    <s v="90437552"/>
    <d v="2025-05-19T00:00:00"/>
    <s v="000000022193349"/>
    <n v="9419.98"/>
    <m/>
    <m/>
    <s v="21.0"/>
    <s v="00036.0"/>
    <s v="00002"/>
    <s v="81000"/>
    <n v="4300"/>
    <n v="9351101"/>
    <n v="7.0783409445697845E-2"/>
    <s v="Furniture for Wedgeworth - Tables, chairs, carpets, storage units, etc.  "/>
    <s v="Wedgeworth-0-21st Century classroom"/>
  </r>
  <r>
    <s v="Wedgeworth-21st Century classroom-FF &amp; E"/>
    <n v="0"/>
    <s v="FF &amp; E"/>
    <x v="34"/>
    <x v="0"/>
    <x v="46"/>
    <x v="26"/>
    <x v="190"/>
    <x v="155"/>
    <s v="2024/25"/>
    <m/>
    <x v="370"/>
    <n v="0"/>
    <n v="9419.98"/>
    <s v="90437553"/>
    <d v="2025-05-19T00:00:00"/>
    <s v="000000022193349"/>
    <n v="9419.98"/>
    <m/>
    <m/>
    <s v="21.0"/>
    <s v="00036.0"/>
    <s v="00002"/>
    <s v="81000"/>
    <n v="4300"/>
    <n v="9351101"/>
    <n v="7.0783409445697845E-2"/>
    <s v="Furniture for Wedgeworth - Tables, chairs, carpets, storage units, etc.  "/>
    <s v="Wedgeworth-0-21st Century classroom"/>
  </r>
  <r>
    <s v="Wedgeworth-21st Century classroom-FF &amp; E"/>
    <n v="0"/>
    <s v="FF &amp; E"/>
    <x v="34"/>
    <x v="0"/>
    <x v="46"/>
    <x v="26"/>
    <x v="190"/>
    <x v="155"/>
    <s v="2024/25"/>
    <m/>
    <x v="370"/>
    <n v="0"/>
    <n v="7261.92"/>
    <s v="90437554"/>
    <d v="2025-05-19T00:00:00"/>
    <s v="000000022193349"/>
    <n v="7261.92"/>
    <m/>
    <m/>
    <s v="21.0"/>
    <s v="00036.0"/>
    <s v="00002"/>
    <s v="81000"/>
    <n v="4300"/>
    <n v="9351101"/>
    <n v="5.4567361790778979E-2"/>
    <s v="Furniture for Wedgeworth - Tables, chairs, carpets, storage units, etc.  "/>
    <s v="Wedgeworth-0-21st Century classroom"/>
  </r>
  <r>
    <s v="Wedgeworth-21st Century classroom-FF &amp; E"/>
    <n v="0"/>
    <s v="FF &amp; E"/>
    <x v="34"/>
    <x v="0"/>
    <x v="46"/>
    <x v="26"/>
    <x v="190"/>
    <x v="467"/>
    <s v="2024/25"/>
    <m/>
    <x v="370"/>
    <n v="0"/>
    <n v="548.44000000000005"/>
    <s v="9042860"/>
    <d v="2025-05-20T00:00:00"/>
    <s v="000000022195524"/>
    <n v="548.44000000000005"/>
    <m/>
    <m/>
    <s v="21.0"/>
    <s v="00036.0"/>
    <s v="00002"/>
    <s v="81000"/>
    <n v="4300"/>
    <n v="9351101"/>
    <n v="4.1210759551929552E-3"/>
    <s v="Furniture for Wedgeworth - Tables, chairs, carpets, storage units, etc.  "/>
    <s v="Wedgeworth-0-21st Century classroom"/>
  </r>
  <r>
    <s v="Wedgeworth-21st Century classroom-FF &amp; E"/>
    <n v="0"/>
    <s v="FF &amp; E"/>
    <x v="34"/>
    <x v="0"/>
    <x v="46"/>
    <x v="26"/>
    <x v="190"/>
    <x v="155"/>
    <s v="2024/25"/>
    <s v="25-5092"/>
    <x v="370"/>
    <n v="0"/>
    <n v="1609.61"/>
    <s v="90499110"/>
    <d v="2025-05-19T00:00:00"/>
    <s v="000000022193349"/>
    <n v="1609.61"/>
    <m/>
    <m/>
    <s v="21.0"/>
    <s v="00036.0"/>
    <s v="00002"/>
    <s v="81000"/>
    <n v="4300"/>
    <n v="9351101"/>
    <n v="1.2094896557942767E-2"/>
    <s v="Furniture for Wedgeworth - Tables, chairs, carpets, storage units, etc.  "/>
    <s v="Wedgeworth-0-21st Century classroom"/>
  </r>
  <r>
    <s v="Wedgeworth-21st Century classroom-FF &amp; E"/>
    <n v="0"/>
    <s v="FF &amp; E"/>
    <x v="34"/>
    <x v="0"/>
    <x v="46"/>
    <x v="26"/>
    <x v="190"/>
    <x v="155"/>
    <s v="2024/25"/>
    <m/>
    <x v="370"/>
    <n v="0"/>
    <n v="17196.37"/>
    <s v="90437550"/>
    <d v="2025-05-19T00:00:00"/>
    <s v="000000022193349"/>
    <n v="17196.37"/>
    <m/>
    <m/>
    <s v="21.0"/>
    <s v="00036.0"/>
    <s v="91001"/>
    <s v="85000"/>
    <n v="4400"/>
    <n v="9351101"/>
    <n v="0.12921659055430215"/>
    <s v="Furniture for Wedgeworth - Tables, chairs, carpets, storage units, etc.  "/>
    <s v="Wedgeworth-0-21st Century classroom"/>
  </r>
  <r>
    <s v="Wedgeworth-21st Century classroom-FF &amp; E"/>
    <n v="0"/>
    <s v="FF &amp; E"/>
    <x v="34"/>
    <x v="0"/>
    <x v="46"/>
    <x v="26"/>
    <x v="190"/>
    <x v="155"/>
    <s v="2024/25"/>
    <m/>
    <x v="370"/>
    <n v="0"/>
    <n v="17196.37"/>
    <s v="90437551"/>
    <d v="2025-05-19T00:00:00"/>
    <s v="000000022193349"/>
    <n v="17196.37"/>
    <m/>
    <m/>
    <s v="21.0"/>
    <s v="00036.0"/>
    <s v="91001"/>
    <s v="85000"/>
    <n v="4400"/>
    <n v="9351101"/>
    <n v="0.12921659055430215"/>
    <s v="Furniture for Wedgeworth - Tables, chairs, carpets, storage units, etc.  "/>
    <s v="Wedgeworth-0-21st Century classroom"/>
  </r>
  <r>
    <s v="Wedgeworth-21st Century classroom-FF &amp; E"/>
    <n v="0"/>
    <s v="FF &amp; E"/>
    <x v="34"/>
    <x v="0"/>
    <x v="46"/>
    <x v="26"/>
    <x v="190"/>
    <x v="155"/>
    <s v="2024/25"/>
    <m/>
    <x v="370"/>
    <n v="0"/>
    <n v="17196.37"/>
    <s v="90437552"/>
    <d v="2025-05-19T00:00:00"/>
    <s v="000000022193349"/>
    <n v="17196.37"/>
    <m/>
    <m/>
    <s v="21.0"/>
    <s v="00036.0"/>
    <s v="91001"/>
    <s v="85000"/>
    <n v="4400"/>
    <n v="9351101"/>
    <n v="0.12921659055430215"/>
    <s v="Furniture for Wedgeworth - Tables, chairs, carpets, storage units, etc.  "/>
    <s v="Wedgeworth-0-21st Century classroom"/>
  </r>
  <r>
    <s v="Wedgeworth-21st Century classroom-FF &amp; E"/>
    <n v="0"/>
    <s v="FF &amp; E"/>
    <x v="34"/>
    <x v="0"/>
    <x v="46"/>
    <x v="26"/>
    <x v="190"/>
    <x v="155"/>
    <s v="2024/25"/>
    <m/>
    <x v="370"/>
    <n v="0"/>
    <n v="17196.37"/>
    <s v="90437553"/>
    <d v="2025-05-19T00:00:00"/>
    <s v="000000022193349"/>
    <n v="17196.37"/>
    <m/>
    <m/>
    <s v="21.0"/>
    <s v="00036.0"/>
    <s v="91001"/>
    <s v="85000"/>
    <n v="4400"/>
    <n v="9351101"/>
    <n v="0.12921659055430215"/>
    <s v="Furniture for Wedgeworth - Tables, chairs, carpets, storage units, etc.  "/>
    <s v="Wedgeworth-0-21st Century classroom"/>
  </r>
  <r>
    <s v="Wedgeworth-21st Century classroom-FF &amp; E"/>
    <n v="0"/>
    <s v="FF &amp; E"/>
    <x v="34"/>
    <x v="0"/>
    <x v="46"/>
    <x v="26"/>
    <x v="190"/>
    <x v="155"/>
    <s v="2024/25"/>
    <m/>
    <x v="370"/>
    <n v="0"/>
    <n v="13256.79"/>
    <s v="90437554"/>
    <d v="2025-05-19T00:00:00"/>
    <s v="000000022193349"/>
    <n v="13256.79"/>
    <m/>
    <m/>
    <s v="21.0"/>
    <s v="00036.0"/>
    <s v="91001"/>
    <s v="85000"/>
    <n v="4400"/>
    <n v="9351101"/>
    <n v="9.9613883947273024E-2"/>
    <s v="Furniture for Wedgeworth - Tables, chairs, carpets, storage units, etc.  "/>
    <s v="Wedgeworth-0-21st Century classroom"/>
  </r>
  <r>
    <s v="Wedgeworth-21st Century classroom-FF &amp; E"/>
    <n v="0"/>
    <s v="FF &amp; E"/>
    <x v="34"/>
    <x v="0"/>
    <x v="46"/>
    <x v="26"/>
    <x v="190"/>
    <x v="467"/>
    <s v="2024/25"/>
    <m/>
    <x v="370"/>
    <n v="0"/>
    <n v="1001.23"/>
    <s v="90482860"/>
    <d v="2025-05-20T00:00:00"/>
    <s v="000000022195524"/>
    <n v="1001.23"/>
    <m/>
    <m/>
    <s v="21.0"/>
    <s v="00036.0"/>
    <s v="91001"/>
    <s v="85000"/>
    <n v="4400"/>
    <n v="9351101"/>
    <n v="7.5234207545362159E-3"/>
    <s v="Furniture for Wedgeworth - Tables, chairs, carpets, storage units, etc.  "/>
    <s v="Wedgeworth-0-21st Century classroom"/>
  </r>
  <r>
    <s v="Wedgeworth-21st Century classroom-FF &amp; E"/>
    <n v="0"/>
    <s v="FF &amp; E"/>
    <x v="34"/>
    <x v="0"/>
    <x v="46"/>
    <x v="26"/>
    <x v="190"/>
    <x v="155"/>
    <s v="2024/25"/>
    <s v="25-5092"/>
    <x v="370"/>
    <n v="0"/>
    <n v="2938.36"/>
    <s v="90499110"/>
    <d v="2025-05-19T00:00:00"/>
    <s v="000000022193349"/>
    <n v="2938.36"/>
    <m/>
    <m/>
    <s v="21.0"/>
    <s v="00036.0"/>
    <s v="91001"/>
    <s v="85000"/>
    <n v="4400"/>
    <n v="9351101"/>
    <n v="2.2079360994276074E-2"/>
    <s v="Furniture for Wedgeworth - Tables, chairs, carpets, storage units, etc.  "/>
    <s v="Wedgeworth-0-21st Century classroom"/>
  </r>
  <r>
    <s v="Kwis-21st Century classroom-FF &amp; E"/>
    <n v="7"/>
    <s v="FF &amp; E"/>
    <x v="17"/>
    <x v="0"/>
    <x v="46"/>
    <x v="26"/>
    <x v="191"/>
    <x v="172"/>
    <s v="2025/26"/>
    <m/>
    <x v="371"/>
    <n v="0"/>
    <n v="4798.04"/>
    <s v="92275305"/>
    <d v="2025-10-30T00:00:00"/>
    <s v="000000022446159"/>
    <n v="4798.04"/>
    <s v="03-124564"/>
    <m/>
    <s v="21.0"/>
    <s v="00036.0"/>
    <s v="00002"/>
    <s v="81000"/>
    <n v="4300"/>
    <n v="9161101"/>
    <n v="8.9299819317336673E-2"/>
    <s v="Furniture for Kwis"/>
    <s v="Kwis-7-21st Century classroom"/>
  </r>
  <r>
    <s v="Kwis-21st Century classroom-FF &amp; E"/>
    <n v="7"/>
    <s v="FF &amp; E"/>
    <x v="17"/>
    <x v="0"/>
    <x v="46"/>
    <x v="26"/>
    <x v="191"/>
    <x v="468"/>
    <s v="2025/26"/>
    <m/>
    <x v="371"/>
    <n v="0"/>
    <n v="6546.77"/>
    <s v="92275305"/>
    <d v="2025-10-31T00:00:00"/>
    <s v="000000022446159"/>
    <n v="6546.77"/>
    <s v="03-124564"/>
    <m/>
    <s v="21.0"/>
    <s v="00036.0"/>
    <s v="00002"/>
    <s v="81000"/>
    <n v="4300"/>
    <n v="9161101"/>
    <n v="0.12184670784573708"/>
    <s v="Furniture for Kwis.  JVER 26*133"/>
    <s v="Kwis-7-21st Century classroom"/>
  </r>
  <r>
    <s v="Kwis-21st Century classroom-FF &amp; E"/>
    <n v="7"/>
    <s v="FF &amp; E"/>
    <x v="17"/>
    <x v="0"/>
    <x v="46"/>
    <x v="26"/>
    <x v="191"/>
    <x v="469"/>
    <s v="2025/26"/>
    <m/>
    <x v="371"/>
    <n v="0"/>
    <n v="14460.25"/>
    <s v="92356008"/>
    <d v="2026-01-20T00:00:00"/>
    <s v="000000022558321"/>
    <n v="14460.25"/>
    <s v="03-124564"/>
    <m/>
    <s v="21.0"/>
    <s v="00036.0"/>
    <s v="00002"/>
    <s v="81000"/>
    <n v="4300"/>
    <n v="9161101"/>
    <n v="0.26913025157846071"/>
    <s v="Furniture for Kwis"/>
    <s v="Kwis-7-21st Century classroom"/>
  </r>
  <r>
    <s v="Kwis-21st Century classroom-FF &amp; E"/>
    <n v="7"/>
    <s v="FF &amp; E"/>
    <x v="17"/>
    <x v="0"/>
    <x v="46"/>
    <x v="26"/>
    <x v="191"/>
    <x v="469"/>
    <s v="2025/26"/>
    <s v="25-7182"/>
    <x v="371"/>
    <n v="0"/>
    <n v="22548.73"/>
    <s v="92356008"/>
    <d v="2026-01-20T00:00:00"/>
    <s v="000000022558321"/>
    <n v="22548.73"/>
    <s v="03-124564"/>
    <m/>
    <s v="21.0"/>
    <s v="00036.0"/>
    <s v="00002"/>
    <s v="81000"/>
    <n v="4300"/>
    <n v="9161101"/>
    <n v="0.41967084785358377"/>
    <s v="Furniture for Kwis. JVER 26*257"/>
    <s v="Kwis-7-21st Century classroom"/>
  </r>
  <r>
    <s v="Kwis-21st Century classroom-FF &amp; E"/>
    <n v="7"/>
    <s v="FF &amp; E"/>
    <x v="17"/>
    <x v="0"/>
    <x v="46"/>
    <x v="26"/>
    <x v="191"/>
    <x v="172"/>
    <s v="2025/26"/>
    <m/>
    <x v="371"/>
    <n v="0"/>
    <n v="8588.23"/>
    <s v="92275305"/>
    <d v="2025-10-30T00:00:00"/>
    <s v="000000022446159"/>
    <n v="8588.23"/>
    <s v="03-124564"/>
    <m/>
    <s v="21.0"/>
    <s v="00036.0"/>
    <s v="91001"/>
    <s v="85000"/>
    <n v="4400"/>
    <n v="9161101"/>
    <n v="0.15984180774977499"/>
    <s v="Furniture for Kwis"/>
    <s v="Kwis-7-21st Century classroom"/>
  </r>
  <r>
    <s v="Kwis-21st Century classroom-FF &amp; E"/>
    <n v="7"/>
    <s v="FF &amp; E"/>
    <x v="17"/>
    <x v="0"/>
    <x v="46"/>
    <x v="26"/>
    <x v="191"/>
    <x v="468"/>
    <s v="2025/26"/>
    <m/>
    <x v="371"/>
    <n v="0"/>
    <n v="-6546.77"/>
    <s v="92275305"/>
    <d v="2025-10-31T00:00:00"/>
    <s v="000000022446159"/>
    <n v="-6546.77"/>
    <s v="03-124564"/>
    <m/>
    <s v="21.0"/>
    <s v="00036.0"/>
    <s v="91001"/>
    <s v="85000"/>
    <n v="4400"/>
    <n v="9161101"/>
    <n v="-0.12184670784573708"/>
    <s v="Furniture for Kwis"/>
    <s v="Kwis-7-21st Century classroom"/>
  </r>
  <r>
    <s v="Kwis-21st Century classroom-FF &amp; E"/>
    <n v="7"/>
    <s v="FF &amp; E"/>
    <x v="17"/>
    <x v="0"/>
    <x v="46"/>
    <x v="26"/>
    <x v="191"/>
    <x v="469"/>
    <s v="2025/26"/>
    <m/>
    <x v="371"/>
    <n v="0"/>
    <n v="25883.040000000001"/>
    <s v="92356008"/>
    <d v="2026-01-20T00:00:00"/>
    <s v="000000022558321"/>
    <n v="25883.040000000001"/>
    <s v="03-124564"/>
    <m/>
    <s v="21.0"/>
    <s v="00036.0"/>
    <s v="91001"/>
    <s v="85000"/>
    <n v="4400"/>
    <n v="9161101"/>
    <n v="0.48172812135442766"/>
    <s v="Furniture for Kwis.  JVER 26*133"/>
    <s v="Kwis-7-21st Century classroom"/>
  </r>
  <r>
    <s v="Kwis-21st Century classroom-FF &amp; E"/>
    <n v="7"/>
    <s v="FF &amp; E"/>
    <x v="17"/>
    <x v="0"/>
    <x v="46"/>
    <x v="26"/>
    <x v="191"/>
    <x v="469"/>
    <s v="2025/26"/>
    <s v="25-7182"/>
    <x v="371"/>
    <n v="0"/>
    <n v="-22548.73"/>
    <s v="92356008"/>
    <d v="2026-01-20T00:00:00"/>
    <s v="000000022558321"/>
    <n v="-22548.73"/>
    <s v="03-124564"/>
    <m/>
    <s v="21.0"/>
    <s v="00036.0"/>
    <s v="91001"/>
    <s v="85000"/>
    <n v="4400"/>
    <n v="9161101"/>
    <n v="-0.41967084785358377"/>
    <s v="Furniture for Kwis. JVER 26*257"/>
    <s v="Kwis-7-21st Century classroom"/>
  </r>
  <r>
    <s v="Lassalette-21st Century classroom-FF &amp; E"/>
    <n v="6"/>
    <s v="FF &amp; E"/>
    <x v="18"/>
    <x v="0"/>
    <x v="46"/>
    <x v="26"/>
    <x v="191"/>
    <x v="325"/>
    <s v="2025/26"/>
    <m/>
    <x v="372"/>
    <n v="0"/>
    <n v="17226.84"/>
    <s v="92505487"/>
    <d v="2026-01-08T00:00:00"/>
    <s v="000000022541553"/>
    <n v="17226.84"/>
    <s v="03-124576"/>
    <m/>
    <s v="21.0"/>
    <s v="00036.0"/>
    <s v="00002"/>
    <s v="81000"/>
    <n v="4300"/>
    <n v="9171101"/>
    <n v="0.31916721908966372"/>
    <s v="Furniture for Lassalette"/>
    <s v="Lassalette-6-21st Century classroom"/>
  </r>
  <r>
    <s v="Lassalette-21st Century classroom-FF &amp; E"/>
    <n v="6"/>
    <s v="FF &amp; E"/>
    <x v="18"/>
    <x v="0"/>
    <x v="46"/>
    <x v="26"/>
    <x v="191"/>
    <x v="325"/>
    <s v="2025/26"/>
    <m/>
    <x v="372"/>
    <n v="0"/>
    <n v="27485.55"/>
    <s v="92505487"/>
    <d v="2026-01-08T00:00:00"/>
    <s v="000000022541553"/>
    <n v="27485.55"/>
    <s v="03-124576"/>
    <m/>
    <s v="21.0"/>
    <s v="00036.0"/>
    <s v="00002"/>
    <s v="81000"/>
    <n v="4300"/>
    <n v="9171101"/>
    <n v="0.50923364695149587"/>
    <s v="Furniture for Lassalette, JVER 26*256"/>
    <s v="Lassalette-6-21st Century classroom"/>
  </r>
  <r>
    <s v="Lassalette-21st Century classroom-FF &amp; E"/>
    <n v="6"/>
    <s v="FF &amp; E"/>
    <x v="18"/>
    <x v="0"/>
    <x v="46"/>
    <x v="26"/>
    <x v="191"/>
    <x v="470"/>
    <s v="2025/26"/>
    <s v="25-7183"/>
    <x v="372"/>
    <n v="0"/>
    <n v="2119.19"/>
    <s v="92275302"/>
    <d v="2026-06-10T00:00:00"/>
    <s v="000000022794784"/>
    <n v="2119.19"/>
    <s v="03-124576"/>
    <m/>
    <s v="21.0"/>
    <s v="00036.0"/>
    <s v="00002"/>
    <s v="81000"/>
    <n v="4300"/>
    <n v="9171101"/>
    <n v="3.9262916415467058E-2"/>
    <s v="Furniture for Lassalette"/>
    <s v="Lassalette-6-21st Century classroom"/>
  </r>
  <r>
    <s v="Lassalette-21st Century classroom-FF &amp; E"/>
    <n v="6"/>
    <s v="FF &amp; E"/>
    <x v="18"/>
    <x v="0"/>
    <x v="46"/>
    <x v="26"/>
    <x v="191"/>
    <x v="325"/>
    <s v="2025/26"/>
    <m/>
    <x v="372"/>
    <n v="0"/>
    <n v="30835.06"/>
    <s v="92505487"/>
    <d v="2026-01-08T00:00:00"/>
    <s v="000000022541553"/>
    <n v="30835.06"/>
    <s v="03-124576"/>
    <m/>
    <s v="21.0"/>
    <s v="00036.0"/>
    <s v="91001"/>
    <s v="85000"/>
    <n v="4400"/>
    <n v="9171101"/>
    <n v="0.57129109869615824"/>
    <s v="Furniture for Lassalette"/>
    <s v="Lassalette-6-21st Century classroom"/>
  </r>
  <r>
    <s v="Lassalette-21st Century classroom-FF &amp; E"/>
    <n v="6"/>
    <s v="FF &amp; E"/>
    <x v="18"/>
    <x v="0"/>
    <x v="46"/>
    <x v="26"/>
    <x v="191"/>
    <x v="325"/>
    <s v="2025/26"/>
    <m/>
    <x v="372"/>
    <n v="0"/>
    <n v="-27485.55"/>
    <s v="92505487"/>
    <d v="2026-01-08T00:00:00"/>
    <s v="000000022541553"/>
    <n v="-27485.55"/>
    <s v="03-124576"/>
    <m/>
    <s v="21.0"/>
    <s v="00036.0"/>
    <s v="91001"/>
    <s v="85000"/>
    <n v="4400"/>
    <n v="9171101"/>
    <n v="-0.50923364695149587"/>
    <s v="Furniture for Lassalette, JVER 26*256"/>
    <s v="Lassalette-6-21st Century classroom"/>
  </r>
  <r>
    <s v="Lassalette-21st Century classroom-FF &amp; E"/>
    <n v="6"/>
    <s v="FF &amp; E"/>
    <x v="18"/>
    <x v="0"/>
    <x v="46"/>
    <x v="26"/>
    <x v="191"/>
    <x v="470"/>
    <s v="2025/26"/>
    <s v="25-7183"/>
    <x v="372"/>
    <n v="0"/>
    <n v="3793.25"/>
    <s v="92275302"/>
    <d v="2026-06-10T00:00:00"/>
    <s v="000000022794784"/>
    <n v="3793.25"/>
    <s v="03-124576"/>
    <m/>
    <s v="21.0"/>
    <s v="00036.0"/>
    <s v="91001"/>
    <s v="85000"/>
    <n v="4400"/>
    <n v="9171101"/>
    <n v="7.0278765798711021E-2"/>
    <s v="Furniture for Lassalette"/>
    <s v="Lassalette-6-21st Century classroom"/>
  </r>
  <r>
    <s v="Fairgrove-21st Century classroom-FF &amp; E"/>
    <n v="4"/>
    <s v="FF &amp; E"/>
    <x v="20"/>
    <x v="0"/>
    <x v="46"/>
    <x v="26"/>
    <x v="191"/>
    <x v="323"/>
    <s v="2025/26"/>
    <m/>
    <x v="373"/>
    <n v="0"/>
    <n v="19282.580000000002"/>
    <s v="91705718"/>
    <d v="2025-09-18T00:00:00"/>
    <s v="000000022376925"/>
    <n v="19282.580000000002"/>
    <s v="03-124582"/>
    <m/>
    <s v="21.0"/>
    <s v="00036.0"/>
    <s v="00002"/>
    <s v="81000"/>
    <n v="4300"/>
    <n v="9091101"/>
    <n v="0.357254576897096"/>
    <s v="Furniture for Fairgrove"/>
    <s v="Fairgrove-4-21st Century classroom"/>
  </r>
  <r>
    <s v="Fairgrove-21st Century classroom-FF &amp; E"/>
    <n v="4"/>
    <s v="FF &amp; E"/>
    <x v="20"/>
    <x v="0"/>
    <x v="46"/>
    <x v="26"/>
    <x v="191"/>
    <x v="471"/>
    <s v="2025/26"/>
    <m/>
    <x v="373"/>
    <n v="0"/>
    <n v="-113.56"/>
    <s v="91705718"/>
    <d v="2025-09-23T00:00:00"/>
    <s v="000000022376925"/>
    <n v="-113.56"/>
    <s v="03-124582"/>
    <m/>
    <s v="21.0"/>
    <s v="00036.0"/>
    <s v="00002"/>
    <s v="81000"/>
    <n v="4300"/>
    <n v="9091101"/>
    <n v="-2.103962734884762E-3"/>
    <s v="Furniture for Fairgrove. JVER 26*95"/>
    <s v="Fairgrove-4-21st Century classroom"/>
  </r>
  <r>
    <s v="Fairgrove-21st Century classroom-FF &amp; E"/>
    <n v="4"/>
    <s v="FF &amp; E"/>
    <x v="20"/>
    <x v="0"/>
    <x v="46"/>
    <x v="26"/>
    <x v="191"/>
    <x v="438"/>
    <s v="2025/26"/>
    <m/>
    <x v="373"/>
    <n v="0"/>
    <n v="63.45"/>
    <s v="91733779"/>
    <d v="2025-10-08T00:00:00"/>
    <s v="000000022410225"/>
    <n v="63.45"/>
    <s v="03-124582"/>
    <m/>
    <s v="21.0"/>
    <s v="00036.0"/>
    <s v="00002"/>
    <s v="81000"/>
    <n v="4300"/>
    <n v="9091101"/>
    <n v="1.1755586080348553E-3"/>
    <s v="Furniture for Fairgrove. "/>
    <s v="Fairgrove-4-21st Century classroom"/>
  </r>
  <r>
    <s v="Fairgrove-21st Century classroom-FF &amp; E"/>
    <n v="4"/>
    <s v="FF &amp; E"/>
    <x v="20"/>
    <x v="0"/>
    <x v="46"/>
    <x v="26"/>
    <x v="191"/>
    <x v="438"/>
    <s v="2025/26"/>
    <s v="25-7184"/>
    <x v="373"/>
    <n v="0"/>
    <n v="113.56"/>
    <s v="91733779"/>
    <d v="2025-10-08T00:00:00"/>
    <s v="000000022410225"/>
    <n v="113.56"/>
    <s v="03-124582"/>
    <m/>
    <s v="21.0"/>
    <s v="00036.0"/>
    <s v="00002"/>
    <s v="81000"/>
    <n v="4300"/>
    <n v="9091101"/>
    <n v="2.103962734884762E-3"/>
    <s v="Furniture for Fairgrove.  JVER 26*105"/>
    <s v="Fairgrove-4-21st Century classroom"/>
  </r>
  <r>
    <s v="Fairgrove-21st Century classroom-FF &amp; E"/>
    <n v="4"/>
    <s v="FF &amp; E"/>
    <x v="20"/>
    <x v="0"/>
    <x v="46"/>
    <x v="26"/>
    <x v="191"/>
    <x v="323"/>
    <s v="2025/26"/>
    <m/>
    <x v="373"/>
    <n v="0"/>
    <n v="34514.76"/>
    <s v="91705718"/>
    <d v="2025-09-18T00:00:00"/>
    <s v="000000022376925"/>
    <n v="34514.76"/>
    <s v="03-124582"/>
    <m/>
    <s v="21.0"/>
    <s v="00036.0"/>
    <s v="91001"/>
    <s v="85000"/>
    <n v="4400"/>
    <n v="9091101"/>
    <n v="0.63946608703320884"/>
    <s v="Furniture for Fairgrove"/>
    <s v="Fairgrove-4-21st Century classroom"/>
  </r>
  <r>
    <s v="Fairgrove-21st Century classroom-FF &amp; E"/>
    <n v="4"/>
    <s v="FF &amp; E"/>
    <x v="20"/>
    <x v="0"/>
    <x v="46"/>
    <x v="26"/>
    <x v="191"/>
    <x v="471"/>
    <s v="2025/26"/>
    <m/>
    <x v="373"/>
    <n v="0"/>
    <n v="113.56"/>
    <s v="91705718"/>
    <d v="2025-09-23T00:00:00"/>
    <s v="000000022376925"/>
    <n v="113.56"/>
    <s v="03-124582"/>
    <m/>
    <s v="21.0"/>
    <s v="00036.0"/>
    <s v="91001"/>
    <s v="85000"/>
    <n v="4400"/>
    <n v="9091101"/>
    <n v="2.103962734884762E-3"/>
    <s v="Furniture for Fairgrove. JVER 26*95"/>
    <s v="Fairgrove-4-21st Century classroom"/>
  </r>
  <r>
    <s v="Fairgrove-21st Century classroom-FF &amp; E"/>
    <n v="4"/>
    <s v="FF &amp; E"/>
    <x v="20"/>
    <x v="0"/>
    <x v="46"/>
    <x v="26"/>
    <x v="191"/>
    <x v="438"/>
    <s v="2025/26"/>
    <m/>
    <x v="373"/>
    <n v="0"/>
    <n v="113.56"/>
    <s v="91733779"/>
    <d v="2025-10-08T00:00:00"/>
    <s v="000000022410225"/>
    <n v="113.56"/>
    <s v="03-124582"/>
    <m/>
    <s v="21.0"/>
    <s v="00036.0"/>
    <s v="91001"/>
    <s v="85000"/>
    <n v="4400"/>
    <n v="9091101"/>
    <n v="2.103962734884762E-3"/>
    <s v="Furniture for Fairgrove.  JVER 26*105"/>
    <s v="Fairgrove-4-21st Century classroom"/>
  </r>
  <r>
    <s v="Fairgrove-21st Century classroom-FF &amp; E"/>
    <n v="4"/>
    <s v="FF &amp; E"/>
    <x v="20"/>
    <x v="0"/>
    <x v="46"/>
    <x v="26"/>
    <x v="191"/>
    <x v="438"/>
    <s v="2025/26"/>
    <s v="25-7184"/>
    <x v="373"/>
    <n v="0"/>
    <n v="-113.56"/>
    <s v="91733779"/>
    <d v="2025-10-08T00:00:00"/>
    <s v="000000022410225"/>
    <n v="-113.56"/>
    <s v="03-124582"/>
    <m/>
    <s v="21.0"/>
    <s v="00036.0"/>
    <s v="91001"/>
    <s v="85000"/>
    <n v="4400"/>
    <n v="9091101"/>
    <n v="-2.103962734884762E-3"/>
    <s v="Furniture for Fairgrove.  JVER 26*105"/>
    <s v="Fairgrove-4-21st Century classroom"/>
  </r>
  <r>
    <s v="Palm-21st Century classroom-FF &amp; E"/>
    <n v="6"/>
    <s v="FF &amp; E"/>
    <x v="21"/>
    <x v="0"/>
    <x v="46"/>
    <x v="26"/>
    <x v="191"/>
    <x v="472"/>
    <s v="2025/26"/>
    <m/>
    <x v="374"/>
    <n v="0"/>
    <n v="28887.41"/>
    <s v="93446591"/>
    <d v="2026-03-27T00:00:00"/>
    <s v="000000022669866"/>
    <n v="28887.41"/>
    <s v="03-124706"/>
    <m/>
    <s v="21.0"/>
    <s v="00036.0"/>
    <s v="00002"/>
    <s v="81000"/>
    <n v="4300"/>
    <n v="9261101"/>
    <n v="0.35842989412031695"/>
    <s v="Furniture for Palm"/>
    <s v="Palm-6-21st Century classroom"/>
  </r>
  <r>
    <s v="Palm-21st Century classroom-FF &amp; E"/>
    <n v="6"/>
    <s v="FF &amp; E"/>
    <x v="21"/>
    <x v="0"/>
    <x v="46"/>
    <x v="26"/>
    <x v="191"/>
    <x v="472"/>
    <s v="2025/26"/>
    <s v="25-7185"/>
    <x v="374"/>
    <n v="0"/>
    <n v="46705.43"/>
    <s v="93446591"/>
    <d v="2026-03-27T00:00:00"/>
    <s v="000000022669866"/>
    <n v="46705.43"/>
    <s v="03-124706"/>
    <m/>
    <s v="21.0"/>
    <s v="00036.0"/>
    <s v="00002"/>
    <s v="81000"/>
    <n v="4300"/>
    <n v="9261101"/>
    <n v="0.57951274723984858"/>
    <s v="Furniture for Palm, JVER 26*264"/>
    <s v="Palm-6-21st Century classroom"/>
  </r>
  <r>
    <s v="Palm-21st Century classroom-FF &amp; E"/>
    <n v="6"/>
    <s v="FF &amp; E"/>
    <x v="21"/>
    <x v="0"/>
    <x v="46"/>
    <x v="26"/>
    <x v="191"/>
    <x v="472"/>
    <s v="2025/26"/>
    <m/>
    <x v="374"/>
    <n v="0"/>
    <n v="51706.9"/>
    <s v="93446591"/>
    <d v="2026-03-27T00:00:00"/>
    <s v="000000022669866"/>
    <n v="51706.9"/>
    <s v="03-124706"/>
    <m/>
    <s v="21.0"/>
    <s v="00036.0"/>
    <s v="91001"/>
    <s v="85000"/>
    <n v="4400"/>
    <n v="9261101"/>
    <n v="0.64157010587968311"/>
    <s v="Furniture for Palm"/>
    <s v="Palm-6-21st Century classroom"/>
  </r>
  <r>
    <s v="Palm-21st Century classroom-FF &amp; E"/>
    <n v="6"/>
    <s v="FF &amp; E"/>
    <x v="21"/>
    <x v="0"/>
    <x v="46"/>
    <x v="26"/>
    <x v="191"/>
    <x v="472"/>
    <s v="2025/26"/>
    <s v="25-7185"/>
    <x v="374"/>
    <n v="0"/>
    <n v="-46705.43"/>
    <s v="93446591"/>
    <d v="2026-03-27T00:00:00"/>
    <s v="000000022669866"/>
    <n v="-46705.43"/>
    <s v="03-124706"/>
    <m/>
    <s v="21.0"/>
    <s v="00036.0"/>
    <s v="91001"/>
    <s v="85000"/>
    <n v="4400"/>
    <n v="9261101"/>
    <n v="-0.57951274723984858"/>
    <s v="Furniture for Palm, JVER 26*264"/>
    <s v="Palm-6-21st Century classroom"/>
  </r>
  <r>
    <s v="Valinda-21st Century classroom-FF &amp; E"/>
    <n v="6"/>
    <s v="FF &amp; E"/>
    <x v="23"/>
    <x v="0"/>
    <x v="46"/>
    <x v="26"/>
    <x v="191"/>
    <x v="465"/>
    <s v="2025/26"/>
    <m/>
    <x v="375"/>
    <n v="0"/>
    <n v="19258.29"/>
    <s v="93380154"/>
    <d v="2026-02-23T00:00:00"/>
    <s v="000000022611309"/>
    <n v="19258.29"/>
    <s v="03-124707"/>
    <m/>
    <s v="21.0"/>
    <s v="00036.0"/>
    <s v="00002"/>
    <s v="81000"/>
    <n v="4300"/>
    <n v="9341101"/>
    <n v="0.35843007089579743"/>
    <s v="Furniture for Valinda"/>
    <s v="Valinda-6-21st Century classroom"/>
  </r>
  <r>
    <s v="Valinda-21st Century classroom-FF &amp; E"/>
    <n v="6"/>
    <s v="FF &amp; E"/>
    <x v="23"/>
    <x v="0"/>
    <x v="46"/>
    <x v="26"/>
    <x v="191"/>
    <x v="465"/>
    <s v="2025/26"/>
    <s v="25-7186"/>
    <x v="375"/>
    <n v="0"/>
    <n v="31136.959999999999"/>
    <s v="93380154"/>
    <d v="2026-02-23T00:00:00"/>
    <s v="000000022611309"/>
    <n v="31136.959999999999"/>
    <s v="03-124707"/>
    <m/>
    <s v="21.0"/>
    <s v="00036.0"/>
    <s v="00002"/>
    <s v="81000"/>
    <n v="4300"/>
    <n v="9341101"/>
    <n v="0.57951265560335874"/>
    <s v="Furniture for Valinda"/>
    <s v="Valinda-6-21st Century classroom"/>
  </r>
  <r>
    <s v="Valinda-21st Century classroom-FF &amp; E"/>
    <n v="6"/>
    <s v="FF &amp; E"/>
    <x v="23"/>
    <x v="0"/>
    <x v="46"/>
    <x v="26"/>
    <x v="191"/>
    <x v="465"/>
    <s v="2025/26"/>
    <m/>
    <x v="375"/>
    <n v="0"/>
    <n v="34471.269999999997"/>
    <s v="93380154"/>
    <d v="2026-02-23T00:00:00"/>
    <s v="000000022611309"/>
    <n v="34471.269999999997"/>
    <s v="03-124707"/>
    <m/>
    <s v="21.0"/>
    <s v="00036.0"/>
    <s v="91001"/>
    <s v="85000"/>
    <n v="4400"/>
    <n v="9341101"/>
    <n v="0.64156992910420252"/>
    <s v="Furniture for Valinda"/>
    <s v="Valinda-6-21st Century classroom"/>
  </r>
  <r>
    <s v="Valinda-21st Century classroom-FF &amp; E"/>
    <n v="6"/>
    <s v="FF &amp; E"/>
    <x v="23"/>
    <x v="0"/>
    <x v="46"/>
    <x v="26"/>
    <x v="191"/>
    <x v="465"/>
    <s v="2025/26"/>
    <s v="25-7186"/>
    <x v="375"/>
    <n v="0"/>
    <n v="-31136.959999999999"/>
    <s v="93380154"/>
    <d v="2026-02-23T00:00:00"/>
    <s v="000000022611309"/>
    <n v="-31136.959999999999"/>
    <s v="03-124707"/>
    <m/>
    <s v="21.0"/>
    <s v="00036.0"/>
    <s v="91001"/>
    <s v="85000"/>
    <n v="4400"/>
    <n v="9341101"/>
    <n v="-0.57951265560335874"/>
    <s v="Furniture for Valinda"/>
    <s v="Valinda-6-21st Century classroom"/>
  </r>
  <r>
    <s v="Sparks ES-21st Century classroom-FF &amp; E"/>
    <n v="7"/>
    <s v="FF &amp; E"/>
    <x v="24"/>
    <x v="0"/>
    <x v="46"/>
    <x v="26"/>
    <x v="191"/>
    <x v="470"/>
    <s v="2025/26"/>
    <s v="25-7187"/>
    <x v="376"/>
    <n v="0"/>
    <n v="19258.29"/>
    <s v="93354106"/>
    <d v="2026-06-10T00:00:00"/>
    <s v="000000022794784"/>
    <n v="19258.29"/>
    <s v="03-124783"/>
    <m/>
    <s v="21.0"/>
    <s v="00036.0"/>
    <s v="00002"/>
    <s v="81000"/>
    <n v="4300"/>
    <n v="9291101"/>
    <n v="0.35843007089579743"/>
    <s v="Furniture for Sparks ES"/>
    <s v="Sparks ES-7-21st Century classroom"/>
  </r>
  <r>
    <s v="Sparks ES-21st Century classroom-FF &amp; E"/>
    <n v="7"/>
    <s v="FF &amp; E"/>
    <x v="24"/>
    <x v="0"/>
    <x v="46"/>
    <x v="26"/>
    <x v="191"/>
    <x v="470"/>
    <s v="2025/26"/>
    <s v="25-7187"/>
    <x v="376"/>
    <n v="0"/>
    <n v="34471.269999999997"/>
    <s v="93354106"/>
    <d v="2026-06-10T00:00:00"/>
    <s v="000000022794784"/>
    <n v="34471.269999999997"/>
    <s v="03-124783"/>
    <m/>
    <s v="21.0"/>
    <s v="00036.0"/>
    <s v="91001"/>
    <s v="85000"/>
    <n v="4400"/>
    <n v="9291101"/>
    <n v="0.64156992910420252"/>
    <s v="Furniture for Sparks ES"/>
    <s v="Sparks ES-7-21st Century classroom"/>
  </r>
  <r>
    <s v="Wedgeworth-21st Century classroom-FF &amp; E"/>
    <n v="0"/>
    <s v="FF &amp; E"/>
    <x v="34"/>
    <x v="0"/>
    <x v="46"/>
    <x v="26"/>
    <x v="82"/>
    <x v="473"/>
    <s v="2025/26"/>
    <s v="26-1366"/>
    <x v="377"/>
    <n v="0"/>
    <n v="4938.87"/>
    <s v="91274383"/>
    <d v="2025-10-24T00:00:00"/>
    <s v="000000022437075"/>
    <n v="4938.87"/>
    <m/>
    <m/>
    <s v="21.0"/>
    <s v="00036.0"/>
    <s v="00002"/>
    <s v="81000"/>
    <n v="4300"/>
    <n v="9351101"/>
    <n v="0.86346900241267177"/>
    <s v="Furniture for Wedgeworth"/>
    <s v="Wedgeworth-0-21st Century classroom"/>
  </r>
  <r>
    <s v="Wedgeworth-21st Century classroom-FF &amp; E"/>
    <n v="0"/>
    <s v="FF &amp; E"/>
    <x v="34"/>
    <x v="0"/>
    <x v="46"/>
    <x v="26"/>
    <x v="82"/>
    <x v="473"/>
    <s v="2025/26"/>
    <s v="26-1366"/>
    <x v="377"/>
    <n v="0"/>
    <n v="780.93"/>
    <s v="91274383"/>
    <d v="2025-10-24T00:00:00"/>
    <s v="000000022437075"/>
    <n v="780.93"/>
    <m/>
    <m/>
    <s v="21.0"/>
    <s v="00036.0"/>
    <s v="91001"/>
    <s v="85000"/>
    <n v="4400"/>
    <n v="9351101"/>
    <n v="0.13653099758732823"/>
    <s v="Furniture for Wedgeworth"/>
    <s v="Wedgeworth-0-21st Century classroom"/>
  </r>
  <r>
    <s v="Los Altos ES-21st Century classroom-Technology"/>
    <n v="2"/>
    <s v="Technology"/>
    <x v="2"/>
    <x v="0"/>
    <x v="47"/>
    <x v="5"/>
    <x v="10"/>
    <x v="270"/>
    <s v="2020/21"/>
    <s v="21-130"/>
    <x v="378"/>
    <n v="0"/>
    <n v="1401.61"/>
    <n v="6454842481"/>
    <d v="2020-07-27T00:00:00"/>
    <s v="000000020116281"/>
    <n v="1401.61"/>
    <s v="03-119947"/>
    <m/>
    <s v="21.0"/>
    <s v="00036.0"/>
    <s v="00002"/>
    <s v="81000"/>
    <n v="4300"/>
    <n v="9191101"/>
    <n v="2.4922112160485385E-2"/>
    <s v="Desktop  computers (Lenovo ThinkCentre M720q), ThinkCentre Tiny Sandwich Kit II, Wireless combo keyboard &amp; mouse, and Tiny Power Cage II for Los Altos ES (4 year warranty). Total computers: 20"/>
    <s v="Los Altos ES-2-21st Century classroom"/>
  </r>
  <r>
    <s v="Los Altos ES-21st Century classroom-Technology"/>
    <n v="2"/>
    <s v="Technology"/>
    <x v="2"/>
    <x v="0"/>
    <x v="47"/>
    <x v="5"/>
    <x v="10"/>
    <x v="474"/>
    <s v="2020/21"/>
    <s v="21-130"/>
    <x v="378"/>
    <n v="0"/>
    <n v="19688.099999999999"/>
    <n v="6454893288"/>
    <d v="2020-08-05T00:00:00"/>
    <s v="000000020117729"/>
    <n v="19688.099999999999"/>
    <s v="03-119947"/>
    <m/>
    <s v="21.0"/>
    <s v="00036.0"/>
    <s v="91001"/>
    <s v="85000"/>
    <n v="4400"/>
    <n v="9191101"/>
    <n v="0.32755817006251986"/>
    <s v="Desktop  computers (Lenovo ThinkCentre M720q), ThinkCentre Tiny Sandwich Kit II, Wireless combo keyboard &amp; mouse, and Tiny Power Cage II for Los Altos ES (4 year warranty). Total computers: 20"/>
    <s v="Los Altos ES-2-21st Century classroom"/>
  </r>
  <r>
    <s v="Nelson-21st Century classroom-Technology"/>
    <n v="1"/>
    <s v="Technology"/>
    <x v="0"/>
    <x v="0"/>
    <x v="47"/>
    <x v="5"/>
    <x v="10"/>
    <x v="270"/>
    <s v="2020/21"/>
    <s v="21-130"/>
    <x v="378"/>
    <n v="0"/>
    <n v="1752"/>
    <n v="6454832194"/>
    <d v="2020-07-27T00:00:00"/>
    <s v="000000020116281"/>
    <n v="1752"/>
    <s v="03-119946"/>
    <m/>
    <s v="21.0"/>
    <s v="00036.0"/>
    <s v="00002"/>
    <s v="81000"/>
    <n v="4300"/>
    <n v="9231101"/>
    <n v="2.8037459367387364E-2"/>
    <s v="Desktop  computers (Lenovo ThinkCentre M720q), ThinkCentre Tiny Sandwich Kit II, Wireless combo keyboard &amp; mouse, and Tiny Power Cage II for Nelson (4 year warranty). Total computers: 25"/>
    <s v="Nelson-1-21st Century classroom"/>
  </r>
  <r>
    <s v="Nelson-21st Century classroom-Technology"/>
    <n v="1"/>
    <s v="Technology"/>
    <x v="0"/>
    <x v="0"/>
    <x v="47"/>
    <x v="5"/>
    <x v="10"/>
    <x v="474"/>
    <s v="2020/21"/>
    <s v="21-130"/>
    <x v="378"/>
    <n v="0"/>
    <n v="24610.13"/>
    <n v="6454893288"/>
    <d v="2020-08-05T00:00:00"/>
    <s v="000000020117729"/>
    <n v="24610.13"/>
    <s v="03-119946"/>
    <m/>
    <s v="21.0"/>
    <s v="00036.0"/>
    <s v="91001"/>
    <s v="85000"/>
    <n v="4400"/>
    <n v="9231101"/>
    <n v="0.40944779576499118"/>
    <s v="Desktop  computers (Lenovo ThinkCentre M720q), ThinkCentre Tiny Sandwich Kit II, Wireless combo keyboard &amp; mouse, and Tiny Power Cage II for Nelson (4 year warranty). Total computers: 25"/>
    <s v="Nelson-1-21st Century classroom"/>
  </r>
  <r>
    <s v="Workman ES-21st Century classroom-Technology"/>
    <n v="2"/>
    <s v="Technology"/>
    <x v="3"/>
    <x v="0"/>
    <x v="47"/>
    <x v="5"/>
    <x v="10"/>
    <x v="270"/>
    <s v="2020/21"/>
    <s v="21-130"/>
    <x v="378"/>
    <n v="0"/>
    <n v="840.96"/>
    <n v="6454842481"/>
    <d v="2020-07-27T00:00:00"/>
    <s v="000000020116281"/>
    <n v="840.96"/>
    <s v="03-119881"/>
    <m/>
    <s v="21.0"/>
    <s v="00036.0"/>
    <s v="00002"/>
    <s v="81000"/>
    <n v="4300"/>
    <n v="9381101"/>
    <n v="1.3499560607104222E-2"/>
    <s v="Desktop  computers (Lenovo ThinkCentre M720q), ThinkCentre Tiny Sandwich Kit II, Wireless combo keyboard &amp; mouse, and Tiny Power Cage II for Workman ES  (4 year warranty). Total computers: 12"/>
    <s v="Workman ES-2-21st Century classroom"/>
  </r>
  <r>
    <s v="Workman ES-21st Century classroom-Technology"/>
    <n v="2"/>
    <s v="Technology"/>
    <x v="3"/>
    <x v="0"/>
    <x v="47"/>
    <x v="5"/>
    <x v="10"/>
    <x v="474"/>
    <s v="2020/21"/>
    <s v="21-130"/>
    <x v="378"/>
    <n v="0"/>
    <n v="11812.86"/>
    <n v="6454893288"/>
    <d v="2020-08-05T00:00:00"/>
    <s v="000000020117729"/>
    <n v="11812.86"/>
    <s v="03-119881"/>
    <m/>
    <s v="21.0"/>
    <s v="00036.0"/>
    <s v="91001"/>
    <s v="85000"/>
    <n v="4400"/>
    <n v="9381101"/>
    <n v="0.19653490203751195"/>
    <s v="Desktop  computers (Lenovo ThinkCentre M720q), ThinkCentre Tiny Sandwich Kit II, Wireless combo keyboard &amp; mouse, and Tiny Power Cage II for Workman ES  (4 year warranty). Total computers: 12"/>
    <s v="Workman ES-2-21st Century classroom"/>
  </r>
  <r>
    <s v="Nelson-21st Century classroom-Technology"/>
    <n v="1"/>
    <s v="Technology"/>
    <x v="0"/>
    <x v="0"/>
    <x v="47"/>
    <x v="5"/>
    <x v="10"/>
    <x v="475"/>
    <s v="2019/20"/>
    <s v="21-131"/>
    <x v="379"/>
    <n v="0"/>
    <n v="55.85"/>
    <n v="6454678562"/>
    <d v="2020-08-20T00:00:00"/>
    <s v="000000020120647"/>
    <n v="55.85"/>
    <s v="03-119946"/>
    <m/>
    <s v="21.0"/>
    <s v="00036.0"/>
    <s v="91001"/>
    <s v="85000"/>
    <n v="4300"/>
    <n v="9231101"/>
    <n v="5.3688500951685154E-2"/>
    <s v="Desktop  computer (Lenovo ThinkCentre M720q), ThinkCentre Tiny Sandwich Kit II, Wireless combo keyboard &amp; mouse, and Tiny Power Cage II for Nelson (4 year warranty) - room #C1 - sample.  Total computer: 1, JVER 21*79"/>
    <s v="Nelson-1-21st Century classroom"/>
  </r>
  <r>
    <s v="Nelson-21st Century classroom-Technology"/>
    <n v="1"/>
    <s v="Technology"/>
    <x v="0"/>
    <x v="0"/>
    <x v="47"/>
    <x v="5"/>
    <x v="10"/>
    <x v="475"/>
    <s v="2019/20"/>
    <s v="21-131"/>
    <x v="379"/>
    <n v="0"/>
    <n v="984.41"/>
    <n v="6454728085"/>
    <d v="2020-08-20T00:00:00"/>
    <s v="000000020120647"/>
    <n v="984.41"/>
    <s v="03-119946"/>
    <m/>
    <s v="21.0"/>
    <s v="00036.0"/>
    <s v="91001"/>
    <s v="85000"/>
    <n v="4400"/>
    <n v="9231101"/>
    <n v="0.9463114990483148"/>
    <s v="Desktop  computer (Lenovo ThinkCentre M720q), ThinkCentre Tiny Sandwich Kit II, Wireless combo keyboard &amp; mouse, and Tiny Power Cage II for Nelson (4 year warranty) - room #C1 - sample.  Total computer: 1, JVER 21*79"/>
    <s v="Nelson-1-21st Century classroom"/>
  </r>
  <r>
    <s v="Los Altos ES-21st Century classroom-Technology"/>
    <n v="2"/>
    <s v="Technology"/>
    <x v="2"/>
    <x v="0"/>
    <x v="48"/>
    <x v="50"/>
    <x v="192"/>
    <x v="476"/>
    <s v="2020/21"/>
    <s v="21-409"/>
    <x v="380"/>
    <n v="0"/>
    <n v="4292.3999999999996"/>
    <n v="128357"/>
    <d v="2020-07-23T00:00:00"/>
    <s v="000000020115778"/>
    <n v="4292.3999999999996"/>
    <s v="03-119947"/>
    <m/>
    <s v="21.0"/>
    <s v="00036.0"/>
    <s v="00002"/>
    <s v="81000"/>
    <n v="4300"/>
    <n v="9191101"/>
    <n v="3.8143054225713499E-2"/>
    <s v="Voice amplification system - Topcat, mounting kit &amp; sensor clip for Los Altos ES. Total system: 20"/>
    <s v="Los Altos ES-2-21st Century classroom"/>
  </r>
  <r>
    <s v="Los Altos ES-21st Century classroom-Technology"/>
    <n v="2"/>
    <s v="Technology"/>
    <x v="2"/>
    <x v="0"/>
    <x v="48"/>
    <x v="50"/>
    <x v="192"/>
    <x v="476"/>
    <s v="2020/21"/>
    <s v="21-409"/>
    <x v="380"/>
    <n v="0"/>
    <n v="35193.300000000003"/>
    <n v="128357"/>
    <d v="2020-07-23T00:00:00"/>
    <s v="000000020115778"/>
    <n v="35193.300000000003"/>
    <s v="03-119947"/>
    <m/>
    <s v="21.0"/>
    <s v="00036.0"/>
    <s v="91001"/>
    <s v="85000"/>
    <n v="4400"/>
    <n v="9191101"/>
    <n v="0.31273412316694699"/>
    <s v="Voice amplification system - Topcat, mounting kit &amp; sensor clip for Los Altos ES. Total system: 20"/>
    <s v="Los Altos ES-2-21st Century classroom"/>
  </r>
  <r>
    <s v="Nelson-21st Century classroom-Technology"/>
    <n v="1"/>
    <s v="Technology"/>
    <x v="0"/>
    <x v="0"/>
    <x v="48"/>
    <x v="50"/>
    <x v="192"/>
    <x v="476"/>
    <s v="2020/21"/>
    <s v="21-409"/>
    <x v="380"/>
    <n v="0"/>
    <n v="5365.5"/>
    <n v="128357"/>
    <d v="2020-07-23T00:00:00"/>
    <s v="000000020115778"/>
    <n v="5365.5"/>
    <s v="03-119946"/>
    <m/>
    <s v="21.0"/>
    <s v="00036.0"/>
    <s v="00002"/>
    <s v="81000"/>
    <n v="4300"/>
    <n v="9231101"/>
    <n v="4.7678817782141884E-2"/>
    <s v="Voice amplification system - Topcat, mounting kit &amp; sensor clip for Nelson. Total system: 25"/>
    <s v="Nelson-1-21st Century classroom"/>
  </r>
  <r>
    <s v="Nelson-21st Century classroom-Technology"/>
    <n v="1"/>
    <s v="Technology"/>
    <x v="0"/>
    <x v="0"/>
    <x v="48"/>
    <x v="50"/>
    <x v="192"/>
    <x v="476"/>
    <s v="2020/21"/>
    <s v="21-409"/>
    <x v="380"/>
    <n v="0"/>
    <n v="43991.63"/>
    <n v="128357"/>
    <d v="2020-07-23T00:00:00"/>
    <s v="000000020115778"/>
    <n v="43991.63"/>
    <s v="03-119946"/>
    <m/>
    <s v="21.0"/>
    <s v="00036.0"/>
    <s v="91001"/>
    <s v="85000"/>
    <n v="4400"/>
    <n v="9231101"/>
    <n v="0.39091769838960139"/>
    <s v="Voice amplification system - Topcat, mounting kit &amp; sensor clip for Nelson. Total system: 25"/>
    <s v="Nelson-1-21st Century classroom"/>
  </r>
  <r>
    <s v="Workman ES-21st Century classroom-Technology"/>
    <n v="2"/>
    <s v="Technology"/>
    <x v="3"/>
    <x v="0"/>
    <x v="48"/>
    <x v="50"/>
    <x v="192"/>
    <x v="476"/>
    <s v="2020/21"/>
    <s v="21-409"/>
    <x v="380"/>
    <n v="0"/>
    <n v="2575.44"/>
    <n v="128357"/>
    <d v="2020-07-23T00:00:00"/>
    <s v="000000020115778"/>
    <n v="2575.44"/>
    <s v="03-119881"/>
    <m/>
    <s v="21.0"/>
    <s v="00036.0"/>
    <s v="00002"/>
    <s v="81000"/>
    <n v="4300"/>
    <n v="9381101"/>
    <n v="2.2885832535428103E-2"/>
    <s v="Voice amplification system - Topcat, mounting kit &amp; sensor clip for Workman ES. Total system: 12"/>
    <s v="Workman ES-2-21st Century classroom"/>
  </r>
  <r>
    <s v="Workman ES-21st Century classroom-Technology"/>
    <n v="2"/>
    <s v="Technology"/>
    <x v="3"/>
    <x v="0"/>
    <x v="48"/>
    <x v="50"/>
    <x v="192"/>
    <x v="476"/>
    <s v="2020/21"/>
    <s v="21-409"/>
    <x v="380"/>
    <n v="0"/>
    <n v="21115.98"/>
    <n v="128357"/>
    <d v="2020-07-23T00:00:00"/>
    <s v="000000020115778"/>
    <n v="21115.98"/>
    <s v="03-119881"/>
    <m/>
    <s v="21.0"/>
    <s v="00036.0"/>
    <s v="91001"/>
    <s v="85000"/>
    <n v="4400"/>
    <n v="9381101"/>
    <n v="0.18764047390016816"/>
    <s v="Voice amplification system - Topcat, mounting kit &amp; sensor clip for Workman ES. Total system: 12"/>
    <s v="Workman ES-2-21st Century classroom"/>
  </r>
  <r>
    <s v="Cedarlane-21st Century classroom-Technology"/>
    <n v="1"/>
    <s v="Technology"/>
    <x v="4"/>
    <x v="0"/>
    <x v="48"/>
    <x v="50"/>
    <x v="12"/>
    <x v="477"/>
    <s v="2020/21"/>
    <s v="21-3356"/>
    <x v="381"/>
    <n v="0"/>
    <n v="5475"/>
    <n v="133637"/>
    <d v="2021-04-13T00:00:00"/>
    <s v="000000020179759"/>
    <n v="5475"/>
    <s v="03-120780"/>
    <m/>
    <s v="21.0"/>
    <s v="00036.0"/>
    <s v="00002"/>
    <s v="81000"/>
    <n v="4300"/>
    <n v="9051101"/>
    <n v="0.11947413052292354"/>
    <s v="Voice amplification system - Topcat, mounting kit &amp; sensor clip for Cedarlane. Total system: 25"/>
    <s v="Cedarlane-1-21st Century classroom"/>
  </r>
  <r>
    <s v="Cedarlane-21st Century classroom-Technology"/>
    <n v="1"/>
    <s v="Technology"/>
    <x v="4"/>
    <x v="0"/>
    <x v="48"/>
    <x v="50"/>
    <x v="12"/>
    <x v="477"/>
    <s v="2020/21"/>
    <s v="21-3356"/>
    <x v="381"/>
    <n v="0"/>
    <n v="40350.82"/>
    <n v="133637"/>
    <d v="2021-04-13T00:00:00"/>
    <s v="000000020179759"/>
    <n v="40350.82"/>
    <s v="03-120780"/>
    <m/>
    <s v="21.0"/>
    <s v="00036.0"/>
    <s v="91001"/>
    <s v="85000"/>
    <n v="4400"/>
    <n v="9051101"/>
    <n v="0.88052586947707645"/>
    <s v="Voice amplification system - Topcat, mounting kit &amp; sensor clip for Cedarlane. Total system: 25"/>
    <s v="Cedarlane-1-21st Century classroom"/>
  </r>
  <r>
    <s v="Mesa Robles-21st Century classroom-Technology"/>
    <n v="1"/>
    <s v="Technology"/>
    <x v="5"/>
    <x v="0"/>
    <x v="48"/>
    <x v="50"/>
    <x v="193"/>
    <x v="478"/>
    <s v="2021/22"/>
    <s v="21-6461"/>
    <x v="382"/>
    <n v="0"/>
    <n v="9198"/>
    <n v="135992"/>
    <d v="2021-09-02T00:00:00"/>
    <s v="000000020250616"/>
    <n v="9198"/>
    <s v="03-120779"/>
    <m/>
    <s v="21.0"/>
    <s v="00036.0"/>
    <s v="00002"/>
    <s v="81000"/>
    <n v="4300"/>
    <n v="9221101"/>
    <n v="0.11947423542918957"/>
    <s v="Voice amplification system - Topcat, mounting kit &amp; sensor clip for Mesa Robles.  Total system: 42"/>
    <s v="Mesa Robles-1-21st Century classroom"/>
  </r>
  <r>
    <s v="Mesa Robles-21st Century classroom-Technology"/>
    <n v="1"/>
    <s v="Technology"/>
    <x v="5"/>
    <x v="0"/>
    <x v="48"/>
    <x v="50"/>
    <x v="193"/>
    <x v="478"/>
    <s v="2021/22"/>
    <s v="21-6461"/>
    <x v="382"/>
    <n v="0"/>
    <n v="67789.31"/>
    <n v="135992"/>
    <d v="2021-09-02T00:00:00"/>
    <s v="000000020250616"/>
    <n v="67789.31"/>
    <s v="03-120779"/>
    <m/>
    <s v="21.0"/>
    <s v="00036.0"/>
    <s v="91001"/>
    <s v="85000"/>
    <n v="4400"/>
    <n v="9221101"/>
    <n v="0.88052576457081044"/>
    <s v="Voice amplification system - Topcat, mounting kit &amp; sensor clip for Mesa Robles.  Total system: 42"/>
    <s v="Mesa Robles-1-21st Century classroom"/>
  </r>
  <r>
    <s v="Sierra Vista-21st Century classroom-Design"/>
    <n v="8"/>
    <s v="Design"/>
    <x v="13"/>
    <x v="0"/>
    <x v="49"/>
    <x v="41"/>
    <x v="194"/>
    <x v="314"/>
    <s v="2023/24"/>
    <m/>
    <x v="383"/>
    <n v="0"/>
    <n v="2596.5"/>
    <n v="84553"/>
    <d v="2024-06-27T00:00:00"/>
    <s v="000000021692840"/>
    <n v="2596.5"/>
    <s v="03-124623"/>
    <m/>
    <s v="21.0"/>
    <s v="00036.0"/>
    <s v="91001"/>
    <s v="85000"/>
    <n v="6210"/>
    <n v="9281101"/>
    <n v="9.5965849241402244E-3"/>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363"/>
    <s v="2023/24"/>
    <m/>
    <x v="383"/>
    <n v="0"/>
    <n v="16877.25"/>
    <n v="84828"/>
    <d v="2024-07-02T00:00:00"/>
    <s v="000000021700792"/>
    <n v="16877.25"/>
    <s v="03-124623"/>
    <m/>
    <s v="21.0"/>
    <s v="00036.0"/>
    <s v="91001"/>
    <s v="85000"/>
    <n v="6210"/>
    <n v="9281101"/>
    <n v="6.2377802006911461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145"/>
    <s v="2024/25"/>
    <m/>
    <x v="383"/>
    <n v="0"/>
    <n v="35703.75"/>
    <n v="84889"/>
    <d v="2024-08-15T00:00:00"/>
    <s v="000000021760488"/>
    <n v="35703.75"/>
    <s v="03-124623"/>
    <m/>
    <s v="21.0"/>
    <s v="00036.0"/>
    <s v="91001"/>
    <s v="85000"/>
    <n v="6210"/>
    <n v="9281101"/>
    <n v="0.13195997264982537"/>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145"/>
    <s v="2024/25"/>
    <m/>
    <x v="383"/>
    <n v="0"/>
    <n v="23368"/>
    <n v="85279"/>
    <d v="2024-08-15T00:00:00"/>
    <s v="000000021760488"/>
    <n v="23368"/>
    <s v="03-124623"/>
    <m/>
    <s v="21.0"/>
    <s v="00036.0"/>
    <s v="91001"/>
    <s v="85000"/>
    <n v="6210"/>
    <n v="9281101"/>
    <n v="8.6367416332489413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317"/>
    <s v="2024/25"/>
    <m/>
    <x v="383"/>
    <n v="0"/>
    <n v="20900.25"/>
    <s v="85681"/>
    <d v="2024-12-09T00:00:00"/>
    <s v="000000021938010"/>
    <n v="20900.25"/>
    <s v="03-124623"/>
    <m/>
    <s v="21.0"/>
    <s v="00036.0"/>
    <s v="91001"/>
    <s v="85000"/>
    <n v="6210"/>
    <n v="9281101"/>
    <n v="7.5845081922595398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317"/>
    <s v="2024/25"/>
    <m/>
    <x v="383"/>
    <n v="0"/>
    <n v="59065.5"/>
    <s v="85425"/>
    <d v="2024-12-09T00:00:00"/>
    <s v="000000021938010"/>
    <n v="59065.5"/>
    <s v="03-124623"/>
    <m/>
    <s v="21.0"/>
    <s v="00036.0"/>
    <s v="91001"/>
    <s v="85000"/>
    <n v="6210"/>
    <n v="9281101"/>
    <n v="0.2143432583963856"/>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152"/>
    <s v="2024/25"/>
    <m/>
    <x v="383"/>
    <n v="0"/>
    <n v="908.75"/>
    <s v="86433"/>
    <d v="2025-01-28T00:00:00"/>
    <s v="000000022007307"/>
    <n v="908.75"/>
    <s v="03-124623"/>
    <m/>
    <s v="21.0"/>
    <s v="00036.0"/>
    <s v="91001"/>
    <s v="85000"/>
    <n v="6210"/>
    <n v="9281101"/>
    <n v="3.2977700361076336E-3"/>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79"/>
    <s v="2024/25"/>
    <m/>
    <x v="383"/>
    <n v="0"/>
    <n v="22232.9"/>
    <s v="86189"/>
    <d v="2025-03-21T00:00:00"/>
    <s v="000000022097370"/>
    <n v="22232.9"/>
    <s v="03-124623"/>
    <m/>
    <s v="21.0"/>
    <s v="00036.0"/>
    <s v="91001"/>
    <s v="85000"/>
    <n v="6210"/>
    <n v="9281101"/>
    <n v="8.068114600910857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82"/>
    <s v="2024/25"/>
    <m/>
    <x v="383"/>
    <n v="0"/>
    <n v="5063.5"/>
    <s v="86994"/>
    <d v="2025-04-10T00:00:00"/>
    <s v="000000022129602"/>
    <n v="5063.5"/>
    <s v="03-124623"/>
    <m/>
    <s v="21.0"/>
    <s v="00036.0"/>
    <s v="91001"/>
    <s v="85000"/>
    <n v="6210"/>
    <n v="9281101"/>
    <n v="1.8374975051258322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86"/>
    <s v="2024/25"/>
    <m/>
    <x v="383"/>
    <n v="0"/>
    <n v="12982"/>
    <s v="87471"/>
    <d v="2025-06-05T00:00:00"/>
    <s v="000000022223151"/>
    <n v="12982"/>
    <s v="03-124623"/>
    <m/>
    <s v="21.0"/>
    <s v="00036.0"/>
    <s v="91001"/>
    <s v="85000"/>
    <n v="6210"/>
    <n v="9281101"/>
    <n v="4.7110482100411882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158"/>
    <s v="2024/25"/>
    <m/>
    <x v="383"/>
    <n v="0"/>
    <n v="6838.73"/>
    <s v="87791"/>
    <d v="2025-07-07T00:00:00"/>
    <s v="000000022275753"/>
    <n v="6838.73"/>
    <s v="03-124623"/>
    <m/>
    <s v="21.0"/>
    <s v="00036.0"/>
    <s v="91001"/>
    <s v="85000"/>
    <n v="6210"/>
    <n v="9281101"/>
    <n v="2.4817121187378655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80"/>
    <s v="2025/26"/>
    <m/>
    <x v="383"/>
    <n v="0"/>
    <n v="11683.8"/>
    <s v="88378"/>
    <d v="2025-09-22T00:00:00"/>
    <s v="000000022381038"/>
    <n v="11683.8"/>
    <s v="03-124623"/>
    <m/>
    <s v="21.0"/>
    <s v="00036.0"/>
    <s v="91001"/>
    <s v="85000"/>
    <n v="6210"/>
    <n v="9281101"/>
    <n v="4.2399433890370687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38"/>
    <s v="2025/26"/>
    <m/>
    <x v="383"/>
    <n v="0"/>
    <n v="13631.1"/>
    <s v="88572"/>
    <d v="2025-10-08T00:00:00"/>
    <s v="000000022410227"/>
    <n v="13631.1"/>
    <s v="03-124623"/>
    <m/>
    <s v="21.0"/>
    <s v="00036.0"/>
    <s v="91001"/>
    <s v="85000"/>
    <n v="6210"/>
    <n v="9281101"/>
    <n v="4.9466006205432476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243"/>
    <s v="2025/26"/>
    <m/>
    <x v="383"/>
    <n v="0"/>
    <n v="11683.8"/>
    <s v="87998"/>
    <d v="2025-10-23T00:00:00"/>
    <s v="000000022434754"/>
    <n v="11683.8"/>
    <s v="03-124623"/>
    <m/>
    <s v="21.0"/>
    <s v="00036.0"/>
    <s v="91001"/>
    <s v="85000"/>
    <n v="6210"/>
    <n v="9281101"/>
    <n v="4.2399433890370687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81"/>
    <s v="2025/26"/>
    <m/>
    <x v="383"/>
    <n v="0"/>
    <n v="9738"/>
    <s v="88888"/>
    <d v="2026-01-12T00:00:00"/>
    <s v="000000022546640"/>
    <n v="9738"/>
    <s v="03-124623"/>
    <m/>
    <s v="21.0"/>
    <s v="00036.0"/>
    <s v="91001"/>
    <s v="85000"/>
    <n v="6210"/>
    <n v="9281101"/>
    <n v="3.5338304937129174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82"/>
    <s v="2025/26"/>
    <m/>
    <x v="383"/>
    <n v="0"/>
    <n v="1298.5"/>
    <s v="89388"/>
    <d v="2026-01-26T00:00:00"/>
    <s v="000000022567780"/>
    <n v="1298.5"/>
    <s v="03-124623"/>
    <m/>
    <s v="21.0"/>
    <s v="00036.0"/>
    <s v="91001"/>
    <s v="85000"/>
    <n v="6210"/>
    <n v="9281101"/>
    <n v="4.7121368824052405E-3"/>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83"/>
    <s v="2025/26"/>
    <m/>
    <x v="383"/>
    <n v="0"/>
    <n v="1947.75"/>
    <s v="89110"/>
    <d v="2026-02-13T00:00:00"/>
    <s v="000000022600503"/>
    <n v="1947.75"/>
    <s v="03-124623"/>
    <m/>
    <s v="21.0"/>
    <s v="00036.0"/>
    <s v="91001"/>
    <s v="85000"/>
    <n v="6210"/>
    <n v="9281101"/>
    <n v="7.0682053236078603E-3"/>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83"/>
    <s v="2025/26"/>
    <m/>
    <x v="383"/>
    <n v="0"/>
    <n v="649.25"/>
    <s v="89590"/>
    <d v="2026-02-13T00:00:00"/>
    <s v="000000022600503"/>
    <n v="649.25"/>
    <s v="03-124623"/>
    <m/>
    <s v="21.0"/>
    <s v="00036.0"/>
    <s v="91001"/>
    <s v="85000"/>
    <n v="6210"/>
    <n v="9281101"/>
    <n v="2.3560684412026202E-3"/>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84"/>
    <s v="2025/26"/>
    <m/>
    <x v="383"/>
    <n v="0"/>
    <n v="11067.75"/>
    <s v="89948"/>
    <d v="2026-03-13T00:00:00"/>
    <s v="000000022646783"/>
    <n v="11067.75"/>
    <s v="03-124623"/>
    <m/>
    <s v="21.0"/>
    <s v="00036.0"/>
    <s v="91001"/>
    <s v="85000"/>
    <n v="6210"/>
    <n v="9281101"/>
    <n v="4.0163845190789832E-2"/>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185"/>
    <s v="2025/26"/>
    <m/>
    <x v="383"/>
    <n v="0"/>
    <n v="121.33"/>
    <s v="90095"/>
    <d v="2026-06-15T00:00:00"/>
    <s v="000000022802534"/>
    <n v="121.33"/>
    <s v="03-124623"/>
    <m/>
    <s v="21.0"/>
    <s v="00036.0"/>
    <s v="91001"/>
    <s v="85000"/>
    <n v="6210"/>
    <n v="9281101"/>
    <n v="4.4029539310144609E-4"/>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185"/>
    <s v="2025/26"/>
    <m/>
    <x v="383"/>
    <n v="0"/>
    <n v="527.91999999999996"/>
    <s v="90095"/>
    <d v="2026-06-15T00:00:00"/>
    <s v="000000022802534"/>
    <n v="527.91999999999996"/>
    <s v="03-124623"/>
    <m/>
    <s v="21.0"/>
    <s v="00036.0"/>
    <s v="91001"/>
    <s v="85000"/>
    <n v="6210"/>
    <n v="9281101"/>
    <n v="1.9157730481011738E-3"/>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485"/>
    <s v="2025/26"/>
    <s v="24-7173"/>
    <x v="383"/>
    <n v="1678.6700000000419"/>
    <n v="1678.6700000000419"/>
    <m/>
    <m/>
    <m/>
    <n v="0"/>
    <s v="03-124623"/>
    <m/>
    <s v="21.0"/>
    <s v="00036.0"/>
    <s v="91001"/>
    <s v="85000"/>
    <n v="6210"/>
    <n v="9281101"/>
    <n v="0"/>
    <s v="Architect - Provide architectural &amp; engineering services for the phase B of the 21st Century classroom modernization project at Sierra Vista.  Include allowances of $1,800.00 "/>
    <s v="Sierra Vista-8-21st Century classroom"/>
  </r>
  <r>
    <s v="Sierra Vista-21st Century classroom-Design"/>
    <n v="8"/>
    <s v="Design"/>
    <x v="13"/>
    <x v="0"/>
    <x v="49"/>
    <x v="41"/>
    <x v="194"/>
    <x v="265"/>
    <s v="2024/25"/>
    <m/>
    <x v="384"/>
    <n v="0"/>
    <n v="19162.400000000001"/>
    <s v="85934"/>
    <d v="2028-12-09T00:00:00"/>
    <s v="000000021935454"/>
    <n v="19162.400000000001"/>
    <s v="03-124623"/>
    <m/>
    <s v="21.0"/>
    <s v="00036.0"/>
    <s v="91001"/>
    <s v="85000"/>
    <n v="6210"/>
    <n v="9281101"/>
    <n v="0.43440333696046429"/>
    <s v="Architect - Modification to provide additional architectural &amp; engineering services from 13 to 15 classrooms at Sierra Vista. Change order #1.  Addendum to PO2W-24*3403.  "/>
    <s v="Sierra Vista-8-21st Century classroom"/>
  </r>
  <r>
    <s v="Sierra Vista-21st Century classroom-Design"/>
    <n v="8"/>
    <s v="Design"/>
    <x v="13"/>
    <x v="0"/>
    <x v="49"/>
    <x v="41"/>
    <x v="194"/>
    <x v="152"/>
    <s v="2024/25"/>
    <m/>
    <x v="384"/>
    <n v="0"/>
    <n v="1102.8"/>
    <s v="86433"/>
    <d v="2025-01-28T00:00:00"/>
    <s v="000000022007307"/>
    <n v="1102.8"/>
    <s v="03-124623"/>
    <m/>
    <s v="21.0"/>
    <s v="00036.0"/>
    <s v="91001"/>
    <s v="85000"/>
    <n v="6210"/>
    <n v="9281101"/>
    <n v="2.4999999999999998E-2"/>
    <s v="Architect - Modification to provide additional architectural &amp; engineering services from 13 to 15 classrooms at Sierra Vista. Change order #1.  Addendum to PO2W-24*3403.  "/>
    <s v="Sierra Vista-8-21st Century classroom"/>
  </r>
  <r>
    <s v="Sierra Vista-21st Century classroom-Design"/>
    <n v="8"/>
    <s v="Design"/>
    <x v="13"/>
    <x v="0"/>
    <x v="49"/>
    <x v="41"/>
    <x v="194"/>
    <x v="479"/>
    <s v="2024/25"/>
    <m/>
    <x v="384"/>
    <n v="0"/>
    <n v="1817.5"/>
    <s v="86734"/>
    <d v="2025-03-21T00:00:00"/>
    <s v="000000022097370"/>
    <n v="1817.5"/>
    <s v="03-124623"/>
    <m/>
    <s v="21.0"/>
    <s v="00036.0"/>
    <s v="91001"/>
    <s v="85000"/>
    <n v="6210"/>
    <n v="9281101"/>
    <n v="4.120194051505259E-2"/>
    <s v="Architect - Modification to provide additional architectural &amp; engineering services from 13 to 15 classrooms at Sierra Vista. Change order #1.  Addendum to PO2W-24*3403.  "/>
    <s v="Sierra Vista-8-21st Century classroom"/>
  </r>
  <r>
    <s v="Sierra Vista-21st Century classroom-Design"/>
    <n v="8"/>
    <s v="Design"/>
    <x v="13"/>
    <x v="0"/>
    <x v="49"/>
    <x v="41"/>
    <x v="194"/>
    <x v="86"/>
    <s v="2024/25"/>
    <m/>
    <x v="384"/>
    <n v="0"/>
    <n v="17184.23"/>
    <s v="87184"/>
    <d v="2025-06-05T00:00:00"/>
    <s v="000000022223151"/>
    <n v="17184.23"/>
    <s v="03-124623"/>
    <m/>
    <s v="21.0"/>
    <s v="00036.0"/>
    <s v="91001"/>
    <s v="85000"/>
    <n v="6210"/>
    <n v="9281101"/>
    <n v="0.38955907689517588"/>
    <s v="Architect - Modification to provide additional architectural &amp; engineering services from 13 to 15 classrooms at Sierra Vista. Change order #1.  Addendum to PO2W-24*3403.  "/>
    <s v="Sierra Vista-8-21st Century classroom"/>
  </r>
  <r>
    <s v="Sierra Vista-21st Century classroom-Design"/>
    <n v="8"/>
    <s v="Design"/>
    <x v="13"/>
    <x v="0"/>
    <x v="49"/>
    <x v="41"/>
    <x v="194"/>
    <x v="158"/>
    <s v="2024/25"/>
    <s v="25-2711"/>
    <x v="384"/>
    <n v="0"/>
    <n v="4845.07"/>
    <s v="87791"/>
    <d v="2025-07-07T00:00:00"/>
    <s v="000000022275753"/>
    <n v="4845.07"/>
    <s v="03-124623"/>
    <m/>
    <s v="21.0"/>
    <s v="00036.0"/>
    <s v="91001"/>
    <s v="85000"/>
    <n v="6210"/>
    <n v="9281101"/>
    <n v="0.10983564562930721"/>
    <s v="Architect - Modification to provide additional architectural &amp; engineering services from 13 to 15 classrooms at Sierra Vista. Change order #1.  Addendum to PO2W-24*3403.  "/>
    <s v="Sierra Vista-8-21st Century classroom"/>
  </r>
  <r>
    <s v="District Office-Cost of Issuance-Issuance costs"/>
    <n v="0"/>
    <s v="Issuance costs"/>
    <x v="1"/>
    <x v="3"/>
    <x v="50"/>
    <x v="31"/>
    <x v="32"/>
    <x v="370"/>
    <s v="2023/24"/>
    <m/>
    <x v="38"/>
    <n v="0"/>
    <n v="1444.62"/>
    <m/>
    <m/>
    <m/>
    <n v="1444.62"/>
    <m/>
    <m/>
    <s v="21.0"/>
    <s v="00036.0"/>
    <s v="91001"/>
    <s v="85000"/>
    <n v="5220"/>
    <n v="9851100"/>
    <n v="1"/>
    <s v="Travel reimbursement to attend bond rating workshop conducted by RBC Capital Markets, LLC in San Francisco on July 9-10, 2023 (JVA 24*760).  Bond issuance #2 ($78M)"/>
    <s v="District Office-0-Cost of Issuance"/>
  </r>
  <r>
    <s v="District Office-Cost of Issuance-Issuance costs"/>
    <n v="0"/>
    <s v="Issuance costs"/>
    <x v="1"/>
    <x v="3"/>
    <x v="50"/>
    <x v="51"/>
    <x v="32"/>
    <x v="371"/>
    <s v="2023/24"/>
    <s v="24-1117"/>
    <x v="385"/>
    <n v="0"/>
    <n v="23.32"/>
    <s v="Conf reimb 07/09 -07/10/23"/>
    <d v="2023-09-19T00:00:00"/>
    <s v="000000021219872"/>
    <n v="23.32"/>
    <m/>
    <m/>
    <s v="21.0"/>
    <s v="00036.0"/>
    <s v="91001"/>
    <s v="85000"/>
    <n v="5220"/>
    <n v="9851100"/>
    <n v="1"/>
    <s v="Mileage reimbursement to attend bond rating workshop conducted by RBC Capital Markets, LLC in San Francisco on July 9-10, 2023.  Bond issuance #2 ($78M)"/>
    <s v="District Office-0-Cost of Issuance"/>
  </r>
  <r>
    <s v="Cedarlane-21st Century classroom-Move Management"/>
    <n v="1"/>
    <s v="Move Management"/>
    <x v="4"/>
    <x v="0"/>
    <x v="51"/>
    <x v="42"/>
    <x v="195"/>
    <x v="444"/>
    <s v="2020/21"/>
    <m/>
    <x v="386"/>
    <n v="0"/>
    <n v="3328.8"/>
    <s v="RI90797"/>
    <d v="2021-02-22T00:00:00"/>
    <s v="000000020166212"/>
    <n v="3328.8"/>
    <s v="03-120780"/>
    <m/>
    <s v="21.0"/>
    <s v="00036.0"/>
    <s v="91001"/>
    <s v="85000"/>
    <n v="5600"/>
    <n v="9051101"/>
    <n v="0.1607150099167457"/>
    <s v="Rental of 2 - 40' dry containers with lock box for 6 months for Cedarlane.  Monthly rental is $180.00 for the first 6 month to include taxes, delivery and pick-up fees. After the intial 6 months, the monthly rental rate is $125.00/month through December 2021."/>
    <s v="Cedarlane-1-21st Century classroom"/>
  </r>
  <r>
    <s v="Cedarlane-21st Century classroom-Move Management"/>
    <n v="1"/>
    <s v="Move Management"/>
    <x v="4"/>
    <x v="0"/>
    <x v="51"/>
    <x v="42"/>
    <x v="195"/>
    <x v="117"/>
    <s v="2021/22"/>
    <m/>
    <x v="386"/>
    <n v="0"/>
    <n v="394.2"/>
    <s v="RI95473"/>
    <d v="2021-09-09T00:00:00"/>
    <s v="000000020255202"/>
    <n v="394.2"/>
    <s v="03-120780"/>
    <m/>
    <s v="21.0"/>
    <s v="00036.0"/>
    <s v="91001"/>
    <s v="85000"/>
    <n v="5600"/>
    <n v="9051101"/>
    <n v="1.9032040648035674E-2"/>
    <s v="Rental of 2 - 40' dry containers with lock box for 6 months for Cedarlane.  Monthly rental is $180.00 for the first 6 month to include taxes, delivery and pick-up fees. After the intial 6 months, the monthly rental rate is $125.00/month through December 2021."/>
    <s v="Cedarlane-1-21st Century classroom"/>
  </r>
  <r>
    <s v="Cedarlane-21st Century classroom-Move Management"/>
    <n v="1"/>
    <s v="Move Management"/>
    <x v="4"/>
    <x v="0"/>
    <x v="51"/>
    <x v="42"/>
    <x v="195"/>
    <x v="117"/>
    <s v="2021/22"/>
    <m/>
    <x v="386"/>
    <n v="1248.3"/>
    <n v="1248.3"/>
    <m/>
    <m/>
    <m/>
    <n v="0"/>
    <s v="03-120780"/>
    <m/>
    <s v="21.0"/>
    <s v="00036.0"/>
    <s v="91001"/>
    <s v="85000"/>
    <n v="5600"/>
    <n v="9051101"/>
    <n v="0"/>
    <s v="Rental of 2 - 40' dry containers with lock box for 6 months for Cedarlane.  Monthly rental is $180.00 for the first 6 month to include taxes, delivery and pick-up fees. After the intial 6 months, the monthly rental rate is $125.00/month through December 2021.  Remaining balance in this PO."/>
    <s v="Cedarlane-1-21st Century classroom"/>
  </r>
  <r>
    <s v="Cedarlane-21st Century classroom-Move Management"/>
    <n v="1"/>
    <s v="Move Management"/>
    <x v="4"/>
    <x v="0"/>
    <x v="51"/>
    <x v="42"/>
    <x v="195"/>
    <x v="486"/>
    <s v="2021/22"/>
    <s v="21-4281"/>
    <x v="386"/>
    <n v="-1248.3"/>
    <n v="-1248.3"/>
    <m/>
    <m/>
    <m/>
    <n v="0"/>
    <s v="03-120780"/>
    <m/>
    <s v="21.0"/>
    <s v="00036.0"/>
    <s v="91001"/>
    <s v="85000"/>
    <n v="5600"/>
    <n v="9051101"/>
    <n v="0"/>
    <s v="Rental of 2 - 40' dry containers with lock box for 6 months for Cedarlane.  Monthly rental is $180.00 for the first 6 month to include taxes, delivery and pick-up fees. After the intial 6 months, the monthly rental rate is $125.00/month through December 2021.  Close-out PO."/>
    <s v="Cedarlane-1-21st Century classroom"/>
  </r>
  <r>
    <s v="Los Altos ES-21st Century classroom-Move Management"/>
    <n v="2"/>
    <s v="Move Management"/>
    <x v="2"/>
    <x v="0"/>
    <x v="51"/>
    <x v="42"/>
    <x v="195"/>
    <x v="444"/>
    <s v="2020/21"/>
    <m/>
    <x v="386"/>
    <n v="0"/>
    <n v="273.76"/>
    <s v="RI89941"/>
    <d v="2021-02-22T00:00:00"/>
    <s v="000000020166212"/>
    <n v="273.76"/>
    <s v="03-119947"/>
    <m/>
    <s v="21.0"/>
    <s v="00036.0"/>
    <s v="91001"/>
    <s v="85000"/>
    <n v="5600"/>
    <n v="9191101"/>
    <n v="1.321717769610919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44"/>
    <s v="2020/21"/>
    <m/>
    <x v="386"/>
    <n v="0"/>
    <n v="136.88"/>
    <s v="RI90464"/>
    <d v="2021-02-22T00:00:00"/>
    <s v="000000020166212"/>
    <n v="136.88"/>
    <s v="03-119947"/>
    <m/>
    <s v="21.0"/>
    <s v="00036.0"/>
    <s v="91001"/>
    <s v="85000"/>
    <n v="5600"/>
    <n v="9191101"/>
    <n v="6.6085888480545991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44"/>
    <s v="2020/21"/>
    <m/>
    <x v="386"/>
    <n v="0"/>
    <n v="136.87"/>
    <s v="RI90780"/>
    <d v="2021-02-22T00:00:00"/>
    <s v="000000020166212"/>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44"/>
    <s v="2020/21"/>
    <m/>
    <x v="386"/>
    <n v="0"/>
    <n v="273.76"/>
    <s v="RI90909"/>
    <d v="2021-02-22T00:00:00"/>
    <s v="000000020166212"/>
    <n v="273.76"/>
    <s v="03-119947"/>
    <m/>
    <s v="21.0"/>
    <s v="00036.0"/>
    <s v="91001"/>
    <s v="85000"/>
    <n v="5600"/>
    <n v="9191101"/>
    <n v="1.321717769610919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44"/>
    <s v="2020/21"/>
    <m/>
    <x v="386"/>
    <n v="0"/>
    <n v="136.86000000000001"/>
    <s v="RI91366"/>
    <d v="2021-02-22T00:00:00"/>
    <s v="000000020166212"/>
    <n v="136.86000000000001"/>
    <s v="03-119947"/>
    <m/>
    <s v="21.0"/>
    <s v="00036.0"/>
    <s v="91001"/>
    <s v="85000"/>
    <n v="5600"/>
    <n v="9191101"/>
    <n v="6.6076232447746389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1"/>
    <s v="2020/21"/>
    <m/>
    <x v="386"/>
    <n v="0"/>
    <n v="136.87"/>
    <s v="RI91626"/>
    <d v="2021-03-24T00:00:00"/>
    <s v="000000020174723"/>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1"/>
    <s v="2020/21"/>
    <m/>
    <x v="386"/>
    <n v="0"/>
    <n v="273.75"/>
    <s v="RI91692"/>
    <d v="2021-03-24T00:00:00"/>
    <s v="000000020174723"/>
    <n v="273.75"/>
    <s v="03-119947"/>
    <m/>
    <s v="21.0"/>
    <s v="00036.0"/>
    <s v="91001"/>
    <s v="85000"/>
    <n v="5600"/>
    <n v="9191101"/>
    <n v="1.321669489446921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1"/>
    <s v="2020/21"/>
    <m/>
    <x v="386"/>
    <n v="0"/>
    <n v="136.87"/>
    <s v="RI92159"/>
    <d v="2021-03-24T00:00:00"/>
    <s v="000000020174723"/>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1"/>
    <s v="2020/21"/>
    <m/>
    <x v="386"/>
    <n v="0"/>
    <n v="136.87"/>
    <s v="RI92428"/>
    <d v="2021-03-24T00:00:00"/>
    <s v="000000020174723"/>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1"/>
    <s v="2020/21"/>
    <m/>
    <x v="386"/>
    <n v="0"/>
    <n v="273.75"/>
    <s v="RI92503"/>
    <d v="2021-03-24T00:00:00"/>
    <s v="000000020174723"/>
    <n v="273.75"/>
    <s v="03-119947"/>
    <m/>
    <s v="21.0"/>
    <s v="00036.0"/>
    <s v="91001"/>
    <s v="85000"/>
    <n v="5600"/>
    <n v="9191101"/>
    <n v="1.321669489446921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3"/>
    <s v="2020/21"/>
    <m/>
    <x v="386"/>
    <n v="0"/>
    <n v="136.87"/>
    <s v="RI92908"/>
    <d v="2021-05-26T00:00:00"/>
    <s v="000000020192523"/>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3"/>
    <s v="2020/21"/>
    <m/>
    <x v="386"/>
    <n v="0"/>
    <n v="136.87"/>
    <s v="RI93188"/>
    <d v="2021-05-26T00:00:00"/>
    <s v="000000020192523"/>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3"/>
    <s v="2020/21"/>
    <m/>
    <x v="386"/>
    <n v="0"/>
    <n v="273.76"/>
    <s v="RI93275"/>
    <d v="2021-05-26T00:00:00"/>
    <s v="000000020192523"/>
    <n v="273.76"/>
    <s v="03-119947"/>
    <m/>
    <s v="21.0"/>
    <s v="00036.0"/>
    <s v="91001"/>
    <s v="85000"/>
    <n v="5600"/>
    <n v="9191101"/>
    <n v="1.321717769610919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203"/>
    <s v="2020/21"/>
    <m/>
    <x v="386"/>
    <n v="0"/>
    <n v="136.87"/>
    <s v="RI93714"/>
    <d v="2021-05-26T00:00:00"/>
    <s v="000000020192523"/>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21"/>
    <s v="2020/21"/>
    <m/>
    <x v="386"/>
    <n v="0"/>
    <n v="136.87"/>
    <s v="RI93942"/>
    <d v="2021-06-23T00:00:00"/>
    <s v="000000020200450"/>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21"/>
    <s v="2020/21"/>
    <m/>
    <x v="386"/>
    <n v="0"/>
    <n v="273.76"/>
    <s v="RI94010"/>
    <d v="2021-06-23T00:00:00"/>
    <s v="000000020200450"/>
    <n v="273.76"/>
    <s v="03-119947"/>
    <m/>
    <s v="21.0"/>
    <s v="00036.0"/>
    <s v="91001"/>
    <s v="85000"/>
    <n v="5600"/>
    <n v="9191101"/>
    <n v="1.321717769610919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21"/>
    <s v="2020/21"/>
    <m/>
    <x v="386"/>
    <n v="0"/>
    <n v="136.87"/>
    <s v="RI94485"/>
    <d v="2021-06-23T00:00:00"/>
    <s v="000000020200450"/>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21"/>
    <s v="2020/21"/>
    <m/>
    <x v="386"/>
    <n v="0"/>
    <n v="136.87"/>
    <s v="RI94728"/>
    <d v="2021-06-23T00:00:00"/>
    <s v="000000020200450"/>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421"/>
    <s v="2020/21"/>
    <m/>
    <x v="386"/>
    <n v="0"/>
    <n v="273.76"/>
    <s v="RI94798"/>
    <d v="2021-06-23T00:00:00"/>
    <s v="000000020200450"/>
    <n v="273.76"/>
    <s v="03-119947"/>
    <m/>
    <s v="21.0"/>
    <s v="00036.0"/>
    <s v="91001"/>
    <s v="85000"/>
    <n v="5600"/>
    <n v="9191101"/>
    <n v="1.321717769610919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9"/>
    <s v="2020/21"/>
    <m/>
    <x v="386"/>
    <n v="0"/>
    <n v="136.87"/>
    <s v="RI95214"/>
    <d v="2021-06-30T00:00:00"/>
    <s v="000000020202687"/>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117"/>
    <s v="2021/22"/>
    <m/>
    <x v="386"/>
    <n v="0"/>
    <n v="136.87"/>
    <s v="RI95450"/>
    <d v="2021-09-09T00:00:00"/>
    <s v="000000020255202"/>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117"/>
    <s v="2021/22"/>
    <m/>
    <x v="386"/>
    <n v="0"/>
    <n v="273.76"/>
    <s v="RI95527"/>
    <d v="2021-09-09T00:00:00"/>
    <s v="000000020255202"/>
    <n v="273.76"/>
    <s v="03-119947"/>
    <m/>
    <s v="21.0"/>
    <s v="00036.0"/>
    <s v="91001"/>
    <s v="85000"/>
    <n v="5600"/>
    <n v="9191101"/>
    <n v="1.321717769610919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117"/>
    <s v="2021/22"/>
    <m/>
    <x v="386"/>
    <n v="0"/>
    <n v="136.87"/>
    <s v="RI95922"/>
    <d v="2021-09-09T00:00:00"/>
    <s v="000000020255202"/>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117"/>
    <s v="2021/22"/>
    <m/>
    <x v="386"/>
    <n v="0"/>
    <n v="136.87"/>
    <s v="RI96157"/>
    <d v="2021-09-09T00:00:00"/>
    <s v="000000020255202"/>
    <n v="136.87"/>
    <s v="03-119947"/>
    <m/>
    <s v="21.0"/>
    <s v="00036.0"/>
    <s v="91001"/>
    <s v="85000"/>
    <n v="5600"/>
    <n v="9191101"/>
    <n v="6.6081060464146194E-3"/>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117"/>
    <s v="2021/22"/>
    <m/>
    <x v="386"/>
    <n v="0"/>
    <n v="273.76"/>
    <s v="RI96227"/>
    <d v="2021-09-09T00:00:00"/>
    <s v="000000020255202"/>
    <n v="273.76"/>
    <s v="03-119947"/>
    <m/>
    <s v="21.0"/>
    <s v="00036.0"/>
    <s v="91001"/>
    <s v="85000"/>
    <n v="5600"/>
    <n v="9191101"/>
    <n v="1.3217177696109198E-2"/>
    <s v="Rental of 5 - 40' dry containers with lock box for 6 months for Los Altos ES.  After the intial 6 months, the monthly rental rate is $125.00/month through December 2021."/>
    <s v="Los Altos ES-2-21st Century classroom"/>
  </r>
  <r>
    <s v="Los Altos ES-21st Century classroom-Move Management"/>
    <n v="2"/>
    <s v="Move Management"/>
    <x v="2"/>
    <x v="0"/>
    <x v="51"/>
    <x v="42"/>
    <x v="195"/>
    <x v="117"/>
    <s v="2021/22"/>
    <m/>
    <x v="386"/>
    <n v="3695.64"/>
    <n v="3695.64"/>
    <m/>
    <m/>
    <m/>
    <n v="0"/>
    <s v="03-119947"/>
    <m/>
    <s v="21.0"/>
    <s v="00036.0"/>
    <s v="91001"/>
    <s v="85000"/>
    <n v="5600"/>
    <n v="9191101"/>
    <n v="0"/>
    <s v="Rental of 5 - 40' dry containers with lock box for 6 months for Los Altos ES.  After the intial 6 months, the monthly rental rate is $125.00/month through December 2021.  Remaining balance in this PO."/>
    <s v="Los Altos ES-2-21st Century classroom"/>
  </r>
  <r>
    <s v="Los Altos ES-21st Century classroom-Move Management"/>
    <n v="2"/>
    <s v="Move Management"/>
    <x v="2"/>
    <x v="0"/>
    <x v="51"/>
    <x v="42"/>
    <x v="195"/>
    <x v="486"/>
    <s v="2021/22"/>
    <s v="21-4282"/>
    <x v="386"/>
    <n v="-3695.64"/>
    <n v="-3695.64"/>
    <m/>
    <m/>
    <m/>
    <n v="0"/>
    <s v="03-119947"/>
    <m/>
    <s v="21.0"/>
    <s v="00036.0"/>
    <s v="91001"/>
    <s v="85000"/>
    <n v="5600"/>
    <n v="9191101"/>
    <n v="0"/>
    <s v="Rental of 5 - 40' dry containers with lock box for 6 months for Los Altos ES.  After the intial 6 months, the monthly rental rate is $125.00/month through December 2021.  Close-out PO."/>
    <s v="Los Altos ES-2-21st Century classroom"/>
  </r>
  <r>
    <s v="Mesa Robles-21st Century classroom-Move Management"/>
    <n v="1"/>
    <s v="Move Management"/>
    <x v="5"/>
    <x v="0"/>
    <x v="51"/>
    <x v="42"/>
    <x v="195"/>
    <x v="444"/>
    <s v="2020/21"/>
    <m/>
    <x v="386"/>
    <n v="0"/>
    <n v="136.86000000000001"/>
    <s v="R90910"/>
    <d v="2021-02-22T00:00:00"/>
    <s v="000000020166212"/>
    <n v="136.86000000000001"/>
    <s v="03-120779"/>
    <m/>
    <s v="21.0"/>
    <s v="00036.0"/>
    <s v="91001"/>
    <s v="85000"/>
    <n v="5600"/>
    <n v="9221101"/>
    <n v="6.607623244774638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444"/>
    <s v="2020/21"/>
    <m/>
    <x v="386"/>
    <n v="0"/>
    <n v="136.88"/>
    <s v="RI89942"/>
    <d v="2021-02-22T00:00:00"/>
    <s v="000000020166212"/>
    <n v="136.88"/>
    <s v="03-120779"/>
    <m/>
    <s v="21.0"/>
    <s v="00036.0"/>
    <s v="91001"/>
    <s v="85000"/>
    <n v="5600"/>
    <n v="9221101"/>
    <n v="6.6085888480545991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444"/>
    <s v="2020/21"/>
    <m/>
    <x v="386"/>
    <n v="0"/>
    <n v="678.9"/>
    <s v="RI90939"/>
    <d v="2021-02-22T00:00:00"/>
    <s v="000000020166212"/>
    <n v="678.9"/>
    <s v="03-120779"/>
    <m/>
    <s v="21.0"/>
    <s v="00036.0"/>
    <s v="91001"/>
    <s v="85000"/>
    <n v="5600"/>
    <n v="9221101"/>
    <n v="3.2777403338283662E-2"/>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201"/>
    <s v="2020/21"/>
    <m/>
    <x v="386"/>
    <n v="0"/>
    <n v="136.87"/>
    <s v="RI91693"/>
    <d v="2021-03-24T00:00:00"/>
    <s v="000000020174723"/>
    <n v="136.87"/>
    <s v="03-120779"/>
    <m/>
    <s v="21.0"/>
    <s v="00036.0"/>
    <s v="91001"/>
    <s v="85000"/>
    <n v="5600"/>
    <n v="9221101"/>
    <n v="6.6081060464146194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201"/>
    <s v="2020/21"/>
    <m/>
    <x v="386"/>
    <n v="0"/>
    <n v="197.1"/>
    <s v="RI91740"/>
    <d v="2021-03-24T00:00:00"/>
    <s v="000000020174723"/>
    <n v="197.1"/>
    <s v="03-120779"/>
    <m/>
    <s v="21.0"/>
    <s v="00036.0"/>
    <s v="91001"/>
    <s v="85000"/>
    <n v="5600"/>
    <n v="9221101"/>
    <n v="9.516020324017836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201"/>
    <s v="2020/21"/>
    <m/>
    <x v="386"/>
    <n v="0"/>
    <n v="136.87"/>
    <s v="RI92504"/>
    <d v="2021-03-24T00:00:00"/>
    <s v="000000020174723"/>
    <n v="136.87"/>
    <s v="03-120779"/>
    <m/>
    <s v="21.0"/>
    <s v="00036.0"/>
    <s v="91001"/>
    <s v="85000"/>
    <n v="5600"/>
    <n v="9221101"/>
    <n v="6.6081060464146194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201"/>
    <s v="2020/21"/>
    <m/>
    <x v="386"/>
    <n v="0"/>
    <n v="197.1"/>
    <s v="RI92539"/>
    <d v="2021-03-24T00:00:00"/>
    <s v="000000020174723"/>
    <n v="197.1"/>
    <s v="03-120779"/>
    <m/>
    <s v="21.0"/>
    <s v="00036.0"/>
    <s v="91001"/>
    <s v="85000"/>
    <n v="5600"/>
    <n v="9221101"/>
    <n v="9.516020324017836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203"/>
    <s v="2020/21"/>
    <m/>
    <x v="386"/>
    <n v="0"/>
    <n v="136.87"/>
    <s v="RI93276"/>
    <d v="2021-05-26T00:00:00"/>
    <s v="000000020192523"/>
    <n v="136.87"/>
    <s v="03-120779"/>
    <m/>
    <s v="21.0"/>
    <s v="00036.0"/>
    <s v="91001"/>
    <s v="85000"/>
    <n v="5600"/>
    <n v="9221101"/>
    <n v="6.6081060464146194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203"/>
    <s v="2020/21"/>
    <m/>
    <x v="386"/>
    <n v="0"/>
    <n v="197.1"/>
    <s v="RI93311"/>
    <d v="2021-05-26T00:00:00"/>
    <s v="000000020192523"/>
    <n v="197.1"/>
    <s v="03-120779"/>
    <m/>
    <s v="21.0"/>
    <s v="00036.0"/>
    <s v="91001"/>
    <s v="85000"/>
    <n v="5600"/>
    <n v="9221101"/>
    <n v="9.516020324017836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203"/>
    <s v="2020/21"/>
    <m/>
    <x v="386"/>
    <n v="0"/>
    <n v="197.1"/>
    <s v="RI94055"/>
    <d v="2021-05-26T00:00:00"/>
    <s v="000000020192523"/>
    <n v="197.1"/>
    <s v="03-120779"/>
    <m/>
    <s v="21.0"/>
    <s v="00036.0"/>
    <s v="91001"/>
    <s v="85000"/>
    <n v="5600"/>
    <n v="9221101"/>
    <n v="9.516020324017836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421"/>
    <s v="2020/21"/>
    <m/>
    <x v="386"/>
    <n v="0"/>
    <n v="136.87"/>
    <s v="RI94011"/>
    <d v="2021-06-23T00:00:00"/>
    <s v="000000020200450"/>
    <n v="136.87"/>
    <s v="03-120779"/>
    <m/>
    <s v="21.0"/>
    <s v="00036.0"/>
    <s v="91001"/>
    <s v="85000"/>
    <n v="5600"/>
    <n v="9221101"/>
    <n v="6.6081060464146194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421"/>
    <s v="2020/21"/>
    <m/>
    <x v="386"/>
    <n v="0"/>
    <n v="591.29999999999995"/>
    <s v="RI94776"/>
    <d v="2021-06-23T00:00:00"/>
    <s v="000000020200450"/>
    <n v="591.29999999999995"/>
    <s v="03-120779"/>
    <m/>
    <s v="21.0"/>
    <s v="00036.0"/>
    <s v="91001"/>
    <s v="85000"/>
    <n v="5600"/>
    <n v="9221101"/>
    <n v="2.8548060972053511E-2"/>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421"/>
    <s v="2020/21"/>
    <m/>
    <x v="386"/>
    <n v="0"/>
    <n v="136.87"/>
    <s v="RI94799"/>
    <d v="2021-06-23T00:00:00"/>
    <s v="000000020200450"/>
    <n v="136.87"/>
    <s v="03-120779"/>
    <m/>
    <s v="21.0"/>
    <s v="00036.0"/>
    <s v="91001"/>
    <s v="85000"/>
    <n v="5600"/>
    <n v="9221101"/>
    <n v="6.6081060464146194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421"/>
    <s v="2020/21"/>
    <m/>
    <x v="386"/>
    <n v="0"/>
    <n v="197.1"/>
    <s v="RI94835"/>
    <d v="2021-06-23T00:00:00"/>
    <s v="000000020200450"/>
    <n v="197.1"/>
    <s v="03-120779"/>
    <m/>
    <s v="21.0"/>
    <s v="00036.0"/>
    <s v="91001"/>
    <s v="85000"/>
    <n v="5600"/>
    <n v="9221101"/>
    <n v="9.516020324017836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117"/>
    <s v="2021/22"/>
    <m/>
    <x v="386"/>
    <n v="0"/>
    <n v="591.29999999999995"/>
    <s v="RI95508"/>
    <d v="2021-09-09T00:00:00"/>
    <s v="000000020255202"/>
    <n v="591.29999999999995"/>
    <s v="03-120779"/>
    <m/>
    <s v="21.0"/>
    <s v="00036.0"/>
    <s v="91001"/>
    <s v="85000"/>
    <n v="5600"/>
    <n v="9221101"/>
    <n v="2.8548060972053511E-2"/>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117"/>
    <s v="2021/22"/>
    <m/>
    <x v="386"/>
    <n v="0"/>
    <n v="136.87"/>
    <s v="RI95528"/>
    <d v="2021-09-09T00:00:00"/>
    <s v="000000020255202"/>
    <n v="136.87"/>
    <s v="03-120779"/>
    <m/>
    <s v="21.0"/>
    <s v="00036.0"/>
    <s v="91001"/>
    <s v="85000"/>
    <n v="5600"/>
    <n v="9221101"/>
    <n v="6.6081060464146194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117"/>
    <s v="2021/22"/>
    <m/>
    <x v="386"/>
    <n v="0"/>
    <n v="197.1"/>
    <s v="RI95559"/>
    <d v="2021-09-09T00:00:00"/>
    <s v="000000020255202"/>
    <n v="197.1"/>
    <s v="03-120779"/>
    <m/>
    <s v="21.0"/>
    <s v="00036.0"/>
    <s v="91001"/>
    <s v="85000"/>
    <n v="5600"/>
    <n v="9221101"/>
    <n v="9.516020324017836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117"/>
    <s v="2021/22"/>
    <m/>
    <x v="386"/>
    <n v="0"/>
    <n v="591.29999999999995"/>
    <s v="RI96203"/>
    <d v="2021-09-09T00:00:00"/>
    <s v="000000020255202"/>
    <n v="591.29999999999995"/>
    <s v="03-120779"/>
    <m/>
    <s v="21.0"/>
    <s v="00036.0"/>
    <s v="91001"/>
    <s v="85000"/>
    <n v="5600"/>
    <n v="9221101"/>
    <n v="2.8548060972053511E-2"/>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117"/>
    <s v="2021/22"/>
    <m/>
    <x v="386"/>
    <n v="0"/>
    <n v="136.87"/>
    <s v="RI96228"/>
    <d v="2021-09-09T00:00:00"/>
    <s v="000000020255202"/>
    <n v="136.87"/>
    <s v="03-120779"/>
    <m/>
    <s v="21.0"/>
    <s v="00036.0"/>
    <s v="91001"/>
    <s v="85000"/>
    <n v="5600"/>
    <n v="9221101"/>
    <n v="6.6081060464146194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117"/>
    <s v="2021/22"/>
    <m/>
    <x v="386"/>
    <n v="0"/>
    <n v="197.1"/>
    <s v="RI96259"/>
    <d v="2021-09-09T00:00:00"/>
    <s v="000000020255202"/>
    <n v="197.1"/>
    <s v="03-120779"/>
    <m/>
    <s v="21.0"/>
    <s v="00036.0"/>
    <s v="91001"/>
    <s v="85000"/>
    <n v="5600"/>
    <n v="9221101"/>
    <n v="9.5160203240178369E-3"/>
    <s v="Rental of 5 - 40' dry containers with lock box for 6 months for Mesa Robles.  Monthly rental is $180.00 for the first 6 month to include taxes, delivery and pick-up fees. After the intial 6 months, the monthly rental rate is $125.00/month through December 2021."/>
    <s v="Mesa Robles-1-21st Century classroom"/>
  </r>
  <r>
    <s v="Mesa Robles-21st Century classroom-Move Management"/>
    <n v="1"/>
    <s v="Move Management"/>
    <x v="5"/>
    <x v="0"/>
    <x v="51"/>
    <x v="42"/>
    <x v="195"/>
    <x v="117"/>
    <s v="2021/22"/>
    <m/>
    <x v="386"/>
    <n v="2485.6999999999998"/>
    <n v="2485.6999999999998"/>
    <m/>
    <m/>
    <m/>
    <n v="0"/>
    <s v="03-120779"/>
    <m/>
    <s v="21.0"/>
    <s v="00036.0"/>
    <s v="91001"/>
    <s v="85000"/>
    <n v="5600"/>
    <n v="9221101"/>
    <n v="0"/>
    <s v="Rental of 5 - 40' dry containers with lock box for 6 months for Mesa Robles.  Monthly rental is $180.00 for the first 6 month to include taxes, delivery and pick-up fees. After the intial 6 months, the monthly rental rate is $125.00/month through December 2021.  Remaining balance in this PO."/>
    <s v="Mesa Robles-1-21st Century classroom"/>
  </r>
  <r>
    <s v="Mesa Robles-21st Century classroom-Move Management"/>
    <n v="1"/>
    <s v="Move Management"/>
    <x v="5"/>
    <x v="0"/>
    <x v="51"/>
    <x v="42"/>
    <x v="195"/>
    <x v="486"/>
    <s v="2021/22"/>
    <s v="21-4283"/>
    <x v="386"/>
    <n v="-2485.6999999999998"/>
    <n v="-2485.6999999999998"/>
    <m/>
    <m/>
    <m/>
    <n v="0"/>
    <s v="03-120779"/>
    <m/>
    <s v="21.0"/>
    <s v="00036.0"/>
    <s v="91001"/>
    <s v="85000"/>
    <n v="5600"/>
    <n v="9221101"/>
    <n v="0"/>
    <s v="Rental of 5 - 40' dry containers with lock box for 6 months for Mesa Robles.  Monthly rental is $180.00 for the first 6 month to include taxes, delivery and pick-up fees. After the intial 6 months, the monthly rental rate is $125.00/month through December 2021.  Close-out PO."/>
    <s v="Mesa Robles-1-21st Century classroom"/>
  </r>
  <r>
    <s v="Nelson-21st Century classroom-Move Management"/>
    <n v="1"/>
    <s v="Move Management"/>
    <x v="0"/>
    <x v="0"/>
    <x v="51"/>
    <x v="42"/>
    <x v="195"/>
    <x v="444"/>
    <s v="2020/21"/>
    <m/>
    <x v="386"/>
    <n v="0"/>
    <n v="273.76"/>
    <s v="RI89940"/>
    <d v="2021-02-22T00:00:00"/>
    <s v="000000020166212"/>
    <n v="273.76"/>
    <s v="03-119946"/>
    <m/>
    <s v="21.0"/>
    <s v="00036.0"/>
    <s v="91001"/>
    <s v="85000"/>
    <n v="5600"/>
    <n v="9231101"/>
    <n v="1.321717769610919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444"/>
    <s v="2020/21"/>
    <m/>
    <x v="386"/>
    <n v="0"/>
    <n v="136.88"/>
    <s v="RI90465"/>
    <d v="2021-02-22T00:00:00"/>
    <s v="000000020166212"/>
    <n v="136.88"/>
    <s v="03-119946"/>
    <m/>
    <s v="21.0"/>
    <s v="00036.0"/>
    <s v="91001"/>
    <s v="85000"/>
    <n v="5600"/>
    <n v="9231101"/>
    <n v="6.6085888480545991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444"/>
    <s v="2020/21"/>
    <m/>
    <x v="386"/>
    <n v="0"/>
    <n v="273.76"/>
    <s v="RI90908"/>
    <d v="2021-02-22T00:00:00"/>
    <s v="000000020166212"/>
    <n v="273.76"/>
    <s v="03-119946"/>
    <m/>
    <s v="21.0"/>
    <s v="00036.0"/>
    <s v="91001"/>
    <s v="85000"/>
    <n v="5600"/>
    <n v="9231101"/>
    <n v="1.321717769610919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444"/>
    <s v="2020/21"/>
    <m/>
    <x v="386"/>
    <n v="0"/>
    <n v="136.86000000000001"/>
    <s v="RI91367"/>
    <d v="2021-02-22T00:00:00"/>
    <s v="000000020166212"/>
    <n v="136.86000000000001"/>
    <s v="03-119946"/>
    <m/>
    <s v="21.0"/>
    <s v="00036.0"/>
    <s v="91001"/>
    <s v="85000"/>
    <n v="5600"/>
    <n v="9231101"/>
    <n v="6.6076232447746389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201"/>
    <s v="2020/21"/>
    <m/>
    <x v="386"/>
    <n v="0"/>
    <n v="273.75"/>
    <s v="RI91691"/>
    <d v="2021-03-24T00:00:00"/>
    <s v="000000020174723"/>
    <n v="273.75"/>
    <s v="03-119946"/>
    <m/>
    <s v="21.0"/>
    <s v="00036.0"/>
    <s v="91001"/>
    <s v="85000"/>
    <n v="5600"/>
    <n v="9231101"/>
    <n v="1.321669489446921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201"/>
    <s v="2020/21"/>
    <m/>
    <x v="386"/>
    <n v="0"/>
    <n v="136.87"/>
    <s v="RI92160"/>
    <d v="2021-03-24T00:00:00"/>
    <s v="000000020174723"/>
    <n v="136.87"/>
    <s v="03-119946"/>
    <m/>
    <s v="21.0"/>
    <s v="00036.0"/>
    <s v="91001"/>
    <s v="85000"/>
    <n v="5600"/>
    <n v="9231101"/>
    <n v="6.6081060464146194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201"/>
    <s v="2020/21"/>
    <m/>
    <x v="386"/>
    <n v="0"/>
    <n v="273.75"/>
    <s v="RI92502"/>
    <d v="2021-03-24T00:00:00"/>
    <s v="000000020174723"/>
    <n v="273.75"/>
    <s v="03-119946"/>
    <m/>
    <s v="21.0"/>
    <s v="00036.0"/>
    <s v="91001"/>
    <s v="85000"/>
    <n v="5600"/>
    <n v="9231101"/>
    <n v="1.321669489446921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203"/>
    <s v="2020/21"/>
    <m/>
    <x v="386"/>
    <n v="0"/>
    <n v="136.87"/>
    <s v="RI92909"/>
    <d v="2021-05-26T00:00:00"/>
    <s v="000000020192523"/>
    <n v="136.87"/>
    <s v="03-119946"/>
    <m/>
    <s v="21.0"/>
    <s v="00036.0"/>
    <s v="91001"/>
    <s v="85000"/>
    <n v="5600"/>
    <n v="9231101"/>
    <n v="6.6081060464146194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203"/>
    <s v="2020/21"/>
    <m/>
    <x v="386"/>
    <n v="0"/>
    <n v="273.76"/>
    <s v="RI93274"/>
    <d v="2021-05-26T00:00:00"/>
    <s v="000000020192523"/>
    <n v="273.76"/>
    <s v="03-119946"/>
    <m/>
    <s v="21.0"/>
    <s v="00036.0"/>
    <s v="91001"/>
    <s v="85000"/>
    <n v="5600"/>
    <n v="9231101"/>
    <n v="1.321717769610919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203"/>
    <s v="2020/21"/>
    <m/>
    <x v="386"/>
    <n v="0"/>
    <n v="136.87"/>
    <s v="RI93715"/>
    <d v="2021-05-26T00:00:00"/>
    <s v="000000020192523"/>
    <n v="136.87"/>
    <s v="03-119946"/>
    <m/>
    <s v="21.0"/>
    <s v="00036.0"/>
    <s v="91001"/>
    <s v="85000"/>
    <n v="5600"/>
    <n v="9231101"/>
    <n v="6.6081060464146194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421"/>
    <s v="2020/21"/>
    <m/>
    <x v="386"/>
    <n v="0"/>
    <n v="273.76"/>
    <s v="RI94009"/>
    <d v="2021-06-23T00:00:00"/>
    <s v="000000020200450"/>
    <n v="273.76"/>
    <s v="03-119946"/>
    <m/>
    <s v="21.0"/>
    <s v="00036.0"/>
    <s v="91001"/>
    <s v="85000"/>
    <n v="5600"/>
    <n v="9231101"/>
    <n v="1.321717769610919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421"/>
    <s v="2020/21"/>
    <m/>
    <x v="386"/>
    <n v="0"/>
    <n v="136.87"/>
    <s v="RI94486"/>
    <d v="2021-06-23T00:00:00"/>
    <s v="000000020200450"/>
    <n v="136.87"/>
    <s v="03-119946"/>
    <m/>
    <s v="21.0"/>
    <s v="00036.0"/>
    <s v="91001"/>
    <s v="85000"/>
    <n v="5600"/>
    <n v="9231101"/>
    <n v="6.6081060464146194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421"/>
    <s v="2020/21"/>
    <m/>
    <x v="386"/>
    <n v="0"/>
    <n v="273.76"/>
    <s v="RI94797"/>
    <d v="2021-06-23T00:00:00"/>
    <s v="000000020200450"/>
    <n v="273.76"/>
    <s v="03-119946"/>
    <m/>
    <s v="21.0"/>
    <s v="00036.0"/>
    <s v="91001"/>
    <s v="85000"/>
    <n v="5600"/>
    <n v="9231101"/>
    <n v="1.321717769610919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9"/>
    <s v="2020/21"/>
    <m/>
    <x v="386"/>
    <n v="0"/>
    <n v="136.87"/>
    <s v="RI95215"/>
    <d v="2021-06-30T00:00:00"/>
    <s v="000000020202687"/>
    <n v="136.87"/>
    <s v="03-119946"/>
    <m/>
    <s v="21.0"/>
    <s v="00036.0"/>
    <s v="91001"/>
    <s v="85000"/>
    <n v="5600"/>
    <n v="9231101"/>
    <n v="6.6081060464146194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117"/>
    <s v="2021/22"/>
    <m/>
    <x v="386"/>
    <n v="0"/>
    <n v="273.76"/>
    <s v="RI95526"/>
    <d v="2021-09-09T00:00:00"/>
    <s v="000000020255202"/>
    <n v="273.76"/>
    <s v="03-119946"/>
    <m/>
    <s v="21.0"/>
    <s v="00036.0"/>
    <s v="91001"/>
    <s v="85000"/>
    <n v="5600"/>
    <n v="9231101"/>
    <n v="1.321717769610919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117"/>
    <s v="2021/22"/>
    <m/>
    <x v="386"/>
    <n v="0"/>
    <n v="136.87"/>
    <s v="RI95923"/>
    <d v="2021-09-09T00:00:00"/>
    <s v="000000020255202"/>
    <n v="136.87"/>
    <s v="03-119946"/>
    <m/>
    <s v="21.0"/>
    <s v="00036.0"/>
    <s v="91001"/>
    <s v="85000"/>
    <n v="5600"/>
    <n v="9231101"/>
    <n v="6.6081060464146194E-3"/>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117"/>
    <s v="2021/22"/>
    <m/>
    <x v="386"/>
    <n v="0"/>
    <n v="273.76"/>
    <s v="RI96226"/>
    <d v="2021-09-09T00:00:00"/>
    <s v="000000020255202"/>
    <n v="273.76"/>
    <s v="03-119946"/>
    <m/>
    <s v="21.0"/>
    <s v="00036.0"/>
    <s v="91001"/>
    <s v="85000"/>
    <n v="5600"/>
    <n v="9231101"/>
    <n v="1.3217177696109198E-2"/>
    <s v="Rental of 4 - 40' dry containers with lock box for 6 months for Nelson.  After the intial 6 months, the monthly rental rate is $125.00/month through December 2021."/>
    <s v="Nelson-1-21st Century classroom"/>
  </r>
  <r>
    <s v="Nelson-21st Century classroom-Move Management"/>
    <n v="1"/>
    <s v="Move Management"/>
    <x v="0"/>
    <x v="0"/>
    <x v="51"/>
    <x v="42"/>
    <x v="195"/>
    <x v="117"/>
    <s v="2021/22"/>
    <m/>
    <x v="386"/>
    <n v="2737.47"/>
    <n v="2737.47"/>
    <m/>
    <m/>
    <m/>
    <n v="0"/>
    <s v="03-119946"/>
    <m/>
    <s v="21.0"/>
    <s v="00036.0"/>
    <s v="91001"/>
    <s v="85000"/>
    <n v="5600"/>
    <n v="9231101"/>
    <n v="0"/>
    <s v="Rental of 4 - 40' dry containers with lock box for 6 months for Nelson.  After the intial 6 months, the monthly rental rate is $125.00/month through December 2021.  Remaining balance in this PO."/>
    <s v="Nelson-1-21st Century classroom"/>
  </r>
  <r>
    <s v="Nelson-21st Century classroom-Move Management"/>
    <n v="1"/>
    <s v="Move Management"/>
    <x v="0"/>
    <x v="0"/>
    <x v="51"/>
    <x v="42"/>
    <x v="195"/>
    <x v="486"/>
    <s v="2021/22"/>
    <s v="21-4284"/>
    <x v="386"/>
    <n v="-2737.47"/>
    <n v="-2737.47"/>
    <m/>
    <m/>
    <m/>
    <n v="0"/>
    <s v="03-119946"/>
    <m/>
    <s v="21.0"/>
    <s v="00036.0"/>
    <s v="91001"/>
    <s v="85000"/>
    <n v="5600"/>
    <n v="9231101"/>
    <n v="0"/>
    <s v="Rental of 4 - 40' dry containers with lock box for 6 months for Nelson.  After the intial 6 months, the monthly rental rate is $125.00/month through December 2021.  Close-out PO."/>
    <s v="Nelson-1-21st Century classroom"/>
  </r>
  <r>
    <s v="Workman ES-21st Century classroom-Move Management"/>
    <n v="2"/>
    <s v="Move Management"/>
    <x v="3"/>
    <x v="0"/>
    <x v="51"/>
    <x v="42"/>
    <x v="195"/>
    <x v="444"/>
    <s v="2020/21"/>
    <m/>
    <x v="386"/>
    <n v="0"/>
    <n v="275.01"/>
    <s v="RI89943"/>
    <d v="2021-02-22T00:00:00"/>
    <s v="000000020166212"/>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444"/>
    <s v="2020/21"/>
    <m/>
    <x v="386"/>
    <n v="0"/>
    <n v="137.5"/>
    <s v="RI90466"/>
    <d v="2021-02-22T00:00:00"/>
    <s v="000000020166212"/>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444"/>
    <s v="2020/21"/>
    <m/>
    <x v="386"/>
    <n v="0"/>
    <n v="275.01"/>
    <s v="RI90911"/>
    <d v="2021-02-22T00:00:00"/>
    <s v="000000020166212"/>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444"/>
    <s v="2020/21"/>
    <m/>
    <x v="386"/>
    <n v="0"/>
    <n v="137.5"/>
    <s v="RI91368"/>
    <d v="2021-02-22T00:00:00"/>
    <s v="000000020166212"/>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201"/>
    <s v="2020/21"/>
    <m/>
    <x v="386"/>
    <n v="0"/>
    <n v="275.01"/>
    <s v="RI91694"/>
    <d v="2021-03-24T00:00:00"/>
    <s v="000000020174723"/>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201"/>
    <s v="2020/21"/>
    <m/>
    <x v="386"/>
    <n v="0"/>
    <n v="137.5"/>
    <s v="RI92161"/>
    <d v="2021-03-24T00:00:00"/>
    <s v="000000020174723"/>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201"/>
    <s v="2020/21"/>
    <m/>
    <x v="386"/>
    <n v="0"/>
    <n v="275.01"/>
    <s v="RI92505"/>
    <d v="2021-03-24T00:00:00"/>
    <s v="000000020174723"/>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203"/>
    <s v="2020/21"/>
    <m/>
    <x v="386"/>
    <n v="0"/>
    <n v="137.5"/>
    <s v="RI92910"/>
    <d v="2021-05-26T00:00:00"/>
    <s v="000000020192523"/>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203"/>
    <s v="2020/21"/>
    <m/>
    <x v="386"/>
    <n v="0"/>
    <n v="275.01"/>
    <s v="RI93277"/>
    <d v="2021-05-26T00:00:00"/>
    <s v="000000020192523"/>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203"/>
    <s v="2020/21"/>
    <m/>
    <x v="386"/>
    <n v="0"/>
    <n v="137.5"/>
    <s v="RI93716"/>
    <d v="2021-05-26T00:00:00"/>
    <s v="000000020192523"/>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421"/>
    <s v="2020/21"/>
    <m/>
    <x v="386"/>
    <n v="0"/>
    <n v="275.01"/>
    <s v="RI94012"/>
    <d v="2021-06-23T00:00:00"/>
    <s v="000000020200450"/>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421"/>
    <s v="2020/21"/>
    <m/>
    <x v="386"/>
    <n v="0"/>
    <n v="137.5"/>
    <s v="RI94487"/>
    <d v="2021-06-23T00:00:00"/>
    <s v="000000020200450"/>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421"/>
    <s v="2020/21"/>
    <m/>
    <x v="386"/>
    <n v="0"/>
    <n v="275.01"/>
    <s v="RI94800"/>
    <d v="2021-06-23T00:00:00"/>
    <s v="000000020200450"/>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421"/>
    <s v="2020/21"/>
    <m/>
    <x v="386"/>
    <n v="0"/>
    <n v="137.5"/>
    <s v="RI94935"/>
    <d v="2021-06-23T00:00:00"/>
    <s v="000000020200450"/>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9"/>
    <s v="2020/21"/>
    <m/>
    <x v="386"/>
    <n v="0"/>
    <n v="137.5"/>
    <s v="RI95216"/>
    <d v="2021-06-30T00:00:00"/>
    <s v="000000020202687"/>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117"/>
    <s v="2021/22"/>
    <m/>
    <x v="386"/>
    <n v="0"/>
    <n v="275.01"/>
    <s v="RI95529"/>
    <d v="2021-09-09T00:00:00"/>
    <s v="000000020255202"/>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117"/>
    <s v="2021/22"/>
    <m/>
    <x v="386"/>
    <n v="0"/>
    <n v="137.5"/>
    <s v="RI95924"/>
    <d v="2021-09-09T00:00:00"/>
    <s v="000000020255202"/>
    <n v="137.5"/>
    <s v="03-119881"/>
    <m/>
    <s v="21.0"/>
    <s v="00036.0"/>
    <s v="91001"/>
    <s v="85000"/>
    <n v="5600"/>
    <n v="9381101"/>
    <n v="6.6385225497333977E-3"/>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117"/>
    <s v="2021/22"/>
    <m/>
    <x v="386"/>
    <n v="0"/>
    <n v="275.01"/>
    <s v="RI96229"/>
    <d v="2021-09-09T00:00:00"/>
    <s v="000000020255202"/>
    <n v="275.01"/>
    <s v="03-119881"/>
    <m/>
    <s v="21.0"/>
    <s v="00036.0"/>
    <s v="91001"/>
    <s v="85000"/>
    <n v="5600"/>
    <n v="9381101"/>
    <n v="1.3277527901106775E-2"/>
    <s v="Rental of 3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195"/>
    <x v="117"/>
    <s v="2021/22"/>
    <m/>
    <x v="386"/>
    <n v="1488.66"/>
    <n v="1488.66"/>
    <m/>
    <m/>
    <m/>
    <n v="0"/>
    <s v="03-119881"/>
    <m/>
    <s v="21.0"/>
    <s v="00036.0"/>
    <s v="91001"/>
    <s v="85000"/>
    <n v="5600"/>
    <n v="9381101"/>
    <n v="0"/>
    <s v="Rental of 3 - 40' dry containers with lock box for 6 months for Workman ES.  After the intial 6 months, the monthly rental rate is $125.00/month through December 2021.  Remaining balance in this PO."/>
    <s v="Workman ES-2-21st Century classroom"/>
  </r>
  <r>
    <s v="Workman ES-21st Century classroom-Move Management"/>
    <n v="2"/>
    <s v="Move Management"/>
    <x v="3"/>
    <x v="0"/>
    <x v="51"/>
    <x v="42"/>
    <x v="195"/>
    <x v="486"/>
    <s v="2021/22"/>
    <s v="21-4285"/>
    <x v="386"/>
    <n v="-1488.66"/>
    <n v="-1488.66"/>
    <m/>
    <m/>
    <m/>
    <n v="0"/>
    <s v="03-119881"/>
    <m/>
    <s v="21.0"/>
    <s v="00036.0"/>
    <s v="91001"/>
    <s v="85000"/>
    <n v="5600"/>
    <n v="9381101"/>
    <n v="0"/>
    <s v="Rental of 3 - 40' dry containers with lock box for 6 months for Workman ES.  After the intial 6 months, the monthly rental rate is $125.00/month through December 2021.  Close-out PO."/>
    <s v="Workman ES-2-21st Century classroom"/>
  </r>
  <r>
    <s v="District Office-21st Century classroom-Move Management"/>
    <n v="0"/>
    <s v="Move Management"/>
    <x v="1"/>
    <x v="0"/>
    <x v="51"/>
    <x v="52"/>
    <x v="196"/>
    <x v="362"/>
    <s v="2023/24"/>
    <m/>
    <x v="387"/>
    <n v="0"/>
    <n v="492.76"/>
    <s v="RI118546"/>
    <d v="2024-03-06T00:00:00"/>
    <s v="000000021493646"/>
    <n v="492.76"/>
    <m/>
    <m/>
    <s v="21.0"/>
    <s v="00036.0"/>
    <s v="91001"/>
    <s v="85000"/>
    <n v="5600"/>
    <n v="9851100"/>
    <n v="0.14131507100741048"/>
    <s v="Rental or moving of container(s) for the District Office"/>
    <s v="District Office-0-21st Century classroom"/>
  </r>
  <r>
    <s v="Stimson-21st Century classroom-Move Management"/>
    <n v="4"/>
    <s v="Move Management"/>
    <x v="31"/>
    <x v="0"/>
    <x v="51"/>
    <x v="52"/>
    <x v="196"/>
    <x v="316"/>
    <s v="2024/25"/>
    <m/>
    <x v="387"/>
    <n v="0"/>
    <n v="197.1"/>
    <s v="RI121209"/>
    <d v="2024-09-04T00:00:00"/>
    <s v="000000021784506"/>
    <n v="197.1"/>
    <m/>
    <m/>
    <s v="21.0"/>
    <s v="00036.0"/>
    <s v="91001"/>
    <s v="85000"/>
    <n v="5600"/>
    <n v="8021101"/>
    <n v="5.652488127193888E-2"/>
    <s v="Rental or moving of container(s) for Stimson (JVER 25*70)"/>
    <s v="Stimson-4-21st Century classroom"/>
  </r>
  <r>
    <s v="La Puente HS-21st Century classroom-Move Management"/>
    <n v="5"/>
    <s v="Move Management"/>
    <x v="10"/>
    <x v="0"/>
    <x v="51"/>
    <x v="11"/>
    <x v="196"/>
    <x v="487"/>
    <s v="2023/24"/>
    <m/>
    <x v="387"/>
    <n v="0"/>
    <n v="1500"/>
    <s v="RI117824"/>
    <d v="2024-02-09T00:00:00"/>
    <s v="000000021454490"/>
    <n v="1500"/>
    <m/>
    <m/>
    <s v="21.0"/>
    <s v="00036.0"/>
    <s v="91001"/>
    <s v="85000"/>
    <n v="5600"/>
    <n v="9401101"/>
    <n v="0.43017413448964142"/>
    <s v="Moved 2-40' container(s) from Cedarlane to La Puente HS (JVER 24*246)"/>
    <s v="La Puente HS-5-21st Century classroom"/>
  </r>
  <r>
    <s v="Workman HS-21st Century classroom-Move Management"/>
    <n v="5"/>
    <s v="Move Management"/>
    <x v="12"/>
    <x v="0"/>
    <x v="51"/>
    <x v="11"/>
    <x v="196"/>
    <x v="487"/>
    <s v="2023/24"/>
    <m/>
    <x v="387"/>
    <n v="0"/>
    <n v="1100"/>
    <s v="RI117826"/>
    <d v="2024-02-09T00:00:00"/>
    <s v="000000021454490"/>
    <n v="1100"/>
    <m/>
    <m/>
    <s v="21.0"/>
    <s v="00036.0"/>
    <s v="91001"/>
    <s v="85000"/>
    <n v="5600"/>
    <n v="9431101"/>
    <n v="0.31546103195907038"/>
    <s v="Moved 2-40' container(s) from Valley to Workman HS (JVER 24*246)"/>
    <s v="Workman HS-5-21st Century classroom"/>
  </r>
  <r>
    <s v="Stimson-21st Century classroom-Move Management"/>
    <n v="4"/>
    <s v="Move Management"/>
    <x v="31"/>
    <x v="0"/>
    <x v="51"/>
    <x v="52"/>
    <x v="196"/>
    <x v="318"/>
    <s v="2024/25"/>
    <m/>
    <x v="387"/>
    <n v="0"/>
    <n v="197.1"/>
    <s v="RI121719"/>
    <d v="2024-09-25T00:00:00"/>
    <s v="000000021817213"/>
    <n v="197.1"/>
    <m/>
    <m/>
    <s v="21.0"/>
    <s v="00036.0"/>
    <s v="91001"/>
    <s v="85000"/>
    <n v="5600"/>
    <n v="8021101"/>
    <n v="5.652488127193888E-2"/>
    <s v="Rental or moving of container(s) for Stimson (JVER 25*73)"/>
    <s v="Stimson-4-21st Century classroom"/>
  </r>
  <r>
    <s v="District Office-21st Century classroom-Move Management"/>
    <n v="0"/>
    <s v="Move Management"/>
    <x v="1"/>
    <x v="0"/>
    <x v="51"/>
    <x v="52"/>
    <x v="196"/>
    <x v="83"/>
    <s v="2025/26"/>
    <m/>
    <x v="387"/>
    <n v="13907.04"/>
    <n v="13907.04"/>
    <m/>
    <m/>
    <m/>
    <n v="0"/>
    <m/>
    <m/>
    <s v="21.0"/>
    <s v="00036.0"/>
    <s v="91001"/>
    <s v="85000"/>
    <n v="5600"/>
    <n v="9851100"/>
    <n v="0"/>
    <s v="Rental or moving of container(s) for the District Office"/>
    <s v="District Office-0-21st Century classroom"/>
  </r>
  <r>
    <s v="District Office-21st Century classroom-Move Management"/>
    <n v="0"/>
    <s v="Move Management"/>
    <x v="1"/>
    <x v="0"/>
    <x v="51"/>
    <x v="52"/>
    <x v="196"/>
    <x v="84"/>
    <s v="2025/26"/>
    <s v="24-4809"/>
    <x v="387"/>
    <n v="-13907.04"/>
    <n v="-13907.04"/>
    <m/>
    <m/>
    <m/>
    <n v="0"/>
    <m/>
    <m/>
    <s v="21.0"/>
    <s v="00036.0"/>
    <s v="91001"/>
    <s v="85000"/>
    <n v="5600"/>
    <n v="9851100"/>
    <n v="0"/>
    <s v="Rental or moving of container(s) for the District Office.  Close-out PO"/>
    <s v="District Office-0-21st Century classroom"/>
  </r>
  <r>
    <s v="Los Altos ES-21st Century classroom-Move Management"/>
    <n v="2"/>
    <s v="Move Management"/>
    <x v="2"/>
    <x v="0"/>
    <x v="51"/>
    <x v="42"/>
    <x v="197"/>
    <x v="488"/>
    <s v="2019/20"/>
    <m/>
    <x v="388"/>
    <n v="0"/>
    <n v="1357.8"/>
    <s v="RI85306"/>
    <d v="2020-06-24T00:00:00"/>
    <s v="000000020108003"/>
    <n v="1357.8"/>
    <s v="03-119947"/>
    <m/>
    <s v="21.0"/>
    <s v="00036.0"/>
    <s v="91001"/>
    <s v="85000"/>
    <n v="5600"/>
    <n v="9191101"/>
    <n v="0.40789473684210525"/>
    <s v="Rental of 2 - 40' dry containers with lock box for 6 months (05/15-11/14/20) for Los Altos ES.  Monthly rental is $180.00 ($1,080.00/6 mo) to include taxes, delivery and pick-up fees"/>
    <s v="Los Altos ES-2-21st Century classroom"/>
  </r>
  <r>
    <s v="Los Altos ES-21st Century classroom-Move Management"/>
    <n v="2"/>
    <s v="Move Management"/>
    <x v="2"/>
    <x v="0"/>
    <x v="51"/>
    <x v="42"/>
    <x v="197"/>
    <x v="488"/>
    <s v="2020/21"/>
    <s v="2-10090"/>
    <x v="388"/>
    <n v="0"/>
    <n v="1971"/>
    <s v="RI85306"/>
    <d v="2020-06-24T00:00:00"/>
    <s v="000000020108003"/>
    <n v="1971"/>
    <s v="03-119947"/>
    <m/>
    <s v="21.0"/>
    <s v="00036.0"/>
    <s v="91001"/>
    <s v="85000"/>
    <n v="5600"/>
    <n v="9191101"/>
    <n v="0.59210526315789469"/>
    <s v="Rental of 2 - 40' dry containers with lock box for 6 months (05/15-11/14/20) for Los Altos ES.  Monthly rental is $180.00 ($1,080.00/6 mo) to include taxes, delivery and pick-up fees"/>
    <s v="Los Altos ES-2-21st Century classroom"/>
  </r>
  <r>
    <s v="Mesa Robles-21st Century classroom-Move Management"/>
    <n v="1"/>
    <s v="Move Management"/>
    <x v="5"/>
    <x v="0"/>
    <x v="51"/>
    <x v="42"/>
    <x v="197"/>
    <x v="488"/>
    <s v="2019/20"/>
    <m/>
    <x v="389"/>
    <n v="0"/>
    <n v="678.9"/>
    <s v="RI85305"/>
    <d v="2020-06-24T00:00:00"/>
    <s v="000000020108003"/>
    <n v="678.9"/>
    <s v="03-120779"/>
    <m/>
    <s v="21.0"/>
    <s v="00036.0"/>
    <s v="91001"/>
    <s v="85000"/>
    <n v="5600"/>
    <n v="9221101"/>
    <n v="0.40789473684210525"/>
    <s v="Rental of 1 - 40' dry container with lock box for 6 months (05/15-11/14/20) for Mesa Robles.  Monthly rental is $180.00 ($1,080.00/6 mo) to include taxes, delivery and pick-up fees. "/>
    <s v="Mesa Robles-1-21st Century classroom"/>
  </r>
  <r>
    <s v="Mesa Robles-21st Century classroom-Move Management"/>
    <n v="1"/>
    <s v="Move Management"/>
    <x v="5"/>
    <x v="0"/>
    <x v="51"/>
    <x v="42"/>
    <x v="197"/>
    <x v="488"/>
    <s v="2020/21"/>
    <s v="2-10091"/>
    <x v="389"/>
    <n v="0"/>
    <n v="985.5"/>
    <s v="RI85305"/>
    <d v="2020-06-24T00:00:00"/>
    <s v="000000020108003"/>
    <n v="985.50000000000011"/>
    <s v="03-120779"/>
    <m/>
    <s v="21.0"/>
    <s v="00036.0"/>
    <s v="91001"/>
    <s v="85000"/>
    <n v="5600"/>
    <n v="9221101"/>
    <n v="0.5921052631578948"/>
    <s v="Rental of 1 - 40' dry container with lock box for 6 months (05/15-11/14/20) for Mesa Robles.  Monthly rental is $180.00 ($1,080.00/6 mo) to include taxes, delivery and pick-up fees. "/>
    <s v="Mesa Robles-1-21st Century classroom"/>
  </r>
  <r>
    <s v="Nelson-21st Century classroom-Move Management"/>
    <n v="1"/>
    <s v="Move Management"/>
    <x v="0"/>
    <x v="0"/>
    <x v="51"/>
    <x v="42"/>
    <x v="197"/>
    <x v="488"/>
    <s v="2019/20"/>
    <m/>
    <x v="390"/>
    <n v="0"/>
    <n v="1357.8"/>
    <s v="RI85307"/>
    <d v="2020-06-24T00:00:00"/>
    <s v="000000020108003"/>
    <n v="1357.8"/>
    <s v="03-119946"/>
    <m/>
    <s v="21.0"/>
    <s v="00036.0"/>
    <s v="91001"/>
    <s v="85000"/>
    <n v="5600"/>
    <n v="9231101"/>
    <n v="0.40789473684210525"/>
    <s v="Rental of 2 - 40' dry containers with lock box for 6 months (05/15-11/14/20) for Nelson.  Monthly rental is $180.00 ($1,080.00/6 mo) to include taxes, delivery and pick-up fees. "/>
    <s v="Nelson-1-21st Century classroom"/>
  </r>
  <r>
    <s v="Nelson-21st Century classroom-Move Management"/>
    <n v="1"/>
    <s v="Move Management"/>
    <x v="0"/>
    <x v="0"/>
    <x v="51"/>
    <x v="42"/>
    <x v="197"/>
    <x v="488"/>
    <s v="2020/21"/>
    <s v="2-10092"/>
    <x v="390"/>
    <n v="0"/>
    <n v="1971"/>
    <s v="RI85307"/>
    <d v="2020-06-24T00:00:00"/>
    <s v="000000020108003"/>
    <n v="1971.0000000000002"/>
    <s v="03-119946"/>
    <m/>
    <s v="21.0"/>
    <s v="00036.0"/>
    <s v="91001"/>
    <s v="85000"/>
    <n v="5600"/>
    <n v="9231101"/>
    <n v="0.5921052631578948"/>
    <s v="Rental of 2 - 40' dry containers with lock box for 6 months (05/15-11/14/20) for Nelson.  Monthly rental is $180.00 ($1,080.00/6 mo) to include taxes, delivery and pick-up fees. "/>
    <s v="Nelson-1-21st Century classroom"/>
  </r>
  <r>
    <s v="Workman ES-21st Century classroom-Move Management"/>
    <n v="2"/>
    <s v="Move Management"/>
    <x v="3"/>
    <x v="0"/>
    <x v="51"/>
    <x v="42"/>
    <x v="197"/>
    <x v="488"/>
    <s v="2019/20"/>
    <m/>
    <x v="391"/>
    <n v="0"/>
    <n v="1373"/>
    <s v="RI85304"/>
    <d v="2020-06-24T00:00:00"/>
    <s v="000000020108003"/>
    <n v="1373"/>
    <s v="03-119881"/>
    <m/>
    <s v="21.0"/>
    <s v="00036.0"/>
    <s v="91001"/>
    <s v="85000"/>
    <n v="5600"/>
    <n v="9381101"/>
    <n v="0.41058612440191389"/>
    <s v="Rental of 2 - 40' dry containers with lock box for 6 months (05/15-11/14/20) for Workman ES.  Monthly rental is $180.00 ($1,080.00/6 mo) to include taxes, delivery and pick-up fees"/>
    <s v="Workman ES-2-21st Century classroom"/>
  </r>
  <r>
    <s v="Workman ES-21st Century classroom-Move Management"/>
    <n v="2"/>
    <s v="Move Management"/>
    <x v="3"/>
    <x v="0"/>
    <x v="51"/>
    <x v="42"/>
    <x v="197"/>
    <x v="52"/>
    <s v="2020/21"/>
    <s v="2-10093"/>
    <x v="391"/>
    <n v="0"/>
    <n v="1971"/>
    <s v="RI85304"/>
    <d v="2020-07-01T00:00:00"/>
    <s v="000000020108003"/>
    <n v="1971"/>
    <s v="03-119881"/>
    <m/>
    <s v="21.0"/>
    <s v="00036.0"/>
    <s v="91001"/>
    <s v="85000"/>
    <n v="5600"/>
    <n v="9381101"/>
    <n v="0.58941387559808611"/>
    <s v="Rental of 2 - 40' dry containers with lock box for 6 months (05/15-11/14/20) for Workman ES.  Monthly rental is $180.00 ($1,080.00/6 mo) to include taxes, delivery and pick-up fees"/>
    <s v="Workman ES-2-21st Century classroom"/>
  </r>
  <r>
    <s v="Mesa Robles-Interim Housing-Move Management"/>
    <n v="1"/>
    <s v="Move Management"/>
    <x v="5"/>
    <x v="1"/>
    <x v="51"/>
    <x v="42"/>
    <x v="198"/>
    <x v="489"/>
    <s v="2019/20"/>
    <s v="2-10376"/>
    <x v="392"/>
    <n v="0"/>
    <n v="500"/>
    <s v="RI85308"/>
    <d v="2020-06-23T00:00:00"/>
    <s v="000000020107623"/>
    <n v="500"/>
    <s v="03-120417"/>
    <m/>
    <s v="21.0"/>
    <s v="00036.0"/>
    <s v="91001"/>
    <s v="85000"/>
    <n v="5600"/>
    <n v="9221102"/>
    <n v="1"/>
    <s v="Moved 2 of the District's existing containers from one location to another location in the campus at Mesa Robles."/>
    <s v="Mesa Robles-1-Interim Housing"/>
  </r>
  <r>
    <s v="Los Altos ES-21st Century classroom-Move Management"/>
    <n v="2"/>
    <s v="Move Management"/>
    <x v="2"/>
    <x v="0"/>
    <x v="51"/>
    <x v="42"/>
    <x v="199"/>
    <x v="450"/>
    <s v="2019/20"/>
    <m/>
    <x v="393"/>
    <n v="0"/>
    <n v="678.9"/>
    <s v="RI85947"/>
    <d v="2020-08-18T00:00:00"/>
    <s v="000000020120082"/>
    <n v="678.9"/>
    <s v="03-119947"/>
    <m/>
    <s v="21.0"/>
    <s v="00036.0"/>
    <s v="91001"/>
    <s v="85000"/>
    <n v="5600"/>
    <n v="9191101"/>
    <n v="0.40789473684210525"/>
    <s v="Rental of 1 - 40' dry container with lock box for 6 months (06/01-11/30/20) for Los Altos ES.  Monthly rental is $180.00 ($1,080.00/6 mo) to include taxes, delivery and pick-up fees"/>
    <s v="Los Altos ES-2-21st Century classroom"/>
  </r>
  <r>
    <s v="Los Altos ES-21st Century classroom-Move Management"/>
    <n v="2"/>
    <s v="Move Management"/>
    <x v="2"/>
    <x v="0"/>
    <x v="51"/>
    <x v="42"/>
    <x v="199"/>
    <x v="450"/>
    <s v="2020/21"/>
    <s v="2-10620"/>
    <x v="393"/>
    <n v="0"/>
    <n v="985.5"/>
    <s v="RI85947"/>
    <d v="2020-08-18T00:00:00"/>
    <s v="000000020120082"/>
    <n v="985.5"/>
    <s v="03-119947"/>
    <m/>
    <s v="21.0"/>
    <s v="00036.0"/>
    <s v="91001"/>
    <s v="85000"/>
    <n v="5600"/>
    <n v="9191101"/>
    <n v="0.59210526315789469"/>
    <s v="Rental of 1 - 40' dry container with lock box for 6 months (06/01-11/30/20) for Los Altos ES.  Monthly rental is $180.00 ($1,080.00/6 mo) to include taxes, delivery and pick-up fees"/>
    <s v="Los Altos ES-2-21st Century classroom"/>
  </r>
  <r>
    <s v="Nelson-21st Century classroom-Move Management"/>
    <n v="1"/>
    <s v="Move Management"/>
    <x v="0"/>
    <x v="0"/>
    <x v="51"/>
    <x v="42"/>
    <x v="199"/>
    <x v="450"/>
    <s v="2019/20"/>
    <m/>
    <x v="394"/>
    <n v="0"/>
    <n v="678.9"/>
    <s v="RI85719"/>
    <d v="2020-08-18T00:00:00"/>
    <s v="000000020120082"/>
    <n v="678.9"/>
    <s v="03-119946"/>
    <m/>
    <s v="21.0"/>
    <s v="00036.0"/>
    <s v="91001"/>
    <s v="85000"/>
    <n v="5600"/>
    <n v="9231101"/>
    <n v="0.40789473684210525"/>
    <s v="Rental of 1 - 40' dry container with lock box for 6 months (06/01-11/30/20) for Nelson.  Monthly rental is $180.00 ($1,080.00/6 mo) to include taxes, delivery and pick-up fees"/>
    <s v="Nelson-1-21st Century classroom"/>
  </r>
  <r>
    <s v="Nelson-21st Century classroom-Move Management"/>
    <n v="1"/>
    <s v="Move Management"/>
    <x v="0"/>
    <x v="0"/>
    <x v="51"/>
    <x v="42"/>
    <x v="199"/>
    <x v="450"/>
    <s v="2020/21"/>
    <s v="2-10621"/>
    <x v="394"/>
    <n v="0"/>
    <n v="985.50000000000011"/>
    <s v="RI85719"/>
    <d v="2020-08-18T00:00:00"/>
    <s v="000000020120082"/>
    <n v="985.5"/>
    <s v="03-119946"/>
    <m/>
    <s v="21.0"/>
    <s v="00036.0"/>
    <s v="91001"/>
    <s v="85000"/>
    <n v="5600"/>
    <n v="9231101"/>
    <n v="0.59210526315789469"/>
    <s v="Rental of 1 - 40' dry container with lock box for 6 months (06/01-11/30/20) for Nelson.  Monthly rental is $180.00 ($1,080.00/6 mo) to include taxes, delivery and pick-up fees"/>
    <s v="Nelson-1-21st Century classroom"/>
  </r>
  <r>
    <s v="Workman ES-21st Century classroom-Move Management"/>
    <n v="2"/>
    <s v="Move Management"/>
    <x v="3"/>
    <x v="0"/>
    <x v="51"/>
    <x v="42"/>
    <x v="199"/>
    <x v="450"/>
    <s v="2019/20"/>
    <m/>
    <x v="395"/>
    <n v="0"/>
    <n v="682"/>
    <s v="RI85720"/>
    <d v="2020-08-18T00:00:00"/>
    <s v="000000020120082"/>
    <n v="682"/>
    <s v="03-119881"/>
    <m/>
    <s v="21.0"/>
    <s v="00036.0"/>
    <s v="91001"/>
    <s v="85000"/>
    <n v="5600"/>
    <n v="9381101"/>
    <n v="0.40789473684210525"/>
    <s v="Rental of 1 - 40' dry container with lock box for 6 months (06/01-11/30/20) for Workman ES.  Monthly rental is $180.00 ($1,080.00/6 mo) to include taxes, delivery and pick-up fees"/>
    <s v="Workman ES-2-21st Century classroom"/>
  </r>
  <r>
    <s v="Workman ES-21st Century classroom-Move Management"/>
    <n v="2"/>
    <s v="Move Management"/>
    <x v="3"/>
    <x v="0"/>
    <x v="51"/>
    <x v="42"/>
    <x v="199"/>
    <x v="450"/>
    <s v="2020/21"/>
    <s v="2-10622"/>
    <x v="395"/>
    <n v="0"/>
    <n v="990"/>
    <s v="RI85720"/>
    <d v="2020-08-18T00:00:00"/>
    <s v="000000020120082"/>
    <n v="990"/>
    <s v="03-119881"/>
    <m/>
    <s v="21.0"/>
    <s v="00036.0"/>
    <s v="91001"/>
    <s v="85000"/>
    <n v="5600"/>
    <n v="9381101"/>
    <n v="0.59210526315789469"/>
    <s v="Rental of 1 - 40' dry container with lock box for 6 months (06/01-11/30/20) for Workman ES.  Monthly rental is $180.00 ($1,080.00/6 mo) to include taxes, delivery and pick-up fees"/>
    <s v="Workman ES-2-21st Century classroom"/>
  </r>
  <r>
    <s v="Los Altos ES-21st Century classroom-Move Management"/>
    <n v="2"/>
    <s v="Move Management"/>
    <x v="2"/>
    <x v="0"/>
    <x v="51"/>
    <x v="42"/>
    <x v="173"/>
    <x v="11"/>
    <s v="2020/21"/>
    <s v="21-400"/>
    <x v="396"/>
    <n v="0"/>
    <n v="1664.4"/>
    <s v="RI85718"/>
    <d v="2020-08-17T00:00:00"/>
    <s v="000000020119789"/>
    <n v="1664.4"/>
    <s v="03-119947"/>
    <m/>
    <s v="21.0"/>
    <s v="00036.0"/>
    <s v="91001"/>
    <s v="85000"/>
    <n v="5600"/>
    <n v="9191101"/>
    <n v="1"/>
    <s v="Rental of 1 - 40' dry container with lock box for 6 months (06/15-12/14/20) for Los Altos ES.  Monthly rental is $180.00 ($1,080.00/6 mo) to include taxes, delivery and pick-up fees"/>
    <s v="Los Altos ES-2-21st Century classroom"/>
  </r>
  <r>
    <s v="Los Altos ES-21st Century classroom-Move Management"/>
    <n v="2"/>
    <s v="Move Management"/>
    <x v="2"/>
    <x v="0"/>
    <x v="51"/>
    <x v="42"/>
    <x v="173"/>
    <x v="7"/>
    <s v="2020/21"/>
    <s v="21-1040"/>
    <x v="397"/>
    <n v="0"/>
    <n v="1664.4"/>
    <s v="RI87097"/>
    <d v="2020-10-13T00:00:00"/>
    <s v="000000020134091"/>
    <n v="1664.4"/>
    <s v="03-119947"/>
    <m/>
    <s v="21.0"/>
    <s v="00036.0"/>
    <s v="91001"/>
    <s v="85000"/>
    <n v="5600"/>
    <n v="9191101"/>
    <n v="1"/>
    <s v="Rental of 1 - 40' dry container with lock box for 6 months (08/01-01/31/21) for Los Altos ES.  Monthly rental is $180.00 ($1,080.00/6 mo) to include taxes, delivery and pick-up fees"/>
    <s v="Los Altos ES-2-21st Century classroom"/>
  </r>
  <r>
    <s v="Nelson-21st Century classroom-Move Management"/>
    <n v="1"/>
    <s v="Move Management"/>
    <x v="0"/>
    <x v="0"/>
    <x v="51"/>
    <x v="42"/>
    <x v="176"/>
    <x v="490"/>
    <s v="2021/22"/>
    <m/>
    <x v="398"/>
    <n v="1664.4"/>
    <n v="1664.4"/>
    <m/>
    <m/>
    <m/>
    <n v="0"/>
    <s v="03-119946"/>
    <m/>
    <s v="21.0"/>
    <s v="00036.0"/>
    <s v="91001"/>
    <s v="85000"/>
    <n v="5600"/>
    <n v="9231101"/>
    <n v="0"/>
    <s v="Rental of 1 - 40' dry container with lock box for 6 months (10/15/20-04/14/21) for Nelson.  Monthly rental is $180.00 ($1,080.00/6 mo) to include taxes, delivery and pick-up fees.  Remaining balance in this PO."/>
    <s v="Nelson-1-21st Century classroom"/>
  </r>
  <r>
    <s v="Nelson-21st Century classroom-Move Management"/>
    <n v="1"/>
    <s v="Move Management"/>
    <x v="0"/>
    <x v="0"/>
    <x v="51"/>
    <x v="42"/>
    <x v="176"/>
    <x v="486"/>
    <s v="2021/22"/>
    <s v="21-2375"/>
    <x v="398"/>
    <n v="-1664.4"/>
    <n v="-1664.4"/>
    <m/>
    <m/>
    <m/>
    <n v="0"/>
    <s v="03-119946"/>
    <m/>
    <s v="21.0"/>
    <s v="00036.0"/>
    <s v="91001"/>
    <s v="85000"/>
    <n v="5600"/>
    <n v="9231101"/>
    <n v="0"/>
    <s v="Rental of 1 - 40' dry container with lock box for 6 months (10/15/20-04/14/21) for Nelson.  Monthly rental is $180.00 ($1,080.00/6 mo) to include taxes, delivery and pick-up fees.  Close-out PO.  "/>
    <s v="Nelson-1-21st Century classroom"/>
  </r>
  <r>
    <s v="Mesa Robles-21st Century classroom-Move Management"/>
    <n v="1"/>
    <s v="Move Management"/>
    <x v="5"/>
    <x v="0"/>
    <x v="51"/>
    <x v="42"/>
    <x v="200"/>
    <x v="200"/>
    <s v="2020/21"/>
    <s v="21-2653"/>
    <x v="399"/>
    <n v="0"/>
    <n v="4993.2"/>
    <s v="RI89503, RI89853, RI89908"/>
    <d v="2021-02-05T00:00:00"/>
    <s v="000000020162568"/>
    <n v="4993.2"/>
    <s v="03-120779"/>
    <m/>
    <s v="21.0"/>
    <s v="00036.0"/>
    <s v="91001"/>
    <s v="85000"/>
    <n v="5600"/>
    <n v="9221101"/>
    <n v="1"/>
    <s v="Rental of 3 - 40' dry containers with lock box for 6 months (11/01/20-04/30/21) for Mesa Robles.  Monthly rental is $180.00 ($1,080.00/6 mo) to include taxes, delivery and pick-up fees"/>
    <s v="Mesa Robles-1-21st Century classroom"/>
  </r>
  <r>
    <s v="Workman ES-21st Century classroom-Move Management"/>
    <n v="2"/>
    <s v="Move Management"/>
    <x v="3"/>
    <x v="0"/>
    <x v="51"/>
    <x v="42"/>
    <x v="201"/>
    <x v="359"/>
    <s v="2020/21"/>
    <m/>
    <x v="400"/>
    <n v="0"/>
    <n v="137.5"/>
    <s v="RI92642"/>
    <d v="2021-03-30T00:00:00"/>
    <s v="000000020176212"/>
    <n v="137.5"/>
    <s v="03-119881"/>
    <m/>
    <s v="21.0"/>
    <s v="00036.0"/>
    <s v="91001"/>
    <s v="85000"/>
    <n v="5600"/>
    <n v="9381101"/>
    <n v="0.2"/>
    <s v="Rental of 1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201"/>
    <x v="203"/>
    <s v="2020/21"/>
    <m/>
    <x v="400"/>
    <n v="0"/>
    <n v="137.5"/>
    <s v="RI93429"/>
    <d v="2021-05-26T00:00:00"/>
    <s v="000000020192523"/>
    <n v="137.5"/>
    <s v="03-119881"/>
    <m/>
    <s v="21.0"/>
    <s v="00036.0"/>
    <s v="91001"/>
    <s v="85000"/>
    <n v="5600"/>
    <n v="9381101"/>
    <n v="0.2"/>
    <s v="Rental of 1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201"/>
    <x v="203"/>
    <s v="2020/21"/>
    <m/>
    <x v="400"/>
    <n v="0"/>
    <n v="137.5"/>
    <s v="RI94169"/>
    <d v="2021-05-26T00:00:00"/>
    <s v="000000020192523"/>
    <n v="137.5"/>
    <s v="03-119881"/>
    <m/>
    <s v="21.0"/>
    <s v="00036.0"/>
    <s v="91001"/>
    <s v="85000"/>
    <n v="5600"/>
    <n v="9381101"/>
    <n v="0.2"/>
    <s v="Rental of 1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201"/>
    <x v="117"/>
    <s v="2021/22"/>
    <m/>
    <x v="400"/>
    <n v="0"/>
    <n v="137.5"/>
    <s v="RI95656"/>
    <d v="2021-09-09T00:00:00"/>
    <s v="000000020255202"/>
    <n v="137.5"/>
    <s v="03-119881"/>
    <m/>
    <s v="21.0"/>
    <s v="00036.0"/>
    <s v="91001"/>
    <s v="85000"/>
    <n v="5600"/>
    <n v="9381101"/>
    <n v="0.2"/>
    <s v="Rental of 1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201"/>
    <x v="117"/>
    <s v="2021/22"/>
    <m/>
    <x v="400"/>
    <n v="0"/>
    <n v="137.5"/>
    <s v="RI96355"/>
    <d v="2021-09-09T00:00:00"/>
    <s v="000000020255202"/>
    <n v="137.5"/>
    <s v="03-119881"/>
    <m/>
    <s v="21.0"/>
    <s v="00036.0"/>
    <s v="91001"/>
    <s v="85000"/>
    <n v="5600"/>
    <n v="9381101"/>
    <n v="0.2"/>
    <s v="Rental of 1 - 40' dry containers with lock box for 6 months for Workman ES.  After the intial 6 months, the monthly rental rate is $125.00/month through December 2021."/>
    <s v="Workman ES-2-21st Century classroom"/>
  </r>
  <r>
    <s v="Workman ES-21st Century classroom-Move Management"/>
    <n v="2"/>
    <s v="Move Management"/>
    <x v="3"/>
    <x v="0"/>
    <x v="51"/>
    <x v="42"/>
    <x v="201"/>
    <x v="491"/>
    <s v="2021/22"/>
    <m/>
    <x v="400"/>
    <n v="2359.5"/>
    <n v="2359.5"/>
    <m/>
    <m/>
    <m/>
    <n v="0"/>
    <s v="03-119881"/>
    <m/>
    <s v="21.0"/>
    <s v="00036.0"/>
    <s v="91001"/>
    <s v="85000"/>
    <n v="5600"/>
    <n v="9381101"/>
    <n v="0"/>
    <s v="Rental of 1 - 40' dry containers with lock box for 6 months for Workman ES.  After the intial 6 months, the monthly rental rate is $125.00/month through December 2021.  Remaining balance in this PO."/>
    <s v="Workman ES-2-21st Century classroom"/>
  </r>
  <r>
    <s v="Workman ES-21st Century classroom-Move Management"/>
    <n v="2"/>
    <s v="Move Management"/>
    <x v="3"/>
    <x v="0"/>
    <x v="51"/>
    <x v="42"/>
    <x v="201"/>
    <x v="486"/>
    <s v="2021/22"/>
    <s v="21-5282"/>
    <x v="400"/>
    <n v="-2359.5"/>
    <n v="-2359.5"/>
    <m/>
    <m/>
    <m/>
    <n v="0"/>
    <s v="03-119881"/>
    <m/>
    <s v="21.0"/>
    <s v="00036.0"/>
    <s v="91001"/>
    <s v="85000"/>
    <n v="5600"/>
    <n v="9381101"/>
    <n v="0"/>
    <s v="Rental of 1 - 40' dry containers with lock box for 6 months for Workman ES.  After the intial 6 months, the monthly rental rate is $125.00/month through December 2021.  Close-out PO."/>
    <s v="Workman ES-2-21st Century classroom"/>
  </r>
  <r>
    <s v="Grandview-21st Century classroom-Move Management"/>
    <n v="2"/>
    <s v="Move Management"/>
    <x v="6"/>
    <x v="0"/>
    <x v="51"/>
    <x v="42"/>
    <x v="202"/>
    <x v="492"/>
    <s v="2022/23"/>
    <m/>
    <x v="401"/>
    <n v="0"/>
    <n v="907.5"/>
    <s v="RI108025"/>
    <d v="2022-12-20T00:00:00"/>
    <s v="000000020777166"/>
    <n v="907.5"/>
    <s v="03-121294"/>
    <m/>
    <s v="21.0"/>
    <s v="00036.0"/>
    <s v="91001"/>
    <s v="85000"/>
    <n v="5600"/>
    <n v="9121101"/>
    <n v="8.3459864312194154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298"/>
    <s v="2022/23"/>
    <m/>
    <x v="401"/>
    <n v="0"/>
    <n v="247.5"/>
    <s v="RI108902"/>
    <d v="2023-01-18T00:00:00"/>
    <s v="000000020810631"/>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426"/>
    <s v="2022/23"/>
    <m/>
    <x v="401"/>
    <n v="0"/>
    <n v="247.5"/>
    <s v="RI109679"/>
    <d v="2023-01-25T00:00:00"/>
    <s v="000000020822006"/>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493"/>
    <s v="2022/23"/>
    <m/>
    <x v="401"/>
    <n v="0"/>
    <n v="247.5"/>
    <s v="RI111044"/>
    <d v="2023-03-23T00:00:00"/>
    <s v="000000020919005"/>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494"/>
    <s v="2022/23"/>
    <m/>
    <x v="401"/>
    <n v="0"/>
    <n v="247.5"/>
    <s v="RI110383"/>
    <d v="2023-03-30T00:00:00"/>
    <s v="000000020934425"/>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133"/>
    <s v="2022/23"/>
    <m/>
    <x v="401"/>
    <n v="0"/>
    <n v="247.5"/>
    <s v="RI111722"/>
    <d v="2023-05-18T00:00:00"/>
    <s v="000000021019990"/>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94"/>
    <s v="2022/23"/>
    <m/>
    <x v="401"/>
    <n v="0"/>
    <n v="247.5"/>
    <s v="RI112429"/>
    <d v="2023-07-18T00:00:00"/>
    <s v="000000021130762"/>
    <n v="247.5"/>
    <s v="03-121294"/>
    <m/>
    <s v="21.0"/>
    <s v="00036.0"/>
    <s v="91001"/>
    <m/>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94"/>
    <s v="2022/23"/>
    <m/>
    <x v="401"/>
    <n v="0"/>
    <n v="247.5"/>
    <s v="RI113063"/>
    <d v="2023-07-18T00:00:00"/>
    <s v="000000021130762"/>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427"/>
    <s v="2023/24"/>
    <m/>
    <x v="401"/>
    <n v="0"/>
    <n v="247.5"/>
    <s v="RI113655"/>
    <d v="2023-08-28T00:00:00"/>
    <s v="000000021185728"/>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235"/>
    <s v="2023/24"/>
    <m/>
    <x v="401"/>
    <n v="0"/>
    <n v="247.5"/>
    <s v="RI114235"/>
    <d v="2023-10-02T00:00:00"/>
    <s v="000000021240072"/>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235"/>
    <s v="2023/24"/>
    <m/>
    <x v="401"/>
    <n v="0"/>
    <n v="247.5"/>
    <s v="RI114769"/>
    <d v="2023-10-02T00:00:00"/>
    <s v="000000021240072"/>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2"/>
    <x v="20"/>
    <s v="2023/24"/>
    <s v="23-3594"/>
    <x v="401"/>
    <n v="0"/>
    <n v="247.5"/>
    <s v="RI115333"/>
    <d v="2023-12-06T00:00:00"/>
    <s v="000000021354009"/>
    <n v="247.5"/>
    <s v="03-121294"/>
    <m/>
    <s v="21.0"/>
    <s v="00036.0"/>
    <s v="91001"/>
    <s v="85000"/>
    <n v="5600"/>
    <n v="9121101"/>
    <n v="2.2761781176052952E-2"/>
    <s v="Rental of 1 - 40' dry container with lock box for 1 year at Grandview.  The monthly rental rate is $225.00/month.  The total cost of the container's delivery and pick-up charges is $600.00"/>
    <s v="Grandview-2-21st Century classroom"/>
  </r>
  <r>
    <s v="Newton-21st Century classroom-Move Management"/>
    <n v="1"/>
    <s v="Move Management"/>
    <x v="8"/>
    <x v="0"/>
    <x v="51"/>
    <x v="42"/>
    <x v="202"/>
    <x v="297"/>
    <s v="2022/23"/>
    <m/>
    <x v="401"/>
    <n v="0"/>
    <n v="903.37"/>
    <s v="RI107954"/>
    <d v="2023-01-17T00:00:00"/>
    <s v="000000020807860"/>
    <n v="903.37"/>
    <s v="03-121295"/>
    <m/>
    <s v="21.0"/>
    <s v="00036.0"/>
    <s v="91001"/>
    <s v="85000"/>
    <n v="5600"/>
    <n v="9241101"/>
    <n v="8.3080041458630113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297"/>
    <s v="2022/23"/>
    <m/>
    <x v="401"/>
    <n v="0"/>
    <n v="246.37"/>
    <s v="RI108807"/>
    <d v="2023-01-17T00:00:00"/>
    <s v="000000020807860"/>
    <n v="246.37"/>
    <s v="03-121295"/>
    <m/>
    <s v="21.0"/>
    <s v="00036.0"/>
    <s v="91001"/>
    <s v="85000"/>
    <n v="5600"/>
    <n v="9241101"/>
    <n v="2.2657858700380468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26"/>
    <s v="2022/23"/>
    <m/>
    <x v="401"/>
    <n v="0"/>
    <n v="246.37"/>
    <s v="RI109606"/>
    <d v="2023-01-25T00:00:00"/>
    <s v="000000020822006"/>
    <n v="246.37"/>
    <s v="03-121295"/>
    <m/>
    <s v="21.0"/>
    <s v="00036.0"/>
    <s v="91001"/>
    <s v="85000"/>
    <n v="5600"/>
    <n v="9241101"/>
    <n v="2.2657858700380468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93"/>
    <s v="2022/23"/>
    <m/>
    <x v="401"/>
    <n v="0"/>
    <n v="246.37"/>
    <s v="RI110983"/>
    <d v="2023-03-23T00:00:00"/>
    <s v="000000020919005"/>
    <n v="246.37"/>
    <s v="03-121295"/>
    <m/>
    <s v="21.0"/>
    <s v="00036.0"/>
    <s v="91001"/>
    <s v="85000"/>
    <n v="5600"/>
    <n v="9241101"/>
    <n v="2.2657858700380468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94"/>
    <s v="2022/23"/>
    <m/>
    <x v="401"/>
    <n v="0"/>
    <n v="246.38"/>
    <s v="RI110322"/>
    <d v="2023-03-30T00:00:00"/>
    <s v="000000020934425"/>
    <n v="246.38"/>
    <s v="03-121295"/>
    <m/>
    <s v="21.0"/>
    <s v="00036.0"/>
    <s v="91001"/>
    <s v="85000"/>
    <n v="5600"/>
    <n v="9241101"/>
    <n v="2.2658778368306771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43"/>
    <s v="2022/23"/>
    <m/>
    <x v="401"/>
    <n v="0"/>
    <n v="246.38"/>
    <s v="RI111655"/>
    <d v="2023-05-23T00:00:00"/>
    <s v="000000021027467"/>
    <n v="246.38"/>
    <s v="03-121295"/>
    <m/>
    <s v="21.0"/>
    <s v="00036.0"/>
    <s v="91001"/>
    <s v="85000"/>
    <n v="5600"/>
    <n v="9241101"/>
    <n v="2.2658778368306771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95"/>
    <s v="2022/23"/>
    <m/>
    <x v="401"/>
    <n v="0"/>
    <n v="32.85"/>
    <s v="RI113599"/>
    <d v="2023-07-19T00:00:00"/>
    <s v="000000021132856"/>
    <n v="32.85"/>
    <s v="03-121295"/>
    <m/>
    <s v="21.0"/>
    <s v="00036.0"/>
    <s v="91001"/>
    <s v="85000"/>
    <n v="5600"/>
    <n v="9241101"/>
    <n v="3.0211091379124828E-3"/>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95"/>
    <s v="2022/23"/>
    <m/>
    <x v="401"/>
    <n v="0"/>
    <n v="213.52"/>
    <s v="RI113599"/>
    <d v="2023-07-19T00:00:00"/>
    <s v="000000021132856"/>
    <n v="213.52"/>
    <s v="03-121295"/>
    <m/>
    <s v="21.0"/>
    <s v="00036.0"/>
    <s v="91001"/>
    <s v="85000"/>
    <n v="5600"/>
    <n v="9241101"/>
    <n v="1.9636749562467984E-2"/>
    <s v="Rental of 1 - 40' dry container with lock box for 1 year at Newton.  The monthly rental rate is $225.00/month.  The total cost of the container's delivery and pick-up charges is $600.00.  "/>
    <s v="Newton-1-21st Century classroom"/>
  </r>
  <r>
    <s v="Newton-21st Century classroom-Move Management"/>
    <n v="1"/>
    <s v="Move Management"/>
    <x v="8"/>
    <x v="0"/>
    <x v="51"/>
    <x v="42"/>
    <x v="202"/>
    <x v="495"/>
    <s v="2022/23"/>
    <m/>
    <x v="401"/>
    <n v="0"/>
    <n v="246.37"/>
    <s v="RI112369"/>
    <d v="2023-07-21T00:00:00"/>
    <s v="000000021137159"/>
    <n v="246.37"/>
    <s v="03-121295"/>
    <m/>
    <s v="21.0"/>
    <s v="00036.0"/>
    <s v="91001"/>
    <s v="85000"/>
    <n v="5600"/>
    <n v="9241101"/>
    <n v="2.2657858700380468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95"/>
    <s v="2022/23"/>
    <m/>
    <x v="401"/>
    <n v="0"/>
    <n v="246.37"/>
    <s v="RI113007"/>
    <d v="2023-07-21T00:00:00"/>
    <s v="000000021137159"/>
    <n v="246.37"/>
    <s v="03-121295"/>
    <m/>
    <s v="21.0"/>
    <s v="00036.0"/>
    <s v="91001"/>
    <s v="85000"/>
    <n v="5600"/>
    <n v="9241101"/>
    <n v="2.2657858700380468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96"/>
    <s v="2023/24"/>
    <m/>
    <x v="401"/>
    <n v="0"/>
    <n v="246.38"/>
    <s v="RI114185"/>
    <d v="2023-10-03T00:00:00"/>
    <s v="000000021242333"/>
    <n v="246.38"/>
    <s v="03-121295"/>
    <m/>
    <s v="21.0"/>
    <s v="00036.0"/>
    <s v="91001"/>
    <s v="85000"/>
    <n v="5600"/>
    <n v="9241101"/>
    <n v="2.2658778368306771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96"/>
    <s v="2023/24"/>
    <m/>
    <x v="401"/>
    <n v="0"/>
    <n v="246.38"/>
    <s v="RI114716"/>
    <d v="2023-10-03T00:00:00"/>
    <s v="000000021242333"/>
    <n v="246.38"/>
    <s v="03-121295"/>
    <m/>
    <s v="21.0"/>
    <s v="00036.0"/>
    <s v="91001"/>
    <s v="85000"/>
    <n v="5600"/>
    <n v="9241101"/>
    <n v="2.2658778368306771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97"/>
    <s v="2023/24"/>
    <m/>
    <x v="401"/>
    <n v="0"/>
    <n v="246.38"/>
    <s v="RI115268"/>
    <d v="2024-01-08T00:00:00"/>
    <s v="000000021395119"/>
    <n v="246.38"/>
    <s v="03-121295"/>
    <m/>
    <s v="21.0"/>
    <s v="00036.0"/>
    <s v="91001"/>
    <s v="85000"/>
    <n v="5600"/>
    <n v="9241101"/>
    <n v="2.2658778368306771E-2"/>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2"/>
    <x v="498"/>
    <s v="2022/23"/>
    <m/>
    <x v="401"/>
    <n v="213.52"/>
    <n v="0"/>
    <m/>
    <m/>
    <m/>
    <n v="-213.52"/>
    <s v="03-121295"/>
    <m/>
    <s v="21.0"/>
    <s v="00036.0"/>
    <s v="91001"/>
    <s v="85000"/>
    <n v="5600"/>
    <n v="9241101"/>
    <n v="-1.9636749562467984E-2"/>
    <s v="Rental of 1 - 40' dry container with lock box for 1 year at Newton.  The monthly rental rate is $225.00/month.  The total cost of the container's delivery and pick-up charges is $600.00.  Prepaid month of July (JVA 24*140)"/>
    <s v="Newton-1-21st Century classroom"/>
  </r>
  <r>
    <s v="Newton-21st Century classroom-Move Management"/>
    <n v="1"/>
    <s v="Move Management"/>
    <x v="8"/>
    <x v="0"/>
    <x v="51"/>
    <x v="42"/>
    <x v="202"/>
    <x v="498"/>
    <s v="2022/23"/>
    <m/>
    <x v="401"/>
    <n v="-213.52"/>
    <n v="-213.52"/>
    <m/>
    <m/>
    <m/>
    <n v="0"/>
    <s v="03-121295"/>
    <m/>
    <s v="21.0"/>
    <s v="00036.0"/>
    <s v="91001"/>
    <s v="85000"/>
    <n v="5600"/>
    <n v="9241101"/>
    <n v="0"/>
    <s v="Rental of 1 - 40' dry container with lock box for 1 year at Newton.  The monthly rental rate is $225.00/month.  The total cost of the container's delivery and pick-up charges is $600.00.  Prepaid month of July (JVA 24*140)"/>
    <s v="Newton-1-21st Century classroom"/>
  </r>
  <r>
    <s v="Newton-21st Century classroom-Move Management"/>
    <n v="1"/>
    <s v="Move Management"/>
    <x v="8"/>
    <x v="0"/>
    <x v="51"/>
    <x v="42"/>
    <x v="202"/>
    <x v="499"/>
    <s v="2023/24"/>
    <m/>
    <x v="401"/>
    <n v="0"/>
    <n v="213.52"/>
    <m/>
    <m/>
    <m/>
    <n v="213.52"/>
    <s v="03-121295"/>
    <m/>
    <s v="21.0"/>
    <s v="00036.0"/>
    <s v="91001"/>
    <s v="85000"/>
    <n v="5600"/>
    <n v="9241101"/>
    <n v="1.9636749562467984E-2"/>
    <s v="Rental of 1 - 40' dry container with lock box for 1 year at Newton.  The monthly rental rate is $225.00/month.  The total cost of the container's delivery and pick-up charges is $600.00.  Reversed prepaid expense from prior year."/>
    <s v="Newton-1-21st Century classroom"/>
  </r>
  <r>
    <s v="Newton-21st Century classroom-Move Management"/>
    <n v="1"/>
    <s v="Move Management"/>
    <x v="8"/>
    <x v="0"/>
    <x v="51"/>
    <x v="42"/>
    <x v="202"/>
    <x v="500"/>
    <s v="2023/24"/>
    <m/>
    <x v="401"/>
    <n v="16.510000000000002"/>
    <n v="16.510000000000002"/>
    <m/>
    <m/>
    <m/>
    <n v="0"/>
    <s v="03-121295"/>
    <m/>
    <s v="21.0"/>
    <s v="00036.0"/>
    <s v="91001"/>
    <s v="85000"/>
    <n v="5600"/>
    <n v="9241101"/>
    <n v="0"/>
    <s v="Rental of 1 - 40' dry container with lock box for 1 year at Newton.  The monthly rental rate is $225.00/month.  The total cost of the container's delivery and pick-up charges is $600.00.  Remaining balance for this site"/>
    <s v="Newton-1-21st Century classroom"/>
  </r>
  <r>
    <s v="Newton-21st Century classroom-Move Management"/>
    <n v="1"/>
    <s v="Move Management"/>
    <x v="8"/>
    <x v="0"/>
    <x v="51"/>
    <x v="42"/>
    <x v="202"/>
    <x v="501"/>
    <s v="2023/24"/>
    <s v="23-3594"/>
    <x v="401"/>
    <n v="-16.510000000000002"/>
    <n v="-16.510000000000002"/>
    <m/>
    <m/>
    <m/>
    <n v="0"/>
    <s v="03-121295"/>
    <m/>
    <s v="21.0"/>
    <s v="00036.0"/>
    <s v="91001"/>
    <s v="85000"/>
    <n v="5600"/>
    <n v="9241101"/>
    <n v="0"/>
    <s v="Rental of 1 - 40' dry container with lock box for 1 year at Newton.  The monthly rental rate is $225.00/month.  The total cost of the container's delivery and pick-up charges is $600.00.  Close-out PO."/>
    <s v="Newton-1-21st Century classroom"/>
  </r>
  <r>
    <s v="Sparks MS-21st Century classroom-Move Management"/>
    <n v="2"/>
    <s v="Move Management"/>
    <x v="9"/>
    <x v="0"/>
    <x v="51"/>
    <x v="42"/>
    <x v="202"/>
    <x v="492"/>
    <s v="2022/23"/>
    <m/>
    <x v="401"/>
    <n v="0"/>
    <n v="907.5"/>
    <s v="RI107905"/>
    <d v="2022-12-20T00:00:00"/>
    <s v="000000020777166"/>
    <n v="907.5"/>
    <s v="03-121296"/>
    <m/>
    <s v="21.0"/>
    <s v="00036.0"/>
    <s v="91001"/>
    <s v="85000"/>
    <n v="5600"/>
    <n v="9301101"/>
    <n v="8.3459864312194154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297"/>
    <s v="2022/23"/>
    <m/>
    <x v="401"/>
    <n v="0"/>
    <n v="247.5"/>
    <s v="RI108790"/>
    <d v="2023-01-17T00:00:00"/>
    <s v="000000020807860"/>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426"/>
    <s v="2022/23"/>
    <m/>
    <x v="401"/>
    <n v="0"/>
    <n v="247.5"/>
    <s v="RI109592"/>
    <d v="2023-01-25T00:00:00"/>
    <s v="000000020822006"/>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16"/>
    <s v="2022/23"/>
    <m/>
    <x v="401"/>
    <n v="0"/>
    <n v="247.5"/>
    <s v="RI110302"/>
    <d v="2023-03-07T00:00:00"/>
    <s v="000000020889979"/>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493"/>
    <s v="2022/23"/>
    <m/>
    <x v="401"/>
    <n v="0"/>
    <n v="247.5"/>
    <s v="RI110964"/>
    <d v="2023-03-23T00:00:00"/>
    <s v="000000020919005"/>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133"/>
    <s v="2022/23"/>
    <m/>
    <x v="401"/>
    <n v="0"/>
    <n v="247.5"/>
    <s v="RI111640"/>
    <d v="2023-05-18T00:00:00"/>
    <s v="000000021019990"/>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460"/>
    <s v="2022/23"/>
    <m/>
    <x v="401"/>
    <n v="0"/>
    <n v="247.5"/>
    <s v="RI112350"/>
    <d v="2023-06-05T00:00:00"/>
    <s v="000000021047678"/>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94"/>
    <s v="2022/23"/>
    <m/>
    <x v="401"/>
    <n v="0"/>
    <n v="247.5"/>
    <s v="RI112999"/>
    <d v="2023-07-18T00:00:00"/>
    <s v="000000021130762"/>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95"/>
    <s v="2022/23"/>
    <m/>
    <x v="401"/>
    <n v="0"/>
    <n v="41.25"/>
    <s v="RI113587"/>
    <d v="2023-07-19T00:00:00"/>
    <s v="000000021132856"/>
    <n v="41.25"/>
    <s v="03-121296"/>
    <m/>
    <s v="21.0"/>
    <s v="00036.0"/>
    <s v="91001"/>
    <s v="85000"/>
    <n v="5600"/>
    <n v="9301101"/>
    <n v="3.7936301960088251E-3"/>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95"/>
    <s v="2022/23"/>
    <m/>
    <x v="401"/>
    <n v="0"/>
    <n v="206.25"/>
    <s v="RI113587"/>
    <d v="2023-07-19T00:00:00"/>
    <s v="000000021132856"/>
    <n v="206.25"/>
    <s v="03-121296"/>
    <m/>
    <s v="21.0"/>
    <s v="00036.0"/>
    <s v="91001"/>
    <s v="85000"/>
    <n v="5600"/>
    <n v="9301101"/>
    <n v="1.8968150980044125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235"/>
    <s v="2023/24"/>
    <m/>
    <x v="401"/>
    <n v="0"/>
    <n v="247.5"/>
    <s v="RI114174"/>
    <d v="2023-10-02T00:00:00"/>
    <s v="000000021240072"/>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235"/>
    <s v="2023/24"/>
    <m/>
    <x v="401"/>
    <n v="0"/>
    <n v="247.5"/>
    <s v="RI114709"/>
    <d v="2023-10-02T00:00:00"/>
    <s v="000000021240072"/>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20"/>
    <s v="2023/24"/>
    <s v="23-3594"/>
    <x v="401"/>
    <n v="0"/>
    <n v="247.5"/>
    <s v="RI115252"/>
    <d v="2023-12-06T00:00:00"/>
    <s v="000000021354009"/>
    <n v="247.5"/>
    <s v="03-121296"/>
    <m/>
    <s v="21.0"/>
    <s v="00036.0"/>
    <s v="91001"/>
    <s v="85000"/>
    <n v="5600"/>
    <n v="9301101"/>
    <n v="2.2761781176052952E-2"/>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2"/>
    <x v="498"/>
    <s v="2022/23"/>
    <m/>
    <x v="401"/>
    <n v="206.25"/>
    <n v="0"/>
    <m/>
    <m/>
    <m/>
    <n v="-206.25"/>
    <s v="03-121296"/>
    <m/>
    <s v="21.0"/>
    <s v="00036.0"/>
    <s v="91001"/>
    <s v="85000"/>
    <n v="5600"/>
    <n v="9301101"/>
    <n v="-1.8968150980044125E-2"/>
    <s v="Rental of 1 - 40' dry container with lock box for 1 year at Sparks MS.  The monthly rental rate is $225.00/month.  The total cost of the container's delivery and pick-up charges is $600.00.  Prepaid month of July (JVA 24*140)"/>
    <s v="Sparks MS-2-21st Century classroom"/>
  </r>
  <r>
    <s v="Sparks MS-21st Century classroom-Move Management"/>
    <n v="2"/>
    <s v="Move Management"/>
    <x v="9"/>
    <x v="0"/>
    <x v="51"/>
    <x v="42"/>
    <x v="202"/>
    <x v="498"/>
    <s v="2022/23"/>
    <m/>
    <x v="401"/>
    <n v="-206.25"/>
    <n v="-206.25"/>
    <m/>
    <m/>
    <m/>
    <n v="0"/>
    <s v="03-121296"/>
    <m/>
    <s v="21.0"/>
    <s v="00036.0"/>
    <s v="91001"/>
    <s v="85000"/>
    <n v="5600"/>
    <n v="9301101"/>
    <n v="0"/>
    <s v="Rental of 1 - 40' dry container with lock box for 1 year at Sparks MS.  The monthly rental rate is $225.00/month.  The total cost of the container's delivery and pick-up charges is $600.00.  Prepaid month of July (JVA 24*140)"/>
    <s v="Sparks MS-2-21st Century classroom"/>
  </r>
  <r>
    <s v="Sparks MS-21st Century classroom-Move Management"/>
    <n v="2"/>
    <s v="Move Management"/>
    <x v="9"/>
    <x v="0"/>
    <x v="51"/>
    <x v="42"/>
    <x v="202"/>
    <x v="499"/>
    <s v="2023/24"/>
    <m/>
    <x v="401"/>
    <n v="0"/>
    <n v="206.25"/>
    <m/>
    <m/>
    <m/>
    <n v="206.25"/>
    <s v="03-121296"/>
    <m/>
    <s v="21.0"/>
    <s v="00036.0"/>
    <s v="91001"/>
    <s v="85000"/>
    <n v="5600"/>
    <n v="9301101"/>
    <n v="1.8968150980044125E-2"/>
    <s v="Rental of 1 - 40' dry container with lock box for 1 year at Sparks MS.  The monthly rental rate is $225.00/month.  The total cost of the container's delivery and pick-up charges is $600.00.  Reversed prepaid expense from prior year."/>
    <s v="Sparks MS-2-21st Century classroom"/>
  </r>
  <r>
    <s v="Grandview-21st Century classroom-Move Management"/>
    <n v="2"/>
    <s v="Move Management"/>
    <x v="6"/>
    <x v="0"/>
    <x v="51"/>
    <x v="42"/>
    <x v="203"/>
    <x v="100"/>
    <s v="2023/24"/>
    <m/>
    <x v="402"/>
    <n v="0"/>
    <n v="247.5"/>
    <s v="RI116096"/>
    <d v="2024-01-22T00:00:00"/>
    <s v="000000021420055"/>
    <n v="247.5"/>
    <s v="03-121294"/>
    <m/>
    <s v="21.0"/>
    <s v="00036.0"/>
    <s v="91001"/>
    <s v="85000"/>
    <n v="5600"/>
    <n v="9121101"/>
    <n v="0.50114402575576567"/>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3"/>
    <x v="502"/>
    <s v="2025/26"/>
    <m/>
    <x v="402"/>
    <n v="2227.5"/>
    <n v="2227.5"/>
    <m/>
    <m/>
    <m/>
    <n v="0"/>
    <s v="03-121294"/>
    <m/>
    <s v="21.0"/>
    <s v="00036.0"/>
    <s v="91001"/>
    <s v="85000"/>
    <n v="5600"/>
    <n v="9121101"/>
    <n v="0"/>
    <s v="Rental of 1 - 40' dry container with lock box for 1 year at Grandview.  The monthly rental rate is $225.00/month.  The total cost of the container's delivery and pick-up charges is $600.00"/>
    <s v="Grandview-2-21st Century classroom"/>
  </r>
  <r>
    <s v="Grandview-21st Century classroom-Move Management"/>
    <n v="2"/>
    <s v="Move Management"/>
    <x v="6"/>
    <x v="0"/>
    <x v="51"/>
    <x v="42"/>
    <x v="203"/>
    <x v="503"/>
    <s v="2025/26"/>
    <s v="24-3201"/>
    <x v="402"/>
    <n v="-2227.5"/>
    <n v="-2227.5"/>
    <m/>
    <m/>
    <m/>
    <n v="0"/>
    <s v="03-121294"/>
    <m/>
    <s v="21.0"/>
    <s v="00036.0"/>
    <s v="91001"/>
    <s v="85000"/>
    <n v="5600"/>
    <n v="9121101"/>
    <n v="0"/>
    <s v="Rental of 1 - 40' dry container with lock box for 1 year at Grandview.  The monthly rental rate is $225.00/month.  The total cost of the container's delivery and pick-up charges is $600.00.  Close-out PO."/>
    <s v="Grandview-2-21st Century classroom"/>
  </r>
  <r>
    <s v="Newton-21st Century classroom-Move Management"/>
    <n v="1"/>
    <s v="Move Management"/>
    <x v="8"/>
    <x v="0"/>
    <x v="51"/>
    <x v="42"/>
    <x v="203"/>
    <x v="100"/>
    <s v="2023/24"/>
    <m/>
    <x v="402"/>
    <n v="0"/>
    <n v="246.37"/>
    <s v="RI116012"/>
    <d v="2024-01-22T00:00:00"/>
    <s v="000000021420055"/>
    <n v="246.37"/>
    <s v="03-121295"/>
    <m/>
    <s v="21.0"/>
    <s v="00036.0"/>
    <s v="91001"/>
    <s v="85000"/>
    <n v="5600"/>
    <n v="9241101"/>
    <n v="0.49885597424423433"/>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3"/>
    <x v="502"/>
    <s v="2025/26"/>
    <m/>
    <x v="402"/>
    <n v="2228.63"/>
    <n v="2228.63"/>
    <m/>
    <m/>
    <m/>
    <n v="0"/>
    <s v="03-121295"/>
    <m/>
    <s v="21.0"/>
    <s v="00036.0"/>
    <s v="91001"/>
    <s v="85000"/>
    <n v="5600"/>
    <n v="9241101"/>
    <n v="0"/>
    <s v="Rental of 1 - 40' dry container with lock box for 1 year at Newton.  The monthly rental rate is $225.00/month.  The total cost of the container's delivery and pick-up charges is $600.00"/>
    <s v="Newton-1-21st Century classroom"/>
  </r>
  <r>
    <s v="Newton-21st Century classroom-Move Management"/>
    <n v="1"/>
    <s v="Move Management"/>
    <x v="8"/>
    <x v="0"/>
    <x v="51"/>
    <x v="42"/>
    <x v="203"/>
    <x v="503"/>
    <s v="2025/26"/>
    <s v="24-3201"/>
    <x v="402"/>
    <n v="-2228.63"/>
    <n v="-2228.63"/>
    <m/>
    <m/>
    <m/>
    <n v="0"/>
    <s v="03-121295"/>
    <m/>
    <s v="21.0"/>
    <s v="00036.0"/>
    <s v="91001"/>
    <s v="85000"/>
    <n v="5600"/>
    <n v="9241101"/>
    <n v="0"/>
    <s v="Rental of 1 - 40' dry container with lock box for 1 year at Newton.  The monthly rental rate is $225.00/month.  The total cost of the container's delivery and pick-up charges is $600.00.  Close-out PO."/>
    <s v="Newton-1-21st Century classroom"/>
  </r>
  <r>
    <s v="Sparks MS-21st Century classroom-Move Management"/>
    <n v="2"/>
    <s v="Move Management"/>
    <x v="9"/>
    <x v="0"/>
    <x v="51"/>
    <x v="42"/>
    <x v="203"/>
    <x v="502"/>
    <s v="2025/26"/>
    <m/>
    <x v="402"/>
    <n v="2475"/>
    <n v="2475"/>
    <m/>
    <m/>
    <m/>
    <n v="0"/>
    <s v="03-121296"/>
    <m/>
    <s v="21.0"/>
    <s v="00036.0"/>
    <s v="91001"/>
    <s v="85000"/>
    <n v="5600"/>
    <n v="9301101"/>
    <n v="0"/>
    <s v="Rental of 1 - 40' dry container with lock box for 1 year at Sparks MS.  The monthly rental rate is $225.00/month.  The total cost of the container's delivery and pick-up charges is $600.00"/>
    <s v="Sparks MS-2-21st Century classroom"/>
  </r>
  <r>
    <s v="Sparks MS-21st Century classroom-Move Management"/>
    <n v="2"/>
    <s v="Move Management"/>
    <x v="9"/>
    <x v="0"/>
    <x v="51"/>
    <x v="42"/>
    <x v="203"/>
    <x v="503"/>
    <s v="2025/26"/>
    <s v="24-3201"/>
    <x v="402"/>
    <n v="-2475"/>
    <n v="-2475"/>
    <m/>
    <m/>
    <m/>
    <n v="0"/>
    <s v="03-121296"/>
    <m/>
    <s v="21.0"/>
    <s v="00036.0"/>
    <s v="91001"/>
    <s v="85000"/>
    <n v="5600"/>
    <n v="9301101"/>
    <n v="0"/>
    <s v="Rental of 1 - 40' dry container with lock box for 1 year at Sparks MS.  The monthly rental rate is $225.00/month.  The total cost of the container's delivery and pick-up charges is $600.00.   Close-out PO."/>
    <s v="Sparks MS-2-21st Century classroom"/>
  </r>
  <r>
    <s v="La Puente HS-21st Century classroom-Move Management"/>
    <n v="5"/>
    <s v="Move Management"/>
    <x v="10"/>
    <x v="0"/>
    <x v="51"/>
    <x v="42"/>
    <x v="99"/>
    <x v="502"/>
    <s v="2025/26"/>
    <m/>
    <x v="403"/>
    <n v="14062.49"/>
    <n v="14062.49"/>
    <m/>
    <m/>
    <m/>
    <n v="0"/>
    <m/>
    <m/>
    <s v="21.0"/>
    <s v="00036.0"/>
    <s v="91001"/>
    <s v="85000"/>
    <n v="5600"/>
    <n v="9401101"/>
    <n v="0"/>
    <s v="Rental of 3 - 40' dry container at La Puente HS.  The monthly rental rate is $180.00/container/month. "/>
    <s v="La Puente HS-5-21st Century classroom"/>
  </r>
  <r>
    <s v="La Puente HS-21st Century classroom-Move Management"/>
    <n v="5"/>
    <s v="Move Management"/>
    <x v="10"/>
    <x v="0"/>
    <x v="51"/>
    <x v="42"/>
    <x v="99"/>
    <x v="503"/>
    <s v="2025/26"/>
    <s v="24-6028"/>
    <x v="403"/>
    <n v="-14062.49"/>
    <n v="-14062.49"/>
    <m/>
    <m/>
    <m/>
    <n v="0"/>
    <m/>
    <m/>
    <s v="21.0"/>
    <s v="00036.0"/>
    <s v="91001"/>
    <s v="85000"/>
    <n v="5600"/>
    <n v="9401101"/>
    <n v="0"/>
    <s v="Rental of 3 - 40' dry container at La Puente HS.  The monthly rental rate is $180.00/container/month.  Close-out PO"/>
    <s v="La Puente HS-5-21st Century classroom"/>
  </r>
  <r>
    <s v="Los Altos HS-21st Century classroom-Move Management"/>
    <n v="5"/>
    <s v="Move Management"/>
    <x v="11"/>
    <x v="0"/>
    <x v="51"/>
    <x v="42"/>
    <x v="99"/>
    <x v="142"/>
    <s v="2023/24"/>
    <m/>
    <x v="403"/>
    <n v="0"/>
    <n v="2562.3000000000002"/>
    <s v="RI118456"/>
    <d v="2024-05-15T00:00:00"/>
    <s v="000000021616478"/>
    <n v="2562.3000000000002"/>
    <m/>
    <m/>
    <s v="21.0"/>
    <s v="00036.0"/>
    <s v="91001"/>
    <s v="85000"/>
    <n v="5600"/>
    <n v="9411101"/>
    <n v="8.1037641087662218E-2"/>
    <s v="Rental of 8 (3+2+3) - 40' dry container at Los Altos HS.  The monthly rental rate is $180.00/container/month.  Add 2 more containers in May 2024.  Add 3 more containers in June, on inv #RI120740."/>
    <s v="Los Altos HS-5-21st Century classroom"/>
  </r>
  <r>
    <s v="Los Altos HS-21st Century classroom-Move Management"/>
    <n v="5"/>
    <s v="Move Management"/>
    <x v="11"/>
    <x v="0"/>
    <x v="51"/>
    <x v="42"/>
    <x v="99"/>
    <x v="142"/>
    <s v="2023/24"/>
    <m/>
    <x v="403"/>
    <n v="0"/>
    <n v="591.29999999999995"/>
    <s v="RI118991"/>
    <d v="2024-05-15T00:00:00"/>
    <s v="000000021616478"/>
    <n v="591.29999999999995"/>
    <m/>
    <m/>
    <s v="21.0"/>
    <s v="00036.0"/>
    <s v="91001"/>
    <s v="85000"/>
    <n v="5600"/>
    <n v="9411101"/>
    <n v="1.8700994097152819E-2"/>
    <s v="Rental of 8 (3+2+3) - 40' dry container at Los Altos HS.  The monthly rental rate is $180.00/container/month.  Add 2 more containers in May 2024.  Add 3 more containers in June, on inv #RI120740."/>
    <s v="Los Altos HS-5-21st Century classroom"/>
  </r>
  <r>
    <s v="Los Altos HS-21st Century classroom-Move Management"/>
    <n v="5"/>
    <s v="Move Management"/>
    <x v="11"/>
    <x v="0"/>
    <x v="51"/>
    <x v="42"/>
    <x v="99"/>
    <x v="142"/>
    <s v="2023/24"/>
    <m/>
    <x v="403"/>
    <n v="0"/>
    <n v="591.29999999999995"/>
    <s v="RI119558"/>
    <d v="2024-05-15T00:00:00"/>
    <s v="000000021616478"/>
    <n v="591.29999999999995"/>
    <m/>
    <m/>
    <s v="21.0"/>
    <s v="00036.0"/>
    <s v="91001"/>
    <s v="85000"/>
    <n v="5600"/>
    <n v="9411101"/>
    <n v="1.8700994097152819E-2"/>
    <s v="Rental of 8 (3+2+3) - 40' dry container at Los Altos HS.  The monthly rental rate is $180.00/container/month.  Add 2 more containers in May 2024.  Add 3 more containers in June, on inv #RI120740."/>
    <s v="Los Altos HS-5-21st Century classroom"/>
  </r>
  <r>
    <s v="Los Altos HS-21st Century classroom-Move Management"/>
    <n v="5"/>
    <s v="Move Management"/>
    <x v="11"/>
    <x v="0"/>
    <x v="51"/>
    <x v="42"/>
    <x v="99"/>
    <x v="314"/>
    <s v="2023/24"/>
    <m/>
    <x v="403"/>
    <n v="0"/>
    <n v="1806.75"/>
    <s v="RI120003"/>
    <d v="2024-06-27T00:00:00"/>
    <s v="000000021692842"/>
    <n v="1806.75"/>
    <m/>
    <m/>
    <s v="21.0"/>
    <s v="00036.0"/>
    <s v="91001"/>
    <s v="85000"/>
    <n v="5600"/>
    <n v="9411101"/>
    <n v="5.7141926407966948E-2"/>
    <s v="Rental of 8 (3+2+3) - 40' dry container at Los Altos HS.  The monthly rental rate is $180.00/container/month.  Add 2 more containers in May 2024.  Add 3 more containers in June, on inv #RI120740."/>
    <s v="Los Altos HS-5-21st Century classroom"/>
  </r>
  <r>
    <s v="Los Altos HS-21st Century classroom-Move Management"/>
    <n v="5"/>
    <s v="Move Management"/>
    <x v="11"/>
    <x v="0"/>
    <x v="51"/>
    <x v="42"/>
    <x v="99"/>
    <x v="363"/>
    <s v="2023/24"/>
    <m/>
    <x v="403"/>
    <n v="0"/>
    <n v="591.29999999999995"/>
    <s v="RI120114"/>
    <d v="2024-07-02T00:00:00"/>
    <s v="000000021700796"/>
    <n v="591.29999999999995"/>
    <m/>
    <m/>
    <s v="21.0"/>
    <s v="00036.0"/>
    <s v="91001"/>
    <s v="85000"/>
    <n v="5600"/>
    <n v="9411101"/>
    <n v="1.8700994097152819E-2"/>
    <s v="Rental of 8 (3+2+3) - 40' dry container at Los Altos HS.  The monthly rental rate is $180.00/container/month.  Add 2 more containers in May 2024.  Add 3 more containers in June, on inv #RI120740."/>
    <s v="Los Altos HS-5-21st Century classroom"/>
  </r>
  <r>
    <s v="Los Altos HS-21st Century classroom-Move Management"/>
    <n v="5"/>
    <s v="Move Management"/>
    <x v="11"/>
    <x v="0"/>
    <x v="51"/>
    <x v="42"/>
    <x v="99"/>
    <x v="145"/>
    <s v="2024/25"/>
    <m/>
    <x v="403"/>
    <n v="0"/>
    <n v="492.75"/>
    <s v="RI120957"/>
    <d v="2024-08-15T00:00:00"/>
    <s v="000000021760489"/>
    <n v="492.75"/>
    <m/>
    <m/>
    <s v="21.0"/>
    <s v="00036.0"/>
    <s v="91001"/>
    <s v="85000"/>
    <n v="5600"/>
    <n v="9411101"/>
    <n v="1.558416174762735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145"/>
    <s v="2024/25"/>
    <m/>
    <x v="403"/>
    <n v="0"/>
    <n v="591.29999999999995"/>
    <s v="RI121060"/>
    <d v="2024-08-15T00:00:00"/>
    <s v="000000021760489"/>
    <n v="591.29999999999995"/>
    <m/>
    <m/>
    <s v="21.0"/>
    <s v="00036.0"/>
    <s v="91001"/>
    <s v="85000"/>
    <n v="5600"/>
    <n v="9411101"/>
    <n v="1.8700994097152819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504"/>
    <s v="2024/25"/>
    <m/>
    <x v="403"/>
    <n v="0"/>
    <n v="2562.3000000000002"/>
    <s v="RI120740"/>
    <d v="2024-08-20T00:00:00"/>
    <s v="000000021765559"/>
    <n v="2562.3000000000002"/>
    <m/>
    <m/>
    <s v="21.0"/>
    <s v="00036.0"/>
    <s v="91001"/>
    <s v="85000"/>
    <n v="5600"/>
    <n v="9411101"/>
    <n v="8.1037641087662218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505"/>
    <s v="2024/25"/>
    <m/>
    <x v="403"/>
    <n v="0"/>
    <n v="591.29999999999995"/>
    <s v="RI121247"/>
    <d v="2024-08-22T00:00:00"/>
    <s v="000000021769360"/>
    <n v="591.29999999999995"/>
    <m/>
    <m/>
    <s v="21.0"/>
    <s v="00036.0"/>
    <s v="91001"/>
    <s v="85000"/>
    <n v="5600"/>
    <n v="9411101"/>
    <n v="1.8700994097152819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316"/>
    <s v="2024/25"/>
    <m/>
    <x v="403"/>
    <n v="0"/>
    <n v="492.75"/>
    <s v="RI121509"/>
    <d v="2024-09-04T00:00:00"/>
    <s v="000000021784506"/>
    <n v="492.75"/>
    <m/>
    <m/>
    <s v="21.0"/>
    <s v="00036.0"/>
    <s v="91001"/>
    <s v="85000"/>
    <n v="5600"/>
    <n v="9411101"/>
    <n v="1.558416174762735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318"/>
    <s v="2024/25"/>
    <m/>
    <x v="403"/>
    <n v="0"/>
    <n v="591.29999999999995"/>
    <s v="RI121602"/>
    <d v="2024-09-25T00:00:00"/>
    <s v="000000021817213"/>
    <n v="591.29999999999995"/>
    <m/>
    <m/>
    <s v="21.0"/>
    <s v="00036.0"/>
    <s v="91001"/>
    <s v="85000"/>
    <n v="5600"/>
    <n v="9411101"/>
    <n v="1.8700994097152819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506"/>
    <s v="2024/25"/>
    <m/>
    <x v="403"/>
    <n v="0"/>
    <n v="591.29999999999995"/>
    <s v="RI121757"/>
    <d v="2024-10-15T00:00:00"/>
    <s v="000000021850013"/>
    <n v="591.29999999999995"/>
    <m/>
    <m/>
    <s v="21.0"/>
    <s v="00036.0"/>
    <s v="91001"/>
    <s v="85000"/>
    <n v="5600"/>
    <n v="9411101"/>
    <n v="1.8700994097152819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507"/>
    <s v="2024/25"/>
    <m/>
    <x v="403"/>
    <n v="0"/>
    <n v="492.76"/>
    <s v="RI121959"/>
    <d v="2024-10-30T00:00:00"/>
    <s v="000000021875620"/>
    <n v="492.76"/>
    <m/>
    <m/>
    <s v="21.0"/>
    <s v="00036.0"/>
    <s v="91001"/>
    <s v="85000"/>
    <n v="5600"/>
    <n v="9411101"/>
    <n v="1.5584478016764795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507"/>
    <s v="2024/25"/>
    <m/>
    <x v="403"/>
    <n v="0"/>
    <n v="591.29999999999995"/>
    <s v="RI122065"/>
    <d v="2024-10-30T00:00:00"/>
    <s v="000000021875620"/>
    <n v="591.29999999999995"/>
    <m/>
    <m/>
    <s v="21.0"/>
    <s v="00036.0"/>
    <s v="91001"/>
    <s v="85000"/>
    <n v="5600"/>
    <n v="9411101"/>
    <n v="1.8700994097152819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508"/>
    <s v="2024/25"/>
    <m/>
    <x v="403"/>
    <n v="0"/>
    <n v="591.29999999999995"/>
    <s v="RI122298"/>
    <d v="2024-12-02T00:00:00"/>
    <s v="000000021924195"/>
    <n v="591.29999999999995"/>
    <m/>
    <m/>
    <s v="21.0"/>
    <s v="00036.0"/>
    <s v="91001"/>
    <s v="85000"/>
    <n v="5600"/>
    <n v="9411101"/>
    <n v="1.8700994097152819E-2"/>
    <s v="Rental of 8 (3+2+3) - 40' dry container at Los Altos HS.  The monthly rental rate is $180.00 or $225/container/month.  Add 2 more containers in May 2024.  Add 3 more containers in June, on inv #RI120740."/>
    <s v="Los Altos HS-5-21st Century classroom"/>
  </r>
  <r>
    <s v="Los Altos HS-21st Century classroom-Move Management"/>
    <n v="5"/>
    <s v="Move Management"/>
    <x v="11"/>
    <x v="0"/>
    <x v="51"/>
    <x v="42"/>
    <x v="99"/>
    <x v="152"/>
    <s v="2024/25"/>
    <s v="24-6028"/>
    <x v="403"/>
    <n v="0"/>
    <n v="344.92"/>
    <s v="RI123935 (1)"/>
    <d v="2025-01-28T00:00:00"/>
    <s v="000000022007311"/>
    <n v="344.92"/>
    <m/>
    <m/>
    <s v="21.0"/>
    <s v="00036.0"/>
    <s v="91001"/>
    <s v="85000"/>
    <n v="5600"/>
    <n v="9411101"/>
    <n v="1.0908755088770422E-2"/>
    <s v="Rental of 8 (3+2+3) - 40' dry container at Los Altos HS.  The monthly rental rate is $180.00 or $225/container/month.  Add 2 more containers in May 2024.  Add 3 more containers in June, on inv #RI120740."/>
    <s v="Los Altos HS-5-21st Century classroom"/>
  </r>
  <r>
    <s v="Wilson HS-21st Century classroom-Move Management"/>
    <n v="5"/>
    <s v="Move Management"/>
    <x v="19"/>
    <x v="0"/>
    <x v="51"/>
    <x v="42"/>
    <x v="99"/>
    <x v="142"/>
    <s v="2023/24"/>
    <m/>
    <x v="403"/>
    <n v="0"/>
    <n v="2562.3000000000002"/>
    <s v="RI118455"/>
    <d v="2024-05-15T00:00:00"/>
    <s v="000000021616478"/>
    <n v="2562.3000000000002"/>
    <m/>
    <m/>
    <s v="21.0"/>
    <s v="00036.0"/>
    <s v="91001"/>
    <s v="85000"/>
    <n v="5600"/>
    <n v="9421101"/>
    <n v="8.1037641087662218E-2"/>
    <s v="Rental of 3 - 40' dry container at Wilson HS.  The monthly rental rate is $180.00/container/month. "/>
    <s v="Wilson HS-5-21st Century classroom"/>
  </r>
  <r>
    <s v="Wilson HS-21st Century classroom-Move Management"/>
    <n v="5"/>
    <s v="Move Management"/>
    <x v="19"/>
    <x v="0"/>
    <x v="51"/>
    <x v="42"/>
    <x v="99"/>
    <x v="142"/>
    <s v="2023/24"/>
    <m/>
    <x v="403"/>
    <n v="0"/>
    <n v="591.29999999999995"/>
    <s v="RI118990"/>
    <d v="2024-05-15T00:00:00"/>
    <s v="000000021616478"/>
    <n v="591.29999999999995"/>
    <m/>
    <m/>
    <s v="21.0"/>
    <s v="00036.0"/>
    <s v="91001"/>
    <s v="85000"/>
    <n v="5600"/>
    <n v="9421101"/>
    <n v="1.8700994097152819E-2"/>
    <s v="Rental of 3 - 40' dry container at Wilson HS.  The monthly rental rate is $180.00/container/month. "/>
    <s v="Wilson HS-5-21st Century classroom"/>
  </r>
  <r>
    <s v="Wilson HS-21st Century classroom-Move Management"/>
    <n v="5"/>
    <s v="Move Management"/>
    <x v="19"/>
    <x v="0"/>
    <x v="51"/>
    <x v="42"/>
    <x v="99"/>
    <x v="142"/>
    <s v="2023/24"/>
    <m/>
    <x v="403"/>
    <n v="0"/>
    <n v="591.29999999999995"/>
    <s v="RI119557"/>
    <d v="2024-05-15T00:00:00"/>
    <s v="000000021616478"/>
    <n v="591.29999999999995"/>
    <m/>
    <m/>
    <s v="21.0"/>
    <s v="00036.0"/>
    <s v="91001"/>
    <s v="85000"/>
    <n v="5600"/>
    <n v="9421101"/>
    <n v="1.8700994097152819E-2"/>
    <s v="Rental of 3 - 40' dry container at Wilson HS.  The monthly rental rate is $180.00/container/month. "/>
    <s v="Wilson HS-5-21st Century classroom"/>
  </r>
  <r>
    <s v="Wilson HS-21st Century classroom-Move Management"/>
    <n v="5"/>
    <s v="Move Management"/>
    <x v="19"/>
    <x v="0"/>
    <x v="51"/>
    <x v="42"/>
    <x v="99"/>
    <x v="143"/>
    <s v="2023/24"/>
    <m/>
    <x v="403"/>
    <n v="0"/>
    <n v="591.29999999999995"/>
    <s v="RI120113"/>
    <d v="2024-06-18T00:00:00"/>
    <s v="000000021676290"/>
    <n v="591.29999999999995"/>
    <m/>
    <m/>
    <s v="21.0"/>
    <s v="00036.0"/>
    <s v="91001"/>
    <s v="85000"/>
    <n v="5600"/>
    <n v="9421101"/>
    <n v="1.8700994097152819E-2"/>
    <s v="Rental of 3 - 40' dry container at Wilson HS.  The monthly rental rate is $180.00/container/month. "/>
    <s v="Wilson HS-5-21st Century classroom"/>
  </r>
  <r>
    <s v="Wilson HS-21st Century classroom-Move Management"/>
    <n v="5"/>
    <s v="Move Management"/>
    <x v="19"/>
    <x v="0"/>
    <x v="51"/>
    <x v="42"/>
    <x v="99"/>
    <x v="145"/>
    <s v="2024/25"/>
    <m/>
    <x v="403"/>
    <n v="0"/>
    <n v="197.1"/>
    <s v="RI120932"/>
    <d v="2024-08-15T00:00:00"/>
    <s v="000000021760489"/>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145"/>
    <s v="2024/25"/>
    <m/>
    <x v="403"/>
    <n v="0"/>
    <n v="591.29999999999995"/>
    <s v="RI121059"/>
    <d v="2024-08-15T00:00:00"/>
    <s v="000000021760489"/>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5"/>
    <s v="2024/25"/>
    <m/>
    <x v="403"/>
    <n v="0"/>
    <n v="197.1"/>
    <s v="RI121482"/>
    <d v="2024-08-22T00:00:00"/>
    <s v="000000021769360"/>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318"/>
    <s v="2024/25"/>
    <m/>
    <x v="403"/>
    <n v="0"/>
    <n v="591.29999999999995"/>
    <s v="RI121601"/>
    <d v="2024-09-25T00:00:00"/>
    <s v="000000021817213"/>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146"/>
    <s v="2024/25"/>
    <m/>
    <x v="403"/>
    <n v="0"/>
    <n v="197.1"/>
    <s v="RI121923"/>
    <d v="2024-10-07T00:00:00"/>
    <s v="000000021837022"/>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7"/>
    <s v="2024/25"/>
    <m/>
    <x v="403"/>
    <n v="0"/>
    <n v="591.29999999999995"/>
    <s v="RI122064"/>
    <d v="2024-10-30T00:00:00"/>
    <s v="000000021875620"/>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8"/>
    <s v="2024/25"/>
    <m/>
    <x v="403"/>
    <n v="0"/>
    <n v="591.29999999999995"/>
    <s v="RI122638"/>
    <d v="2024-12-02T00:00:00"/>
    <s v="000000021924195"/>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8"/>
    <s v="2024/25"/>
    <m/>
    <x v="403"/>
    <n v="0"/>
    <n v="197.1"/>
    <s v="RI122498"/>
    <d v="2024-12-02T00:00:00"/>
    <s v="000000021924195"/>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27"/>
    <s v="2024/25"/>
    <m/>
    <x v="403"/>
    <n v="0"/>
    <n v="591.29999999999995"/>
    <s v="RI123246"/>
    <d v="2025-01-16T00:00:00"/>
    <s v="000000021989989"/>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152"/>
    <s v="2024/25"/>
    <m/>
    <x v="403"/>
    <n v="0"/>
    <n v="591.29999999999995"/>
    <s v="RI123934"/>
    <d v="2025-01-28T00:00:00"/>
    <s v="000000022007311"/>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9"/>
    <s v="2024/25"/>
    <m/>
    <x v="403"/>
    <n v="0"/>
    <n v="197.1"/>
    <s v="RI124355"/>
    <d v="2025-03-11T00:00:00"/>
    <s v="000000022076459"/>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9"/>
    <s v="2024/25"/>
    <m/>
    <x v="403"/>
    <n v="0"/>
    <n v="591.29999999999995"/>
    <s v="RI124507"/>
    <d v="2025-03-11T00:00:00"/>
    <s v="000000022076459"/>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9"/>
    <s v="2024/25"/>
    <m/>
    <x v="403"/>
    <n v="0"/>
    <n v="197.1"/>
    <s v="RI124948"/>
    <d v="2025-03-11T00:00:00"/>
    <s v="000000022076459"/>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367"/>
    <s v="2024/25"/>
    <m/>
    <x v="403"/>
    <n v="0"/>
    <n v="197.1"/>
    <s v="RI125448"/>
    <d v="2025-04-03T00:00:00"/>
    <s v="000000022117323"/>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10"/>
    <s v="2024/25"/>
    <m/>
    <x v="403"/>
    <n v="0"/>
    <n v="591.29999999999995"/>
    <s v="RI125612"/>
    <d v="2025-04-21T00:00:00"/>
    <s v="000000022145182"/>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156"/>
    <s v="2024/25"/>
    <m/>
    <x v="403"/>
    <n v="0"/>
    <n v="197.55"/>
    <s v="RI126008"/>
    <d v="2025-05-14T00:00:00"/>
    <s v="000000022186162"/>
    <n v="197.55"/>
    <m/>
    <m/>
    <s v="21.0"/>
    <s v="00036.0"/>
    <s v="91001"/>
    <s v="85000"/>
    <n v="5600"/>
    <n v="9421101"/>
    <n v="6.2478968102359879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11"/>
    <s v="2024/25"/>
    <m/>
    <x v="403"/>
    <n v="0"/>
    <n v="854.1"/>
    <s v="RI120447"/>
    <d v="2025-06-17T00:00:00"/>
    <s v="000000022244456"/>
    <n v="854.1"/>
    <m/>
    <m/>
    <s v="21.0"/>
    <s v="00036.0"/>
    <s v="91001"/>
    <s v="85000"/>
    <n v="5600"/>
    <n v="9421101"/>
    <n v="2.7012547029220738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11"/>
    <s v="2024/25"/>
    <m/>
    <x v="403"/>
    <n v="0"/>
    <n v="591.29999999999995"/>
    <s v="RI120577"/>
    <d v="2025-06-17T00:00:00"/>
    <s v="000000022244456"/>
    <n v="591.29999999999995"/>
    <m/>
    <m/>
    <s v="21.0"/>
    <s v="00036.0"/>
    <s v="91001"/>
    <s v="85000"/>
    <n v="5600"/>
    <n v="9421101"/>
    <n v="1.8700994097152819E-2"/>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11"/>
    <s v="2024/25"/>
    <m/>
    <x v="403"/>
    <n v="0"/>
    <n v="197.1"/>
    <s v="RI123082"/>
    <d v="2025-06-17T00:00:00"/>
    <s v="000000022244456"/>
    <n v="197.1"/>
    <m/>
    <m/>
    <s v="21.0"/>
    <s v="00036.0"/>
    <s v="91001"/>
    <s v="85000"/>
    <n v="5600"/>
    <n v="9421101"/>
    <n v="6.2336646990509394E-3"/>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2"/>
    <s v="2025/26"/>
    <m/>
    <x v="403"/>
    <n v="1789.8799999999974"/>
    <n v="1789.8799999999974"/>
    <m/>
    <m/>
    <m/>
    <n v="0"/>
    <m/>
    <m/>
    <s v="21.0"/>
    <s v="00036.0"/>
    <s v="91001"/>
    <s v="85000"/>
    <n v="5600"/>
    <n v="9421101"/>
    <n v="0"/>
    <s v="Rental of 3 - 40' dry container at Wilson HS.  The monthly rental rate is $180.00/container/month.   The delivery and pick-up fees is $300.00 each."/>
    <s v="Wilson HS-5-21st Century classroom"/>
  </r>
  <r>
    <s v="Wilson HS-21st Century classroom-Move Management"/>
    <n v="5"/>
    <s v="Move Management"/>
    <x v="19"/>
    <x v="0"/>
    <x v="51"/>
    <x v="42"/>
    <x v="99"/>
    <x v="503"/>
    <s v="2025/26"/>
    <s v="24-6028"/>
    <x v="403"/>
    <n v="-1789.88"/>
    <n v="-1789.88"/>
    <m/>
    <m/>
    <m/>
    <n v="0"/>
    <m/>
    <m/>
    <s v="21.0"/>
    <s v="00036.0"/>
    <s v="91001"/>
    <s v="85000"/>
    <n v="5600"/>
    <n v="9421101"/>
    <n v="0"/>
    <s v="Rental of 3 - 40' dry container at Wilson HS.  The monthly rental rate is $180.00/container/month.   The delivery and pick-up fees is $300.00 each.  Close-out PO"/>
    <s v="Wilson HS-5-21st Century classroom"/>
  </r>
  <r>
    <s v="Workman HS-21st Century classroom-Move Management"/>
    <n v="5"/>
    <s v="Move Management"/>
    <x v="12"/>
    <x v="0"/>
    <x v="51"/>
    <x v="42"/>
    <x v="99"/>
    <x v="142"/>
    <s v="2023/24"/>
    <m/>
    <x v="403"/>
    <n v="0"/>
    <n v="1806.75"/>
    <s v="RI117920"/>
    <d v="2024-05-15T00:00:00"/>
    <s v="000000021616478"/>
    <n v="1806.75"/>
    <m/>
    <m/>
    <s v="21.0"/>
    <s v="00036.0"/>
    <s v="91001"/>
    <s v="85000"/>
    <n v="5600"/>
    <n v="9431101"/>
    <n v="5.7141926407966948E-2"/>
    <s v="Rental of 3 - 40' dry container at Workman HS.  The monthly rental rate is $180.00/container/month. "/>
    <s v="Workman HS-5-21st Century classroom"/>
  </r>
  <r>
    <s v="Workman HS-21st Century classroom-Move Management"/>
    <n v="5"/>
    <s v="Move Management"/>
    <x v="12"/>
    <x v="0"/>
    <x v="51"/>
    <x v="42"/>
    <x v="99"/>
    <x v="142"/>
    <s v="2023/24"/>
    <m/>
    <x v="403"/>
    <n v="0"/>
    <n v="492.76"/>
    <s v="RI119060"/>
    <d v="2024-05-15T00:00:00"/>
    <s v="000000021616478"/>
    <n v="492.76"/>
    <m/>
    <m/>
    <s v="21.0"/>
    <s v="00036.0"/>
    <s v="91001"/>
    <s v="85000"/>
    <n v="5600"/>
    <n v="9431101"/>
    <n v="1.5584478016764795E-2"/>
    <s v="Rental of 3 - 40' dry container at Workman HS.  The monthly rental rate is $180.00/container/month. "/>
    <s v="Workman HS-5-21st Century classroom"/>
  </r>
  <r>
    <s v="Workman HS-21st Century classroom-Move Management"/>
    <n v="5"/>
    <s v="Move Management"/>
    <x v="12"/>
    <x v="0"/>
    <x v="51"/>
    <x v="42"/>
    <x v="99"/>
    <x v="143"/>
    <s v="2023/24"/>
    <m/>
    <x v="403"/>
    <n v="0"/>
    <n v="492.75"/>
    <s v="RI119638"/>
    <d v="2024-06-18T00:00:00"/>
    <s v="000000021676290"/>
    <n v="492.75"/>
    <m/>
    <m/>
    <s v="21.0"/>
    <s v="00036.0"/>
    <s v="91001"/>
    <s v="85000"/>
    <n v="5600"/>
    <n v="9431101"/>
    <n v="1.558416174762735E-2"/>
    <s v="Rental of 3 - 40' dry container at Workman HS.  The monthly rental rate is $180.00/container/month. "/>
    <s v="Workman HS-5-21st Century classroom"/>
  </r>
  <r>
    <s v="Workman HS-21st Century classroom-Move Management"/>
    <n v="5"/>
    <s v="Move Management"/>
    <x v="12"/>
    <x v="0"/>
    <x v="51"/>
    <x v="42"/>
    <x v="99"/>
    <x v="143"/>
    <s v="2023/24"/>
    <m/>
    <x v="403"/>
    <n v="0"/>
    <n v="492.76"/>
    <s v="RI120181"/>
    <d v="2024-06-18T00:00:00"/>
    <s v="000000021676290"/>
    <n v="492.76"/>
    <m/>
    <m/>
    <s v="21.0"/>
    <s v="00036.0"/>
    <s v="91001"/>
    <s v="85000"/>
    <n v="5600"/>
    <n v="9431101"/>
    <n v="1.5584478016764795E-2"/>
    <s v="Rental of 3 - 40' dry container at Workman HS.  The monthly rental rate is $180.00/container/month. "/>
    <s v="Workman HS-5-21st Century classroom"/>
  </r>
  <r>
    <s v="Workman HS-21st Century classroom-Move Management"/>
    <n v="5"/>
    <s v="Move Management"/>
    <x v="12"/>
    <x v="0"/>
    <x v="51"/>
    <x v="42"/>
    <x v="99"/>
    <x v="512"/>
    <s v="2023/24"/>
    <m/>
    <x v="403"/>
    <n v="0"/>
    <n v="186.91"/>
    <s v="RI120643"/>
    <d v="2024-08-06T00:00:00"/>
    <s v="000000021748512"/>
    <n v="186.91"/>
    <m/>
    <m/>
    <s v="21.0"/>
    <s v="00036.0"/>
    <s v="91001"/>
    <s v="85000"/>
    <n v="5600"/>
    <n v="9431101"/>
    <n v="5.9113864479939677E-3"/>
    <s v="Rental of 3 - 40' dry container at Workman HS.  The monthly rental rate is $180.00/container/month. (JVA 25*213).  Accrued part of inv #RI120643: $186.91."/>
    <s v="Workman HS-5-21st Century classroom"/>
  </r>
  <r>
    <s v="Workman HS-21st Century classroom-Move Management"/>
    <n v="5"/>
    <s v="Move Management"/>
    <x v="12"/>
    <x v="0"/>
    <x v="51"/>
    <x v="42"/>
    <x v="99"/>
    <x v="512"/>
    <s v="2024/25"/>
    <m/>
    <x v="403"/>
    <n v="0"/>
    <n v="305.85000000000002"/>
    <s v="RI120643"/>
    <d v="2024-08-06T00:00:00"/>
    <s v="000000021748512"/>
    <n v="305.85000000000002"/>
    <m/>
    <m/>
    <s v="21.0"/>
    <s v="00036.0"/>
    <s v="91001"/>
    <s v="85000"/>
    <n v="5600"/>
    <n v="9431101"/>
    <n v="9.6730915687708273E-3"/>
    <s v="Rental of 3 - 40' dry container at Workman HS.  The monthly rental rate is $180.00/container/month. "/>
    <s v="Workman HS-5-21st Century classroom"/>
  </r>
  <r>
    <s v="Workman HS-21st Century classroom-Move Management"/>
    <n v="5"/>
    <s v="Move Management"/>
    <x v="12"/>
    <x v="0"/>
    <x v="51"/>
    <x v="42"/>
    <x v="99"/>
    <x v="505"/>
    <s v="2024/25"/>
    <m/>
    <x v="403"/>
    <n v="0"/>
    <n v="492.76"/>
    <s v="RI121142"/>
    <d v="2024-08-22T00:00:00"/>
    <s v="000000021769360"/>
    <n v="492.76"/>
    <m/>
    <m/>
    <s v="21.0"/>
    <s v="00036.0"/>
    <s v="91001"/>
    <s v="85000"/>
    <n v="5600"/>
    <n v="9431101"/>
    <n v="1.5584478016764795E-2"/>
    <s v="Rental of 3 - 40' dry container at Workman HS.  The monthly rental rate is $180.00/container/month. "/>
    <s v="Workman HS-5-21st Century classroom"/>
  </r>
  <r>
    <s v="Workman HS-21st Century classroom-Move Management"/>
    <n v="5"/>
    <s v="Move Management"/>
    <x v="12"/>
    <x v="0"/>
    <x v="51"/>
    <x v="42"/>
    <x v="99"/>
    <x v="318"/>
    <s v="2024/25"/>
    <m/>
    <x v="403"/>
    <n v="0"/>
    <n v="492.76"/>
    <s v="RI121672"/>
    <d v="2024-09-25T00:00:00"/>
    <s v="000000021817213"/>
    <n v="492.76"/>
    <m/>
    <m/>
    <s v="21.0"/>
    <s v="00036.0"/>
    <s v="91001"/>
    <s v="85000"/>
    <n v="5600"/>
    <n v="9431101"/>
    <n v="1.5584478016764795E-2"/>
    <s v="Rental of 3 - 40' dry container at Workman HS.  The monthly rental rate is $180.00/container/month. "/>
    <s v="Workman HS-5-21st Century classroom"/>
  </r>
  <r>
    <s v="Workman HS-21st Century classroom-Move Management"/>
    <n v="5"/>
    <s v="Move Management"/>
    <x v="12"/>
    <x v="0"/>
    <x v="51"/>
    <x v="42"/>
    <x v="99"/>
    <x v="508"/>
    <s v="2024/25"/>
    <m/>
    <x v="403"/>
    <n v="0"/>
    <n v="492.76"/>
    <s v="RI122154"/>
    <d v="2024-12-02T00:00:00"/>
    <s v="000000021924195"/>
    <n v="492.76"/>
    <m/>
    <m/>
    <s v="21.0"/>
    <s v="00036.0"/>
    <s v="91001"/>
    <s v="85000"/>
    <n v="5600"/>
    <n v="9431101"/>
    <n v="1.5584478016764795E-2"/>
    <s v="Rental of 3 - 40' dry container at Workman HS.  The monthly rental rate is $180.00/container/month. "/>
    <s v="Workman HS-5-21st Century classroom"/>
  </r>
  <r>
    <s v="Workman HS-21st Century classroom-Move Management"/>
    <n v="5"/>
    <s v="Move Management"/>
    <x v="12"/>
    <x v="0"/>
    <x v="51"/>
    <x v="42"/>
    <x v="99"/>
    <x v="502"/>
    <s v="2025/26"/>
    <m/>
    <x v="403"/>
    <n v="8806.43"/>
    <n v="8806.43"/>
    <m/>
    <m/>
    <m/>
    <n v="0"/>
    <m/>
    <m/>
    <s v="21.0"/>
    <s v="00036.0"/>
    <s v="91001"/>
    <s v="85000"/>
    <n v="5600"/>
    <n v="9431101"/>
    <n v="0"/>
    <s v="Rental of 3 - 40' dry container at Workman HS.  The monthly rental rate is $180.00/container/month. "/>
    <s v="Workman HS-5-21st Century classroom"/>
  </r>
  <r>
    <s v="Workman HS-21st Century classroom-Move Management"/>
    <n v="5"/>
    <s v="Move Management"/>
    <x v="12"/>
    <x v="0"/>
    <x v="51"/>
    <x v="42"/>
    <x v="99"/>
    <x v="503"/>
    <s v="2025/26"/>
    <s v="24-6028"/>
    <x v="403"/>
    <n v="-8806.43"/>
    <n v="-8806.43"/>
    <m/>
    <m/>
    <m/>
    <n v="0"/>
    <m/>
    <m/>
    <s v="21.0"/>
    <s v="00036.0"/>
    <s v="91001"/>
    <s v="85000"/>
    <n v="5600"/>
    <n v="9431101"/>
    <n v="0"/>
    <s v="Rental of 3 - 40' dry container at Workman HS.  The monthly rental rate is $180.00/container/month.  Close-out PO"/>
    <s v="Workman HS-5-21st Century classroom"/>
  </r>
  <r>
    <s v="Los Altos HS-21st Century classroom-Move Management"/>
    <n v="5"/>
    <s v="Move Management"/>
    <x v="11"/>
    <x v="0"/>
    <x v="51"/>
    <x v="42"/>
    <x v="188"/>
    <x v="508"/>
    <s v="2024/25"/>
    <m/>
    <x v="404"/>
    <n v="0"/>
    <n v="492.76"/>
    <s v="RI122531"/>
    <d v="2024-12-02T00:00:00"/>
    <s v="000000021924195"/>
    <n v="492.76"/>
    <m/>
    <m/>
    <s v="21.0"/>
    <s v="00036.0"/>
    <s v="91001"/>
    <s v="85000"/>
    <n v="5600"/>
    <n v="9411101"/>
    <n v="5.1814168876588566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08"/>
    <s v="2024/25"/>
    <m/>
    <x v="404"/>
    <n v="0"/>
    <n v="591.29999999999995"/>
    <s v="RI122639"/>
    <d v="2024-12-02T00:00:00"/>
    <s v="000000021924195"/>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13"/>
    <s v="2024/25"/>
    <m/>
    <x v="404"/>
    <n v="0"/>
    <n v="591.29999999999995"/>
    <s v="RI122881"/>
    <d v="2025-01-09T00:00:00"/>
    <s v="000000021977030"/>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27"/>
    <s v="2024/25"/>
    <m/>
    <x v="404"/>
    <n v="0"/>
    <n v="492.76"/>
    <s v="RI123129"/>
    <d v="2025-01-16T00:00:00"/>
    <s v="000000021989989"/>
    <n v="492.76"/>
    <m/>
    <m/>
    <s v="21.0"/>
    <s v="00036.0"/>
    <s v="91001"/>
    <s v="85000"/>
    <n v="5600"/>
    <n v="9411101"/>
    <n v="5.1814168876588566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27"/>
    <s v="2024/25"/>
    <m/>
    <x v="404"/>
    <n v="0"/>
    <n v="591.29999999999995"/>
    <s v="RI123247"/>
    <d v="2025-01-16T00:00:00"/>
    <s v="000000021989989"/>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152"/>
    <s v="2024/25"/>
    <m/>
    <x v="404"/>
    <n v="0"/>
    <n v="591.29999999999995"/>
    <s v="RI123504"/>
    <d v="2025-01-28T00:00:00"/>
    <s v="000000022007311"/>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152"/>
    <s v="2024/25"/>
    <m/>
    <x v="404"/>
    <n v="0"/>
    <n v="492.76"/>
    <s v="RI123833"/>
    <d v="2025-01-28T00:00:00"/>
    <s v="000000022007311"/>
    <n v="492.76"/>
    <m/>
    <m/>
    <s v="21.0"/>
    <s v="00036.0"/>
    <s v="91001"/>
    <s v="85000"/>
    <n v="5600"/>
    <n v="9411101"/>
    <n v="5.1814168876588566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152"/>
    <s v="2024/25"/>
    <m/>
    <x v="404"/>
    <n v="0"/>
    <n v="246.38"/>
    <s v="RI123935 (2)"/>
    <d v="2025-01-28T00:00:00"/>
    <s v="000000022007311"/>
    <n v="246.38"/>
    <m/>
    <m/>
    <s v="21.0"/>
    <s v="00036.0"/>
    <s v="91001"/>
    <s v="85000"/>
    <n v="5600"/>
    <n v="9411101"/>
    <n v="2.5907084438294283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229"/>
    <s v="2024/25"/>
    <m/>
    <x v="404"/>
    <n v="0"/>
    <n v="591.29999999999995"/>
    <s v="RI124131"/>
    <d v="2025-02-03T00:00:00"/>
    <s v="000000022016305"/>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09"/>
    <s v="2024/25"/>
    <m/>
    <x v="404"/>
    <n v="0"/>
    <n v="492.76"/>
    <s v="RI124387"/>
    <d v="2025-03-11T00:00:00"/>
    <s v="000000022076459"/>
    <n v="492.76"/>
    <m/>
    <m/>
    <s v="21.0"/>
    <s v="00036.0"/>
    <s v="91001"/>
    <s v="85000"/>
    <n v="5600"/>
    <n v="9411101"/>
    <n v="5.1814168876588566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09"/>
    <s v="2024/25"/>
    <m/>
    <x v="404"/>
    <n v="0"/>
    <n v="591.29999999999995"/>
    <s v="RI124508"/>
    <d v="2025-03-11T00:00:00"/>
    <s v="000000022076459"/>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09"/>
    <s v="2024/25"/>
    <m/>
    <x v="404"/>
    <n v="0"/>
    <n v="591.29999999999995"/>
    <s v="RI124766"/>
    <d v="2025-03-11T00:00:00"/>
    <s v="000000022076459"/>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321"/>
    <s v="2024/25"/>
    <m/>
    <x v="404"/>
    <n v="0"/>
    <n v="492.76"/>
    <s v="RI124982"/>
    <d v="2025-03-28T00:00:00"/>
    <s v="000000022109228"/>
    <n v="492.76"/>
    <m/>
    <m/>
    <s v="21.0"/>
    <s v="00036.0"/>
    <s v="91001"/>
    <s v="85000"/>
    <n v="5600"/>
    <n v="9411101"/>
    <n v="5.1814168876588566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321"/>
    <s v="2024/25"/>
    <m/>
    <x v="404"/>
    <n v="0"/>
    <n v="591.29999999999995"/>
    <s v="RI125096"/>
    <d v="2025-03-28T00:00:00"/>
    <s v="000000022109228"/>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367"/>
    <s v="2024/25"/>
    <m/>
    <x v="404"/>
    <n v="0"/>
    <n v="197.1"/>
    <s v="RI125148"/>
    <d v="2025-04-03T00:00:00"/>
    <s v="000000022117323"/>
    <n v="197.1"/>
    <m/>
    <m/>
    <s v="21.0"/>
    <s v="00036.0"/>
    <s v="91001"/>
    <s v="85000"/>
    <n v="5600"/>
    <n v="9411101"/>
    <n v="2.072524694694294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11"/>
    <s v="2024/25"/>
    <m/>
    <x v="404"/>
    <n v="0"/>
    <n v="591.29999999999995"/>
    <s v="RI120578"/>
    <d v="2025-06-17T00:00:00"/>
    <s v="000000022244456"/>
    <n v="591.29999999999995"/>
    <m/>
    <m/>
    <s v="21.0"/>
    <s v="00036.0"/>
    <s v="91001"/>
    <s v="85000"/>
    <n v="5600"/>
    <n v="9411101"/>
    <n v="6.2175740840828837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11"/>
    <s v="2024/25"/>
    <m/>
    <x v="404"/>
    <n v="0"/>
    <n v="492.76"/>
    <s v="RI120495"/>
    <d v="2025-06-17T00:00:00"/>
    <s v="000000022244456"/>
    <n v="492.76"/>
    <m/>
    <m/>
    <s v="21.0"/>
    <s v="00036.0"/>
    <s v="91001"/>
    <s v="85000"/>
    <n v="5600"/>
    <n v="9411101"/>
    <n v="5.1814168876588566E-2"/>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02"/>
    <s v="2025/26"/>
    <m/>
    <x v="404"/>
    <n v="24128.26"/>
    <n v="24128.26"/>
    <m/>
    <m/>
    <m/>
    <n v="0"/>
    <m/>
    <m/>
    <s v="21.0"/>
    <s v="00036.0"/>
    <s v="91001"/>
    <s v="85000"/>
    <n v="5600"/>
    <n v="9411101"/>
    <n v="0"/>
    <s v="Addendum to PO2W-24*3068.  Rental of 5 (3+2) - 40' dry container at Los Altos HS.  The monthly rental rate is $180.00 or $225.00/container/month.  Add 2 more containers in May 2024."/>
    <s v="Los Altos HS-5-21st Century classroom"/>
  </r>
  <r>
    <s v="Los Altos HS-21st Century classroom-Move Management"/>
    <n v="5"/>
    <s v="Move Management"/>
    <x v="11"/>
    <x v="0"/>
    <x v="51"/>
    <x v="42"/>
    <x v="188"/>
    <x v="503"/>
    <s v="2025/26"/>
    <s v="25-1622"/>
    <x v="404"/>
    <n v="-24128.26"/>
    <n v="-24128.26"/>
    <m/>
    <m/>
    <m/>
    <n v="0"/>
    <m/>
    <m/>
    <s v="21.0"/>
    <s v="00036.0"/>
    <s v="91001"/>
    <s v="85000"/>
    <n v="5600"/>
    <n v="9411101"/>
    <n v="0"/>
    <s v="Addendum to PO2W-24*3068.  Rental of 5 (3+2) - 40' dry container at Los Altos HS.  The monthly rental rate is $180.00 or $225.00/container/month.  Add 2 more containers in May 2024.  Close-out PO"/>
    <s v="Los Altos HS-5-21st Century classroom"/>
  </r>
  <r>
    <s v="Wilson HS-21st Century classroom-Move Management"/>
    <n v="5"/>
    <s v="Move Management"/>
    <x v="19"/>
    <x v="0"/>
    <x v="51"/>
    <x v="42"/>
    <x v="188"/>
    <x v="27"/>
    <s v="2024/25"/>
    <m/>
    <x v="404"/>
    <n v="0"/>
    <n v="197.1"/>
    <s v="RI123784"/>
    <d v="2025-01-16T00:00:00"/>
    <s v="000000021989989"/>
    <n v="197.1"/>
    <m/>
    <m/>
    <s v="21.0"/>
    <s v="00036.0"/>
    <s v="91001"/>
    <s v="85000"/>
    <n v="5600"/>
    <n v="9421101"/>
    <n v="2.0725246946942947E-2"/>
    <s v="Addendum to PO2W-24*3068. Rental of 3 - 40' dry container at Wilson HS.  The monthly rental rate is $180.00/container/month.  The delivery and pick-up fees is $300.00 each."/>
    <s v="Wilson HS-5-21st Century classroom"/>
  </r>
  <r>
    <s v="Wilson HS-21st Century classroom-Move Management"/>
    <n v="5"/>
    <s v="Move Management"/>
    <x v="19"/>
    <x v="0"/>
    <x v="51"/>
    <x v="42"/>
    <x v="188"/>
    <x v="321"/>
    <s v="2024/25"/>
    <m/>
    <x v="404"/>
    <n v="0"/>
    <n v="591.29999999999995"/>
    <s v="RI125096"/>
    <d v="2025-03-28T00:00:00"/>
    <s v="000000022109228"/>
    <n v="591.29999999999995"/>
    <m/>
    <m/>
    <s v="21.0"/>
    <s v="00036.0"/>
    <s v="91001"/>
    <s v="85000"/>
    <n v="5600"/>
    <n v="9421101"/>
    <n v="6.2175740840828837E-2"/>
    <s v="Addendum to PO2W-24*3068. Rental of 3 - 40' dry container at Wilson HS.  The monthly rental rate is $180.00/container/month.  The delivery and pick-up fees is $300.00 each."/>
    <s v="Wilson HS-5-21st Century classroom"/>
  </r>
  <r>
    <s v="Wilson HS-21st Century classroom-Move Management"/>
    <n v="5"/>
    <s v="Move Management"/>
    <x v="19"/>
    <x v="0"/>
    <x v="51"/>
    <x v="42"/>
    <x v="188"/>
    <x v="502"/>
    <s v="2025/26"/>
    <m/>
    <x v="404"/>
    <n v="32061.599999999999"/>
    <n v="32061.599999999999"/>
    <m/>
    <m/>
    <m/>
    <n v="0"/>
    <m/>
    <m/>
    <s v="21.0"/>
    <s v="00036.0"/>
    <s v="91001"/>
    <s v="85000"/>
    <n v="5600"/>
    <n v="9421101"/>
    <n v="0"/>
    <s v="Addendum to PO2W-24*3068. Rental of 3 - 40' dry container at Wilson HS.  The monthly rental rate is $180.00/container/month.  The delivery and pick-up fees is $300.00 each."/>
    <s v="Wilson HS-5-21st Century classroom"/>
  </r>
  <r>
    <s v="Wilson HS-21st Century classroom-Move Management"/>
    <n v="5"/>
    <s v="Move Management"/>
    <x v="19"/>
    <x v="0"/>
    <x v="51"/>
    <x v="42"/>
    <x v="188"/>
    <x v="503"/>
    <s v="2025/26"/>
    <s v="25-1622"/>
    <x v="404"/>
    <n v="-32061.599999999999"/>
    <n v="-32061.599999999999"/>
    <m/>
    <m/>
    <m/>
    <n v="0"/>
    <m/>
    <m/>
    <s v="21.0"/>
    <s v="00036.0"/>
    <s v="91001"/>
    <s v="85000"/>
    <n v="5600"/>
    <n v="9421101"/>
    <n v="0"/>
    <s v="Addendum to PO2W-24*3068. Rental of 3 - 40' dry container at Wilson HS.  The monthly rental rate is $180.00/container/month.  The delivery and pick-up fees is $300.00 each. Close-out PO"/>
    <s v="Wilson HS-5-21st Century classroom"/>
  </r>
  <r>
    <s v="Workman HS-21st Century classroom-Move Management"/>
    <n v="5"/>
    <s v="Move Management"/>
    <x v="12"/>
    <x v="0"/>
    <x v="51"/>
    <x v="42"/>
    <x v="188"/>
    <x v="502"/>
    <s v="2025/26"/>
    <m/>
    <x v="404"/>
    <n v="32850"/>
    <n v="32850"/>
    <m/>
    <m/>
    <m/>
    <n v="0"/>
    <m/>
    <m/>
    <s v="21.0"/>
    <s v="00036.0"/>
    <s v="91001"/>
    <s v="85000"/>
    <n v="5600"/>
    <n v="9431101"/>
    <n v="0"/>
    <s v="Addendum to PO2W-24*3068. Rental of 3 - 40' dry container at Workman HS.  The monthly rental rate is $180.00/container/month. "/>
    <s v="Workman HS-5-21st Century classroom"/>
  </r>
  <r>
    <s v="Workman HS-21st Century classroom-Move Management"/>
    <n v="5"/>
    <s v="Move Management"/>
    <x v="12"/>
    <x v="0"/>
    <x v="51"/>
    <x v="42"/>
    <x v="188"/>
    <x v="503"/>
    <s v="2025/26"/>
    <s v="25-1622"/>
    <x v="404"/>
    <n v="-32850"/>
    <n v="-32850"/>
    <m/>
    <m/>
    <m/>
    <n v="0"/>
    <m/>
    <m/>
    <s v="21.0"/>
    <s v="00036.0"/>
    <s v="91001"/>
    <s v="85000"/>
    <n v="5600"/>
    <n v="9431101"/>
    <n v="0"/>
    <s v="Addendum to PO2W-24*3068. Rental of 3 - 40' dry container at Workman HS.  The monthly rental rate is $180.00/container/month.  Close-out PO"/>
    <s v="Workman HS-5-21st Century classroom"/>
  </r>
  <r>
    <s v="Stimson-21st Century classroom-Move Management"/>
    <n v="4"/>
    <s v="Move Management"/>
    <x v="31"/>
    <x v="0"/>
    <x v="51"/>
    <x v="42"/>
    <x v="76"/>
    <x v="317"/>
    <s v="2024/25"/>
    <m/>
    <x v="405"/>
    <n v="0"/>
    <n v="197.1"/>
    <s v="RI122239"/>
    <d v="2024-12-09T00:00:00"/>
    <s v="000000021938011"/>
    <n v="197.1"/>
    <m/>
    <m/>
    <s v="21.0"/>
    <s v="00036.0"/>
    <s v="91001"/>
    <s v="85000"/>
    <n v="5600"/>
    <n v="8021101"/>
    <n v="0.1875"/>
    <s v="Rental of 1 - 40' dry container at Stimson.  The monthly rental rate is $180.00/container/month.  The delivery and pick-up charges are $300.00 each"/>
    <s v="Stimson-4-21st Century classroom"/>
  </r>
  <r>
    <s v="Stimson-21st Century classroom-Move Management"/>
    <n v="4"/>
    <s v="Move Management"/>
    <x v="31"/>
    <x v="0"/>
    <x v="51"/>
    <x v="42"/>
    <x v="76"/>
    <x v="156"/>
    <s v="2024/25"/>
    <m/>
    <x v="405"/>
    <n v="0"/>
    <n v="8212.5"/>
    <s v="RI125849"/>
    <d v="2025-05-14T00:00:00"/>
    <s v="000000022186162"/>
    <n v="8212.5"/>
    <m/>
    <m/>
    <s v="21.0"/>
    <s v="00036.0"/>
    <s v="91001"/>
    <s v="85000"/>
    <n v="5600"/>
    <n v="8021101"/>
    <n v="7.8125"/>
    <s v="Rental of 1 - 40' dry container at Stimson.  The monthly rental rate is $180.00/container/month.  The delivery and pick-up charges are $300.00 each"/>
    <s v="Stimson-4-21st Century classroom"/>
  </r>
  <r>
    <s v="Stimson-21st Century classroom-Move Management"/>
    <n v="4"/>
    <s v="Move Management"/>
    <x v="31"/>
    <x v="0"/>
    <x v="51"/>
    <x v="42"/>
    <x v="76"/>
    <x v="514"/>
    <s v="2024/25"/>
    <m/>
    <x v="405"/>
    <n v="0"/>
    <n v="-8212.5"/>
    <s v="RI125849"/>
    <d v="2025-06-18T00:00:00"/>
    <s v="000000022186162"/>
    <n v="-8212.5"/>
    <m/>
    <m/>
    <s v="21.0"/>
    <s v="00036.0"/>
    <s v="91001"/>
    <s v="85000"/>
    <n v="5600"/>
    <n v="8021101"/>
    <n v="-7.8125"/>
    <s v="Rental of 1 - 40' dry container at Stimson.  The monthly rental rate is $180.00/container/month.  The delivery and pick-up charges are $300.00 each. Moved exp to Equity &amp; Access (JVER 25*287)"/>
    <s v="Stimson-4-21st Century classroom"/>
  </r>
  <r>
    <s v="Stimson-21st Century classroom-Move Management"/>
    <n v="4"/>
    <s v="Move Management"/>
    <x v="31"/>
    <x v="0"/>
    <x v="51"/>
    <x v="42"/>
    <x v="76"/>
    <x v="511"/>
    <s v="2024/25"/>
    <m/>
    <x v="405"/>
    <n v="0"/>
    <n v="854.1"/>
    <s v="RI120700"/>
    <d v="2025-06-17T00:00:00"/>
    <s v="000000022244456"/>
    <n v="854.1"/>
    <m/>
    <m/>
    <s v="21.0"/>
    <s v="00036.0"/>
    <s v="91001"/>
    <s v="85000"/>
    <n v="5600"/>
    <n v="8021101"/>
    <n v="0.8125"/>
    <s v="Rental of 1 - 40' dry container at Stimson.  The monthly rental rate is $180.00/container/month.  The delivery and pick-up charges are $300.00 each"/>
    <s v="Stimson-4-21st Century classroom"/>
  </r>
  <r>
    <s v="Stimson-21st Century classroom-Move Management"/>
    <n v="4"/>
    <s v="Move Management"/>
    <x v="31"/>
    <x v="0"/>
    <x v="51"/>
    <x v="42"/>
    <x v="76"/>
    <x v="515"/>
    <s v="2024/25"/>
    <m/>
    <x v="405"/>
    <n v="18948.8"/>
    <n v="18948.8"/>
    <m/>
    <m/>
    <m/>
    <n v="0"/>
    <m/>
    <m/>
    <s v="21.0"/>
    <s v="00036.0"/>
    <s v="91001"/>
    <s v="85000"/>
    <n v="5600"/>
    <n v="8021101"/>
    <n v="0"/>
    <s v="Rental of 1 - 40' dry container at Stimson.  The monthly rental rate is $180.00/container/month.  The delivery and pick-up charges are $300.00 each"/>
    <s v="Stimson-4-21st Century classroom"/>
  </r>
  <r>
    <s v="Stimson-21st Century classroom-Move Management"/>
    <n v="4"/>
    <s v="Move Management"/>
    <x v="31"/>
    <x v="0"/>
    <x v="51"/>
    <x v="42"/>
    <x v="76"/>
    <x v="516"/>
    <s v="2024/25"/>
    <s v="25-3635"/>
    <x v="405"/>
    <n v="-18948.8"/>
    <n v="-18948.8"/>
    <m/>
    <m/>
    <m/>
    <n v="0"/>
    <m/>
    <m/>
    <s v="21.0"/>
    <s v="00036.0"/>
    <s v="91001"/>
    <s v="85000"/>
    <n v="5600"/>
    <n v="8021101"/>
    <n v="0"/>
    <s v="Close-out PO. Rental of 1 - 40' dry container at Stimson.  The monthly rental rate is $180.00/container/month.  The delivery and pick-up charges are $300.00 each"/>
    <s v="Stimson-4-21st Century classroom"/>
  </r>
  <r>
    <s v="Baldwin-21st Century classroom-Move Management"/>
    <n v="3"/>
    <s v="Move Management"/>
    <x v="14"/>
    <x v="0"/>
    <x v="51"/>
    <x v="42"/>
    <x v="76"/>
    <x v="502"/>
    <s v="2025/26"/>
    <m/>
    <x v="406"/>
    <n v="10000"/>
    <n v="10000"/>
    <m/>
    <m/>
    <m/>
    <n v="0"/>
    <s v="03-123988"/>
    <m/>
    <s v="21.0"/>
    <s v="00036.0"/>
    <s v="91001"/>
    <s v="85000"/>
    <n v="5600"/>
    <n v="9021101"/>
    <n v="0"/>
    <s v="Rental of 1 - 40' dry container at Baldwin.  The monthly rental rate is $250.00/container/month.  The delivery and pick-up charges are $300.00 each"/>
    <s v="Baldwin-3-21st Century classroom"/>
  </r>
  <r>
    <s v="Baldwin-21st Century classroom-Move Management"/>
    <n v="3"/>
    <s v="Move Management"/>
    <x v="14"/>
    <x v="0"/>
    <x v="51"/>
    <x v="42"/>
    <x v="76"/>
    <x v="503"/>
    <s v="2025/26"/>
    <s v="25-3636"/>
    <x v="406"/>
    <n v="-10000"/>
    <n v="-10000"/>
    <m/>
    <m/>
    <m/>
    <n v="0"/>
    <s v="03-123988"/>
    <m/>
    <s v="21.0"/>
    <s v="00036.0"/>
    <s v="91001"/>
    <s v="85000"/>
    <n v="5600"/>
    <n v="9021101"/>
    <n v="0"/>
    <s v="Rental of 1 - 40' dry container at Baldwin.  The monthly rental rate is $250.00/container/month.  The delivery and pick-up charges are $300.00 each.  Close-out PO"/>
    <s v="Baldwin-3-21st Century classroom"/>
  </r>
  <r>
    <s v="Fairgrove-21st Century classroom-Move Management"/>
    <n v="4"/>
    <s v="Move Management"/>
    <x v="20"/>
    <x v="0"/>
    <x v="51"/>
    <x v="42"/>
    <x v="204"/>
    <x v="511"/>
    <s v="2024/25"/>
    <m/>
    <x v="407"/>
    <n v="0"/>
    <n v="937.13"/>
    <s v="RI126370"/>
    <d v="2025-06-17T00:00:00"/>
    <s v="000000022244456"/>
    <n v="937.13"/>
    <s v="03-124582"/>
    <m/>
    <s v="21.0"/>
    <s v="00036.0"/>
    <s v="91001"/>
    <s v="85000"/>
    <n v="5600"/>
    <n v="9091101"/>
    <n v="9.3713000000000005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192"/>
    <s v="2024/25"/>
    <m/>
    <x v="407"/>
    <n v="0"/>
    <n v="275.63"/>
    <s v="RI126848"/>
    <d v="2025-06-30T00:00:00"/>
    <s v="000000022265809"/>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517"/>
    <s v="2025/26"/>
    <m/>
    <x v="407"/>
    <n v="0"/>
    <n v="275.63"/>
    <s v="RI127298"/>
    <d v="2025-08-01T00:00:00"/>
    <s v="000000022313217"/>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32"/>
    <s v="2025/26"/>
    <m/>
    <x v="407"/>
    <n v="0"/>
    <n v="275.63"/>
    <s v="RI01642"/>
    <d v="2025-08-26T00:00:00"/>
    <s v="000000022343122"/>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164"/>
    <s v="2025/26"/>
    <m/>
    <x v="407"/>
    <n v="0"/>
    <n v="275.63"/>
    <s v="RI02039"/>
    <d v="2025-09-30T00:00:00"/>
    <s v="000000022394060"/>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473"/>
    <s v="2025/26"/>
    <m/>
    <x v="407"/>
    <n v="0"/>
    <n v="275.63"/>
    <s v="RI01251"/>
    <d v="2025-10-24T00:00:00"/>
    <s v="000000022437078"/>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473"/>
    <s v="2025/26"/>
    <m/>
    <x v="407"/>
    <n v="0"/>
    <n v="275.63"/>
    <s v="RI01252"/>
    <d v="2025-10-24T00:00:00"/>
    <s v="000000022437078"/>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473"/>
    <s v="2025/26"/>
    <m/>
    <x v="407"/>
    <n v="0"/>
    <n v="275.63"/>
    <s v="RI02583"/>
    <d v="2025-10-24T00:00:00"/>
    <s v="000000022437078"/>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256"/>
    <s v="2025/26"/>
    <m/>
    <x v="407"/>
    <n v="0"/>
    <n v="275.63"/>
    <s v="RI03139"/>
    <d v="2025-12-11T00:00:00"/>
    <s v="000000022509581"/>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72"/>
    <s v="2025/26"/>
    <m/>
    <x v="407"/>
    <n v="0"/>
    <n v="275.63"/>
    <s v="RI03673"/>
    <d v="2026-05-27T00:00:00"/>
    <s v="000000022767583"/>
    <n v="275.63"/>
    <s v="03-124582"/>
    <m/>
    <s v="21.0"/>
    <s v="00036.0"/>
    <s v="91001"/>
    <s v="85000"/>
    <n v="5600"/>
    <n v="9091101"/>
    <n v="2.7563000000000001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72"/>
    <s v="2025/26"/>
    <m/>
    <x v="407"/>
    <n v="0"/>
    <n v="1874.25"/>
    <s v="RI03822"/>
    <d v="2026-05-27T00:00:00"/>
    <s v="000000022767583"/>
    <n v="1874.25"/>
    <s v="03-124582"/>
    <m/>
    <s v="21.0"/>
    <s v="00036.0"/>
    <s v="91001"/>
    <s v="85000"/>
    <n v="5600"/>
    <n v="9091101"/>
    <n v="0.18742500000000001"/>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72"/>
    <s v="2025/26"/>
    <m/>
    <x v="407"/>
    <n v="0"/>
    <n v="551.25"/>
    <s v="RI04335"/>
    <d v="2026-05-27T00:00:00"/>
    <s v="000000022767583"/>
    <n v="551.25"/>
    <s v="03-124582"/>
    <m/>
    <s v="21.0"/>
    <s v="00036.0"/>
    <s v="91001"/>
    <s v="85000"/>
    <n v="5600"/>
    <n v="9091101"/>
    <n v="5.5125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72"/>
    <s v="2025/26"/>
    <m/>
    <x v="407"/>
    <n v="0"/>
    <n v="551.25"/>
    <s v="RI05499"/>
    <d v="2026-05-27T00:00:00"/>
    <s v="000000022767583"/>
    <n v="551.25"/>
    <s v="03-124582"/>
    <m/>
    <s v="21.0"/>
    <s v="00036.0"/>
    <s v="91001"/>
    <s v="85000"/>
    <n v="5600"/>
    <n v="9091101"/>
    <n v="5.5125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72"/>
    <s v="2025/26"/>
    <m/>
    <x v="407"/>
    <n v="0"/>
    <n v="551.25"/>
    <s v="RI06179"/>
    <d v="2026-05-27T00:00:00"/>
    <s v="000000022767583"/>
    <n v="551.25"/>
    <s v="03-124582"/>
    <m/>
    <s v="21.0"/>
    <s v="00036.0"/>
    <s v="91001"/>
    <s v="85000"/>
    <n v="5600"/>
    <n v="9091101"/>
    <n v="5.5125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104"/>
    <s v="2025/26"/>
    <m/>
    <x v="407"/>
    <n v="0"/>
    <n v="551.25"/>
    <s v="RI06591"/>
    <d v="2026-07-01T00:00:00"/>
    <s v="000000022830801"/>
    <n v="551.25"/>
    <s v="03-124582"/>
    <m/>
    <s v="21.0"/>
    <s v="00036.0"/>
    <s v="91001"/>
    <s v="85000"/>
    <n v="5600"/>
    <n v="9091101"/>
    <n v="5.5125E-2"/>
    <s v="Rental (moving) of container(s) at Fairgrove.  The monthly rental rate is $250.00/container/month.  The delivery and pick-up charges are $300.00 each"/>
    <s v="Fairgrove-4-21st Century classroom"/>
  </r>
  <r>
    <s v="Fairgrove-21st Century classroom-Move Management"/>
    <n v="4"/>
    <s v="Move Management"/>
    <x v="20"/>
    <x v="0"/>
    <x v="51"/>
    <x v="42"/>
    <x v="204"/>
    <x v="79"/>
    <s v="2025/26"/>
    <s v="25-3774"/>
    <x v="407"/>
    <n v="2502.9499999999989"/>
    <n v="2502.9499999999989"/>
    <m/>
    <m/>
    <m/>
    <n v="0"/>
    <s v="03-124582"/>
    <m/>
    <s v="21.0"/>
    <s v="00036.0"/>
    <s v="91001"/>
    <s v="85000"/>
    <n v="5600"/>
    <n v="9091101"/>
    <n v="0"/>
    <s v="Rental (moving) of container(s) at Fairgrove.  The monthly rental rate is $250.00/container/month.  The delivery and pick-up charges are $300.00 each"/>
    <s v="Fairgrove-4-21st Century classroom"/>
  </r>
  <r>
    <s v="Kwis-21st Century classroom-Move Management"/>
    <n v="7"/>
    <s v="Move Management"/>
    <x v="17"/>
    <x v="0"/>
    <x v="51"/>
    <x v="42"/>
    <x v="204"/>
    <x v="156"/>
    <s v="2024/25"/>
    <m/>
    <x v="407"/>
    <n v="0"/>
    <n v="1861.5"/>
    <s v="RI125716"/>
    <d v="2025-05-14T00:00:00"/>
    <s v="000000022186162"/>
    <n v="1861.5"/>
    <s v="03-124564"/>
    <m/>
    <s v="21.0"/>
    <s v="00036.0"/>
    <s v="91001"/>
    <s v="85000"/>
    <n v="5600"/>
    <n v="9161101"/>
    <n v="0.18615000000000001"/>
    <s v="Rental (moving) of containers (s) at Kwis.  The monthly rental rate is $250.00/container/month.  The delivery and pick-up charges are $300.00 each"/>
    <s v="Kwis-7-21st Century classroom"/>
  </r>
  <r>
    <s v="Kwis-21st Century classroom-Move Management"/>
    <n v="7"/>
    <s v="Move Management"/>
    <x v="17"/>
    <x v="0"/>
    <x v="51"/>
    <x v="42"/>
    <x v="204"/>
    <x v="511"/>
    <s v="2024/25"/>
    <m/>
    <x v="407"/>
    <n v="0"/>
    <n v="548.75"/>
    <s v="RI126270"/>
    <d v="2025-06-17T00:00:00"/>
    <s v="000000022244456"/>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192"/>
    <s v="2024/25"/>
    <m/>
    <x v="407"/>
    <n v="0"/>
    <n v="548.75"/>
    <s v="RI126771"/>
    <d v="2025-06-30T00:00:00"/>
    <s v="000000022265809"/>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517"/>
    <s v="2025/26"/>
    <m/>
    <x v="407"/>
    <n v="0"/>
    <n v="548.75"/>
    <s v="RI127218"/>
    <d v="2025-08-01T00:00:00"/>
    <s v="000000022313217"/>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518"/>
    <s v="2025/26"/>
    <m/>
    <x v="407"/>
    <n v="0"/>
    <n v="548.75"/>
    <s v="RI00779"/>
    <d v="2026-04-08T00:00:00"/>
    <s v="000000022685623"/>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518"/>
    <s v="2025/26"/>
    <m/>
    <x v="407"/>
    <n v="0"/>
    <n v="548.75"/>
    <s v="RI01076"/>
    <d v="2026-04-08T00:00:00"/>
    <s v="000000022685623"/>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518"/>
    <s v="2025/26"/>
    <m/>
    <x v="407"/>
    <n v="0"/>
    <n v="548.75"/>
    <s v="RI02505"/>
    <d v="2026-04-08T00:00:00"/>
    <s v="000000022685623"/>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518"/>
    <s v="2025/26"/>
    <m/>
    <x v="407"/>
    <n v="0"/>
    <n v="548.75"/>
    <s v="RI03046"/>
    <d v="2026-04-08T00:00:00"/>
    <s v="000000022685623"/>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518"/>
    <s v="2025/26"/>
    <m/>
    <x v="407"/>
    <n v="0"/>
    <n v="548.75"/>
    <s v="RI03558"/>
    <d v="2026-04-08T00:00:00"/>
    <s v="000000022685623"/>
    <n v="548.75"/>
    <s v="03-124564"/>
    <m/>
    <s v="21.0"/>
    <s v="00036.0"/>
    <s v="91001"/>
    <s v="85000"/>
    <n v="5600"/>
    <n v="9161101"/>
    <n v="5.4875E-2"/>
    <s v="Rental (moving) of containers (s) at Kwis.  The monthly rental rate is $250.00/container/month.  The delivery and pick-up charges are $300.00 each"/>
    <s v="Kwis-7-21st Century classroom"/>
  </r>
  <r>
    <s v="Kwis-21st Century classroom-Move Management"/>
    <n v="7"/>
    <s v="Move Management"/>
    <x v="17"/>
    <x v="0"/>
    <x v="51"/>
    <x v="42"/>
    <x v="204"/>
    <x v="79"/>
    <s v="2025/26"/>
    <s v="25-3774"/>
    <x v="407"/>
    <n v="3748.5"/>
    <n v="3748.5"/>
    <m/>
    <m/>
    <m/>
    <n v="0"/>
    <s v="03-124564"/>
    <m/>
    <s v="21.0"/>
    <s v="00036.0"/>
    <s v="91001"/>
    <s v="85000"/>
    <n v="5600"/>
    <n v="9161101"/>
    <n v="0"/>
    <s v="Rental (moving) of containers (s) at Kwis.  The monthly rental rate is $250.00/container/month.  The delivery and pick-up charges are $300.00 each"/>
    <s v="Kwis-7-21st Century classroom"/>
  </r>
  <r>
    <s v="Lassalette-21st Century classroom-Move Management"/>
    <n v="6"/>
    <s v="Move Management"/>
    <x v="18"/>
    <x v="0"/>
    <x v="51"/>
    <x v="42"/>
    <x v="204"/>
    <x v="255"/>
    <s v="2025/26"/>
    <m/>
    <x v="407"/>
    <n v="0"/>
    <n v="937.13"/>
    <s v="RI01656"/>
    <d v="2025-09-09T00:00:00"/>
    <s v="000000022361763"/>
    <n v="937.13"/>
    <s v="03-124576"/>
    <m/>
    <s v="21.0"/>
    <s v="00036.0"/>
    <s v="91001"/>
    <s v="85000"/>
    <n v="5600"/>
    <n v="9171101"/>
    <n v="9.3713000000000005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164"/>
    <s v="2025/26"/>
    <m/>
    <x v="407"/>
    <n v="0"/>
    <n v="275.63"/>
    <s v="RI02052"/>
    <d v="2025-09-30T00:00:00"/>
    <s v="000000022394060"/>
    <n v="275.63"/>
    <s v="03-124576"/>
    <m/>
    <s v="21.0"/>
    <s v="00036.0"/>
    <s v="91001"/>
    <s v="85000"/>
    <n v="5600"/>
    <n v="9171101"/>
    <n v="2.7563000000000001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473"/>
    <s v="2025/26"/>
    <m/>
    <x v="407"/>
    <n v="0"/>
    <n v="275.63"/>
    <s v="RI02596"/>
    <d v="2025-10-24T00:00:00"/>
    <s v="000000022437078"/>
    <n v="275.63"/>
    <s v="03-124576"/>
    <m/>
    <s v="21.0"/>
    <s v="00036.0"/>
    <s v="91001"/>
    <s v="85000"/>
    <n v="5600"/>
    <n v="9171101"/>
    <n v="2.7563000000000001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256"/>
    <s v="2025/26"/>
    <m/>
    <x v="407"/>
    <n v="0"/>
    <n v="275.63"/>
    <s v="RI03168"/>
    <d v="2025-12-11T00:00:00"/>
    <s v="000000022509581"/>
    <n v="275.63"/>
    <s v="03-124576"/>
    <m/>
    <s v="21.0"/>
    <s v="00036.0"/>
    <s v="91001"/>
    <s v="85000"/>
    <n v="5600"/>
    <n v="9171101"/>
    <n v="2.7563000000000001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72"/>
    <s v="2025/26"/>
    <m/>
    <x v="407"/>
    <n v="0"/>
    <n v="275.63"/>
    <s v="RI06479"/>
    <d v="2026-05-27T00:00:00"/>
    <s v="000000022767583"/>
    <n v="275.63"/>
    <s v="03-124576"/>
    <m/>
    <s v="21.0"/>
    <s v="00036.0"/>
    <s v="91001"/>
    <s v="85000"/>
    <n v="5600"/>
    <n v="9171101"/>
    <n v="2.7563000000000001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72"/>
    <s v="2025/26"/>
    <m/>
    <x v="407"/>
    <n v="0"/>
    <n v="275.63"/>
    <s v="RI03701"/>
    <d v="2026-05-27T00:00:00"/>
    <s v="000000022767583"/>
    <n v="275.63"/>
    <s v="03-124576"/>
    <m/>
    <s v="21.0"/>
    <s v="00036.0"/>
    <s v="91001"/>
    <s v="85000"/>
    <n v="5600"/>
    <n v="9171101"/>
    <n v="2.7563000000000001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72"/>
    <s v="2025/26"/>
    <m/>
    <x v="407"/>
    <n v="0"/>
    <n v="275.63"/>
    <s v="RI04231"/>
    <d v="2026-05-27T00:00:00"/>
    <s v="000000022767583"/>
    <n v="275.63"/>
    <s v="03-124576"/>
    <m/>
    <s v="21.0"/>
    <s v="00036.0"/>
    <s v="91001"/>
    <s v="85000"/>
    <n v="5600"/>
    <n v="9171101"/>
    <n v="2.7563000000000001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72"/>
    <s v="2025/26"/>
    <m/>
    <x v="407"/>
    <n v="0"/>
    <n v="275.63"/>
    <s v="RI05732"/>
    <d v="2026-05-27T00:00:00"/>
    <s v="000000022767583"/>
    <n v="275.63"/>
    <s v="03-124576"/>
    <m/>
    <s v="21.0"/>
    <s v="00036.0"/>
    <s v="91001"/>
    <s v="85000"/>
    <n v="5600"/>
    <n v="9171101"/>
    <n v="2.7563000000000001E-2"/>
    <s v="Rental (moving) of container(s) at Lassalette.  The monthly rental rate is $250.00/container/month.  The delivery and pick-up charges are $300.00 each"/>
    <s v="Lassalette-6-21st Century classroom"/>
  </r>
  <r>
    <s v="Lassalette-21st Century classroom-Move Management"/>
    <n v="6"/>
    <s v="Move Management"/>
    <x v="18"/>
    <x v="0"/>
    <x v="51"/>
    <x v="42"/>
    <x v="204"/>
    <x v="79"/>
    <s v="2025/26"/>
    <s v="25-3774"/>
    <x v="407"/>
    <n v="7133.4599999999991"/>
    <n v="7133.4599999999991"/>
    <m/>
    <m/>
    <m/>
    <n v="0"/>
    <s v="03-124576"/>
    <m/>
    <s v="21.0"/>
    <s v="00036.0"/>
    <s v="91001"/>
    <s v="85000"/>
    <n v="5600"/>
    <n v="9171101"/>
    <n v="0"/>
    <s v="Rental (moving) of container(s) at Lassalette.  The monthly rental rate is $250.00/container/month.  The delivery and pick-up charges are $300.00 each"/>
    <s v="Lassalette-6-21st Century classroom"/>
  </r>
  <r>
    <s v="Los Molinos-21st Century classroom-Move Management"/>
    <n v="4"/>
    <s v="Move Management"/>
    <x v="7"/>
    <x v="0"/>
    <x v="51"/>
    <x v="42"/>
    <x v="204"/>
    <x v="317"/>
    <s v="2024/25"/>
    <m/>
    <x v="407"/>
    <n v="0"/>
    <n v="1600"/>
    <s v="RI122585"/>
    <d v="2024-12-09T00:00:00"/>
    <s v="000000021938011"/>
    <n v="1600"/>
    <s v="03-124134"/>
    <m/>
    <s v="21.0"/>
    <s v="00036.0"/>
    <s v="91001"/>
    <s v="85000"/>
    <n v="5600"/>
    <n v="9201101"/>
    <n v="0.16"/>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317"/>
    <s v="2024/25"/>
    <m/>
    <x v="407"/>
    <n v="0"/>
    <n v="492.76"/>
    <s v="RI122586"/>
    <d v="2024-12-09T00:00:00"/>
    <s v="000000021938011"/>
    <n v="492.76"/>
    <s v="03-124134"/>
    <m/>
    <s v="21.0"/>
    <s v="00036.0"/>
    <s v="91001"/>
    <s v="85000"/>
    <n v="5600"/>
    <n v="9201101"/>
    <n v="4.9276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27"/>
    <s v="2024/25"/>
    <m/>
    <x v="407"/>
    <n v="0"/>
    <n v="492.76"/>
    <s v="RI123361"/>
    <d v="2025-01-16T00:00:00"/>
    <s v="000000021989989"/>
    <n v="492.76"/>
    <s v="03-124134"/>
    <m/>
    <s v="21.0"/>
    <s v="00036.0"/>
    <s v="91001"/>
    <s v="85000"/>
    <n v="5600"/>
    <n v="9201101"/>
    <n v="4.9276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152"/>
    <s v="2024/25"/>
    <m/>
    <x v="407"/>
    <n v="0"/>
    <n v="197.1"/>
    <s v="RI123947"/>
    <d v="2025-01-28T00:00:00"/>
    <s v="000000022007311"/>
    <n v="197.1"/>
    <s v="03-124134"/>
    <m/>
    <s v="21.0"/>
    <s v="00036.0"/>
    <s v="91001"/>
    <s v="85000"/>
    <n v="5600"/>
    <n v="9201101"/>
    <n v="1.9709999999999998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229"/>
    <s v="2024/25"/>
    <m/>
    <x v="407"/>
    <n v="0"/>
    <n v="492.76"/>
    <s v="RI124022"/>
    <d v="2025-02-03T00:00:00"/>
    <s v="000000022016305"/>
    <n v="492.76"/>
    <s v="03-124134"/>
    <m/>
    <s v="21.0"/>
    <s v="00036.0"/>
    <s v="91001"/>
    <s v="85000"/>
    <n v="5600"/>
    <n v="9201101"/>
    <n v="4.9276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509"/>
    <s v="2024/25"/>
    <m/>
    <x v="407"/>
    <n v="0"/>
    <n v="492.76"/>
    <s v="RI124602"/>
    <d v="2025-03-11T00:00:00"/>
    <s v="000000022076459"/>
    <n v="492.76"/>
    <s v="03-124134"/>
    <m/>
    <s v="21.0"/>
    <s v="00036.0"/>
    <s v="91001"/>
    <s v="85000"/>
    <n v="5600"/>
    <n v="9201101"/>
    <n v="4.9276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321"/>
    <s v="2024/25"/>
    <m/>
    <x v="407"/>
    <n v="0"/>
    <n v="492.76"/>
    <s v="RI125173"/>
    <d v="2025-03-28T00:00:00"/>
    <s v="000000022109228"/>
    <n v="492.76"/>
    <s v="03-124134"/>
    <m/>
    <s v="21.0"/>
    <s v="00036.0"/>
    <s v="91001"/>
    <s v="85000"/>
    <n v="5600"/>
    <n v="9201101"/>
    <n v="4.9276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156"/>
    <s v="2024/25"/>
    <m/>
    <x v="407"/>
    <n v="0"/>
    <n v="492.76"/>
    <s v="RI125693"/>
    <d v="2025-05-14T00:00:00"/>
    <s v="000000022186162"/>
    <n v="492.76"/>
    <s v="03-124134"/>
    <m/>
    <s v="21.0"/>
    <s v="00036.0"/>
    <s v="91001"/>
    <s v="85000"/>
    <n v="5600"/>
    <n v="9201101"/>
    <n v="4.9276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156"/>
    <s v="2024/25"/>
    <m/>
    <x v="407"/>
    <n v="0"/>
    <n v="493.88"/>
    <s v="RI126237"/>
    <d v="2025-05-14T00:00:00"/>
    <s v="000000022186162"/>
    <n v="493.88"/>
    <s v="03-124134"/>
    <m/>
    <s v="21.0"/>
    <s v="00036.0"/>
    <s v="91001"/>
    <s v="85000"/>
    <n v="5600"/>
    <n v="9201101"/>
    <n v="4.9388000000000001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192"/>
    <s v="2024/25"/>
    <m/>
    <x v="407"/>
    <n v="0"/>
    <n v="493.88"/>
    <s v="RI126748"/>
    <d v="2025-06-30T00:00:00"/>
    <s v="000000022265809"/>
    <n v="493.88"/>
    <s v="03-124134"/>
    <m/>
    <s v="21.0"/>
    <s v="00036.0"/>
    <s v="91001"/>
    <s v="85000"/>
    <n v="5600"/>
    <n v="9201101"/>
    <n v="4.9388000000000001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517"/>
    <s v="2025/26"/>
    <m/>
    <x v="407"/>
    <n v="0"/>
    <n v="493.88"/>
    <s v="RI127192"/>
    <d v="2025-08-01T00:00:00"/>
    <s v="000000022313217"/>
    <n v="493.88"/>
    <s v="03-124134"/>
    <m/>
    <s v="21.0"/>
    <s v="00036.0"/>
    <s v="91001"/>
    <s v="85000"/>
    <n v="5600"/>
    <n v="9201101"/>
    <n v="4.9388000000000001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368"/>
    <s v="2025/26"/>
    <m/>
    <x v="407"/>
    <n v="0"/>
    <n v="493.88"/>
    <s v="RI01933"/>
    <d v="2025-09-29T00:00:00"/>
    <s v="000000022391732"/>
    <n v="493.88"/>
    <s v="03-124134"/>
    <m/>
    <s v="21.0"/>
    <s v="00036.0"/>
    <s v="91001"/>
    <s v="85000"/>
    <n v="5600"/>
    <n v="9201101"/>
    <n v="4.9388000000000001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473"/>
    <s v="2025/26"/>
    <m/>
    <x v="407"/>
    <n v="0"/>
    <n v="493.88"/>
    <s v="RI00761"/>
    <d v="2025-10-24T00:00:00"/>
    <s v="000000022437078"/>
    <n v="493.88"/>
    <s v="03-124134"/>
    <m/>
    <s v="21.0"/>
    <s v="00036.0"/>
    <s v="91001"/>
    <s v="85000"/>
    <n v="5600"/>
    <n v="9201101"/>
    <n v="4.9388000000000001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473"/>
    <s v="2025/26"/>
    <m/>
    <x v="407"/>
    <n v="0"/>
    <n v="493.88"/>
    <s v="RI01059"/>
    <d v="2025-10-24T00:00:00"/>
    <s v="000000022437078"/>
    <n v="493.88"/>
    <s v="03-124134"/>
    <m/>
    <s v="21.0"/>
    <s v="00036.0"/>
    <s v="91001"/>
    <s v="85000"/>
    <n v="5600"/>
    <n v="9201101"/>
    <n v="4.9388000000000001E-2"/>
    <s v="Rental (moving) of container(s) at Los Molinos.  The monthly rental rate is $250.00/container/month.  The delivery and pick-up charges are $300.00 each"/>
    <s v="Los Molinos-4-21st Century classroom"/>
  </r>
  <r>
    <s v="Los Molinos-21st Century classroom-Move Management"/>
    <n v="4"/>
    <s v="Move Management"/>
    <x v="7"/>
    <x v="0"/>
    <x v="51"/>
    <x v="42"/>
    <x v="204"/>
    <x v="79"/>
    <s v="2025/26"/>
    <s v="25-3774"/>
    <x v="407"/>
    <n v="2283.0599999999986"/>
    <n v="2283.0599999999986"/>
    <m/>
    <m/>
    <m/>
    <n v="0"/>
    <s v="03-124134"/>
    <m/>
    <s v="21.0"/>
    <s v="00036.0"/>
    <s v="91001"/>
    <s v="85000"/>
    <n v="5600"/>
    <n v="9201101"/>
    <n v="0"/>
    <s v="Rental (moving) of container(s) at Los Molinos.  The monthly rental rate is $250.00/container/month.  The delivery and pick-up charges are $300.00 each"/>
    <s v="Los Molinos-4-21st Century classroom"/>
  </r>
  <r>
    <s v="Sierra Vista-21st Century classroom-Move Management"/>
    <n v="8"/>
    <s v="Move Management"/>
    <x v="13"/>
    <x v="0"/>
    <x v="51"/>
    <x v="42"/>
    <x v="205"/>
    <x v="511"/>
    <s v="2024/25"/>
    <m/>
    <x v="408"/>
    <n v="0"/>
    <n v="937.13"/>
    <s v="RI126371"/>
    <d v="2025-06-17T00:00:00"/>
    <s v="000000022244456"/>
    <n v="937.13"/>
    <s v="03-124623"/>
    <m/>
    <s v="21.0"/>
    <s v="00036.0"/>
    <s v="91001"/>
    <s v="85000"/>
    <n v="5600"/>
    <n v="9281101"/>
    <n v="9.3713000000000005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192"/>
    <s v="2024/25"/>
    <m/>
    <x v="408"/>
    <n v="0"/>
    <n v="275.63"/>
    <s v="RI126847"/>
    <d v="2025-06-30T00:00:00"/>
    <s v="000000022265809"/>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517"/>
    <s v="2025/26"/>
    <m/>
    <x v="408"/>
    <n v="0"/>
    <n v="275.63"/>
    <s v="RI127297"/>
    <d v="2025-08-01T00:00:00"/>
    <s v="000000022313217"/>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32"/>
    <s v="2025/26"/>
    <m/>
    <x v="408"/>
    <n v="0"/>
    <n v="275.63"/>
    <s v="R101641"/>
    <d v="2025-08-26T00:00:00"/>
    <s v="000000022343122"/>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164"/>
    <s v="2025/26"/>
    <m/>
    <x v="408"/>
    <n v="0"/>
    <n v="275.63"/>
    <s v="R102038"/>
    <d v="2025-09-30T00:00:00"/>
    <s v="000000022394060"/>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473"/>
    <s v="2025/26"/>
    <m/>
    <x v="408"/>
    <n v="0"/>
    <n v="275.63"/>
    <s v="RI01248"/>
    <d v="2025-10-24T00:00:00"/>
    <s v="000000022437078"/>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473"/>
    <s v="2025/26"/>
    <m/>
    <x v="408"/>
    <n v="0"/>
    <n v="275.63"/>
    <s v="RI01249"/>
    <d v="2025-10-24T00:00:00"/>
    <s v="000000022437078"/>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473"/>
    <s v="2025/26"/>
    <m/>
    <x v="408"/>
    <n v="0"/>
    <n v="275.63"/>
    <s v="RI02582"/>
    <d v="2025-10-24T00:00:00"/>
    <s v="000000022437078"/>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256"/>
    <s v="2025/26"/>
    <m/>
    <x v="408"/>
    <n v="0"/>
    <n v="275.63"/>
    <s v="RI03138"/>
    <d v="2025-12-11T00:00:00"/>
    <s v="000000022509581"/>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72"/>
    <s v="2025/26"/>
    <m/>
    <x v="408"/>
    <n v="0"/>
    <n v="275.63"/>
    <s v="RI03672"/>
    <d v="2026-05-27T00:00:00"/>
    <s v="000000022767583"/>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72"/>
    <s v="2025/26"/>
    <m/>
    <x v="408"/>
    <n v="0"/>
    <n v="275.63"/>
    <s v="RI04207"/>
    <d v="2026-05-27T00:00:00"/>
    <s v="000000022767583"/>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72"/>
    <s v="2025/26"/>
    <m/>
    <x v="408"/>
    <n v="0"/>
    <n v="275.63"/>
    <s v="RI05730"/>
    <d v="2026-05-27T00:00:00"/>
    <s v="000000022767583"/>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72"/>
    <s v="2025/26"/>
    <m/>
    <x v="408"/>
    <n v="0"/>
    <n v="275.63"/>
    <s v="RI06465"/>
    <d v="2026-05-27T00:00:00"/>
    <s v="000000022767583"/>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104"/>
    <s v="2025/26"/>
    <m/>
    <x v="408"/>
    <n v="0"/>
    <n v="275.63"/>
    <s v="RI06851"/>
    <d v="2026-07-01T00:00:00"/>
    <s v="000000022830801"/>
    <n v="275.63"/>
    <s v="03-124623"/>
    <m/>
    <s v="21.0"/>
    <s v="00036.0"/>
    <s v="91001"/>
    <s v="85000"/>
    <n v="5600"/>
    <n v="9281101"/>
    <n v="2.7563000000000001E-2"/>
    <s v="Rental (moving) of container(s) at Sierra Vista.  The monthly rental rate is $250.00/container/month.  The delivery and pick-up charges are $300.00 each"/>
    <s v="Sierra Vista-8-21st Century classroom"/>
  </r>
  <r>
    <s v="Sierra Vista-21st Century classroom-Move Management"/>
    <n v="8"/>
    <s v="Move Management"/>
    <x v="13"/>
    <x v="0"/>
    <x v="51"/>
    <x v="42"/>
    <x v="205"/>
    <x v="79"/>
    <s v="2025/26"/>
    <s v="25-7004"/>
    <x v="408"/>
    <n v="5479.6799999999994"/>
    <n v="5479.6799999999994"/>
    <m/>
    <m/>
    <m/>
    <n v="0"/>
    <s v="03-124623"/>
    <m/>
    <s v="21.0"/>
    <s v="00036.0"/>
    <s v="91001"/>
    <s v="85000"/>
    <n v="5600"/>
    <n v="9281101"/>
    <n v="0"/>
    <s v="Rental (moving) of container(s) at Sierra Vista.  The monthly rental rate is $250.00/container/month.  The delivery and pick-up charges are $300.00 each"/>
    <s v="Sierra Vista-8-21st Century classroom"/>
  </r>
  <r>
    <s v="Grazide-21st Century classroom-Move Management"/>
    <n v="3"/>
    <s v="Move Management"/>
    <x v="16"/>
    <x v="0"/>
    <x v="51"/>
    <x v="42"/>
    <x v="205"/>
    <x v="511"/>
    <s v="2024/25"/>
    <m/>
    <x v="409"/>
    <n v="0"/>
    <n v="930.76"/>
    <s v="RI122671"/>
    <d v="2025-06-17T00:00:00"/>
    <s v="000000022244456"/>
    <n v="930.76"/>
    <s v="03-124133"/>
    <m/>
    <s v="21.0"/>
    <s v="00036.0"/>
    <s v="91001"/>
    <s v="85000"/>
    <n v="5600"/>
    <n v="9131101"/>
    <n v="9.3076000000000006E-2"/>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511"/>
    <s v="2024/25"/>
    <m/>
    <x v="409"/>
    <n v="0"/>
    <n v="197.55"/>
    <s v="RI126335"/>
    <d v="2025-06-17T00:00:00"/>
    <s v="000000022244456"/>
    <n v="197.55"/>
    <s v="03-124133"/>
    <m/>
    <s v="21.0"/>
    <s v="00036.0"/>
    <s v="91001"/>
    <s v="85000"/>
    <n v="5600"/>
    <n v="9131101"/>
    <n v="1.9755000000000002E-2"/>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519"/>
    <s v="2024/25"/>
    <m/>
    <x v="409"/>
    <n v="0"/>
    <n v="197.55"/>
    <s v="RI126812"/>
    <d v="2025-06-27T00:00:00"/>
    <s v="000000022263750"/>
    <n v="197.55"/>
    <s v="03-124133"/>
    <m/>
    <s v="21.0"/>
    <s v="00036.0"/>
    <s v="91001"/>
    <s v="85000"/>
    <n v="5600"/>
    <n v="9131101"/>
    <n v="1.9755000000000002E-2"/>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192"/>
    <s v="2024/25"/>
    <m/>
    <x v="409"/>
    <n v="0"/>
    <n v="274.38"/>
    <s v="RI126717"/>
    <d v="2025-06-30T00:00:00"/>
    <s v="000000022265809"/>
    <n v="274.38"/>
    <s v="03-124133"/>
    <m/>
    <s v="21.0"/>
    <s v="00036.0"/>
    <s v="91001"/>
    <s v="85000"/>
    <n v="5600"/>
    <n v="9131101"/>
    <n v="2.7438000000000001E-2"/>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4/25"/>
    <m/>
    <x v="409"/>
    <n v="0"/>
    <n v="274.38"/>
    <s v="RI127144"/>
    <d v="2025-07-22T00:00:00"/>
    <s v="000000022302141"/>
    <n v="274.38"/>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127263"/>
    <d v="2025-08-01T00:00:00"/>
    <s v="000000022313217"/>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2012"/>
    <d v="2025-09-30T00:00:00"/>
    <s v="000000022394060"/>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274.38"/>
    <s v="RI00732"/>
    <d v="2025-10-24T00:00:00"/>
    <s v="000000022437078"/>
    <n v="274.38"/>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0811"/>
    <d v="2025-10-24T00:00:00"/>
    <s v="000000022437078"/>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1103"/>
    <d v="2025-10-24T00:00:00"/>
    <s v="000000022437078"/>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2555"/>
    <d v="2025-10-24T00:00:00"/>
    <s v="000000022437078"/>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3101"/>
    <d v="2025-12-11T00:00:00"/>
    <s v="000000022509581"/>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274.38"/>
    <s v="RI03480"/>
    <d v="2026-06-04T00:00:00"/>
    <s v="000000022783407"/>
    <n v="274.38"/>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274.38"/>
    <s v="RI04060"/>
    <d v="2026-06-04T00:00:00"/>
    <s v="000000022783407"/>
    <n v="274.38"/>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3628"/>
    <d v="2026-06-04T00:00:00"/>
    <s v="000000022783407"/>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4175"/>
    <d v="2026-06-04T00:00:00"/>
    <s v="000000022783407"/>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197.55"/>
    <s v="RI06421"/>
    <d v="2026-06-04T00:00:00"/>
    <s v="000000022783407"/>
    <n v="197.55"/>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274.38"/>
    <s v="RI05640"/>
    <d v="2026-06-04T00:00:00"/>
    <s v="000000022783407"/>
    <n v="274.38"/>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m/>
    <x v="409"/>
    <n v="0"/>
    <n v="274.38"/>
    <s v="RI06286"/>
    <d v="2026-06-04T00:00:00"/>
    <s v="000000022783407"/>
    <n v="274.38"/>
    <s v="03-124133"/>
    <m/>
    <s v="21.0"/>
    <s v="00036.0"/>
    <s v="91001"/>
    <s v="85000"/>
    <n v="5600"/>
    <n v="9131101"/>
    <n v="0"/>
    <s v="Rental (moving) of container(s) at Grazide .  The monthly rental rate is $250.00/container/month.  The delivery and pick-up charges are $300.00 each"/>
    <s v="Grazide-3-21st Century classroom"/>
  </r>
  <r>
    <s v="Grazide-21st Century classroom-Move Management"/>
    <n v="3"/>
    <s v="Move Management"/>
    <x v="16"/>
    <x v="0"/>
    <x v="51"/>
    <x v="42"/>
    <x v="205"/>
    <x v="79"/>
    <s v="2025/26"/>
    <s v="25-7005"/>
    <x v="409"/>
    <n v="4975.5299999999979"/>
    <n v="4975.5299999999979"/>
    <m/>
    <m/>
    <m/>
    <n v="0"/>
    <s v="03-124133"/>
    <m/>
    <s v="21.0"/>
    <s v="00036.0"/>
    <s v="91001"/>
    <s v="85000"/>
    <n v="5600"/>
    <n v="9131101"/>
    <n v="0"/>
    <s v="Rental (moving) of container(s) at Grazide .  The monthly rental rate is $250.00/container/month.  The delivery and pick-up charges are $300.00 each"/>
    <s v="Grazide-3-21st Century classroom"/>
  </r>
  <r>
    <s v="Palm-21st Century classroom-Move Management"/>
    <n v="6"/>
    <s v="Move Management"/>
    <x v="21"/>
    <x v="0"/>
    <x v="51"/>
    <x v="42"/>
    <x v="205"/>
    <x v="192"/>
    <s v="2024/25"/>
    <m/>
    <x v="410"/>
    <n v="0"/>
    <n v="1865.75"/>
    <s v="RI126751"/>
    <d v="2025-06-30T00:00:00"/>
    <s v="000000022265809"/>
    <n v="1865.75"/>
    <s v="03-124706"/>
    <m/>
    <s v="21.0"/>
    <s v="00036.0"/>
    <s v="91001"/>
    <s v="85000"/>
    <n v="5600"/>
    <n v="9261101"/>
    <n v="0.18657499999999999"/>
    <s v="Rental (moving) of container(s) at Palm .  The monthly rental rate is $250.00/container/month.  The delivery and pick-up charges are $600.00 each"/>
    <s v="Palm-6-21st Century classroom"/>
  </r>
  <r>
    <s v="Palm-21st Century classroom-Move Management"/>
    <n v="6"/>
    <s v="Move Management"/>
    <x v="21"/>
    <x v="0"/>
    <x v="51"/>
    <x v="42"/>
    <x v="205"/>
    <x v="517"/>
    <s v="2025/26"/>
    <m/>
    <x v="410"/>
    <n v="0"/>
    <n v="548.75"/>
    <s v="RI127211"/>
    <d v="2025-08-01T00:00:00"/>
    <s v="000000022313217"/>
    <n v="548.75"/>
    <s v="03-124706"/>
    <m/>
    <s v="21.0"/>
    <s v="00036.0"/>
    <s v="91001"/>
    <s v="85000"/>
    <n v="5600"/>
    <n v="9261101"/>
    <n v="5.4875E-2"/>
    <s v="Rental (moving) of container(s) at Palm .  The monthly rental rate is $250.00/container/month.  The delivery and pick-up charges are $600.00 each"/>
    <s v="Palm-6-21st Century classroom"/>
  </r>
  <r>
    <s v="Palm-21st Century classroom-Move Management"/>
    <n v="6"/>
    <s v="Move Management"/>
    <x v="21"/>
    <x v="0"/>
    <x v="51"/>
    <x v="42"/>
    <x v="205"/>
    <x v="518"/>
    <s v="2025/26"/>
    <m/>
    <x v="410"/>
    <n v="0"/>
    <n v="1865.76"/>
    <s v="RI01202"/>
    <d v="2026-04-08T00:00:00"/>
    <s v="000000022685623"/>
    <n v="1865.76"/>
    <s v="03-124706"/>
    <m/>
    <s v="21.0"/>
    <s v="00036.0"/>
    <s v="91001"/>
    <s v="85000"/>
    <n v="5600"/>
    <n v="9261101"/>
    <n v="0.18657599999999999"/>
    <s v="Rental (moving) of container(s) at Palm .  The monthly rental rate is $250.00/container/month.  The delivery and pick-up charges are $600.00 each"/>
    <s v="Palm-6-21st Century classroom"/>
  </r>
  <r>
    <s v="Palm-21st Century classroom-Move Management"/>
    <n v="6"/>
    <s v="Move Management"/>
    <x v="21"/>
    <x v="0"/>
    <x v="51"/>
    <x v="42"/>
    <x v="205"/>
    <x v="518"/>
    <s v="2025/26"/>
    <m/>
    <x v="410"/>
    <n v="0"/>
    <n v="548.76"/>
    <s v="RI01203"/>
    <d v="2026-04-08T00:00:00"/>
    <s v="000000022685623"/>
    <n v="548.76"/>
    <s v="03-124706"/>
    <m/>
    <s v="21.0"/>
    <s v="00036.0"/>
    <s v="91001"/>
    <s v="85000"/>
    <n v="5600"/>
    <n v="9261101"/>
    <n v="5.4876000000000001E-2"/>
    <s v="Rental (moving) of container(s) at Palm .  The monthly rental rate is $250.00/container/month.  The delivery and pick-up charges are $600.00 each"/>
    <s v="Palm-6-21st Century classroom"/>
  </r>
  <r>
    <s v="Palm-21st Century classroom-Move Management"/>
    <n v="6"/>
    <s v="Move Management"/>
    <x v="21"/>
    <x v="0"/>
    <x v="51"/>
    <x v="42"/>
    <x v="205"/>
    <x v="518"/>
    <s v="2025/26"/>
    <m/>
    <x v="410"/>
    <n v="0"/>
    <n v="548.76"/>
    <s v="RI02953"/>
    <d v="2026-04-08T00:00:00"/>
    <s v="000000022685623"/>
    <n v="548.76"/>
    <s v="03-124706"/>
    <m/>
    <s v="21.0"/>
    <s v="00036.0"/>
    <s v="91001"/>
    <s v="85000"/>
    <n v="5600"/>
    <n v="9261101"/>
    <n v="5.4876000000000001E-2"/>
    <s v="Rental (moving) of container(s) at Palm .  The monthly rental rate is $250.00/container/month.  The delivery and pick-up charges are $600.00 each"/>
    <s v="Palm-6-21st Century classroom"/>
  </r>
  <r>
    <s v="Palm-21st Century classroom-Move Management"/>
    <n v="6"/>
    <s v="Move Management"/>
    <x v="21"/>
    <x v="0"/>
    <x v="51"/>
    <x v="42"/>
    <x v="205"/>
    <x v="518"/>
    <s v="2025/26"/>
    <m/>
    <x v="410"/>
    <n v="0"/>
    <n v="548.76"/>
    <s v="RI03543"/>
    <d v="2026-04-08T00:00:00"/>
    <s v="000000022685623"/>
    <n v="548.76"/>
    <s v="03-124706"/>
    <m/>
    <s v="21.0"/>
    <s v="00036.0"/>
    <s v="91001"/>
    <s v="85000"/>
    <n v="5600"/>
    <n v="9261101"/>
    <n v="5.4876000000000001E-2"/>
    <s v="Rental (moving) of container(s) at Palm .  The monthly rental rate is $250.00/container/month.  The delivery and pick-up charges are $600.00 each"/>
    <s v="Palm-6-21st Century classroom"/>
  </r>
  <r>
    <s v="Palm-21st Century classroom-Move Management"/>
    <n v="6"/>
    <s v="Move Management"/>
    <x v="21"/>
    <x v="0"/>
    <x v="51"/>
    <x v="42"/>
    <x v="205"/>
    <x v="257"/>
    <s v="2025/26"/>
    <m/>
    <x v="410"/>
    <n v="0"/>
    <n v="548.75"/>
    <s v="RI05363"/>
    <d v="2026-04-20T00:00:00"/>
    <s v="000000022704549"/>
    <n v="548.75"/>
    <s v="03-124706"/>
    <m/>
    <s v="21.0"/>
    <s v="00036.0"/>
    <s v="91001"/>
    <s v="85000"/>
    <n v="5600"/>
    <n v="9261101"/>
    <n v="5.4875E-2"/>
    <s v="Rental (moving) of container(s) at Palm .  The monthly rental rate is $250.00/container/month.  The delivery and pick-up charges are $600.00 each"/>
    <s v="Palm-6-21st Century classroom"/>
  </r>
  <r>
    <s v="Palm-21st Century classroom-Move Management"/>
    <n v="6"/>
    <s v="Move Management"/>
    <x v="21"/>
    <x v="0"/>
    <x v="51"/>
    <x v="42"/>
    <x v="205"/>
    <x v="72"/>
    <s v="2025/26"/>
    <m/>
    <x v="410"/>
    <n v="0"/>
    <n v="548.76"/>
    <s v="RI04106"/>
    <d v="2026-05-27T00:00:00"/>
    <s v="000000022767583"/>
    <n v="548.76"/>
    <s v="03-124706"/>
    <m/>
    <s v="21.0"/>
    <s v="00036.0"/>
    <s v="91001"/>
    <s v="85000"/>
    <n v="5600"/>
    <n v="9261101"/>
    <n v="5.4876000000000001E-2"/>
    <s v="Rental (moving) of container(s) at Palm .  The monthly rental rate is $250.00/container/month.  The delivery and pick-up charges are $600.00 each"/>
    <s v="Palm-6-21st Century classroom"/>
  </r>
  <r>
    <s v="Palm-21st Century classroom-Move Management"/>
    <n v="6"/>
    <s v="Move Management"/>
    <x v="21"/>
    <x v="0"/>
    <x v="51"/>
    <x v="42"/>
    <x v="205"/>
    <x v="72"/>
    <s v="2025/26"/>
    <m/>
    <x v="410"/>
    <n v="0"/>
    <n v="548.75"/>
    <s v="RI05674"/>
    <d v="2026-05-27T00:00:00"/>
    <s v="000000022767583"/>
    <n v="548.75"/>
    <s v="03-124706"/>
    <m/>
    <s v="21.0"/>
    <s v="00036.0"/>
    <s v="91001"/>
    <s v="85000"/>
    <n v="5600"/>
    <n v="9261101"/>
    <n v="5.4875E-2"/>
    <s v="Rental (moving) of container(s) at Palm .  The monthly rental rate is $250.00/container/month.  The delivery and pick-up charges are $600.00 each"/>
    <s v="Palm-6-21st Century classroom"/>
  </r>
  <r>
    <s v="Palm-21st Century classroom-Move Management"/>
    <n v="6"/>
    <s v="Move Management"/>
    <x v="21"/>
    <x v="0"/>
    <x v="51"/>
    <x v="42"/>
    <x v="205"/>
    <x v="72"/>
    <s v="2025/26"/>
    <m/>
    <x v="410"/>
    <n v="0"/>
    <n v="548.75"/>
    <s v="RI06336"/>
    <d v="2026-05-27T00:00:00"/>
    <s v="000000022767583"/>
    <n v="548.75"/>
    <s v="03-124706"/>
    <m/>
    <s v="21.0"/>
    <s v="00036.0"/>
    <s v="91001"/>
    <s v="85000"/>
    <n v="5600"/>
    <n v="9261101"/>
    <n v="5.4875E-2"/>
    <s v="Rental (moving) of container(s) at Palm .  The monthly rental rate is $250.00/container/month.  The delivery and pick-up charges are $600.00 each"/>
    <s v="Palm-6-21st Century classroom"/>
  </r>
  <r>
    <s v="Palm-21st Century classroom-Move Management"/>
    <n v="6"/>
    <s v="Move Management"/>
    <x v="21"/>
    <x v="0"/>
    <x v="51"/>
    <x v="42"/>
    <x v="205"/>
    <x v="104"/>
    <s v="2025/26"/>
    <m/>
    <x v="410"/>
    <n v="0"/>
    <n v="548.75"/>
    <s v="RI06753"/>
    <d v="2026-07-01T00:00:00"/>
    <s v="000000022830801"/>
    <n v="548.75"/>
    <s v="03-124706"/>
    <m/>
    <s v="21.0"/>
    <s v="00036.0"/>
    <s v="91001"/>
    <s v="85000"/>
    <n v="5600"/>
    <n v="9261101"/>
    <n v="5.4875E-2"/>
    <s v="Rental (moving) of container(s) at Palm .  The monthly rental rate is $250.00/container/month.  The delivery and pick-up charges are $600.00 each"/>
    <s v="Palm-6-21st Century classroom"/>
  </r>
  <r>
    <s v="Palm-21st Century classroom-Move Management"/>
    <n v="6"/>
    <s v="Move Management"/>
    <x v="21"/>
    <x v="0"/>
    <x v="51"/>
    <x v="42"/>
    <x v="205"/>
    <x v="79"/>
    <s v="2025/26"/>
    <s v="25-7006"/>
    <x v="410"/>
    <n v="1329.6999999999989"/>
    <n v="1329.6999999999989"/>
    <m/>
    <m/>
    <m/>
    <n v="0"/>
    <s v="03-124706"/>
    <m/>
    <s v="21.0"/>
    <s v="00036.0"/>
    <s v="91001"/>
    <s v="85000"/>
    <n v="5600"/>
    <n v="9261101"/>
    <n v="0"/>
    <s v="Rental (moving) of container(s) at Palm .  The monthly rental rate is $250.00/container/month.  The delivery and pick-up charges are $600.00 each"/>
    <s v="Palm-6-21st Century classroom"/>
  </r>
  <r>
    <s v="Sparks ES-21st Century classroom-Move Management"/>
    <n v="7"/>
    <s v="Move Management"/>
    <x v="24"/>
    <x v="0"/>
    <x v="52"/>
    <x v="42"/>
    <x v="206"/>
    <x v="83"/>
    <s v="2025/26"/>
    <m/>
    <x v="411"/>
    <n v="125"/>
    <n v="125"/>
    <m/>
    <m/>
    <m/>
    <n v="0"/>
    <s v="03-124783"/>
    <m/>
    <s v="21.0"/>
    <s v="00036.0"/>
    <s v="91001"/>
    <s v="85000"/>
    <n v="5600"/>
    <n v="9291101"/>
    <n v="0"/>
    <s v="Relocate container within Sparks ES property"/>
    <s v="Sparks ES-7-21st Century classroom"/>
  </r>
  <r>
    <s v="Sparks ES-21st Century classroom-Move Management"/>
    <n v="7"/>
    <s v="Move Management"/>
    <x v="24"/>
    <x v="0"/>
    <x v="52"/>
    <x v="42"/>
    <x v="206"/>
    <x v="84"/>
    <s v="2025/26"/>
    <s v="26-622"/>
    <x v="411"/>
    <n v="-125"/>
    <n v="-125"/>
    <m/>
    <m/>
    <m/>
    <n v="0"/>
    <s v="03-124783"/>
    <m/>
    <s v="21.0"/>
    <s v="00036.0"/>
    <s v="91001"/>
    <s v="85000"/>
    <n v="5600"/>
    <n v="9291101"/>
    <n v="0"/>
    <s v="Relocate container within Sparks ES property.  Close-out PO"/>
    <s v="Sparks ES-7-21st Century classroom"/>
  </r>
  <r>
    <s v="Wing Lane-21st Century classroom-Move Management"/>
    <n v="9"/>
    <s v="Move Management"/>
    <x v="22"/>
    <x v="0"/>
    <x v="51"/>
    <x v="42"/>
    <x v="205"/>
    <x v="517"/>
    <s v="2025/26"/>
    <m/>
    <x v="412"/>
    <n v="0"/>
    <n v="551.25"/>
    <s v="RI127458"/>
    <d v="2025-08-01T00:00:00"/>
    <s v="000000022313217"/>
    <n v="551.25"/>
    <s v="03-124792"/>
    <m/>
    <s v="21.0"/>
    <s v="00036.0"/>
    <s v="91001"/>
    <s v="85000"/>
    <n v="5600"/>
    <n v="9371101"/>
    <n v="5.512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255"/>
    <s v="2025/26"/>
    <m/>
    <x v="412"/>
    <n v="0"/>
    <n v="548.75"/>
    <s v="RI01766"/>
    <d v="2025-09-09T00:00:00"/>
    <s v="000000022361763"/>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473"/>
    <s v="2025/26"/>
    <m/>
    <x v="412"/>
    <n v="0"/>
    <n v="1865.75"/>
    <s v="RI01295"/>
    <d v="2025-10-24T00:00:00"/>
    <s v="000000022437078"/>
    <n v="1865.75"/>
    <s v="03-124792"/>
    <m/>
    <s v="21.0"/>
    <s v="00036.0"/>
    <s v="91001"/>
    <s v="85000"/>
    <n v="5600"/>
    <n v="9371101"/>
    <n v="0.18657499999999999"/>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262"/>
    <s v="2025/26"/>
    <m/>
    <x v="412"/>
    <n v="0"/>
    <n v="548.75"/>
    <s v="RI02754"/>
    <d v="2025-11-12T00:00:00"/>
    <s v="000000022464596"/>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72"/>
    <s v="2025/26"/>
    <m/>
    <x v="412"/>
    <n v="0"/>
    <n v="548.75"/>
    <s v="RI03338"/>
    <d v="2026-05-27T00:00:00"/>
    <s v="000000022767583"/>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72"/>
    <s v="2025/26"/>
    <m/>
    <x v="412"/>
    <n v="0"/>
    <n v="548.75"/>
    <s v="RI03871"/>
    <d v="2026-05-27T00:00:00"/>
    <s v="000000022767583"/>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72"/>
    <s v="2025/26"/>
    <m/>
    <x v="412"/>
    <n v="0"/>
    <n v="548.75"/>
    <s v="RI04350"/>
    <d v="2026-05-27T00:00:00"/>
    <s v="000000022767583"/>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72"/>
    <s v="2025/26"/>
    <m/>
    <x v="412"/>
    <n v="0"/>
    <n v="548.75"/>
    <s v="RI05522"/>
    <d v="2026-05-27T00:00:00"/>
    <s v="000000022767583"/>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72"/>
    <s v="2025/26"/>
    <m/>
    <x v="412"/>
    <n v="0"/>
    <n v="548.75"/>
    <s v="RI06191"/>
    <d v="2026-05-27T00:00:00"/>
    <s v="000000022767583"/>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104"/>
    <s v="2025/26"/>
    <m/>
    <x v="412"/>
    <n v="0"/>
    <n v="548.75"/>
    <s v="RI06603"/>
    <d v="2026-07-01T00:00:00"/>
    <s v="000000022830801"/>
    <n v="548.75"/>
    <s v="03-124792"/>
    <m/>
    <s v="21.0"/>
    <s v="00036.0"/>
    <s v="91001"/>
    <s v="85000"/>
    <n v="5600"/>
    <n v="9371101"/>
    <n v="5.4875E-2"/>
    <s v="Rental (moving) of container(s) at Wing Lane.  The monthly rental rate is $250.00/container/month.  The delivery and pick-up charges are $600.00 each"/>
    <s v="Wing Lane-9-21st Century classroom"/>
  </r>
  <r>
    <s v="Wing Lane-21st Century classroom-Move Management"/>
    <n v="9"/>
    <s v="Move Management"/>
    <x v="22"/>
    <x v="0"/>
    <x v="51"/>
    <x v="42"/>
    <x v="205"/>
    <x v="79"/>
    <s v="2025/26"/>
    <s v="25-7020"/>
    <x v="412"/>
    <n v="3193"/>
    <n v="3193"/>
    <m/>
    <m/>
    <m/>
    <n v="0"/>
    <s v="03-124792"/>
    <m/>
    <s v="21.0"/>
    <s v="00036.0"/>
    <s v="91001"/>
    <s v="85000"/>
    <n v="5600"/>
    <n v="9371101"/>
    <n v="0"/>
    <s v="Rental (moving) of container(s) at Wing Lane.  The monthly rental rate is $250.00/container/month.  The delivery and pick-up charges are $600.00 each"/>
    <s v="Wing Lane-9-21st Century classroom"/>
  </r>
  <r>
    <s v="Los Robles-21st Century classroom-Move Management"/>
    <n v="9"/>
    <s v="Move Management"/>
    <x v="29"/>
    <x v="0"/>
    <x v="51"/>
    <x v="42"/>
    <x v="205"/>
    <x v="192"/>
    <s v="2024/25"/>
    <m/>
    <x v="413"/>
    <n v="0"/>
    <n v="1865.75"/>
    <s v="RI126750"/>
    <d v="2025-06-30T00:00:00"/>
    <s v="000000022265809"/>
    <n v="1865.75"/>
    <m/>
    <m/>
    <s v="21.0"/>
    <s v="00036.0"/>
    <s v="91001"/>
    <s v="85000"/>
    <n v="5600"/>
    <n v="9211101"/>
    <n v="0.18657499999999999"/>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517"/>
    <s v="2025/26"/>
    <m/>
    <x v="413"/>
    <n v="0"/>
    <n v="548.75"/>
    <s v="RI127210"/>
    <d v="2025-08-01T00:00:00"/>
    <s v="000000022313217"/>
    <n v="548.75"/>
    <m/>
    <m/>
    <s v="21.0"/>
    <s v="00036.0"/>
    <s v="91001"/>
    <s v="85000"/>
    <n v="5600"/>
    <n v="9211101"/>
    <n v="5.4875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368"/>
    <s v="2025/26"/>
    <m/>
    <x v="413"/>
    <n v="0"/>
    <n v="548.76"/>
    <s v="RI01944"/>
    <d v="2025-09-29T00:00:00"/>
    <s v="000000022391732"/>
    <n v="548.76"/>
    <m/>
    <m/>
    <s v="21.0"/>
    <s v="00036.0"/>
    <s v="91001"/>
    <s v="85000"/>
    <n v="5600"/>
    <n v="9211101"/>
    <n v="5.4876000000000001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438"/>
    <s v="2025/26"/>
    <m/>
    <x v="413"/>
    <n v="0"/>
    <n v="548.76"/>
    <s v="RI02360"/>
    <d v="2025-10-08T00:00:00"/>
    <s v="000000022410230"/>
    <n v="548.76"/>
    <m/>
    <m/>
    <s v="21.0"/>
    <s v="00036.0"/>
    <s v="91001"/>
    <s v="85000"/>
    <n v="5600"/>
    <n v="9211101"/>
    <n v="5.4876000000000001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473"/>
    <s v="2025/26"/>
    <m/>
    <x v="413"/>
    <n v="0"/>
    <n v="1865.76"/>
    <s v="RI01200"/>
    <d v="2025-10-24T00:00:00"/>
    <s v="000000022437078"/>
    <n v="1865.76"/>
    <m/>
    <m/>
    <s v="21.0"/>
    <s v="00036.0"/>
    <s v="91001"/>
    <s v="85000"/>
    <n v="5600"/>
    <n v="9211101"/>
    <n v="0.18657599999999999"/>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473"/>
    <s v="2025/26"/>
    <m/>
    <x v="413"/>
    <n v="0"/>
    <n v="548.76"/>
    <s v="RI01201"/>
    <d v="2025-10-24T00:00:00"/>
    <s v="000000022437078"/>
    <n v="548.76"/>
    <m/>
    <m/>
    <s v="21.0"/>
    <s v="00036.0"/>
    <s v="91001"/>
    <s v="85000"/>
    <n v="5600"/>
    <n v="9211101"/>
    <n v="5.4876000000000001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520"/>
    <s v="2025/26"/>
    <m/>
    <x v="413"/>
    <n v="0"/>
    <n v="548.76"/>
    <s v="RI02952"/>
    <d v="2025-11-07T00:00:00"/>
    <s v="000000022459999"/>
    <n v="548.76"/>
    <m/>
    <m/>
    <s v="21.0"/>
    <s v="00036.0"/>
    <s v="91001"/>
    <s v="85000"/>
    <n v="5600"/>
    <n v="9211101"/>
    <n v="5.4876000000000001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257"/>
    <s v="2025/26"/>
    <m/>
    <x v="413"/>
    <n v="0"/>
    <n v="548.75"/>
    <s v="RI05362"/>
    <d v="2026-04-20T00:00:00"/>
    <s v="000000022704549"/>
    <n v="548.75"/>
    <m/>
    <m/>
    <s v="21.0"/>
    <s v="00036.0"/>
    <s v="91001"/>
    <s v="85000"/>
    <n v="5600"/>
    <n v="9211101"/>
    <n v="5.4875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72"/>
    <s v="2025/26"/>
    <m/>
    <x v="413"/>
    <n v="0"/>
    <n v="548.76"/>
    <s v="RI03542"/>
    <d v="2026-05-27T00:00:00"/>
    <s v="000000022767583"/>
    <n v="548.76"/>
    <m/>
    <m/>
    <s v="21.0"/>
    <s v="00036.0"/>
    <s v="91001"/>
    <s v="85000"/>
    <n v="5600"/>
    <n v="9211101"/>
    <n v="5.4876000000000001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72"/>
    <s v="2025/26"/>
    <m/>
    <x v="413"/>
    <n v="0"/>
    <n v="548.76"/>
    <s v="RI04105"/>
    <d v="2026-05-27T00:00:00"/>
    <s v="000000022767583"/>
    <n v="548.76"/>
    <m/>
    <m/>
    <s v="21.0"/>
    <s v="00036.0"/>
    <s v="91001"/>
    <s v="85000"/>
    <n v="5600"/>
    <n v="9211101"/>
    <n v="5.4876000000000001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72"/>
    <s v="2025/26"/>
    <m/>
    <x v="413"/>
    <n v="0"/>
    <n v="548.75"/>
    <s v="RI05673"/>
    <d v="2026-05-27T00:00:00"/>
    <s v="000000022767583"/>
    <n v="548.75"/>
    <m/>
    <m/>
    <s v="21.0"/>
    <s v="00036.0"/>
    <s v="91001"/>
    <s v="85000"/>
    <n v="5600"/>
    <n v="9211101"/>
    <n v="5.4875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72"/>
    <s v="2025/26"/>
    <m/>
    <x v="413"/>
    <n v="0"/>
    <n v="548.75"/>
    <s v="RI06335"/>
    <d v="2026-05-27T00:00:00"/>
    <s v="000000022767583"/>
    <n v="548.75"/>
    <m/>
    <m/>
    <s v="21.0"/>
    <s v="00036.0"/>
    <s v="91001"/>
    <s v="85000"/>
    <n v="5600"/>
    <n v="9211101"/>
    <n v="5.4875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104"/>
    <s v="2025/26"/>
    <m/>
    <x v="413"/>
    <n v="0"/>
    <n v="548.75"/>
    <s v="RI06752"/>
    <d v="2026-07-01T00:00:00"/>
    <s v="000000022830801"/>
    <n v="548.75"/>
    <m/>
    <m/>
    <s v="21.0"/>
    <s v="00036.0"/>
    <s v="91001"/>
    <s v="85000"/>
    <n v="5600"/>
    <n v="9211101"/>
    <n v="5.4875E-2"/>
    <s v="Rental (moving) of container(s) at Los Robles.  The monthly rental rate is $250.00/container/month.  The delivery and pick-up charges are $600.00 each"/>
    <s v="Los Robles-9-21st Century classroom"/>
  </r>
  <r>
    <s v="Los Robles-21st Century classroom-Move Management"/>
    <n v="9"/>
    <s v="Move Management"/>
    <x v="29"/>
    <x v="0"/>
    <x v="51"/>
    <x v="42"/>
    <x v="205"/>
    <x v="79"/>
    <s v="2025/26"/>
    <s v="25-7021"/>
    <x v="413"/>
    <n v="232.17999999999847"/>
    <n v="232.17999999999847"/>
    <m/>
    <m/>
    <m/>
    <n v="0"/>
    <m/>
    <m/>
    <s v="21.0"/>
    <s v="00036.0"/>
    <s v="91001"/>
    <s v="85000"/>
    <n v="5600"/>
    <n v="9211101"/>
    <n v="0"/>
    <s v="Rental (moving) of container(s) at Los Robles.  The monthly rental rate is $250.00/container/month.  The delivery and pick-up charges are $600.00 each"/>
    <s v="Los Robles-9-21st Century classroom"/>
  </r>
  <r>
    <s v="California-21st Century classroom-Move Management"/>
    <n v="3"/>
    <s v="Move Management"/>
    <x v="15"/>
    <x v="0"/>
    <x v="51"/>
    <x v="42"/>
    <x v="207"/>
    <x v="521"/>
    <s v="2024/25"/>
    <m/>
    <x v="414"/>
    <n v="0"/>
    <n v="826.88"/>
    <s v="RI127095"/>
    <d v="2025-07-22T00:00:00"/>
    <s v="000000022302141"/>
    <n v="826.88"/>
    <s v="03-123989"/>
    <m/>
    <s v="21.0"/>
    <s v="00036.0"/>
    <s v="91001"/>
    <s v="85000"/>
    <n v="5600"/>
    <n v="9041101"/>
    <n v="8.2687999999999998E-2"/>
    <s v="Rental (moving) of container(s) at California.  The monthly rental rate is $250.00/container/month.  The delivery and pick-up charges are $600.00 each"/>
    <s v="California-3-21st Century classroom"/>
  </r>
  <r>
    <s v="California-21st Century classroom-Move Management"/>
    <n v="3"/>
    <s v="Move Management"/>
    <x v="15"/>
    <x v="0"/>
    <x v="51"/>
    <x v="42"/>
    <x v="207"/>
    <x v="518"/>
    <s v="2025/26"/>
    <m/>
    <x v="414"/>
    <n v="0"/>
    <n v="823.13"/>
    <s v="RI01163"/>
    <d v="2026-04-08T00:00:00"/>
    <s v="000000022685623"/>
    <n v="823.13"/>
    <s v="03-123989"/>
    <m/>
    <s v="21.0"/>
    <s v="00036.0"/>
    <s v="91001"/>
    <s v="85000"/>
    <n v="5600"/>
    <n v="9041101"/>
    <n v="8.2312999999999997E-2"/>
    <s v="Rental (moving) of container(s) at California.  The monthly rental rate is $250.00/container/month.  The delivery and pick-up charges are $600.00 each"/>
    <s v="California-3-21st Century classroom"/>
  </r>
  <r>
    <s v="California-21st Century classroom-Move Management"/>
    <n v="3"/>
    <s v="Move Management"/>
    <x v="15"/>
    <x v="0"/>
    <x v="51"/>
    <x v="42"/>
    <x v="207"/>
    <x v="79"/>
    <s v="2025/26"/>
    <s v="25-7572"/>
    <x v="414"/>
    <n v="8349.99"/>
    <n v="8349.99"/>
    <m/>
    <m/>
    <m/>
    <n v="0"/>
    <s v="03-123989"/>
    <m/>
    <s v="21.0"/>
    <s v="00036.0"/>
    <s v="91001"/>
    <s v="85000"/>
    <n v="5600"/>
    <n v="9041101"/>
    <n v="0"/>
    <s v="Rental (moving) of container(s) at California.  The monthly rental rate is $250.00/container/month.  The delivery and pick-up charges are $600.00 each"/>
    <s v="California-3-21st Century classroom"/>
  </r>
  <r>
    <s v="Sparks ES-21st Century classroom-Move Management"/>
    <n v="7"/>
    <s v="Move Management"/>
    <x v="24"/>
    <x v="0"/>
    <x v="51"/>
    <x v="42"/>
    <x v="205"/>
    <x v="521"/>
    <s v="2024/25"/>
    <m/>
    <x v="415"/>
    <n v="0"/>
    <n v="826.88"/>
    <s v="RI127096"/>
    <d v="2025-07-22T00:00:00"/>
    <s v="000000022302141"/>
    <n v="826.88"/>
    <s v="03-124783"/>
    <m/>
    <s v="21.0"/>
    <s v="00036.0"/>
    <s v="91001"/>
    <s v="85000"/>
    <n v="5600"/>
    <n v="9291101"/>
    <n v="8.2687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438"/>
    <s v="2025/26"/>
    <m/>
    <x v="415"/>
    <n v="0"/>
    <n v="164.63"/>
    <s v="RI02293"/>
    <d v="2025-10-08T00:00:00"/>
    <s v="000000022410230"/>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473"/>
    <s v="2025/26"/>
    <m/>
    <x v="415"/>
    <n v="0"/>
    <n v="823.13"/>
    <s v="RI01164"/>
    <d v="2025-10-24T00:00:00"/>
    <s v="000000022437078"/>
    <n v="823.13"/>
    <s v="03-124783"/>
    <m/>
    <s v="21.0"/>
    <s v="00036.0"/>
    <s v="91001"/>
    <s v="85000"/>
    <n v="5600"/>
    <n v="9291101"/>
    <n v="8.2312999999999997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256"/>
    <s v="2025/26"/>
    <m/>
    <x v="415"/>
    <n v="0"/>
    <n v="164.63"/>
    <s v="RI02861"/>
    <d v="2025-12-11T00:00:00"/>
    <s v="000000022509581"/>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257"/>
    <s v="2025/26"/>
    <m/>
    <x v="415"/>
    <n v="0"/>
    <n v="164.63"/>
    <s v="RI05271"/>
    <d v="2026-04-20T00:00:00"/>
    <s v="000000022704549"/>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72"/>
    <s v="2025/26"/>
    <m/>
    <x v="415"/>
    <n v="0"/>
    <n v="164.63"/>
    <s v="RI03438"/>
    <d v="2026-05-27T00:00:00"/>
    <s v="000000022767583"/>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72"/>
    <s v="2025/26"/>
    <m/>
    <x v="415"/>
    <n v="0"/>
    <n v="164.63"/>
    <s v="RI04025"/>
    <d v="2026-05-27T00:00:00"/>
    <s v="000000022767583"/>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72"/>
    <s v="2025/26"/>
    <m/>
    <x v="415"/>
    <n v="0"/>
    <n v="164.63"/>
    <s v="RI05621"/>
    <d v="2026-05-27T00:00:00"/>
    <s v="000000022767583"/>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72"/>
    <s v="2025/26"/>
    <m/>
    <x v="415"/>
    <n v="0"/>
    <n v="164.63"/>
    <s v="RI06258"/>
    <d v="2026-05-27T00:00:00"/>
    <s v="000000022767583"/>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104"/>
    <s v="2025/26"/>
    <m/>
    <x v="415"/>
    <n v="0"/>
    <n v="164.63"/>
    <s v="RI06670"/>
    <d v="2026-07-01T00:00:00"/>
    <s v="000000022830801"/>
    <n v="164.63"/>
    <s v="03-124783"/>
    <m/>
    <s v="21.0"/>
    <s v="00036.0"/>
    <s v="91001"/>
    <s v="85000"/>
    <n v="5600"/>
    <n v="9291101"/>
    <n v="1.6462999999999998E-2"/>
    <s v="Rental (moving) of container(s) at Sparks ES .  The monthly rental rate is $250.00/container/month.  The delivery and pick-up charges are $600.00 each"/>
    <s v="Sparks ES-7-21st Century classroom"/>
  </r>
  <r>
    <s v="Sparks ES-21st Century classroom-Move Management"/>
    <n v="7"/>
    <s v="Move Management"/>
    <x v="24"/>
    <x v="0"/>
    <x v="51"/>
    <x v="42"/>
    <x v="205"/>
    <x v="79"/>
    <s v="2025/26"/>
    <s v="25-7007"/>
    <x v="415"/>
    <n v="7032.9499999999989"/>
    <n v="7032.9499999999989"/>
    <m/>
    <m/>
    <m/>
    <n v="0"/>
    <s v="03-124783"/>
    <m/>
    <s v="21.0"/>
    <s v="00036.0"/>
    <s v="91001"/>
    <s v="85000"/>
    <n v="5600"/>
    <n v="9291101"/>
    <n v="0"/>
    <s v="Rental (moving) of container(s) at Sparks ES .  The monthly rental rate is $250.00/container/month.  The delivery and pick-up charges are $600.00 each"/>
    <s v="Sparks ES-7-21st Century classroom"/>
  </r>
  <r>
    <s v="Orange Grove-21st Century classroom-Move Management"/>
    <n v="3"/>
    <s v="Move Management"/>
    <x v="26"/>
    <x v="0"/>
    <x v="53"/>
    <x v="42"/>
    <x v="208"/>
    <x v="78"/>
    <s v="2025/26"/>
    <s v="26-6671"/>
    <x v="416"/>
    <n v="5000"/>
    <n v="5000"/>
    <m/>
    <m/>
    <m/>
    <n v="0"/>
    <m/>
    <m/>
    <s v="21.0"/>
    <s v="00036.0"/>
    <s v="91001"/>
    <s v="85000"/>
    <n v="5600"/>
    <n v="9251101"/>
    <n v="0"/>
    <s v="Rental (moving) of container(s) at Orange Grove .  The monthly rental rate is $250.00/container/month.  The delivery and pick-up charges are $600.00 each"/>
    <s v="Orange Grove-3-21st Century classroom"/>
  </r>
  <r>
    <s v="Dibble-21st Century classroom-Environ Consultant"/>
    <n v="0"/>
    <s v="Environ Consultant"/>
    <x v="36"/>
    <x v="0"/>
    <x v="54"/>
    <x v="53"/>
    <x v="209"/>
    <x v="8"/>
    <s v="2020/21"/>
    <s v="21-1573"/>
    <x v="417"/>
    <n v="0"/>
    <n v="2700"/>
    <s v="MCSI-4625"/>
    <d v="2020-10-20T00:00:00"/>
    <s v="000000020136035"/>
    <n v="2700"/>
    <m/>
    <m/>
    <s v="21.0"/>
    <s v="00036.0"/>
    <s v="91001"/>
    <s v="85000"/>
    <n v="5850"/>
    <n v="7451101"/>
    <n v="6.553398058252427E-2"/>
    <s v="Asbestos &amp; lead-based paint survey of Dibble's permanent buildings."/>
    <s v="Dibble-0-21st Century classroom"/>
  </r>
  <r>
    <s v="Fairgrove-21st Century classroom-Environ Consultant"/>
    <n v="4"/>
    <s v="Environ Consultant"/>
    <x v="20"/>
    <x v="0"/>
    <x v="54"/>
    <x v="53"/>
    <x v="209"/>
    <x v="7"/>
    <s v="2020/21"/>
    <s v="21-1575"/>
    <x v="417"/>
    <n v="0"/>
    <n v="2700"/>
    <s v="MCSI-4606"/>
    <d v="2020-10-13T00:00:00"/>
    <s v="000000020134092"/>
    <n v="2700"/>
    <s v="03-124582"/>
    <m/>
    <s v="21.0"/>
    <s v="00036.0"/>
    <s v="91001"/>
    <s v="85000"/>
    <n v="5850"/>
    <n v="9091101"/>
    <n v="6.553398058252427E-2"/>
    <s v="Asbestos &amp; lead-based paint survey of Fairgrove's permanent buildings."/>
    <s v="Fairgrove-4-21st Century classroom"/>
  </r>
  <r>
    <s v="La Puente HS-21st Century classroom-Environ Consultant"/>
    <n v="5"/>
    <s v="Environ Consultant"/>
    <x v="10"/>
    <x v="0"/>
    <x v="54"/>
    <x v="53"/>
    <x v="209"/>
    <x v="223"/>
    <s v="2020/21"/>
    <s v="21-1580"/>
    <x v="417"/>
    <n v="0"/>
    <n v="6900"/>
    <s v="MCSI-4666"/>
    <d v="2021-03-23T00:00:00"/>
    <s v="000000020174432"/>
    <n v="6900"/>
    <m/>
    <m/>
    <s v="21.0"/>
    <s v="00036.0"/>
    <s v="91001"/>
    <s v="85000"/>
    <n v="5850"/>
    <n v="9401101"/>
    <n v="0.16747572815533981"/>
    <s v="Asbestos &amp; lead-based paint survey of La Puente HS permanent buildings."/>
    <s v="La Puente HS-5-21st Century classroom"/>
  </r>
  <r>
    <s v="Lassalette-21st Century classroom-Environ Consultant"/>
    <n v="6"/>
    <s v="Environ Consultant"/>
    <x v="18"/>
    <x v="0"/>
    <x v="54"/>
    <x v="53"/>
    <x v="209"/>
    <x v="7"/>
    <s v="2020/21"/>
    <s v="21-1576"/>
    <x v="417"/>
    <n v="0"/>
    <n v="2800"/>
    <s v="MCSI-4609"/>
    <d v="2020-10-13T00:00:00"/>
    <s v="000000020134092"/>
    <n v="2800"/>
    <s v="03-124576"/>
    <m/>
    <s v="21.0"/>
    <s v="00036.0"/>
    <s v="91001"/>
    <s v="85000"/>
    <n v="5850"/>
    <n v="9171101"/>
    <n v="6.7961165048543687E-2"/>
    <s v="Asbestos &amp; lead-based paint survey of Lassalette's permanent buildings."/>
    <s v="Lassalette-6-21st Century classroom"/>
  </r>
  <r>
    <s v="Los Altos HS-21st Century classroom-Environ Consultant"/>
    <n v="5"/>
    <s v="Environ Consultant"/>
    <x v="11"/>
    <x v="0"/>
    <x v="54"/>
    <x v="53"/>
    <x v="209"/>
    <x v="522"/>
    <s v="2020/21"/>
    <s v="21-1581"/>
    <x v="417"/>
    <n v="0"/>
    <n v="4350"/>
    <s v="MCSI-4658"/>
    <d v="2021-01-19T00:00:00"/>
    <s v="000000020157533"/>
    <n v="4350"/>
    <m/>
    <m/>
    <s v="21.0"/>
    <s v="00036.0"/>
    <s v="91001"/>
    <s v="85000"/>
    <n v="5850"/>
    <n v="9411101"/>
    <n v="0.10558252427184465"/>
    <s v="Asbestos &amp; lead-based paint survey of Los Altos HS permanent buildings."/>
    <s v="Los Altos HS-5-21st Century classroom"/>
  </r>
  <r>
    <s v="Orange Grove-21st Century classroom-Environ Consultant"/>
    <n v="3"/>
    <s v="Environ Consultant"/>
    <x v="26"/>
    <x v="0"/>
    <x v="54"/>
    <x v="53"/>
    <x v="209"/>
    <x v="7"/>
    <s v="2020/21"/>
    <s v="21-1577"/>
    <x v="417"/>
    <n v="0"/>
    <n v="2800"/>
    <s v="MCSI-4612"/>
    <d v="2020-10-13T00:00:00"/>
    <s v="000000020134092"/>
    <n v="2800"/>
    <m/>
    <m/>
    <s v="21.0"/>
    <s v="00036.0"/>
    <s v="91001"/>
    <s v="85000"/>
    <n v="5850"/>
    <n v="9251101"/>
    <n v="6.7961165048543687E-2"/>
    <s v="Asbestos &amp; lead-based paint survey of Orange Grove's permanent buildings."/>
    <s v="Orange Grove-3-21st Century classroom"/>
  </r>
  <r>
    <s v="Sierra Vista-21st Century classroom-Environ Consultant"/>
    <n v="8"/>
    <s v="Environ Consultant"/>
    <x v="13"/>
    <x v="0"/>
    <x v="54"/>
    <x v="53"/>
    <x v="209"/>
    <x v="7"/>
    <s v="2020/21"/>
    <s v="21-1578"/>
    <x v="417"/>
    <n v="0"/>
    <n v="3000"/>
    <s v="MCSI-4613"/>
    <d v="2020-10-13T00:00:00"/>
    <s v="000000020134092"/>
    <n v="3000"/>
    <s v="03-124623"/>
    <m/>
    <s v="21.0"/>
    <s v="00036.0"/>
    <s v="91001"/>
    <s v="85000"/>
    <n v="5850"/>
    <n v="9281101"/>
    <n v="7.281553398058252E-2"/>
    <s v="Asbestos &amp; lead-based paint survey of Sierra Vista's permanent buildings."/>
    <s v="Sierra Vista-8-21st Century classroom"/>
  </r>
  <r>
    <s v="Valinda-21st Century classroom-Environ Consultant"/>
    <n v="6"/>
    <s v="Environ Consultant"/>
    <x v="23"/>
    <x v="0"/>
    <x v="54"/>
    <x v="53"/>
    <x v="209"/>
    <x v="7"/>
    <s v="2020/21"/>
    <s v="21-1579"/>
    <x v="417"/>
    <n v="0"/>
    <n v="3000"/>
    <s v="MCSI-4605"/>
    <d v="2020-10-13T00:00:00"/>
    <s v="000000020134092"/>
    <n v="3000"/>
    <s v="03-124707"/>
    <m/>
    <s v="21.0"/>
    <s v="00036.0"/>
    <s v="91001"/>
    <s v="85000"/>
    <n v="5850"/>
    <n v="9341101"/>
    <n v="7.281553398058252E-2"/>
    <s v="Asbestos &amp; lead-based paint survey of Valinda's permanent buildings."/>
    <s v="Valinda-6-21st Century classroom"/>
  </r>
  <r>
    <s v="Valley-21st Century classroom-Environ Consultant"/>
    <n v="8"/>
    <s v="Environ Consultant"/>
    <x v="27"/>
    <x v="0"/>
    <x v="54"/>
    <x v="53"/>
    <x v="209"/>
    <x v="7"/>
    <s v="2020/21"/>
    <s v="21-1584"/>
    <x v="417"/>
    <n v="0"/>
    <n v="2700"/>
    <s v="MCSI-4621"/>
    <d v="2020-10-13T00:00:00"/>
    <s v="000000020134092"/>
    <n v="2700"/>
    <s v="03-124791"/>
    <m/>
    <s v="21.0"/>
    <s v="00036.0"/>
    <s v="91001"/>
    <s v="85000"/>
    <n v="5850"/>
    <n v="9441101"/>
    <n v="6.553398058252427E-2"/>
    <s v="Asbestos &amp; lead-based paint survey of Valley's permanent buildings."/>
    <s v="Valley-8-21st Century classroom"/>
  </r>
  <r>
    <s v="Willow-21st Century classroom-Environ Consultant"/>
    <n v="0"/>
    <s v="Environ Consultant"/>
    <x v="37"/>
    <x v="0"/>
    <x v="54"/>
    <x v="53"/>
    <x v="209"/>
    <x v="8"/>
    <s v="2020/21"/>
    <s v="21-1574"/>
    <x v="417"/>
    <n v="0"/>
    <n v="2700"/>
    <s v="MCSI-4623"/>
    <d v="2020-10-20T00:00:00"/>
    <s v="000000020136035"/>
    <n v="2700"/>
    <m/>
    <m/>
    <s v="21.0"/>
    <s v="00036.0"/>
    <s v="91001"/>
    <s v="85000"/>
    <n v="5850"/>
    <n v="7461101"/>
    <n v="6.553398058252427E-2"/>
    <s v="Asbestos &amp; lead-based paint survey of Willow's permanent buildings."/>
    <s v="Willow-0-21st Century classroom"/>
  </r>
  <r>
    <s v="Wilson HS-21st Century classroom-Environ Consultant"/>
    <n v="5"/>
    <s v="Environ Consultant"/>
    <x v="19"/>
    <x v="0"/>
    <x v="54"/>
    <x v="53"/>
    <x v="209"/>
    <x v="8"/>
    <s v="2020/21"/>
    <s v="21-1582"/>
    <x v="417"/>
    <n v="0"/>
    <n v="3400"/>
    <s v="MCSI-4627"/>
    <d v="2020-10-20T00:00:00"/>
    <s v="000000020136035"/>
    <n v="3400"/>
    <m/>
    <m/>
    <s v="21.0"/>
    <s v="00036.0"/>
    <s v="91001"/>
    <s v="85000"/>
    <n v="5850"/>
    <n v="9421101"/>
    <n v="8.2524271844660199E-2"/>
    <s v="Asbestos &amp; lead-based paint survey of Wilson HS permanent buildings."/>
    <s v="Wilson HS-5-21st Century classroom"/>
  </r>
  <r>
    <s v="Workman HS-21st Century classroom-Environ Consultant"/>
    <n v="5"/>
    <s v="Environ Consultant"/>
    <x v="12"/>
    <x v="0"/>
    <x v="54"/>
    <x v="53"/>
    <x v="209"/>
    <x v="522"/>
    <s v="2020/21"/>
    <s v="21-1583"/>
    <x v="417"/>
    <n v="0"/>
    <n v="4150"/>
    <s v="MCSI-4657"/>
    <d v="2021-01-19T00:00:00"/>
    <s v="000000020157533"/>
    <n v="4150"/>
    <m/>
    <m/>
    <s v="21.0"/>
    <s v="00036.0"/>
    <s v="91001"/>
    <s v="85000"/>
    <n v="5850"/>
    <n v="9431101"/>
    <n v="0.10072815533980582"/>
    <s v="Asbestos &amp; lead-based paint survey of Workman HS permanent buildings."/>
    <s v="Workman HS-5-21st Century classroom"/>
  </r>
  <r>
    <s v="Mesa Robles-Interim Housing-Environ Consultant"/>
    <n v="1"/>
    <s v="Environ Consultant"/>
    <x v="5"/>
    <x v="1"/>
    <x v="54"/>
    <x v="54"/>
    <x v="141"/>
    <x v="523"/>
    <s v="2019/20"/>
    <s v="2-7522"/>
    <x v="418"/>
    <n v="0"/>
    <n v="1280"/>
    <s v="MCSI-4490"/>
    <d v="2020-06-03T00:00:00"/>
    <s v="000000020102133"/>
    <n v="1280"/>
    <s v="03-120417"/>
    <m/>
    <s v="21.0"/>
    <s v="00036.0"/>
    <s v="91001"/>
    <s v="85000"/>
    <n v="5850"/>
    <n v="9221102"/>
    <n v="1"/>
    <s v="Pre-demolition asbestos &amp; lead-based paint survey of Mesa Robles' old portable building #27 and 28."/>
    <s v="Mesa Robles-1-Interim Housing"/>
  </r>
  <r>
    <s v="Cedarlane-Fire Alarm replacement-Environ Consultant"/>
    <n v="1"/>
    <s v="Environ Consultant"/>
    <x v="4"/>
    <x v="2"/>
    <x v="54"/>
    <x v="55"/>
    <x v="117"/>
    <x v="390"/>
    <s v="2019/20"/>
    <s v="2-9606"/>
    <x v="419"/>
    <n v="0"/>
    <n v="800"/>
    <s v="MCSI-4507"/>
    <d v="2020-04-29T00:00:00"/>
    <s v="000000020093275"/>
    <n v="800"/>
    <s v="03-119421"/>
    <m/>
    <s v="21.0"/>
    <s v="00036.0"/>
    <s v="91001"/>
    <s v="85000"/>
    <n v="5850"/>
    <n v="9051103"/>
    <n v="1"/>
    <s v="Limited asbestos survey of Cedarlane's permanent buildings.  Testing for fire alarm project."/>
    <s v="Cedarlane-1-Fire Alarm replacement"/>
  </r>
  <r>
    <s v="Grandview-Fire Alarm replacement-Environ Consultant"/>
    <n v="2"/>
    <s v="Environ Consultant"/>
    <x v="6"/>
    <x v="2"/>
    <x v="54"/>
    <x v="55"/>
    <x v="117"/>
    <x v="390"/>
    <s v="2019/20"/>
    <s v="2-9607"/>
    <x v="420"/>
    <n v="0"/>
    <n v="850"/>
    <s v="MCSI-4508"/>
    <d v="2020-04-29T00:00:00"/>
    <s v="000000020093275"/>
    <n v="850"/>
    <s v="03-119498"/>
    <m/>
    <s v="21.0"/>
    <s v="00036.0"/>
    <s v="91001"/>
    <s v="85000"/>
    <n v="5850"/>
    <n v="9121103"/>
    <n v="1"/>
    <s v="Limited asbestos survey of Grandview's permanent buildings."/>
    <s v="Grandview-2-Fire Alarm replacement"/>
  </r>
  <r>
    <s v="Los Altos ES-21st Century classroom-Environ Consultant"/>
    <n v="2"/>
    <s v="Environ Consultant"/>
    <x v="2"/>
    <x v="0"/>
    <x v="54"/>
    <x v="53"/>
    <x v="210"/>
    <x v="523"/>
    <s v="2019/20"/>
    <s v="2-9624"/>
    <x v="421"/>
    <n v="0"/>
    <n v="2800"/>
    <s v="MCSI-4517"/>
    <d v="2020-06-03T00:00:00"/>
    <s v="000000020102133"/>
    <n v="2800"/>
    <s v="03-119947"/>
    <m/>
    <s v="21.0"/>
    <s v="00036.0"/>
    <s v="91001"/>
    <s v="85000"/>
    <n v="5850"/>
    <n v="9191101"/>
    <n v="1"/>
    <s v="Asbestos &amp; lead-based paint survey of Los Altos ES permanent buildings."/>
    <s v="Los Altos ES-2-21st Century classroom"/>
  </r>
  <r>
    <s v="Nelson-21st Century classroom-Environ Consultant"/>
    <n v="1"/>
    <s v="Environ Consultant"/>
    <x v="0"/>
    <x v="0"/>
    <x v="54"/>
    <x v="53"/>
    <x v="210"/>
    <x v="523"/>
    <s v="2019/20"/>
    <s v="2-9625"/>
    <x v="422"/>
    <n v="0"/>
    <n v="2530"/>
    <s v="MCSI-4513"/>
    <d v="2020-06-03T00:00:00"/>
    <s v="000000020102133"/>
    <n v="2530"/>
    <s v="03-119946"/>
    <m/>
    <s v="21.0"/>
    <s v="00036.0"/>
    <s v="91001"/>
    <s v="85000"/>
    <n v="5850"/>
    <n v="9231101"/>
    <n v="1"/>
    <s v="Asbestos &amp; lead-based paint survey of Nelson's permanent buildings (exclude Admin &amp; multi-purpose bldg) and old portable buildings. Walk through, collect samples, testing of samples, and prepare report."/>
    <s v="Nelson-1-21st Century classroom"/>
  </r>
  <r>
    <s v="Workman ES-21st Century classroom-Environ Consultant"/>
    <n v="2"/>
    <s v="Environ Consultant"/>
    <x v="3"/>
    <x v="0"/>
    <x v="54"/>
    <x v="53"/>
    <x v="210"/>
    <x v="523"/>
    <s v="2019/20"/>
    <s v="2-9626"/>
    <x v="423"/>
    <n v="0"/>
    <n v="2500"/>
    <s v="MCSI-4512"/>
    <d v="2020-06-03T00:00:00"/>
    <s v="000000020102133"/>
    <n v="2500"/>
    <s v="03-119881"/>
    <m/>
    <s v="21.0"/>
    <s v="00036.0"/>
    <s v="91001"/>
    <s v="85000"/>
    <n v="5850"/>
    <n v="9381101"/>
    <n v="1"/>
    <s v="Asbestos &amp; lead-based paint survey of Workman ES permanent buildings and old portable buildings. Walk through, collect samples, testing of samples, and prepare report."/>
    <s v="Workman ES-2-21st Century classroom"/>
  </r>
  <r>
    <s v="Amar-21st Century classroom-Environ Consultant"/>
    <n v="0"/>
    <s v="Environ Consultant"/>
    <x v="35"/>
    <x v="0"/>
    <x v="54"/>
    <x v="53"/>
    <x v="211"/>
    <x v="11"/>
    <s v="2020/21"/>
    <s v="2-10236"/>
    <x v="424"/>
    <n v="0"/>
    <n v="2600"/>
    <s v="MCSI-4532"/>
    <d v="2020-08-17T00:00:00"/>
    <s v="000000020119790"/>
    <n v="2600"/>
    <m/>
    <m/>
    <s v="21.0"/>
    <s v="00036.0"/>
    <s v="91001"/>
    <s v="85000"/>
    <n v="5850"/>
    <n v="9011101"/>
    <n v="1"/>
    <s v="Asbestos &amp; lead-based paint survey of Amar's permanent buildings. Walk through, collect samples, testing of samples, and prepare report."/>
    <s v="Amar-0-21st Century classroom"/>
  </r>
  <r>
    <s v="Baldwin-21st Century classroom-Environ Consultant"/>
    <n v="3"/>
    <s v="Environ Consultant"/>
    <x v="14"/>
    <x v="0"/>
    <x v="54"/>
    <x v="53"/>
    <x v="211"/>
    <x v="11"/>
    <s v="2020/21"/>
    <s v="2-10237"/>
    <x v="425"/>
    <n v="0"/>
    <n v="2600"/>
    <s v="MCSI-4533"/>
    <d v="2020-08-17T00:00:00"/>
    <s v="000000020119790"/>
    <n v="2600"/>
    <s v="03-123988"/>
    <m/>
    <s v="21.0"/>
    <s v="00036.0"/>
    <s v="91001"/>
    <s v="85000"/>
    <n v="5850"/>
    <n v="9021101"/>
    <n v="1"/>
    <s v="Asbestos &amp; lead-based paint survey of Baldwin's permanent buildings. Walk through, collect samples, testing of samples, and prepare report."/>
    <s v="Baldwin-3-21st Century classroom"/>
  </r>
  <r>
    <s v="Bixby-21st Century classroom-Environ Consultant"/>
    <n v="6"/>
    <s v="Environ Consultant"/>
    <x v="25"/>
    <x v="0"/>
    <x v="54"/>
    <x v="53"/>
    <x v="211"/>
    <x v="11"/>
    <s v="2020/21"/>
    <s v="2-10238"/>
    <x v="426"/>
    <n v="0"/>
    <n v="2600"/>
    <s v="MCSI-4534"/>
    <d v="2020-08-17T00:00:00"/>
    <s v="000000020119790"/>
    <n v="2600"/>
    <m/>
    <m/>
    <s v="21.0"/>
    <s v="00036.0"/>
    <s v="91001"/>
    <s v="85000"/>
    <n v="5850"/>
    <n v="9031101"/>
    <n v="1"/>
    <s v="Asbestos &amp; lead-based paint survey of Bixby's permanent buildings. Walk through, collect samples, testing of samples, and prepare report."/>
    <s v="Bixby-6-21st Century classroom"/>
  </r>
  <r>
    <s v="California-21st Century classroom-Environ Consultant"/>
    <n v="3"/>
    <s v="Environ Consultant"/>
    <x v="15"/>
    <x v="0"/>
    <x v="54"/>
    <x v="53"/>
    <x v="211"/>
    <x v="11"/>
    <s v="2020/21"/>
    <s v="2-10239"/>
    <x v="427"/>
    <n v="0"/>
    <n v="2600"/>
    <s v="MCSI-4535"/>
    <d v="2020-08-17T00:00:00"/>
    <s v="000000020119790"/>
    <n v="2600"/>
    <s v="03-123989"/>
    <m/>
    <s v="21.0"/>
    <s v="00036.0"/>
    <s v="91001"/>
    <s v="85000"/>
    <n v="5850"/>
    <n v="9041101"/>
    <n v="1"/>
    <s v="Asbestos &amp; lead-based paint survey of California's permanent buildings. Walk through, collect samples, testing of samples, and prepare report."/>
    <s v="California-3-21st Century classroom"/>
  </r>
  <r>
    <s v="Del Valle-21st Century classroom-Environ Consultant"/>
    <n v="7"/>
    <s v="Environ Consultant"/>
    <x v="28"/>
    <x v="0"/>
    <x v="54"/>
    <x v="53"/>
    <x v="211"/>
    <x v="11"/>
    <s v="2020/21"/>
    <s v="2-10240"/>
    <x v="428"/>
    <n v="0"/>
    <n v="2600"/>
    <s v="MCSI-4536"/>
    <d v="2020-08-17T00:00:00"/>
    <s v="000000020119790"/>
    <n v="2600"/>
    <m/>
    <m/>
    <s v="21.0"/>
    <s v="00036.0"/>
    <s v="91001"/>
    <s v="85000"/>
    <n v="5850"/>
    <n v="9061101"/>
    <n v="1"/>
    <s v="Asbestos &amp; lead-based paint survey of Del Valle's permanent buildings. Walk through, collect samples, testing of samples, and prepare report."/>
    <s v="Del Valle-7-21st Century classroom"/>
  </r>
  <r>
    <s v="Grazide-21st Century classroom-Environ Consultant"/>
    <n v="3"/>
    <s v="Environ Consultant"/>
    <x v="16"/>
    <x v="0"/>
    <x v="54"/>
    <x v="53"/>
    <x v="211"/>
    <x v="11"/>
    <s v="2020/21"/>
    <s v="2-10241"/>
    <x v="429"/>
    <n v="0"/>
    <n v="2550"/>
    <s v="MCSI-4537"/>
    <d v="2020-08-17T00:00:00"/>
    <s v="000000020119790"/>
    <n v="2550"/>
    <s v="03-124133"/>
    <m/>
    <s v="21.0"/>
    <s v="00036.0"/>
    <s v="91001"/>
    <s v="85000"/>
    <n v="5850"/>
    <n v="9131101"/>
    <n v="1"/>
    <s v="Asbestos &amp; lead-based paint survey of Grazide's permanent buildings. Walk through, collect samples, testing of samples, and prepare report."/>
    <s v="Grazide-3-21st Century classroom"/>
  </r>
  <r>
    <s v="Kwis-21st Century classroom-Environ Consultant"/>
    <n v="7"/>
    <s v="Environ Consultant"/>
    <x v="17"/>
    <x v="0"/>
    <x v="54"/>
    <x v="53"/>
    <x v="211"/>
    <x v="11"/>
    <s v="2020/21"/>
    <s v="2-10242"/>
    <x v="430"/>
    <n v="0"/>
    <n v="2600"/>
    <s v="MCSI-4538"/>
    <d v="2020-08-17T00:00:00"/>
    <s v="000000020119790"/>
    <n v="2600"/>
    <s v="03-124564"/>
    <m/>
    <s v="21.0"/>
    <s v="00036.0"/>
    <s v="91001"/>
    <s v="85000"/>
    <n v="5850"/>
    <n v="9161101"/>
    <n v="1"/>
    <s v="Asbestos &amp; lead-based paint survey of Kwis' permanent buildings. Walk through, collect samples, testing of samples, and prepare report."/>
    <s v="Kwis-7-21st Century classroom"/>
  </r>
  <r>
    <s v="Los Molinos-21st Century classroom-Environ Consultant"/>
    <n v="4"/>
    <s v="Environ Consultant"/>
    <x v="7"/>
    <x v="0"/>
    <x v="54"/>
    <x v="53"/>
    <x v="211"/>
    <x v="11"/>
    <s v="2020/21"/>
    <s v="2-10243"/>
    <x v="431"/>
    <n v="0"/>
    <n v="2600"/>
    <s v="MCSI-4539"/>
    <d v="2020-08-17T00:00:00"/>
    <s v="000000020119790"/>
    <n v="2600"/>
    <s v="03-124134"/>
    <m/>
    <s v="21.0"/>
    <s v="00036.0"/>
    <s v="91001"/>
    <s v="85000"/>
    <n v="5850"/>
    <n v="9201101"/>
    <n v="1"/>
    <s v="Asbestos &amp; lead-based paint survey of Los Molinos' permanent buildings. Walk through, collect samples, testing of samples, and prepare report."/>
    <s v="Los Molinos-4-21st Century classroom"/>
  </r>
  <r>
    <s v="Los Robles-21st Century classroom-Environ Consultant"/>
    <n v="9"/>
    <s v="Environ Consultant"/>
    <x v="29"/>
    <x v="0"/>
    <x v="54"/>
    <x v="53"/>
    <x v="211"/>
    <x v="11"/>
    <s v="2020/21"/>
    <s v="2-10244"/>
    <x v="432"/>
    <n v="0"/>
    <n v="2800"/>
    <s v="MCSI-4540"/>
    <d v="2020-08-17T00:00:00"/>
    <s v="000000020119790"/>
    <n v="2800"/>
    <m/>
    <m/>
    <s v="21.0"/>
    <s v="00036.0"/>
    <s v="91001"/>
    <s v="85000"/>
    <n v="5850"/>
    <n v="9211101"/>
    <n v="1"/>
    <s v="Asbestos &amp; lead-based paint survey of Los Robles' permanent buildings. Walk through, collect samples, testing of samples, and prepare report."/>
    <s v="Los Robles-9-21st Century classroom"/>
  </r>
  <r>
    <s v="Palm-21st Century classroom-Environ Consultant"/>
    <n v="6"/>
    <s v="Environ Consultant"/>
    <x v="21"/>
    <x v="0"/>
    <x v="54"/>
    <x v="53"/>
    <x v="211"/>
    <x v="11"/>
    <s v="2020/21"/>
    <s v="2-10245"/>
    <x v="433"/>
    <n v="0"/>
    <n v="2500"/>
    <s v="MCSI-4541"/>
    <d v="2020-08-17T00:00:00"/>
    <s v="000000020119790"/>
    <n v="2500"/>
    <s v="03-124706"/>
    <m/>
    <s v="21.0"/>
    <s v="00036.0"/>
    <s v="91001"/>
    <s v="85000"/>
    <n v="5850"/>
    <n v="9261101"/>
    <n v="1"/>
    <s v="Asbestos &amp; lead-based paint survey of Palm's permanent buildings. Walk through, collect samples, testing of samples, and prepare report."/>
    <s v="Palm-6-21st Century classroom"/>
  </r>
  <r>
    <s v="Sparks ES-21st Century classroom-Environ Consultant"/>
    <n v="7"/>
    <s v="Environ Consultant"/>
    <x v="24"/>
    <x v="0"/>
    <x v="54"/>
    <x v="53"/>
    <x v="211"/>
    <x v="11"/>
    <s v="2020/21"/>
    <s v="2-10246"/>
    <x v="434"/>
    <n v="0"/>
    <n v="2670"/>
    <s v="MCSI-4542"/>
    <d v="2020-08-17T00:00:00"/>
    <s v="000000020119790"/>
    <n v="2670"/>
    <s v="03-124783"/>
    <m/>
    <s v="21.0"/>
    <s v="00036.0"/>
    <s v="91001"/>
    <s v="85000"/>
    <n v="5850"/>
    <n v="9291101"/>
    <n v="1"/>
    <s v="Asbestos &amp; lead-based paint survey of Spark ES permanent buildings. Walk through, collect samples, testing of samples, and prepare report."/>
    <s v="Sparks ES-7-21st Century classroom"/>
  </r>
  <r>
    <s v="Sunset-21st Century classroom-Environ Consultant"/>
    <n v="4"/>
    <s v="Environ Consultant"/>
    <x v="32"/>
    <x v="0"/>
    <x v="54"/>
    <x v="53"/>
    <x v="211"/>
    <x v="11"/>
    <s v="2020/21"/>
    <s v="2-10247"/>
    <x v="435"/>
    <n v="0"/>
    <n v="2700"/>
    <s v="MCSI-4543"/>
    <d v="2020-08-17T00:00:00"/>
    <s v="000000020119790"/>
    <n v="2700"/>
    <m/>
    <m/>
    <s v="21.0"/>
    <s v="00036.0"/>
    <s v="91001"/>
    <s v="85000"/>
    <n v="5850"/>
    <n v="9311101"/>
    <n v="1"/>
    <s v="Asbestos &amp; lead-based paint survey of Sunset's permanent buildings. Walk through, collect samples, testing of samples, and prepare report."/>
    <s v="Sunset-4-21st Century classroom"/>
  </r>
  <r>
    <s v="Temple-21st Century classroom-Environ Consultant"/>
    <n v="8"/>
    <s v="Environ Consultant"/>
    <x v="33"/>
    <x v="0"/>
    <x v="54"/>
    <x v="53"/>
    <x v="211"/>
    <x v="11"/>
    <s v="2020/21"/>
    <s v="2-10248"/>
    <x v="436"/>
    <n v="0"/>
    <n v="2600"/>
    <s v="MCSI-4544"/>
    <d v="2020-08-17T00:00:00"/>
    <s v="000000020119790"/>
    <n v="2600"/>
    <m/>
    <m/>
    <s v="21.0"/>
    <s v="00036.0"/>
    <s v="91001"/>
    <s v="85000"/>
    <n v="5850"/>
    <n v="9331101"/>
    <n v="1"/>
    <s v="Asbestos &amp; lead-based paint survey of Temple's permanent buildings. Walk through, collect samples, testing of samples, and prepare report."/>
    <s v="Temple-8-21st Century classroom"/>
  </r>
  <r>
    <s v="Wing Lane-21st Century classroom-Environ Consultant"/>
    <n v="9"/>
    <s v="Environ Consultant"/>
    <x v="22"/>
    <x v="0"/>
    <x v="54"/>
    <x v="53"/>
    <x v="211"/>
    <x v="11"/>
    <s v="2020/21"/>
    <s v="2-10249"/>
    <x v="437"/>
    <n v="0"/>
    <n v="2600"/>
    <s v="MCSI-4545"/>
    <d v="2020-08-17T00:00:00"/>
    <s v="000000020119790"/>
    <n v="2600"/>
    <s v="03-124792"/>
    <m/>
    <s v="21.0"/>
    <s v="00036.0"/>
    <s v="91001"/>
    <s v="85000"/>
    <n v="5850"/>
    <n v="9371101"/>
    <n v="1"/>
    <s v="Asbestos &amp; lead-based paint survey of Wing Lane's permanent buildings. Walk through, collect samples, testing of samples, and prepare report."/>
    <s v="Wing Lane-9-21st Century classroom"/>
  </r>
  <r>
    <s v="Cedarlane-21st Century classroom-Environ Consultant"/>
    <n v="1"/>
    <s v="Environ Consultant"/>
    <x v="4"/>
    <x v="0"/>
    <x v="54"/>
    <x v="53"/>
    <x v="212"/>
    <x v="7"/>
    <s v="2020/21"/>
    <s v="2-10466"/>
    <x v="438"/>
    <n v="0"/>
    <n v="2800"/>
    <s v="MCSI-4529"/>
    <d v="2020-10-13T00:00:00"/>
    <s v="000000020134092"/>
    <n v="2800"/>
    <s v="03-120780"/>
    <m/>
    <s v="21.0"/>
    <s v="00036.0"/>
    <s v="91001"/>
    <s v="85000"/>
    <n v="5850"/>
    <n v="9051101"/>
    <n v="1"/>
    <s v="Asbestos &amp; lead-based paint survey of Cedarlane's permanent buildings. Walk through, collect samples, testing of samples, and prepare report."/>
    <s v="Cedarlane-1-21st Century classroom"/>
  </r>
  <r>
    <s v="Grandview-21st Century classroom-Environ Consultant"/>
    <n v="2"/>
    <s v="Environ Consultant"/>
    <x v="6"/>
    <x v="0"/>
    <x v="54"/>
    <x v="53"/>
    <x v="212"/>
    <x v="524"/>
    <s v="2019/20"/>
    <s v="2-10467"/>
    <x v="439"/>
    <n v="0"/>
    <n v="2900"/>
    <s v="MCSI-4521"/>
    <d v="2020-06-19T00:00:00"/>
    <s v="000000020106917"/>
    <n v="2900"/>
    <s v="03-121294"/>
    <m/>
    <s v="21.0"/>
    <s v="00036.0"/>
    <s v="91001"/>
    <s v="85000"/>
    <n v="5850"/>
    <n v="9121101"/>
    <n v="1"/>
    <s v="Asbestos &amp; lead-based paint survey of Grandview's permanent buildings. Walk through, collect samples, testing of samples, and prepare report."/>
    <s v="Grandview-2-21st Century classroom"/>
  </r>
  <r>
    <s v="Mesa Robles-21st Century classroom-Environ Consultant"/>
    <n v="1"/>
    <s v="Environ Consultant"/>
    <x v="5"/>
    <x v="0"/>
    <x v="54"/>
    <x v="53"/>
    <x v="212"/>
    <x v="524"/>
    <s v="2019/20"/>
    <s v="2-10468"/>
    <x v="440"/>
    <n v="0"/>
    <n v="2950"/>
    <s v="MCSI-4530"/>
    <d v="2020-06-19T00:00:00"/>
    <s v="000000020106917"/>
    <n v="2950"/>
    <s v="03-120779"/>
    <m/>
    <s v="21.0"/>
    <s v="00036.0"/>
    <s v="91001"/>
    <s v="85000"/>
    <n v="5850"/>
    <n v="9221101"/>
    <n v="1"/>
    <s v="Asbestos &amp; lead-based paint survey of Mesa Robles' permanent buildings. Walk through, collect samples, testing of samples, and prepare report."/>
    <s v="Mesa Robles-1-21st Century classroom"/>
  </r>
  <r>
    <s v="Newton-21st Century classroom-Environ Consultant"/>
    <n v="1"/>
    <s v="Environ Consultant"/>
    <x v="8"/>
    <x v="0"/>
    <x v="54"/>
    <x v="53"/>
    <x v="212"/>
    <x v="7"/>
    <s v="2020/21"/>
    <s v="2-10469"/>
    <x v="441"/>
    <n v="0"/>
    <n v="2950"/>
    <s v="MCSI-4528"/>
    <d v="2020-10-13T00:00:00"/>
    <s v="000000020134092"/>
    <n v="2950"/>
    <s v="03-121295"/>
    <m/>
    <s v="21.0"/>
    <s v="00036.0"/>
    <s v="91001"/>
    <s v="85000"/>
    <n v="5850"/>
    <n v="9241101"/>
    <n v="1"/>
    <s v="Asbestos &amp; lead-based paint survey of Newton's permanent buildings. Walk through, collect samples, testing of samples, and prepare report."/>
    <s v="Newton-1-21st Century classroom"/>
  </r>
  <r>
    <s v="Sparks MS-21st Century classroom-Environ Consultant"/>
    <n v="2"/>
    <s v="Environ Consultant"/>
    <x v="9"/>
    <x v="0"/>
    <x v="54"/>
    <x v="53"/>
    <x v="212"/>
    <x v="524"/>
    <s v="2019/20"/>
    <s v="2-10470"/>
    <x v="442"/>
    <n v="0"/>
    <n v="2950"/>
    <s v="MCSI-4546"/>
    <d v="2020-06-19T00:00:00"/>
    <s v="000000020106917"/>
    <n v="2950"/>
    <s v="03-121296"/>
    <m/>
    <s v="21.0"/>
    <s v="00036.0"/>
    <s v="91001"/>
    <s v="85000"/>
    <n v="5850"/>
    <n v="9301101"/>
    <n v="1"/>
    <s v="Asbestos &amp; lead-based paint survey of Spark MS permanent buildings. Walk through, collect samples, testing of samples, and prepare report."/>
    <s v="Sparks MS-2-21st Century classroom"/>
  </r>
  <r>
    <s v="Workman ES-21st Century classroom-Environ Consultant"/>
    <n v="2"/>
    <s v="Environ Consultant"/>
    <x v="3"/>
    <x v="0"/>
    <x v="54"/>
    <x v="53"/>
    <x v="199"/>
    <x v="525"/>
    <s v="2019/20"/>
    <s v="2-10645"/>
    <x v="443"/>
    <n v="0"/>
    <n v="1200"/>
    <s v="MCSI-4519"/>
    <d v="2020-06-26T00:00:00"/>
    <s v="000000020108764"/>
    <n v="1200"/>
    <s v="03-119881"/>
    <m/>
    <s v="21.0"/>
    <s v="00036.0"/>
    <s v="91001"/>
    <s v="85000"/>
    <n v="5850"/>
    <n v="9381101"/>
    <n v="1"/>
    <s v="Asbestos &amp; lead-based paint survey of Workman ES classrooms #P13 through P17, pre-demolition"/>
    <s v="Workman ES-2-21st Century classroom"/>
  </r>
  <r>
    <s v="Los Altos ES-21st Century classroom-Environ Consultant"/>
    <n v="2"/>
    <s v="Environ Consultant"/>
    <x v="2"/>
    <x v="0"/>
    <x v="54"/>
    <x v="56"/>
    <x v="173"/>
    <x v="11"/>
    <s v="2019/20"/>
    <m/>
    <x v="444"/>
    <n v="0"/>
    <n v="3475"/>
    <s v="MCSI-4560"/>
    <d v="2020-08-17T00:00:00"/>
    <s v="000000020119790"/>
    <n v="3475"/>
    <s v="03-119947"/>
    <m/>
    <s v="21.0"/>
    <s v="00036.0"/>
    <s v="91001"/>
    <s v="85000"/>
    <n v="5850"/>
    <n v="9191101"/>
    <n v="0.44694533762057875"/>
    <s v="Floor tile &amp; mastic abatement oversight and clearance at Los Altos ES for room #C1, work room between C1 &amp; C2, B3 in phase I and E2, E3, E4, &amp; F4 in phase 2 (JVER 21*79)"/>
    <s v="Los Altos ES-2-21st Century classroom"/>
  </r>
  <r>
    <s v="Los Altos ES-21st Century classroom-Environ Consultant"/>
    <n v="2"/>
    <s v="Environ Consultant"/>
    <x v="2"/>
    <x v="0"/>
    <x v="54"/>
    <x v="56"/>
    <x v="173"/>
    <x v="11"/>
    <s v="2020/21"/>
    <m/>
    <x v="444"/>
    <n v="0"/>
    <n v="4300"/>
    <s v="MCSI-4581"/>
    <d v="2020-08-17T00:00:00"/>
    <s v="000000020119790"/>
    <n v="4300"/>
    <s v="03-119947"/>
    <m/>
    <s v="21.0"/>
    <s v="00036.0"/>
    <s v="91001"/>
    <s v="85000"/>
    <n v="5850"/>
    <n v="9191101"/>
    <n v="0.55305466237942125"/>
    <s v="Floor tile &amp; mastic abatement oversight and clearance at Los Altos ES for room #C1, work room between C1 &amp; C2, B3 in phase I and E2, E3, E4, &amp; F4 in phase 2."/>
    <s v="Los Altos ES-2-21st Century classroom"/>
  </r>
  <r>
    <s v="Los Altos ES-21st Century classroom-Environ Consultant"/>
    <n v="2"/>
    <s v="Environ Consultant"/>
    <x v="2"/>
    <x v="0"/>
    <x v="54"/>
    <x v="56"/>
    <x v="173"/>
    <x v="526"/>
    <s v="2022/23"/>
    <m/>
    <x v="444"/>
    <n v="6125"/>
    <n v="6125"/>
    <m/>
    <m/>
    <m/>
    <n v="0"/>
    <s v="03-119947"/>
    <m/>
    <s v="21.0"/>
    <s v="00036.0"/>
    <s v="91001"/>
    <s v="85000"/>
    <n v="5850"/>
    <n v="9191101"/>
    <n v="0"/>
    <s v="Floor tile &amp; mastic abatement oversight and clearance at Los Altos ES for room #C1, work room between C1 &amp; C2, B3 in phase I and E2, E3, E4, &amp; F4 in phase 2.  Remaining balance in this PO."/>
    <s v="Los Altos ES-2-21st Century classroom"/>
  </r>
  <r>
    <s v="Los Altos ES-21st Century classroom-Environ Consultant"/>
    <n v="2"/>
    <s v="Environ Consultant"/>
    <x v="2"/>
    <x v="0"/>
    <x v="54"/>
    <x v="56"/>
    <x v="173"/>
    <x v="206"/>
    <s v="2022/23"/>
    <s v="21-401"/>
    <x v="444"/>
    <n v="-6125"/>
    <n v="-6125"/>
    <m/>
    <m/>
    <m/>
    <n v="0"/>
    <s v="03-119947"/>
    <m/>
    <s v="21.0"/>
    <s v="00036.0"/>
    <s v="91001"/>
    <s v="85000"/>
    <n v="5850"/>
    <n v="9191101"/>
    <n v="0"/>
    <s v="Floor tile &amp; mastic abatement oversight and clearance at Los Altos ES for room #C1, work room between C1 &amp; C2, B3 in phase I and E2, E3, E4, &amp; F4 in phase 2.  Close-out PO."/>
    <s v="Los Altos ES-2-21st Century classroom"/>
  </r>
  <r>
    <s v="Nelson-21st Century classroom-Environ Consultant"/>
    <n v="1"/>
    <s v="Environ Consultant"/>
    <x v="0"/>
    <x v="0"/>
    <x v="54"/>
    <x v="56"/>
    <x v="173"/>
    <x v="7"/>
    <s v="2020/21"/>
    <m/>
    <x v="445"/>
    <n v="0"/>
    <n v="3975"/>
    <s v="MCSI-4591"/>
    <d v="2020-10-13T00:00:00"/>
    <s v="000000020134092"/>
    <n v="3975"/>
    <s v="03-119946"/>
    <m/>
    <s v="21.0"/>
    <s v="00036.0"/>
    <s v="91001"/>
    <s v="85000"/>
    <n v="5850"/>
    <n v="9231101"/>
    <n v="1"/>
    <s v="Floor tile &amp; mastic abatement abatement oversight and clearance at Nelson for room #A1, B1, B3, and under the cabinets in B2 &amp; B4."/>
    <s v="Nelson-1-21st Century classroom"/>
  </r>
  <r>
    <s v="Nelson-21st Century classroom-Environ Consultant"/>
    <n v="1"/>
    <s v="Environ Consultant"/>
    <x v="0"/>
    <x v="0"/>
    <x v="54"/>
    <x v="56"/>
    <x v="173"/>
    <x v="526"/>
    <s v="2022/23"/>
    <m/>
    <x v="445"/>
    <n v="4125"/>
    <n v="4125"/>
    <m/>
    <m/>
    <m/>
    <n v="0"/>
    <s v="03-119946"/>
    <m/>
    <s v="21.0"/>
    <s v="00036.0"/>
    <s v="91001"/>
    <s v="85000"/>
    <n v="5850"/>
    <n v="9231101"/>
    <n v="0"/>
    <s v="Floor tile &amp; mastic abatement abatement oversight and clearance at Nelson for room #A1, B1, B3, and under the cabinets in B2 &amp; B4. Remaining balance in this PO"/>
    <s v="Nelson-1-21st Century classroom"/>
  </r>
  <r>
    <s v="Nelson-21st Century classroom-Environ Consultant"/>
    <n v="1"/>
    <s v="Environ Consultant"/>
    <x v="0"/>
    <x v="0"/>
    <x v="54"/>
    <x v="56"/>
    <x v="173"/>
    <x v="206"/>
    <s v="2022/23"/>
    <s v="21-402"/>
    <x v="445"/>
    <n v="-4125"/>
    <n v="-4125"/>
    <m/>
    <m/>
    <m/>
    <n v="0"/>
    <s v="03-119946"/>
    <m/>
    <s v="21.0"/>
    <s v="00036.0"/>
    <s v="91001"/>
    <s v="85000"/>
    <n v="5850"/>
    <n v="9231101"/>
    <n v="0"/>
    <s v="Floor tile &amp; mastic abatement abatement oversight and clearance at Nelson for room #A1, B1, B3, and under the cabinets in B2 &amp; B4.  Close-out PO."/>
    <s v="Nelson-1-21st Century classroom"/>
  </r>
  <r>
    <s v="Workman ES-21st Century classroom-Environ Consultant"/>
    <n v="2"/>
    <s v="Environ Consultant"/>
    <x v="3"/>
    <x v="0"/>
    <x v="54"/>
    <x v="56"/>
    <x v="173"/>
    <x v="11"/>
    <s v="2019/20"/>
    <m/>
    <x v="446"/>
    <n v="0"/>
    <n v="6775"/>
    <s v="MCSI-4561"/>
    <d v="2020-08-17T00:00:00"/>
    <s v="000000020119790"/>
    <n v="6775"/>
    <s v="03-119881"/>
    <m/>
    <s v="21.0"/>
    <s v="00036.0"/>
    <s v="91001"/>
    <s v="85000"/>
    <n v="5850"/>
    <n v="9381101"/>
    <n v="1"/>
    <s v="Floor tile &amp; mastic abatement oversight at Workman ES for room #5, 6, 7, and 12 (JVER 21*79)"/>
    <s v="Workman ES-2-21st Century classroom"/>
  </r>
  <r>
    <s v="Workman ES-21st Century classroom-Environ Consultant"/>
    <n v="2"/>
    <s v="Environ Consultant"/>
    <x v="3"/>
    <x v="0"/>
    <x v="54"/>
    <x v="56"/>
    <x v="173"/>
    <x v="526"/>
    <s v="2022/23"/>
    <m/>
    <x v="446"/>
    <n v="4300"/>
    <n v="4300"/>
    <m/>
    <m/>
    <m/>
    <n v="0"/>
    <s v="03-119881"/>
    <m/>
    <s v="21.0"/>
    <s v="00036.0"/>
    <s v="91001"/>
    <s v="85000"/>
    <n v="5850"/>
    <n v="9381101"/>
    <n v="0"/>
    <s v="Floor tile &amp; mastic abatement oversight at Workman ES for room #5, 6, 7, and 12.  Remaining balance in this PO."/>
    <s v="Workman ES-2-21st Century classroom"/>
  </r>
  <r>
    <s v="Workman ES-21st Century classroom-Environ Consultant"/>
    <n v="2"/>
    <s v="Environ Consultant"/>
    <x v="3"/>
    <x v="0"/>
    <x v="54"/>
    <x v="56"/>
    <x v="173"/>
    <x v="206"/>
    <s v="2022/23"/>
    <s v="21-403"/>
    <x v="446"/>
    <n v="-4300"/>
    <n v="-4300"/>
    <m/>
    <m/>
    <m/>
    <n v="0"/>
    <s v="03-119881"/>
    <m/>
    <s v="21.0"/>
    <s v="00036.0"/>
    <s v="91001"/>
    <s v="85000"/>
    <n v="5850"/>
    <n v="9381101"/>
    <n v="0"/>
    <s v="Floor tile &amp; mastic abatement oversight at Workman ES for room #5, 6, 7, and 12. Close-out PO."/>
    <s v="Workman ES-2-21st Century classroom"/>
  </r>
  <r>
    <s v="Workman ES-21st Century classroom-Environ Consultant"/>
    <n v="2"/>
    <s v="Environ Consultant"/>
    <x v="3"/>
    <x v="0"/>
    <x v="54"/>
    <x v="56"/>
    <x v="155"/>
    <x v="527"/>
    <s v="2020/21"/>
    <m/>
    <x v="447"/>
    <n v="0"/>
    <n v="825"/>
    <s v="MCSI-4639"/>
    <d v="2020-11-19T00:00:00"/>
    <s v="000000020143747"/>
    <n v="825"/>
    <s v="03-119881"/>
    <m/>
    <s v="21.0"/>
    <s v="00036.0"/>
    <s v="91001"/>
    <s v="85000"/>
    <n v="5850"/>
    <n v="9381101"/>
    <n v="1"/>
    <s v="Oversight asbestos abatement of a small area next to staff restrooms at Workman ES"/>
    <s v="Workman ES-2-21st Century classroom"/>
  </r>
  <r>
    <s v="Workman ES-21st Century classroom-Environ Consultant"/>
    <n v="2"/>
    <s v="Environ Consultant"/>
    <x v="3"/>
    <x v="0"/>
    <x v="54"/>
    <x v="56"/>
    <x v="155"/>
    <x v="526"/>
    <s v="2022/23"/>
    <m/>
    <x v="447"/>
    <n v="100"/>
    <n v="100"/>
    <m/>
    <m/>
    <m/>
    <n v="0"/>
    <s v="03-119881"/>
    <m/>
    <s v="21.0"/>
    <s v="00036.0"/>
    <s v="91001"/>
    <s v="85000"/>
    <n v="5850"/>
    <n v="9381101"/>
    <n v="0"/>
    <s v="Oversight asbestos abatement of a small area next to staff restrooms at Workman ES.  Remaining balance in this PO."/>
    <s v="Workman ES-2-21st Century classroom"/>
  </r>
  <r>
    <s v="Workman ES-21st Century classroom-Environ Consultant"/>
    <n v="2"/>
    <s v="Environ Consultant"/>
    <x v="3"/>
    <x v="0"/>
    <x v="54"/>
    <x v="56"/>
    <x v="155"/>
    <x v="206"/>
    <s v="2022/23"/>
    <s v="21-1846"/>
    <x v="447"/>
    <n v="-100"/>
    <n v="-100"/>
    <m/>
    <m/>
    <m/>
    <n v="0"/>
    <s v="03-119881"/>
    <m/>
    <s v="21.0"/>
    <s v="00036.0"/>
    <s v="91001"/>
    <s v="85000"/>
    <n v="5850"/>
    <n v="9381101"/>
    <n v="0"/>
    <s v="Oversight asbestos abatement of a small area next to staff restrooms at Workman ES. Close-out PO."/>
    <s v="Workman ES-2-21st Century classroom"/>
  </r>
  <r>
    <s v="Mesa Robles-21st Century classroom-Environ Consultant"/>
    <n v="1"/>
    <s v="Environ Consultant"/>
    <x v="5"/>
    <x v="0"/>
    <x v="54"/>
    <x v="56"/>
    <x v="200"/>
    <x v="528"/>
    <s v="2020/21"/>
    <m/>
    <x v="448"/>
    <n v="0"/>
    <n v="4400"/>
    <s v="MCSI-4644"/>
    <d v="2021-02-04T00:00:00"/>
    <s v="000000020162190"/>
    <n v="4400"/>
    <s v="03-120779"/>
    <m/>
    <s v="21.0"/>
    <s v="00036.0"/>
    <s v="91001"/>
    <s v="85000"/>
    <n v="5850"/>
    <n v="9221101"/>
    <n v="1"/>
    <s v="Oversight asbestos abatement at Mesa Robles for room #2 &amp; 4  "/>
    <s v="Mesa Robles-1-21st Century classroom"/>
  </r>
  <r>
    <s v="Mesa Robles-21st Century classroom-Environ Consultant"/>
    <n v="1"/>
    <s v="Environ Consultant"/>
    <x v="5"/>
    <x v="0"/>
    <x v="54"/>
    <x v="56"/>
    <x v="200"/>
    <x v="526"/>
    <s v="2022/23"/>
    <m/>
    <x v="448"/>
    <n v="1600"/>
    <n v="1600"/>
    <m/>
    <m/>
    <m/>
    <n v="0"/>
    <s v="03-120779"/>
    <m/>
    <s v="21.0"/>
    <s v="00036.0"/>
    <s v="91001"/>
    <s v="85000"/>
    <n v="5850"/>
    <n v="9221101"/>
    <n v="0"/>
    <s v="Oversight asbestos abatement at Mesa Robles for room #2 &amp; 4. Remaining balance in this PO."/>
    <s v="Mesa Robles-1-21st Century classroom"/>
  </r>
  <r>
    <s v="Mesa Robles-21st Century classroom-Environ Consultant"/>
    <n v="1"/>
    <s v="Environ Consultant"/>
    <x v="5"/>
    <x v="0"/>
    <x v="54"/>
    <x v="56"/>
    <x v="200"/>
    <x v="206"/>
    <s v="2022/23"/>
    <s v="21-2654"/>
    <x v="448"/>
    <n v="-1600"/>
    <n v="-1600"/>
    <m/>
    <m/>
    <m/>
    <n v="0"/>
    <s v="03-120779"/>
    <m/>
    <s v="21.0"/>
    <s v="00036.0"/>
    <s v="91001"/>
    <s v="85000"/>
    <n v="5850"/>
    <n v="9221101"/>
    <n v="0"/>
    <s v="Oversight asbestos abatement at Mesa Robles for room #2 &amp; 4. Close-out PO. "/>
    <s v="Mesa Robles-1-21st Century classroom"/>
  </r>
  <r>
    <s v="Mesa Robles-21st Century classroom-Environ Consultant"/>
    <n v="1"/>
    <s v="Environ Consultant"/>
    <x v="5"/>
    <x v="0"/>
    <x v="54"/>
    <x v="53"/>
    <x v="213"/>
    <x v="528"/>
    <s v="2020/21"/>
    <s v="21-2682"/>
    <x v="449"/>
    <n v="0"/>
    <n v="1480"/>
    <s v="MCSI-4640"/>
    <d v="2021-02-04T00:00:00"/>
    <s v="000000020162190"/>
    <n v="1480"/>
    <s v="03-120779"/>
    <m/>
    <s v="21.0"/>
    <s v="00036.0"/>
    <s v="91001"/>
    <s v="85000"/>
    <n v="5850"/>
    <n v="9221101"/>
    <n v="1"/>
    <s v="Asbestos &amp; lead-based paint survey of Mesa Robles permanent portable building #25 &amp; 26."/>
    <s v="Mesa Robles-1-21st Century classroom"/>
  </r>
  <r>
    <s v="Cedarlane-21st Century classroom-Environ Consultant"/>
    <n v="1"/>
    <s v="Environ Consultant"/>
    <x v="4"/>
    <x v="0"/>
    <x v="54"/>
    <x v="56"/>
    <x v="214"/>
    <x v="528"/>
    <s v="2020/21"/>
    <m/>
    <x v="450"/>
    <n v="0"/>
    <n v="6950"/>
    <s v="MCSI-4651"/>
    <d v="2021-02-04T00:00:00"/>
    <s v="000000020162190"/>
    <n v="6950"/>
    <s v="03-120780"/>
    <m/>
    <s v="21.0"/>
    <s v="00036.0"/>
    <s v="91001"/>
    <s v="85000"/>
    <n v="5850"/>
    <n v="9051101"/>
    <n v="1"/>
    <s v="Oversight asbestos abatement at Cedarlane for room #F1-F3, G1-G4, &amp; H1"/>
    <s v="Cedarlane-1-21st Century classroom"/>
  </r>
  <r>
    <s v="Cedarlane-21st Century classroom-Environ Consultant"/>
    <n v="1"/>
    <s v="Environ Consultant"/>
    <x v="4"/>
    <x v="0"/>
    <x v="54"/>
    <x v="56"/>
    <x v="214"/>
    <x v="526"/>
    <s v="2022/23"/>
    <m/>
    <x v="450"/>
    <n v="4850"/>
    <n v="4850"/>
    <m/>
    <m/>
    <m/>
    <n v="0"/>
    <s v="03-120780"/>
    <m/>
    <s v="21.0"/>
    <s v="00036.0"/>
    <s v="91001"/>
    <s v="85000"/>
    <n v="5850"/>
    <n v="9051101"/>
    <n v="0"/>
    <s v="Oversight asbestos abatement at Cedarlane for room #F1-F3, G1-G4, &amp; H1.  Remaining balance in this PO."/>
    <s v="Cedarlane-1-21st Century classroom"/>
  </r>
  <r>
    <s v="Cedarlane-21st Century classroom-Environ Consultant"/>
    <n v="1"/>
    <s v="Environ Consultant"/>
    <x v="4"/>
    <x v="0"/>
    <x v="54"/>
    <x v="56"/>
    <x v="214"/>
    <x v="206"/>
    <s v="2022/23"/>
    <s v="21-2726"/>
    <x v="450"/>
    <n v="-4850"/>
    <n v="-4850"/>
    <m/>
    <m/>
    <m/>
    <n v="0"/>
    <s v="03-120780"/>
    <m/>
    <s v="21.0"/>
    <s v="00036.0"/>
    <s v="91001"/>
    <s v="85000"/>
    <n v="5850"/>
    <n v="9051101"/>
    <n v="0"/>
    <s v="Oversight asbestos abatement at Cedarlane for room #F1-F3, G1-G4, &amp; H1. Close-out PO."/>
    <s v="Cedarlane-1-21st Century classroom"/>
  </r>
  <r>
    <s v="Cedarlane-21st Century classroom-Environ Consultant"/>
    <n v="1"/>
    <s v="Environ Consultant"/>
    <x v="4"/>
    <x v="0"/>
    <x v="54"/>
    <x v="56"/>
    <x v="215"/>
    <x v="529"/>
    <s v="2020/21"/>
    <m/>
    <x v="451"/>
    <n v="0"/>
    <n v="6950"/>
    <s v="MCSI-4686"/>
    <d v="2021-03-22T00:00:00"/>
    <s v="000000020174069"/>
    <n v="6950"/>
    <s v="03-120780"/>
    <m/>
    <s v="21.0"/>
    <s v="00036.0"/>
    <s v="91001"/>
    <s v="85000"/>
    <n v="5850"/>
    <n v="9051101"/>
    <n v="0.61233480176211452"/>
    <s v="Oversight asbestos abatement at Cedarlane for room #E1, E2, E3 &amp; H3"/>
    <s v="Cedarlane-1-21st Century classroom"/>
  </r>
  <r>
    <s v="Cedarlane-21st Century classroom-Environ Consultant"/>
    <n v="1"/>
    <s v="Environ Consultant"/>
    <x v="4"/>
    <x v="0"/>
    <x v="54"/>
    <x v="56"/>
    <x v="215"/>
    <x v="526"/>
    <s v="2022/23"/>
    <m/>
    <x v="451"/>
    <n v="500"/>
    <n v="500"/>
    <m/>
    <m/>
    <m/>
    <n v="0"/>
    <s v="03-120780"/>
    <m/>
    <s v="21.0"/>
    <s v="00036.0"/>
    <s v="91001"/>
    <s v="85000"/>
    <n v="5850"/>
    <n v="9051101"/>
    <n v="0"/>
    <s v="Oversight asbestos abatement at Cedarlane for room #E1, E2, E3 &amp; H3.  Remaining balance in this PO."/>
    <s v="Cedarlane-1-21st Century classroom"/>
  </r>
  <r>
    <s v="Cedarlane-21st Century classroom-Environ Consultant"/>
    <n v="1"/>
    <s v="Environ Consultant"/>
    <x v="4"/>
    <x v="0"/>
    <x v="54"/>
    <x v="56"/>
    <x v="215"/>
    <x v="206"/>
    <s v="2022/23"/>
    <s v="21-4009"/>
    <x v="451"/>
    <n v="-500"/>
    <n v="-500"/>
    <m/>
    <m/>
    <m/>
    <n v="0"/>
    <s v="03-120780"/>
    <m/>
    <s v="21.0"/>
    <s v="00036.0"/>
    <s v="91001"/>
    <s v="85000"/>
    <n v="5850"/>
    <n v="9051101"/>
    <n v="0"/>
    <s v="Oversight asbestos abatement at Cedarlane for room #E1, E2, E3 &amp; H3. Close-out PO."/>
    <s v="Cedarlane-1-21st Century classroom"/>
  </r>
  <r>
    <s v="Mesa Robles-21st Century classroom-Environ Consultant"/>
    <n v="1"/>
    <s v="Environ Consultant"/>
    <x v="5"/>
    <x v="0"/>
    <x v="54"/>
    <x v="56"/>
    <x v="215"/>
    <x v="529"/>
    <s v="2020/21"/>
    <m/>
    <x v="451"/>
    <n v="0"/>
    <n v="4400"/>
    <s v="MCSI-4683"/>
    <d v="2021-03-22T00:00:00"/>
    <s v="000000020174069"/>
    <n v="4400"/>
    <s v="03-120779"/>
    <m/>
    <s v="21.0"/>
    <s v="00036.0"/>
    <s v="91001"/>
    <s v="85000"/>
    <n v="5850"/>
    <n v="9221101"/>
    <n v="0.38766519823788548"/>
    <s v="Oversight asbestos abatement at Mesa Robles for room #D12-D15 &amp; G11"/>
    <s v="Mesa Robles-1-21st Century classroom"/>
  </r>
  <r>
    <s v="Mesa Robles-21st Century classroom-Environ Consultant"/>
    <n v="1"/>
    <s v="Environ Consultant"/>
    <x v="5"/>
    <x v="0"/>
    <x v="54"/>
    <x v="56"/>
    <x v="215"/>
    <x v="526"/>
    <s v="2022/23"/>
    <m/>
    <x v="451"/>
    <n v="4900"/>
    <n v="4900"/>
    <m/>
    <m/>
    <m/>
    <n v="0"/>
    <s v="03-120779"/>
    <m/>
    <s v="21.0"/>
    <s v="00036.0"/>
    <s v="91001"/>
    <s v="85000"/>
    <n v="5850"/>
    <n v="9221101"/>
    <n v="0"/>
    <s v="Oversight asbestos abatement at Mesa Robles for room #D12-D15 &amp; G11.  Remaining balance in this PO."/>
    <s v="Mesa Robles-1-21st Century classroom"/>
  </r>
  <r>
    <s v="Mesa Robles-21st Century classroom-Environ Consultant"/>
    <n v="1"/>
    <s v="Environ Consultant"/>
    <x v="5"/>
    <x v="0"/>
    <x v="54"/>
    <x v="56"/>
    <x v="215"/>
    <x v="206"/>
    <s v="2022/23"/>
    <s v="21-4009"/>
    <x v="451"/>
    <n v="-4900"/>
    <n v="-4900"/>
    <m/>
    <m/>
    <m/>
    <n v="0"/>
    <s v="03-120779"/>
    <m/>
    <s v="21.0"/>
    <s v="00036.0"/>
    <s v="91001"/>
    <s v="85000"/>
    <n v="5850"/>
    <n v="9221101"/>
    <n v="0"/>
    <s v="Oversight asbestos abatement at Mesa Robles for room #D12-D15 &amp; G11. Close-out PO."/>
    <s v="Mesa Robles-1-21st Century classroom"/>
  </r>
  <r>
    <s v="Mesa Robles-21st Century classroom-Environ Consultant"/>
    <n v="1"/>
    <s v="Environ Consultant"/>
    <x v="5"/>
    <x v="0"/>
    <x v="54"/>
    <x v="56"/>
    <x v="216"/>
    <x v="272"/>
    <s v="2020/21"/>
    <m/>
    <x v="452"/>
    <n v="0"/>
    <n v="7910"/>
    <s v="MCSI-4709"/>
    <d v="2021-04-16T00:00:00"/>
    <s v="000000020181032"/>
    <n v="7910"/>
    <s v="03-120779"/>
    <m/>
    <s v="21.0"/>
    <s v="00036.0"/>
    <s v="91001"/>
    <s v="85000"/>
    <n v="5850"/>
    <n v="9221101"/>
    <n v="1"/>
    <s v="Oversight asbestos abatement at Mesa Robles for room #B21 &amp; G8-G10."/>
    <s v="Mesa Robles-1-21st Century classroom"/>
  </r>
  <r>
    <s v="Mesa Robles-21st Century classroom-Environ Consultant"/>
    <n v="1"/>
    <s v="Environ Consultant"/>
    <x v="5"/>
    <x v="0"/>
    <x v="54"/>
    <x v="56"/>
    <x v="216"/>
    <x v="526"/>
    <s v="2022/23"/>
    <m/>
    <x v="452"/>
    <n v="1440"/>
    <n v="1440"/>
    <m/>
    <m/>
    <m/>
    <n v="0"/>
    <s v="03-120779"/>
    <m/>
    <s v="21.0"/>
    <s v="00036.0"/>
    <s v="91001"/>
    <s v="85000"/>
    <n v="5850"/>
    <n v="9221101"/>
    <n v="0"/>
    <s v="Oversight asbestos abatement at Mesa Robles for room #B21 &amp; G8-G10.  Remaining balance in this PO."/>
    <s v="Mesa Robles-1-21st Century classroom"/>
  </r>
  <r>
    <s v="Mesa Robles-21st Century classroom-Environ Consultant"/>
    <n v="1"/>
    <s v="Environ Consultant"/>
    <x v="5"/>
    <x v="0"/>
    <x v="54"/>
    <x v="56"/>
    <x v="216"/>
    <x v="206"/>
    <s v="2022/23"/>
    <s v="21-5398"/>
    <x v="452"/>
    <n v="-1440"/>
    <n v="-1440"/>
    <m/>
    <m/>
    <m/>
    <n v="0"/>
    <s v="03-120779"/>
    <m/>
    <s v="21.0"/>
    <s v="00036.0"/>
    <s v="91001"/>
    <s v="85000"/>
    <n v="5850"/>
    <n v="9221101"/>
    <n v="0"/>
    <s v="Oversight asbestos abatement at Mesa Robles for room #B21 &amp; G8-G10. Close-out PO."/>
    <s v="Mesa Robles-1-21st Century classroom"/>
  </r>
  <r>
    <s v="Cedarlane-21st Century classroom-Environ Consultant"/>
    <n v="1"/>
    <s v="Environ Consultant"/>
    <x v="4"/>
    <x v="0"/>
    <x v="54"/>
    <x v="56"/>
    <x v="217"/>
    <x v="272"/>
    <s v="2020/21"/>
    <m/>
    <x v="453"/>
    <n v="0"/>
    <n v="4750"/>
    <s v="MCSI-4712"/>
    <d v="2021-04-16T00:00:00"/>
    <s v="000000020181032"/>
    <n v="4750"/>
    <s v="03-120780"/>
    <m/>
    <s v="21.0"/>
    <s v="00036.0"/>
    <s v="91001"/>
    <s v="85000"/>
    <n v="5850"/>
    <n v="9051101"/>
    <n v="1"/>
    <s v="Oversight asbestos abatement at Cedarlane for room #C1-C3."/>
    <s v="Cedarlane-1-21st Century classroom"/>
  </r>
  <r>
    <s v="Cedarlane-21st Century classroom-Environ Consultant"/>
    <n v="1"/>
    <s v="Environ Consultant"/>
    <x v="4"/>
    <x v="0"/>
    <x v="54"/>
    <x v="56"/>
    <x v="217"/>
    <x v="526"/>
    <s v="2022/23"/>
    <m/>
    <x v="453"/>
    <n v="2200"/>
    <n v="2200"/>
    <m/>
    <m/>
    <m/>
    <n v="0"/>
    <s v="03-120780"/>
    <m/>
    <s v="21.0"/>
    <s v="00036.0"/>
    <s v="91001"/>
    <s v="85000"/>
    <n v="5850"/>
    <n v="9051101"/>
    <n v="0"/>
    <s v="Oversight asbestos abatement at Cedarlane for room #C1-C3.  Remaining balance in this PO."/>
    <s v="Cedarlane-1-21st Century classroom"/>
  </r>
  <r>
    <s v="Cedarlane-21st Century classroom-Environ Consultant"/>
    <n v="1"/>
    <s v="Environ Consultant"/>
    <x v="4"/>
    <x v="0"/>
    <x v="54"/>
    <x v="56"/>
    <x v="217"/>
    <x v="206"/>
    <s v="2022/23"/>
    <s v="21-5452"/>
    <x v="453"/>
    <n v="-2200"/>
    <n v="-2200"/>
    <m/>
    <m/>
    <m/>
    <n v="0"/>
    <s v="03-120780"/>
    <m/>
    <s v="21.0"/>
    <s v="00036.0"/>
    <s v="91001"/>
    <s v="85000"/>
    <n v="5850"/>
    <n v="9051101"/>
    <n v="0"/>
    <s v="Oversight asbestos abatement at Cedarlane for room #C1-C3. Close-out PO."/>
    <s v="Cedarlane-1-21st Century classroom"/>
  </r>
  <r>
    <s v="Cedarlane-21st Century classroom-Environ Consultant"/>
    <n v="1"/>
    <s v="Environ Consultant"/>
    <x v="4"/>
    <x v="0"/>
    <x v="54"/>
    <x v="56"/>
    <x v="218"/>
    <x v="215"/>
    <s v="2020/21"/>
    <m/>
    <x v="454"/>
    <n v="0"/>
    <n v="3050"/>
    <s v="MCSI-4735"/>
    <d v="2021-05-25T00:00:00"/>
    <s v="000000020192073"/>
    <n v="3050"/>
    <s v="03-120780"/>
    <m/>
    <s v="21.0"/>
    <s v="00036.0"/>
    <s v="91001"/>
    <s v="85000"/>
    <n v="5850"/>
    <n v="9051101"/>
    <n v="0.580952380952381"/>
    <s v="Oversight asbestos abatement at Cedarlane for room #A2, A3, &amp; B1."/>
    <s v="Cedarlane-1-21st Century classroom"/>
  </r>
  <r>
    <s v="Cedarlane-21st Century classroom-Environ Consultant"/>
    <n v="1"/>
    <s v="Environ Consultant"/>
    <x v="4"/>
    <x v="0"/>
    <x v="54"/>
    <x v="56"/>
    <x v="218"/>
    <x v="18"/>
    <s v="2021/22"/>
    <m/>
    <x v="454"/>
    <n v="0"/>
    <n v="2200"/>
    <s v="MCSI-4872"/>
    <d v="2021-09-08T00:00:00"/>
    <s v="000000020253629"/>
    <n v="2200"/>
    <s v="03-120780"/>
    <m/>
    <s v="21.0"/>
    <s v="00036.0"/>
    <s v="91001"/>
    <s v="85000"/>
    <n v="5850"/>
    <n v="9051101"/>
    <n v="0.41904761904761906"/>
    <s v="Oversight asbestos abatement at Cedarlane for room #A2, A3, &amp; B1."/>
    <s v="Cedarlane-1-21st Century classroom"/>
  </r>
  <r>
    <s v="Cedarlane-21st Century classroom-Environ Consultant"/>
    <n v="1"/>
    <s v="Environ Consultant"/>
    <x v="4"/>
    <x v="0"/>
    <x v="54"/>
    <x v="56"/>
    <x v="218"/>
    <x v="530"/>
    <s v="2022/23"/>
    <m/>
    <x v="454"/>
    <n v="2300"/>
    <n v="2300"/>
    <m/>
    <m/>
    <m/>
    <n v="0"/>
    <s v="03-120780"/>
    <m/>
    <s v="21.0"/>
    <s v="00036.0"/>
    <s v="91001"/>
    <s v="85000"/>
    <n v="5850"/>
    <n v="9051101"/>
    <n v="0"/>
    <s v="Oversight asbestos abatement at Cedarlane for room #A2, A3, &amp; B1.  Remaining balance in this PO."/>
    <s v="Cedarlane-1-21st Century classroom"/>
  </r>
  <r>
    <s v="Cedarlane-21st Century classroom-Environ Consultant"/>
    <n v="1"/>
    <s v="Environ Consultant"/>
    <x v="4"/>
    <x v="0"/>
    <x v="54"/>
    <x v="56"/>
    <x v="218"/>
    <x v="531"/>
    <s v="2022/23"/>
    <s v="21-6338"/>
    <x v="454"/>
    <n v="-2300"/>
    <n v="-2300"/>
    <m/>
    <m/>
    <m/>
    <n v="0"/>
    <s v="03-120780"/>
    <m/>
    <s v="21.0"/>
    <s v="00036.0"/>
    <s v="91001"/>
    <s v="85000"/>
    <n v="5850"/>
    <n v="9051101"/>
    <n v="0"/>
    <s v="Oversight asbestos abatement at Cedarlane for room #A2, A3, &amp; B1. Close-out PO."/>
    <s v="Cedarlane-1-21st Century classroom"/>
  </r>
  <r>
    <s v="Cedarlane-21st Century classroom-Environ Consultant"/>
    <n v="1"/>
    <s v="Environ Consultant"/>
    <x v="4"/>
    <x v="0"/>
    <x v="54"/>
    <x v="56"/>
    <x v="219"/>
    <x v="274"/>
    <s v="2020/21"/>
    <s v="21-6713"/>
    <x v="455"/>
    <n v="0"/>
    <n v="425"/>
    <s v="MCSI-4746"/>
    <d v="2021-06-22T00:00:00"/>
    <s v="000000020200055"/>
    <n v="425"/>
    <s v="03-120780"/>
    <m/>
    <s v="21.0"/>
    <s v="00036.0"/>
    <s v="91001"/>
    <s v="85000"/>
    <n v="5850"/>
    <n v="9051101"/>
    <n v="0.33333333333333331"/>
    <s v="Oversight asbestos abatement at Cedarlane (asbestos cement pipe)"/>
    <s v="Cedarlane-1-21st Century classroom"/>
  </r>
  <r>
    <s v="Mesa Robles-21st Century classroom-Environ Consultant"/>
    <n v="1"/>
    <s v="Environ Consultant"/>
    <x v="5"/>
    <x v="0"/>
    <x v="54"/>
    <x v="56"/>
    <x v="219"/>
    <x v="274"/>
    <s v="2020/21"/>
    <s v="21-6713"/>
    <x v="455"/>
    <n v="0"/>
    <n v="850"/>
    <s v="MCSI-4724"/>
    <d v="2021-06-22T00:00:00"/>
    <s v="000000020200055"/>
    <n v="850"/>
    <s v="03-120779"/>
    <m/>
    <s v="21.0"/>
    <s v="00036.0"/>
    <s v="91001"/>
    <s v="85000"/>
    <n v="5850"/>
    <n v="9221101"/>
    <n v="0.66666666666666663"/>
    <s v="Oversight asbestos abatement for Mesa Robles' flooring at room #16 &amp; 17 areas under the cabinets"/>
    <s v="Mesa Robles-1-21st Century classroom"/>
  </r>
  <r>
    <s v="Cedarlane-21st Century classroom-Environ Consultant"/>
    <n v="1"/>
    <s v="Environ Consultant"/>
    <x v="4"/>
    <x v="0"/>
    <x v="54"/>
    <x v="56"/>
    <x v="220"/>
    <x v="224"/>
    <s v="2021/22"/>
    <m/>
    <x v="456"/>
    <n v="0"/>
    <n v="2200"/>
    <s v="MCSI-4873"/>
    <d v="2021-09-30T00:00:00"/>
    <s v="000000020276431"/>
    <n v="2200"/>
    <s v="03-120780"/>
    <m/>
    <s v="21.0"/>
    <s v="00036.0"/>
    <s v="91001"/>
    <s v="85000"/>
    <n v="5850"/>
    <n v="9051101"/>
    <n v="1"/>
    <s v="Oversight asbestos abatement at Cedarlane for flooring in room #B3 &amp; D1 under the cabinets and side rooms off band room"/>
    <s v="Cedarlane-1-21st Century classroom"/>
  </r>
  <r>
    <s v="Cedarlane-21st Century classroom-Environ Consultant"/>
    <n v="1"/>
    <s v="Environ Consultant"/>
    <x v="4"/>
    <x v="0"/>
    <x v="54"/>
    <x v="56"/>
    <x v="220"/>
    <x v="526"/>
    <s v="2022/23"/>
    <m/>
    <x v="456"/>
    <n v="400"/>
    <n v="400"/>
    <m/>
    <m/>
    <m/>
    <n v="0"/>
    <s v="03-120780"/>
    <m/>
    <s v="21.0"/>
    <s v="00036.0"/>
    <s v="91001"/>
    <s v="85000"/>
    <n v="5850"/>
    <n v="9051101"/>
    <n v="0"/>
    <s v="Oversight asbestos abatement at Cedarlane for flooring in room #B3 &amp; D1 under the cabinets and side rooms off band room.  Remaining balance in this PO"/>
    <s v="Cedarlane-1-21st Century classroom"/>
  </r>
  <r>
    <s v="Cedarlane-21st Century classroom-Environ Consultant"/>
    <n v="1"/>
    <s v="Environ Consultant"/>
    <x v="4"/>
    <x v="0"/>
    <x v="54"/>
    <x v="56"/>
    <x v="220"/>
    <x v="206"/>
    <s v="2022/23"/>
    <s v="22-976"/>
    <x v="456"/>
    <n v="-400"/>
    <n v="-400"/>
    <m/>
    <m/>
    <m/>
    <n v="0"/>
    <s v="03-120780"/>
    <m/>
    <s v="21.0"/>
    <s v="00036.0"/>
    <s v="91001"/>
    <s v="85000"/>
    <n v="5850"/>
    <n v="9051101"/>
    <n v="0"/>
    <s v="Oversight asbestos abatement at Cedarlane for flooring in room #B3 &amp; D1 under the cabinets and side rooms off band room. Close-out PO"/>
    <s v="Cedarlane-1-21st Century classroom"/>
  </r>
  <r>
    <s v="Grandview-21st Century classroom-Environ Consultant"/>
    <n v="2"/>
    <s v="Environ Consultant"/>
    <x v="6"/>
    <x v="0"/>
    <x v="54"/>
    <x v="56"/>
    <x v="221"/>
    <x v="532"/>
    <s v="2022/23"/>
    <m/>
    <x v="457"/>
    <n v="0"/>
    <n v="7100"/>
    <s v="MCSI-5008"/>
    <d v="2022-11-14T00:00:00"/>
    <s v="000000020720870"/>
    <n v="7100"/>
    <s v="03-121294"/>
    <m/>
    <s v="21.0"/>
    <s v="00036.0"/>
    <s v="91001"/>
    <s v="85000"/>
    <n v="5850"/>
    <n v="9121101"/>
    <n v="0.73575129533678751"/>
    <s v="Oversight asbestos abatement at Grandview for room #51-54, &amp; 61-64."/>
    <s v="Grandview-2-21st Century classroom"/>
  </r>
  <r>
    <s v="Grandview-21st Century classroom-Environ Consultant"/>
    <n v="2"/>
    <s v="Environ Consultant"/>
    <x v="6"/>
    <x v="0"/>
    <x v="54"/>
    <x v="56"/>
    <x v="221"/>
    <x v="93"/>
    <s v="2022/23"/>
    <m/>
    <x v="457"/>
    <n v="0"/>
    <n v="2550"/>
    <s v="MCSI-5103"/>
    <d v="2023-07-14T00:00:00"/>
    <s v="000000021126791"/>
    <n v="2550"/>
    <s v="03-121294"/>
    <m/>
    <s v="21.0"/>
    <s v="00036.0"/>
    <s v="91001"/>
    <s v="85000"/>
    <n v="5850"/>
    <n v="9121101"/>
    <n v="0.26424870466321243"/>
    <s v="Oversight asbestos abatement at Grandview for room #K1 &amp; K2 which was not covered on PO2W-23*4063"/>
    <s v="Grandview-2-21st Century classroom"/>
  </r>
  <r>
    <s v="Grandview-21st Century classroom-Environ Consultant"/>
    <n v="2"/>
    <s v="Environ Consultant"/>
    <x v="6"/>
    <x v="0"/>
    <x v="54"/>
    <x v="56"/>
    <x v="221"/>
    <x v="533"/>
    <s v="2022/23"/>
    <m/>
    <x v="457"/>
    <n v="550"/>
    <n v="550"/>
    <m/>
    <m/>
    <m/>
    <n v="0"/>
    <s v="03-121294"/>
    <m/>
    <s v="21.0"/>
    <s v="00036.0"/>
    <s v="91001"/>
    <s v="85000"/>
    <n v="5850"/>
    <n v="9121101"/>
    <n v="0"/>
    <s v="Oversight asbestos abatement at Grandview for room #K1 &amp; K2 which was not covered on PO2W-23*4063.  Remaining balance in this PO."/>
    <s v="Grandview-2-21st Century classroom"/>
  </r>
  <r>
    <s v="Grandview-21st Century classroom-Environ Consultant"/>
    <n v="2"/>
    <s v="Environ Consultant"/>
    <x v="6"/>
    <x v="0"/>
    <x v="54"/>
    <x v="56"/>
    <x v="221"/>
    <x v="534"/>
    <s v="2022/23"/>
    <s v="23-3425"/>
    <x v="457"/>
    <n v="-550"/>
    <n v="-550"/>
    <m/>
    <m/>
    <m/>
    <n v="0"/>
    <s v="03-121294"/>
    <m/>
    <s v="21.0"/>
    <s v="00036.0"/>
    <s v="91001"/>
    <s v="85000"/>
    <n v="5850"/>
    <n v="9121101"/>
    <n v="0"/>
    <s v="Oversight asbestos abatement at Grandview for room #K1 &amp; K2 which was not covered on PO2W-23*4063.  Close-out PO."/>
    <s v="Grandview-2-21st Century classroom"/>
  </r>
  <r>
    <s v="Newton-21st Century classroom-Environ Consultant"/>
    <n v="1"/>
    <s v="Environ Consultant"/>
    <x v="8"/>
    <x v="0"/>
    <x v="54"/>
    <x v="56"/>
    <x v="221"/>
    <x v="532"/>
    <s v="2022/23"/>
    <m/>
    <x v="458"/>
    <n v="0"/>
    <n v="5550"/>
    <s v="MCSI-5009"/>
    <d v="2022-11-14T00:00:00"/>
    <s v="000000020720870"/>
    <n v="5550"/>
    <s v="03-121295"/>
    <m/>
    <s v="21.0"/>
    <s v="00036.0"/>
    <s v="91001"/>
    <s v="85000"/>
    <n v="5850"/>
    <n v="9241101"/>
    <n v="1"/>
    <s v="Oversight asbestos abatement at Newton for room #D1-D4."/>
    <s v="Newton-1-21st Century classroom"/>
  </r>
  <r>
    <s v="Newton-21st Century classroom-Environ Consultant"/>
    <n v="1"/>
    <s v="Environ Consultant"/>
    <x v="8"/>
    <x v="0"/>
    <x v="54"/>
    <x v="56"/>
    <x v="221"/>
    <x v="526"/>
    <s v="2022/23"/>
    <m/>
    <x v="458"/>
    <n v="1000"/>
    <n v="1000"/>
    <m/>
    <m/>
    <m/>
    <n v="0"/>
    <s v="03-121295"/>
    <m/>
    <s v="21.0"/>
    <s v="00036.0"/>
    <s v="91001"/>
    <s v="85000"/>
    <n v="5850"/>
    <n v="9241101"/>
    <n v="0"/>
    <s v="Oversight asbestos abatement at Newton for room #D1-D4.  Remaining balance in this PO"/>
    <s v="Newton-1-21st Century classroom"/>
  </r>
  <r>
    <s v="Newton-21st Century classroom-Environ Consultant"/>
    <n v="1"/>
    <s v="Environ Consultant"/>
    <x v="8"/>
    <x v="0"/>
    <x v="54"/>
    <x v="56"/>
    <x v="221"/>
    <x v="206"/>
    <s v="2022/23"/>
    <s v="23-3426"/>
    <x v="458"/>
    <n v="-1000"/>
    <n v="-1000"/>
    <m/>
    <m/>
    <m/>
    <n v="0"/>
    <s v="03-121295"/>
    <m/>
    <s v="21.0"/>
    <s v="00036.0"/>
    <s v="91001"/>
    <s v="85000"/>
    <n v="5850"/>
    <n v="9241101"/>
    <n v="0"/>
    <s v="Oversight asbestos abatement at Newton for room #D1-D4. Close-out PO"/>
    <s v="Newton-1-21st Century classroom"/>
  </r>
  <r>
    <s v="Sparks MS-21st Century classroom-Environ Consultant"/>
    <n v="2"/>
    <s v="Environ Consultant"/>
    <x v="9"/>
    <x v="0"/>
    <x v="54"/>
    <x v="56"/>
    <x v="221"/>
    <x v="535"/>
    <s v="2022/23"/>
    <m/>
    <x v="459"/>
    <n v="0"/>
    <n v="2000"/>
    <s v="MCSI-5007"/>
    <d v="2022-12-05T00:00:00"/>
    <s v="000000020750486"/>
    <n v="2000"/>
    <s v="03-121296"/>
    <m/>
    <s v="21.0"/>
    <s v="00036.0"/>
    <s v="91001"/>
    <s v="85000"/>
    <n v="5850"/>
    <n v="9301101"/>
    <n v="0.43956043956043955"/>
    <s v="Oversight asbestos abatement at Sparks MS for room #9-12, &amp; 13-16."/>
    <s v="Sparks MS-2-21st Century classroom"/>
  </r>
  <r>
    <s v="Sparks MS-21st Century classroom-Environ Consultant"/>
    <n v="2"/>
    <s v="Environ Consultant"/>
    <x v="9"/>
    <x v="0"/>
    <x v="54"/>
    <x v="56"/>
    <x v="221"/>
    <x v="395"/>
    <s v="2022/23"/>
    <m/>
    <x v="459"/>
    <n v="0"/>
    <n v="2550"/>
    <s v="MCSI-5099"/>
    <d v="2023-07-20T00:00:00"/>
    <s v="000000021134877"/>
    <n v="2550"/>
    <s v="03-121296"/>
    <m/>
    <s v="21.0"/>
    <s v="00036.0"/>
    <s v="91001"/>
    <s v="85000"/>
    <n v="5850"/>
    <n v="9301101"/>
    <n v="0.56043956043956045"/>
    <s v="Oversight asbestos abatement at Sparks MS for the additional work at room #19.  See PO2W-23*4062 which had been created for room #17-20."/>
    <s v="Sparks MS-2-21st Century classroom"/>
  </r>
  <r>
    <s v="Sparks MS-21st Century classroom-Environ Consultant"/>
    <n v="2"/>
    <s v="Environ Consultant"/>
    <x v="9"/>
    <x v="0"/>
    <x v="54"/>
    <x v="56"/>
    <x v="221"/>
    <x v="495"/>
    <s v="2022/23"/>
    <m/>
    <x v="459"/>
    <n v="450"/>
    <n v="450"/>
    <m/>
    <m/>
    <m/>
    <n v="0"/>
    <s v="03-121296"/>
    <m/>
    <s v="21.0"/>
    <s v="00036.0"/>
    <s v="91001"/>
    <s v="85000"/>
    <n v="5850"/>
    <n v="9301101"/>
    <n v="0"/>
    <s v="Oversight asbestos abatement at Sparks MS for the additional work at room #19.  Addendum to PO2W-23*4062 which had been created for room #17-20.  Remaining balance in this PO."/>
    <s v="Sparks MS-2-21st Century classroom"/>
  </r>
  <r>
    <s v="Sparks MS-21st Century classroom-Environ Consultant"/>
    <n v="2"/>
    <s v="Environ Consultant"/>
    <x v="9"/>
    <x v="0"/>
    <x v="54"/>
    <x v="56"/>
    <x v="221"/>
    <x v="536"/>
    <s v="2022/23"/>
    <s v="23-3427"/>
    <x v="459"/>
    <n v="-450"/>
    <n v="-450"/>
    <m/>
    <m/>
    <m/>
    <n v="0"/>
    <s v="03-121296"/>
    <m/>
    <s v="21.0"/>
    <s v="00036.0"/>
    <s v="91001"/>
    <s v="85000"/>
    <n v="5850"/>
    <n v="9301101"/>
    <n v="0"/>
    <s v="Oversight asbestos abatement at Sparks MS for the additional work at room #19.  Addendum to PO2W-23*4062 which had been created for room #17-20.  Close-out PO"/>
    <s v="Sparks MS-2-21st Century classroom"/>
  </r>
  <r>
    <s v="Newton-21st Century classroom-Environ Consultant"/>
    <n v="1"/>
    <s v="Environ Consultant"/>
    <x v="8"/>
    <x v="0"/>
    <x v="54"/>
    <x v="56"/>
    <x v="222"/>
    <x v="537"/>
    <s v="2022/23"/>
    <m/>
    <x v="460"/>
    <n v="0"/>
    <n v="2000"/>
    <s v="MCSI-5075"/>
    <d v="2023-05-16T00:00:00"/>
    <s v="000000021014795"/>
    <n v="2000"/>
    <s v="03-121295"/>
    <m/>
    <s v="21.0"/>
    <s v="00036.0"/>
    <s v="91001"/>
    <s v="85000"/>
    <n v="5850"/>
    <n v="9241101"/>
    <n v="0.5"/>
    <s v="Oversight asbestos abatement at Newton for room #C5-C8."/>
    <s v="Newton-1-21st Century classroom"/>
  </r>
  <r>
    <s v="Newton-21st Century classroom-Environ Consultant"/>
    <n v="1"/>
    <s v="Environ Consultant"/>
    <x v="8"/>
    <x v="0"/>
    <x v="54"/>
    <x v="56"/>
    <x v="222"/>
    <x v="538"/>
    <s v="2022/23"/>
    <m/>
    <x v="460"/>
    <n v="0"/>
    <n v="2000"/>
    <s v="MCSI-5104A"/>
    <d v="2023-06-29T00:00:00"/>
    <s v="000000021099938"/>
    <n v="2000"/>
    <s v="03-121295"/>
    <m/>
    <s v="21.0"/>
    <s v="00036.0"/>
    <s v="91001"/>
    <s v="85000"/>
    <n v="5850"/>
    <n v="9241101"/>
    <n v="0.5"/>
    <s v="Oversight asbestos abatement at Newton for room #C5-C8."/>
    <s v="Newton-1-21st Century classroom"/>
  </r>
  <r>
    <s v="Newton-21st Century classroom-Environ Consultant"/>
    <n v="1"/>
    <s v="Environ Consultant"/>
    <x v="8"/>
    <x v="0"/>
    <x v="54"/>
    <x v="56"/>
    <x v="222"/>
    <x v="83"/>
    <s v="2025/26"/>
    <m/>
    <x v="460"/>
    <n v="1000"/>
    <n v="1000"/>
    <m/>
    <m/>
    <m/>
    <n v="0"/>
    <s v="03-121295"/>
    <m/>
    <s v="21.0"/>
    <s v="00036.0"/>
    <s v="91001"/>
    <s v="85000"/>
    <n v="5850"/>
    <n v="9241101"/>
    <n v="0"/>
    <s v="Oversight asbestos abatement at Newton for room #C5-C8."/>
    <s v="Newton-1-21st Century classroom"/>
  </r>
  <r>
    <s v="Newton-21st Century classroom-Environ Consultant"/>
    <n v="1"/>
    <s v="Environ Consultant"/>
    <x v="8"/>
    <x v="0"/>
    <x v="54"/>
    <x v="56"/>
    <x v="222"/>
    <x v="84"/>
    <s v="2025/26"/>
    <s v="23-6738"/>
    <x v="460"/>
    <n v="-1000"/>
    <n v="-1000"/>
    <m/>
    <m/>
    <m/>
    <n v="0"/>
    <s v="03-121295"/>
    <m/>
    <s v="21.0"/>
    <s v="00036.0"/>
    <s v="91001"/>
    <s v="85000"/>
    <n v="5850"/>
    <n v="9241101"/>
    <n v="0"/>
    <s v="Oversight asbestos abatement at Newton for room #C5-C8.  Close-out PO"/>
    <s v="Newton-1-21st Century classroom"/>
  </r>
  <r>
    <s v="Sparks MS-21st Century classroom-Environ Consultant"/>
    <n v="2"/>
    <s v="Environ Consultant"/>
    <x v="9"/>
    <x v="0"/>
    <x v="54"/>
    <x v="56"/>
    <x v="223"/>
    <x v="93"/>
    <s v="2022/23"/>
    <s v="23-7673"/>
    <x v="461"/>
    <n v="0"/>
    <n v="3000"/>
    <s v="MCSI-5099"/>
    <d v="2023-07-14T00:00:00"/>
    <s v="000000021126791"/>
    <n v="3000"/>
    <s v="03-121296"/>
    <m/>
    <s v="21.0"/>
    <s v="00036.0"/>
    <s v="91001"/>
    <s v="85000"/>
    <n v="5850"/>
    <n v="9301101"/>
    <n v="1"/>
    <s v="Oversight asbestos abatement at Sparks MS for room #17-20"/>
    <s v="Sparks MS-2-21st Century classroom"/>
  </r>
  <r>
    <s v="Grandview-21st Century classroom-Environ Consultant"/>
    <n v="2"/>
    <s v="Environ Consultant"/>
    <x v="6"/>
    <x v="0"/>
    <x v="54"/>
    <x v="56"/>
    <x v="224"/>
    <x v="93"/>
    <s v="2022/23"/>
    <m/>
    <x v="462"/>
    <n v="0"/>
    <n v="7100"/>
    <s v="MCSI-5103"/>
    <d v="2023-07-14T00:00:00"/>
    <s v="000000021126791"/>
    <n v="7100"/>
    <s v="03-121294"/>
    <m/>
    <s v="21.0"/>
    <s v="00036.0"/>
    <s v="91001"/>
    <s v="85000"/>
    <n v="5850"/>
    <n v="9121101"/>
    <n v="1"/>
    <s v="Oversight asbestos abatement at Grandview for room #31-44."/>
    <s v="Grandview-2-21st Century classroom"/>
  </r>
  <r>
    <s v="Grandview-21st Century classroom-Environ Consultant"/>
    <n v="2"/>
    <s v="Environ Consultant"/>
    <x v="6"/>
    <x v="0"/>
    <x v="54"/>
    <x v="56"/>
    <x v="224"/>
    <x v="533"/>
    <s v="2022/23"/>
    <m/>
    <x v="462"/>
    <n v="550"/>
    <n v="550"/>
    <m/>
    <m/>
    <m/>
    <n v="0"/>
    <s v="03-121294"/>
    <m/>
    <s v="21.0"/>
    <s v="00036.0"/>
    <s v="91001"/>
    <s v="85000"/>
    <n v="5850"/>
    <n v="9121101"/>
    <n v="0"/>
    <s v="Oversight asbestos abatement at Grandview for room #31-44.  Remaining balance in this PO."/>
    <s v="Grandview-2-21st Century classroom"/>
  </r>
  <r>
    <s v="Grandview-21st Century classroom-Environ Consultant"/>
    <n v="2"/>
    <s v="Environ Consultant"/>
    <x v="6"/>
    <x v="0"/>
    <x v="54"/>
    <x v="56"/>
    <x v="224"/>
    <x v="534"/>
    <s v="2022/23"/>
    <s v="23-8020"/>
    <x v="462"/>
    <n v="-550"/>
    <n v="-550"/>
    <m/>
    <m/>
    <m/>
    <n v="0"/>
    <s v="03-121294"/>
    <m/>
    <s v="21.0"/>
    <s v="00036.0"/>
    <s v="91001"/>
    <s v="85000"/>
    <n v="5850"/>
    <n v="9121101"/>
    <n v="0"/>
    <s v="Oversight asbestos abatement at Grandview for room #31-44.  Close-out PO."/>
    <s v="Grandview-2-21st Century classroom"/>
  </r>
  <r>
    <s v="Newton-21st Century classroom-Environ Consultant"/>
    <n v="1"/>
    <s v="Environ Consultant"/>
    <x v="8"/>
    <x v="0"/>
    <x v="54"/>
    <x v="56"/>
    <x v="225"/>
    <x v="539"/>
    <s v="2023/24"/>
    <m/>
    <x v="463"/>
    <n v="0"/>
    <n v="2550"/>
    <s v="MCSI-5104B"/>
    <d v="2023-09-15T00:00:00"/>
    <s v="000000021215375"/>
    <n v="2550"/>
    <s v="03-121295"/>
    <m/>
    <s v="21.0"/>
    <s v="00036.0"/>
    <s v="91001"/>
    <s v="85000"/>
    <n v="5850"/>
    <n v="9241101"/>
    <n v="1"/>
    <s v="Oversight asbestos abatement at Newton for the Band room."/>
    <s v="Newton-1-21st Century classroom"/>
  </r>
  <r>
    <s v="Newton-21st Century classroom-Environ Consultant"/>
    <n v="1"/>
    <s v="Environ Consultant"/>
    <x v="8"/>
    <x v="0"/>
    <x v="54"/>
    <x v="56"/>
    <x v="225"/>
    <x v="83"/>
    <s v="2025/26"/>
    <m/>
    <x v="463"/>
    <n v="2000"/>
    <n v="2000"/>
    <m/>
    <m/>
    <m/>
    <n v="0"/>
    <s v="03-121295"/>
    <m/>
    <s v="21.0"/>
    <s v="00036.0"/>
    <s v="91001"/>
    <s v="85000"/>
    <n v="5850"/>
    <n v="9241101"/>
    <n v="0"/>
    <s v="Oversight asbestos abatement at Newton for the Band room."/>
    <s v="Newton-1-21st Century classroom"/>
  </r>
  <r>
    <s v="Newton-21st Century classroom-Environ Consultant"/>
    <n v="1"/>
    <s v="Environ Consultant"/>
    <x v="8"/>
    <x v="0"/>
    <x v="54"/>
    <x v="56"/>
    <x v="225"/>
    <x v="84"/>
    <s v="2025/26"/>
    <s v="23-8674"/>
    <x v="463"/>
    <n v="-2000"/>
    <n v="-2000"/>
    <m/>
    <m/>
    <m/>
    <n v="0"/>
    <s v="03-121295"/>
    <m/>
    <s v="21.0"/>
    <s v="00036.0"/>
    <s v="91001"/>
    <s v="85000"/>
    <n v="5850"/>
    <n v="9241101"/>
    <n v="0"/>
    <s v="Oversight asbestos abatement at Newton for the Band room. Close-out PO"/>
    <s v="Newton-1-21st Century classroom"/>
  </r>
  <r>
    <s v="Grandview-21st Century classroom-Environ Consultant"/>
    <n v="2"/>
    <s v="Environ Consultant"/>
    <x v="6"/>
    <x v="0"/>
    <x v="54"/>
    <x v="56"/>
    <x v="226"/>
    <x v="540"/>
    <s v="2023/24"/>
    <s v="24-2016"/>
    <x v="464"/>
    <n v="0"/>
    <n v="3550"/>
    <s v="MCSI-5134"/>
    <d v="2023-10-24T00:00:00"/>
    <s v="000000021283467"/>
    <n v="3550"/>
    <s v="03-121294"/>
    <m/>
    <s v="21.0"/>
    <s v="00036.0"/>
    <s v="91001"/>
    <s v="85000"/>
    <n v="5850"/>
    <n v="9121101"/>
    <n v="1"/>
    <s v="Oversight asbestos abatement for the additional work at Grandview, room #21.  Addendum to PO2W-24*757"/>
    <s v="Grandview-2-21st Century classroom"/>
  </r>
  <r>
    <s v="Grandview-21st Century classroom-Environ Consultant"/>
    <n v="2"/>
    <s v="Environ Consultant"/>
    <x v="6"/>
    <x v="0"/>
    <x v="54"/>
    <x v="56"/>
    <x v="227"/>
    <x v="540"/>
    <s v="2023/24"/>
    <m/>
    <x v="465"/>
    <n v="0"/>
    <n v="3550"/>
    <s v="MCSI-5133"/>
    <d v="2023-10-24T00:00:00"/>
    <s v="000000021283467"/>
    <n v="3550"/>
    <s v="03-121294"/>
    <m/>
    <s v="21.0"/>
    <s v="00036.0"/>
    <s v="91001"/>
    <s v="85000"/>
    <n v="5850"/>
    <n v="9121101"/>
    <n v="1"/>
    <s v="Oversight asbestos abatement at Grandview for room #21-24."/>
    <s v="Grandview-2-21st Century classroom"/>
  </r>
  <r>
    <s v="Grandview-21st Century classroom-Environ Consultant"/>
    <n v="2"/>
    <s v="Environ Consultant"/>
    <x v="6"/>
    <x v="0"/>
    <x v="54"/>
    <x v="56"/>
    <x v="227"/>
    <x v="83"/>
    <s v="2025/26"/>
    <m/>
    <x v="465"/>
    <n v="1000"/>
    <n v="1000"/>
    <m/>
    <m/>
    <m/>
    <n v="0"/>
    <s v="03-121294"/>
    <m/>
    <s v="21.0"/>
    <s v="00036.0"/>
    <s v="91001"/>
    <s v="85000"/>
    <n v="5850"/>
    <n v="9121101"/>
    <n v="0"/>
    <s v="Oversight asbestos abatement at Grandview for room #21-24."/>
    <s v="Grandview-2-21st Century classroom"/>
  </r>
  <r>
    <s v="Grandview-21st Century classroom-Environ Consultant"/>
    <n v="2"/>
    <s v="Environ Consultant"/>
    <x v="6"/>
    <x v="0"/>
    <x v="54"/>
    <x v="56"/>
    <x v="227"/>
    <x v="84"/>
    <s v="2025/26"/>
    <s v="24-1222"/>
    <x v="465"/>
    <n v="-1000"/>
    <n v="-1000"/>
    <m/>
    <m/>
    <m/>
    <n v="0"/>
    <s v="03-121294"/>
    <m/>
    <s v="21.0"/>
    <s v="00036.0"/>
    <s v="91001"/>
    <s v="85000"/>
    <n v="5850"/>
    <n v="9121101"/>
    <n v="0"/>
    <s v="Oversight asbestos abatement at Grandview for room #21-24. Close-out PO"/>
    <s v="Grandview-2-21st Century classroom"/>
  </r>
  <r>
    <s v="Newton-21st Century classroom-Environ Consultant"/>
    <n v="1"/>
    <s v="Environ Consultant"/>
    <x v="8"/>
    <x v="0"/>
    <x v="54"/>
    <x v="56"/>
    <x v="227"/>
    <x v="541"/>
    <s v="2023/24"/>
    <m/>
    <x v="466"/>
    <n v="0"/>
    <n v="3000"/>
    <s v="MCSI-5132"/>
    <d v="2023-10-16T00:00:00"/>
    <s v="000000021268264"/>
    <n v="3000"/>
    <s v="03-121295"/>
    <m/>
    <s v="21.0"/>
    <s v="00036.0"/>
    <s v="91001"/>
    <s v="85000"/>
    <n v="5850"/>
    <n v="9241101"/>
    <n v="1"/>
    <s v="Oversight asbestos abatement at Newton for room #D1, D2, E1, &amp; E2 (4 classrooms in the E wing).  These rooms were formerly Home Economic/shop rooms.  Per Rima @ Masek, room #D1 and D2 are not the same rooms as listed in PO2W-23-1412.  "/>
    <s v="Newton-1-21st Century classroom"/>
  </r>
  <r>
    <s v="Newton-21st Century classroom-Environ Consultant"/>
    <n v="1"/>
    <s v="Environ Consultant"/>
    <x v="8"/>
    <x v="0"/>
    <x v="54"/>
    <x v="56"/>
    <x v="227"/>
    <x v="83"/>
    <s v="2025/26"/>
    <m/>
    <x v="466"/>
    <n v="8200"/>
    <n v="8200"/>
    <m/>
    <m/>
    <m/>
    <n v="0"/>
    <s v="03-121295"/>
    <m/>
    <s v="21.0"/>
    <s v="00036.0"/>
    <s v="91001"/>
    <s v="85000"/>
    <n v="5850"/>
    <n v="9241101"/>
    <n v="0"/>
    <s v="Oversight asbestos abatement at Newton for room #D1, D2, E1, &amp; E2 (4 classrooms in the E wing).  These rooms were formerly Home Economic/shop rooms.  Per Rima @ Masek, room #D1 and D2 are not the same rooms as listed in PO2W-23-1412.  "/>
    <s v="Newton-1-21st Century classroom"/>
  </r>
  <r>
    <s v="Newton-21st Century classroom-Environ Consultant"/>
    <n v="1"/>
    <s v="Environ Consultant"/>
    <x v="8"/>
    <x v="0"/>
    <x v="54"/>
    <x v="56"/>
    <x v="227"/>
    <x v="84"/>
    <s v="2025/26"/>
    <s v="24-1223"/>
    <x v="466"/>
    <n v="-8200"/>
    <n v="-8200"/>
    <m/>
    <m/>
    <m/>
    <n v="0"/>
    <s v="03-121295"/>
    <m/>
    <s v="21.0"/>
    <s v="00036.0"/>
    <s v="91001"/>
    <s v="85000"/>
    <n v="5850"/>
    <n v="9241101"/>
    <n v="0"/>
    <s v="Oversight asbestos abatement at Newton for room #D1, D2, E1, &amp; E2 (4 classrooms in the E wing).  These rooms were formerly Home Economic/shop rooms.  Per Rima @ Masek, room #D1 and D2 are not the same rooms as listed in PO2W-23-1412.  Close-out PO"/>
    <s v="Newton-1-21st Century classroom"/>
  </r>
  <r>
    <s v="La Puente HS-21st Century classroom-Environ Consultant"/>
    <n v="5"/>
    <s v="Environ Consultant"/>
    <x v="10"/>
    <x v="0"/>
    <x v="54"/>
    <x v="56"/>
    <x v="228"/>
    <x v="542"/>
    <s v="2023/24"/>
    <m/>
    <x v="467"/>
    <n v="0"/>
    <n v="4500"/>
    <s v="MCSI-5200"/>
    <d v="2024-05-14T00:00:00"/>
    <s v="000000021614082"/>
    <n v="4500"/>
    <m/>
    <m/>
    <s v="21.0"/>
    <s v="00036.0"/>
    <s v="91001"/>
    <s v="85000"/>
    <n v="5850"/>
    <n v="9401101"/>
    <n v="0.13846153846153847"/>
    <s v="Oversight asbestos abatement at La Puente HS for room #7, 101-104, 106, 111, 113-116, 17, 17A, &amp; 30A"/>
    <s v="La Puente HS-5-21st Century classroom"/>
  </r>
  <r>
    <s v="La Puente HS-21st Century classroom-Environ Consultant"/>
    <n v="5"/>
    <s v="Environ Consultant"/>
    <x v="10"/>
    <x v="0"/>
    <x v="54"/>
    <x v="56"/>
    <x v="228"/>
    <x v="543"/>
    <s v="2023/24"/>
    <m/>
    <x v="467"/>
    <n v="0"/>
    <n v="21000"/>
    <s v="MCSI-5209"/>
    <d v="2024-06-26T00:00:00"/>
    <s v="000000021690111"/>
    <n v="21000"/>
    <m/>
    <m/>
    <s v="21.0"/>
    <s v="00036.0"/>
    <s v="91001"/>
    <s v="85000"/>
    <n v="5850"/>
    <n v="9401101"/>
    <n v="0.64615384615384619"/>
    <s v="Oversight asbestos abatement at La Puente HS for room #7, 101-104, 106, 111, 113-116, 17, 17A, &amp; 30A"/>
    <s v="La Puente HS-5-21st Century classroom"/>
  </r>
  <r>
    <s v="La Puente HS-21st Century classroom-Environ Consultant"/>
    <n v="5"/>
    <s v="Environ Consultant"/>
    <x v="10"/>
    <x v="0"/>
    <x v="54"/>
    <x v="56"/>
    <x v="228"/>
    <x v="544"/>
    <s v="2024/25"/>
    <s v="24-4953"/>
    <x v="467"/>
    <n v="0"/>
    <n v="7000"/>
    <s v="MCSI-5224"/>
    <d v="2024-09-13T00:00:00"/>
    <s v="000000021800244"/>
    <n v="7000"/>
    <m/>
    <m/>
    <s v="21.0"/>
    <s v="00036.0"/>
    <s v="91001"/>
    <s v="85000"/>
    <n v="5850"/>
    <n v="9401101"/>
    <n v="0.2153846153846154"/>
    <s v="Oversight asbestos abatement at La Puente HS for room #7, 101-104, 106, 111, 113-116, 17, 17A, &amp; 30A"/>
    <s v="La Puente HS-5-21st Century classroom"/>
  </r>
  <r>
    <s v="Workman HS-21st Century classroom-Environ Consultant"/>
    <n v="5"/>
    <s v="Environ Consultant"/>
    <x v="12"/>
    <x v="0"/>
    <x v="54"/>
    <x v="56"/>
    <x v="228"/>
    <x v="545"/>
    <s v="2023/24"/>
    <s v="24-4954"/>
    <x v="468"/>
    <n v="0"/>
    <n v="3500"/>
    <s v="MCSI-5206"/>
    <d v="2024-06-11T00:00:00"/>
    <s v="000000021663693"/>
    <n v="3500"/>
    <m/>
    <m/>
    <s v="21.0"/>
    <s v="00036.0"/>
    <s v="91001"/>
    <s v="85000"/>
    <n v="5850"/>
    <n v="9431101"/>
    <n v="1"/>
    <s v="Oversight asbestos abatement at Workman HS for room #E21"/>
    <s v="Workman HS-5-21st Century classroom"/>
  </r>
  <r>
    <s v="La Puente HS-21st Century classroom-Environ Consultant"/>
    <n v="5"/>
    <s v="Environ Consultant"/>
    <x v="10"/>
    <x v="0"/>
    <x v="54"/>
    <x v="56"/>
    <x v="229"/>
    <x v="544"/>
    <s v="2024/25"/>
    <s v="25-1386"/>
    <x v="469"/>
    <n v="0"/>
    <n v="1000"/>
    <s v="MCSI-5224-1"/>
    <d v="2024-09-13T00:00:00"/>
    <s v="000000021800244"/>
    <n v="1000"/>
    <m/>
    <m/>
    <s v="21.0"/>
    <s v="00036.0"/>
    <s v="91001"/>
    <s v="85000"/>
    <n v="5850"/>
    <n v="9401101"/>
    <n v="1"/>
    <s v="Additional site visit, lab analysis, &amp; reports for asbestos abatement at La Puente HS for room #104S.  Addendum to PO2W-24*2127"/>
    <s v="La Puente HS-5-21st Century classroom"/>
  </r>
  <r>
    <s v="Los Altos ES-21st Century classroom-Contractor"/>
    <n v="2"/>
    <s v="Contractor"/>
    <x v="2"/>
    <x v="0"/>
    <x v="55"/>
    <x v="20"/>
    <x v="230"/>
    <x v="546"/>
    <s v="2020/21"/>
    <m/>
    <x v="470"/>
    <n v="0"/>
    <n v="680168.65"/>
    <s v="Pay app #1"/>
    <d v="2020-07-31T00:00:00"/>
    <s v="000000020117168"/>
    <n v="680168.65"/>
    <s v="03-119947"/>
    <m/>
    <s v="21.0"/>
    <s v="00036.0"/>
    <s v="91001"/>
    <s v="85000"/>
    <n v="6250"/>
    <n v="9191101"/>
    <n v="0.30624432687978387"/>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450"/>
    <s v="2020/21"/>
    <m/>
    <x v="470"/>
    <n v="0"/>
    <n v="63129.4"/>
    <s v="Pay app #2"/>
    <d v="2020-08-18T00:00:00"/>
    <s v="000000020120083"/>
    <n v="63129.4"/>
    <s v="03-119947"/>
    <m/>
    <s v="21.0"/>
    <s v="00036.0"/>
    <s v="91001"/>
    <s v="85000"/>
    <n v="6250"/>
    <n v="9191101"/>
    <n v="2.8423863124718597E-2"/>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217"/>
    <s v="2020/21"/>
    <m/>
    <x v="470"/>
    <n v="0"/>
    <n v="306478.32"/>
    <s v="Pay app #3"/>
    <d v="2020-09-28T00:00:00"/>
    <s v="000000020130229"/>
    <n v="306478.32"/>
    <s v="03-119947"/>
    <m/>
    <s v="21.0"/>
    <s v="00036.0"/>
    <s v="91001"/>
    <s v="85000"/>
    <n v="6250"/>
    <n v="9191101"/>
    <n v="0.13799113912651959"/>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547"/>
    <s v="2020/21"/>
    <m/>
    <x v="470"/>
    <n v="0"/>
    <n v="589220.4"/>
    <s v="Pay app #4"/>
    <d v="2020-11-09T00:00:00"/>
    <s v="000000020141125"/>
    <n v="589220.4"/>
    <s v="03-119947"/>
    <m/>
    <s v="21.0"/>
    <s v="00036.0"/>
    <s v="91001"/>
    <s v="85000"/>
    <n v="6250"/>
    <n v="9191101"/>
    <n v="0.26529509230076542"/>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213"/>
    <s v="2020/21"/>
    <m/>
    <x v="470"/>
    <n v="0"/>
    <n v="187365.65"/>
    <s v="Pay app #5"/>
    <d v="2020-12-18T00:00:00"/>
    <s v="000000020151937"/>
    <n v="187365.65"/>
    <s v="03-119947"/>
    <m/>
    <s v="21.0"/>
    <s v="00036.0"/>
    <s v="91001"/>
    <s v="85000"/>
    <n v="6250"/>
    <n v="9191101"/>
    <n v="8.4360941017559657E-2"/>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548"/>
    <s v="2020/21"/>
    <m/>
    <x v="470"/>
    <n v="0"/>
    <n v="79831.600000000006"/>
    <s v="Pay app #6"/>
    <d v="2021-01-15T00:00:00"/>
    <s v="000000020157265"/>
    <n v="79831.600000000006"/>
    <s v="03-119947"/>
    <m/>
    <s v="21.0"/>
    <s v="00036.0"/>
    <s v="91001"/>
    <s v="85000"/>
    <n v="6250"/>
    <n v="9191101"/>
    <n v="3.5943989194056732E-2"/>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112"/>
    <s v="2020/21"/>
    <m/>
    <x v="470"/>
    <n v="0"/>
    <n v="153632.87"/>
    <s v="Pay app #7"/>
    <d v="2021-03-16T00:00:00"/>
    <s v="000000020172578"/>
    <n v="153632.87"/>
    <s v="03-119947"/>
    <m/>
    <s v="21.0"/>
    <s v="00036.0"/>
    <s v="91001"/>
    <s v="85000"/>
    <n v="6250"/>
    <n v="9191101"/>
    <n v="6.9172836560108059E-2"/>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408"/>
    <s v="2020/21"/>
    <m/>
    <x v="470"/>
    <n v="0"/>
    <n v="46286.31"/>
    <s v="Pay app #8"/>
    <d v="2021-05-21T00:00:00"/>
    <s v="000000020191176"/>
    <n v="46286.31"/>
    <s v="03-119947"/>
    <m/>
    <s v="21.0"/>
    <s v="00036.0"/>
    <s v="91001"/>
    <s v="85000"/>
    <n v="6250"/>
    <n v="9191101"/>
    <n v="2.0840301665916251E-2"/>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122"/>
    <s v="2021/22"/>
    <m/>
    <x v="470"/>
    <n v="0"/>
    <n v="3836.8"/>
    <s v="Pay app #9"/>
    <d v="2022-05-06T00:00:00"/>
    <s v="000000020487457"/>
    <n v="3836.8"/>
    <s v="03-119947"/>
    <m/>
    <s v="21.0"/>
    <s v="00036.0"/>
    <s v="91001"/>
    <s v="85000"/>
    <n v="6250"/>
    <n v="9191101"/>
    <n v="1.7275101305718147E-3"/>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Los Altos ES-21st Century classroom-Contractor"/>
    <n v="2"/>
    <s v="Contractor"/>
    <x v="2"/>
    <x v="0"/>
    <x v="55"/>
    <x v="20"/>
    <x v="230"/>
    <x v="549"/>
    <s v="2022/23"/>
    <s v="2-10667"/>
    <x v="470"/>
    <n v="0"/>
    <n v="111050"/>
    <s v="Pay app #10"/>
    <d v="2022-09-15T00:00:00"/>
    <s v="000000020626858"/>
    <n v="111050"/>
    <s v="03-119947"/>
    <m/>
    <s v="21.0"/>
    <s v="00036.0"/>
    <s v="91001"/>
    <s v="85000"/>
    <n v="6250"/>
    <n v="9191101"/>
    <n v="0.05"/>
    <s v="21st Century classroom modifications at Los Altos ES. The cost includes all scope items as defined within the drawings, specifications, phasing plans and schedules. Include bid alternate 1 to furnish all labor &amp; equipment to construct cast in place concrete accesible ramp in lieu of furnishing &amp; installing prefabicated metal deck accessible ramp.  Total project cost with the change order (PO2W-22*2619) is $2,253,583.58"/>
    <s v="Los Altos ES-2-21st Century classroom"/>
  </r>
  <r>
    <s v="Nelson-21st Century classroom-Contractor"/>
    <n v="1"/>
    <s v="Contractor"/>
    <x v="0"/>
    <x v="0"/>
    <x v="55"/>
    <x v="20"/>
    <x v="230"/>
    <x v="546"/>
    <s v="2019/20"/>
    <m/>
    <x v="471"/>
    <n v="0"/>
    <n v="496863.78"/>
    <s v="Pay app #1"/>
    <d v="2020-07-31T00:00:00"/>
    <s v="000000020117168"/>
    <n v="496863.78"/>
    <s v="03-119946"/>
    <m/>
    <s v="21.0"/>
    <s v="00036.0"/>
    <s v="91001"/>
    <s v="85000"/>
    <n v="6250"/>
    <n v="9231101"/>
    <n v="0.22687843835616439"/>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450"/>
    <s v="2019/20"/>
    <m/>
    <x v="471"/>
    <n v="0"/>
    <n v="26150.720000000001"/>
    <s v="Pay app #2"/>
    <d v="2020-08-18T00:00:00"/>
    <s v="000000020120083"/>
    <n v="26150.720000000001"/>
    <s v="03-119946"/>
    <m/>
    <s v="21.0"/>
    <s v="00036.0"/>
    <s v="91001"/>
    <s v="85000"/>
    <n v="6250"/>
    <n v="9231101"/>
    <n v="1.194096803652968E-2"/>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450"/>
    <s v="2020/21"/>
    <m/>
    <x v="471"/>
    <n v="0"/>
    <n v="565926.80000000005"/>
    <s v="Pay app #2"/>
    <d v="2020-08-18T00:00:00"/>
    <s v="000000020120083"/>
    <n v="565926.80000000005"/>
    <s v="03-119946"/>
    <m/>
    <s v="21.0"/>
    <s v="00036.0"/>
    <s v="91001"/>
    <s v="85000"/>
    <n v="6250"/>
    <n v="9231101"/>
    <n v="0.25841406392694066"/>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217"/>
    <s v="2020/21"/>
    <m/>
    <x v="471"/>
    <n v="0"/>
    <n v="301087.74"/>
    <s v="Pay app #3"/>
    <d v="2020-09-28T00:00:00"/>
    <s v="000000020130229"/>
    <n v="301087.74"/>
    <s v="03-119946"/>
    <m/>
    <s v="21.0"/>
    <s v="00036.0"/>
    <s v="91001"/>
    <s v="85000"/>
    <n v="6250"/>
    <n v="9231101"/>
    <n v="0.13748298630136985"/>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547"/>
    <s v="2020/21"/>
    <m/>
    <x v="471"/>
    <n v="0"/>
    <n v="282947.52"/>
    <s v="Pay app #4"/>
    <d v="2020-11-09T00:00:00"/>
    <s v="000000020141125"/>
    <n v="282947.52"/>
    <s v="03-119946"/>
    <m/>
    <s v="21.0"/>
    <s v="00036.0"/>
    <s v="91001"/>
    <s v="85000"/>
    <n v="6250"/>
    <n v="9231101"/>
    <n v="0.12919978082191783"/>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548"/>
    <s v="2020/21"/>
    <m/>
    <x v="471"/>
    <n v="0"/>
    <n v="177129.4"/>
    <s v="Pay app #5"/>
    <d v="2021-01-15T00:00:00"/>
    <s v="000000020157265"/>
    <n v="177129.4"/>
    <s v="03-119946"/>
    <m/>
    <s v="21.0"/>
    <s v="00036.0"/>
    <s v="91001"/>
    <s v="85000"/>
    <n v="6250"/>
    <n v="9231101"/>
    <n v="8.0881004566210044E-2"/>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340"/>
    <s v="2020/21"/>
    <m/>
    <x v="471"/>
    <n v="0"/>
    <n v="71383.63"/>
    <s v="Pay app #6"/>
    <d v="2021-01-20T00:00:00"/>
    <s v="000000020157917"/>
    <n v="71383.63"/>
    <s v="03-119946"/>
    <m/>
    <s v="21.0"/>
    <s v="00036.0"/>
    <s v="91001"/>
    <s v="85000"/>
    <n v="6250"/>
    <n v="9231101"/>
    <n v="3.2595264840182651E-2"/>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112"/>
    <s v="2020/21"/>
    <m/>
    <x v="471"/>
    <n v="0"/>
    <n v="107716.68"/>
    <s v="Pay app #7"/>
    <d v="2021-03-16T00:00:00"/>
    <s v="000000020172578"/>
    <n v="107716.68"/>
    <s v="03-119946"/>
    <m/>
    <s v="21.0"/>
    <s v="00036.0"/>
    <s v="91001"/>
    <s v="85000"/>
    <n v="6250"/>
    <n v="9231101"/>
    <n v="4.9185698630136984E-2"/>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408"/>
    <s v="2020/21"/>
    <m/>
    <x v="471"/>
    <n v="0"/>
    <n v="37289.79"/>
    <s v="Pay app #8"/>
    <d v="2021-05-21T00:00:00"/>
    <s v="000000020191176"/>
    <n v="37289.79"/>
    <s v="03-119946"/>
    <m/>
    <s v="21.0"/>
    <s v="00036.0"/>
    <s v="91001"/>
    <s v="85000"/>
    <n v="6250"/>
    <n v="9231101"/>
    <n v="1.7027301369863013E-2"/>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550"/>
    <s v="2021/22"/>
    <s v="2-10671"/>
    <x v="471"/>
    <n v="0"/>
    <n v="109500"/>
    <s v="Pay app #10"/>
    <d v="2022-05-23T00:00:00"/>
    <s v="000000020505849"/>
    <n v="109500"/>
    <s v="03-119946"/>
    <m/>
    <s v="21.0"/>
    <s v="00036.0"/>
    <s v="91001"/>
    <s v="85000"/>
    <n v="6250"/>
    <n v="9231101"/>
    <n v="0.05"/>
    <s v="21st Century classroom modifications at Nelson. The cost includes all scope items as defined within the drawings, specifications, phasing plans and schedules.  The change order of $1,400.00 (PO2W-22*2620) was cancelled."/>
    <s v="Nelson-1-21st Century classroom"/>
  </r>
  <r>
    <s v="Nelson-21st Century classroom-Contractor"/>
    <n v="1"/>
    <s v="Contractor"/>
    <x v="0"/>
    <x v="0"/>
    <x v="55"/>
    <x v="20"/>
    <x v="230"/>
    <x v="550"/>
    <s v="2021/22"/>
    <m/>
    <x v="471"/>
    <n v="0"/>
    <n v="14003.94"/>
    <s v="Pay app #9"/>
    <d v="2022-05-23T00:00:00"/>
    <s v="000000020505849"/>
    <n v="14003.94"/>
    <s v="03-119946"/>
    <m/>
    <s v="21.0"/>
    <s v="00036.0"/>
    <s v="91001"/>
    <s v="85000"/>
    <n v="6250"/>
    <n v="9231101"/>
    <n v="6.3944931506849318E-3"/>
    <s v="21st Century classroom modifications at Nelson. The cost includes all scope items as defined within the drawings, specifications, phasing plans and schedules.  The change order of $1,400.00 (PO2W-22*2620) was cancelled."/>
    <s v="Nelson-1-21st Century classroom"/>
  </r>
  <r>
    <s v="Cedarlane-21st Century classroom-Contractor"/>
    <n v="1"/>
    <s v="Contractor"/>
    <x v="4"/>
    <x v="0"/>
    <x v="55"/>
    <x v="20"/>
    <x v="213"/>
    <x v="57"/>
    <s v="2020/21"/>
    <m/>
    <x v="472"/>
    <n v="0"/>
    <n v="588686.5"/>
    <s v="Pay app #1"/>
    <d v="2021-01-22T00:00:00"/>
    <s v="000000020158915"/>
    <n v="588686.5"/>
    <s v="03-120780"/>
    <m/>
    <s v="21.0"/>
    <s v="00036.0"/>
    <s v="91001"/>
    <s v="85000"/>
    <n v="6250"/>
    <n v="9051101"/>
    <n v="0.1543083879423329"/>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7"/>
    <s v="2020/21"/>
    <m/>
    <x v="472"/>
    <n v="0"/>
    <n v="318682.25"/>
    <s v="Pay app #2"/>
    <d v="2021-01-22T00:00:00"/>
    <s v="000000020158915"/>
    <n v="318682.25"/>
    <s v="03-120780"/>
    <m/>
    <s v="21.0"/>
    <s v="00036.0"/>
    <s v="91001"/>
    <s v="85000"/>
    <n v="6250"/>
    <n v="9051101"/>
    <n v="8.3534010484927923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1"/>
    <s v="2020/21"/>
    <m/>
    <x v="472"/>
    <n v="0"/>
    <n v="137481.65"/>
    <s v="Pay app #3"/>
    <d v="2021-03-17T00:00:00"/>
    <s v="000000020172903"/>
    <n v="137481.65"/>
    <s v="03-120780"/>
    <m/>
    <s v="21.0"/>
    <s v="00036.0"/>
    <s v="91001"/>
    <s v="85000"/>
    <n v="6250"/>
    <n v="9051101"/>
    <n v="3.6037129750982957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2"/>
    <s v="2020/21"/>
    <m/>
    <x v="472"/>
    <n v="0"/>
    <n v="346238.1"/>
    <s v="Pay app #4"/>
    <d v="2021-04-07T00:00:00"/>
    <s v="000000020178357"/>
    <n v="346238.1"/>
    <s v="03-120780"/>
    <m/>
    <s v="21.0"/>
    <s v="00036.0"/>
    <s v="91001"/>
    <s v="85000"/>
    <n v="6250"/>
    <n v="9051101"/>
    <n v="9.0757038007863694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408"/>
    <s v="2020/21"/>
    <m/>
    <x v="472"/>
    <n v="0"/>
    <n v="264523.27"/>
    <s v="Pay app #5"/>
    <d v="2021-05-21T00:00:00"/>
    <s v="000000020191176"/>
    <n v="264523.27"/>
    <s v="03-120780"/>
    <m/>
    <s v="21.0"/>
    <s v="00036.0"/>
    <s v="91001"/>
    <s v="85000"/>
    <n v="6250"/>
    <n v="9051101"/>
    <n v="6.9337685452162526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408"/>
    <s v="2020/21"/>
    <m/>
    <x v="472"/>
    <n v="0"/>
    <n v="60733.5"/>
    <s v="Pay app #6"/>
    <d v="2021-05-21T00:00:00"/>
    <s v="000000020191176"/>
    <n v="60733.5"/>
    <s v="03-120780"/>
    <m/>
    <s v="21.0"/>
    <s v="00036.0"/>
    <s v="91001"/>
    <s v="85000"/>
    <n v="6250"/>
    <n v="9051101"/>
    <n v="1.5919659239842725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3"/>
    <s v="2020/21"/>
    <m/>
    <x v="472"/>
    <n v="0"/>
    <n v="161808.95000000001"/>
    <s v="Pay app #7"/>
    <d v="2021-06-18T00:00:00"/>
    <s v="000000020199433"/>
    <n v="161808.95000000001"/>
    <s v="03-120780"/>
    <m/>
    <s v="21.0"/>
    <s v="00036.0"/>
    <s v="91001"/>
    <s v="85000"/>
    <n v="6250"/>
    <n v="9051101"/>
    <n v="4.2413879423328971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4"/>
    <s v="2020/21"/>
    <m/>
    <x v="472"/>
    <n v="0"/>
    <n v="470243.82"/>
    <s v="Pay app #8"/>
    <d v="2021-07-12T00:00:00"/>
    <s v="000000020207269"/>
    <n v="470243.82"/>
    <s v="03-120780"/>
    <m/>
    <s v="21.0"/>
    <s v="00036.0"/>
    <s v="91001"/>
    <s v="85000"/>
    <n v="6250"/>
    <n v="9051101"/>
    <n v="0.12326181389252949"/>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5"/>
    <s v="2021/22"/>
    <m/>
    <x v="472"/>
    <n v="0"/>
    <n v="277494.34999999998"/>
    <s v="Pay app #9"/>
    <d v="2021-08-17T00:00:00"/>
    <s v="000000020231509"/>
    <n v="277494.34999999998"/>
    <s v="03-120780"/>
    <m/>
    <s v="21.0"/>
    <s v="00036.0"/>
    <s v="91001"/>
    <s v="85000"/>
    <n v="6250"/>
    <n v="9051101"/>
    <n v="7.2737706422018336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6"/>
    <s v="2021/22"/>
    <m/>
    <x v="472"/>
    <n v="0"/>
    <n v="143188.64000000001"/>
    <s v="Pay app #10"/>
    <d v="2021-11-23T00:00:00"/>
    <s v="000000020343098"/>
    <n v="143188.64000000001"/>
    <s v="03-120780"/>
    <m/>
    <s v="21.0"/>
    <s v="00036.0"/>
    <s v="91001"/>
    <s v="85000"/>
    <n v="6250"/>
    <n v="9051101"/>
    <n v="3.7533064220183487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422"/>
    <s v="2021/22"/>
    <m/>
    <x v="472"/>
    <n v="0"/>
    <n v="71418.97"/>
    <s v="Pay app #11"/>
    <d v="2021-12-20T00:00:00"/>
    <s v="000000020370752"/>
    <n v="71418.97"/>
    <s v="03-120780"/>
    <m/>
    <s v="21.0"/>
    <s v="00036.0"/>
    <s v="91001"/>
    <s v="85000"/>
    <n v="6250"/>
    <n v="9051101"/>
    <n v="1.8720568807339449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7"/>
    <s v="2021/22"/>
    <m/>
    <x v="472"/>
    <n v="0"/>
    <n v="99528.2"/>
    <s v="Pay app #12"/>
    <d v="2022-07-05T00:00:00"/>
    <s v="000000020542150"/>
    <n v="99528.2"/>
    <s v="03-120780"/>
    <m/>
    <s v="21.0"/>
    <s v="00036.0"/>
    <s v="91001"/>
    <s v="85000"/>
    <n v="6250"/>
    <n v="9051101"/>
    <n v="2.6088650065530797E-2"/>
    <s v="Classroom improvements for Cedarlane 21st Century. Bid option #1.  Includes $170,000.00 of allowances.  The total project costs with the change order (PO2W-22*2554) is $3,200,809.31.  We withheld the stop notice amount of $100,740.64 from the Digital Networks Group, Inc.; therefore, the payment to Masters is: $200,268.84 - 100,740.64 = $99,528.20"/>
    <s v="Cedarlane-1-21st Century classroom"/>
  </r>
  <r>
    <s v="Cedarlane-21st Century classroom-Contractor"/>
    <n v="1"/>
    <s v="Contractor"/>
    <x v="4"/>
    <x v="0"/>
    <x v="55"/>
    <x v="20"/>
    <x v="213"/>
    <x v="558"/>
    <s v="2022/23"/>
    <s v="21-2507"/>
    <x v="472"/>
    <n v="0"/>
    <n v="49971.8"/>
    <s v="Pay app #13"/>
    <d v="2022-10-27T00:00:00"/>
    <s v="000000020696076"/>
    <n v="49971.8"/>
    <s v="03-120780"/>
    <m/>
    <s v="21.0"/>
    <s v="00036.0"/>
    <s v="91001"/>
    <s v="85000"/>
    <n v="6250"/>
    <n v="9051101"/>
    <n v="1.3098768020969856E-2"/>
    <s v="Classroom improvements for Cedarlane 21st Century. Bid option #1.  Includes $170,000.00 of allowances.  The total project costs with the change order (PO2W-22*2554) is $3,200,809.31"/>
    <s v="Cedarlane-1-21st Century classroom"/>
  </r>
  <r>
    <s v="Cedarlane-21st Century classroom-Contractor"/>
    <n v="1"/>
    <s v="Contractor"/>
    <x v="4"/>
    <x v="0"/>
    <x v="55"/>
    <x v="20"/>
    <x v="213"/>
    <x v="559"/>
    <s v="2021/22"/>
    <m/>
    <x v="472"/>
    <n v="0"/>
    <n v="49971.8"/>
    <m/>
    <m/>
    <m/>
    <n v="49971.8"/>
    <s v="03-120780"/>
    <m/>
    <s v="21.0"/>
    <s v="00036.0"/>
    <s v="91001"/>
    <s v="85000"/>
    <n v="6250"/>
    <n v="9051101"/>
    <n v="1.3098768020969856E-2"/>
    <s v="Classroom improvements for Cedarlane 21st Century. Bid option #1.  Includes $170,000.00 of allowances.  The total project costs with the change order (PO2W-22*2554) is $3,200,809.31.  Accrued stop payment amount."/>
    <s v="Cedarlane-1-21st Century classroom"/>
  </r>
  <r>
    <s v="Cedarlane-21st Century classroom-Contractor"/>
    <n v="1"/>
    <s v="Contractor"/>
    <x v="4"/>
    <x v="0"/>
    <x v="55"/>
    <x v="20"/>
    <x v="213"/>
    <x v="13"/>
    <s v="2022/23"/>
    <m/>
    <x v="472"/>
    <n v="0"/>
    <n v="-49971.8"/>
    <m/>
    <m/>
    <m/>
    <n v="-49971.8"/>
    <s v="03-120780"/>
    <m/>
    <s v="21.0"/>
    <s v="00036.0"/>
    <s v="91001"/>
    <s v="85000"/>
    <n v="6250"/>
    <n v="9051101"/>
    <n v="-1.3098768020969856E-2"/>
    <s v="Classroom improvements for Cedarlane 21st Century. Bid option #1.  Includes $170,000.00 of allowances.  The total project costs with the change order (PO2W-22*2554) is $3,200,809.31.  Reversed accrual from prior year."/>
    <s v="Cedarlane-1-21st Century classroom"/>
  </r>
  <r>
    <s v="Cedarlane-Interim Housing-Contractor"/>
    <n v="1"/>
    <s v="Contractor"/>
    <x v="4"/>
    <x v="1"/>
    <x v="55"/>
    <x v="20"/>
    <x v="213"/>
    <x v="57"/>
    <s v="2020/21"/>
    <m/>
    <x v="472"/>
    <n v="0"/>
    <n v="184120.83"/>
    <s v="Pay app #1"/>
    <d v="2021-01-22T00:00:00"/>
    <s v="000000020158915"/>
    <n v="184120.83"/>
    <s v="03-120587"/>
    <m/>
    <s v="21.0"/>
    <s v="00036.0"/>
    <s v="91001"/>
    <s v="85000"/>
    <n v="6250"/>
    <n v="9051102"/>
    <n v="4.8262340760157271E-2"/>
    <s v="Classroom modifications for Cedarlane Interim Housing. Bid option #1.  The total project costs with the change order (PO2W-22*2312) is 895,740.41"/>
    <s v="Cedarlane-1-Interim Housing"/>
  </r>
  <r>
    <s v="Cedarlane-Interim Housing-Contractor"/>
    <n v="1"/>
    <s v="Contractor"/>
    <x v="4"/>
    <x v="1"/>
    <x v="55"/>
    <x v="20"/>
    <x v="213"/>
    <x v="57"/>
    <s v="2020/21"/>
    <m/>
    <x v="472"/>
    <n v="0"/>
    <n v="259777.5"/>
    <s v="Pay app #2"/>
    <d v="2021-01-22T00:00:00"/>
    <s v="000000020158915"/>
    <n v="259777.5"/>
    <s v="03-120587"/>
    <m/>
    <s v="21.0"/>
    <s v="00036.0"/>
    <s v="91001"/>
    <s v="85000"/>
    <n v="6250"/>
    <n v="9051102"/>
    <n v="6.8093709043250322E-2"/>
    <s v="Classroom modifications for Cedarlane Interim Housing. Bid option #1.  The total project costs with the change order (PO2W-22*2312) is 895,740.41"/>
    <s v="Cedarlane-1-Interim Housing"/>
  </r>
  <r>
    <s v="Cedarlane-Interim Housing-Contractor"/>
    <n v="1"/>
    <s v="Contractor"/>
    <x v="4"/>
    <x v="1"/>
    <x v="55"/>
    <x v="20"/>
    <x v="213"/>
    <x v="223"/>
    <s v="2020/21"/>
    <m/>
    <x v="472"/>
    <n v="0"/>
    <n v="13195.5"/>
    <s v="Pay app #3"/>
    <d v="2021-03-23T00:00:00"/>
    <s v="000000020174433"/>
    <n v="13195.5"/>
    <s v="03-120587"/>
    <m/>
    <s v="21.0"/>
    <s v="00036.0"/>
    <s v="91001"/>
    <s v="85000"/>
    <n v="6250"/>
    <n v="9051102"/>
    <n v="3.4588466579292265E-3"/>
    <s v="Classroom modifications for Cedarlane Interim Housing. Bid option #1.  The total project costs with the change order (PO2W-22*2312) is 895,740.41"/>
    <s v="Cedarlane-1-Interim Housing"/>
  </r>
  <r>
    <s v="Cedarlane-Interim Housing-Contractor"/>
    <n v="1"/>
    <s v="Contractor"/>
    <x v="4"/>
    <x v="1"/>
    <x v="55"/>
    <x v="20"/>
    <x v="213"/>
    <x v="552"/>
    <s v="2020/21"/>
    <m/>
    <x v="472"/>
    <n v="0"/>
    <n v="247627"/>
    <s v="Pay app #4"/>
    <d v="2021-04-07T00:00:00"/>
    <s v="000000020178357"/>
    <n v="247627"/>
    <s v="03-120587"/>
    <m/>
    <s v="21.0"/>
    <s v="00036.0"/>
    <s v="91001"/>
    <s v="85000"/>
    <n v="6250"/>
    <n v="9051102"/>
    <n v="6.490878112712975E-2"/>
    <s v="Classroom modifications for Cedarlane Interim Housing. Bid option #1.  The total project costs with the change order (PO2W-22*2312) is 895,740.41"/>
    <s v="Cedarlane-1-Interim Housing"/>
  </r>
  <r>
    <s v="Cedarlane-Interim Housing-Contractor"/>
    <n v="1"/>
    <s v="Contractor"/>
    <x v="4"/>
    <x v="1"/>
    <x v="55"/>
    <x v="20"/>
    <x v="213"/>
    <x v="408"/>
    <s v="2020/21"/>
    <m/>
    <x v="472"/>
    <n v="0"/>
    <n v="64002.29"/>
    <s v="Pay app #5"/>
    <d v="2021-05-21T00:00:00"/>
    <s v="000000020191176"/>
    <n v="64002.29"/>
    <s v="03-120587"/>
    <m/>
    <s v="21.0"/>
    <s v="00036.0"/>
    <s v="91001"/>
    <s v="85000"/>
    <n v="6250"/>
    <n v="9051102"/>
    <n v="1.677648492791612E-2"/>
    <s v="Classroom modifications for Cedarlane Interim Housing. Bid option #1.  The total project costs with the change order (PO2W-22*2312) is 895,740.41"/>
    <s v="Cedarlane-1-Interim Housing"/>
  </r>
  <r>
    <s v="Cedarlane-Interim Housing-Contractor"/>
    <n v="1"/>
    <s v="Contractor"/>
    <x v="4"/>
    <x v="1"/>
    <x v="55"/>
    <x v="20"/>
    <x v="213"/>
    <x v="422"/>
    <s v="2021/22"/>
    <m/>
    <x v="472"/>
    <n v="0"/>
    <n v="15026.88"/>
    <s v="Pay app #6"/>
    <d v="2021-12-20T00:00:00"/>
    <s v="000000020370752"/>
    <n v="15026.88"/>
    <s v="03-120587"/>
    <m/>
    <s v="21.0"/>
    <s v="00036.0"/>
    <s v="91001"/>
    <s v="85000"/>
    <n v="6250"/>
    <n v="9051102"/>
    <n v="3.9388938401048491E-3"/>
    <s v="Classroom modifications for Cedarlane Interim Housing. Bid option #1.  The total project costs with the change order (PO2W-22*2312) is 895,740.41"/>
    <s v="Cedarlane-1-Interim Housing"/>
  </r>
  <r>
    <s v="Cedarlane-Interim Housing-Contractor"/>
    <n v="1"/>
    <s v="Contractor"/>
    <x v="4"/>
    <x v="1"/>
    <x v="55"/>
    <x v="20"/>
    <x v="213"/>
    <x v="550"/>
    <s v="2021/22"/>
    <m/>
    <x v="472"/>
    <n v="0"/>
    <n v="41250"/>
    <s v="Pay app #7"/>
    <d v="2022-05-23T00:00:00"/>
    <s v="000000020505849"/>
    <n v="41250"/>
    <s v="03-120587"/>
    <m/>
    <s v="21.0"/>
    <s v="00036.0"/>
    <s v="91001"/>
    <s v="85000"/>
    <n v="6250"/>
    <n v="9051102"/>
    <n v="1.0812581913499346E-2"/>
    <s v="Classroom modifications for Cedarlane Interim Housing. Bid option #1.  The total project costs with the change order (PO2W-22*2312) is 895,740.41"/>
    <s v="Cedarlane-1-Interim Housing"/>
  </r>
  <r>
    <s v="Cedarlane-Interim Housing-Contractor"/>
    <n v="1"/>
    <s v="Contractor"/>
    <x v="4"/>
    <x v="1"/>
    <x v="55"/>
    <x v="20"/>
    <x v="231"/>
    <x v="550"/>
    <s v="2021/22"/>
    <m/>
    <x v="473"/>
    <n v="0"/>
    <n v="25953.39"/>
    <s v="Pay app #7"/>
    <d v="2022-05-23T00:00:00"/>
    <s v="000000020505849"/>
    <n v="25953.39"/>
    <s v="03-120587"/>
    <m/>
    <s v="21.0"/>
    <s v="00036.0"/>
    <s v="91001"/>
    <s v="85000"/>
    <n v="6260"/>
    <n v="9051102"/>
    <n v="0.36688209751682238"/>
    <s v="Change order for classroom modifications at Cedarlane Interim Housing.  Addendum to PO2W-21*983.  The total project costs with this change order is $895,740.41"/>
    <s v="Cedarlane-1-Interim Housing"/>
  </r>
  <r>
    <s v="Cedarlane-Interim Housing-Contractor"/>
    <n v="1"/>
    <s v="Contractor"/>
    <x v="4"/>
    <x v="1"/>
    <x v="55"/>
    <x v="20"/>
    <x v="231"/>
    <x v="558"/>
    <s v="2022/23"/>
    <s v="22-5138"/>
    <x v="473"/>
    <n v="0"/>
    <n v="44787.020000000004"/>
    <s v="Pay app #8"/>
    <d v="2022-10-27T00:00:00"/>
    <s v="000000020696077"/>
    <n v="44787.02"/>
    <s v="03-120587"/>
    <m/>
    <s v="21.0"/>
    <s v="00036.0"/>
    <s v="91001"/>
    <s v="85000"/>
    <n v="6260"/>
    <n v="9051102"/>
    <n v="0.63311790248317745"/>
    <s v="Change order for classroom modifications at Cedarlane Interim Housing.  Addendum to PO2W-21*983.  The total project costs with this change order is $895,740.41"/>
    <s v="Cedarlane-1-Interim Housing"/>
  </r>
  <r>
    <s v="Cedarlane-21st Century classroom-Contractor"/>
    <n v="1"/>
    <s v="Contractor"/>
    <x v="4"/>
    <x v="0"/>
    <x v="55"/>
    <x v="20"/>
    <x v="232"/>
    <x v="423"/>
    <s v="2022/23"/>
    <m/>
    <x v="474"/>
    <n v="0"/>
    <n v="84883.51"/>
    <s v="Pay app #13"/>
    <d v="2022-10-28T00:00:00"/>
    <s v="000000020698113"/>
    <n v="84883.51"/>
    <s v="03-120780"/>
    <m/>
    <s v="21.0"/>
    <s v="00036.0"/>
    <s v="91001"/>
    <s v="85000"/>
    <n v="6260"/>
    <n v="9051101"/>
    <n v="0.40265541403271038"/>
    <s v="Change order for Cedarlane 21st Century classroom improvements.  Addendum to PO2W-21*983.  The total project costs with this change order is $3,200,809.31"/>
    <s v="Cedarlane-1-21st Century classroom"/>
  </r>
  <r>
    <s v="Cedarlane-21st Century classroom-Contractor"/>
    <n v="1"/>
    <s v="Contractor"/>
    <x v="4"/>
    <x v="0"/>
    <x v="55"/>
    <x v="20"/>
    <x v="232"/>
    <x v="560"/>
    <s v="2022/23"/>
    <s v="22-5085"/>
    <x v="474"/>
    <n v="0"/>
    <n v="125925.8"/>
    <s v="Stop payment release"/>
    <d v="2023-04-27T00:00:00"/>
    <s v="000000020981115"/>
    <n v="125925.8"/>
    <s v="03-120780"/>
    <m/>
    <s v="21.0"/>
    <s v="00036.0"/>
    <s v="91001"/>
    <s v="85000"/>
    <n v="6260"/>
    <n v="9051101"/>
    <n v="0.59734458596728957"/>
    <s v="Change order for Cedarlane 21st Century classroom improvements.  Addendum to PO2W-21*983.  The total project costs with this change order is $3,200,809.31.  Stop payment released amount: $49,971.80 + 50,768.84 + (100,740.64 x 0.25) -= $125,925.80"/>
    <s v="Cedarlane-1-21st Century classroom"/>
  </r>
  <r>
    <s v="Cedarlane-21st Century classroom-Contractor"/>
    <n v="1"/>
    <s v="Contractor"/>
    <x v="4"/>
    <x v="0"/>
    <x v="55"/>
    <x v="20"/>
    <x v="232"/>
    <x v="559"/>
    <s v="2021/22"/>
    <m/>
    <x v="474"/>
    <n v="0"/>
    <n v="50768.84"/>
    <m/>
    <m/>
    <m/>
    <n v="50768.84"/>
    <s v="03-120780"/>
    <m/>
    <s v="21.0"/>
    <s v="00036.0"/>
    <s v="91001"/>
    <s v="85000"/>
    <n v="6260"/>
    <n v="9051101"/>
    <n v="0.24082826322993039"/>
    <s v="Change order for Cedarlane 21st Century classroom improvements.  Addendum to PO2W-21*983.  The total project costs with this change order is $3,200,809.31.  Accrued stop payment amount."/>
    <s v="Cedarlane-1-21st Century classroom"/>
  </r>
  <r>
    <s v="Cedarlane-21st Century classroom-Contractor"/>
    <n v="1"/>
    <s v="Contractor"/>
    <x v="4"/>
    <x v="0"/>
    <x v="55"/>
    <x v="20"/>
    <x v="232"/>
    <x v="13"/>
    <s v="2022/23"/>
    <m/>
    <x v="474"/>
    <n v="0"/>
    <n v="-50768.84"/>
    <m/>
    <m/>
    <m/>
    <n v="-50768.84"/>
    <s v="03-120780"/>
    <m/>
    <s v="21.0"/>
    <s v="00036.0"/>
    <s v="91001"/>
    <s v="85000"/>
    <n v="6260"/>
    <n v="9051101"/>
    <n v="-0.24082826322993039"/>
    <s v="Change order for Cedarlane 21st Century classroom improvements.  Addendum to PO2W-21*983.  The total project costs with this change order is $3,200,809.31.  Reversed accrual from prior year."/>
    <s v="Cedarlane-1-21st Century classroom"/>
  </r>
  <r>
    <s v="Los Altos ES-21st Century classroom-Contractor"/>
    <n v="2"/>
    <s v="Contractor"/>
    <x v="2"/>
    <x v="0"/>
    <x v="55"/>
    <x v="20"/>
    <x v="233"/>
    <x v="549"/>
    <s v="2022/23"/>
    <s v="22-5053"/>
    <x v="475"/>
    <n v="0"/>
    <n v="32583.579999999998"/>
    <s v="Pay app #10"/>
    <d v="2022-09-15T00:00:00"/>
    <s v="000000020626858"/>
    <n v="32583.58"/>
    <s v="03-119947"/>
    <m/>
    <s v="21.0"/>
    <s v="00036.0"/>
    <s v="91001"/>
    <s v="85000"/>
    <n v="6260"/>
    <n v="9191101"/>
    <n v="1"/>
    <s v="Change order for the 21st Century classroom at Los Altos ES.  Addendum to PO2W20*5828.  The total project cost with this change order is $2,253,583.58"/>
    <s v="Los Altos ES-2-21st Century classroom"/>
  </r>
  <r>
    <s v="Nelson-21st Century classroom-Contractor"/>
    <n v="1"/>
    <s v="Contractor"/>
    <x v="0"/>
    <x v="0"/>
    <x v="55"/>
    <x v="20"/>
    <x v="233"/>
    <x v="531"/>
    <s v="2022/23"/>
    <m/>
    <x v="476"/>
    <n v="1400"/>
    <n v="1400"/>
    <m/>
    <m/>
    <m/>
    <n v="0"/>
    <s v="03-119946"/>
    <m/>
    <s v="21.0"/>
    <s v="00036.0"/>
    <s v="91001"/>
    <s v="85000"/>
    <n v="6260"/>
    <n v="9231101"/>
    <n v="0"/>
    <s v="Change order for the 21st Century classroom at Nelson.  Addendum to PO2W20*5829.  "/>
    <s v="Nelson-1-21st Century classroom"/>
  </r>
  <r>
    <s v="Nelson-21st Century classroom-Contractor"/>
    <n v="1"/>
    <s v="Contractor"/>
    <x v="0"/>
    <x v="0"/>
    <x v="55"/>
    <x v="20"/>
    <x v="233"/>
    <x v="196"/>
    <s v="2022/23"/>
    <s v="22-5140"/>
    <x v="476"/>
    <n v="-1400"/>
    <n v="-1400"/>
    <m/>
    <m/>
    <m/>
    <n v="0"/>
    <s v="03-119946"/>
    <m/>
    <s v="21.0"/>
    <s v="00036.0"/>
    <s v="91001"/>
    <s v="85000"/>
    <n v="6260"/>
    <n v="9231101"/>
    <n v="0"/>
    <s v="Change order for the 21st Century classroom at Nelson.  Addendum to PO2W20*5829.  Close-out PO.  Create PO2W-25*738 to substitute this closed PO."/>
    <s v="Nelson-1-21st Century classroom"/>
  </r>
  <r>
    <s v="Nelson-21st Century classroom-Contractor"/>
    <n v="1"/>
    <s v="Contractor"/>
    <x v="0"/>
    <x v="0"/>
    <x v="55"/>
    <x v="20"/>
    <x v="234"/>
    <x v="561"/>
    <s v="2024/25"/>
    <s v="25-2022"/>
    <x v="477"/>
    <n v="0"/>
    <n v="1400"/>
    <s v="Pay app #11"/>
    <d v="2024-09-30T00:00:00"/>
    <s v="000000021824225"/>
    <n v="1400"/>
    <s v="03-119946"/>
    <m/>
    <s v="21.0"/>
    <s v="00036.0"/>
    <s v="91001"/>
    <s v="85000"/>
    <n v="6260"/>
    <n v="9231101"/>
    <n v="1"/>
    <s v="Change order for the 21st Century classroom at Nelson.  Addendum to PO2W20*5829. "/>
    <s v="Nelson-1-21st Century classroom"/>
  </r>
  <r>
    <s v="Los Altos ES-Interim Housing-Alarm"/>
    <n v="2"/>
    <s v="Alarm"/>
    <x v="2"/>
    <x v="1"/>
    <x v="56"/>
    <x v="16"/>
    <x v="2"/>
    <x v="562"/>
    <s v="2019/20"/>
    <m/>
    <x v="478"/>
    <n v="0"/>
    <n v="79.5"/>
    <n v="446143"/>
    <d v="2019-11-05T00:00:00"/>
    <s v="000000020034486"/>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267"/>
    <s v="2019/20"/>
    <m/>
    <x v="478"/>
    <n v="0"/>
    <n v="79.5"/>
    <n v="449936"/>
    <d v="2020-01-14T00:00:00"/>
    <s v="000000020057282"/>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563"/>
    <s v="2019/20"/>
    <m/>
    <x v="478"/>
    <n v="0"/>
    <n v="79.5"/>
    <n v="454218"/>
    <d v="2020-04-07T00:00:00"/>
    <s v="000000020087144"/>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11"/>
    <s v="2020/21"/>
    <m/>
    <x v="478"/>
    <n v="0"/>
    <n v="79.5"/>
    <n v="458282"/>
    <d v="2020-08-17T00:00:00"/>
    <s v="000000020119792"/>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7"/>
    <s v="2020/21"/>
    <m/>
    <x v="478"/>
    <n v="0"/>
    <n v="79.5"/>
    <n v="462413"/>
    <d v="2020-10-13T00:00:00"/>
    <s v="000000020134095"/>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548"/>
    <s v="2020/21"/>
    <m/>
    <x v="478"/>
    <n v="0"/>
    <n v="79.5"/>
    <n v="466515"/>
    <d v="2021-01-15T00:00:00"/>
    <s v="000000020157266"/>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272"/>
    <s v="2020/21"/>
    <m/>
    <x v="478"/>
    <n v="0"/>
    <n v="79.5"/>
    <n v="470595"/>
    <d v="2021-04-16T00:00:00"/>
    <s v="000000020181033"/>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564"/>
    <s v="2021/22"/>
    <m/>
    <x v="478"/>
    <n v="0"/>
    <n v="79.5"/>
    <n v="474504"/>
    <d v="2021-11-30T00:00:00"/>
    <s v="000000020345298"/>
    <n v="79.5"/>
    <s v="03-119857"/>
    <m/>
    <s v="21.0"/>
    <s v="00036.0"/>
    <s v="91001"/>
    <s v="85000"/>
    <n v="5800"/>
    <n v="9191102"/>
    <n v="0.1111111111111111"/>
    <s v="Fire monitoring of 4 portables at Los Altos ES.  Starting from Oct 1, 2019 through Dec. 31, 2021 at $26.50/month.  Bay Alarm purchased Mijac."/>
    <s v="Los Altos ES-2-Interim Housing"/>
  </r>
  <r>
    <s v="Los Altos ES-Interim Housing-Alarm"/>
    <n v="2"/>
    <s v="Alarm"/>
    <x v="2"/>
    <x v="1"/>
    <x v="56"/>
    <x v="16"/>
    <x v="2"/>
    <x v="564"/>
    <s v="2021/22"/>
    <m/>
    <x v="478"/>
    <n v="0"/>
    <n v="79.5"/>
    <n v="478578"/>
    <d v="2021-11-30T00:00:00"/>
    <s v="000000020345298"/>
    <n v="79.5"/>
    <s v="03-119857"/>
    <m/>
    <s v="21.0"/>
    <s v="00036.0"/>
    <s v="91001"/>
    <s v="85000"/>
    <n v="5800"/>
    <n v="9191102"/>
    <n v="0.11111111111111099"/>
    <s v="Fire monitoring of 4 portables at Los Altos ES.  Starting from Oct 1, 2019 through Dec. 31, 2021 at $26.50/month.  Bay Alarm purchased Mijac."/>
    <s v="Los Altos ES-2-Interim Housing"/>
  </r>
  <r>
    <s v="Los Altos ES-Interim Housing-Alarm"/>
    <n v="2"/>
    <s v="Alarm"/>
    <x v="2"/>
    <x v="1"/>
    <x v="56"/>
    <x v="16"/>
    <x v="2"/>
    <x v="565"/>
    <s v="2021/22"/>
    <m/>
    <x v="478"/>
    <n v="2782.5"/>
    <n v="2782.5"/>
    <m/>
    <m/>
    <m/>
    <n v="0"/>
    <s v="03-119857"/>
    <m/>
    <s v="21.0"/>
    <s v="00036.0"/>
    <s v="91001"/>
    <s v="85000"/>
    <n v="5800"/>
    <n v="9191102"/>
    <n v="0"/>
    <s v="Fire monitoring of 4 portables at Los Altos ES.  Starting from Oct 1, 2019 through Dec. 31, 2021 at $26.50/month.  Bay Alarm purchased Mijac.  Remaining balance in this PO."/>
    <s v="Los Altos ES-2-Interim Housing"/>
  </r>
  <r>
    <s v="Los Altos ES-Interim Housing-Alarm"/>
    <n v="2"/>
    <s v="Alarm"/>
    <x v="2"/>
    <x v="1"/>
    <x v="56"/>
    <x v="16"/>
    <x v="2"/>
    <x v="228"/>
    <s v="2021/22"/>
    <s v="2-4011"/>
    <x v="478"/>
    <n v="-2782.5"/>
    <n v="-2782.5"/>
    <m/>
    <m/>
    <m/>
    <n v="0"/>
    <s v="03-119857"/>
    <m/>
    <s v="21.0"/>
    <s v="00036.0"/>
    <s v="91001"/>
    <s v="85000"/>
    <n v="5800"/>
    <n v="9191102"/>
    <n v="0"/>
    <s v="Fire monitoring of 4 portables at Los Altos ES.  Starting from Oct 1, 2019 through Dec. 31, 2021 at $26.50/month.  Bay Alarm purchased Mijac.  Close-out PO."/>
    <s v="Los Altos ES-2-Interim Housing"/>
  </r>
  <r>
    <s v="Los Altos ES-Interim Housing-Modular Buildings"/>
    <n v="2"/>
    <s v="Modular Buildings"/>
    <x v="2"/>
    <x v="1"/>
    <x v="57"/>
    <x v="57"/>
    <x v="235"/>
    <x v="566"/>
    <s v="2019/20"/>
    <s v="2-2084"/>
    <x v="479"/>
    <n v="0"/>
    <n v="236959.74"/>
    <s v="R20521588-1KR"/>
    <d v="2020-01-16T00:00:00"/>
    <s v="000000020058725"/>
    <n v="236959.74"/>
    <s v="03-119857"/>
    <m/>
    <s v="21.0"/>
    <s v="00036.0"/>
    <s v="91001"/>
    <s v="85000"/>
    <n v="6200"/>
    <n v="9191102"/>
    <n v="1"/>
    <s v="Purchase of 4 Portable classrooms - 24' x 40' DSA, install closure panels, new carpets, HVAC, T-8 lights lines, and delivery to Los Altos ES."/>
    <s v="Los Altos ES-2-Interim Housing"/>
  </r>
  <r>
    <s v="Cedarlane-Interim Housing-Modular Buildings"/>
    <n v="1"/>
    <s v="Modular Buildings"/>
    <x v="4"/>
    <x v="1"/>
    <x v="57"/>
    <x v="57"/>
    <x v="235"/>
    <x v="567"/>
    <s v="2019/20"/>
    <s v="2-2078"/>
    <x v="480"/>
    <n v="0"/>
    <n v="218488.74"/>
    <s v="R20530140"/>
    <d v="2020-02-18T00:00:00"/>
    <s v="000000020070593"/>
    <n v="218488.74"/>
    <s v="03-120587"/>
    <m/>
    <s v="21.0"/>
    <s v="00036.0"/>
    <s v="91001"/>
    <s v="85000"/>
    <n v="6200"/>
    <n v="9051102"/>
    <n v="1"/>
    <s v="Purchase of 4 Portable classrooms - 24' x 40' DSA, install closure panels, new carpets, HVAC, T-8 lights lines, and delivery to Cedarlane."/>
    <s v="Cedarlane-1-Interim Housing"/>
  </r>
  <r>
    <s v="Cedarlane-Interim Housing-Modular Buildings"/>
    <n v="1"/>
    <s v="Modular Buildings"/>
    <x v="4"/>
    <x v="1"/>
    <x v="57"/>
    <x v="57"/>
    <x v="235"/>
    <x v="200"/>
    <s v="2020/21"/>
    <s v="2-2078"/>
    <x v="481"/>
    <n v="0"/>
    <n v="21300"/>
    <s v="R20554228"/>
    <d v="2021-02-05T00:00:00"/>
    <s v="000000020162569"/>
    <n v="21300"/>
    <s v="03-120587"/>
    <m/>
    <s v="21.0"/>
    <s v="00036.0"/>
    <s v="91001"/>
    <s v="85000"/>
    <n v="6200"/>
    <n v="9051102"/>
    <n v="1"/>
    <s v="For 4 portable classrooms - Block &amp; level building, installation, and relocation of these classrooms at Cedarlane"/>
    <s v="Cedarlane-1-Interim Housing"/>
  </r>
  <r>
    <s v="Mesa Robles-Interim Housing-Modular Buildings"/>
    <n v="1"/>
    <s v="Modular Buildings"/>
    <x v="5"/>
    <x v="1"/>
    <x v="57"/>
    <x v="57"/>
    <x v="235"/>
    <x v="567"/>
    <s v="2019/20"/>
    <s v="2-2086"/>
    <x v="482"/>
    <n v="0"/>
    <n v="436977.48"/>
    <s v="R20530141"/>
    <d v="2020-02-18T00:00:00"/>
    <s v="000000020070593"/>
    <n v="436977.48"/>
    <s v="03-120417"/>
    <m/>
    <s v="21.0"/>
    <s v="00036.0"/>
    <s v="91001"/>
    <s v="85000"/>
    <n v="6200"/>
    <n v="9221102"/>
    <n v="1"/>
    <s v="Purchase of 8 Portable classrooms - 24' x 40' DSA, install closure panels, new carpets, HVAC, T-8 lights lines, and delivery to Mesa Robles."/>
    <s v="Mesa Robles-1-Interim Housing"/>
  </r>
  <r>
    <s v="Mesa Robles-Interim Housing-Modular Buildings"/>
    <n v="1"/>
    <s v="Modular Buildings"/>
    <x v="5"/>
    <x v="1"/>
    <x v="57"/>
    <x v="57"/>
    <x v="235"/>
    <x v="450"/>
    <s v="2020/21"/>
    <s v="2-2086"/>
    <x v="483"/>
    <n v="0"/>
    <n v="42600"/>
    <s v="R20546442"/>
    <d v="2020-08-18T00:00:00"/>
    <s v="000000020120084"/>
    <n v="42600"/>
    <s v="03-120417"/>
    <m/>
    <s v="21.0"/>
    <s v="00036.0"/>
    <s v="91001"/>
    <s v="85000"/>
    <n v="6200"/>
    <n v="9221102"/>
    <n v="1"/>
    <s v="For 8 portable classrooms - Block &amp; level building, installation, and relocation of these classrooms at Mesa Robles"/>
    <s v="Mesa Robles-1-Interim Housing"/>
  </r>
  <r>
    <s v="Newton-Interim Housing-Modular Buildings"/>
    <n v="1"/>
    <s v="Modular Buildings"/>
    <x v="8"/>
    <x v="1"/>
    <x v="57"/>
    <x v="57"/>
    <x v="235"/>
    <x v="567"/>
    <s v="2019/20"/>
    <s v="2-2085"/>
    <x v="484"/>
    <n v="0"/>
    <n v="218488.74"/>
    <s v="R20530142"/>
    <d v="2020-02-18T00:00:00"/>
    <s v="000000020070593"/>
    <n v="218488.74"/>
    <s v="03-120447"/>
    <m/>
    <s v="21.0"/>
    <s v="00036.0"/>
    <s v="91001"/>
    <s v="85000"/>
    <n v="6200"/>
    <n v="9241102"/>
    <n v="1"/>
    <s v="Purchase of 4 Portable classrooms - 24' x 40' DSA, install closure panels, new carpets, HVAC, T-8 lights lines, and delivery to Newton."/>
    <s v="Newton-1-Interim Housing"/>
  </r>
  <r>
    <s v="Newton-Interim Housing-Modular Buildings"/>
    <n v="1"/>
    <s v="Modular Buildings"/>
    <x v="8"/>
    <x v="1"/>
    <x v="57"/>
    <x v="58"/>
    <x v="235"/>
    <x v="568"/>
    <s v="2021/22"/>
    <s v="2-2085"/>
    <x v="485"/>
    <n v="0"/>
    <n v="21300"/>
    <s v="R20587497"/>
    <d v="2022-03-16T00:00:00"/>
    <s v="000000020444816"/>
    <n v="21300"/>
    <s v="03-120447"/>
    <m/>
    <s v="21.0"/>
    <s v="00036.0"/>
    <s v="91001"/>
    <s v="85000"/>
    <n v="6200"/>
    <n v="9241102"/>
    <n v="1"/>
    <s v="For 4 portable classrooms - Block &amp; level building, installation, and relocation of these classrooms at Newton"/>
    <s v="Newton-1-Interim Housing"/>
  </r>
  <r>
    <s v="District Office-Cost of Issuance-Issuance costs"/>
    <n v="0"/>
    <s v="Issuance costs"/>
    <x v="1"/>
    <x v="3"/>
    <x v="58"/>
    <x v="59"/>
    <x v="236"/>
    <x v="569"/>
    <s v="2017/18"/>
    <m/>
    <x v="38"/>
    <n v="0"/>
    <n v="42740"/>
    <m/>
    <m/>
    <m/>
    <n v="42740"/>
    <m/>
    <m/>
    <s v="21.0"/>
    <s v="00036.0"/>
    <s v="00000"/>
    <s v="91000"/>
    <n v="5800"/>
    <n v="9900000"/>
    <n v="1"/>
    <s v="Municipal Advisory services (18-KT005).  Bond Issuance #1 ($70M)"/>
    <s v="District Office-0-Cost of Issuance"/>
  </r>
  <r>
    <s v="District Office-Cost of Issuance-Issuance costs"/>
    <n v="0"/>
    <s v="Issuance costs"/>
    <x v="1"/>
    <x v="3"/>
    <x v="58"/>
    <x v="59"/>
    <x v="32"/>
    <x v="89"/>
    <s v="2023/24"/>
    <m/>
    <x v="38"/>
    <n v="0"/>
    <n v="75259.289999999994"/>
    <m/>
    <m/>
    <m/>
    <n v="75259.289999999994"/>
    <m/>
    <m/>
    <s v="21.0"/>
    <s v="00036.0"/>
    <s v="00000"/>
    <s v="91000"/>
    <n v="5800"/>
    <n v="9851100"/>
    <n v="1"/>
    <s v="Municipal Advisory services (JVA 24*762).  Bond issuance #2 ($78M)"/>
    <s v="District Office-0-Cost of Issuance"/>
  </r>
  <r>
    <s v="District Office-21st Century classroom-Financial Advisor"/>
    <n v="0"/>
    <s v="Financial Advisor"/>
    <x v="1"/>
    <x v="0"/>
    <x v="58"/>
    <x v="60"/>
    <x v="237"/>
    <x v="570"/>
    <s v="2023/24"/>
    <m/>
    <x v="486"/>
    <n v="0"/>
    <n v="5000"/>
    <s v="5637HLPUSD"/>
    <d v="2024-05-24T00:00:00"/>
    <s v="000000021635050"/>
    <n v="5000"/>
    <m/>
    <m/>
    <s v="21.0"/>
    <s v="00036.0"/>
    <s v="91001"/>
    <s v="85000"/>
    <n v="5800"/>
    <n v="9851100"/>
    <n v="6.25E-2"/>
    <s v="Annual Continuing Disclosure Services 07/01/23-06/30/24.  For the Bond programs, to provide financial advisory services and continuing disclosure services to investors, from May 1, 2023 through June 30, 2028.  Not to exceed $80,000.00/year. Financial Services: $75K &amp; Disclosure Services: $5,000.00"/>
    <s v="District Office-0-21st Century classroom"/>
  </r>
  <r>
    <s v="District Office-21st Century classroom-Financial Advisor"/>
    <n v="0"/>
    <s v="Financial Advisor"/>
    <x v="1"/>
    <x v="0"/>
    <x v="58"/>
    <x v="60"/>
    <x v="237"/>
    <x v="570"/>
    <s v="2023/24"/>
    <m/>
    <x v="486"/>
    <n v="0"/>
    <n v="25"/>
    <s v="5637HLPUSD"/>
    <d v="2024-05-24T00:00:00"/>
    <s v="000000021635050"/>
    <n v="25"/>
    <m/>
    <m/>
    <s v="21.0"/>
    <s v="00036.0"/>
    <s v="91001"/>
    <s v="85000"/>
    <n v="5800"/>
    <n v="9851100"/>
    <n v="3.1250000000000001E-4"/>
    <s v="California Municipal Statistics 07/01/23-06/30/24. For the Bond programs, to provide financial advisory services and continuing disclosure services to investors, from May 1, 2023 through June 30, 2028.  Not to exceed $80,000.00/year. Financial Services: $75K &amp; Disclosure Services: $5,000.00"/>
    <s v="District Office-0-21st Century classroom"/>
  </r>
  <r>
    <s v="District Office-21st Century classroom-Financial Advisor"/>
    <n v="0"/>
    <s v="Financial Advisor"/>
    <x v="1"/>
    <x v="0"/>
    <x v="58"/>
    <x v="60"/>
    <x v="237"/>
    <x v="571"/>
    <s v="2025/26"/>
    <m/>
    <x v="486"/>
    <n v="0"/>
    <n v="2876.25"/>
    <s v="5986HLPUSD"/>
    <d v="2026-06-04T00:00:00"/>
    <s v="000000022783409"/>
    <n v="2876.25"/>
    <m/>
    <m/>
    <s v="21.0"/>
    <s v="00036.0"/>
    <s v="91001"/>
    <s v="85000"/>
    <n v="5800"/>
    <n v="9851100"/>
    <n v="3.5953125000000002E-2"/>
    <s v="For the Bond programs, to provide financial advisory services and continuing disclosure services to investors, from May 1, 2023 through June 30, 2028.  Not to exceed $80,000.00/year. Financial Services: $75K &amp; Disclosure Services: $5,000.00"/>
    <s v="District Office-0-21st Century classroom"/>
  </r>
  <r>
    <s v="District Office-21st Century classroom-Financial Advisor"/>
    <n v="0"/>
    <s v="Financial Advisor"/>
    <x v="1"/>
    <x v="0"/>
    <x v="58"/>
    <x v="60"/>
    <x v="237"/>
    <x v="571"/>
    <s v="2025/26"/>
    <m/>
    <x v="486"/>
    <n v="0"/>
    <n v="5175"/>
    <s v="5990HLPUSD"/>
    <d v="2026-06-04T00:00:00"/>
    <s v="000000022783409"/>
    <n v="5175"/>
    <m/>
    <m/>
    <s v="21.0"/>
    <s v="00036.0"/>
    <s v="91001"/>
    <s v="85000"/>
    <n v="5800"/>
    <n v="9851100"/>
    <n v="6.4687499999999995E-2"/>
    <s v="For the Bond programs, to provide financial advisory services and continuing disclosure services to investors, from May 1, 2023 through June 30, 2028.  Not to exceed $80,000.00/year. Financial Services: $75K &amp; Disclosure Services: $5,000.00"/>
    <s v="District Office-0-21st Century classroom"/>
  </r>
  <r>
    <s v="District Office-21st Century classroom-Financial Advisor"/>
    <n v="0"/>
    <s v="Financial Advisor"/>
    <x v="1"/>
    <x v="0"/>
    <x v="58"/>
    <x v="60"/>
    <x v="237"/>
    <x v="572"/>
    <s v="2025/26"/>
    <s v="24-6448"/>
    <x v="486"/>
    <n v="66923.75"/>
    <n v="66923.75"/>
    <m/>
    <m/>
    <m/>
    <n v="0"/>
    <m/>
    <m/>
    <s v="21.0"/>
    <s v="00036.0"/>
    <s v="91001"/>
    <s v="85000"/>
    <n v="5800"/>
    <n v="9851100"/>
    <n v="0"/>
    <s v="For the Bond programs, to provide financial advisory services and continuing disclosure services to investors, from May 1, 2023 through June 30, 2028.  Not to exceed $80,000.00/year. Financial Services: $75K &amp; Disclosure Services: $5,000.00"/>
    <s v="District Office-0-21st Century classroom"/>
  </r>
  <r>
    <s v="District Office-21st Century classroom-Financial Advisor"/>
    <n v="0"/>
    <s v="Financial Advisor"/>
    <x v="1"/>
    <x v="0"/>
    <x v="58"/>
    <x v="60"/>
    <x v="238"/>
    <x v="573"/>
    <s v="2024/25"/>
    <s v="25-7175"/>
    <x v="487"/>
    <n v="0"/>
    <n v="5100"/>
    <s v="5790HLPUSD"/>
    <d v="2025-06-23T00:00:00"/>
    <s v="000000022252476"/>
    <n v="5100"/>
    <m/>
    <m/>
    <s v="21.0"/>
    <s v="00036.0"/>
    <s v="91001"/>
    <s v="85000"/>
    <n v="5800"/>
    <n v="9851100"/>
    <n v="1"/>
    <s v="For the Bond programs, to provide continuing disclosure services, from May 1, 2023 through June 30, 2028.  Not to exceed $5,000.00/year."/>
    <s v="District Office-0-21st Century classroom"/>
  </r>
  <r>
    <s v="District Office-Cost of Issuance-Issuance costs"/>
    <n v="0"/>
    <s v="Issuance costs"/>
    <x v="1"/>
    <x v="3"/>
    <x v="59"/>
    <x v="38"/>
    <x v="239"/>
    <x v="574"/>
    <s v="2017/18"/>
    <m/>
    <x v="38"/>
    <n v="0"/>
    <n v="37000"/>
    <m/>
    <m/>
    <m/>
    <n v="37000"/>
    <m/>
    <m/>
    <s v="21.0"/>
    <s v="00036.0"/>
    <s v="00000"/>
    <s v="91000"/>
    <n v="5800"/>
    <n v="9900000"/>
    <n v="1"/>
    <s v="Rating Agency Fee (18-KT005). Bond Issuance #1 ($70M)"/>
    <s v="District Office-0-Cost of Issuance"/>
  </r>
  <r>
    <s v="District Office-Cost of Issuance-Issuance costs"/>
    <n v="0"/>
    <s v="Issuance costs"/>
    <x v="1"/>
    <x v="3"/>
    <x v="59"/>
    <x v="38"/>
    <x v="32"/>
    <x v="89"/>
    <s v="2023/24"/>
    <m/>
    <x v="38"/>
    <n v="0"/>
    <n v="61500"/>
    <m/>
    <m/>
    <m/>
    <n v="61500"/>
    <m/>
    <m/>
    <s v="21.0"/>
    <s v="00036.0"/>
    <s v="00000"/>
    <s v="91000"/>
    <n v="5800"/>
    <n v="9851100"/>
    <n v="1"/>
    <s v="Rating Agency Fee (JVA 24*762).  Bond issuance #2 ($78M)"/>
    <s v="District Office-0-Cost of Issuance"/>
  </r>
  <r>
    <s v="District Office-21st Century classroom-Technology"/>
    <n v="0"/>
    <s v="Technology"/>
    <x v="1"/>
    <x v="0"/>
    <x v="60"/>
    <x v="61"/>
    <x v="240"/>
    <x v="575"/>
    <s v="2023/24"/>
    <s v="24-707"/>
    <x v="488"/>
    <n v="0"/>
    <n v="261019.31"/>
    <s v="N56016"/>
    <d v="2023-10-13T00:00:00"/>
    <s v="000000021266172"/>
    <n v="261019.31"/>
    <m/>
    <m/>
    <s v="21.0"/>
    <s v="00036.0"/>
    <s v="00002"/>
    <s v="81000"/>
    <n v="4300"/>
    <n v="9851100"/>
    <n v="1"/>
    <s v="Atlas loudspeakers with mount slanted enclosures (200 each) and Atlas horns with mount straight enclosures (50 each) for District-wide use.  Moved exp from NCS (JVER 24*95)"/>
    <s v="District Office-0-21st Century classroom"/>
  </r>
  <r>
    <s v="Lassalette-21st Century classroom-Technology"/>
    <n v="6"/>
    <s v="Technology"/>
    <x v="18"/>
    <x v="0"/>
    <x v="60"/>
    <x v="62"/>
    <x v="241"/>
    <x v="173"/>
    <s v="2025/26"/>
    <s v="26-3972"/>
    <x v="489"/>
    <n v="0"/>
    <n v="10489.28"/>
    <s v="61119"/>
    <d v="2026-01-27T00:00:00"/>
    <s v="000000022570175"/>
    <n v="10489.28"/>
    <s v="03-124576"/>
    <m/>
    <s v="21.0"/>
    <s v="00036.0"/>
    <s v="91001"/>
    <s v="85000"/>
    <n v="6250"/>
    <n v="9171101"/>
    <n v="1.0008912264764875"/>
    <s v="To provide labor &amp; materials for fiber connectivity for the Kinder classroom at Lassalette."/>
    <s v="Lassalette-6-21st Century classroom"/>
  </r>
  <r>
    <s v="Workman HS-21st Century classroom-Technology"/>
    <n v="5"/>
    <s v="Technology"/>
    <x v="12"/>
    <x v="0"/>
    <x v="60"/>
    <x v="62"/>
    <x v="242"/>
    <x v="78"/>
    <s v="2025/26"/>
    <s v="26-6675"/>
    <x v="490"/>
    <n v="81198.509999999995"/>
    <n v="81198.509999999995"/>
    <m/>
    <m/>
    <m/>
    <n v="0"/>
    <m/>
    <m/>
    <s v="21.0"/>
    <s v="00036.0"/>
    <s v="91001"/>
    <s v="85000"/>
    <n v="6250"/>
    <n v="9431101"/>
    <n v="0"/>
    <s v="To provide labor &amp; materials for the installation of 2 APs &amp; 7 data drops at WOHS."/>
    <s v="Workman HS-5-21st Century classroom"/>
  </r>
  <r>
    <s v="Valinda-21st Century classroom-Technology"/>
    <n v="6"/>
    <s v="Technology"/>
    <x v="23"/>
    <x v="0"/>
    <x v="60"/>
    <x v="62"/>
    <x v="243"/>
    <x v="35"/>
    <s v="2025/26"/>
    <m/>
    <x v="491"/>
    <n v="0"/>
    <n v="25244.39"/>
    <s v="61701"/>
    <d v="2026-06-30T00:00:00"/>
    <s v="000000022828311"/>
    <n v="25244.39"/>
    <s v="03-124707"/>
    <m/>
    <s v="21.0"/>
    <s v="00036.0"/>
    <s v="91001"/>
    <s v="85000"/>
    <n v="4400"/>
    <n v="9341101"/>
    <n v="0.94308584997082323"/>
    <s v="To provide fiber connectivity for the Kinder classroom at Valinda."/>
    <s v="Valinda-6-21st Century classroom"/>
  </r>
  <r>
    <s v="Valinda-21st Century classroom-Technology"/>
    <n v="6"/>
    <s v="Technology"/>
    <x v="23"/>
    <x v="0"/>
    <x v="60"/>
    <x v="62"/>
    <x v="243"/>
    <x v="327"/>
    <s v="2025/26"/>
    <s v="26-5432"/>
    <x v="491"/>
    <n v="1523.4700000000012"/>
    <n v="1523.4700000000012"/>
    <m/>
    <m/>
    <m/>
    <n v="0"/>
    <s v="03-124707"/>
    <m/>
    <s v="21.0"/>
    <s v="00036.0"/>
    <s v="91001"/>
    <s v="85000"/>
    <n v="4400"/>
    <n v="9341101"/>
    <n v="0"/>
    <s v="To provide fiber connectivity for the Kinder classroom at Valinda."/>
    <s v="Valinda-6-21st Century classroom"/>
  </r>
  <r>
    <s v="Bixby-21st Century classroom-Technology"/>
    <n v="6"/>
    <s v="Technology"/>
    <x v="25"/>
    <x v="0"/>
    <x v="60"/>
    <x v="62"/>
    <x v="244"/>
    <x v="78"/>
    <s v="2025/26"/>
    <s v="26-6699"/>
    <x v="492"/>
    <n v="1194928.29"/>
    <n v="1194928.29"/>
    <m/>
    <m/>
    <m/>
    <n v="0"/>
    <m/>
    <m/>
    <s v="21.0"/>
    <s v="00036.0"/>
    <s v="91001"/>
    <s v="85000"/>
    <n v="6200"/>
    <n v="9031101"/>
    <n v="0"/>
    <s v="To provide labor &amp; materials to upgrade District's Network Infrastructure at Bixby."/>
    <s v="Bixby-6-21st Century classroom"/>
  </r>
  <r>
    <s v="Sunset-21st Century classroom-Technology"/>
    <n v="4"/>
    <s v="Technology"/>
    <x v="32"/>
    <x v="0"/>
    <x v="60"/>
    <x v="62"/>
    <x v="244"/>
    <x v="78"/>
    <s v="2025/26"/>
    <s v="26-6700"/>
    <x v="493"/>
    <n v="1084441.56"/>
    <n v="1084441.56"/>
    <m/>
    <m/>
    <m/>
    <n v="0"/>
    <m/>
    <m/>
    <s v="21.0"/>
    <s v="00036.0"/>
    <s v="91001"/>
    <s v="85000"/>
    <n v="6200"/>
    <n v="9311101"/>
    <n v="0"/>
    <s v="To provide labor &amp; materials to upgrade District's Network Infrastructure at Sunset."/>
    <s v="Sunset-4-21st Century classroom"/>
  </r>
  <r>
    <s v="Mesa Robles-21st Century classroom-Design"/>
    <n v="1"/>
    <s v="Design"/>
    <x v="5"/>
    <x v="0"/>
    <x v="61"/>
    <x v="41"/>
    <x v="159"/>
    <x v="576"/>
    <s v="2018/19"/>
    <m/>
    <x v="494"/>
    <n v="0"/>
    <n v="7100"/>
    <s v="001"/>
    <d v="2019-02-26T00:00:00"/>
    <n v="25118280"/>
    <n v="7100"/>
    <s v="03-120779"/>
    <m/>
    <s v="21.0"/>
    <s v="00036.0"/>
    <s v="91001"/>
    <s v="85000"/>
    <n v="6210"/>
    <n v="9221101"/>
    <n v="1"/>
    <s v="Architect - Allowances for civil engineering in 21st Century classroom projects at Mesa Robles.  "/>
    <s v="Mesa Robles-1-21st Century classroom"/>
  </r>
  <r>
    <s v="Mesa Robles-21st Century classroom-Design"/>
    <n v="1"/>
    <s v="Design"/>
    <x v="5"/>
    <x v="0"/>
    <x v="61"/>
    <x v="41"/>
    <x v="159"/>
    <x v="439"/>
    <s v="2018/19"/>
    <m/>
    <x v="494"/>
    <n v="24900"/>
    <n v="24900"/>
    <m/>
    <m/>
    <m/>
    <n v="0"/>
    <s v="03-120779"/>
    <m/>
    <s v="21.0"/>
    <s v="00036.0"/>
    <s v="91001"/>
    <s v="85000"/>
    <n v="6210"/>
    <n v="9221101"/>
    <n v="0"/>
    <s v="Architect - Allowances for civil engineering in 21st Century classroom projects at Mesa Robles.  Remaining balance in this PO."/>
    <s v="Mesa Robles-1-21st Century classroom"/>
  </r>
  <r>
    <s v="Mesa Robles-21st Century classroom-Design"/>
    <n v="1"/>
    <s v="Design"/>
    <x v="5"/>
    <x v="0"/>
    <x v="61"/>
    <x v="41"/>
    <x v="159"/>
    <x v="577"/>
    <s v="2018/19"/>
    <m/>
    <x v="494"/>
    <n v="-24900"/>
    <n v="-24900"/>
    <m/>
    <m/>
    <m/>
    <n v="0"/>
    <s v="03-120779"/>
    <m/>
    <s v="21.0"/>
    <s v="00036.0"/>
    <s v="91001"/>
    <s v="85000"/>
    <n v="6210"/>
    <n v="9221101"/>
    <n v="0"/>
    <s v="Architect - Allowances for civil engineering in 21st Century classroom projects at Mesa Robles.  Close-out PO.  "/>
    <s v="Mesa Robles-1-21st Century classroom"/>
  </r>
  <r>
    <s v="Mesa Robles-21st Century classroom-Design"/>
    <n v="1"/>
    <s v="Design"/>
    <x v="5"/>
    <x v="0"/>
    <x v="61"/>
    <x v="41"/>
    <x v="160"/>
    <x v="578"/>
    <s v="2017/18"/>
    <m/>
    <x v="495"/>
    <n v="0"/>
    <n v="4007.97"/>
    <s v="001"/>
    <d v="2018-06-28T00:00:00"/>
    <n v="24653404"/>
    <n v="4007.97"/>
    <s v="03-120779"/>
    <m/>
    <s v="21.0"/>
    <s v="00036.0"/>
    <s v="91001"/>
    <s v="85000"/>
    <n v="6210"/>
    <n v="9221101"/>
    <n v="0.5"/>
    <s v="Architect - Architectural design work required to create and prepare the contract set of drawings for submittal to DSA for  Mesa Robles 21st Century.  Inclusive are fees for conceptual design, schematic design. Design development, construction documents, bidding and negotiation, and construction administration."/>
    <s v="Mesa Robles-1-21st Century classroom"/>
  </r>
  <r>
    <s v="Mesa Robles-21st Century classroom-Design"/>
    <n v="1"/>
    <s v="Design"/>
    <x v="5"/>
    <x v="0"/>
    <x v="61"/>
    <x v="41"/>
    <x v="160"/>
    <x v="579"/>
    <s v="2017/18"/>
    <m/>
    <x v="495"/>
    <n v="0"/>
    <n v="4007.97"/>
    <s v="002"/>
    <d v="2018-07-17T00:00:00"/>
    <n v="24688289"/>
    <n v="4007.97"/>
    <s v="03-120779"/>
    <m/>
    <s v="21.0"/>
    <s v="00036.0"/>
    <s v="91001"/>
    <s v="85000"/>
    <n v="6210"/>
    <n v="9221101"/>
    <n v="0.5"/>
    <s v="Architect - Architectural design work required to create and prepare the contract set of drawings for submittal to DSA for  Mesa Robles 21st Century.  Inclusive are fees for conceptual design, schematic design. Design development, construction documents, bidding and negotiation, and construction administration."/>
    <s v="Mesa Robles-1-21st Century classroom"/>
  </r>
  <r>
    <s v="Mesa Robles-21st Century classroom-Design"/>
    <n v="1"/>
    <s v="Design"/>
    <x v="5"/>
    <x v="0"/>
    <x v="61"/>
    <x v="41"/>
    <x v="160"/>
    <x v="580"/>
    <s v="2017/18"/>
    <m/>
    <x v="495"/>
    <n v="192382.83"/>
    <n v="192382.83"/>
    <m/>
    <m/>
    <m/>
    <n v="0"/>
    <s v="03-120779"/>
    <m/>
    <s v="21.0"/>
    <s v="00036.0"/>
    <s v="91001"/>
    <s v="85000"/>
    <n v="6210"/>
    <n v="9221101"/>
    <n v="0"/>
    <s v="Architect - Architectural design work required to create and prepare the contract set of drawings for submittal to DSA for  Mesa Robles 21st Century.  Inclusive are fees for conceptual design, schematic design. Design development, construction documents, bidding and negotiation, and construction administration.  Remaining balance in this PO."/>
    <s v="Mesa Robles-1-21st Century classroom"/>
  </r>
  <r>
    <s v="Mesa Robles-21st Century classroom-Design"/>
    <n v="1"/>
    <s v="Design"/>
    <x v="5"/>
    <x v="0"/>
    <x v="61"/>
    <x v="41"/>
    <x v="160"/>
    <x v="577"/>
    <s v="2017/18"/>
    <m/>
    <x v="495"/>
    <n v="-192382.83"/>
    <n v="-192382.83"/>
    <m/>
    <m/>
    <m/>
    <n v="0"/>
    <s v="03-120779"/>
    <m/>
    <s v="21.0"/>
    <s v="00036.0"/>
    <s v="91001"/>
    <s v="85000"/>
    <n v="6210"/>
    <n v="9221101"/>
    <n v="0"/>
    <s v="Architect - Architectural design work required to create and prepare the contract set of drawings for submittal to DSA for  Mesa Robles 21st Century.  Inclusive are fees for conceptual design, schematic design. Design development, construction documents, bidding and negotiation, and construction administration.  Close-out PO.  "/>
    <s v="Mesa Robles-1-21st Century classroom"/>
  </r>
  <r>
    <s v="Mesa Robles-Interim Housing-Design"/>
    <n v="1"/>
    <s v="Design"/>
    <x v="5"/>
    <x v="1"/>
    <x v="61"/>
    <x v="41"/>
    <x v="160"/>
    <x v="578"/>
    <s v="2017/18"/>
    <m/>
    <x v="496"/>
    <n v="0"/>
    <n v="1286.49"/>
    <s v="001"/>
    <d v="2018-06-28T00:00:00"/>
    <n v="24653404"/>
    <n v="1286.49"/>
    <s v="03-120417"/>
    <m/>
    <s v="21.0"/>
    <s v="00036.0"/>
    <s v="91001"/>
    <s v="85000"/>
    <n v="6210"/>
    <n v="9221102"/>
    <n v="0.5"/>
    <s v="Architect - Architectural design work required to create and prepare the contract set of drawings for submittal to DSA for Mesa Robles Interim Housing.  Inclusive are fees for conceptual design, schematic design. Design development, construction documents, bidding and negotiation, and construction administration."/>
    <s v="Mesa Robles-1-Interim Housing"/>
  </r>
  <r>
    <s v="Mesa Robles-Interim Housing-Design"/>
    <n v="1"/>
    <s v="Design"/>
    <x v="5"/>
    <x v="1"/>
    <x v="61"/>
    <x v="41"/>
    <x v="160"/>
    <x v="579"/>
    <s v="2017/18"/>
    <m/>
    <x v="496"/>
    <n v="0"/>
    <n v="1286.49"/>
    <s v="002"/>
    <d v="2018-07-17T00:00:00"/>
    <n v="24688289"/>
    <n v="1286.49"/>
    <s v="03-120417"/>
    <m/>
    <s v="21.0"/>
    <s v="00036.0"/>
    <s v="91001"/>
    <s v="85000"/>
    <n v="6210"/>
    <n v="9221102"/>
    <n v="0.5"/>
    <s v="Architect - Architectural design work required to create and prepare the contract set of drawings for submittal to DSA for Mesa Robles Interim Housing.  Inclusive are fees for conceptual design, schematic design. Design development, construction documents, bidding and negotiation, and construction administration."/>
    <s v="Mesa Robles-1-Interim Housing"/>
  </r>
  <r>
    <s v="Mesa Robles-Interim Housing-Design"/>
    <n v="1"/>
    <s v="Design"/>
    <x v="5"/>
    <x v="1"/>
    <x v="61"/>
    <x v="41"/>
    <x v="160"/>
    <x v="580"/>
    <s v="2017/18"/>
    <m/>
    <x v="496"/>
    <n v="61751.42"/>
    <n v="61751.42"/>
    <m/>
    <m/>
    <m/>
    <n v="0"/>
    <s v="03-120417"/>
    <m/>
    <s v="21.0"/>
    <s v="00036.0"/>
    <s v="91001"/>
    <s v="85000"/>
    <n v="6210"/>
    <n v="9221102"/>
    <n v="0"/>
    <s v="Architect - Architectural design work required to create and prepare the contract set of drawings for submittal to DSA for Mesa Robles Interim Housing.  Inclusive are fees for conceptual design, schematic design. Design development, construction documents, bidding and negotiation, and construction administration.  Remaining balance in this PO."/>
    <s v="Mesa Robles-1-Interim Housing"/>
  </r>
  <r>
    <s v="Mesa Robles-Interim Housing-Design"/>
    <n v="1"/>
    <s v="Design"/>
    <x v="5"/>
    <x v="1"/>
    <x v="61"/>
    <x v="41"/>
    <x v="160"/>
    <x v="577"/>
    <s v="2017/18"/>
    <m/>
    <x v="496"/>
    <n v="-61751.42"/>
    <n v="-61751.42"/>
    <m/>
    <m/>
    <m/>
    <n v="0"/>
    <s v="03-120417"/>
    <m/>
    <s v="21.0"/>
    <s v="00036.0"/>
    <s v="91001"/>
    <s v="85000"/>
    <n v="6210"/>
    <n v="9221102"/>
    <n v="0"/>
    <s v="Architect - Architectural design work required to create and prepare the contract set of drawings for submittal to DSA for Mesa Robles Interim Housing.  Inclusive are fees for conceptual design, schematic design. Design development, construction documents, bidding and negotiation, and construction administration.  Close-out PO."/>
    <s v="Mesa Robles-1-Interim Housing"/>
  </r>
  <r>
    <s v="Mesa Robles-21st Century classroom-Design"/>
    <n v="1"/>
    <s v="Design"/>
    <x v="5"/>
    <x v="0"/>
    <x v="61"/>
    <x v="41"/>
    <x v="159"/>
    <x v="356"/>
    <s v="2019/20"/>
    <s v="2-4236"/>
    <x v="497"/>
    <n v="0"/>
    <n v="411.5"/>
    <s v="001"/>
    <d v="2019-10-28T00:00:00"/>
    <s v="000000020031417"/>
    <n v="411.5"/>
    <s v="03-120779"/>
    <m/>
    <s v="21.0"/>
    <s v="00036.0"/>
    <s v="91001"/>
    <s v="85000"/>
    <n v="6210"/>
    <n v="9221101"/>
    <n v="1"/>
    <s v="Architect - Reimbursement for digital scanning (ARC services) for Mesa Robles 21st Century (Allowances)"/>
    <s v="Mesa Robles-1-21st Century classroom"/>
  </r>
  <r>
    <s v="Mesa Robles-Interim Housing-Design"/>
    <n v="1"/>
    <s v="Design"/>
    <x v="5"/>
    <x v="1"/>
    <x v="61"/>
    <x v="41"/>
    <x v="159"/>
    <x v="356"/>
    <s v="2019/20"/>
    <m/>
    <x v="498"/>
    <n v="0"/>
    <n v="2894.95"/>
    <s v="003"/>
    <d v="2019-10-28T00:00:00"/>
    <s v="000000020031418"/>
    <n v="2894.95"/>
    <s v="03-120417"/>
    <m/>
    <s v="21.0"/>
    <s v="00036.0"/>
    <s v="91001"/>
    <s v="85000"/>
    <n v="6210"/>
    <n v="9221102"/>
    <n v="0.74325729470211421"/>
    <s v="Architect - Payment for schematic design &amp; design development for Mesa Robles Interim Housing (Allowances)"/>
    <s v="Mesa Robles-1-Interim Housing"/>
  </r>
  <r>
    <s v="Mesa Robles-Interim Housing-Design"/>
    <n v="1"/>
    <s v="Design"/>
    <x v="5"/>
    <x v="1"/>
    <x v="61"/>
    <x v="41"/>
    <x v="159"/>
    <x v="356"/>
    <s v="2019/20"/>
    <s v="2-4246"/>
    <x v="498"/>
    <n v="0"/>
    <n v="1000"/>
    <s v="Per email"/>
    <d v="2019-10-28T00:00:00"/>
    <s v="000000020031418"/>
    <n v="1000"/>
    <s v="03-120417"/>
    <m/>
    <s v="21.0"/>
    <s v="00036.0"/>
    <s v="91001"/>
    <s v="85000"/>
    <n v="6210"/>
    <n v="9221102"/>
    <n v="0.25674270529788573"/>
    <s v="Architect - Reimbursement for fire hydrant services at Mesa Robles (Allowances)"/>
    <s v="Mesa Robles-1-Interim Housing"/>
  </r>
  <r>
    <s v="Sunset-Drinking Fountain replacement-Contractor"/>
    <n v="4"/>
    <s v="Contractor"/>
    <x v="32"/>
    <x v="4"/>
    <x v="62"/>
    <x v="20"/>
    <x v="245"/>
    <x v="451"/>
    <s v="2020/21"/>
    <s v="2-6493"/>
    <x v="499"/>
    <n v="0"/>
    <n v="18000"/>
    <s v="Pay app #1"/>
    <d v="2021-04-23T00:00:00"/>
    <s v="000000020182911"/>
    <n v="18000"/>
    <m/>
    <m/>
    <s v="21.0"/>
    <s v="00036.0"/>
    <s v="91001"/>
    <s v="85000"/>
    <n v="6150"/>
    <n v="9311104"/>
    <n v="1"/>
    <s v="Provide &amp; install dual wall mount drinking fountain (hi &amp; lo) at Sunset."/>
    <s v="Sunset-4-Drinking Fountain replacement"/>
  </r>
  <r>
    <s v="Wedgeworth-Drinking Fountain replacement-Contractor"/>
    <n v="0"/>
    <s v="Contractor"/>
    <x v="34"/>
    <x v="4"/>
    <x v="62"/>
    <x v="20"/>
    <x v="245"/>
    <x v="552"/>
    <s v="2020/21"/>
    <m/>
    <x v="500"/>
    <n v="0"/>
    <n v="3502.75"/>
    <s v="Pay app #1"/>
    <d v="2021-04-07T00:00:00"/>
    <s v="000000020178359"/>
    <n v="3502.75"/>
    <m/>
    <m/>
    <s v="21.0"/>
    <s v="00036.0"/>
    <s v="91001"/>
    <s v="85000"/>
    <n v="6150"/>
    <n v="9351104"/>
    <n v="1"/>
    <s v="Provide &amp; install dual wall mount drinking fountain (hi &amp; lo) at Wedgeworth."/>
    <s v="Wedgeworth-0-Drinking Fountain replacement"/>
  </r>
  <r>
    <s v="Wedgeworth-Drinking Fountain replacement-Contractor"/>
    <n v="0"/>
    <s v="Contractor"/>
    <x v="34"/>
    <x v="4"/>
    <x v="62"/>
    <x v="20"/>
    <x v="245"/>
    <x v="581"/>
    <s v="2022/23"/>
    <m/>
    <x v="500"/>
    <n v="2997.25"/>
    <n v="2997.25"/>
    <m/>
    <m/>
    <m/>
    <n v="0"/>
    <m/>
    <m/>
    <s v="21.0"/>
    <s v="00036.0"/>
    <s v="91001"/>
    <s v="85000"/>
    <n v="6150"/>
    <n v="9351104"/>
    <n v="0"/>
    <s v="Provide &amp; install dual wall mount drinking fountain (hi &amp; lo) at Wedgeworth. Remaining balance in this PO"/>
    <s v="Wedgeworth-0-Drinking Fountain replacement"/>
  </r>
  <r>
    <s v="Wedgeworth-Drinking Fountain replacement-Contractor"/>
    <n v="0"/>
    <s v="Contractor"/>
    <x v="34"/>
    <x v="4"/>
    <x v="62"/>
    <x v="20"/>
    <x v="245"/>
    <x v="582"/>
    <s v="2022/23"/>
    <s v="2-6495"/>
    <x v="500"/>
    <n v="-2997.25"/>
    <n v="-2997.25"/>
    <m/>
    <m/>
    <m/>
    <n v="0"/>
    <m/>
    <m/>
    <s v="21.0"/>
    <s v="00036.0"/>
    <s v="91001"/>
    <s v="85000"/>
    <n v="6150"/>
    <n v="9351104"/>
    <n v="0"/>
    <s v="Provide &amp; install dual wall mount drinking fountain (hi &amp; lo) at Wedgeworth. Close-out PO"/>
    <s v="Wedgeworth-0-Drinking Fountain replacement"/>
  </r>
  <r>
    <s v="Amar-Drinking Fountain replacement-Contractor"/>
    <n v="0"/>
    <s v="Contractor"/>
    <x v="35"/>
    <x v="4"/>
    <x v="62"/>
    <x v="20"/>
    <x v="246"/>
    <x v="583"/>
    <s v="2019/20"/>
    <s v="2-4812"/>
    <x v="501"/>
    <n v="0"/>
    <n v="8200"/>
    <n v="5000189"/>
    <d v="2020-02-20T00:00:00"/>
    <s v="000000020071939"/>
    <n v="8200"/>
    <m/>
    <m/>
    <s v="21.0"/>
    <s v="00036.0"/>
    <s v="91001"/>
    <s v="85000"/>
    <n v="6150"/>
    <n v="9011104"/>
    <n v="1"/>
    <s v="Provide &amp; install 1 new drinking fountain at Amar."/>
    <s v="Amar-0-Drinking Fountain replacement"/>
  </r>
  <r>
    <s v="Wing Lane-Drinking Fountain replacement-Contractor"/>
    <n v="9"/>
    <s v="Contractor"/>
    <x v="22"/>
    <x v="4"/>
    <x v="62"/>
    <x v="20"/>
    <x v="246"/>
    <x v="583"/>
    <s v="2019/20"/>
    <s v="2-4814"/>
    <x v="502"/>
    <n v="0"/>
    <n v="6800"/>
    <n v="5000190"/>
    <d v="2020-02-20T00:00:00"/>
    <s v="000000020071939"/>
    <n v="6800"/>
    <m/>
    <m/>
    <s v="21.0"/>
    <s v="00036.0"/>
    <s v="91001"/>
    <s v="85000"/>
    <n v="6150"/>
    <n v="9371104"/>
    <n v="1"/>
    <s v="Provide &amp; install 1 new drinking fountain at Wing Lane."/>
    <s v="Wing Lane-9-Drinking Fountain replacement"/>
  </r>
  <r>
    <s v="Mesa Robles-Drinking Fountain replacement-Contractor"/>
    <n v="1"/>
    <s v="Contractor"/>
    <x v="5"/>
    <x v="4"/>
    <x v="62"/>
    <x v="20"/>
    <x v="246"/>
    <x v="584"/>
    <s v="2019/20"/>
    <s v="2-4816"/>
    <x v="503"/>
    <n v="0"/>
    <n v="11000"/>
    <n v="5000191"/>
    <d v="2020-02-10T00:00:00"/>
    <s v="000000020068412"/>
    <n v="11000"/>
    <s v="03-120658"/>
    <m/>
    <s v="21.0"/>
    <s v="00036.0"/>
    <s v="91001"/>
    <s v="85000"/>
    <n v="6150"/>
    <n v="9221104"/>
    <n v="1"/>
    <s v="Provide &amp; install 1 new drinking fountain at Mesa Robles."/>
    <s v="Mesa Robles-1-Drinking Fountain replacement"/>
  </r>
  <r>
    <s v="Los Altos HS-Drinking Fountain replacement-Contractor"/>
    <n v="5"/>
    <s v="Contractor"/>
    <x v="11"/>
    <x v="4"/>
    <x v="62"/>
    <x v="20"/>
    <x v="246"/>
    <x v="584"/>
    <s v="2019/20"/>
    <s v="2-4817"/>
    <x v="504"/>
    <n v="0"/>
    <n v="6600"/>
    <n v="5000187"/>
    <d v="2020-02-10T00:00:00"/>
    <s v="000000020068412"/>
    <n v="6600"/>
    <m/>
    <m/>
    <s v="21.0"/>
    <s v="00036.0"/>
    <s v="91001"/>
    <s v="85000"/>
    <n v="6150"/>
    <n v="9411104"/>
    <n v="1"/>
    <s v="Provide &amp; install 1 new drinking fountain at Los Altos HS."/>
    <s v="Los Altos HS-5-Drinking Fountain replacement"/>
  </r>
  <r>
    <s v="District Office-21st Century classroom-Legal services"/>
    <n v="0"/>
    <s v="Legal services"/>
    <x v="1"/>
    <x v="0"/>
    <x v="63"/>
    <x v="37"/>
    <x v="152"/>
    <x v="585"/>
    <s v="2019/20"/>
    <m/>
    <x v="505"/>
    <n v="0"/>
    <n v="4647.5"/>
    <n v="89592"/>
    <d v="2020-03-04T00:00:00"/>
    <s v="000000020077144"/>
    <n v="4647.5"/>
    <m/>
    <m/>
    <s v="21.0"/>
    <s v="00036.0"/>
    <s v="91001"/>
    <s v="85000"/>
    <n v="5822"/>
    <n v="9851100"/>
    <n v="0.53216887874107"/>
    <s v="Legal services for the bond projects"/>
    <s v="District Office-0-21st Century classroom"/>
  </r>
  <r>
    <s v="District Office-21st Century classroom-Legal services"/>
    <n v="0"/>
    <s v="Legal services"/>
    <x v="1"/>
    <x v="0"/>
    <x v="63"/>
    <x v="37"/>
    <x v="152"/>
    <x v="563"/>
    <s v="2019/20"/>
    <m/>
    <x v="505"/>
    <n v="0"/>
    <n v="2286.63"/>
    <n v="89866"/>
    <d v="2020-04-07T00:00:00"/>
    <s v="000000020087145"/>
    <n v="2286.63"/>
    <m/>
    <m/>
    <s v="21.0"/>
    <s v="00036.0"/>
    <s v="91001"/>
    <s v="85000"/>
    <n v="5822"/>
    <n v="9851100"/>
    <n v="0.26183395872957349"/>
    <s v="Legal services for the bond projects"/>
    <s v="District Office-0-21st Century classroom"/>
  </r>
  <r>
    <s v="District Office-21st Century classroom-Legal services"/>
    <n v="0"/>
    <s v="Legal services"/>
    <x v="1"/>
    <x v="0"/>
    <x v="63"/>
    <x v="37"/>
    <x v="152"/>
    <x v="4"/>
    <s v="2019/20"/>
    <m/>
    <x v="505"/>
    <n v="0"/>
    <n v="1799"/>
    <n v="90267"/>
    <d v="2020-04-22T00:00:00"/>
    <s v="000000020091403"/>
    <n v="1799"/>
    <m/>
    <m/>
    <s v="21.0"/>
    <s v="00036.0"/>
    <s v="91001"/>
    <s v="85000"/>
    <n v="5822"/>
    <n v="9851100"/>
    <n v="0.20599716252935663"/>
    <s v="Legal services for the bond projects"/>
    <s v="District Office-0-21st Century classroom"/>
  </r>
  <r>
    <s v="District Office-21st Century classroom-Legal services"/>
    <n v="0"/>
    <s v="Legal services"/>
    <x v="1"/>
    <x v="0"/>
    <x v="63"/>
    <x v="37"/>
    <x v="152"/>
    <x v="43"/>
    <s v="2019/20"/>
    <m/>
    <x v="505"/>
    <n v="0"/>
    <n v="1266.869999999999"/>
    <m/>
    <m/>
    <m/>
    <n v="1266.869999999999"/>
    <m/>
    <m/>
    <s v="21.0"/>
    <s v="00036.0"/>
    <s v="91001"/>
    <s v="85000"/>
    <n v="5822"/>
    <n v="9851100"/>
    <n v="0.14506482784522837"/>
    <s v="Legal services for the bond projects.  Accrued remaining balance of this PO."/>
    <s v="District Office-0-21st Century classroom"/>
  </r>
  <r>
    <s v="District Office-21st Century classroom-Legal services"/>
    <n v="0"/>
    <s v="Legal services"/>
    <x v="1"/>
    <x v="0"/>
    <x v="63"/>
    <x v="37"/>
    <x v="152"/>
    <x v="52"/>
    <s v="2020/21"/>
    <m/>
    <x v="505"/>
    <n v="0"/>
    <n v="-1266.8699999999999"/>
    <m/>
    <m/>
    <m/>
    <n v="-1266.8699999999999"/>
    <m/>
    <m/>
    <s v="21.0"/>
    <s v="00036.0"/>
    <s v="91001"/>
    <s v="85000"/>
    <n v="5822"/>
    <n v="9851100"/>
    <n v="-0.14506482784522845"/>
    <s v="Legal services for the bond projects.  Reversed accrual from prior year"/>
    <s v="District Office-0-21st Century classroom"/>
  </r>
  <r>
    <s v="District Office-21st Century classroom-Legal services"/>
    <n v="0"/>
    <s v="Legal services"/>
    <x v="1"/>
    <x v="0"/>
    <x v="63"/>
    <x v="37"/>
    <x v="152"/>
    <x v="391"/>
    <s v="2020/21"/>
    <m/>
    <x v="505"/>
    <n v="1266.8699999999999"/>
    <n v="1266.8699999999999"/>
    <m/>
    <m/>
    <m/>
    <n v="0"/>
    <m/>
    <m/>
    <s v="21.0"/>
    <s v="00036.0"/>
    <s v="91001"/>
    <s v="85000"/>
    <n v="5822"/>
    <n v="9851100"/>
    <n v="0"/>
    <s v="Legal services for the bond projects.  Remaining balance in this PO."/>
    <s v="District Office-0-21st Century classroom"/>
  </r>
  <r>
    <s v="District Office-21st Century classroom-Legal services"/>
    <n v="0"/>
    <s v="Legal services"/>
    <x v="1"/>
    <x v="0"/>
    <x v="63"/>
    <x v="37"/>
    <x v="152"/>
    <x v="9"/>
    <s v="2020/21"/>
    <s v="2-8365"/>
    <x v="505"/>
    <n v="-1266.8699999999999"/>
    <n v="-1266.8699999999999"/>
    <m/>
    <m/>
    <m/>
    <n v="0"/>
    <m/>
    <m/>
    <s v="21.0"/>
    <s v="00036.0"/>
    <s v="91001"/>
    <s v="85000"/>
    <n v="5822"/>
    <n v="9851100"/>
    <n v="0"/>
    <s v="Legal services for the bond projects.  Close-out PO."/>
    <s v="District Office-0-21st Century classroom"/>
  </r>
  <r>
    <s v="District Office-21st Century classroom-Legal services"/>
    <n v="0"/>
    <s v="Legal services"/>
    <x v="1"/>
    <x v="0"/>
    <x v="63"/>
    <x v="37"/>
    <x v="60"/>
    <x v="290"/>
    <s v="2022/23"/>
    <m/>
    <x v="506"/>
    <n v="0"/>
    <n v="795"/>
    <n v="97802"/>
    <d v="2022-10-04T00:00:00"/>
    <s v="000000020653700"/>
    <n v="795"/>
    <m/>
    <m/>
    <s v="21.0"/>
    <s v="00036.0"/>
    <s v="91001"/>
    <s v="85000"/>
    <n v="5822"/>
    <n v="9851100"/>
    <n v="3.1800000000000001E-3"/>
    <s v="Legal services for the bond projects"/>
    <s v="District Office-0-21st Century classroom"/>
  </r>
  <r>
    <s v="District Office-21st Century classroom-Legal services"/>
    <n v="0"/>
    <s v="Legal services"/>
    <x v="1"/>
    <x v="0"/>
    <x v="63"/>
    <x v="37"/>
    <x v="60"/>
    <x v="296"/>
    <s v="2022/23"/>
    <m/>
    <x v="506"/>
    <n v="0"/>
    <n v="6180.49"/>
    <n v="98960"/>
    <d v="2022-11-28T00:00:00"/>
    <s v="000000020738363"/>
    <n v="6180.49"/>
    <m/>
    <m/>
    <s v="21.0"/>
    <s v="00036.0"/>
    <s v="91001"/>
    <s v="85000"/>
    <n v="5822"/>
    <n v="9851100"/>
    <n v="2.4721959999999998E-2"/>
    <s v="Legal services for the bond projects"/>
    <s v="District Office-0-21st Century classroom"/>
  </r>
  <r>
    <s v="District Office-21st Century classroom-Legal services"/>
    <n v="0"/>
    <s v="Legal services"/>
    <x v="1"/>
    <x v="0"/>
    <x v="63"/>
    <x v="37"/>
    <x v="60"/>
    <x v="586"/>
    <s v="2022/23"/>
    <m/>
    <x v="506"/>
    <n v="0"/>
    <n v="2652.5"/>
    <n v="99130"/>
    <d v="2023-01-04T00:00:00"/>
    <s v="000000020787893"/>
    <n v="2652.5"/>
    <m/>
    <m/>
    <s v="21.0"/>
    <s v="00036.0"/>
    <s v="91001"/>
    <s v="85000"/>
    <n v="5822"/>
    <n v="9851100"/>
    <n v="1.061E-2"/>
    <s v="Legal services for the bond projects"/>
    <s v="District Office-0-21st Century classroom"/>
  </r>
  <r>
    <s v="District Office-21st Century classroom-Legal services"/>
    <n v="0"/>
    <s v="Legal services"/>
    <x v="1"/>
    <x v="0"/>
    <x v="63"/>
    <x v="37"/>
    <x v="60"/>
    <x v="129"/>
    <s v="2022/23"/>
    <m/>
    <x v="506"/>
    <n v="0"/>
    <n v="4818.49"/>
    <n v="99398"/>
    <d v="2023-01-23T00:00:00"/>
    <s v="000000020817419"/>
    <n v="4818.49"/>
    <m/>
    <m/>
    <s v="21.0"/>
    <s v="00036.0"/>
    <s v="91001"/>
    <s v="85000"/>
    <n v="5822"/>
    <n v="9851100"/>
    <n v="1.927396E-2"/>
    <s v="Legal services for the bond projects"/>
    <s v="District Office-0-21st Century classroom"/>
  </r>
  <r>
    <s v="District Office-21st Century classroom-Legal services"/>
    <n v="0"/>
    <s v="Legal services"/>
    <x v="1"/>
    <x v="0"/>
    <x v="63"/>
    <x v="37"/>
    <x v="60"/>
    <x v="61"/>
    <s v="2022/23"/>
    <m/>
    <x v="506"/>
    <n v="0"/>
    <n v="2462.79"/>
    <n v="99700"/>
    <d v="2023-01-26T00:00:00"/>
    <s v="000000020865642"/>
    <n v="2462.79"/>
    <m/>
    <m/>
    <s v="21.0"/>
    <s v="00036.0"/>
    <s v="91001"/>
    <s v="85000"/>
    <n v="5822"/>
    <n v="9851100"/>
    <n v="9.8511599999999994E-3"/>
    <s v="Legal services for the bond projects"/>
    <s v="District Office-0-21st Century classroom"/>
  </r>
  <r>
    <s v="District Office-21st Century classroom-Legal services"/>
    <n v="0"/>
    <s v="Legal services"/>
    <x v="1"/>
    <x v="0"/>
    <x v="63"/>
    <x v="37"/>
    <x v="60"/>
    <x v="587"/>
    <s v="2022/23"/>
    <m/>
    <x v="506"/>
    <n v="0"/>
    <n v="8898.5"/>
    <n v="100159"/>
    <d v="2023-03-17T00:00:00"/>
    <s v="000000020909871"/>
    <n v="8898.5"/>
    <m/>
    <m/>
    <s v="21.0"/>
    <s v="00036.0"/>
    <s v="91001"/>
    <s v="85000"/>
    <n v="5822"/>
    <n v="9851100"/>
    <n v="3.5594000000000001E-2"/>
    <s v="Legal services for the bond projects"/>
    <s v="District Office-0-21st Century classroom"/>
  </r>
  <r>
    <s v="District Office-21st Century classroom-Legal services"/>
    <n v="0"/>
    <s v="Legal services"/>
    <x v="1"/>
    <x v="0"/>
    <x v="63"/>
    <x v="37"/>
    <x v="60"/>
    <x v="460"/>
    <s v="2022/23"/>
    <m/>
    <x v="506"/>
    <n v="0"/>
    <n v="4865.41"/>
    <n v="100851"/>
    <d v="2023-06-05T00:00:00"/>
    <s v="000000021047690"/>
    <n v="4865.41"/>
    <m/>
    <m/>
    <s v="21.0"/>
    <s v="00036.0"/>
    <s v="91001"/>
    <s v="85000"/>
    <n v="5822"/>
    <n v="9851100"/>
    <n v="1.9461639999999999E-2"/>
    <s v="Legal services for the bond projects"/>
    <s v="District Office-0-21st Century classroom"/>
  </r>
  <r>
    <s v="District Office-21st Century classroom-Legal services"/>
    <n v="0"/>
    <s v="Legal services"/>
    <x v="1"/>
    <x v="0"/>
    <x v="63"/>
    <x v="37"/>
    <x v="60"/>
    <x v="588"/>
    <s v="2022/23"/>
    <m/>
    <x v="506"/>
    <n v="0"/>
    <n v="6380"/>
    <n v="101256"/>
    <d v="2023-06-22T00:00:00"/>
    <s v="000000021085432"/>
    <n v="6380"/>
    <m/>
    <m/>
    <s v="21.0"/>
    <s v="00036.0"/>
    <s v="91001"/>
    <s v="85000"/>
    <n v="5822"/>
    <n v="9851100"/>
    <n v="2.5520000000000001E-2"/>
    <s v="Legal services for the bond projects"/>
    <s v="District Office-0-21st Century classroom"/>
  </r>
  <r>
    <s v="District Office-21st Century classroom-Legal services"/>
    <n v="0"/>
    <s v="Legal services"/>
    <x v="1"/>
    <x v="0"/>
    <x v="63"/>
    <x v="37"/>
    <x v="60"/>
    <x v="589"/>
    <s v="2023/24"/>
    <m/>
    <x v="506"/>
    <n v="0"/>
    <n v="809.03"/>
    <n v="103340"/>
    <d v="2024-01-25T00:00:00"/>
    <s v="000000021429805"/>
    <n v="809.03"/>
    <m/>
    <m/>
    <s v="21.0"/>
    <s v="00036.0"/>
    <s v="91001"/>
    <s v="85000"/>
    <n v="5822"/>
    <n v="9851100"/>
    <n v="3.2361199999999999E-3"/>
    <s v="Legal services for the bond projects"/>
    <s v="District Office-0-21st Century classroom"/>
  </r>
  <r>
    <s v="District Office-21st Century classroom-Legal services"/>
    <n v="0"/>
    <s v="Legal services"/>
    <x v="1"/>
    <x v="0"/>
    <x v="63"/>
    <x v="37"/>
    <x v="60"/>
    <x v="590"/>
    <s v="2024/25"/>
    <m/>
    <x v="506"/>
    <n v="0"/>
    <n v="355"/>
    <s v="107376"/>
    <d v="2024-11-20T00:00:00"/>
    <s v="000000021910768"/>
    <n v="355"/>
    <m/>
    <m/>
    <s v="21.0"/>
    <s v="00036.0"/>
    <s v="91001"/>
    <s v="85000"/>
    <n v="5822"/>
    <n v="9851100"/>
    <n v="1.42E-3"/>
    <s v="Legal services for the bond projects"/>
    <s v="District Office-0-21st Century classroom"/>
  </r>
  <r>
    <s v="District Office-21st Century classroom-Legal services"/>
    <n v="0"/>
    <s v="Legal services"/>
    <x v="1"/>
    <x v="0"/>
    <x v="63"/>
    <x v="37"/>
    <x v="60"/>
    <x v="36"/>
    <s v="2025/26"/>
    <s v="23-643"/>
    <x v="506"/>
    <n v="211782.79"/>
    <n v="211782.79"/>
    <m/>
    <m/>
    <m/>
    <n v="0"/>
    <m/>
    <m/>
    <s v="21.0"/>
    <s v="00036.0"/>
    <s v="91001"/>
    <s v="85000"/>
    <n v="5822"/>
    <n v="9851100"/>
    <n v="0"/>
    <s v="Legal services for the bond projects"/>
    <s v="District Office-0-21st Century classroom"/>
  </r>
  <r>
    <s v="District Office-21st Century classroom-Legal services"/>
    <n v="0"/>
    <s v="Legal services"/>
    <x v="1"/>
    <x v="0"/>
    <x v="63"/>
    <x v="37"/>
    <x v="247"/>
    <x v="591"/>
    <s v="2023/24"/>
    <m/>
    <x v="507"/>
    <n v="50000"/>
    <n v="50000"/>
    <m/>
    <m/>
    <m/>
    <n v="0"/>
    <m/>
    <m/>
    <s v="21.0"/>
    <s v="00036.0"/>
    <s v="91001"/>
    <s v="85000"/>
    <n v="5822"/>
    <n v="9851100"/>
    <n v="0"/>
    <s v="Legal services for the bond projects"/>
    <s v="District Office-0-21st Century classroom"/>
  </r>
  <r>
    <s v="District Office-21st Century classroom-Legal services"/>
    <n v="0"/>
    <s v="Legal services"/>
    <x v="1"/>
    <x v="0"/>
    <x v="63"/>
    <x v="37"/>
    <x v="247"/>
    <x v="307"/>
    <s v="2023/24"/>
    <s v="24-664"/>
    <x v="507"/>
    <n v="-50000"/>
    <n v="-50000"/>
    <m/>
    <m/>
    <m/>
    <n v="0"/>
    <m/>
    <m/>
    <s v="21.0"/>
    <s v="00036.0"/>
    <s v="91001"/>
    <s v="85000"/>
    <n v="5822"/>
    <n v="9851100"/>
    <n v="0"/>
    <s v="Legal services for the bond projects.  Close-out PO."/>
    <s v="District Office-0-21st Century classroom"/>
  </r>
  <r>
    <s v="District Office-21st Century classroom-Legal services"/>
    <n v="0"/>
    <s v="Legal services"/>
    <x v="1"/>
    <x v="0"/>
    <x v="63"/>
    <x v="37"/>
    <x v="248"/>
    <x v="592"/>
    <s v="2019/20"/>
    <s v="2-7525"/>
    <x v="508"/>
    <n v="0"/>
    <n v="3492.5"/>
    <n v="89468"/>
    <d v="2020-02-27T00:00:00"/>
    <s v="000000020074745"/>
    <n v="3492.5"/>
    <m/>
    <m/>
    <s v="21.0"/>
    <s v="00036.0"/>
    <s v="91001"/>
    <s v="85000"/>
    <n v="5822"/>
    <n v="9851100"/>
    <n v="1"/>
    <s v="Legal services for the bond projects"/>
    <s v="District Office-0-21st Century classroom"/>
  </r>
  <r>
    <s v="Fairgrove-21st Century classroom-Design"/>
    <n v="4"/>
    <s v="Design"/>
    <x v="20"/>
    <x v="0"/>
    <x v="64"/>
    <x v="41"/>
    <x v="249"/>
    <x v="80"/>
    <s v="2023/24"/>
    <m/>
    <x v="509"/>
    <n v="0"/>
    <n v="5535"/>
    <n v="211550001"/>
    <d v="2024-03-08T00:00:00"/>
    <s v="000000021499029"/>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93"/>
    <s v="2023/24"/>
    <m/>
    <x v="509"/>
    <n v="0"/>
    <n v="35977.5"/>
    <n v="211550002"/>
    <d v="2024-03-22T00:00:00"/>
    <s v="000000021524689"/>
    <n v="35977.5"/>
    <s v="03-124582"/>
    <m/>
    <s v="21.0"/>
    <s v="00036.0"/>
    <s v="91001"/>
    <s v="85000"/>
    <n v="6210"/>
    <n v="9091101"/>
    <n v="6.3846495119787045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142"/>
    <s v="2023/24"/>
    <m/>
    <x v="509"/>
    <n v="0"/>
    <n v="22140"/>
    <n v="211550003"/>
    <d v="2024-05-15T00:00:00"/>
    <s v="000000021616482"/>
    <n v="22140"/>
    <s v="03-124582"/>
    <m/>
    <s v="21.0"/>
    <s v="00036.0"/>
    <s v="91001"/>
    <s v="85000"/>
    <n v="6210"/>
    <n v="9091101"/>
    <n v="3.9290150842945876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142"/>
    <s v="2023/24"/>
    <m/>
    <x v="509"/>
    <n v="0"/>
    <n v="33210"/>
    <n v="211550004"/>
    <d v="2024-05-15T00:00:00"/>
    <s v="000000021616482"/>
    <n v="33210"/>
    <s v="03-124582"/>
    <m/>
    <s v="21.0"/>
    <s v="00036.0"/>
    <s v="91001"/>
    <s v="85000"/>
    <n v="6210"/>
    <n v="9091101"/>
    <n v="5.8935226264418814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94"/>
    <s v="2023/24"/>
    <m/>
    <x v="509"/>
    <n v="0"/>
    <n v="166050"/>
    <n v="211550005"/>
    <d v="2024-07-17T00:00:00"/>
    <s v="000000021726828"/>
    <n v="166050"/>
    <s v="03-124582"/>
    <m/>
    <s v="21.0"/>
    <s v="00036.0"/>
    <s v="91001"/>
    <s v="85000"/>
    <n v="6210"/>
    <n v="9091101"/>
    <n v="0.29467613132209408"/>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145"/>
    <s v="2024/25"/>
    <m/>
    <x v="509"/>
    <n v="0"/>
    <n v="62268.75"/>
    <n v="211550006"/>
    <d v="2024-08-15T00:00:00"/>
    <s v="000000021760490"/>
    <n v="62268.75"/>
    <s v="03-124582"/>
    <m/>
    <s v="21.0"/>
    <s v="00036.0"/>
    <s v="91001"/>
    <s v="85000"/>
    <n v="6210"/>
    <n v="9091101"/>
    <n v="0.11050354924578527"/>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44"/>
    <s v="2024/25"/>
    <m/>
    <x v="509"/>
    <n v="0"/>
    <n v="62268.75"/>
    <n v="211550007"/>
    <d v="2024-09-13T00:00:00"/>
    <s v="000000021800246"/>
    <n v="62268.75"/>
    <s v="03-124582"/>
    <m/>
    <s v="21.0"/>
    <s v="00036.0"/>
    <s v="91001"/>
    <s v="85000"/>
    <n v="6210"/>
    <n v="9091101"/>
    <n v="0.11050354924578527"/>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95"/>
    <s v="2021/22"/>
    <m/>
    <x v="509"/>
    <n v="0"/>
    <n v="3667.5"/>
    <m/>
    <m/>
    <m/>
    <n v="3667.5"/>
    <s v="03-124582"/>
    <m/>
    <s v="21.0"/>
    <s v="00036.0"/>
    <s v="91001"/>
    <s v="85000"/>
    <n v="6210"/>
    <n v="9091101"/>
    <n v="6.5084294587400178E-3"/>
    <s v="Architect - Provide architectural/engineering services for the Fairgrove 21st Century modernization project.  The scope of work generally consists of technology &amp; interior upgrades to all classrooms in each building on Fairgrove.  Accrued invoice #531949."/>
    <s v="Fairgrove-4-21st Century classroom"/>
  </r>
  <r>
    <s v="Fairgrove-21st Century classroom-Design"/>
    <n v="4"/>
    <s v="Design"/>
    <x v="20"/>
    <x v="0"/>
    <x v="64"/>
    <x v="41"/>
    <x v="249"/>
    <x v="595"/>
    <s v="2021/22"/>
    <m/>
    <x v="509"/>
    <n v="0"/>
    <n v="16300"/>
    <m/>
    <m/>
    <m/>
    <n v="16300"/>
    <s v="03-124582"/>
    <m/>
    <s v="21.0"/>
    <s v="00036.0"/>
    <s v="91001"/>
    <s v="85000"/>
    <n v="6210"/>
    <n v="9091101"/>
    <n v="2.8926353149955633E-2"/>
    <s v="Architect - Provide architectural/engineering services for the Fairgrove 21st Century modernization project.  The scope of work generally consists of technology &amp; interior upgrades to all classrooms in each building on Fairgrove.  Accrued invoice #530840."/>
    <s v="Fairgrove-4-21st Century classroom"/>
  </r>
  <r>
    <s v="Fairgrove-21st Century classroom-Design"/>
    <n v="4"/>
    <s v="Design"/>
    <x v="20"/>
    <x v="0"/>
    <x v="64"/>
    <x v="41"/>
    <x v="249"/>
    <x v="13"/>
    <s v="2022/23"/>
    <m/>
    <x v="509"/>
    <n v="0"/>
    <n v="-3667.5"/>
    <m/>
    <m/>
    <m/>
    <n v="-3667.5"/>
    <s v="03-124582"/>
    <m/>
    <s v="21.0"/>
    <s v="00036.0"/>
    <s v="91001"/>
    <s v="85000"/>
    <n v="6210"/>
    <n v="9091101"/>
    <n v="-6.5084294587400178E-3"/>
    <s v="Architect - Provide architectural/engineering services for the Fairgrove 21st Century modernization project.  The scope of work generally consists of technology &amp; interior upgrades to all classrooms in each building on Fairgrove. Reversed accrual from prior year."/>
    <s v="Fairgrove-4-21st Century classroom"/>
  </r>
  <r>
    <s v="Fairgrove-21st Century classroom-Design"/>
    <n v="4"/>
    <s v="Design"/>
    <x v="20"/>
    <x v="0"/>
    <x v="64"/>
    <x v="41"/>
    <x v="249"/>
    <x v="13"/>
    <s v="2022/23"/>
    <m/>
    <x v="509"/>
    <n v="0"/>
    <n v="-16300"/>
    <m/>
    <m/>
    <m/>
    <n v="-16300"/>
    <s v="03-124582"/>
    <m/>
    <s v="21.0"/>
    <s v="00036.0"/>
    <s v="91001"/>
    <s v="85000"/>
    <n v="6210"/>
    <n v="9091101"/>
    <n v="-2.8926353149955633E-2"/>
    <s v="Architect - Provide architectural/engineering services for the Fairgrove 21st Century modernization project.  The scope of work generally consists of technology &amp; interior upgrades to all classrooms in each building on Fairgrove.  Reversed accrual from prior year."/>
    <s v="Fairgrove-4-21st Century classroom"/>
  </r>
  <r>
    <s v="Fairgrove-21st Century classroom-Design"/>
    <n v="4"/>
    <s v="Design"/>
    <x v="20"/>
    <x v="0"/>
    <x v="64"/>
    <x v="41"/>
    <x v="249"/>
    <x v="506"/>
    <s v="2024/25"/>
    <m/>
    <x v="509"/>
    <n v="0"/>
    <n v="5535"/>
    <s v="211550008"/>
    <d v="2024-10-15T00:00:00"/>
    <s v="000000021850016"/>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442"/>
    <s v="2024/25"/>
    <m/>
    <x v="509"/>
    <n v="0"/>
    <n v="5535"/>
    <s v="211550009"/>
    <d v="2024-11-26T00:00:00"/>
    <s v="000000021921884"/>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27"/>
    <s v="2024/25"/>
    <m/>
    <x v="509"/>
    <n v="0"/>
    <n v="5535"/>
    <s v="211550010"/>
    <d v="2025-01-16T00:00:00"/>
    <s v="000000021990007"/>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09"/>
    <s v="2024/25"/>
    <m/>
    <x v="509"/>
    <n v="0"/>
    <n v="5535"/>
    <s v="211550011"/>
    <d v="2025-03-11T00:00:00"/>
    <s v="000000022076463"/>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09"/>
    <s v="2024/25"/>
    <m/>
    <x v="509"/>
    <n v="0"/>
    <n v="2767.5"/>
    <s v="211550012"/>
    <d v="2025-03-11T00:00:00"/>
    <s v="000000022076463"/>
    <n v="2767.5"/>
    <s v="03-124582"/>
    <m/>
    <s v="21.0"/>
    <s v="00036.0"/>
    <s v="91001"/>
    <s v="85000"/>
    <n v="6210"/>
    <n v="9091101"/>
    <n v="4.9112688553682345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376"/>
    <s v="2024/25"/>
    <m/>
    <x v="509"/>
    <n v="0"/>
    <n v="1383.75"/>
    <s v="211550013"/>
    <d v="2025-05-28T00:00:00"/>
    <s v="000000022208097"/>
    <n v="1383.75"/>
    <s v="03-124582"/>
    <m/>
    <s v="21.0"/>
    <s v="00036.0"/>
    <s v="91001"/>
    <s v="85000"/>
    <n v="6210"/>
    <n v="9091101"/>
    <n v="2.4556344276841172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376"/>
    <s v="2024/25"/>
    <m/>
    <x v="509"/>
    <n v="0"/>
    <n v="830.25"/>
    <s v="211550014"/>
    <d v="2025-05-28T00:00:00"/>
    <s v="000000022208097"/>
    <n v="830.25"/>
    <s v="03-124582"/>
    <m/>
    <s v="21.0"/>
    <s v="00036.0"/>
    <s v="91001"/>
    <s v="85000"/>
    <n v="6210"/>
    <n v="9091101"/>
    <n v="1.4733806566104703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11"/>
    <s v="2024/25"/>
    <m/>
    <x v="509"/>
    <n v="0"/>
    <n v="11070"/>
    <s v="211550016"/>
    <d v="2025-06-17T00:00:00"/>
    <s v="000000022244459"/>
    <n v="11070"/>
    <s v="03-124582"/>
    <m/>
    <s v="21.0"/>
    <s v="00036.0"/>
    <s v="91001"/>
    <s v="85000"/>
    <n v="6210"/>
    <n v="9091101"/>
    <n v="1.9645075421472938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96"/>
    <s v="2024/25"/>
    <m/>
    <x v="509"/>
    <n v="0"/>
    <n v="553.5"/>
    <s v="211550015"/>
    <d v="2025-07-14T00:00:00"/>
    <s v="000000022289381"/>
    <n v="553.5"/>
    <s v="03-124582"/>
    <m/>
    <s v="21.0"/>
    <s v="00036.0"/>
    <s v="91001"/>
    <s v="85000"/>
    <n v="6210"/>
    <n v="9091101"/>
    <n v="9.8225377107364676E-4"/>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96"/>
    <s v="2024/25"/>
    <m/>
    <x v="509"/>
    <n v="0"/>
    <n v="11070"/>
    <s v="211550017"/>
    <d v="2025-07-14T00:00:00"/>
    <s v="000000022289381"/>
    <n v="11070"/>
    <s v="03-124582"/>
    <m/>
    <s v="21.0"/>
    <s v="00036.0"/>
    <s v="91001"/>
    <s v="85000"/>
    <n v="6210"/>
    <n v="9091101"/>
    <n v="1.9645075421472938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87"/>
    <s v="2025/26"/>
    <m/>
    <x v="509"/>
    <n v="0"/>
    <n v="11070"/>
    <s v="211550018"/>
    <d v="2025-09-05T00:00:00"/>
    <s v="000000022357193"/>
    <n v="11070"/>
    <s v="03-124582"/>
    <m/>
    <s v="21.0"/>
    <s v="00036.0"/>
    <s v="91001"/>
    <s v="85000"/>
    <n v="6210"/>
    <n v="9091101"/>
    <n v="1.9645075421472938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480"/>
    <s v="2025/26"/>
    <m/>
    <x v="509"/>
    <n v="0"/>
    <n v="11070"/>
    <s v="211550019"/>
    <d v="2025-09-22T00:00:00"/>
    <s v="000000022381042"/>
    <n v="11070"/>
    <s v="03-124582"/>
    <m/>
    <s v="21.0"/>
    <s v="00036.0"/>
    <s v="91001"/>
    <s v="85000"/>
    <n v="6210"/>
    <n v="9091101"/>
    <n v="1.9645075421472938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481"/>
    <s v="2025/26"/>
    <m/>
    <x v="509"/>
    <n v="0"/>
    <n v="5535"/>
    <s v="211550021"/>
    <d v="2026-01-12T00:00:00"/>
    <s v="000000022546648"/>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481"/>
    <s v="2025/26"/>
    <m/>
    <x v="509"/>
    <n v="0"/>
    <n v="5535"/>
    <s v="211550022"/>
    <d v="2026-01-12T00:00:00"/>
    <s v="000000022546648"/>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173"/>
    <s v="2025/26"/>
    <m/>
    <x v="509"/>
    <n v="0"/>
    <n v="11070"/>
    <s v="211550020"/>
    <d v="2026-01-27T00:00:00"/>
    <s v="000000022570176"/>
    <n v="11070"/>
    <s v="03-124582"/>
    <m/>
    <s v="21.0"/>
    <s v="00036.0"/>
    <s v="91001"/>
    <s v="85000"/>
    <n v="6210"/>
    <n v="9091101"/>
    <n v="1.9645075421472938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332"/>
    <s v="2025/26"/>
    <m/>
    <x v="509"/>
    <n v="0"/>
    <n v="5535"/>
    <s v="211550023"/>
    <d v="2026-02-06T00:00:00"/>
    <s v="000000022589489"/>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257"/>
    <s v="2025/26"/>
    <m/>
    <x v="509"/>
    <n v="0"/>
    <n v="22140"/>
    <s v="211550024"/>
    <d v="2026-04-20T00:00:00"/>
    <s v="000000022704551"/>
    <n v="22140"/>
    <s v="03-124582"/>
    <m/>
    <s v="21.0"/>
    <s v="00036.0"/>
    <s v="91001"/>
    <s v="85000"/>
    <n v="6210"/>
    <n v="9091101"/>
    <n v="3.9290150842945876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104"/>
    <s v="2025/26"/>
    <m/>
    <x v="509"/>
    <n v="0"/>
    <n v="2214"/>
    <s v="211550027"/>
    <d v="2026-07-01T00:00:00"/>
    <s v="000000022830805"/>
    <n v="2214"/>
    <s v="03-124582"/>
    <m/>
    <s v="21.0"/>
    <s v="00036.0"/>
    <s v="91001"/>
    <s v="85000"/>
    <n v="6210"/>
    <n v="9091101"/>
    <n v="3.929015084294587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104"/>
    <s v="2025/26"/>
    <m/>
    <x v="509"/>
    <n v="0"/>
    <n v="5535"/>
    <s v="211550028"/>
    <d v="2026-07-01T00:00:00"/>
    <s v="000000022830805"/>
    <n v="5535"/>
    <s v="03-124582"/>
    <m/>
    <s v="21.0"/>
    <s v="00036.0"/>
    <s v="91001"/>
    <s v="85000"/>
    <n v="6210"/>
    <n v="9091101"/>
    <n v="9.8225377107364689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97"/>
    <s v="2025/26"/>
    <m/>
    <x v="509"/>
    <n v="0"/>
    <n v="11070"/>
    <s v="211550025"/>
    <d v="2026-07-20T00:00:00"/>
    <s v="000000022859442"/>
    <n v="11070"/>
    <s v="03-124582"/>
    <m/>
    <s v="21.0"/>
    <s v="00036.0"/>
    <s v="91001"/>
    <s v="85000"/>
    <n v="6210"/>
    <n v="9091101"/>
    <n v="1.9645075421472938E-2"/>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597"/>
    <s v="2025/26"/>
    <m/>
    <x v="509"/>
    <n v="0"/>
    <n v="3321"/>
    <s v="211550026"/>
    <d v="2026-07-20T00:00:00"/>
    <s v="000000022859442"/>
    <n v="3321"/>
    <s v="03-124582"/>
    <m/>
    <s v="21.0"/>
    <s v="00036.0"/>
    <s v="91001"/>
    <s v="85000"/>
    <n v="6210"/>
    <n v="9091101"/>
    <n v="5.893522626441881E-3"/>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Fairgrove-21st Century classroom-Design"/>
    <n v="4"/>
    <s v="Design"/>
    <x v="20"/>
    <x v="0"/>
    <x v="64"/>
    <x v="41"/>
    <x v="249"/>
    <x v="78"/>
    <s v="2025/26"/>
    <s v="21-6230"/>
    <x v="509"/>
    <n v="32140"/>
    <n v="32140"/>
    <m/>
    <m/>
    <m/>
    <n v="0"/>
    <s v="03-124582"/>
    <m/>
    <s v="21.0"/>
    <s v="00036.0"/>
    <s v="91001"/>
    <s v="85000"/>
    <n v="6210"/>
    <n v="9091101"/>
    <n v="0"/>
    <s v="Architect - Provide architectural/engineering services for the Fairgrove 21st Century modernization project.  The scope of work generally consists of technology &amp; interior upgrades to all classrooms in each building on Fairgrove. Increased PO by $156,000.00 which includes $10,000.00 for reimbursable expenses"/>
    <s v="Fairgrove-4-21st Century classroom"/>
  </r>
  <r>
    <s v="Orange Grove-21st Century classroom-Design"/>
    <n v="3"/>
    <s v="Design"/>
    <x v="26"/>
    <x v="0"/>
    <x v="64"/>
    <x v="41"/>
    <x v="249"/>
    <x v="80"/>
    <s v="2023/24"/>
    <m/>
    <x v="510"/>
    <n v="0"/>
    <n v="3555"/>
    <n v="211570001"/>
    <d v="2024-03-08T00:00:00"/>
    <s v="000000021499029"/>
    <n v="3555"/>
    <m/>
    <m/>
    <s v="21.0"/>
    <s v="00036.0"/>
    <s v="91001"/>
    <s v="85000"/>
    <n v="6210"/>
    <n v="9251101"/>
    <n v="9.72640218878249E-3"/>
    <s v="Architect - Provide architectural/engineering services for the Orange Grove 21st Century modernization project.  The scope of work generally consists of technology &amp; interior upgrades to all classrooms in each building on Orange Grove. Increased PO by $143,500.00 which includes $10,000.00 for reimbursable expenses"/>
    <s v="Orange Grove-3-21st Century classroom"/>
  </r>
  <r>
    <s v="Orange Grove-21st Century classroom-Design"/>
    <n v="3"/>
    <s v="Design"/>
    <x v="26"/>
    <x v="0"/>
    <x v="64"/>
    <x v="41"/>
    <x v="249"/>
    <x v="593"/>
    <s v="2023/24"/>
    <m/>
    <x v="510"/>
    <n v="0"/>
    <n v="5376.7"/>
    <n v="211570002"/>
    <d v="2024-03-22T00:00:00"/>
    <s v="000000021524689"/>
    <n v="5376.7"/>
    <m/>
    <m/>
    <s v="21.0"/>
    <s v="00036.0"/>
    <s v="91001"/>
    <s v="85000"/>
    <n v="6210"/>
    <n v="9251101"/>
    <n v="1.4710533515731873E-2"/>
    <s v="Architect - Provide architectural/engineering services for the Orange Grove 21st Century modernization project.  The scope of work generally consists of technology &amp; interior upgrades to all classrooms in each building on Orange Grove. Increased PO by $143,500.00 which includes $10,000.00 for reimbursable expenses"/>
    <s v="Orange Grove-3-21st Century classroom"/>
  </r>
  <r>
    <s v="Orange Grove-21st Century classroom-Design"/>
    <n v="3"/>
    <s v="Design"/>
    <x v="26"/>
    <x v="0"/>
    <x v="64"/>
    <x v="41"/>
    <x v="249"/>
    <x v="595"/>
    <s v="2021/22"/>
    <m/>
    <x v="510"/>
    <n v="0"/>
    <n v="8880"/>
    <m/>
    <m/>
    <m/>
    <n v="8880"/>
    <m/>
    <m/>
    <s v="21.0"/>
    <s v="00036.0"/>
    <s v="91001"/>
    <s v="85000"/>
    <n v="6210"/>
    <n v="9251101"/>
    <n v="2.4295485636114909E-2"/>
    <s v="Architect - Provide architectural/engineering services for the Orange Grove 21st Century modernization project.  The scope of work generally consists of technology &amp; interior upgrades to all classrooms in each building on Orange Grove.  Accrued invoice #530841."/>
    <s v="Orange Grove-3-21st Century classroom"/>
  </r>
  <r>
    <s v="Orange Grove-21st Century classroom-Design"/>
    <n v="3"/>
    <s v="Design"/>
    <x v="26"/>
    <x v="0"/>
    <x v="64"/>
    <x v="41"/>
    <x v="249"/>
    <x v="595"/>
    <s v="2021/22"/>
    <m/>
    <x v="510"/>
    <n v="0"/>
    <n v="1998"/>
    <m/>
    <m/>
    <m/>
    <n v="1998"/>
    <m/>
    <m/>
    <s v="21.0"/>
    <s v="00036.0"/>
    <s v="91001"/>
    <s v="85000"/>
    <n v="6210"/>
    <n v="9251101"/>
    <n v="5.4664842681258546E-3"/>
    <s v="Architect - Provide architectural/engineering services for the Orange Grove 21st Century modernization project.  The scope of work generally consists of technology &amp; interior upgrades to all classrooms in each building on Orange Grove.  Accrued invoice #531950."/>
    <s v="Orange Grove-3-21st Century classroom"/>
  </r>
  <r>
    <s v="Orange Grove-21st Century classroom-Design"/>
    <n v="3"/>
    <s v="Design"/>
    <x v="26"/>
    <x v="0"/>
    <x v="64"/>
    <x v="41"/>
    <x v="249"/>
    <x v="13"/>
    <s v="2022/23"/>
    <m/>
    <x v="510"/>
    <n v="0"/>
    <n v="-8880"/>
    <m/>
    <m/>
    <m/>
    <n v="-8880"/>
    <m/>
    <m/>
    <s v="21.0"/>
    <s v="00036.0"/>
    <s v="91001"/>
    <s v="85000"/>
    <n v="6210"/>
    <n v="9251101"/>
    <n v="-2.4295485636114909E-2"/>
    <s v="Architect - Provide architectural/engineering services for the Orange Grove 21st Century modernization project.  The scope of work generally consists of technology &amp; interior upgrades to all classrooms in each building on Orange Grove.  Reversed accrual from prior year."/>
    <s v="Orange Grove-3-21st Century classroom"/>
  </r>
  <r>
    <s v="Orange Grove-21st Century classroom-Design"/>
    <n v="3"/>
    <s v="Design"/>
    <x v="26"/>
    <x v="0"/>
    <x v="64"/>
    <x v="41"/>
    <x v="249"/>
    <x v="13"/>
    <s v="2022/23"/>
    <m/>
    <x v="510"/>
    <n v="0"/>
    <n v="-1998"/>
    <m/>
    <m/>
    <m/>
    <n v="-1998"/>
    <m/>
    <m/>
    <s v="21.0"/>
    <s v="00036.0"/>
    <s v="91001"/>
    <s v="85000"/>
    <n v="6210"/>
    <n v="9251101"/>
    <n v="-5.4664842681258546E-3"/>
    <s v="Architect - Provide architectural/engineering services for the Orange Grove 21st Century modernization project.  The scope of work generally consists of technology &amp; interior upgrades to all classrooms in each building on Orange Grove.  Reversed accrual from prior year."/>
    <s v="Orange Grove-3-21st Century classroom"/>
  </r>
  <r>
    <s v="Orange Grove-21st Century classroom-Design"/>
    <n v="3"/>
    <s v="Design"/>
    <x v="26"/>
    <x v="0"/>
    <x v="64"/>
    <x v="41"/>
    <x v="249"/>
    <x v="78"/>
    <s v="2025/26"/>
    <s v="21-6231"/>
    <x v="510"/>
    <n v="356568.3"/>
    <n v="356568.3"/>
    <m/>
    <m/>
    <m/>
    <n v="0"/>
    <m/>
    <m/>
    <s v="21.0"/>
    <s v="00036.0"/>
    <s v="91001"/>
    <s v="85000"/>
    <n v="6210"/>
    <n v="9251101"/>
    <n v="0"/>
    <s v="Architect - Provide architectural/engineering services for the Orange Grove 21st Century modernization project.  The scope of work generally consists of technology &amp; interior upgrades to all classrooms in each building on Orange Grove. Increased PO by $143,500.00 which includes $10,000.00 for reimbursable expenses"/>
    <s v="Orange Grove-3-21st Century classroom"/>
  </r>
  <r>
    <s v="Fairgrove-Interim Housing-Design"/>
    <n v="4"/>
    <s v="Design"/>
    <x v="20"/>
    <x v="1"/>
    <x v="64"/>
    <x v="41"/>
    <x v="249"/>
    <x v="591"/>
    <s v="2023/24"/>
    <m/>
    <x v="511"/>
    <n v="95400"/>
    <n v="95400"/>
    <m/>
    <m/>
    <m/>
    <n v="0"/>
    <m/>
    <m/>
    <s v="21.0"/>
    <s v="00036.0"/>
    <s v="91001"/>
    <s v="85000"/>
    <n v="6210"/>
    <n v="9091102"/>
    <n v="0"/>
    <s v="Architect - Provide architectural/engineering services for the Fairgrove Interim Housing project.  Sitework will be limited to ADA access &amp; path of travel requirements to the new portables."/>
    <s v="Fairgrove-4-Interim Housing"/>
  </r>
  <r>
    <s v="Fairgrove-Interim Housing-Design"/>
    <n v="4"/>
    <s v="Design"/>
    <x v="20"/>
    <x v="1"/>
    <x v="64"/>
    <x v="41"/>
    <x v="249"/>
    <x v="307"/>
    <s v="2023/24"/>
    <s v="21-6233"/>
    <x v="511"/>
    <n v="-95400"/>
    <n v="-95400"/>
    <m/>
    <m/>
    <m/>
    <n v="0"/>
    <m/>
    <m/>
    <s v="21.0"/>
    <s v="00036.0"/>
    <s v="91001"/>
    <s v="85000"/>
    <n v="6210"/>
    <n v="9091102"/>
    <n v="0"/>
    <s v="Architect - Provide architectural/engineering services for the Fairgrove Interim Housing project.  Sitework will be limited to ADA access &amp; path of travel requirements to the new portables.  Close-out PO."/>
    <s v="Fairgrove-4-Interim Housing"/>
  </r>
  <r>
    <s v="Orange Grove-Interim Housing-Design"/>
    <n v="3"/>
    <s v="Design"/>
    <x v="26"/>
    <x v="1"/>
    <x v="64"/>
    <x v="41"/>
    <x v="249"/>
    <x v="591"/>
    <s v="2023/24"/>
    <m/>
    <x v="512"/>
    <n v="95400"/>
    <n v="95400"/>
    <m/>
    <m/>
    <m/>
    <n v="0"/>
    <m/>
    <m/>
    <s v="21.0"/>
    <s v="00036.0"/>
    <s v="91001"/>
    <s v="85000"/>
    <n v="6210"/>
    <n v="9251102"/>
    <n v="0"/>
    <s v="Architect - Provide architectural/engineering services for the Orange Grove Interim Housing project.  Sitework will be limited to ADA access &amp; path of travel requirements to the new portables."/>
    <s v="Orange Grove-3-Interim Housing"/>
  </r>
  <r>
    <s v="Orange Grove-Interim Housing-Design"/>
    <n v="3"/>
    <s v="Design"/>
    <x v="26"/>
    <x v="1"/>
    <x v="64"/>
    <x v="41"/>
    <x v="249"/>
    <x v="307"/>
    <s v="2023/24"/>
    <s v="21-6235"/>
    <x v="512"/>
    <n v="-95400"/>
    <n v="-95400"/>
    <m/>
    <m/>
    <m/>
    <n v="0"/>
    <m/>
    <m/>
    <s v="21.0"/>
    <s v="00036.0"/>
    <s v="91001"/>
    <s v="85000"/>
    <n v="6210"/>
    <n v="9251102"/>
    <n v="0"/>
    <s v="Architect - Provide architectural/engineering services for the Orange Grove Interim Housing project.  Sitework will be limited to ADA access &amp; path of travel requirements to the new portables. Close-out PO."/>
    <s v="Orange Grove-3-Interim Housing"/>
  </r>
  <r>
    <s v="Mesa Robles-21st Century classroom-Design"/>
    <n v="1"/>
    <s v="Design"/>
    <x v="5"/>
    <x v="0"/>
    <x v="64"/>
    <x v="41"/>
    <x v="7"/>
    <x v="434"/>
    <s v="2019/20"/>
    <m/>
    <x v="513"/>
    <n v="0"/>
    <n v="17328"/>
    <n v="521305"/>
    <d v="2020-04-02T00:00:00"/>
    <s v="000000020086381"/>
    <n v="17328"/>
    <s v="03-120779"/>
    <m/>
    <s v="21.0"/>
    <s v="00036.0"/>
    <s v="91001"/>
    <s v="85000"/>
    <n v="6210"/>
    <n v="9221101"/>
    <n v="6.9870967741935477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434"/>
    <s v="2019/20"/>
    <m/>
    <x v="513"/>
    <n v="0"/>
    <n v="12312"/>
    <n v="521639"/>
    <d v="2020-04-02T00:00:00"/>
    <s v="000000020086381"/>
    <n v="12312"/>
    <s v="03-120779"/>
    <m/>
    <s v="21.0"/>
    <s v="00036.0"/>
    <s v="91001"/>
    <s v="85000"/>
    <n v="6210"/>
    <n v="9221101"/>
    <n v="4.9645161290322579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434"/>
    <s v="2019/20"/>
    <m/>
    <x v="513"/>
    <n v="0"/>
    <n v="15960"/>
    <n v="522150"/>
    <d v="2020-04-02T00:00:00"/>
    <s v="000000020086381"/>
    <n v="15960"/>
    <s v="03-120779"/>
    <m/>
    <s v="21.0"/>
    <s v="00036.0"/>
    <s v="91001"/>
    <s v="85000"/>
    <n v="6210"/>
    <n v="9221101"/>
    <n v="6.4354838709677425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8"/>
    <s v="2019/20"/>
    <m/>
    <x v="513"/>
    <n v="0"/>
    <n v="12768"/>
    <n v="522494"/>
    <d v="2020-04-17T00:00:00"/>
    <s v="000000020090429"/>
    <n v="12768"/>
    <s v="03-120779"/>
    <m/>
    <s v="21.0"/>
    <s v="00036.0"/>
    <s v="91001"/>
    <s v="85000"/>
    <n v="6210"/>
    <n v="9221101"/>
    <n v="5.1483870967741936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405"/>
    <s v="2019/20"/>
    <m/>
    <x v="513"/>
    <n v="0"/>
    <n v="78432"/>
    <n v="523681"/>
    <d v="2020-06-18T00:00:00"/>
    <s v="000000020106518"/>
    <n v="78432"/>
    <s v="03-120779"/>
    <m/>
    <s v="21.0"/>
    <s v="00036.0"/>
    <s v="91001"/>
    <s v="85000"/>
    <n v="6210"/>
    <n v="9221101"/>
    <n v="0.31625806451612903"/>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450"/>
    <s v="2019/20"/>
    <m/>
    <x v="513"/>
    <n v="0"/>
    <n v="2850"/>
    <n v="524037"/>
    <d v="2020-08-18T00:00:00"/>
    <s v="000000020120086"/>
    <n v="2850"/>
    <s v="03-120779"/>
    <m/>
    <s v="21.0"/>
    <s v="00036.0"/>
    <s v="91001"/>
    <s v="85000"/>
    <n v="6210"/>
    <n v="9221101"/>
    <n v="1.1491935483870968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7"/>
    <s v="2020/21"/>
    <m/>
    <x v="513"/>
    <n v="0"/>
    <n v="2850"/>
    <n v="524656"/>
    <d v="2020-10-13T00:00:00"/>
    <s v="000000020134100"/>
    <n v="2850"/>
    <s v="03-120779"/>
    <m/>
    <s v="21.0"/>
    <s v="00036.0"/>
    <s v="91001"/>
    <s v="85000"/>
    <n v="6210"/>
    <n v="9221101"/>
    <n v="1.1491935483870968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7"/>
    <s v="2020/21"/>
    <m/>
    <x v="513"/>
    <n v="0"/>
    <n v="1140"/>
    <n v="525159"/>
    <d v="2020-10-13T00:00:00"/>
    <s v="000000020134100"/>
    <n v="1140"/>
    <s v="03-120779"/>
    <m/>
    <s v="21.0"/>
    <s v="00036.0"/>
    <s v="91001"/>
    <s v="85000"/>
    <n v="6210"/>
    <n v="9221101"/>
    <n v="4.596774193548387E-3"/>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200"/>
    <s v="2020/21"/>
    <m/>
    <x v="513"/>
    <n v="0"/>
    <n v="4560"/>
    <n v="525689"/>
    <d v="2021-02-05T00:00:00"/>
    <s v="000000020162570"/>
    <n v="4560"/>
    <s v="03-120779"/>
    <m/>
    <s v="21.0"/>
    <s v="00036.0"/>
    <s v="91001"/>
    <s v="85000"/>
    <n v="6210"/>
    <n v="9221101"/>
    <n v="1.8387096774193548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5700"/>
    <n v="526682"/>
    <d v="2022-01-25T00:00:00"/>
    <s v="000000020397386"/>
    <n v="5700"/>
    <s v="03-120779"/>
    <m/>
    <s v="21.0"/>
    <s v="00036.0"/>
    <s v="91001"/>
    <s v="85000"/>
    <n v="6210"/>
    <n v="9221101"/>
    <n v="2.2983870967741935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2850"/>
    <n v="527749"/>
    <d v="2022-01-25T00:00:00"/>
    <s v="000000020397386"/>
    <n v="2850"/>
    <s v="03-120779"/>
    <m/>
    <s v="21.0"/>
    <s v="00036.0"/>
    <s v="91001"/>
    <s v="85000"/>
    <n v="6210"/>
    <n v="9221101"/>
    <n v="1.1491935483870968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3420"/>
    <n v="528252"/>
    <d v="2022-01-25T00:00:00"/>
    <s v="000000020397386"/>
    <n v="3420"/>
    <s v="03-120779"/>
    <m/>
    <s v="21.0"/>
    <s v="00036.0"/>
    <s v="91001"/>
    <s v="85000"/>
    <n v="6210"/>
    <n v="9221101"/>
    <n v="1.3790322580645161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5130"/>
    <n v="528689"/>
    <d v="2022-01-25T00:00:00"/>
    <s v="000000020397386"/>
    <n v="5130"/>
    <s v="03-120779"/>
    <m/>
    <s v="21.0"/>
    <s v="00036.0"/>
    <s v="91001"/>
    <s v="85000"/>
    <n v="6210"/>
    <n v="9221101"/>
    <n v="2.0685483870967743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2280"/>
    <n v="529090"/>
    <d v="2022-01-25T00:00:00"/>
    <s v="000000020397386"/>
    <n v="2280"/>
    <s v="03-120779"/>
    <m/>
    <s v="21.0"/>
    <s v="00036.0"/>
    <s v="91001"/>
    <s v="85000"/>
    <n v="6210"/>
    <n v="9221101"/>
    <n v="9.1935483870967741E-3"/>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3990"/>
    <n v="529658"/>
    <d v="2022-01-25T00:00:00"/>
    <s v="000000020397386"/>
    <n v="3990"/>
    <s v="03-120779"/>
    <m/>
    <s v="21.0"/>
    <s v="00036.0"/>
    <s v="91001"/>
    <s v="85000"/>
    <n v="6210"/>
    <n v="9221101"/>
    <n v="1.6088709677419356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7980"/>
    <n v="530149"/>
    <d v="2022-01-25T00:00:00"/>
    <s v="000000020397386"/>
    <n v="7980"/>
    <s v="03-120779"/>
    <m/>
    <s v="21.0"/>
    <s v="00036.0"/>
    <s v="91001"/>
    <s v="85000"/>
    <n v="6210"/>
    <n v="9221101"/>
    <n v="3.2177419354838713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14250"/>
    <n v="530839"/>
    <d v="2022-01-25T00:00:00"/>
    <s v="000000020397386"/>
    <n v="14250"/>
    <s v="03-120779"/>
    <m/>
    <s v="21.0"/>
    <s v="00036.0"/>
    <s v="91001"/>
    <s v="85000"/>
    <n v="6210"/>
    <n v="9221101"/>
    <n v="5.7459677419354836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2850"/>
    <n v="531274"/>
    <d v="2022-01-25T00:00:00"/>
    <s v="000000020397386"/>
    <n v="2850"/>
    <s v="03-120779"/>
    <m/>
    <s v="21.0"/>
    <s v="00036.0"/>
    <s v="91001"/>
    <s v="85000"/>
    <n v="6210"/>
    <n v="9221101"/>
    <n v="1.1491935483870968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2850"/>
    <n v="531948"/>
    <d v="2022-01-25T00:00:00"/>
    <s v="000000020397386"/>
    <n v="2850"/>
    <s v="03-120779"/>
    <m/>
    <s v="21.0"/>
    <s v="00036.0"/>
    <s v="91001"/>
    <s v="85000"/>
    <n v="6210"/>
    <n v="9221101"/>
    <n v="1.1491935483870968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4560"/>
    <n v="532302"/>
    <d v="2022-01-25T00:00:00"/>
    <s v="000000020397386"/>
    <n v="4560"/>
    <s v="03-120779"/>
    <m/>
    <s v="21.0"/>
    <s v="00036.0"/>
    <s v="91001"/>
    <s v="85000"/>
    <n v="6210"/>
    <n v="9221101"/>
    <n v="1.8387096774193548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99"/>
    <s v="2021/22"/>
    <m/>
    <x v="513"/>
    <n v="0"/>
    <n v="5700"/>
    <s v="527233R"/>
    <d v="2022-01-25T00:00:00"/>
    <s v="000000020397386"/>
    <n v="5700"/>
    <s v="03-120779"/>
    <m/>
    <s v="21.0"/>
    <s v="00036.0"/>
    <s v="91001"/>
    <s v="85000"/>
    <n v="6210"/>
    <n v="9221101"/>
    <n v="2.2983870967741935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57"/>
    <s v="2021/22"/>
    <m/>
    <x v="513"/>
    <n v="0"/>
    <n v="14600"/>
    <n v="526278"/>
    <d v="2022-07-05T00:00:00"/>
    <s v="000000020542151"/>
    <n v="14600"/>
    <s v="03-120779"/>
    <m/>
    <s v="21.0"/>
    <s v="00036.0"/>
    <s v="91001"/>
    <s v="85000"/>
    <n v="6210"/>
    <n v="9221101"/>
    <n v="5.8870967741935482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Allowances for topographic survey and ADA compliances."/>
    <s v="Mesa Robles-1-21st Century classroom"/>
  </r>
  <r>
    <s v="Mesa Robles-21st Century classroom-Design"/>
    <n v="1"/>
    <s v="Design"/>
    <x v="5"/>
    <x v="0"/>
    <x v="64"/>
    <x v="41"/>
    <x v="7"/>
    <x v="557"/>
    <s v="2021/22"/>
    <m/>
    <x v="513"/>
    <n v="0"/>
    <n v="11400"/>
    <n v="534699"/>
    <d v="2022-07-05T00:00:00"/>
    <s v="000000020542151"/>
    <n v="11400"/>
    <s v="03-120779"/>
    <m/>
    <s v="21.0"/>
    <s v="00036.0"/>
    <s v="91001"/>
    <s v="85000"/>
    <n v="6210"/>
    <n v="9221101"/>
    <n v="4.596774193548387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57"/>
    <s v="2021/22"/>
    <m/>
    <x v="513"/>
    <n v="0"/>
    <n v="3420"/>
    <n v="192930027"/>
    <d v="2022-07-05T00:00:00"/>
    <s v="000000020542151"/>
    <n v="3420"/>
    <s v="03-120779"/>
    <m/>
    <s v="21.0"/>
    <s v="00036.0"/>
    <s v="91001"/>
    <s v="85000"/>
    <n v="6210"/>
    <n v="9221101"/>
    <n v="1.3790322580645161E-2"/>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57"/>
    <s v="2021/22"/>
    <m/>
    <x v="513"/>
    <n v="0"/>
    <n v="1140"/>
    <n v="192930028"/>
    <d v="2022-07-05T00:00:00"/>
    <s v="000000020542151"/>
    <n v="1140"/>
    <s v="03-120779"/>
    <m/>
    <s v="21.0"/>
    <s v="00036.0"/>
    <s v="91001"/>
    <s v="85000"/>
    <n v="6210"/>
    <n v="9221101"/>
    <n v="4.596774193548387E-3"/>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532"/>
    <s v="2022/23"/>
    <m/>
    <x v="513"/>
    <n v="0"/>
    <n v="2280"/>
    <n v="192930029"/>
    <d v="2022-11-14T00:00:00"/>
    <s v="000000020720871"/>
    <n v="2280"/>
    <s v="03-120779"/>
    <m/>
    <s v="21.0"/>
    <s v="00036.0"/>
    <s v="91001"/>
    <s v="85000"/>
    <n v="6210"/>
    <n v="9221101"/>
    <n v="9.1935483870967741E-3"/>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Mesa Robles-21st Century classroom-Design"/>
    <n v="1"/>
    <s v="Design"/>
    <x v="5"/>
    <x v="0"/>
    <x v="64"/>
    <x v="41"/>
    <x v="7"/>
    <x v="127"/>
    <s v="2022/23"/>
    <m/>
    <x v="513"/>
    <n v="0"/>
    <n v="780.44"/>
    <n v="20767577"/>
    <d v="2022-12-14T00:00:00"/>
    <s v="000000020767577"/>
    <n v="780.44"/>
    <s v="03-120779"/>
    <m/>
    <s v="21.0"/>
    <s v="00036.0"/>
    <s v="91001"/>
    <s v="85000"/>
    <n v="6210"/>
    <n v="9221101"/>
    <n v="3.146935483870968E-3"/>
    <s v="Architect - Provide architectural &amp; engineering services to consists of technology and interior upgrades to all classrooms in each building at Mesa Robles.  Sitework will be limited to ADA access and path of travel requirements to each classroom.  Include allowances of $20,000.00. Allowances for reprographics."/>
    <s v="Mesa Robles-1-21st Century classroom"/>
  </r>
  <r>
    <s v="Mesa Robles-21st Century classroom-Design"/>
    <n v="1"/>
    <s v="Design"/>
    <x v="5"/>
    <x v="0"/>
    <x v="64"/>
    <x v="41"/>
    <x v="7"/>
    <x v="36"/>
    <s v="2025/26"/>
    <s v="2-887"/>
    <x v="513"/>
    <n v="4619.5599999999977"/>
    <n v="4619.5599999999977"/>
    <m/>
    <m/>
    <m/>
    <n v="0"/>
    <s v="03-120779"/>
    <m/>
    <s v="21.0"/>
    <s v="00036.0"/>
    <s v="91001"/>
    <s v="85000"/>
    <n v="6210"/>
    <n v="9221101"/>
    <n v="0"/>
    <s v="Architect - Provide architectural &amp; engineering services to consists of technology and interior upgrades to all classrooms in each building at Mesa Robles.  Sitework will be limited to ADA access and path of travel requirements to each classroom.  Include allowances of $20,000.00"/>
    <s v="Mesa Robles-1-21st Century classroom"/>
  </r>
  <r>
    <s v="Cedarlane-21st Century classroom-Design"/>
    <n v="1"/>
    <s v="Design"/>
    <x v="4"/>
    <x v="0"/>
    <x v="64"/>
    <x v="41"/>
    <x v="250"/>
    <x v="600"/>
    <s v="2017/18"/>
    <m/>
    <x v="514"/>
    <n v="0"/>
    <n v="2672"/>
    <n v="514189"/>
    <d v="2018-10-12T00:00:00"/>
    <n v="24854124"/>
    <n v="2672"/>
    <s v="03-120780"/>
    <m/>
    <s v="21.0"/>
    <s v="00036.0"/>
    <s v="91001"/>
    <s v="85000"/>
    <n v="6210"/>
    <n v="9051101"/>
    <n v="1.73958333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601"/>
    <s v="2018/19"/>
    <m/>
    <x v="514"/>
    <n v="0"/>
    <n v="2672"/>
    <n v="516548"/>
    <d v="2019-04-22T00:00:00"/>
    <n v="25242024"/>
    <n v="2672"/>
    <s v="03-120780"/>
    <m/>
    <s v="21.0"/>
    <s v="00036.0"/>
    <s v="91001"/>
    <s v="85000"/>
    <n v="6210"/>
    <n v="9051101"/>
    <n v="1.73958333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38"/>
    <s v="2019/20"/>
    <m/>
    <x v="514"/>
    <n v="0"/>
    <n v="21376"/>
    <n v="518434"/>
    <d v="2019-10-10T00:00:00"/>
    <s v="000000020025176"/>
    <n v="21376"/>
    <s v="03-120780"/>
    <m/>
    <s v="21.0"/>
    <s v="00036.0"/>
    <s v="91001"/>
    <s v="85000"/>
    <n v="6210"/>
    <n v="9051101"/>
    <n v="0.13916666666666666"/>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598"/>
    <s v="2019/20"/>
    <m/>
    <x v="514"/>
    <n v="0"/>
    <n v="7481.6"/>
    <n v="522495"/>
    <d v="2020-04-17T00:00:00"/>
    <s v="000000020090429"/>
    <n v="7481.6"/>
    <s v="03-120780"/>
    <m/>
    <s v="21.0"/>
    <s v="00036.0"/>
    <s v="91001"/>
    <s v="85000"/>
    <n v="6210"/>
    <n v="9051101"/>
    <n v="4.87083333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197"/>
    <s v="2019/20"/>
    <m/>
    <x v="514"/>
    <n v="0"/>
    <n v="45958.400000000001"/>
    <n v="523906"/>
    <d v="2020-06-22T00:00:00"/>
    <s v="000000020107236"/>
    <n v="45958.400000000001"/>
    <s v="03-120780"/>
    <m/>
    <s v="21.0"/>
    <s v="00036.0"/>
    <s v="91001"/>
    <s v="85000"/>
    <n v="6210"/>
    <n v="9051101"/>
    <n v="0.29920833333333335"/>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450"/>
    <s v="2019/20"/>
    <m/>
    <x v="514"/>
    <n v="0"/>
    <n v="1670"/>
    <n v="524035"/>
    <d v="2020-08-18T00:00:00"/>
    <s v="000000020120086"/>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450"/>
    <s v="2019/20"/>
    <m/>
    <x v="514"/>
    <n v="0"/>
    <n v="19100"/>
    <n v="524035"/>
    <d v="2020-08-18T00:00:00"/>
    <s v="000000020120086"/>
    <n v="19100"/>
    <s v="03-120780"/>
    <m/>
    <s v="21.0"/>
    <s v="00036.0"/>
    <s v="91001"/>
    <s v="85000"/>
    <n v="6210"/>
    <n v="9051101"/>
    <n v="0.12434895833333333"/>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llowances for topographic survey, fire water plan, coutyard grading, &amp; revised site plan."/>
    <s v="Cedarlane-1-21st Century classroom"/>
  </r>
  <r>
    <s v="Cedarlane-21st Century classroom-Design"/>
    <n v="1"/>
    <s v="Design"/>
    <x v="4"/>
    <x v="0"/>
    <x v="64"/>
    <x v="41"/>
    <x v="250"/>
    <x v="7"/>
    <s v="2020/21"/>
    <m/>
    <x v="514"/>
    <n v="0"/>
    <n v="1670"/>
    <n v="524655"/>
    <d v="2020-10-13T00:00:00"/>
    <s v="000000020134100"/>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7"/>
    <s v="2020/21"/>
    <m/>
    <x v="514"/>
    <n v="0"/>
    <n v="668"/>
    <n v="525158"/>
    <d v="2020-10-13T00:00:00"/>
    <s v="000000020134100"/>
    <n v="668"/>
    <s v="03-120780"/>
    <m/>
    <s v="21.0"/>
    <s v="00036.0"/>
    <s v="91001"/>
    <s v="85000"/>
    <n v="6210"/>
    <n v="9051101"/>
    <n v="4.3489583333333331E-3"/>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602"/>
    <s v="2020/21"/>
    <m/>
    <x v="514"/>
    <n v="0"/>
    <n v="2672"/>
    <n v="525717"/>
    <d v="2020-10-21T00:00:00"/>
    <s v="000000020136453"/>
    <n v="2672"/>
    <s v="03-120780"/>
    <m/>
    <s v="21.0"/>
    <s v="00036.0"/>
    <s v="91001"/>
    <s v="85000"/>
    <n v="6210"/>
    <n v="9051101"/>
    <n v="1.73958333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200"/>
    <s v="2020/21"/>
    <m/>
    <x v="514"/>
    <n v="0"/>
    <n v="1670"/>
    <n v="526191"/>
    <d v="2021-02-05T00:00:00"/>
    <s v="000000020162570"/>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200"/>
    <s v="2020/21"/>
    <m/>
    <x v="514"/>
    <n v="0"/>
    <n v="1670"/>
    <n v="526648"/>
    <d v="2021-02-05T00:00:00"/>
    <s v="000000020162570"/>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599"/>
    <s v="2021/22"/>
    <m/>
    <x v="514"/>
    <n v="0"/>
    <n v="1670"/>
    <n v="527231"/>
    <d v="2022-01-25T00:00:00"/>
    <s v="000000020397386"/>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599"/>
    <s v="2021/22"/>
    <m/>
    <x v="514"/>
    <n v="0"/>
    <n v="2004"/>
    <n v="528248"/>
    <d v="2022-01-25T00:00:00"/>
    <s v="000000020397386"/>
    <n v="2004"/>
    <s v="03-120780"/>
    <m/>
    <s v="21.0"/>
    <s v="00036.0"/>
    <s v="91001"/>
    <s v="85000"/>
    <n v="6210"/>
    <n v="9051101"/>
    <n v="1.3046874999999999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599"/>
    <s v="2021/22"/>
    <m/>
    <x v="514"/>
    <n v="0"/>
    <n v="2338"/>
    <n v="528686"/>
    <d v="2022-01-25T00:00:00"/>
    <s v="000000020397386"/>
    <n v="2338"/>
    <s v="03-120780"/>
    <m/>
    <s v="21.0"/>
    <s v="00036.0"/>
    <s v="91001"/>
    <s v="85000"/>
    <n v="6210"/>
    <n v="9051101"/>
    <n v="1.5221354166666666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599"/>
    <s v="2021/22"/>
    <m/>
    <x v="514"/>
    <n v="0"/>
    <n v="1336"/>
    <n v="529088"/>
    <d v="2022-01-25T00:00:00"/>
    <s v="000000020397386"/>
    <n v="1336"/>
    <s v="03-120780"/>
    <m/>
    <s v="21.0"/>
    <s v="00036.0"/>
    <s v="91001"/>
    <s v="85000"/>
    <n v="6210"/>
    <n v="9051101"/>
    <n v="8.6979166666666663E-3"/>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599"/>
    <s v="2021/22"/>
    <m/>
    <x v="514"/>
    <n v="0"/>
    <n v="4008"/>
    <n v="530146"/>
    <d v="2022-01-25T00:00:00"/>
    <s v="000000020397386"/>
    <n v="4008"/>
    <s v="03-120780"/>
    <m/>
    <s v="21.0"/>
    <s v="00036.0"/>
    <s v="91001"/>
    <s v="85000"/>
    <n v="6210"/>
    <n v="9051101"/>
    <n v="2.6093749999999999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603"/>
    <s v="2021/22"/>
    <m/>
    <x v="514"/>
    <n v="0"/>
    <n v="3340"/>
    <n v="527739"/>
    <d v="2022-01-26T00:00:00"/>
    <s v="000000020398558"/>
    <n v="3340"/>
    <s v="03-120780"/>
    <m/>
    <s v="21.0"/>
    <s v="00036.0"/>
    <s v="91001"/>
    <s v="85000"/>
    <n v="6210"/>
    <n v="9051101"/>
    <n v="2.1744791666666666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603"/>
    <s v="2021/22"/>
    <m/>
    <x v="514"/>
    <n v="0"/>
    <n v="2338"/>
    <n v="529656"/>
    <d v="2022-01-26T00:00:00"/>
    <s v="000000020398558"/>
    <n v="2338"/>
    <s v="03-120780"/>
    <m/>
    <s v="21.0"/>
    <s v="00036.0"/>
    <s v="91001"/>
    <s v="85000"/>
    <n v="6210"/>
    <n v="9051101"/>
    <n v="1.5221354166666666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21st Century classroom-Design"/>
    <n v="1"/>
    <s v="Design"/>
    <x v="4"/>
    <x v="0"/>
    <x v="64"/>
    <x v="41"/>
    <x v="250"/>
    <x v="125"/>
    <s v="2022/23"/>
    <m/>
    <x v="514"/>
    <n v="0"/>
    <n v="473.59"/>
    <n v="527736"/>
    <d v="2022-12-12T00:00:00"/>
    <s v="000000020762694"/>
    <n v="473.59"/>
    <s v="03-120780"/>
    <m/>
    <s v="21.0"/>
    <s v="00036.0"/>
    <s v="91001"/>
    <s v="85000"/>
    <n v="6210"/>
    <n v="9051101"/>
    <n v="3.0832682291666667E-3"/>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llowances for reprographics."/>
    <s v="Cedarlane-1-21st Century classroom"/>
  </r>
  <r>
    <s v="Cedarlane-21st Century classroom-Design"/>
    <n v="1"/>
    <s v="Design"/>
    <x v="4"/>
    <x v="0"/>
    <x v="64"/>
    <x v="41"/>
    <x v="250"/>
    <x v="595"/>
    <s v="2021/22"/>
    <m/>
    <x v="514"/>
    <n v="0"/>
    <n v="8016"/>
    <m/>
    <m/>
    <m/>
    <n v="8016"/>
    <s v="03-120780"/>
    <m/>
    <s v="21.0"/>
    <s v="00036.0"/>
    <s v="91001"/>
    <s v="85000"/>
    <n v="6210"/>
    <n v="9051101"/>
    <n v="5.2187499999999998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0837."/>
    <s v="Cedarlane-1-21st Century classroom"/>
  </r>
  <r>
    <s v="Cedarlane-21st Century classroom-Design"/>
    <n v="1"/>
    <s v="Design"/>
    <x v="4"/>
    <x v="0"/>
    <x v="64"/>
    <x v="41"/>
    <x v="250"/>
    <x v="595"/>
    <s v="2021/22"/>
    <m/>
    <x v="514"/>
    <n v="0"/>
    <n v="1670"/>
    <m/>
    <m/>
    <m/>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1270."/>
    <s v="Cedarlane-1-21st Century classroom"/>
  </r>
  <r>
    <s v="Cedarlane-21st Century classroom-Design"/>
    <n v="1"/>
    <s v="Design"/>
    <x v="4"/>
    <x v="0"/>
    <x v="64"/>
    <x v="41"/>
    <x v="250"/>
    <x v="595"/>
    <s v="2021/22"/>
    <m/>
    <x v="514"/>
    <n v="0"/>
    <n v="1670"/>
    <m/>
    <m/>
    <m/>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1946."/>
    <s v="Cedarlane-1-21st Century classroom"/>
  </r>
  <r>
    <s v="Cedarlane-21st Century classroom-Design"/>
    <n v="1"/>
    <s v="Design"/>
    <x v="4"/>
    <x v="0"/>
    <x v="64"/>
    <x v="41"/>
    <x v="250"/>
    <x v="595"/>
    <s v="2021/22"/>
    <m/>
    <x v="514"/>
    <n v="0"/>
    <n v="1002"/>
    <m/>
    <m/>
    <m/>
    <n v="1002"/>
    <s v="03-120780"/>
    <m/>
    <s v="21.0"/>
    <s v="00036.0"/>
    <s v="91001"/>
    <s v="85000"/>
    <n v="6210"/>
    <n v="9051101"/>
    <n v="6.5234374999999997E-3"/>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Accrued invoice #532300."/>
    <s v="Cedarlane-1-21st Century classroom"/>
  </r>
  <r>
    <s v="Cedarlane-21st Century classroom-Design"/>
    <n v="1"/>
    <s v="Design"/>
    <x v="4"/>
    <x v="0"/>
    <x v="64"/>
    <x v="41"/>
    <x v="250"/>
    <x v="13"/>
    <s v="2022/23"/>
    <m/>
    <x v="514"/>
    <n v="0"/>
    <n v="-8016"/>
    <m/>
    <m/>
    <m/>
    <n v="-8016"/>
    <s v="03-120780"/>
    <m/>
    <s v="21.0"/>
    <s v="00036.0"/>
    <s v="91001"/>
    <s v="85000"/>
    <n v="6210"/>
    <n v="9051101"/>
    <n v="-5.2187499999999998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Reversed accrual from prior year."/>
    <s v="Cedarlane-1-21st Century classroom"/>
  </r>
  <r>
    <s v="Cedarlane-21st Century classroom-Design"/>
    <n v="1"/>
    <s v="Design"/>
    <x v="4"/>
    <x v="0"/>
    <x v="64"/>
    <x v="41"/>
    <x v="250"/>
    <x v="13"/>
    <s v="2022/23"/>
    <m/>
    <x v="514"/>
    <n v="0"/>
    <n v="-1670"/>
    <m/>
    <m/>
    <m/>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Reversed accrual from prior year."/>
    <s v="Cedarlane-1-21st Century classroom"/>
  </r>
  <r>
    <s v="Cedarlane-21st Century classroom-Design"/>
    <n v="1"/>
    <s v="Design"/>
    <x v="4"/>
    <x v="0"/>
    <x v="64"/>
    <x v="41"/>
    <x v="250"/>
    <x v="13"/>
    <s v="2022/23"/>
    <m/>
    <x v="514"/>
    <n v="0"/>
    <n v="-1670"/>
    <m/>
    <m/>
    <m/>
    <n v="-1670"/>
    <s v="03-120780"/>
    <m/>
    <s v="21.0"/>
    <s v="00036.0"/>
    <s v="91001"/>
    <s v="85000"/>
    <n v="6210"/>
    <n v="9051101"/>
    <n v="-1.0872395833333333E-2"/>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Reversed accrual from prior year."/>
    <s v="Cedarlane-1-21st Century classroom"/>
  </r>
  <r>
    <s v="Cedarlane-21st Century classroom-Design"/>
    <n v="1"/>
    <s v="Design"/>
    <x v="4"/>
    <x v="0"/>
    <x v="64"/>
    <x v="41"/>
    <x v="250"/>
    <x v="13"/>
    <s v="2022/23"/>
    <m/>
    <x v="514"/>
    <n v="0"/>
    <n v="-1002"/>
    <m/>
    <m/>
    <m/>
    <n v="-1002"/>
    <s v="03-120780"/>
    <m/>
    <s v="21.0"/>
    <s v="00036.0"/>
    <s v="91001"/>
    <s v="85000"/>
    <n v="6210"/>
    <n v="9051101"/>
    <n v="-6.5234374999999997E-3"/>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Reversed accrual from prior year."/>
    <s v="Cedarlane-1-21st Century classroom"/>
  </r>
  <r>
    <s v="Cedarlane-21st Century classroom-Design"/>
    <n v="1"/>
    <s v="Design"/>
    <x v="4"/>
    <x v="0"/>
    <x v="64"/>
    <x v="41"/>
    <x v="250"/>
    <x v="36"/>
    <s v="2025/26"/>
    <s v="2-525"/>
    <x v="514"/>
    <n v="26812.410000000003"/>
    <n v="26812.410000000003"/>
    <m/>
    <m/>
    <m/>
    <n v="0"/>
    <s v="03-120780"/>
    <m/>
    <s v="21.0"/>
    <s v="00036.0"/>
    <s v="91001"/>
    <s v="85000"/>
    <n v="6210"/>
    <n v="9051101"/>
    <n v="0"/>
    <s v="Architect - Provide architectural &amp; engineering services for Cedarlane 21st Century Modernization project. Scope of work consists of technology &amp; interior upgrades to all classrooms in each bldg.  Sitework will be limited to ADA access &amp; path of travel requirements to each classroom. Include allowances of $20,000.00."/>
    <s v="Cedarlane-1-21st Century classroom"/>
  </r>
  <r>
    <s v="Cedarlane-Interim Housing-Design"/>
    <n v="1"/>
    <s v="Design"/>
    <x v="4"/>
    <x v="1"/>
    <x v="64"/>
    <x v="41"/>
    <x v="250"/>
    <x v="600"/>
    <s v="2017/18"/>
    <m/>
    <x v="515"/>
    <n v="0"/>
    <n v="1146.6600000000001"/>
    <n v="513128"/>
    <d v="2018-10-12T00:00:00"/>
    <n v="24854124"/>
    <n v="1146.6600000000001"/>
    <s v="03-120587"/>
    <m/>
    <s v="21.0"/>
    <s v="00036.0"/>
    <s v="91001"/>
    <s v="85000"/>
    <n v="6210"/>
    <n v="9051102"/>
    <n v="1.6014871570690939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439"/>
    <s v="2018/19"/>
    <m/>
    <x v="515"/>
    <n v="0"/>
    <n v="8313.2900000000009"/>
    <n v="515588"/>
    <d v="2019-02-27T00:00:00"/>
    <n v="25120812"/>
    <n v="8313.2900000000009"/>
    <s v="03-120587"/>
    <m/>
    <s v="21.0"/>
    <s v="00036.0"/>
    <s v="91001"/>
    <s v="85000"/>
    <n v="6210"/>
    <n v="9051102"/>
    <n v="0.11610788872020415"/>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4"/>
    <s v="2018/19"/>
    <m/>
    <x v="515"/>
    <n v="0"/>
    <n v="15479.91"/>
    <n v="516551"/>
    <d v="2019-05-23T00:00:00"/>
    <n v="25313243"/>
    <n v="15479.91"/>
    <s v="03-120587"/>
    <m/>
    <s v="21.0"/>
    <s v="00036.0"/>
    <s v="91001"/>
    <s v="85000"/>
    <n v="6210"/>
    <n v="9051102"/>
    <n v="0.21620076620432768"/>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5"/>
    <s v="2018/19"/>
    <m/>
    <x v="515"/>
    <n v="0"/>
    <n v="8500"/>
    <n v="517420"/>
    <d v="2019-09-20T00:00:00"/>
    <s v="000000020017558"/>
    <n v="8500"/>
    <s v="03-120587"/>
    <m/>
    <s v="21.0"/>
    <s v="00036.0"/>
    <s v="91001"/>
    <s v="85000"/>
    <n v="6210"/>
    <n v="9051102"/>
    <n v="0.1187155812105358"/>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Allowances for topographic survey. The total architect costs with the change order (PO2W-23-2021) is $78,797.01"/>
    <s v="Cedarlane-1-Interim Housing"/>
  </r>
  <r>
    <s v="Cedarlane-Interim Housing-Design"/>
    <n v="1"/>
    <s v="Design"/>
    <x v="4"/>
    <x v="1"/>
    <x v="64"/>
    <x v="41"/>
    <x v="250"/>
    <x v="374"/>
    <s v="2019/20"/>
    <m/>
    <x v="515"/>
    <n v="0"/>
    <n v="9459.94"/>
    <n v="516992"/>
    <d v="2019-10-01T00:00:00"/>
    <s v="000000020021440"/>
    <n v="9459.94"/>
    <s v="03-120587"/>
    <m/>
    <s v="21.0"/>
    <s v="00036.0"/>
    <s v="91001"/>
    <s v="85000"/>
    <n v="6210"/>
    <n v="9051102"/>
    <n v="0.1321226206255054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450"/>
    <s v="2019/20"/>
    <m/>
    <x v="515"/>
    <n v="0"/>
    <n v="2579.9899999999998"/>
    <n v="524036"/>
    <d v="2020-08-18T00:00:00"/>
    <s v="000000020120086"/>
    <n v="2579.9899999999998"/>
    <s v="03-120587"/>
    <m/>
    <s v="21.0"/>
    <s v="00036.0"/>
    <s v="91001"/>
    <s v="85000"/>
    <n v="6210"/>
    <n v="9051102"/>
    <n v="3.6033530866749437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450"/>
    <s v="2019/20"/>
    <m/>
    <x v="515"/>
    <n v="0"/>
    <n v="9100"/>
    <n v="524036"/>
    <d v="2020-08-18T00:00:00"/>
    <s v="000000020120086"/>
    <n v="9100"/>
    <s v="03-120587"/>
    <m/>
    <s v="21.0"/>
    <s v="00036.0"/>
    <s v="91001"/>
    <s v="85000"/>
    <n v="6210"/>
    <n v="9051102"/>
    <n v="0.12709550459010305"/>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Allowances for civil engineering. The total architect costs with the change order (PO2W-23-2021) is $78,797.01"/>
    <s v="Cedarlane-1-Interim Housing"/>
  </r>
  <r>
    <s v="Cedarlane-Interim Housing-Design"/>
    <n v="1"/>
    <s v="Design"/>
    <x v="4"/>
    <x v="1"/>
    <x v="64"/>
    <x v="41"/>
    <x v="250"/>
    <x v="200"/>
    <s v="2020/21"/>
    <m/>
    <x v="515"/>
    <n v="0"/>
    <n v="143.33000000000001"/>
    <n v="525686"/>
    <d v="2021-02-05T00:00:00"/>
    <s v="000000020162570"/>
    <n v="143.33000000000001"/>
    <s v="03-120587"/>
    <m/>
    <s v="21.0"/>
    <s v="00036.0"/>
    <s v="91001"/>
    <s v="85000"/>
    <n v="6210"/>
    <n v="9051102"/>
    <n v="2.0018240299889529E-3"/>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200"/>
    <s v="2020/21"/>
    <m/>
    <x v="515"/>
    <n v="0"/>
    <n v="143.33000000000001"/>
    <n v="526210"/>
    <d v="2021-02-05T00:00:00"/>
    <s v="000000020162570"/>
    <n v="143.33000000000001"/>
    <s v="03-120587"/>
    <m/>
    <s v="21.0"/>
    <s v="00036.0"/>
    <s v="91001"/>
    <s v="85000"/>
    <n v="6210"/>
    <n v="9051102"/>
    <n v="2.0018240299889529E-3"/>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3"/>
    <s v="2021/22"/>
    <m/>
    <x v="515"/>
    <n v="0"/>
    <n v="8033.3"/>
    <n v="526678"/>
    <d v="2022-01-26T00:00:00"/>
    <s v="000000020398558"/>
    <n v="8033.3"/>
    <s v="03-120587"/>
    <m/>
    <s v="21.0"/>
    <s v="00036.0"/>
    <s v="91001"/>
    <s v="85000"/>
    <n v="6210"/>
    <n v="9051102"/>
    <n v="0.11219739747512909"/>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Payment includes allowances of $2,300.00 for civil engineering. The total architect costs with the change order (PO2W-23-2021) is $78,797.01"/>
    <s v="Cedarlane-1-Interim Housing"/>
  </r>
  <r>
    <s v="Cedarlane-Interim Housing-Design"/>
    <n v="1"/>
    <s v="Design"/>
    <x v="4"/>
    <x v="1"/>
    <x v="64"/>
    <x v="41"/>
    <x v="250"/>
    <x v="603"/>
    <s v="2021/22"/>
    <m/>
    <x v="515"/>
    <n v="0"/>
    <n v="3583.31"/>
    <n v="527232"/>
    <d v="2022-01-26T00:00:00"/>
    <s v="000000020398558"/>
    <n v="3583.31"/>
    <s v="03-120587"/>
    <m/>
    <s v="21.0"/>
    <s v="00036.0"/>
    <s v="91001"/>
    <s v="85000"/>
    <n v="6210"/>
    <n v="9051102"/>
    <n v="5.0046438742061772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3"/>
    <s v="2021/22"/>
    <m/>
    <x v="515"/>
    <n v="0"/>
    <n v="1433.33"/>
    <n v="527747"/>
    <d v="2022-01-26T00:00:00"/>
    <s v="000000020398558"/>
    <n v="1433.33"/>
    <s v="03-120587"/>
    <m/>
    <s v="21.0"/>
    <s v="00036.0"/>
    <s v="91001"/>
    <s v="85000"/>
    <n v="6210"/>
    <n v="9051102"/>
    <n v="2.0018659296058502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3"/>
    <s v="2021/22"/>
    <m/>
    <x v="515"/>
    <n v="0"/>
    <n v="859.99"/>
    <n v="528250"/>
    <d v="2022-01-26T00:00:00"/>
    <s v="000000020398558"/>
    <n v="859.99"/>
    <s v="03-120587"/>
    <m/>
    <s v="21.0"/>
    <s v="00036.0"/>
    <s v="91001"/>
    <s v="85000"/>
    <n v="6210"/>
    <n v="9051102"/>
    <n v="1.2011083845323374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3"/>
    <s v="2021/22"/>
    <m/>
    <x v="515"/>
    <n v="0"/>
    <n v="2006.66"/>
    <n v="528688"/>
    <d v="2022-01-26T00:00:00"/>
    <s v="000000020398558"/>
    <n v="2006.66"/>
    <s v="03-120587"/>
    <m/>
    <s v="21.0"/>
    <s v="00036.0"/>
    <s v="91001"/>
    <s v="85000"/>
    <n v="6210"/>
    <n v="9051102"/>
    <n v="2.8026095081403975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3"/>
    <s v="2021/22"/>
    <m/>
    <x v="515"/>
    <n v="0"/>
    <n v="430"/>
    <n v="529657"/>
    <d v="2022-01-26T00:00:00"/>
    <s v="000000020398558"/>
    <n v="430"/>
    <s v="03-120587"/>
    <m/>
    <s v="21.0"/>
    <s v="00036.0"/>
    <s v="91001"/>
    <s v="85000"/>
    <n v="6210"/>
    <n v="9051102"/>
    <n v="6.005611755356517E-3"/>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3"/>
    <s v="2021/22"/>
    <m/>
    <x v="515"/>
    <n v="0"/>
    <n v="143.33000000000001"/>
    <n v="530147"/>
    <d v="2022-01-26T00:00:00"/>
    <s v="000000020398558"/>
    <n v="143.33000000000001"/>
    <s v="03-120587"/>
    <m/>
    <s v="21.0"/>
    <s v="00036.0"/>
    <s v="91001"/>
    <s v="85000"/>
    <n v="6210"/>
    <n v="9051102"/>
    <n v="2.0018240299889529E-3"/>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603"/>
    <s v="2021/22"/>
    <m/>
    <x v="515"/>
    <n v="0"/>
    <n v="143.33000000000001"/>
    <n v="531271"/>
    <d v="2022-01-26T00:00:00"/>
    <s v="000000020398558"/>
    <n v="143.33000000000001"/>
    <s v="03-120587"/>
    <m/>
    <s v="21.0"/>
    <s v="00036.0"/>
    <s v="91001"/>
    <s v="85000"/>
    <n v="6210"/>
    <n v="9051102"/>
    <n v="2.0018240299889529E-3"/>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125"/>
    <s v="2022/23"/>
    <m/>
    <x v="515"/>
    <n v="0"/>
    <n v="100"/>
    <n v="527745"/>
    <d v="2022-12-12T00:00:00"/>
    <s v="000000020762694"/>
    <n v="100"/>
    <s v="03-120587"/>
    <m/>
    <s v="21.0"/>
    <s v="00036.0"/>
    <s v="91001"/>
    <s v="85000"/>
    <n v="6210"/>
    <n v="9051102"/>
    <n v="1.3966538965945389E-3"/>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Allowances for reprographics. Total reprographic charges for inv #527745 is $1,564.01.  Paid $100.00 on this PO and the remaining balance of $1,464.01 on PO2W-23*2021.  The total architect costs with the change order (PO2W-23-2021) is $78,797.01"/>
    <s v="Cedarlane-1-Interim Housing"/>
  </r>
  <r>
    <s v="Cedarlane-Interim Housing-Design"/>
    <n v="1"/>
    <s v="Design"/>
    <x v="4"/>
    <x v="1"/>
    <x v="64"/>
    <x v="41"/>
    <x v="250"/>
    <x v="595"/>
    <s v="2021/22"/>
    <m/>
    <x v="515"/>
    <n v="0"/>
    <n v="1146.6600000000001"/>
    <m/>
    <m/>
    <m/>
    <n v="1146.6600000000001"/>
    <s v="03-120587"/>
    <m/>
    <s v="21.0"/>
    <s v="00036.0"/>
    <s v="91001"/>
    <s v="85000"/>
    <n v="6210"/>
    <n v="9051102"/>
    <n v="1.6014871570690939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Accrued invoice #531947.  "/>
    <s v="Cedarlane-1-Interim Housing"/>
  </r>
  <r>
    <s v="Cedarlane-Interim Housing-Design"/>
    <n v="1"/>
    <s v="Design"/>
    <x v="4"/>
    <x v="1"/>
    <x v="64"/>
    <x v="41"/>
    <x v="250"/>
    <x v="595"/>
    <s v="2021/22"/>
    <m/>
    <x v="515"/>
    <n v="0"/>
    <n v="1719.99"/>
    <m/>
    <m/>
    <m/>
    <n v="1719.99"/>
    <s v="03-120587"/>
    <m/>
    <s v="21.0"/>
    <s v="00036.0"/>
    <s v="91001"/>
    <s v="85000"/>
    <n v="6210"/>
    <n v="9051102"/>
    <n v="2.4022307356036408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Accrued invoice #532301.  "/>
    <s v="Cedarlane-1-Interim Housing"/>
  </r>
  <r>
    <s v="Cedarlane-Interim Housing-Design"/>
    <n v="1"/>
    <s v="Design"/>
    <x v="4"/>
    <x v="1"/>
    <x v="64"/>
    <x v="41"/>
    <x v="250"/>
    <x v="13"/>
    <s v="2022/23"/>
    <m/>
    <x v="515"/>
    <n v="0"/>
    <n v="-1146.6600000000001"/>
    <m/>
    <m/>
    <m/>
    <n v="-1146.6600000000001"/>
    <s v="03-120587"/>
    <m/>
    <s v="21.0"/>
    <s v="00036.0"/>
    <s v="91001"/>
    <s v="85000"/>
    <n v="6210"/>
    <n v="9051102"/>
    <n v="-1.6014871570690939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Reversed accrual from prior year. "/>
    <s v="Cedarlane-1-Interim Housing"/>
  </r>
  <r>
    <s v="Cedarlane-Interim Housing-Design"/>
    <n v="1"/>
    <s v="Design"/>
    <x v="4"/>
    <x v="1"/>
    <x v="64"/>
    <x v="41"/>
    <x v="250"/>
    <x v="13"/>
    <s v="2022/23"/>
    <m/>
    <x v="515"/>
    <n v="0"/>
    <n v="-1719.99"/>
    <m/>
    <m/>
    <m/>
    <n v="-1719.99"/>
    <s v="03-120587"/>
    <m/>
    <s v="21.0"/>
    <s v="00036.0"/>
    <s v="91001"/>
    <s v="85000"/>
    <n v="6210"/>
    <n v="9051102"/>
    <n v="-2.4022307356036408E-2"/>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Reversed accrual from prior year. "/>
    <s v="Cedarlane-1-Interim Housing"/>
  </r>
  <r>
    <s v="Cedarlane-Interim Housing-Design"/>
    <n v="1"/>
    <s v="Design"/>
    <x v="4"/>
    <x v="1"/>
    <x v="64"/>
    <x v="41"/>
    <x v="250"/>
    <x v="413"/>
    <s v="2024/25"/>
    <m/>
    <x v="515"/>
    <n v="5733.3"/>
    <n v="5733.2999999999738"/>
    <m/>
    <m/>
    <m/>
    <n v="0"/>
    <s v="03-120587"/>
    <m/>
    <s v="21.0"/>
    <s v="00036.0"/>
    <s v="91001"/>
    <s v="85000"/>
    <n v="6210"/>
    <n v="9051102"/>
    <n v="0"/>
    <s v="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0"/>
    <x v="414"/>
    <s v="2024/25"/>
    <s v="2-524"/>
    <x v="515"/>
    <n v="-5733.3"/>
    <n v="-5733.3"/>
    <m/>
    <m/>
    <m/>
    <n v="0"/>
    <s v="03-120587"/>
    <m/>
    <s v="21.0"/>
    <s v="00036.0"/>
    <s v="91001"/>
    <s v="85000"/>
    <n v="6210"/>
    <n v="9051102"/>
    <n v="0"/>
    <s v="Close-out PO.  Architect - Provide architectural &amp; engineering services for Cedarlane Interim Housing project.  Scope of work consists of constructing 7 portable classroom bldgs and 1 restroom bldg. Sitework will be limited to ADA access and path of travel reqs. to the new portables.  Include allowances of $20,000.00. The total architect costs with the change order (PO2W-23-2021) is $78,797.01"/>
    <s v="Cedarlane-1-Interim Housing"/>
  </r>
  <r>
    <s v="Cedarlane-Interim Housing-Design"/>
    <n v="1"/>
    <s v="Design"/>
    <x v="4"/>
    <x v="1"/>
    <x v="64"/>
    <x v="41"/>
    <x v="251"/>
    <x v="297"/>
    <s v="2022/23"/>
    <s v="23-4280"/>
    <x v="516"/>
    <n v="0"/>
    <n v="1464.01"/>
    <n v="527745"/>
    <d v="2023-01-17T00:00:00"/>
    <s v="000000020807866"/>
    <n v="1464.01"/>
    <s v="03-120587"/>
    <m/>
    <s v="21.0"/>
    <s v="00036.0"/>
    <s v="91001"/>
    <s v="85000"/>
    <n v="6260"/>
    <n v="9051102"/>
    <n v="1"/>
    <s v="Architect - Additional reprographics allowances for Cedarlane Interim Housing. Addendum to PO2W-20*1212.  Change order #1.  Total reprographic charges for inv #527745 is $1,564.01.  Paid $1,464.01 on this PO and the remaining balance of $100.00 on PO2W-20*1212.   The total architect costs with this change order (PO2W-23*2021) is $78,797.01. "/>
    <s v="Cedarlane-1-Interim Housing"/>
  </r>
  <r>
    <s v="Los Altos ES-21st Century classroom-Technology"/>
    <n v="2"/>
    <s v="Technology"/>
    <x v="2"/>
    <x v="0"/>
    <x v="65"/>
    <x v="63"/>
    <x v="169"/>
    <x v="606"/>
    <s v="2020/21"/>
    <s v="21-3258"/>
    <x v="517"/>
    <n v="0"/>
    <n v="1086.5999999999999"/>
    <n v="956466"/>
    <d v="2021-02-10T00:00:00"/>
    <s v="000000020163835"/>
    <n v="1086.5999999999999"/>
    <s v="03-119947"/>
    <m/>
    <s v="21.0"/>
    <s v="00036.0"/>
    <s v="00002"/>
    <s v="81000"/>
    <n v="4300"/>
    <n v="9191101"/>
    <n v="1"/>
    <s v="Computer cables for Los Altos ES"/>
    <s v="Los Altos ES-2-21st Century classroom"/>
  </r>
  <r>
    <s v="Nelson-21st Century classroom-Technology"/>
    <n v="1"/>
    <s v="Technology"/>
    <x v="0"/>
    <x v="0"/>
    <x v="65"/>
    <x v="63"/>
    <x v="169"/>
    <x v="606"/>
    <s v="2020/21"/>
    <s v="21-3264"/>
    <x v="518"/>
    <n v="0"/>
    <n v="1023.66"/>
    <n v="956468"/>
    <d v="2021-02-10T00:00:00"/>
    <s v="000000020163835"/>
    <n v="1023.66"/>
    <s v="03-119946"/>
    <m/>
    <s v="21.0"/>
    <s v="00036.0"/>
    <s v="00002"/>
    <s v="81000"/>
    <n v="4300"/>
    <n v="9231101"/>
    <n v="1"/>
    <s v="Computer cables for Nelson"/>
    <s v="Nelson-1-21st Century classroom"/>
  </r>
  <r>
    <s v="Workman ES-21st Century classroom-Technology"/>
    <n v="2"/>
    <s v="Technology"/>
    <x v="3"/>
    <x v="0"/>
    <x v="65"/>
    <x v="63"/>
    <x v="169"/>
    <x v="606"/>
    <s v="2020/21"/>
    <s v="21-3265"/>
    <x v="519"/>
    <n v="0"/>
    <n v="1086.5999999999999"/>
    <n v="956471"/>
    <d v="2021-02-10T00:00:00"/>
    <s v="000000020163835"/>
    <n v="1086.5999999999999"/>
    <s v="03-119881"/>
    <m/>
    <s v="21.0"/>
    <s v="00036.0"/>
    <s v="00002"/>
    <s v="81000"/>
    <n v="4300"/>
    <n v="9381101"/>
    <n v="1"/>
    <s v="Computer cables for Workman ES"/>
    <s v="Workman ES-2-21st Century classroom"/>
  </r>
  <r>
    <s v="Mesa Robles-21st Century classroom-Technology"/>
    <n v="1"/>
    <s v="Technology"/>
    <x v="5"/>
    <x v="0"/>
    <x v="65"/>
    <x v="63"/>
    <x v="12"/>
    <x v="456"/>
    <s v="2020/21"/>
    <m/>
    <x v="520"/>
    <n v="0"/>
    <n v="1710.17"/>
    <n v="956469"/>
    <d v="2021-02-17T00:00:00"/>
    <s v="000000020165094"/>
    <n v="1710.17"/>
    <s v="03-120779"/>
    <m/>
    <s v="21.0"/>
    <s v="00036.0"/>
    <s v="00002"/>
    <s v="81000"/>
    <n v="4300"/>
    <n v="9221101"/>
    <n v="0.79650967826070762"/>
    <s v="Computer cables for Mesa Robles"/>
    <s v="Mesa Robles-1-21st Century classroom"/>
  </r>
  <r>
    <s v="Mesa Robles-21st Century classroom-Technology"/>
    <n v="1"/>
    <s v="Technology"/>
    <x v="5"/>
    <x v="0"/>
    <x v="65"/>
    <x v="63"/>
    <x v="12"/>
    <x v="607"/>
    <s v="2020/21"/>
    <s v="21-3360"/>
    <x v="520"/>
    <n v="0"/>
    <n v="436.90999999999985"/>
    <n v="962688"/>
    <d v="2021-06-24T00:00:00"/>
    <s v="000000020200891"/>
    <n v="436.91"/>
    <s v="03-120779"/>
    <m/>
    <s v="21.0"/>
    <s v="00036.0"/>
    <s v="00002"/>
    <s v="81000"/>
    <n v="4300"/>
    <n v="9221101"/>
    <n v="0.20349032173929246"/>
    <s v="Computer cables for Mesa Robles"/>
    <s v="Mesa Robles-1-21st Century classroom"/>
  </r>
  <r>
    <s v="Cedarlane-21st Century classroom-Technology"/>
    <n v="1"/>
    <s v="Technology"/>
    <x v="4"/>
    <x v="0"/>
    <x v="65"/>
    <x v="63"/>
    <x v="12"/>
    <x v="606"/>
    <s v="2020/21"/>
    <s v="21-3361"/>
    <x v="521"/>
    <n v="0"/>
    <n v="1351.5"/>
    <n v="956470"/>
    <d v="2021-02-10T00:00:00"/>
    <s v="000000020163835"/>
    <n v="1351.5"/>
    <s v="03-120780"/>
    <m/>
    <s v="21.0"/>
    <s v="00036.0"/>
    <s v="00002"/>
    <s v="81000"/>
    <n v="4300"/>
    <n v="9051101"/>
    <n v="1"/>
    <s v="Computer cables for Cedarlane"/>
    <s v="Cedarlane-1-21st Century classroom"/>
  </r>
  <r>
    <s v="Sparks ES-21st Century classroom-Design"/>
    <n v="7"/>
    <s v="Design"/>
    <x v="24"/>
    <x v="0"/>
    <x v="66"/>
    <x v="41"/>
    <x v="194"/>
    <x v="363"/>
    <s v="2023/24"/>
    <m/>
    <x v="522"/>
    <n v="0"/>
    <n v="30583.85"/>
    <s v="HLPUSD2401.01"/>
    <d v="2024-07-02T00:00:00"/>
    <s v="000000021700806"/>
    <n v="30583.85"/>
    <s v="03-124783"/>
    <m/>
    <s v="21.0"/>
    <s v="00036.0"/>
    <s v="91001"/>
    <s v="85000"/>
    <n v="6210"/>
    <n v="9291101"/>
    <n v="6.906765881529324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442"/>
    <s v="2024/25"/>
    <m/>
    <x v="522"/>
    <n v="0"/>
    <n v="12953.16"/>
    <s v="HLPUSD2401.02"/>
    <d v="2024-11-26T00:00:00"/>
    <s v="000000021921885"/>
    <n v="12953.16"/>
    <s v="03-124783"/>
    <m/>
    <s v="21.0"/>
    <s v="00036.0"/>
    <s v="91001"/>
    <s v="85000"/>
    <n v="6210"/>
    <n v="9291101"/>
    <n v="2.925218491000655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442"/>
    <s v="2024/25"/>
    <m/>
    <x v="522"/>
    <n v="0"/>
    <n v="48574.35"/>
    <s v="HLPUSD2401.03"/>
    <d v="2024-11-26T00:00:00"/>
    <s v="000000021921885"/>
    <n v="48574.35"/>
    <s v="03-124783"/>
    <m/>
    <s v="21.0"/>
    <s v="00036.0"/>
    <s v="91001"/>
    <s v="85000"/>
    <n v="6210"/>
    <n v="9291101"/>
    <n v="0.10969569341252455"/>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442"/>
    <s v="2024/25"/>
    <m/>
    <x v="522"/>
    <n v="0"/>
    <n v="31513.34"/>
    <s v="HLPUSD2401.04"/>
    <d v="2024-11-26T00:00:00"/>
    <s v="000000021921885"/>
    <n v="31513.34"/>
    <s v="03-124783"/>
    <m/>
    <s v="21.0"/>
    <s v="00036.0"/>
    <s v="91001"/>
    <s v="85000"/>
    <n v="6210"/>
    <n v="9291101"/>
    <n v="7.1166730651972626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152"/>
    <s v="2024/25"/>
    <m/>
    <x v="522"/>
    <n v="0"/>
    <n v="31227.46"/>
    <s v="HLPUSD2401.06"/>
    <d v="2025-01-28T00:00:00"/>
    <s v="000000022007321"/>
    <n v="31227.46"/>
    <s v="03-124783"/>
    <m/>
    <s v="21.0"/>
    <s v="00036.0"/>
    <s v="91001"/>
    <s v="85000"/>
    <n v="6210"/>
    <n v="9291101"/>
    <n v="7.0521126442492268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152"/>
    <s v="2024/25"/>
    <m/>
    <x v="522"/>
    <n v="0"/>
    <n v="5397.15"/>
    <s v="HLPUSD2401.07"/>
    <d v="2025-01-28T00:00:00"/>
    <s v="000000022007321"/>
    <n v="5397.15"/>
    <s v="03-124783"/>
    <m/>
    <s v="21.0"/>
    <s v="00036.0"/>
    <s v="91001"/>
    <s v="85000"/>
    <n v="6210"/>
    <n v="9291101"/>
    <n v="1.2188410379169394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479"/>
    <s v="2024/25"/>
    <m/>
    <x v="522"/>
    <n v="0"/>
    <n v="94989.84"/>
    <s v="HLPUSD2401.05"/>
    <d v="2025-03-21T00:00:00"/>
    <s v="000000022097372"/>
    <n v="94989.84"/>
    <s v="03-124783"/>
    <m/>
    <s v="21.0"/>
    <s v="00036.0"/>
    <s v="91001"/>
    <s v="85000"/>
    <n v="6210"/>
    <n v="9291101"/>
    <n v="0.21451602267338135"/>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376"/>
    <s v="2024/25"/>
    <m/>
    <x v="522"/>
    <n v="0"/>
    <n v="5539.05"/>
    <s v="HLPUSD2401.08"/>
    <d v="2025-05-28T00:00:00"/>
    <s v="000000022208098"/>
    <n v="5539.05"/>
    <s v="03-124783"/>
    <m/>
    <s v="21.0"/>
    <s v="00036.0"/>
    <s v="91001"/>
    <s v="85000"/>
    <n v="6210"/>
    <n v="9291101"/>
    <n v="1.2508863846796595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376"/>
    <s v="2024/25"/>
    <m/>
    <x v="522"/>
    <n v="0"/>
    <n v="899.53"/>
    <s v="HLPUSD2401.09"/>
    <d v="2025-05-28T00:00:00"/>
    <s v="000000022208098"/>
    <n v="899.53"/>
    <s v="03-124783"/>
    <m/>
    <s v="21.0"/>
    <s v="00036.0"/>
    <s v="91001"/>
    <s v="85000"/>
    <n v="6210"/>
    <n v="9291101"/>
    <n v="2.0314130213861473E-3"/>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376"/>
    <s v="2024/25"/>
    <m/>
    <x v="522"/>
    <n v="0"/>
    <n v="899.52"/>
    <s v="HLPUSD2401.10"/>
    <d v="2025-05-28T00:00:00"/>
    <s v="000000022208098"/>
    <n v="899.52"/>
    <s v="03-124783"/>
    <m/>
    <s v="21.0"/>
    <s v="00036.0"/>
    <s v="91001"/>
    <s v="85000"/>
    <n v="6210"/>
    <n v="9291101"/>
    <n v="2.031390438336984E-3"/>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608"/>
    <s v="2025/26"/>
    <m/>
    <x v="522"/>
    <n v="0"/>
    <n v="11362.5"/>
    <s v="HLPUSD2401.13"/>
    <d v="2026-02-25T00:00:00"/>
    <s v="000000022616259"/>
    <n v="11362.5"/>
    <s v="03-124783"/>
    <m/>
    <s v="21.0"/>
    <s v="00036.0"/>
    <s v="91001"/>
    <s v="85000"/>
    <n v="6210"/>
    <n v="9291101"/>
    <n v="2.5659989611797385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104"/>
    <s v="2025/26"/>
    <m/>
    <x v="522"/>
    <n v="0"/>
    <n v="12973.15"/>
    <s v="HLPUSD2401.11"/>
    <d v="2026-07-01T00:00:00"/>
    <s v="000000022830806"/>
    <n v="12973.15"/>
    <s v="03-124783"/>
    <m/>
    <s v="21.0"/>
    <s v="00036.0"/>
    <s v="91001"/>
    <s v="85000"/>
    <n v="6210"/>
    <n v="9291101"/>
    <n v="2.9297328425283983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104"/>
    <s v="2025/26"/>
    <m/>
    <x v="522"/>
    <n v="0"/>
    <n v="24212.1"/>
    <s v="HLPUSD2401.12"/>
    <d v="2026-07-01T00:00:00"/>
    <s v="000000022830806"/>
    <n v="24212.1"/>
    <s v="03-124783"/>
    <m/>
    <s v="21.0"/>
    <s v="00036.0"/>
    <s v="91001"/>
    <s v="85000"/>
    <n v="6210"/>
    <n v="9291101"/>
    <n v="5.4678304464668814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104"/>
    <s v="2025/26"/>
    <m/>
    <x v="522"/>
    <n v="0"/>
    <n v="7575"/>
    <s v="HLPUSD2401.14"/>
    <d v="2026-07-01T00:00:00"/>
    <s v="000000022830806"/>
    <n v="7575"/>
    <s v="03-124783"/>
    <m/>
    <s v="21.0"/>
    <s v="00036.0"/>
    <s v="91001"/>
    <s v="85000"/>
    <n v="6210"/>
    <n v="9291101"/>
    <n v="1.7106659741198255E-2"/>
    <s v="Architect - Provide architectural &amp; engineering services for the phase B of the 21st Century classroom modernization project at Sparks ES.  Include allowances of $10,000.00 "/>
    <s v="Sparks ES-7-21st Century classroom"/>
  </r>
  <r>
    <s v="Sparks ES-21st Century classroom-Design"/>
    <n v="7"/>
    <s v="Design"/>
    <x v="24"/>
    <x v="0"/>
    <x v="66"/>
    <x v="41"/>
    <x v="194"/>
    <x v="485"/>
    <s v="2025/26"/>
    <s v="24-7174"/>
    <x v="522"/>
    <n v="124110.00000000006"/>
    <n v="124110.00000000006"/>
    <m/>
    <m/>
    <m/>
    <n v="0"/>
    <s v="03-124783"/>
    <m/>
    <s v="21.0"/>
    <s v="00036.0"/>
    <s v="91001"/>
    <s v="85000"/>
    <n v="6210"/>
    <n v="9291101"/>
    <n v="0"/>
    <s v="Architect - Provide architectural &amp; engineering services for the phase B of the 21st Century classroom modernization project at Sparks ES.  Include allowances of $10,000.00 "/>
    <s v="Sparks ES-7-21st Century classroom"/>
  </r>
  <r>
    <s v="District Office-Cost of Issuance-Issuance costs"/>
    <n v="0"/>
    <s v="Issuance costs"/>
    <x v="1"/>
    <x v="3"/>
    <x v="67"/>
    <x v="64"/>
    <x v="31"/>
    <x v="88"/>
    <s v="2017/18"/>
    <m/>
    <x v="38"/>
    <n v="0"/>
    <n v="647.67999999999995"/>
    <m/>
    <m/>
    <m/>
    <n v="647.67999999999995"/>
    <m/>
    <m/>
    <s v="21.0"/>
    <s v="00036.0"/>
    <s v="00000"/>
    <s v="91000"/>
    <n v="5800"/>
    <n v="9900000"/>
    <n v="1"/>
    <s v="Hotel reimb. during rating agency presentations in San Francisco (18-KT005).  Bond Issuance #1 ($70M)"/>
    <s v="District Office-0-Cost of Issuance"/>
  </r>
  <r>
    <s v="District Office-Cost of Issuance-Issuance costs"/>
    <n v="0"/>
    <s v="Issuance costs"/>
    <x v="1"/>
    <x v="3"/>
    <x v="67"/>
    <x v="65"/>
    <x v="252"/>
    <x v="609"/>
    <s v="2017/18"/>
    <m/>
    <x v="38"/>
    <n v="0"/>
    <n v="550"/>
    <m/>
    <m/>
    <m/>
    <n v="550"/>
    <m/>
    <m/>
    <s v="21.0"/>
    <s v="00036.0"/>
    <s v="00000"/>
    <s v="91000"/>
    <n v="5800"/>
    <n v="9900000"/>
    <n v="1"/>
    <s v="Reimb. Continuing Disclosure Report (DAC) (18-KT005). Bond Issuance #1 ($70M)"/>
    <s v="District Office-0-Cost of Issuance"/>
  </r>
  <r>
    <s v="District Office-Cost of Issuance-Issuance costs"/>
    <n v="0"/>
    <s v="Issuance costs"/>
    <x v="1"/>
    <x v="3"/>
    <x v="67"/>
    <x v="66"/>
    <x v="32"/>
    <x v="89"/>
    <s v="2023/24"/>
    <m/>
    <x v="38"/>
    <n v="0"/>
    <n v="652"/>
    <m/>
    <m/>
    <m/>
    <n v="652"/>
    <m/>
    <m/>
    <s v="21.0"/>
    <s v="00036.0"/>
    <s v="00000"/>
    <s v="91000"/>
    <n v="5800"/>
    <n v="9851100"/>
    <n v="1"/>
    <s v="Reimb. Rating meeting (JVA 24*762).  Bond issuance #2 ($78M)"/>
    <s v="District Office-0-Cost of Issuance"/>
  </r>
  <r>
    <s v="District Office-Cost of Issuance-Issuance costs"/>
    <n v="0"/>
    <s v="Issuance costs"/>
    <x v="1"/>
    <x v="3"/>
    <x v="68"/>
    <x v="38"/>
    <x v="151"/>
    <x v="399"/>
    <s v="2017/18"/>
    <m/>
    <x v="38"/>
    <n v="0"/>
    <n v="35000"/>
    <m/>
    <m/>
    <m/>
    <n v="35000"/>
    <m/>
    <m/>
    <s v="21.0"/>
    <s v="00036.0"/>
    <s v="00000"/>
    <s v="91000"/>
    <n v="5800"/>
    <n v="9900000"/>
    <n v="1"/>
    <s v="Rating Agency Fee (18-KT005). Bond Issuance #1 ($70M)"/>
    <s v="District Office-0-Cost of Issuance"/>
  </r>
  <r>
    <s v="Grandview-21st Century classroom-Advertisement"/>
    <n v="2"/>
    <s v="Advertisement"/>
    <x v="6"/>
    <x v="0"/>
    <x v="69"/>
    <x v="67"/>
    <x v="253"/>
    <x v="610"/>
    <s v="2022/23"/>
    <s v="23-844"/>
    <x v="523"/>
    <n v="0"/>
    <n v="324.48"/>
    <s v="0011549236"/>
    <d v="2022-08-17T00:00:00"/>
    <s v="000000020586484"/>
    <n v="324.48"/>
    <s v="03-121294"/>
    <m/>
    <s v="21.0"/>
    <s v="00036.0"/>
    <s v="91001"/>
    <s v="85000"/>
    <n v="5830"/>
    <n v="9121101"/>
    <n v="0.33333333333333331"/>
    <s v="Advertising for Bid 2022-23.01 HLPUSD Bid Bundle #3: 21st Century Classroom Improvements for Grandview, Newton, &amp; Sparks MS. Publication dates: 07/20/22 &amp; 07/27/22"/>
    <s v="Grandview-2-21st Century classroom"/>
  </r>
  <r>
    <s v="Newton-21st Century classroom-Advertisement"/>
    <n v="1"/>
    <s v="Advertisement"/>
    <x v="8"/>
    <x v="0"/>
    <x v="69"/>
    <x v="67"/>
    <x v="253"/>
    <x v="610"/>
    <s v="2022/23"/>
    <s v="23-844"/>
    <x v="523"/>
    <n v="0"/>
    <n v="324.48"/>
    <n v="11549236"/>
    <d v="2022-08-17T00:00:00"/>
    <s v="000000020586484"/>
    <n v="324.48"/>
    <s v="03-121295"/>
    <m/>
    <s v="21.0"/>
    <s v="00036.0"/>
    <s v="91001"/>
    <s v="85000"/>
    <n v="5830"/>
    <n v="9241101"/>
    <n v="0.33333333333333331"/>
    <s v="Advertising for Bid 2022-23.01 HLPUSD Bid Bundle #3: 21st Century Classroom Improvements for Grandview, Newton, &amp; Sparks MS. Publication dates: 07/20/22 &amp; 07/27/22"/>
    <s v="Newton-1-21st Century classroom"/>
  </r>
  <r>
    <s v="Sparks MS-21st Century classroom-Advertisement"/>
    <n v="2"/>
    <s v="Advertisement"/>
    <x v="9"/>
    <x v="0"/>
    <x v="69"/>
    <x v="67"/>
    <x v="253"/>
    <x v="610"/>
    <s v="2022/23"/>
    <s v="23-844"/>
    <x v="523"/>
    <n v="0"/>
    <n v="324.48"/>
    <n v="11549236"/>
    <d v="2022-08-17T00:00:00"/>
    <s v="000000020586484"/>
    <n v="324.48"/>
    <s v="03-121296"/>
    <m/>
    <s v="21.0"/>
    <s v="00036.0"/>
    <s v="91001"/>
    <s v="85000"/>
    <n v="5830"/>
    <n v="9301101"/>
    <n v="0.33333333333333331"/>
    <s v="Advertising for Bid 2022-23.01 HLPUSD Bid Bundle #3: 21st Century Classroom Improvements for Grandview, Newton, &amp; Sparks MS. Publication dates: 07/20/22 &amp; 07/27/22"/>
    <s v="Sparks MS-2-21st Century classroom"/>
  </r>
  <r>
    <s v="District Office-21st Century classroom-Advertisement"/>
    <n v="0"/>
    <s v="Advertisement"/>
    <x v="1"/>
    <x v="0"/>
    <x v="69"/>
    <x v="67"/>
    <x v="254"/>
    <x v="611"/>
    <s v="2020/21"/>
    <s v="21-1254"/>
    <x v="524"/>
    <n v="0"/>
    <n v="632"/>
    <n v="11403899"/>
    <d v="2020-10-22T00:00:00"/>
    <s v="000000020136840"/>
    <n v="632"/>
    <m/>
    <m/>
    <s v="21.0"/>
    <s v="00036.0"/>
    <s v="91001"/>
    <s v="85000"/>
    <n v="5830"/>
    <n v="9851100"/>
    <n v="1"/>
    <s v="Advertising seeking prequalification for contractors interested in bidding upcoming District's 21st Century modernization projects. Publication dates: 08/13/20 &amp; 08/18/20"/>
    <s v="District Office-0-21st Century classroom"/>
  </r>
  <r>
    <s v="Cedarlane-21st Century classroom-Advertisement"/>
    <n v="1"/>
    <s v="Advertisement"/>
    <x v="4"/>
    <x v="0"/>
    <x v="69"/>
    <x v="67"/>
    <x v="4"/>
    <x v="612"/>
    <s v="2020/21"/>
    <s v="21-2253"/>
    <x v="525"/>
    <n v="0"/>
    <n v="301.67"/>
    <n v="11412572"/>
    <d v="2020-10-19T00:00:00"/>
    <s v="000000020135642"/>
    <n v="301.67"/>
    <s v="03-120780"/>
    <m/>
    <s v="21.0"/>
    <s v="00036.0"/>
    <s v="91001"/>
    <s v="85000"/>
    <n v="5830"/>
    <n v="9051101"/>
    <n v="0.33333701657458564"/>
    <s v="Advertising for Bid 2020-21.01 HLPUSD Bid Bundle #2: 21st Century Classroom Improvements for Cedarlane, Mesa Robles, &amp; Cedarlane Interim Housing. Publication dates: 09/22/20 &amp; 09/28/20"/>
    <s v="Cedarlane-1-21st Century classroom"/>
  </r>
  <r>
    <s v="Cedarlane-Interim Housing-Advertisement"/>
    <n v="1"/>
    <s v="Advertisement"/>
    <x v="4"/>
    <x v="1"/>
    <x v="69"/>
    <x v="67"/>
    <x v="4"/>
    <x v="612"/>
    <s v="2020/21"/>
    <s v="21-2253"/>
    <x v="525"/>
    <n v="0"/>
    <n v="301.66000000000003"/>
    <n v="11412572"/>
    <d v="2020-10-19T00:00:00"/>
    <s v="000000020135642"/>
    <n v="301.66000000000003"/>
    <s v="03-120587"/>
    <m/>
    <s v="21.0"/>
    <s v="00036.0"/>
    <s v="91001"/>
    <s v="85000"/>
    <n v="5830"/>
    <n v="9051102"/>
    <n v="0.33332596685082877"/>
    <s v="Advertising for Bid 2020-21.01 HLPUSD Bid Bundle #2: 21st Century Classroom Improvements for Cedarlane, Mesa Robles, &amp; Cedarlane Interim Housing. Publication dates: 09/22/20 &amp; 09/28/20"/>
    <s v="Cedarlane-1-Interim Housing"/>
  </r>
  <r>
    <s v="Mesa Robles-21st Century classroom-Advertisement"/>
    <n v="1"/>
    <s v="Advertisement"/>
    <x v="5"/>
    <x v="0"/>
    <x v="69"/>
    <x v="67"/>
    <x v="4"/>
    <x v="612"/>
    <s v="2020/21"/>
    <s v="21-2253"/>
    <x v="525"/>
    <n v="0"/>
    <n v="301.67"/>
    <n v="11412572"/>
    <d v="2020-10-19T00:00:00"/>
    <s v="000000020135642"/>
    <n v="301.67"/>
    <s v="03-120779"/>
    <m/>
    <s v="21.0"/>
    <s v="00036.0"/>
    <s v="91001"/>
    <s v="85000"/>
    <n v="5830"/>
    <n v="9221101"/>
    <n v="0.33333701657458564"/>
    <s v="Advertising for Bid 2020-21.01 HLPUSD Bid Bundle #2: 21st Century Classroom Improvements for Cedarlane, Mesa Robles, &amp; Cedarlane Interim Housing. Publication dates: 09/22/20 &amp; 09/28/20"/>
    <s v="Mesa Robles-1-21st Century classroom"/>
  </r>
  <r>
    <s v="Newton-Interim Housing-Advertisement"/>
    <n v="1"/>
    <s v="Advertisement"/>
    <x v="8"/>
    <x v="1"/>
    <x v="69"/>
    <x v="67"/>
    <x v="255"/>
    <x v="613"/>
    <s v="2021/22"/>
    <s v="22-450"/>
    <x v="526"/>
    <n v="0"/>
    <n v="1088"/>
    <n v="11469359"/>
    <d v="2021-07-30T00:00:00"/>
    <s v="000000020221431"/>
    <n v="1088"/>
    <s v="03-120447"/>
    <m/>
    <s v="21.0"/>
    <s v="00036.0"/>
    <s v="91001"/>
    <s v="85000"/>
    <n v="5830"/>
    <n v="9241102"/>
    <n v="1"/>
    <s v="Advertising for Bid 2020-21.30 Newton Middle School Interim Housing. Publication dates: 06/15/21 &amp; 06/21/21."/>
    <s v="Newton-1-Interim Housing"/>
  </r>
  <r>
    <s v="District Office-21st Century classroom-Advertisement"/>
    <n v="0"/>
    <s v="Advertisement"/>
    <x v="1"/>
    <x v="0"/>
    <x v="69"/>
    <x v="67"/>
    <x v="256"/>
    <x v="614"/>
    <s v="2021/22"/>
    <s v="22-5575"/>
    <x v="527"/>
    <n v="0"/>
    <n v="611.25"/>
    <s v="0011522489"/>
    <d v="2022-04-25T00:00:00"/>
    <s v="000000020476690"/>
    <n v="611.25"/>
    <m/>
    <m/>
    <s v="21.0"/>
    <s v="00036.0"/>
    <s v="91001"/>
    <s v="85000"/>
    <n v="5830"/>
    <n v="9851100"/>
    <n v="1"/>
    <s v="Advertising seeking prequalification for contractors interested in bidding upcoming 21st Century modernization projects. Publication dates: 03/09/22 &amp; 03/16/22"/>
    <s v="District Office-0-21st Century classroom"/>
  </r>
  <r>
    <s v="Los Altos HS-21st Century classroom-Advertisement"/>
    <n v="5"/>
    <s v="Advertisement"/>
    <x v="11"/>
    <x v="0"/>
    <x v="69"/>
    <x v="67"/>
    <x v="257"/>
    <x v="615"/>
    <s v="2023/24"/>
    <s v="24-4603"/>
    <x v="528"/>
    <n v="0"/>
    <n v="292.31"/>
    <s v="0011638170"/>
    <d v="2024-02-06T00:00:00"/>
    <s v="000000021446604"/>
    <n v="292.31"/>
    <m/>
    <m/>
    <s v="21.0"/>
    <s v="00036.0"/>
    <s v="91001"/>
    <s v="85000"/>
    <n v="5830"/>
    <n v="9411101"/>
    <n v="0.33333333333333337"/>
    <s v="Advertising for Bid 2023-24.08 High School Refresh #2 for Stimson, Los Altos HS, &amp; Wilson HS.  Publication dates: 12/15/23 &amp; 12/22/23"/>
    <s v="Los Altos HS-5-21st Century classroom"/>
  </r>
  <r>
    <s v="Stimson-21st Century classroom-Advertisement"/>
    <n v="4"/>
    <s v="Advertisement"/>
    <x v="31"/>
    <x v="0"/>
    <x v="69"/>
    <x v="67"/>
    <x v="257"/>
    <x v="615"/>
    <s v="2023/24"/>
    <s v="24-4603"/>
    <x v="528"/>
    <n v="0"/>
    <n v="292.31"/>
    <s v="0011638170"/>
    <d v="2024-02-06T00:00:00"/>
    <s v="000000021446604"/>
    <n v="292.31"/>
    <m/>
    <m/>
    <s v="21.0"/>
    <s v="00036.0"/>
    <s v="91001"/>
    <s v="85000"/>
    <n v="5830"/>
    <n v="8021101"/>
    <n v="0.33333333333333337"/>
    <s v="Advertising for Bid 2023-24.08 High School Refresh #2 for Stimson, Los Altos HS, &amp; Wilson HS.  Publication dates: 12/15/23 &amp; 12/22/23"/>
    <s v="Stimson-4-21st Century classroom"/>
  </r>
  <r>
    <s v="Wilson HS-21st Century classroom-Advertisement"/>
    <n v="5"/>
    <s v="Advertisement"/>
    <x v="19"/>
    <x v="0"/>
    <x v="69"/>
    <x v="67"/>
    <x v="257"/>
    <x v="615"/>
    <s v="2023/24"/>
    <s v="24-4603"/>
    <x v="528"/>
    <n v="0"/>
    <n v="292.31"/>
    <s v="0011638170"/>
    <d v="2024-02-06T00:00:00"/>
    <s v="000000021446604"/>
    <n v="292.31"/>
    <m/>
    <m/>
    <s v="21.0"/>
    <s v="00036.0"/>
    <s v="91001"/>
    <s v="85000"/>
    <n v="5830"/>
    <n v="9421101"/>
    <n v="0.33333333333333337"/>
    <s v="Advertising for Bid 2023-24.08 High School Refresh #2 for Stimson, Los Altos HS, &amp; Wilson HS.  Publication dates: 12/15/23 &amp; 12/22/23"/>
    <s v="Wilson HS-5-21st Century classroom"/>
  </r>
  <r>
    <s v="La Puente HS-21st Century classroom-Advertisement"/>
    <n v="5"/>
    <s v="Advertisement"/>
    <x v="10"/>
    <x v="0"/>
    <x v="69"/>
    <x v="67"/>
    <x v="258"/>
    <x v="616"/>
    <s v="2023/24"/>
    <s v="24-5368"/>
    <x v="529"/>
    <n v="0"/>
    <n v="417.06"/>
    <s v="939F2A2B-0023"/>
    <d v="2024-02-27T00:00:00"/>
    <s v="000000021479223"/>
    <n v="417.06"/>
    <m/>
    <m/>
    <s v="21.0"/>
    <s v="00036.0"/>
    <s v="91001"/>
    <s v="85000"/>
    <n v="5830"/>
    <n v="9401101"/>
    <n v="0.5"/>
    <s v="Advertising for Bid 2023-24.05 High School Refresh for La Puente HS &amp; Workman HS. Publication dates: 11/01/23 &amp; 11/06/23."/>
    <s v="La Puente HS-5-21st Century classroom"/>
  </r>
  <r>
    <s v="Workman HS-21st Century classroom-Advertisement"/>
    <n v="5"/>
    <s v="Advertisement"/>
    <x v="12"/>
    <x v="0"/>
    <x v="69"/>
    <x v="67"/>
    <x v="258"/>
    <x v="616"/>
    <s v="2023/24"/>
    <s v="24-5368"/>
    <x v="529"/>
    <n v="0"/>
    <n v="417.06"/>
    <s v="939F2A2B-0023"/>
    <d v="2024-02-27T00:00:00"/>
    <s v="000000021479223"/>
    <n v="417.06"/>
    <m/>
    <m/>
    <s v="21.0"/>
    <s v="00036.0"/>
    <s v="91001"/>
    <s v="85000"/>
    <n v="5830"/>
    <n v="9431101"/>
    <n v="0.5"/>
    <s v="Advertising for Bid 2023-24.05 High School Refresh for La Puente HS &amp; Workman HS. Publication dates: 11/01/23 &amp; 11/06/23."/>
    <s v="Workman HS-5-21st Century classroom"/>
  </r>
  <r>
    <s v="Baldwin-21st Century classroom-Advertisement"/>
    <n v="3"/>
    <s v="Advertisement"/>
    <x v="14"/>
    <x v="0"/>
    <x v="69"/>
    <x v="67"/>
    <x v="259"/>
    <x v="617"/>
    <s v="2024/25"/>
    <s v="25-1578"/>
    <x v="530"/>
    <n v="0"/>
    <n v="223.46"/>
    <s v="939F2A2B-0034"/>
    <d v="2024-10-10T00:00:00"/>
    <s v="000000021844022"/>
    <n v="223.46"/>
    <s v="03-123988"/>
    <m/>
    <s v="21.0"/>
    <s v="00036.0"/>
    <s v="91001"/>
    <s v="85000"/>
    <n v="5830"/>
    <n v="9021101"/>
    <n v="0.2499944062828631"/>
    <s v="Advertising for Bid 2024-25.01 Measure BB Bid Bundle #6 for Baldwin, California, Grazide, &amp; Los Molinos.  Publication dates: 08/14/24 &amp; 08/20/24"/>
    <s v="Baldwin-3-21st Century classroom"/>
  </r>
  <r>
    <s v="California-21st Century classroom-Advertisement"/>
    <n v="3"/>
    <s v="Advertisement"/>
    <x v="15"/>
    <x v="0"/>
    <x v="69"/>
    <x v="67"/>
    <x v="259"/>
    <x v="617"/>
    <s v="2024/25"/>
    <s v="25-1578"/>
    <x v="530"/>
    <n v="0"/>
    <n v="223.46"/>
    <s v="939F2A2B-0034"/>
    <d v="2024-10-10T00:00:00"/>
    <s v="000000021844022"/>
    <n v="223.46"/>
    <s v="03-123989"/>
    <m/>
    <s v="21.0"/>
    <s v="00036.0"/>
    <s v="91001"/>
    <s v="85000"/>
    <n v="5830"/>
    <n v="9041101"/>
    <n v="0.2499944062828631"/>
    <s v="Advertising for Bid 2024-25.01 Measure BB Bid Bundle #6 for Baldwin, California, Grazide, &amp; Los Molinos.  Publication dates: 08/14/24 &amp; 08/20/24"/>
    <s v="California-3-21st Century classroom"/>
  </r>
  <r>
    <s v="Grazide-21st Century classroom-Advertisement"/>
    <n v="3"/>
    <s v="Advertisement"/>
    <x v="16"/>
    <x v="0"/>
    <x v="69"/>
    <x v="67"/>
    <x v="259"/>
    <x v="617"/>
    <s v="2024/25"/>
    <s v="25-1578"/>
    <x v="530"/>
    <n v="0"/>
    <n v="223.47"/>
    <s v="939F2A2B-0034"/>
    <d v="2024-10-10T00:00:00"/>
    <s v="000000021844022"/>
    <n v="223.47"/>
    <s v="03-124133"/>
    <m/>
    <s v="21.0"/>
    <s v="00036.0"/>
    <s v="91001"/>
    <s v="85000"/>
    <n v="5830"/>
    <n v="9131101"/>
    <n v="0.25000559371713693"/>
    <s v="Advertising for Bid 2024-25.01 Measure BB Bid Bundle #6 for Baldwin, California, Grazide, &amp; Los Molinos.  Publication dates: 08/14/24 &amp; 08/20/24"/>
    <s v="Grazide-3-21st Century classroom"/>
  </r>
  <r>
    <s v="Los Molinos-21st Century classroom-Advertisement"/>
    <n v="4"/>
    <s v="Advertisement"/>
    <x v="7"/>
    <x v="0"/>
    <x v="69"/>
    <x v="67"/>
    <x v="259"/>
    <x v="617"/>
    <s v="2024/25"/>
    <s v="25-1578"/>
    <x v="530"/>
    <n v="0"/>
    <n v="223.47"/>
    <s v="939F2A2B-0034"/>
    <d v="2024-10-10T00:00:00"/>
    <s v="000000021844022"/>
    <n v="223.47"/>
    <s v="03-124134"/>
    <m/>
    <s v="21.0"/>
    <s v="00036.0"/>
    <s v="91001"/>
    <s v="85000"/>
    <n v="5830"/>
    <n v="9201101"/>
    <n v="0.25000559371713693"/>
    <s v="Advertising for Bid 2024-25.01 Measure BB Bid Bundle #6 for Baldwin, California, Grazide, &amp; Los Molinos.  Publication dates: 08/14/24 &amp; 08/20/24"/>
    <s v="Los Molinos-4-21st Century classroom"/>
  </r>
  <r>
    <s v="Fairgrove-21st Century classroom-Advertisement"/>
    <n v="4"/>
    <s v="Advertisement"/>
    <x v="20"/>
    <x v="0"/>
    <x v="69"/>
    <x v="67"/>
    <x v="260"/>
    <x v="618"/>
    <s v="2024/25"/>
    <m/>
    <x v="531"/>
    <n v="0"/>
    <n v="1607.3"/>
    <s v="939F2A2B-0048"/>
    <d v="2025-03-05T00:00:00"/>
    <s v="000000022065573"/>
    <n v="1607.3"/>
    <s v="03-124582"/>
    <m/>
    <s v="21.0"/>
    <s v="00036.0"/>
    <s v="91001"/>
    <s v="85000"/>
    <n v="5830"/>
    <n v="9091101"/>
    <n v="1"/>
    <s v="Advertising for Bid 2024-25.14 Bid Bundle 7B Fairgrove.  Publication dates: 02/18/25 &amp; 02/25/25"/>
    <s v="Fairgrove-4-21st Century classroom"/>
  </r>
  <r>
    <s v="Fairgrove-21st Century classroom-Advertisement"/>
    <n v="4"/>
    <s v="Advertisement"/>
    <x v="20"/>
    <x v="0"/>
    <x v="69"/>
    <x v="67"/>
    <x v="260"/>
    <x v="619"/>
    <s v="2024/25"/>
    <s v="25-5529"/>
    <x v="531"/>
    <n v="0"/>
    <n v="-1607.3"/>
    <s v="939F2A2B-0048"/>
    <d v="2025-03-05T00:00:00"/>
    <s v="000000022065573"/>
    <n v="-1607.3"/>
    <s v="03-124582"/>
    <m/>
    <s v="21.0"/>
    <s v="00036.0"/>
    <s v="91001"/>
    <s v="85000"/>
    <n v="5830"/>
    <n v="9091101"/>
    <n v="-1"/>
    <s v="Advertising for Bid 2024-25.14 Bid Bundle 7B Fairgrove.  Publication dates: 02/18/25 &amp; 02/25/25.  Vendor returned our check to us due to duplicate payment."/>
    <s v="Fairgrove-4-21st Century classroom"/>
  </r>
  <r>
    <s v="Kwis-21st Century classroom-Advertisement"/>
    <n v="7"/>
    <s v="Advertisement"/>
    <x v="17"/>
    <x v="0"/>
    <x v="69"/>
    <x v="67"/>
    <x v="260"/>
    <x v="618"/>
    <s v="2024/25"/>
    <m/>
    <x v="532"/>
    <n v="0"/>
    <n v="645.16"/>
    <s v="939F2A2B-0046"/>
    <d v="2025-03-05T00:00:00"/>
    <s v="000000022065573"/>
    <n v="645.16"/>
    <s v="03-124564"/>
    <m/>
    <s v="21.0"/>
    <s v="00036.0"/>
    <s v="91001"/>
    <s v="85000"/>
    <n v="5830"/>
    <n v="9161101"/>
    <n v="0.33333333333333331"/>
    <s v="Advertising for Bid 2024-25.13 Measure BB Bond. Bid Bundle #7 for Kwis, Lassalette, &amp; Sierra Vista.  Publication dates: 02/11/25 &amp; 02/18/25"/>
    <s v="Kwis-7-21st Century classroom"/>
  </r>
  <r>
    <s v="Kwis-21st Century classroom-Advertisement"/>
    <n v="7"/>
    <s v="Advertisement"/>
    <x v="17"/>
    <x v="0"/>
    <x v="69"/>
    <x v="67"/>
    <x v="260"/>
    <x v="619"/>
    <s v="2024/25"/>
    <s v="25-5531"/>
    <x v="532"/>
    <n v="0"/>
    <n v="-645.16"/>
    <s v="939F2A2B-0046"/>
    <d v="2025-03-05T00:00:00"/>
    <s v="000000022065573"/>
    <n v="-645.16"/>
    <s v="03-124564"/>
    <m/>
    <s v="21.0"/>
    <s v="00036.0"/>
    <s v="91001"/>
    <s v="85000"/>
    <n v="5830"/>
    <n v="9161101"/>
    <n v="-0.33333333333333331"/>
    <s v="Advertising for Bid 2024-25.13 Measure BB Bond. Bid Bundle #7 for Kwis, Lassalette, &amp; Sierra Vista.  Publication dates: 02/11/25 &amp; 02/18/25. Vendor returned our check to us due to duplicate payment."/>
    <s v="Kwis-7-21st Century classroom"/>
  </r>
  <r>
    <s v="Lassalette-21st Century classroom-Advertisement"/>
    <n v="6"/>
    <s v="Advertisement"/>
    <x v="18"/>
    <x v="0"/>
    <x v="69"/>
    <x v="67"/>
    <x v="260"/>
    <x v="618"/>
    <s v="2024/25"/>
    <m/>
    <x v="532"/>
    <n v="0"/>
    <n v="645.16"/>
    <s v="939F2A2B-0046"/>
    <d v="2025-03-05T00:00:00"/>
    <s v="000000022065573"/>
    <n v="645.16"/>
    <s v="03-124576"/>
    <m/>
    <s v="21.0"/>
    <s v="00036.0"/>
    <s v="91001"/>
    <s v="85000"/>
    <n v="5830"/>
    <n v="9171101"/>
    <n v="0.33333333333333331"/>
    <s v="Advertising for Bid 2024-25.13 Measure BB Bond. Bid Bundle #7 for Kwis, Lassalette, &amp; Sierra Vista.  Publication dates: 02/11/25 &amp; 02/18/25"/>
    <s v="Lassalette-6-21st Century classroom"/>
  </r>
  <r>
    <s v="Lassalette-21st Century classroom-Advertisement"/>
    <n v="6"/>
    <s v="Advertisement"/>
    <x v="18"/>
    <x v="0"/>
    <x v="69"/>
    <x v="67"/>
    <x v="260"/>
    <x v="619"/>
    <s v="2024/25"/>
    <s v="25-5531"/>
    <x v="532"/>
    <n v="0"/>
    <n v="-645.16"/>
    <s v="939F2A2B-0046"/>
    <d v="2025-03-05T00:00:00"/>
    <s v="000000022065573"/>
    <n v="-645.16"/>
    <s v="03-124576"/>
    <m/>
    <s v="21.0"/>
    <s v="00036.0"/>
    <s v="91001"/>
    <s v="85000"/>
    <n v="5830"/>
    <n v="9171101"/>
    <n v="-0.33333333333333331"/>
    <s v="Advertising for Bid 2024-25.13 Measure BB Bond. Bid Bundle #7 for Kwis, Lassalette, &amp; Sierra Vista.  Publication dates: 02/11/25 &amp; 02/18/25. Vendor returned our check to us due to duplicate payment."/>
    <s v="Lassalette-6-21st Century classroom"/>
  </r>
  <r>
    <s v="Sierra Vista-21st Century classroom-Advertisement"/>
    <n v="8"/>
    <s v="Advertisement"/>
    <x v="13"/>
    <x v="0"/>
    <x v="69"/>
    <x v="67"/>
    <x v="260"/>
    <x v="618"/>
    <s v="2024/25"/>
    <m/>
    <x v="532"/>
    <n v="0"/>
    <n v="645.16"/>
    <s v="939F2A2B-0046"/>
    <d v="2025-03-05T00:00:00"/>
    <s v="000000022065573"/>
    <n v="645.16"/>
    <s v="03-124623"/>
    <m/>
    <s v="21.0"/>
    <s v="00036.0"/>
    <s v="91001"/>
    <s v="85000"/>
    <n v="5830"/>
    <n v="9281101"/>
    <n v="0.33333333333333331"/>
    <s v="Advertising for Bid 2024-25.13 Measure BB Bond. Bid Bundle #7 for Kwis, Lassalette, &amp; Sierra Vista.  Publication dates: 02/11/25 &amp; 02/18/25"/>
    <s v="Sierra Vista-8-21st Century classroom"/>
  </r>
  <r>
    <s v="Sierra Vista-21st Century classroom-Advertisement"/>
    <n v="8"/>
    <s v="Advertisement"/>
    <x v="13"/>
    <x v="0"/>
    <x v="69"/>
    <x v="67"/>
    <x v="260"/>
    <x v="619"/>
    <s v="2024/25"/>
    <s v="25-5531"/>
    <x v="532"/>
    <n v="0"/>
    <n v="-645.16"/>
    <s v="939F2A2B-0046"/>
    <d v="2025-03-05T00:00:00"/>
    <s v="000000022065573"/>
    <n v="-645.16"/>
    <s v="03-124623"/>
    <m/>
    <s v="21.0"/>
    <s v="00036.0"/>
    <s v="91001"/>
    <s v="85000"/>
    <n v="5830"/>
    <n v="9281101"/>
    <n v="-0.33333333333333331"/>
    <s v="Advertising for Bid 2024-25.13 Measure BB Bond. Bid Bundle #7 for Kwis, Lassalette, &amp; Sierra Vista.  Publication dates: 02/11/25 &amp; 02/18/25. Vendor returned our check to us due to duplicate payment."/>
    <s v="Sierra Vista-8-21st Century classroom"/>
  </r>
  <r>
    <s v="Palm-21st Century classroom-Advertisement"/>
    <n v="6"/>
    <s v="Advertisement"/>
    <x v="21"/>
    <x v="0"/>
    <x v="69"/>
    <x v="67"/>
    <x v="261"/>
    <x v="154"/>
    <s v="2024/25"/>
    <m/>
    <x v="259"/>
    <n v="0"/>
    <n v="309.07"/>
    <s v="939F2A2B-0051"/>
    <d v="2025-07-17T00:00:00"/>
    <s v="000000022296548"/>
    <n v="309.07"/>
    <s v="03-124706"/>
    <m/>
    <s v="21.0"/>
    <s v="00036.0"/>
    <s v="91001"/>
    <s v="85000"/>
    <n v="5830"/>
    <n v="9261101"/>
    <n v="0.24999393356035299"/>
    <s v="Advertising for Bid 2024-25.21 Measure BB Bond. Bid Bundle #8 for Palm, Sparks ES, Valinda, &amp; Wing Lane.  Publication dates: 04/22/25 &amp; 04/29/25."/>
    <s v="Palm-6-21st Century classroom"/>
  </r>
  <r>
    <s v="Sparks ES-21st Century classroom-Advertisement"/>
    <n v="7"/>
    <s v="Advertisement"/>
    <x v="24"/>
    <x v="0"/>
    <x v="69"/>
    <x v="67"/>
    <x v="261"/>
    <x v="154"/>
    <s v="2024/25"/>
    <m/>
    <x v="259"/>
    <n v="0"/>
    <n v="309.08"/>
    <s v="939F2A2B-0051"/>
    <d v="2025-07-17T00:00:00"/>
    <s v="000000022296548"/>
    <n v="309.08"/>
    <s v="03-124783"/>
    <m/>
    <s v="21.0"/>
    <s v="00036.0"/>
    <s v="91001"/>
    <s v="85000"/>
    <n v="5830"/>
    <n v="9291101"/>
    <n v="0.25000202214654899"/>
    <s v="Advertising for Bid 2024-25.21 Measure BB Bond. Bid Bundle #8 for Palm, Sparks ES, Valinda, &amp; Wing Lane.  Publication dates: 04/22/25 &amp; 04/29/25."/>
    <s v="Sparks ES-7-21st Century classroom"/>
  </r>
  <r>
    <s v="Valinda-21st Century classroom-Advertisement"/>
    <n v="6"/>
    <s v="Advertisement"/>
    <x v="23"/>
    <x v="0"/>
    <x v="69"/>
    <x v="67"/>
    <x v="261"/>
    <x v="154"/>
    <s v="2024/25"/>
    <m/>
    <x v="259"/>
    <n v="0"/>
    <n v="309.08"/>
    <s v="939F2A2B-0051"/>
    <d v="2025-07-17T00:00:00"/>
    <s v="000000022296548"/>
    <n v="309.08"/>
    <s v="03-124707"/>
    <m/>
    <s v="21.0"/>
    <s v="00036.0"/>
    <s v="91001"/>
    <s v="85000"/>
    <n v="5830"/>
    <n v="9341101"/>
    <n v="0.25000202214654899"/>
    <s v="Advertising for Bid 2024-25.21 Measure BB Bond. Bid Bundle #8 for Palm, Sparks ES, Valinda, &amp; Wing Lane.  Publication dates: 04/22/25 &amp; 04/29/25."/>
    <s v="Valinda-6-21st Century classroom"/>
  </r>
  <r>
    <s v="Wing Lane-21st Century classroom-Advertisement"/>
    <n v="9"/>
    <s v="Advertisement"/>
    <x v="22"/>
    <x v="0"/>
    <x v="69"/>
    <x v="67"/>
    <x v="261"/>
    <x v="154"/>
    <s v="2024/25"/>
    <m/>
    <x v="259"/>
    <n v="0"/>
    <n v="309.08"/>
    <s v="939F2A2B-0051"/>
    <d v="2025-07-17T00:00:00"/>
    <s v="000000022296548"/>
    <n v="309.08"/>
    <s v="03-124792"/>
    <m/>
    <s v="21.0"/>
    <s v="00036.0"/>
    <s v="91001"/>
    <s v="85000"/>
    <n v="5830"/>
    <n v="9371101"/>
    <n v="0.25000202214654899"/>
    <s v="Advertising for Bid 2024-25.21 Measure BB Bond. Bid Bundle #8 for Palm, Sparks ES, Valinda, &amp; Wing Lane.  Publication dates: 04/22/25 &amp; 04/29/25."/>
    <s v="Wing Lane-9-21st Century classroom"/>
  </r>
  <r>
    <s v="District Office-21st Century classroom-Advertisement"/>
    <n v="0"/>
    <s v="Advertisement"/>
    <x v="1"/>
    <x v="0"/>
    <x v="69"/>
    <x v="67"/>
    <x v="262"/>
    <x v="169"/>
    <s v="2025/26"/>
    <s v="26-4050"/>
    <x v="533"/>
    <n v="0"/>
    <n v="379"/>
    <s v="939F2A2B-0059"/>
    <d v="2025-12-22T00:00:00"/>
    <s v="000000022527101"/>
    <n v="379"/>
    <m/>
    <m/>
    <s v="21.0"/>
    <s v="00036.0"/>
    <s v="91001"/>
    <s v="85000"/>
    <n v="5800"/>
    <n v="9851100"/>
    <n v="1"/>
    <s v="Advertising for 2025-26 Measure BB Bond Prequalification."/>
    <s v="District Office-0-21st Century classroom"/>
  </r>
  <r>
    <s v="Orange Grove-21st Century classroom-Advertisement"/>
    <n v="3"/>
    <s v="Advertisement"/>
    <x v="26"/>
    <x v="0"/>
    <x v="69"/>
    <x v="67"/>
    <x v="84"/>
    <x v="620"/>
    <s v="2025/26"/>
    <s v="26-6097"/>
    <x v="534"/>
    <n v="0"/>
    <n v="494.2"/>
    <s v="939F2A2B-0065"/>
    <d v="2026-05-18T00:00:00"/>
    <s v="000000022753427"/>
    <n v="494.2"/>
    <m/>
    <m/>
    <s v="21.0"/>
    <s v="00036.0"/>
    <s v="91001"/>
    <s v="85000"/>
    <n v="5830"/>
    <n v="9251101"/>
    <n v="0.5"/>
    <s v="Advertising for 2025-26.11 BB Bond Valley Alt &amp; Orange Grove"/>
    <s v="Orange Grove-3-21st Century classroom"/>
  </r>
  <r>
    <s v="Valley-21st Century classroom-Advertisement"/>
    <n v="8"/>
    <s v="Advertisement"/>
    <x v="27"/>
    <x v="0"/>
    <x v="69"/>
    <x v="67"/>
    <x v="84"/>
    <x v="620"/>
    <s v="2025/26"/>
    <s v="26-6097"/>
    <x v="534"/>
    <n v="0"/>
    <n v="494.2"/>
    <s v="939F2A2B-0065"/>
    <d v="2026-05-18T00:00:00"/>
    <s v="000000022753427"/>
    <n v="494.2"/>
    <s v="03-124791"/>
    <m/>
    <s v="21.0"/>
    <s v="00036.0"/>
    <s v="91001"/>
    <s v="85000"/>
    <n v="5830"/>
    <n v="9441101"/>
    <n v="0.5"/>
    <s v="Advertising for 2025-26.11 BB Bond Valley Alt &amp; Orange Grove"/>
    <s v="Valley-8-21st Century classroom"/>
  </r>
  <r>
    <s v="Amar-Ceiling replacement-Contractor"/>
    <n v="0"/>
    <s v="Contractor"/>
    <x v="35"/>
    <x v="6"/>
    <x v="70"/>
    <x v="20"/>
    <x v="7"/>
    <x v="621"/>
    <s v="2019/20"/>
    <m/>
    <x v="535"/>
    <n v="0"/>
    <n v="17165.07"/>
    <s v="Pay app #1"/>
    <d v="2019-12-17T00:00:00"/>
    <s v="000000020049998"/>
    <n v="17165.07"/>
    <m/>
    <m/>
    <s v="21.0"/>
    <s v="00036.0"/>
    <s v="91001"/>
    <s v="85000"/>
    <n v="6250"/>
    <n v="9011105"/>
    <n v="3.7532289882350471E-3"/>
    <s v="Ceiling replacement for Amar."/>
    <s v="Amar-0-Ceiling replacement"/>
  </r>
  <r>
    <s v="Amar-Ceiling replacement-Contractor"/>
    <n v="0"/>
    <s v="Contractor"/>
    <x v="35"/>
    <x v="6"/>
    <x v="70"/>
    <x v="20"/>
    <x v="7"/>
    <x v="16"/>
    <s v="2022/23"/>
    <m/>
    <x v="535"/>
    <n v="0"/>
    <n v="85825.38"/>
    <s v="Pay app #7"/>
    <d v="2023-03-07T00:00:00"/>
    <s v="000000020889990"/>
    <n v="85825.38"/>
    <m/>
    <m/>
    <s v="21.0"/>
    <s v="00036.0"/>
    <s v="91001"/>
    <s v="85000"/>
    <n v="6250"/>
    <n v="9011105"/>
    <n v="1.8766151500826299E-2"/>
    <s v="Ceiling replacement for Amar."/>
    <s v="Amar-0-Ceiling replacement"/>
  </r>
  <r>
    <s v="Amar-Ceiling replacement-Contractor"/>
    <n v="0"/>
    <s v="Contractor"/>
    <x v="35"/>
    <x v="6"/>
    <x v="70"/>
    <x v="20"/>
    <x v="7"/>
    <x v="21"/>
    <s v="2023/24"/>
    <m/>
    <x v="535"/>
    <n v="0"/>
    <n v="68660.3"/>
    <s v="Pay app #8"/>
    <d v="2023-12-18T00:00:00"/>
    <s v="000000021374472"/>
    <n v="68660.3"/>
    <m/>
    <m/>
    <s v="21.0"/>
    <s v="00036.0"/>
    <s v="91001"/>
    <s v="85000"/>
    <n v="6250"/>
    <n v="9011105"/>
    <n v="1.5012920326040896E-2"/>
    <s v="Ceiling replacement for Amar."/>
    <s v="Amar-0-Ceiling replacement"/>
  </r>
  <r>
    <s v="Amar-Ceiling replacement-Contractor"/>
    <n v="0"/>
    <s v="Contractor"/>
    <x v="35"/>
    <x v="6"/>
    <x v="70"/>
    <x v="20"/>
    <x v="7"/>
    <x v="236"/>
    <s v="2023/24"/>
    <s v="2-4981"/>
    <x v="535"/>
    <n v="0"/>
    <n v="9034.25"/>
    <s v="Retention"/>
    <d v="2023-12-19T00:00:00"/>
    <s v="000000021377453"/>
    <n v="9034.25"/>
    <m/>
    <m/>
    <s v="21.0"/>
    <s v="00036.0"/>
    <s v="91001"/>
    <s v="85000"/>
    <n v="6250"/>
    <n v="9011105"/>
    <n v="1.9753842534264337E-3"/>
    <s v="Ceiling replacement for Amar."/>
    <s v="Amar-0-Ceiling replacement"/>
  </r>
  <r>
    <s v="Baldwin-Ceiling replacement-Contractor"/>
    <n v="3"/>
    <s v="Contractor"/>
    <x v="14"/>
    <x v="6"/>
    <x v="70"/>
    <x v="20"/>
    <x v="7"/>
    <x v="621"/>
    <s v="2019/20"/>
    <m/>
    <x v="535"/>
    <n v="0"/>
    <n v="29986.18"/>
    <s v="Pay app #1"/>
    <d v="2019-12-17T00:00:00"/>
    <s v="000000020049998"/>
    <n v="29986.18"/>
    <m/>
    <m/>
    <s v="21.0"/>
    <s v="00036.0"/>
    <s v="91001"/>
    <s v="85000"/>
    <n v="6250"/>
    <n v="9021105"/>
    <n v="6.5566292489593111E-3"/>
    <s v="Ceiling replacement for Baldwin."/>
    <s v="Baldwin-3-Ceiling replacement"/>
  </r>
  <r>
    <s v="Baldwin-Ceiling replacement-Contractor"/>
    <n v="3"/>
    <s v="Contractor"/>
    <x v="14"/>
    <x v="6"/>
    <x v="70"/>
    <x v="20"/>
    <x v="7"/>
    <x v="602"/>
    <s v="2020/21"/>
    <m/>
    <x v="535"/>
    <n v="0"/>
    <n v="89958.54"/>
    <s v="Pay app #2"/>
    <d v="2020-10-21T00:00:00"/>
    <s v="000000020136454"/>
    <n v="89958.54"/>
    <m/>
    <m/>
    <s v="21.0"/>
    <s v="00036.0"/>
    <s v="91001"/>
    <s v="85000"/>
    <n v="6250"/>
    <n v="9021105"/>
    <n v="1.9669887746877932E-2"/>
    <s v="Ceiling replacement for Baldwin."/>
    <s v="Baldwin-3-Ceiling replacement"/>
  </r>
  <r>
    <s v="Baldwin-Ceiling replacement-Contractor"/>
    <n v="3"/>
    <s v="Contractor"/>
    <x v="14"/>
    <x v="6"/>
    <x v="70"/>
    <x v="20"/>
    <x v="7"/>
    <x v="115"/>
    <s v="2020/21"/>
    <m/>
    <x v="535"/>
    <n v="0"/>
    <n v="179917.08"/>
    <s v="Pay app #5"/>
    <d v="2021-06-17T00:00:00"/>
    <s v="000000020198995"/>
    <n v="179917.08"/>
    <m/>
    <m/>
    <s v="21.0"/>
    <s v="00036.0"/>
    <s v="91001"/>
    <s v="85000"/>
    <n v="6250"/>
    <n v="9021105"/>
    <n v="3.9339775493755863E-2"/>
    <s v="Ceiling replacement for Baldwin."/>
    <s v="Baldwin-3-Ceiling replacement"/>
  </r>
  <r>
    <s v="Baldwin-Ceiling replacement-Contractor"/>
    <n v="3"/>
    <s v="Contractor"/>
    <x v="14"/>
    <x v="6"/>
    <x v="70"/>
    <x v="20"/>
    <x v="7"/>
    <x v="236"/>
    <s v="2023/24"/>
    <s v="2-5057"/>
    <x v="535"/>
    <n v="0"/>
    <n v="15782.200000000012"/>
    <s v="Retention"/>
    <d v="2023-12-19T00:00:00"/>
    <s v="000000021377453"/>
    <n v="15782.200000000012"/>
    <m/>
    <m/>
    <s v="21.0"/>
    <s v="00036.0"/>
    <s v="91001"/>
    <s v="85000"/>
    <n v="6250"/>
    <n v="9021105"/>
    <n v="3.4508574994522715E-3"/>
    <s v="Ceiling replacement for Baldwin."/>
    <s v="Baldwin-3-Ceiling replacement"/>
  </r>
  <r>
    <s v="Bixby-Ceiling replacement-Contractor"/>
    <n v="6"/>
    <s v="Contractor"/>
    <x v="25"/>
    <x v="6"/>
    <x v="70"/>
    <x v="20"/>
    <x v="7"/>
    <x v="621"/>
    <s v="2019/20"/>
    <m/>
    <x v="535"/>
    <n v="0"/>
    <n v="28196.47"/>
    <s v="Pay app #1"/>
    <d v="2019-12-17T00:00:00"/>
    <s v="000000020049998"/>
    <n v="28196.47"/>
    <m/>
    <m/>
    <s v="21.0"/>
    <s v="00036.0"/>
    <s v="91001"/>
    <s v="85000"/>
    <n v="6250"/>
    <n v="9031105"/>
    <n v="6.1653001455805228E-3"/>
    <s v="Ceiling replacement for Bixby."/>
    <s v="Bixby-6-Ceiling replacement"/>
  </r>
  <r>
    <s v="Bixby-Ceiling replacement-Contractor"/>
    <n v="6"/>
    <s v="Contractor"/>
    <x v="25"/>
    <x v="6"/>
    <x v="70"/>
    <x v="20"/>
    <x v="7"/>
    <x v="117"/>
    <s v="2021/22"/>
    <m/>
    <x v="535"/>
    <n v="0"/>
    <n v="253768.28"/>
    <s v="Pay app #6"/>
    <d v="2021-09-09T00:00:00"/>
    <s v="000000020255213"/>
    <n v="253768.28"/>
    <m/>
    <m/>
    <s v="21.0"/>
    <s v="00036.0"/>
    <s v="91001"/>
    <s v="85000"/>
    <n v="6250"/>
    <n v="9031105"/>
    <n v="5.5487712242976474E-2"/>
    <s v="Ceiling replacement for Bixby."/>
    <s v="Bixby-6-Ceiling replacement"/>
  </r>
  <r>
    <s v="Bixby-Ceiling replacement-Contractor"/>
    <n v="6"/>
    <s v="Contractor"/>
    <x v="25"/>
    <x v="6"/>
    <x v="70"/>
    <x v="20"/>
    <x v="7"/>
    <x v="236"/>
    <s v="2023/24"/>
    <s v="2-5058"/>
    <x v="535"/>
    <n v="0"/>
    <n v="14840.25"/>
    <s v="Retention"/>
    <d v="2023-12-19T00:00:00"/>
    <s v="000000021377453"/>
    <n v="14840.25"/>
    <m/>
    <m/>
    <s v="21.0"/>
    <s v="00036.0"/>
    <s v="91001"/>
    <s v="85000"/>
    <n v="6250"/>
    <n v="9031105"/>
    <n v="3.244895388871421E-3"/>
    <s v="Ceiling replacement for Bixby."/>
    <s v="Bixby-6-Ceiling replacement"/>
  </r>
  <r>
    <s v="California-Ceiling replacement-Contractor"/>
    <n v="3"/>
    <s v="Contractor"/>
    <x v="15"/>
    <x v="6"/>
    <x v="70"/>
    <x v="20"/>
    <x v="7"/>
    <x v="621"/>
    <s v="2019/20"/>
    <m/>
    <x v="535"/>
    <n v="0"/>
    <n v="22513.29"/>
    <s v="Pay app #1"/>
    <d v="2019-12-17T00:00:00"/>
    <s v="000000020049998"/>
    <n v="22513.29"/>
    <m/>
    <m/>
    <s v="21.0"/>
    <s v="00036.0"/>
    <s v="91001"/>
    <s v="85000"/>
    <n v="6250"/>
    <n v="9041105"/>
    <n v="4.9226442215815147E-3"/>
    <s v="Ceiling replacement for California."/>
    <s v="California-3-Ceiling replacement"/>
  </r>
  <r>
    <s v="California-Ceiling replacement-Contractor"/>
    <n v="3"/>
    <s v="Contractor"/>
    <x v="15"/>
    <x v="6"/>
    <x v="70"/>
    <x v="20"/>
    <x v="7"/>
    <x v="622"/>
    <s v="2020/21"/>
    <m/>
    <x v="535"/>
    <n v="0"/>
    <n v="202619.61"/>
    <s v="Pay app #3"/>
    <d v="2021-01-08T00:00:00"/>
    <s v="000000020155354"/>
    <n v="202619.61"/>
    <m/>
    <m/>
    <s v="21.0"/>
    <s v="00036.0"/>
    <s v="91001"/>
    <s v="85000"/>
    <n v="6250"/>
    <n v="9041105"/>
    <n v="4.4303797994233625E-2"/>
    <s v="Ceiling replacement for California."/>
    <s v="California-3-Ceiling replacement"/>
  </r>
  <r>
    <s v="California-Ceiling replacement-Contractor"/>
    <n v="3"/>
    <s v="Contractor"/>
    <x v="15"/>
    <x v="6"/>
    <x v="70"/>
    <x v="20"/>
    <x v="7"/>
    <x v="236"/>
    <s v="2023/24"/>
    <s v="2-5059"/>
    <x v="535"/>
    <n v="0"/>
    <n v="11849.100000000006"/>
    <s v="Retention"/>
    <d v="2023-12-19T00:00:00"/>
    <s v="000000021377453"/>
    <n v="11849.1"/>
    <m/>
    <m/>
    <s v="21.0"/>
    <s v="00036.0"/>
    <s v="91001"/>
    <s v="85000"/>
    <n v="6250"/>
    <n v="9041105"/>
    <n v="2.5908653797797445E-3"/>
    <s v="Ceiling replacement for California."/>
    <s v="California-3-Ceiling replacement"/>
  </r>
  <r>
    <s v="Del Valle-Ceiling replacement-Contractor"/>
    <n v="7"/>
    <s v="Contractor"/>
    <x v="28"/>
    <x v="6"/>
    <x v="70"/>
    <x v="20"/>
    <x v="7"/>
    <x v="621"/>
    <s v="2019/20"/>
    <m/>
    <x v="535"/>
    <n v="0"/>
    <n v="31652.38"/>
    <s v="Pay app #1"/>
    <d v="2019-12-17T00:00:00"/>
    <s v="000000020049998"/>
    <n v="31652.38"/>
    <m/>
    <m/>
    <s v="21.0"/>
    <s v="00036.0"/>
    <s v="91001"/>
    <s v="85000"/>
    <n v="6250"/>
    <n v="9061105"/>
    <n v="6.920952268917706E-3"/>
    <s v="Ceiling replacement for Del Valle."/>
    <s v="Del Valle-7-Ceiling replacement"/>
  </r>
  <r>
    <s v="Del Valle-Ceiling replacement-Contractor"/>
    <n v="7"/>
    <s v="Contractor"/>
    <x v="28"/>
    <x v="6"/>
    <x v="70"/>
    <x v="20"/>
    <x v="7"/>
    <x v="602"/>
    <s v="2020/21"/>
    <m/>
    <x v="535"/>
    <n v="0"/>
    <n v="94957.16"/>
    <s v="Pay app #2"/>
    <d v="2020-10-21T00:00:00"/>
    <s v="000000020136454"/>
    <n v="94957.16"/>
    <m/>
    <m/>
    <s v="21.0"/>
    <s v="00036.0"/>
    <s v="91001"/>
    <s v="85000"/>
    <n v="6250"/>
    <n v="9061105"/>
    <n v="2.0762861179853827E-2"/>
    <s v="Ceiling replacement for Del Valle."/>
    <s v="Del Valle-7-Ceiling replacement"/>
  </r>
  <r>
    <s v="Del Valle-Ceiling replacement-Contractor"/>
    <n v="7"/>
    <s v="Contractor"/>
    <x v="28"/>
    <x v="6"/>
    <x v="70"/>
    <x v="20"/>
    <x v="7"/>
    <x v="622"/>
    <s v="2020/21"/>
    <m/>
    <x v="535"/>
    <n v="0"/>
    <n v="189914.31"/>
    <s v="Pay app #3"/>
    <d v="2021-01-08T00:00:00"/>
    <s v="000000020155354"/>
    <n v="189914.31"/>
    <m/>
    <m/>
    <s v="21.0"/>
    <s v="00036.0"/>
    <s v="91001"/>
    <s v="85000"/>
    <n v="6250"/>
    <n v="9061105"/>
    <n v="4.1525720173157296E-2"/>
    <s v="Ceiling replacement for Del Valle."/>
    <s v="Del Valle-7-Ceiling replacement"/>
  </r>
  <r>
    <s v="Del Valle-Ceiling replacement-Contractor"/>
    <n v="7"/>
    <s v="Contractor"/>
    <x v="28"/>
    <x v="6"/>
    <x v="70"/>
    <x v="20"/>
    <x v="7"/>
    <x v="236"/>
    <s v="2023/24"/>
    <s v="2-5060"/>
    <x v="535"/>
    <n v="0"/>
    <n v="16659.150000000023"/>
    <s v="Retention"/>
    <d v="2023-12-19T00:00:00"/>
    <s v="000000021377453"/>
    <n v="16659.150000000001"/>
    <m/>
    <m/>
    <s v="21.0"/>
    <s v="00036.0"/>
    <s v="91001"/>
    <s v="85000"/>
    <n v="6250"/>
    <n v="9061105"/>
    <n v="3.6426070327330966E-3"/>
    <s v="Ceiling replacement for Del Valle."/>
    <s v="Del Valle-7-Ceiling replacement"/>
  </r>
  <r>
    <s v="Grazide-Ceiling replacement-Contractor"/>
    <n v="3"/>
    <s v="Contractor"/>
    <x v="16"/>
    <x v="6"/>
    <x v="70"/>
    <x v="20"/>
    <x v="7"/>
    <x v="621"/>
    <s v="2019/20"/>
    <m/>
    <x v="535"/>
    <n v="0"/>
    <n v="26751.81"/>
    <s v="Pay app #1"/>
    <d v="2019-12-17T00:00:00"/>
    <s v="000000020049998"/>
    <n v="26751.81"/>
    <m/>
    <m/>
    <s v="21.0"/>
    <s v="00036.0"/>
    <s v="91001"/>
    <s v="85000"/>
    <n v="6250"/>
    <n v="9131105"/>
    <n v="5.8494179621613089E-3"/>
    <s v="Ceiling replacement for Grazide."/>
    <s v="Grazide-3-Ceiling replacement"/>
  </r>
  <r>
    <s v="Grazide-Ceiling replacement-Contractor"/>
    <n v="3"/>
    <s v="Contractor"/>
    <x v="16"/>
    <x v="6"/>
    <x v="70"/>
    <x v="20"/>
    <x v="7"/>
    <x v="602"/>
    <s v="2020/21"/>
    <m/>
    <x v="535"/>
    <n v="0"/>
    <n v="80255.429999999993"/>
    <s v="Pay app #2"/>
    <d v="2020-10-21T00:00:00"/>
    <s v="000000020136454"/>
    <n v="80255.429999999993"/>
    <m/>
    <m/>
    <s v="21.0"/>
    <s v="00036.0"/>
    <s v="91001"/>
    <s v="85000"/>
    <n v="6250"/>
    <n v="9131105"/>
    <n v="1.7548253886483924E-2"/>
    <s v="Ceiling replacement for Grazide."/>
    <s v="Grazide-3-Ceiling replacement"/>
  </r>
  <r>
    <s v="Grazide-Ceiling replacement-Contractor"/>
    <n v="3"/>
    <s v="Contractor"/>
    <x v="16"/>
    <x v="6"/>
    <x v="70"/>
    <x v="20"/>
    <x v="7"/>
    <x v="623"/>
    <s v="2020/21"/>
    <m/>
    <x v="535"/>
    <n v="0"/>
    <n v="160510.85999999999"/>
    <s v="Pay app #3"/>
    <d v="2021-04-27T00:00:00"/>
    <s v="000000020183628"/>
    <n v="160510.85999999999"/>
    <m/>
    <m/>
    <s v="21.0"/>
    <s v="00036.0"/>
    <s v="91001"/>
    <s v="85000"/>
    <n v="6250"/>
    <n v="9131105"/>
    <n v="3.5096507772967848E-2"/>
    <s v="Ceiling replacement for Grazide."/>
    <s v="Grazide-3-Ceiling replacement"/>
  </r>
  <r>
    <s v="Grazide-Ceiling replacement-Contractor"/>
    <n v="3"/>
    <s v="Contractor"/>
    <x v="16"/>
    <x v="6"/>
    <x v="70"/>
    <x v="20"/>
    <x v="7"/>
    <x v="236"/>
    <s v="2023/24"/>
    <s v="2-5061"/>
    <x v="535"/>
    <n v="2.3646862246096134E-11"/>
    <n v="14079.900000000023"/>
    <s v="Retention"/>
    <d v="2023-12-19T00:00:00"/>
    <s v="000000021377453"/>
    <n v="14079.9"/>
    <m/>
    <m/>
    <s v="21.0"/>
    <s v="00036.0"/>
    <s v="91001"/>
    <s v="85000"/>
    <n v="6250"/>
    <n v="9131105"/>
    <n v="3.0786410327164784E-3"/>
    <s v="Ceiling replacement for Grazide."/>
    <s v="Grazide-3-Ceiling replacement"/>
  </r>
  <r>
    <s v="Kwis-Ceiling replacement-Contractor"/>
    <n v="7"/>
    <s v="Contractor"/>
    <x v="17"/>
    <x v="6"/>
    <x v="70"/>
    <x v="20"/>
    <x v="7"/>
    <x v="621"/>
    <s v="2019/20"/>
    <m/>
    <x v="535"/>
    <n v="0"/>
    <n v="25747.66"/>
    <s v="Pay app #1"/>
    <d v="2019-12-17T00:00:00"/>
    <s v="000000020049998"/>
    <n v="25747.66"/>
    <m/>
    <m/>
    <s v="21.0"/>
    <s v="00036.0"/>
    <s v="91001"/>
    <s v="85000"/>
    <n v="6250"/>
    <n v="9161105"/>
    <n v="5.6298555083795169E-3"/>
    <s v="Ceiling replacement for Kwis."/>
    <s v="Kwis-7-Ceiling replacement"/>
  </r>
  <r>
    <s v="Kwis-Ceiling replacement-Contractor"/>
    <n v="7"/>
    <s v="Contractor"/>
    <x v="17"/>
    <x v="6"/>
    <x v="70"/>
    <x v="20"/>
    <x v="7"/>
    <x v="115"/>
    <s v="2020/21"/>
    <m/>
    <x v="535"/>
    <n v="0"/>
    <n v="231728.94"/>
    <s v="Pay app #5"/>
    <d v="2021-06-17T00:00:00"/>
    <s v="000000020198995"/>
    <n v="231728.94"/>
    <m/>
    <m/>
    <s v="21.0"/>
    <s v="00036.0"/>
    <s v="91001"/>
    <s v="85000"/>
    <n v="6250"/>
    <n v="9161105"/>
    <n v="5.066869957541565E-2"/>
    <s v="Ceiling replacement for Kwis."/>
    <s v="Kwis-7-Ceiling replacement"/>
  </r>
  <r>
    <s v="Kwis-Ceiling replacement-Contractor"/>
    <n v="7"/>
    <s v="Contractor"/>
    <x v="17"/>
    <x v="6"/>
    <x v="70"/>
    <x v="20"/>
    <x v="7"/>
    <x v="236"/>
    <s v="2023/24"/>
    <s v="2-5062"/>
    <x v="535"/>
    <n v="0"/>
    <n v="13551.399999999994"/>
    <s v="Retention"/>
    <d v="2023-12-19T00:00:00"/>
    <s v="000000021377453"/>
    <n v="13551.4"/>
    <m/>
    <m/>
    <s v="21.0"/>
    <s v="00036.0"/>
    <s v="91001"/>
    <s v="85000"/>
    <n v="6250"/>
    <n v="9161105"/>
    <n v="2.963081846515535E-3"/>
    <s v="Ceiling replacement for Kwis."/>
    <s v="Kwis-7-Ceiling replacement"/>
  </r>
  <r>
    <s v="Los Altos ES-Ceiling replacement-Contractor"/>
    <n v="2"/>
    <s v="Contractor"/>
    <x v="2"/>
    <x v="6"/>
    <x v="70"/>
    <x v="20"/>
    <x v="7"/>
    <x v="621"/>
    <s v="2019/20"/>
    <m/>
    <x v="535"/>
    <n v="0"/>
    <n v="22069.45"/>
    <s v="Pay app #1"/>
    <d v="2019-12-17T00:00:00"/>
    <s v="000000020049998"/>
    <n v="22069.45"/>
    <m/>
    <m/>
    <s v="21.0"/>
    <s v="00036.0"/>
    <s v="91001"/>
    <s v="85000"/>
    <n v="6250"/>
    <n v="9191105"/>
    <n v="4.8255963706762611E-3"/>
    <s v="Ceiling replacement for Los Altos ES."/>
    <s v="Los Altos ES-2-Ceiling replacement"/>
  </r>
  <r>
    <s v="Los Altos ES-Ceiling replacement-Contractor"/>
    <n v="2"/>
    <s v="Contractor"/>
    <x v="2"/>
    <x v="6"/>
    <x v="70"/>
    <x v="20"/>
    <x v="7"/>
    <x v="622"/>
    <s v="2020/21"/>
    <m/>
    <x v="535"/>
    <n v="0"/>
    <n v="198625.05"/>
    <s v="Pay app #3"/>
    <d v="2021-01-08T00:00:00"/>
    <s v="000000020155354"/>
    <n v="198625.05"/>
    <m/>
    <m/>
    <s v="21.0"/>
    <s v="00036.0"/>
    <s v="91001"/>
    <s v="85000"/>
    <n v="6250"/>
    <n v="9191105"/>
    <n v="4.3430367336086344E-2"/>
    <s v="Ceiling replacement for Los Altos ES."/>
    <s v="Los Altos ES-2-Ceiling replacement"/>
  </r>
  <r>
    <s v="Los Altos ES-Ceiling replacement-Contractor"/>
    <n v="2"/>
    <s v="Contractor"/>
    <x v="2"/>
    <x v="6"/>
    <x v="70"/>
    <x v="20"/>
    <x v="7"/>
    <x v="236"/>
    <s v="2023/24"/>
    <s v="2-5063"/>
    <x v="535"/>
    <n v="0"/>
    <n v="11615.5"/>
    <s v="Retention"/>
    <d v="2023-12-19T00:00:00"/>
    <s v="000000021377453"/>
    <n v="11615.5"/>
    <m/>
    <m/>
    <s v="21.0"/>
    <s v="00036.0"/>
    <s v="91001"/>
    <s v="85000"/>
    <n v="6250"/>
    <n v="9191105"/>
    <n v="2.5397875635138215E-3"/>
    <s v="Ceiling replacement for Los Altos ES."/>
    <s v="Los Altos ES-2-Ceiling replacement"/>
  </r>
  <r>
    <s v="Los Molinos-Ceiling replacement-Contractor"/>
    <n v="4"/>
    <s v="Contractor"/>
    <x v="7"/>
    <x v="6"/>
    <x v="70"/>
    <x v="20"/>
    <x v="7"/>
    <x v="621"/>
    <s v="2019/20"/>
    <m/>
    <x v="535"/>
    <n v="0"/>
    <n v="34108.32"/>
    <s v="Pay app #1"/>
    <d v="2019-12-17T00:00:00"/>
    <s v="000000020049998"/>
    <n v="34108.32"/>
    <m/>
    <m/>
    <s v="21.0"/>
    <s v="00036.0"/>
    <s v="91001"/>
    <s v="85000"/>
    <n v="6250"/>
    <n v="9201105"/>
    <n v="7.4579559165210063E-3"/>
    <s v="Ceiling replacement for Los Molinos."/>
    <s v="Los Molinos-4-Ceiling replacement"/>
  </r>
  <r>
    <s v="Los Molinos-Ceiling replacement-Contractor"/>
    <n v="4"/>
    <s v="Contractor"/>
    <x v="7"/>
    <x v="6"/>
    <x v="70"/>
    <x v="20"/>
    <x v="7"/>
    <x v="602"/>
    <s v="2020/21"/>
    <m/>
    <x v="535"/>
    <n v="0"/>
    <n v="102324.98"/>
    <s v="Pay app #2"/>
    <d v="2020-10-21T00:00:00"/>
    <s v="000000020136454"/>
    <n v="102324.98"/>
    <m/>
    <m/>
    <s v="21.0"/>
    <s v="00036.0"/>
    <s v="91001"/>
    <s v="85000"/>
    <n v="6250"/>
    <n v="9201105"/>
    <n v="2.2373872122663726E-2"/>
    <s v="Ceiling replacement for Los Molinos."/>
    <s v="Los Molinos-4-Ceiling replacement"/>
  </r>
  <r>
    <s v="Los Molinos-Ceiling replacement-Contractor"/>
    <n v="4"/>
    <s v="Contractor"/>
    <x v="7"/>
    <x v="6"/>
    <x v="70"/>
    <x v="20"/>
    <x v="7"/>
    <x v="623"/>
    <s v="2020/21"/>
    <m/>
    <x v="535"/>
    <n v="0"/>
    <n v="204649.95"/>
    <s v="Pay app #3"/>
    <d v="2021-04-27T00:00:00"/>
    <s v="000000020183628"/>
    <n v="204649.95"/>
    <m/>
    <m/>
    <s v="21.0"/>
    <s v="00036.0"/>
    <s v="91001"/>
    <s v="85000"/>
    <n v="6250"/>
    <n v="9201105"/>
    <n v="4.4747742058777101E-2"/>
    <s v="Ceiling replacement for Los Molinos."/>
    <s v="Los Molinos-4-Ceiling replacement"/>
  </r>
  <r>
    <s v="Los Molinos-Ceiling replacement-Contractor"/>
    <n v="4"/>
    <s v="Contractor"/>
    <x v="7"/>
    <x v="6"/>
    <x v="70"/>
    <x v="20"/>
    <x v="7"/>
    <x v="236"/>
    <s v="2023/24"/>
    <s v="2-5064"/>
    <x v="535"/>
    <n v="0"/>
    <n v="17951.75"/>
    <s v="Retention"/>
    <d v="2023-12-19T00:00:00"/>
    <s v="000000021377453"/>
    <n v="17951.75"/>
    <m/>
    <m/>
    <s v="21.0"/>
    <s v="00036.0"/>
    <s v="91001"/>
    <s v="85000"/>
    <n v="6250"/>
    <n v="9201105"/>
    <n v="3.9252405314716748E-3"/>
    <s v="Ceiling replacement for Los Molinos."/>
    <s v="Los Molinos-4-Ceiling replacement"/>
  </r>
  <r>
    <s v="Los Robles-Ceiling replacement-Contractor"/>
    <n v="9"/>
    <s v="Contractor"/>
    <x v="29"/>
    <x v="6"/>
    <x v="70"/>
    <x v="20"/>
    <x v="7"/>
    <x v="621"/>
    <s v="2019/20"/>
    <m/>
    <x v="535"/>
    <n v="0"/>
    <n v="20840.810000000001"/>
    <s v="Pay app #1"/>
    <d v="2019-12-17T00:00:00"/>
    <s v="000000020049998"/>
    <n v="20840.810000000001"/>
    <m/>
    <m/>
    <s v="21.0"/>
    <s v="00036.0"/>
    <s v="91001"/>
    <s v="85000"/>
    <n v="6250"/>
    <n v="9211105"/>
    <n v="4.5569480480009026E-3"/>
    <s v="Ceiling replacement for Los Robles."/>
    <s v="Los Robles-9-Ceiling replacement"/>
  </r>
  <r>
    <s v="Los Robles-Ceiling replacement-Contractor"/>
    <n v="9"/>
    <s v="Contractor"/>
    <x v="29"/>
    <x v="6"/>
    <x v="70"/>
    <x v="20"/>
    <x v="7"/>
    <x v="115"/>
    <s v="2020/21"/>
    <m/>
    <x v="535"/>
    <n v="0"/>
    <n v="187567.34"/>
    <s v="Pay app #5"/>
    <d v="2021-06-17T00:00:00"/>
    <s v="000000020198995"/>
    <n v="187567.34"/>
    <m/>
    <m/>
    <s v="21.0"/>
    <s v="00036.0"/>
    <s v="91001"/>
    <s v="85000"/>
    <n v="6250"/>
    <n v="9211105"/>
    <n v="4.1012543364759894E-2"/>
    <s v="Ceiling replacement for Los Robles."/>
    <s v="Los Robles-9-Ceiling replacement"/>
  </r>
  <r>
    <s v="Los Robles-Ceiling replacement-Contractor"/>
    <n v="9"/>
    <s v="Contractor"/>
    <x v="29"/>
    <x v="6"/>
    <x v="70"/>
    <x v="20"/>
    <x v="7"/>
    <x v="236"/>
    <s v="2023/24"/>
    <s v="2-5065"/>
    <x v="535"/>
    <n v="0"/>
    <n v="10968.850000000006"/>
    <s v="Retention"/>
    <d v="2023-12-19T00:00:00"/>
    <s v="000000021377453"/>
    <n v="10968.85"/>
    <m/>
    <m/>
    <s v="21.0"/>
    <s v="00036.0"/>
    <s v="91001"/>
    <s v="85000"/>
    <n v="6250"/>
    <n v="9211105"/>
    <n v="2.3983942848821473E-3"/>
    <s v="Ceiling replacement for Los Robles."/>
    <s v="Los Robles-9-Ceiling replacement"/>
  </r>
  <r>
    <s v="Nelson-Ceiling replacement-Contractor"/>
    <n v="1"/>
    <s v="Contractor"/>
    <x v="0"/>
    <x v="6"/>
    <x v="70"/>
    <x v="20"/>
    <x v="7"/>
    <x v="621"/>
    <s v="2019/20"/>
    <m/>
    <x v="535"/>
    <n v="0"/>
    <n v="29425.87"/>
    <s v="Pay app #1"/>
    <d v="2019-12-17T00:00:00"/>
    <s v="000000020049998"/>
    <n v="29425.87"/>
    <m/>
    <m/>
    <s v="21.0"/>
    <s v="00036.0"/>
    <s v="91001"/>
    <s v="85000"/>
    <n v="6250"/>
    <n v="9231105"/>
    <n v="6.4341146460827727E-3"/>
    <s v="Ceiling replacement for Nelson."/>
    <s v="Nelson-1-Ceiling replacement"/>
  </r>
  <r>
    <s v="Nelson-Ceiling replacement-Contractor"/>
    <n v="1"/>
    <s v="Contractor"/>
    <x v="0"/>
    <x v="6"/>
    <x v="70"/>
    <x v="20"/>
    <x v="7"/>
    <x v="622"/>
    <s v="2020/21"/>
    <m/>
    <x v="535"/>
    <n v="0"/>
    <n v="264832.83"/>
    <s v="Pay app #3"/>
    <d v="2021-01-08T00:00:00"/>
    <s v="000000020155354"/>
    <n v="264832.83"/>
    <m/>
    <m/>
    <s v="21.0"/>
    <s v="00036.0"/>
    <s v="91001"/>
    <s v="85000"/>
    <n v="6250"/>
    <n v="9231105"/>
    <n v="5.7907031814744964E-2"/>
    <s v="Ceiling replacement for Nelson."/>
    <s v="Nelson-1-Ceiling replacement"/>
  </r>
  <r>
    <s v="Nelson-Ceiling replacement-Contractor"/>
    <n v="1"/>
    <s v="Contractor"/>
    <x v="0"/>
    <x v="6"/>
    <x v="70"/>
    <x v="20"/>
    <x v="7"/>
    <x v="236"/>
    <s v="2023/24"/>
    <s v="2-5066"/>
    <x v="535"/>
    <n v="0"/>
    <n v="15487.299999999988"/>
    <s v="Retention"/>
    <d v="2023-12-19T00:00:00"/>
    <s v="000000021377453"/>
    <n v="15487.3"/>
    <m/>
    <m/>
    <s v="21.0"/>
    <s v="00036.0"/>
    <s v="91001"/>
    <s v="85000"/>
    <n v="6250"/>
    <n v="9231105"/>
    <n v="3.3863761295172489E-3"/>
    <s v="Ceiling replacement for Nelson."/>
    <s v="Nelson-1-Ceiling replacement"/>
  </r>
  <r>
    <s v="Palm-Ceiling replacement-Contractor"/>
    <n v="6"/>
    <s v="Contractor"/>
    <x v="21"/>
    <x v="6"/>
    <x v="70"/>
    <x v="20"/>
    <x v="7"/>
    <x v="621"/>
    <s v="2019/20"/>
    <m/>
    <x v="535"/>
    <n v="0"/>
    <n v="22069.45"/>
    <s v="Pay app #1"/>
    <d v="2019-12-17T00:00:00"/>
    <s v="000000020049998"/>
    <n v="22069.45"/>
    <m/>
    <m/>
    <s v="21.0"/>
    <s v="00036.0"/>
    <s v="91001"/>
    <s v="85000"/>
    <n v="6250"/>
    <n v="9261105"/>
    <n v="4.8255963706762611E-3"/>
    <s v="Ceiling replacement for Palm."/>
    <s v="Palm-6-Ceiling replacement"/>
  </r>
  <r>
    <s v="Palm-Ceiling replacement-Contractor"/>
    <n v="6"/>
    <s v="Contractor"/>
    <x v="21"/>
    <x v="6"/>
    <x v="70"/>
    <x v="20"/>
    <x v="7"/>
    <x v="602"/>
    <s v="2020/21"/>
    <m/>
    <x v="535"/>
    <n v="0"/>
    <n v="66208.350000000006"/>
    <s v="Pay app #2"/>
    <d v="2020-10-21T00:00:00"/>
    <s v="000000020136454"/>
    <n v="66208.350000000006"/>
    <m/>
    <m/>
    <s v="21.0"/>
    <s v="00036.0"/>
    <s v="91001"/>
    <s v="85000"/>
    <n v="6250"/>
    <n v="9261105"/>
    <n v="1.4476789112028782E-2"/>
    <s v="Ceiling replacement for Palm."/>
    <s v="Palm-6-Ceiling replacement"/>
  </r>
  <r>
    <s v="Palm-Ceiling replacement-Contractor"/>
    <n v="6"/>
    <s v="Contractor"/>
    <x v="21"/>
    <x v="6"/>
    <x v="70"/>
    <x v="20"/>
    <x v="7"/>
    <x v="115"/>
    <s v="2020/21"/>
    <m/>
    <x v="535"/>
    <n v="0"/>
    <n v="132416.70000000001"/>
    <s v="Pay app #5"/>
    <d v="2021-06-17T00:00:00"/>
    <s v="000000020198995"/>
    <n v="132416.70000000001"/>
    <m/>
    <m/>
    <s v="21.0"/>
    <s v="00036.0"/>
    <s v="91001"/>
    <s v="85000"/>
    <n v="6250"/>
    <n v="9261105"/>
    <n v="2.8953578224057565E-2"/>
    <s v="Ceiling replacement for Palm."/>
    <s v="Palm-6-Ceiling replacement"/>
  </r>
  <r>
    <s v="Palm-Ceiling replacement-Contractor"/>
    <n v="6"/>
    <s v="Contractor"/>
    <x v="21"/>
    <x v="6"/>
    <x v="70"/>
    <x v="20"/>
    <x v="7"/>
    <x v="236"/>
    <s v="2023/24"/>
    <s v="2-5067"/>
    <x v="535"/>
    <n v="0"/>
    <n v="11615.5"/>
    <s v="Retention"/>
    <d v="2023-12-19T00:00:00"/>
    <s v="000000021377453"/>
    <n v="11615.5"/>
    <m/>
    <m/>
    <s v="21.0"/>
    <s v="00036.0"/>
    <s v="91001"/>
    <s v="85000"/>
    <n v="6250"/>
    <n v="9261105"/>
    <n v="2.5397875635138215E-3"/>
    <s v="Ceiling replacement for Palm."/>
    <s v="Palm-6-Ceiling replacement"/>
  </r>
  <r>
    <s v="Sparks ES-Ceiling replacement-Contractor"/>
    <n v="7"/>
    <s v="Contractor"/>
    <x v="24"/>
    <x v="6"/>
    <x v="70"/>
    <x v="20"/>
    <x v="7"/>
    <x v="621"/>
    <s v="2019/20"/>
    <m/>
    <x v="535"/>
    <n v="0"/>
    <n v="24521.59"/>
    <s v="Pay app #1"/>
    <d v="2019-12-17T00:00:00"/>
    <s v="000000020049998"/>
    <n v="24521.59"/>
    <m/>
    <m/>
    <s v="21.0"/>
    <s v="00036.0"/>
    <s v="91001"/>
    <s v="85000"/>
    <n v="6250"/>
    <n v="9291105"/>
    <n v="5.361769129145098E-3"/>
    <s v="Ceiling replacement for Sparks ES."/>
    <s v="Sparks ES-7-Ceiling replacement"/>
  </r>
  <r>
    <s v="Sparks ES-Ceiling replacement-Contractor"/>
    <n v="7"/>
    <s v="Contractor"/>
    <x v="24"/>
    <x v="6"/>
    <x v="70"/>
    <x v="20"/>
    <x v="7"/>
    <x v="602"/>
    <s v="2020/21"/>
    <m/>
    <x v="535"/>
    <n v="0"/>
    <n v="73564.77"/>
    <s v="Pay app #2"/>
    <d v="2020-10-21T00:00:00"/>
    <s v="000000020136454"/>
    <n v="73564.77"/>
    <m/>
    <m/>
    <s v="21.0"/>
    <s v="00036.0"/>
    <s v="91001"/>
    <s v="85000"/>
    <n v="6250"/>
    <n v="9291105"/>
    <n v="1.6085307387435296E-2"/>
    <s v="Ceiling replacement for Sparks ES."/>
    <s v="Sparks ES-7-Ceiling replacement"/>
  </r>
  <r>
    <s v="Sparks ES-Ceiling replacement-Contractor"/>
    <n v="7"/>
    <s v="Contractor"/>
    <x v="24"/>
    <x v="6"/>
    <x v="70"/>
    <x v="20"/>
    <x v="7"/>
    <x v="622"/>
    <s v="2020/21"/>
    <m/>
    <x v="535"/>
    <n v="0"/>
    <n v="147129.54"/>
    <s v="Pay app #3"/>
    <d v="2021-01-08T00:00:00"/>
    <s v="000000020155354"/>
    <n v="147129.54"/>
    <m/>
    <m/>
    <s v="21.0"/>
    <s v="00036.0"/>
    <s v="91001"/>
    <s v="85000"/>
    <n v="6250"/>
    <n v="9291105"/>
    <n v="3.2170614774870591E-2"/>
    <s v="Ceiling replacement for Sparks ES."/>
    <s v="Sparks ES-7-Ceiling replacement"/>
  </r>
  <r>
    <s v="Sparks ES-Ceiling replacement-Contractor"/>
    <n v="7"/>
    <s v="Contractor"/>
    <x v="24"/>
    <x v="6"/>
    <x v="70"/>
    <x v="20"/>
    <x v="7"/>
    <x v="236"/>
    <s v="2023/24"/>
    <s v="2-5068"/>
    <x v="535"/>
    <n v="0"/>
    <n v="12906.099999999977"/>
    <s v="Retention"/>
    <d v="2023-12-19T00:00:00"/>
    <s v="000000021377453"/>
    <n v="12906.1"/>
    <m/>
    <m/>
    <s v="21.0"/>
    <s v="00036.0"/>
    <s v="91001"/>
    <s v="85000"/>
    <n v="6250"/>
    <n v="9291105"/>
    <n v="2.8219837521816305E-3"/>
    <s v="Ceiling replacement for Sparks ES."/>
    <s v="Sparks ES-7-Ceiling replacement"/>
  </r>
  <r>
    <s v="Sunset-Ceiling replacement-Contractor"/>
    <n v="4"/>
    <s v="Contractor"/>
    <x v="32"/>
    <x v="6"/>
    <x v="70"/>
    <x v="20"/>
    <x v="7"/>
    <x v="621"/>
    <s v="2019/20"/>
    <m/>
    <x v="535"/>
    <n v="0"/>
    <n v="23073.599999999999"/>
    <s v="Pay app #1"/>
    <d v="2019-12-17T00:00:00"/>
    <s v="000000020049998"/>
    <n v="23073.599999999999"/>
    <m/>
    <m/>
    <s v="21.0"/>
    <s v="00036.0"/>
    <s v="91001"/>
    <s v="85000"/>
    <n v="6250"/>
    <n v="9311105"/>
    <n v="5.0451588244580523E-3"/>
    <s v="Ceiling replacement for Sunset."/>
    <s v="Sunset-4-Ceiling replacement"/>
  </r>
  <r>
    <s v="Sunset-Ceiling replacement-Contractor"/>
    <n v="4"/>
    <s v="Contractor"/>
    <x v="32"/>
    <x v="6"/>
    <x v="70"/>
    <x v="20"/>
    <x v="7"/>
    <x v="602"/>
    <s v="2020/21"/>
    <m/>
    <x v="535"/>
    <n v="0"/>
    <n v="69220.800000000003"/>
    <s v="Pay app #2"/>
    <d v="2020-10-21T00:00:00"/>
    <s v="000000020136454"/>
    <n v="69220.800000000003"/>
    <m/>
    <m/>
    <s v="21.0"/>
    <s v="00036.0"/>
    <s v="91001"/>
    <s v="85000"/>
    <n v="6250"/>
    <n v="9311105"/>
    <n v="1.5135476473374158E-2"/>
    <s v="Ceiling replacement for Sunset."/>
    <s v="Sunset-4-Ceiling replacement"/>
  </r>
  <r>
    <s v="Sunset-Ceiling replacement-Contractor"/>
    <n v="4"/>
    <s v="Contractor"/>
    <x v="32"/>
    <x v="6"/>
    <x v="70"/>
    <x v="20"/>
    <x v="7"/>
    <x v="115"/>
    <s v="2020/21"/>
    <m/>
    <x v="535"/>
    <n v="0"/>
    <n v="138441.60000000001"/>
    <s v="Pay app #5"/>
    <d v="2021-06-17T00:00:00"/>
    <s v="000000020198995"/>
    <n v="138441.60000000001"/>
    <m/>
    <m/>
    <s v="21.0"/>
    <s v="00036.0"/>
    <s v="91001"/>
    <s v="85000"/>
    <n v="6250"/>
    <n v="9311105"/>
    <n v="3.0270952946748315E-2"/>
    <s v="Ceiling replacement for Sunset."/>
    <s v="Sunset-4-Ceiling replacement"/>
  </r>
  <r>
    <s v="Sunset-Ceiling replacement-Contractor"/>
    <n v="4"/>
    <s v="Contractor"/>
    <x v="32"/>
    <x v="6"/>
    <x v="70"/>
    <x v="20"/>
    <x v="7"/>
    <x v="236"/>
    <s v="2023/24"/>
    <s v="2-5069"/>
    <x v="535"/>
    <n v="0"/>
    <n v="12144"/>
    <s v="Retention"/>
    <d v="2023-12-19T00:00:00"/>
    <s v="000000021377453"/>
    <n v="12144"/>
    <m/>
    <m/>
    <s v="21.0"/>
    <s v="00036.0"/>
    <s v="91001"/>
    <s v="85000"/>
    <n v="6250"/>
    <n v="9311105"/>
    <n v="2.6553467497147645E-3"/>
    <s v="Ceiling replacement for Sunset."/>
    <s v="Sunset-4-Ceiling replacement"/>
  </r>
  <r>
    <s v="Temple-Ceiling replacement-Contractor"/>
    <n v="8"/>
    <s v="Contractor"/>
    <x v="33"/>
    <x v="6"/>
    <x v="70"/>
    <x v="20"/>
    <x v="7"/>
    <x v="621"/>
    <s v="2019/20"/>
    <m/>
    <x v="535"/>
    <n v="0"/>
    <n v="24518.639999999999"/>
    <s v="Pay app #1"/>
    <d v="2019-12-17T00:00:00"/>
    <s v="000000020049998"/>
    <n v="24518.639999999999"/>
    <m/>
    <m/>
    <s v="21.0"/>
    <s v="00036.0"/>
    <s v="91001"/>
    <s v="85000"/>
    <n v="6250"/>
    <n v="9331105"/>
    <n v="5.3611240967907127E-3"/>
    <s v="Ceiling replacement for Temple."/>
    <s v="Temple-8-Ceiling replacement"/>
  </r>
  <r>
    <s v="Temple-Ceiling replacement-Contractor"/>
    <n v="8"/>
    <s v="Contractor"/>
    <x v="33"/>
    <x v="6"/>
    <x v="70"/>
    <x v="20"/>
    <x v="7"/>
    <x v="623"/>
    <s v="2020/21"/>
    <m/>
    <x v="535"/>
    <n v="0"/>
    <n v="220667.81"/>
    <s v="Pay app #3"/>
    <d v="2021-04-27T00:00:00"/>
    <s v="000000020183628"/>
    <n v="220667.81"/>
    <m/>
    <m/>
    <s v="21.0"/>
    <s v="00036.0"/>
    <s v="91001"/>
    <s v="85000"/>
    <n v="6250"/>
    <n v="9331105"/>
    <n v="4.8250127803868184E-2"/>
    <s v="Ceiling replacement for Temple."/>
    <s v="Temple-8-Ceiling replacement"/>
  </r>
  <r>
    <s v="Temple-Ceiling replacement-Contractor"/>
    <n v="8"/>
    <s v="Contractor"/>
    <x v="33"/>
    <x v="6"/>
    <x v="70"/>
    <x v="20"/>
    <x v="7"/>
    <x v="236"/>
    <s v="2023/24"/>
    <s v="2-5070"/>
    <x v="535"/>
    <n v="0"/>
    <n v="12904.549999999988"/>
    <s v="Retention"/>
    <d v="2023-12-19T00:00:00"/>
    <s v="000000021377453"/>
    <n v="12904.55"/>
    <m/>
    <m/>
    <s v="21.0"/>
    <s v="00036.0"/>
    <s v="91001"/>
    <s v="85000"/>
    <n v="6250"/>
    <n v="9331105"/>
    <n v="2.8216448368767839E-3"/>
    <s v="Ceiling replacement for Temple."/>
    <s v="Temple-8-Ceiling replacement"/>
  </r>
  <r>
    <s v="Wing Lane-Ceiling replacement-Contractor"/>
    <n v="9"/>
    <s v="Contractor"/>
    <x v="22"/>
    <x v="6"/>
    <x v="70"/>
    <x v="20"/>
    <x v="7"/>
    <x v="621"/>
    <s v="2019/20"/>
    <m/>
    <x v="535"/>
    <n v="0"/>
    <n v="28760.11"/>
    <s v="Pay app #1"/>
    <d v="2019-12-17T00:00:00"/>
    <s v="000000020049998"/>
    <n v="28760.11"/>
    <m/>
    <m/>
    <s v="21.0"/>
    <s v="00036.0"/>
    <s v="91001"/>
    <s v="85000"/>
    <n v="6250"/>
    <n v="9371105"/>
    <n v="6.2885428697248931E-3"/>
    <s v="Ceiling replacement for Wing Lane."/>
    <s v="Wing Lane-9-Ceiling replacement"/>
  </r>
  <r>
    <s v="Wing Lane-Ceiling replacement-Contractor"/>
    <n v="9"/>
    <s v="Contractor"/>
    <x v="22"/>
    <x v="6"/>
    <x v="70"/>
    <x v="20"/>
    <x v="7"/>
    <x v="623"/>
    <s v="2020/21"/>
    <m/>
    <x v="535"/>
    <n v="0"/>
    <n v="258840.99"/>
    <s v="Pay app #3"/>
    <d v="2021-04-27T00:00:00"/>
    <s v="000000020183628"/>
    <n v="258840.99"/>
    <m/>
    <m/>
    <s v="21.0"/>
    <s v="00036.0"/>
    <s v="91001"/>
    <s v="85000"/>
    <n v="6250"/>
    <n v="9371105"/>
    <n v="5.6596885827524028E-2"/>
    <s v="Ceiling replacement for Wing Lane."/>
    <s v="Wing Lane-9-Ceiling replacement"/>
  </r>
  <r>
    <s v="Wing Lane-Ceiling replacement-Contractor"/>
    <n v="9"/>
    <s v="Contractor"/>
    <x v="22"/>
    <x v="6"/>
    <x v="70"/>
    <x v="20"/>
    <x v="7"/>
    <x v="236"/>
    <s v="2023/24"/>
    <s v="2-5071"/>
    <x v="535"/>
    <n v="2.3646862246096134E-11"/>
    <n v="15136.900000000023"/>
    <s v="Retention"/>
    <d v="2023-12-19T00:00:00"/>
    <s v="000000021377453"/>
    <n v="15136.9"/>
    <m/>
    <m/>
    <s v="21.0"/>
    <s v="00036.0"/>
    <s v="91001"/>
    <s v="85000"/>
    <n v="6250"/>
    <n v="9371105"/>
    <n v="3.3097594051183644E-3"/>
    <s v="Ceiling replacement for Wing Lane."/>
    <s v="Wing Lane-9-Ceiling replacement"/>
  </r>
  <r>
    <s v="Workman ES-Ceiling replacement-Contractor"/>
    <n v="2"/>
    <s v="Contractor"/>
    <x v="3"/>
    <x v="6"/>
    <x v="70"/>
    <x v="20"/>
    <x v="7"/>
    <x v="621"/>
    <s v="2019/20"/>
    <m/>
    <x v="535"/>
    <n v="0"/>
    <n v="23073.599999999999"/>
    <s v="Pay app #1"/>
    <d v="2019-12-17T00:00:00"/>
    <s v="000000020049998"/>
    <n v="23073.599999999999"/>
    <m/>
    <m/>
    <s v="21.0"/>
    <s v="00036.0"/>
    <s v="91001"/>
    <s v="85000"/>
    <n v="6250"/>
    <n v="9381105"/>
    <n v="5.0451588244580523E-3"/>
    <s v="Ceiling replacement for Workman ES."/>
    <s v="Workman ES-2-Ceiling replacement"/>
  </r>
  <r>
    <s v="Workman ES-Ceiling replacement-Contractor"/>
    <n v="2"/>
    <s v="Contractor"/>
    <x v="3"/>
    <x v="6"/>
    <x v="70"/>
    <x v="20"/>
    <x v="7"/>
    <x v="602"/>
    <s v="2020/21"/>
    <m/>
    <x v="535"/>
    <n v="0"/>
    <n v="69220.800000000003"/>
    <s v="Pay app #2"/>
    <d v="2020-10-21T00:00:00"/>
    <s v="000000020136454"/>
    <n v="69220.800000000003"/>
    <m/>
    <m/>
    <s v="21.0"/>
    <s v="00036.0"/>
    <s v="91001"/>
    <s v="85000"/>
    <n v="6250"/>
    <n v="9381105"/>
    <n v="1.5135476473374158E-2"/>
    <s v="Ceiling replacement for Workman ES."/>
    <s v="Workman ES-2-Ceiling replacement"/>
  </r>
  <r>
    <s v="Workman ES-Ceiling replacement-Contractor"/>
    <n v="2"/>
    <s v="Contractor"/>
    <x v="3"/>
    <x v="6"/>
    <x v="70"/>
    <x v="20"/>
    <x v="7"/>
    <x v="622"/>
    <s v="2020/21"/>
    <m/>
    <x v="535"/>
    <n v="0"/>
    <n v="138441.60000000001"/>
    <s v="Pay app #3"/>
    <d v="2021-01-08T00:00:00"/>
    <s v="000000020155354"/>
    <n v="138441.60000000001"/>
    <m/>
    <m/>
    <s v="21.0"/>
    <s v="00036.0"/>
    <s v="91001"/>
    <s v="85000"/>
    <n v="6250"/>
    <n v="9381105"/>
    <n v="3.0270952946748315E-2"/>
    <s v="Ceiling replacement for Workman ES."/>
    <s v="Workman ES-2-Ceiling replacement"/>
  </r>
  <r>
    <s v="Workman ES-Ceiling replacement-Contractor"/>
    <n v="2"/>
    <s v="Contractor"/>
    <x v="3"/>
    <x v="6"/>
    <x v="70"/>
    <x v="20"/>
    <x v="7"/>
    <x v="236"/>
    <s v="2023/24"/>
    <s v="2-5072"/>
    <x v="535"/>
    <n v="0"/>
    <n v="12144"/>
    <s v="Retention"/>
    <d v="2023-12-19T00:00:00"/>
    <s v="000000021377453"/>
    <n v="12144"/>
    <m/>
    <m/>
    <s v="21.0"/>
    <s v="00036.0"/>
    <s v="91001"/>
    <s v="85000"/>
    <n v="6250"/>
    <n v="9381105"/>
    <n v="2.6553467497147645E-3"/>
    <s v="Ceiling replacement for Workman ES."/>
    <s v="Workman ES-2-Ceiling replacement"/>
  </r>
  <r>
    <s v="Newton-Interim Housing-Utilities"/>
    <n v="1"/>
    <s v="Utilities"/>
    <x v="8"/>
    <x v="1"/>
    <x v="71"/>
    <x v="68"/>
    <x v="263"/>
    <x v="19"/>
    <s v="2021/22"/>
    <s v="22-3884"/>
    <x v="536"/>
    <n v="0"/>
    <n v="1072"/>
    <n v="454421"/>
    <d v="2022-01-24T00:00:00"/>
    <s v="000000020395794"/>
    <n v="1072"/>
    <s v="03-120447"/>
    <m/>
    <s v="21.0"/>
    <s v="00036.0"/>
    <s v="91001"/>
    <s v="85000"/>
    <n v="6233"/>
    <n v="9241102"/>
    <n v="1"/>
    <s v="Temporary power for Newton Interim Housing "/>
    <s v="Newton-1-Interim Housing"/>
  </r>
  <r>
    <s v="Los Altos ES-Interim Housing-Design"/>
    <n v="2"/>
    <s v="Design"/>
    <x v="2"/>
    <x v="1"/>
    <x v="72"/>
    <x v="41"/>
    <x v="264"/>
    <x v="624"/>
    <s v="2018/19"/>
    <m/>
    <x v="537"/>
    <n v="0"/>
    <n v="1515.6"/>
    <s v="T8221"/>
    <d v="2018-11-20T00:00:00"/>
    <n v="24940853"/>
    <n v="1515.6"/>
    <s v="03-119857"/>
    <m/>
    <s v="21.0"/>
    <s v="00036.0"/>
    <s v="91001"/>
    <s v="85000"/>
    <n v="6210"/>
    <n v="9191102"/>
    <n v="3.723267572638847E-2"/>
    <s v="Architect - Prepare design documents for interim facilities related to Los Altos ES 21st Century classroom modernization project. Include work design for 5 portable classrooms and 1 portable restroom building. Include allowances of $20,000.00."/>
    <s v="Los Altos ES-2-Interim Housing"/>
  </r>
  <r>
    <s v="Los Altos ES-Interim Housing-Design"/>
    <n v="2"/>
    <s v="Design"/>
    <x v="2"/>
    <x v="1"/>
    <x v="72"/>
    <x v="41"/>
    <x v="264"/>
    <x v="625"/>
    <s v="2018/19"/>
    <m/>
    <x v="537"/>
    <n v="0"/>
    <n v="3410.12"/>
    <s v="T8241"/>
    <d v="2019-02-06T00:00:00"/>
    <n v="25078803"/>
    <n v="3410.12"/>
    <s v="03-119857"/>
    <m/>
    <s v="21.0"/>
    <s v="00036.0"/>
    <s v="91001"/>
    <s v="85000"/>
    <n v="6210"/>
    <n v="9191102"/>
    <n v="8.3774011710261193E-2"/>
    <s v="Architect - Prepare design documents for interim facilities related to Los Altos ES 21st Century classroom modernization project. Include work design for 5 portable classrooms and 1 portable restroom building. Include allowances of $20,000.00."/>
    <s v="Los Altos ES-2-Interim Housing"/>
  </r>
  <r>
    <s v="Los Altos ES-Interim Housing-Design"/>
    <n v="2"/>
    <s v="Design"/>
    <x v="2"/>
    <x v="1"/>
    <x v="72"/>
    <x v="41"/>
    <x v="264"/>
    <x v="626"/>
    <s v="2018/19"/>
    <m/>
    <x v="537"/>
    <n v="0"/>
    <n v="4774.16"/>
    <s v="T8272"/>
    <d v="2019-03-28T00:00:00"/>
    <n v="25196520"/>
    <n v="4774.16"/>
    <s v="03-119857"/>
    <m/>
    <s v="21.0"/>
    <s v="00036.0"/>
    <s v="91001"/>
    <s v="85000"/>
    <n v="6210"/>
    <n v="9191102"/>
    <n v="0.11728341986401082"/>
    <s v="Architect - Prepare design documents for interim facilities related to Los Altos ES 21st Century classroom modernization project. Include work design for 5 portable classrooms and 1 portable restroom building. Include allowances of $20,000.00."/>
    <s v="Los Altos ES-2-Interim Housing"/>
  </r>
  <r>
    <s v="Los Altos ES-Interim Housing-Design"/>
    <n v="2"/>
    <s v="Design"/>
    <x v="2"/>
    <x v="1"/>
    <x v="72"/>
    <x v="41"/>
    <x v="264"/>
    <x v="627"/>
    <s v="2018/19"/>
    <m/>
    <x v="537"/>
    <n v="0"/>
    <n v="14928.74"/>
    <s v="T8310"/>
    <d v="2019-09-05T00:00:00"/>
    <s v="000000020011699"/>
    <n v="14928.74"/>
    <s v="03-119857"/>
    <m/>
    <s v="21.0"/>
    <s v="00036.0"/>
    <s v="91001"/>
    <s v="85000"/>
    <n v="6210"/>
    <n v="9191102"/>
    <n v="0.36674382120847498"/>
    <s v="Architect - Prepare design documents for interim facilities related to Los Altos ES 21st Century classroom modernization project. Include work design for 5 portable classrooms and 1 portable restroom building. Include allowances of $20,000.00."/>
    <s v="Los Altos ES-2-Interim Housing"/>
  </r>
  <r>
    <s v="Los Altos ES-Interim Housing-Design"/>
    <n v="2"/>
    <s v="Design"/>
    <x v="2"/>
    <x v="1"/>
    <x v="72"/>
    <x v="41"/>
    <x v="264"/>
    <x v="628"/>
    <s v="2019/20"/>
    <m/>
    <x v="537"/>
    <n v="0"/>
    <n v="2816"/>
    <s v="T8391"/>
    <d v="2019-11-15T00:00:00"/>
    <s v="000000020038501"/>
    <n v="2816"/>
    <s v="03-119857"/>
    <m/>
    <s v="21.0"/>
    <s v="00036.0"/>
    <s v="91001"/>
    <s v="85000"/>
    <n v="6210"/>
    <n v="9191102"/>
    <n v="6.9178684907304E-2"/>
    <s v="Architect - Prepare design documents for interim facilities related to Los Altos ES 21st Century classroom modernization project. Include work design for 5 portable classrooms and 1 portable restroom building. Include allowances of $20,000.00.  Allowances for topographic survey."/>
    <s v="Los Altos ES-2-Interim Housing"/>
  </r>
  <r>
    <s v="Los Altos ES-Interim Housing-Design"/>
    <n v="2"/>
    <s v="Design"/>
    <x v="2"/>
    <x v="1"/>
    <x v="72"/>
    <x v="41"/>
    <x v="264"/>
    <x v="194"/>
    <s v="2019/20"/>
    <m/>
    <x v="537"/>
    <n v="0"/>
    <n v="9472.5499999999993"/>
    <s v="T8429"/>
    <d v="2019-12-11T00:00:00"/>
    <s v="000000020047665"/>
    <n v="9472.5499999999993"/>
    <s v="03-119857"/>
    <m/>
    <s v="21.0"/>
    <s v="00036.0"/>
    <s v="91001"/>
    <s v="85000"/>
    <n v="6210"/>
    <n v="9191102"/>
    <n v="0.23270545160464576"/>
    <s v="Architect - Prepare design documents for interim facilities related to Los Altos ES 21st Century classroom modernization project. Include work design for 5 portable classrooms and 1 portable restroom building. Include allowances of $20,000.00."/>
    <s v="Los Altos ES-2-Interim Housing"/>
  </r>
  <r>
    <s v="Los Altos ES-Interim Housing-Design"/>
    <n v="2"/>
    <s v="Design"/>
    <x v="2"/>
    <x v="1"/>
    <x v="72"/>
    <x v="41"/>
    <x v="264"/>
    <x v="420"/>
    <s v="2019/20"/>
    <m/>
    <x v="537"/>
    <n v="0"/>
    <n v="3789.01"/>
    <s v="T8519"/>
    <d v="2020-06-04T00:00:00"/>
    <s v="000000020102555"/>
    <n v="3789.01"/>
    <s v="03-119857"/>
    <m/>
    <s v="21.0"/>
    <s v="00036.0"/>
    <s v="91001"/>
    <s v="85000"/>
    <n v="6210"/>
    <n v="9191102"/>
    <n v="9.308193497891476E-2"/>
    <s v="Architect - Prepare design documents for interim facilities related to Los Altos ES 21st Century classroom modernization project. Include work design for 5 portable classrooms and 1 portable restroom building. Include allowances of $20,000.00."/>
    <s v="Los Altos ES-2-Interim Housing"/>
  </r>
  <r>
    <s v="Los Altos ES-Interim Housing-Design"/>
    <n v="2"/>
    <s v="Design"/>
    <x v="2"/>
    <x v="1"/>
    <x v="72"/>
    <x v="41"/>
    <x v="264"/>
    <x v="629"/>
    <s v="2023/24"/>
    <m/>
    <x v="537"/>
    <n v="17184"/>
    <n v="17184"/>
    <m/>
    <m/>
    <m/>
    <n v="0"/>
    <s v="03-119857"/>
    <m/>
    <s v="21.0"/>
    <s v="00036.0"/>
    <s v="91001"/>
    <s v="85000"/>
    <n v="6210"/>
    <n v="9191102"/>
    <n v="0"/>
    <s v="Architect - Prepare design documents for interim facilities related to Los Altos ES 21st Century classroom modernization project. Include work design for 5 portable classrooms and 1 portable restroom building. Include allowances of $20,000.00.  Remaining balance in this PO."/>
    <s v="Los Altos ES-2-Interim Housing"/>
  </r>
  <r>
    <s v="Los Altos ES-Interim Housing-Design"/>
    <n v="2"/>
    <s v="Design"/>
    <x v="2"/>
    <x v="1"/>
    <x v="72"/>
    <x v="41"/>
    <x v="264"/>
    <x v="630"/>
    <s v="2023/24"/>
    <s v="2-529"/>
    <x v="537"/>
    <n v="-17184"/>
    <n v="-17184"/>
    <m/>
    <m/>
    <m/>
    <n v="0"/>
    <s v="03-119857"/>
    <m/>
    <s v="21.0"/>
    <s v="00036.0"/>
    <s v="91001"/>
    <s v="85000"/>
    <n v="6210"/>
    <n v="9191102"/>
    <n v="0"/>
    <s v="Architect - Prepare design documents for interim facilities related to Los Altos ES 21st Century classroom modernization project. Include work design for 5 portable classrooms and 1 portable restroom building. Include allowances of $20,000.00.  Close-out PO."/>
    <s v="Los Altos ES-2-Interim Housing"/>
  </r>
  <r>
    <s v="Los Altos ES-21st Century classroom-Design"/>
    <n v="2"/>
    <s v="Design"/>
    <x v="2"/>
    <x v="0"/>
    <x v="72"/>
    <x v="41"/>
    <x v="264"/>
    <x v="631"/>
    <s v="2018/19"/>
    <m/>
    <x v="538"/>
    <n v="0"/>
    <n v="3514.68"/>
    <s v="T8158R"/>
    <d v="2018-10-11T00:00:00"/>
    <n v="24850693"/>
    <n v="3514.68"/>
    <s v="03-119947"/>
    <m/>
    <s v="21.0"/>
    <s v="00036.0"/>
    <s v="91001"/>
    <s v="85000"/>
    <n v="6210"/>
    <n v="9191101"/>
    <n v="3.7908543540874626E-2"/>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632"/>
    <s v="2018/19"/>
    <m/>
    <x v="538"/>
    <n v="0"/>
    <n v="3712"/>
    <s v="R8227"/>
    <d v="2019-01-28T00:00:00"/>
    <n v="25052439"/>
    <n v="3712"/>
    <s v="03-119947"/>
    <m/>
    <s v="21.0"/>
    <s v="00036.0"/>
    <s v="91001"/>
    <s v="85000"/>
    <n v="6210"/>
    <n v="9191101"/>
    <n v="4.0036792431665649E-2"/>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627"/>
    <s v="2018/19"/>
    <m/>
    <x v="538"/>
    <n v="0"/>
    <n v="20209.46"/>
    <s v="T8309"/>
    <d v="2019-09-05T00:00:00"/>
    <s v="000000020011699"/>
    <n v="20209.46"/>
    <s v="03-119947"/>
    <m/>
    <s v="21.0"/>
    <s v="00036.0"/>
    <s v="91001"/>
    <s v="85000"/>
    <n v="6210"/>
    <n v="9191101"/>
    <n v="0.21797466464872028"/>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355"/>
    <s v="2019/20"/>
    <m/>
    <x v="538"/>
    <n v="0"/>
    <n v="28996.18"/>
    <s v="T8352"/>
    <d v="2019-09-13T00:00:00"/>
    <s v="000000020015027"/>
    <n v="28996.18"/>
    <s v="03-119947"/>
    <m/>
    <s v="21.0"/>
    <s v="00036.0"/>
    <s v="91001"/>
    <s v="85000"/>
    <n v="6210"/>
    <n v="9191101"/>
    <n v="0.31274623921638334"/>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420"/>
    <s v="2019/20"/>
    <m/>
    <x v="538"/>
    <n v="0"/>
    <n v="8786.73"/>
    <s v="T8518"/>
    <d v="2020-06-04T00:00:00"/>
    <s v="000000020102555"/>
    <n v="8786.73"/>
    <s v="03-119947"/>
    <m/>
    <s v="21.0"/>
    <s v="00036.0"/>
    <s v="91001"/>
    <s v="85000"/>
    <n v="6210"/>
    <n v="9191101"/>
    <n v="9.4771682425401266E-2"/>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200"/>
    <s v="2020/21"/>
    <m/>
    <x v="538"/>
    <n v="0"/>
    <n v="18708.97"/>
    <s v="T8573"/>
    <d v="2021-02-05T00:00:00"/>
    <s v="000000020162578"/>
    <n v="18708.97"/>
    <s v="03-119947"/>
    <m/>
    <s v="21.0"/>
    <s v="00036.0"/>
    <s v="91001"/>
    <s v="85000"/>
    <n v="6210"/>
    <n v="9191101"/>
    <n v="0.20179071888476827"/>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198"/>
    <s v="2020/21"/>
    <m/>
    <x v="538"/>
    <n v="0"/>
    <n v="4393.3500000000004"/>
    <s v="T8635"/>
    <d v="2021-04-19T00:00:00"/>
    <s v="000000020181402"/>
    <n v="4393.3500000000004"/>
    <s v="03-119947"/>
    <m/>
    <s v="21.0"/>
    <s v="00036.0"/>
    <s v="91001"/>
    <s v="85000"/>
    <n v="6210"/>
    <n v="9191101"/>
    <n v="4.7385679426093293E-2"/>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422"/>
    <s v="2021/22"/>
    <m/>
    <x v="538"/>
    <n v="0"/>
    <n v="4393.3500000000004"/>
    <n v="3378"/>
    <d v="2021-12-20T00:00:00"/>
    <s v="000000020370769"/>
    <n v="4393.3500000000004"/>
    <s v="03-119947"/>
    <m/>
    <s v="21.0"/>
    <s v="00036.0"/>
    <s v="91001"/>
    <s v="85000"/>
    <n v="6210"/>
    <n v="9191101"/>
    <n v="4.7385679426093293E-2"/>
    <s v="Architect - Prepare design documents for Los Altos ES 21st Century classroom modernization project.  Include allowances of $20,000.00.  The total architect costs with the change order (PO2W-20*5064) is $105,694.72"/>
    <s v="Los Altos ES-2-21st Century classroom"/>
  </r>
  <r>
    <s v="Los Altos ES-21st Century classroom-Design"/>
    <n v="2"/>
    <s v="Design"/>
    <x v="2"/>
    <x v="0"/>
    <x v="72"/>
    <x v="41"/>
    <x v="264"/>
    <x v="633"/>
    <s v="2021/22"/>
    <m/>
    <x v="538"/>
    <n v="15152.46"/>
    <n v="15152.46"/>
    <m/>
    <m/>
    <m/>
    <n v="0"/>
    <s v="03-119947"/>
    <m/>
    <s v="21.0"/>
    <s v="00036.0"/>
    <s v="91001"/>
    <s v="85000"/>
    <n v="6210"/>
    <n v="9191101"/>
    <n v="0"/>
    <s v="Architect - Prepare design documents for Los Altos ES 21st Century classroom modernization project.  Include allowances of $20,000.00.  The total architect costs with the change order (PO2W-20*5064) is $105,694.72.  Remaining balance in this PO."/>
    <s v="Los Altos ES-2-21st Century classroom"/>
  </r>
  <r>
    <s v="Los Altos ES-21st Century classroom-Design"/>
    <n v="2"/>
    <s v="Design"/>
    <x v="2"/>
    <x v="0"/>
    <x v="72"/>
    <x v="41"/>
    <x v="264"/>
    <x v="634"/>
    <s v="2021/22"/>
    <s v="2-531"/>
    <x v="538"/>
    <n v="-15152.46"/>
    <n v="-15152.46"/>
    <m/>
    <m/>
    <m/>
    <n v="0"/>
    <s v="03-119947"/>
    <m/>
    <s v="21.0"/>
    <s v="00036.0"/>
    <s v="91001"/>
    <s v="85000"/>
    <n v="6210"/>
    <n v="9191101"/>
    <n v="0"/>
    <s v="Architect - Prepare design documents for Los Altos ES 21st Century classroom modernization project.  Include allowances of $20,000.00.  The total architect costs with the change order (PO2W-20*5064) is $105,694.72.  Close-out PO."/>
    <s v="Los Altos ES-2-21st Century classroom"/>
  </r>
  <r>
    <s v="Nelson-21st Century classroom-Design"/>
    <n v="1"/>
    <s v="Design"/>
    <x v="0"/>
    <x v="0"/>
    <x v="72"/>
    <x v="41"/>
    <x v="264"/>
    <x v="631"/>
    <s v="2018/19"/>
    <m/>
    <x v="539"/>
    <n v="0"/>
    <n v="3699.66"/>
    <s v="T8157R"/>
    <d v="2018-10-11T00:00:00"/>
    <n v="24850693"/>
    <n v="3699.66"/>
    <s v="03-119946"/>
    <m/>
    <s v="21.0"/>
    <s v="00036.0"/>
    <s v="91001"/>
    <s v="85000"/>
    <n v="6210"/>
    <n v="9231101"/>
    <n v="3.7526199751858023E-2"/>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632"/>
    <s v="2018/19"/>
    <m/>
    <x v="539"/>
    <n v="0"/>
    <n v="4962"/>
    <s v="R8235"/>
    <d v="2019-01-28T00:00:00"/>
    <n v="25052439"/>
    <n v="4962"/>
    <s v="03-119946"/>
    <m/>
    <s v="21.0"/>
    <s v="00036.0"/>
    <s v="91001"/>
    <s v="85000"/>
    <n v="6210"/>
    <n v="9231101"/>
    <n v="5.0330301478708719E-2"/>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627"/>
    <s v="2018/19"/>
    <m/>
    <x v="539"/>
    <n v="0"/>
    <n v="21272.98"/>
    <s v="T8308"/>
    <d v="2019-09-05T00:00:00"/>
    <s v="000000020011699"/>
    <n v="21272.98"/>
    <s v="03-119946"/>
    <m/>
    <s v="21.0"/>
    <s v="00036.0"/>
    <s v="91001"/>
    <s v="85000"/>
    <n v="6210"/>
    <n v="9231101"/>
    <n v="0.21577498926854918"/>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635"/>
    <s v="2019/20"/>
    <m/>
    <x v="539"/>
    <n v="0"/>
    <n v="30522.1"/>
    <s v="T8351"/>
    <d v="2019-09-11T00:00:00"/>
    <s v="000000020013866"/>
    <n v="30522.1"/>
    <s v="03-119946"/>
    <m/>
    <s v="21.0"/>
    <s v="00036.0"/>
    <s v="91001"/>
    <s v="85000"/>
    <n v="6210"/>
    <n v="9231101"/>
    <n v="0.30959018435374758"/>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420"/>
    <s v="2019/20"/>
    <m/>
    <x v="539"/>
    <n v="0"/>
    <n v="9249.1200000000008"/>
    <s v="T8517"/>
    <d v="2020-06-04T00:00:00"/>
    <s v="000000020102555"/>
    <n v="9249.1200000000008"/>
    <s v="03-119946"/>
    <m/>
    <s v="21.0"/>
    <s v="00036.0"/>
    <s v="91001"/>
    <s v="85000"/>
    <n v="6210"/>
    <n v="9231101"/>
    <n v="9.3815195085198394E-2"/>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602"/>
    <s v="2020/21"/>
    <m/>
    <x v="539"/>
    <n v="0"/>
    <n v="19633.759999999998"/>
    <s v="T8572"/>
    <d v="2020-10-21T00:00:00"/>
    <s v="000000020136458"/>
    <n v="19633.759999999998"/>
    <s v="03-119946"/>
    <m/>
    <s v="21.0"/>
    <s v="00036.0"/>
    <s v="91001"/>
    <s v="85000"/>
    <n v="6210"/>
    <n v="9231101"/>
    <n v="0.19914813783970417"/>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198"/>
    <s v="2020/21"/>
    <m/>
    <x v="539"/>
    <n v="0"/>
    <n v="4624.55"/>
    <s v="T8634"/>
    <d v="2021-04-19T00:00:00"/>
    <s v="000000020181402"/>
    <n v="4624.55"/>
    <s v="03-119946"/>
    <m/>
    <s v="21.0"/>
    <s v="00036.0"/>
    <s v="91001"/>
    <s v="85000"/>
    <n v="6210"/>
    <n v="9231101"/>
    <n v="4.690749611111697E-2"/>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422"/>
    <s v="2021/22"/>
    <m/>
    <x v="539"/>
    <n v="0"/>
    <n v="4624.55"/>
    <n v="3377"/>
    <d v="2021-12-20T00:00:00"/>
    <s v="000000020370769"/>
    <n v="4624.55"/>
    <s v="03-119946"/>
    <m/>
    <s v="21.0"/>
    <s v="00036.0"/>
    <s v="91001"/>
    <s v="85000"/>
    <n v="6210"/>
    <n v="9231101"/>
    <n v="4.690749611111697E-2"/>
    <s v="Architect - Prepare design documents for Nelson 21st Century classroom modernization project. Include allowances of $20,000.00. The total architect costs with the change order (PO2W-20*5063) is $109,894.72"/>
    <s v="Nelson-1-21st Century classroom"/>
  </r>
  <r>
    <s v="Nelson-21st Century classroom-Design"/>
    <n v="1"/>
    <s v="Design"/>
    <x v="0"/>
    <x v="0"/>
    <x v="72"/>
    <x v="41"/>
    <x v="264"/>
    <x v="633"/>
    <s v="2021/22"/>
    <m/>
    <x v="539"/>
    <n v="13902.48"/>
    <n v="13902.48"/>
    <m/>
    <m/>
    <m/>
    <n v="0"/>
    <s v="03-119946"/>
    <m/>
    <s v="21.0"/>
    <s v="00036.0"/>
    <s v="91001"/>
    <s v="85000"/>
    <n v="6210"/>
    <n v="9231101"/>
    <n v="0"/>
    <s v="Architect - Prepare design documents for Nelson 21st Century classroom modernization project. Include allowances of $20,000.00. The total architect costs with the change order (PO2W-20*5063) is $109,894.72.  Remaining balance in this PO."/>
    <s v="Nelson-1-21st Century classroom"/>
  </r>
  <r>
    <s v="Nelson-21st Century classroom-Design"/>
    <n v="1"/>
    <s v="Design"/>
    <x v="0"/>
    <x v="0"/>
    <x v="72"/>
    <x v="41"/>
    <x v="264"/>
    <x v="634"/>
    <s v="2021/22"/>
    <s v="2-532"/>
    <x v="539"/>
    <n v="-13902.48"/>
    <n v="-13902.48"/>
    <m/>
    <m/>
    <m/>
    <n v="0"/>
    <s v="03-119946"/>
    <m/>
    <s v="21.0"/>
    <s v="00036.0"/>
    <s v="91001"/>
    <s v="85000"/>
    <n v="6210"/>
    <n v="9231101"/>
    <n v="0"/>
    <s v="Architect - Prepare design documents for Nelson 21st Century classroom modernization project. Include allowances of $20,000.00. The total architect costs with the change order (PO2W-20*5063) is $109,894.72. Close-out PO."/>
    <s v="Nelson-1-21st Century classroom"/>
  </r>
  <r>
    <s v="Nelson-21st Century classroom-Design"/>
    <n v="1"/>
    <s v="Design"/>
    <x v="0"/>
    <x v="0"/>
    <x v="72"/>
    <x v="41"/>
    <x v="265"/>
    <x v="602"/>
    <s v="2020/21"/>
    <s v="2-10122"/>
    <x v="540"/>
    <n v="0"/>
    <n v="11306"/>
    <s v="T8577"/>
    <d v="2020-10-21T00:00:00"/>
    <s v="000000020136458"/>
    <n v="11306"/>
    <s v="03-119946"/>
    <m/>
    <s v="21.0"/>
    <s v="00036.0"/>
    <s v="91001"/>
    <s v="85000"/>
    <n v="6260"/>
    <n v="9231101"/>
    <n v="1"/>
    <s v="Architect - These are additional changes requested by District since summer of 2019 for Nelson.  Changes to include replacing concrete walkway at classrooms in lieu of replacement of landing at door, revising new counter at new sink in classrooms, revising the electrical drawing, etc.  Addendum to PO2W-20*859. The total architect costs with this change order is $109,894.72"/>
    <s v="Nelson-1-21st Century classroom"/>
  </r>
  <r>
    <s v="Los Altos ES-21st Century classroom-Design"/>
    <n v="2"/>
    <s v="Design"/>
    <x v="2"/>
    <x v="0"/>
    <x v="72"/>
    <x v="41"/>
    <x v="265"/>
    <x v="602"/>
    <s v="2020/21"/>
    <s v="2-10121"/>
    <x v="541"/>
    <n v="0"/>
    <n v="12980"/>
    <s v="T8578"/>
    <d v="2020-10-21T00:00:00"/>
    <s v="000000020136458"/>
    <n v="12980"/>
    <s v="03-119947"/>
    <m/>
    <s v="21.0"/>
    <s v="00036.0"/>
    <s v="91001"/>
    <s v="85000"/>
    <n v="6260"/>
    <n v="9191101"/>
    <n v="1"/>
    <s v="Architect - These are additional changes requested by District since summer of 2019 for Los Altos ES.  Changes to include replacing concrete walkway at classrooms in lieu of replacement of landing at door, revising new counter at new sink in classrooms, revising the electrical drawing, etc.  Addendum to PO2W-20*858.  The total architect costs with this change order is $105,694.72"/>
    <s v="Los Altos ES-2-21st Century classroom"/>
  </r>
  <r>
    <s v="Workman ES-21st Century classroom-Design"/>
    <n v="2"/>
    <s v="Design"/>
    <x v="3"/>
    <x v="0"/>
    <x v="72"/>
    <x v="41"/>
    <x v="266"/>
    <x v="636"/>
    <s v="2021/22"/>
    <m/>
    <x v="542"/>
    <n v="0"/>
    <n v="8116.8"/>
    <s v="T8665R"/>
    <d v="2021-08-31T00:00:00"/>
    <s v="000000020248528"/>
    <n v="8116.8"/>
    <s v="03-121545"/>
    <s v="73445-382"/>
    <s v="21.0"/>
    <s v="00036.0"/>
    <s v="91001"/>
    <s v="85000"/>
    <n v="6210"/>
    <n v="9381101"/>
    <n v="1"/>
    <s v="Architect - Prepare design documents for Workman ES 21st Century Hardware replacement project (doors &amp; locks)."/>
    <s v="Workman ES-2-21st Century classroom"/>
  </r>
  <r>
    <s v="Workman ES-21st Century classroom-Design"/>
    <n v="2"/>
    <s v="Design"/>
    <x v="3"/>
    <x v="0"/>
    <x v="72"/>
    <x v="41"/>
    <x v="266"/>
    <x v="637"/>
    <s v="2023/24"/>
    <m/>
    <x v="542"/>
    <n v="5411.2"/>
    <n v="5411.2"/>
    <m/>
    <m/>
    <m/>
    <n v="0"/>
    <s v="03-121545"/>
    <s v="73445-382"/>
    <s v="21.0"/>
    <s v="00036.0"/>
    <s v="91001"/>
    <s v="85000"/>
    <n v="6210"/>
    <n v="9381101"/>
    <n v="0"/>
    <s v="Architect - Prepare design documents for Workman ES 21st Century Hardware replacement project (doors &amp; locks).   Remaining balance in this PO."/>
    <s v="Workman ES-2-21st Century classroom"/>
  </r>
  <r>
    <s v="Workman ES-21st Century classroom-Design"/>
    <n v="2"/>
    <s v="Design"/>
    <x v="3"/>
    <x v="0"/>
    <x v="72"/>
    <x v="41"/>
    <x v="266"/>
    <x v="629"/>
    <s v="2023/24"/>
    <s v="21-5882"/>
    <x v="542"/>
    <n v="-5411.2"/>
    <n v="-5411.2"/>
    <m/>
    <m/>
    <m/>
    <n v="0"/>
    <s v="03-121545"/>
    <s v="73445-382"/>
    <s v="21.0"/>
    <s v="00036.0"/>
    <s v="91001"/>
    <s v="85000"/>
    <n v="6210"/>
    <n v="9381101"/>
    <n v="0"/>
    <s v="Architect - Prepare design documents for Workman ES 21st Century Hardware replacement project (doors &amp; locks).  Close-out PO."/>
    <s v="Workman ES-2-21st Century classroom"/>
  </r>
  <r>
    <s v="Baldwin-21st Century classroom-Design"/>
    <n v="3"/>
    <s v="Design"/>
    <x v="14"/>
    <x v="0"/>
    <x v="72"/>
    <x v="41"/>
    <x v="249"/>
    <x v="117"/>
    <s v="2021/22"/>
    <m/>
    <x v="543"/>
    <n v="0"/>
    <n v="29733.8"/>
    <s v="T8701"/>
    <d v="2021-09-09T00:00:00"/>
    <s v="000000020255214"/>
    <n v="29733.8"/>
    <s v="03-123988"/>
    <m/>
    <s v="21.0"/>
    <s v="00036.0"/>
    <s v="91001"/>
    <s v="85000"/>
    <n v="6210"/>
    <n v="9021101"/>
    <n v="0.1004666218403349"/>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s v="Baldwin-3-21st Century classroom"/>
  </r>
  <r>
    <s v="Baldwin-21st Century classroom-Design"/>
    <n v="3"/>
    <s v="Design"/>
    <x v="14"/>
    <x v="0"/>
    <x v="72"/>
    <x v="41"/>
    <x v="249"/>
    <x v="638"/>
    <s v="2021/22"/>
    <m/>
    <x v="543"/>
    <n v="0"/>
    <n v="26941.05"/>
    <n v="3294"/>
    <d v="2021-10-19T00:00:00"/>
    <s v="000000020302604"/>
    <n v="26941.05"/>
    <s v="03-123988"/>
    <m/>
    <s v="21.0"/>
    <s v="00036.0"/>
    <s v="91001"/>
    <s v="85000"/>
    <n v="6210"/>
    <n v="9021101"/>
    <n v="9.1030284804887188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s v="Baldwin-3-21st Century classroom"/>
  </r>
  <r>
    <s v="Baldwin-21st Century classroom-Design"/>
    <n v="3"/>
    <s v="Design"/>
    <x v="14"/>
    <x v="0"/>
    <x v="72"/>
    <x v="41"/>
    <x v="249"/>
    <x v="638"/>
    <s v="2021/22"/>
    <m/>
    <x v="543"/>
    <n v="0"/>
    <n v="6874.45"/>
    <n v="3338"/>
    <d v="2021-10-19T00:00:00"/>
    <s v="000000020302604"/>
    <n v="6874.45"/>
    <s v="03-123988"/>
    <m/>
    <s v="21.0"/>
    <s v="00036.0"/>
    <s v="91001"/>
    <s v="85000"/>
    <n v="6210"/>
    <n v="9021101"/>
    <n v="2.322786756184175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s v="Baldwin-3-21st Century classroom"/>
  </r>
  <r>
    <s v="Baldwin-21st Century classroom-Design"/>
    <n v="3"/>
    <s v="Design"/>
    <x v="14"/>
    <x v="0"/>
    <x v="72"/>
    <x v="41"/>
    <x v="249"/>
    <x v="639"/>
    <s v="2023/24"/>
    <m/>
    <x v="543"/>
    <n v="0"/>
    <n v="59450"/>
    <n v="4474"/>
    <d v="2024-01-24T00:00:00"/>
    <s v="000000021424535"/>
    <n v="59450"/>
    <s v="03-123988"/>
    <m/>
    <s v="21.0"/>
    <s v="00036.0"/>
    <s v="91001"/>
    <s v="85000"/>
    <n v="6260"/>
    <n v="9021101"/>
    <n v="0.20087377558226363"/>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JVER 24*248)"/>
    <s v="Baldwin-3-21st Century classroom"/>
  </r>
  <r>
    <s v="Baldwin-21st Century classroom-Design"/>
    <n v="3"/>
    <s v="Design"/>
    <x v="14"/>
    <x v="0"/>
    <x v="72"/>
    <x v="41"/>
    <x v="249"/>
    <x v="639"/>
    <s v="2023/24"/>
    <m/>
    <x v="543"/>
    <n v="0"/>
    <n v="35033.85"/>
    <n v="4628"/>
    <d v="2024-01-24T00:00:00"/>
    <s v="000000021424535"/>
    <n v="35033.85"/>
    <s v="03-123988"/>
    <m/>
    <s v="21.0"/>
    <s v="00036.0"/>
    <s v="91001"/>
    <s v="85000"/>
    <n v="6210"/>
    <n v="9021101"/>
    <n v="0.11837479769020499"/>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s v="Baldwin-3-21st Century classroom"/>
  </r>
  <r>
    <s v="Baldwin-21st Century classroom-Design"/>
    <n v="3"/>
    <s v="Design"/>
    <x v="14"/>
    <x v="0"/>
    <x v="72"/>
    <x v="41"/>
    <x v="249"/>
    <x v="589"/>
    <s v="2023/24"/>
    <m/>
    <x v="543"/>
    <n v="0"/>
    <n v="39140"/>
    <n v="4553"/>
    <d v="2024-01-25T00:00:00"/>
    <s v="000000021427417"/>
    <n v="39140"/>
    <s v="03-123988"/>
    <m/>
    <s v="21.0"/>
    <s v="00036.0"/>
    <s v="91001"/>
    <s v="85000"/>
    <n v="6260"/>
    <n v="9021101"/>
    <n v="0.13224894156921443"/>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JVER 24*248)"/>
    <s v="Baldwin-3-21st Century classroom"/>
  </r>
  <r>
    <s v="Baldwin-21st Century classroom-Design"/>
    <n v="3"/>
    <s v="Design"/>
    <x v="14"/>
    <x v="0"/>
    <x v="72"/>
    <x v="41"/>
    <x v="249"/>
    <x v="80"/>
    <s v="2023/24"/>
    <m/>
    <x v="543"/>
    <n v="0"/>
    <n v="49391.93"/>
    <n v="4668"/>
    <d v="2024-03-08T00:00:00"/>
    <s v="000000021499034"/>
    <n v="49391.93"/>
    <s v="03-123988"/>
    <m/>
    <s v="21.0"/>
    <s v="00036.0"/>
    <s v="91001"/>
    <s v="85000"/>
    <n v="6210"/>
    <n v="9021101"/>
    <n v="0.16688887236997266"/>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s v="Baldwin-3-21st Century classroom"/>
  </r>
  <r>
    <s v="Baldwin-21st Century classroom-Design"/>
    <n v="3"/>
    <s v="Design"/>
    <x v="14"/>
    <x v="0"/>
    <x v="72"/>
    <x v="41"/>
    <x v="249"/>
    <x v="80"/>
    <s v="2023/24"/>
    <m/>
    <x v="543"/>
    <n v="0"/>
    <n v="49391.92"/>
    <n v="4708"/>
    <d v="2024-03-08T00:00:00"/>
    <s v="000000021499034"/>
    <n v="49391.92"/>
    <s v="03-123988"/>
    <m/>
    <s v="21.0"/>
    <s v="00036.0"/>
    <s v="91001"/>
    <s v="85000"/>
    <n v="6210"/>
    <n v="9021101"/>
    <n v="0.1668888385812804"/>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s v="Baldwin-3-21st Century classroom"/>
  </r>
  <r>
    <s v="Baldwin-21st Century classroom-Design"/>
    <n v="3"/>
    <s v="Design"/>
    <x v="14"/>
    <x v="0"/>
    <x v="72"/>
    <x v="41"/>
    <x v="249"/>
    <x v="640"/>
    <s v="2023/24"/>
    <m/>
    <x v="543"/>
    <n v="139738"/>
    <n v="139738"/>
    <m/>
    <m/>
    <m/>
    <n v="0"/>
    <s v="03-123988"/>
    <m/>
    <s v="21.0"/>
    <s v="00036.0"/>
    <s v="91001"/>
    <s v="85000"/>
    <n v="6210"/>
    <n v="9021101"/>
    <n v="0"/>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s v="Baldwin-3-21st Century classroom"/>
  </r>
  <r>
    <s v="Baldwin-21st Century classroom-Design"/>
    <n v="3"/>
    <s v="Design"/>
    <x v="14"/>
    <x v="0"/>
    <x v="72"/>
    <x v="41"/>
    <x v="249"/>
    <x v="641"/>
    <s v="2023/24"/>
    <s v="21-6236"/>
    <x v="543"/>
    <n v="-139738"/>
    <n v="-139738"/>
    <m/>
    <m/>
    <m/>
    <n v="0"/>
    <s v="03-123988"/>
    <m/>
    <s v="21.0"/>
    <s v="00036.0"/>
    <s v="91001"/>
    <s v="85000"/>
    <n v="6210"/>
    <n v="9021101"/>
    <n v="0"/>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Close-out PO. Changed vendor name from TDM Architect to Studio Plus Architect, see PO2W-24*3232"/>
    <s v="Baldwin-3-21st Century classroom"/>
  </r>
  <r>
    <s v="California-21st Century classroom-Design"/>
    <n v="3"/>
    <s v="Design"/>
    <x v="15"/>
    <x v="0"/>
    <x v="72"/>
    <x v="41"/>
    <x v="249"/>
    <x v="117"/>
    <s v="2021/22"/>
    <m/>
    <x v="544"/>
    <n v="0"/>
    <n v="24160.2"/>
    <s v="T8702"/>
    <d v="2021-09-09T00:00:00"/>
    <s v="000000020255214"/>
    <n v="24160.2"/>
    <s v="03-123989"/>
    <m/>
    <s v="21.0"/>
    <s v="00036.0"/>
    <s v="91001"/>
    <s v="85000"/>
    <n v="6210"/>
    <n v="9041101"/>
    <n v="0.1031548206120070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s v="California-3-21st Century classroom"/>
  </r>
  <r>
    <s v="California-21st Century classroom-Design"/>
    <n v="3"/>
    <s v="Design"/>
    <x v="15"/>
    <x v="0"/>
    <x v="72"/>
    <x v="41"/>
    <x v="249"/>
    <x v="202"/>
    <s v="2021/22"/>
    <m/>
    <x v="544"/>
    <n v="0"/>
    <n v="18877.95"/>
    <s v="T8722"/>
    <d v="2021-10-01T00:00:00"/>
    <s v="000000020283685"/>
    <n v="18877.95"/>
    <s v="03-123989"/>
    <m/>
    <s v="21.0"/>
    <s v="00036.0"/>
    <s v="91001"/>
    <s v="85000"/>
    <n v="6210"/>
    <n v="9041101"/>
    <n v="8.0601631847933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s v="California-3-21st Century classroom"/>
  </r>
  <r>
    <s v="California-21st Century classroom-Design"/>
    <n v="3"/>
    <s v="Design"/>
    <x v="15"/>
    <x v="0"/>
    <x v="72"/>
    <x v="41"/>
    <x v="249"/>
    <x v="638"/>
    <s v="2021/22"/>
    <m/>
    <x v="544"/>
    <n v="0"/>
    <n v="19695.11"/>
    <n v="3339"/>
    <d v="2021-10-19T00:00:00"/>
    <s v="000000020302604"/>
    <n v="19695.11"/>
    <s v="03-123989"/>
    <m/>
    <s v="21.0"/>
    <s v="00036.0"/>
    <s v="91001"/>
    <s v="85000"/>
    <n v="6210"/>
    <n v="9041101"/>
    <n v="8.4090592751042859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s v="California-3-21st Century classroom"/>
  </r>
  <r>
    <s v="California-21st Century classroom-Design"/>
    <n v="3"/>
    <s v="Design"/>
    <x v="15"/>
    <x v="0"/>
    <x v="72"/>
    <x v="41"/>
    <x v="249"/>
    <x v="639"/>
    <s v="2023/24"/>
    <m/>
    <x v="544"/>
    <n v="0"/>
    <n v="53450"/>
    <n v="4473"/>
    <d v="2024-01-24T00:00:00"/>
    <s v="000000021424535"/>
    <n v="53450"/>
    <s v="03-123989"/>
    <m/>
    <s v="21.0"/>
    <s v="00036.0"/>
    <s v="91001"/>
    <s v="85000"/>
    <n v="6260"/>
    <n v="9041101"/>
    <n v="0.22821107282687125"/>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JVER 24*248)"/>
    <s v="California-3-21st Century classroom"/>
  </r>
  <r>
    <s v="California-21st Century classroom-Design"/>
    <n v="3"/>
    <s v="Design"/>
    <x v="15"/>
    <x v="0"/>
    <x v="72"/>
    <x v="41"/>
    <x v="249"/>
    <x v="639"/>
    <s v="2023/24"/>
    <m/>
    <x v="544"/>
    <n v="0"/>
    <n v="9670.59"/>
    <n v="4629"/>
    <d v="2024-01-24T00:00:00"/>
    <s v="000000021424535"/>
    <n v="9670.59"/>
    <s v="03-123989"/>
    <m/>
    <s v="21.0"/>
    <s v="00036.0"/>
    <s v="91001"/>
    <s v="85000"/>
    <n v="6210"/>
    <n v="9041101"/>
    <n v="4.1289723456853375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s v="California-3-21st Century classroom"/>
  </r>
  <r>
    <s v="California-21st Century classroom-Design"/>
    <n v="3"/>
    <s v="Design"/>
    <x v="15"/>
    <x v="0"/>
    <x v="72"/>
    <x v="41"/>
    <x v="249"/>
    <x v="642"/>
    <s v="2023/24"/>
    <m/>
    <x v="544"/>
    <n v="0"/>
    <n v="39140"/>
    <n v="4554"/>
    <d v="2024-01-29T00:00:00"/>
    <s v="000000021432157"/>
    <n v="39140"/>
    <s v="03-123989"/>
    <m/>
    <s v="21.0"/>
    <s v="00036.0"/>
    <s v="91001"/>
    <s v="85000"/>
    <n v="6260"/>
    <n v="9041101"/>
    <n v="0.16711284172953678"/>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JVER 24*248)"/>
    <s v="California-3-21st Century classroom"/>
  </r>
  <r>
    <s v="California-21st Century classroom-Design"/>
    <n v="3"/>
    <s v="Design"/>
    <x v="15"/>
    <x v="0"/>
    <x v="72"/>
    <x v="41"/>
    <x v="249"/>
    <x v="80"/>
    <s v="2023/24"/>
    <m/>
    <x v="544"/>
    <n v="0"/>
    <n v="34609.58"/>
    <n v="4672"/>
    <d v="2024-03-08T00:00:00"/>
    <s v="000000021499034"/>
    <n v="34609.58"/>
    <s v="03-123989"/>
    <m/>
    <s v="21.0"/>
    <s v="00036.0"/>
    <s v="91001"/>
    <s v="85000"/>
    <n v="6210"/>
    <n v="9041101"/>
    <n v="0.14776967973596683"/>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s v="California-3-21st Century classroom"/>
  </r>
  <r>
    <s v="California-21st Century classroom-Design"/>
    <n v="3"/>
    <s v="Design"/>
    <x v="15"/>
    <x v="0"/>
    <x v="72"/>
    <x v="41"/>
    <x v="249"/>
    <x v="80"/>
    <s v="2023/24"/>
    <m/>
    <x v="544"/>
    <n v="0"/>
    <n v="34609.57"/>
    <n v="4709"/>
    <d v="2024-03-08T00:00:00"/>
    <s v="000000021499034"/>
    <n v="34609.57"/>
    <s v="03-123989"/>
    <m/>
    <s v="21.0"/>
    <s v="00036.0"/>
    <s v="91001"/>
    <s v="85000"/>
    <n v="6210"/>
    <n v="9041101"/>
    <n v="0.14776963703978857"/>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s v="California-3-21st Century classroom"/>
  </r>
  <r>
    <s v="California-21st Century classroom-Design"/>
    <n v="3"/>
    <s v="Design"/>
    <x v="15"/>
    <x v="0"/>
    <x v="72"/>
    <x v="41"/>
    <x v="249"/>
    <x v="640"/>
    <s v="2023/24"/>
    <m/>
    <x v="544"/>
    <n v="103902"/>
    <n v="103902"/>
    <m/>
    <m/>
    <m/>
    <n v="0"/>
    <s v="03-123989"/>
    <m/>
    <s v="21.0"/>
    <s v="00036.0"/>
    <s v="91001"/>
    <s v="85000"/>
    <n v="6210"/>
    <n v="9041101"/>
    <n v="0"/>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s v="California-3-21st Century classroom"/>
  </r>
  <r>
    <s v="California-21st Century classroom-Design"/>
    <n v="3"/>
    <s v="Design"/>
    <x v="15"/>
    <x v="0"/>
    <x v="72"/>
    <x v="41"/>
    <x v="249"/>
    <x v="641"/>
    <s v="2023/24"/>
    <s v="21-6238"/>
    <x v="544"/>
    <n v="-103902"/>
    <n v="-103902"/>
    <m/>
    <m/>
    <m/>
    <n v="0"/>
    <s v="03-123989"/>
    <m/>
    <s v="21.0"/>
    <s v="00036.0"/>
    <s v="91001"/>
    <s v="85000"/>
    <n v="6210"/>
    <n v="9041101"/>
    <n v="0"/>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Close-out PO.  Changed vendor name from TDM Architect to Studio Plus Architect, see PO2W-24*3233"/>
    <s v="California-3-21st Century classroom"/>
  </r>
  <r>
    <s v="Grazide-21st Century classroom-Design"/>
    <n v="3"/>
    <s v="Design"/>
    <x v="16"/>
    <x v="0"/>
    <x v="72"/>
    <x v="41"/>
    <x v="249"/>
    <x v="117"/>
    <s v="2021/22"/>
    <m/>
    <x v="545"/>
    <n v="0"/>
    <n v="24121.52"/>
    <s v="T8703"/>
    <d v="2021-09-09T00:00:00"/>
    <s v="000000020255214"/>
    <n v="24121.52"/>
    <s v="03-124133"/>
    <m/>
    <s v="21.0"/>
    <s v="00036.0"/>
    <s v="91001"/>
    <s v="85000"/>
    <n v="6210"/>
    <n v="9131101"/>
    <n v="0.12530478129693601"/>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s v="Grazide-3-21st Century classroom"/>
  </r>
  <r>
    <s v="Grazide-21st Century classroom-Design"/>
    <n v="3"/>
    <s v="Design"/>
    <x v="16"/>
    <x v="0"/>
    <x v="72"/>
    <x v="41"/>
    <x v="249"/>
    <x v="638"/>
    <s v="2021/22"/>
    <m/>
    <x v="545"/>
    <n v="0"/>
    <n v="8978.93"/>
    <n v="3298"/>
    <d v="2021-10-19T00:00:00"/>
    <s v="000000020302604"/>
    <n v="8978.93"/>
    <s v="03-124133"/>
    <m/>
    <s v="21.0"/>
    <s v="00036.0"/>
    <s v="91001"/>
    <s v="85000"/>
    <n v="6210"/>
    <n v="9131101"/>
    <n v="4.6643116185484897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s v="Grazide-3-21st Century classroom"/>
  </r>
  <r>
    <s v="Grazide-21st Century classroom-Design"/>
    <n v="3"/>
    <s v="Design"/>
    <x v="16"/>
    <x v="0"/>
    <x v="72"/>
    <x v="41"/>
    <x v="249"/>
    <x v="639"/>
    <s v="2023/24"/>
    <m/>
    <x v="545"/>
    <n v="0"/>
    <n v="53450"/>
    <n v="4555"/>
    <d v="2024-01-24T00:00:00"/>
    <s v="000000021424535"/>
    <n v="53450"/>
    <s v="03-124133"/>
    <m/>
    <s v="21.0"/>
    <s v="00036.0"/>
    <s v="91001"/>
    <s v="85000"/>
    <n v="6260"/>
    <n v="9131101"/>
    <n v="0.2776583134197691"/>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JVER 24*248)"/>
    <s v="Grazide-3-21st Century classroom"/>
  </r>
  <r>
    <s v="Grazide-21st Century classroom-Design"/>
    <n v="3"/>
    <s v="Design"/>
    <x v="16"/>
    <x v="0"/>
    <x v="72"/>
    <x v="41"/>
    <x v="249"/>
    <x v="642"/>
    <s v="2023/24"/>
    <m/>
    <x v="545"/>
    <n v="0"/>
    <n v="32460"/>
    <n v="4630"/>
    <d v="2024-01-29T00:00:00"/>
    <s v="000000021432157"/>
    <n v="32460"/>
    <s v="03-124133"/>
    <m/>
    <s v="21.0"/>
    <s v="00036.0"/>
    <s v="91001"/>
    <s v="85000"/>
    <n v="6260"/>
    <n v="9131101"/>
    <n v="0.16862093271479336"/>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JVER 24*248)"/>
    <s v="Grazide-3-21st Century classroom"/>
  </r>
  <r>
    <s v="Grazide-21st Century classroom-Design"/>
    <n v="3"/>
    <s v="Design"/>
    <x v="16"/>
    <x v="0"/>
    <x v="72"/>
    <x v="41"/>
    <x v="249"/>
    <x v="80"/>
    <s v="2023/24"/>
    <m/>
    <x v="545"/>
    <n v="0"/>
    <n v="39042.31"/>
    <n v="4670"/>
    <d v="2024-03-08T00:00:00"/>
    <s v="000000021499034"/>
    <n v="39042.31"/>
    <s v="03-124133"/>
    <m/>
    <s v="21.0"/>
    <s v="00036.0"/>
    <s v="91001"/>
    <s v="85000"/>
    <n v="6210"/>
    <n v="9131101"/>
    <n v="0.2028142553154684"/>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s v="Grazide-3-21st Century classroom"/>
  </r>
  <r>
    <s v="Grazide-21st Century classroom-Design"/>
    <n v="3"/>
    <s v="Design"/>
    <x v="16"/>
    <x v="0"/>
    <x v="72"/>
    <x v="41"/>
    <x v="249"/>
    <x v="80"/>
    <s v="2023/24"/>
    <m/>
    <x v="545"/>
    <n v="0"/>
    <n v="34450.03"/>
    <n v="4710"/>
    <d v="2024-03-08T00:00:00"/>
    <s v="000000021499034"/>
    <n v="34450.03"/>
    <s v="03-124133"/>
    <m/>
    <s v="21.0"/>
    <s v="00036.0"/>
    <s v="91001"/>
    <s v="85000"/>
    <n v="6210"/>
    <n v="9131101"/>
    <n v="0.17895860106754816"/>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s v="Grazide-3-21st Century classroom"/>
  </r>
  <r>
    <s v="Grazide-21st Century classroom-Design"/>
    <n v="3"/>
    <s v="Design"/>
    <x v="16"/>
    <x v="0"/>
    <x v="72"/>
    <x v="41"/>
    <x v="249"/>
    <x v="640"/>
    <s v="2023/24"/>
    <m/>
    <x v="545"/>
    <n v="137965.21"/>
    <n v="137965.21"/>
    <m/>
    <m/>
    <m/>
    <n v="0"/>
    <s v="03-124133"/>
    <m/>
    <s v="21.0"/>
    <s v="00036.0"/>
    <s v="91001"/>
    <s v="85000"/>
    <n v="6210"/>
    <n v="9131101"/>
    <n v="0"/>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s v="Grazide-3-21st Century classroom"/>
  </r>
  <r>
    <s v="Grazide-21st Century classroom-Design"/>
    <n v="3"/>
    <s v="Design"/>
    <x v="16"/>
    <x v="0"/>
    <x v="72"/>
    <x v="41"/>
    <x v="249"/>
    <x v="641"/>
    <s v="2023/24"/>
    <s v="21-6239"/>
    <x v="545"/>
    <n v="-137965.21"/>
    <n v="-137965.21"/>
    <m/>
    <m/>
    <m/>
    <n v="0"/>
    <s v="03-124133"/>
    <m/>
    <s v="21.0"/>
    <s v="00036.0"/>
    <s v="91001"/>
    <s v="85000"/>
    <n v="6210"/>
    <n v="9131101"/>
    <n v="0"/>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Close-out PO.  Changed vendor name from TDM Architect to Studio Plus Architect, see PO2W-24*3234"/>
    <s v="Grazide-3-21st Century classroom"/>
  </r>
  <r>
    <s v="Los Molinos-21st Century classroom-Design"/>
    <n v="4"/>
    <s v="Design"/>
    <x v="7"/>
    <x v="0"/>
    <x v="72"/>
    <x v="41"/>
    <x v="249"/>
    <x v="117"/>
    <s v="2021/22"/>
    <m/>
    <x v="546"/>
    <n v="0"/>
    <n v="25060.16"/>
    <s v="T8704"/>
    <d v="2021-09-09T00:00:00"/>
    <s v="000000020255214"/>
    <n v="25060.16"/>
    <s v="03-124134"/>
    <m/>
    <s v="21.0"/>
    <s v="00036.0"/>
    <s v="91001"/>
    <s v="85000"/>
    <n v="6210"/>
    <n v="9201101"/>
    <n v="0.12064946743903017"/>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s v="Los Molinos-4-21st Century classroom"/>
  </r>
  <r>
    <s v="Los Molinos-21st Century classroom-Design"/>
    <n v="4"/>
    <s v="Design"/>
    <x v="7"/>
    <x v="0"/>
    <x v="72"/>
    <x v="41"/>
    <x v="249"/>
    <x v="638"/>
    <s v="2021/22"/>
    <m/>
    <x v="546"/>
    <n v="0"/>
    <n v="8326.8700000000008"/>
    <n v="3297"/>
    <d v="2021-10-19T00:00:00"/>
    <s v="000000020302604"/>
    <n v="8326.8700000000008"/>
    <s v="03-124134"/>
    <m/>
    <s v="21.0"/>
    <s v="00036.0"/>
    <s v="91001"/>
    <s v="85000"/>
    <n v="6210"/>
    <n v="9201101"/>
    <n v="4.0088827482906625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s v="Los Molinos-4-21st Century classroom"/>
  </r>
  <r>
    <s v="Los Molinos-21st Century classroom-Design"/>
    <n v="4"/>
    <s v="Design"/>
    <x v="7"/>
    <x v="0"/>
    <x v="72"/>
    <x v="41"/>
    <x v="249"/>
    <x v="639"/>
    <s v="2023/24"/>
    <m/>
    <x v="546"/>
    <n v="0"/>
    <n v="58450"/>
    <n v="4556"/>
    <d v="2024-01-24T00:00:00"/>
    <s v="000000021424535"/>
    <n v="58450"/>
    <s v="03-124134"/>
    <m/>
    <s v="21.0"/>
    <s v="00036.0"/>
    <s v="91001"/>
    <s v="85000"/>
    <n v="6260"/>
    <n v="9201101"/>
    <n v="0.28140129080625637"/>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JVER 24*248)"/>
    <s v="Los Molinos-4-21st Century classroom"/>
  </r>
  <r>
    <s v="Los Molinos-21st Century classroom-Design"/>
    <n v="4"/>
    <s v="Design"/>
    <x v="7"/>
    <x v="0"/>
    <x v="72"/>
    <x v="41"/>
    <x v="249"/>
    <x v="642"/>
    <s v="2023/24"/>
    <m/>
    <x v="546"/>
    <n v="0"/>
    <n v="32460"/>
    <n v="4631"/>
    <d v="2024-01-29T00:00:00"/>
    <s v="000000021432157"/>
    <n v="32460"/>
    <s v="03-124134"/>
    <m/>
    <s v="21.0"/>
    <s v="00036.0"/>
    <s v="91001"/>
    <s v="85000"/>
    <n v="6260"/>
    <n v="9201101"/>
    <n v="0.15627520786263613"/>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JVER 24*248)"/>
    <s v="Los Molinos-4-21st Century classroom"/>
  </r>
  <r>
    <s v="Los Molinos-21st Century classroom-Design"/>
    <n v="4"/>
    <s v="Design"/>
    <x v="7"/>
    <x v="0"/>
    <x v="72"/>
    <x v="41"/>
    <x v="249"/>
    <x v="80"/>
    <s v="2023/24"/>
    <m/>
    <x v="546"/>
    <n v="0"/>
    <n v="45091.55"/>
    <n v="4669"/>
    <d v="2024-03-08T00:00:00"/>
    <s v="000000021499034"/>
    <n v="45091.55"/>
    <s v="03-124134"/>
    <m/>
    <s v="21.0"/>
    <s v="00036.0"/>
    <s v="91001"/>
    <s v="85000"/>
    <n v="6210"/>
    <n v="9201101"/>
    <n v="0.21708845807450555"/>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s v="Los Molinos-4-21st Century classroom"/>
  </r>
  <r>
    <s v="Los Molinos-21st Century classroom-Design"/>
    <n v="4"/>
    <s v="Design"/>
    <x v="7"/>
    <x v="0"/>
    <x v="72"/>
    <x v="41"/>
    <x v="249"/>
    <x v="80"/>
    <s v="2023/24"/>
    <m/>
    <x v="546"/>
    <n v="0"/>
    <n v="38321.910000000003"/>
    <n v="4711"/>
    <d v="2024-03-08T00:00:00"/>
    <s v="000000021499034"/>
    <n v="38321.910000000003"/>
    <s v="03-124134"/>
    <m/>
    <s v="21.0"/>
    <s v="00036.0"/>
    <s v="91001"/>
    <s v="85000"/>
    <n v="6210"/>
    <n v="9201101"/>
    <n v="0.18449674833466526"/>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s v="Los Molinos-4-21st Century classroom"/>
  </r>
  <r>
    <s v="Los Molinos-21st Century classroom-Design"/>
    <n v="4"/>
    <s v="Design"/>
    <x v="7"/>
    <x v="0"/>
    <x v="72"/>
    <x v="41"/>
    <x v="249"/>
    <x v="640"/>
    <s v="2023/24"/>
    <m/>
    <x v="546"/>
    <n v="151223.50999999998"/>
    <n v="151223.50999999998"/>
    <m/>
    <m/>
    <m/>
    <n v="0"/>
    <s v="03-124134"/>
    <m/>
    <s v="21.0"/>
    <s v="00036.0"/>
    <s v="91001"/>
    <s v="85000"/>
    <n v="6210"/>
    <n v="9201101"/>
    <n v="0"/>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s v="Los Molinos-4-21st Century classroom"/>
  </r>
  <r>
    <s v="Los Molinos-21st Century classroom-Design"/>
    <n v="4"/>
    <s v="Design"/>
    <x v="7"/>
    <x v="0"/>
    <x v="72"/>
    <x v="41"/>
    <x v="249"/>
    <x v="641"/>
    <s v="2023/24"/>
    <s v="21-6240"/>
    <x v="546"/>
    <n v="-151223.51"/>
    <n v="-151223.51"/>
    <m/>
    <m/>
    <m/>
    <n v="0"/>
    <s v="03-124134"/>
    <m/>
    <s v="21.0"/>
    <s v="00036.0"/>
    <s v="91001"/>
    <s v="85000"/>
    <n v="6210"/>
    <n v="9201101"/>
    <n v="0"/>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Close-out PO.  Changed vendor name from TDM Architect to Studio Plus Architect, see PO2W-24*3236"/>
    <s v="Los Molinos-4-21st Century classroom"/>
  </r>
  <r>
    <s v="Sunset-21st Century classroom-Design"/>
    <n v="4"/>
    <s v="Design"/>
    <x v="32"/>
    <x v="0"/>
    <x v="72"/>
    <x v="41"/>
    <x v="249"/>
    <x v="117"/>
    <s v="2021/22"/>
    <m/>
    <x v="547"/>
    <n v="0"/>
    <n v="23712"/>
    <s v="T8705"/>
    <d v="2021-09-09T00:00:00"/>
    <s v="000000020255214"/>
    <n v="23712"/>
    <m/>
    <m/>
    <s v="21.0"/>
    <s v="00036.0"/>
    <s v="91001"/>
    <s v="85000"/>
    <n v="6210"/>
    <n v="9311101"/>
    <n v="0.80254817167463899"/>
    <s v="Architect - Provide architectural &amp; engineering services for phase 3 &amp; 4  of the 21st Century project at Sunset.  Scope of work includes basic topographic survey &amp; full survey of the entire site.   Include allowances of $20,000.00."/>
    <s v="Sunset-4-21st Century classroom"/>
  </r>
  <r>
    <s v="Sunset-21st Century classroom-Design"/>
    <n v="4"/>
    <s v="Design"/>
    <x v="32"/>
    <x v="0"/>
    <x v="72"/>
    <x v="41"/>
    <x v="249"/>
    <x v="638"/>
    <s v="2021/22"/>
    <m/>
    <x v="547"/>
    <n v="0"/>
    <n v="5833.89"/>
    <n v="3299"/>
    <d v="2021-10-19T00:00:00"/>
    <s v="000000020302604"/>
    <n v="5833.89"/>
    <m/>
    <m/>
    <s v="21.0"/>
    <s v="00036.0"/>
    <s v="91001"/>
    <s v="85000"/>
    <n v="6210"/>
    <n v="9311101"/>
    <n v="0.19745182832536101"/>
    <s v="Architect - Provide architectural &amp; engineering services for phase 3 &amp; 4  of the 21st Century project at Sunset.  Scope of work includes basic topographic survey &amp; full survey of the entire site.   Include allowances of $20,000.00."/>
    <s v="Sunset-4-21st Century classroom"/>
  </r>
  <r>
    <s v="Sunset-21st Century classroom-Design"/>
    <n v="4"/>
    <s v="Design"/>
    <x v="32"/>
    <x v="0"/>
    <x v="72"/>
    <x v="41"/>
    <x v="249"/>
    <x v="629"/>
    <s v="2023/24"/>
    <m/>
    <x v="547"/>
    <n v="157014.10999999999"/>
    <n v="157014.10999999999"/>
    <m/>
    <m/>
    <m/>
    <n v="0"/>
    <m/>
    <m/>
    <s v="21.0"/>
    <s v="00036.0"/>
    <s v="91001"/>
    <s v="85000"/>
    <n v="6210"/>
    <n v="9311101"/>
    <n v="0"/>
    <s v="Architect - Provide architectural &amp; engineering services for phase 3 &amp; 4  of the 21st Century project at Sunset.  Scope of work includes basic topographic survey &amp; full survey of the entire site.  Include allowances of $20,000.00.  Remaining balance in this PO."/>
    <s v="Sunset-4-21st Century classroom"/>
  </r>
  <r>
    <s v="Sunset-21st Century classroom-Design"/>
    <n v="4"/>
    <s v="Design"/>
    <x v="32"/>
    <x v="0"/>
    <x v="72"/>
    <x v="41"/>
    <x v="249"/>
    <x v="630"/>
    <s v="2023/24"/>
    <s v="21-6241"/>
    <x v="547"/>
    <n v="-157014.10999999999"/>
    <n v="-157014.10999999999"/>
    <m/>
    <m/>
    <m/>
    <n v="0"/>
    <m/>
    <m/>
    <s v="21.0"/>
    <s v="00036.0"/>
    <s v="91001"/>
    <s v="85000"/>
    <n v="6210"/>
    <n v="9311101"/>
    <n v="0"/>
    <s v="Architect - Provide architectural &amp; engineering services for phase 3 &amp; 4  of the 21st Century project at Sunset.  Scope of work includes basic topographic survey &amp; full survey of the entire site.  Include allowances of $20,000.00.  Close-out PO."/>
    <s v="Sunset-4-21st Century classroom"/>
  </r>
  <r>
    <s v="Baldwin-Interim Housing-Design"/>
    <n v="3"/>
    <s v="Design"/>
    <x v="14"/>
    <x v="1"/>
    <x v="72"/>
    <x v="41"/>
    <x v="249"/>
    <x v="629"/>
    <s v="2023/24"/>
    <m/>
    <x v="548"/>
    <n v="79400"/>
    <n v="79400"/>
    <m/>
    <m/>
    <m/>
    <n v="0"/>
    <m/>
    <m/>
    <s v="21.0"/>
    <s v="00036.0"/>
    <s v="91001"/>
    <s v="85000"/>
    <n v="6210"/>
    <n v="9021102"/>
    <n v="0"/>
    <s v="Architect - Prepare design documents for Baldwin Interim Housing project.  Scope of work includes design services of ADA path of travel to both areas of interim housing, power data, &amp; stand alone fire alarm system.  Include allowances of $20,000.00.  Remaing balance in this PO"/>
    <s v="Baldwin-3-Interim Housing"/>
  </r>
  <r>
    <s v="Baldwin-Interim Housing-Design"/>
    <n v="3"/>
    <s v="Design"/>
    <x v="14"/>
    <x v="1"/>
    <x v="72"/>
    <x v="41"/>
    <x v="249"/>
    <x v="630"/>
    <s v="2023/24"/>
    <s v="21-6242"/>
    <x v="548"/>
    <n v="-79400"/>
    <n v="-79400"/>
    <m/>
    <m/>
    <m/>
    <n v="0"/>
    <m/>
    <m/>
    <s v="21.0"/>
    <s v="00036.0"/>
    <s v="91001"/>
    <s v="85000"/>
    <n v="6210"/>
    <n v="9021102"/>
    <n v="0"/>
    <s v="Architect - Prepare design documents for Baldwin Interim Housing project.  Scope of work includes design services of ADA path of travel to both areas of interim housing, power data, &amp; stand alone fire alarm system.  Include allowances of $20,000.00.  Close-out PO"/>
    <s v="Baldwin-3-Interim Housing"/>
  </r>
  <r>
    <s v="California-Interim Housing-Design"/>
    <n v="3"/>
    <s v="Design"/>
    <x v="15"/>
    <x v="1"/>
    <x v="72"/>
    <x v="41"/>
    <x v="249"/>
    <x v="117"/>
    <s v="2021/22"/>
    <m/>
    <x v="549"/>
    <n v="0"/>
    <n v="3096"/>
    <s v="T8706"/>
    <d v="2021-09-09T00:00:00"/>
    <s v="000000020255214"/>
    <n v="3096"/>
    <m/>
    <m/>
    <s v="21.0"/>
    <s v="00036.0"/>
    <s v="91001"/>
    <s v="85000"/>
    <n v="6210"/>
    <n v="9041102"/>
    <n v="0.66634382566585959"/>
    <s v="Architect - Prepare design documents for California Interim Housing project.  Scope of work includes design services of ADA path of travel to both areas of interim housing, power data, &amp; stand alone fire alarm system.  Include allowances of $20,000.00"/>
    <s v="California-3-Interim Housing"/>
  </r>
  <r>
    <s v="California-Interim Housing-Design"/>
    <n v="3"/>
    <s v="Design"/>
    <x v="15"/>
    <x v="1"/>
    <x v="72"/>
    <x v="41"/>
    <x v="249"/>
    <x v="638"/>
    <s v="2021/22"/>
    <m/>
    <x v="549"/>
    <n v="0"/>
    <n v="1550.25"/>
    <n v="3340"/>
    <d v="2021-10-19T00:00:00"/>
    <s v="000000020302604"/>
    <n v="1550.25"/>
    <m/>
    <m/>
    <s v="21.0"/>
    <s v="00036.0"/>
    <s v="91001"/>
    <s v="85000"/>
    <n v="6210"/>
    <n v="9041102"/>
    <n v="0.33365617433414041"/>
    <s v="Architect - Prepare design documents for California Interim Housing project.  Scope of work includes design services of ADA path of travel to both areas of interim housing, power data, &amp; stand alone fire alarm system.  Include allowances of $20,000.00"/>
    <s v="California-3-Interim Housing"/>
  </r>
  <r>
    <s v="California-Interim Housing-Design"/>
    <n v="3"/>
    <s v="Design"/>
    <x v="15"/>
    <x v="1"/>
    <x v="72"/>
    <x v="41"/>
    <x v="249"/>
    <x v="629"/>
    <s v="2023/24"/>
    <m/>
    <x v="549"/>
    <n v="92753.75"/>
    <n v="92753.75"/>
    <m/>
    <m/>
    <m/>
    <n v="0"/>
    <m/>
    <m/>
    <s v="21.0"/>
    <s v="00036.0"/>
    <s v="91001"/>
    <s v="85000"/>
    <n v="6210"/>
    <n v="9041102"/>
    <n v="0"/>
    <s v="Architect - Prepare design documents for California Interim Housing project.  Scope of work includes design services of ADA path of travel to both areas of interim housing, power data, &amp; stand alone fire alarm system.  Include allowances of $20,000.00.  Remaining balance in this PO."/>
    <s v="California-3-Interim Housing"/>
  </r>
  <r>
    <s v="California-Interim Housing-Design"/>
    <n v="3"/>
    <s v="Design"/>
    <x v="15"/>
    <x v="1"/>
    <x v="72"/>
    <x v="41"/>
    <x v="249"/>
    <x v="630"/>
    <s v="2023/24"/>
    <s v="21-6243"/>
    <x v="549"/>
    <n v="-92753.75"/>
    <n v="-92753.75"/>
    <m/>
    <m/>
    <m/>
    <n v="0"/>
    <m/>
    <m/>
    <s v="21.0"/>
    <s v="00036.0"/>
    <s v="91001"/>
    <s v="85000"/>
    <n v="6210"/>
    <n v="9041102"/>
    <n v="0"/>
    <s v="Architect - Prepare design documents for California Interim Housing project.  Scope of work includes design services of ADA path of travel to both areas of interim housing, power data, &amp; stand alone fire alarm system.  Include allowances of $20,000.00.  Close-out PO."/>
    <s v="California-3-Interim Housing"/>
  </r>
  <r>
    <s v="Grazide-Interim Housing-Design"/>
    <n v="3"/>
    <s v="Design"/>
    <x v="16"/>
    <x v="1"/>
    <x v="72"/>
    <x v="41"/>
    <x v="249"/>
    <x v="629"/>
    <s v="2023/24"/>
    <m/>
    <x v="550"/>
    <n v="79400"/>
    <n v="79400"/>
    <m/>
    <m/>
    <m/>
    <n v="0"/>
    <m/>
    <m/>
    <s v="21.0"/>
    <s v="00036.0"/>
    <s v="91001"/>
    <s v="85000"/>
    <n v="6210"/>
    <n v="9131102"/>
    <n v="0"/>
    <s v="Architect - Prepare design documents for Grazide Interim Housing project.  Scope of work includes design services of ADA path of travel to both areas of interim housing, power data, &amp; stand alone fire alarm system.  Include allowances of $20,000.00.  Remaining balance in this PO"/>
    <s v="Grazide-3-Interim Housing"/>
  </r>
  <r>
    <s v="Grazide-Interim Housing-Design"/>
    <n v="3"/>
    <s v="Design"/>
    <x v="16"/>
    <x v="1"/>
    <x v="72"/>
    <x v="41"/>
    <x v="249"/>
    <x v="630"/>
    <s v="2023/24"/>
    <s v="21-6244"/>
    <x v="550"/>
    <n v="-79400"/>
    <n v="-79400"/>
    <m/>
    <m/>
    <m/>
    <n v="0"/>
    <m/>
    <m/>
    <s v="21.0"/>
    <s v="00036.0"/>
    <s v="91001"/>
    <s v="85000"/>
    <n v="6210"/>
    <n v="9131102"/>
    <n v="0"/>
    <s v="Architect - Prepare design documents for Grazide Interim Housing project.  Scope of work includes design services of ADA path of travel to both areas of interim housing, power data, &amp; stand alone fire alarm system.  Include allowances of $20,000.00.  Close-out PO"/>
    <s v="Grazide-3-Interim Housing"/>
  </r>
  <r>
    <s v="Los Molinos-Interim Housing-Design"/>
    <n v="4"/>
    <s v="Design"/>
    <x v="7"/>
    <x v="1"/>
    <x v="72"/>
    <x v="41"/>
    <x v="249"/>
    <x v="629"/>
    <s v="2023/24"/>
    <m/>
    <x v="551"/>
    <n v="79400"/>
    <n v="79400"/>
    <m/>
    <m/>
    <m/>
    <n v="0"/>
    <m/>
    <m/>
    <s v="21.0"/>
    <s v="00036.0"/>
    <s v="91001"/>
    <s v="85000"/>
    <n v="6210"/>
    <n v="9201102"/>
    <n v="0"/>
    <s v="Architect - Prepare design documents for Los Molinos Interim Housing project.  Scope of work includes design services of ADA path of travel to both areas of interim housing, power data, &amp; stand alone fire alarm system.  Include allowances of $20,000.00.  Remaining balance in this PO"/>
    <s v="Los Molinos-4-Interim Housing"/>
  </r>
  <r>
    <s v="Los Molinos-Interim Housing-Design"/>
    <n v="4"/>
    <s v="Design"/>
    <x v="7"/>
    <x v="1"/>
    <x v="72"/>
    <x v="41"/>
    <x v="249"/>
    <x v="630"/>
    <s v="2023/24"/>
    <s v="21-6245"/>
    <x v="551"/>
    <n v="-79400"/>
    <n v="-79400"/>
    <m/>
    <m/>
    <m/>
    <n v="0"/>
    <m/>
    <m/>
    <s v="21.0"/>
    <s v="00036.0"/>
    <s v="91001"/>
    <s v="85000"/>
    <n v="6210"/>
    <n v="9201102"/>
    <n v="0"/>
    <s v="Architect - Prepare design documents for Los Molinos Interim Housing project.  Scope of work includes design services of ADA path of travel to both areas of interim housing, power data, &amp; stand alone fire alarm system.  Include allowances of $20,000.00.  Close-out PO"/>
    <s v="Los Molinos-4-Interim Housing"/>
  </r>
  <r>
    <s v="Sunset-Interim Housing-Design"/>
    <n v="4"/>
    <s v="Design"/>
    <x v="32"/>
    <x v="1"/>
    <x v="72"/>
    <x v="41"/>
    <x v="249"/>
    <x v="629"/>
    <s v="2023/24"/>
    <m/>
    <x v="552"/>
    <n v="97400"/>
    <n v="97400"/>
    <m/>
    <m/>
    <m/>
    <n v="0"/>
    <m/>
    <m/>
    <s v="21.0"/>
    <s v="00036.0"/>
    <s v="91001"/>
    <s v="85000"/>
    <n v="6210"/>
    <n v="9311102"/>
    <n v="0"/>
    <s v="Architect - Prepare design documents for Sunset Interim Housing project.  Scope of work includes design services of ADA path of travel to both areas of interim housing, power data, &amp; stand alone fire alarm system.  Include allowances of $20,000.00.  Remaining balance in this PO."/>
    <s v="Sunset-4-Interim Housing"/>
  </r>
  <r>
    <s v="Sunset-Interim Housing-Design"/>
    <n v="4"/>
    <s v="Design"/>
    <x v="32"/>
    <x v="1"/>
    <x v="72"/>
    <x v="41"/>
    <x v="249"/>
    <x v="630"/>
    <s v="2023/24"/>
    <s v="21-6246"/>
    <x v="552"/>
    <n v="-97400"/>
    <n v="-97400"/>
    <m/>
    <m/>
    <m/>
    <n v="0"/>
    <m/>
    <m/>
    <s v="21.0"/>
    <s v="00036.0"/>
    <s v="91001"/>
    <s v="85000"/>
    <n v="6210"/>
    <n v="9311102"/>
    <n v="0"/>
    <s v="Architect - Prepare design documents for Sunset Interim Housing project.  Scope of work includes design services of ADA path of travel to both areas of interim housing, power data, &amp; stand alone fire alarm system.  Include allowances of $20,000.00.  Close-out PO."/>
    <s v="Sunset-4-Interim Housing"/>
  </r>
  <r>
    <s v="Kwis-21st Century classroom-Design"/>
    <n v="7"/>
    <s v="Design"/>
    <x v="17"/>
    <x v="0"/>
    <x v="72"/>
    <x v="41"/>
    <x v="267"/>
    <x v="142"/>
    <s v="2023/24"/>
    <m/>
    <x v="553"/>
    <n v="0"/>
    <n v="14567"/>
    <n v="4767"/>
    <d v="2024-05-15T00:00:00"/>
    <s v="000000021616488"/>
    <n v="14567"/>
    <s v="03-124564"/>
    <m/>
    <s v="21.0"/>
    <s v="00036.0"/>
    <s v="91001"/>
    <s v="85000"/>
    <n v="6210"/>
    <n v="9161101"/>
    <n v="4.6788077343097575E-2"/>
    <s v="Architect - Provide architectural &amp; engineering services for the 21st Century project at Kwis. Include allowances of $20,000.00. "/>
    <s v="Kwis-7-21st Century classroom"/>
  </r>
  <r>
    <s v="Kwis-21st Century classroom-Design"/>
    <n v="7"/>
    <s v="Design"/>
    <x v="17"/>
    <x v="0"/>
    <x v="72"/>
    <x v="41"/>
    <x v="267"/>
    <x v="142"/>
    <s v="2023/24"/>
    <m/>
    <x v="553"/>
    <n v="0"/>
    <n v="14567"/>
    <n v="4873"/>
    <d v="2024-05-15T00:00:00"/>
    <s v="000000021616488"/>
    <n v="14567"/>
    <s v="03-124564"/>
    <m/>
    <s v="21.0"/>
    <s v="00036.0"/>
    <s v="91001"/>
    <s v="85000"/>
    <n v="6210"/>
    <n v="9161101"/>
    <n v="4.6788077343097575E-2"/>
    <s v="Architect - Provide architectural &amp; engineering services for the 21st Century project at Kwis. Include allowances of $20,000.00. "/>
    <s v="Kwis-7-21st Century classroom"/>
  </r>
  <r>
    <s v="Kwis-21st Century classroom-Design"/>
    <n v="7"/>
    <s v="Design"/>
    <x v="17"/>
    <x v="0"/>
    <x v="72"/>
    <x v="41"/>
    <x v="267"/>
    <x v="143"/>
    <s v="2023/24"/>
    <m/>
    <x v="553"/>
    <n v="0"/>
    <n v="14567"/>
    <n v="4909"/>
    <d v="2024-06-18T00:00:00"/>
    <s v="000000021676297"/>
    <n v="14567"/>
    <s v="03-124564"/>
    <m/>
    <s v="21.0"/>
    <s v="00036.0"/>
    <s v="91001"/>
    <s v="85000"/>
    <n v="6210"/>
    <n v="9161101"/>
    <n v="4.6788077343097575E-2"/>
    <s v="Architect - Provide architectural &amp; engineering services for the 21st Century project at Kwis. Include allowances of $20,000.00. "/>
    <s v="Kwis-7-21st Century classroom"/>
  </r>
  <r>
    <s v="Kwis-21st Century classroom-Design"/>
    <n v="7"/>
    <s v="Design"/>
    <x v="17"/>
    <x v="0"/>
    <x v="72"/>
    <x v="41"/>
    <x v="267"/>
    <x v="314"/>
    <s v="2023/24"/>
    <m/>
    <x v="553"/>
    <n v="0"/>
    <n v="43701"/>
    <n v="4960"/>
    <d v="2024-06-27T00:00:00"/>
    <s v="000000021692845"/>
    <n v="43701"/>
    <s v="03-124564"/>
    <m/>
    <s v="21.0"/>
    <s v="00036.0"/>
    <s v="91001"/>
    <s v="85000"/>
    <n v="6210"/>
    <n v="9161101"/>
    <n v="0.14036423202929274"/>
    <s v="Architect - Provide architectural &amp; engineering services for the 21st Century project at Kwis. Include allowances of $20,000.00. "/>
    <s v="Kwis-7-21st Century classroom"/>
  </r>
  <r>
    <s v="Kwis-21st Century classroom-Design"/>
    <n v="7"/>
    <s v="Design"/>
    <x v="17"/>
    <x v="0"/>
    <x v="72"/>
    <x v="41"/>
    <x v="267"/>
    <x v="594"/>
    <s v="2023/24"/>
    <m/>
    <x v="553"/>
    <n v="0"/>
    <n v="50984.5"/>
    <n v="5039"/>
    <d v="2024-07-17T00:00:00"/>
    <s v="000000021726841"/>
    <n v="50984.5"/>
    <s v="03-124564"/>
    <m/>
    <s v="21.0"/>
    <s v="00036.0"/>
    <s v="91001"/>
    <s v="85000"/>
    <n v="6210"/>
    <n v="9161101"/>
    <n v="0.16375827070084154"/>
    <s v="Architect - Provide architectural &amp; engineering services for the 21st Century project at Kwis. Include allowances of $20,000.00. "/>
    <s v="Kwis-7-21st Century classroom"/>
  </r>
  <r>
    <s v="Kwis-21st Century classroom-Design"/>
    <n v="7"/>
    <s v="Design"/>
    <x v="17"/>
    <x v="0"/>
    <x v="72"/>
    <x v="41"/>
    <x v="267"/>
    <x v="366"/>
    <s v="2024/25"/>
    <m/>
    <x v="553"/>
    <n v="0"/>
    <n v="1456.7"/>
    <n v="5173"/>
    <d v="2024-09-09T00:00:00"/>
    <s v="000000021790965"/>
    <n v="1456.7"/>
    <s v="03-124564"/>
    <m/>
    <s v="21.0"/>
    <s v="00036.0"/>
    <s v="91001"/>
    <s v="85000"/>
    <n v="6210"/>
    <n v="9161101"/>
    <n v="4.6788077343097581E-3"/>
    <s v="Architect - Provide architectural &amp; engineering services for the 21st Century project at Kwis. Include allowances of $20,000.00. "/>
    <s v="Kwis-7-21st Century classroom"/>
  </r>
  <r>
    <s v="Kwis-21st Century classroom-Design"/>
    <n v="7"/>
    <s v="Design"/>
    <x v="17"/>
    <x v="0"/>
    <x v="72"/>
    <x v="41"/>
    <x v="267"/>
    <x v="544"/>
    <s v="2024/25"/>
    <m/>
    <x v="553"/>
    <n v="0"/>
    <n v="50984.5"/>
    <n v="5103"/>
    <d v="2024-09-13T00:00:00"/>
    <s v="000000021800253"/>
    <n v="50984.5"/>
    <s v="03-124564"/>
    <m/>
    <s v="21.0"/>
    <s v="00036.0"/>
    <s v="91001"/>
    <s v="85000"/>
    <n v="6210"/>
    <n v="9161101"/>
    <n v="0.16375827070084154"/>
    <s v="Architect - Provide architectural &amp; engineering services for the 21st Century project at Kwis. Include allowances of $20,000.00. "/>
    <s v="Kwis-7-21st Century classroom"/>
  </r>
  <r>
    <s v="Kwis-21st Century classroom-Design"/>
    <n v="7"/>
    <s v="Design"/>
    <x v="17"/>
    <x v="0"/>
    <x v="72"/>
    <x v="41"/>
    <x v="267"/>
    <x v="442"/>
    <s v="2024/25"/>
    <m/>
    <x v="553"/>
    <n v="0"/>
    <n v="5826.8"/>
    <s v="10008"/>
    <d v="2024-11-26T00:00:00"/>
    <s v="000000021921896"/>
    <n v="5826.8"/>
    <s v="03-124564"/>
    <m/>
    <s v="21.0"/>
    <s v="00036.0"/>
    <s v="91001"/>
    <s v="85000"/>
    <n v="6210"/>
    <n v="9161101"/>
    <n v="1.8715230937239032E-2"/>
    <s v="Architect - Provide architectural &amp; engineering services for the 21st Century project at Kwis. Include allowances of $20,000.00. "/>
    <s v="Kwis-7-21st Century classroom"/>
  </r>
  <r>
    <s v="Kwis-21st Century classroom-Design"/>
    <n v="7"/>
    <s v="Design"/>
    <x v="17"/>
    <x v="0"/>
    <x v="72"/>
    <x v="41"/>
    <x v="267"/>
    <x v="375"/>
    <s v="2024/25"/>
    <m/>
    <x v="553"/>
    <n v="0"/>
    <n v="7283.5"/>
    <s v="10170"/>
    <d v="2025-01-08T00:00:00"/>
    <s v="000000021975177"/>
    <n v="7283.5"/>
    <s v="03-124564"/>
    <m/>
    <s v="21.0"/>
    <s v="00036.0"/>
    <s v="91001"/>
    <s v="85000"/>
    <n v="6210"/>
    <n v="9161101"/>
    <n v="2.3394038671548788E-2"/>
    <s v="Architect - Provide architectural &amp; engineering services for the 21st Century project at Kwis. Include allowances of $20,000.00. "/>
    <s v="Kwis-7-21st Century classroom"/>
  </r>
  <r>
    <s v="Kwis-21st Century classroom-Design"/>
    <n v="7"/>
    <s v="Design"/>
    <x v="17"/>
    <x v="0"/>
    <x v="72"/>
    <x v="41"/>
    <x v="267"/>
    <x v="511"/>
    <s v="2024/25"/>
    <m/>
    <x v="553"/>
    <n v="0"/>
    <n v="5826.8"/>
    <s v="10933"/>
    <d v="2025-06-17T00:00:00"/>
    <s v="000000022244462"/>
    <n v="5826.8"/>
    <s v="03-124564"/>
    <m/>
    <s v="21.0"/>
    <s v="00036.0"/>
    <s v="91001"/>
    <s v="85000"/>
    <n v="6210"/>
    <n v="9161101"/>
    <n v="1.8715230937239032E-2"/>
    <s v="Architect - Provide architectural &amp; engineering services for the 21st Century project at Kwis. Include allowances of $20,000.00. "/>
    <s v="Kwis-7-21st Century classroom"/>
  </r>
  <r>
    <s v="Kwis-21st Century classroom-Design"/>
    <n v="7"/>
    <s v="Design"/>
    <x v="17"/>
    <x v="0"/>
    <x v="72"/>
    <x v="41"/>
    <x v="267"/>
    <x v="154"/>
    <s v="2024/25"/>
    <m/>
    <x v="553"/>
    <n v="0"/>
    <n v="8740.2000000000007"/>
    <s v="11023"/>
    <d v="2025-07-17T00:00:00"/>
    <s v="000000022296554"/>
    <n v="8740.2000000000007"/>
    <s v="03-124564"/>
    <m/>
    <s v="21.0"/>
    <s v="00036.0"/>
    <s v="91001"/>
    <s v="85000"/>
    <n v="6210"/>
    <n v="9161101"/>
    <n v="2.807284640585855E-2"/>
    <s v="Architect - Provide architectural &amp; engineering services for the 21st Century project at Kwis. Include allowances of $20,000.00. "/>
    <s v="Kwis-7-21st Century classroom"/>
  </r>
  <r>
    <s v="Kwis-21st Century classroom-Design"/>
    <n v="7"/>
    <s v="Design"/>
    <x v="17"/>
    <x v="0"/>
    <x v="72"/>
    <x v="41"/>
    <x v="267"/>
    <x v="322"/>
    <s v="2025/26"/>
    <m/>
    <x v="553"/>
    <n v="0"/>
    <n v="7283.5"/>
    <s v="10656"/>
    <d v="2025-08-25T00:00:00"/>
    <s v="000000022341103"/>
    <n v="7283.5"/>
    <s v="03-124564"/>
    <m/>
    <s v="21.0"/>
    <s v="00036.0"/>
    <s v="91001"/>
    <s v="85000"/>
    <n v="6210"/>
    <n v="9161101"/>
    <n v="2.3394038671548788E-2"/>
    <s v="Architect - Provide architectural &amp; engineering services for the 21st Century project at Kwis. Include allowances of $20,000.00. "/>
    <s v="Kwis-7-21st Century classroom"/>
  </r>
  <r>
    <s v="Kwis-21st Century classroom-Design"/>
    <n v="7"/>
    <s v="Design"/>
    <x v="17"/>
    <x v="0"/>
    <x v="72"/>
    <x v="41"/>
    <x v="267"/>
    <x v="322"/>
    <s v="2025/26"/>
    <m/>
    <x v="553"/>
    <n v="0"/>
    <n v="8740.2000000000007"/>
    <s v="11121"/>
    <d v="2025-08-25T00:00:00"/>
    <s v="000000022341103"/>
    <n v="8740.2000000000007"/>
    <s v="03-124564"/>
    <m/>
    <s v="21.0"/>
    <s v="00036.0"/>
    <s v="91001"/>
    <s v="85000"/>
    <n v="6210"/>
    <n v="9161101"/>
    <n v="2.807284640585855E-2"/>
    <s v="Architect - Provide architectural &amp; engineering services for the 21st Century project at Kwis. Include allowances of $20,000.00. "/>
    <s v="Kwis-7-21st Century classroom"/>
  </r>
  <r>
    <s v="Kwis-21st Century classroom-Design"/>
    <n v="7"/>
    <s v="Design"/>
    <x v="17"/>
    <x v="0"/>
    <x v="72"/>
    <x v="41"/>
    <x v="267"/>
    <x v="480"/>
    <s v="2025/26"/>
    <m/>
    <x v="553"/>
    <n v="0"/>
    <n v="7283.5"/>
    <s v="10499"/>
    <d v="2025-09-22T00:00:00"/>
    <s v="000000022381048"/>
    <n v="7283.5"/>
    <s v="03-124564"/>
    <m/>
    <s v="21.0"/>
    <s v="00036.0"/>
    <s v="91001"/>
    <s v="85000"/>
    <n v="6210"/>
    <n v="9161101"/>
    <n v="2.3394038671548788E-2"/>
    <s v="Architect - Provide architectural &amp; engineering services for the 21st Century project at Kwis. Include allowances of $20,000.00. "/>
    <s v="Kwis-7-21st Century classroom"/>
  </r>
  <r>
    <s v="Kwis-21st Century classroom-Design"/>
    <n v="7"/>
    <s v="Design"/>
    <x v="17"/>
    <x v="0"/>
    <x v="72"/>
    <x v="41"/>
    <x v="267"/>
    <x v="480"/>
    <s v="2025/26"/>
    <m/>
    <x v="553"/>
    <n v="0"/>
    <n v="8740.2000000000007"/>
    <s v="11287"/>
    <d v="2025-09-22T00:00:00"/>
    <s v="000000022381048"/>
    <n v="8740.2000000000007"/>
    <s v="03-124564"/>
    <m/>
    <s v="21.0"/>
    <s v="00036.0"/>
    <s v="91001"/>
    <s v="85000"/>
    <n v="6210"/>
    <n v="9161101"/>
    <n v="2.807284640585855E-2"/>
    <s v="Architect - Provide architectural &amp; engineering services for the 21st Century project at Kwis. Include allowances of $20,000.00. "/>
    <s v="Kwis-7-21st Century classroom"/>
  </r>
  <r>
    <s v="Kwis-21st Century classroom-Design"/>
    <n v="7"/>
    <s v="Design"/>
    <x v="17"/>
    <x v="0"/>
    <x v="72"/>
    <x v="41"/>
    <x v="267"/>
    <x v="184"/>
    <s v="2025/26"/>
    <m/>
    <x v="553"/>
    <n v="0"/>
    <n v="8740.2000000000007"/>
    <s v="11369"/>
    <d v="2025-11-10T00:00:00"/>
    <s v="000000022462470"/>
    <n v="8740.2000000000007"/>
    <s v="03-124564"/>
    <m/>
    <s v="21.0"/>
    <s v="00036.0"/>
    <s v="91001"/>
    <s v="85000"/>
    <n v="6210"/>
    <n v="9161101"/>
    <n v="2.807284640585855E-2"/>
    <s v="Architect - Provide architectural &amp; engineering services for the 21st Century project at Kwis. Include allowances of $20,000.00. "/>
    <s v="Kwis-7-21st Century classroom"/>
  </r>
  <r>
    <s v="Kwis-21st Century classroom-Design"/>
    <n v="7"/>
    <s v="Design"/>
    <x v="17"/>
    <x v="0"/>
    <x v="72"/>
    <x v="41"/>
    <x v="267"/>
    <x v="256"/>
    <s v="2025/26"/>
    <m/>
    <x v="553"/>
    <n v="0"/>
    <n v="8740.2000000000007"/>
    <s v="11604"/>
    <d v="2025-12-11T00:00:00"/>
    <s v="000000022509595"/>
    <n v="8740.2000000000007"/>
    <s v="03-124564"/>
    <m/>
    <s v="21.0"/>
    <s v="00036.0"/>
    <s v="91001"/>
    <s v="85000"/>
    <n v="6210"/>
    <n v="9161101"/>
    <n v="2.807284640585855E-2"/>
    <s v="Architect - Provide architectural &amp; engineering services for the 21st Century project at Kwis. Include allowances of $20,000.00. "/>
    <s v="Kwis-7-21st Century classroom"/>
  </r>
  <r>
    <s v="Kwis-21st Century classroom-Design"/>
    <n v="7"/>
    <s v="Design"/>
    <x v="17"/>
    <x v="0"/>
    <x v="72"/>
    <x v="41"/>
    <x v="267"/>
    <x v="481"/>
    <s v="2025/26"/>
    <m/>
    <x v="553"/>
    <n v="0"/>
    <n v="8740.2000000000007"/>
    <s v="11523"/>
    <d v="2026-01-12T00:00:00"/>
    <s v="000000022546658"/>
    <n v="8740.2000000000007"/>
    <s v="03-124564"/>
    <m/>
    <s v="21.0"/>
    <s v="00036.0"/>
    <s v="91001"/>
    <s v="85000"/>
    <n v="6210"/>
    <n v="9161101"/>
    <n v="2.807284640585855E-2"/>
    <s v="Architect - Provide architectural &amp; engineering services for the 21st Century project at Kwis. Include allowances of $20,000.00. "/>
    <s v="Kwis-7-21st Century classroom"/>
  </r>
  <r>
    <s v="Kwis-21st Century classroom-Design"/>
    <n v="7"/>
    <s v="Design"/>
    <x v="17"/>
    <x v="0"/>
    <x v="72"/>
    <x v="41"/>
    <x v="267"/>
    <x v="518"/>
    <s v="2025/26"/>
    <m/>
    <x v="553"/>
    <n v="0"/>
    <n v="7283.5"/>
    <s v="11967"/>
    <d v="2026-04-08T00:00:00"/>
    <s v="000000022685628"/>
    <n v="7283.5"/>
    <s v="03-124564"/>
    <m/>
    <s v="21.0"/>
    <s v="00036.0"/>
    <s v="91001"/>
    <s v="85000"/>
    <n v="6210"/>
    <n v="9161101"/>
    <n v="2.3394038671548788E-2"/>
    <s v="Architect - Provide architectural &amp; engineering services for the 21st Century project at Kwis. Include allowances of $20,000.00. "/>
    <s v="Kwis-7-21st Century classroom"/>
  </r>
  <r>
    <s v="Kwis-21st Century classroom-Design"/>
    <n v="7"/>
    <s v="Design"/>
    <x v="17"/>
    <x v="0"/>
    <x v="72"/>
    <x v="41"/>
    <x v="267"/>
    <x v="335"/>
    <s v="2025/26"/>
    <s v="24-6024"/>
    <x v="553"/>
    <n v="27283.499999999942"/>
    <n v="27283.499999999942"/>
    <m/>
    <m/>
    <m/>
    <n v="0"/>
    <s v="03-124564"/>
    <m/>
    <s v="21.0"/>
    <s v="00036.0"/>
    <s v="91001"/>
    <s v="85000"/>
    <n v="6210"/>
    <n v="9161101"/>
    <n v="0"/>
    <s v="Architect - Provide architectural &amp; engineering services for the 21st Century project at Kwis. Include allowances of $20,000.00. "/>
    <s v="Kwis-7-21st Century classroom"/>
  </r>
  <r>
    <s v="Lassalette-21st Century classroom-Design"/>
    <n v="6"/>
    <s v="Design"/>
    <x v="18"/>
    <x v="0"/>
    <x v="72"/>
    <x v="41"/>
    <x v="267"/>
    <x v="142"/>
    <s v="2023/24"/>
    <m/>
    <x v="554"/>
    <n v="0"/>
    <n v="19956"/>
    <n v="4762"/>
    <d v="2024-05-15T00:00:00"/>
    <s v="000000021616488"/>
    <n v="19956"/>
    <s v="03-124576"/>
    <m/>
    <s v="21.0"/>
    <s v="00036.0"/>
    <s v="91001"/>
    <s v="85000"/>
    <n v="6210"/>
    <n v="9171101"/>
    <n v="4.4527746167748843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42"/>
    <s v="2023/24"/>
    <m/>
    <x v="554"/>
    <n v="0"/>
    <n v="19956"/>
    <n v="4870"/>
    <d v="2024-05-15T00:00:00"/>
    <s v="000000021616488"/>
    <n v="19956"/>
    <s v="03-124576"/>
    <m/>
    <s v="21.0"/>
    <s v="00036.0"/>
    <s v="91001"/>
    <s v="85000"/>
    <n v="6210"/>
    <n v="9171101"/>
    <n v="4.4527746167748843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42"/>
    <s v="2023/24"/>
    <m/>
    <x v="554"/>
    <n v="0"/>
    <n v="1250"/>
    <n v="4870"/>
    <d v="2024-05-15T00:00:00"/>
    <s v="000000021616488"/>
    <n v="1250"/>
    <s v="03-124576"/>
    <m/>
    <s v="21.0"/>
    <s v="00036.0"/>
    <s v="91001"/>
    <s v="85000"/>
    <n v="6210"/>
    <n v="9171101"/>
    <n v="2.7891201999241358E-3"/>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43"/>
    <s v="2023/24"/>
    <m/>
    <x v="554"/>
    <n v="0"/>
    <n v="19956"/>
    <n v="4910"/>
    <d v="2024-06-18T00:00:00"/>
    <s v="000000021676297"/>
    <n v="19956"/>
    <s v="03-124576"/>
    <m/>
    <s v="21.0"/>
    <s v="00036.0"/>
    <s v="91001"/>
    <s v="85000"/>
    <n v="6210"/>
    <n v="9171101"/>
    <n v="4.4527746167748843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314"/>
    <s v="2023/24"/>
    <m/>
    <x v="554"/>
    <n v="0"/>
    <n v="59868"/>
    <n v="4958"/>
    <d v="2024-06-27T00:00:00"/>
    <s v="000000021692845"/>
    <n v="59868"/>
    <s v="03-124576"/>
    <m/>
    <s v="21.0"/>
    <s v="00036.0"/>
    <s v="91001"/>
    <s v="85000"/>
    <n v="6210"/>
    <n v="9171101"/>
    <n v="0.13358323850324655"/>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45"/>
    <s v="2024/25"/>
    <m/>
    <x v="554"/>
    <n v="0"/>
    <n v="69846"/>
    <n v="5038"/>
    <d v="2024-08-15T00:00:00"/>
    <s v="000000021760496"/>
    <n v="69846"/>
    <s v="03-124576"/>
    <m/>
    <s v="21.0"/>
    <s v="00036.0"/>
    <s v="91001"/>
    <s v="85000"/>
    <n v="6210"/>
    <n v="9171101"/>
    <n v="0.15584711158712095"/>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45"/>
    <s v="2024/25"/>
    <m/>
    <x v="554"/>
    <n v="0"/>
    <n v="24400"/>
    <n v="5038"/>
    <d v="2024-08-15T00:00:00"/>
    <s v="000000021760496"/>
    <n v="24400"/>
    <s v="03-124576"/>
    <m/>
    <s v="21.0"/>
    <s v="00036.0"/>
    <s v="91001"/>
    <s v="85000"/>
    <n v="6210"/>
    <n v="9171101"/>
    <n v="5.4443626302519137E-2"/>
    <s v="Architect - Provide architectural &amp; engineering services for the 21st Century project at Lassalette. Include topographic survey &amp; mapping: $24,400.00, boundary survey &amp; title report: $4,650.00, &amp; allowances: $20,000.00. Paying 100% of the toppographic survey"/>
    <s v="Lassalette-6-21st Century classroom"/>
  </r>
  <r>
    <s v="Lassalette-21st Century classroom-Design"/>
    <n v="6"/>
    <s v="Design"/>
    <x v="18"/>
    <x v="0"/>
    <x v="72"/>
    <x v="41"/>
    <x v="267"/>
    <x v="366"/>
    <s v="2024/25"/>
    <m/>
    <x v="554"/>
    <n v="0"/>
    <n v="3400"/>
    <n v="5038"/>
    <d v="2024-09-09T00:00:00"/>
    <s v="000000021760496"/>
    <n v="3400"/>
    <s v="03-124576"/>
    <m/>
    <s v="21.0"/>
    <s v="00036.0"/>
    <s v="91001"/>
    <s v="85000"/>
    <n v="6210"/>
    <n v="9171101"/>
    <n v="7.5864069437936495E-3"/>
    <s v="Architect - Provide architectural &amp; engineering services for the 21st Century project at Lassalette. Include topographic survey &amp; mapping: $24,400.00, boundary survey &amp; title report: $4,650.00, &amp; allowances: $20,000.00. Payong 100% of the boundary site survey &amp; title report"/>
    <s v="Lassalette-6-21st Century classroom"/>
  </r>
  <r>
    <s v="Lassalette-21st Century classroom-Design"/>
    <n v="6"/>
    <s v="Design"/>
    <x v="18"/>
    <x v="0"/>
    <x v="72"/>
    <x v="41"/>
    <x v="267"/>
    <x v="366"/>
    <s v="2024/25"/>
    <m/>
    <x v="554"/>
    <n v="0"/>
    <n v="69846"/>
    <n v="5100"/>
    <d v="2024-09-09T00:00:00"/>
    <s v="000000021790965"/>
    <n v="69846"/>
    <s v="03-124576"/>
    <m/>
    <s v="21.0"/>
    <s v="00036.0"/>
    <s v="91001"/>
    <s v="85000"/>
    <n v="6210"/>
    <n v="9171101"/>
    <n v="0.15584711158712095"/>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544"/>
    <s v="2024/25"/>
    <m/>
    <x v="554"/>
    <n v="0"/>
    <n v="1995.6"/>
    <n v="5170"/>
    <d v="2024-09-13T00:00:00"/>
    <s v="000000021800253"/>
    <n v="1995.6"/>
    <s v="03-124576"/>
    <m/>
    <s v="21.0"/>
    <s v="00036.0"/>
    <s v="91001"/>
    <s v="85000"/>
    <n v="6210"/>
    <n v="9171101"/>
    <n v="4.4527746167748843E-3"/>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442"/>
    <s v="2024/25"/>
    <m/>
    <x v="554"/>
    <n v="0"/>
    <n v="7982.4"/>
    <s v="10008"/>
    <d v="2024-11-26T00:00:00"/>
    <s v="000000021921896"/>
    <n v="7982.4"/>
    <s v="03-124576"/>
    <m/>
    <s v="21.0"/>
    <s v="00036.0"/>
    <s v="91001"/>
    <s v="85000"/>
    <n v="6210"/>
    <n v="9171101"/>
    <n v="1.7811098467099537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27"/>
    <s v="2024/25"/>
    <m/>
    <x v="554"/>
    <n v="0"/>
    <n v="9978"/>
    <s v="10172"/>
    <d v="2025-01-16T00:00:00"/>
    <s v="000000021990025"/>
    <n v="9978"/>
    <s v="03-124576"/>
    <m/>
    <s v="21.0"/>
    <s v="00036.0"/>
    <s v="91001"/>
    <s v="85000"/>
    <n v="6210"/>
    <n v="9171101"/>
    <n v="2.2263873083874421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511"/>
    <s v="2024/25"/>
    <m/>
    <x v="554"/>
    <n v="0"/>
    <n v="7982.4"/>
    <s v="10934"/>
    <d v="2025-06-17T00:00:00"/>
    <s v="000000022244462"/>
    <n v="7982.4"/>
    <s v="03-124576"/>
    <m/>
    <s v="21.0"/>
    <s v="00036.0"/>
    <s v="91001"/>
    <s v="85000"/>
    <n v="6210"/>
    <n v="9171101"/>
    <n v="1.7811098467099537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54"/>
    <s v="2024/25"/>
    <m/>
    <x v="554"/>
    <n v="0"/>
    <n v="11973.6"/>
    <s v="11024"/>
    <d v="2025-07-17T00:00:00"/>
    <s v="000000022296554"/>
    <n v="11973.6"/>
    <s v="03-124576"/>
    <m/>
    <s v="21.0"/>
    <s v="00036.0"/>
    <s v="91001"/>
    <s v="85000"/>
    <n v="6210"/>
    <n v="9171101"/>
    <n v="2.6716647700649309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322"/>
    <s v="2025/26"/>
    <m/>
    <x v="554"/>
    <n v="0"/>
    <n v="11973.8"/>
    <s v="11122"/>
    <d v="2025-08-25T00:00:00"/>
    <s v="000000022341103"/>
    <n v="11973.8"/>
    <s v="03-124576"/>
    <m/>
    <s v="21.0"/>
    <s v="00036.0"/>
    <s v="91001"/>
    <s v="85000"/>
    <n v="6210"/>
    <n v="9171101"/>
    <n v="2.6717093959881293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322"/>
    <s v="2025/26"/>
    <m/>
    <x v="554"/>
    <n v="0"/>
    <n v="9978"/>
    <s v="10657"/>
    <d v="2025-08-25T00:00:00"/>
    <s v="000000022341103"/>
    <n v="9978"/>
    <s v="03-124576"/>
    <m/>
    <s v="21.0"/>
    <s v="00036.0"/>
    <s v="91001"/>
    <s v="85000"/>
    <n v="6210"/>
    <n v="9171101"/>
    <n v="2.2263873083874421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480"/>
    <s v="2025/26"/>
    <m/>
    <x v="554"/>
    <n v="0"/>
    <n v="9978"/>
    <s v="10500"/>
    <d v="2025-09-22T00:00:00"/>
    <s v="000000022381048"/>
    <n v="9978"/>
    <s v="03-124576"/>
    <m/>
    <s v="21.0"/>
    <s v="00036.0"/>
    <s v="91001"/>
    <s v="85000"/>
    <n v="6210"/>
    <n v="9171101"/>
    <n v="2.2263873083874421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480"/>
    <s v="2025/26"/>
    <m/>
    <x v="554"/>
    <n v="0"/>
    <n v="11973.6"/>
    <s v="11288"/>
    <d v="2025-09-22T00:00:00"/>
    <s v="000000022381048"/>
    <n v="11973.6"/>
    <s v="03-124576"/>
    <m/>
    <s v="21.0"/>
    <s v="00036.0"/>
    <s v="91001"/>
    <s v="85000"/>
    <n v="6210"/>
    <n v="9171101"/>
    <n v="2.6716647700649309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84"/>
    <s v="2025/26"/>
    <m/>
    <x v="554"/>
    <n v="0"/>
    <n v="11973.6"/>
    <s v="11370"/>
    <d v="2025-11-10T00:00:00"/>
    <s v="000000022462470"/>
    <n v="11973.6"/>
    <s v="03-124576"/>
    <m/>
    <s v="21.0"/>
    <s v="00036.0"/>
    <s v="91001"/>
    <s v="85000"/>
    <n v="6210"/>
    <n v="9171101"/>
    <n v="2.6716647700649309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256"/>
    <s v="2025/26"/>
    <m/>
    <x v="554"/>
    <n v="0"/>
    <n v="7982.4"/>
    <s v="11605"/>
    <d v="2025-12-11T00:00:00"/>
    <s v="000000022509595"/>
    <n v="7982.4"/>
    <s v="03-124576"/>
    <m/>
    <s v="21.0"/>
    <s v="00036.0"/>
    <s v="91001"/>
    <s v="85000"/>
    <n v="6210"/>
    <n v="9171101"/>
    <n v="1.7811098467099537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481"/>
    <s v="2025/26"/>
    <m/>
    <x v="554"/>
    <n v="0"/>
    <n v="7982.4"/>
    <s v="11524"/>
    <d v="2026-01-12T00:00:00"/>
    <s v="000000022546658"/>
    <n v="7982.4"/>
    <s v="03-124576"/>
    <m/>
    <s v="21.0"/>
    <s v="00036.0"/>
    <s v="91001"/>
    <s v="85000"/>
    <n v="6210"/>
    <n v="9171101"/>
    <n v="1.7811098467099537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82"/>
    <s v="2025/26"/>
    <m/>
    <x v="554"/>
    <n v="0"/>
    <n v="9978"/>
    <s v="11871"/>
    <d v="2026-03-31T00:00:00"/>
    <s v="000000022671563"/>
    <n v="9978"/>
    <s v="03-124576"/>
    <m/>
    <s v="21.0"/>
    <s v="00036.0"/>
    <s v="91001"/>
    <s v="85000"/>
    <n v="6210"/>
    <n v="9171101"/>
    <n v="2.2263873083874421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174"/>
    <s v="2025/26"/>
    <m/>
    <x v="554"/>
    <n v="0"/>
    <n v="7982.4"/>
    <s v="11684"/>
    <d v="2026-06-02T00:00:00"/>
    <s v="000000022778118"/>
    <n v="7982.4"/>
    <s v="03-124576"/>
    <m/>
    <s v="21.0"/>
    <s v="00036.0"/>
    <s v="91001"/>
    <s v="85000"/>
    <n v="6210"/>
    <n v="9171101"/>
    <n v="1.7811098467099537E-2"/>
    <s v="Architect - Provide architectural &amp; engineering services for the 21st Century project at Lassalette. Include topographic survey &amp; mapping: $24,400.00, boundary survey &amp; title report: $4,650.00, &amp; allowances: $20,000.00. "/>
    <s v="Lassalette-6-21st Century classroom"/>
  </r>
  <r>
    <s v="Lassalette-21st Century classroom-Design"/>
    <n v="6"/>
    <s v="Design"/>
    <x v="18"/>
    <x v="0"/>
    <x v="72"/>
    <x v="41"/>
    <x v="267"/>
    <x v="335"/>
    <s v="2025/26"/>
    <s v="24-6025"/>
    <x v="554"/>
    <n v="29977.799999999988"/>
    <n v="29977.799999999988"/>
    <m/>
    <m/>
    <m/>
    <n v="0"/>
    <s v="03-124576"/>
    <m/>
    <s v="21.0"/>
    <s v="00036.0"/>
    <s v="91001"/>
    <s v="85000"/>
    <n v="6210"/>
    <n v="9171101"/>
    <n v="0"/>
    <s v="Architect - Provide architectural &amp; engineering services for the 21st Century project at Lassalette. Include topographic survey &amp; mapping: $24,400.00, boundary survey &amp; title report: $4,650.00, &amp; allowances: $20,000.00. "/>
    <s v="Lassalette-6-21st Century classroom"/>
  </r>
  <r>
    <s v="Baldwin-21st Century classroom-Design"/>
    <n v="3"/>
    <s v="Design"/>
    <x v="14"/>
    <x v="0"/>
    <x v="72"/>
    <x v="41"/>
    <x v="268"/>
    <x v="143"/>
    <s v="2023/24"/>
    <m/>
    <x v="555"/>
    <n v="0"/>
    <n v="2993.45"/>
    <n v="4883"/>
    <d v="2024-06-18T00:00:00"/>
    <s v="000000021676297"/>
    <n v="2993.45"/>
    <s v="03-123988"/>
    <m/>
    <s v="21.0"/>
    <s v="00036.0"/>
    <s v="91001"/>
    <s v="85000"/>
    <n v="6210"/>
    <n v="9021101"/>
    <n v="2.1421875223632796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507"/>
    <s v="2024/25"/>
    <m/>
    <x v="555"/>
    <n v="0"/>
    <n v="5986.9"/>
    <s v="5283"/>
    <d v="2024-10-30T00:00:00"/>
    <s v="000000021875635"/>
    <n v="5986.9"/>
    <s v="03-123988"/>
    <m/>
    <s v="21.0"/>
    <s v="00036.0"/>
    <s v="91001"/>
    <s v="85000"/>
    <n v="6210"/>
    <n v="9021101"/>
    <n v="4.284375044726559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442"/>
    <s v="2024/25"/>
    <m/>
    <x v="555"/>
    <n v="0"/>
    <n v="2993.45"/>
    <s v="10005"/>
    <d v="2024-11-26T00:00:00"/>
    <s v="000000021921896"/>
    <n v="2993.45"/>
    <s v="03-123988"/>
    <m/>
    <s v="21.0"/>
    <s v="00036.0"/>
    <s v="91001"/>
    <s v="85000"/>
    <n v="6210"/>
    <n v="9021101"/>
    <n v="2.1421875223632796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27"/>
    <s v="2024/25"/>
    <m/>
    <x v="555"/>
    <n v="0"/>
    <n v="7483.63"/>
    <s v="10164"/>
    <d v="2025-01-16T00:00:00"/>
    <s v="000000021990025"/>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27"/>
    <s v="2024/25"/>
    <m/>
    <x v="555"/>
    <n v="0"/>
    <n v="5243.88"/>
    <s v="10167"/>
    <d v="2025-01-16T00:00:00"/>
    <s v="000000021990025"/>
    <n v="5243.88"/>
    <s v="03-123988"/>
    <m/>
    <s v="21.0"/>
    <s v="00036.0"/>
    <s v="91001"/>
    <s v="85000"/>
    <n v="6210"/>
    <n v="9021101"/>
    <n v="3.7526513904592884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479"/>
    <s v="2024/25"/>
    <m/>
    <x v="555"/>
    <n v="0"/>
    <n v="7483.62"/>
    <s v="10309"/>
    <d v="2025-03-21T00:00:00"/>
    <s v="000000022097375"/>
    <n v="7483.62"/>
    <s v="03-123988"/>
    <m/>
    <s v="21.0"/>
    <s v="00036.0"/>
    <s v="91001"/>
    <s v="85000"/>
    <n v="6210"/>
    <n v="9021101"/>
    <n v="5.3554652277834229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479"/>
    <s v="2024/25"/>
    <m/>
    <x v="555"/>
    <n v="0"/>
    <n v="2993.45"/>
    <s v="5113"/>
    <d v="2025-03-21T00:00:00"/>
    <s v="000000022097375"/>
    <n v="2993.45"/>
    <s v="03-123988"/>
    <m/>
    <s v="21.0"/>
    <s v="00036.0"/>
    <s v="91001"/>
    <s v="85000"/>
    <n v="6210"/>
    <n v="9021101"/>
    <n v="2.1421875223632796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510"/>
    <s v="2024/25"/>
    <m/>
    <x v="555"/>
    <n v="0"/>
    <n v="7483.63"/>
    <s v="10430"/>
    <d v="2025-04-21T00:00:00"/>
    <s v="000000022145185"/>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643"/>
    <s v="2024/25"/>
    <m/>
    <x v="555"/>
    <n v="0"/>
    <n v="-5243.88"/>
    <s v="10167"/>
    <d v="2025-01-16T00:00:00"/>
    <s v="000000021990025"/>
    <n v="-5243.88"/>
    <s v="03-123988"/>
    <m/>
    <s v="21.0"/>
    <s v="00036.0"/>
    <s v="91001"/>
    <s v="85000"/>
    <n v="6210"/>
    <n v="9021101"/>
    <n v="-3.7526513904592884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JVER 25*222"/>
    <s v="Baldwin-3-21st Century classroom"/>
  </r>
  <r>
    <s v="Baldwin-21st Century classroom-Design"/>
    <n v="3"/>
    <s v="Design"/>
    <x v="14"/>
    <x v="0"/>
    <x v="72"/>
    <x v="41"/>
    <x v="268"/>
    <x v="210"/>
    <s v="2024/25"/>
    <m/>
    <x v="555"/>
    <n v="0"/>
    <n v="7483.62"/>
    <s v="10787"/>
    <d v="2025-05-16T00:00:00"/>
    <s v="000000022191322"/>
    <n v="7483.62"/>
    <s v="03-123988"/>
    <m/>
    <s v="21.0"/>
    <s v="00036.0"/>
    <s v="91001"/>
    <s v="85000"/>
    <n v="6210"/>
    <n v="9021101"/>
    <n v="5.3554652277834229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154"/>
    <s v="2024/25"/>
    <m/>
    <x v="555"/>
    <n v="0"/>
    <n v="7483.63"/>
    <s v="11020"/>
    <d v="2025-07-17T00:00:00"/>
    <s v="000000022296555"/>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322"/>
    <s v="2025/26"/>
    <m/>
    <x v="555"/>
    <n v="0"/>
    <n v="7483.62"/>
    <s v="10654"/>
    <d v="2025-08-25T00:00:00"/>
    <s v="000000022341103"/>
    <n v="7483.62"/>
    <s v="03-123988"/>
    <m/>
    <s v="21.0"/>
    <s v="00036.0"/>
    <s v="91001"/>
    <s v="85000"/>
    <n v="6210"/>
    <n v="9021101"/>
    <n v="5.3554652277834229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322"/>
    <s v="2025/26"/>
    <m/>
    <x v="555"/>
    <n v="0"/>
    <n v="7483.63"/>
    <s v="11118"/>
    <d v="2025-08-25T00:00:00"/>
    <s v="000000022341103"/>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480"/>
    <s v="2025/26"/>
    <m/>
    <x v="555"/>
    <n v="0"/>
    <n v="7483.62"/>
    <s v="10497"/>
    <d v="2025-09-22T00:00:00"/>
    <s v="000000022381048"/>
    <n v="7483.62"/>
    <s v="03-123988"/>
    <m/>
    <s v="21.0"/>
    <s v="00036.0"/>
    <s v="91001"/>
    <s v="85000"/>
    <n v="6210"/>
    <n v="9021101"/>
    <n v="5.3554652277834229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480"/>
    <s v="2025/26"/>
    <m/>
    <x v="555"/>
    <n v="0"/>
    <n v="7483.63"/>
    <s v="10930"/>
    <d v="2025-09-22T00:00:00"/>
    <s v="000000022381048"/>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480"/>
    <s v="2025/26"/>
    <m/>
    <x v="555"/>
    <n v="0"/>
    <n v="7483.62"/>
    <s v="11285"/>
    <d v="2025-09-22T00:00:00"/>
    <s v="000000022381048"/>
    <n v="7483.62"/>
    <s v="03-123988"/>
    <m/>
    <s v="21.0"/>
    <s v="00036.0"/>
    <s v="91001"/>
    <s v="85000"/>
    <n v="6210"/>
    <n v="9021101"/>
    <n v="5.3554652277834229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481"/>
    <s v="2025/26"/>
    <m/>
    <x v="555"/>
    <n v="0"/>
    <n v="7483.63"/>
    <s v="11520"/>
    <d v="2026-01-12T00:00:00"/>
    <s v="000000022546658"/>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644"/>
    <s v="2025/26"/>
    <m/>
    <x v="555"/>
    <n v="0"/>
    <n v="7483.63"/>
    <s v="11826"/>
    <d v="2026-02-26T00:00:00"/>
    <s v="000000022619209"/>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174"/>
    <s v="2025/26"/>
    <m/>
    <x v="555"/>
    <n v="0"/>
    <n v="7483.63"/>
    <s v="11687"/>
    <d v="2026-06-02T00:00:00"/>
    <s v="000000022778118"/>
    <n v="7483.63"/>
    <s v="03-123988"/>
    <m/>
    <s v="21.0"/>
    <s v="00036.0"/>
    <s v="91001"/>
    <s v="85000"/>
    <n v="6210"/>
    <n v="9021101"/>
    <n v="5.3554723840329763E-2"/>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Baldwin-21st Century classroom-Design"/>
    <n v="3"/>
    <s v="Design"/>
    <x v="14"/>
    <x v="0"/>
    <x v="72"/>
    <x v="41"/>
    <x v="268"/>
    <x v="79"/>
    <s v="2025/26"/>
    <s v="24-6283"/>
    <x v="555"/>
    <n v="27483.609999999986"/>
    <n v="27483.609999999986"/>
    <m/>
    <m/>
    <m/>
    <n v="0"/>
    <s v="03-123988"/>
    <m/>
    <s v="21.0"/>
    <s v="00036.0"/>
    <s v="91001"/>
    <s v="85000"/>
    <n v="6210"/>
    <n v="9021101"/>
    <n v="0"/>
    <s v="Architect - Provide architectural &amp; engineering services for phase 3 &amp; 4  of the 21st Century project at Baldwin.  Scope of work includes basic topographic survey &amp; full survey of the entire site.  Include allowances of $20,000.00.  Increased PO by $98,590.00 for resumption of service. Addendum to PO2W-21*2222"/>
    <s v="Baldwin-3-21st Century classroom"/>
  </r>
  <r>
    <s v="California-21st Century classroom-Design"/>
    <n v="3"/>
    <s v="Design"/>
    <x v="15"/>
    <x v="0"/>
    <x v="72"/>
    <x v="41"/>
    <x v="268"/>
    <x v="143"/>
    <s v="2023/24"/>
    <m/>
    <x v="556"/>
    <n v="0"/>
    <n v="2097.5500000000002"/>
    <n v="4886"/>
    <d v="2024-06-18T00:00:00"/>
    <s v="000000021676297"/>
    <n v="2097.5500000000002"/>
    <s v="03-123989"/>
    <m/>
    <s v="21.0"/>
    <s v="00036.0"/>
    <s v="91001"/>
    <s v="85000"/>
    <n v="6210"/>
    <n v="9041101"/>
    <n v="2.018777309387692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507"/>
    <s v="2024/25"/>
    <m/>
    <x v="556"/>
    <n v="0"/>
    <n v="4195.1000000000004"/>
    <s v="5284"/>
    <d v="2024-10-30T00:00:00"/>
    <s v="000000021875635"/>
    <n v="4195.1000000000004"/>
    <s v="03-123989"/>
    <m/>
    <s v="21.0"/>
    <s v="00036.0"/>
    <s v="91001"/>
    <s v="85000"/>
    <n v="6210"/>
    <n v="9041101"/>
    <n v="4.0375546187753845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442"/>
    <s v="2024/25"/>
    <m/>
    <x v="556"/>
    <n v="0"/>
    <n v="2097.5500000000002"/>
    <s v="10006"/>
    <d v="2024-11-26T00:00:00"/>
    <s v="000000021921896"/>
    <n v="2097.5500000000002"/>
    <s v="03-123989"/>
    <m/>
    <s v="21.0"/>
    <s v="00036.0"/>
    <s v="91001"/>
    <s v="85000"/>
    <n v="6210"/>
    <n v="9041101"/>
    <n v="2.018777309387692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479"/>
    <s v="2024/25"/>
    <m/>
    <x v="556"/>
    <n v="0"/>
    <n v="5243.87"/>
    <s v="10310"/>
    <d v="2025-03-21T00:00:00"/>
    <s v="000000022097375"/>
    <n v="5243.87"/>
    <s v="03-123989"/>
    <m/>
    <s v="21.0"/>
    <s v="00036.0"/>
    <s v="91001"/>
    <s v="85000"/>
    <n v="6210"/>
    <n v="9041101"/>
    <n v="5.046938461242324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510"/>
    <s v="2024/25"/>
    <m/>
    <x v="556"/>
    <n v="0"/>
    <n v="2097.5500000000002"/>
    <s v="5116"/>
    <d v="2025-04-21T00:00:00"/>
    <s v="000000022145185"/>
    <n v="2097.5500000000002"/>
    <s v="03-123989"/>
    <m/>
    <s v="21.0"/>
    <s v="00036.0"/>
    <s v="91001"/>
    <s v="85000"/>
    <n v="6210"/>
    <n v="9041101"/>
    <n v="2.018777309387692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643"/>
    <s v="2024/25"/>
    <m/>
    <x v="556"/>
    <n v="0"/>
    <n v="5243.88"/>
    <s v="10167"/>
    <d v="2025-01-16T00:00:00"/>
    <s v="000000021990025"/>
    <n v="5243.88"/>
    <s v="03-123989"/>
    <m/>
    <s v="21.0"/>
    <s v="00036.0"/>
    <s v="91001"/>
    <s v="85000"/>
    <n v="6210"/>
    <n v="9041101"/>
    <n v="5.0469480856961367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JVER 25*222"/>
    <s v="California-3-21st Century classroom"/>
  </r>
  <r>
    <s v="California-21st Century classroom-Design"/>
    <n v="3"/>
    <s v="Design"/>
    <x v="15"/>
    <x v="0"/>
    <x v="72"/>
    <x v="41"/>
    <x v="268"/>
    <x v="210"/>
    <s v="2024/25"/>
    <m/>
    <x v="556"/>
    <n v="0"/>
    <n v="5243.87"/>
    <s v="10788"/>
    <d v="2025-05-16T00:00:00"/>
    <s v="000000022191322"/>
    <n v="5243.87"/>
    <s v="03-123989"/>
    <m/>
    <s v="21.0"/>
    <s v="00036.0"/>
    <s v="91001"/>
    <s v="85000"/>
    <n v="6210"/>
    <n v="9041101"/>
    <n v="5.046938461242324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511"/>
    <s v="2024/25"/>
    <m/>
    <x v="556"/>
    <n v="0"/>
    <n v="5243.88"/>
    <s v="10931"/>
    <d v="2025-06-17T00:00:00"/>
    <s v="000000022244462"/>
    <n v="5243.88"/>
    <s v="03-123989"/>
    <m/>
    <s v="21.0"/>
    <s v="00036.0"/>
    <s v="91001"/>
    <s v="85000"/>
    <n v="6210"/>
    <n v="9041101"/>
    <n v="5.0469480856961367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154"/>
    <s v="2024/25"/>
    <m/>
    <x v="556"/>
    <n v="0"/>
    <n v="5243.87"/>
    <s v="11021"/>
    <d v="2025-07-17T00:00:00"/>
    <s v="000000022296554"/>
    <n v="5243.87"/>
    <s v="03-123989"/>
    <m/>
    <s v="21.0"/>
    <s v="00036.0"/>
    <s v="91001"/>
    <s v="85000"/>
    <n v="6210"/>
    <n v="9041101"/>
    <n v="5.046938461242324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322"/>
    <s v="2025/26"/>
    <m/>
    <x v="556"/>
    <n v="0"/>
    <n v="5243.88"/>
    <s v="10431"/>
    <d v="2025-08-25T00:00:00"/>
    <s v="000000022341103"/>
    <n v="5243.88"/>
    <s v="03-123989"/>
    <m/>
    <s v="21.0"/>
    <s v="00036.0"/>
    <s v="91001"/>
    <s v="85000"/>
    <n v="6210"/>
    <n v="9041101"/>
    <n v="5.0469480856961367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322"/>
    <s v="2025/26"/>
    <m/>
    <x v="556"/>
    <n v="0"/>
    <n v="5243.88"/>
    <s v="11119"/>
    <d v="2025-08-25T00:00:00"/>
    <s v="000000022341103"/>
    <n v="5243.88"/>
    <s v="03-123989"/>
    <m/>
    <s v="21.0"/>
    <s v="00036.0"/>
    <s v="91001"/>
    <s v="85000"/>
    <n v="6210"/>
    <n v="9041101"/>
    <n v="5.0469480856961367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250"/>
    <s v="2025/26"/>
    <m/>
    <x v="556"/>
    <n v="0"/>
    <n v="5243.87"/>
    <s v="10498"/>
    <d v="2025-09-11T00:00:00"/>
    <s v="000000022366308"/>
    <n v="5243.87"/>
    <s v="03-123989"/>
    <m/>
    <s v="21.0"/>
    <s v="00036.0"/>
    <s v="91001"/>
    <s v="85000"/>
    <n v="6210"/>
    <n v="9041101"/>
    <n v="5.046938461242324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250"/>
    <s v="2025/26"/>
    <m/>
    <x v="556"/>
    <n v="0"/>
    <n v="5243.88"/>
    <s v="10655"/>
    <d v="2025-09-11T00:00:00"/>
    <s v="000000022366308"/>
    <n v="5243.88"/>
    <s v="03-123989"/>
    <m/>
    <s v="21.0"/>
    <s v="00036.0"/>
    <s v="91001"/>
    <s v="85000"/>
    <n v="6210"/>
    <n v="9041101"/>
    <n v="5.0469480856961367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184"/>
    <s v="2025/26"/>
    <m/>
    <x v="556"/>
    <n v="0"/>
    <n v="5243.87"/>
    <s v="11367"/>
    <d v="2025-11-10T00:00:00"/>
    <s v="000000022462470"/>
    <n v="5243.87"/>
    <s v="03-123989"/>
    <m/>
    <s v="21.0"/>
    <s v="00036.0"/>
    <s v="91001"/>
    <s v="85000"/>
    <n v="6210"/>
    <n v="9041101"/>
    <n v="5.046938461242324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481"/>
    <s v="2025/26"/>
    <m/>
    <x v="556"/>
    <n v="0"/>
    <n v="5243.88"/>
    <s v="11521"/>
    <d v="2026-01-12T00:00:00"/>
    <s v="000000022546658"/>
    <n v="5243.88"/>
    <s v="03-123989"/>
    <m/>
    <s v="21.0"/>
    <s v="00036.0"/>
    <s v="91001"/>
    <s v="85000"/>
    <n v="6210"/>
    <n v="9041101"/>
    <n v="5.0469480856961367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644"/>
    <s v="2025/26"/>
    <m/>
    <x v="556"/>
    <n v="0"/>
    <n v="5243.88"/>
    <s v="11829"/>
    <d v="2026-02-26T00:00:00"/>
    <s v="000000022619209"/>
    <n v="5243.88"/>
    <s v="03-123989"/>
    <m/>
    <s v="21.0"/>
    <s v="00036.0"/>
    <s v="91001"/>
    <s v="85000"/>
    <n v="6210"/>
    <n v="9041101"/>
    <n v="5.0469480856961367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174"/>
    <s v="2025/26"/>
    <m/>
    <x v="556"/>
    <n v="0"/>
    <n v="5243.87"/>
    <s v="11686"/>
    <d v="2026-06-02T00:00:00"/>
    <s v="000000022778118"/>
    <n v="5243.87"/>
    <s v="03-123989"/>
    <m/>
    <s v="21.0"/>
    <s v="00036.0"/>
    <s v="91001"/>
    <s v="85000"/>
    <n v="6210"/>
    <n v="9041101"/>
    <n v="5.0469384612423243E-2"/>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California-21st Century classroom-Design"/>
    <n v="3"/>
    <s v="Design"/>
    <x v="15"/>
    <x v="0"/>
    <x v="72"/>
    <x v="41"/>
    <x v="268"/>
    <x v="79"/>
    <s v="2025/26"/>
    <s v="24-6284"/>
    <x v="556"/>
    <n v="25243.869999999995"/>
    <n v="25243.869999999995"/>
    <m/>
    <m/>
    <m/>
    <n v="0"/>
    <s v="03-123989"/>
    <m/>
    <s v="21.0"/>
    <s v="00036.0"/>
    <s v="91001"/>
    <s v="85000"/>
    <n v="6210"/>
    <n v="9041101"/>
    <n v="0"/>
    <s v="Architect - Provide architectural &amp; engineering services for phase 3 &amp; 4  of the 21st Century project at California.  Scope of work includes basic topographic survey &amp; full survey of the entire site.  Include allowances of $20,000.00.  Increased PO by $92,590.00 for resumption of service. Addendum to PO2W-21*2223"/>
    <s v="California-3-21st Century classroom"/>
  </r>
  <r>
    <s v="Grazide-21st Century classroom-Design"/>
    <n v="3"/>
    <s v="Design"/>
    <x v="16"/>
    <x v="0"/>
    <x v="72"/>
    <x v="41"/>
    <x v="268"/>
    <x v="143"/>
    <s v="2023/24"/>
    <m/>
    <x v="557"/>
    <n v="0"/>
    <n v="34450.01"/>
    <n v="4761"/>
    <d v="2024-06-18T00:00:00"/>
    <s v="000000021676297"/>
    <n v="34450.01"/>
    <s v="03-124133"/>
    <m/>
    <s v="21.0"/>
    <s v="00036.0"/>
    <s v="91001"/>
    <s v="85000"/>
    <n v="6210"/>
    <n v="9131101"/>
    <n v="0.24970070353243404"/>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143"/>
    <s v="2023/24"/>
    <m/>
    <x v="557"/>
    <n v="0"/>
    <n v="2087.88"/>
    <n v="4914"/>
    <d v="2024-06-18T00:00:00"/>
    <s v="000000021676297"/>
    <n v="2087.88"/>
    <s v="03-124133"/>
    <m/>
    <s v="21.0"/>
    <s v="00036.0"/>
    <s v="91001"/>
    <s v="85000"/>
    <n v="6210"/>
    <n v="9131101"/>
    <n v="1.5133380364513635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507"/>
    <s v="2024/25"/>
    <m/>
    <x v="557"/>
    <n v="0"/>
    <n v="4175.76"/>
    <s v="5285"/>
    <d v="2024-10-30T00:00:00"/>
    <s v="000000021875635"/>
    <n v="4175.76"/>
    <s v="03-124133"/>
    <m/>
    <s v="21.0"/>
    <s v="00036.0"/>
    <s v="91001"/>
    <s v="85000"/>
    <n v="6210"/>
    <n v="9131101"/>
    <n v="3.0266760729027269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442"/>
    <s v="2024/25"/>
    <m/>
    <x v="557"/>
    <n v="0"/>
    <n v="2087.88"/>
    <s v="10007"/>
    <d v="2024-11-26T00:00:00"/>
    <s v="000000021921896"/>
    <n v="2087.88"/>
    <s v="03-124133"/>
    <m/>
    <s v="21.0"/>
    <s v="00036.0"/>
    <s v="91001"/>
    <s v="85000"/>
    <n v="6210"/>
    <n v="9131101"/>
    <n v="1.5133380364513635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479"/>
    <s v="2024/25"/>
    <m/>
    <x v="557"/>
    <n v="0"/>
    <n v="2087.88"/>
    <s v="5117"/>
    <d v="2025-03-21T00:00:00"/>
    <s v="000000022097375"/>
    <n v="2087.88"/>
    <s v="03-124133"/>
    <m/>
    <s v="21.0"/>
    <s v="00036.0"/>
    <s v="91001"/>
    <s v="85000"/>
    <n v="6210"/>
    <n v="9131101"/>
    <n v="1.5133380364513635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511"/>
    <s v="2024/25"/>
    <m/>
    <x v="557"/>
    <n v="0"/>
    <n v="2609.85"/>
    <s v="10932"/>
    <d v="2025-06-17T00:00:00"/>
    <s v="000000022244462"/>
    <n v="2609.85"/>
    <s v="03-124133"/>
    <m/>
    <s v="21.0"/>
    <s v="00036.0"/>
    <s v="91001"/>
    <s v="85000"/>
    <n v="6210"/>
    <n v="9131101"/>
    <n v="1.8916725455642044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154"/>
    <s v="2024/25"/>
    <m/>
    <x v="557"/>
    <n v="0"/>
    <n v="7829.54"/>
    <s v="11022"/>
    <d v="2025-07-17T00:00:00"/>
    <s v="000000022296554"/>
    <n v="7829.54"/>
    <s v="03-124133"/>
    <m/>
    <s v="21.0"/>
    <s v="00036.0"/>
    <s v="91001"/>
    <s v="85000"/>
    <n v="6210"/>
    <n v="9131101"/>
    <n v="5.6750103884885182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322"/>
    <s v="2025/26"/>
    <m/>
    <x v="557"/>
    <n v="0"/>
    <n v="2609.85"/>
    <s v="10789"/>
    <d v="2025-08-25T00:00:00"/>
    <s v="000000022341103"/>
    <n v="2609.85"/>
    <s v="03-124133"/>
    <m/>
    <s v="21.0"/>
    <s v="00036.0"/>
    <s v="91001"/>
    <s v="85000"/>
    <n v="6210"/>
    <n v="9131101"/>
    <n v="1.8916725455642044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322"/>
    <s v="2025/26"/>
    <m/>
    <x v="557"/>
    <n v="0"/>
    <n v="5219.7"/>
    <s v="11120"/>
    <d v="2025-08-25T00:00:00"/>
    <s v="000000022341103"/>
    <n v="5219.7"/>
    <s v="03-124133"/>
    <m/>
    <s v="21.0"/>
    <s v="00036.0"/>
    <s v="91001"/>
    <s v="85000"/>
    <n v="6210"/>
    <n v="9131101"/>
    <n v="3.7833450911284087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480"/>
    <s v="2025/26"/>
    <m/>
    <x v="557"/>
    <n v="0"/>
    <n v="5219.71"/>
    <s v="11286"/>
    <d v="2025-09-22T00:00:00"/>
    <s v="000000022381048"/>
    <n v="5219.71"/>
    <s v="03-124133"/>
    <m/>
    <s v="21.0"/>
    <s v="00036.0"/>
    <s v="91001"/>
    <s v="85000"/>
    <n v="6210"/>
    <n v="9131101"/>
    <n v="3.7833523393325033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184"/>
    <s v="2025/26"/>
    <m/>
    <x v="557"/>
    <n v="0"/>
    <n v="5219.7"/>
    <s v="11368"/>
    <d v="2025-11-10T00:00:00"/>
    <s v="000000022462470"/>
    <n v="5219.7"/>
    <s v="03-124133"/>
    <m/>
    <s v="21.0"/>
    <s v="00036.0"/>
    <s v="91001"/>
    <s v="85000"/>
    <n v="6210"/>
    <n v="9131101"/>
    <n v="3.7833450911284087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256"/>
    <s v="2025/26"/>
    <m/>
    <x v="557"/>
    <n v="0"/>
    <n v="5219.7"/>
    <s v="11603"/>
    <d v="2025-12-11T00:00:00"/>
    <s v="000000022509595"/>
    <n v="5219.7"/>
    <s v="03-124133"/>
    <m/>
    <s v="21.0"/>
    <s v="00036.0"/>
    <s v="91001"/>
    <s v="85000"/>
    <n v="6210"/>
    <n v="9131101"/>
    <n v="3.7833450911284087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481"/>
    <s v="2025/26"/>
    <m/>
    <x v="557"/>
    <n v="0"/>
    <n v="5219.7"/>
    <s v="11522"/>
    <d v="2026-01-12T00:00:00"/>
    <s v="000000022546658"/>
    <n v="5219.7"/>
    <s v="03-124133"/>
    <m/>
    <s v="21.0"/>
    <s v="00036.0"/>
    <s v="91001"/>
    <s v="85000"/>
    <n v="6210"/>
    <n v="9131101"/>
    <n v="3.7833450911284087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182"/>
    <s v="2025/26"/>
    <m/>
    <x v="557"/>
    <n v="0"/>
    <n v="2609.85"/>
    <s v="11870"/>
    <d v="2026-03-31T00:00:00"/>
    <s v="000000022671563"/>
    <n v="2609.85"/>
    <s v="03-124133"/>
    <m/>
    <s v="21.0"/>
    <s v="00036.0"/>
    <s v="91001"/>
    <s v="85000"/>
    <n v="6210"/>
    <n v="9131101"/>
    <n v="1.8916725455642044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174"/>
    <s v="2025/26"/>
    <m/>
    <x v="557"/>
    <n v="0"/>
    <n v="5219.7"/>
    <s v="11685"/>
    <d v="2026-06-02T00:00:00"/>
    <s v="000000022778118"/>
    <n v="5219.7"/>
    <s v="03-124133"/>
    <m/>
    <s v="21.0"/>
    <s v="00036.0"/>
    <s v="91001"/>
    <s v="85000"/>
    <n v="6210"/>
    <n v="9131101"/>
    <n v="3.7833450911284087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174"/>
    <s v="2025/26"/>
    <m/>
    <x v="557"/>
    <n v="0"/>
    <n v="5219.7"/>
    <s v="11830"/>
    <d v="2026-06-02T00:00:00"/>
    <s v="000000022778118"/>
    <n v="5219.7"/>
    <s v="03-124133"/>
    <m/>
    <s v="21.0"/>
    <s v="00036.0"/>
    <s v="91001"/>
    <s v="85000"/>
    <n v="6210"/>
    <n v="9131101"/>
    <n v="3.7833450911284087E-2"/>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Grazide-21st Century classroom-Design"/>
    <n v="3"/>
    <s v="Design"/>
    <x v="16"/>
    <x v="0"/>
    <x v="72"/>
    <x v="41"/>
    <x v="268"/>
    <x v="79"/>
    <s v="2025/26"/>
    <s v="24-6285"/>
    <x v="557"/>
    <n v="40878.800000000003"/>
    <n v="40878.800000000003"/>
    <m/>
    <m/>
    <m/>
    <n v="0"/>
    <s v="03-124133"/>
    <m/>
    <s v="21.0"/>
    <s v="00036.0"/>
    <s v="91001"/>
    <s v="85000"/>
    <n v="6210"/>
    <n v="9131101"/>
    <n v="0"/>
    <s v="Architect - Provide architectural &amp; engineering services for phase 3 &amp; 4  of the 21st Century project at Grazide.  Scope of work includes basic topographic survey &amp; full survey of the entire site.  Include allowances of $20,000.00.  Increased PO by $85,910.00 for resumption of service. Addendum to PO2W-21*2224"/>
    <s v="Grazide-3-21st Century classroom"/>
  </r>
  <r>
    <s v="Los Molinos-21st Century classroom-Design"/>
    <n v="4"/>
    <s v="Design"/>
    <x v="7"/>
    <x v="0"/>
    <x v="72"/>
    <x v="41"/>
    <x v="268"/>
    <x v="143"/>
    <s v="2023/24"/>
    <m/>
    <x v="558"/>
    <n v="0"/>
    <n v="38321.910000000003"/>
    <n v="4760"/>
    <d v="2024-06-18T00:00:00"/>
    <s v="000000021676297"/>
    <n v="38321.910000000003"/>
    <s v="03-124134"/>
    <m/>
    <s v="21.0"/>
    <s v="00036.0"/>
    <s v="91001"/>
    <s v="85000"/>
    <n v="6210"/>
    <n v="9201101"/>
    <n v="0.2534123827703774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143"/>
    <s v="2023/24"/>
    <m/>
    <x v="558"/>
    <n v="0"/>
    <n v="2322.54"/>
    <n v="4913"/>
    <d v="2024-06-18T00:00:00"/>
    <s v="000000021676297"/>
    <n v="2322.54"/>
    <s v="03-124134"/>
    <m/>
    <s v="21.0"/>
    <s v="00036.0"/>
    <s v="91001"/>
    <s v="85000"/>
    <n v="6210"/>
    <n v="9201101"/>
    <n v="1.5358326228507722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507"/>
    <s v="2024/25"/>
    <m/>
    <x v="558"/>
    <n v="0"/>
    <n v="6967.62"/>
    <s v="5286"/>
    <d v="2024-10-30T00:00:00"/>
    <s v="000000021875635"/>
    <n v="6967.62"/>
    <s v="03-124134"/>
    <m/>
    <s v="21.0"/>
    <s v="00036.0"/>
    <s v="91001"/>
    <s v="85000"/>
    <n v="6210"/>
    <n v="9201101"/>
    <n v="4.607497868552316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442"/>
    <s v="2024/25"/>
    <m/>
    <x v="558"/>
    <n v="0"/>
    <n v="2322.54"/>
    <s v="10010"/>
    <d v="2024-11-26T00:00:00"/>
    <s v="000000021921896"/>
    <n v="2322.54"/>
    <s v="03-124134"/>
    <m/>
    <s v="21.0"/>
    <s v="00036.0"/>
    <s v="91001"/>
    <s v="85000"/>
    <n v="6210"/>
    <n v="9201101"/>
    <n v="1.5358326228507722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27"/>
    <s v="2024/25"/>
    <m/>
    <x v="558"/>
    <n v="0"/>
    <n v="5806.35"/>
    <s v="10174"/>
    <d v="2025-01-16T00:00:00"/>
    <s v="000000021990025"/>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479"/>
    <s v="2024/25"/>
    <m/>
    <x v="558"/>
    <n v="0"/>
    <n v="5806.35"/>
    <s v="10311"/>
    <d v="2025-03-21T00:00:00"/>
    <s v="000000022097375"/>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510"/>
    <s v="2024/25"/>
    <m/>
    <x v="558"/>
    <n v="0"/>
    <n v="5806.35"/>
    <s v="10433"/>
    <d v="2025-04-21T00:00:00"/>
    <s v="000000022145185"/>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210"/>
    <s v="2024/25"/>
    <m/>
    <x v="558"/>
    <n v="0"/>
    <n v="5806.35"/>
    <s v="10790"/>
    <d v="2025-05-16T00:00:00"/>
    <s v="000000022191322"/>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511"/>
    <s v="2024/25"/>
    <m/>
    <x v="558"/>
    <n v="0"/>
    <n v="5806.35"/>
    <s v="10935"/>
    <d v="2025-06-17T00:00:00"/>
    <s v="000000022244462"/>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154"/>
    <s v="2024/25"/>
    <m/>
    <x v="558"/>
    <n v="0"/>
    <n v="5806.35"/>
    <s v="11025"/>
    <d v="2025-07-17T00:00:00"/>
    <s v="000000022296554"/>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322"/>
    <s v="2025/26"/>
    <m/>
    <x v="558"/>
    <n v="0"/>
    <n v="5806.35"/>
    <s v="11123"/>
    <d v="2025-08-25T00:00:00"/>
    <s v="000000022341103"/>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322"/>
    <s v="2025/26"/>
    <m/>
    <x v="558"/>
    <n v="0"/>
    <n v="5806.35"/>
    <s v="10658"/>
    <d v="2025-08-25T00:00:00"/>
    <s v="000000022341103"/>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480"/>
    <s v="2025/26"/>
    <m/>
    <x v="558"/>
    <n v="0"/>
    <n v="5806.35"/>
    <s v="10501"/>
    <d v="2025-09-22T00:00:00"/>
    <s v="000000022381048"/>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480"/>
    <s v="2025/26"/>
    <m/>
    <x v="558"/>
    <n v="0"/>
    <n v="5806.35"/>
    <s v="11289"/>
    <d v="2025-09-22T00:00:00"/>
    <s v="000000022381048"/>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481"/>
    <s v="2025/26"/>
    <m/>
    <x v="558"/>
    <n v="0"/>
    <n v="5806.35"/>
    <s v="11525"/>
    <d v="2026-01-12T00:00:00"/>
    <s v="000000022546658"/>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644"/>
    <s v="2025/26"/>
    <m/>
    <x v="558"/>
    <n v="0"/>
    <n v="5806.35"/>
    <s v="11831"/>
    <d v="2026-02-26T00:00:00"/>
    <s v="000000022619209"/>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174"/>
    <s v="2025/26"/>
    <m/>
    <x v="558"/>
    <n v="0"/>
    <n v="5806.35"/>
    <s v="11683"/>
    <d v="2026-06-02T00:00:00"/>
    <s v="000000022778118"/>
    <n v="5806.35"/>
    <s v="03-124134"/>
    <m/>
    <s v="21.0"/>
    <s v="00036.0"/>
    <s v="91001"/>
    <s v="85000"/>
    <n v="6210"/>
    <n v="9201101"/>
    <n v="3.8395815571269309E-2"/>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Los Molinos-21st Century classroom-Design"/>
    <n v="4"/>
    <s v="Design"/>
    <x v="7"/>
    <x v="0"/>
    <x v="72"/>
    <x v="41"/>
    <x v="268"/>
    <x v="79"/>
    <s v="2025/26"/>
    <s v="24-6286"/>
    <x v="558"/>
    <n v="25806.349999999948"/>
    <n v="25806.349999999948"/>
    <m/>
    <m/>
    <m/>
    <n v="0"/>
    <s v="03-124134"/>
    <m/>
    <s v="21.0"/>
    <s v="00036.0"/>
    <s v="91001"/>
    <s v="85000"/>
    <n v="6210"/>
    <n v="9201101"/>
    <n v="0"/>
    <s v="Architect - Provide architectural &amp; engineering services for phase 3 &amp; 4  of the 21st Century project at Los Molinos.  Scope of work includes basic topographic survey &amp; full survey of the entire site.  Include allowances of $20,000.00.  Increased PO by $90,910.00 for resumption of service. Addendum to PO2W-21*2225"/>
    <s v="Los Molinos-4-21st Century classroom"/>
  </r>
  <r>
    <s v="Palm-21st Century classroom-Design"/>
    <n v="6"/>
    <s v="Design"/>
    <x v="21"/>
    <x v="0"/>
    <x v="72"/>
    <x v="41"/>
    <x v="269"/>
    <x v="143"/>
    <s v="2023/24"/>
    <m/>
    <x v="559"/>
    <n v="0"/>
    <n v="17096"/>
    <n v="4911"/>
    <d v="2024-06-18T00:00:00"/>
    <s v="000000021676297"/>
    <n v="17096"/>
    <s v="03-124706"/>
    <m/>
    <s v="21.0"/>
    <s v="00036.0"/>
    <s v="91001"/>
    <s v="85000"/>
    <n v="6210"/>
    <n v="9261101"/>
    <n v="4.3838370369610594E-2"/>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594"/>
    <s v="2023/24"/>
    <m/>
    <x v="559"/>
    <n v="0"/>
    <n v="34193"/>
    <n v="5036"/>
    <d v="2024-07-17T00:00:00"/>
    <s v="000000021726841"/>
    <n v="34193"/>
    <s v="03-124706"/>
    <m/>
    <s v="21.0"/>
    <s v="00036.0"/>
    <s v="91001"/>
    <s v="85000"/>
    <n v="6210"/>
    <n v="9261101"/>
    <n v="8.7679304986435128E-2"/>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594"/>
    <s v="2023/24"/>
    <m/>
    <x v="559"/>
    <n v="0"/>
    <n v="12250"/>
    <n v="5036"/>
    <d v="2024-07-17T00:00:00"/>
    <s v="000000021726841"/>
    <n v="12250"/>
    <s v="03-124706"/>
    <m/>
    <s v="21.0"/>
    <s v="00036.0"/>
    <s v="91001"/>
    <s v="85000"/>
    <n v="6210"/>
    <n v="9261101"/>
    <n v="3.1412028370831173E-2"/>
    <s v="Architect - Provide architectural &amp; engineering services for the phase B of the 21st Century classroom modernization project at Palm.  Include allowances of $20,000.00. Part of topographic payment."/>
    <s v="Palm-6-21st Century classroom"/>
  </r>
  <r>
    <s v="Palm-21st Century classroom-Design"/>
    <n v="6"/>
    <s v="Design"/>
    <x v="21"/>
    <x v="0"/>
    <x v="72"/>
    <x v="41"/>
    <x v="269"/>
    <x v="366"/>
    <s v="2024/25"/>
    <m/>
    <x v="559"/>
    <n v="0"/>
    <n v="51289"/>
    <n v="5101"/>
    <d v="2024-09-09T00:00:00"/>
    <s v="000000021790965"/>
    <n v="51289"/>
    <s v="03-124706"/>
    <m/>
    <s v="21.0"/>
    <s v="00036.0"/>
    <s v="91001"/>
    <s v="85000"/>
    <n v="6210"/>
    <n v="9261101"/>
    <n v="0.13151767535604572"/>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544"/>
    <s v="2024/25"/>
    <m/>
    <x v="559"/>
    <n v="0"/>
    <n v="47870.400000000001"/>
    <n v="5171"/>
    <d v="2024-09-13T00:00:00"/>
    <s v="000000021800253"/>
    <n v="47870.400000000001"/>
    <s v="03-124706"/>
    <m/>
    <s v="21.0"/>
    <s v="00036.0"/>
    <s v="91001"/>
    <s v="85000"/>
    <n v="6210"/>
    <n v="9261101"/>
    <n v="0.12275153983045198"/>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507"/>
    <s v="2024/25"/>
    <m/>
    <x v="559"/>
    <n v="0"/>
    <n v="71805.600000000006"/>
    <s v="5281"/>
    <d v="2024-10-30T00:00:00"/>
    <s v="000000021875635"/>
    <n v="71805.600000000006"/>
    <s v="03-124706"/>
    <m/>
    <s v="21.0"/>
    <s v="00036.0"/>
    <s v="91001"/>
    <s v="85000"/>
    <n v="6210"/>
    <n v="9261101"/>
    <n v="0.18412730974567798"/>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442"/>
    <s v="2024/25"/>
    <m/>
    <x v="559"/>
    <n v="0"/>
    <n v="3419.2"/>
    <s v="10011"/>
    <d v="2024-11-26T00:00:00"/>
    <s v="000000021921896"/>
    <n v="3419.2"/>
    <s v="03-124706"/>
    <m/>
    <s v="21.0"/>
    <s v="00036.0"/>
    <s v="91001"/>
    <s v="85000"/>
    <n v="6210"/>
    <n v="9261101"/>
    <n v="8.767674073922118E-3"/>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27"/>
    <s v="2024/25"/>
    <m/>
    <x v="559"/>
    <n v="0"/>
    <n v="3419.2"/>
    <s v="10175"/>
    <d v="2025-01-16T00:00:00"/>
    <s v="000000021990025"/>
    <n v="3419.2"/>
    <s v="03-124706"/>
    <m/>
    <s v="21.0"/>
    <s v="00036.0"/>
    <s v="91001"/>
    <s v="85000"/>
    <n v="6210"/>
    <n v="9261101"/>
    <n v="8.767674073922118E-3"/>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479"/>
    <s v="2024/25"/>
    <m/>
    <x v="559"/>
    <n v="0"/>
    <n v="3419.2"/>
    <s v="10312"/>
    <d v="2025-03-21T00:00:00"/>
    <s v="000000022097375"/>
    <n v="3419.2"/>
    <s v="03-124706"/>
    <m/>
    <s v="21.0"/>
    <s v="00036.0"/>
    <s v="91001"/>
    <s v="85000"/>
    <n v="6210"/>
    <n v="9261101"/>
    <n v="8.767674073922118E-3"/>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510"/>
    <s v="2024/25"/>
    <m/>
    <x v="559"/>
    <n v="0"/>
    <n v="3419.2"/>
    <s v="14034"/>
    <d v="2025-04-21T00:00:00"/>
    <s v="000000022145185"/>
    <n v="3419.2"/>
    <s v="03-124706"/>
    <m/>
    <s v="21.0"/>
    <s v="00036.0"/>
    <s v="91001"/>
    <s v="85000"/>
    <n v="6210"/>
    <n v="9261101"/>
    <n v="8.767674073922118E-3"/>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511"/>
    <s v="2024/25"/>
    <m/>
    <x v="559"/>
    <n v="0"/>
    <n v="17069"/>
    <s v="10936"/>
    <d v="2025-06-17T00:00:00"/>
    <s v="000000022244462"/>
    <n v="17069"/>
    <s v="03-124706"/>
    <m/>
    <s v="21.0"/>
    <s v="00036.0"/>
    <s v="91001"/>
    <s v="85000"/>
    <n v="6210"/>
    <n v="9261101"/>
    <n v="4.3769135694834066E-2"/>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31"/>
    <s v="2025/26"/>
    <m/>
    <x v="559"/>
    <n v="0"/>
    <n v="27"/>
    <s v="10936"/>
    <d v="2025-08-15T00:00:00"/>
    <s v="000000022329975"/>
    <n v="27"/>
    <s v="03-124706"/>
    <m/>
    <s v="21.0"/>
    <s v="00036.0"/>
    <s v="91001"/>
    <s v="85000"/>
    <n v="6210"/>
    <n v="9261101"/>
    <n v="6.9234674776525856E-5"/>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480"/>
    <s v="2025/26"/>
    <m/>
    <x v="559"/>
    <n v="0"/>
    <n v="3419.2"/>
    <s v="10503"/>
    <d v="2025-09-22T00:00:00"/>
    <s v="000000022381048"/>
    <n v="3419.2"/>
    <s v="03-124706"/>
    <m/>
    <s v="21.0"/>
    <s v="00036.0"/>
    <s v="91001"/>
    <s v="85000"/>
    <n v="6210"/>
    <n v="9261101"/>
    <n v="8.767674073922118E-3"/>
    <s v="Architect - Provide architectural &amp; engineering services for the phase B of the 21st Century classroom modernization project at Palm.  Include allowances of $20,000.00 "/>
    <s v="Palm-6-21st Century classroom"/>
  </r>
  <r>
    <s v="Palm-21st Century classroom-Design"/>
    <n v="6"/>
    <s v="Design"/>
    <x v="21"/>
    <x v="0"/>
    <x v="72"/>
    <x v="41"/>
    <x v="269"/>
    <x v="335"/>
    <s v="2025/26"/>
    <s v="24-7129"/>
    <x v="559"/>
    <n v="121281.99999999994"/>
    <n v="121281.99999999994"/>
    <m/>
    <m/>
    <m/>
    <n v="0"/>
    <s v="03-124706"/>
    <m/>
    <s v="21.0"/>
    <s v="00036.0"/>
    <s v="91001"/>
    <s v="85000"/>
    <n v="6210"/>
    <n v="9261101"/>
    <n v="0"/>
    <s v="Architect - Provide architectural &amp; engineering services for the phase B of the 21st Century classroom modernization project at Palm.  Include allowances of $20,000.00 "/>
    <s v="Palm-6-21st Century classroom"/>
  </r>
  <r>
    <s v="Valinda-21st Century classroom-Design"/>
    <n v="6"/>
    <s v="Design"/>
    <x v="23"/>
    <x v="0"/>
    <x v="72"/>
    <x v="41"/>
    <x v="269"/>
    <x v="143"/>
    <s v="2023/24"/>
    <m/>
    <x v="560"/>
    <n v="0"/>
    <n v="17096"/>
    <n v="4912"/>
    <d v="2024-06-18T00:00:00"/>
    <s v="000000021676297"/>
    <n v="17096"/>
    <s v="03-124707"/>
    <m/>
    <s v="21.0"/>
    <s v="00036.0"/>
    <s v="91001"/>
    <s v="85000"/>
    <n v="6210"/>
    <n v="9341101"/>
    <n v="4.6783497706798606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645"/>
    <s v="2023/24"/>
    <m/>
    <x v="560"/>
    <n v="0"/>
    <n v="34193"/>
    <n v="5037"/>
    <d v="2024-07-16T00:00:00"/>
    <s v="000000021724728"/>
    <n v="34193"/>
    <s v="03-124707"/>
    <m/>
    <s v="21.0"/>
    <s v="00036.0"/>
    <s v="91001"/>
    <s v="85000"/>
    <n v="6210"/>
    <n v="9341101"/>
    <n v="9.3569731930777056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366"/>
    <s v="2024/25"/>
    <m/>
    <x v="560"/>
    <n v="0"/>
    <n v="51289"/>
    <n v="5102"/>
    <d v="2024-09-09T00:00:00"/>
    <s v="000000021790965"/>
    <n v="51289"/>
    <s v="03-124707"/>
    <m/>
    <s v="21.0"/>
    <s v="00036.0"/>
    <s v="91001"/>
    <s v="85000"/>
    <n v="6210"/>
    <n v="9341101"/>
    <n v="0.14035322963757565"/>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544"/>
    <s v="2024/25"/>
    <m/>
    <x v="560"/>
    <n v="0"/>
    <n v="47870.400000000001"/>
    <n v="5172"/>
    <d v="2024-09-13T00:00:00"/>
    <s v="000000021800253"/>
    <n v="47870.400000000001"/>
    <s v="03-124707"/>
    <m/>
    <s v="21.0"/>
    <s v="00036.0"/>
    <s v="91001"/>
    <s v="85000"/>
    <n v="6210"/>
    <n v="9341101"/>
    <n v="0.13099817200652386"/>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507"/>
    <s v="2024/25"/>
    <m/>
    <x v="560"/>
    <n v="0"/>
    <n v="71805.600000000006"/>
    <s v="5282"/>
    <d v="2024-10-30T00:00:00"/>
    <s v="000000021875635"/>
    <n v="71805.600000000006"/>
    <s v="03-124707"/>
    <m/>
    <s v="21.0"/>
    <s v="00036.0"/>
    <s v="91001"/>
    <s v="85000"/>
    <n v="6210"/>
    <n v="9341101"/>
    <n v="0.19649725800978579"/>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442"/>
    <s v="2024/25"/>
    <m/>
    <x v="560"/>
    <n v="0"/>
    <n v="3419.2"/>
    <s v="10012"/>
    <d v="2024-11-26T00:00:00"/>
    <s v="000000021921896"/>
    <n v="3419.2"/>
    <s v="03-124707"/>
    <m/>
    <s v="21.0"/>
    <s v="00036.0"/>
    <s v="91001"/>
    <s v="85000"/>
    <n v="6210"/>
    <n v="9341101"/>
    <n v="9.3566995413597205E-3"/>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27"/>
    <s v="2024/25"/>
    <m/>
    <x v="560"/>
    <n v="0"/>
    <n v="3419.2"/>
    <s v="10177"/>
    <d v="2025-01-16T00:00:00"/>
    <s v="000000021990025"/>
    <n v="3419.2"/>
    <s v="03-124707"/>
    <m/>
    <s v="21.0"/>
    <s v="00036.0"/>
    <s v="91001"/>
    <s v="85000"/>
    <n v="6210"/>
    <n v="9341101"/>
    <n v="9.3566995413597205E-3"/>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479"/>
    <s v="2024/25"/>
    <m/>
    <x v="560"/>
    <n v="0"/>
    <n v="3419.2"/>
    <s v="10313"/>
    <d v="2025-03-21T00:00:00"/>
    <s v="000000022097375"/>
    <n v="3419.2"/>
    <s v="03-124707"/>
    <m/>
    <s v="21.0"/>
    <s v="00036.0"/>
    <s v="91001"/>
    <s v="85000"/>
    <n v="6210"/>
    <n v="9341101"/>
    <n v="9.3566995413597205E-3"/>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510"/>
    <s v="2024/25"/>
    <m/>
    <x v="560"/>
    <n v="0"/>
    <n v="3419.2"/>
    <s v="10485"/>
    <d v="2025-04-21T00:00:00"/>
    <s v="000000022145185"/>
    <n v="3419.2"/>
    <s v="03-124707"/>
    <m/>
    <s v="21.0"/>
    <s v="00036.0"/>
    <s v="91001"/>
    <s v="85000"/>
    <n v="6210"/>
    <n v="9341101"/>
    <n v="9.3566995413597205E-3"/>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511"/>
    <s v="2024/25"/>
    <m/>
    <x v="560"/>
    <n v="0"/>
    <n v="17096"/>
    <s v="10938"/>
    <d v="2025-06-17T00:00:00"/>
    <s v="000000022244462"/>
    <n v="17096"/>
    <s v="03-124707"/>
    <m/>
    <s v="21.0"/>
    <s v="00036.0"/>
    <s v="91001"/>
    <s v="85000"/>
    <n v="6210"/>
    <n v="9341101"/>
    <n v="4.6783497706798606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322"/>
    <s v="2025/26"/>
    <m/>
    <x v="560"/>
    <n v="0"/>
    <n v="9574.0400000000009"/>
    <s v="11124"/>
    <d v="2025-08-25T00:00:00"/>
    <s v="000000022341103"/>
    <n v="9574.0400000000009"/>
    <s v="03-124707"/>
    <m/>
    <s v="21.0"/>
    <s v="00036.0"/>
    <s v="91001"/>
    <s v="85000"/>
    <n v="6210"/>
    <n v="9341101"/>
    <n v="2.6199524940617579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480"/>
    <s v="2025/26"/>
    <m/>
    <x v="560"/>
    <n v="0"/>
    <n v="3419.2"/>
    <s v="10504"/>
    <d v="2025-09-22T00:00:00"/>
    <s v="000000022381048"/>
    <n v="3419.2"/>
    <s v="03-124707"/>
    <m/>
    <s v="21.0"/>
    <s v="00036.0"/>
    <s v="91001"/>
    <s v="85000"/>
    <n v="6210"/>
    <n v="9341101"/>
    <n v="9.3566995413597205E-3"/>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480"/>
    <s v="2025/26"/>
    <m/>
    <x v="560"/>
    <n v="0"/>
    <n v="9574.0400000000009"/>
    <s v="11290"/>
    <d v="2025-09-22T00:00:00"/>
    <s v="000000022381048"/>
    <n v="9574.0400000000009"/>
    <s v="03-124707"/>
    <m/>
    <s v="21.0"/>
    <s v="00036.0"/>
    <s v="91001"/>
    <s v="85000"/>
    <n v="6210"/>
    <n v="9341101"/>
    <n v="2.6199524940617579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184"/>
    <s v="2025/26"/>
    <m/>
    <x v="560"/>
    <n v="0"/>
    <n v="9574.0400000000009"/>
    <s v="11371"/>
    <d v="2025-11-10T00:00:00"/>
    <s v="000000022462470"/>
    <n v="9574.0400000000009"/>
    <s v="03-124707"/>
    <m/>
    <s v="21.0"/>
    <s v="00036.0"/>
    <s v="91001"/>
    <s v="85000"/>
    <n v="6210"/>
    <n v="9341101"/>
    <n v="2.6199524940617579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256"/>
    <s v="2025/26"/>
    <m/>
    <x v="560"/>
    <n v="0"/>
    <n v="10257.9"/>
    <s v="11606"/>
    <d v="2025-12-11T00:00:00"/>
    <s v="000000022509595"/>
    <n v="10257.9"/>
    <s v="03-124707"/>
    <m/>
    <s v="21.0"/>
    <s v="00036.0"/>
    <s v="91001"/>
    <s v="85000"/>
    <n v="6210"/>
    <n v="9341101"/>
    <n v="2.8070919579233116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481"/>
    <s v="2025/26"/>
    <m/>
    <x v="560"/>
    <n v="0"/>
    <n v="9574.0400000000009"/>
    <s v="11526"/>
    <d v="2026-01-12T00:00:00"/>
    <s v="000000022546658"/>
    <n v="9574.0400000000009"/>
    <s v="03-124707"/>
    <m/>
    <s v="21.0"/>
    <s v="00036.0"/>
    <s v="91001"/>
    <s v="85000"/>
    <n v="6210"/>
    <n v="9341101"/>
    <n v="2.6199524940617579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644"/>
    <s v="2025/26"/>
    <m/>
    <x v="560"/>
    <n v="0"/>
    <n v="9574.0400000000009"/>
    <s v="11832"/>
    <d v="2026-02-26T00:00:00"/>
    <s v="000000022619209"/>
    <n v="9574.0400000000009"/>
    <s v="03-124707"/>
    <m/>
    <s v="21.0"/>
    <s v="00036.0"/>
    <s v="91001"/>
    <s v="85000"/>
    <n v="6210"/>
    <n v="9341101"/>
    <n v="2.6199524940617579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182"/>
    <s v="2025/26"/>
    <m/>
    <x v="560"/>
    <n v="0"/>
    <n v="8548"/>
    <s v="11872"/>
    <d v="2026-03-31T00:00:00"/>
    <s v="000000022671563"/>
    <n v="8548"/>
    <s v="03-124707"/>
    <m/>
    <s v="21.0"/>
    <s v="00036.0"/>
    <s v="91001"/>
    <s v="85000"/>
    <n v="6210"/>
    <n v="9341101"/>
    <n v="2.3391748853399303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174"/>
    <s v="2025/26"/>
    <m/>
    <x v="560"/>
    <n v="0"/>
    <n v="10257.9"/>
    <s v="11682"/>
    <d v="2026-06-02T00:00:00"/>
    <s v="000000022778118"/>
    <n v="10257.9"/>
    <s v="03-124707"/>
    <m/>
    <s v="21.0"/>
    <s v="00036.0"/>
    <s v="91001"/>
    <s v="85000"/>
    <n v="6210"/>
    <n v="9341101"/>
    <n v="2.8070919579233116E-2"/>
    <s v="Architect - Provide architectural &amp; engineering services for the phase B of the 21st Century classroom modernization project at Valinda.  Include allowances of $20,000.00 "/>
    <s v="Valinda-6-21st Century classroom"/>
  </r>
  <r>
    <s v="Valinda-21st Century classroom-Design"/>
    <n v="6"/>
    <s v="Design"/>
    <x v="23"/>
    <x v="0"/>
    <x v="72"/>
    <x v="41"/>
    <x v="269"/>
    <x v="335"/>
    <s v="2025/26"/>
    <s v="24-7130"/>
    <x v="560"/>
    <n v="32048"/>
    <n v="32048"/>
    <m/>
    <m/>
    <m/>
    <n v="0"/>
    <s v="03-124707"/>
    <m/>
    <s v="21.0"/>
    <s v="00036.0"/>
    <s v="91001"/>
    <s v="85000"/>
    <n v="6210"/>
    <n v="9341101"/>
    <n v="0"/>
    <s v="Architect - Provide architectural &amp; engineering services for the phase B of the 21st Century classroom modernization project at Valinda.  Include allowances of $20,000.00 "/>
    <s v="Valinda-6-21st Century classroom"/>
  </r>
  <r>
    <s v="Sparks MS-21st Century classroom-Design"/>
    <n v="2"/>
    <s v="Design"/>
    <x v="9"/>
    <x v="0"/>
    <x v="72"/>
    <x v="41"/>
    <x v="270"/>
    <x v="644"/>
    <s v="2025/26"/>
    <m/>
    <x v="561"/>
    <n v="0"/>
    <n v="12644"/>
    <s v="11833"/>
    <d v="2026-02-26T00:00:00"/>
    <s v="000000022619209"/>
    <n v="12644"/>
    <s v="03-121296"/>
    <m/>
    <s v="21.0"/>
    <s v="00036.0"/>
    <s v="91001"/>
    <s v="85000"/>
    <n v="6210"/>
    <n v="9301101"/>
    <n v="4.4825752472790442E-2"/>
    <s v="Architect - Provide architectural &amp; engineering services for the phase B of the 21st Century classroom modernization project at Sparks MS.  "/>
    <s v="Sparks MS-2-21st Century classroom"/>
  </r>
  <r>
    <s v="Sparks MS-21st Century classroom-Design"/>
    <n v="2"/>
    <s v="Design"/>
    <x v="9"/>
    <x v="0"/>
    <x v="72"/>
    <x v="41"/>
    <x v="270"/>
    <x v="182"/>
    <s v="2025/26"/>
    <m/>
    <x v="561"/>
    <n v="0"/>
    <n v="12644"/>
    <s v="11873"/>
    <d v="2026-03-31T00:00:00"/>
    <s v="000000022671563"/>
    <n v="12644"/>
    <s v="03-121296"/>
    <m/>
    <s v="21.0"/>
    <s v="00036.0"/>
    <s v="91001"/>
    <s v="85000"/>
    <n v="6210"/>
    <n v="9301101"/>
    <n v="4.4825752472790442E-2"/>
    <s v="Architect - Provide architectural &amp; engineering services for the phase B of the 21st Century classroom modernization project at Sparks MS.  "/>
    <s v="Sparks MS-2-21st Century classroom"/>
  </r>
  <r>
    <s v="Sparks MS-21st Century classroom-Design"/>
    <n v="2"/>
    <s v="Design"/>
    <x v="9"/>
    <x v="0"/>
    <x v="72"/>
    <x v="41"/>
    <x v="270"/>
    <x v="518"/>
    <s v="2025/26"/>
    <m/>
    <x v="561"/>
    <n v="0"/>
    <n v="37932"/>
    <s v="11968"/>
    <d v="2026-04-08T00:00:00"/>
    <s v="000000022685628"/>
    <n v="37932"/>
    <s v="03-121296"/>
    <m/>
    <s v="21.0"/>
    <s v="00036.0"/>
    <s v="91001"/>
    <s v="85000"/>
    <n v="6210"/>
    <n v="9301101"/>
    <n v="0.13447725741837133"/>
    <s v="Architect - Provide architectural &amp; engineering services for the phase B of the 21st Century classroom modernization project at Sparks MS.  "/>
    <s v="Sparks MS-2-21st Century classroom"/>
  </r>
  <r>
    <s v="Sparks MS-21st Century classroom-Design"/>
    <n v="2"/>
    <s v="Design"/>
    <x v="9"/>
    <x v="0"/>
    <x v="72"/>
    <x v="41"/>
    <x v="270"/>
    <x v="174"/>
    <s v="2025/26"/>
    <m/>
    <x v="561"/>
    <n v="0"/>
    <n v="12644"/>
    <s v="11681"/>
    <d v="2026-06-02T00:00:00"/>
    <s v="000000022778118"/>
    <n v="12644"/>
    <s v="03-121296"/>
    <m/>
    <s v="21.0"/>
    <s v="00036.0"/>
    <s v="91001"/>
    <s v="85000"/>
    <n v="6210"/>
    <n v="9301101"/>
    <n v="4.4825752472790442E-2"/>
    <s v="Architect - Provide architectural &amp; engineering services for the phase B of the 21st Century classroom modernization project at Sparks MS.  "/>
    <s v="Sparks MS-2-21st Century classroom"/>
  </r>
  <r>
    <s v="Sparks MS-21st Century classroom-Design"/>
    <n v="2"/>
    <s v="Design"/>
    <x v="9"/>
    <x v="0"/>
    <x v="72"/>
    <x v="41"/>
    <x v="270"/>
    <x v="327"/>
    <s v="2025/26"/>
    <s v="26-3902"/>
    <x v="561"/>
    <n v="206206"/>
    <n v="206206"/>
    <m/>
    <m/>
    <m/>
    <n v="0"/>
    <s v="03-121296"/>
    <m/>
    <s v="21.0"/>
    <s v="00036.0"/>
    <s v="91001"/>
    <s v="85000"/>
    <n v="6210"/>
    <n v="9301101"/>
    <n v="0"/>
    <s v="Architect - Provide architectural &amp; engineering services for the phase B of the 21st Century classroom modernization project at Sparks MS.  "/>
    <s v="Sparks MS-2-21st Century classroom"/>
  </r>
  <r>
    <s v="Mesa Robles-Interim Housing-Contractor"/>
    <n v="1"/>
    <s v="Contractor"/>
    <x v="5"/>
    <x v="1"/>
    <x v="73"/>
    <x v="69"/>
    <x v="271"/>
    <x v="646"/>
    <s v="2018/19"/>
    <m/>
    <x v="562"/>
    <n v="0"/>
    <n v="636"/>
    <s v="Per email"/>
    <d v="2019-01-11T00:00:00"/>
    <n v="25024227"/>
    <n v="636"/>
    <s v="03-120417"/>
    <m/>
    <s v="21.0"/>
    <s v="00036.0"/>
    <s v="91001"/>
    <s v="85000"/>
    <n v="5800"/>
    <n v="9221102"/>
    <n v="1"/>
    <s v="Fee for 3 fire flow testing performed or witnessed using Utility personnel at Mesa Robles.  This fee applies to tests performed on distribution systems in the entire territory served by the Utility."/>
    <s v="Mesa Robles-1-Interim Housing"/>
  </r>
  <r>
    <s v="Mesa Robles-Interim Housing-Contractor"/>
    <n v="1"/>
    <s v="Contractor"/>
    <x v="5"/>
    <x v="1"/>
    <x v="73"/>
    <x v="70"/>
    <x v="272"/>
    <x v="647"/>
    <s v="2018/19"/>
    <m/>
    <x v="563"/>
    <n v="0"/>
    <n v="2000"/>
    <s v="Per email"/>
    <d v="2019-03-12T00:00:00"/>
    <n v="25148637"/>
    <n v="2000"/>
    <s v="03-120417"/>
    <m/>
    <s v="21.0"/>
    <s v="00036.0"/>
    <s v="91001"/>
    <s v="85000"/>
    <n v="5800"/>
    <n v="9221102"/>
    <n v="1"/>
    <s v="Deposit - Preliminary estimate to construct (1) 6&quot; public fire hydrant at Mesa Robles."/>
    <s v="Mesa Robles-1-Interim Housing"/>
  </r>
  <r>
    <s v="Cedarlane-Interim Housing-Contractor"/>
    <n v="1"/>
    <s v="Contractor"/>
    <x v="4"/>
    <x v="1"/>
    <x v="73"/>
    <x v="69"/>
    <x v="113"/>
    <x v="648"/>
    <s v="2018/19"/>
    <m/>
    <x v="564"/>
    <n v="0"/>
    <n v="212"/>
    <s v="Per email"/>
    <d v="2019-04-17T00:00:00"/>
    <n v="25234519"/>
    <n v="212"/>
    <s v="03-120587"/>
    <m/>
    <s v="21.0"/>
    <s v="00036.0"/>
    <s v="91001"/>
    <s v="85000"/>
    <n v="5800"/>
    <n v="9051102"/>
    <n v="1"/>
    <s v="Fee for fire flow testing performed or witnessed using Utility personnel for Cedarlane.  This fee applies to tests performed on distribution systems in the entire territory served by the Utility."/>
    <s v="Cedarlane-1-Interim Housing"/>
  </r>
  <r>
    <s v="Cedarlane-Interim Housing-Contractor"/>
    <n v="1"/>
    <s v="Contractor"/>
    <x v="4"/>
    <x v="1"/>
    <x v="73"/>
    <x v="71"/>
    <x v="273"/>
    <x v="649"/>
    <s v="2019/20"/>
    <s v="2-5824"/>
    <x v="565"/>
    <n v="0"/>
    <n v="3000"/>
    <s v="Per email"/>
    <d v="2019-12-10T00:00:00"/>
    <s v="000000020047106"/>
    <n v="3000"/>
    <s v="03-120587"/>
    <m/>
    <s v="21.0"/>
    <s v="00036.0"/>
    <s v="91001"/>
    <s v="85000"/>
    <n v="5800"/>
    <n v="9051102"/>
    <n v="1"/>
    <s v="Deposit - Preliminary estimate to construct (1) 6&quot; public fire hydrant at Cedarlane."/>
    <s v="Cedarlane-1-Interim Housing"/>
  </r>
  <r>
    <s v="Mesa Robles-Interim Housing-Contractor"/>
    <n v="1"/>
    <s v="Contractor"/>
    <x v="5"/>
    <x v="1"/>
    <x v="73"/>
    <x v="72"/>
    <x v="274"/>
    <x v="566"/>
    <s v="2019/20"/>
    <s v="2-6708"/>
    <x v="566"/>
    <n v="0"/>
    <n v="39498.69"/>
    <s v="Per email"/>
    <d v="2020-01-16T00:00:00"/>
    <s v="000000020058736"/>
    <n v="39498.69"/>
    <s v="03-120417"/>
    <m/>
    <s v="21.0"/>
    <s v="00036.0"/>
    <s v="91001"/>
    <s v="85000"/>
    <n v="5800"/>
    <n v="9221102"/>
    <n v="1"/>
    <s v="Remaining balance required to construct (1) 6&quot; public fire hydrant for Mesa Robles.  The winning bid amount has been adjusted to include estimates for engineering inspection, general administration, contingency, and tax gross-up costs.  Received a refund ck #838203484-207587dated 11/07/23 in the amount of $8,449.88 (JVA 24*707)"/>
    <s v="Mesa Robles-1-Interim Housing"/>
  </r>
  <r>
    <s v="Newton-Interim Housing-Contractor"/>
    <n v="1"/>
    <s v="Contractor"/>
    <x v="8"/>
    <x v="1"/>
    <x v="73"/>
    <x v="69"/>
    <x v="275"/>
    <x v="650"/>
    <s v="2019/20"/>
    <s v="2-6872"/>
    <x v="567"/>
    <n v="0"/>
    <n v="212"/>
    <s v="Per email"/>
    <d v="2020-01-23T00:00:00"/>
    <s v="000000020061285"/>
    <n v="212"/>
    <s v="03-120447"/>
    <m/>
    <s v="21.0"/>
    <s v="00036.0"/>
    <s v="91001"/>
    <s v="85000"/>
    <n v="5800"/>
    <n v="9241102"/>
    <n v="1"/>
    <s v="Fee for fire flow testing performed or witnessed using Utility personnel at Newton.  This fee applies to tests performed on distribution systems in the entire territory served by the Utility."/>
    <s v="Newton-1-Interim Housing"/>
  </r>
  <r>
    <s v="California-Interim Housing-Contractor"/>
    <n v="3"/>
    <s v="Contractor"/>
    <x v="15"/>
    <x v="1"/>
    <x v="73"/>
    <x v="69"/>
    <x v="276"/>
    <x v="651"/>
    <s v="2021/22"/>
    <m/>
    <x v="568"/>
    <n v="0"/>
    <n v="212"/>
    <s v="Per email"/>
    <d v="2021-09-27T00:00:00"/>
    <s v="000000020272930"/>
    <n v="212"/>
    <m/>
    <m/>
    <s v="21.0"/>
    <s v="00036.0"/>
    <s v="91001"/>
    <s v="85000"/>
    <n v="5800"/>
    <n v="9041102"/>
    <n v="1"/>
    <s v="Fee for fire flow testing performed or witnessed using Utility personnel for California.  This fee applies to tests performed on distribution systems in the entire territory served by the Utility."/>
    <s v="California-3-Interim Housing"/>
  </r>
  <r>
    <s v="California-Interim Housing-Contractor"/>
    <n v="3"/>
    <s v="Contractor"/>
    <x v="15"/>
    <x v="1"/>
    <x v="73"/>
    <x v="69"/>
    <x v="276"/>
    <x v="652"/>
    <s v="2021/22"/>
    <s v="22-1909"/>
    <x v="568"/>
    <n v="0"/>
    <n v="-212"/>
    <s v="Per email"/>
    <d v="2021-09-27T00:00:00"/>
    <s v="000000020272930"/>
    <n v="-212"/>
    <m/>
    <m/>
    <s v="21.0"/>
    <s v="00036.0"/>
    <s v="91001"/>
    <s v="85000"/>
    <n v="5800"/>
    <n v="9041102"/>
    <n v="-1"/>
    <s v="Fee for fire flow testing performed or witnessed using Utility personnel for California.  This fee applies to tests performed on distribution systems in the entire territory served by the Utility.  This warrant was stale dated.  The project was on hold - per Jeffrey Bissiri's email dated 03/30/22 (JVA 22*1009).  "/>
    <s v="California-3-Interim Housing"/>
  </r>
  <r>
    <s v="Workman ES-21st Century classroom-Design"/>
    <n v="2"/>
    <s v="Design"/>
    <x v="3"/>
    <x v="0"/>
    <x v="74"/>
    <x v="41"/>
    <x v="277"/>
    <x v="578"/>
    <s v="2017/18"/>
    <m/>
    <x v="569"/>
    <n v="0"/>
    <n v="2363.6799999999998"/>
    <n v="54895"/>
    <d v="2018-06-28T00:00:00"/>
    <n v="24653416"/>
    <n v="2363.6799999999998"/>
    <s v="03-119881"/>
    <m/>
    <s v="21.0"/>
    <s v="00036.0"/>
    <s v="91001"/>
    <s v="85000"/>
    <n v="6210"/>
    <n v="9381101"/>
    <n v="1.9999999999999997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653"/>
    <s v="2018/19"/>
    <m/>
    <x v="569"/>
    <n v="0"/>
    <n v="4581.84"/>
    <s v="55730 Revised"/>
    <d v="2019-04-03T00:00:00"/>
    <n v="25206760"/>
    <n v="4581.84"/>
    <s v="03-119881"/>
    <m/>
    <s v="21.0"/>
    <s v="00036.0"/>
    <s v="91001"/>
    <s v="85000"/>
    <n v="6210"/>
    <n v="9381101"/>
    <n v="3.8768699654775605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627"/>
    <s v="2018/19"/>
    <m/>
    <x v="569"/>
    <n v="0"/>
    <n v="23782.32"/>
    <n v="55870"/>
    <d v="2019-09-05T00:00:00"/>
    <s v="000000020011695"/>
    <n v="23782.32"/>
    <s v="03-119881"/>
    <m/>
    <s v="21.0"/>
    <s v="00036.0"/>
    <s v="91001"/>
    <s v="85000"/>
    <n v="6210"/>
    <n v="9381101"/>
    <n v="0.20123130034522441"/>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627"/>
    <s v="2018/19"/>
    <m/>
    <x v="569"/>
    <n v="0"/>
    <n v="30432.38"/>
    <n v="55871"/>
    <d v="2019-09-05T00:00:00"/>
    <s v="000000020011695"/>
    <n v="30432.38"/>
    <s v="03-119881"/>
    <m/>
    <s v="21.0"/>
    <s v="00036.0"/>
    <s v="91001"/>
    <s v="85000"/>
    <n v="6210"/>
    <n v="9381101"/>
    <n v="0.25750000000000001"/>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654"/>
    <s v="2019/20"/>
    <m/>
    <x v="569"/>
    <n v="0"/>
    <n v="1950.04"/>
    <n v="20031048"/>
    <d v="2019-10-25T00:00:00"/>
    <s v="000000020031048"/>
    <n v="1950.04"/>
    <s v="03-119881"/>
    <m/>
    <s v="21.0"/>
    <s v="00036.0"/>
    <s v="91001"/>
    <s v="85000"/>
    <n v="6210"/>
    <n v="9381101"/>
    <n v="1.6500033845529005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654"/>
    <s v="2019/20"/>
    <m/>
    <x v="569"/>
    <n v="0"/>
    <n v="3900.07"/>
    <n v="20031048"/>
    <d v="2019-10-25T00:00:00"/>
    <s v="000000020031048"/>
    <n v="3900.07"/>
    <s v="03-119881"/>
    <m/>
    <s v="21.0"/>
    <s v="00036.0"/>
    <s v="91001"/>
    <s v="85000"/>
    <n v="6210"/>
    <n v="9381101"/>
    <n v="3.2999983077235499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655"/>
    <s v="2019/20"/>
    <m/>
    <x v="569"/>
    <n v="0"/>
    <n v="9809.27"/>
    <s v="56735R"/>
    <d v="2020-05-26T00:00:00"/>
    <s v="000000020099838"/>
    <n v="9809.27"/>
    <s v="03-119881"/>
    <m/>
    <s v="21.0"/>
    <s v="00036.0"/>
    <s v="91001"/>
    <s v="85000"/>
    <n v="6210"/>
    <n v="9381101"/>
    <n v="8.2999983077235495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450"/>
    <s v="2020/21"/>
    <m/>
    <x v="569"/>
    <n v="0"/>
    <n v="5909.2"/>
    <n v="56975"/>
    <d v="2020-08-18T00:00:00"/>
    <s v="000000020120097"/>
    <n v="5909.2"/>
    <s v="03-119881"/>
    <m/>
    <s v="21.0"/>
    <s v="00036.0"/>
    <s v="91001"/>
    <s v="85000"/>
    <n v="6210"/>
    <n v="9381101"/>
    <n v="4.9999999999999996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200"/>
    <s v="2020/21"/>
    <m/>
    <x v="569"/>
    <n v="0"/>
    <n v="14773"/>
    <n v="57291"/>
    <d v="2021-02-05T00:00:00"/>
    <s v="000000020162573"/>
    <n v="14773"/>
    <s v="03-119881"/>
    <m/>
    <s v="21.0"/>
    <s v="00036.0"/>
    <s v="91001"/>
    <s v="85000"/>
    <n v="6210"/>
    <n v="9381101"/>
    <n v="0.125"/>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200"/>
    <s v="2020/21"/>
    <m/>
    <x v="569"/>
    <n v="0"/>
    <n v="4431.8999999999996"/>
    <n v="57389"/>
    <d v="2021-02-05T00:00:00"/>
    <s v="000000020162573"/>
    <n v="4431.8999999999996"/>
    <s v="03-119881"/>
    <m/>
    <s v="21.0"/>
    <s v="00036.0"/>
    <s v="91001"/>
    <s v="85000"/>
    <n v="6210"/>
    <n v="9381101"/>
    <n v="3.7499999999999999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435"/>
    <s v="2020/21"/>
    <m/>
    <x v="569"/>
    <n v="0"/>
    <n v="2954.6"/>
    <s v="57466R"/>
    <d v="2022-03-24T00:00:00"/>
    <s v="000000020451068"/>
    <n v="2954.6"/>
    <s v="03-119881"/>
    <m/>
    <s v="21.0"/>
    <s v="00036.0"/>
    <s v="91001"/>
    <s v="85000"/>
    <n v="6210"/>
    <n v="9381101"/>
    <n v="2.4999999999999998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435"/>
    <s v="2020/21"/>
    <m/>
    <x v="569"/>
    <n v="0"/>
    <n v="9750.18"/>
    <s v="57966R"/>
    <d v="2022-03-24T00:00:00"/>
    <s v="000000020451068"/>
    <n v="9750.18"/>
    <s v="03-119881"/>
    <m/>
    <s v="21.0"/>
    <s v="00036.0"/>
    <s v="91001"/>
    <s v="85000"/>
    <n v="6210"/>
    <n v="9381101"/>
    <n v="8.2500000000000004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121"/>
    <s v="2021/22"/>
    <s v="2-526"/>
    <x v="569"/>
    <n v="0"/>
    <n v="3545.52"/>
    <n v="58793"/>
    <d v="2022-05-04T00:00:00"/>
    <s v="000000020484174"/>
    <n v="3545.52"/>
    <s v="03-119881"/>
    <m/>
    <s v="21.0"/>
    <s v="00036.0"/>
    <s v="91001"/>
    <s v="85000"/>
    <n v="6210"/>
    <n v="9381101"/>
    <n v="2.9999999999999912E-2"/>
    <s v="Architect - Scope of work consists of modernization interior of classrooms, replace sink/faucets, new monitors/projectors, update technology systems, provide additional power as required, and update accessible path of travel at Workman ES.  The total architect costs including allowances (PO2W-20*1214) is $123,488.95"/>
    <s v="Workman ES-2-21st Century classroom"/>
  </r>
  <r>
    <s v="Workman ES-21st Century classroom-Design"/>
    <n v="2"/>
    <s v="Design"/>
    <x v="3"/>
    <x v="0"/>
    <x v="74"/>
    <x v="41"/>
    <x v="277"/>
    <x v="656"/>
    <s v="2018/19"/>
    <m/>
    <x v="570"/>
    <n v="0"/>
    <n v="3450"/>
    <n v="55509"/>
    <d v="2019-02-08T00:00:00"/>
    <n v="25085117"/>
    <n v="3450"/>
    <s v="03-119881"/>
    <m/>
    <s v="21.0"/>
    <s v="00036.0"/>
    <s v="91001"/>
    <s v="85000"/>
    <n v="6210"/>
    <n v="9381101"/>
    <n v="0.6503360069369174"/>
    <s v="Architect - Allowances to be used for civil engineering and related services in 21st Century classroom projects at Workman ES. Addendum to PO2W-20*1213.  The total architect costs including this allowances is $123,488.95"/>
    <s v="Workman ES-2-21st Century classroom"/>
  </r>
  <r>
    <s v="Workman ES-21st Century classroom-Design"/>
    <n v="2"/>
    <s v="Design"/>
    <x v="3"/>
    <x v="0"/>
    <x v="74"/>
    <x v="41"/>
    <x v="277"/>
    <x v="656"/>
    <s v="2018/19"/>
    <m/>
    <x v="570"/>
    <n v="0"/>
    <n v="1450"/>
    <n v="55510"/>
    <d v="2019-02-08T00:00:00"/>
    <n v="25085117"/>
    <n v="1450"/>
    <s v="03-119881"/>
    <m/>
    <s v="21.0"/>
    <s v="00036.0"/>
    <s v="91001"/>
    <s v="85000"/>
    <n v="6210"/>
    <n v="9381101"/>
    <n v="0.27332962610392181"/>
    <s v="Architect - Allowances to be used for civil engineering and related services in 21st Century classroom projects at Workman ES. Addendum to PO2W-20*1213.  The total architect costs including this allowances is $123,488.95"/>
    <s v="Workman ES-2-21st Century classroom"/>
  </r>
  <r>
    <s v="Workman ES-21st Century classroom-Design"/>
    <n v="2"/>
    <s v="Design"/>
    <x v="3"/>
    <x v="0"/>
    <x v="74"/>
    <x v="41"/>
    <x v="277"/>
    <x v="523"/>
    <s v="2019/20"/>
    <m/>
    <x v="570"/>
    <n v="0"/>
    <n v="404.95"/>
    <s v="56736R"/>
    <d v="2020-06-03T00:00:00"/>
    <s v="000000020102139"/>
    <n v="404.95"/>
    <s v="03-119881"/>
    <m/>
    <s v="21.0"/>
    <s v="00036.0"/>
    <s v="91001"/>
    <s v="85000"/>
    <n v="6210"/>
    <n v="9381101"/>
    <n v="7.6334366959160779E-2"/>
    <s v="Architect - Allowances to be used for civil engineering and related services in 21st Century classroom projects at Workman ES. Addendum to PO2W-20*1213.  The total architect costs including this allowances is $123,488.95"/>
    <s v="Workman ES-2-21st Century classroom"/>
  </r>
  <r>
    <s v="Workman ES-21st Century classroom-Design"/>
    <n v="2"/>
    <s v="Design"/>
    <x v="3"/>
    <x v="0"/>
    <x v="74"/>
    <x v="41"/>
    <x v="277"/>
    <x v="9"/>
    <s v="2021/22"/>
    <m/>
    <x v="570"/>
    <n v="14695.05"/>
    <n v="14695.05"/>
    <m/>
    <m/>
    <m/>
    <n v="0"/>
    <s v="03-119881"/>
    <m/>
    <s v="21.0"/>
    <s v="00036.0"/>
    <s v="91001"/>
    <s v="85000"/>
    <n v="6210"/>
    <n v="9381101"/>
    <n v="0"/>
    <s v="Architect - Allowances to be used for civil engineering and related services in 21st Century classroom projects at Workman ES. Addendum to PO2W-20*1213.  The total architect costs including this allowances is $123,488.95.  Remaining balance in this PO.  "/>
    <s v="Workman ES-2-21st Century classroom"/>
  </r>
  <r>
    <s v="Workman ES-21st Century classroom-Design"/>
    <n v="2"/>
    <s v="Design"/>
    <x v="3"/>
    <x v="0"/>
    <x v="74"/>
    <x v="41"/>
    <x v="277"/>
    <x v="657"/>
    <s v="2021/22"/>
    <s v="2-527"/>
    <x v="570"/>
    <n v="-14695.05"/>
    <n v="-14695.05"/>
    <m/>
    <m/>
    <m/>
    <n v="0"/>
    <s v="03-119881"/>
    <m/>
    <s v="21.0"/>
    <s v="00036.0"/>
    <s v="91001"/>
    <s v="85000"/>
    <n v="6210"/>
    <n v="9381101"/>
    <n v="0"/>
    <s v="Architect - Allowances to be used for civil engineering and related services in 21st Century classroom projects at Workman ES. Addendum to PO2W-20*1213.  The total architect costs including this allowances is $123,488.95.  Close-out PO"/>
    <s v="Workman ES-2-21st Century classroom"/>
  </r>
  <r>
    <s v="Workman ES-21st Century classroom-DSA Fees"/>
    <n v="2"/>
    <s v="DSA Fees"/>
    <x v="3"/>
    <x v="0"/>
    <x v="74"/>
    <x v="30"/>
    <x v="278"/>
    <x v="434"/>
    <s v="2019/20"/>
    <s v="2-8457"/>
    <x v="571"/>
    <n v="0"/>
    <n v="2250"/>
    <n v="56405"/>
    <d v="2020-04-02T00:00:00"/>
    <s v="000000020086382"/>
    <n v="2250"/>
    <s v="03-119881"/>
    <m/>
    <s v="21.0"/>
    <s v="00036.0"/>
    <s v="91001"/>
    <s v="85000"/>
    <n v="6230"/>
    <n v="9381101"/>
    <n v="1"/>
    <s v="Plan check review fee for 21st Century at Workman ES "/>
    <s v="Workman ES-2-21st Century classroom"/>
  </r>
  <r>
    <s v="Bixby-Fire Alarm replacement-Design"/>
    <n v="6"/>
    <s v="Design"/>
    <x v="25"/>
    <x v="2"/>
    <x v="75"/>
    <x v="41"/>
    <x v="275"/>
    <x v="581"/>
    <s v="2022/23"/>
    <m/>
    <x v="572"/>
    <n v="12125"/>
    <n v="12125"/>
    <m/>
    <m/>
    <m/>
    <n v="0"/>
    <s v="03-120620"/>
    <m/>
    <s v="21.0"/>
    <s v="00036.0"/>
    <s v="91001"/>
    <s v="85000"/>
    <n v="6210"/>
    <n v="9031103"/>
    <n v="0"/>
    <s v="Architect - Provide architectural &amp; engineering services to upgrade the existing fire detection and alarm systems for Bixby. Facilities paid PO2W-20*4417 in the amount of $36,375.00. The total architect contract for Bixby FA is $48,500.00. Remaining balance in this PO"/>
    <s v="Bixby-6-Fire Alarm replacement"/>
  </r>
  <r>
    <s v="Bixby-Fire Alarm replacement-Design"/>
    <n v="6"/>
    <s v="Design"/>
    <x v="25"/>
    <x v="2"/>
    <x v="75"/>
    <x v="41"/>
    <x v="275"/>
    <x v="582"/>
    <s v="2022/23"/>
    <s v="2-6863"/>
    <x v="572"/>
    <n v="-12125"/>
    <n v="-12125"/>
    <m/>
    <m/>
    <m/>
    <n v="0"/>
    <s v="03-120620"/>
    <m/>
    <s v="21.0"/>
    <s v="00036.0"/>
    <s v="91001"/>
    <s v="85000"/>
    <n v="6210"/>
    <n v="9031103"/>
    <n v="0"/>
    <s v="Architect - Provide architectural &amp; engineering services to upgrade the existing fire detection and alarm systems for Bixby. Facilities paid PO2W-20*4417 in the amount of $36,375.00. The total architect contract for Bixby FA is $48,500.00. Close-out PO."/>
    <s v="Bixby-6-Fire Alarm replacement"/>
  </r>
  <r>
    <s v="Grazide-Fire Alarm replacement-Design"/>
    <n v="3"/>
    <s v="Design"/>
    <x v="16"/>
    <x v="2"/>
    <x v="75"/>
    <x v="41"/>
    <x v="275"/>
    <x v="581"/>
    <s v="2022/23"/>
    <m/>
    <x v="572"/>
    <n v="12125"/>
    <n v="12125"/>
    <m/>
    <m/>
    <m/>
    <n v="0"/>
    <s v="03-120624"/>
    <m/>
    <s v="21.0"/>
    <s v="00036.0"/>
    <s v="91001"/>
    <s v="85000"/>
    <n v="6210"/>
    <n v="9131103"/>
    <n v="0"/>
    <s v="Architect - Provide architectural &amp; engineering services to upgrade the existing fire detection and alarm systems for Grazide. Facilities paid PO2W-20*4418 in the amount of $36,375.00. The total architect contract for Grazide FA is $48,500.00. Remaining balance in this PO"/>
    <s v="Grazide-3-Fire Alarm replacement"/>
  </r>
  <r>
    <s v="Grazide-Fire Alarm replacement-Design"/>
    <n v="3"/>
    <s v="Design"/>
    <x v="16"/>
    <x v="2"/>
    <x v="75"/>
    <x v="41"/>
    <x v="275"/>
    <x v="582"/>
    <s v="2022/23"/>
    <s v="2-6865"/>
    <x v="572"/>
    <n v="-12125"/>
    <n v="-12125"/>
    <m/>
    <m/>
    <m/>
    <n v="0"/>
    <s v="03-120624"/>
    <m/>
    <s v="21.0"/>
    <s v="00036.0"/>
    <s v="91001"/>
    <s v="85000"/>
    <n v="6210"/>
    <n v="9131103"/>
    <n v="0"/>
    <s v="Architect - Provide architectural &amp; engineering services to upgrade the existing fire detection and alarm systems for Grazide. Facilities paid PO2W-20*4418 in the amount of $36,375.00. The total architect contract for Grazide FA is $48,500.00. Close-out PO."/>
    <s v="Grazide-3-Fire Alarm replacement"/>
  </r>
  <r>
    <s v="Lassalette-Fire Alarm replacement-Design"/>
    <n v="6"/>
    <s v="Design"/>
    <x v="18"/>
    <x v="2"/>
    <x v="75"/>
    <x v="41"/>
    <x v="275"/>
    <x v="581"/>
    <s v="2022/23"/>
    <m/>
    <x v="572"/>
    <n v="12375"/>
    <n v="12375"/>
    <m/>
    <m/>
    <m/>
    <n v="0"/>
    <s v="03-120621"/>
    <m/>
    <s v="21.0"/>
    <s v="00036.0"/>
    <s v="91001"/>
    <s v="85000"/>
    <n v="6210"/>
    <n v="9171103"/>
    <n v="0"/>
    <s v="Architect - Provide architectural &amp; engineering services to upgrade the existing fire detection and alarm systems for Lassalette. Facilities paid PO2W-20*4419 in the amount of $37,125.00. The total architect contract for Lassalette FA is $49,500.00. Remaining balance in this PO"/>
    <s v="Lassalette-6-Fire Alarm replacement"/>
  </r>
  <r>
    <s v="Lassalette-Fire Alarm replacement-Design"/>
    <n v="6"/>
    <s v="Design"/>
    <x v="18"/>
    <x v="2"/>
    <x v="75"/>
    <x v="41"/>
    <x v="275"/>
    <x v="582"/>
    <s v="2022/23"/>
    <s v="2-6866"/>
    <x v="572"/>
    <n v="-12375"/>
    <n v="-12375"/>
    <m/>
    <m/>
    <m/>
    <n v="0"/>
    <s v="03-120621"/>
    <m/>
    <s v="21.0"/>
    <s v="00036.0"/>
    <s v="91001"/>
    <s v="85000"/>
    <n v="6210"/>
    <n v="9171103"/>
    <n v="0"/>
    <s v="Architect - Provide architectural &amp; engineering services to upgrade the existing fire detection and alarm systems for Lassalette. Facilities paid PO2W-20*4419 in the amount of $37,125.00. The total architect contract for Lassalette FA is $49,500.00. Close-out PO."/>
    <s v="Lassalette-6-Fire Alarm replacement"/>
  </r>
  <r>
    <s v="Sparks ES-Fire Alarm replacement-Design"/>
    <n v="7"/>
    <s v="Design"/>
    <x v="24"/>
    <x v="2"/>
    <x v="75"/>
    <x v="41"/>
    <x v="275"/>
    <x v="581"/>
    <s v="2022/23"/>
    <m/>
    <x v="572"/>
    <n v="12125"/>
    <n v="12125"/>
    <m/>
    <m/>
    <m/>
    <n v="0"/>
    <s v="03-120623"/>
    <m/>
    <s v="21.0"/>
    <s v="00036.0"/>
    <s v="91001"/>
    <s v="85000"/>
    <n v="6210"/>
    <n v="9291103"/>
    <n v="0"/>
    <s v="Architect - Provide architectural &amp; engineering services to upgrade the existing fire detection and alarm systems for Sparks ES. Facilities paid PO2W-20*4420 in the amount of $36,375.00. The total architect contract for Spark ES FA is $48,500.00. Remaining balance in this PO"/>
    <s v="Sparks ES-7-Fire Alarm replacement"/>
  </r>
  <r>
    <s v="Sparks ES-Fire Alarm replacement-Design"/>
    <n v="7"/>
    <s v="Design"/>
    <x v="24"/>
    <x v="2"/>
    <x v="75"/>
    <x v="41"/>
    <x v="275"/>
    <x v="582"/>
    <s v="2022/23"/>
    <s v="2-6867"/>
    <x v="572"/>
    <n v="-12125"/>
    <n v="-12125"/>
    <m/>
    <m/>
    <m/>
    <n v="0"/>
    <s v="03-120623"/>
    <m/>
    <s v="21.0"/>
    <s v="00036.0"/>
    <s v="91001"/>
    <s v="85000"/>
    <n v="6210"/>
    <n v="9291103"/>
    <n v="0"/>
    <s v="Architect - Provide architectural &amp; engineering services to upgrade the existing fire detection and alarm systems for Sparks ES. Facilities paid PO2W-20*4420 in the amount of $36,375.00. The total architect contract for Spark ES FA is $48,500.00. Close-out PO."/>
    <s v="Sparks ES-7-Fire Alarm replacement"/>
  </r>
  <r>
    <s v="Stimson-Fire Alarm replacement-Design"/>
    <n v="4"/>
    <s v="Design"/>
    <x v="31"/>
    <x v="2"/>
    <x v="75"/>
    <x v="41"/>
    <x v="275"/>
    <x v="655"/>
    <s v="2019/20"/>
    <m/>
    <x v="572"/>
    <n v="0"/>
    <n v="9875"/>
    <n v="27770"/>
    <d v="2020-05-26T00:00:00"/>
    <s v="000000020099863"/>
    <n v="9875"/>
    <s v="03-120829"/>
    <m/>
    <s v="21.0"/>
    <s v="00036.0"/>
    <s v="91001"/>
    <s v="85000"/>
    <n v="6210"/>
    <n v="8021103"/>
    <n v="0.33333333333333331"/>
    <s v="Architect - Provide architectural &amp; engineering services to upgrade the existing fire detection and alarm systems for Stimson. "/>
    <s v="Stimson-4-Fire Alarm replacement"/>
  </r>
  <r>
    <s v="Stimson-Fire Alarm replacement-Design"/>
    <n v="4"/>
    <s v="Design"/>
    <x v="31"/>
    <x v="2"/>
    <x v="75"/>
    <x v="41"/>
    <x v="275"/>
    <x v="524"/>
    <s v="2019/20"/>
    <m/>
    <x v="572"/>
    <n v="0"/>
    <n v="9875"/>
    <n v="27839"/>
    <d v="2020-06-19T00:00:00"/>
    <s v="000000020106941"/>
    <n v="9875"/>
    <s v="03-120829"/>
    <m/>
    <s v="21.0"/>
    <s v="00036.0"/>
    <s v="91001"/>
    <s v="85000"/>
    <n v="6210"/>
    <n v="8021103"/>
    <n v="0.33333333333333331"/>
    <s v="Architect - Provide architectural &amp; engineering services to upgrade the existing fire detection and alarm systems for Stimson. "/>
    <s v="Stimson-4-Fire Alarm replacement"/>
  </r>
  <r>
    <s v="Stimson-Fire Alarm replacement-Design"/>
    <n v="4"/>
    <s v="Design"/>
    <x v="31"/>
    <x v="2"/>
    <x v="75"/>
    <x v="41"/>
    <x v="275"/>
    <x v="658"/>
    <s v="2020/21"/>
    <m/>
    <x v="572"/>
    <n v="0"/>
    <n v="7900"/>
    <n v="27976"/>
    <d v="2020-10-14T00:00:00"/>
    <s v="000000020134523"/>
    <n v="7900"/>
    <s v="03-120829"/>
    <m/>
    <s v="21.0"/>
    <s v="00036.0"/>
    <s v="91001"/>
    <s v="85000"/>
    <n v="6210"/>
    <n v="8021103"/>
    <n v="0.26666666666666666"/>
    <s v="Architect - Provide architectural &amp; engineering services to upgrade the existing fire detection and alarm systems for Stimson. "/>
    <s v="Stimson-4-Fire Alarm replacement"/>
  </r>
  <r>
    <s v="Stimson-Fire Alarm replacement-Design"/>
    <n v="4"/>
    <s v="Design"/>
    <x v="31"/>
    <x v="2"/>
    <x v="75"/>
    <x v="41"/>
    <x v="275"/>
    <x v="203"/>
    <s v="2020/21"/>
    <m/>
    <x v="572"/>
    <n v="0"/>
    <n v="1975"/>
    <n v="28601"/>
    <d v="2021-05-26T00:00:00"/>
    <s v="000000020192536"/>
    <n v="1975"/>
    <s v="03-120829"/>
    <m/>
    <s v="21.0"/>
    <s v="00036.0"/>
    <s v="91001"/>
    <s v="85000"/>
    <n v="6210"/>
    <n v="8021103"/>
    <n v="6.6666666666666666E-2"/>
    <s v="Architect - Provide architectural &amp; engineering services to upgrade the existing fire detection and alarm systems for Stimson. "/>
    <s v="Stimson-4-Fire Alarm replacement"/>
  </r>
  <r>
    <s v="Stimson-Fire Alarm replacement-Design"/>
    <n v="4"/>
    <s v="Design"/>
    <x v="31"/>
    <x v="2"/>
    <x v="75"/>
    <x v="41"/>
    <x v="275"/>
    <x v="581"/>
    <s v="2022/23"/>
    <m/>
    <x v="572"/>
    <n v="9875"/>
    <n v="9875"/>
    <m/>
    <m/>
    <m/>
    <n v="0"/>
    <s v="03-120829"/>
    <m/>
    <s v="21.0"/>
    <s v="00036.0"/>
    <s v="91001"/>
    <s v="85000"/>
    <n v="6210"/>
    <n v="8021103"/>
    <n v="0"/>
    <s v="Architect - Provide architectural &amp; engineering services to upgrade the existing fire detection and alarm systems for Stimson. Remaining balance in this PO"/>
    <s v="Stimson-4-Fire Alarm replacement"/>
  </r>
  <r>
    <s v="Stimson-Fire Alarm replacement-Design"/>
    <n v="4"/>
    <s v="Design"/>
    <x v="31"/>
    <x v="2"/>
    <x v="75"/>
    <x v="41"/>
    <x v="275"/>
    <x v="582"/>
    <s v="2022/23"/>
    <s v="2-6868"/>
    <x v="572"/>
    <n v="-9875"/>
    <n v="-9875"/>
    <m/>
    <m/>
    <m/>
    <n v="0"/>
    <s v="03-120829"/>
    <m/>
    <s v="21.0"/>
    <s v="00036.0"/>
    <s v="91001"/>
    <s v="85000"/>
    <n v="6210"/>
    <n v="8021103"/>
    <n v="0"/>
    <s v="Architect - Provide architectural &amp; engineering services to upgrade the existing fire detection and alarm systems for Stimson. Close-out PO."/>
    <s v="Stimson-4-Fire Alarm replacement"/>
  </r>
  <r>
    <s v="Valinda-Fire Alarm replacement-Design"/>
    <n v="6"/>
    <s v="Design"/>
    <x v="23"/>
    <x v="2"/>
    <x v="75"/>
    <x v="41"/>
    <x v="275"/>
    <x v="581"/>
    <s v="2022/23"/>
    <m/>
    <x v="572"/>
    <n v="12375"/>
    <n v="12375"/>
    <m/>
    <m/>
    <m/>
    <n v="0"/>
    <s v="03-120622"/>
    <m/>
    <s v="21.0"/>
    <s v="00036.0"/>
    <s v="91001"/>
    <s v="85000"/>
    <n v="6210"/>
    <n v="9341103"/>
    <n v="0"/>
    <s v="Architect - Provide architectural &amp; engineering services to upgrade the existing fire detection and alarm systems for Valinda. Facilities paid PO2W-20*4421 in the amount of $37,125.00. The total architect contract for Valinda FA is $49,500.00. Remaining balance in this PO"/>
    <s v="Valinda-6-Fire Alarm replacement"/>
  </r>
  <r>
    <s v="Valinda-Fire Alarm replacement-Design"/>
    <n v="6"/>
    <s v="Design"/>
    <x v="23"/>
    <x v="2"/>
    <x v="75"/>
    <x v="41"/>
    <x v="275"/>
    <x v="582"/>
    <s v="2022/23"/>
    <s v="2-6869"/>
    <x v="572"/>
    <n v="-12375"/>
    <n v="-12375"/>
    <m/>
    <m/>
    <m/>
    <n v="0"/>
    <s v="03-120622"/>
    <m/>
    <s v="21.0"/>
    <s v="00036.0"/>
    <s v="91001"/>
    <s v="85000"/>
    <n v="6210"/>
    <n v="9341103"/>
    <n v="0"/>
    <s v="Architect - Provide architectural &amp; engineering services to upgrade the existing fire detection and alarm systems for Valinda. Facilities paid PO2W-20*4421 in the amount of $37,125.00. The total architect contract for Valinda FA is $49,500.00. Close-out PO."/>
    <s v="Valinda-6-Fire Alarm replacement"/>
  </r>
  <r>
    <s v="Newton-Fire Alarm replacement-Design"/>
    <n v="1"/>
    <s v="Design"/>
    <x v="8"/>
    <x v="2"/>
    <x v="75"/>
    <x v="41"/>
    <x v="159"/>
    <x v="659"/>
    <s v="2020/21"/>
    <m/>
    <x v="573"/>
    <n v="0"/>
    <n v="7125"/>
    <n v="27975"/>
    <d v="2020-09-18T00:00:00"/>
    <n v="20122659"/>
    <n v="7125"/>
    <s v="03-119556"/>
    <m/>
    <s v="21.0"/>
    <s v="00036.0"/>
    <s v="91001"/>
    <s v="85000"/>
    <n v="6210"/>
    <n v="9241103"/>
    <n v="1"/>
    <s v="Architect - Provide architectural &amp; engineering services to upgrade the existing fire detection and alarm systems for Newton. Facilities paid PO1-20*899 &amp; 19-104053 in the amount of $45,125.00. The total architect contract for Newton FA is $47,500.00.  $47,500.00 - (38,000.00 + 7,125.00) (Facil pymts) = $2,375.00 (PO2W-21*680 for Newton) "/>
    <s v="Newton-1-Fire Alarm replacement"/>
  </r>
  <r>
    <s v="Mesa Robles-Interim Housing-Design"/>
    <n v="1"/>
    <s v="Design"/>
    <x v="5"/>
    <x v="1"/>
    <x v="75"/>
    <x v="41"/>
    <x v="114"/>
    <x v="660"/>
    <s v="2018/19"/>
    <m/>
    <x v="574"/>
    <n v="0"/>
    <n v="26100"/>
    <n v="27120"/>
    <d v="2019-08-22T00:00:00"/>
    <s v="000000020007292"/>
    <n v="26100"/>
    <s v="03-120417"/>
    <m/>
    <s v="21.0"/>
    <s v="00036.0"/>
    <s v="91001"/>
    <s v="85000"/>
    <n v="6210"/>
    <n v="9221102"/>
    <n v="0.3"/>
    <s v="Architect - Provide architectural &amp; engineering services to place 8 portable classrooms (24' x 40&quot;) on raised foundations at Mesa Robles."/>
    <s v="Mesa Robles-1-Interim Housing"/>
  </r>
  <r>
    <s v="Mesa Robles-Interim Housing-Design"/>
    <n v="1"/>
    <s v="Design"/>
    <x v="5"/>
    <x v="1"/>
    <x v="75"/>
    <x v="41"/>
    <x v="114"/>
    <x v="47"/>
    <s v="2019/20"/>
    <m/>
    <x v="574"/>
    <n v="0"/>
    <n v="30450"/>
    <n v="27161"/>
    <d v="2019-09-23T00:00:00"/>
    <s v="000000020018005"/>
    <n v="30450"/>
    <s v="03-120417"/>
    <m/>
    <s v="21.0"/>
    <s v="00036.0"/>
    <s v="91001"/>
    <s v="85000"/>
    <n v="6210"/>
    <n v="9221102"/>
    <n v="0.35"/>
    <s v="Architect - Provide architectural &amp; engineering services to place 8 portable classrooms (24' x 40&quot;) on raised foundations at Mesa Robles."/>
    <s v="Mesa Robles-1-Interim Housing"/>
  </r>
  <r>
    <s v="Mesa Robles-Interim Housing-Design"/>
    <n v="1"/>
    <s v="Design"/>
    <x v="5"/>
    <x v="1"/>
    <x v="75"/>
    <x v="41"/>
    <x v="114"/>
    <x v="661"/>
    <s v="2019/20"/>
    <m/>
    <x v="574"/>
    <n v="0"/>
    <n v="8700"/>
    <n v="27447"/>
    <d v="2020-01-15T00:00:00"/>
    <s v="000000020057976"/>
    <n v="8700"/>
    <s v="03-120417"/>
    <m/>
    <s v="21.0"/>
    <s v="00036.0"/>
    <s v="91001"/>
    <s v="85000"/>
    <n v="6210"/>
    <n v="9221102"/>
    <n v="0.1"/>
    <s v="Architect - Provide architectural &amp; engineering services to place 8 portable classrooms (24' x 40&quot;) on raised foundations at Mesa Robles."/>
    <s v="Mesa Robles-1-Interim Housing"/>
  </r>
  <r>
    <s v="Mesa Robles-Interim Housing-Design"/>
    <n v="1"/>
    <s v="Design"/>
    <x v="5"/>
    <x v="1"/>
    <x v="75"/>
    <x v="41"/>
    <x v="114"/>
    <x v="655"/>
    <s v="2019/20"/>
    <m/>
    <x v="574"/>
    <n v="0"/>
    <n v="4350"/>
    <n v="27763"/>
    <d v="2020-05-26T00:00:00"/>
    <s v="000000020099864"/>
    <n v="4350"/>
    <s v="03-120417"/>
    <m/>
    <s v="21.0"/>
    <s v="00036.0"/>
    <s v="91001"/>
    <s v="85000"/>
    <n v="6210"/>
    <n v="9221102"/>
    <n v="0.05"/>
    <s v="Architect - Provide architectural &amp; engineering services to place 8 portable classrooms (24' x 40&quot;) on raised foundations at Mesa Robles."/>
    <s v="Mesa Robles-1-Interim Housing"/>
  </r>
  <r>
    <s v="Mesa Robles-Interim Housing-Design"/>
    <n v="1"/>
    <s v="Design"/>
    <x v="5"/>
    <x v="1"/>
    <x v="75"/>
    <x v="41"/>
    <x v="114"/>
    <x v="524"/>
    <s v="2019/20"/>
    <m/>
    <x v="574"/>
    <n v="0"/>
    <n v="4350"/>
    <n v="27834"/>
    <d v="2020-06-19T00:00:00"/>
    <s v="000000020106941"/>
    <n v="4350"/>
    <s v="03-120417"/>
    <m/>
    <s v="21.0"/>
    <s v="00036.0"/>
    <s v="91001"/>
    <s v="85000"/>
    <n v="6210"/>
    <n v="9221102"/>
    <n v="0.05"/>
    <s v="Architect - Provide architectural &amp; engineering services to place 8 portable classrooms (24' x 40&quot;) on raised foundations at Mesa Robles."/>
    <s v="Mesa Robles-1-Interim Housing"/>
  </r>
  <r>
    <s v="Mesa Robles-Interim Housing-Design"/>
    <n v="1"/>
    <s v="Design"/>
    <x v="5"/>
    <x v="1"/>
    <x v="75"/>
    <x v="41"/>
    <x v="114"/>
    <x v="450"/>
    <s v="2019/20"/>
    <m/>
    <x v="574"/>
    <n v="0"/>
    <n v="2610"/>
    <n v="27928"/>
    <d v="2020-08-18T00:00:00"/>
    <s v="000000020120112"/>
    <n v="2610"/>
    <s v="03-120417"/>
    <m/>
    <s v="21.0"/>
    <s v="00036.0"/>
    <s v="91001"/>
    <s v="85000"/>
    <n v="6210"/>
    <n v="9221102"/>
    <n v="0.03"/>
    <s v="Architect - Provide architectural &amp; engineering services to place 8 portable classrooms (24' x 40&quot;) on raised foundations at Mesa Robles."/>
    <s v="Mesa Robles-1-Interim Housing"/>
  </r>
  <r>
    <s v="Mesa Robles-Interim Housing-Design"/>
    <n v="1"/>
    <s v="Design"/>
    <x v="5"/>
    <x v="1"/>
    <x v="75"/>
    <x v="41"/>
    <x v="114"/>
    <x v="658"/>
    <s v="2020/21"/>
    <m/>
    <x v="574"/>
    <n v="0"/>
    <n v="1740"/>
    <n v="27977"/>
    <d v="2020-10-14T00:00:00"/>
    <s v="000000020134523"/>
    <n v="1740"/>
    <s v="03-120417"/>
    <m/>
    <s v="21.0"/>
    <s v="00036.0"/>
    <s v="91001"/>
    <s v="85000"/>
    <n v="6210"/>
    <n v="9221102"/>
    <n v="0.02"/>
    <s v="Architect - Provide architectural &amp; engineering services to place 8 portable classrooms (24' x 40&quot;) on raised foundations at Mesa Robles."/>
    <s v="Mesa Robles-1-Interim Housing"/>
  </r>
  <r>
    <s v="Mesa Robles-Interim Housing-Design"/>
    <n v="1"/>
    <s v="Design"/>
    <x v="5"/>
    <x v="1"/>
    <x v="75"/>
    <x v="41"/>
    <x v="114"/>
    <x v="658"/>
    <s v="2020/21"/>
    <m/>
    <x v="574"/>
    <n v="0"/>
    <n v="4350"/>
    <n v="28050"/>
    <d v="2020-10-14T00:00:00"/>
    <s v="000000020134523"/>
    <n v="4350"/>
    <s v="03-120417"/>
    <m/>
    <s v="21.0"/>
    <s v="00036.0"/>
    <s v="91001"/>
    <s v="85000"/>
    <n v="6210"/>
    <n v="9221102"/>
    <n v="0.05"/>
    <s v="Architect - Provide architectural &amp; engineering services to place 8 portable classrooms (24' x 40&quot;) on raised foundations at Mesa Robles."/>
    <s v="Mesa Robles-1-Interim Housing"/>
  </r>
  <r>
    <s v="Mesa Robles-Interim Housing-Design"/>
    <n v="1"/>
    <s v="Design"/>
    <x v="5"/>
    <x v="1"/>
    <x v="75"/>
    <x v="41"/>
    <x v="114"/>
    <x v="200"/>
    <s v="2020/21"/>
    <m/>
    <x v="574"/>
    <n v="0"/>
    <n v="2610"/>
    <n v="28235"/>
    <d v="2021-02-05T00:00:00"/>
    <s v="000000020162584"/>
    <n v="2610"/>
    <s v="03-120417"/>
    <m/>
    <s v="21.0"/>
    <s v="00036.0"/>
    <s v="91001"/>
    <s v="85000"/>
    <n v="6210"/>
    <n v="9221102"/>
    <n v="0.03"/>
    <s v="Architect - Provide architectural &amp; engineering services to place 8 portable classrooms (24' x 40&quot;) on raised foundations at Mesa Robles."/>
    <s v="Mesa Robles-1-Interim Housing"/>
  </r>
  <r>
    <s v="Mesa Robles-Interim Housing-Design"/>
    <n v="1"/>
    <s v="Design"/>
    <x v="5"/>
    <x v="1"/>
    <x v="75"/>
    <x v="41"/>
    <x v="114"/>
    <x v="202"/>
    <s v="2021/22"/>
    <s v="2-523"/>
    <x v="574"/>
    <n v="0"/>
    <n v="1740"/>
    <n v="28879"/>
    <d v="2021-10-01T00:00:00"/>
    <s v="000000020283689"/>
    <n v="1740"/>
    <s v="03-120417"/>
    <m/>
    <s v="21.0"/>
    <s v="00036.0"/>
    <s v="91001"/>
    <s v="85000"/>
    <n v="6210"/>
    <n v="9221102"/>
    <n v="0.02"/>
    <s v="Architect - Provide architectural &amp; engineering services to place 8 portable classrooms (24' x 40&quot;) on raised foundations at Mesa Robles."/>
    <s v="Mesa Robles-1-Interim Housing"/>
  </r>
  <r>
    <s v="Baldwin-Fire Alarm replacement-Design"/>
    <n v="3"/>
    <s v="Design"/>
    <x v="14"/>
    <x v="2"/>
    <x v="75"/>
    <x v="41"/>
    <x v="159"/>
    <x v="581"/>
    <s v="2022/23"/>
    <m/>
    <x v="575"/>
    <n v="12125"/>
    <n v="12125"/>
    <m/>
    <m/>
    <m/>
    <n v="0"/>
    <s v="03-120157"/>
    <m/>
    <s v="21.0"/>
    <s v="00036.0"/>
    <s v="91001"/>
    <s v="85000"/>
    <n v="6210"/>
    <n v="9021103"/>
    <n v="0"/>
    <s v="Architect - Provide architectural &amp; engineering services to upgrade the existing fire detection and alarm systems for Baldwin.  Facilities paid PO2W-20*3585 &amp; 19-109869 in the amount of $36,375.00. The original architect contract for Baldwin FA is $48,500.00.  Remaining balance in this PO"/>
    <s v="Baldwin-3-Fire Alarm replacement"/>
  </r>
  <r>
    <s v="Baldwin-Fire Alarm replacement-Design"/>
    <n v="3"/>
    <s v="Design"/>
    <x v="14"/>
    <x v="2"/>
    <x v="75"/>
    <x v="41"/>
    <x v="159"/>
    <x v="582"/>
    <s v="2022/23"/>
    <s v="21-1992"/>
    <x v="575"/>
    <n v="-12125"/>
    <n v="-12125"/>
    <m/>
    <m/>
    <m/>
    <n v="0"/>
    <s v="03-120157"/>
    <m/>
    <s v="21.0"/>
    <s v="00036.0"/>
    <s v="91001"/>
    <s v="85000"/>
    <n v="6210"/>
    <n v="9021103"/>
    <n v="0"/>
    <s v="Architect - Provide architectural &amp; engineering services to upgrade the existing fire detection and alarm systems for Baldwin.  Facilities paid PO2W-20*3585 &amp; 19-109869 in the amount of $36,375.00. The total architect contract for Baldwin FA is $48,500.00. Close-out PO"/>
    <s v="Baldwin-3-Fire Alarm replacement"/>
  </r>
  <r>
    <s v="California-Fire Alarm replacement-Design"/>
    <n v="3"/>
    <s v="Design"/>
    <x v="15"/>
    <x v="2"/>
    <x v="75"/>
    <x v="41"/>
    <x v="159"/>
    <x v="200"/>
    <s v="2020/21"/>
    <m/>
    <x v="575"/>
    <n v="0"/>
    <n v="2425"/>
    <n v="28169"/>
    <d v="2021-02-05T00:00:00"/>
    <s v="000000020162584"/>
    <n v="2425"/>
    <s v="03-120180"/>
    <m/>
    <s v="21.0"/>
    <s v="00036.0"/>
    <s v="91001"/>
    <s v="85000"/>
    <n v="6210"/>
    <n v="9041103"/>
    <n v="1.9242213846459036E-2"/>
    <s v="Architect - Provide architectural &amp; engineering services to upgrade the existing fire detection and alarm systems for California. Facilities paid PO1-20*891 &amp; 19-109871 in the amount of $36,375.00. The original architect contract for California FA is $48,500.00"/>
    <s v="California-3-Fire Alarm replacement"/>
  </r>
  <r>
    <s v="California-Fire Alarm replacement-Design"/>
    <n v="3"/>
    <s v="Design"/>
    <x v="15"/>
    <x v="2"/>
    <x v="75"/>
    <x v="41"/>
    <x v="159"/>
    <x v="200"/>
    <s v="2020/21"/>
    <m/>
    <x v="575"/>
    <n v="0"/>
    <n v="2425"/>
    <n v="28227"/>
    <d v="2021-02-05T00:00:00"/>
    <s v="000000020162584"/>
    <n v="2425"/>
    <s v="03-120180"/>
    <m/>
    <s v="21.0"/>
    <s v="00036.0"/>
    <s v="91001"/>
    <s v="85000"/>
    <n v="6210"/>
    <n v="9041103"/>
    <n v="1.9242213846459036E-2"/>
    <s v="Architect - Provide architectural &amp; engineering services to upgrade the existing fire detection and alarm systems for California. Facilities paid PO1-20*891 &amp; 19-109871 in the amount of $36,375.00. The original architect contract for California FA is $48,500.00"/>
    <s v="California-3-Fire Alarm replacement"/>
  </r>
  <r>
    <s v="California-Fire Alarm replacement-Design"/>
    <n v="3"/>
    <s v="Design"/>
    <x v="15"/>
    <x v="2"/>
    <x v="75"/>
    <x v="41"/>
    <x v="159"/>
    <x v="201"/>
    <s v="2020/21"/>
    <m/>
    <x v="575"/>
    <n v="0"/>
    <n v="2425"/>
    <n v="28469"/>
    <d v="2021-03-24T00:00:00"/>
    <s v="000000020174735"/>
    <n v="2425"/>
    <s v="03-120180"/>
    <m/>
    <s v="21.0"/>
    <s v="00036.0"/>
    <s v="91001"/>
    <s v="85000"/>
    <n v="6210"/>
    <n v="9041103"/>
    <n v="1.9242213846459036E-2"/>
    <s v="Architect - Provide architectural &amp; engineering services to upgrade the existing fire detection and alarm systems for California. Facilities paid PO1-20*891 &amp; 19-109871 in the amount of $36,375.00. The original architect contract for California FA is $48,500.00"/>
    <s v="California-3-Fire Alarm replacement"/>
  </r>
  <r>
    <s v="California-Fire Alarm replacement-Design"/>
    <n v="3"/>
    <s v="Design"/>
    <x v="15"/>
    <x v="2"/>
    <x v="75"/>
    <x v="41"/>
    <x v="159"/>
    <x v="203"/>
    <s v="2020/21"/>
    <m/>
    <x v="575"/>
    <n v="0"/>
    <n v="2425"/>
    <n v="28606"/>
    <d v="2021-05-26T00:00:00"/>
    <s v="000000020192536"/>
    <n v="2425"/>
    <s v="03-120180"/>
    <m/>
    <s v="21.0"/>
    <s v="00036.0"/>
    <s v="91001"/>
    <s v="85000"/>
    <n v="6210"/>
    <n v="9041103"/>
    <n v="1.9242213846459036E-2"/>
    <s v="Architect - Provide architectural &amp; engineering services to upgrade the existing fire detection and alarm systems for California. Facilities paid PO1-20*891 &amp; 19-109871 in the amount of $36,375.00. The original architect contract for California FA is $48,500.00"/>
    <s v="California-3-Fire Alarm replacement"/>
  </r>
  <r>
    <s v="California-Fire Alarm replacement-Design"/>
    <n v="3"/>
    <s v="Design"/>
    <x v="15"/>
    <x v="2"/>
    <x v="75"/>
    <x v="41"/>
    <x v="159"/>
    <x v="117"/>
    <s v="2020/21"/>
    <m/>
    <x v="575"/>
    <n v="0"/>
    <n v="1455"/>
    <n v="28733"/>
    <d v="2021-09-09T00:00:00"/>
    <s v="000000020255226"/>
    <n v="1455"/>
    <s v="03-120180"/>
    <m/>
    <s v="21.0"/>
    <s v="00036.0"/>
    <s v="91001"/>
    <s v="85000"/>
    <n v="6210"/>
    <n v="9041103"/>
    <n v="1.1545328307875422E-2"/>
    <s v="Architect - Provide architectural &amp; engineering services to upgrade the existing fire detection and alarm systems for California. Facilities paid PO1-20*891 &amp; 19-109871 in the amount of $36,375.00. The original architect contract for California FA is $48,500.00"/>
    <s v="California-3-Fire Alarm replacement"/>
  </r>
  <r>
    <s v="California-Fire Alarm replacement-Design"/>
    <n v="3"/>
    <s v="Design"/>
    <x v="15"/>
    <x v="2"/>
    <x v="75"/>
    <x v="41"/>
    <x v="159"/>
    <x v="662"/>
    <s v="2021/22"/>
    <s v="21-1992"/>
    <x v="575"/>
    <n v="0"/>
    <n v="970"/>
    <n v="29053"/>
    <d v="2022-01-19T00:00:00"/>
    <s v="000000020391276"/>
    <n v="970"/>
    <s v="03-120180"/>
    <m/>
    <s v="21.0"/>
    <s v="00036.0"/>
    <s v="91001"/>
    <s v="85000"/>
    <n v="6210"/>
    <n v="9041103"/>
    <n v="7.696885538583614E-3"/>
    <s v="Architect - Provide architectural &amp; engineering services to upgrade the existing fire detection and alarm systems for California. Facilities paid PO1-20*891 &amp; 19-109871 in the amount of $36,375.00. The original architect contract for California FA is $48,500.00"/>
    <s v="California-3-Fire Alarm replacement"/>
  </r>
  <r>
    <s v="Cedarlane-Fire Alarm replacement-Design"/>
    <n v="1"/>
    <s v="Design"/>
    <x v="4"/>
    <x v="2"/>
    <x v="75"/>
    <x v="41"/>
    <x v="159"/>
    <x v="658"/>
    <s v="2020/21"/>
    <m/>
    <x v="575"/>
    <n v="0"/>
    <n v="2375"/>
    <n v="28044"/>
    <d v="2020-10-14T00:00:00"/>
    <s v="000000020134523"/>
    <n v="2375"/>
    <s v="03-119421"/>
    <m/>
    <s v="21.0"/>
    <s v="00036.0"/>
    <s v="91001"/>
    <s v="85000"/>
    <n v="6210"/>
    <n v="9051103"/>
    <n v="1.8845467169212458E-2"/>
    <s v="Architect - Provide architectural &amp; engineering services to upgrade the existing fire detection and alarm systems for Cedarlane. Facilities paid PO2W-20*5349 &amp; 19-104043 in the amount of $42,750.00. The original architect contract for Cedarlane FA is $47,500.00"/>
    <s v="Cedarlane-1-Fire Alarm replacement"/>
  </r>
  <r>
    <s v="Cedarlane-Fire Alarm replacement-Design"/>
    <n v="1"/>
    <s v="Design"/>
    <x v="4"/>
    <x v="2"/>
    <x v="75"/>
    <x v="41"/>
    <x v="159"/>
    <x v="200"/>
    <s v="2020/21"/>
    <m/>
    <x v="575"/>
    <n v="0"/>
    <n v="1425"/>
    <n v="28165"/>
    <d v="2021-02-05T00:00:00"/>
    <s v="000000020162584"/>
    <n v="1425"/>
    <s v="03-119421"/>
    <m/>
    <s v="21.0"/>
    <s v="00036.0"/>
    <s v="91001"/>
    <s v="85000"/>
    <n v="6210"/>
    <n v="9051103"/>
    <n v="1.1307280301527474E-2"/>
    <s v="Architect - Provide architectural &amp; engineering services to upgrade the existing fire detection and alarm systems for Cedarlane. Facilities paid PO2W-20*5349 &amp; 19-104043 in the amount of $42,750.00. The original architect contract for Cedarlane FA is $47,500.00"/>
    <s v="Cedarlane-1-Fire Alarm replacement"/>
  </r>
  <r>
    <s v="Cedarlane-Fire Alarm replacement-Design"/>
    <n v="1"/>
    <s v="Design"/>
    <x v="4"/>
    <x v="2"/>
    <x v="75"/>
    <x v="41"/>
    <x v="159"/>
    <x v="201"/>
    <s v="2020/21"/>
    <s v="21-1992"/>
    <x v="575"/>
    <n v="0"/>
    <n v="950"/>
    <n v="28461"/>
    <d v="2021-03-24T00:00:00"/>
    <s v="000000020174735"/>
    <n v="950"/>
    <s v="03-119421"/>
    <m/>
    <s v="21.0"/>
    <s v="00036.0"/>
    <s v="91001"/>
    <s v="85000"/>
    <n v="6210"/>
    <n v="9051103"/>
    <n v="7.5381868676849834E-3"/>
    <s v="Architect - Provide architectural &amp; engineering services to upgrade the existing fire detection and alarm systems for Cedarlane. Facilities paid PO2W-20*5349 &amp; 19-104043 in the amount of $42,750.00. The original architect contract for Cedarlane FA is $47,500.00"/>
    <s v="Cedarlane-1-Fire Alarm replacement"/>
  </r>
  <r>
    <s v="Fairgrove-Fire Alarm replacement-Design"/>
    <n v="4"/>
    <s v="Design"/>
    <x v="20"/>
    <x v="2"/>
    <x v="75"/>
    <x v="41"/>
    <x v="159"/>
    <x v="201"/>
    <s v="2020/21"/>
    <m/>
    <x v="575"/>
    <n v="0"/>
    <n v="2425"/>
    <n v="28383"/>
    <d v="2021-03-24T00:00:00"/>
    <s v="000000020174735"/>
    <n v="2425"/>
    <s v="03-120181"/>
    <m/>
    <s v="21.0"/>
    <s v="00036.0"/>
    <s v="91001"/>
    <s v="85000"/>
    <n v="6210"/>
    <n v="9091103"/>
    <n v="1.9242213846459036E-2"/>
    <s v="Architect - Provide architectural &amp; engineering services to upgrade the existing fire detection and alarm systems for Fairgrove.  Facilities paid PO1-20*892 &amp; 19-109872 in the amount of $36,375.00. The original architect contract for Fairgrove FA is $48,500.00"/>
    <s v="Fairgrove-4-Fire Alarm replacement"/>
  </r>
  <r>
    <s v="Fairgrove-Fire Alarm replacement-Design"/>
    <n v="4"/>
    <s v="Design"/>
    <x v="20"/>
    <x v="2"/>
    <x v="75"/>
    <x v="41"/>
    <x v="159"/>
    <x v="201"/>
    <s v="2020/21"/>
    <m/>
    <x v="575"/>
    <n v="0"/>
    <n v="2425"/>
    <n v="28470"/>
    <d v="2021-03-24T00:00:00"/>
    <s v="000000020174735"/>
    <n v="2425"/>
    <s v="03-120181"/>
    <m/>
    <s v="21.0"/>
    <s v="00036.0"/>
    <s v="91001"/>
    <s v="85000"/>
    <n v="6210"/>
    <n v="9091103"/>
    <n v="1.9242213846459036E-2"/>
    <s v="Architect - Provide architectural &amp; engineering services to upgrade the existing fire detection and alarm systems for Fairgrove.  Facilities paid PO1-20*892 &amp; 19-109872 in the amount of $36,375.00. The original architect contract for Fairgrove FA is $48,500.00"/>
    <s v="Fairgrove-4-Fire Alarm replacement"/>
  </r>
  <r>
    <s v="Fairgrove-Fire Alarm replacement-Design"/>
    <n v="4"/>
    <s v="Design"/>
    <x v="20"/>
    <x v="2"/>
    <x v="75"/>
    <x v="41"/>
    <x v="159"/>
    <x v="203"/>
    <s v="2020/21"/>
    <m/>
    <x v="575"/>
    <n v="0"/>
    <n v="2425"/>
    <n v="28520"/>
    <d v="2021-05-26T00:00:00"/>
    <s v="000000020192536"/>
    <n v="2425"/>
    <s v="03-120181"/>
    <m/>
    <s v="21.0"/>
    <s v="00036.0"/>
    <s v="91001"/>
    <s v="85000"/>
    <n v="6210"/>
    <n v="9091103"/>
    <n v="1.9242213846459036E-2"/>
    <s v="Architect - Provide architectural &amp; engineering services to upgrade the existing fire detection and alarm systems for Fairgrove.  Facilities paid PO1-20*892 &amp; 19-109872 in the amount of $36,375.00. The original architect contract for Fairgrove FA is $48,500.00"/>
    <s v="Fairgrove-4-Fire Alarm replacement"/>
  </r>
  <r>
    <s v="Fairgrove-Fire Alarm replacement-Design"/>
    <n v="4"/>
    <s v="Design"/>
    <x v="20"/>
    <x v="2"/>
    <x v="75"/>
    <x v="41"/>
    <x v="159"/>
    <x v="203"/>
    <s v="2020/21"/>
    <m/>
    <x v="575"/>
    <n v="0"/>
    <n v="2425"/>
    <n v="28614"/>
    <d v="2021-05-26T00:00:00"/>
    <s v="000000020192536"/>
    <n v="2425"/>
    <s v="03-120181"/>
    <m/>
    <s v="21.0"/>
    <s v="00036.0"/>
    <s v="91001"/>
    <s v="85000"/>
    <n v="6210"/>
    <n v="9091103"/>
    <n v="1.9242213846459036E-2"/>
    <s v="Architect - Provide architectural &amp; engineering services to upgrade the existing fire detection and alarm systems for Fairgrove.  Facilities paid PO1-20*892 &amp; 19-109872 in the amount of $36,375.00. The original architect contract for Fairgrove FA is $48,500.00"/>
    <s v="Fairgrove-4-Fire Alarm replacement"/>
  </r>
  <r>
    <s v="Fairgrove-Fire Alarm replacement-Design"/>
    <n v="4"/>
    <s v="Design"/>
    <x v="20"/>
    <x v="2"/>
    <x v="75"/>
    <x v="41"/>
    <x v="159"/>
    <x v="117"/>
    <s v="2020/21"/>
    <m/>
    <x v="575"/>
    <n v="0"/>
    <n v="1455"/>
    <n v="28735"/>
    <d v="2021-09-09T00:00:00"/>
    <s v="000000020255226"/>
    <n v="1455"/>
    <s v="03-120181"/>
    <m/>
    <s v="21.0"/>
    <s v="00036.0"/>
    <s v="91001"/>
    <s v="85000"/>
    <n v="6210"/>
    <n v="9091103"/>
    <n v="1.1545328307875422E-2"/>
    <s v="Architect - Provide architectural &amp; engineering services to upgrade the existing fire detection and alarm systems for Fairgrove.  Facilities paid PO1-20*892 &amp; 19-109872 in the amount of $36,375.00. The original architect contract for Fairgrove FA is $48,500.00"/>
    <s v="Fairgrove-4-Fire Alarm replacement"/>
  </r>
  <r>
    <s v="Fairgrove-Fire Alarm replacement-Design"/>
    <n v="4"/>
    <s v="Design"/>
    <x v="20"/>
    <x v="2"/>
    <x v="75"/>
    <x v="41"/>
    <x v="159"/>
    <x v="663"/>
    <s v="2021/22"/>
    <s v="21-1992"/>
    <x v="575"/>
    <n v="0"/>
    <n v="970"/>
    <n v="29413"/>
    <d v="2022-06-23T00:00:00"/>
    <s v="000000020533756"/>
    <n v="970"/>
    <s v="03-120181"/>
    <m/>
    <s v="21.0"/>
    <s v="00036.0"/>
    <s v="91001"/>
    <s v="85000"/>
    <n v="6210"/>
    <n v="9091103"/>
    <n v="7.696885538583614E-3"/>
    <s v="Architect - Provide architectural &amp; engineering services to upgrade the existing fire detection and alarm systems for Fairgrove.  Facilities paid PO1-20*892 &amp; 19-109872 in the amount of $36,375.00. The original architect contract for Fairgrove FA is $48,500.00"/>
    <s v="Fairgrove-4-Fire Alarm replacement"/>
  </r>
  <r>
    <s v="Grandview-Fire Alarm replacement-Design"/>
    <n v="2"/>
    <s v="Design"/>
    <x v="6"/>
    <x v="2"/>
    <x v="75"/>
    <x v="41"/>
    <x v="159"/>
    <x v="658"/>
    <s v="2020/21"/>
    <m/>
    <x v="575"/>
    <n v="0"/>
    <n v="2375"/>
    <n v="28044"/>
    <d v="2020-10-14T00:00:00"/>
    <s v="000000020134523"/>
    <n v="2375"/>
    <s v="03-119498"/>
    <m/>
    <s v="21.0"/>
    <s v="00036.0"/>
    <s v="91001"/>
    <s v="85000"/>
    <n v="6210"/>
    <n v="9121103"/>
    <n v="1.8845467169212458E-2"/>
    <s v="Architect - Provide architectural &amp; engineering services to upgrade the existing fire detection and alarm systems for Grandview. Facilities paid PO1-20*893 &amp; 19-104049 in the amount of $35,625.00. The original architect contract for Grandview FA is $47,500.00"/>
    <s v="Grandview-2-Fire Alarm replacement"/>
  </r>
  <r>
    <s v="Grandview-Fire Alarm replacement-Design"/>
    <n v="2"/>
    <s v="Design"/>
    <x v="6"/>
    <x v="2"/>
    <x v="75"/>
    <x v="41"/>
    <x v="159"/>
    <x v="110"/>
    <s v="2020/21"/>
    <m/>
    <x v="575"/>
    <n v="0"/>
    <n v="2375"/>
    <n v="28116"/>
    <d v="2021-01-07T00:00:00"/>
    <s v="000000020154828"/>
    <n v="2375"/>
    <s v="03-119498"/>
    <m/>
    <s v="21.0"/>
    <s v="00036.0"/>
    <s v="91001"/>
    <s v="85000"/>
    <n v="6210"/>
    <n v="9121103"/>
    <n v="1.8845467169212458E-2"/>
    <s v="Architect - Provide architectural &amp; engineering services to upgrade the existing fire detection and alarm systems for Grandview. Facilities paid PO1-20*893 &amp; 19-104049 in the amount of $35,625.00. The original architect contract for Grandview FA is $47,500.00"/>
    <s v="Grandview-2-Fire Alarm replacement"/>
  </r>
  <r>
    <s v="Grandview-Fire Alarm replacement-Design"/>
    <n v="2"/>
    <s v="Design"/>
    <x v="6"/>
    <x v="2"/>
    <x v="75"/>
    <x v="41"/>
    <x v="159"/>
    <x v="201"/>
    <s v="2020/21"/>
    <m/>
    <x v="575"/>
    <n v="0"/>
    <n v="2375"/>
    <n v="28378"/>
    <d v="2021-03-24T00:00:00"/>
    <s v="000000020174735"/>
    <n v="2375"/>
    <s v="03-119498"/>
    <m/>
    <s v="21.0"/>
    <s v="00036.0"/>
    <s v="91001"/>
    <s v="85000"/>
    <n v="6210"/>
    <n v="9121103"/>
    <n v="1.8845467169212458E-2"/>
    <s v="Architect - Provide architectural &amp; engineering services to upgrade the existing fire detection and alarm systems for Grandview. Facilities paid PO1-20*893 &amp; 19-104049 in the amount of $35,625.00. The original architect contract for Grandview FA is $47,500.00"/>
    <s v="Grandview-2-Fire Alarm replacement"/>
  </r>
  <r>
    <s v="Grandview-Fire Alarm replacement-Design"/>
    <n v="2"/>
    <s v="Design"/>
    <x v="6"/>
    <x v="2"/>
    <x v="75"/>
    <x v="41"/>
    <x v="159"/>
    <x v="201"/>
    <s v="2020/21"/>
    <m/>
    <x v="575"/>
    <n v="0"/>
    <n v="2375"/>
    <n v="28463"/>
    <d v="2021-03-24T00:00:00"/>
    <s v="000000020174735"/>
    <n v="2375"/>
    <s v="03-119498"/>
    <m/>
    <s v="21.0"/>
    <s v="00036.0"/>
    <s v="91001"/>
    <s v="85000"/>
    <n v="6210"/>
    <n v="9121103"/>
    <n v="1.8845467169212458E-2"/>
    <s v="Architect - Provide architectural &amp; engineering services to upgrade the existing fire detection and alarm systems for Grandview. Facilities paid PO1-20*893 &amp; 19-104049 in the amount of $35,625.00. The original architect contract for Grandview FA is $47,500.00"/>
    <s v="Grandview-2-Fire Alarm replacement"/>
  </r>
  <r>
    <s v="Grandview-Fire Alarm replacement-Design"/>
    <n v="2"/>
    <s v="Design"/>
    <x v="6"/>
    <x v="2"/>
    <x v="75"/>
    <x v="41"/>
    <x v="159"/>
    <x v="117"/>
    <s v="2020/21"/>
    <m/>
    <x v="575"/>
    <n v="0"/>
    <n v="1425"/>
    <n v="28729"/>
    <d v="2021-09-09T00:00:00"/>
    <s v="000000020255226"/>
    <n v="1425"/>
    <s v="03-119498"/>
    <m/>
    <s v="21.0"/>
    <s v="00036.0"/>
    <s v="91001"/>
    <s v="85000"/>
    <n v="6210"/>
    <n v="9121103"/>
    <n v="1.1307280301527474E-2"/>
    <s v="Architect - Provide architectural &amp; engineering services to upgrade the existing fire detection and alarm systems for Grandview. Facilities paid PO1-20*893 &amp; 19-104049 in the amount of $35,625.00. The original architect contract for Grandview FA is $47,500.00"/>
    <s v="Grandview-2-Fire Alarm replacement"/>
  </r>
  <r>
    <s v="Grandview-Fire Alarm replacement-Design"/>
    <n v="2"/>
    <s v="Design"/>
    <x v="6"/>
    <x v="2"/>
    <x v="75"/>
    <x v="41"/>
    <x v="159"/>
    <x v="664"/>
    <s v="2021/22"/>
    <s v="21-1992"/>
    <x v="575"/>
    <n v="0"/>
    <n v="950"/>
    <n v="28994"/>
    <d v="2021-11-17T00:00:00"/>
    <s v="000000020338267"/>
    <n v="950"/>
    <s v="03-119498"/>
    <m/>
    <s v="21.0"/>
    <s v="00036.0"/>
    <s v="91001"/>
    <s v="85000"/>
    <n v="6210"/>
    <n v="9121103"/>
    <n v="7.5381868676849834E-3"/>
    <s v="Architect - Provide architectural &amp; engineering services to upgrade the existing fire detection and alarm systems for Grandview. Facilities paid PO1-20*893 &amp; 19-104049 in the amount of $35,625.00. The original architect contract for Grandview FA is $47,500.00"/>
    <s v="Grandview-2-Fire Alarm replacement"/>
  </r>
  <r>
    <s v="La Puente HS-Fire Alarm replacement-Design"/>
    <n v="5"/>
    <s v="Design"/>
    <x v="10"/>
    <x v="2"/>
    <x v="75"/>
    <x v="41"/>
    <x v="159"/>
    <x v="581"/>
    <s v="2022/23"/>
    <m/>
    <x v="575"/>
    <n v="14700"/>
    <n v="14700"/>
    <m/>
    <m/>
    <m/>
    <n v="0"/>
    <s v="03-119978"/>
    <m/>
    <s v="21.0"/>
    <s v="00036.0"/>
    <s v="91001"/>
    <s v="85000"/>
    <n v="6210"/>
    <n v="9401103"/>
    <n v="0"/>
    <s v="Architect - Provide architectural &amp; engineering services to upgrade the existing fire detection and alarm systems for La Puente HS. Facilities paid PO1-20*905 &amp; 19-109188 in the amount of $44,100.00. The original architect contract for La Puente HS FA is $58,800.00.  Remaining balance in this PO"/>
    <s v="La Puente HS-5-Fire Alarm replacement"/>
  </r>
  <r>
    <s v="La Puente HS-Fire Alarm replacement-Design"/>
    <n v="5"/>
    <s v="Design"/>
    <x v="10"/>
    <x v="2"/>
    <x v="75"/>
    <x v="41"/>
    <x v="159"/>
    <x v="582"/>
    <s v="2022/23"/>
    <s v="21-1992"/>
    <x v="575"/>
    <n v="-14700"/>
    <n v="-14700"/>
    <m/>
    <m/>
    <m/>
    <n v="0"/>
    <s v="03-119978"/>
    <m/>
    <s v="21.0"/>
    <s v="00036.0"/>
    <s v="91001"/>
    <s v="85000"/>
    <n v="6210"/>
    <n v="9401103"/>
    <n v="0"/>
    <s v="Architect - Provide architectural &amp; engineering services to upgrade the existing fire detection and alarm systems for La Puente HS. Facilities paid PO1-20*905 &amp; 19-109188 in the amount of $44,100.00. The original architect contract for La Puente HS FA is $58,800.00.  Close-out PO"/>
    <s v="La Puente HS-5-Fire Alarm replacement"/>
  </r>
  <r>
    <s v="Los Altos ES-Fire Alarm replacement-Design"/>
    <n v="2"/>
    <s v="Design"/>
    <x v="2"/>
    <x v="2"/>
    <x v="75"/>
    <x v="41"/>
    <x v="159"/>
    <x v="201"/>
    <s v="2020/21"/>
    <m/>
    <x v="575"/>
    <n v="0"/>
    <n v="4750"/>
    <n v="28381"/>
    <d v="2021-03-24T00:00:00"/>
    <s v="000000020174735"/>
    <n v="4750"/>
    <s v="03-119606"/>
    <m/>
    <s v="21.0"/>
    <s v="00036.0"/>
    <s v="91001"/>
    <s v="85000"/>
    <n v="6210"/>
    <n v="9191103"/>
    <n v="3.7690934338424915E-2"/>
    <s v="Architect - Provide architectural &amp; engineering services to upgrade the existing fire detection and alarm systems for Los Altos ES. Facilities paid PO1-20*895 &amp; 19-104050 in the amount of $35,625.00. The original architect contract for Los Altos ES FA is $47,500.00"/>
    <s v="Los Altos ES-2-Fire Alarm replacement"/>
  </r>
  <r>
    <s v="Los Altos ES-Fire Alarm replacement-Design"/>
    <n v="2"/>
    <s v="Design"/>
    <x v="2"/>
    <x v="2"/>
    <x v="75"/>
    <x v="41"/>
    <x v="159"/>
    <x v="201"/>
    <s v="2020/21"/>
    <m/>
    <x v="575"/>
    <n v="0"/>
    <n v="2375"/>
    <n v="28466"/>
    <d v="2021-03-24T00:00:00"/>
    <s v="000000020174735"/>
    <n v="2375"/>
    <s v="03-119606"/>
    <m/>
    <s v="21.0"/>
    <s v="00036.0"/>
    <s v="91001"/>
    <s v="85000"/>
    <n v="6210"/>
    <n v="9191103"/>
    <n v="1.8845467169212458E-2"/>
    <s v="Architect - Provide architectural &amp; engineering services to upgrade the existing fire detection and alarm systems for Los Altos ES. Facilities paid PO1-20*895 &amp; 19-104050 in the amount of $35,625.00. The original architect contract for Los Altos ES FA is $47,500.00"/>
    <s v="Los Altos ES-2-Fire Alarm replacement"/>
  </r>
  <r>
    <s v="Los Altos ES-Fire Alarm replacement-Design"/>
    <n v="2"/>
    <s v="Design"/>
    <x v="2"/>
    <x v="2"/>
    <x v="75"/>
    <x v="41"/>
    <x v="159"/>
    <x v="203"/>
    <s v="2020/21"/>
    <m/>
    <x v="575"/>
    <n v="0"/>
    <n v="2375"/>
    <n v="28605"/>
    <d v="2021-05-26T00:00:00"/>
    <s v="000000020192536"/>
    <n v="2375"/>
    <s v="03-119606"/>
    <m/>
    <s v="21.0"/>
    <s v="00036.0"/>
    <s v="91001"/>
    <s v="85000"/>
    <n v="6210"/>
    <n v="9191103"/>
    <n v="1.8845467169212458E-2"/>
    <s v="Architect - Provide architectural &amp; engineering services to upgrade the existing fire detection and alarm systems for Los Altos ES. Facilities paid PO1-20*895 &amp; 19-104050 in the amount of $35,625.00. The original architect contract for Los Altos ES FA is $47,500.00"/>
    <s v="Los Altos ES-2-Fire Alarm replacement"/>
  </r>
  <r>
    <s v="Los Altos ES-Fire Alarm replacement-Design"/>
    <n v="2"/>
    <s v="Design"/>
    <x v="2"/>
    <x v="2"/>
    <x v="75"/>
    <x v="41"/>
    <x v="159"/>
    <x v="117"/>
    <s v="2020/21"/>
    <m/>
    <x v="575"/>
    <n v="0"/>
    <n v="1425"/>
    <n v="28732"/>
    <d v="2021-09-09T00:00:00"/>
    <s v="000000020255226"/>
    <n v="1425"/>
    <s v="03-119606"/>
    <m/>
    <s v="21.0"/>
    <s v="00036.0"/>
    <s v="91001"/>
    <s v="85000"/>
    <n v="6210"/>
    <n v="9191103"/>
    <n v="1.1307280301527474E-2"/>
    <s v="Architect - Provide architectural &amp; engineering services to upgrade the existing fire detection and alarm systems for Los Altos ES. Facilities paid PO1-20*895 &amp; 19-104050 in the amount of $35,625.00. The original architect contract for Los Altos ES FA is $47,500.00"/>
    <s v="Los Altos ES-2-Fire Alarm replacement"/>
  </r>
  <r>
    <s v="Los Altos ES-Fire Alarm replacement-Design"/>
    <n v="2"/>
    <s v="Design"/>
    <x v="2"/>
    <x v="2"/>
    <x v="75"/>
    <x v="41"/>
    <x v="159"/>
    <x v="662"/>
    <s v="2021/22"/>
    <s v="21-1992"/>
    <x v="575"/>
    <n v="0"/>
    <n v="950"/>
    <n v="29052"/>
    <d v="2022-01-19T00:00:00"/>
    <s v="000000020391276"/>
    <n v="950"/>
    <s v="03-119606"/>
    <m/>
    <s v="21.0"/>
    <s v="00036.0"/>
    <s v="91001"/>
    <s v="85000"/>
    <n v="6210"/>
    <n v="9191103"/>
    <n v="7.5381868676849834E-3"/>
    <s v="Architect - Provide architectural &amp; engineering services to upgrade the existing fire detection and alarm systems for Los Altos ES. Facilities paid PO1-20*895 &amp; 19-104050 in the amount of $35,625.00. The original architect contract for Los Altos ES FA is $47,500.00"/>
    <s v="Los Altos ES-2-Fire Alarm replacement"/>
  </r>
  <r>
    <s v="Los Altos HS-Fire Alarm replacement-Design"/>
    <n v="5"/>
    <s v="Design"/>
    <x v="11"/>
    <x v="2"/>
    <x v="75"/>
    <x v="41"/>
    <x v="159"/>
    <x v="581"/>
    <s v="2022/23"/>
    <m/>
    <x v="575"/>
    <n v="13950"/>
    <n v="13950"/>
    <m/>
    <m/>
    <m/>
    <n v="0"/>
    <s v="03-120155"/>
    <m/>
    <s v="21.0"/>
    <s v="00036.0"/>
    <s v="91001"/>
    <s v="85000"/>
    <n v="6210"/>
    <n v="9411103"/>
    <n v="0"/>
    <s v="Architect - Provide architectural &amp; engineering services to upgrade the existing fire detection and alarm systems for Los Altos HS. Facilities paid PO1-20*907 &amp; 19-109186 in the amount of $41,850.00. The original architect contract for Los Altos HS FA is $55,800.00. Remaining balance in this PO"/>
    <s v="Los Altos HS-5-Fire Alarm replacement"/>
  </r>
  <r>
    <s v="Los Altos HS-Fire Alarm replacement-Design"/>
    <n v="5"/>
    <s v="Design"/>
    <x v="11"/>
    <x v="2"/>
    <x v="75"/>
    <x v="41"/>
    <x v="159"/>
    <x v="582"/>
    <s v="2022/23"/>
    <s v="21-1992"/>
    <x v="575"/>
    <n v="-13950"/>
    <n v="-13950"/>
    <m/>
    <m/>
    <m/>
    <n v="0"/>
    <s v="03-120155"/>
    <m/>
    <s v="21.0"/>
    <s v="00036.0"/>
    <s v="91001"/>
    <s v="85000"/>
    <n v="6210"/>
    <n v="9411103"/>
    <n v="0"/>
    <s v="Architect - Provide architectural &amp; engineering services to upgrade the existing fire detection and alarm systems for Los Altos HS. Facilities paid PO1-20*907 &amp; 19-109186 in the amount of $41,850.00. The original architect contract for Los Altos HS FA is $55,800.00. Close-out PO"/>
    <s v="Los Altos HS-5-Fire Alarm replacement"/>
  </r>
  <r>
    <s v="Los Molinos-Fire Alarm replacement-Design"/>
    <n v="4"/>
    <s v="Design"/>
    <x v="7"/>
    <x v="2"/>
    <x v="75"/>
    <x v="41"/>
    <x v="159"/>
    <x v="201"/>
    <s v="2020/21"/>
    <m/>
    <x v="575"/>
    <n v="0"/>
    <n v="2425"/>
    <n v="28384"/>
    <d v="2021-03-24T00:00:00"/>
    <s v="000000020174735"/>
    <n v="2425"/>
    <s v="03-120183"/>
    <m/>
    <s v="21.0"/>
    <s v="00036.0"/>
    <s v="91001"/>
    <s v="85000"/>
    <n v="6210"/>
    <n v="9201103"/>
    <n v="1.9242213846459036E-2"/>
    <s v="Architect - Provide architectural &amp; engineering services to upgrade the existing fire detection and alarm systems for Los Molinos. Facilities paid PO1-20*896 &amp; 19-109874 in the amount of $36,375.00. The original architect contract for Los Molinos FA is $48,500.00"/>
    <s v="Los Molinos-4-Fire Alarm replacement"/>
  </r>
  <r>
    <s v="Los Molinos-Fire Alarm replacement-Design"/>
    <n v="4"/>
    <s v="Design"/>
    <x v="7"/>
    <x v="2"/>
    <x v="75"/>
    <x v="41"/>
    <x v="159"/>
    <x v="201"/>
    <s v="2020/21"/>
    <m/>
    <x v="575"/>
    <n v="0"/>
    <n v="2425"/>
    <n v="28471"/>
    <d v="2021-03-24T00:00:00"/>
    <s v="000000020174735"/>
    <n v="2425"/>
    <s v="03-120183"/>
    <m/>
    <s v="21.0"/>
    <s v="00036.0"/>
    <s v="91001"/>
    <s v="85000"/>
    <n v="6210"/>
    <n v="9201103"/>
    <n v="1.9242213846459036E-2"/>
    <s v="Architect - Provide architectural &amp; engineering services to upgrade the existing fire detection and alarm systems for Los Molinos. Facilities paid PO1-20*896 &amp; 19-109874 in the amount of $36,375.00. The original architect contract for Los Molinos FA is $48,500.00"/>
    <s v="Los Molinos-4-Fire Alarm replacement"/>
  </r>
  <r>
    <s v="Los Molinos-Fire Alarm replacement-Design"/>
    <n v="4"/>
    <s v="Design"/>
    <x v="7"/>
    <x v="2"/>
    <x v="75"/>
    <x v="41"/>
    <x v="159"/>
    <x v="203"/>
    <s v="2020/21"/>
    <m/>
    <x v="575"/>
    <n v="0"/>
    <n v="4850"/>
    <n v="28607"/>
    <d v="2021-05-26T00:00:00"/>
    <s v="000000020192536"/>
    <n v="4850"/>
    <s v="03-120183"/>
    <m/>
    <s v="21.0"/>
    <s v="00036.0"/>
    <s v="91001"/>
    <s v="85000"/>
    <n v="6210"/>
    <n v="9201103"/>
    <n v="3.8484427692918072E-2"/>
    <s v="Architect - Provide architectural &amp; engineering services to upgrade the existing fire detection and alarm systems for Los Molinos. Facilities paid PO1-20*896 &amp; 19-109874 in the amount of $36,375.00. The original architect contract for Los Molinos FA is $48,500.00"/>
    <s v="Los Molinos-4-Fire Alarm replacement"/>
  </r>
  <r>
    <s v="Los Molinos-Fire Alarm replacement-Design"/>
    <n v="4"/>
    <s v="Design"/>
    <x v="7"/>
    <x v="2"/>
    <x v="75"/>
    <x v="41"/>
    <x v="159"/>
    <x v="117"/>
    <s v="2020/21"/>
    <m/>
    <x v="575"/>
    <n v="0"/>
    <n v="1455"/>
    <n v="28734"/>
    <d v="2021-09-09T00:00:00"/>
    <s v="000000020255226"/>
    <n v="1455"/>
    <s v="03-120183"/>
    <m/>
    <s v="21.0"/>
    <s v="00036.0"/>
    <s v="91001"/>
    <s v="85000"/>
    <n v="6210"/>
    <n v="9201103"/>
    <n v="1.1545328307875422E-2"/>
    <s v="Architect - Provide architectural &amp; engineering services to upgrade the existing fire detection and alarm systems for Los Molinos. Facilities paid PO1-20*896 &amp; 19-109874 in the amount of $36,375.00. The original architect contract for Los Molinos FA is $48,500.00"/>
    <s v="Los Molinos-4-Fire Alarm replacement"/>
  </r>
  <r>
    <s v="Los Molinos-Fire Alarm replacement-Design"/>
    <n v="4"/>
    <s v="Design"/>
    <x v="7"/>
    <x v="2"/>
    <x v="75"/>
    <x v="41"/>
    <x v="159"/>
    <x v="663"/>
    <s v="2021/22"/>
    <s v="21-1992"/>
    <x v="575"/>
    <n v="0"/>
    <n v="970"/>
    <n v="29414"/>
    <d v="2022-06-23T00:00:00"/>
    <s v="000000020533756"/>
    <n v="970"/>
    <s v="03-120183"/>
    <m/>
    <s v="21.0"/>
    <s v="00036.0"/>
    <s v="91001"/>
    <s v="85000"/>
    <n v="6210"/>
    <n v="9201103"/>
    <n v="7.696885538583614E-3"/>
    <s v="Architect - Provide architectural &amp; engineering services to upgrade the existing fire detection and alarm systems for Los Molinos. Facilities paid PO1-20*896 &amp; 19-109874 in the amount of $36,375.00. The original architect contract for Los Molinos FA is $48,500.00"/>
    <s v="Los Molinos-4-Fire Alarm replacement"/>
  </r>
  <r>
    <s v="Mesa Robles-Fire Alarm replacement-Design"/>
    <n v="1"/>
    <s v="Design"/>
    <x v="5"/>
    <x v="2"/>
    <x v="75"/>
    <x v="41"/>
    <x v="159"/>
    <x v="110"/>
    <s v="2020/21"/>
    <m/>
    <x v="575"/>
    <n v="0"/>
    <n v="2375"/>
    <n v="28121"/>
    <d v="2021-01-07T00:00:00"/>
    <s v="000000020154828"/>
    <n v="2375"/>
    <s v="03-119508"/>
    <m/>
    <s v="21.0"/>
    <s v="00036.0"/>
    <s v="91001"/>
    <s v="85000"/>
    <n v="6210"/>
    <n v="9221103"/>
    <n v="1.8845467169212458E-2"/>
    <s v="Architect - Provide architectural &amp; engineering services to upgrade the existing fire detection and alarm systems for Mesa Robles. Facilities paid PO1-20*897 &amp; 19-104051 in the amount of $35,625.00. The original architect contract for Mesa Robles FA is $47,500.00"/>
    <s v="Mesa Robles-1-Fire Alarm replacement"/>
  </r>
  <r>
    <s v="Mesa Robles-Fire Alarm replacement-Design"/>
    <n v="1"/>
    <s v="Design"/>
    <x v="5"/>
    <x v="2"/>
    <x v="75"/>
    <x v="41"/>
    <x v="159"/>
    <x v="200"/>
    <s v="2020/21"/>
    <m/>
    <x v="575"/>
    <n v="0"/>
    <n v="2375"/>
    <n v="28226"/>
    <d v="2021-02-05T00:00:00"/>
    <s v="000000020162584"/>
    <n v="2375"/>
    <s v="03-119508"/>
    <m/>
    <s v="21.0"/>
    <s v="00036.0"/>
    <s v="91001"/>
    <s v="85000"/>
    <n v="6210"/>
    <n v="9221103"/>
    <n v="1.8845467169212458E-2"/>
    <s v="Architect - Provide architectural &amp; engineering services to upgrade the existing fire detection and alarm systems for Mesa Robles. Facilities paid PO1-20*897 &amp; 19-104051 in the amount of $35,625.00. The original architect contract for Mesa Robles FA is $47,500.00"/>
    <s v="Mesa Robles-1-Fire Alarm replacement"/>
  </r>
  <r>
    <s v="Mesa Robles-Fire Alarm replacement-Design"/>
    <n v="1"/>
    <s v="Design"/>
    <x v="5"/>
    <x v="2"/>
    <x v="75"/>
    <x v="41"/>
    <x v="159"/>
    <x v="201"/>
    <s v="2020/21"/>
    <m/>
    <x v="575"/>
    <n v="0"/>
    <n v="2375"/>
    <n v="28379"/>
    <d v="2021-03-24T00:00:00"/>
    <s v="000000020174735"/>
    <n v="2375"/>
    <s v="03-119508"/>
    <m/>
    <s v="21.0"/>
    <s v="00036.0"/>
    <s v="91001"/>
    <s v="85000"/>
    <n v="6210"/>
    <n v="9221103"/>
    <n v="1.8845467169212458E-2"/>
    <s v="Architect - Provide architectural &amp; engineering services to upgrade the existing fire detection and alarm systems for Mesa Robles. Facilities paid PO1-20*897 &amp; 19-104051 in the amount of $35,625.00. The original architect contract for Mesa Robles FA is $47,500.00"/>
    <s v="Mesa Robles-1-Fire Alarm replacement"/>
  </r>
  <r>
    <s v="Mesa Robles-Fire Alarm replacement-Design"/>
    <n v="1"/>
    <s v="Design"/>
    <x v="5"/>
    <x v="2"/>
    <x v="75"/>
    <x v="41"/>
    <x v="159"/>
    <x v="201"/>
    <s v="2020/21"/>
    <m/>
    <x v="575"/>
    <n v="0"/>
    <n v="2375"/>
    <n v="28464"/>
    <d v="2021-03-24T00:00:00"/>
    <s v="000000020174735"/>
    <n v="2375"/>
    <s v="03-119508"/>
    <m/>
    <s v="21.0"/>
    <s v="00036.0"/>
    <s v="91001"/>
    <s v="85000"/>
    <n v="6210"/>
    <n v="9221103"/>
    <n v="1.8845467169212458E-2"/>
    <s v="Architect - Provide architectural &amp; engineering services to upgrade the existing fire detection and alarm systems for Mesa Robles. Facilities paid PO1-20*897 &amp; 19-104051 in the amount of $35,625.00. The original architect contract for Mesa Robles FA is $47,500.00"/>
    <s v="Mesa Robles-1-Fire Alarm replacement"/>
  </r>
  <r>
    <s v="Mesa Robles-Fire Alarm replacement-Design"/>
    <n v="1"/>
    <s v="Design"/>
    <x v="5"/>
    <x v="2"/>
    <x v="75"/>
    <x v="41"/>
    <x v="159"/>
    <x v="117"/>
    <s v="2020/21"/>
    <m/>
    <x v="575"/>
    <n v="0"/>
    <n v="1425"/>
    <n v="28730"/>
    <d v="2021-09-09T00:00:00"/>
    <s v="000000020255226"/>
    <n v="1425"/>
    <s v="03-119508"/>
    <m/>
    <s v="21.0"/>
    <s v="00036.0"/>
    <s v="91001"/>
    <s v="85000"/>
    <n v="6210"/>
    <n v="9221103"/>
    <n v="1.1307280301527474E-2"/>
    <s v="Architect - Provide architectural &amp; engineering services to upgrade the existing fire detection and alarm systems for Mesa Robles. Facilities paid PO1-20*897 &amp; 19-104051 in the amount of $35,625.00. The original architect contract for Mesa Robles FA is $47,500.00"/>
    <s v="Mesa Robles-1-Fire Alarm replacement"/>
  </r>
  <r>
    <s v="Mesa Robles-Fire Alarm replacement-Design"/>
    <n v="1"/>
    <s v="Design"/>
    <x v="5"/>
    <x v="2"/>
    <x v="75"/>
    <x v="41"/>
    <x v="159"/>
    <x v="665"/>
    <s v="2021/22"/>
    <s v="21-1992"/>
    <x v="575"/>
    <n v="0"/>
    <n v="950"/>
    <n v="28931"/>
    <d v="2021-12-10T00:00:00"/>
    <s v="000000020346458"/>
    <n v="950"/>
    <s v="03-119508"/>
    <m/>
    <s v="21.0"/>
    <s v="00036.0"/>
    <s v="91001"/>
    <s v="85000"/>
    <n v="6210"/>
    <n v="9221103"/>
    <n v="7.5381868676849834E-3"/>
    <s v="Architect - Provide architectural &amp; engineering services to upgrade the existing fire detection and alarm systems for Mesa Robles. Facilities paid PO1-20*897 &amp; 19-104051 in the amount of $35,625.00. The original architect contract for Mesa Robles FA is $47,500.00"/>
    <s v="Mesa Robles-1-Fire Alarm replacement"/>
  </r>
  <r>
    <s v="Nelson-Fire Alarm replacement-Design"/>
    <n v="1"/>
    <s v="Design"/>
    <x v="0"/>
    <x v="2"/>
    <x v="75"/>
    <x v="41"/>
    <x v="159"/>
    <x v="201"/>
    <s v="2020/21"/>
    <m/>
    <x v="575"/>
    <n v="0"/>
    <n v="4750"/>
    <n v="28380"/>
    <d v="2021-03-24T00:00:00"/>
    <s v="000000020174735"/>
    <n v="4750"/>
    <s v="03-119551"/>
    <m/>
    <s v="21.0"/>
    <s v="00036.0"/>
    <s v="91001"/>
    <s v="85000"/>
    <n v="6210"/>
    <n v="9231103"/>
    <n v="3.7690934338424915E-2"/>
    <s v="Architect - Provide architectural &amp; engineering services to upgrade the existing fire detection and alarm systems for Nelson. Facilities paid PO1-20*898 &amp; 19-104052 in the amount of $35,625.00. The original architect contract for Nelson FA is $47,500.00"/>
    <s v="Nelson-1-Fire Alarm replacement"/>
  </r>
  <r>
    <s v="Nelson-Fire Alarm replacement-Design"/>
    <n v="1"/>
    <s v="Design"/>
    <x v="0"/>
    <x v="2"/>
    <x v="75"/>
    <x v="41"/>
    <x v="159"/>
    <x v="201"/>
    <s v="2020/21"/>
    <m/>
    <x v="575"/>
    <n v="0"/>
    <n v="2375"/>
    <n v="28465"/>
    <d v="2021-03-24T00:00:00"/>
    <s v="000000020174735"/>
    <n v="2375"/>
    <s v="03-119551"/>
    <m/>
    <s v="21.0"/>
    <s v="00036.0"/>
    <s v="91001"/>
    <s v="85000"/>
    <n v="6210"/>
    <n v="9231103"/>
    <n v="1.8845467169212458E-2"/>
    <s v="Architect - Provide architectural &amp; engineering services to upgrade the existing fire detection and alarm systems for Nelson. Facilities paid PO1-20*898 &amp; 19-104052 in the amount of $35,625.00. The original architect contract for Nelson FA is $47,500.00"/>
    <s v="Nelson-1-Fire Alarm replacement"/>
  </r>
  <r>
    <s v="Nelson-Fire Alarm replacement-Design"/>
    <n v="1"/>
    <s v="Design"/>
    <x v="0"/>
    <x v="2"/>
    <x v="75"/>
    <x v="41"/>
    <x v="159"/>
    <x v="203"/>
    <s v="2020/21"/>
    <m/>
    <x v="575"/>
    <n v="0"/>
    <n v="2375"/>
    <n v="28604"/>
    <d v="2021-05-26T00:00:00"/>
    <s v="000000020192536"/>
    <n v="2375"/>
    <s v="03-119551"/>
    <m/>
    <s v="21.0"/>
    <s v="00036.0"/>
    <s v="91001"/>
    <s v="85000"/>
    <n v="6210"/>
    <n v="9231103"/>
    <n v="1.8845467169212458E-2"/>
    <s v="Architect - Provide architectural &amp; engineering services to upgrade the existing fire detection and alarm systems for Nelson. Facilities paid PO1-20*898 &amp; 19-104052 in the amount of $35,625.00. The original architect contract for Nelson FA is $47,500.00"/>
    <s v="Nelson-1-Fire Alarm replacement"/>
  </r>
  <r>
    <s v="Nelson-Fire Alarm replacement-Design"/>
    <n v="1"/>
    <s v="Design"/>
    <x v="0"/>
    <x v="2"/>
    <x v="75"/>
    <x v="41"/>
    <x v="159"/>
    <x v="117"/>
    <s v="2020/21"/>
    <m/>
    <x v="575"/>
    <n v="0"/>
    <n v="1425"/>
    <n v="28731"/>
    <d v="2021-09-09T00:00:00"/>
    <s v="000000020255226"/>
    <n v="1425"/>
    <s v="03-119551"/>
    <m/>
    <s v="21.0"/>
    <s v="00036.0"/>
    <s v="91001"/>
    <s v="85000"/>
    <n v="6210"/>
    <n v="9231103"/>
    <n v="1.1307280301527474E-2"/>
    <s v="Architect - Provide architectural &amp; engineering services to upgrade the existing fire detection and alarm systems for Nelson. Facilities paid PO1-20*898 &amp; 19-104052 in the amount of $35,625.00. The original architect contract for Nelson FA is $47,500.00"/>
    <s v="Nelson-1-Fire Alarm replacement"/>
  </r>
  <r>
    <s v="Nelson-Fire Alarm replacement-Design"/>
    <n v="1"/>
    <s v="Design"/>
    <x v="0"/>
    <x v="2"/>
    <x v="75"/>
    <x v="41"/>
    <x v="159"/>
    <x v="666"/>
    <s v="2021/22"/>
    <m/>
    <x v="575"/>
    <n v="0"/>
    <n v="950"/>
    <n v="29184"/>
    <d v="2022-02-23T00:00:00"/>
    <s v="000000020425550 "/>
    <n v="950"/>
    <s v="03-119551"/>
    <m/>
    <s v="21.0"/>
    <s v="00036.0"/>
    <s v="91001"/>
    <s v="85000"/>
    <n v="6210"/>
    <n v="9231103"/>
    <n v="7.5381868676849834E-3"/>
    <s v="Architect - Provide architectural &amp; engineering services to upgrade the existing fire detection and alarm systems for Nelson. Facilities paid PO1-20*898 &amp; 19-104052 in the amount of $35,625.00. The original architect contract for Nelson FA is $47,500.00"/>
    <s v="Nelson-1-Fire Alarm replacement"/>
  </r>
  <r>
    <s v="Nelson-Fire Alarm replacement-Design"/>
    <n v="1"/>
    <s v="Design"/>
    <x v="0"/>
    <x v="2"/>
    <x v="75"/>
    <x v="41"/>
    <x v="159"/>
    <x v="91"/>
    <s v="2021/22"/>
    <m/>
    <x v="575"/>
    <n v="0"/>
    <n v="-950"/>
    <n v="29184"/>
    <d v="2022-02-23T00:00:00"/>
    <s v="000000020425550 "/>
    <n v="-950"/>
    <s v="03-119551"/>
    <m/>
    <s v="21.0"/>
    <s v="00036.0"/>
    <s v="91001"/>
    <s v="85000"/>
    <n v="6210"/>
    <n v="9231103"/>
    <n v="-7.5381868676849834E-3"/>
    <s v="Architect - Provide architectural &amp; engineering services to upgrade the existing fire detection and alarm systems for Nelson. Facilities paid PO1-20*898 &amp; 19-104052 in the amount of $35,625.00. The original architect contract for Nelson FA is $47,500.00. Warrant was lost in the mail"/>
    <s v="Nelson-1-Fire Alarm replacement"/>
  </r>
  <r>
    <s v="Nelson-Fire Alarm replacement-Design"/>
    <n v="1"/>
    <s v="Design"/>
    <x v="0"/>
    <x v="2"/>
    <x v="75"/>
    <x v="41"/>
    <x v="159"/>
    <x v="667"/>
    <s v="2021/22"/>
    <s v="21-1992"/>
    <x v="575"/>
    <n v="0"/>
    <n v="950"/>
    <n v="29184"/>
    <d v="2022-04-06T00:00:00"/>
    <s v="000000020463387"/>
    <n v="950"/>
    <s v="03-119551"/>
    <m/>
    <s v="21.0"/>
    <s v="00036.0"/>
    <s v="91001"/>
    <s v="85000"/>
    <n v="6210"/>
    <n v="9231103"/>
    <n v="7.5381868676849834E-3"/>
    <s v="Architect - Provide architectural &amp; engineering services to upgrade the existing fire detection and alarm systems for Nelson. Facilities paid PO1-20*898 &amp; 19-104052 in the amount of $35,625.00. The total architect contract for Nelson FA is $47,500.00.  Replaced warrant #2042550 which was lost in the mail."/>
    <s v="Nelson-1-Fire Alarm replacement"/>
  </r>
  <r>
    <s v="Newton-Fire Alarm replacement-Design"/>
    <n v="1"/>
    <s v="Design"/>
    <x v="8"/>
    <x v="2"/>
    <x v="75"/>
    <x v="41"/>
    <x v="159"/>
    <x v="200"/>
    <s v="2020/21"/>
    <m/>
    <x v="575"/>
    <n v="0"/>
    <n v="1425"/>
    <n v="28167"/>
    <d v="2021-02-05T00:00:00"/>
    <s v="000000020162584"/>
    <n v="1425"/>
    <s v="03-119556"/>
    <m/>
    <s v="21.0"/>
    <s v="00036.0"/>
    <s v="91001"/>
    <s v="85000"/>
    <n v="6210"/>
    <n v="9241103"/>
    <n v="1.1307280301527474E-2"/>
    <s v="Architect - Provide architectural &amp; engineering services to upgrade the existing fire detection and alarm systems for Newton. Facilities paid PO1-20*899 &amp; 19-104053 in the amount of $45,125.00. The original architect contract for Newton FA is $47,500.00.  $47,500.00 - (38,000.00 + 7,125.00) (Facil pymts) = $2,375.00 (PO2W-21*680) "/>
    <s v="Newton-1-Fire Alarm replacement"/>
  </r>
  <r>
    <s v="Newton-Fire Alarm replacement-Design"/>
    <n v="1"/>
    <s v="Design"/>
    <x v="8"/>
    <x v="2"/>
    <x v="75"/>
    <x v="41"/>
    <x v="159"/>
    <x v="203"/>
    <s v="2020/21"/>
    <s v="21-1992"/>
    <x v="575"/>
    <n v="0"/>
    <n v="950"/>
    <n v="28513"/>
    <d v="2021-05-26T00:00:00"/>
    <s v="000000020192536"/>
    <n v="950"/>
    <s v="03-119556"/>
    <m/>
    <s v="21.0"/>
    <s v="00036.0"/>
    <s v="91001"/>
    <s v="85000"/>
    <n v="6210"/>
    <n v="9241103"/>
    <n v="7.5381868676849834E-3"/>
    <s v="Architect - Provide architectural &amp; engineering services to upgrade the existing fire detection and alarm systems for Newton. Facilities paid PO1-20*899 &amp; 19-104053 in the amount of $45,125.00. The original architect contract for Newton FA is $47,500.00.  $47,500.00 - (38,000.00 + 7,125.00) (Facil pymts) = $2,375.00 (PO2W-21*680) "/>
    <s v="Newton-1-Fire Alarm replacement"/>
  </r>
  <r>
    <s v="Sparks MS-Fire Alarm replacement-Design"/>
    <n v="2"/>
    <s v="Design"/>
    <x v="9"/>
    <x v="2"/>
    <x v="75"/>
    <x v="41"/>
    <x v="159"/>
    <x v="658"/>
    <s v="2020/21"/>
    <m/>
    <x v="575"/>
    <n v="0"/>
    <n v="2475"/>
    <n v="28044"/>
    <d v="2020-10-14T00:00:00"/>
    <s v="000000020134523"/>
    <n v="2475"/>
    <s v="03-119501"/>
    <m/>
    <s v="21.0"/>
    <s v="00036.0"/>
    <s v="91001"/>
    <s v="85000"/>
    <n v="6210"/>
    <n v="9301103"/>
    <n v="1.9638960523705614E-2"/>
    <s v="Architect - Provide architectural &amp; engineering services to upgrade the existing fire detection and alarm systems for Sparks MS. Facilities paid PO1-20*901 &amp; 19-104054 in the amount of $44,550.00. The original architect contract for Spark MS FA is $49,500.00"/>
    <s v="Sparks MS-2-Fire Alarm replacement"/>
  </r>
  <r>
    <s v="Sparks MS-Fire Alarm replacement-Design"/>
    <n v="2"/>
    <s v="Design"/>
    <x v="9"/>
    <x v="2"/>
    <x v="75"/>
    <x v="41"/>
    <x v="159"/>
    <x v="200"/>
    <s v="2020/21"/>
    <m/>
    <x v="575"/>
    <n v="0"/>
    <n v="1485"/>
    <n v="28166"/>
    <d v="2021-02-05T00:00:00"/>
    <s v="000000020162584"/>
    <n v="1485"/>
    <s v="03-119501"/>
    <m/>
    <s v="21.0"/>
    <s v="00036.0"/>
    <s v="91001"/>
    <s v="85000"/>
    <n v="6210"/>
    <n v="9301103"/>
    <n v="1.1783376314223368E-2"/>
    <s v="Architect - Provide architectural &amp; engineering services to upgrade the existing fire detection and alarm systems for Sparks MS. Facilities paid PO1-20*901 &amp; 19-104054 in the amount of $44,550.00. The original architect contract for Spark MS FA is $49,500.00"/>
    <s v="Sparks MS-2-Fire Alarm replacement"/>
  </r>
  <r>
    <s v="Sparks MS-Fire Alarm replacement-Design"/>
    <n v="2"/>
    <s v="Design"/>
    <x v="9"/>
    <x v="2"/>
    <x v="75"/>
    <x v="41"/>
    <x v="159"/>
    <x v="201"/>
    <s v="2020/21"/>
    <s v="21-1992"/>
    <x v="575"/>
    <n v="0"/>
    <n v="990"/>
    <n v="28462"/>
    <d v="2021-03-24T00:00:00"/>
    <s v="000000020174735"/>
    <n v="990"/>
    <s v="03-119501"/>
    <m/>
    <s v="21.0"/>
    <s v="00036.0"/>
    <s v="91001"/>
    <s v="85000"/>
    <n v="6210"/>
    <n v="9301103"/>
    <n v="7.8555842094822463E-3"/>
    <s v="Architect - Provide architectural &amp; engineering services to upgrade the existing fire detection and alarm systems for Sparks MS. Facilities paid PO1-20*901 &amp; 19-104054 in the amount of $44,550.00. The original architect contract for Spark MS FA is $49,500.00"/>
    <s v="Sparks MS-2-Fire Alarm replacement"/>
  </r>
  <r>
    <s v="Valley-Fire Alarm replacement-Design"/>
    <n v="8"/>
    <s v="Design"/>
    <x v="27"/>
    <x v="2"/>
    <x v="75"/>
    <x v="41"/>
    <x v="159"/>
    <x v="658"/>
    <s v="2020/21"/>
    <m/>
    <x v="575"/>
    <n v="0"/>
    <n v="2275"/>
    <n v="28044"/>
    <d v="2020-10-14T00:00:00"/>
    <s v="000000020134523"/>
    <n v="2275"/>
    <s v="03-120156"/>
    <m/>
    <s v="21.0"/>
    <s v="00036.0"/>
    <s v="91001"/>
    <s v="85000"/>
    <n v="6210"/>
    <n v="9441103"/>
    <n v="1.8051973814719301E-2"/>
    <s v="Architect - Provide architectural &amp; engineering services to upgrade the existing fire detection and alarm systems for Valley. Facilities paid PO1-20*909 &amp; 19-109879 in the amount of $34,125.00. The original architect contract for Valley FA is $45,500.00"/>
    <s v="Valley-8-Fire Alarm replacement"/>
  </r>
  <r>
    <s v="Valley-Fire Alarm replacement-Design"/>
    <n v="8"/>
    <s v="Design"/>
    <x v="27"/>
    <x v="2"/>
    <x v="75"/>
    <x v="41"/>
    <x v="159"/>
    <x v="110"/>
    <s v="2020/21"/>
    <m/>
    <x v="575"/>
    <n v="0"/>
    <n v="2275"/>
    <n v="28118"/>
    <d v="2021-01-07T00:00:00"/>
    <s v="000000020154828"/>
    <n v="2275"/>
    <s v="03-120156"/>
    <m/>
    <s v="21.0"/>
    <s v="00036.0"/>
    <s v="91001"/>
    <s v="85000"/>
    <n v="6210"/>
    <n v="9441103"/>
    <n v="1.8051973814719301E-2"/>
    <s v="Architect - Provide architectural &amp; engineering services to upgrade the existing fire detection and alarm systems for Valley. Facilities paid PO1-20*909 &amp; 19-109879 in the amount of $34,125.00. The original architect contract for Valley FA is $45,500.00"/>
    <s v="Valley-8-Fire Alarm replacement"/>
  </r>
  <r>
    <s v="Valley-Fire Alarm replacement-Design"/>
    <n v="8"/>
    <s v="Design"/>
    <x v="27"/>
    <x v="2"/>
    <x v="75"/>
    <x v="41"/>
    <x v="159"/>
    <x v="200"/>
    <s v="2020/21"/>
    <m/>
    <x v="575"/>
    <n v="0"/>
    <n v="2275"/>
    <n v="28162"/>
    <d v="2021-02-05T00:00:00"/>
    <s v="000000020162584"/>
    <n v="2275"/>
    <s v="03-120156"/>
    <m/>
    <s v="21.0"/>
    <s v="00036.0"/>
    <s v="91001"/>
    <s v="85000"/>
    <n v="6210"/>
    <n v="9441103"/>
    <n v="1.8051973814719301E-2"/>
    <s v="Architect - Provide architectural &amp; engineering services to upgrade the existing fire detection and alarm systems for Valley. Facilities paid PO1-20*909 &amp; 19-109879 in the amount of $34,125.00. The original architect contract for Valley FA is $45,500.00"/>
    <s v="Valley-8-Fire Alarm replacement"/>
  </r>
  <r>
    <s v="Valley-Fire Alarm replacement-Design"/>
    <n v="8"/>
    <s v="Design"/>
    <x v="27"/>
    <x v="2"/>
    <x v="75"/>
    <x v="41"/>
    <x v="159"/>
    <x v="221"/>
    <s v="2020/21"/>
    <m/>
    <x v="575"/>
    <n v="0"/>
    <n v="3640"/>
    <n v="28274"/>
    <d v="2021-02-09T00:00:00"/>
    <s v="000000020163360"/>
    <n v="3640"/>
    <s v="03-120156"/>
    <m/>
    <s v="21.0"/>
    <s v="00036.0"/>
    <s v="91001"/>
    <s v="85000"/>
    <n v="6210"/>
    <n v="9441103"/>
    <n v="2.8883158103550882E-2"/>
    <s v="Architect - Provide architectural &amp; engineering services to upgrade the existing fire detection and alarm systems for Valley. Facilities paid PO1-20*909 &amp; 19-109879 in the amount of $34,125.00. The original architect contract for Valley FA is $45,500.00"/>
    <s v="Valley-8-Fire Alarm replacement"/>
  </r>
  <r>
    <s v="Valley-Fire Alarm replacement-Design"/>
    <n v="8"/>
    <s v="Design"/>
    <x v="27"/>
    <x v="2"/>
    <x v="75"/>
    <x v="41"/>
    <x v="159"/>
    <x v="668"/>
    <s v="2021/22"/>
    <s v="21-1992"/>
    <x v="575"/>
    <n v="0"/>
    <n v="910"/>
    <n v="28874"/>
    <d v="2021-10-28T00:00:00"/>
    <s v="000000020313182"/>
    <n v="910"/>
    <s v="03-120156"/>
    <m/>
    <s v="21.0"/>
    <s v="00036.0"/>
    <s v="91001"/>
    <s v="85000"/>
    <n v="6210"/>
    <n v="9441103"/>
    <n v="7.2207895258877206E-3"/>
    <s v="Architect - Provide architectural &amp; engineering services to upgrade the existing fire detection and alarm systems for Valley. Facilities paid PO1-20*909 &amp; 19-109879 in the amount of $34,125.00. The original architect contract for Valley FA is $45,500.00"/>
    <s v="Valley-8-Fire Alarm replacement"/>
  </r>
  <r>
    <s v="Wilson HS-Fire Alarm replacement-Design"/>
    <n v="5"/>
    <s v="Design"/>
    <x v="19"/>
    <x v="2"/>
    <x v="75"/>
    <x v="41"/>
    <x v="159"/>
    <x v="110"/>
    <s v="2020/21"/>
    <m/>
    <x v="575"/>
    <n v="0"/>
    <n v="2275"/>
    <n v="28122"/>
    <d v="2021-01-07T00:00:00"/>
    <s v="000000020154828"/>
    <n v="2275"/>
    <s v="03-119611"/>
    <m/>
    <s v="21.0"/>
    <s v="00036.0"/>
    <s v="91001"/>
    <s v="85000"/>
    <n v="6210"/>
    <n v="9421103"/>
    <n v="1.8051973814719301E-2"/>
    <s v="Architect - Provide architectural &amp; engineering services to upgrade the existing fire detection and alarm systems for Wilson HS. Facilities paid PO1-20*908 &amp; 19-104058 in the amount of $34,125.00. The original architect contract for Wilson HS FA is $45,500.00"/>
    <s v="Wilson HS-5-Fire Alarm replacement"/>
  </r>
  <r>
    <s v="Wilson HS-Fire Alarm replacement-Design"/>
    <n v="5"/>
    <s v="Design"/>
    <x v="19"/>
    <x v="2"/>
    <x v="75"/>
    <x v="41"/>
    <x v="159"/>
    <x v="200"/>
    <s v="2020/21"/>
    <m/>
    <x v="575"/>
    <n v="0"/>
    <n v="2275"/>
    <n v="28164"/>
    <d v="2021-02-05T00:00:00"/>
    <s v="000000020162584"/>
    <n v="2275"/>
    <s v="03-119611"/>
    <m/>
    <s v="21.0"/>
    <s v="00036.0"/>
    <s v="91001"/>
    <s v="85000"/>
    <n v="6210"/>
    <n v="9421103"/>
    <n v="1.8051973814719301E-2"/>
    <s v="Architect - Provide architectural &amp; engineering services to upgrade the existing fire detection and alarm systems for Wilson HS. Facilities paid PO1-20*908 &amp; 19-104058 in the amount of $34,125.00. The original architect contract for Wilson HS FA is $45,500.00"/>
    <s v="Wilson HS-5-Fire Alarm replacement"/>
  </r>
  <r>
    <s v="Wilson HS-Fire Alarm replacement-Design"/>
    <n v="5"/>
    <s v="Design"/>
    <x v="19"/>
    <x v="2"/>
    <x v="75"/>
    <x v="41"/>
    <x v="159"/>
    <x v="201"/>
    <s v="2020/21"/>
    <m/>
    <x v="575"/>
    <n v="0"/>
    <n v="2275"/>
    <n v="28468"/>
    <d v="2021-03-24T00:00:00"/>
    <s v="000000020174735"/>
    <n v="2275"/>
    <s v="03-119611"/>
    <m/>
    <s v="21.0"/>
    <s v="00036.0"/>
    <s v="91001"/>
    <s v="85000"/>
    <n v="6210"/>
    <n v="9421103"/>
    <n v="1.8051973814719301E-2"/>
    <s v="Architect - Provide architectural &amp; engineering services to upgrade the existing fire detection and alarm systems for Wilson HS. Facilities paid PO1-20*908 &amp; 19-104058 in the amount of $34,125.00. The original architect contract for Wilson HS FA is $45,500.00"/>
    <s v="Wilson HS-5-Fire Alarm replacement"/>
  </r>
  <r>
    <s v="Wilson HS-Fire Alarm replacement-Design"/>
    <n v="5"/>
    <s v="Design"/>
    <x v="19"/>
    <x v="2"/>
    <x v="75"/>
    <x v="41"/>
    <x v="159"/>
    <x v="581"/>
    <s v="2022/23"/>
    <m/>
    <x v="575"/>
    <n v="4550"/>
    <n v="4550"/>
    <m/>
    <m/>
    <m/>
    <n v="0"/>
    <s v="03-119611"/>
    <m/>
    <s v="21.0"/>
    <s v="00036.0"/>
    <s v="91001"/>
    <s v="85000"/>
    <n v="6210"/>
    <n v="9421103"/>
    <n v="0"/>
    <s v="Architect - Provide architectural &amp; engineering services to upgrade the existing fire detection and alarm systems for Wilson HS. Facilities paid PO1-20*908 &amp; 19-104058 in the amount of $34,125.00. The original architect contract for Wilson HS FA is $45,500.00. Remaining balance in this PO"/>
    <s v="Wilson HS-5-Fire Alarm replacement"/>
  </r>
  <r>
    <s v="Wilson HS-Fire Alarm replacement-Design"/>
    <n v="5"/>
    <s v="Design"/>
    <x v="19"/>
    <x v="2"/>
    <x v="75"/>
    <x v="41"/>
    <x v="159"/>
    <x v="582"/>
    <s v="2022/23"/>
    <s v="21-1992"/>
    <x v="575"/>
    <n v="-4550"/>
    <n v="-4550"/>
    <m/>
    <m/>
    <m/>
    <n v="0"/>
    <s v="03-119611"/>
    <m/>
    <s v="21.0"/>
    <s v="00036.0"/>
    <s v="91001"/>
    <s v="85000"/>
    <n v="6210"/>
    <n v="9421103"/>
    <n v="0"/>
    <s v="Architect - Provide architectural &amp; engineering services to upgrade the existing fire detection and alarm systems for Wilson HS. Facilities paid PO1-20*908 &amp; 19-104058 in the amount of $34,125.00. The original architect contract for Wilson HS FA is $45,500.00. Close-out PO"/>
    <s v="Wilson HS-5-Fire Alarm replacement"/>
  </r>
  <r>
    <s v="Workman ES-Fire Alarm replacement-Design"/>
    <n v="2"/>
    <s v="Design"/>
    <x v="3"/>
    <x v="2"/>
    <x v="75"/>
    <x v="41"/>
    <x v="159"/>
    <x v="110"/>
    <s v="2020/21"/>
    <m/>
    <x v="575"/>
    <n v="0"/>
    <n v="2375"/>
    <n v="28123"/>
    <d v="2021-01-07T00:00:00"/>
    <s v="000000020154828"/>
    <n v="2375"/>
    <s v="03-119612"/>
    <m/>
    <s v="21.0"/>
    <s v="00036.0"/>
    <s v="91001"/>
    <s v="85000"/>
    <n v="6210"/>
    <n v="9381103"/>
    <n v="1.8845467169212458E-2"/>
    <s v="Architect - Provide architectural &amp; engineering services to upgrade the existing fire detection and alarm systems for Workman ES. Facilities paid PO1-20*904 &amp; 19-109193 in the amount of $35,625.00. The original architect contract for Workman ES FA is $47,500.00"/>
    <s v="Workman ES-2-Fire Alarm replacement"/>
  </r>
  <r>
    <s v="Workman ES-Fire Alarm replacement-Design"/>
    <n v="2"/>
    <s v="Design"/>
    <x v="3"/>
    <x v="2"/>
    <x v="75"/>
    <x v="41"/>
    <x v="159"/>
    <x v="201"/>
    <s v="2020/21"/>
    <m/>
    <x v="575"/>
    <n v="0"/>
    <n v="4750"/>
    <n v="28382"/>
    <d v="2021-03-24T00:00:00"/>
    <s v="000000020174735"/>
    <n v="4750"/>
    <s v="03-119612"/>
    <m/>
    <s v="21.0"/>
    <s v="00036.0"/>
    <s v="91001"/>
    <s v="85000"/>
    <n v="6210"/>
    <n v="9381103"/>
    <n v="3.7690934338424915E-2"/>
    <s v="Architect - Provide architectural &amp; engineering services to upgrade the existing fire detection and alarm systems for Workman ES. Facilities paid PO1-20*904 &amp; 19-109193 in the amount of $35,625.00. The original architect contract for Workman ES FA is $47,500.00"/>
    <s v="Workman ES-2-Fire Alarm replacement"/>
  </r>
  <r>
    <s v="Workman ES-Fire Alarm replacement-Design"/>
    <n v="2"/>
    <s v="Design"/>
    <x v="3"/>
    <x v="2"/>
    <x v="75"/>
    <x v="41"/>
    <x v="159"/>
    <x v="201"/>
    <s v="2020/21"/>
    <m/>
    <x v="575"/>
    <n v="0"/>
    <n v="2375"/>
    <n v="28467"/>
    <d v="2021-03-24T00:00:00"/>
    <s v="000000020174735"/>
    <n v="2375"/>
    <s v="03-119612"/>
    <m/>
    <s v="21.0"/>
    <s v="00036.0"/>
    <s v="91001"/>
    <s v="85000"/>
    <n v="6210"/>
    <n v="9381103"/>
    <n v="1.8845467169212458E-2"/>
    <s v="Architect - Provide architectural &amp; engineering services to upgrade the existing fire detection and alarm systems for Workman ES. Facilities paid PO1-20*904 &amp; 19-109193 in the amount of $35,625.00. The original architect contract for Workman ES FA is $47,500.00"/>
    <s v="Workman ES-2-Fire Alarm replacement"/>
  </r>
  <r>
    <s v="Workman ES-Fire Alarm replacement-Design"/>
    <n v="2"/>
    <s v="Design"/>
    <x v="3"/>
    <x v="2"/>
    <x v="75"/>
    <x v="41"/>
    <x v="159"/>
    <x v="117"/>
    <s v="2020/21"/>
    <m/>
    <x v="575"/>
    <n v="0"/>
    <n v="1425"/>
    <n v="28727"/>
    <d v="2021-09-09T00:00:00"/>
    <s v="000000020255226"/>
    <n v="1425"/>
    <s v="03-119612"/>
    <m/>
    <s v="21.0"/>
    <s v="00036.0"/>
    <s v="91001"/>
    <s v="85000"/>
    <n v="6210"/>
    <n v="9381103"/>
    <n v="1.1307280301527474E-2"/>
    <s v="Architect - Provide architectural &amp; engineering services to upgrade the existing fire detection and alarm systems for Workman ES. Facilities paid PO1-20*904 &amp; 19-109193 in the amount of $35,625.00. The original architect contract for Workman ES FA is $47,500.00"/>
    <s v="Workman ES-2-Fire Alarm replacement"/>
  </r>
  <r>
    <s v="Workman ES-Fire Alarm replacement-Design"/>
    <n v="2"/>
    <s v="Design"/>
    <x v="3"/>
    <x v="2"/>
    <x v="75"/>
    <x v="41"/>
    <x v="159"/>
    <x v="666"/>
    <s v="2021/22"/>
    <m/>
    <x v="575"/>
    <n v="0"/>
    <n v="950"/>
    <n v="29185"/>
    <d v="2022-02-23T00:00:00"/>
    <s v="000000020425550 "/>
    <n v="950"/>
    <s v="03-119612"/>
    <m/>
    <s v="21.0"/>
    <s v="00036.0"/>
    <s v="91001"/>
    <s v="85000"/>
    <n v="6210"/>
    <n v="9381103"/>
    <n v="7.5381868676849834E-3"/>
    <s v="Architect - Provide architectural &amp; engineering services to upgrade the existing fire detection and alarm systems for Workman ES. Facilities paid PO1-20*904 &amp; 19-109193 in the amount of $35,625.00. The original architect contract for Workman ES FA is $47,500.00"/>
    <s v="Workman ES-2-Fire Alarm replacement"/>
  </r>
  <r>
    <s v="Workman ES-Fire Alarm replacement-Design"/>
    <n v="2"/>
    <s v="Design"/>
    <x v="3"/>
    <x v="2"/>
    <x v="75"/>
    <x v="41"/>
    <x v="159"/>
    <x v="91"/>
    <s v="2021/22"/>
    <m/>
    <x v="575"/>
    <n v="0"/>
    <n v="-950"/>
    <n v="29185"/>
    <d v="2022-02-23T00:00:00"/>
    <s v="000000020425550 "/>
    <n v="-950"/>
    <s v="03-119612"/>
    <m/>
    <s v="21.0"/>
    <s v="00036.0"/>
    <s v="91001"/>
    <s v="85000"/>
    <n v="6210"/>
    <n v="9381103"/>
    <n v="-7.5381868676849834E-3"/>
    <s v="Architect - Provide architectural &amp; engineering services to upgrade the existing fire detection and alarm systems for Workman ES. Facilities paid PO1-20*904 &amp; 19-109193 in the amount of $35,625.00. The original architect contract for Workman ES FA is $47,500.00.  Warrant was lost in the mail."/>
    <s v="Workman ES-2-Fire Alarm replacement"/>
  </r>
  <r>
    <s v="Workman ES-Fire Alarm replacement-Design"/>
    <n v="2"/>
    <s v="Design"/>
    <x v="3"/>
    <x v="2"/>
    <x v="75"/>
    <x v="41"/>
    <x v="159"/>
    <x v="667"/>
    <s v="2021/22"/>
    <s v="21-1992"/>
    <x v="575"/>
    <n v="0"/>
    <n v="950"/>
    <n v="29185"/>
    <d v="2022-04-06T00:00:00"/>
    <s v="000000020463387"/>
    <n v="950"/>
    <s v="03-119612"/>
    <m/>
    <s v="21.0"/>
    <s v="00036.0"/>
    <s v="91001"/>
    <s v="85000"/>
    <n v="6210"/>
    <n v="9381103"/>
    <n v="7.5381868676849834E-3"/>
    <s v="Architect - Provide architectural &amp; engineering services to upgrade the existing fire detection and alarm systems for Workman ES. Facilities paid PO1-20*904 &amp; 19-109193 in the amount of $35,625.00. The original architect contract for Workman ES FA is $47,500.00.  Replaced warrant #2042550 which was lost in the mail."/>
    <s v="Workman ES-2-Fire Alarm replacement"/>
  </r>
  <r>
    <s v="Del Valle-Fire Alarm replacement-Design"/>
    <n v="7"/>
    <s v="Design"/>
    <x v="28"/>
    <x v="2"/>
    <x v="75"/>
    <x v="41"/>
    <x v="279"/>
    <x v="200"/>
    <s v="2020/21"/>
    <m/>
    <x v="576"/>
    <n v="0"/>
    <n v="7275"/>
    <n v="28228"/>
    <d v="2021-02-05T00:00:00"/>
    <s v="000000020162584"/>
    <n v="7275"/>
    <s v="03-121431"/>
    <m/>
    <s v="21.0"/>
    <s v="00036.0"/>
    <s v="91001"/>
    <s v="85000"/>
    <n v="6210"/>
    <n v="9061103"/>
    <n v="2.4871794871794872E-2"/>
    <s v="Architect - Provide architectural &amp; engineering services to upgrade the existing fire detection and alarm systems for Del Valle."/>
    <s v="Del Valle-7-Fire Alarm replacement"/>
  </r>
  <r>
    <s v="Del Valle-Fire Alarm replacement-Design"/>
    <n v="7"/>
    <s v="Design"/>
    <x v="28"/>
    <x v="2"/>
    <x v="75"/>
    <x v="41"/>
    <x v="279"/>
    <x v="221"/>
    <s v="2020/21"/>
    <m/>
    <x v="576"/>
    <n v="0"/>
    <n v="7275"/>
    <n v="28289"/>
    <d v="2021-02-09T00:00:00"/>
    <s v="000000020163360"/>
    <n v="7275"/>
    <s v="03-121431"/>
    <m/>
    <s v="21.0"/>
    <s v="00036.0"/>
    <s v="91001"/>
    <s v="85000"/>
    <n v="6210"/>
    <n v="9061103"/>
    <n v="2.4871794871794872E-2"/>
    <s v="Architect - Provide architectural &amp; engineering services to upgrade the existing fire detection and alarm systems for Del Valle."/>
    <s v="Del Valle-7-Fire Alarm replacement"/>
  </r>
  <r>
    <s v="Del Valle-Fire Alarm replacement-Design"/>
    <n v="7"/>
    <s v="Design"/>
    <x v="28"/>
    <x v="2"/>
    <x v="75"/>
    <x v="41"/>
    <x v="279"/>
    <x v="201"/>
    <s v="2020/21"/>
    <m/>
    <x v="576"/>
    <n v="0"/>
    <n v="7275"/>
    <n v="28385"/>
    <d v="2021-03-24T00:00:00"/>
    <s v="000000020174735"/>
    <n v="7275"/>
    <s v="03-121431"/>
    <m/>
    <s v="21.0"/>
    <s v="00036.0"/>
    <s v="91001"/>
    <s v="85000"/>
    <n v="6210"/>
    <n v="9061103"/>
    <n v="2.4871794871794872E-2"/>
    <s v="Architect - Provide architectural &amp; engineering services to upgrade the existing fire detection and alarm systems for Del Valle."/>
    <s v="Del Valle-7-Fire Alarm replacement"/>
  </r>
  <r>
    <s v="Del Valle-Fire Alarm replacement-Design"/>
    <n v="7"/>
    <s v="Design"/>
    <x v="28"/>
    <x v="2"/>
    <x v="75"/>
    <x v="41"/>
    <x v="279"/>
    <x v="203"/>
    <s v="2020/21"/>
    <m/>
    <x v="576"/>
    <n v="0"/>
    <n v="2425"/>
    <n v="28514"/>
    <d v="2021-05-26T00:00:00"/>
    <s v="000000020192536"/>
    <n v="2425"/>
    <s v="03-121431"/>
    <m/>
    <s v="21.0"/>
    <s v="00036.0"/>
    <s v="91001"/>
    <s v="85000"/>
    <n v="6210"/>
    <n v="9061103"/>
    <n v="8.2905982905982899E-3"/>
    <s v="Architect - Provide architectural &amp; engineering services to upgrade the existing fire detection and alarm systems for Del Valle."/>
    <s v="Del Valle-7-Fire Alarm replacement"/>
  </r>
  <r>
    <s v="Del Valle-Fire Alarm replacement-Design"/>
    <n v="7"/>
    <s v="Design"/>
    <x v="28"/>
    <x v="2"/>
    <x v="75"/>
    <x v="41"/>
    <x v="279"/>
    <x v="203"/>
    <s v="2020/21"/>
    <m/>
    <x v="576"/>
    <n v="0"/>
    <n v="9700"/>
    <n v="28608"/>
    <d v="2021-05-26T00:00:00"/>
    <s v="000000020192536"/>
    <n v="9700"/>
    <s v="03-121431"/>
    <m/>
    <s v="21.0"/>
    <s v="00036.0"/>
    <s v="91001"/>
    <s v="85000"/>
    <n v="6210"/>
    <n v="9061103"/>
    <n v="3.316239316239316E-2"/>
    <s v="Architect - Provide architectural &amp; engineering services to upgrade the existing fire detection and alarm systems for Del Valle."/>
    <s v="Del Valle-7-Fire Alarm replacement"/>
  </r>
  <r>
    <s v="Del Valle-Fire Alarm replacement-Design"/>
    <n v="7"/>
    <s v="Design"/>
    <x v="28"/>
    <x v="2"/>
    <x v="75"/>
    <x v="41"/>
    <x v="279"/>
    <x v="421"/>
    <s v="2020/21"/>
    <m/>
    <x v="576"/>
    <n v="0"/>
    <n v="1455"/>
    <n v="28684"/>
    <d v="2021-06-23T00:00:00"/>
    <s v="000000020200466"/>
    <n v="1455"/>
    <s v="03-121431"/>
    <m/>
    <s v="21.0"/>
    <s v="00036.0"/>
    <s v="91001"/>
    <s v="85000"/>
    <n v="6210"/>
    <n v="9061103"/>
    <n v="4.9743589743589745E-3"/>
    <s v="Architect - Provide architectural &amp; engineering services to upgrade the existing fire detection and alarm systems for Del Valle."/>
    <s v="Del Valle-7-Fire Alarm replacement"/>
  </r>
  <r>
    <s v="Del Valle-Fire Alarm replacement-Design"/>
    <n v="7"/>
    <s v="Design"/>
    <x v="28"/>
    <x v="2"/>
    <x v="75"/>
    <x v="41"/>
    <x v="279"/>
    <x v="117"/>
    <s v="2021/22"/>
    <m/>
    <x v="576"/>
    <n v="0"/>
    <n v="970"/>
    <n v="28833"/>
    <d v="2021-09-09T00:00:00"/>
    <s v="000000020255227"/>
    <n v="970"/>
    <s v="03-121431"/>
    <m/>
    <s v="21.0"/>
    <s v="00036.0"/>
    <s v="91001"/>
    <s v="85000"/>
    <n v="6210"/>
    <n v="9061103"/>
    <n v="3.3162393162393163E-3"/>
    <s v="Architect - Provide architectural &amp; engineering services to upgrade the existing fire detection and alarm systems for Del Valle."/>
    <s v="Del Valle-7-Fire Alarm replacement"/>
  </r>
  <r>
    <s v="Del Valle-Fire Alarm replacement-Design"/>
    <n v="7"/>
    <s v="Design"/>
    <x v="28"/>
    <x v="2"/>
    <x v="75"/>
    <x v="41"/>
    <x v="279"/>
    <x v="581"/>
    <s v="2022/23"/>
    <m/>
    <x v="576"/>
    <n v="12125"/>
    <n v="12125"/>
    <m/>
    <m/>
    <m/>
    <n v="0"/>
    <s v="03-121431"/>
    <m/>
    <s v="21.0"/>
    <s v="00036.0"/>
    <s v="91001"/>
    <s v="85000"/>
    <n v="6210"/>
    <n v="9061103"/>
    <n v="0"/>
    <s v="Architect - Provide architectural &amp; engineering services to upgrade the existing fire detection and alarm systems for Del Valle. Remaining balance in this PO"/>
    <s v="Del Valle-7-Fire Alarm replacement"/>
  </r>
  <r>
    <s v="Del Valle-Fire Alarm replacement-Design"/>
    <n v="7"/>
    <s v="Design"/>
    <x v="28"/>
    <x v="2"/>
    <x v="75"/>
    <x v="41"/>
    <x v="279"/>
    <x v="582"/>
    <s v="2022/23"/>
    <s v="21-2535"/>
    <x v="576"/>
    <n v="-12125"/>
    <n v="-12125"/>
    <m/>
    <m/>
    <m/>
    <n v="0"/>
    <s v="03-121431"/>
    <m/>
    <s v="21.0"/>
    <s v="00036.0"/>
    <s v="91001"/>
    <s v="85000"/>
    <n v="6210"/>
    <n v="9061103"/>
    <n v="0"/>
    <s v="Architect - Provide architectural &amp; engineering services to upgrade the existing fire detection and alarm systems for Del Valle. Close-out PO"/>
    <s v="Del Valle-7-Fire Alarm replacement"/>
  </r>
  <r>
    <s v="Kwis-Fire Alarm replacement-Design"/>
    <n v="7"/>
    <s v="Design"/>
    <x v="17"/>
    <x v="2"/>
    <x v="75"/>
    <x v="41"/>
    <x v="279"/>
    <x v="200"/>
    <s v="2020/21"/>
    <m/>
    <x v="576"/>
    <n v="0"/>
    <n v="7275"/>
    <n v="28229"/>
    <d v="2021-02-05T00:00:00"/>
    <s v="000000020162584"/>
    <n v="7275"/>
    <s v="03-121430"/>
    <m/>
    <s v="21.0"/>
    <s v="00036.0"/>
    <s v="91001"/>
    <s v="85000"/>
    <n v="6210"/>
    <n v="9161103"/>
    <n v="2.4871794871794872E-2"/>
    <s v="Architect - Provide architectural &amp; engineering services to upgrade the existing fire detection and alarm systems for Kwis."/>
    <s v="Kwis-7-Fire Alarm replacement"/>
  </r>
  <r>
    <s v="Kwis-Fire Alarm replacement-Design"/>
    <n v="7"/>
    <s v="Design"/>
    <x v="17"/>
    <x v="2"/>
    <x v="75"/>
    <x v="41"/>
    <x v="279"/>
    <x v="221"/>
    <s v="2020/21"/>
    <m/>
    <x v="576"/>
    <n v="0"/>
    <n v="7275"/>
    <n v="28290"/>
    <d v="2021-02-09T00:00:00"/>
    <s v="000000020163360"/>
    <n v="7275"/>
    <s v="03-121430"/>
    <m/>
    <s v="21.0"/>
    <s v="00036.0"/>
    <s v="91001"/>
    <s v="85000"/>
    <n v="6210"/>
    <n v="9161103"/>
    <n v="2.4871794871794872E-2"/>
    <s v="Architect - Provide architectural &amp; engineering services to upgrade the existing fire detection and alarm systems for Kwis."/>
    <s v="Kwis-7-Fire Alarm replacement"/>
  </r>
  <r>
    <s v="Kwis-Fire Alarm replacement-Design"/>
    <n v="7"/>
    <s v="Design"/>
    <x v="17"/>
    <x v="2"/>
    <x v="75"/>
    <x v="41"/>
    <x v="279"/>
    <x v="201"/>
    <s v="2020/21"/>
    <m/>
    <x v="576"/>
    <n v="0"/>
    <n v="7275"/>
    <n v="28386"/>
    <d v="2021-03-24T00:00:00"/>
    <s v="000000020174735"/>
    <n v="7275"/>
    <s v="03-121430"/>
    <m/>
    <s v="21.0"/>
    <s v="00036.0"/>
    <s v="91001"/>
    <s v="85000"/>
    <n v="6210"/>
    <n v="9161103"/>
    <n v="2.4871794871794872E-2"/>
    <s v="Architect - Provide architectural &amp; engineering services to upgrade the existing fire detection and alarm systems for Kwis."/>
    <s v="Kwis-7-Fire Alarm replacement"/>
  </r>
  <r>
    <s v="Kwis-Fire Alarm replacement-Design"/>
    <n v="7"/>
    <s v="Design"/>
    <x v="17"/>
    <x v="2"/>
    <x v="75"/>
    <x v="41"/>
    <x v="279"/>
    <x v="203"/>
    <s v="2020/21"/>
    <m/>
    <x v="576"/>
    <n v="0"/>
    <n v="2425"/>
    <n v="28515"/>
    <d v="2021-05-26T00:00:00"/>
    <s v="000000020192536"/>
    <n v="2425"/>
    <s v="03-121430"/>
    <m/>
    <s v="21.0"/>
    <s v="00036.0"/>
    <s v="91001"/>
    <s v="85000"/>
    <n v="6210"/>
    <n v="9161103"/>
    <n v="8.2905982905982899E-3"/>
    <s v="Architect - Provide architectural &amp; engineering services to upgrade the existing fire detection and alarm systems for Kwis."/>
    <s v="Kwis-7-Fire Alarm replacement"/>
  </r>
  <r>
    <s v="Kwis-Fire Alarm replacement-Design"/>
    <n v="7"/>
    <s v="Design"/>
    <x v="17"/>
    <x v="2"/>
    <x v="75"/>
    <x v="41"/>
    <x v="279"/>
    <x v="203"/>
    <s v="2020/21"/>
    <m/>
    <x v="576"/>
    <n v="0"/>
    <n v="9700"/>
    <n v="28609"/>
    <d v="2021-05-26T00:00:00"/>
    <s v="000000020192536"/>
    <n v="9700"/>
    <s v="03-121430"/>
    <m/>
    <s v="21.0"/>
    <s v="00036.0"/>
    <s v="91001"/>
    <s v="85000"/>
    <n v="6210"/>
    <n v="9161103"/>
    <n v="3.316239316239316E-2"/>
    <s v="Architect - Provide architectural &amp; engineering services to upgrade the existing fire detection and alarm systems for Kwis."/>
    <s v="Kwis-7-Fire Alarm replacement"/>
  </r>
  <r>
    <s v="Kwis-Fire Alarm replacement-Design"/>
    <n v="7"/>
    <s v="Design"/>
    <x v="17"/>
    <x v="2"/>
    <x v="75"/>
    <x v="41"/>
    <x v="279"/>
    <x v="421"/>
    <s v="2020/21"/>
    <m/>
    <x v="576"/>
    <n v="0"/>
    <n v="1455"/>
    <n v="28685"/>
    <d v="2021-06-23T00:00:00"/>
    <s v="000000020200466"/>
    <n v="1455"/>
    <s v="03-121430"/>
    <m/>
    <s v="21.0"/>
    <s v="00036.0"/>
    <s v="91001"/>
    <s v="85000"/>
    <n v="6210"/>
    <n v="9161103"/>
    <n v="4.9743589743589745E-3"/>
    <s v="Architect - Provide architectural &amp; engineering services to upgrade the existing fire detection and alarm systems for Kwis."/>
    <s v="Kwis-7-Fire Alarm replacement"/>
  </r>
  <r>
    <s v="Kwis-Fire Alarm replacement-Design"/>
    <n v="7"/>
    <s v="Design"/>
    <x v="17"/>
    <x v="2"/>
    <x v="75"/>
    <x v="41"/>
    <x v="279"/>
    <x v="117"/>
    <s v="2021/22"/>
    <m/>
    <x v="576"/>
    <n v="0"/>
    <n v="970"/>
    <n v="28834"/>
    <d v="2021-09-09T00:00:00"/>
    <s v="000000020255227"/>
    <n v="970"/>
    <s v="03-121430"/>
    <m/>
    <s v="21.0"/>
    <s v="00036.0"/>
    <s v="91001"/>
    <s v="85000"/>
    <n v="6210"/>
    <n v="9161103"/>
    <n v="3.3162393162393163E-3"/>
    <s v="Architect - Provide architectural &amp; engineering services to upgrade the existing fire detection and alarm systems for Kwis."/>
    <s v="Kwis-7-Fire Alarm replacement"/>
  </r>
  <r>
    <s v="Kwis-Fire Alarm replacement-Design"/>
    <n v="7"/>
    <s v="Design"/>
    <x v="17"/>
    <x v="2"/>
    <x v="75"/>
    <x v="41"/>
    <x v="279"/>
    <x v="581"/>
    <s v="2022/23"/>
    <m/>
    <x v="576"/>
    <n v="12125"/>
    <n v="12125"/>
    <m/>
    <m/>
    <m/>
    <n v="0"/>
    <s v="03-121430"/>
    <m/>
    <s v="21.0"/>
    <s v="00036.0"/>
    <s v="91001"/>
    <s v="85000"/>
    <n v="6210"/>
    <n v="9161103"/>
    <n v="0"/>
    <s v="Architect - Provide architectural &amp; engineering services to upgrade the existing fire detection and alarm systems for Kwis. Remaining balance in this PO"/>
    <s v="Kwis-7-Fire Alarm replacement"/>
  </r>
  <r>
    <s v="Kwis-Fire Alarm replacement-Design"/>
    <n v="7"/>
    <s v="Design"/>
    <x v="17"/>
    <x v="2"/>
    <x v="75"/>
    <x v="41"/>
    <x v="279"/>
    <x v="582"/>
    <s v="2022/23"/>
    <s v="21-2535"/>
    <x v="576"/>
    <n v="-12125"/>
    <n v="-12125"/>
    <m/>
    <m/>
    <m/>
    <n v="0"/>
    <s v="03-121430"/>
    <m/>
    <s v="21.0"/>
    <s v="00036.0"/>
    <s v="91001"/>
    <s v="85000"/>
    <n v="6210"/>
    <n v="9161103"/>
    <n v="0"/>
    <s v="Architect - Provide architectural &amp; engineering services to upgrade the existing fire detection and alarm systems for Kwis. Close-out PO"/>
    <s v="Kwis-7-Fire Alarm replacement"/>
  </r>
  <r>
    <s v="Los Robles-Fire Alarm replacement-Design"/>
    <n v="9"/>
    <s v="Design"/>
    <x v="29"/>
    <x v="2"/>
    <x v="75"/>
    <x v="41"/>
    <x v="279"/>
    <x v="200"/>
    <s v="2020/21"/>
    <m/>
    <x v="576"/>
    <n v="0"/>
    <n v="7275"/>
    <n v="28230"/>
    <d v="2021-02-05T00:00:00"/>
    <s v="000000020162584"/>
    <n v="7275"/>
    <s v="03-121429"/>
    <m/>
    <s v="21.0"/>
    <s v="00036.0"/>
    <s v="91001"/>
    <s v="85000"/>
    <n v="6210"/>
    <n v="9211103"/>
    <n v="2.4871794871794872E-2"/>
    <s v="Architect - Provide architectural &amp; engineering services to upgrade the existing fire detection and alarm systems for Los Robles."/>
    <s v="Los Robles-9-Fire Alarm replacement"/>
  </r>
  <r>
    <s v="Los Robles-Fire Alarm replacement-Design"/>
    <n v="9"/>
    <s v="Design"/>
    <x v="29"/>
    <x v="2"/>
    <x v="75"/>
    <x v="41"/>
    <x v="279"/>
    <x v="221"/>
    <s v="2020/21"/>
    <m/>
    <x v="576"/>
    <n v="0"/>
    <n v="7275"/>
    <n v="28291"/>
    <d v="2021-02-09T00:00:00"/>
    <s v="000000020163360"/>
    <n v="7275"/>
    <s v="03-121429"/>
    <m/>
    <s v="21.0"/>
    <s v="00036.0"/>
    <s v="91001"/>
    <s v="85000"/>
    <n v="6210"/>
    <n v="9211103"/>
    <n v="2.4871794871794872E-2"/>
    <s v="Architect - Provide architectural &amp; engineering services to upgrade the existing fire detection and alarm systems for Los Robles."/>
    <s v="Los Robles-9-Fire Alarm replacement"/>
  </r>
  <r>
    <s v="Los Robles-Fire Alarm replacement-Design"/>
    <n v="9"/>
    <s v="Design"/>
    <x v="29"/>
    <x v="2"/>
    <x v="75"/>
    <x v="41"/>
    <x v="279"/>
    <x v="201"/>
    <s v="2020/21"/>
    <m/>
    <x v="576"/>
    <n v="0"/>
    <n v="7275"/>
    <n v="28387"/>
    <d v="2021-03-24T00:00:00"/>
    <s v="000000020174735"/>
    <n v="7275"/>
    <s v="03-121429"/>
    <m/>
    <s v="21.0"/>
    <s v="00036.0"/>
    <s v="91001"/>
    <s v="85000"/>
    <n v="6210"/>
    <n v="9211103"/>
    <n v="2.4871794871794872E-2"/>
    <s v="Architect - Provide architectural &amp; engineering services to upgrade the existing fire detection and alarm systems for Los Robles."/>
    <s v="Los Robles-9-Fire Alarm replacement"/>
  </r>
  <r>
    <s v="Los Robles-Fire Alarm replacement-Design"/>
    <n v="9"/>
    <s v="Design"/>
    <x v="29"/>
    <x v="2"/>
    <x v="75"/>
    <x v="41"/>
    <x v="279"/>
    <x v="203"/>
    <s v="2020/21"/>
    <m/>
    <x v="576"/>
    <n v="0"/>
    <n v="2425"/>
    <n v="28516"/>
    <d v="2021-05-26T00:00:00"/>
    <s v="000000020192536"/>
    <n v="2425"/>
    <s v="03-121429"/>
    <m/>
    <s v="21.0"/>
    <s v="00036.0"/>
    <s v="91001"/>
    <s v="85000"/>
    <n v="6210"/>
    <n v="9211103"/>
    <n v="8.2905982905982899E-3"/>
    <s v="Architect - Provide architectural &amp; engineering services to upgrade the existing fire detection and alarm systems for Los Robles."/>
    <s v="Los Robles-9-Fire Alarm replacement"/>
  </r>
  <r>
    <s v="Los Robles-Fire Alarm replacement-Design"/>
    <n v="9"/>
    <s v="Design"/>
    <x v="29"/>
    <x v="2"/>
    <x v="75"/>
    <x v="41"/>
    <x v="279"/>
    <x v="203"/>
    <s v="2020/21"/>
    <m/>
    <x v="576"/>
    <n v="0"/>
    <n v="9700"/>
    <n v="28610"/>
    <d v="2021-05-26T00:00:00"/>
    <s v="000000020192536"/>
    <n v="9700"/>
    <s v="03-121429"/>
    <m/>
    <s v="21.0"/>
    <s v="00036.0"/>
    <s v="91001"/>
    <s v="85000"/>
    <n v="6210"/>
    <n v="9211103"/>
    <n v="3.316239316239316E-2"/>
    <s v="Architect - Provide architectural &amp; engineering services to upgrade the existing fire detection and alarm systems for Los Robles."/>
    <s v="Los Robles-9-Fire Alarm replacement"/>
  </r>
  <r>
    <s v="Los Robles-Fire Alarm replacement-Design"/>
    <n v="9"/>
    <s v="Design"/>
    <x v="29"/>
    <x v="2"/>
    <x v="75"/>
    <x v="41"/>
    <x v="279"/>
    <x v="421"/>
    <s v="2020/21"/>
    <m/>
    <x v="576"/>
    <n v="0"/>
    <n v="1455"/>
    <n v="28686"/>
    <d v="2021-06-23T00:00:00"/>
    <s v="000000020200466"/>
    <n v="1455"/>
    <s v="03-121429"/>
    <m/>
    <s v="21.0"/>
    <s v="00036.0"/>
    <s v="91001"/>
    <s v="85000"/>
    <n v="6210"/>
    <n v="9211103"/>
    <n v="4.9743589743589745E-3"/>
    <s v="Architect - Provide architectural &amp; engineering services to upgrade the existing fire detection and alarm systems for Los Robles."/>
    <s v="Los Robles-9-Fire Alarm replacement"/>
  </r>
  <r>
    <s v="Los Robles-Fire Alarm replacement-Design"/>
    <n v="9"/>
    <s v="Design"/>
    <x v="29"/>
    <x v="2"/>
    <x v="75"/>
    <x v="41"/>
    <x v="279"/>
    <x v="117"/>
    <s v="2021/22"/>
    <m/>
    <x v="576"/>
    <n v="0"/>
    <n v="970"/>
    <n v="28835"/>
    <d v="2021-09-09T00:00:00"/>
    <s v="000000020255227"/>
    <n v="970"/>
    <s v="03-121429"/>
    <m/>
    <s v="21.0"/>
    <s v="00036.0"/>
    <s v="91001"/>
    <s v="85000"/>
    <n v="6210"/>
    <n v="9211103"/>
    <n v="3.3162393162393163E-3"/>
    <s v="Architect - Provide architectural &amp; engineering services to upgrade the existing fire detection and alarm systems for Los Robles."/>
    <s v="Los Robles-9-Fire Alarm replacement"/>
  </r>
  <r>
    <s v="Los Robles-Fire Alarm replacement-Design"/>
    <n v="9"/>
    <s v="Design"/>
    <x v="29"/>
    <x v="2"/>
    <x v="75"/>
    <x v="41"/>
    <x v="279"/>
    <x v="581"/>
    <s v="2022/23"/>
    <m/>
    <x v="576"/>
    <n v="12125"/>
    <n v="12125"/>
    <m/>
    <m/>
    <m/>
    <n v="0"/>
    <s v="03-121429"/>
    <m/>
    <s v="21.0"/>
    <s v="00036.0"/>
    <s v="91001"/>
    <s v="85000"/>
    <n v="6210"/>
    <n v="9211103"/>
    <n v="0"/>
    <s v="Architect - Provide architectural &amp; engineering services to upgrade the existing fire detection and alarm systems for Los Robles. Remaining balance in this PO"/>
    <s v="Los Robles-9-Fire Alarm replacement"/>
  </r>
  <r>
    <s v="Los Robles-Fire Alarm replacement-Design"/>
    <n v="9"/>
    <s v="Design"/>
    <x v="29"/>
    <x v="2"/>
    <x v="75"/>
    <x v="41"/>
    <x v="279"/>
    <x v="582"/>
    <s v="2022/23"/>
    <s v="21-2535"/>
    <x v="576"/>
    <n v="-12125"/>
    <n v="-12125"/>
    <m/>
    <m/>
    <m/>
    <n v="0"/>
    <s v="03-121429"/>
    <m/>
    <s v="21.0"/>
    <s v="00036.0"/>
    <s v="91001"/>
    <s v="85000"/>
    <n v="6210"/>
    <n v="9211103"/>
    <n v="0"/>
    <s v="Architect - Provide architectural &amp; engineering services to upgrade the existing fire detection and alarm systems for Los Robles. Close-out PO"/>
    <s v="Los Robles-9-Fire Alarm replacement"/>
  </r>
  <r>
    <s v="Orange Grove-Fire Alarm replacement-Design"/>
    <n v="3"/>
    <s v="Design"/>
    <x v="26"/>
    <x v="2"/>
    <x v="75"/>
    <x v="41"/>
    <x v="279"/>
    <x v="200"/>
    <s v="2020/21"/>
    <m/>
    <x v="576"/>
    <n v="0"/>
    <n v="7425"/>
    <n v="28231"/>
    <d v="2021-02-05T00:00:00"/>
    <s v="000000020162584"/>
    <n v="7425"/>
    <s v="03-121428"/>
    <m/>
    <s v="21.0"/>
    <s v="00036.0"/>
    <s v="91001"/>
    <s v="85000"/>
    <n v="6210"/>
    <n v="9251103"/>
    <n v="2.5384615384615384E-2"/>
    <s v="Architect - Provide architectural &amp; engineering services to upgrade the existing fire detection and alarm systems for Orange Grove."/>
    <s v="Orange Grove-3-Fire Alarm replacement"/>
  </r>
  <r>
    <s v="Orange Grove-Fire Alarm replacement-Design"/>
    <n v="3"/>
    <s v="Design"/>
    <x v="26"/>
    <x v="2"/>
    <x v="75"/>
    <x v="41"/>
    <x v="279"/>
    <x v="221"/>
    <s v="2020/21"/>
    <m/>
    <x v="576"/>
    <n v="0"/>
    <n v="4920"/>
    <n v="28292"/>
    <d v="2021-02-09T00:00:00"/>
    <s v="000000020163360"/>
    <n v="4920"/>
    <s v="03-121428"/>
    <m/>
    <s v="21.0"/>
    <s v="00036.0"/>
    <s v="91001"/>
    <s v="85000"/>
    <n v="6210"/>
    <n v="9251103"/>
    <n v="1.682051282051282E-2"/>
    <s v="Architect - Provide architectural &amp; engineering services to upgrade the existing fire detection and alarm systems for Orange Grove."/>
    <s v="Orange Grove-3-Fire Alarm replacement"/>
  </r>
  <r>
    <s v="Orange Grove-Fire Alarm replacement-Design"/>
    <n v="3"/>
    <s v="Design"/>
    <x v="26"/>
    <x v="2"/>
    <x v="75"/>
    <x v="41"/>
    <x v="279"/>
    <x v="444"/>
    <s v="2020/21"/>
    <m/>
    <x v="576"/>
    <n v="0"/>
    <n v="30"/>
    <n v="28292"/>
    <d v="2021-02-22T00:00:00"/>
    <s v="000000020166218"/>
    <n v="30"/>
    <s v="03-121428"/>
    <m/>
    <s v="21.0"/>
    <s v="00036.0"/>
    <s v="91001"/>
    <s v="85000"/>
    <n v="6210"/>
    <n v="9251103"/>
    <n v="1.0256410256410256E-4"/>
    <s v="Architect - Provide architectural &amp; engineering services to upgrade the existing fire detection and alarm systems for Orange Grove."/>
    <s v="Orange Grove-3-Fire Alarm replacement"/>
  </r>
  <r>
    <s v="Orange Grove-Fire Alarm replacement-Design"/>
    <n v="3"/>
    <s v="Design"/>
    <x v="26"/>
    <x v="2"/>
    <x v="75"/>
    <x v="41"/>
    <x v="279"/>
    <x v="201"/>
    <s v="2020/21"/>
    <m/>
    <x v="576"/>
    <n v="0"/>
    <n v="4950"/>
    <n v="28388"/>
    <d v="2021-03-24T00:00:00"/>
    <s v="000000020174735"/>
    <n v="4950"/>
    <s v="03-121428"/>
    <m/>
    <s v="21.0"/>
    <s v="00036.0"/>
    <s v="91001"/>
    <s v="85000"/>
    <n v="6210"/>
    <n v="9251103"/>
    <n v="1.6923076923076923E-2"/>
    <s v="Architect - Provide architectural &amp; engineering services to upgrade the existing fire detection and alarm systems for Orange Grove."/>
    <s v="Orange Grove-3-Fire Alarm replacement"/>
  </r>
  <r>
    <s v="Orange Grove-Fire Alarm replacement-Design"/>
    <n v="3"/>
    <s v="Design"/>
    <x v="26"/>
    <x v="2"/>
    <x v="75"/>
    <x v="41"/>
    <x v="279"/>
    <x v="201"/>
    <s v="2020/21"/>
    <m/>
    <x v="576"/>
    <n v="0"/>
    <n v="4950"/>
    <n v="28472"/>
    <d v="2021-03-24T00:00:00"/>
    <s v="000000020174735"/>
    <n v="4950"/>
    <s v="03-121428"/>
    <m/>
    <s v="21.0"/>
    <s v="00036.0"/>
    <s v="91001"/>
    <s v="85000"/>
    <n v="6210"/>
    <n v="9251103"/>
    <n v="1.6923076923076923E-2"/>
    <s v="Architect - Provide architectural &amp; engineering services to upgrade the existing fire detection and alarm systems for Orange Grove."/>
    <s v="Orange Grove-3-Fire Alarm replacement"/>
  </r>
  <r>
    <s v="Orange Grove-Fire Alarm replacement-Design"/>
    <n v="3"/>
    <s v="Design"/>
    <x v="26"/>
    <x v="2"/>
    <x v="75"/>
    <x v="41"/>
    <x v="279"/>
    <x v="203"/>
    <s v="2020/21"/>
    <m/>
    <x v="576"/>
    <n v="0"/>
    <n v="2475"/>
    <n v="28521"/>
    <d v="2021-05-26T00:00:00"/>
    <s v="000000020192536"/>
    <n v="2475"/>
    <s v="03-121428"/>
    <m/>
    <s v="21.0"/>
    <s v="00036.0"/>
    <s v="91001"/>
    <s v="85000"/>
    <n v="6210"/>
    <n v="9251103"/>
    <n v="8.4615384615384613E-3"/>
    <s v="Architect - Provide architectural &amp; engineering services to upgrade the existing fire detection and alarm systems for Orange Grove."/>
    <s v="Orange Grove-3-Fire Alarm replacement"/>
  </r>
  <r>
    <s v="Orange Grove-Fire Alarm replacement-Design"/>
    <n v="3"/>
    <s v="Design"/>
    <x v="26"/>
    <x v="2"/>
    <x v="75"/>
    <x v="41"/>
    <x v="279"/>
    <x v="203"/>
    <s v="2020/21"/>
    <m/>
    <x v="576"/>
    <n v="0"/>
    <n v="9900"/>
    <n v="28615"/>
    <d v="2021-05-26T00:00:00"/>
    <s v="000000020192536"/>
    <n v="9900"/>
    <s v="03-121428"/>
    <m/>
    <s v="21.0"/>
    <s v="00036.0"/>
    <s v="91001"/>
    <s v="85000"/>
    <n v="6210"/>
    <n v="9251103"/>
    <n v="3.3846153846153845E-2"/>
    <s v="Architect - Provide architectural &amp; engineering services to upgrade the existing fire detection and alarm systems for Orange Grove."/>
    <s v="Orange Grove-3-Fire Alarm replacement"/>
  </r>
  <r>
    <s v="Orange Grove-Fire Alarm replacement-Design"/>
    <n v="3"/>
    <s v="Design"/>
    <x v="26"/>
    <x v="2"/>
    <x v="75"/>
    <x v="41"/>
    <x v="279"/>
    <x v="421"/>
    <s v="2020/21"/>
    <m/>
    <x v="576"/>
    <n v="0"/>
    <n v="1485"/>
    <n v="28688"/>
    <d v="2021-06-23T00:00:00"/>
    <s v="000000020200466"/>
    <n v="1485"/>
    <s v="03-121428"/>
    <m/>
    <s v="21.0"/>
    <s v="00036.0"/>
    <s v="91001"/>
    <s v="85000"/>
    <n v="6210"/>
    <n v="9251103"/>
    <n v="5.076923076923077E-3"/>
    <s v="Architect - Provide architectural &amp; engineering services to upgrade the existing fire detection and alarm systems for Orange Grove."/>
    <s v="Orange Grove-3-Fire Alarm replacement"/>
  </r>
  <r>
    <s v="Orange Grove-Fire Alarm replacement-Design"/>
    <n v="3"/>
    <s v="Design"/>
    <x v="26"/>
    <x v="2"/>
    <x v="75"/>
    <x v="41"/>
    <x v="279"/>
    <x v="117"/>
    <s v="2021/22"/>
    <m/>
    <x v="576"/>
    <n v="0"/>
    <n v="990"/>
    <n v="28836"/>
    <d v="2021-09-09T00:00:00"/>
    <s v="000000020255227"/>
    <n v="990"/>
    <s v="03-121428"/>
    <m/>
    <s v="21.0"/>
    <s v="00036.0"/>
    <s v="91001"/>
    <s v="85000"/>
    <n v="6210"/>
    <n v="9251103"/>
    <n v="3.3846153846153848E-3"/>
    <s v="Architect - Provide architectural &amp; engineering services to upgrade the existing fire detection and alarm systems for Orange Grove."/>
    <s v="Orange Grove-3-Fire Alarm replacement"/>
  </r>
  <r>
    <s v="Orange Grove-Fire Alarm replacement-Design"/>
    <n v="3"/>
    <s v="Design"/>
    <x v="26"/>
    <x v="2"/>
    <x v="75"/>
    <x v="41"/>
    <x v="279"/>
    <x v="581"/>
    <s v="2022/23"/>
    <m/>
    <x v="576"/>
    <n v="12375"/>
    <n v="12375"/>
    <m/>
    <m/>
    <m/>
    <n v="0"/>
    <s v="03-121428"/>
    <m/>
    <s v="21.0"/>
    <s v="00036.0"/>
    <s v="91001"/>
    <s v="85000"/>
    <n v="6210"/>
    <n v="9251103"/>
    <n v="0"/>
    <s v="Architect - Provide architectural &amp; engineering services to upgrade the existing fire detection and alarm systems for Orange Grove. Remaining balance in this PO"/>
    <s v="Orange Grove-3-Fire Alarm replacement"/>
  </r>
  <r>
    <s v="Orange Grove-Fire Alarm replacement-Design"/>
    <n v="3"/>
    <s v="Design"/>
    <x v="26"/>
    <x v="2"/>
    <x v="75"/>
    <x v="41"/>
    <x v="279"/>
    <x v="582"/>
    <s v="2022/23"/>
    <s v="21-2535"/>
    <x v="576"/>
    <n v="-12375"/>
    <n v="-12375"/>
    <m/>
    <m/>
    <m/>
    <n v="0"/>
    <s v="03-121428"/>
    <m/>
    <s v="21.0"/>
    <s v="00036.0"/>
    <s v="91001"/>
    <s v="85000"/>
    <n v="6210"/>
    <n v="9251103"/>
    <n v="0"/>
    <s v="Architect - Provide architectural &amp; engineering services to upgrade the existing fire detection and alarm systems for Orange Grove. Close-out PO"/>
    <s v="Orange Grove-3-Fire Alarm replacement"/>
  </r>
  <r>
    <s v="Palm-Fire Alarm replacement-Design"/>
    <n v="6"/>
    <s v="Design"/>
    <x v="21"/>
    <x v="2"/>
    <x v="75"/>
    <x v="41"/>
    <x v="279"/>
    <x v="200"/>
    <s v="2020/21"/>
    <m/>
    <x v="576"/>
    <n v="0"/>
    <n v="7275"/>
    <n v="28232"/>
    <d v="2021-02-05T00:00:00"/>
    <s v="000000020162584"/>
    <n v="7275"/>
    <s v="03-121427"/>
    <m/>
    <s v="21.0"/>
    <s v="00036.0"/>
    <s v="91001"/>
    <s v="85000"/>
    <n v="6210"/>
    <n v="9261103"/>
    <n v="2.4871794871794872E-2"/>
    <s v="Architect - Provide architectural &amp; engineering services to upgrade the existing fire detection and alarm systems for Palm."/>
    <s v="Palm-6-Fire Alarm replacement"/>
  </r>
  <r>
    <s v="Palm-Fire Alarm replacement-Design"/>
    <n v="6"/>
    <s v="Design"/>
    <x v="21"/>
    <x v="2"/>
    <x v="75"/>
    <x v="41"/>
    <x v="279"/>
    <x v="221"/>
    <s v="2020/21"/>
    <m/>
    <x v="576"/>
    <n v="0"/>
    <n v="7275"/>
    <n v="28293"/>
    <d v="2021-02-09T00:00:00"/>
    <s v="000000020163360"/>
    <n v="7275"/>
    <s v="03-121427"/>
    <m/>
    <s v="21.0"/>
    <s v="00036.0"/>
    <s v="91001"/>
    <s v="85000"/>
    <n v="6210"/>
    <n v="9261103"/>
    <n v="2.4871794871794872E-2"/>
    <s v="Architect - Provide architectural &amp; engineering services to upgrade the existing fire detection and alarm systems for Palm."/>
    <s v="Palm-6-Fire Alarm replacement"/>
  </r>
  <r>
    <s v="Palm-Fire Alarm replacement-Design"/>
    <n v="6"/>
    <s v="Design"/>
    <x v="21"/>
    <x v="2"/>
    <x v="75"/>
    <x v="41"/>
    <x v="279"/>
    <x v="201"/>
    <s v="2020/21"/>
    <m/>
    <x v="576"/>
    <n v="0"/>
    <n v="4850"/>
    <n v="28389"/>
    <d v="2021-03-24T00:00:00"/>
    <s v="000000020174735"/>
    <n v="4850"/>
    <s v="03-121427"/>
    <m/>
    <s v="21.0"/>
    <s v="00036.0"/>
    <s v="91001"/>
    <s v="85000"/>
    <n v="6210"/>
    <n v="9261103"/>
    <n v="1.658119658119658E-2"/>
    <s v="Architect - Provide architectural &amp; engineering services to upgrade the existing fire detection and alarm systems for Palm."/>
    <s v="Palm-6-Fire Alarm replacement"/>
  </r>
  <r>
    <s v="Palm-Fire Alarm replacement-Design"/>
    <n v="6"/>
    <s v="Design"/>
    <x v="21"/>
    <x v="2"/>
    <x v="75"/>
    <x v="41"/>
    <x v="279"/>
    <x v="201"/>
    <s v="2020/21"/>
    <m/>
    <x v="576"/>
    <n v="0"/>
    <n v="2425"/>
    <n v="28473"/>
    <d v="2021-03-24T00:00:00"/>
    <s v="000000020174735"/>
    <n v="2425"/>
    <s v="03-121427"/>
    <m/>
    <s v="21.0"/>
    <s v="00036.0"/>
    <s v="91001"/>
    <s v="85000"/>
    <n v="6210"/>
    <n v="9261103"/>
    <n v="8.2905982905982899E-3"/>
    <s v="Architect - Provide architectural &amp; engineering services to upgrade the existing fire detection and alarm systems for Palm."/>
    <s v="Palm-6-Fire Alarm replacement"/>
  </r>
  <r>
    <s v="Palm-Fire Alarm replacement-Design"/>
    <n v="6"/>
    <s v="Design"/>
    <x v="21"/>
    <x v="2"/>
    <x v="75"/>
    <x v="41"/>
    <x v="279"/>
    <x v="203"/>
    <s v="2020/21"/>
    <m/>
    <x v="576"/>
    <n v="0"/>
    <n v="2425"/>
    <n v="28522"/>
    <d v="2021-05-26T00:00:00"/>
    <s v="000000020192536"/>
    <n v="2425"/>
    <s v="03-121427"/>
    <m/>
    <s v="21.0"/>
    <s v="00036.0"/>
    <s v="91001"/>
    <s v="85000"/>
    <n v="6210"/>
    <n v="9261103"/>
    <n v="8.2905982905982899E-3"/>
    <s v="Architect - Provide architectural &amp; engineering services to upgrade the existing fire detection and alarm systems for Palm."/>
    <s v="Palm-6-Fire Alarm replacement"/>
  </r>
  <r>
    <s v="Palm-Fire Alarm replacement-Design"/>
    <n v="6"/>
    <s v="Design"/>
    <x v="21"/>
    <x v="2"/>
    <x v="75"/>
    <x v="41"/>
    <x v="279"/>
    <x v="203"/>
    <s v="2020/21"/>
    <m/>
    <x v="576"/>
    <n v="0"/>
    <n v="9700"/>
    <n v="28616"/>
    <d v="2021-05-26T00:00:00"/>
    <s v="000000020192536"/>
    <n v="9700"/>
    <s v="03-121427"/>
    <m/>
    <s v="21.0"/>
    <s v="00036.0"/>
    <s v="91001"/>
    <s v="85000"/>
    <n v="6210"/>
    <n v="9261103"/>
    <n v="3.316239316239316E-2"/>
    <s v="Architect - Provide architectural &amp; engineering services to upgrade the existing fire detection and alarm systems for Palm."/>
    <s v="Palm-6-Fire Alarm replacement"/>
  </r>
  <r>
    <s v="Palm-Fire Alarm replacement-Design"/>
    <n v="6"/>
    <s v="Design"/>
    <x v="21"/>
    <x v="2"/>
    <x v="75"/>
    <x v="41"/>
    <x v="279"/>
    <x v="421"/>
    <s v="2020/21"/>
    <m/>
    <x v="576"/>
    <n v="0"/>
    <n v="1455"/>
    <n v="28689"/>
    <d v="2021-06-23T00:00:00"/>
    <s v="000000020200466"/>
    <n v="1455"/>
    <s v="03-121427"/>
    <m/>
    <s v="21.0"/>
    <s v="00036.0"/>
    <s v="91001"/>
    <s v="85000"/>
    <n v="6210"/>
    <n v="9261103"/>
    <n v="4.9743589743589745E-3"/>
    <s v="Architect - Provide architectural &amp; engineering services to upgrade the existing fire detection and alarm systems for Palm."/>
    <s v="Palm-6-Fire Alarm replacement"/>
  </r>
  <r>
    <s v="Palm-Fire Alarm replacement-Design"/>
    <n v="6"/>
    <s v="Design"/>
    <x v="21"/>
    <x v="2"/>
    <x v="75"/>
    <x v="41"/>
    <x v="279"/>
    <x v="117"/>
    <s v="2021/22"/>
    <m/>
    <x v="576"/>
    <n v="0"/>
    <n v="970"/>
    <n v="28837"/>
    <d v="2021-09-09T00:00:00"/>
    <s v="000000020255227"/>
    <n v="970"/>
    <s v="03-121427"/>
    <m/>
    <s v="21.0"/>
    <s v="00036.0"/>
    <s v="91001"/>
    <s v="85000"/>
    <n v="6210"/>
    <n v="9261103"/>
    <n v="3.3162393162393163E-3"/>
    <s v="Architect - Provide architectural &amp; engineering services to upgrade the existing fire detection and alarm systems for Palm."/>
    <s v="Palm-6-Fire Alarm replacement"/>
  </r>
  <r>
    <s v="Palm-Fire Alarm replacement-Design"/>
    <n v="6"/>
    <s v="Design"/>
    <x v="21"/>
    <x v="2"/>
    <x v="75"/>
    <x v="41"/>
    <x v="279"/>
    <x v="581"/>
    <s v="2022/23"/>
    <m/>
    <x v="576"/>
    <n v="12125"/>
    <n v="12125"/>
    <m/>
    <m/>
    <m/>
    <n v="0"/>
    <s v="03-121427"/>
    <m/>
    <s v="21.0"/>
    <s v="00036.0"/>
    <s v="91001"/>
    <s v="85000"/>
    <n v="6210"/>
    <n v="9261103"/>
    <n v="0"/>
    <s v="Architect - Provide architectural &amp; engineering services to upgrade the existing fire detection and alarm systems for Palm. Remaining balance in this PO"/>
    <s v="Palm-6-Fire Alarm replacement"/>
  </r>
  <r>
    <s v="Palm-Fire Alarm replacement-Design"/>
    <n v="6"/>
    <s v="Design"/>
    <x v="21"/>
    <x v="2"/>
    <x v="75"/>
    <x v="41"/>
    <x v="279"/>
    <x v="582"/>
    <s v="2022/23"/>
    <s v="21-2535"/>
    <x v="576"/>
    <n v="-12125"/>
    <n v="-12125"/>
    <m/>
    <m/>
    <m/>
    <n v="0"/>
    <s v="03-121427"/>
    <m/>
    <s v="21.0"/>
    <s v="00036.0"/>
    <s v="91001"/>
    <s v="85000"/>
    <n v="6210"/>
    <n v="9261103"/>
    <n v="0"/>
    <s v="Architect - Provide architectural &amp; engineering services to upgrade the existing fire detection and alarm systems for Palm. Close-out PO"/>
    <s v="Palm-6-Fire Alarm replacement"/>
  </r>
  <r>
    <s v="Sierra Vista-Fire Alarm replacement-Design"/>
    <n v="8"/>
    <s v="Design"/>
    <x v="13"/>
    <x v="2"/>
    <x v="75"/>
    <x v="41"/>
    <x v="279"/>
    <x v="201"/>
    <s v="2020/21"/>
    <m/>
    <x v="576"/>
    <n v="0"/>
    <n v="14850"/>
    <n v="28390"/>
    <d v="2021-03-24T00:00:00"/>
    <s v="000000020174735"/>
    <n v="14850"/>
    <s v="03-121426"/>
    <m/>
    <s v="21.0"/>
    <s v="00036.0"/>
    <s v="91001"/>
    <s v="85000"/>
    <n v="6210"/>
    <n v="9281103"/>
    <n v="5.0769230769230768E-2"/>
    <s v="Architect - Provide architectural &amp; engineering services to upgrade the existing fire detection and alarm systems for Sierra Vista."/>
    <s v="Sierra Vista-8-Fire Alarm replacement"/>
  </r>
  <r>
    <s v="Sierra Vista-Fire Alarm replacement-Design"/>
    <n v="8"/>
    <s v="Design"/>
    <x v="13"/>
    <x v="2"/>
    <x v="75"/>
    <x v="41"/>
    <x v="279"/>
    <x v="201"/>
    <s v="2020/21"/>
    <m/>
    <x v="576"/>
    <n v="0"/>
    <n v="4950"/>
    <n v="28474"/>
    <d v="2021-03-24T00:00:00"/>
    <s v="000000020174735"/>
    <n v="4950"/>
    <s v="03-121426"/>
    <m/>
    <s v="21.0"/>
    <s v="00036.0"/>
    <s v="91001"/>
    <s v="85000"/>
    <n v="6210"/>
    <n v="9281103"/>
    <n v="1.6923076923076923E-2"/>
    <s v="Architect - Provide architectural &amp; engineering services to upgrade the existing fire detection and alarm systems for Sierra Vista."/>
    <s v="Sierra Vista-8-Fire Alarm replacement"/>
  </r>
  <r>
    <s v="Sierra Vista-Fire Alarm replacement-Design"/>
    <n v="8"/>
    <s v="Design"/>
    <x v="13"/>
    <x v="2"/>
    <x v="75"/>
    <x v="41"/>
    <x v="279"/>
    <x v="203"/>
    <s v="2020/21"/>
    <m/>
    <x v="576"/>
    <n v="0"/>
    <n v="4950"/>
    <n v="28523"/>
    <d v="2021-05-26T00:00:00"/>
    <s v="000000020192536"/>
    <n v="4950"/>
    <s v="03-121426"/>
    <m/>
    <s v="21.0"/>
    <s v="00036.0"/>
    <s v="91001"/>
    <s v="85000"/>
    <n v="6210"/>
    <n v="9281103"/>
    <n v="1.6923076923076923E-2"/>
    <s v="Architect - Provide architectural &amp; engineering services to upgrade the existing fire detection and alarm systems for Sierra Vista."/>
    <s v="Sierra Vista-8-Fire Alarm replacement"/>
  </r>
  <r>
    <s v="Sierra Vista-Fire Alarm replacement-Design"/>
    <n v="8"/>
    <s v="Design"/>
    <x v="13"/>
    <x v="2"/>
    <x v="75"/>
    <x v="41"/>
    <x v="279"/>
    <x v="203"/>
    <s v="2020/21"/>
    <m/>
    <x v="576"/>
    <n v="0"/>
    <n v="9900"/>
    <n v="28617"/>
    <d v="2021-05-26T00:00:00"/>
    <s v="000000020192536"/>
    <n v="9900"/>
    <s v="03-121426"/>
    <m/>
    <s v="21.0"/>
    <s v="00036.0"/>
    <s v="91001"/>
    <s v="85000"/>
    <n v="6210"/>
    <n v="9281103"/>
    <n v="3.3846153846153845E-2"/>
    <s v="Architect - Provide architectural &amp; engineering services to upgrade the existing fire detection and alarm systems for Sierra Vista."/>
    <s v="Sierra Vista-8-Fire Alarm replacement"/>
  </r>
  <r>
    <s v="Sierra Vista-Fire Alarm replacement-Design"/>
    <n v="8"/>
    <s v="Design"/>
    <x v="13"/>
    <x v="2"/>
    <x v="75"/>
    <x v="41"/>
    <x v="279"/>
    <x v="421"/>
    <s v="2020/21"/>
    <m/>
    <x v="576"/>
    <n v="0"/>
    <n v="1485"/>
    <n v="28690"/>
    <d v="2021-06-23T00:00:00"/>
    <s v="000000020200466"/>
    <n v="1485"/>
    <s v="03-121426"/>
    <m/>
    <s v="21.0"/>
    <s v="00036.0"/>
    <s v="91001"/>
    <s v="85000"/>
    <n v="6210"/>
    <n v="9281103"/>
    <n v="5.076923076923077E-3"/>
    <s v="Architect - Provide architectural &amp; engineering services to upgrade the existing fire detection and alarm systems for Sierra Vista."/>
    <s v="Sierra Vista-8-Fire Alarm replacement"/>
  </r>
  <r>
    <s v="Sierra Vista-Fire Alarm replacement-Design"/>
    <n v="8"/>
    <s v="Design"/>
    <x v="13"/>
    <x v="2"/>
    <x v="75"/>
    <x v="41"/>
    <x v="279"/>
    <x v="117"/>
    <s v="2021/22"/>
    <m/>
    <x v="576"/>
    <n v="0"/>
    <n v="990"/>
    <n v="28838"/>
    <d v="2021-09-09T00:00:00"/>
    <s v="000000020255227"/>
    <n v="990"/>
    <s v="03-121426"/>
    <m/>
    <s v="21.0"/>
    <s v="00036.0"/>
    <s v="91001"/>
    <s v="85000"/>
    <n v="6210"/>
    <n v="9281103"/>
    <n v="3.3846153846153848E-3"/>
    <s v="Architect - Provide architectural &amp; engineering services to upgrade the existing fire detection and alarm systems for Sierra Vista."/>
    <s v="Sierra Vista-8-Fire Alarm replacement"/>
  </r>
  <r>
    <s v="Sierra Vista-Fire Alarm replacement-Design"/>
    <n v="8"/>
    <s v="Design"/>
    <x v="13"/>
    <x v="2"/>
    <x v="75"/>
    <x v="41"/>
    <x v="279"/>
    <x v="581"/>
    <s v="2022/23"/>
    <m/>
    <x v="576"/>
    <n v="12375"/>
    <n v="12375"/>
    <m/>
    <m/>
    <m/>
    <n v="0"/>
    <s v="03-121426"/>
    <m/>
    <s v="21.0"/>
    <s v="00036.0"/>
    <s v="91001"/>
    <s v="85000"/>
    <n v="6210"/>
    <n v="9281103"/>
    <n v="0"/>
    <s v="Architect - Provide architectural &amp; engineering services to upgrade the existing fire detection and alarm systems for Sierra Vista. Remaining balance in this PO"/>
    <s v="Sierra Vista-8-Fire Alarm replacement"/>
  </r>
  <r>
    <s v="Sierra Vista-Fire Alarm replacement-Design"/>
    <n v="8"/>
    <s v="Design"/>
    <x v="13"/>
    <x v="2"/>
    <x v="75"/>
    <x v="41"/>
    <x v="279"/>
    <x v="582"/>
    <s v="2022/23"/>
    <s v="21-2535"/>
    <x v="576"/>
    <n v="-12375"/>
    <n v="-12375"/>
    <m/>
    <m/>
    <m/>
    <n v="0"/>
    <s v="03-121426"/>
    <m/>
    <s v="21.0"/>
    <s v="00036.0"/>
    <s v="91001"/>
    <s v="85000"/>
    <n v="6210"/>
    <n v="9281103"/>
    <n v="0"/>
    <s v="Architect - Provide architectural &amp; engineering services to upgrade the existing fire detection and alarm systems for Sierra Vista. Close-out PO"/>
    <s v="Sierra Vista-8-Fire Alarm replacement"/>
  </r>
  <r>
    <s v="Sunset-Fire Alarm replacement-Design"/>
    <n v="4"/>
    <s v="Design"/>
    <x v="32"/>
    <x v="2"/>
    <x v="75"/>
    <x v="41"/>
    <x v="279"/>
    <x v="200"/>
    <s v="2020/21"/>
    <m/>
    <x v="576"/>
    <n v="0"/>
    <n v="2425"/>
    <n v="28233"/>
    <d v="2021-02-05T00:00:00"/>
    <s v="000000020162584"/>
    <n v="2425"/>
    <s v="03-121425"/>
    <m/>
    <s v="21.0"/>
    <s v="00036.0"/>
    <s v="91001"/>
    <s v="85000"/>
    <n v="6210"/>
    <n v="9311103"/>
    <n v="8.2905982905982899E-3"/>
    <s v="Architect - Provide architectural &amp; engineering services to upgrade the existing fire detection and alarm systems for Sunset."/>
    <s v="Sunset-4-Fire Alarm replacement"/>
  </r>
  <r>
    <s v="Sunset-Fire Alarm replacement-Design"/>
    <n v="4"/>
    <s v="Design"/>
    <x v="32"/>
    <x v="2"/>
    <x v="75"/>
    <x v="41"/>
    <x v="279"/>
    <x v="221"/>
    <s v="2020/21"/>
    <m/>
    <x v="576"/>
    <n v="0"/>
    <n v="9700"/>
    <n v="28294"/>
    <d v="2021-02-09T00:00:00"/>
    <s v="000000020163360"/>
    <n v="9700"/>
    <s v="03-121425"/>
    <m/>
    <s v="21.0"/>
    <s v="00036.0"/>
    <s v="91001"/>
    <s v="85000"/>
    <n v="6210"/>
    <n v="9311103"/>
    <n v="3.316239316239316E-2"/>
    <s v="Architect - Provide architectural &amp; engineering services to upgrade the existing fire detection and alarm systems for Sunset."/>
    <s v="Sunset-4-Fire Alarm replacement"/>
  </r>
  <r>
    <s v="Sunset-Fire Alarm replacement-Design"/>
    <n v="4"/>
    <s v="Design"/>
    <x v="32"/>
    <x v="2"/>
    <x v="75"/>
    <x v="41"/>
    <x v="279"/>
    <x v="201"/>
    <s v="2020/21"/>
    <m/>
    <x v="576"/>
    <n v="0"/>
    <n v="4850"/>
    <n v="28391"/>
    <d v="2021-03-24T00:00:00"/>
    <s v="000000020174735"/>
    <n v="4850"/>
    <s v="03-121425"/>
    <m/>
    <s v="21.0"/>
    <s v="00036.0"/>
    <s v="91001"/>
    <s v="85000"/>
    <n v="6210"/>
    <n v="9311103"/>
    <n v="1.658119658119658E-2"/>
    <s v="Architect - Provide architectural &amp; engineering services to upgrade the existing fire detection and alarm systems for Sunset."/>
    <s v="Sunset-4-Fire Alarm replacement"/>
  </r>
  <r>
    <s v="Sunset-Fire Alarm replacement-Design"/>
    <n v="4"/>
    <s v="Design"/>
    <x v="32"/>
    <x v="2"/>
    <x v="75"/>
    <x v="41"/>
    <x v="279"/>
    <x v="201"/>
    <s v="2020/21"/>
    <m/>
    <x v="576"/>
    <n v="0"/>
    <n v="2425"/>
    <n v="28475"/>
    <d v="2021-03-24T00:00:00"/>
    <s v="000000020174735"/>
    <n v="2425"/>
    <s v="03-121425"/>
    <m/>
    <s v="21.0"/>
    <s v="00036.0"/>
    <s v="91001"/>
    <s v="85000"/>
    <n v="6210"/>
    <n v="9311103"/>
    <n v="8.2905982905982899E-3"/>
    <s v="Architect - Provide architectural &amp; engineering services to upgrade the existing fire detection and alarm systems for Sunset."/>
    <s v="Sunset-4-Fire Alarm replacement"/>
  </r>
  <r>
    <s v="Sunset-Fire Alarm replacement-Design"/>
    <n v="4"/>
    <s v="Design"/>
    <x v="32"/>
    <x v="2"/>
    <x v="75"/>
    <x v="41"/>
    <x v="279"/>
    <x v="203"/>
    <s v="2020/21"/>
    <m/>
    <x v="576"/>
    <n v="0"/>
    <n v="4850"/>
    <n v="28524"/>
    <d v="2021-05-26T00:00:00"/>
    <s v="000000020192536"/>
    <n v="4850"/>
    <s v="03-121425"/>
    <m/>
    <s v="21.0"/>
    <s v="00036.0"/>
    <s v="91001"/>
    <s v="85000"/>
    <n v="6210"/>
    <n v="9311103"/>
    <n v="1.658119658119658E-2"/>
    <s v="Architect - Provide architectural &amp; engineering services to upgrade the existing fire detection and alarm systems for Sunset."/>
    <s v="Sunset-4-Fire Alarm replacement"/>
  </r>
  <r>
    <s v="Sunset-Fire Alarm replacement-Design"/>
    <n v="4"/>
    <s v="Design"/>
    <x v="32"/>
    <x v="2"/>
    <x v="75"/>
    <x v="41"/>
    <x v="279"/>
    <x v="203"/>
    <s v="2020/21"/>
    <m/>
    <x v="576"/>
    <n v="0"/>
    <n v="9700"/>
    <n v="28618"/>
    <d v="2021-05-26T00:00:00"/>
    <s v="000000020192536"/>
    <n v="9700"/>
    <s v="03-121425"/>
    <m/>
    <s v="21.0"/>
    <s v="00036.0"/>
    <s v="91001"/>
    <s v="85000"/>
    <n v="6210"/>
    <n v="9311103"/>
    <n v="3.316239316239316E-2"/>
    <s v="Architect - Provide architectural &amp; engineering services to upgrade the existing fire detection and alarm systems for Sunset."/>
    <s v="Sunset-4-Fire Alarm replacement"/>
  </r>
  <r>
    <s v="Sunset-Fire Alarm replacement-Design"/>
    <n v="4"/>
    <s v="Design"/>
    <x v="32"/>
    <x v="2"/>
    <x v="75"/>
    <x v="41"/>
    <x v="279"/>
    <x v="421"/>
    <s v="2020/21"/>
    <m/>
    <x v="576"/>
    <n v="0"/>
    <n v="1455"/>
    <n v="28691"/>
    <d v="2021-06-23T00:00:00"/>
    <s v="000000020200466"/>
    <n v="1455"/>
    <s v="03-121425"/>
    <m/>
    <s v="21.0"/>
    <s v="00036.0"/>
    <s v="91001"/>
    <s v="85000"/>
    <n v="6210"/>
    <n v="9311103"/>
    <n v="4.9743589743589745E-3"/>
    <s v="Architect - Provide architectural &amp; engineering services to upgrade the existing fire detection and alarm systems for Sunset."/>
    <s v="Sunset-4-Fire Alarm replacement"/>
  </r>
  <r>
    <s v="Sunset-Fire Alarm replacement-Design"/>
    <n v="4"/>
    <s v="Design"/>
    <x v="32"/>
    <x v="2"/>
    <x v="75"/>
    <x v="41"/>
    <x v="279"/>
    <x v="117"/>
    <s v="2021/22"/>
    <m/>
    <x v="576"/>
    <n v="0"/>
    <n v="970"/>
    <n v="28839"/>
    <d v="2021-09-09T00:00:00"/>
    <s v="000000020255227"/>
    <n v="970"/>
    <s v="03-121425"/>
    <m/>
    <s v="21.0"/>
    <s v="00036.0"/>
    <s v="91001"/>
    <s v="85000"/>
    <n v="6210"/>
    <n v="9311103"/>
    <n v="3.3162393162393163E-3"/>
    <s v="Architect - Provide architectural &amp; engineering services to upgrade the existing fire detection and alarm systems for Sunset."/>
    <s v="Sunset-4-Fire Alarm replacement"/>
  </r>
  <r>
    <s v="Sunset-Fire Alarm replacement-Design"/>
    <n v="4"/>
    <s v="Design"/>
    <x v="32"/>
    <x v="2"/>
    <x v="75"/>
    <x v="41"/>
    <x v="279"/>
    <x v="581"/>
    <s v="2022/23"/>
    <m/>
    <x v="576"/>
    <n v="12125"/>
    <n v="12125"/>
    <m/>
    <m/>
    <m/>
    <n v="0"/>
    <s v="03-121425"/>
    <m/>
    <s v="21.0"/>
    <s v="00036.0"/>
    <s v="91001"/>
    <s v="85000"/>
    <n v="6210"/>
    <n v="9311103"/>
    <n v="0"/>
    <s v="Architect - Provide architectural &amp; engineering services to upgrade the existing fire detection and alarm systems for Sunset. Remaining balance in this PO"/>
    <s v="Sunset-4-Fire Alarm replacement"/>
  </r>
  <r>
    <s v="Sunset-Fire Alarm replacement-Design"/>
    <n v="4"/>
    <s v="Design"/>
    <x v="32"/>
    <x v="2"/>
    <x v="75"/>
    <x v="41"/>
    <x v="279"/>
    <x v="582"/>
    <s v="2022/23"/>
    <s v="21-2535"/>
    <x v="576"/>
    <n v="-12125"/>
    <n v="-12125"/>
    <m/>
    <m/>
    <m/>
    <n v="0"/>
    <s v="03-121425"/>
    <m/>
    <s v="21.0"/>
    <s v="00036.0"/>
    <s v="91001"/>
    <s v="85000"/>
    <n v="6210"/>
    <n v="9311103"/>
    <n v="0"/>
    <s v="Architect - Provide architectural &amp; engineering services to upgrade the existing fire detection and alarm systems for Sunset. Close-out PO"/>
    <s v="Sunset-4-Fire Alarm replacement"/>
  </r>
  <r>
    <s v="Wing Lane-Fire Alarm replacement-Design"/>
    <n v="9"/>
    <s v="Design"/>
    <x v="22"/>
    <x v="2"/>
    <x v="75"/>
    <x v="41"/>
    <x v="279"/>
    <x v="200"/>
    <s v="2020/21"/>
    <m/>
    <x v="576"/>
    <n v="0"/>
    <n v="7275"/>
    <n v="28234"/>
    <d v="2021-02-05T00:00:00"/>
    <s v="000000020162584"/>
    <n v="7275"/>
    <s v="03-121424"/>
    <m/>
    <s v="21.0"/>
    <s v="00036.0"/>
    <s v="91001"/>
    <s v="85000"/>
    <n v="6210"/>
    <n v="9371103"/>
    <n v="2.4871794871794872E-2"/>
    <s v="Architect - Provide architectural &amp; engineering services to upgrade the existing fire detection and alarm systems for Wing Lane."/>
    <s v="Wing Lane-9-Fire Alarm replacement"/>
  </r>
  <r>
    <s v="Wing Lane-Fire Alarm replacement-Design"/>
    <n v="9"/>
    <s v="Design"/>
    <x v="22"/>
    <x v="2"/>
    <x v="75"/>
    <x v="41"/>
    <x v="279"/>
    <x v="221"/>
    <s v="2020/21"/>
    <m/>
    <x v="576"/>
    <n v="0"/>
    <n v="7275"/>
    <n v="28295"/>
    <d v="2021-02-09T00:00:00"/>
    <s v="000000020163360"/>
    <n v="7275"/>
    <s v="03-121424"/>
    <m/>
    <s v="21.0"/>
    <s v="00036.0"/>
    <s v="91001"/>
    <s v="85000"/>
    <n v="6210"/>
    <n v="9371103"/>
    <n v="2.4871794871794872E-2"/>
    <s v="Architect - Provide architectural &amp; engineering services to upgrade the existing fire detection and alarm systems for Wing Lane."/>
    <s v="Wing Lane-9-Fire Alarm replacement"/>
  </r>
  <r>
    <s v="Wing Lane-Fire Alarm replacement-Design"/>
    <n v="9"/>
    <s v="Design"/>
    <x v="22"/>
    <x v="2"/>
    <x v="75"/>
    <x v="41"/>
    <x v="279"/>
    <x v="201"/>
    <s v="2020/21"/>
    <m/>
    <x v="576"/>
    <n v="0"/>
    <n v="2425"/>
    <n v="28392"/>
    <d v="2021-03-24T00:00:00"/>
    <s v="000000020174735"/>
    <n v="2425"/>
    <s v="03-121424"/>
    <m/>
    <s v="21.0"/>
    <s v="00036.0"/>
    <s v="91001"/>
    <s v="85000"/>
    <n v="6210"/>
    <n v="9371103"/>
    <n v="8.2905982905982899E-3"/>
    <s v="Architect - Provide architectural &amp; engineering services to upgrade the existing fire detection and alarm systems for Wing Lane."/>
    <s v="Wing Lane-9-Fire Alarm replacement"/>
  </r>
  <r>
    <s v="Wing Lane-Fire Alarm replacement-Design"/>
    <n v="9"/>
    <s v="Design"/>
    <x v="22"/>
    <x v="2"/>
    <x v="75"/>
    <x v="41"/>
    <x v="279"/>
    <x v="201"/>
    <s v="2020/21"/>
    <m/>
    <x v="576"/>
    <n v="0"/>
    <n v="2425"/>
    <n v="28476"/>
    <d v="2021-03-24T00:00:00"/>
    <s v="000000020174735"/>
    <n v="2425"/>
    <s v="03-121424"/>
    <m/>
    <s v="21.0"/>
    <s v="00036.0"/>
    <s v="91001"/>
    <s v="85000"/>
    <n v="6210"/>
    <n v="9371103"/>
    <n v="8.2905982905982899E-3"/>
    <s v="Architect - Provide architectural &amp; engineering services to upgrade the existing fire detection and alarm systems for Wing Lane."/>
    <s v="Wing Lane-9-Fire Alarm replacement"/>
  </r>
  <r>
    <s v="Wing Lane-Fire Alarm replacement-Design"/>
    <n v="9"/>
    <s v="Design"/>
    <x v="22"/>
    <x v="2"/>
    <x v="75"/>
    <x v="41"/>
    <x v="279"/>
    <x v="203"/>
    <s v="2020/21"/>
    <m/>
    <x v="576"/>
    <n v="0"/>
    <n v="4850"/>
    <n v="28525"/>
    <d v="2021-05-26T00:00:00"/>
    <s v="000000020192536"/>
    <n v="4850"/>
    <s v="03-121424"/>
    <m/>
    <s v="21.0"/>
    <s v="00036.0"/>
    <s v="91001"/>
    <s v="85000"/>
    <n v="6210"/>
    <n v="9371103"/>
    <n v="1.658119658119658E-2"/>
    <s v="Architect - Provide architectural &amp; engineering services to upgrade the existing fire detection and alarm systems for Wing Lane."/>
    <s v="Wing Lane-9-Fire Alarm replacement"/>
  </r>
  <r>
    <s v="Wing Lane-Fire Alarm replacement-Design"/>
    <n v="9"/>
    <s v="Design"/>
    <x v="22"/>
    <x v="2"/>
    <x v="75"/>
    <x v="41"/>
    <x v="279"/>
    <x v="203"/>
    <s v="2020/21"/>
    <m/>
    <x v="576"/>
    <n v="0"/>
    <n v="9700"/>
    <n v="28619"/>
    <d v="2021-05-26T00:00:00"/>
    <s v="000000020192536"/>
    <n v="9700"/>
    <s v="03-121424"/>
    <m/>
    <s v="21.0"/>
    <s v="00036.0"/>
    <s v="91001"/>
    <s v="85000"/>
    <n v="6210"/>
    <n v="9371103"/>
    <n v="3.316239316239316E-2"/>
    <s v="Architect - Provide architectural &amp; engineering services to upgrade the existing fire detection and alarm systems for Wing Lane."/>
    <s v="Wing Lane-9-Fire Alarm replacement"/>
  </r>
  <r>
    <s v="Wing Lane-Fire Alarm replacement-Design"/>
    <n v="9"/>
    <s v="Design"/>
    <x v="22"/>
    <x v="2"/>
    <x v="75"/>
    <x v="41"/>
    <x v="279"/>
    <x v="421"/>
    <s v="2020/21"/>
    <m/>
    <x v="576"/>
    <n v="0"/>
    <n v="1455"/>
    <n v="28692"/>
    <d v="2021-06-23T00:00:00"/>
    <s v="000000020200466"/>
    <n v="1455"/>
    <s v="03-121424"/>
    <m/>
    <s v="21.0"/>
    <s v="00036.0"/>
    <s v="91001"/>
    <s v="85000"/>
    <n v="6210"/>
    <n v="9371103"/>
    <n v="4.9743589743589745E-3"/>
    <s v="Architect - Provide architectural &amp; engineering services to upgrade the existing fire detection and alarm systems for Wing Lane."/>
    <s v="Wing Lane-9-Fire Alarm replacement"/>
  </r>
  <r>
    <s v="Wing Lane-Fire Alarm replacement-Design"/>
    <n v="9"/>
    <s v="Design"/>
    <x v="22"/>
    <x v="2"/>
    <x v="75"/>
    <x v="41"/>
    <x v="279"/>
    <x v="117"/>
    <s v="2021/22"/>
    <m/>
    <x v="576"/>
    <n v="0"/>
    <n v="970"/>
    <n v="28840"/>
    <d v="2021-09-09T00:00:00"/>
    <s v="000000020255227"/>
    <n v="970"/>
    <s v="03-121424"/>
    <m/>
    <s v="21.0"/>
    <s v="00036.0"/>
    <s v="91001"/>
    <s v="85000"/>
    <n v="6210"/>
    <n v="9371103"/>
    <n v="3.3162393162393163E-3"/>
    <s v="Architect - Provide architectural &amp; engineering services to upgrade the existing fire detection and alarm systems for Wing Lane."/>
    <s v="Wing Lane-9-Fire Alarm replacement"/>
  </r>
  <r>
    <s v="Wing Lane-Fire Alarm replacement-Design"/>
    <n v="9"/>
    <s v="Design"/>
    <x v="22"/>
    <x v="2"/>
    <x v="75"/>
    <x v="41"/>
    <x v="279"/>
    <x v="581"/>
    <s v="2022/23"/>
    <m/>
    <x v="576"/>
    <n v="12125"/>
    <n v="12125"/>
    <m/>
    <m/>
    <m/>
    <n v="0"/>
    <s v="03-121424"/>
    <m/>
    <s v="21.0"/>
    <s v="00036.0"/>
    <s v="91001"/>
    <s v="85000"/>
    <n v="6210"/>
    <n v="9371103"/>
    <n v="0"/>
    <s v="Architect - Provide architectural &amp; engineering services to upgrade the existing fire detection and alarm systems for Wing Lane. Remaining balance in this PO"/>
    <s v="Wing Lane-9-Fire Alarm replacement"/>
  </r>
  <r>
    <s v="Wing Lane-Fire Alarm replacement-Design"/>
    <n v="9"/>
    <s v="Design"/>
    <x v="22"/>
    <x v="2"/>
    <x v="75"/>
    <x v="41"/>
    <x v="279"/>
    <x v="582"/>
    <s v="2022/23"/>
    <s v="21-2535"/>
    <x v="576"/>
    <n v="-12125"/>
    <n v="-12125"/>
    <m/>
    <m/>
    <m/>
    <n v="0"/>
    <s v="03-121424"/>
    <m/>
    <s v="21.0"/>
    <s v="00036.0"/>
    <s v="91001"/>
    <s v="85000"/>
    <n v="6210"/>
    <n v="9371103"/>
    <n v="0"/>
    <s v="Architect - Provide architectural &amp; engineering services to upgrade the existing fire detection and alarm systems for Wing Lane. Close-out PO"/>
    <s v="Wing Lane-9-Fire Alarm replacement"/>
  </r>
  <r>
    <s v="Wing Lane-21st Century classroom-Design"/>
    <n v="9"/>
    <s v="Design"/>
    <x v="22"/>
    <x v="0"/>
    <x v="75"/>
    <x v="41"/>
    <x v="280"/>
    <x v="143"/>
    <s v="2023/24"/>
    <m/>
    <x v="577"/>
    <n v="0"/>
    <n v="5228.8100000000004"/>
    <n v="31544"/>
    <d v="2024-06-18T00:00:00"/>
    <s v="000000021676309"/>
    <n v="5228.8100000000004"/>
    <s v="03-124792"/>
    <m/>
    <s v="21.0"/>
    <s v="00036.0"/>
    <s v="91001"/>
    <s v="85000"/>
    <n v="6210"/>
    <n v="9371101"/>
    <n v="1.4420842446088801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363"/>
    <s v="2023/24"/>
    <m/>
    <x v="577"/>
    <n v="0"/>
    <n v="7843.2"/>
    <n v="31676"/>
    <d v="2024-07-02T00:00:00"/>
    <s v="000000021700834"/>
    <n v="7843.2"/>
    <s v="03-124792"/>
    <m/>
    <s v="21.0"/>
    <s v="00036.0"/>
    <s v="91001"/>
    <s v="85000"/>
    <n v="6210"/>
    <n v="9371101"/>
    <n v="2.1631222299751507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594"/>
    <s v="2023/24"/>
    <m/>
    <x v="577"/>
    <n v="0"/>
    <n v="10457.61"/>
    <n v="31795"/>
    <d v="2024-07-17T00:00:00"/>
    <s v="000000021726849"/>
    <n v="10457.61"/>
    <s v="03-124792"/>
    <m/>
    <s v="21.0"/>
    <s v="00036.0"/>
    <s v="91001"/>
    <s v="85000"/>
    <n v="6210"/>
    <n v="9371101"/>
    <n v="2.8841657312589808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594"/>
    <s v="2023/24"/>
    <m/>
    <x v="577"/>
    <n v="0"/>
    <n v="14000"/>
    <n v="31795"/>
    <d v="2024-07-17T00:00:00"/>
    <s v="000000021726849"/>
    <n v="14000"/>
    <s v="03-124792"/>
    <m/>
    <s v="21.0"/>
    <s v="00036.0"/>
    <s v="91001"/>
    <s v="85000"/>
    <n v="6210"/>
    <n v="9371101"/>
    <n v="3.861142291367313E-2"/>
    <s v="Architect - Provide architectural &amp; engineering services for the 21st Century classroom upgrades &amp; related accessibility code compliance at Wing Lane.  Full payment for the topograhic survey."/>
    <s v="Wing Lane-9-21st Century classroom"/>
  </r>
  <r>
    <s v="Wing Lane-21st Century classroom-Design"/>
    <n v="9"/>
    <s v="Design"/>
    <x v="22"/>
    <x v="0"/>
    <x v="75"/>
    <x v="41"/>
    <x v="280"/>
    <x v="507"/>
    <s v="2024/25"/>
    <m/>
    <x v="577"/>
    <n v="0"/>
    <n v="40958.97"/>
    <s v="32181"/>
    <d v="2024-10-30T00:00:00"/>
    <s v="000000021875642"/>
    <n v="40958.97"/>
    <s v="03-124792"/>
    <m/>
    <s v="21.0"/>
    <s v="00036.0"/>
    <s v="91001"/>
    <s v="85000"/>
    <n v="6210"/>
    <n v="9371101"/>
    <n v="0.11296315091274646"/>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507"/>
    <s v="2024/25"/>
    <m/>
    <x v="577"/>
    <n v="0"/>
    <n v="48802.18"/>
    <s v="32053"/>
    <d v="2024-10-30T00:00:00"/>
    <s v="000000021875642"/>
    <n v="48802.18"/>
    <s v="03-124792"/>
    <m/>
    <s v="21.0"/>
    <s v="00036.0"/>
    <s v="91001"/>
    <s v="85000"/>
    <n v="6210"/>
    <n v="9371101"/>
    <n v="0.13459440079208576"/>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442"/>
    <s v="2024/25"/>
    <m/>
    <x v="577"/>
    <n v="0"/>
    <n v="39216.04"/>
    <s v="31922"/>
    <d v="2024-11-26T00:00:00"/>
    <s v="000000021921920"/>
    <n v="39216.04"/>
    <s v="03-124792"/>
    <m/>
    <s v="21.0"/>
    <s v="00036.0"/>
    <s v="91001"/>
    <s v="85000"/>
    <n v="6210"/>
    <n v="9371101"/>
    <n v="0.1081562218171087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442"/>
    <s v="2024/25"/>
    <m/>
    <x v="577"/>
    <n v="0"/>
    <n v="61002.73"/>
    <s v="32313"/>
    <d v="2024-11-26T00:00:00"/>
    <s v="000000021921920"/>
    <n v="61002.73"/>
    <s v="03-124792"/>
    <m/>
    <s v="21.0"/>
    <s v="00036.0"/>
    <s v="91001"/>
    <s v="85000"/>
    <n v="6210"/>
    <n v="9371101"/>
    <n v="0.16824301477990111"/>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509"/>
    <s v="2024/25"/>
    <m/>
    <x v="577"/>
    <n v="0"/>
    <n v="4183.04"/>
    <s v="32696"/>
    <d v="2025-03-11T00:00:00"/>
    <s v="000000022076482"/>
    <n v="4183.04"/>
    <s v="03-124792"/>
    <m/>
    <s v="21.0"/>
    <s v="00036.0"/>
    <s v="91001"/>
    <s v="85000"/>
    <n v="6210"/>
    <n v="9371101"/>
    <n v="1.1536651893200803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479"/>
    <s v="2024/25"/>
    <m/>
    <x v="577"/>
    <n v="0"/>
    <n v="2614.4"/>
    <s v="32804"/>
    <d v="2025-03-21T00:00:00"/>
    <s v="000000022097377"/>
    <n v="2614.4"/>
    <s v="03-124792"/>
    <m/>
    <s v="21.0"/>
    <s v="00036.0"/>
    <s v="91001"/>
    <s v="85000"/>
    <n v="6210"/>
    <n v="9371101"/>
    <n v="7.2104074332505026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643"/>
    <s v="2024/25"/>
    <m/>
    <x v="577"/>
    <n v="0"/>
    <n v="2614.41"/>
    <s v="32944"/>
    <d v="2025-05-05T00:00:00"/>
    <s v="000000022168067"/>
    <n v="2614.41"/>
    <s v="03-124792"/>
    <m/>
    <s v="21.0"/>
    <s v="00036.0"/>
    <s v="91001"/>
    <s v="85000"/>
    <n v="6210"/>
    <n v="9371101"/>
    <n v="7.2104350128382975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86"/>
    <s v="2024/25"/>
    <m/>
    <x v="577"/>
    <n v="0"/>
    <n v="30501.360000000001"/>
    <s v="32450"/>
    <d v="2025-06-05T00:00:00"/>
    <s v="000000022223192"/>
    <n v="30501.360000000001"/>
    <s v="03-124792"/>
    <m/>
    <s v="21.0"/>
    <s v="00036.0"/>
    <s v="91001"/>
    <s v="85000"/>
    <n v="6210"/>
    <n v="9371101"/>
    <n v="8.4121493600156652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86"/>
    <s v="2024/25"/>
    <m/>
    <x v="577"/>
    <n v="0"/>
    <n v="1045.76"/>
    <s v="32567"/>
    <d v="2025-06-05T00:00:00"/>
    <s v="000000022223192"/>
    <n v="1045.76"/>
    <s v="03-124792"/>
    <m/>
    <s v="21.0"/>
    <s v="00036.0"/>
    <s v="91001"/>
    <s v="85000"/>
    <n v="6210"/>
    <n v="9371101"/>
    <n v="2.8841629733002009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519"/>
    <s v="2024/25"/>
    <m/>
    <x v="577"/>
    <n v="0"/>
    <n v="17429.349999999999"/>
    <s v="33251"/>
    <d v="2025-06-27T00:00:00"/>
    <s v="000000022263776"/>
    <n v="17429.349999999999"/>
    <s v="03-124792"/>
    <m/>
    <s v="21.0"/>
    <s v="00036.0"/>
    <s v="91001"/>
    <s v="85000"/>
    <n v="6210"/>
    <n v="9371101"/>
    <n v="4.8069428854316337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34"/>
    <s v="2025/26"/>
    <m/>
    <x v="577"/>
    <n v="0"/>
    <n v="3485.87"/>
    <s v="33551"/>
    <d v="2025-09-04T00:00:00"/>
    <s v="000000022355116"/>
    <n v="3485.87"/>
    <s v="03-124792"/>
    <m/>
    <s v="21.0"/>
    <s v="00036.0"/>
    <s v="91001"/>
    <s v="85000"/>
    <n v="6210"/>
    <n v="9371101"/>
    <n v="9.6138857708632681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480"/>
    <s v="2025/26"/>
    <m/>
    <x v="577"/>
    <n v="0"/>
    <n v="3485.87"/>
    <s v="33668"/>
    <d v="2025-09-22T00:00:00"/>
    <s v="000000022381050"/>
    <n v="3485.87"/>
    <s v="03-124792"/>
    <m/>
    <s v="21.0"/>
    <s v="00036.0"/>
    <s v="91001"/>
    <s v="85000"/>
    <n v="6210"/>
    <n v="9371101"/>
    <n v="9.6138857708632681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262"/>
    <s v="2025/26"/>
    <m/>
    <x v="577"/>
    <n v="0"/>
    <n v="17429.349999999999"/>
    <s v="33832"/>
    <d v="2025-11-12T00:00:00"/>
    <s v="000000022464609"/>
    <n v="17429.349999999999"/>
    <s v="03-124792"/>
    <m/>
    <s v="21.0"/>
    <s v="00036.0"/>
    <s v="91001"/>
    <s v="85000"/>
    <n v="6210"/>
    <n v="9371101"/>
    <n v="4.8069428854316337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264"/>
    <s v="2025/26"/>
    <m/>
    <x v="577"/>
    <n v="0"/>
    <n v="3485.87"/>
    <s v="33358"/>
    <d v="2025-12-05T00:00:00"/>
    <s v="000000022499415"/>
    <n v="3485.87"/>
    <s v="03-124792"/>
    <m/>
    <s v="21.0"/>
    <s v="00036.0"/>
    <s v="91001"/>
    <s v="85000"/>
    <n v="6210"/>
    <n v="9371101"/>
    <n v="9.6138857708632681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169"/>
    <s v="2025/26"/>
    <m/>
    <x v="577"/>
    <n v="0"/>
    <n v="3485.87"/>
    <s v="34151"/>
    <d v="2025-12-22T00:00:00"/>
    <s v="000000022527113"/>
    <n v="3485.87"/>
    <s v="03-124792"/>
    <m/>
    <s v="21.0"/>
    <s v="00036.0"/>
    <s v="91001"/>
    <s v="85000"/>
    <n v="6210"/>
    <n v="9371101"/>
    <n v="9.6138857708632681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608"/>
    <s v="2025/26"/>
    <m/>
    <x v="577"/>
    <n v="0"/>
    <n v="3485.87"/>
    <s v="34490"/>
    <d v="2026-02-25T00:00:00"/>
    <s v="000000022616290"/>
    <n v="3485.87"/>
    <s v="03-124792"/>
    <m/>
    <s v="21.0"/>
    <s v="00036.0"/>
    <s v="91001"/>
    <s v="85000"/>
    <n v="6210"/>
    <n v="9371101"/>
    <n v="9.6138857708632681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669"/>
    <s v="2025/26"/>
    <m/>
    <x v="577"/>
    <n v="0"/>
    <n v="6971.74"/>
    <s v="34695"/>
    <d v="2026-03-25T00:00:00"/>
    <s v="000000022664873"/>
    <n v="6971.74"/>
    <s v="03-124792"/>
    <m/>
    <s v="21.0"/>
    <s v="00036.0"/>
    <s v="91001"/>
    <s v="85000"/>
    <n v="6210"/>
    <n v="9371101"/>
    <n v="1.9227771541726536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333"/>
    <s v="2025/26"/>
    <m/>
    <x v="577"/>
    <n v="0"/>
    <n v="6971.75"/>
    <s v="34811"/>
    <d v="2026-04-24T00:00:00"/>
    <s v="000000022713782"/>
    <n v="6971.75"/>
    <s v="03-124792"/>
    <m/>
    <s v="21.0"/>
    <s v="00036.0"/>
    <s v="91001"/>
    <s v="85000"/>
    <n v="6210"/>
    <n v="9371101"/>
    <n v="1.9227799121314334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670"/>
    <s v="2025/26"/>
    <m/>
    <x v="577"/>
    <n v="0"/>
    <n v="3485.87"/>
    <s v="33983"/>
    <d v="2026-05-15T00:00:00"/>
    <s v="000000022751101"/>
    <n v="3485.87"/>
    <s v="03-124792"/>
    <m/>
    <s v="21.0"/>
    <s v="00036.0"/>
    <s v="91001"/>
    <s v="85000"/>
    <n v="6210"/>
    <n v="9371101"/>
    <n v="9.6138857708632681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670"/>
    <s v="2025/26"/>
    <m/>
    <x v="577"/>
    <n v="0"/>
    <n v="6971.74"/>
    <s v="34298"/>
    <d v="2026-05-15T00:00:00"/>
    <s v="000000022751101"/>
    <n v="6971.74"/>
    <s v="03-124792"/>
    <m/>
    <s v="21.0"/>
    <s v="00036.0"/>
    <s v="91001"/>
    <s v="85000"/>
    <n v="6210"/>
    <n v="9371101"/>
    <n v="1.9227771541726536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104"/>
    <s v="2025/26"/>
    <m/>
    <x v="577"/>
    <n v="0"/>
    <n v="5577.39"/>
    <s v="35004"/>
    <d v="2026-07-01T00:00:00"/>
    <s v="000000022830821"/>
    <n v="5577.39"/>
    <s v="03-124792"/>
    <m/>
    <s v="21.0"/>
    <s v="00036.0"/>
    <s v="91001"/>
    <s v="85000"/>
    <n v="6210"/>
    <n v="9371101"/>
    <n v="1.5382211717463672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104"/>
    <s v="2025/26"/>
    <m/>
    <x v="577"/>
    <n v="0"/>
    <n v="4880.21"/>
    <s v="35338"/>
    <d v="2026-07-01T00:00:00"/>
    <s v="000000022830821"/>
    <n v="4880.21"/>
    <s v="03-124792"/>
    <m/>
    <s v="21.0"/>
    <s v="00036.0"/>
    <s v="91001"/>
    <s v="85000"/>
    <n v="6210"/>
    <n v="9371101"/>
    <n v="1.345941801553834E-2"/>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671"/>
    <s v="2025/26"/>
    <m/>
    <x v="577"/>
    <n v="0"/>
    <n v="697.17"/>
    <s v="35524"/>
    <d v="2026-07-17T00:00:00"/>
    <s v="000000022858024"/>
    <n v="697.17"/>
    <s v="03-124792"/>
    <m/>
    <s v="21.0"/>
    <s v="00036.0"/>
    <s v="91001"/>
    <s v="85000"/>
    <n v="6210"/>
    <n v="9371101"/>
    <n v="1.9227661223375355E-3"/>
    <s v="Architect - Provide architectural &amp; engineering services for the 21st Century classroom upgrades &amp; related accessibility code compliance at Wing Lane."/>
    <s v="Wing Lane-9-21st Century classroom"/>
  </r>
  <r>
    <s v="Wing Lane-21st Century classroom-Design"/>
    <n v="9"/>
    <s v="Design"/>
    <x v="22"/>
    <x v="0"/>
    <x v="75"/>
    <x v="41"/>
    <x v="280"/>
    <x v="335"/>
    <s v="2025/26"/>
    <s v="24-6966"/>
    <x v="577"/>
    <n v="6274.5700000000652"/>
    <n v="6274.5700000000652"/>
    <m/>
    <m/>
    <m/>
    <n v="0"/>
    <s v="03-124792"/>
    <m/>
    <s v="21.0"/>
    <s v="00036.0"/>
    <s v="91001"/>
    <s v="85000"/>
    <n v="6210"/>
    <n v="9371101"/>
    <n v="0"/>
    <s v="Architect - Provide architectural &amp; engineering services for the 21st Century classroom upgrades &amp; related accessibility code compliance at Wing Lane."/>
    <s v="Wing Lane-9-21st Century classroom"/>
  </r>
  <r>
    <s v="Valley-21st Century classroom-Design"/>
    <n v="8"/>
    <s v="Design"/>
    <x v="27"/>
    <x v="0"/>
    <x v="75"/>
    <x v="41"/>
    <x v="281"/>
    <x v="512"/>
    <s v="2023/24"/>
    <m/>
    <x v="578"/>
    <n v="0"/>
    <n v="7264.26"/>
    <s v="31825-Revised"/>
    <d v="2024-08-06T00:00:00"/>
    <s v="000000021748519"/>
    <n v="7264.26"/>
    <s v="03-124791"/>
    <m/>
    <s v="21.0"/>
    <s v="00036.0"/>
    <s v="91001"/>
    <s v="85000"/>
    <n v="6210"/>
    <n v="9441101"/>
    <n v="2.5815446068118496E-2"/>
    <s v="Architect - Provide architectural &amp; engineering services for the 21st Century classroom upgrades &amp; related accessibility code compliance at Valley. Accrued inv #31825-Revised."/>
    <s v="Valley-8-21st Century classroom"/>
  </r>
  <r>
    <s v="Valley-21st Century classroom-Design"/>
    <n v="8"/>
    <s v="Design"/>
    <x v="27"/>
    <x v="0"/>
    <x v="75"/>
    <x v="41"/>
    <x v="281"/>
    <x v="507"/>
    <s v="2024/25"/>
    <m/>
    <x v="578"/>
    <n v="0"/>
    <n v="30267.75"/>
    <s v="32055"/>
    <d v="2024-10-30T00:00:00"/>
    <s v="000000021875642"/>
    <n v="30267.75"/>
    <s v="03-124791"/>
    <m/>
    <s v="21.0"/>
    <s v="00036.0"/>
    <s v="91001"/>
    <s v="85000"/>
    <n v="6210"/>
    <n v="9441101"/>
    <n v="0.1075643586171604"/>
    <s v="Architect - Provide architectural &amp; engineering services for the 21st Century classroom upgrades &amp; related accessibility code compliance at Valley."/>
    <s v="Valley-8-21st Century classroom"/>
  </r>
  <r>
    <s v="Valley-21st Century classroom-Design"/>
    <n v="8"/>
    <s v="Design"/>
    <x v="27"/>
    <x v="0"/>
    <x v="75"/>
    <x v="41"/>
    <x v="281"/>
    <x v="507"/>
    <s v="2024/25"/>
    <m/>
    <x v="578"/>
    <n v="0"/>
    <n v="57508.73"/>
    <s v="32183"/>
    <d v="2024-10-30T00:00:00"/>
    <s v="000000021875642"/>
    <n v="57508.73"/>
    <s v="03-124791"/>
    <m/>
    <s v="21.0"/>
    <s v="00036.0"/>
    <s v="91001"/>
    <s v="85000"/>
    <n v="6210"/>
    <n v="9441101"/>
    <n v="0.20437229914141128"/>
    <s v="Architect - Provide architectural &amp; engineering services for the 21st Century classroom upgrades &amp; related accessibility code compliance at Valley."/>
    <s v="Valley-8-21st Century classroom"/>
  </r>
  <r>
    <s v="Valley-21st Century classroom-Design"/>
    <n v="8"/>
    <s v="Design"/>
    <x v="27"/>
    <x v="0"/>
    <x v="75"/>
    <x v="41"/>
    <x v="281"/>
    <x v="507"/>
    <s v="2024/25"/>
    <m/>
    <x v="578"/>
    <n v="0"/>
    <n v="19250"/>
    <s v="32055"/>
    <d v="2024-10-30T00:00:00"/>
    <s v="000000021875642"/>
    <n v="19250"/>
    <s v="03-124791"/>
    <m/>
    <s v="21.0"/>
    <s v="00036.0"/>
    <s v="91001"/>
    <s v="85000"/>
    <n v="6210"/>
    <n v="9441101"/>
    <n v="6.8409905043498032E-2"/>
    <s v="Architect - Provide architectural &amp; engineering services for the 21st Century classroom upgrades &amp; related accessibility code compliance at Valley."/>
    <s v="Valley-8-21st Century classroom"/>
  </r>
  <r>
    <s v="Valley-21st Century classroom-Design"/>
    <n v="8"/>
    <s v="Design"/>
    <x v="27"/>
    <x v="0"/>
    <x v="75"/>
    <x v="41"/>
    <x v="281"/>
    <x v="442"/>
    <s v="2024/25"/>
    <m/>
    <x v="578"/>
    <n v="0"/>
    <n v="42374.85"/>
    <s v="32315"/>
    <d v="2024-11-26T00:00:00"/>
    <s v="000000021921920"/>
    <n v="42374.85"/>
    <s v="03-124791"/>
    <m/>
    <s v="21.0"/>
    <s v="00036.0"/>
    <s v="91001"/>
    <s v="85000"/>
    <n v="6210"/>
    <n v="9441101"/>
    <n v="0.15059010206402457"/>
    <s v="Architect - Provide architectural &amp; engineering services for the 21st Century classroom upgrades &amp; related accessibility code compliance at Valley."/>
    <s v="Valley-8-21st Century classroom"/>
  </r>
  <r>
    <s v="Valley-21st Century classroom-Design"/>
    <n v="8"/>
    <s v="Design"/>
    <x v="27"/>
    <x v="0"/>
    <x v="75"/>
    <x v="41"/>
    <x v="281"/>
    <x v="27"/>
    <s v="2024/25"/>
    <m/>
    <x v="578"/>
    <n v="0"/>
    <n v="10896.39"/>
    <s v="31926"/>
    <d v="2025-01-16T00:00:00"/>
    <s v="000000021990033"/>
    <n v="10896.39"/>
    <s v="03-124791"/>
    <m/>
    <s v="21.0"/>
    <s v="00036.0"/>
    <s v="91001"/>
    <s v="85000"/>
    <n v="6210"/>
    <n v="9441101"/>
    <n v="3.872316910217774E-2"/>
    <s v="Architect - Provide architectural &amp; engineering services for the 21st Century classroom upgrades &amp; related accessibility code compliance at Valley."/>
    <s v="Valley-8-21st Century classroom"/>
  </r>
  <r>
    <s v="Valley-21st Century classroom-Design"/>
    <n v="8"/>
    <s v="Design"/>
    <x v="27"/>
    <x v="0"/>
    <x v="75"/>
    <x v="41"/>
    <x v="281"/>
    <x v="509"/>
    <s v="2024/25"/>
    <m/>
    <x v="578"/>
    <n v="0"/>
    <n v="2905.7"/>
    <s v="32697"/>
    <d v="2025-03-11T00:00:00"/>
    <s v="000000022076482"/>
    <n v="2905.7"/>
    <s v="03-124791"/>
    <m/>
    <s v="21.0"/>
    <s v="00036.0"/>
    <s v="91001"/>
    <s v="85000"/>
    <n v="6210"/>
    <n v="9441101"/>
    <n v="1.0326164212202194E-2"/>
    <s v="Architect - Provide architectural &amp; engineering services for the 21st Century classroom upgrades &amp; related accessibility code compliance at Valley."/>
    <s v="Valley-8-21st Century classroom"/>
  </r>
  <r>
    <s v="Valley-21st Century classroom-Design"/>
    <n v="8"/>
    <s v="Design"/>
    <x v="27"/>
    <x v="0"/>
    <x v="75"/>
    <x v="41"/>
    <x v="281"/>
    <x v="321"/>
    <s v="2024/25"/>
    <m/>
    <x v="578"/>
    <n v="0"/>
    <n v="1816.07"/>
    <s v="32805"/>
    <d v="2025-03-28T00:00:00"/>
    <s v="000000022109236"/>
    <n v="1816.07"/>
    <s v="03-124791"/>
    <m/>
    <s v="21.0"/>
    <s v="00036.0"/>
    <s v="91001"/>
    <s v="85000"/>
    <n v="6210"/>
    <n v="9441101"/>
    <n v="6.4538792858361291E-3"/>
    <s v="Architect - Provide architectural &amp; engineering services for the 21st Century classroom upgrades &amp; related accessibility code compliance at Valley."/>
    <s v="Valley-8-21st Century classroom"/>
  </r>
  <r>
    <s v="Valley-21st Century classroom-Design"/>
    <n v="8"/>
    <s v="Design"/>
    <x v="27"/>
    <x v="0"/>
    <x v="75"/>
    <x v="41"/>
    <x v="281"/>
    <x v="86"/>
    <s v="2024/25"/>
    <m/>
    <x v="578"/>
    <n v="0"/>
    <n v="21187.42"/>
    <s v="32451"/>
    <d v="2025-06-05T00:00:00"/>
    <s v="000000022223192"/>
    <n v="21187.42"/>
    <s v="03-124791"/>
    <m/>
    <s v="21.0"/>
    <s v="00036.0"/>
    <s v="91001"/>
    <s v="85000"/>
    <n v="6210"/>
    <n v="9441101"/>
    <n v="7.5295033263205774E-2"/>
    <s v="Architect - Provide architectural &amp; engineering services for the 21st Century classroom upgrades &amp; related accessibility code compliance at Valley."/>
    <s v="Valley-8-21st Century classroom"/>
  </r>
  <r>
    <s v="Valley-21st Century classroom-Design"/>
    <n v="8"/>
    <s v="Design"/>
    <x v="27"/>
    <x v="0"/>
    <x v="75"/>
    <x v="41"/>
    <x v="281"/>
    <x v="86"/>
    <s v="2024/25"/>
    <m/>
    <x v="578"/>
    <n v="0"/>
    <n v="726.43"/>
    <s v="32568"/>
    <d v="2025-06-05T00:00:00"/>
    <s v="000000022223192"/>
    <n v="726.43"/>
    <s v="03-124791"/>
    <m/>
    <s v="21.0"/>
    <s v="00036.0"/>
    <s v="91001"/>
    <s v="85000"/>
    <n v="6210"/>
    <n v="9441101"/>
    <n v="2.5815588218570532E-3"/>
    <s v="Architect - Provide architectural &amp; engineering services for the 21st Century classroom upgrades &amp; related accessibility code compliance at Valley."/>
    <s v="Valley-8-21st Century classroom"/>
  </r>
  <r>
    <s v="Valley-21st Century classroom-Design"/>
    <n v="8"/>
    <s v="Design"/>
    <x v="27"/>
    <x v="0"/>
    <x v="75"/>
    <x v="41"/>
    <x v="281"/>
    <x v="596"/>
    <s v="2024/25"/>
    <m/>
    <x v="578"/>
    <n v="0"/>
    <n v="363.21"/>
    <s v="33254"/>
    <d v="2025-07-14T00:00:00"/>
    <s v="000000022289385"/>
    <n v="363.21"/>
    <s v="03-124791"/>
    <m/>
    <s v="21.0"/>
    <s v="00036.0"/>
    <s v="91001"/>
    <s v="85000"/>
    <n v="6210"/>
    <n v="9441101"/>
    <n v="1.2907616421220219E-3"/>
    <s v="Architect - Provide architectural &amp; engineering services for the 21st Century classroom upgrades &amp; related accessibility code compliance at Valley."/>
    <s v="Valley-8-21st Century classroom"/>
  </r>
  <r>
    <s v="Valley-21st Century classroom-Design"/>
    <n v="8"/>
    <s v="Design"/>
    <x v="27"/>
    <x v="0"/>
    <x v="75"/>
    <x v="41"/>
    <x v="281"/>
    <x v="596"/>
    <s v="2024/25"/>
    <m/>
    <x v="578"/>
    <n v="0"/>
    <n v="363.21"/>
    <s v="33359"/>
    <d v="2025-07-14T00:00:00"/>
    <s v="000000022289385"/>
    <n v="363.21"/>
    <s v="03-124791"/>
    <m/>
    <s v="21.0"/>
    <s v="00036.0"/>
    <s v="91001"/>
    <s v="85000"/>
    <n v="6210"/>
    <n v="9441101"/>
    <n v="1.2907616421220219E-3"/>
    <s v="Architect - Provide architectural &amp; engineering services for the 21st Century classroom upgrades &amp; related accessibility code compliance at Valley."/>
    <s v="Valley-8-21st Century classroom"/>
  </r>
  <r>
    <s v="Valley-21st Century classroom-Design"/>
    <n v="8"/>
    <s v="Design"/>
    <x v="27"/>
    <x v="0"/>
    <x v="75"/>
    <x v="41"/>
    <x v="281"/>
    <x v="521"/>
    <s v="2024/25"/>
    <m/>
    <x v="578"/>
    <n v="0"/>
    <n v="363.21"/>
    <s v="33063"/>
    <d v="2025-07-22T00:00:00"/>
    <s v="000000022302145"/>
    <n v="363.21"/>
    <s v="03-124791"/>
    <m/>
    <s v="21.0"/>
    <s v="00036.0"/>
    <s v="91001"/>
    <s v="85000"/>
    <n v="6210"/>
    <n v="9441101"/>
    <n v="1.2907616421220219E-3"/>
    <s v="Architect - Provide architectural &amp; engineering services for the 21st Century classroom upgrades &amp; related accessibility code compliance at Valley."/>
    <s v="Valley-8-21st Century classroom"/>
  </r>
  <r>
    <s v="Valley-21st Century classroom-Design"/>
    <n v="8"/>
    <s v="Design"/>
    <x v="27"/>
    <x v="0"/>
    <x v="75"/>
    <x v="41"/>
    <x v="281"/>
    <x v="521"/>
    <s v="2024/25"/>
    <m/>
    <x v="578"/>
    <n v="0"/>
    <n v="363.21"/>
    <s v="32945"/>
    <d v="2025-07-22T00:00:00"/>
    <s v="000000022302145"/>
    <n v="363.21"/>
    <s v="03-124791"/>
    <m/>
    <s v="21.0"/>
    <s v="00036.0"/>
    <s v="91001"/>
    <s v="85000"/>
    <n v="6210"/>
    <n v="9441101"/>
    <n v="1.2907616421220219E-3"/>
    <s v="Architect - Provide architectural &amp; engineering services for the 21st Century classroom upgrades &amp; related accessibility code compliance at Valley."/>
    <s v="Valley-8-21st Century classroom"/>
  </r>
  <r>
    <s v="Valley-21st Century classroom-Design"/>
    <n v="8"/>
    <s v="Design"/>
    <x v="27"/>
    <x v="0"/>
    <x v="75"/>
    <x v="41"/>
    <x v="281"/>
    <x v="250"/>
    <s v="2025/26"/>
    <m/>
    <x v="578"/>
    <n v="0"/>
    <n v="363.22"/>
    <s v="33552"/>
    <d v="2025-09-11T00:00:00"/>
    <s v="000000022366321"/>
    <n v="363.22"/>
    <s v="03-124791"/>
    <m/>
    <s v="21.0"/>
    <s v="00036.0"/>
    <s v="91001"/>
    <s v="85000"/>
    <n v="6210"/>
    <n v="9441101"/>
    <n v="1.2907971797350318E-3"/>
    <s v="Architect - Provide architectural &amp; engineering services for the 21st Century classroom upgrades &amp; related accessibility code compliance at Valley."/>
    <s v="Valley-8-21st Century classroom"/>
  </r>
  <r>
    <s v="Valley-21st Century classroom-Design"/>
    <n v="8"/>
    <s v="Design"/>
    <x v="27"/>
    <x v="0"/>
    <x v="75"/>
    <x v="41"/>
    <x v="281"/>
    <x v="335"/>
    <s v="2025/26"/>
    <s v="24-8123"/>
    <x v="578"/>
    <n v="85378.340000000055"/>
    <n v="85378.340000000055"/>
    <m/>
    <m/>
    <m/>
    <n v="0"/>
    <s v="03-124791"/>
    <m/>
    <s v="21.0"/>
    <s v="00036.0"/>
    <s v="91001"/>
    <s v="85000"/>
    <n v="6210"/>
    <n v="9441101"/>
    <n v="0"/>
    <s v="Architect - Provide architectural &amp; engineering services for the 21st Century classroom upgrades &amp; related accessibility code compliance at Valley."/>
    <s v="Valley-8-21st Century classroom"/>
  </r>
  <r>
    <s v="Cedarlane-21st Century classroom-Move classroom"/>
    <n v="1"/>
    <s v="Move classroom"/>
    <x v="4"/>
    <x v="0"/>
    <x v="76"/>
    <x v="73"/>
    <x v="42"/>
    <x v="672"/>
    <s v="2020/21"/>
    <m/>
    <x v="579"/>
    <n v="0"/>
    <n v="1792"/>
    <m/>
    <m/>
    <m/>
    <n v="1792"/>
    <s v="03-120780"/>
    <m/>
    <s v="21.0"/>
    <s v="00036.0"/>
    <s v="00002"/>
    <s v="81000"/>
    <n v="2900"/>
    <n v="9051101"/>
    <n v="0.29279897520358678"/>
    <s v="Teachers' salary.  These are teachers who packed their classrooms for the 21 st Century project at Cedarlane"/>
    <s v="Cedarlane-1-21st Century classroom"/>
  </r>
  <r>
    <s v="Cedarlane-21st Century classroom-Move classroom"/>
    <n v="1"/>
    <s v="Move classroom"/>
    <x v="4"/>
    <x v="0"/>
    <x v="76"/>
    <x v="73"/>
    <x v="42"/>
    <x v="672"/>
    <s v="2020/21"/>
    <m/>
    <x v="579"/>
    <n v="0"/>
    <n v="289.23"/>
    <m/>
    <m/>
    <m/>
    <n v="289.23"/>
    <s v="03-120780"/>
    <m/>
    <s v="21.0"/>
    <s v="00036.0"/>
    <s v="00002"/>
    <s v="81000"/>
    <n v="3112"/>
    <n v="9051101"/>
    <n v="4.7257950668601237E-2"/>
    <s v="Teachers' benefit.  These are teachers who packed their classrooms for the 21 st Century project at Cedarlane"/>
    <s v="Cedarlane-1-21st Century classroom"/>
  </r>
  <r>
    <s v="Cedarlane-21st Century classroom-Move classroom"/>
    <n v="1"/>
    <s v="Move classroom"/>
    <x v="4"/>
    <x v="0"/>
    <x v="76"/>
    <x v="73"/>
    <x v="42"/>
    <x v="672"/>
    <s v="2020/21"/>
    <m/>
    <x v="579"/>
    <n v="0"/>
    <n v="24.9"/>
    <m/>
    <m/>
    <m/>
    <n v="24.9"/>
    <s v="03-120780"/>
    <m/>
    <s v="21.0"/>
    <s v="00036.0"/>
    <s v="00002"/>
    <s v="81000"/>
    <n v="3332"/>
    <n v="9051101"/>
    <n v="4.0684679032194811E-3"/>
    <s v="Teachers' benefit.  These are teachers who packed their classrooms for the 21 st Century project at Cedarlane"/>
    <s v="Cedarlane-1-21st Century classroom"/>
  </r>
  <r>
    <s v="Cedarlane-21st Century classroom-Move classroom"/>
    <n v="1"/>
    <s v="Move classroom"/>
    <x v="4"/>
    <x v="0"/>
    <x v="76"/>
    <x v="73"/>
    <x v="42"/>
    <x v="672"/>
    <s v="2020/21"/>
    <m/>
    <x v="579"/>
    <n v="0"/>
    <n v="0.86"/>
    <m/>
    <m/>
    <m/>
    <n v="0.86"/>
    <s v="03-120780"/>
    <m/>
    <s v="21.0"/>
    <s v="00036.0"/>
    <s v="00002"/>
    <s v="81000"/>
    <n v="3512"/>
    <n v="9051101"/>
    <n v="1.405173653320785E-4"/>
    <s v="Teachers' benefit.  These are teachers who packed their classrooms for the 21 st Century project at Cedarlane"/>
    <s v="Cedarlane-1-21st Century classroom"/>
  </r>
  <r>
    <s v="Cedarlane-21st Century classroom-Move classroom"/>
    <n v="1"/>
    <s v="Move classroom"/>
    <x v="4"/>
    <x v="0"/>
    <x v="76"/>
    <x v="73"/>
    <x v="42"/>
    <x v="672"/>
    <s v="2020/21"/>
    <m/>
    <x v="579"/>
    <n v="0"/>
    <n v="17.91"/>
    <m/>
    <m/>
    <m/>
    <n v="17.91"/>
    <s v="03-120780"/>
    <m/>
    <s v="21.0"/>
    <s v="00036.0"/>
    <s v="00002"/>
    <s v="81000"/>
    <n v="3612"/>
    <n v="9051101"/>
    <n v="2.9263558291831695E-3"/>
    <s v="Teachers' benefit.  These are teachers who packed their classrooms for the 21 st Century project at Cedarlane"/>
    <s v="Cedarlane-1-21st Century classroom"/>
  </r>
  <r>
    <s v="Cedarlane-21st Century classroom-Move classroom"/>
    <n v="1"/>
    <s v="Move classroom"/>
    <x v="4"/>
    <x v="0"/>
    <x v="76"/>
    <x v="73"/>
    <x v="42"/>
    <x v="672"/>
    <s v="2020/21"/>
    <m/>
    <x v="579"/>
    <n v="0"/>
    <n v="17.91"/>
    <m/>
    <m/>
    <m/>
    <n v="17.91"/>
    <s v="03-120780"/>
    <m/>
    <s v="21.0"/>
    <s v="00036.0"/>
    <s v="00002"/>
    <s v="81000"/>
    <n v="3712"/>
    <n v="9051101"/>
    <n v="2.9263558291831695E-3"/>
    <s v="Teachers' benefit.  These are teachers who packed their classrooms for the 21 st Century project at Cedarlane"/>
    <s v="Cedarlane-1-21st Century classroom"/>
  </r>
  <r>
    <s v="Cedarlane-21st Century classroom-Move classroom"/>
    <n v="1"/>
    <s v="Move classroom"/>
    <x v="4"/>
    <x v="0"/>
    <x v="76"/>
    <x v="73"/>
    <x v="42"/>
    <x v="662"/>
    <s v="2021/22"/>
    <m/>
    <x v="579"/>
    <n v="0"/>
    <n v="-1792"/>
    <m/>
    <m/>
    <m/>
    <n v="-1792"/>
    <s v="03-120780"/>
    <m/>
    <s v="21.0"/>
    <s v="00036.0"/>
    <s v="00002"/>
    <s v="81000"/>
    <n v="2900"/>
    <n v="9051101"/>
    <n v="-0.292798975203587"/>
    <s v="Moved teachers' salary to fund 01.0 (JVER 22*293).  These are teachers who packed their classrooms for the 21 st Century project at Cedarlane"/>
    <s v="Cedarlane-1-21st Century classroom"/>
  </r>
  <r>
    <s v="Cedarlane-21st Century classroom-Move classroom"/>
    <n v="1"/>
    <s v="Move classroom"/>
    <x v="4"/>
    <x v="0"/>
    <x v="76"/>
    <x v="73"/>
    <x v="42"/>
    <x v="662"/>
    <s v="2021/22"/>
    <m/>
    <x v="579"/>
    <n v="0"/>
    <n v="-289.23"/>
    <m/>
    <m/>
    <m/>
    <n v="-289.23"/>
    <s v="03-120780"/>
    <m/>
    <s v="21.0"/>
    <s v="00036.0"/>
    <s v="00002"/>
    <s v="81000"/>
    <n v="3112"/>
    <n v="9051101"/>
    <n v="-4.7257950668601202E-2"/>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79"/>
    <n v="0"/>
    <n v="-24.9"/>
    <m/>
    <m/>
    <m/>
    <n v="-24.9"/>
    <s v="03-120780"/>
    <m/>
    <s v="21.0"/>
    <s v="00036.0"/>
    <s v="00002"/>
    <s v="81000"/>
    <n v="3332"/>
    <n v="9051101"/>
    <n v="-4.0684679032194802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79"/>
    <n v="0"/>
    <n v="-0.86"/>
    <m/>
    <m/>
    <m/>
    <n v="-0.86"/>
    <s v="03-120780"/>
    <m/>
    <s v="21.0"/>
    <s v="00036.0"/>
    <s v="00002"/>
    <s v="81000"/>
    <n v="3512"/>
    <n v="9051101"/>
    <n v="-1.4051736533207801E-4"/>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79"/>
    <n v="0"/>
    <n v="-17.91"/>
    <m/>
    <m/>
    <m/>
    <n v="-17.91"/>
    <s v="03-120780"/>
    <m/>
    <s v="21.0"/>
    <s v="00036.0"/>
    <s v="00002"/>
    <s v="81000"/>
    <n v="3612"/>
    <n v="9051101"/>
    <n v="-2.9263558291831699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79"/>
    <n v="0"/>
    <n v="-17.91"/>
    <m/>
    <m/>
    <m/>
    <n v="-17.91"/>
    <s v="03-120780"/>
    <m/>
    <s v="21.0"/>
    <s v="00036.0"/>
    <s v="00002"/>
    <s v="81000"/>
    <n v="3712"/>
    <n v="9051101"/>
    <n v="-2.9263558291831699E-3"/>
    <s v="Moved teachers' benefit to fund 01.0 (JVER 22*293).  These are teachers who packed their classrooms for the 21 st Century project at Cedarlane"/>
    <s v="Cedarlane-1-21st Century classroom"/>
  </r>
  <r>
    <s v="Mesa Robles-21st Century classroom-Move classroom"/>
    <n v="1"/>
    <s v="Move classroom"/>
    <x v="5"/>
    <x v="0"/>
    <x v="76"/>
    <x v="73"/>
    <x v="42"/>
    <x v="672"/>
    <s v="2020/21"/>
    <m/>
    <x v="579"/>
    <n v="0"/>
    <n v="3328"/>
    <m/>
    <m/>
    <m/>
    <n v="3328"/>
    <s v="03-120779"/>
    <m/>
    <s v="21.0"/>
    <s v="00036.0"/>
    <s v="00002"/>
    <s v="81000"/>
    <n v="2900"/>
    <n v="9221101"/>
    <n v="0.54376952537808976"/>
    <s v="Teachers' salary.  These are teachers who packed their classrooms for the 21 st Century project at Mesa Robles"/>
    <s v="Mesa Robles-1-21st Century classroom"/>
  </r>
  <r>
    <s v="Mesa Robles-21st Century classroom-Move classroom"/>
    <n v="1"/>
    <s v="Move classroom"/>
    <x v="5"/>
    <x v="0"/>
    <x v="76"/>
    <x v="73"/>
    <x v="42"/>
    <x v="672"/>
    <s v="2020/21"/>
    <m/>
    <x v="579"/>
    <n v="0"/>
    <n v="537.38"/>
    <m/>
    <m/>
    <m/>
    <n v="537.38"/>
    <s v="03-120779"/>
    <m/>
    <s v="21.0"/>
    <s v="00036.0"/>
    <s v="00002"/>
    <s v="81000"/>
    <n v="3112"/>
    <n v="9221101"/>
    <n v="8.7803746258316676E-2"/>
    <s v="Teachers' benefit.  These are teachers who packed their classrooms for the 21 st Century project at Mesa Robles"/>
    <s v="Mesa Robles-1-21st Century classroom"/>
  </r>
  <r>
    <s v="Mesa Robles-21st Century classroom-Move classroom"/>
    <n v="1"/>
    <s v="Move classroom"/>
    <x v="5"/>
    <x v="0"/>
    <x v="76"/>
    <x v="73"/>
    <x v="42"/>
    <x v="672"/>
    <s v="2020/21"/>
    <m/>
    <x v="579"/>
    <n v="0"/>
    <n v="45.36"/>
    <m/>
    <m/>
    <m/>
    <n v="45.36"/>
    <s v="03-120779"/>
    <m/>
    <s v="21.0"/>
    <s v="00036.0"/>
    <s v="00002"/>
    <s v="81000"/>
    <n v="3332"/>
    <n v="9221101"/>
    <n v="7.4114740598407907E-3"/>
    <s v="Teachers' benefit.  These are teachers who packed their classrooms for the 21 st Century project at Mesa Robles"/>
    <s v="Mesa Robles-1-21st Century classroom"/>
  </r>
  <r>
    <s v="Mesa Robles-21st Century classroom-Move classroom"/>
    <n v="1"/>
    <s v="Move classroom"/>
    <x v="5"/>
    <x v="0"/>
    <x v="76"/>
    <x v="73"/>
    <x v="42"/>
    <x v="672"/>
    <s v="2020/21"/>
    <m/>
    <x v="579"/>
    <n v="0"/>
    <n v="1.57"/>
    <m/>
    <m/>
    <m/>
    <n v="1.57"/>
    <s v="03-120779"/>
    <m/>
    <s v="21.0"/>
    <s v="00036.0"/>
    <s v="00002"/>
    <s v="81000"/>
    <n v="3512"/>
    <n v="9221101"/>
    <n v="2.5652588787367819E-4"/>
    <s v="Teachers' benefit.  These are teachers who packed their classrooms for the 21 st Century project at Mesa Robles"/>
    <s v="Mesa Robles-1-21st Century classroom"/>
  </r>
  <r>
    <s v="Mesa Robles-21st Century classroom-Move classroom"/>
    <n v="1"/>
    <s v="Move classroom"/>
    <x v="5"/>
    <x v="0"/>
    <x v="76"/>
    <x v="73"/>
    <x v="42"/>
    <x v="672"/>
    <s v="2020/21"/>
    <m/>
    <x v="579"/>
    <n v="0"/>
    <n v="33.28"/>
    <m/>
    <m/>
    <m/>
    <n v="33.28"/>
    <s v="03-120779"/>
    <m/>
    <s v="21.0"/>
    <s v="00036.0"/>
    <s v="00002"/>
    <s v="81000"/>
    <n v="3612"/>
    <n v="9221101"/>
    <n v="5.4376952537808975E-3"/>
    <s v="Teachers' benefit.  These are teachers who packed their classrooms for the 21 st Century project at Mesa Robles"/>
    <s v="Mesa Robles-1-21st Century classroom"/>
  </r>
  <r>
    <s v="Mesa Robles-21st Century classroom-Move classroom"/>
    <n v="1"/>
    <s v="Move classroom"/>
    <x v="5"/>
    <x v="0"/>
    <x v="76"/>
    <x v="73"/>
    <x v="42"/>
    <x v="672"/>
    <s v="2020/21"/>
    <m/>
    <x v="579"/>
    <n v="0"/>
    <n v="31.84"/>
    <m/>
    <m/>
    <m/>
    <n v="31.84"/>
    <s v="03-120779"/>
    <m/>
    <s v="21.0"/>
    <s v="00036.0"/>
    <s v="00002"/>
    <s v="81000"/>
    <n v="3712"/>
    <n v="9221101"/>
    <n v="5.2024103629923013E-3"/>
    <s v="Teachers' benefit.  These are teachers who packed their classrooms for the 21 st Century project at Mesa Robles"/>
    <s v="Mesa Robles-1-21st Century classroom"/>
  </r>
  <r>
    <s v="Mesa Robles-21st Century classroom-Move classroom"/>
    <n v="1"/>
    <s v="Move classroom"/>
    <x v="5"/>
    <x v="0"/>
    <x v="76"/>
    <x v="73"/>
    <x v="42"/>
    <x v="662"/>
    <s v="2021/22"/>
    <m/>
    <x v="579"/>
    <n v="0"/>
    <n v="-3328"/>
    <m/>
    <m/>
    <m/>
    <n v="-3328"/>
    <s v="03-120779"/>
    <m/>
    <s v="21.0"/>
    <s v="00036.0"/>
    <s v="00002"/>
    <s v="81000"/>
    <n v="2900"/>
    <n v="9221101"/>
    <n v="-0.54376952537808998"/>
    <s v="Moved teachers' salary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79"/>
    <n v="0"/>
    <n v="-537.38"/>
    <m/>
    <m/>
    <m/>
    <n v="-537.38"/>
    <s v="03-120779"/>
    <m/>
    <s v="21.0"/>
    <s v="00036.0"/>
    <s v="00002"/>
    <s v="81000"/>
    <n v="3112"/>
    <n v="9221101"/>
    <n v="-8.7803746258316703E-2"/>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79"/>
    <n v="0"/>
    <n v="-45.36"/>
    <m/>
    <m/>
    <m/>
    <n v="-45.36"/>
    <s v="03-120779"/>
    <m/>
    <s v="21.0"/>
    <s v="00036.0"/>
    <s v="00002"/>
    <s v="81000"/>
    <n v="3332"/>
    <n v="9221101"/>
    <n v="-7.4114740598407898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79"/>
    <n v="0"/>
    <n v="-1.57"/>
    <m/>
    <m/>
    <m/>
    <n v="-1.57"/>
    <s v="03-120779"/>
    <m/>
    <s v="21.0"/>
    <s v="00036.0"/>
    <s v="00002"/>
    <s v="81000"/>
    <n v="3512"/>
    <n v="9221101"/>
    <n v="-2.5652588787367802E-4"/>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79"/>
    <n v="0"/>
    <n v="-33.28"/>
    <m/>
    <m/>
    <m/>
    <n v="-33.28"/>
    <s v="03-120779"/>
    <m/>
    <s v="21.0"/>
    <s v="00036.0"/>
    <s v="00002"/>
    <s v="81000"/>
    <n v="3612"/>
    <n v="9221101"/>
    <n v="-5.4376952537809001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79"/>
    <n v="0"/>
    <n v="-31.84"/>
    <m/>
    <m/>
    <m/>
    <n v="-31.84"/>
    <s v="03-120779"/>
    <m/>
    <s v="21.0"/>
    <s v="00036.0"/>
    <s v="00002"/>
    <s v="81000"/>
    <n v="3712"/>
    <n v="9221101"/>
    <n v="-5.2024103629922996E-3"/>
    <s v="Moved teachers' benefit to fund 01.0 (JVER 22*293).  These are teachers who packed their classrooms for the 21 st Century project at Mesa Robles"/>
    <s v="Mesa Robles-1-21st Century classroom"/>
  </r>
  <r>
    <s v="Cedarlane-21st Century classroom-Move classroom"/>
    <n v="1"/>
    <s v="Move classroom"/>
    <x v="4"/>
    <x v="0"/>
    <x v="76"/>
    <x v="73"/>
    <x v="42"/>
    <x v="673"/>
    <s v="2020/21"/>
    <m/>
    <x v="580"/>
    <n v="0"/>
    <n v="672"/>
    <m/>
    <m/>
    <m/>
    <n v="672"/>
    <s v="03-120780"/>
    <m/>
    <s v="21.0"/>
    <s v="00036.0"/>
    <s v="00002"/>
    <s v="81000"/>
    <n v="2900"/>
    <n v="9051101"/>
    <n v="0.83614328907912239"/>
    <s v="Teachers' salary.  These are teachers who packed their classrooms for the 21 st Century project at Cedarlane"/>
    <s v="Cedarlane-1-21st Century classroom"/>
  </r>
  <r>
    <s v="Cedarlane-21st Century classroom-Move classroom"/>
    <n v="1"/>
    <s v="Move classroom"/>
    <x v="4"/>
    <x v="0"/>
    <x v="76"/>
    <x v="73"/>
    <x v="42"/>
    <x v="673"/>
    <s v="2020/21"/>
    <m/>
    <x v="580"/>
    <n v="0"/>
    <n v="108.58"/>
    <m/>
    <m/>
    <m/>
    <n v="108.58"/>
    <s v="03-120780"/>
    <m/>
    <s v="21.0"/>
    <s v="00036.0"/>
    <s v="00002"/>
    <s v="81000"/>
    <n v="3112"/>
    <n v="9051101"/>
    <n v="0.13510184275031414"/>
    <s v="Teachers' benefit.  These are teachers who packed their classrooms for the 21 st Century project at Cedarlane"/>
    <s v="Cedarlane-1-21st Century classroom"/>
  </r>
  <r>
    <s v="Cedarlane-21st Century classroom-Move classroom"/>
    <n v="1"/>
    <s v="Move classroom"/>
    <x v="4"/>
    <x v="0"/>
    <x v="76"/>
    <x v="73"/>
    <x v="42"/>
    <x v="673"/>
    <s v="2020/21"/>
    <m/>
    <x v="580"/>
    <n v="0"/>
    <n v="9.35"/>
    <m/>
    <m/>
    <m/>
    <n v="9.35"/>
    <s v="03-120780"/>
    <m/>
    <s v="21.0"/>
    <s v="00036.0"/>
    <s v="00002"/>
    <s v="81000"/>
    <n v="3332"/>
    <n v="9051101"/>
    <n v="1.1633838917990766E-2"/>
    <s v="Teachers' benefit.  These are teachers who packed their classrooms for the 21 st Century project at Cedarlane"/>
    <s v="Cedarlane-1-21st Century classroom"/>
  </r>
  <r>
    <s v="Cedarlane-21st Century classroom-Move classroom"/>
    <n v="1"/>
    <s v="Move classroom"/>
    <x v="4"/>
    <x v="0"/>
    <x v="76"/>
    <x v="73"/>
    <x v="42"/>
    <x v="673"/>
    <s v="2020/21"/>
    <m/>
    <x v="580"/>
    <n v="0"/>
    <n v="0.32"/>
    <m/>
    <m/>
    <m/>
    <n v="0.32"/>
    <s v="03-120780"/>
    <m/>
    <s v="21.0"/>
    <s v="00036.0"/>
    <s v="00002"/>
    <s v="81000"/>
    <n v="3512"/>
    <n v="9051101"/>
    <n v="3.981634709900583E-4"/>
    <s v="Teachers' benefit.  These are teachers who packed their classrooms for the 21 st Century project at Cedarlane"/>
    <s v="Cedarlane-1-21st Century classroom"/>
  </r>
  <r>
    <s v="Cedarlane-21st Century classroom-Move classroom"/>
    <n v="1"/>
    <s v="Move classroom"/>
    <x v="4"/>
    <x v="0"/>
    <x v="76"/>
    <x v="73"/>
    <x v="42"/>
    <x v="673"/>
    <s v="2020/21"/>
    <m/>
    <x v="580"/>
    <n v="0"/>
    <n v="6.72"/>
    <m/>
    <m/>
    <m/>
    <n v="6.72"/>
    <s v="03-120780"/>
    <m/>
    <s v="21.0"/>
    <s v="00036.0"/>
    <s v="00002"/>
    <s v="81000"/>
    <n v="3612"/>
    <n v="9051101"/>
    <n v="8.361432890791224E-3"/>
    <s v="Teachers' benefit.  These are teachers who packed their classrooms for the 21 st Century project at Cedarlane"/>
    <s v="Cedarlane-1-21st Century classroom"/>
  </r>
  <r>
    <s v="Cedarlane-21st Century classroom-Move classroom"/>
    <n v="1"/>
    <s v="Move classroom"/>
    <x v="4"/>
    <x v="0"/>
    <x v="76"/>
    <x v="73"/>
    <x v="42"/>
    <x v="673"/>
    <s v="2020/21"/>
    <m/>
    <x v="580"/>
    <n v="0"/>
    <n v="6.72"/>
    <m/>
    <m/>
    <m/>
    <n v="6.72"/>
    <s v="03-120780"/>
    <m/>
    <s v="21.0"/>
    <s v="00036.0"/>
    <s v="00002"/>
    <s v="81000"/>
    <n v="3712"/>
    <n v="9051101"/>
    <n v="8.361432890791224E-3"/>
    <s v="Teachers' benefit.  These are teachers who packed their classrooms for the 21 st Century project at Cedarlane"/>
    <s v="Cedarlane-1-21st Century classroom"/>
  </r>
  <r>
    <s v="Cedarlane-21st Century classroom-Move classroom"/>
    <n v="1"/>
    <s v="Move classroom"/>
    <x v="4"/>
    <x v="0"/>
    <x v="76"/>
    <x v="73"/>
    <x v="42"/>
    <x v="662"/>
    <s v="2021/22"/>
    <m/>
    <x v="580"/>
    <n v="0"/>
    <n v="-672"/>
    <m/>
    <m/>
    <m/>
    <n v="-672"/>
    <s v="03-120780"/>
    <m/>
    <s v="21.0"/>
    <s v="00036.0"/>
    <s v="00002"/>
    <s v="81000"/>
    <n v="2900"/>
    <n v="9051101"/>
    <n v="-0.83614328907912205"/>
    <s v="Moved teachers' salary to fund 01.0 (JVER 22*293).  These are teachers who packed their classrooms for the 21 st Century project at Cedarlane"/>
    <s v="Cedarlane-1-21st Century classroom"/>
  </r>
  <r>
    <s v="Cedarlane-21st Century classroom-Move classroom"/>
    <n v="1"/>
    <s v="Move classroom"/>
    <x v="4"/>
    <x v="0"/>
    <x v="76"/>
    <x v="73"/>
    <x v="42"/>
    <x v="662"/>
    <s v="2021/22"/>
    <m/>
    <x v="580"/>
    <n v="0"/>
    <n v="-108.58"/>
    <m/>
    <m/>
    <m/>
    <n v="-108.58"/>
    <s v="03-120780"/>
    <m/>
    <s v="21.0"/>
    <s v="00036.0"/>
    <s v="00002"/>
    <s v="81000"/>
    <n v="3112"/>
    <n v="9051101"/>
    <n v="-0.13510184275031401"/>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0"/>
    <n v="0"/>
    <n v="-9.35"/>
    <m/>
    <m/>
    <m/>
    <n v="-9.35"/>
    <s v="03-120780"/>
    <m/>
    <s v="21.0"/>
    <s v="00036.0"/>
    <s v="00002"/>
    <s v="81000"/>
    <n v="3332"/>
    <n v="9051101"/>
    <n v="-1.16338389179908E-2"/>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0"/>
    <n v="0"/>
    <n v="-0.32"/>
    <m/>
    <m/>
    <m/>
    <n v="-0.32"/>
    <s v="03-120780"/>
    <m/>
    <s v="21.0"/>
    <s v="00036.0"/>
    <s v="00002"/>
    <s v="81000"/>
    <n v="3512"/>
    <n v="9051101"/>
    <n v="-3.9816347099005798E-4"/>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0"/>
    <n v="0"/>
    <n v="-6.72"/>
    <m/>
    <m/>
    <m/>
    <n v="-6.72"/>
    <s v="03-120780"/>
    <m/>
    <s v="21.0"/>
    <s v="00036.0"/>
    <s v="00002"/>
    <s v="81000"/>
    <n v="3612"/>
    <n v="9051101"/>
    <n v="-8.3614328907912205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0"/>
    <n v="0"/>
    <n v="-6.72"/>
    <m/>
    <m/>
    <m/>
    <n v="-6.72"/>
    <s v="03-120780"/>
    <m/>
    <s v="21.0"/>
    <s v="00036.0"/>
    <s v="00002"/>
    <s v="81000"/>
    <n v="3712"/>
    <n v="9051101"/>
    <n v="-8.3614328907912205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74"/>
    <s v="2020/21"/>
    <m/>
    <x v="581"/>
    <n v="0"/>
    <n v="1536"/>
    <m/>
    <m/>
    <m/>
    <n v="1536"/>
    <s v="03-120780"/>
    <m/>
    <s v="21.0"/>
    <s v="00036.0"/>
    <s v="00002"/>
    <s v="81000"/>
    <n v="2900"/>
    <n v="9051101"/>
    <n v="0.47509023930814981"/>
    <s v="Teachers' salary.  These are teachers who packed their classrooms for the 21 st Century project at Cedarlane"/>
    <s v="Cedarlane-1-21st Century classroom"/>
  </r>
  <r>
    <s v="Cedarlane-21st Century classroom-Move classroom"/>
    <n v="1"/>
    <s v="Move classroom"/>
    <x v="4"/>
    <x v="0"/>
    <x v="76"/>
    <x v="73"/>
    <x v="42"/>
    <x v="674"/>
    <s v="2020/21"/>
    <m/>
    <x v="581"/>
    <n v="0"/>
    <n v="248"/>
    <m/>
    <m/>
    <m/>
    <n v="248"/>
    <s v="03-120780"/>
    <m/>
    <s v="21.0"/>
    <s v="00036.0"/>
    <s v="00002"/>
    <s v="81000"/>
    <n v="3112"/>
    <n v="9051101"/>
    <n v="7.6707278221628358E-2"/>
    <s v="Teachers' benefit.  These are teachers who packed their classrooms for the 21 st Century project at Cedarlane"/>
    <s v="Cedarlane-1-21st Century classroom"/>
  </r>
  <r>
    <s v="Cedarlane-21st Century classroom-Move classroom"/>
    <n v="1"/>
    <s v="Move classroom"/>
    <x v="4"/>
    <x v="0"/>
    <x v="76"/>
    <x v="73"/>
    <x v="42"/>
    <x v="674"/>
    <s v="2020/21"/>
    <m/>
    <x v="581"/>
    <n v="0"/>
    <n v="20.78"/>
    <m/>
    <m/>
    <m/>
    <n v="20.78"/>
    <s v="03-120780"/>
    <m/>
    <s v="21.0"/>
    <s v="00036.0"/>
    <s v="00002"/>
    <s v="81000"/>
    <n v="3332"/>
    <n v="9051101"/>
    <n v="6.4273275864735373E-3"/>
    <s v="Teachers' benefit.  These are teachers who packed their classrooms for the 21 st Century project at Cedarlane"/>
    <s v="Cedarlane-1-21st Century classroom"/>
  </r>
  <r>
    <s v="Cedarlane-21st Century classroom-Move classroom"/>
    <n v="1"/>
    <s v="Move classroom"/>
    <x v="4"/>
    <x v="0"/>
    <x v="76"/>
    <x v="73"/>
    <x v="42"/>
    <x v="674"/>
    <s v="2020/21"/>
    <m/>
    <x v="581"/>
    <n v="0"/>
    <n v="0.71"/>
    <m/>
    <m/>
    <m/>
    <n v="0.71"/>
    <s v="03-120780"/>
    <m/>
    <s v="21.0"/>
    <s v="00036.0"/>
    <s v="00002"/>
    <s v="81000"/>
    <n v="3512"/>
    <n v="9051101"/>
    <n v="2.1960551426353277E-4"/>
    <s v="Teachers' benefit.  These are teachers who packed their classrooms for the 21 st Century project at Cedarlane"/>
    <s v="Cedarlane-1-21st Century classroom"/>
  </r>
  <r>
    <s v="Cedarlane-21st Century classroom-Move classroom"/>
    <n v="1"/>
    <s v="Move classroom"/>
    <x v="4"/>
    <x v="0"/>
    <x v="76"/>
    <x v="73"/>
    <x v="42"/>
    <x v="674"/>
    <s v="2020/21"/>
    <m/>
    <x v="581"/>
    <n v="0"/>
    <n v="15.36"/>
    <m/>
    <m/>
    <m/>
    <n v="15.36"/>
    <s v="03-120780"/>
    <m/>
    <s v="21.0"/>
    <s v="00036.0"/>
    <s v="00002"/>
    <s v="81000"/>
    <n v="3612"/>
    <n v="9051101"/>
    <n v="4.7509023930814983E-3"/>
    <s v="Teachers' benefit.  These are teachers who packed their classrooms for the 21 st Century project at Cedarlane"/>
    <s v="Cedarlane-1-21st Century classroom"/>
  </r>
  <r>
    <s v="Cedarlane-21st Century classroom-Move classroom"/>
    <n v="1"/>
    <s v="Move classroom"/>
    <x v="4"/>
    <x v="0"/>
    <x v="76"/>
    <x v="73"/>
    <x v="42"/>
    <x v="674"/>
    <s v="2020/21"/>
    <m/>
    <x v="581"/>
    <n v="0"/>
    <n v="15.36"/>
    <m/>
    <m/>
    <m/>
    <n v="15.36"/>
    <s v="03-120780"/>
    <m/>
    <s v="21.0"/>
    <s v="00036.0"/>
    <s v="00002"/>
    <s v="81000"/>
    <n v="3712"/>
    <n v="9051101"/>
    <n v="4.7509023930814983E-3"/>
    <s v="Teachers' benefit.  These are teachers who packed their classrooms for the 21 st Century project at Cedarlane"/>
    <s v="Cedarlane-1-21st Century classroom"/>
  </r>
  <r>
    <s v="Cedarlane-21st Century classroom-Move classroom"/>
    <n v="1"/>
    <s v="Move classroom"/>
    <x v="4"/>
    <x v="0"/>
    <x v="76"/>
    <x v="73"/>
    <x v="42"/>
    <x v="662"/>
    <s v="2021/22"/>
    <m/>
    <x v="581"/>
    <n v="0"/>
    <n v="-1536"/>
    <m/>
    <m/>
    <m/>
    <n v="-1536"/>
    <s v="03-120780"/>
    <m/>
    <s v="21.0"/>
    <s v="00036.0"/>
    <s v="00002"/>
    <s v="81000"/>
    <n v="2900"/>
    <n v="9051101"/>
    <n v="-0.47509023930814998"/>
    <s v="Moved teachers' salary to fund 01.0 (JVER 22*293).  These are teachers who packed their classrooms for the 21 st Century project at Cedarlane"/>
    <s v="Cedarlane-1-21st Century classroom"/>
  </r>
  <r>
    <s v="Cedarlane-21st Century classroom-Move classroom"/>
    <n v="1"/>
    <s v="Move classroom"/>
    <x v="4"/>
    <x v="0"/>
    <x v="76"/>
    <x v="73"/>
    <x v="42"/>
    <x v="662"/>
    <s v="2021/22"/>
    <m/>
    <x v="581"/>
    <n v="0"/>
    <n v="-248"/>
    <m/>
    <m/>
    <m/>
    <n v="-248"/>
    <s v="03-120780"/>
    <m/>
    <s v="21.0"/>
    <s v="00036.0"/>
    <s v="00002"/>
    <s v="81000"/>
    <n v="3112"/>
    <n v="9051101"/>
    <n v="-7.67072782216284E-2"/>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1"/>
    <n v="0"/>
    <n v="-20.78"/>
    <m/>
    <m/>
    <m/>
    <n v="-20.78"/>
    <s v="03-120780"/>
    <m/>
    <s v="21.0"/>
    <s v="00036.0"/>
    <s v="00002"/>
    <s v="81000"/>
    <n v="3332"/>
    <n v="9051101"/>
    <n v="-6.4273275864735399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1"/>
    <n v="0"/>
    <n v="-0.71"/>
    <m/>
    <m/>
    <m/>
    <n v="-0.71"/>
    <s v="03-120780"/>
    <m/>
    <s v="21.0"/>
    <s v="00036.0"/>
    <s v="00002"/>
    <s v="81000"/>
    <n v="3512"/>
    <n v="9051101"/>
    <n v="-2.1960551426353301E-4"/>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1"/>
    <n v="0"/>
    <n v="-15.36"/>
    <m/>
    <m/>
    <m/>
    <n v="-15.36"/>
    <s v="03-120780"/>
    <m/>
    <s v="21.0"/>
    <s v="00036.0"/>
    <s v="00002"/>
    <s v="81000"/>
    <n v="3612"/>
    <n v="9051101"/>
    <n v="-4.7509023930815001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1"/>
    <n v="0"/>
    <n v="-15.36"/>
    <m/>
    <m/>
    <m/>
    <n v="-15.36"/>
    <s v="03-120780"/>
    <m/>
    <s v="21.0"/>
    <s v="00036.0"/>
    <s v="00002"/>
    <s v="81000"/>
    <n v="3712"/>
    <n v="9051101"/>
    <n v="-4.7509023930815001E-3"/>
    <s v="Moved teachers' benefit to fund 01.0 (JVER 22*293).  These are teachers who packed their classrooms for the 21 st Century project at Cedarlane"/>
    <s v="Cedarlane-1-21st Century classroom"/>
  </r>
  <r>
    <s v="Mesa Robles-21st Century classroom-Move classroom"/>
    <n v="1"/>
    <s v="Move classroom"/>
    <x v="5"/>
    <x v="0"/>
    <x v="76"/>
    <x v="73"/>
    <x v="42"/>
    <x v="674"/>
    <s v="2020/21"/>
    <m/>
    <x v="581"/>
    <n v="0"/>
    <n v="1168"/>
    <m/>
    <m/>
    <m/>
    <n v="1168"/>
    <s v="03-120779"/>
    <m/>
    <s v="21.0"/>
    <s v="00036.0"/>
    <s v="00002"/>
    <s v="81000"/>
    <n v="2900"/>
    <n v="9221101"/>
    <n v="0.36126653614057225"/>
    <s v="Teachers' salary.  These are teachers who packed their classrooms for the 21 st Century project at Mesa Robles"/>
    <s v="Mesa Robles-1-21st Century classroom"/>
  </r>
  <r>
    <s v="Mesa Robles-21st Century classroom-Move classroom"/>
    <n v="1"/>
    <s v="Move classroom"/>
    <x v="5"/>
    <x v="0"/>
    <x v="76"/>
    <x v="73"/>
    <x v="42"/>
    <x v="674"/>
    <s v="2020/21"/>
    <m/>
    <x v="581"/>
    <n v="0"/>
    <n v="188.62"/>
    <m/>
    <m/>
    <m/>
    <n v="188.62"/>
    <s v="03-120779"/>
    <m/>
    <s v="21.0"/>
    <s v="00036.0"/>
    <s v="00002"/>
    <s v="81000"/>
    <n v="3112"/>
    <n v="9221101"/>
    <n v="5.8340833944207825E-2"/>
    <s v="Teachers' benefit.  These are teachers who packed their classrooms for the 21 st Century project at Mesa Robles"/>
    <s v="Mesa Robles-1-21st Century classroom"/>
  </r>
  <r>
    <s v="Mesa Robles-21st Century classroom-Move classroom"/>
    <n v="1"/>
    <s v="Move classroom"/>
    <x v="5"/>
    <x v="0"/>
    <x v="76"/>
    <x v="73"/>
    <x v="42"/>
    <x v="674"/>
    <s v="2020/21"/>
    <m/>
    <x v="581"/>
    <n v="0"/>
    <n v="16.34"/>
    <m/>
    <m/>
    <m/>
    <n v="16.34"/>
    <s v="03-120779"/>
    <m/>
    <s v="21.0"/>
    <s v="00036.0"/>
    <s v="00002"/>
    <s v="81000"/>
    <n v="3332"/>
    <n v="9221101"/>
    <n v="5.0540198634734168E-3"/>
    <s v="Teachers' benefit.  These are teachers who packed their classrooms for the 21 st Century project at Mesa Robles"/>
    <s v="Mesa Robles-1-21st Century classroom"/>
  </r>
  <r>
    <s v="Mesa Robles-21st Century classroom-Move classroom"/>
    <n v="1"/>
    <s v="Move classroom"/>
    <x v="5"/>
    <x v="0"/>
    <x v="76"/>
    <x v="73"/>
    <x v="42"/>
    <x v="674"/>
    <s v="2020/21"/>
    <m/>
    <x v="581"/>
    <n v="0"/>
    <n v="0.56000000000000005"/>
    <m/>
    <m/>
    <m/>
    <n v="0.56000000000000005"/>
    <s v="03-120779"/>
    <m/>
    <s v="21.0"/>
    <s v="00036.0"/>
    <s v="00002"/>
    <s v="81000"/>
    <n v="3512"/>
    <n v="9221101"/>
    <n v="1.7320998308109631E-4"/>
    <s v="Teachers' benefit.  These are teachers who packed their classrooms for the 21 st Century project at Mesa Robles"/>
    <s v="Mesa Robles-1-21st Century classroom"/>
  </r>
  <r>
    <s v="Mesa Robles-21st Century classroom-Move classroom"/>
    <n v="1"/>
    <s v="Move classroom"/>
    <x v="5"/>
    <x v="0"/>
    <x v="76"/>
    <x v="73"/>
    <x v="42"/>
    <x v="674"/>
    <s v="2020/21"/>
    <m/>
    <x v="581"/>
    <n v="0"/>
    <n v="11.67"/>
    <m/>
    <m/>
    <m/>
    <n v="11.67"/>
    <s v="03-120779"/>
    <m/>
    <s v="21.0"/>
    <s v="00036.0"/>
    <s v="00002"/>
    <s v="81000"/>
    <n v="3612"/>
    <n v="9221101"/>
    <n v="3.60957232599356E-3"/>
    <s v="Teachers' benefit.  These are teachers who packed their classrooms for the 21 st Century project at Mesa Robles"/>
    <s v="Mesa Robles-1-21st Century classroom"/>
  </r>
  <r>
    <s v="Mesa Robles-21st Century classroom-Move classroom"/>
    <n v="1"/>
    <s v="Move classroom"/>
    <x v="5"/>
    <x v="0"/>
    <x v="76"/>
    <x v="73"/>
    <x v="42"/>
    <x v="674"/>
    <s v="2020/21"/>
    <m/>
    <x v="581"/>
    <n v="0"/>
    <n v="11.67"/>
    <m/>
    <m/>
    <m/>
    <n v="11.67"/>
    <s v="03-120779"/>
    <m/>
    <s v="21.0"/>
    <s v="00036.0"/>
    <s v="00002"/>
    <s v="81000"/>
    <n v="3712"/>
    <n v="9221101"/>
    <n v="3.60957232599356E-3"/>
    <s v="Teachers' benefit.  These are teachers who packed their classrooms for the 21 st Century project at Mesa Robles"/>
    <s v="Mesa Robles-1-21st Century classroom"/>
  </r>
  <r>
    <s v="Mesa Robles-21st Century classroom-Move classroom"/>
    <n v="1"/>
    <s v="Move classroom"/>
    <x v="5"/>
    <x v="0"/>
    <x v="76"/>
    <x v="73"/>
    <x v="42"/>
    <x v="662"/>
    <s v="2021/22"/>
    <m/>
    <x v="581"/>
    <n v="0"/>
    <n v="-1168"/>
    <m/>
    <m/>
    <m/>
    <n v="-1168"/>
    <s v="03-120779"/>
    <m/>
    <s v="21.0"/>
    <s v="00036.0"/>
    <s v="00002"/>
    <s v="81000"/>
    <n v="2900"/>
    <n v="9221101"/>
    <n v="-0.36126653614057203"/>
    <s v="Moved teachers' salary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1"/>
    <n v="0"/>
    <n v="-188.62"/>
    <m/>
    <m/>
    <m/>
    <n v="-188.62"/>
    <s v="03-120779"/>
    <m/>
    <s v="21.0"/>
    <s v="00036.0"/>
    <s v="00002"/>
    <s v="81000"/>
    <n v="3112"/>
    <n v="9221101"/>
    <n v="-5.8340833944207797E-2"/>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1"/>
    <n v="0"/>
    <n v="-16.34"/>
    <m/>
    <m/>
    <m/>
    <n v="-16.34"/>
    <s v="03-120779"/>
    <m/>
    <s v="21.0"/>
    <s v="00036.0"/>
    <s v="00002"/>
    <s v="81000"/>
    <n v="3332"/>
    <n v="9221101"/>
    <n v="-5.0540198634734202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1"/>
    <n v="0"/>
    <n v="-0.56000000000000005"/>
    <m/>
    <m/>
    <m/>
    <n v="-0.56000000000000005"/>
    <s v="03-120779"/>
    <m/>
    <s v="21.0"/>
    <s v="00036.0"/>
    <s v="00002"/>
    <s v="81000"/>
    <n v="3512"/>
    <n v="9221101"/>
    <n v="-1.7320998308109601E-4"/>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1"/>
    <n v="0"/>
    <n v="-11.67"/>
    <m/>
    <m/>
    <m/>
    <n v="-11.67"/>
    <s v="03-120779"/>
    <m/>
    <s v="21.0"/>
    <s v="00036.0"/>
    <s v="00002"/>
    <s v="81000"/>
    <n v="3612"/>
    <n v="9221101"/>
    <n v="-3.60957232599356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1"/>
    <n v="0"/>
    <n v="-11.67"/>
    <m/>
    <m/>
    <m/>
    <n v="-11.67"/>
    <s v="03-120779"/>
    <m/>
    <s v="21.0"/>
    <s v="00036.0"/>
    <s v="00002"/>
    <s v="81000"/>
    <n v="3712"/>
    <n v="9221101"/>
    <n v="-3.60957232599356E-3"/>
    <s v="Moved teachers' benefit to fund 01.0 (JVER 22*293).  These are teachers who packed their classrooms for the 21 st Century project at Mesa Robles"/>
    <s v="Mesa Robles-1-21st Century classroom"/>
  </r>
  <r>
    <s v="Cedarlane-21st Century classroom-Move classroom"/>
    <n v="1"/>
    <s v="Move classroom"/>
    <x v="4"/>
    <x v="0"/>
    <x v="76"/>
    <x v="73"/>
    <x v="42"/>
    <x v="675"/>
    <s v="2020/21"/>
    <m/>
    <x v="582"/>
    <n v="0"/>
    <n v="256"/>
    <m/>
    <m/>
    <m/>
    <n v="256"/>
    <s v="03-120780"/>
    <m/>
    <s v="21.0"/>
    <s v="00036.0"/>
    <s v="00002"/>
    <s v="81000"/>
    <n v="2900"/>
    <n v="9051101"/>
    <n v="0.27883976516463527"/>
    <s v="Teachers' salary.  These are teachers who packed their classrooms for the 21 st Century project at Cedarlane"/>
    <s v="Cedarlane-1-21st Century classroom"/>
  </r>
  <r>
    <s v="Cedarlane-21st Century classroom-Move classroom"/>
    <n v="1"/>
    <s v="Move classroom"/>
    <x v="4"/>
    <x v="0"/>
    <x v="76"/>
    <x v="73"/>
    <x v="42"/>
    <x v="675"/>
    <s v="2020/21"/>
    <m/>
    <x v="582"/>
    <n v="0"/>
    <n v="41.31"/>
    <m/>
    <m/>
    <m/>
    <n v="41.31"/>
    <s v="03-120780"/>
    <m/>
    <s v="21.0"/>
    <s v="00036.0"/>
    <s v="00002"/>
    <s v="81000"/>
    <n v="3112"/>
    <n v="9051101"/>
    <n v="4.499558866777767E-2"/>
    <s v="Teachers' benefit.  These are teachers who packed their classrooms for the 21 st Century project at Cedarlane"/>
    <s v="Cedarlane-1-21st Century classroom"/>
  </r>
  <r>
    <s v="Cedarlane-21st Century classroom-Move classroom"/>
    <n v="1"/>
    <s v="Move classroom"/>
    <x v="4"/>
    <x v="0"/>
    <x v="76"/>
    <x v="73"/>
    <x v="42"/>
    <x v="675"/>
    <s v="2020/21"/>
    <m/>
    <x v="582"/>
    <n v="0"/>
    <n v="3.51"/>
    <m/>
    <m/>
    <m/>
    <n v="3.51"/>
    <s v="03-120780"/>
    <m/>
    <s v="21.0"/>
    <s v="00036.0"/>
    <s v="00002"/>
    <s v="81000"/>
    <n v="3332"/>
    <n v="9051101"/>
    <n v="3.8231545926869911E-3"/>
    <s v="Teachers' benefit.  These are teachers who packed their classrooms for the 21 st Century project at Cedarlane"/>
    <s v="Cedarlane-1-21st Century classroom"/>
  </r>
  <r>
    <s v="Cedarlane-21st Century classroom-Move classroom"/>
    <n v="1"/>
    <s v="Move classroom"/>
    <x v="4"/>
    <x v="0"/>
    <x v="76"/>
    <x v="73"/>
    <x v="42"/>
    <x v="675"/>
    <s v="2020/21"/>
    <m/>
    <x v="582"/>
    <n v="0"/>
    <n v="0.12"/>
    <m/>
    <m/>
    <m/>
    <n v="0.12"/>
    <s v="03-120780"/>
    <m/>
    <s v="21.0"/>
    <s v="00036.0"/>
    <s v="00002"/>
    <s v="81000"/>
    <n v="3512"/>
    <n v="9051101"/>
    <n v="1.3070613992092277E-4"/>
    <s v="Teachers' benefit.  These are teachers who packed their classrooms for the 21 st Century project at Cedarlane"/>
    <s v="Cedarlane-1-21st Century classroom"/>
  </r>
  <r>
    <s v="Cedarlane-21st Century classroom-Move classroom"/>
    <n v="1"/>
    <s v="Move classroom"/>
    <x v="4"/>
    <x v="0"/>
    <x v="76"/>
    <x v="73"/>
    <x v="42"/>
    <x v="675"/>
    <s v="2020/21"/>
    <m/>
    <x v="582"/>
    <n v="0"/>
    <n v="2.56"/>
    <m/>
    <m/>
    <m/>
    <n v="2.56"/>
    <s v="03-120780"/>
    <m/>
    <s v="21.0"/>
    <s v="00036.0"/>
    <s v="00002"/>
    <s v="81000"/>
    <n v="3612"/>
    <n v="9051101"/>
    <n v="2.7883976516463525E-3"/>
    <s v="Teachers' benefit.  These are teachers who packed their classrooms for the 21 st Century project at Cedarlane"/>
    <s v="Cedarlane-1-21st Century classroom"/>
  </r>
  <r>
    <s v="Cedarlane-21st Century classroom-Move classroom"/>
    <n v="1"/>
    <s v="Move classroom"/>
    <x v="4"/>
    <x v="0"/>
    <x v="76"/>
    <x v="73"/>
    <x v="42"/>
    <x v="675"/>
    <s v="2020/21"/>
    <m/>
    <x v="582"/>
    <n v="0"/>
    <n v="2.56"/>
    <m/>
    <m/>
    <m/>
    <n v="2.56"/>
    <s v="03-120780"/>
    <m/>
    <s v="21.0"/>
    <s v="00036.0"/>
    <s v="00002"/>
    <s v="81000"/>
    <n v="3712"/>
    <n v="9051101"/>
    <n v="2.7883976516463525E-3"/>
    <s v="Teachers' benefit.  These are teachers who packed their classrooms for the 21 st Century project at Cedarlane"/>
    <s v="Cedarlane-1-21st Century classroom"/>
  </r>
  <r>
    <s v="Cedarlane-21st Century classroom-Move classroom"/>
    <n v="1"/>
    <s v="Move classroom"/>
    <x v="4"/>
    <x v="0"/>
    <x v="76"/>
    <x v="73"/>
    <x v="42"/>
    <x v="662"/>
    <s v="2021/22"/>
    <m/>
    <x v="582"/>
    <n v="0"/>
    <n v="-256"/>
    <m/>
    <m/>
    <m/>
    <n v="-256"/>
    <s v="03-120780"/>
    <m/>
    <s v="21.0"/>
    <s v="00036.0"/>
    <s v="00002"/>
    <s v="81000"/>
    <n v="2900"/>
    <n v="9051101"/>
    <n v="-0.27883976516463499"/>
    <s v="Moved teachers' salary to fund 01.0 (JVER 22*293).  These are teachers who packed their classrooms for the 21 st Century project at Cedarlane"/>
    <s v="Cedarlane-1-21st Century classroom"/>
  </r>
  <r>
    <s v="Cedarlane-21st Century classroom-Move classroom"/>
    <n v="1"/>
    <s v="Move classroom"/>
    <x v="4"/>
    <x v="0"/>
    <x v="76"/>
    <x v="73"/>
    <x v="42"/>
    <x v="662"/>
    <s v="2021/22"/>
    <m/>
    <x v="582"/>
    <n v="0"/>
    <n v="-41.31"/>
    <m/>
    <m/>
    <m/>
    <n v="-41.31"/>
    <s v="03-120780"/>
    <m/>
    <s v="21.0"/>
    <s v="00036.0"/>
    <s v="00002"/>
    <s v="81000"/>
    <n v="3112"/>
    <n v="9051101"/>
    <n v="-4.4995588667777697E-2"/>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2"/>
    <n v="0"/>
    <n v="-3.51"/>
    <m/>
    <m/>
    <m/>
    <n v="-3.51"/>
    <s v="03-120780"/>
    <m/>
    <s v="21.0"/>
    <s v="00036.0"/>
    <s v="00002"/>
    <s v="81000"/>
    <n v="3332"/>
    <n v="9051101"/>
    <n v="-3.8231545926869898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2"/>
    <n v="0"/>
    <n v="-0.12"/>
    <m/>
    <m/>
    <m/>
    <n v="-0.12"/>
    <s v="03-120780"/>
    <m/>
    <s v="21.0"/>
    <s v="00036.0"/>
    <s v="00002"/>
    <s v="81000"/>
    <n v="3512"/>
    <n v="9051101"/>
    <n v="-1.3070613992092301E-4"/>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2"/>
    <n v="0"/>
    <n v="-2.56"/>
    <m/>
    <m/>
    <m/>
    <n v="-2.56"/>
    <s v="03-120780"/>
    <m/>
    <s v="21.0"/>
    <s v="00036.0"/>
    <s v="00002"/>
    <s v="81000"/>
    <n v="3612"/>
    <n v="9051101"/>
    <n v="-2.7883976516463499E-3"/>
    <s v="Moved teachers' benefit to fund 01.0 (JVER 22*293).  These are teachers who packed their classrooms for the 21 st Century project at Cedarlane"/>
    <s v="Cedarlane-1-21st Century classroom"/>
  </r>
  <r>
    <s v="Cedarlane-21st Century classroom-Move classroom"/>
    <n v="1"/>
    <s v="Move classroom"/>
    <x v="4"/>
    <x v="0"/>
    <x v="76"/>
    <x v="73"/>
    <x v="42"/>
    <x v="662"/>
    <s v="2021/22"/>
    <m/>
    <x v="582"/>
    <n v="0"/>
    <n v="-2.56"/>
    <m/>
    <m/>
    <m/>
    <n v="-2.56"/>
    <s v="03-120780"/>
    <m/>
    <s v="21.0"/>
    <s v="00036.0"/>
    <s v="00002"/>
    <s v="81000"/>
    <n v="3712"/>
    <n v="9051101"/>
    <n v="-2.7883976516463499E-3"/>
    <s v="Moved teachers' benefit to fund 01.0 (JVER 22*293).  These are teachers who packed their classrooms for the 21 st Century project at Cedarlane"/>
    <s v="Cedarlane-1-21st Century classroom"/>
  </r>
  <r>
    <s v="Mesa Robles-21st Century classroom-Move classroom"/>
    <n v="1"/>
    <s v="Move classroom"/>
    <x v="5"/>
    <x v="0"/>
    <x v="76"/>
    <x v="73"/>
    <x v="42"/>
    <x v="675"/>
    <s v="2020/21"/>
    <m/>
    <x v="582"/>
    <n v="0"/>
    <n v="512"/>
    <m/>
    <m/>
    <m/>
    <n v="512"/>
    <s v="03-120779"/>
    <m/>
    <s v="21.0"/>
    <s v="00036.0"/>
    <s v="00002"/>
    <s v="81000"/>
    <n v="2900"/>
    <n v="9221101"/>
    <n v="0.55767953032927053"/>
    <s v="Teachers' salary.  These are teachers who packed their classrooms for the 21 st Century project at Mesa Robles"/>
    <s v="Mesa Robles-1-21st Century classroom"/>
  </r>
  <r>
    <s v="Mesa Robles-21st Century classroom-Move classroom"/>
    <n v="1"/>
    <s v="Move classroom"/>
    <x v="5"/>
    <x v="0"/>
    <x v="76"/>
    <x v="73"/>
    <x v="42"/>
    <x v="675"/>
    <s v="2020/21"/>
    <m/>
    <x v="582"/>
    <n v="0"/>
    <n v="82.72"/>
    <m/>
    <m/>
    <m/>
    <n v="82.72"/>
    <s v="03-120779"/>
    <m/>
    <s v="21.0"/>
    <s v="00036.0"/>
    <s v="00002"/>
    <s v="81000"/>
    <n v="3112"/>
    <n v="9221101"/>
    <n v="9.0100099118822774E-2"/>
    <s v="Teachers' benefit.  These are teachers who packed their classrooms for the 21 st Century project at Mesa Robles"/>
    <s v="Mesa Robles-1-21st Century classroom"/>
  </r>
  <r>
    <s v="Mesa Robles-21st Century classroom-Move classroom"/>
    <n v="1"/>
    <s v="Move classroom"/>
    <x v="5"/>
    <x v="0"/>
    <x v="76"/>
    <x v="73"/>
    <x v="42"/>
    <x v="675"/>
    <s v="2020/21"/>
    <m/>
    <x v="582"/>
    <n v="0"/>
    <n v="6.83"/>
    <m/>
    <m/>
    <m/>
    <n v="6.83"/>
    <s v="03-120779"/>
    <m/>
    <s v="21.0"/>
    <s v="00036.0"/>
    <s v="00002"/>
    <s v="81000"/>
    <n v="3332"/>
    <n v="9221101"/>
    <n v="7.4393577971658548E-3"/>
    <s v="Teachers' benefit.  These are teachers who packed their classrooms for the 21 st Century project at Mesa Robles"/>
    <s v="Mesa Robles-1-21st Century classroom"/>
  </r>
  <r>
    <s v="Mesa Robles-21st Century classroom-Move classroom"/>
    <n v="1"/>
    <s v="Move classroom"/>
    <x v="5"/>
    <x v="0"/>
    <x v="76"/>
    <x v="73"/>
    <x v="42"/>
    <x v="675"/>
    <s v="2020/21"/>
    <m/>
    <x v="582"/>
    <n v="0"/>
    <n v="0.24"/>
    <m/>
    <m/>
    <m/>
    <n v="0.24"/>
    <s v="03-120779"/>
    <m/>
    <s v="21.0"/>
    <s v="00036.0"/>
    <s v="00002"/>
    <s v="81000"/>
    <n v="3512"/>
    <n v="9221101"/>
    <n v="2.6141227984184553E-4"/>
    <s v="Teachers' benefit.  These are teachers who packed their classrooms for the 21 st Century project at Mesa Robles"/>
    <s v="Mesa Robles-1-21st Century classroom"/>
  </r>
  <r>
    <s v="Mesa Robles-21st Century classroom-Move classroom"/>
    <n v="1"/>
    <s v="Move classroom"/>
    <x v="5"/>
    <x v="0"/>
    <x v="76"/>
    <x v="73"/>
    <x v="42"/>
    <x v="675"/>
    <s v="2020/21"/>
    <m/>
    <x v="582"/>
    <n v="0"/>
    <n v="5.12"/>
    <m/>
    <m/>
    <m/>
    <n v="5.12"/>
    <s v="03-120779"/>
    <m/>
    <s v="21.0"/>
    <s v="00036.0"/>
    <s v="00002"/>
    <s v="81000"/>
    <n v="3612"/>
    <n v="9221101"/>
    <n v="5.576795303292705E-3"/>
    <s v="Teachers' benefit.  These are teachers who packed their classrooms for the 21 st Century project at Mesa Robles"/>
    <s v="Mesa Robles-1-21st Century classroom"/>
  </r>
  <r>
    <s v="Mesa Robles-21st Century classroom-Move classroom"/>
    <n v="1"/>
    <s v="Move classroom"/>
    <x v="5"/>
    <x v="0"/>
    <x v="76"/>
    <x v="73"/>
    <x v="42"/>
    <x v="675"/>
    <s v="2020/21"/>
    <m/>
    <x v="582"/>
    <n v="0"/>
    <n v="5.12"/>
    <m/>
    <m/>
    <m/>
    <n v="5.12"/>
    <s v="03-120779"/>
    <m/>
    <s v="21.0"/>
    <s v="00036.0"/>
    <s v="00002"/>
    <s v="81000"/>
    <n v="3712"/>
    <n v="9221101"/>
    <n v="5.576795303292705E-3"/>
    <s v="Teachers' benefit.  These are teachers who packed their classrooms for the 21 st Century project at Mesa Robles"/>
    <s v="Mesa Robles-1-21st Century classroom"/>
  </r>
  <r>
    <s v="Mesa Robles-21st Century classroom-Move classroom"/>
    <n v="1"/>
    <s v="Move classroom"/>
    <x v="5"/>
    <x v="0"/>
    <x v="76"/>
    <x v="73"/>
    <x v="42"/>
    <x v="662"/>
    <s v="2021/22"/>
    <m/>
    <x v="582"/>
    <n v="0"/>
    <n v="-512"/>
    <m/>
    <m/>
    <m/>
    <n v="-512"/>
    <s v="03-120779"/>
    <m/>
    <s v="21.0"/>
    <s v="00036.0"/>
    <s v="00002"/>
    <s v="81000"/>
    <n v="2900"/>
    <n v="9221101"/>
    <n v="-0.55767953032927098"/>
    <s v="Moved teachers' salary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2"/>
    <n v="0"/>
    <n v="-82.72"/>
    <m/>
    <m/>
    <m/>
    <n v="-82.72"/>
    <s v="03-120779"/>
    <m/>
    <s v="21.0"/>
    <s v="00036.0"/>
    <s v="00002"/>
    <s v="81000"/>
    <n v="3112"/>
    <n v="9221101"/>
    <n v="-9.0100099118822802E-2"/>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2"/>
    <n v="0"/>
    <n v="-6.83"/>
    <m/>
    <m/>
    <m/>
    <n v="-6.83"/>
    <s v="03-120779"/>
    <m/>
    <s v="21.0"/>
    <s v="00036.0"/>
    <s v="00002"/>
    <s v="81000"/>
    <n v="3332"/>
    <n v="9221101"/>
    <n v="-7.43935779716586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2"/>
    <n v="0"/>
    <n v="-0.24"/>
    <m/>
    <m/>
    <m/>
    <n v="-0.24"/>
    <s v="03-120779"/>
    <m/>
    <s v="21.0"/>
    <s v="00036.0"/>
    <s v="00002"/>
    <s v="81000"/>
    <n v="3512"/>
    <n v="9221101"/>
    <n v="-2.6141227984184602E-4"/>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2"/>
    <n v="0"/>
    <n v="-5.12"/>
    <m/>
    <m/>
    <m/>
    <n v="-5.12"/>
    <s v="03-120779"/>
    <m/>
    <s v="21.0"/>
    <s v="00036.0"/>
    <s v="00002"/>
    <s v="81000"/>
    <n v="3612"/>
    <n v="9221101"/>
    <n v="-5.5767953032927102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2"/>
    <n v="0"/>
    <n v="-5.12"/>
    <m/>
    <m/>
    <m/>
    <n v="-5.12"/>
    <s v="03-120779"/>
    <m/>
    <s v="21.0"/>
    <s v="00036.0"/>
    <s v="00002"/>
    <s v="81000"/>
    <n v="3712"/>
    <n v="9221101"/>
    <n v="-5.5767953032927102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76"/>
    <s v="2020/21"/>
    <m/>
    <x v="583"/>
    <n v="0"/>
    <n v="1856"/>
    <m/>
    <m/>
    <m/>
    <n v="1856"/>
    <s v="03-120779"/>
    <m/>
    <s v="21.0"/>
    <s v="00036.0"/>
    <s v="00002"/>
    <s v="81000"/>
    <n v="2900"/>
    <n v="9221101"/>
    <n v="0.83622437485920231"/>
    <s v="Teachers' salary.  These are teachers who packed their classrooms for the 21 st Century project at Mesa Robles"/>
    <s v="Mesa Robles-1-21st Century classroom"/>
  </r>
  <r>
    <s v="Mesa Robles-21st Century classroom-Move classroom"/>
    <n v="1"/>
    <s v="Move classroom"/>
    <x v="5"/>
    <x v="0"/>
    <x v="76"/>
    <x v="73"/>
    <x v="42"/>
    <x v="676"/>
    <s v="2020/21"/>
    <m/>
    <x v="583"/>
    <n v="0"/>
    <n v="299.64999999999998"/>
    <m/>
    <m/>
    <m/>
    <n v="299.64999999999998"/>
    <s v="03-120779"/>
    <m/>
    <s v="21.0"/>
    <s v="00036.0"/>
    <s v="00002"/>
    <s v="81000"/>
    <n v="3112"/>
    <n v="9221101"/>
    <n v="0.13500788465870689"/>
    <s v="Teachers' benefit.  These are teachers who packed their classrooms for the 21 st Century project at Mesa Robles"/>
    <s v="Mesa Robles-1-21st Century classroom"/>
  </r>
  <r>
    <s v="Mesa Robles-21st Century classroom-Move classroom"/>
    <n v="1"/>
    <s v="Move classroom"/>
    <x v="5"/>
    <x v="0"/>
    <x v="76"/>
    <x v="73"/>
    <x v="42"/>
    <x v="676"/>
    <s v="2020/21"/>
    <m/>
    <x v="583"/>
    <n v="0"/>
    <n v="25.87"/>
    <m/>
    <m/>
    <m/>
    <n v="25.87"/>
    <s v="03-120779"/>
    <m/>
    <s v="21.0"/>
    <s v="00036.0"/>
    <s v="00002"/>
    <s v="81000"/>
    <n v="3332"/>
    <n v="9221101"/>
    <n v="1.1655778328452352E-2"/>
    <s v="Teachers' benefit.  These are teachers who packed their classrooms for the 21 st Century project at Mesa Robles"/>
    <s v="Mesa Robles-1-21st Century classroom"/>
  </r>
  <r>
    <s v="Mesa Robles-21st Century classroom-Move classroom"/>
    <n v="1"/>
    <s v="Move classroom"/>
    <x v="5"/>
    <x v="0"/>
    <x v="76"/>
    <x v="73"/>
    <x v="42"/>
    <x v="676"/>
    <s v="2020/21"/>
    <m/>
    <x v="583"/>
    <n v="0"/>
    <n v="0.88"/>
    <m/>
    <m/>
    <m/>
    <n v="0.88"/>
    <s v="03-120779"/>
    <m/>
    <s v="21.0"/>
    <s v="00036.0"/>
    <s v="00002"/>
    <s v="81000"/>
    <n v="3512"/>
    <n v="9221101"/>
    <n v="3.9648569497634592E-4"/>
    <s v="Teachers' benefit.  These are teachers who packed their classrooms for the 21 st Century project at Mesa Robles"/>
    <s v="Mesa Robles-1-21st Century classroom"/>
  </r>
  <r>
    <s v="Mesa Robles-21st Century classroom-Move classroom"/>
    <n v="1"/>
    <s v="Move classroom"/>
    <x v="5"/>
    <x v="0"/>
    <x v="76"/>
    <x v="73"/>
    <x v="42"/>
    <x v="676"/>
    <s v="2020/21"/>
    <m/>
    <x v="583"/>
    <n v="0"/>
    <n v="18.55"/>
    <m/>
    <m/>
    <m/>
    <n v="18.55"/>
    <s v="03-120779"/>
    <m/>
    <s v="21.0"/>
    <s v="00036.0"/>
    <s v="00002"/>
    <s v="81000"/>
    <n v="3612"/>
    <n v="9221101"/>
    <n v="8.3577382293309292E-3"/>
    <s v="Teachers' benefit.  These are teachers who packed their classrooms for the 21 st Century project at Mesa Robles"/>
    <s v="Mesa Robles-1-21st Century classroom"/>
  </r>
  <r>
    <s v="Mesa Robles-21st Century classroom-Move classroom"/>
    <n v="1"/>
    <s v="Move classroom"/>
    <x v="5"/>
    <x v="0"/>
    <x v="76"/>
    <x v="73"/>
    <x v="42"/>
    <x v="676"/>
    <s v="2020/21"/>
    <m/>
    <x v="583"/>
    <n v="0"/>
    <n v="18.55"/>
    <m/>
    <m/>
    <m/>
    <n v="18.55"/>
    <s v="03-120779"/>
    <m/>
    <s v="21.0"/>
    <s v="00036.0"/>
    <s v="00002"/>
    <s v="81000"/>
    <n v="3712"/>
    <n v="9221101"/>
    <n v="8.3577382293309292E-3"/>
    <s v="Teachers' benefit.  These are teachers who packed their classrooms for the 21 st Century project at Mesa Robles"/>
    <s v="Mesa Robles-1-21st Century classroom"/>
  </r>
  <r>
    <s v="Mesa Robles-21st Century classroom-Move classroom"/>
    <n v="1"/>
    <s v="Move classroom"/>
    <x v="5"/>
    <x v="0"/>
    <x v="76"/>
    <x v="73"/>
    <x v="42"/>
    <x v="662"/>
    <s v="2021/22"/>
    <m/>
    <x v="583"/>
    <n v="0"/>
    <n v="-1856"/>
    <m/>
    <m/>
    <m/>
    <n v="-1856"/>
    <s v="03-120779"/>
    <m/>
    <s v="21.0"/>
    <s v="00036.0"/>
    <s v="00002"/>
    <s v="81000"/>
    <n v="2900"/>
    <n v="9221101"/>
    <n v="-0.83622437485920198"/>
    <s v="Moved teachers' salary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3"/>
    <n v="0"/>
    <n v="-299.64999999999998"/>
    <m/>
    <m/>
    <m/>
    <n v="-299.64999999999998"/>
    <s v="03-120779"/>
    <m/>
    <s v="21.0"/>
    <s v="00036.0"/>
    <s v="00002"/>
    <s v="81000"/>
    <n v="3112"/>
    <n v="9221101"/>
    <n v="-0.135007884658707"/>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3"/>
    <n v="0"/>
    <n v="-25.87"/>
    <m/>
    <m/>
    <m/>
    <n v="-25.87"/>
    <s v="03-120779"/>
    <m/>
    <s v="21.0"/>
    <s v="00036.0"/>
    <s v="00002"/>
    <s v="81000"/>
    <n v="3332"/>
    <n v="9221101"/>
    <n v="-1.1655778328452399E-2"/>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3"/>
    <n v="0"/>
    <n v="-0.88"/>
    <m/>
    <m/>
    <m/>
    <n v="-0.88"/>
    <s v="03-120779"/>
    <m/>
    <s v="21.0"/>
    <s v="00036.0"/>
    <s v="00002"/>
    <s v="81000"/>
    <n v="3512"/>
    <n v="9221101"/>
    <n v="-3.9648569497634603E-4"/>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3"/>
    <n v="0"/>
    <n v="-18.55"/>
    <m/>
    <m/>
    <m/>
    <n v="-18.55"/>
    <s v="03-120779"/>
    <m/>
    <s v="21.0"/>
    <s v="00036.0"/>
    <s v="00002"/>
    <s v="81000"/>
    <n v="3612"/>
    <n v="9221101"/>
    <n v="-8.3577382293309292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3"/>
    <n v="0"/>
    <n v="-18.55"/>
    <m/>
    <m/>
    <m/>
    <n v="-18.55"/>
    <s v="03-120779"/>
    <m/>
    <s v="21.0"/>
    <s v="00036.0"/>
    <s v="00002"/>
    <s v="81000"/>
    <n v="3712"/>
    <n v="9221101"/>
    <n v="-8.3577382293309292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216"/>
    <s v="2020/21"/>
    <m/>
    <x v="584"/>
    <n v="0"/>
    <n v="256"/>
    <m/>
    <m/>
    <m/>
    <n v="256"/>
    <s v="03-120779"/>
    <m/>
    <s v="21.0"/>
    <s v="00036.0"/>
    <s v="00002"/>
    <s v="81000"/>
    <n v="2900"/>
    <n v="9221101"/>
    <n v="0.83638264506011506"/>
    <s v="Teachers' salary.  These are teachers who packed their classrooms for the 21 st Century project at Mesa Robles"/>
    <s v="Mesa Robles-1-21st Century classroom"/>
  </r>
  <r>
    <s v="Mesa Robles-21st Century classroom-Move classroom"/>
    <n v="1"/>
    <s v="Move classroom"/>
    <x v="5"/>
    <x v="0"/>
    <x v="76"/>
    <x v="73"/>
    <x v="42"/>
    <x v="216"/>
    <s v="2020/21"/>
    <m/>
    <x v="584"/>
    <n v="0"/>
    <n v="41.3"/>
    <m/>
    <m/>
    <m/>
    <n v="41.3"/>
    <s v="03-120779"/>
    <m/>
    <s v="21.0"/>
    <s v="00036.0"/>
    <s v="00002"/>
    <s v="81000"/>
    <n v="3112"/>
    <n v="9221101"/>
    <n v="0.13493204391008887"/>
    <s v="Teachers' benefit.  These are teachers who packed their classrooms for the 21 st Century project at Mesa Robles"/>
    <s v="Mesa Robles-1-21st Century classroom"/>
  </r>
  <r>
    <s v="Mesa Robles-21st Century classroom-Move classroom"/>
    <n v="1"/>
    <s v="Move classroom"/>
    <x v="5"/>
    <x v="0"/>
    <x v="76"/>
    <x v="73"/>
    <x v="42"/>
    <x v="216"/>
    <s v="2020/21"/>
    <m/>
    <x v="584"/>
    <n v="0"/>
    <n v="3.54"/>
    <m/>
    <m/>
    <m/>
    <n v="3.54"/>
    <s v="03-120779"/>
    <m/>
    <s v="21.0"/>
    <s v="00036.0"/>
    <s v="00002"/>
    <s v="81000"/>
    <n v="3332"/>
    <n v="9221101"/>
    <n v="1.1565603763721904E-2"/>
    <s v="Teachers' benefit.  These are teachers who packed their classrooms for the 21 st Century project at Mesa Robles"/>
    <s v="Mesa Robles-1-21st Century classroom"/>
  </r>
  <r>
    <s v="Mesa Robles-21st Century classroom-Move classroom"/>
    <n v="1"/>
    <s v="Move classroom"/>
    <x v="5"/>
    <x v="0"/>
    <x v="76"/>
    <x v="73"/>
    <x v="42"/>
    <x v="216"/>
    <s v="2020/21"/>
    <m/>
    <x v="584"/>
    <n v="0"/>
    <n v="0.12"/>
    <m/>
    <m/>
    <m/>
    <n v="0.12"/>
    <s v="03-120779"/>
    <m/>
    <s v="21.0"/>
    <s v="00036.0"/>
    <s v="00002"/>
    <s v="81000"/>
    <n v="3512"/>
    <n v="9221101"/>
    <n v="3.9205436487192892E-4"/>
    <s v="Teachers' benefit.  These are teachers who packed their classrooms for the 21 st Century project at Mesa Robles"/>
    <s v="Mesa Robles-1-21st Century classroom"/>
  </r>
  <r>
    <s v="Mesa Robles-21st Century classroom-Move classroom"/>
    <n v="1"/>
    <s v="Move classroom"/>
    <x v="5"/>
    <x v="0"/>
    <x v="76"/>
    <x v="73"/>
    <x v="42"/>
    <x v="216"/>
    <s v="2020/21"/>
    <m/>
    <x v="584"/>
    <n v="0"/>
    <n v="2.56"/>
    <m/>
    <m/>
    <m/>
    <n v="2.56"/>
    <s v="03-120779"/>
    <m/>
    <s v="21.0"/>
    <s v="00036.0"/>
    <s v="00002"/>
    <s v="81000"/>
    <n v="3612"/>
    <n v="9221101"/>
    <n v="8.3638264506011514E-3"/>
    <s v="Teachers' benefit.  These are teachers who packed their classrooms for the 21 st Century project at Mesa Robles"/>
    <s v="Mesa Robles-1-21st Century classroom"/>
  </r>
  <r>
    <s v="Mesa Robles-21st Century classroom-Move classroom"/>
    <n v="1"/>
    <s v="Move classroom"/>
    <x v="5"/>
    <x v="0"/>
    <x v="76"/>
    <x v="73"/>
    <x v="42"/>
    <x v="216"/>
    <s v="2020/21"/>
    <m/>
    <x v="584"/>
    <n v="0"/>
    <n v="2.56"/>
    <m/>
    <m/>
    <m/>
    <n v="2.56"/>
    <s v="03-120779"/>
    <m/>
    <s v="21.0"/>
    <s v="00036.0"/>
    <s v="00002"/>
    <s v="81000"/>
    <n v="3712"/>
    <n v="9221101"/>
    <n v="8.3638264506011514E-3"/>
    <s v="Teachers' benefit.  These are teachers who packed their classrooms for the 21 st Century project at Mesa Robles"/>
    <s v="Mesa Robles-1-21st Century classroom"/>
  </r>
  <r>
    <s v="Mesa Robles-21st Century classroom-Move classroom"/>
    <n v="1"/>
    <s v="Move classroom"/>
    <x v="5"/>
    <x v="0"/>
    <x v="76"/>
    <x v="73"/>
    <x v="42"/>
    <x v="662"/>
    <s v="2021/22"/>
    <m/>
    <x v="584"/>
    <n v="0"/>
    <n v="-256"/>
    <m/>
    <m/>
    <m/>
    <n v="-256"/>
    <s v="03-120779"/>
    <m/>
    <s v="21.0"/>
    <s v="00036.0"/>
    <s v="00002"/>
    <s v="81000"/>
    <n v="2900"/>
    <n v="9221101"/>
    <n v="-0.83638264506011495"/>
    <s v="Moved teachers' salary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4"/>
    <n v="0"/>
    <n v="-41.3"/>
    <m/>
    <m/>
    <m/>
    <n v="-41.3"/>
    <s v="03-120779"/>
    <m/>
    <s v="21.0"/>
    <s v="00036.0"/>
    <s v="00002"/>
    <s v="81000"/>
    <n v="3112"/>
    <n v="9221101"/>
    <n v="-0.13493204391008901"/>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4"/>
    <n v="0"/>
    <n v="-3.54"/>
    <m/>
    <m/>
    <m/>
    <n v="-3.54"/>
    <s v="03-120779"/>
    <m/>
    <s v="21.0"/>
    <s v="00036.0"/>
    <s v="00002"/>
    <s v="81000"/>
    <n v="3332"/>
    <n v="9221101"/>
    <n v="-1.1565603763721901E-2"/>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4"/>
    <n v="0"/>
    <n v="-0.12"/>
    <m/>
    <m/>
    <m/>
    <n v="-0.12"/>
    <s v="03-120779"/>
    <m/>
    <s v="21.0"/>
    <s v="00036.0"/>
    <s v="00002"/>
    <s v="81000"/>
    <n v="3512"/>
    <n v="9221101"/>
    <n v="-3.9205436487192897E-4"/>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4"/>
    <n v="0"/>
    <n v="-2.56"/>
    <m/>
    <m/>
    <m/>
    <n v="-2.56"/>
    <s v="03-120779"/>
    <m/>
    <s v="21.0"/>
    <s v="00036.0"/>
    <s v="00002"/>
    <s v="81000"/>
    <n v="3612"/>
    <n v="9221101"/>
    <n v="-8.3638264506011497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4"/>
    <n v="0"/>
    <n v="-2.56"/>
    <m/>
    <m/>
    <m/>
    <n v="-2.56"/>
    <s v="03-120779"/>
    <m/>
    <s v="21.0"/>
    <s v="00036.0"/>
    <s v="00002"/>
    <s v="81000"/>
    <n v="3712"/>
    <n v="9221101"/>
    <n v="-8.3638264506011497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77"/>
    <s v="2020/21"/>
    <m/>
    <x v="585"/>
    <n v="0"/>
    <n v="768"/>
    <m/>
    <m/>
    <m/>
    <n v="768"/>
    <s v="03-120779"/>
    <m/>
    <s v="21.0"/>
    <s v="00036.0"/>
    <s v="00002"/>
    <s v="81000"/>
    <n v="2900"/>
    <n v="9221101"/>
    <n v="0.83264668892840099"/>
    <s v="Teachers' salary.  These are teachers who packed their classrooms for the 21 st Century project at Mesa Robles"/>
    <s v="Mesa Robles-1-21st Century classroom"/>
  </r>
  <r>
    <s v="Mesa Robles-21st Century classroom-Move classroom"/>
    <n v="1"/>
    <s v="Move classroom"/>
    <x v="5"/>
    <x v="0"/>
    <x v="76"/>
    <x v="73"/>
    <x v="42"/>
    <x v="677"/>
    <s v="2020/21"/>
    <m/>
    <x v="585"/>
    <n v="0"/>
    <n v="124.03"/>
    <m/>
    <m/>
    <m/>
    <n v="124.03"/>
    <s v="03-120779"/>
    <m/>
    <s v="21.0"/>
    <s v="00036.0"/>
    <s v="00002"/>
    <s v="81000"/>
    <n v="3112"/>
    <n v="9221101"/>
    <n v="0.13447027191118435"/>
    <s v="Teachers' benefit.  These are teachers who packed their classrooms for the 21 st Century project at Mesa Robles"/>
    <s v="Mesa Robles-1-21st Century classroom"/>
  </r>
  <r>
    <s v="Mesa Robles-21st Century classroom-Move classroom"/>
    <n v="1"/>
    <s v="Move classroom"/>
    <x v="5"/>
    <x v="0"/>
    <x v="76"/>
    <x v="73"/>
    <x v="42"/>
    <x v="677"/>
    <s v="2020/21"/>
    <m/>
    <x v="585"/>
    <n v="0"/>
    <n v="11.13"/>
    <m/>
    <m/>
    <m/>
    <n v="11.13"/>
    <s v="03-120779"/>
    <m/>
    <s v="21.0"/>
    <s v="00036.0"/>
    <s v="00002"/>
    <s v="81000"/>
    <n v="3332"/>
    <n v="9221101"/>
    <n v="1.2066871937204562E-2"/>
    <s v="Teachers' benefit.  These are teachers who packed their classrooms for the 21 st Century project at Mesa Robles"/>
    <s v="Mesa Robles-1-21st Century classroom"/>
  </r>
  <r>
    <s v="Mesa Robles-21st Century classroom-Move classroom"/>
    <n v="1"/>
    <s v="Move classroom"/>
    <x v="5"/>
    <x v="0"/>
    <x v="76"/>
    <x v="73"/>
    <x v="42"/>
    <x v="677"/>
    <s v="2020/21"/>
    <m/>
    <x v="585"/>
    <n v="0"/>
    <n v="3.84"/>
    <m/>
    <m/>
    <m/>
    <n v="3.84"/>
    <s v="03-120779"/>
    <m/>
    <s v="21.0"/>
    <s v="00036.0"/>
    <s v="00002"/>
    <s v="81000"/>
    <n v="3512"/>
    <n v="9221101"/>
    <n v="4.1632334446420052E-3"/>
    <s v="Teachers' benefit.  These are teachers who packed their classrooms for the 21 st Century project at Mesa Robles"/>
    <s v="Mesa Robles-1-21st Century classroom"/>
  </r>
  <r>
    <s v="Mesa Robles-21st Century classroom-Move classroom"/>
    <n v="1"/>
    <s v="Move classroom"/>
    <x v="5"/>
    <x v="0"/>
    <x v="76"/>
    <x v="73"/>
    <x v="42"/>
    <x v="677"/>
    <s v="2020/21"/>
    <m/>
    <x v="585"/>
    <n v="0"/>
    <n v="7.68"/>
    <m/>
    <m/>
    <m/>
    <n v="7.68"/>
    <s v="03-120779"/>
    <m/>
    <s v="21.0"/>
    <s v="00036.0"/>
    <s v="00002"/>
    <s v="81000"/>
    <n v="3612"/>
    <n v="9221101"/>
    <n v="8.3264668892840104E-3"/>
    <s v="Teachers' benefit.  These are teachers who packed their classrooms for the 21 st Century project at Mesa Robles"/>
    <s v="Mesa Robles-1-21st Century classroom"/>
  </r>
  <r>
    <s v="Mesa Robles-21st Century classroom-Move classroom"/>
    <n v="1"/>
    <s v="Move classroom"/>
    <x v="5"/>
    <x v="0"/>
    <x v="76"/>
    <x v="73"/>
    <x v="42"/>
    <x v="677"/>
    <s v="2020/21"/>
    <m/>
    <x v="585"/>
    <n v="0"/>
    <n v="7.68"/>
    <m/>
    <m/>
    <m/>
    <n v="7.68"/>
    <s v="03-120779"/>
    <m/>
    <s v="21.0"/>
    <s v="00036.0"/>
    <s v="00002"/>
    <s v="81000"/>
    <n v="3712"/>
    <n v="9221101"/>
    <n v="8.3264668892840104E-3"/>
    <s v="Teachers' benefit.  These are teachers who packed their classrooms for the 21 st Century project at Mesa Robles"/>
    <s v="Mesa Robles-1-21st Century classroom"/>
  </r>
  <r>
    <s v="Mesa Robles-21st Century classroom-Move classroom"/>
    <n v="1"/>
    <s v="Move classroom"/>
    <x v="5"/>
    <x v="0"/>
    <x v="76"/>
    <x v="73"/>
    <x v="42"/>
    <x v="662"/>
    <s v="2021/22"/>
    <m/>
    <x v="585"/>
    <n v="0"/>
    <n v="-768"/>
    <m/>
    <m/>
    <m/>
    <n v="-768"/>
    <s v="03-120779"/>
    <m/>
    <s v="21.0"/>
    <s v="00036.0"/>
    <s v="00002"/>
    <s v="81000"/>
    <n v="2900"/>
    <n v="9221101"/>
    <n v="-0.83264668892840099"/>
    <s v="Moved teachers' salary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5"/>
    <n v="0"/>
    <n v="-124.03"/>
    <m/>
    <m/>
    <m/>
    <n v="-124.03"/>
    <s v="03-120779"/>
    <m/>
    <s v="21.0"/>
    <s v="00036.0"/>
    <s v="00002"/>
    <s v="81000"/>
    <n v="3112"/>
    <n v="9221101"/>
    <n v="-0.13447027191118399"/>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5"/>
    <n v="0"/>
    <n v="-11.13"/>
    <m/>
    <m/>
    <m/>
    <n v="-11.13"/>
    <s v="03-120779"/>
    <m/>
    <s v="21.0"/>
    <s v="00036.0"/>
    <s v="00002"/>
    <s v="81000"/>
    <n v="3332"/>
    <n v="9221101"/>
    <n v="-1.20668719372046E-2"/>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5"/>
    <n v="0"/>
    <n v="-3.84"/>
    <m/>
    <m/>
    <m/>
    <n v="-3.84"/>
    <s v="03-120779"/>
    <m/>
    <s v="21.0"/>
    <s v="00036.0"/>
    <s v="00002"/>
    <s v="81000"/>
    <n v="3512"/>
    <n v="9221101"/>
    <n v="-4.163233444642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5"/>
    <n v="0"/>
    <n v="-7.68"/>
    <m/>
    <m/>
    <m/>
    <n v="-7.68"/>
    <s v="03-120779"/>
    <m/>
    <s v="21.0"/>
    <s v="00036.0"/>
    <s v="00002"/>
    <s v="81000"/>
    <n v="3612"/>
    <n v="9221101"/>
    <n v="-8.3264668892840104E-3"/>
    <s v="Moved teachers' benefit to fund 01.0 (JVER 22*293).  These are teachers who packed their classrooms for the 21 st Century project at Mesa Robles"/>
    <s v="Mesa Robles-1-21st Century classroom"/>
  </r>
  <r>
    <s v="Mesa Robles-21st Century classroom-Move classroom"/>
    <n v="1"/>
    <s v="Move classroom"/>
    <x v="5"/>
    <x v="0"/>
    <x v="76"/>
    <x v="73"/>
    <x v="42"/>
    <x v="662"/>
    <s v="2021/22"/>
    <m/>
    <x v="585"/>
    <n v="0"/>
    <n v="-7.68"/>
    <m/>
    <m/>
    <m/>
    <n v="-7.68"/>
    <s v="03-120779"/>
    <m/>
    <s v="21.0"/>
    <s v="00036.0"/>
    <s v="00002"/>
    <s v="81000"/>
    <n v="3712"/>
    <n v="9221101"/>
    <n v="-8.3264668892840104E-3"/>
    <s v="Moved teachers' benefit to fund 01.0 (JVER 22*293).  These are teachers who packed their classrooms for the 21 st Century project at Mesa Robles"/>
    <s v="Mesa Robles-1-21st Century classroom"/>
  </r>
  <r>
    <s v="Sparks MS-21st Century classroom-DSA Inspection"/>
    <n v="2"/>
    <s v="DSA Inspection"/>
    <x v="9"/>
    <x v="0"/>
    <x v="77"/>
    <x v="74"/>
    <x v="282"/>
    <x v="639"/>
    <s v="2023/24"/>
    <m/>
    <x v="586"/>
    <n v="0"/>
    <n v="1700"/>
    <s v="202310-04:SA"/>
    <d v="2024-01-24T00:00:00"/>
    <s v="000000021424537"/>
    <n v="1700"/>
    <s v="03-121296"/>
    <m/>
    <s v="21.0"/>
    <s v="00036.0"/>
    <s v="91001"/>
    <s v="85000"/>
    <n v="6281"/>
    <n v="9301101"/>
    <n v="0.25316455696202533"/>
    <s v="General inspection for the project as defined in Title 24 at Sparks MS.  Alterations to admin, MPR, CR-A, CR-C through CR-F, &amp; site work.  Addendum to PO2W-23*1740"/>
    <s v="Sparks MS-2-21st Century classroom"/>
  </r>
  <r>
    <s v="Sparks MS-21st Century classroom-DSA Inspection"/>
    <n v="2"/>
    <s v="DSA Inspection"/>
    <x v="9"/>
    <x v="0"/>
    <x v="77"/>
    <x v="74"/>
    <x v="282"/>
    <x v="639"/>
    <s v="2023/24"/>
    <m/>
    <x v="586"/>
    <n v="0"/>
    <n v="1870"/>
    <s v="202311-04:SA"/>
    <d v="2024-01-24T00:00:00"/>
    <s v="000000021424537"/>
    <n v="1870"/>
    <s v="03-121296"/>
    <m/>
    <s v="21.0"/>
    <s v="00036.0"/>
    <s v="91001"/>
    <s v="85000"/>
    <n v="6281"/>
    <n v="9301101"/>
    <n v="0.27848101265822783"/>
    <s v="General inspection for the project as defined in Title 24 at Sparks MS.  Alterations to admin, MPR, CR-A, CR-C through CR-F, &amp; site work.  Addendum to PO2W-23*1740"/>
    <s v="Sparks MS-2-21st Century classroom"/>
  </r>
  <r>
    <s v="Sparks MS-21st Century classroom-DSA Inspection"/>
    <n v="2"/>
    <s v="DSA Inspection"/>
    <x v="9"/>
    <x v="0"/>
    <x v="77"/>
    <x v="74"/>
    <x v="282"/>
    <x v="639"/>
    <s v="2023/24"/>
    <m/>
    <x v="586"/>
    <n v="0"/>
    <n v="1615"/>
    <s v="202312-04:SA"/>
    <d v="2024-01-24T00:00:00"/>
    <s v="000000021424537"/>
    <n v="1615"/>
    <s v="03-121296"/>
    <m/>
    <s v="21.0"/>
    <s v="00036.0"/>
    <s v="91001"/>
    <s v="85000"/>
    <n v="6281"/>
    <n v="9301101"/>
    <n v="0.24050632911392406"/>
    <s v="General inspection for the project as defined in Title 24 at Sparks MS.  Alterations to admin, MPR, CR-A, CR-C through CR-F, &amp; site work.  Addendum to PO2W-23*1740"/>
    <s v="Sparks MS-2-21st Century classroom"/>
  </r>
  <r>
    <s v="Sparks MS-21st Century classroom-DSA Inspection"/>
    <n v="2"/>
    <s v="DSA Inspection"/>
    <x v="9"/>
    <x v="0"/>
    <x v="77"/>
    <x v="74"/>
    <x v="282"/>
    <x v="589"/>
    <s v="2023/24"/>
    <m/>
    <x v="586"/>
    <n v="0"/>
    <n v="1530"/>
    <s v="202401-04:SA"/>
    <d v="2024-01-25T00:00:00"/>
    <s v="000000021427418"/>
    <n v="1530"/>
    <s v="03-121296"/>
    <m/>
    <s v="21.0"/>
    <s v="00036.0"/>
    <s v="91001"/>
    <s v="85000"/>
    <n v="6281"/>
    <n v="9301101"/>
    <n v="0.22784810126582278"/>
    <s v="General inspection for the project as defined in Title 24 at Sparks MS.  Alterations to admin, MPR, CR-A, CR-C through CR-F, &amp; site work.  Addendum to PO2W-23*1740"/>
    <s v="Sparks MS-2-21st Century classroom"/>
  </r>
  <r>
    <s v="Sparks MS-21st Century classroom-DSA Inspection"/>
    <n v="2"/>
    <s v="DSA Inspection"/>
    <x v="9"/>
    <x v="0"/>
    <x v="77"/>
    <x v="74"/>
    <x v="282"/>
    <x v="362"/>
    <s v="2023/24"/>
    <m/>
    <x v="586"/>
    <n v="3825"/>
    <n v="3825"/>
    <m/>
    <m/>
    <m/>
    <n v="0"/>
    <s v="03-121296"/>
    <m/>
    <s v="21.0"/>
    <s v="00036.0"/>
    <s v="91001"/>
    <s v="85000"/>
    <n v="6281"/>
    <n v="9301101"/>
    <n v="0"/>
    <s v="General inspection for the project as defined in Title 24 at Sparks MS.  Alterations to admin, MPR, CR-A, CR-C through CR-F, &amp; site work.  Addendum to PO2W-23*1740"/>
    <s v="Sparks MS-2-21st Century classroom"/>
  </r>
  <r>
    <s v="Sparks MS-21st Century classroom-DSA Inspection"/>
    <n v="2"/>
    <s v="DSA Inspection"/>
    <x v="9"/>
    <x v="0"/>
    <x v="77"/>
    <x v="74"/>
    <x v="282"/>
    <x v="370"/>
    <s v="2023/24"/>
    <s v="24-3376"/>
    <x v="586"/>
    <n v="-3825"/>
    <n v="-3825"/>
    <m/>
    <m/>
    <m/>
    <n v="0"/>
    <s v="03-121296"/>
    <m/>
    <s v="21.0"/>
    <s v="00036.0"/>
    <s v="91001"/>
    <s v="85000"/>
    <n v="6281"/>
    <n v="9301101"/>
    <n v="0"/>
    <s v="General inspection for the project as defined in Title 24 at Sparks MS.  Alterations to admin, MPR, CR-A, CR-C through CR-F, &amp; site work.  Addendum to PO2W-23*1740.  Close-out PO"/>
    <s v="Sparks MS-2-21st Century classroom"/>
  </r>
  <r>
    <s v="Los Altos ES-Interim Housing-DSA Inspection"/>
    <n v="2"/>
    <s v="DSA Inspection"/>
    <x v="2"/>
    <x v="1"/>
    <x v="77"/>
    <x v="74"/>
    <x v="7"/>
    <x v="194"/>
    <s v="2019/20"/>
    <m/>
    <x v="587"/>
    <n v="0"/>
    <n v="9900"/>
    <s v="201911-01:LAR"/>
    <d v="2019-12-11T00:00:00"/>
    <s v="000000020047668"/>
    <n v="9900"/>
    <s v="03-119857"/>
    <m/>
    <s v="21.0"/>
    <s v="00036.0"/>
    <s v="91001"/>
    <s v="85000"/>
    <n v="6281"/>
    <n v="9191102"/>
    <n v="0.75"/>
    <s v="General inspection for the project as defined in Title 24 at Los Altos ES.  Relocation of 4 modular classrooms"/>
    <s v="Los Altos ES-2-Interim Housing"/>
  </r>
  <r>
    <s v="Los Altos ES-Interim Housing-DSA Inspection"/>
    <n v="2"/>
    <s v="DSA Inspection"/>
    <x v="2"/>
    <x v="1"/>
    <x v="77"/>
    <x v="74"/>
    <x v="7"/>
    <x v="661"/>
    <s v="2019/20"/>
    <s v="2-737"/>
    <x v="587"/>
    <n v="0"/>
    <n v="3300"/>
    <s v="201912-05:LAR"/>
    <d v="2020-01-15T00:00:00"/>
    <s v="000000020057959"/>
    <n v="3300"/>
    <s v="03-119857"/>
    <m/>
    <s v="21.0"/>
    <s v="00036.0"/>
    <s v="91001"/>
    <s v="85000"/>
    <n v="6281"/>
    <n v="9191102"/>
    <n v="0.25"/>
    <s v="General inspection for the project as defined in Title 24 at Los Altos ES.  Relocation of 4 modular classrooms"/>
    <s v="Los Altos ES-2-Interim Housing"/>
  </r>
  <r>
    <s v="Grandview-Fire Alarm replacement-DSA Inspection"/>
    <n v="2"/>
    <s v="DSA Inspection"/>
    <x v="6"/>
    <x v="2"/>
    <x v="77"/>
    <x v="74"/>
    <x v="283"/>
    <x v="655"/>
    <s v="2019/20"/>
    <m/>
    <x v="588"/>
    <n v="0"/>
    <n v="2345"/>
    <s v="202005-03:GFA"/>
    <d v="2020-05-26T00:00:00"/>
    <s v="000000020099846"/>
    <n v="2345"/>
    <s v="03-119498"/>
    <m/>
    <s v="21.0"/>
    <s v="00036.0"/>
    <s v="91001"/>
    <s v="85000"/>
    <n v="6281"/>
    <n v="9121103"/>
    <n v="0.25013333333333332"/>
    <s v="General inspection for the project as defined in Title 24 at Grandview.  Alterations to 1 campus wide fire alarm system"/>
    <s v="Grandview-2-Fire Alarm replacement"/>
  </r>
  <r>
    <s v="Grandview-Fire Alarm replacement-DSA Inspection"/>
    <n v="2"/>
    <s v="DSA Inspection"/>
    <x v="6"/>
    <x v="2"/>
    <x v="77"/>
    <x v="74"/>
    <x v="283"/>
    <x v="524"/>
    <s v="2019/20"/>
    <m/>
    <x v="588"/>
    <n v="0"/>
    <n v="2345"/>
    <s v="202006-02:GFA"/>
    <d v="2020-06-19T00:00:00"/>
    <s v="000000020106934"/>
    <n v="2345"/>
    <s v="03-119498"/>
    <m/>
    <s v="21.0"/>
    <s v="00036.0"/>
    <s v="91001"/>
    <s v="85000"/>
    <n v="6281"/>
    <n v="9121103"/>
    <n v="0.25013333333333332"/>
    <s v="General inspection for the project as defined in Title 24 at Grandview.  Alterations to 1 campus wide fire alarm system"/>
    <s v="Grandview-2-Fire Alarm replacement"/>
  </r>
  <r>
    <s v="Grandview-Fire Alarm replacement-DSA Inspection"/>
    <n v="2"/>
    <s v="DSA Inspection"/>
    <x v="6"/>
    <x v="2"/>
    <x v="77"/>
    <x v="74"/>
    <x v="283"/>
    <x v="658"/>
    <s v="2020/21"/>
    <m/>
    <x v="588"/>
    <n v="0"/>
    <n v="2345"/>
    <s v="202009-09:GFA"/>
    <d v="2020-10-14T00:00:00"/>
    <s v="000000020134520"/>
    <n v="2345"/>
    <s v="03-119498"/>
    <m/>
    <s v="21.0"/>
    <s v="00036.0"/>
    <s v="91001"/>
    <s v="85000"/>
    <n v="6281"/>
    <n v="9121103"/>
    <n v="0.25013333333333332"/>
    <s v="General inspection for the project as defined in Title 24 at Grandview.  Alterations to 1 campus wide fire alarm system"/>
    <s v="Grandview-2-Fire Alarm replacement"/>
  </r>
  <r>
    <s v="Grandview-Fire Alarm replacement-DSA Inspection"/>
    <n v="2"/>
    <s v="DSA Inspection"/>
    <x v="6"/>
    <x v="2"/>
    <x v="77"/>
    <x v="74"/>
    <x v="283"/>
    <x v="678"/>
    <s v="2020/21"/>
    <m/>
    <x v="588"/>
    <n v="0"/>
    <n v="1840"/>
    <s v="20210630-06: GFA"/>
    <d v="2021-09-13T00:00:00"/>
    <s v="000000020257046"/>
    <n v="1840"/>
    <s v="03-119498"/>
    <m/>
    <s v="21.0"/>
    <s v="00036.0"/>
    <s v="91001"/>
    <s v="85000"/>
    <n v="6281"/>
    <n v="9121103"/>
    <n v="0.19626666666666667"/>
    <s v="General inspection for the project as defined in Title 24 at Grandview.  Alterations to 1 campus wide fire alarm system"/>
    <s v="Grandview-2-Fire Alarm replacement"/>
  </r>
  <r>
    <s v="Grandview-Fire Alarm replacement-DSA Inspection"/>
    <n v="2"/>
    <s v="DSA Inspection"/>
    <x v="6"/>
    <x v="2"/>
    <x v="77"/>
    <x v="74"/>
    <x v="283"/>
    <x v="226"/>
    <s v="2021/22"/>
    <s v="2-5882"/>
    <x v="588"/>
    <n v="0"/>
    <n v="500"/>
    <s v="202205-09:GFA"/>
    <d v="2022-05-20T00:00:00"/>
    <s v="000000020498819"/>
    <n v="500"/>
    <s v="03-119498"/>
    <m/>
    <s v="21.0"/>
    <s v="00036.0"/>
    <s v="91001"/>
    <s v="85000"/>
    <n v="6281"/>
    <n v="9121103"/>
    <n v="5.3333333333333337E-2"/>
    <s v="General inspection for the project as defined in Title 24 at Grandview.  Alterations to 1 campus wide fire alarm system"/>
    <s v="Grandview-2-Fire Alarm replacement"/>
  </r>
  <r>
    <s v="Newton-Fire Alarm replacement-DSA Inspection"/>
    <n v="1"/>
    <s v="DSA Inspection"/>
    <x v="8"/>
    <x v="2"/>
    <x v="77"/>
    <x v="74"/>
    <x v="283"/>
    <x v="655"/>
    <s v="2019/20"/>
    <m/>
    <x v="589"/>
    <n v="0"/>
    <n v="6090"/>
    <s v="202005-05:NFA"/>
    <d v="2020-05-26T00:00:00"/>
    <s v="000000020099846"/>
    <n v="6090"/>
    <s v="03-119556"/>
    <m/>
    <s v="21.0"/>
    <s v="00036.0"/>
    <s v="91001"/>
    <s v="85000"/>
    <n v="6281"/>
    <n v="9241103"/>
    <n v="0.74953846153846149"/>
    <s v="General inspection for the project as defined in Title 24 at Newton.  Alterations to 1 campus wide fire alarm upgrade"/>
    <s v="Newton-1-Fire Alarm replacement"/>
  </r>
  <r>
    <s v="Newton-Fire Alarm replacement-DSA Inspection"/>
    <n v="1"/>
    <s v="DSA Inspection"/>
    <x v="8"/>
    <x v="2"/>
    <x v="77"/>
    <x v="74"/>
    <x v="283"/>
    <x v="524"/>
    <s v="2019/20"/>
    <s v="2-5883"/>
    <x v="589"/>
    <n v="0"/>
    <n v="2035"/>
    <s v="202006-04:NFA"/>
    <d v="2020-06-19T00:00:00"/>
    <s v="000000020106934"/>
    <n v="2035"/>
    <s v="03-119556"/>
    <m/>
    <s v="21.0"/>
    <s v="00036.0"/>
    <s v="91001"/>
    <s v="85000"/>
    <n v="6281"/>
    <n v="9241103"/>
    <n v="0.25046153846153846"/>
    <s v="General inspection for the project as defined in Title 24 at Newton.  Alterations to 1 campus wide fire alarm upgrade"/>
    <s v="Newton-1-Fire Alarm replacement"/>
  </r>
  <r>
    <s v="Sparks MS-Fire Alarm replacement-DSA Inspection"/>
    <n v="2"/>
    <s v="DSA Inspection"/>
    <x v="9"/>
    <x v="2"/>
    <x v="77"/>
    <x v="74"/>
    <x v="283"/>
    <x v="583"/>
    <s v="2019/20"/>
    <m/>
    <x v="590"/>
    <n v="0"/>
    <n v="1720"/>
    <s v="202002-02:SFA"/>
    <d v="2020-02-20T00:00:00"/>
    <s v="000000020071954"/>
    <n v="1720"/>
    <s v="03-119501"/>
    <m/>
    <s v="21.0"/>
    <s v="00036.0"/>
    <s v="91001"/>
    <s v="85000"/>
    <n v="6281"/>
    <n v="9301103"/>
    <n v="0.25018181818181817"/>
    <s v="General inspection for the project as defined in Title 24 at Sparks MS.  Alterations to 1 campus wide fire alarm system"/>
    <s v="Sparks MS-2-Fire Alarm replacement"/>
  </r>
  <r>
    <s v="Sparks MS-Fire Alarm replacement-DSA Inspection"/>
    <n v="2"/>
    <s v="DSA Inspection"/>
    <x v="9"/>
    <x v="2"/>
    <x v="77"/>
    <x v="74"/>
    <x v="283"/>
    <x v="598"/>
    <s v="2019/20"/>
    <m/>
    <x v="590"/>
    <n v="0"/>
    <n v="3440"/>
    <s v="202003-02:SFA"/>
    <d v="2020-04-17T00:00:00"/>
    <s v="000000020090431"/>
    <n v="3440"/>
    <s v="03-119501"/>
    <m/>
    <s v="21.0"/>
    <s v="00036.0"/>
    <s v="91001"/>
    <s v="85000"/>
    <n v="6281"/>
    <n v="9301103"/>
    <n v="0.50036363636363634"/>
    <s v="General inspection for the project as defined in Title 24 at Sparks MS.  Alterations to 1 campus wide fire alarm system"/>
    <s v="Sparks MS-2-Fire Alarm replacement"/>
  </r>
  <r>
    <s v="Sparks MS-Fire Alarm replacement-DSA Inspection"/>
    <n v="2"/>
    <s v="DSA Inspection"/>
    <x v="9"/>
    <x v="2"/>
    <x v="77"/>
    <x v="74"/>
    <x v="283"/>
    <x v="524"/>
    <s v="2019/20"/>
    <s v="2-5884"/>
    <x v="590"/>
    <n v="0"/>
    <n v="1715"/>
    <s v="202006-03:SFA"/>
    <d v="2020-06-19T00:00:00"/>
    <s v="000000020106934"/>
    <n v="1715"/>
    <s v="03-119501"/>
    <m/>
    <s v="21.0"/>
    <s v="00036.0"/>
    <s v="91001"/>
    <s v="85000"/>
    <n v="6281"/>
    <n v="9301103"/>
    <n v="0.24945454545454546"/>
    <s v="General inspection for the project as defined in Title 24 at Sparks MS.  Alterations to 1 campus wide fire alarm system"/>
    <s v="Sparks MS-2-Fire Alarm replacement"/>
  </r>
  <r>
    <s v="Amar-Drinking Fountain replacement-DSA Inspection"/>
    <n v="0"/>
    <s v="DSA Inspection"/>
    <x v="35"/>
    <x v="4"/>
    <x v="77"/>
    <x v="74"/>
    <x v="284"/>
    <x v="581"/>
    <s v="2022/23"/>
    <m/>
    <x v="591"/>
    <n v="1200"/>
    <n v="1200"/>
    <m/>
    <m/>
    <m/>
    <n v="0"/>
    <m/>
    <m/>
    <s v="21.0"/>
    <s v="00036.0"/>
    <s v="91001"/>
    <s v="85000"/>
    <n v="6281"/>
    <n v="9011104"/>
    <n v="0"/>
    <s v="General inspection for the project as defined in Title 24 at Amar.  Replacement of 2-exterior drinking fountains.  Remaining balance in this PO"/>
    <s v="Amar-0-Drinking Fountain replacement"/>
  </r>
  <r>
    <s v="Amar-Drinking Fountain replacement-DSA Inspection"/>
    <n v="0"/>
    <s v="DSA Inspection"/>
    <x v="35"/>
    <x v="4"/>
    <x v="77"/>
    <x v="74"/>
    <x v="284"/>
    <x v="582"/>
    <s v="2022/23"/>
    <s v="2-6599"/>
    <x v="591"/>
    <n v="-1200"/>
    <n v="-1200"/>
    <m/>
    <m/>
    <m/>
    <n v="0"/>
    <m/>
    <m/>
    <s v="21.0"/>
    <s v="00036.0"/>
    <s v="91001"/>
    <s v="85000"/>
    <n v="6281"/>
    <n v="9011104"/>
    <n v="0"/>
    <s v="General inspection for the project as defined in Title 24 at Amar.  Replacement of 2-exterior drinking fountains. Close-out PO"/>
    <s v="Amar-0-Drinking Fountain replacement"/>
  </r>
  <r>
    <s v="Cedarlane-Drinking Fountain replacement-DSA Inspection"/>
    <n v="1"/>
    <s v="DSA Inspection"/>
    <x v="4"/>
    <x v="4"/>
    <x v="77"/>
    <x v="74"/>
    <x v="284"/>
    <x v="226"/>
    <s v="2021/22"/>
    <s v="2-6600"/>
    <x v="591"/>
    <n v="0"/>
    <n v="1200"/>
    <s v="202205-12:WFA"/>
    <d v="2022-05-20T00:00:00"/>
    <s v="000000020498819"/>
    <n v="1200"/>
    <m/>
    <m/>
    <s v="21.0"/>
    <s v="00036.0"/>
    <s v="91001"/>
    <s v="85000"/>
    <n v="6281"/>
    <n v="9051104"/>
    <n v="0.5"/>
    <s v="General inspection for the project as defined in Title 24 at Cedarlane.  Replacement of 3-exterior drinking fountains"/>
    <s v="Cedarlane-1-Drinking Fountain replacement"/>
  </r>
  <r>
    <s v="Fairgrove-Drinking Fountain replacement-DSA Inspection"/>
    <n v="4"/>
    <s v="DSA Inspection"/>
    <x v="20"/>
    <x v="4"/>
    <x v="77"/>
    <x v="74"/>
    <x v="284"/>
    <x v="581"/>
    <s v="2022/23"/>
    <m/>
    <x v="591"/>
    <n v="1200"/>
    <n v="1200"/>
    <m/>
    <m/>
    <m/>
    <n v="0"/>
    <m/>
    <m/>
    <s v="21.0"/>
    <s v="00036.0"/>
    <s v="91001"/>
    <s v="85000"/>
    <n v="6281"/>
    <n v="9091104"/>
    <n v="0"/>
    <s v="General inspection for the project as defined in Title 24 at Fairgrove.  Replacement of 3-exterior drinking fountains.  Remaining balance in this PO"/>
    <s v="Fairgrove-4-Drinking Fountain replacement"/>
  </r>
  <r>
    <s v="Fairgrove-Drinking Fountain replacement-DSA Inspection"/>
    <n v="4"/>
    <s v="DSA Inspection"/>
    <x v="20"/>
    <x v="4"/>
    <x v="77"/>
    <x v="74"/>
    <x v="284"/>
    <x v="582"/>
    <s v="2022/23"/>
    <s v="2-6601"/>
    <x v="591"/>
    <n v="-1200"/>
    <n v="-1200"/>
    <m/>
    <m/>
    <m/>
    <n v="0"/>
    <m/>
    <m/>
    <s v="21.0"/>
    <s v="00036.0"/>
    <s v="91001"/>
    <s v="85000"/>
    <n v="6281"/>
    <n v="9091104"/>
    <n v="0"/>
    <s v="General inspection for the project as defined in Title 24 at Fairgrove.  Replacement of 3-exterior drinking fountains. Close-out PO"/>
    <s v="Fairgrove-4-Drinking Fountain replacement"/>
  </r>
  <r>
    <s v="Kwis-Drinking Fountain replacement-DSA Inspection"/>
    <n v="7"/>
    <s v="DSA Inspection"/>
    <x v="17"/>
    <x v="4"/>
    <x v="77"/>
    <x v="74"/>
    <x v="284"/>
    <x v="581"/>
    <s v="2022/23"/>
    <m/>
    <x v="591"/>
    <n v="1200"/>
    <n v="1200"/>
    <m/>
    <m/>
    <m/>
    <n v="0"/>
    <m/>
    <m/>
    <s v="21.0"/>
    <s v="00036.0"/>
    <s v="91001"/>
    <s v="85000"/>
    <n v="6281"/>
    <n v="9161104"/>
    <n v="0"/>
    <s v="General inspection for the project as defined in Title 24 at Kwis.  Replacement of 3-exterior drinking fountains. Remaining balance in this PO"/>
    <s v="Kwis-7-Drinking Fountain replacement"/>
  </r>
  <r>
    <s v="Kwis-Drinking Fountain replacement-DSA Inspection"/>
    <n v="7"/>
    <s v="DSA Inspection"/>
    <x v="17"/>
    <x v="4"/>
    <x v="77"/>
    <x v="74"/>
    <x v="284"/>
    <x v="582"/>
    <s v="2022/23"/>
    <s v="2-6602"/>
    <x v="591"/>
    <n v="-1200"/>
    <n v="-1200"/>
    <m/>
    <m/>
    <m/>
    <n v="0"/>
    <m/>
    <m/>
    <s v="21.0"/>
    <s v="00036.0"/>
    <s v="91001"/>
    <s v="85000"/>
    <n v="6281"/>
    <n v="9161104"/>
    <n v="0"/>
    <s v="General inspection for the project as defined in Title 24 at Kwis.  Replacement of 3-exterior drinking fountains. Close-out PO"/>
    <s v="Kwis-7-Drinking Fountain replacement"/>
  </r>
  <r>
    <s v="La Puente HS-Drinking Fountain replacement-DSA Inspection"/>
    <n v="5"/>
    <s v="DSA Inspection"/>
    <x v="10"/>
    <x v="4"/>
    <x v="77"/>
    <x v="74"/>
    <x v="284"/>
    <x v="581"/>
    <s v="2022/23"/>
    <m/>
    <x v="591"/>
    <n v="1200"/>
    <n v="1200"/>
    <m/>
    <m/>
    <m/>
    <n v="0"/>
    <m/>
    <m/>
    <s v="21.0"/>
    <s v="00036.0"/>
    <s v="91001"/>
    <s v="85000"/>
    <n v="6281"/>
    <n v="9401104"/>
    <n v="0"/>
    <s v="General inspection for the project as defined in Title 24 at La Puente HS.  Replacement of 3-exterior drinking fountains. Remaining balance in this PO"/>
    <s v="La Puente HS-5-Drinking Fountain replacement"/>
  </r>
  <r>
    <s v="La Puente HS-Drinking Fountain replacement-DSA Inspection"/>
    <n v="5"/>
    <s v="DSA Inspection"/>
    <x v="10"/>
    <x v="4"/>
    <x v="77"/>
    <x v="74"/>
    <x v="284"/>
    <x v="582"/>
    <s v="2022/23"/>
    <s v="2-6603"/>
    <x v="591"/>
    <n v="-1200"/>
    <n v="-1200"/>
    <m/>
    <m/>
    <m/>
    <n v="0"/>
    <m/>
    <m/>
    <s v="21.0"/>
    <s v="00036.0"/>
    <s v="91001"/>
    <s v="85000"/>
    <n v="6281"/>
    <n v="9401104"/>
    <n v="0"/>
    <s v="General inspection for the project as defined in Title 24 at La Puente HS.  Replacement of 3-exterior drinking fountains. Close-out PO"/>
    <s v="La Puente HS-5-Drinking Fountain replacement"/>
  </r>
  <r>
    <s v="Lassalette-Drinking Fountain replacement-DSA Inspection"/>
    <n v="6"/>
    <s v="DSA Inspection"/>
    <x v="18"/>
    <x v="4"/>
    <x v="77"/>
    <x v="74"/>
    <x v="284"/>
    <x v="581"/>
    <s v="2022/23"/>
    <m/>
    <x v="591"/>
    <n v="1200"/>
    <n v="1200"/>
    <m/>
    <m/>
    <m/>
    <n v="0"/>
    <m/>
    <m/>
    <s v="21.0"/>
    <s v="00036.0"/>
    <s v="91001"/>
    <s v="85000"/>
    <n v="6281"/>
    <n v="9171104"/>
    <n v="0"/>
    <s v="General inspection for the project as defined in Title 24 at Lassalette.  Replacement of 2-exterior drinking fountains. Remaining balance in this PO"/>
    <s v="Lassalette-6-Drinking Fountain replacement"/>
  </r>
  <r>
    <s v="Lassalette-Drinking Fountain replacement-DSA Inspection"/>
    <n v="6"/>
    <s v="DSA Inspection"/>
    <x v="18"/>
    <x v="4"/>
    <x v="77"/>
    <x v="74"/>
    <x v="284"/>
    <x v="582"/>
    <s v="2022/23"/>
    <s v="2-6604"/>
    <x v="591"/>
    <n v="-1200"/>
    <n v="-1200"/>
    <m/>
    <m/>
    <m/>
    <n v="0"/>
    <m/>
    <m/>
    <s v="21.0"/>
    <s v="00036.0"/>
    <s v="91001"/>
    <s v="85000"/>
    <n v="6281"/>
    <n v="9171104"/>
    <n v="0"/>
    <s v="General inspection for the project as defined in Title 24 at Lassalette.  Replacement of 2-exterior drinking fountains. Close-out PO"/>
    <s v="Lassalette-6-Drinking Fountain replacement"/>
  </r>
  <r>
    <s v="Sparks ES-Drinking Fountain replacement-DSA Inspection"/>
    <n v="7"/>
    <s v="DSA Inspection"/>
    <x v="24"/>
    <x v="4"/>
    <x v="77"/>
    <x v="74"/>
    <x v="284"/>
    <x v="581"/>
    <s v="2022/23"/>
    <m/>
    <x v="591"/>
    <n v="1200"/>
    <n v="1200"/>
    <m/>
    <m/>
    <m/>
    <n v="0"/>
    <m/>
    <m/>
    <s v="21.0"/>
    <s v="00036.0"/>
    <s v="91001"/>
    <s v="85000"/>
    <n v="6281"/>
    <n v="9291104"/>
    <n v="0"/>
    <s v="General inspection for the project as defined in Title 24 at Sparks ES.  Replacement of 2-exterior drinking fountains. Remaining balance in this PO"/>
    <s v="Sparks ES-7-Drinking Fountain replacement"/>
  </r>
  <r>
    <s v="Sparks ES-Drinking Fountain replacement-DSA Inspection"/>
    <n v="7"/>
    <s v="DSA Inspection"/>
    <x v="24"/>
    <x v="4"/>
    <x v="77"/>
    <x v="74"/>
    <x v="284"/>
    <x v="582"/>
    <s v="2022/23"/>
    <s v="2-6605"/>
    <x v="591"/>
    <n v="-1200"/>
    <n v="-1200"/>
    <m/>
    <m/>
    <m/>
    <n v="0"/>
    <m/>
    <m/>
    <s v="21.0"/>
    <s v="00036.0"/>
    <s v="91001"/>
    <s v="85000"/>
    <n v="6281"/>
    <n v="9291104"/>
    <n v="0"/>
    <s v="General inspection for the project as defined in Title 24 at Sparks ES.  Replacement of 2-exterior drinking fountains. Close-out PO"/>
    <s v="Sparks ES-7-Drinking Fountain replacement"/>
  </r>
  <r>
    <s v="Wedgeworth-Drinking Fountain replacement-DSA Inspection"/>
    <n v="0"/>
    <s v="DSA Inspection"/>
    <x v="34"/>
    <x v="4"/>
    <x v="77"/>
    <x v="74"/>
    <x v="284"/>
    <x v="581"/>
    <s v="2022/23"/>
    <m/>
    <x v="591"/>
    <n v="1200"/>
    <n v="1200"/>
    <m/>
    <m/>
    <m/>
    <n v="0"/>
    <m/>
    <m/>
    <s v="21.0"/>
    <s v="00036.0"/>
    <s v="91001"/>
    <s v="85000"/>
    <n v="6281"/>
    <n v="9351104"/>
    <n v="0"/>
    <s v="General inspection for the project as defined in Title 24 at Wedgeworth.  Construction of 1 bottle filler at existing drinking fountain &amp; 2 drinking fountain guardrails. Remaining balance in this PO"/>
    <s v="Wedgeworth-0-Drinking Fountain replacement"/>
  </r>
  <r>
    <s v="Wedgeworth-Drinking Fountain replacement-DSA Inspection"/>
    <n v="0"/>
    <s v="DSA Inspection"/>
    <x v="34"/>
    <x v="4"/>
    <x v="77"/>
    <x v="74"/>
    <x v="284"/>
    <x v="582"/>
    <s v="2022/23"/>
    <s v="2-6607"/>
    <x v="591"/>
    <n v="-1200"/>
    <n v="-1200"/>
    <m/>
    <m/>
    <m/>
    <n v="0"/>
    <m/>
    <m/>
    <s v="21.0"/>
    <s v="00036.0"/>
    <s v="91001"/>
    <s v="85000"/>
    <n v="6281"/>
    <n v="9351104"/>
    <n v="0"/>
    <s v="General inspection for the project as defined in Title 24 at Wedgeworth.  Construction of 1 bottle filler at existing drinking fountain &amp; 2 drinking fountain guardrails. Close-out PO"/>
    <s v="Wedgeworth-0-Drinking Fountain replacement"/>
  </r>
  <r>
    <s v="Wilson HS-Drinking Fountain replacement-DSA Inspection"/>
    <n v="5"/>
    <s v="DSA Inspection"/>
    <x v="19"/>
    <x v="4"/>
    <x v="77"/>
    <x v="74"/>
    <x v="284"/>
    <x v="581"/>
    <s v="2022/23"/>
    <m/>
    <x v="591"/>
    <n v="1200"/>
    <n v="1200"/>
    <m/>
    <m/>
    <m/>
    <n v="0"/>
    <m/>
    <m/>
    <s v="21.0"/>
    <s v="00036.0"/>
    <s v="91001"/>
    <s v="85000"/>
    <n v="6281"/>
    <n v="9421104"/>
    <n v="0"/>
    <s v="General inspection for the project as defined in Title 24 at Wilson HS.  Replacement of 3-exterior drinking fountains. Remaining balance in this PO"/>
    <s v="Wilson HS-5-Drinking Fountain replacement"/>
  </r>
  <r>
    <s v="Wilson HS-Drinking Fountain replacement-DSA Inspection"/>
    <n v="5"/>
    <s v="DSA Inspection"/>
    <x v="19"/>
    <x v="4"/>
    <x v="77"/>
    <x v="74"/>
    <x v="284"/>
    <x v="582"/>
    <s v="2022/23"/>
    <s v="2-6608"/>
    <x v="591"/>
    <n v="-1200"/>
    <n v="-1200"/>
    <m/>
    <m/>
    <m/>
    <n v="0"/>
    <m/>
    <m/>
    <s v="21.0"/>
    <s v="00036.0"/>
    <s v="91001"/>
    <s v="85000"/>
    <n v="6281"/>
    <n v="9421104"/>
    <n v="0"/>
    <s v="General inspection for the project as defined in Title 24 at Wilson HS.  Replacement of 3-exterior drinking fountains. Close-out PO"/>
    <s v="Wilson HS-5-Drinking Fountain replacement"/>
  </r>
  <r>
    <s v="Workman ES-Drinking Fountain replacement-DSA Inspection"/>
    <n v="2"/>
    <s v="DSA Inspection"/>
    <x v="3"/>
    <x v="4"/>
    <x v="77"/>
    <x v="74"/>
    <x v="284"/>
    <x v="201"/>
    <s v="2020/21"/>
    <s v="2-6609"/>
    <x v="591"/>
    <n v="0"/>
    <n v="1200"/>
    <s v="202103-10:WDF"/>
    <d v="2021-03-24T00:00:00"/>
    <s v="000000020174730"/>
    <n v="1200"/>
    <m/>
    <m/>
    <s v="21.0"/>
    <s v="00036.0"/>
    <s v="91001"/>
    <s v="85000"/>
    <n v="6281"/>
    <n v="9381104"/>
    <n v="0.5"/>
    <s v="General inspection for the project as defined in Title 24 at Workman ES.  Replacement of 2-exterior drinking fountains"/>
    <s v="Workman ES-2-Drinking Fountain replacement"/>
  </r>
  <r>
    <s v="Cedarlane-Fire Alarm replacement-DSA Inspection"/>
    <n v="1"/>
    <s v="DSA Inspection"/>
    <x v="4"/>
    <x v="2"/>
    <x v="77"/>
    <x v="74"/>
    <x v="8"/>
    <x v="655"/>
    <s v="2019/20"/>
    <m/>
    <x v="592"/>
    <n v="0"/>
    <n v="6185"/>
    <s v="202005-01:CFA"/>
    <d v="2020-05-26T00:00:00"/>
    <s v="000000020099846"/>
    <n v="6185"/>
    <s v="03-119421"/>
    <m/>
    <s v="21.0"/>
    <s v="00036.0"/>
    <s v="91001"/>
    <s v="85000"/>
    <n v="6281"/>
    <n v="9051103"/>
    <n v="0.74969696969696975"/>
    <s v="General inspection for the project as defined in Title 24 at Cedarlane.  Alterations to 11 buildings' fire alarm: CR bldg A, B, C, D (Library), E, F, G, H, K (Locker bldg), M (Admin), P (MPR)."/>
    <s v="Cedarlane-1-Fire Alarm replacement"/>
  </r>
  <r>
    <s v="Cedarlane-Fire Alarm replacement-DSA Inspection"/>
    <n v="1"/>
    <s v="DSA Inspection"/>
    <x v="4"/>
    <x v="2"/>
    <x v="77"/>
    <x v="74"/>
    <x v="8"/>
    <x v="658"/>
    <s v="2020/21"/>
    <s v="2-7749"/>
    <x v="592"/>
    <n v="0"/>
    <n v="2065"/>
    <s v="202009-08:CFA"/>
    <d v="2020-10-14T00:00:00"/>
    <s v="000000020134520"/>
    <n v="2065"/>
    <s v="03-119421"/>
    <m/>
    <s v="21.0"/>
    <s v="00036.0"/>
    <s v="91001"/>
    <s v="85000"/>
    <n v="6281"/>
    <n v="9051103"/>
    <n v="0.2503030303030303"/>
    <s v="General inspection for the project as defined in Title 24 at Cedarlane.  Alterations to 11 buildings' fire alarm: CR bldg A, B, C, D (Library), E, F, G, H, K (Locker bldg), M (Admin), P (MPR)."/>
    <s v="Cedarlane-1-Fire Alarm replacement"/>
  </r>
  <r>
    <s v="Mesa Robles-Interim Housing-DSA Inspection"/>
    <n v="1"/>
    <s v="DSA Inspection"/>
    <x v="5"/>
    <x v="1"/>
    <x v="77"/>
    <x v="74"/>
    <x v="57"/>
    <x v="524"/>
    <s v="2019/20"/>
    <m/>
    <x v="593"/>
    <n v="0"/>
    <n v="19870"/>
    <s v="202006-06:MRR"/>
    <d v="2020-06-19T00:00:00"/>
    <s v="000000020106934"/>
    <n v="19870"/>
    <s v="03-120417"/>
    <m/>
    <s v="21.0"/>
    <s v="00036.0"/>
    <s v="91001"/>
    <s v="85000"/>
    <n v="6281"/>
    <n v="9221102"/>
    <n v="0.5"/>
    <s v="General inspection for the project as defined in Title 24 at Mesa Robles.  Relocation of 9 classroom buildings."/>
    <s v="Mesa Robles-1-Interim Housing"/>
  </r>
  <r>
    <s v="Mesa Robles-Interim Housing-DSA Inspection"/>
    <n v="1"/>
    <s v="DSA Inspection"/>
    <x v="5"/>
    <x v="1"/>
    <x v="77"/>
    <x v="74"/>
    <x v="57"/>
    <x v="679"/>
    <s v="2020/21"/>
    <m/>
    <x v="593"/>
    <n v="0"/>
    <n v="9935"/>
    <s v="202008-09:MRR"/>
    <d v="2020-08-19T00:00:00"/>
    <s v="000000020120364"/>
    <n v="9935"/>
    <s v="03-120417"/>
    <m/>
    <s v="21.0"/>
    <s v="00036.0"/>
    <s v="91001"/>
    <s v="85000"/>
    <n v="6281"/>
    <n v="9221102"/>
    <n v="0.25"/>
    <s v="General inspection for the project as defined in Title 24 at Mesa Robles.  Relocation of 9 classroom buildings."/>
    <s v="Mesa Robles-1-Interim Housing"/>
  </r>
  <r>
    <s v="Mesa Robles-Interim Housing-DSA Inspection"/>
    <n v="1"/>
    <s v="DSA Inspection"/>
    <x v="5"/>
    <x v="1"/>
    <x v="77"/>
    <x v="74"/>
    <x v="57"/>
    <x v="658"/>
    <s v="2020/21"/>
    <m/>
    <x v="593"/>
    <n v="0"/>
    <n v="5960"/>
    <s v="202009-12:MRR"/>
    <d v="2020-10-14T00:00:00"/>
    <s v="000000020134520"/>
    <n v="5960"/>
    <s v="03-120417"/>
    <m/>
    <s v="21.0"/>
    <s v="00036.0"/>
    <s v="91001"/>
    <s v="85000"/>
    <n v="6281"/>
    <n v="9221102"/>
    <n v="0.14997483643683945"/>
    <s v="General inspection for the project as defined in Title 24 at Mesa Robles.  Relocation of 9 classroom buildings."/>
    <s v="Mesa Robles-1-Interim Housing"/>
  </r>
  <r>
    <s v="Mesa Robles-Interim Housing-DSA Inspection"/>
    <n v="1"/>
    <s v="DSA Inspection"/>
    <x v="5"/>
    <x v="1"/>
    <x v="77"/>
    <x v="74"/>
    <x v="57"/>
    <x v="680"/>
    <s v="2020/21"/>
    <s v="2-7889"/>
    <x v="593"/>
    <n v="0"/>
    <n v="3975"/>
    <s v="202104-07:MRR"/>
    <d v="2021-04-20T00:00:00"/>
    <s v="000000020181749"/>
    <n v="3975"/>
    <s v="03-120417"/>
    <m/>
    <s v="21.0"/>
    <s v="00036.0"/>
    <s v="91001"/>
    <s v="85000"/>
    <n v="6281"/>
    <n v="9221102"/>
    <n v="0.10002516356316055"/>
    <s v="General inspection for the project as defined in Title 24 at Mesa Robles.  Relocation of 9 classroom buildings."/>
    <s v="Mesa Robles-1-Interim Housing"/>
  </r>
  <r>
    <s v="Los Altos ES-21st Century classroom-DSA Inspection"/>
    <n v="2"/>
    <s v="DSA Inspection"/>
    <x v="2"/>
    <x v="0"/>
    <x v="77"/>
    <x v="74"/>
    <x v="285"/>
    <x v="524"/>
    <s v="2019/20"/>
    <m/>
    <x v="594"/>
    <n v="0"/>
    <n v="4410"/>
    <s v="20200630-07:NEM"/>
    <d v="2020-06-19T00:00:00"/>
    <s v="000000020106934"/>
    <n v="4410"/>
    <s v="03-119947"/>
    <m/>
    <s v="21.0"/>
    <s v="00036.0"/>
    <s v="91001"/>
    <s v="85000"/>
    <n v="6281"/>
    <n v="9191101"/>
    <n v="0.12701612903225806"/>
    <s v="General inspection for the project as defined in Title 24 at Los Altos ES."/>
    <s v="Los Altos ES-2-21st Century classroom"/>
  </r>
  <r>
    <s v="Los Altos ES-21st Century classroom-DSA Inspection"/>
    <n v="2"/>
    <s v="DSA Inspection"/>
    <x v="2"/>
    <x v="0"/>
    <x v="77"/>
    <x v="74"/>
    <x v="285"/>
    <x v="679"/>
    <s v="2020/21"/>
    <m/>
    <x v="594"/>
    <n v="0"/>
    <n v="6440"/>
    <s v="202008-04:LAM"/>
    <d v="2020-08-19T00:00:00"/>
    <s v="000000020120364"/>
    <n v="6440"/>
    <s v="03-119947"/>
    <m/>
    <s v="21.0"/>
    <s v="00036.0"/>
    <s v="91001"/>
    <s v="85000"/>
    <n v="6281"/>
    <n v="9191101"/>
    <n v="0.18548387096774194"/>
    <s v="General inspection for the project as defined in Title 24 at Los Altos ES."/>
    <s v="Los Altos ES-2-21st Century classroom"/>
  </r>
  <r>
    <s v="Los Altos ES-21st Century classroom-DSA Inspection"/>
    <n v="2"/>
    <s v="DSA Inspection"/>
    <x v="2"/>
    <x v="0"/>
    <x v="77"/>
    <x v="74"/>
    <x v="285"/>
    <x v="658"/>
    <s v="2020/21"/>
    <m/>
    <x v="594"/>
    <n v="0"/>
    <n v="5880"/>
    <s v="202009-04:LAM"/>
    <d v="2020-10-14T00:00:00"/>
    <s v="000000020134520"/>
    <n v="5880"/>
    <s v="03-119947"/>
    <m/>
    <s v="21.0"/>
    <s v="00036.0"/>
    <s v="91001"/>
    <s v="85000"/>
    <n v="6281"/>
    <n v="9191101"/>
    <n v="0.16935483870967741"/>
    <s v="General inspection for the project as defined in Title 24 at Los Altos ES."/>
    <s v="Los Altos ES-2-21st Century classroom"/>
  </r>
  <r>
    <s v="Los Altos ES-21st Century classroom-DSA Inspection"/>
    <n v="2"/>
    <s v="DSA Inspection"/>
    <x v="2"/>
    <x v="0"/>
    <x v="77"/>
    <x v="74"/>
    <x v="285"/>
    <x v="602"/>
    <s v="2020/21"/>
    <m/>
    <x v="594"/>
    <n v="0"/>
    <n v="5880"/>
    <s v="202010-04:LAM"/>
    <d v="2020-10-21T00:00:00"/>
    <s v="000000020136459"/>
    <n v="5880"/>
    <s v="03-119947"/>
    <m/>
    <s v="21.0"/>
    <s v="00036.0"/>
    <s v="91001"/>
    <s v="85000"/>
    <n v="6281"/>
    <n v="9191101"/>
    <n v="0.16935483870967741"/>
    <s v="General inspection for the project as defined in Title 24 at Los Altos ES."/>
    <s v="Los Altos ES-2-21st Century classroom"/>
  </r>
  <r>
    <s v="Los Altos ES-21st Century classroom-DSA Inspection"/>
    <n v="2"/>
    <s v="DSA Inspection"/>
    <x v="2"/>
    <x v="0"/>
    <x v="77"/>
    <x v="74"/>
    <x v="285"/>
    <x v="200"/>
    <s v="2020/21"/>
    <m/>
    <x v="594"/>
    <n v="0"/>
    <n v="3080"/>
    <s v="202011-04:LAM"/>
    <d v="2021-02-05T00:00:00"/>
    <s v="000000020162579"/>
    <n v="3080"/>
    <s v="03-119947"/>
    <m/>
    <s v="21.0"/>
    <s v="00036.0"/>
    <s v="91001"/>
    <s v="85000"/>
    <n v="6281"/>
    <n v="9191101"/>
    <n v="8.8709677419354843E-2"/>
    <s v="General inspection for the project as defined in Title 24 at Los Altos ES."/>
    <s v="Los Altos ES-2-21st Century classroom"/>
  </r>
  <r>
    <s v="Los Altos ES-21st Century classroom-DSA Inspection"/>
    <n v="2"/>
    <s v="DSA Inspection"/>
    <x v="2"/>
    <x v="0"/>
    <x v="77"/>
    <x v="74"/>
    <x v="285"/>
    <x v="201"/>
    <s v="2020/21"/>
    <m/>
    <x v="594"/>
    <n v="0"/>
    <n v="1610"/>
    <s v="202102-02:LAM"/>
    <d v="2021-03-24T00:00:00"/>
    <s v="000000020174730"/>
    <n v="1610"/>
    <s v="03-119947"/>
    <m/>
    <s v="21.0"/>
    <s v="00036.0"/>
    <s v="91001"/>
    <s v="85000"/>
    <n v="6281"/>
    <n v="9191101"/>
    <n v="4.6370967741935484E-2"/>
    <s v="General inspection for the project as defined in Title 24 at Los Altos ES."/>
    <s v="Los Altos ES-2-21st Century classroom"/>
  </r>
  <r>
    <s v="Los Altos ES-21st Century classroom-DSA Inspection"/>
    <n v="2"/>
    <s v="DSA Inspection"/>
    <x v="2"/>
    <x v="0"/>
    <x v="77"/>
    <x v="74"/>
    <x v="285"/>
    <x v="201"/>
    <s v="2020/21"/>
    <m/>
    <x v="594"/>
    <n v="0"/>
    <n v="420"/>
    <s v="202103-03:LAM"/>
    <d v="2021-03-24T00:00:00"/>
    <s v="000000020174730"/>
    <n v="420"/>
    <s v="03-119947"/>
    <m/>
    <s v="21.0"/>
    <s v="00036.0"/>
    <s v="91001"/>
    <s v="85000"/>
    <n v="6281"/>
    <n v="9191101"/>
    <n v="1.2096774193548387E-2"/>
    <s v="General inspection for the project as defined in Title 24 at Los Altos ES."/>
    <s v="Los Altos ES-2-21st Century classroom"/>
  </r>
  <r>
    <s v="Los Altos ES-21st Century classroom-DSA Inspection"/>
    <n v="2"/>
    <s v="DSA Inspection"/>
    <x v="2"/>
    <x v="0"/>
    <x v="77"/>
    <x v="74"/>
    <x v="285"/>
    <x v="198"/>
    <s v="2020/21"/>
    <m/>
    <x v="594"/>
    <n v="0"/>
    <n v="2520"/>
    <s v="202012-04:LAM"/>
    <d v="2021-04-19T00:00:00"/>
    <s v="000000020181403"/>
    <n v="2520"/>
    <s v="03-119947"/>
    <m/>
    <s v="21.0"/>
    <s v="00036.0"/>
    <s v="91001"/>
    <s v="85000"/>
    <n v="6281"/>
    <n v="9191101"/>
    <n v="7.2580645161290328E-2"/>
    <s v="General inspection for the project as defined in Title 24 at Los Altos ES."/>
    <s v="Los Altos ES-2-21st Century classroom"/>
  </r>
  <r>
    <s v="Los Altos ES-21st Century classroom-DSA Inspection"/>
    <n v="2"/>
    <s v="DSA Inspection"/>
    <x v="2"/>
    <x v="0"/>
    <x v="77"/>
    <x v="74"/>
    <x v="285"/>
    <x v="198"/>
    <s v="2020/21"/>
    <s v="2-9867"/>
    <x v="594"/>
    <n v="0"/>
    <n v="4480"/>
    <s v="202101-04:LAM"/>
    <d v="2021-04-19T00:00:00"/>
    <s v="000000020181403"/>
    <n v="4480"/>
    <s v="03-119947"/>
    <m/>
    <s v="21.0"/>
    <s v="00036.0"/>
    <s v="91001"/>
    <s v="85000"/>
    <n v="6281"/>
    <n v="9191101"/>
    <n v="0.12903225806451613"/>
    <s v="General inspection for the project as defined in Title 24 at Los Altos ES."/>
    <s v="Los Altos ES-2-21st Century classroom"/>
  </r>
  <r>
    <s v="Nelson-21st Century classroom-DSA Inspection"/>
    <n v="1"/>
    <s v="DSA Inspection"/>
    <x v="0"/>
    <x v="0"/>
    <x v="77"/>
    <x v="74"/>
    <x v="285"/>
    <x v="524"/>
    <s v="2019/20"/>
    <m/>
    <x v="595"/>
    <n v="0"/>
    <n v="4410"/>
    <s v="20200630-06:NEM"/>
    <d v="2020-06-19T00:00:00"/>
    <s v="000000020106934"/>
    <n v="4410"/>
    <s v="03-119946"/>
    <m/>
    <s v="21.0"/>
    <s v="00036.0"/>
    <s v="91001"/>
    <s v="85000"/>
    <n v="6281"/>
    <n v="9231101"/>
    <n v="0.13519313304721031"/>
    <s v="General inspection for the project as defined in Title 24 at Nelson."/>
    <s v="Nelson-1-21st Century classroom"/>
  </r>
  <r>
    <s v="Nelson-21st Century classroom-DSA Inspection"/>
    <n v="1"/>
    <s v="DSA Inspection"/>
    <x v="0"/>
    <x v="0"/>
    <x v="77"/>
    <x v="74"/>
    <x v="285"/>
    <x v="679"/>
    <s v="2020/21"/>
    <m/>
    <x v="595"/>
    <n v="0"/>
    <n v="3360"/>
    <s v="202008-03:NEM"/>
    <d v="2020-08-19T00:00:00"/>
    <s v="000000020120364"/>
    <n v="3360"/>
    <s v="03-119946"/>
    <m/>
    <s v="21.0"/>
    <s v="00036.0"/>
    <s v="91001"/>
    <s v="85000"/>
    <n v="6281"/>
    <n v="9231101"/>
    <n v="0.10300429184549356"/>
    <s v="General inspection for the project as defined in Title 24 at Nelson."/>
    <s v="Nelson-1-21st Century classroom"/>
  </r>
  <r>
    <s v="Nelson-21st Century classroom-DSA Inspection"/>
    <n v="1"/>
    <s v="DSA Inspection"/>
    <x v="0"/>
    <x v="0"/>
    <x v="77"/>
    <x v="74"/>
    <x v="285"/>
    <x v="658"/>
    <s v="2020/21"/>
    <m/>
    <x v="595"/>
    <n v="0"/>
    <n v="2940"/>
    <s v="202009-03:NEM"/>
    <d v="2020-10-14T00:00:00"/>
    <s v="000000020134520"/>
    <n v="2940"/>
    <s v="03-119946"/>
    <m/>
    <s v="21.0"/>
    <s v="00036.0"/>
    <s v="91001"/>
    <s v="85000"/>
    <n v="6281"/>
    <n v="9231101"/>
    <n v="9.012875536480687E-2"/>
    <s v="General inspection for the project as defined in Title 24 at Nelson."/>
    <s v="Nelson-1-21st Century classroom"/>
  </r>
  <r>
    <s v="Nelson-21st Century classroom-DSA Inspection"/>
    <n v="1"/>
    <s v="DSA Inspection"/>
    <x v="0"/>
    <x v="0"/>
    <x v="77"/>
    <x v="74"/>
    <x v="285"/>
    <x v="602"/>
    <s v="2020/21"/>
    <m/>
    <x v="595"/>
    <n v="0"/>
    <n v="2940"/>
    <s v="202010-03:NEM"/>
    <d v="2020-10-21T00:00:00"/>
    <s v="000000020136459"/>
    <n v="2940"/>
    <s v="03-119946"/>
    <m/>
    <s v="21.0"/>
    <s v="00036.0"/>
    <s v="91001"/>
    <s v="85000"/>
    <n v="6281"/>
    <n v="9231101"/>
    <n v="9.012875536480687E-2"/>
    <s v="General inspection for the project as defined in Title 24 at Nelson."/>
    <s v="Nelson-1-21st Century classroom"/>
  </r>
  <r>
    <s v="Nelson-21st Century classroom-DSA Inspection"/>
    <n v="1"/>
    <s v="DSA Inspection"/>
    <x v="0"/>
    <x v="0"/>
    <x v="77"/>
    <x v="74"/>
    <x v="285"/>
    <x v="200"/>
    <s v="2020/21"/>
    <m/>
    <x v="595"/>
    <n v="0"/>
    <n v="6160"/>
    <s v="202011-03:NEM"/>
    <d v="2021-02-05T00:00:00"/>
    <s v="000000020162579"/>
    <n v="6160"/>
    <s v="03-119946"/>
    <m/>
    <s v="21.0"/>
    <s v="00036.0"/>
    <s v="91001"/>
    <s v="85000"/>
    <n v="6281"/>
    <n v="9231101"/>
    <n v="0.18884120171673821"/>
    <s v="General inspection for the project as defined in Title 24 at Nelson."/>
    <s v="Nelson-1-21st Century classroom"/>
  </r>
  <r>
    <s v="Nelson-21st Century classroom-DSA Inspection"/>
    <n v="1"/>
    <s v="DSA Inspection"/>
    <x v="0"/>
    <x v="0"/>
    <x v="77"/>
    <x v="74"/>
    <x v="285"/>
    <x v="201"/>
    <s v="2020/21"/>
    <m/>
    <x v="595"/>
    <n v="0"/>
    <n v="1890"/>
    <s v="202102-01:NEM"/>
    <d v="2021-03-24T00:00:00"/>
    <s v="000000020174730"/>
    <n v="1890"/>
    <s v="03-119946"/>
    <m/>
    <s v="21.0"/>
    <s v="00036.0"/>
    <s v="91001"/>
    <s v="85000"/>
    <n v="6281"/>
    <n v="9231101"/>
    <n v="5.7939914163090127E-2"/>
    <s v="General inspection for the project as defined in Title 24 at Nelson."/>
    <s v="Nelson-1-21st Century classroom"/>
  </r>
  <r>
    <s v="Nelson-21st Century classroom-DSA Inspection"/>
    <n v="1"/>
    <s v="DSA Inspection"/>
    <x v="0"/>
    <x v="0"/>
    <x v="77"/>
    <x v="74"/>
    <x v="285"/>
    <x v="201"/>
    <s v="2020/21"/>
    <m/>
    <x v="595"/>
    <n v="0"/>
    <n v="2380"/>
    <s v="202103-04:NEM"/>
    <d v="2021-03-24T00:00:00"/>
    <s v="000000020174730"/>
    <n v="2380"/>
    <s v="03-119946"/>
    <m/>
    <s v="21.0"/>
    <s v="00036.0"/>
    <s v="91001"/>
    <s v="85000"/>
    <n v="6281"/>
    <n v="9231101"/>
    <n v="7.2961373390557943E-2"/>
    <s v="General inspection for the project as defined in Title 24 at Nelson."/>
    <s v="Nelson-1-21st Century classroom"/>
  </r>
  <r>
    <s v="Nelson-21st Century classroom-DSA Inspection"/>
    <n v="1"/>
    <s v="DSA Inspection"/>
    <x v="0"/>
    <x v="0"/>
    <x v="77"/>
    <x v="74"/>
    <x v="285"/>
    <x v="198"/>
    <s v="2020/21"/>
    <m/>
    <x v="595"/>
    <n v="0"/>
    <n v="2520"/>
    <s v="202012-03:NEM"/>
    <d v="2021-04-19T00:00:00"/>
    <s v="000000020181403"/>
    <n v="2520"/>
    <s v="03-119946"/>
    <m/>
    <s v="21.0"/>
    <s v="00036.0"/>
    <s v="91001"/>
    <s v="85000"/>
    <n v="6281"/>
    <n v="9231101"/>
    <n v="7.7253218884120178E-2"/>
    <s v="General inspection for the project as defined in Title 24 at Nelson."/>
    <s v="Nelson-1-21st Century classroom"/>
  </r>
  <r>
    <s v="Nelson-21st Century classroom-DSA Inspection"/>
    <n v="1"/>
    <s v="DSA Inspection"/>
    <x v="0"/>
    <x v="0"/>
    <x v="77"/>
    <x v="74"/>
    <x v="285"/>
    <x v="198"/>
    <s v="2020/21"/>
    <m/>
    <x v="595"/>
    <n v="0"/>
    <n v="2800"/>
    <s v="202101-03:NEM"/>
    <d v="2021-04-19T00:00:00"/>
    <s v="000000020181403"/>
    <n v="2800"/>
    <s v="03-119946"/>
    <m/>
    <s v="21.0"/>
    <s v="00036.0"/>
    <s v="91001"/>
    <s v="85000"/>
    <n v="6281"/>
    <n v="9231101"/>
    <n v="8.5836909871244635E-2"/>
    <s v="General inspection for the project as defined in Title 24 at Nelson."/>
    <s v="Nelson-1-21st Century classroom"/>
  </r>
  <r>
    <s v="Nelson-21st Century classroom-DSA Inspection"/>
    <n v="1"/>
    <s v="DSA Inspection"/>
    <x v="0"/>
    <x v="0"/>
    <x v="77"/>
    <x v="74"/>
    <x v="285"/>
    <x v="680"/>
    <s v="2020/21"/>
    <m/>
    <x v="595"/>
    <n v="0"/>
    <n v="3220"/>
    <s v="202104-03:NEM"/>
    <d v="2021-04-20T00:00:00"/>
    <s v="000000020181749"/>
    <n v="3220"/>
    <s v="03-119946"/>
    <m/>
    <s v="21.0"/>
    <s v="00036.0"/>
    <s v="91001"/>
    <s v="85000"/>
    <n v="6281"/>
    <n v="9231101"/>
    <n v="9.8712446351931327E-2"/>
    <s v="General inspection for the project as defined in Title 24 at Nelson."/>
    <s v="Nelson-1-21st Century classroom"/>
  </r>
  <r>
    <s v="Nelson-21st Century classroom-DSA Inspection"/>
    <n v="1"/>
    <s v="DSA Inspection"/>
    <x v="0"/>
    <x v="0"/>
    <x v="77"/>
    <x v="74"/>
    <x v="285"/>
    <x v="681"/>
    <s v="2022/23"/>
    <m/>
    <x v="595"/>
    <n v="2100"/>
    <n v="2100"/>
    <m/>
    <m/>
    <m/>
    <n v="0"/>
    <s v="03-119946"/>
    <m/>
    <s v="21.0"/>
    <s v="00036.0"/>
    <s v="91001"/>
    <s v="85000"/>
    <n v="6281"/>
    <n v="9231101"/>
    <n v="0"/>
    <s v="General inspection for the project as defined in Title 24 at Nelson.  Remaining balance in this PO."/>
    <s v="Nelson-1-21st Century classroom"/>
  </r>
  <r>
    <s v="Nelson-21st Century classroom-DSA Inspection"/>
    <n v="1"/>
    <s v="DSA Inspection"/>
    <x v="0"/>
    <x v="0"/>
    <x v="77"/>
    <x v="74"/>
    <x v="285"/>
    <x v="195"/>
    <s v="2022/23"/>
    <s v="2-9868"/>
    <x v="595"/>
    <n v="-2100"/>
    <n v="-2100"/>
    <m/>
    <m/>
    <m/>
    <n v="0"/>
    <s v="03-119946"/>
    <m/>
    <s v="21.0"/>
    <s v="00036.0"/>
    <s v="91001"/>
    <s v="85000"/>
    <n v="6281"/>
    <n v="9231101"/>
    <n v="0"/>
    <s v="General inspection for the project as defined in Title 24 at Nelson.  Close-out PO."/>
    <s v="Nelson-1-21st Century classroom"/>
  </r>
  <r>
    <s v="Workman ES-21st Century classroom-DSA Inspection"/>
    <n v="2"/>
    <s v="DSA Inspection"/>
    <x v="3"/>
    <x v="0"/>
    <x v="77"/>
    <x v="74"/>
    <x v="285"/>
    <x v="524"/>
    <s v="2019/20"/>
    <m/>
    <x v="596"/>
    <n v="0"/>
    <n v="2940"/>
    <s v="20200630-05:WEM"/>
    <d v="2020-06-19T00:00:00"/>
    <s v="000000020106934"/>
    <n v="2940"/>
    <s v="03-119881"/>
    <m/>
    <s v="21.0"/>
    <s v="00036.0"/>
    <s v="91001"/>
    <s v="85000"/>
    <n v="6281"/>
    <n v="9381101"/>
    <n v="0.11538461538461539"/>
    <s v="General inspection for the project as defined in Title 24 at Workman ES."/>
    <s v="Workman ES-2-21st Century classroom"/>
  </r>
  <r>
    <s v="Workman ES-21st Century classroom-DSA Inspection"/>
    <n v="2"/>
    <s v="DSA Inspection"/>
    <x v="3"/>
    <x v="0"/>
    <x v="77"/>
    <x v="74"/>
    <x v="285"/>
    <x v="679"/>
    <s v="2020/21"/>
    <m/>
    <x v="596"/>
    <n v="0"/>
    <n v="3080"/>
    <s v="202008-05:WEM"/>
    <d v="2020-08-19T00:00:00"/>
    <s v="000000020120364"/>
    <n v="3080"/>
    <s v="03-119881"/>
    <m/>
    <s v="21.0"/>
    <s v="00036.0"/>
    <s v="91001"/>
    <s v="85000"/>
    <n v="6281"/>
    <n v="9381101"/>
    <n v="0.12087912087912088"/>
    <s v="General inspection for the project as defined in Title 24 at Workman ES."/>
    <s v="Workman ES-2-21st Century classroom"/>
  </r>
  <r>
    <s v="Workman ES-21st Century classroom-DSA Inspection"/>
    <n v="2"/>
    <s v="DSA Inspection"/>
    <x v="3"/>
    <x v="0"/>
    <x v="77"/>
    <x v="74"/>
    <x v="285"/>
    <x v="658"/>
    <s v="2020/21"/>
    <m/>
    <x v="596"/>
    <n v="0"/>
    <n v="3500"/>
    <s v="202009-05:WEM"/>
    <d v="2020-10-14T00:00:00"/>
    <s v="000000020134520"/>
    <n v="3500"/>
    <s v="03-119881"/>
    <m/>
    <s v="21.0"/>
    <s v="00036.0"/>
    <s v="91001"/>
    <s v="85000"/>
    <n v="6281"/>
    <n v="9381101"/>
    <n v="0.13736263736263737"/>
    <s v="General inspection for the project as defined in Title 24 at Workman ES."/>
    <s v="Workman ES-2-21st Century classroom"/>
  </r>
  <r>
    <s v="Workman ES-21st Century classroom-DSA Inspection"/>
    <n v="2"/>
    <s v="DSA Inspection"/>
    <x v="3"/>
    <x v="0"/>
    <x v="77"/>
    <x v="74"/>
    <x v="285"/>
    <x v="602"/>
    <s v="2020/21"/>
    <m/>
    <x v="596"/>
    <n v="0"/>
    <n v="2940"/>
    <s v="202010-05:WEM"/>
    <d v="2020-10-21T00:00:00"/>
    <s v="000000020136459"/>
    <n v="2940"/>
    <s v="03-119881"/>
    <m/>
    <s v="21.0"/>
    <s v="00036.0"/>
    <s v="91001"/>
    <s v="85000"/>
    <n v="6281"/>
    <n v="9381101"/>
    <n v="0.11538461538461539"/>
    <s v="General inspection for the project as defined in Title 24 at Workman ES."/>
    <s v="Workman ES-2-21st Century classroom"/>
  </r>
  <r>
    <s v="Workman ES-21st Century classroom-DSA Inspection"/>
    <n v="2"/>
    <s v="DSA Inspection"/>
    <x v="3"/>
    <x v="0"/>
    <x v="77"/>
    <x v="74"/>
    <x v="285"/>
    <x v="200"/>
    <s v="2020/21"/>
    <m/>
    <x v="596"/>
    <n v="0"/>
    <n v="3080"/>
    <s v="202011-05:WEM"/>
    <d v="2021-02-05T00:00:00"/>
    <s v="000000020162579"/>
    <n v="3080"/>
    <s v="03-119881"/>
    <m/>
    <s v="21.0"/>
    <s v="00036.0"/>
    <s v="91001"/>
    <s v="85000"/>
    <n v="6281"/>
    <n v="9381101"/>
    <n v="0.12087912087912088"/>
    <s v="General inspection for the project as defined in Title 24 at Workman ES."/>
    <s v="Workman ES-2-21st Century classroom"/>
  </r>
  <r>
    <s v="Workman ES-21st Century classroom-DSA Inspection"/>
    <n v="2"/>
    <s v="DSA Inspection"/>
    <x v="3"/>
    <x v="0"/>
    <x v="77"/>
    <x v="74"/>
    <x v="285"/>
    <x v="198"/>
    <s v="2020/21"/>
    <m/>
    <x v="596"/>
    <n v="0"/>
    <n v="5040"/>
    <s v="202012-05:WEM"/>
    <d v="2021-04-19T00:00:00"/>
    <s v="000000020181403"/>
    <n v="5040"/>
    <s v="03-119881"/>
    <m/>
    <s v="21.0"/>
    <s v="00036.0"/>
    <s v="91001"/>
    <s v="85000"/>
    <n v="6281"/>
    <n v="9381101"/>
    <n v="0.19780219780219779"/>
    <s v="General inspection for the project as defined in Title 24 at Workman ES."/>
    <s v="Workman ES-2-21st Century classroom"/>
  </r>
  <r>
    <s v="Workman ES-21st Century classroom-DSA Inspection"/>
    <n v="2"/>
    <s v="DSA Inspection"/>
    <x v="3"/>
    <x v="0"/>
    <x v="77"/>
    <x v="74"/>
    <x v="285"/>
    <x v="198"/>
    <s v="2020/21"/>
    <m/>
    <x v="596"/>
    <n v="0"/>
    <n v="4900"/>
    <s v="202101-05:WEM"/>
    <d v="2021-04-19T00:00:00"/>
    <s v="000000020181403"/>
    <n v="4900"/>
    <s v="03-119881"/>
    <m/>
    <s v="21.0"/>
    <s v="00036.0"/>
    <s v="91001"/>
    <s v="85000"/>
    <n v="6281"/>
    <n v="9381101"/>
    <n v="0.19230769230769232"/>
    <s v="General inspection for the project as defined in Title 24 at Workman ES."/>
    <s v="Workman ES-2-21st Century classroom"/>
  </r>
  <r>
    <s v="Workman ES-21st Century classroom-DSA Inspection"/>
    <n v="2"/>
    <s v="DSA Inspection"/>
    <x v="3"/>
    <x v="0"/>
    <x v="77"/>
    <x v="74"/>
    <x v="285"/>
    <x v="681"/>
    <s v="2022/23"/>
    <m/>
    <x v="596"/>
    <n v="9240"/>
    <n v="9240"/>
    <m/>
    <m/>
    <m/>
    <n v="0"/>
    <s v="03-119881"/>
    <m/>
    <s v="21.0"/>
    <s v="00036.0"/>
    <s v="91001"/>
    <s v="85000"/>
    <n v="6281"/>
    <n v="9381101"/>
    <n v="0"/>
    <s v="General inspection for the project as defined in Title 24 at Workman ES.  Remaining balance in this PO."/>
    <s v="Workman ES-2-21st Century classroom"/>
  </r>
  <r>
    <s v="Workman ES-21st Century classroom-DSA Inspection"/>
    <n v="2"/>
    <s v="DSA Inspection"/>
    <x v="3"/>
    <x v="0"/>
    <x v="77"/>
    <x v="74"/>
    <x v="285"/>
    <x v="195"/>
    <s v="2022/23"/>
    <s v="2-9869"/>
    <x v="596"/>
    <n v="-9240"/>
    <n v="-9240"/>
    <m/>
    <m/>
    <m/>
    <n v="0"/>
    <s v="03-119881"/>
    <m/>
    <s v="21.0"/>
    <s v="00036.0"/>
    <s v="91001"/>
    <s v="85000"/>
    <n v="6281"/>
    <n v="9381101"/>
    <n v="0"/>
    <s v="General inspection for the project as defined in Title 24 at Workman ES.  Close-out PO."/>
    <s v="Workman ES-2-21st Century classroom"/>
  </r>
  <r>
    <s v="Mesa Robles-Fire Alarm replacement-DSA Inspection"/>
    <n v="1"/>
    <s v="DSA Inspection"/>
    <x v="5"/>
    <x v="2"/>
    <x v="77"/>
    <x v="74"/>
    <x v="286"/>
    <x v="679"/>
    <s v="2020/21"/>
    <m/>
    <x v="597"/>
    <n v="0"/>
    <n v="2065"/>
    <s v="202008-10:WHSFA"/>
    <d v="2020-08-19T00:00:00"/>
    <s v="000000020120364"/>
    <n v="2065"/>
    <s v="03-119508"/>
    <m/>
    <s v="21.0"/>
    <s v="00036.0"/>
    <s v="91001"/>
    <s v="85000"/>
    <n v="6281"/>
    <n v="9221103"/>
    <n v="0.2503030303030303"/>
    <s v="General inspection for the project as defined in Title 24 at Mesa Robles.  Alterations to 1 campus wide fire alarm system"/>
    <s v="Mesa Robles-1-Fire Alarm replacement"/>
  </r>
  <r>
    <s v="Mesa Robles-Fire Alarm replacement-DSA Inspection"/>
    <n v="1"/>
    <s v="DSA Inspection"/>
    <x v="5"/>
    <x v="2"/>
    <x v="77"/>
    <x v="74"/>
    <x v="286"/>
    <x v="658"/>
    <s v="2020/21"/>
    <m/>
    <x v="597"/>
    <n v="0"/>
    <n v="2065"/>
    <s v="202009-10:WHSFA"/>
    <d v="2020-10-14T00:00:00"/>
    <s v="000000020134520"/>
    <n v="2065"/>
    <s v="03-119508"/>
    <m/>
    <s v="21.0"/>
    <s v="00036.0"/>
    <s v="91001"/>
    <s v="85000"/>
    <n v="6281"/>
    <n v="9221103"/>
    <n v="0.2503030303030303"/>
    <s v="General inspection for the project as defined in Title 24 at Mesa Robles.  Alterations to 1 campus wide fire alarm system"/>
    <s v="Mesa Robles-1-Fire Alarm replacement"/>
  </r>
  <r>
    <s v="Mesa Robles-Fire Alarm replacement-DSA Inspection"/>
    <n v="1"/>
    <s v="DSA Inspection"/>
    <x v="5"/>
    <x v="2"/>
    <x v="77"/>
    <x v="74"/>
    <x v="286"/>
    <x v="602"/>
    <s v="2020/21"/>
    <m/>
    <x v="597"/>
    <n v="0"/>
    <n v="2065"/>
    <s v="202010-08:WHSFA"/>
    <d v="2020-10-21T00:00:00"/>
    <s v="000000020136459"/>
    <n v="2065"/>
    <s v="03-119508"/>
    <m/>
    <s v="21.0"/>
    <s v="00036.0"/>
    <s v="91001"/>
    <s v="85000"/>
    <n v="6281"/>
    <n v="9221103"/>
    <n v="0.2503030303030303"/>
    <s v="General inspection for the project as defined in Title 24 at Mesa Robles.  Alterations to 1 campus wide fire alarm system"/>
    <s v="Mesa Robles-1-Fire Alarm replacement"/>
  </r>
  <r>
    <s v="Mesa Robles-Fire Alarm replacement-DSA Inspection"/>
    <n v="1"/>
    <s v="DSA Inspection"/>
    <x v="5"/>
    <x v="2"/>
    <x v="77"/>
    <x v="74"/>
    <x v="286"/>
    <x v="678"/>
    <s v="2020/21"/>
    <s v="2-10147"/>
    <x v="597"/>
    <n v="0"/>
    <n v="2055"/>
    <s v="20210630-07: WHSFA"/>
    <d v="2021-09-13T00:00:00"/>
    <s v="000000020257046"/>
    <n v="2055"/>
    <s v="03-119508"/>
    <m/>
    <s v="21.0"/>
    <s v="00036.0"/>
    <s v="91001"/>
    <s v="85000"/>
    <n v="6281"/>
    <n v="9221103"/>
    <n v="0.24909090909090909"/>
    <s v="General inspection for the project as defined in Title 24 at Mesa Robles.  Alterations to 1 campus wide fire alarm system"/>
    <s v="Mesa Robles-1-Fire Alarm replacement"/>
  </r>
  <r>
    <s v="Wilson HS-Fire Alarm replacement-DSA Inspection"/>
    <n v="5"/>
    <s v="DSA Inspection"/>
    <x v="19"/>
    <x v="2"/>
    <x v="77"/>
    <x v="74"/>
    <x v="286"/>
    <x v="524"/>
    <s v="2019/20"/>
    <m/>
    <x v="598"/>
    <n v="0"/>
    <n v="4125"/>
    <s v="202006-05:WHSFA"/>
    <d v="2020-06-19T00:00:00"/>
    <s v="000000020106934"/>
    <n v="4125"/>
    <s v="03-119611"/>
    <m/>
    <s v="21.0"/>
    <s v="00036.0"/>
    <s v="91001"/>
    <s v="85000"/>
    <n v="6281"/>
    <n v="9421103"/>
    <n v="0.25"/>
    <s v="General inspection for the project as defined in Title 24 at Wilson HS.  Alterations to 13 fire alarm upgrade buildings A, E, F, K, P, S, B, C (C1, C2, C3), D, G, H, N, T"/>
    <s v="Wilson HS-5-Fire Alarm replacement"/>
  </r>
  <r>
    <s v="Wilson HS-Fire Alarm replacement-DSA Inspection"/>
    <n v="5"/>
    <s v="DSA Inspection"/>
    <x v="19"/>
    <x v="2"/>
    <x v="77"/>
    <x v="74"/>
    <x v="286"/>
    <x v="679"/>
    <s v="2020/21"/>
    <m/>
    <x v="598"/>
    <n v="0"/>
    <n v="8250"/>
    <s v="202008-08:WHSFA"/>
    <d v="2020-08-19T00:00:00"/>
    <s v="000000020120364"/>
    <n v="8250"/>
    <s v="03-119611"/>
    <m/>
    <s v="21.0"/>
    <s v="00036.0"/>
    <s v="91001"/>
    <s v="85000"/>
    <n v="6281"/>
    <n v="9421103"/>
    <n v="0.5"/>
    <s v="General inspection for the project as defined in Title 24 at Wilson HS.  Alterations to 13 fire alarm upgrade buildings A, E, F, K, P, S, B, C (C1, C2, C3), D, G, H, N, T"/>
    <s v="Wilson HS-5-Fire Alarm replacement"/>
  </r>
  <r>
    <s v="Wilson HS-Fire Alarm replacement-DSA Inspection"/>
    <n v="5"/>
    <s v="DSA Inspection"/>
    <x v="19"/>
    <x v="2"/>
    <x v="77"/>
    <x v="74"/>
    <x v="286"/>
    <x v="678"/>
    <s v="2020/21"/>
    <m/>
    <x v="598"/>
    <n v="0"/>
    <n v="3625"/>
    <s v="20210630-10: WHSFA"/>
    <d v="2021-09-13T00:00:00"/>
    <s v="000000020257046"/>
    <n v="3625"/>
    <s v="03-119611"/>
    <m/>
    <s v="21.0"/>
    <s v="00036.0"/>
    <s v="91001"/>
    <s v="85000"/>
    <n v="6281"/>
    <n v="9421103"/>
    <n v="0.2196969696969697"/>
    <s v="General inspection for the project as defined in Title 24 at Wilson HS.  Alterations to 13 fire alarm upgrade buildings A, E, F, K, P, S, B, C (C1, C2, C3), D, G, H, N, T"/>
    <s v="Wilson HS-5-Fire Alarm replacement"/>
  </r>
  <r>
    <s v="Wilson HS-Fire Alarm replacement-DSA Inspection"/>
    <n v="5"/>
    <s v="DSA Inspection"/>
    <x v="19"/>
    <x v="2"/>
    <x v="77"/>
    <x v="74"/>
    <x v="286"/>
    <x v="226"/>
    <s v="2021/22"/>
    <s v="2-10148"/>
    <x v="598"/>
    <n v="0"/>
    <n v="500"/>
    <s v="202205-10:WHSFA"/>
    <d v="2022-05-20T00:00:00"/>
    <s v="000000020498819"/>
    <n v="500"/>
    <s v="03-119611"/>
    <m/>
    <s v="21.0"/>
    <s v="00036.0"/>
    <s v="91001"/>
    <s v="85000"/>
    <n v="6281"/>
    <n v="9421103"/>
    <n v="3.0303030303030304E-2"/>
    <s v="General inspection for the project as defined in Title 24 at Wilson HS.  Alterations to 13 fire alarm upgrade buildings A, E, F, K, P, S, B, C (C1, C2, C3), D, G, H, N, T"/>
    <s v="Wilson HS-5-Fire Alarm replacement"/>
  </r>
  <r>
    <s v="Newton-Interim Housing-DSA Inspection"/>
    <n v="1"/>
    <s v="DSA Inspection"/>
    <x v="8"/>
    <x v="1"/>
    <x v="77"/>
    <x v="74"/>
    <x v="10"/>
    <x v="226"/>
    <s v="2021/22"/>
    <m/>
    <x v="599"/>
    <n v="0"/>
    <n v="12000"/>
    <s v="202205-04:NR"/>
    <d v="2022-05-20T00:00:00"/>
    <s v="000000020498819"/>
    <n v="12000"/>
    <s v="03-120447"/>
    <m/>
    <s v="21.0"/>
    <s v="00036.0"/>
    <s v="91001"/>
    <s v="85000"/>
    <n v="6281"/>
    <n v="9241102"/>
    <n v="0.75"/>
    <s v="General inspection for the project as defined in Title 24 at Newton.  Alterations to (1) CR Buildings &amp; relocation of (4) 24' x 40' relocatable CR buildings"/>
    <s v="Newton-1-Interim Housing"/>
  </r>
  <r>
    <s v="Newton-Interim Housing-DSA Inspection"/>
    <n v="1"/>
    <s v="DSA Inspection"/>
    <x v="8"/>
    <x v="1"/>
    <x v="77"/>
    <x v="74"/>
    <x v="10"/>
    <x v="682"/>
    <s v="2021/22"/>
    <s v="21-307"/>
    <x v="599"/>
    <n v="0"/>
    <n v="4000"/>
    <s v="202207-04:NR"/>
    <d v="2022-07-08T00:00:00"/>
    <s v="000000020546408"/>
    <n v="4000"/>
    <s v="03-120447"/>
    <m/>
    <s v="21.0"/>
    <s v="00036.0"/>
    <s v="91001"/>
    <s v="85000"/>
    <n v="6281"/>
    <n v="9241102"/>
    <n v="0.25"/>
    <s v="General inspection for the project as defined in Title 24 at Newton.  Alterations to (1) CR Buildings &amp; relocation of (4) 24' x 40' relocatable CR buildings"/>
    <s v="Newton-1-Interim Housing"/>
  </r>
  <r>
    <s v="Valley-Fire Alarm replacement-DSA Inspection"/>
    <n v="8"/>
    <s v="DSA Inspection"/>
    <x v="27"/>
    <x v="2"/>
    <x v="77"/>
    <x v="74"/>
    <x v="287"/>
    <x v="658"/>
    <s v="2020/21"/>
    <m/>
    <x v="600"/>
    <n v="0"/>
    <n v="3675"/>
    <s v="202009-11:VAFA"/>
    <d v="2020-10-14T00:00:00"/>
    <s v="000000020134520"/>
    <n v="3675"/>
    <s v="03-120156"/>
    <m/>
    <s v="21.0"/>
    <s v="00036.0"/>
    <s v="91001"/>
    <s v="85000"/>
    <n v="6281"/>
    <n v="9441103"/>
    <n v="0.5"/>
    <s v="General inspection for the project as defined in Title 24 at Valley.  Alterations to fire alarm system - buildings A, B, D, 2, 3, 4, &amp; 5"/>
    <s v="Valley-8-Fire Alarm replacement"/>
  </r>
  <r>
    <s v="Valley-Fire Alarm replacement-DSA Inspection"/>
    <n v="8"/>
    <s v="DSA Inspection"/>
    <x v="27"/>
    <x v="2"/>
    <x v="77"/>
    <x v="74"/>
    <x v="287"/>
    <x v="221"/>
    <s v="2020/21"/>
    <s v="21-1419"/>
    <x v="600"/>
    <n v="0"/>
    <n v="3675"/>
    <s v="202012-12:VAFA"/>
    <d v="2021-02-09T00:00:00"/>
    <s v="000000020163358"/>
    <n v="3675"/>
    <s v="03-120156"/>
    <m/>
    <s v="21.0"/>
    <s v="00036.0"/>
    <s v="91001"/>
    <s v="85000"/>
    <n v="6281"/>
    <n v="9441103"/>
    <n v="0.5"/>
    <s v="General inspection for the project as defined in Title 24 at Valley.  Alterations to fire alarm system - buildings A, B, D, 2, 3, 4, &amp; 5"/>
    <s v="Valley-8-Fire Alarm replacement"/>
  </r>
  <r>
    <s v="California-Fire Alarm replacement-DSA Inspection"/>
    <n v="3"/>
    <s v="DSA Inspection"/>
    <x v="15"/>
    <x v="2"/>
    <x v="77"/>
    <x v="74"/>
    <x v="200"/>
    <x v="200"/>
    <s v="2020/21"/>
    <m/>
    <x v="601"/>
    <n v="0"/>
    <n v="3060"/>
    <s v="202011-08:CFA"/>
    <d v="2021-02-05T00:00:00"/>
    <s v="000000020162579"/>
    <n v="3060"/>
    <s v="03-120180"/>
    <m/>
    <s v="21.0"/>
    <s v="00036.0"/>
    <s v="91001"/>
    <s v="85000"/>
    <n v="6281"/>
    <n v="9041103"/>
    <n v="0.24979591836734694"/>
    <s v="General inspection for the project as defined in Title 24 at California.  Alterations to fire alarm system."/>
    <s v="California-3-Fire Alarm replacement"/>
  </r>
  <r>
    <s v="California-Fire Alarm replacement-DSA Inspection"/>
    <n v="3"/>
    <s v="DSA Inspection"/>
    <x v="15"/>
    <x v="2"/>
    <x v="77"/>
    <x v="74"/>
    <x v="200"/>
    <x v="221"/>
    <s v="2020/21"/>
    <m/>
    <x v="601"/>
    <n v="0"/>
    <n v="3060"/>
    <s v="202012-13:CFA"/>
    <d v="2021-02-09T00:00:00"/>
    <s v="000000020163358"/>
    <n v="3060"/>
    <s v="03-120180"/>
    <m/>
    <s v="21.0"/>
    <s v="00036.0"/>
    <s v="91001"/>
    <s v="85000"/>
    <n v="6281"/>
    <n v="9041103"/>
    <n v="0.24979591836734694"/>
    <s v="General inspection for the project as defined in Title 24 at California.  Alterations to fire alarm system."/>
    <s v="California-3-Fire Alarm replacement"/>
  </r>
  <r>
    <s v="California-Fire Alarm replacement-DSA Inspection"/>
    <n v="3"/>
    <s v="DSA Inspection"/>
    <x v="15"/>
    <x v="2"/>
    <x v="77"/>
    <x v="74"/>
    <x v="200"/>
    <x v="221"/>
    <s v="2020/21"/>
    <m/>
    <x v="601"/>
    <n v="0"/>
    <n v="3060"/>
    <s v="202101-14:CFA"/>
    <d v="2021-02-09T00:00:00"/>
    <s v="000000020163358"/>
    <n v="3060"/>
    <s v="03-120180"/>
    <m/>
    <s v="21.0"/>
    <s v="00036.0"/>
    <s v="91001"/>
    <s v="85000"/>
    <n v="6281"/>
    <n v="9041103"/>
    <n v="0.24979591836734694"/>
    <s v="General inspection for the project as defined in Title 24 at California.  Alterations to fire alarm system."/>
    <s v="California-3-Fire Alarm replacement"/>
  </r>
  <r>
    <s v="California-Fire Alarm replacement-DSA Inspection"/>
    <n v="3"/>
    <s v="DSA Inspection"/>
    <x v="15"/>
    <x v="2"/>
    <x v="77"/>
    <x v="74"/>
    <x v="200"/>
    <x v="204"/>
    <s v="2020/21"/>
    <m/>
    <x v="601"/>
    <n v="0"/>
    <n v="2570"/>
    <s v="20210630-12:CFA"/>
    <d v="2021-09-15T00:00:00"/>
    <s v="000000020259610"/>
    <n v="2570"/>
    <s v="03-120180"/>
    <m/>
    <s v="21.0"/>
    <s v="00036.0"/>
    <s v="91001"/>
    <s v="85000"/>
    <n v="6281"/>
    <n v="9041103"/>
    <n v="0.20979591836734693"/>
    <s v="General inspection for the project as defined in Title 24 at California.  Alterations to fire alarm system."/>
    <s v="California-3-Fire Alarm replacement"/>
  </r>
  <r>
    <s v="California-Fire Alarm replacement-DSA Inspection"/>
    <n v="3"/>
    <s v="DSA Inspection"/>
    <x v="15"/>
    <x v="2"/>
    <x v="77"/>
    <x v="74"/>
    <x v="200"/>
    <x v="226"/>
    <s v="2021/22"/>
    <s v="21-2655"/>
    <x v="601"/>
    <n v="0"/>
    <n v="500"/>
    <s v="202205-08:CFA"/>
    <d v="2022-05-20T00:00:00"/>
    <s v="000000020498819"/>
    <n v="500"/>
    <s v="03-120180"/>
    <m/>
    <s v="21.0"/>
    <s v="00036.0"/>
    <s v="91001"/>
    <s v="85000"/>
    <n v="6281"/>
    <n v="9041103"/>
    <n v="4.0816326530612242E-2"/>
    <s v="General inspection for the project as defined in Title 24 at California.  Alterations to fire alarm system."/>
    <s v="California-3-Fire Alarm replacement"/>
  </r>
  <r>
    <s v="Cedarlane-21st Century classroom-DSA Inspection"/>
    <n v="1"/>
    <s v="DSA Inspection"/>
    <x v="4"/>
    <x v="0"/>
    <x v="77"/>
    <x v="74"/>
    <x v="288"/>
    <x v="201"/>
    <s v="2020/21"/>
    <m/>
    <x v="602"/>
    <n v="0"/>
    <n v="2880"/>
    <s v="202102-04:CMSM"/>
    <d v="2021-03-24T00:00:00"/>
    <s v="000000020174730"/>
    <n v="2880"/>
    <s v="03-120780"/>
    <m/>
    <s v="21.0"/>
    <s v="00036.0"/>
    <s v="91001"/>
    <s v="85000"/>
    <n v="6281"/>
    <n v="9051101"/>
    <n v="2.0387359836901122E-2"/>
    <s v="General inspection for the project as defined in Title 24 at Cedarlane."/>
    <s v="Cedarlane-1-21st Century classroom"/>
  </r>
  <r>
    <s v="Cedarlane-21st Century classroom-DSA Inspection"/>
    <n v="1"/>
    <s v="DSA Inspection"/>
    <x v="4"/>
    <x v="0"/>
    <x v="77"/>
    <x v="74"/>
    <x v="288"/>
    <x v="201"/>
    <s v="2020/21"/>
    <m/>
    <x v="602"/>
    <n v="0"/>
    <n v="5760"/>
    <s v="202103-06:CMSM"/>
    <d v="2021-03-24T00:00:00"/>
    <s v="000000020174730"/>
    <n v="5760"/>
    <s v="03-120780"/>
    <m/>
    <s v="21.0"/>
    <s v="00036.0"/>
    <s v="91001"/>
    <s v="85000"/>
    <n v="6281"/>
    <n v="9051101"/>
    <n v="4.0774719673802244E-2"/>
    <s v="General inspection for the project as defined in Title 24 at Cedarlane."/>
    <s v="Cedarlane-1-21st Century classroom"/>
  </r>
  <r>
    <s v="Cedarlane-21st Century classroom-DSA Inspection"/>
    <n v="1"/>
    <s v="DSA Inspection"/>
    <x v="4"/>
    <x v="0"/>
    <x v="77"/>
    <x v="74"/>
    <x v="288"/>
    <x v="198"/>
    <s v="2020/21"/>
    <m/>
    <x v="602"/>
    <n v="0"/>
    <n v="5184"/>
    <s v="202012-10:CMSM"/>
    <d v="2021-04-19T00:00:00"/>
    <s v="000000020181403"/>
    <n v="5184"/>
    <s v="03-120780"/>
    <m/>
    <s v="21.0"/>
    <s v="00036.0"/>
    <s v="91001"/>
    <s v="85000"/>
    <n v="6281"/>
    <n v="9051101"/>
    <n v="3.669724770642202E-2"/>
    <s v="General inspection for the project as defined in Title 24 at Cedarlane."/>
    <s v="Cedarlane-1-21st Century classroom"/>
  </r>
  <r>
    <s v="Cedarlane-21st Century classroom-DSA Inspection"/>
    <n v="1"/>
    <s v="DSA Inspection"/>
    <x v="4"/>
    <x v="0"/>
    <x v="77"/>
    <x v="74"/>
    <x v="288"/>
    <x v="198"/>
    <s v="2020/21"/>
    <m/>
    <x v="602"/>
    <n v="0"/>
    <n v="3168"/>
    <s v="202101-07:CMSM"/>
    <d v="2021-04-19T00:00:00"/>
    <s v="000000020181403"/>
    <n v="3168"/>
    <s v="03-120780"/>
    <m/>
    <s v="21.0"/>
    <s v="00036.0"/>
    <s v="91001"/>
    <s v="85000"/>
    <n v="6281"/>
    <n v="9051101"/>
    <n v="2.2426095820591234E-2"/>
    <s v="General inspection for the project as defined in Title 24 at Cedarlane."/>
    <s v="Cedarlane-1-21st Century classroom"/>
  </r>
  <r>
    <s v="Cedarlane-21st Century classroom-DSA Inspection"/>
    <n v="1"/>
    <s v="DSA Inspection"/>
    <x v="4"/>
    <x v="0"/>
    <x v="77"/>
    <x v="74"/>
    <x v="288"/>
    <x v="680"/>
    <s v="2020/21"/>
    <m/>
    <x v="602"/>
    <n v="0"/>
    <n v="6624"/>
    <s v="202104-05:CMSM"/>
    <d v="2021-04-20T00:00:00"/>
    <s v="000000020181749"/>
    <n v="6624"/>
    <s v="03-120780"/>
    <m/>
    <s v="21.0"/>
    <s v="00036.0"/>
    <s v="91001"/>
    <s v="85000"/>
    <n v="6281"/>
    <n v="9051101"/>
    <n v="4.6890927624872576E-2"/>
    <s v="General inspection for the project as defined in Title 24 at Cedarlane."/>
    <s v="Cedarlane-1-21st Century classroom"/>
  </r>
  <r>
    <s v="Cedarlane-21st Century classroom-DSA Inspection"/>
    <n v="1"/>
    <s v="DSA Inspection"/>
    <x v="4"/>
    <x v="0"/>
    <x v="77"/>
    <x v="74"/>
    <x v="288"/>
    <x v="683"/>
    <s v="2020/21"/>
    <m/>
    <x v="602"/>
    <n v="0"/>
    <n v="6336"/>
    <s v="202105-04:CMSM"/>
    <d v="2021-06-09T00:00:00"/>
    <s v="000000020196442"/>
    <n v="6336"/>
    <s v="03-120780"/>
    <m/>
    <s v="21.0"/>
    <s v="00036.0"/>
    <s v="91001"/>
    <s v="85000"/>
    <n v="6281"/>
    <n v="9051101"/>
    <n v="4.4852191641182468E-2"/>
    <s v="General inspection for the project as defined in Title 24 at Cedarlane."/>
    <s v="Cedarlane-1-21st Century classroom"/>
  </r>
  <r>
    <s v="Cedarlane-21st Century classroom-DSA Inspection"/>
    <n v="1"/>
    <s v="DSA Inspection"/>
    <x v="4"/>
    <x v="0"/>
    <x v="77"/>
    <x v="74"/>
    <x v="288"/>
    <x v="421"/>
    <s v="2020/21"/>
    <m/>
    <x v="602"/>
    <n v="0"/>
    <n v="2880"/>
    <s v="202106-04:CMSM"/>
    <d v="2021-06-23T00:00:00"/>
    <s v="000000020200462"/>
    <n v="2880"/>
    <s v="03-120780"/>
    <m/>
    <s v="21.0"/>
    <s v="00036.0"/>
    <s v="91001"/>
    <s v="85000"/>
    <n v="6281"/>
    <n v="9051101"/>
    <n v="2.0387359836901122E-2"/>
    <s v="General inspection for the project as defined in Title 24 at Cedarlane."/>
    <s v="Cedarlane-1-21st Century classroom"/>
  </r>
  <r>
    <s v="Cedarlane-21st Century classroom-DSA Inspection"/>
    <n v="1"/>
    <s v="DSA Inspection"/>
    <x v="4"/>
    <x v="0"/>
    <x v="77"/>
    <x v="74"/>
    <x v="288"/>
    <x v="117"/>
    <s v="2020/21"/>
    <m/>
    <x v="602"/>
    <n v="0"/>
    <n v="3168"/>
    <s v="202107-04:CMSM"/>
    <d v="2021-09-09T00:00:00"/>
    <s v="000000020255215"/>
    <n v="3168"/>
    <s v="03-120780"/>
    <m/>
    <s v="21.0"/>
    <s v="00036.0"/>
    <s v="91001"/>
    <s v="85000"/>
    <n v="6281"/>
    <n v="9051101"/>
    <n v="2.2426095820591234E-2"/>
    <s v="General inspection for the project as defined in Title 24 at Cedarlane."/>
    <s v="Cedarlane-1-21st Century classroom"/>
  </r>
  <r>
    <s v="Cedarlane-21st Century classroom-DSA Inspection"/>
    <n v="1"/>
    <s v="DSA Inspection"/>
    <x v="4"/>
    <x v="0"/>
    <x v="77"/>
    <x v="74"/>
    <x v="288"/>
    <x v="684"/>
    <s v="2021/22"/>
    <m/>
    <x v="602"/>
    <n v="0"/>
    <n v="11520"/>
    <s v="202108-03:CMSM"/>
    <d v="2021-09-22T00:00:00"/>
    <s v="000000020269793"/>
    <n v="11520"/>
    <s v="03-120780"/>
    <m/>
    <s v="21.0"/>
    <s v="00036.0"/>
    <s v="91001"/>
    <s v="85000"/>
    <n v="6281"/>
    <n v="9051101"/>
    <n v="8.1549439347604488E-2"/>
    <s v="General inspection for the project as defined in Title 24 at Cedarlane."/>
    <s v="Cedarlane-1-21st Century classroom"/>
  </r>
  <r>
    <s v="Cedarlane-21st Century classroom-DSA Inspection"/>
    <n v="1"/>
    <s v="DSA Inspection"/>
    <x v="4"/>
    <x v="0"/>
    <x v="77"/>
    <x v="74"/>
    <x v="288"/>
    <x v="685"/>
    <s v="2021/22"/>
    <m/>
    <x v="602"/>
    <n v="0"/>
    <n v="6480"/>
    <s v="202110-03:CMSM"/>
    <d v="2021-10-22T00:00:00"/>
    <s v="000000020305831"/>
    <n v="6480"/>
    <s v="03-120780"/>
    <m/>
    <s v="21.0"/>
    <s v="00036.0"/>
    <s v="91001"/>
    <s v="85000"/>
    <n v="6281"/>
    <n v="9051101"/>
    <n v="4.5871559633027525E-2"/>
    <s v="General inspection for the project as defined in Title 24 at Cedarlane."/>
    <s v="Cedarlane-1-21st Century classroom"/>
  </r>
  <r>
    <s v="Cedarlane-21st Century classroom-DSA Inspection"/>
    <n v="1"/>
    <s v="DSA Inspection"/>
    <x v="4"/>
    <x v="0"/>
    <x v="77"/>
    <x v="74"/>
    <x v="288"/>
    <x v="565"/>
    <s v="2021/22"/>
    <m/>
    <x v="602"/>
    <n v="0"/>
    <n v="5760"/>
    <s v="202111-03:CMSM"/>
    <d v="2021-12-01T00:00:00"/>
    <s v="000000020346455"/>
    <n v="5760"/>
    <s v="03-120780"/>
    <m/>
    <s v="21.0"/>
    <s v="00036.0"/>
    <s v="91001"/>
    <s v="85000"/>
    <n v="6281"/>
    <n v="9051101"/>
    <n v="4.0774719673802244E-2"/>
    <s v="General inspection for the project as defined in Title 24 at Cedarlane."/>
    <s v="Cedarlane-1-21st Century classroom"/>
  </r>
  <r>
    <s v="Cedarlane-21st Century classroom-DSA Inspection"/>
    <n v="1"/>
    <s v="DSA Inspection"/>
    <x v="4"/>
    <x v="0"/>
    <x v="77"/>
    <x v="74"/>
    <x v="288"/>
    <x v="422"/>
    <s v="2021/22"/>
    <m/>
    <x v="602"/>
    <n v="0"/>
    <n v="6048"/>
    <s v="202112-03:CMSM"/>
    <d v="2021-12-20T00:00:00"/>
    <s v="000000020370771"/>
    <n v="6048"/>
    <s v="03-120780"/>
    <m/>
    <s v="21.0"/>
    <s v="00036.0"/>
    <s v="91001"/>
    <s v="85000"/>
    <n v="6281"/>
    <n v="9051101"/>
    <n v="4.2813455657492352E-2"/>
    <s v="General inspection for the project as defined in Title 24 at Cedarlane."/>
    <s v="Cedarlane-1-21st Century classroom"/>
  </r>
  <r>
    <s v="Cedarlane-21st Century classroom-DSA Inspection"/>
    <n v="1"/>
    <s v="DSA Inspection"/>
    <x v="4"/>
    <x v="0"/>
    <x v="77"/>
    <x v="74"/>
    <x v="288"/>
    <x v="686"/>
    <s v="2021/22"/>
    <m/>
    <x v="602"/>
    <n v="0"/>
    <n v="3024"/>
    <s v="202108-09:CMSM"/>
    <d v="2022-01-12T00:00:00"/>
    <s v="000000020382224"/>
    <n v="3024"/>
    <s v="03-120780"/>
    <m/>
    <s v="21.0"/>
    <s v="00036.0"/>
    <s v="91001"/>
    <s v="85000"/>
    <n v="6281"/>
    <n v="9051101"/>
    <n v="2.1406727828746176E-2"/>
    <s v="General inspection for the project as defined in Title 24 at Cedarlane."/>
    <s v="Cedarlane-1-21st Century classroom"/>
  </r>
  <r>
    <s v="Cedarlane-21st Century classroom-DSA Inspection"/>
    <n v="1"/>
    <s v="DSA Inspection"/>
    <x v="4"/>
    <x v="0"/>
    <x v="77"/>
    <x v="74"/>
    <x v="288"/>
    <x v="687"/>
    <s v="2022/23"/>
    <m/>
    <x v="602"/>
    <n v="24768"/>
    <n v="24768"/>
    <m/>
    <m/>
    <m/>
    <n v="0"/>
    <s v="03-120780"/>
    <m/>
    <s v="21.0"/>
    <s v="00036.0"/>
    <s v="91001"/>
    <s v="85000"/>
    <n v="6281"/>
    <n v="9051101"/>
    <n v="0"/>
    <s v="General inspection for the project as defined in Title 24 at Cedarlane.  Remaining balance in this PO."/>
    <s v="Cedarlane-1-21st Century classroom"/>
  </r>
  <r>
    <s v="Cedarlane-21st Century classroom-DSA Inspection"/>
    <n v="1"/>
    <s v="DSA Inspection"/>
    <x v="4"/>
    <x v="0"/>
    <x v="77"/>
    <x v="74"/>
    <x v="288"/>
    <x v="195"/>
    <s v="2022/23"/>
    <s v="21-2812"/>
    <x v="602"/>
    <n v="-24768"/>
    <n v="-24768"/>
    <m/>
    <m/>
    <m/>
    <n v="0"/>
    <s v="03-120780"/>
    <m/>
    <s v="21.0"/>
    <s v="00036.0"/>
    <s v="91001"/>
    <s v="85000"/>
    <n v="6281"/>
    <n v="9051101"/>
    <n v="0"/>
    <s v="General inspection for the project as defined in Title 24 at Cedarlane.  Close-out PO."/>
    <s v="Cedarlane-1-21st Century classroom"/>
  </r>
  <r>
    <s v="Cedarlane-Interim Housing-DSA Inspection"/>
    <n v="1"/>
    <s v="DSA Inspection"/>
    <x v="4"/>
    <x v="1"/>
    <x v="77"/>
    <x v="74"/>
    <x v="288"/>
    <x v="201"/>
    <s v="2020/21"/>
    <m/>
    <x v="602"/>
    <n v="0"/>
    <n v="2880"/>
    <s v="202102-03:CMSIH"/>
    <d v="2021-03-24T00:00:00"/>
    <s v="000000020174730"/>
    <n v="2880"/>
    <s v="03-120587"/>
    <m/>
    <s v="21.0"/>
    <s v="00036.0"/>
    <s v="91001"/>
    <s v="85000"/>
    <n v="6281"/>
    <n v="9051102"/>
    <n v="2.0387359836901122E-2"/>
    <s v="General inspection for the project as defined in Title 24 for Cedarlane Interim Housing."/>
    <s v="Cedarlane-1-Interim Housing"/>
  </r>
  <r>
    <s v="Cedarlane-Interim Housing-DSA Inspection"/>
    <n v="1"/>
    <s v="DSA Inspection"/>
    <x v="4"/>
    <x v="1"/>
    <x v="77"/>
    <x v="74"/>
    <x v="288"/>
    <x v="201"/>
    <s v="2020/21"/>
    <m/>
    <x v="602"/>
    <n v="0"/>
    <n v="2880"/>
    <s v="202103-05:CMSIH"/>
    <d v="2021-03-24T00:00:00"/>
    <s v="000000020174730"/>
    <n v="2880"/>
    <s v="03-120587"/>
    <m/>
    <s v="21.0"/>
    <s v="00036.0"/>
    <s v="91001"/>
    <s v="85000"/>
    <n v="6281"/>
    <n v="9051102"/>
    <n v="2.0387359836901122E-2"/>
    <s v="General inspection for the project as defined in Title 24 for Cedarlane Interim Housing."/>
    <s v="Cedarlane-1-Interim Housing"/>
  </r>
  <r>
    <s v="Cedarlane-Interim Housing-DSA Inspection"/>
    <n v="1"/>
    <s v="DSA Inspection"/>
    <x v="4"/>
    <x v="1"/>
    <x v="77"/>
    <x v="74"/>
    <x v="288"/>
    <x v="198"/>
    <s v="2020/21"/>
    <m/>
    <x v="602"/>
    <n v="0"/>
    <n v="2736"/>
    <s v="202012-09:CMSIH"/>
    <d v="2021-04-19T00:00:00"/>
    <s v="000000020181403"/>
    <n v="2736"/>
    <s v="03-120587"/>
    <m/>
    <s v="21.0"/>
    <s v="00036.0"/>
    <s v="91001"/>
    <s v="85000"/>
    <n v="6281"/>
    <n v="9051102"/>
    <n v="1.9367991845056064E-2"/>
    <s v="General inspection for the project as defined in Title 24 for Cedarlane Interim Housing."/>
    <s v="Cedarlane-1-Interim Housing"/>
  </r>
  <r>
    <s v="Cedarlane-Interim Housing-DSA Inspection"/>
    <n v="1"/>
    <s v="DSA Inspection"/>
    <x v="4"/>
    <x v="1"/>
    <x v="77"/>
    <x v="74"/>
    <x v="288"/>
    <x v="198"/>
    <s v="2020/21"/>
    <m/>
    <x v="602"/>
    <n v="0"/>
    <n v="3168"/>
    <s v="202101-06:CMSIH"/>
    <d v="2021-04-19T00:00:00"/>
    <s v="000000020181403"/>
    <n v="3168"/>
    <s v="03-120587"/>
    <m/>
    <s v="21.0"/>
    <s v="00036.0"/>
    <s v="91001"/>
    <s v="85000"/>
    <n v="6281"/>
    <n v="9051102"/>
    <n v="2.2426095820591234E-2"/>
    <s v="General inspection for the project as defined in Title 24 for Cedarlane Interim Housing."/>
    <s v="Cedarlane-1-Interim Housing"/>
  </r>
  <r>
    <s v="Cedarlane-Interim Housing-DSA Inspection"/>
    <n v="1"/>
    <s v="DSA Inspection"/>
    <x v="4"/>
    <x v="1"/>
    <x v="77"/>
    <x v="74"/>
    <x v="288"/>
    <x v="680"/>
    <s v="2020/21"/>
    <s v="21-2812"/>
    <x v="602"/>
    <n v="0"/>
    <n v="3024"/>
    <s v="202104-04:CMSIH"/>
    <d v="2021-04-20T00:00:00"/>
    <s v="000000020181749"/>
    <n v="3024"/>
    <s v="03-120587"/>
    <m/>
    <s v="21.0"/>
    <s v="00036.0"/>
    <s v="91001"/>
    <s v="85000"/>
    <n v="6281"/>
    <n v="9051102"/>
    <n v="2.1406727828746176E-2"/>
    <s v="General inspection for the project as defined in Title 24 for Cedarlane Interim Housing."/>
    <s v="Cedarlane-1-Interim Housing"/>
  </r>
  <r>
    <s v="Mesa Robles-21st Century classroom-DSA Inspection"/>
    <n v="1"/>
    <s v="DSA Inspection"/>
    <x v="5"/>
    <x v="0"/>
    <x v="77"/>
    <x v="74"/>
    <x v="288"/>
    <x v="201"/>
    <s v="2020/21"/>
    <m/>
    <x v="602"/>
    <n v="0"/>
    <n v="5760"/>
    <s v="202102-05:MRMSM"/>
    <d v="2021-03-24T00:00:00"/>
    <s v="000000020174730"/>
    <n v="5760"/>
    <s v="03-120779"/>
    <m/>
    <s v="21.0"/>
    <s v="00036.0"/>
    <s v="91001"/>
    <s v="85000"/>
    <n v="6281"/>
    <n v="9221101"/>
    <n v="4.0774719673802244E-2"/>
    <s v="General inspection for the project as defined in Title 24 at Mesa Robles."/>
    <s v="Mesa Robles-1-21st Century classroom"/>
  </r>
  <r>
    <s v="Mesa Robles-21st Century classroom-DSA Inspection"/>
    <n v="1"/>
    <s v="DSA Inspection"/>
    <x v="5"/>
    <x v="0"/>
    <x v="77"/>
    <x v="74"/>
    <x v="288"/>
    <x v="201"/>
    <s v="2020/21"/>
    <m/>
    <x v="602"/>
    <n v="0"/>
    <n v="2880"/>
    <s v="202103-07:MRMSM"/>
    <d v="2021-03-24T00:00:00"/>
    <s v="000000020174730"/>
    <n v="2880"/>
    <s v="03-120779"/>
    <m/>
    <s v="21.0"/>
    <s v="00036.0"/>
    <s v="91001"/>
    <s v="85000"/>
    <n v="6281"/>
    <n v="9221101"/>
    <n v="2.0387359836901122E-2"/>
    <s v="General inspection for the project as defined in Title 24 at Mesa Robles."/>
    <s v="Mesa Robles-1-21st Century classroom"/>
  </r>
  <r>
    <s v="Mesa Robles-21st Century classroom-DSA Inspection"/>
    <n v="1"/>
    <s v="DSA Inspection"/>
    <x v="5"/>
    <x v="0"/>
    <x v="77"/>
    <x v="74"/>
    <x v="288"/>
    <x v="198"/>
    <s v="2020/21"/>
    <m/>
    <x v="602"/>
    <n v="0"/>
    <n v="5328"/>
    <s v="202012-11:MRMSM"/>
    <d v="2021-04-19T00:00:00"/>
    <s v="000000020181403"/>
    <n v="5328"/>
    <s v="03-120779"/>
    <m/>
    <s v="21.0"/>
    <s v="00036.0"/>
    <s v="91001"/>
    <s v="85000"/>
    <n v="6281"/>
    <n v="9221101"/>
    <n v="3.7716615698267071E-2"/>
    <s v="General inspection for the project as defined in Title 24 at Mesa Robles."/>
    <s v="Mesa Robles-1-21st Century classroom"/>
  </r>
  <r>
    <s v="Mesa Robles-21st Century classroom-DSA Inspection"/>
    <n v="1"/>
    <s v="DSA Inspection"/>
    <x v="5"/>
    <x v="0"/>
    <x v="77"/>
    <x v="74"/>
    <x v="288"/>
    <x v="198"/>
    <s v="2020/21"/>
    <m/>
    <x v="602"/>
    <n v="0"/>
    <n v="6336"/>
    <s v="202101-08:MRMSM"/>
    <d v="2021-04-19T00:00:00"/>
    <s v="000000020181403"/>
    <n v="6336"/>
    <s v="03-120779"/>
    <m/>
    <s v="21.0"/>
    <s v="00036.0"/>
    <s v="91001"/>
    <s v="85000"/>
    <n v="6281"/>
    <n v="9221101"/>
    <n v="4.4852191641182468E-2"/>
    <s v="General inspection for the project as defined in Title 24 at Mesa Robles."/>
    <s v="Mesa Robles-1-21st Century classroom"/>
  </r>
  <r>
    <s v="Mesa Robles-21st Century classroom-DSA Inspection"/>
    <n v="1"/>
    <s v="DSA Inspection"/>
    <x v="5"/>
    <x v="0"/>
    <x v="77"/>
    <x v="74"/>
    <x v="288"/>
    <x v="680"/>
    <s v="2020/21"/>
    <m/>
    <x v="602"/>
    <n v="0"/>
    <n v="3600"/>
    <s v="202104-06:MRMSM"/>
    <d v="2021-04-20T00:00:00"/>
    <s v="000000020181749"/>
    <n v="3600"/>
    <s v="03-120779"/>
    <m/>
    <s v="21.0"/>
    <s v="00036.0"/>
    <s v="91001"/>
    <s v="85000"/>
    <n v="6281"/>
    <n v="9221101"/>
    <n v="2.54841997961264E-2"/>
    <s v="General inspection for the project as defined in Title 24 at Mesa Robles."/>
    <s v="Mesa Robles-1-21st Century classroom"/>
  </r>
  <r>
    <s v="Mesa Robles-21st Century classroom-DSA Inspection"/>
    <n v="1"/>
    <s v="DSA Inspection"/>
    <x v="5"/>
    <x v="0"/>
    <x v="77"/>
    <x v="74"/>
    <x v="288"/>
    <x v="203"/>
    <s v="2020/21"/>
    <m/>
    <x v="602"/>
    <n v="0"/>
    <n v="6336"/>
    <s v="202105-05:MRMSM"/>
    <d v="2021-05-26T00:00:00"/>
    <s v="000000020192532"/>
    <n v="6336"/>
    <s v="03-120779"/>
    <m/>
    <s v="21.0"/>
    <s v="00036.0"/>
    <s v="91001"/>
    <s v="85000"/>
    <n v="6281"/>
    <n v="9221101"/>
    <n v="4.4852191641182468E-2"/>
    <s v="General inspection for the project as defined in Title 24 at Mesa Robles."/>
    <s v="Mesa Robles-1-21st Century classroom"/>
  </r>
  <r>
    <s v="Mesa Robles-21st Century classroom-DSA Inspection"/>
    <n v="1"/>
    <s v="DSA Inspection"/>
    <x v="5"/>
    <x v="0"/>
    <x v="77"/>
    <x v="74"/>
    <x v="288"/>
    <x v="421"/>
    <s v="2020/21"/>
    <m/>
    <x v="602"/>
    <n v="0"/>
    <n v="8640"/>
    <s v="202106-03:MRMSM"/>
    <d v="2021-06-23T00:00:00"/>
    <s v="000000020200462"/>
    <n v="8640"/>
    <s v="03-120779"/>
    <m/>
    <s v="21.0"/>
    <s v="00036.0"/>
    <s v="91001"/>
    <s v="85000"/>
    <n v="6281"/>
    <n v="9221101"/>
    <n v="6.1162079510703363E-2"/>
    <s v="General inspection for the project as defined in Title 24 at Mesa Robles."/>
    <s v="Mesa Robles-1-21st Century classroom"/>
  </r>
  <r>
    <s v="Mesa Robles-21st Century classroom-DSA Inspection"/>
    <n v="1"/>
    <s v="DSA Inspection"/>
    <x v="5"/>
    <x v="0"/>
    <x v="77"/>
    <x v="74"/>
    <x v="288"/>
    <x v="117"/>
    <s v="2020/21"/>
    <m/>
    <x v="602"/>
    <n v="0"/>
    <n v="9504"/>
    <s v="202107-03:MRMSM"/>
    <d v="2021-09-09T00:00:00"/>
    <s v="000000020255215"/>
    <n v="9504"/>
    <s v="03-120779"/>
    <m/>
    <s v="21.0"/>
    <s v="00036.0"/>
    <s v="91001"/>
    <s v="85000"/>
    <n v="6281"/>
    <n v="9221101"/>
    <n v="6.7278287461773695E-2"/>
    <s v="General inspection for the project as defined in Title 24 at Mesa Robles."/>
    <s v="Mesa Robles-1-21st Century classroom"/>
  </r>
  <r>
    <s v="Mesa Robles-21st Century classroom-DSA Inspection"/>
    <n v="1"/>
    <s v="DSA Inspection"/>
    <x v="5"/>
    <x v="0"/>
    <x v="77"/>
    <x v="74"/>
    <x v="288"/>
    <x v="117"/>
    <s v="2021/22"/>
    <m/>
    <x v="602"/>
    <n v="0"/>
    <n v="9072"/>
    <s v="202108-04:MRMSM"/>
    <d v="2021-09-09T00:00:00"/>
    <s v="000000020255216"/>
    <n v="9072"/>
    <s v="03-120779"/>
    <m/>
    <s v="21.0"/>
    <s v="00036.0"/>
    <s v="91001"/>
    <s v="85000"/>
    <n v="6281"/>
    <n v="9221101"/>
    <n v="6.4220183486238536E-2"/>
    <s v="General inspection for the project as defined in Title 24 at Mesa Robles."/>
    <s v="Mesa Robles-1-21st Century classroom"/>
  </r>
  <r>
    <s v="Mesa Robles-21st Century classroom-DSA Inspection"/>
    <n v="1"/>
    <s v="DSA Inspection"/>
    <x v="5"/>
    <x v="0"/>
    <x v="77"/>
    <x v="74"/>
    <x v="288"/>
    <x v="684"/>
    <s v="2021/22"/>
    <m/>
    <x v="602"/>
    <n v="0"/>
    <n v="288"/>
    <s v="202109-04:MRMSM"/>
    <d v="2021-09-22T00:00:00"/>
    <s v="000000020269793"/>
    <n v="288"/>
    <s v="03-120779"/>
    <m/>
    <s v="21.0"/>
    <s v="00036.0"/>
    <s v="91001"/>
    <s v="85000"/>
    <n v="6281"/>
    <n v="9221101"/>
    <n v="2.0387359836901123E-3"/>
    <s v="General inspection for the project as defined in Title 24 at Mesa Robles."/>
    <s v="Mesa Robles-1-21st Century classroom"/>
  </r>
  <r>
    <s v="Mesa Robles-21st Century classroom-DSA Inspection"/>
    <n v="1"/>
    <s v="DSA Inspection"/>
    <x v="5"/>
    <x v="0"/>
    <x v="77"/>
    <x v="74"/>
    <x v="288"/>
    <x v="687"/>
    <s v="2022/23"/>
    <m/>
    <x v="602"/>
    <n v="35856"/>
    <n v="35856"/>
    <m/>
    <m/>
    <m/>
    <n v="0"/>
    <s v="03-120779"/>
    <m/>
    <s v="21.0"/>
    <s v="00036.0"/>
    <s v="91001"/>
    <s v="85000"/>
    <n v="6281"/>
    <n v="9221101"/>
    <n v="0"/>
    <s v="General inspection for the project as defined in Title 24 at Mesa Robles.  Remaining balance in this PO."/>
    <s v="Mesa Robles-1-21st Century classroom"/>
  </r>
  <r>
    <s v="Mesa Robles-21st Century classroom-DSA Inspection"/>
    <n v="1"/>
    <s v="DSA Inspection"/>
    <x v="5"/>
    <x v="0"/>
    <x v="77"/>
    <x v="74"/>
    <x v="288"/>
    <x v="195"/>
    <s v="2022/23"/>
    <s v="21-2812"/>
    <x v="602"/>
    <n v="-35856"/>
    <n v="-35856"/>
    <m/>
    <m/>
    <m/>
    <n v="0"/>
    <s v="03-120779"/>
    <m/>
    <s v="21.0"/>
    <s v="00036.0"/>
    <s v="91001"/>
    <s v="85000"/>
    <n v="6281"/>
    <n v="9221101"/>
    <n v="0"/>
    <s v="General inspection for the project as defined in Title 24 at Mesa Robles.  Close-out PO."/>
    <s v="Mesa Robles-1-21st Century classroom"/>
  </r>
  <r>
    <s v="Los Altos ES-Fire Alarm replacement-DSA Inspection"/>
    <n v="2"/>
    <s v="DSA Inspection"/>
    <x v="2"/>
    <x v="2"/>
    <x v="77"/>
    <x v="74"/>
    <x v="289"/>
    <x v="221"/>
    <s v="2020/21"/>
    <m/>
    <x v="603"/>
    <n v="0"/>
    <n v="3060"/>
    <s v="202101-12:LAFA"/>
    <d v="2021-02-09T00:00:00"/>
    <s v="000000020163358"/>
    <n v="3060"/>
    <s v="03-119606"/>
    <m/>
    <s v="21.0"/>
    <s v="00036.0"/>
    <s v="91001"/>
    <s v="85000"/>
    <n v="6281"/>
    <n v="9191103"/>
    <n v="0.12489795918367347"/>
    <s v="General inspection for the project as defined in Title 24 at Los Altos ES.  Alterations to fire alarm system"/>
    <s v="Los Altos ES-2-Fire Alarm replacement"/>
  </r>
  <r>
    <s v="Los Altos ES-Fire Alarm replacement-DSA Inspection"/>
    <n v="2"/>
    <s v="DSA Inspection"/>
    <x v="2"/>
    <x v="2"/>
    <x v="77"/>
    <x v="74"/>
    <x v="289"/>
    <x v="198"/>
    <s v="2020/21"/>
    <m/>
    <x v="603"/>
    <n v="0"/>
    <n v="6120"/>
    <s v="202102-10:LAFA"/>
    <d v="2021-04-19T00:00:00"/>
    <s v="000000020181403"/>
    <n v="6120"/>
    <s v="03-119606"/>
    <m/>
    <s v="21.0"/>
    <s v="00036.0"/>
    <s v="91001"/>
    <s v="85000"/>
    <n v="6281"/>
    <n v="9191103"/>
    <n v="0.24979591836734694"/>
    <s v="General inspection for the project as defined in Title 24 at Los Altos ES.  Alterations to fire alarm system"/>
    <s v="Los Altos ES-2-Fire Alarm replacement"/>
  </r>
  <r>
    <s v="Los Altos ES-Fire Alarm replacement-DSA Inspection"/>
    <n v="2"/>
    <s v="DSA Inspection"/>
    <x v="2"/>
    <x v="2"/>
    <x v="77"/>
    <x v="74"/>
    <x v="289"/>
    <x v="117"/>
    <s v="2021/22"/>
    <s v="21-3568"/>
    <x v="603"/>
    <n v="0"/>
    <n v="500"/>
    <s v="202108-06:LAFA"/>
    <d v="2021-09-09T00:00:00"/>
    <s v="000000020255216"/>
    <n v="500"/>
    <s v="03-119606"/>
    <m/>
    <s v="21.0"/>
    <s v="00036.0"/>
    <s v="91001"/>
    <s v="85000"/>
    <n v="6281"/>
    <n v="9191103"/>
    <n v="2.0408163265306121E-2"/>
    <s v="General inspection for the project as defined in Title 24 at Los Altos ES.  Alterations to fire alarm system"/>
    <s v="Los Altos ES-2-Fire Alarm replacement"/>
  </r>
  <r>
    <s v="Los Altos ES-Fire Alarm replacement-DSA Inspection"/>
    <n v="2"/>
    <s v="DSA Inspection"/>
    <x v="2"/>
    <x v="2"/>
    <x v="77"/>
    <x v="74"/>
    <x v="289"/>
    <x v="678"/>
    <s v="2020/21"/>
    <m/>
    <x v="603"/>
    <n v="0"/>
    <n v="2570"/>
    <s v="20210630-09: LAFA"/>
    <d v="2021-09-13T00:00:00"/>
    <s v="000000020257046"/>
    <n v="2570"/>
    <s v="03-119606"/>
    <m/>
    <s v="21.0"/>
    <s v="00036.0"/>
    <s v="91001"/>
    <s v="85000"/>
    <n v="6281"/>
    <n v="9191103"/>
    <n v="0.10489795918367346"/>
    <s v="General inspection for the project as defined in Title 24 at Los Altos ES.  Alterations to fire alarm system"/>
    <s v="Los Altos ES-2-Fire Alarm replacement"/>
  </r>
  <r>
    <s v="Nelson-Fire Alarm replacement-DSA Inspection"/>
    <n v="1"/>
    <s v="DSA Inspection"/>
    <x v="0"/>
    <x v="2"/>
    <x v="77"/>
    <x v="74"/>
    <x v="289"/>
    <x v="221"/>
    <s v="2020/21"/>
    <m/>
    <x v="603"/>
    <n v="0"/>
    <n v="9180"/>
    <s v="202101-11:NFA"/>
    <d v="2021-02-09T00:00:00"/>
    <s v="000000020163358"/>
    <n v="9180"/>
    <s v="03-119551"/>
    <m/>
    <s v="21.0"/>
    <s v="00036.0"/>
    <s v="91001"/>
    <s v="85000"/>
    <n v="6281"/>
    <n v="9231103"/>
    <n v="0.3746938775510204"/>
    <s v="General inspection for the project as defined in Title 24 at Nelson.  Alterations to fire alarm system "/>
    <s v="Nelson-1-Fire Alarm replacement"/>
  </r>
  <r>
    <s v="Nelson-Fire Alarm replacement-DSA Inspection"/>
    <n v="1"/>
    <s v="DSA Inspection"/>
    <x v="0"/>
    <x v="2"/>
    <x v="77"/>
    <x v="74"/>
    <x v="289"/>
    <x v="117"/>
    <s v="2021/22"/>
    <s v="21-3568"/>
    <x v="603"/>
    <n v="0"/>
    <n v="500"/>
    <s v="202108-05:NFA"/>
    <d v="2021-09-09T00:00:00"/>
    <s v="000000020255216"/>
    <n v="500"/>
    <s v="03-119551"/>
    <m/>
    <s v="21.0"/>
    <s v="00036.0"/>
    <s v="91001"/>
    <s v="85000"/>
    <n v="6281"/>
    <n v="9231103"/>
    <n v="2.0408163265306121E-2"/>
    <s v="General inspection for the project as defined in Title 24 at Nelson.  Alterations to fire alarm system "/>
    <s v="Nelson-1-Fire Alarm replacement"/>
  </r>
  <r>
    <s v="Nelson-Fire Alarm replacement-DSA Inspection"/>
    <n v="1"/>
    <s v="DSA Inspection"/>
    <x v="0"/>
    <x v="2"/>
    <x v="77"/>
    <x v="74"/>
    <x v="289"/>
    <x v="678"/>
    <s v="2020/21"/>
    <m/>
    <x v="603"/>
    <n v="0"/>
    <n v="2570"/>
    <s v="20210630-08: NFA"/>
    <d v="2021-09-13T00:00:00"/>
    <s v="000000020257046"/>
    <n v="2570"/>
    <s v="03-119551"/>
    <m/>
    <s v="21.0"/>
    <s v="00036.0"/>
    <s v="91001"/>
    <s v="85000"/>
    <n v="6281"/>
    <n v="9231103"/>
    <n v="0.10489795918367346"/>
    <s v="General inspection for the project as defined in Title 24 at Nelson.  Alterations to fire alarm system "/>
    <s v="Nelson-1-Fire Alarm replacement"/>
  </r>
  <r>
    <s v="Workman ES-Fire Alarm replacement-DSA Inspection"/>
    <n v="2"/>
    <s v="DSA Inspection"/>
    <x v="3"/>
    <x v="2"/>
    <x v="77"/>
    <x v="74"/>
    <x v="290"/>
    <x v="221"/>
    <s v="2020/21"/>
    <m/>
    <x v="604"/>
    <n v="0"/>
    <n v="6120"/>
    <s v="202101-13:WFA"/>
    <d v="2021-02-09T00:00:00"/>
    <s v="000000020163358"/>
    <n v="6120"/>
    <s v="03-119612"/>
    <m/>
    <s v="21.0"/>
    <s v="00036.0"/>
    <s v="91001"/>
    <s v="85000"/>
    <n v="6281"/>
    <n v="9381103"/>
    <n v="0.49959183673469387"/>
    <s v="General inspection for the project as defined in Title 24 at Workman ES.  Alterations to fire alarm system "/>
    <s v="Workman ES-2-Fire Alarm replacement"/>
  </r>
  <r>
    <s v="Workman ES-Fire Alarm replacement-DSA Inspection"/>
    <n v="2"/>
    <s v="DSA Inspection"/>
    <x v="3"/>
    <x v="2"/>
    <x v="77"/>
    <x v="74"/>
    <x v="290"/>
    <x v="198"/>
    <s v="2020/21"/>
    <m/>
    <x v="604"/>
    <n v="0"/>
    <n v="3060"/>
    <s v="202102-11:WFA"/>
    <d v="2021-04-19T00:00:00"/>
    <s v="000000020181403"/>
    <n v="3060"/>
    <s v="03-119612"/>
    <m/>
    <s v="21.0"/>
    <s v="00036.0"/>
    <s v="91001"/>
    <s v="85000"/>
    <n v="6281"/>
    <n v="9381103"/>
    <n v="0.24979591836734694"/>
    <s v="General inspection for the project as defined in Title 24 at Workman ES.  Alterations to fire alarm system "/>
    <s v="Workman ES-2-Fire Alarm replacement"/>
  </r>
  <r>
    <s v="Workman ES-Fire Alarm replacement-DSA Inspection"/>
    <n v="2"/>
    <s v="DSA Inspection"/>
    <x v="3"/>
    <x v="2"/>
    <x v="77"/>
    <x v="74"/>
    <x v="290"/>
    <x v="678"/>
    <s v="2020/21"/>
    <m/>
    <x v="604"/>
    <n v="0"/>
    <n v="2570"/>
    <s v="20210630-11: WFA"/>
    <d v="2021-09-13T00:00:00"/>
    <s v="000000020257046"/>
    <n v="2570"/>
    <s v="03-119612"/>
    <m/>
    <s v="21.0"/>
    <s v="00036.0"/>
    <s v="91001"/>
    <s v="85000"/>
    <n v="6281"/>
    <n v="9381103"/>
    <n v="0.20979591836734693"/>
    <s v="General inspection for the project as defined in Title 24 at Workman ES.  Alterations to fire alarm system "/>
    <s v="Workman ES-2-Fire Alarm replacement"/>
  </r>
  <r>
    <s v="Workman ES-Fire Alarm replacement-DSA Inspection"/>
    <n v="2"/>
    <s v="DSA Inspection"/>
    <x v="3"/>
    <x v="2"/>
    <x v="77"/>
    <x v="74"/>
    <x v="290"/>
    <x v="226"/>
    <s v="2021/22"/>
    <s v="21-3772"/>
    <x v="604"/>
    <n v="0"/>
    <n v="500"/>
    <s v="202205-11:WFA"/>
    <d v="2022-05-20T00:00:00"/>
    <s v="000000020498819"/>
    <n v="500"/>
    <s v="03-119612"/>
    <m/>
    <s v="21.0"/>
    <s v="00036.0"/>
    <s v="91001"/>
    <s v="85000"/>
    <n v="6281"/>
    <n v="9381103"/>
    <n v="4.0816326530612242E-2"/>
    <s v="General inspection for the project as defined in Title 24 at Workman ES.  Alterations to fire alarm system "/>
    <s v="Workman ES-2-Fire Alarm replacement"/>
  </r>
  <r>
    <s v="Fairgrove-Fire Alarm replacement-DSA Inspection"/>
    <n v="4"/>
    <s v="DSA Inspection"/>
    <x v="20"/>
    <x v="2"/>
    <x v="77"/>
    <x v="74"/>
    <x v="291"/>
    <x v="638"/>
    <s v="2021/22"/>
    <s v="21-3784"/>
    <x v="605"/>
    <n v="0"/>
    <n v="14350"/>
    <s v="202110-04:FFA"/>
    <d v="2021-10-19T00:00:00"/>
    <s v="000000020302605"/>
    <n v="14350"/>
    <s v="03-120181"/>
    <m/>
    <s v="21.0"/>
    <s v="00036.0"/>
    <s v="91001"/>
    <s v="85000"/>
    <n v="6281"/>
    <n v="9091103"/>
    <n v="0.5"/>
    <s v="General inspection for the project as defined in Title 24 at Fairgrove.  Alterations to fire alarm system "/>
    <s v="Fairgrove-4-Fire Alarm replacement"/>
  </r>
  <r>
    <s v="Los Molinos-Fire Alarm replacement-DSA Inspection"/>
    <n v="4"/>
    <s v="DSA Inspection"/>
    <x v="7"/>
    <x v="2"/>
    <x v="77"/>
    <x v="74"/>
    <x v="291"/>
    <x v="638"/>
    <s v="2021/22"/>
    <s v="21-3784"/>
    <x v="605"/>
    <n v="0"/>
    <n v="14350"/>
    <s v="202110-05:LMFA"/>
    <d v="2021-10-19T00:00:00"/>
    <s v="000000020302605"/>
    <n v="14350"/>
    <s v="03-120183"/>
    <m/>
    <s v="21.0"/>
    <s v="00036.0"/>
    <s v="91001"/>
    <s v="85000"/>
    <n v="6281"/>
    <n v="9201103"/>
    <n v="0.5"/>
    <s v="General inspection for the project as defined in Title 24 at Los Molinos.  Alterations to fire alarm system "/>
    <s v="Los Molinos-4-Fire Alarm replacement"/>
  </r>
  <r>
    <s v="Grandview-21st Century classroom-DSA Inspection"/>
    <n v="2"/>
    <s v="DSA Inspection"/>
    <x v="6"/>
    <x v="0"/>
    <x v="77"/>
    <x v="74"/>
    <x v="292"/>
    <x v="688"/>
    <s v="2022/23"/>
    <m/>
    <x v="606"/>
    <n v="0"/>
    <n v="4505"/>
    <s v="202212-03:GA"/>
    <d v="2023-01-11T00:00:00"/>
    <s v="000000020798746"/>
    <n v="4505"/>
    <s v="03-121294"/>
    <m/>
    <s v="21.0"/>
    <s v="00036.0"/>
    <s v="91001"/>
    <s v="85000"/>
    <n v="6281"/>
    <n v="9121101"/>
    <n v="2.1955260977630488E-2"/>
    <s v="General inspection for the project as defined in Title 24 at Grandview.  Alterations to CR-C1 through CR-C7, CR-K, MPR, &amp; site work."/>
    <s v="Grandview-2-21st Century classroom"/>
  </r>
  <r>
    <s v="Grandview-21st Century classroom-DSA Inspection"/>
    <n v="2"/>
    <s v="DSA Inspection"/>
    <x v="6"/>
    <x v="0"/>
    <x v="77"/>
    <x v="74"/>
    <x v="292"/>
    <x v="426"/>
    <s v="2022/23"/>
    <m/>
    <x v="606"/>
    <n v="0"/>
    <n v="4080"/>
    <s v="202301-03:GA"/>
    <d v="2023-01-25T00:00:00"/>
    <s v="000000020822011"/>
    <n v="4080"/>
    <s v="03-121294"/>
    <m/>
    <s v="21.0"/>
    <s v="00036.0"/>
    <s v="91001"/>
    <s v="85000"/>
    <n v="6281"/>
    <n v="9121101"/>
    <n v="1.9884009942004972E-2"/>
    <s v="General inspection for the project as defined in Title 24 at Grandview.  Alterations to CR-C1 through CR-C7, CR-K, MPR, &amp; site work."/>
    <s v="Grandview-2-21st Century classroom"/>
  </r>
  <r>
    <s v="Grandview-21st Century classroom-DSA Inspection"/>
    <n v="2"/>
    <s v="DSA Inspection"/>
    <x v="6"/>
    <x v="0"/>
    <x v="77"/>
    <x v="74"/>
    <x v="292"/>
    <x v="16"/>
    <s v="2022/23"/>
    <m/>
    <x v="606"/>
    <n v="0"/>
    <n v="3570"/>
    <s v="202302-03:GA"/>
    <d v="2023-03-07T00:00:00"/>
    <s v="000000020889993"/>
    <n v="3570"/>
    <s v="03-121294"/>
    <m/>
    <s v="21.0"/>
    <s v="00036.0"/>
    <s v="91001"/>
    <s v="85000"/>
    <n v="6281"/>
    <n v="9121101"/>
    <n v="1.7398508699254349E-2"/>
    <s v="General inspection for the project as defined in Title 24 at Grandview.  Alterations to CR-C1 through CR-C7, CR-K, MPR, &amp; site work."/>
    <s v="Grandview-2-21st Century classroom"/>
  </r>
  <r>
    <s v="Grandview-21st Century classroom-DSA Inspection"/>
    <n v="2"/>
    <s v="DSA Inspection"/>
    <x v="6"/>
    <x v="0"/>
    <x v="77"/>
    <x v="74"/>
    <x v="292"/>
    <x v="494"/>
    <s v="2022/23"/>
    <m/>
    <x v="606"/>
    <n v="0"/>
    <n v="3230"/>
    <s v="202303-03:GA"/>
    <d v="2023-03-30T00:00:00"/>
    <s v="000000020934441"/>
    <n v="3230"/>
    <s v="03-121294"/>
    <m/>
    <s v="21.0"/>
    <s v="00036.0"/>
    <s v="91001"/>
    <s v="85000"/>
    <n v="6281"/>
    <n v="9121101"/>
    <n v="1.5741507870753936E-2"/>
    <s v="General inspection for the project as defined in Title 24 at Grandview.  Alterations to CR-C1 through CR-C7, CR-K, MPR, &amp; site work."/>
    <s v="Grandview-2-21st Century classroom"/>
  </r>
  <r>
    <s v="Grandview-21st Century classroom-DSA Inspection"/>
    <n v="2"/>
    <s v="DSA Inspection"/>
    <x v="6"/>
    <x v="0"/>
    <x v="77"/>
    <x v="74"/>
    <x v="292"/>
    <x v="133"/>
    <s v="2022/23"/>
    <m/>
    <x v="606"/>
    <n v="0"/>
    <n v="3910"/>
    <s v="202304-03:GA"/>
    <d v="2023-05-18T00:00:00"/>
    <s v="000000021019993"/>
    <n v="3910"/>
    <s v="03-121294"/>
    <m/>
    <s v="21.0"/>
    <s v="00036.0"/>
    <s v="91001"/>
    <s v="85000"/>
    <n v="6281"/>
    <n v="9121101"/>
    <n v="1.9055509527754765E-2"/>
    <s v="General inspection for the project as defined in Title 24 at Grandview.  Alterations to CR-C1 through CR-C7, CR-K, MPR, &amp; site work."/>
    <s v="Grandview-2-21st Century classroom"/>
  </r>
  <r>
    <s v="Grandview-21st Century classroom-DSA Inspection"/>
    <n v="2"/>
    <s v="DSA Inspection"/>
    <x v="6"/>
    <x v="0"/>
    <x v="77"/>
    <x v="74"/>
    <x v="292"/>
    <x v="133"/>
    <s v="2022/23"/>
    <m/>
    <x v="606"/>
    <n v="0"/>
    <n v="3400"/>
    <s v="202305-02:GA"/>
    <d v="2023-05-18T00:00:00"/>
    <s v="000000021019993"/>
    <n v="3400"/>
    <s v="03-121294"/>
    <m/>
    <s v="21.0"/>
    <s v="00036.0"/>
    <s v="91001"/>
    <s v="85000"/>
    <n v="6281"/>
    <n v="9121101"/>
    <n v="1.6570008285004142E-2"/>
    <s v="General inspection for the project as defined in Title 24 at Grandview.  Alterations to CR-C1 through CR-C7, CR-K, MPR, &amp; site work."/>
    <s v="Grandview-2-21st Century classroom"/>
  </r>
  <r>
    <s v="Grandview-21st Century classroom-DSA Inspection"/>
    <n v="2"/>
    <s v="DSA Inspection"/>
    <x v="6"/>
    <x v="0"/>
    <x v="77"/>
    <x v="74"/>
    <x v="292"/>
    <x v="94"/>
    <s v="2022/23"/>
    <m/>
    <x v="606"/>
    <n v="0"/>
    <n v="3740"/>
    <s v="202306-02:GA"/>
    <d v="2023-07-18T00:00:00"/>
    <s v="000000021130769"/>
    <n v="3740"/>
    <s v="03-121294"/>
    <m/>
    <s v="21.0"/>
    <s v="00036.0"/>
    <s v="91001"/>
    <s v="85000"/>
    <n v="6281"/>
    <n v="9121101"/>
    <n v="1.8227009113504555E-2"/>
    <s v="General inspection for the project as defined in Title 24 at Grandview.  Alterations to CR-C1 through CR-C7, CR-K, MPR, &amp; site work."/>
    <s v="Grandview-2-21st Century classroom"/>
  </r>
  <r>
    <s v="Grandview-21st Century classroom-DSA Inspection"/>
    <n v="2"/>
    <s v="DSA Inspection"/>
    <x v="6"/>
    <x v="0"/>
    <x v="77"/>
    <x v="74"/>
    <x v="292"/>
    <x v="95"/>
    <s v="2022/23"/>
    <m/>
    <x v="606"/>
    <n v="0"/>
    <n v="3740"/>
    <s v="202307-02:GA"/>
    <d v="2023-07-19T00:00:00"/>
    <s v="000000021132858"/>
    <n v="3740"/>
    <s v="03-121294"/>
    <m/>
    <s v="21.0"/>
    <s v="00036.0"/>
    <s v="91001"/>
    <s v="85000"/>
    <n v="6281"/>
    <n v="9121101"/>
    <n v="1.8227009113504555E-2"/>
    <s v="General inspection for the project as defined in Title 24 at Grandview.  Alterations to CR-C1 through CR-C7, CR-K, MPR, &amp; site work."/>
    <s v="Grandview-2-21st Century classroom"/>
  </r>
  <r>
    <s v="Grandview-21st Century classroom-DSA Inspection"/>
    <n v="2"/>
    <s v="DSA Inspection"/>
    <x v="6"/>
    <x v="0"/>
    <x v="77"/>
    <x v="74"/>
    <x v="292"/>
    <x v="235"/>
    <s v="2023/24"/>
    <m/>
    <x v="606"/>
    <n v="0"/>
    <n v="5100"/>
    <s v="202308-02:GA"/>
    <d v="2023-10-02T00:00:00"/>
    <s v="000000021240115"/>
    <n v="5100"/>
    <s v="03-121294"/>
    <m/>
    <s v="21.0"/>
    <s v="00036.0"/>
    <s v="91001"/>
    <s v="85000"/>
    <n v="6281"/>
    <n v="9121101"/>
    <n v="2.4855012427506214E-2"/>
    <s v="General inspection for the project as defined in Title 24 at Grandview.  Alterations to CR-C1 through CR-C7, CR-K, MPR, &amp; site work."/>
    <s v="Grandview-2-21st Century classroom"/>
  </r>
  <r>
    <s v="Grandview-21st Century classroom-DSA Inspection"/>
    <n v="2"/>
    <s v="DSA Inspection"/>
    <x v="6"/>
    <x v="0"/>
    <x v="77"/>
    <x v="74"/>
    <x v="292"/>
    <x v="629"/>
    <s v="2023/24"/>
    <m/>
    <x v="606"/>
    <n v="0"/>
    <n v="7055"/>
    <s v="202309-02:GA"/>
    <d v="2023-12-08T00:00:00"/>
    <s v="000000021359563"/>
    <n v="7055"/>
    <s v="03-121294"/>
    <m/>
    <s v="21.0"/>
    <s v="00036.0"/>
    <s v="91001"/>
    <s v="85000"/>
    <n v="6281"/>
    <n v="9121101"/>
    <n v="3.4382767191383598E-2"/>
    <s v="General inspection for the project as defined in Title 24 at Grandview.  Alterations to CR-C1 through CR-C7, CR-K, MPR, &amp; site work."/>
    <s v="Grandview-2-21st Century classroom"/>
  </r>
  <r>
    <s v="Grandview-21st Century classroom-DSA Inspection"/>
    <n v="2"/>
    <s v="DSA Inspection"/>
    <x v="6"/>
    <x v="0"/>
    <x v="77"/>
    <x v="74"/>
    <x v="292"/>
    <x v="629"/>
    <s v="2023/24"/>
    <m/>
    <x v="606"/>
    <n v="0"/>
    <n v="5100"/>
    <s v="202310-02:GA"/>
    <d v="2023-12-08T00:00:00"/>
    <s v="000000021359563"/>
    <n v="5100"/>
    <s v="03-121294"/>
    <m/>
    <s v="21.0"/>
    <s v="00036.0"/>
    <s v="91001"/>
    <s v="85000"/>
    <n v="6281"/>
    <n v="9121101"/>
    <n v="2.4855012427506214E-2"/>
    <s v="General inspection for the project as defined in Title 24 at Grandview.  Alterations to CR-C1 through CR-C7, CR-K, MPR, &amp; site work."/>
    <s v="Grandview-2-21st Century classroom"/>
  </r>
  <r>
    <s v="Grandview-21st Century classroom-DSA Inspection"/>
    <n v="2"/>
    <s v="DSA Inspection"/>
    <x v="6"/>
    <x v="0"/>
    <x v="77"/>
    <x v="74"/>
    <x v="292"/>
    <x v="639"/>
    <s v="2023/24"/>
    <m/>
    <x v="606"/>
    <n v="0"/>
    <n v="5610"/>
    <s v="202311-02:GA"/>
    <d v="2024-01-24T00:00:00"/>
    <s v="000000021424537"/>
    <n v="5610"/>
    <s v="03-121294"/>
    <m/>
    <s v="21.0"/>
    <s v="00036.0"/>
    <s v="91001"/>
    <s v="85000"/>
    <n v="6281"/>
    <n v="9121101"/>
    <n v="2.7340513670256836E-2"/>
    <s v="General inspection for the project as defined in Title 24 at Grandview.  Alterations to CR-C1 through CR-C7, CR-K, MPR, &amp; site work."/>
    <s v="Grandview-2-21st Century classroom"/>
  </r>
  <r>
    <s v="Grandview-21st Century classroom-DSA Inspection"/>
    <n v="2"/>
    <s v="DSA Inspection"/>
    <x v="6"/>
    <x v="0"/>
    <x v="77"/>
    <x v="74"/>
    <x v="292"/>
    <x v="639"/>
    <s v="2023/24"/>
    <m/>
    <x v="606"/>
    <n v="0"/>
    <n v="2125"/>
    <s v="202312-02:GA"/>
    <d v="2024-01-24T00:00:00"/>
    <s v="000000021424537"/>
    <n v="2125"/>
    <s v="03-121294"/>
    <m/>
    <s v="21.0"/>
    <s v="00036.0"/>
    <s v="91001"/>
    <s v="85000"/>
    <n v="6281"/>
    <n v="9121101"/>
    <n v="1.0356255178127589E-2"/>
    <s v="General inspection for the project as defined in Title 24 at Grandview.  Alterations to CR-C1 through CR-C7, CR-K, MPR, &amp; site work."/>
    <s v="Grandview-2-21st Century classroom"/>
  </r>
  <r>
    <s v="Grandview-21st Century classroom-DSA Inspection"/>
    <n v="2"/>
    <s v="DSA Inspection"/>
    <x v="6"/>
    <x v="0"/>
    <x v="77"/>
    <x v="74"/>
    <x v="292"/>
    <x v="639"/>
    <s v="2023/24"/>
    <m/>
    <x v="606"/>
    <n v="0"/>
    <n v="1530"/>
    <s v="202401-02:GA"/>
    <d v="2024-01-24T00:00:00"/>
    <s v="000000021424537"/>
    <n v="1530"/>
    <s v="03-121294"/>
    <m/>
    <s v="21.0"/>
    <s v="00036.0"/>
    <s v="91001"/>
    <s v="85000"/>
    <n v="6281"/>
    <n v="9121101"/>
    <n v="7.4565037282518639E-3"/>
    <s v="General inspection for the project as defined in Title 24 at Grandview.  Alterations to CR-C1 through CR-C7, CR-K, MPR, &amp; site work."/>
    <s v="Grandview-2-21st Century classroom"/>
  </r>
  <r>
    <s v="Grandview-21st Century classroom-DSA Inspection"/>
    <n v="2"/>
    <s v="DSA Inspection"/>
    <x v="6"/>
    <x v="0"/>
    <x v="77"/>
    <x v="74"/>
    <x v="292"/>
    <x v="80"/>
    <s v="2023/24"/>
    <s v="23-4218"/>
    <x v="606"/>
    <n v="0"/>
    <n v="595"/>
    <s v="202402-02:GA"/>
    <d v="2024-03-08T00:00:00"/>
    <s v="000000021499035"/>
    <n v="595"/>
    <s v="03-121294"/>
    <m/>
    <s v="21.0"/>
    <s v="00036.0"/>
    <s v="91001"/>
    <s v="85000"/>
    <n v="6281"/>
    <n v="9121101"/>
    <n v="2.8997514498757251E-3"/>
    <s v="General inspection for the project as defined in Title 24 at Grandview.  Alterations to CR-C1 through CR-C7, CR-K, MPR, &amp; site work."/>
    <s v="Grandview-2-21st Century classroom"/>
  </r>
  <r>
    <s v="Newton-21st Century classroom-DSA Inspection"/>
    <n v="1"/>
    <s v="DSA Inspection"/>
    <x v="8"/>
    <x v="0"/>
    <x v="77"/>
    <x v="74"/>
    <x v="292"/>
    <x v="688"/>
    <s v="2022/23"/>
    <m/>
    <x v="606"/>
    <n v="0"/>
    <n v="7140"/>
    <s v="202212-04:NA"/>
    <d v="2023-01-11T00:00:00"/>
    <s v="000000020798746"/>
    <n v="7140"/>
    <s v="03-121295"/>
    <m/>
    <s v="21.0"/>
    <s v="00036.0"/>
    <s v="91001"/>
    <s v="85000"/>
    <n v="6281"/>
    <n v="9241101"/>
    <n v="3.4797017398508698E-2"/>
    <s v="General inspection for the project as defined in Title 24 at Newton.  Alterations to admin, MPR, CR-A through CR-E, CR-G, &amp; site work."/>
    <s v="Newton-1-21st Century classroom"/>
  </r>
  <r>
    <s v="Newton-21st Century classroom-DSA Inspection"/>
    <n v="1"/>
    <s v="DSA Inspection"/>
    <x v="8"/>
    <x v="0"/>
    <x v="77"/>
    <x v="74"/>
    <x v="292"/>
    <x v="426"/>
    <s v="2022/23"/>
    <m/>
    <x v="606"/>
    <n v="0"/>
    <n v="7140"/>
    <s v="202301-04:NA"/>
    <d v="2023-01-25T00:00:00"/>
    <s v="000000020822011"/>
    <n v="7140"/>
    <s v="03-121295"/>
    <m/>
    <s v="21.0"/>
    <s v="00036.0"/>
    <s v="91001"/>
    <s v="85000"/>
    <n v="6281"/>
    <n v="9241101"/>
    <n v="3.4797017398508698E-2"/>
    <s v="General inspection for the project as defined in Title 24 at Newton.  Alterations to admin, MPR, CR-A through CR-E, CR-G, &amp; site work."/>
    <s v="Newton-1-21st Century classroom"/>
  </r>
  <r>
    <s v="Newton-21st Century classroom-DSA Inspection"/>
    <n v="1"/>
    <s v="DSA Inspection"/>
    <x v="8"/>
    <x v="0"/>
    <x v="77"/>
    <x v="74"/>
    <x v="292"/>
    <x v="16"/>
    <s v="2022/23"/>
    <m/>
    <x v="606"/>
    <n v="0"/>
    <n v="7140"/>
    <s v="202302-04:NA"/>
    <d v="2023-03-07T00:00:00"/>
    <s v="000000020889993"/>
    <n v="7140"/>
    <s v="03-121295"/>
    <m/>
    <s v="21.0"/>
    <s v="00036.0"/>
    <s v="91001"/>
    <s v="85000"/>
    <n v="6281"/>
    <n v="9241101"/>
    <n v="3.4797017398508698E-2"/>
    <s v="General inspection for the project as defined in Title 24 at Newton.  Alterations to admin, MPR, CR-A through CR-E, CR-G, &amp; site work."/>
    <s v="Newton-1-21st Century classroom"/>
  </r>
  <r>
    <s v="Newton-21st Century classroom-DSA Inspection"/>
    <n v="1"/>
    <s v="DSA Inspection"/>
    <x v="8"/>
    <x v="0"/>
    <x v="77"/>
    <x v="74"/>
    <x v="292"/>
    <x v="494"/>
    <s v="2022/23"/>
    <m/>
    <x v="606"/>
    <n v="0"/>
    <n v="6460"/>
    <s v="202303-04:NA"/>
    <d v="2023-03-30T00:00:00"/>
    <s v="000000020934441"/>
    <n v="6460"/>
    <s v="03-121295"/>
    <m/>
    <s v="21.0"/>
    <s v="00036.0"/>
    <s v="91001"/>
    <s v="85000"/>
    <n v="6281"/>
    <n v="9241101"/>
    <n v="3.1483015741507872E-2"/>
    <s v="General inspection for the project as defined in Title 24 at Newton.  Alterations to admin, MPR, CR-A through CR-E, CR-G, &amp; site work."/>
    <s v="Newton-1-21st Century classroom"/>
  </r>
  <r>
    <s v="Newton-21st Century classroom-DSA Inspection"/>
    <n v="1"/>
    <s v="DSA Inspection"/>
    <x v="8"/>
    <x v="0"/>
    <x v="77"/>
    <x v="74"/>
    <x v="292"/>
    <x v="133"/>
    <s v="2022/23"/>
    <m/>
    <x v="606"/>
    <n v="0"/>
    <n v="7820"/>
    <s v="202304-04:NA"/>
    <d v="2023-05-18T00:00:00"/>
    <s v="000000021019993"/>
    <n v="7820"/>
    <s v="03-121295"/>
    <m/>
    <s v="21.0"/>
    <s v="00036.0"/>
    <s v="91001"/>
    <s v="85000"/>
    <n v="6281"/>
    <n v="9241101"/>
    <n v="3.811101905550953E-2"/>
    <s v="General inspection for the project as defined in Title 24 at Newton.  Alterations to admin, MPR, CR-A through CR-E, CR-G, &amp; site work."/>
    <s v="Newton-1-21st Century classroom"/>
  </r>
  <r>
    <s v="Newton-21st Century classroom-DSA Inspection"/>
    <n v="1"/>
    <s v="DSA Inspection"/>
    <x v="8"/>
    <x v="0"/>
    <x v="77"/>
    <x v="74"/>
    <x v="292"/>
    <x v="133"/>
    <s v="2022/23"/>
    <m/>
    <x v="606"/>
    <n v="0"/>
    <n v="6800"/>
    <s v="202305-03:NA"/>
    <d v="2023-05-18T00:00:00"/>
    <s v="000000021019993"/>
    <n v="6800"/>
    <s v="03-121295"/>
    <m/>
    <s v="21.0"/>
    <s v="00036.0"/>
    <s v="91001"/>
    <s v="85000"/>
    <n v="6281"/>
    <n v="9241101"/>
    <n v="3.3140016570008285E-2"/>
    <s v="General inspection for the project as defined in Title 24 at Newton.  Alterations to admin, MPR, CR-A through CR-E, CR-G, &amp; site work."/>
    <s v="Newton-1-21st Century classroom"/>
  </r>
  <r>
    <s v="Newton-21st Century classroom-DSA Inspection"/>
    <n v="1"/>
    <s v="DSA Inspection"/>
    <x v="8"/>
    <x v="0"/>
    <x v="77"/>
    <x v="74"/>
    <x v="292"/>
    <x v="94"/>
    <s v="2022/23"/>
    <m/>
    <x v="606"/>
    <n v="0"/>
    <n v="7480"/>
    <s v="202306-03:NA"/>
    <d v="2023-07-18T00:00:00"/>
    <s v="000000021130769"/>
    <n v="7480"/>
    <s v="03-121295"/>
    <m/>
    <s v="21.0"/>
    <s v="00036.0"/>
    <s v="91001"/>
    <s v="85000"/>
    <n v="6281"/>
    <n v="9241101"/>
    <n v="3.6454018227009111E-2"/>
    <s v="General inspection for the project as defined in Title 24 at Newton.  Alterations to admin, MPR, CR-A through CR-E, CR-G, &amp; site work."/>
    <s v="Newton-1-21st Century classroom"/>
  </r>
  <r>
    <s v="Newton-21st Century classroom-DSA Inspection"/>
    <n v="1"/>
    <s v="DSA Inspection"/>
    <x v="8"/>
    <x v="0"/>
    <x v="77"/>
    <x v="74"/>
    <x v="292"/>
    <x v="95"/>
    <s v="2022/23"/>
    <m/>
    <x v="606"/>
    <n v="0"/>
    <n v="7480"/>
    <s v="202307-03:NA"/>
    <d v="2023-07-19T00:00:00"/>
    <s v="000000021132858"/>
    <n v="7480"/>
    <s v="03-121295"/>
    <m/>
    <s v="21.0"/>
    <s v="00036.0"/>
    <s v="91001"/>
    <s v="85000"/>
    <n v="6281"/>
    <n v="9241101"/>
    <n v="3.6454018227009111E-2"/>
    <s v="General inspection for the project as defined in Title 24 at Newton.  Alterations to admin, MPR, CR-A through CR-E, CR-G, &amp; site work."/>
    <s v="Newton-1-21st Century classroom"/>
  </r>
  <r>
    <s v="Newton-21st Century classroom-DSA Inspection"/>
    <n v="1"/>
    <s v="DSA Inspection"/>
    <x v="8"/>
    <x v="0"/>
    <x v="77"/>
    <x v="74"/>
    <x v="292"/>
    <x v="235"/>
    <s v="2023/24"/>
    <m/>
    <x v="606"/>
    <n v="0"/>
    <n v="6800"/>
    <s v="202308-03:NA"/>
    <d v="2023-10-02T00:00:00"/>
    <s v="000000021240115"/>
    <n v="6800"/>
    <s v="03-121295"/>
    <m/>
    <s v="21.0"/>
    <s v="00036.0"/>
    <s v="91001"/>
    <s v="85000"/>
    <n v="6281"/>
    <n v="9241101"/>
    <n v="3.3140016570008285E-2"/>
    <s v="General inspection for the project as defined in Title 24 at Newton.  Alterations to admin, MPR, CR-A through CR-E, CR-G, &amp; site work."/>
    <s v="Newton-1-21st Century classroom"/>
  </r>
  <r>
    <s v="Newton-21st Century classroom-DSA Inspection"/>
    <n v="1"/>
    <s v="DSA Inspection"/>
    <x v="8"/>
    <x v="0"/>
    <x v="77"/>
    <x v="74"/>
    <x v="292"/>
    <x v="629"/>
    <s v="2023/24"/>
    <m/>
    <x v="606"/>
    <n v="0"/>
    <n v="7820"/>
    <s v="202309-03:NA"/>
    <d v="2023-12-08T00:00:00"/>
    <s v="000000021359563"/>
    <n v="7820"/>
    <s v="03-121295"/>
    <m/>
    <s v="21.0"/>
    <s v="00036.0"/>
    <s v="91001"/>
    <s v="85000"/>
    <n v="6281"/>
    <n v="9241101"/>
    <n v="3.811101905550953E-2"/>
    <s v="General inspection for the project as defined in Title 24 at Newton.  Alterations to admin, MPR, CR-A through CR-E, CR-G, &amp; site work."/>
    <s v="Newton-1-21st Century classroom"/>
  </r>
  <r>
    <s v="Newton-21st Century classroom-DSA Inspection"/>
    <n v="1"/>
    <s v="DSA Inspection"/>
    <x v="8"/>
    <x v="0"/>
    <x v="77"/>
    <x v="74"/>
    <x v="292"/>
    <x v="629"/>
    <s v="2023/24"/>
    <m/>
    <x v="606"/>
    <n v="0"/>
    <n v="6800"/>
    <s v="202310-03:NA"/>
    <d v="2023-12-08T00:00:00"/>
    <s v="000000021359563"/>
    <n v="6800"/>
    <s v="03-121295"/>
    <m/>
    <s v="21.0"/>
    <s v="00036.0"/>
    <s v="91001"/>
    <s v="85000"/>
    <n v="6281"/>
    <n v="9241101"/>
    <n v="3.3140016570008285E-2"/>
    <s v="General inspection for the project as defined in Title 24 at Newton.  Alterations to admin, MPR, CR-A through CR-E, CR-G, &amp; site work."/>
    <s v="Newton-1-21st Century classroom"/>
  </r>
  <r>
    <s v="Newton-21st Century classroom-DSA Inspection"/>
    <n v="1"/>
    <s v="DSA Inspection"/>
    <x v="8"/>
    <x v="0"/>
    <x v="77"/>
    <x v="74"/>
    <x v="292"/>
    <x v="639"/>
    <s v="2023/24"/>
    <m/>
    <x v="606"/>
    <n v="0"/>
    <n v="7480"/>
    <s v="202311-03:NA"/>
    <d v="2024-01-24T00:00:00"/>
    <s v="000000021424537"/>
    <n v="7480"/>
    <s v="03-121295"/>
    <m/>
    <s v="21.0"/>
    <s v="00036.0"/>
    <s v="91001"/>
    <s v="85000"/>
    <n v="6281"/>
    <n v="9241101"/>
    <n v="3.6454018227009111E-2"/>
    <s v="General inspection for the project as defined in Title 24 at Newton.  Alterations to admin, MPR, CR-A through CR-E, CR-G, &amp; site work."/>
    <s v="Newton-1-21st Century classroom"/>
  </r>
  <r>
    <s v="Newton-21st Century classroom-DSA Inspection"/>
    <n v="1"/>
    <s v="DSA Inspection"/>
    <x v="8"/>
    <x v="0"/>
    <x v="77"/>
    <x v="74"/>
    <x v="292"/>
    <x v="639"/>
    <s v="2023/24"/>
    <m/>
    <x v="606"/>
    <n v="0"/>
    <n v="6460"/>
    <s v="202312-03:NA"/>
    <d v="2024-01-24T00:00:00"/>
    <s v="000000021424537"/>
    <n v="6460"/>
    <s v="03-121295"/>
    <m/>
    <s v="21.0"/>
    <s v="00036.0"/>
    <s v="91001"/>
    <s v="85000"/>
    <n v="6281"/>
    <n v="9241101"/>
    <n v="3.1483015741507872E-2"/>
    <s v="General inspection for the project as defined in Title 24 at Newton.  Alterations to admin, MPR, CR-A through CR-E, CR-G, &amp; site work."/>
    <s v="Newton-1-21st Century classroom"/>
  </r>
  <r>
    <s v="Newton-21st Century classroom-DSA Inspection"/>
    <n v="1"/>
    <s v="DSA Inspection"/>
    <x v="8"/>
    <x v="0"/>
    <x v="77"/>
    <x v="74"/>
    <x v="292"/>
    <x v="639"/>
    <s v="2023/24"/>
    <m/>
    <x v="606"/>
    <n v="0"/>
    <n v="3060"/>
    <s v="202401-03:NA"/>
    <d v="2024-01-24T00:00:00"/>
    <s v="000000021424537"/>
    <n v="3060"/>
    <s v="03-121295"/>
    <m/>
    <s v="21.0"/>
    <s v="00036.0"/>
    <s v="91001"/>
    <s v="85000"/>
    <n v="6281"/>
    <n v="9241101"/>
    <n v="1.4913007456503728E-2"/>
    <s v="General inspection for the project as defined in Title 24 at Newton.  Alterations to admin, MPR, CR-A through CR-E, CR-G, &amp; site work."/>
    <s v="Newton-1-21st Century classroom"/>
  </r>
  <r>
    <s v="Newton-21st Century classroom-DSA Inspection"/>
    <n v="1"/>
    <s v="DSA Inspection"/>
    <x v="8"/>
    <x v="0"/>
    <x v="77"/>
    <x v="74"/>
    <x v="292"/>
    <x v="80"/>
    <s v="2023/24"/>
    <m/>
    <x v="606"/>
    <n v="0"/>
    <n v="3145"/>
    <s v="202402-03:NA"/>
    <d v="2024-03-08T00:00:00"/>
    <s v="000000021499035"/>
    <n v="3145"/>
    <s v="03-121295"/>
    <m/>
    <s v="21.0"/>
    <s v="00036.0"/>
    <s v="91001"/>
    <s v="85000"/>
    <n v="6281"/>
    <n v="9241101"/>
    <n v="1.5327257663628831E-2"/>
    <s v="General inspection for the project as defined in Title 24 at Newton.  Alterations to admin, MPR, CR-A through CR-E, CR-G, &amp; site work."/>
    <s v="Newton-1-21st Century classroom"/>
  </r>
  <r>
    <s v="Newton-21st Century classroom-DSA Inspection"/>
    <n v="1"/>
    <s v="DSA Inspection"/>
    <x v="8"/>
    <x v="0"/>
    <x v="77"/>
    <x v="74"/>
    <x v="292"/>
    <x v="143"/>
    <s v="2023/24"/>
    <m/>
    <x v="606"/>
    <n v="0"/>
    <n v="3400"/>
    <s v="202405-02:NA"/>
    <d v="2024-06-18T00:00:00"/>
    <s v="000000021676299"/>
    <n v="3400"/>
    <s v="03-121295"/>
    <m/>
    <s v="21.0"/>
    <s v="00036.0"/>
    <s v="91001"/>
    <s v="85000"/>
    <n v="6281"/>
    <n v="9241101"/>
    <n v="1.6570008285004142E-2"/>
    <s v="General inspection for the project as defined in Title 24 at Newton.  Alterations to admin, MPR, CR-A through CR-E, CR-G, &amp; site work."/>
    <s v="Newton-1-21st Century classroom"/>
  </r>
  <r>
    <s v="Newton-21st Century classroom-DSA Inspection"/>
    <n v="1"/>
    <s v="DSA Inspection"/>
    <x v="8"/>
    <x v="0"/>
    <x v="77"/>
    <x v="74"/>
    <x v="292"/>
    <x v="106"/>
    <s v="2025/26"/>
    <s v="23-4218"/>
    <x v="606"/>
    <n v="13345"/>
    <n v="13345"/>
    <m/>
    <m/>
    <m/>
    <n v="0"/>
    <s v="03-121295"/>
    <m/>
    <s v="21.0"/>
    <s v="00036.0"/>
    <s v="91001"/>
    <s v="85000"/>
    <n v="6281"/>
    <n v="9241101"/>
    <n v="0"/>
    <s v="General inspection for the project as defined in Title 24 at Newton.  Alterations to admin, MPR, CR-A through CR-E, CR-G, &amp; site work."/>
    <s v="Newton-1-21st Century classroom"/>
  </r>
  <r>
    <s v="Sparks MS-21st Century classroom-DSA Inspection"/>
    <n v="2"/>
    <s v="DSA Inspection"/>
    <x v="9"/>
    <x v="0"/>
    <x v="77"/>
    <x v="74"/>
    <x v="292"/>
    <x v="688"/>
    <s v="2022/23"/>
    <m/>
    <x v="606"/>
    <n v="0"/>
    <n v="4335"/>
    <s v="202212-05:SA"/>
    <d v="2023-01-11T00:00:00"/>
    <s v="000000020798746"/>
    <n v="4335"/>
    <s v="03-121296"/>
    <m/>
    <s v="21.0"/>
    <s v="00036.0"/>
    <s v="91001"/>
    <s v="85000"/>
    <n v="6281"/>
    <n v="9301101"/>
    <n v="2.1126760563380281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426"/>
    <s v="2022/23"/>
    <m/>
    <x v="606"/>
    <n v="0"/>
    <n v="3740"/>
    <s v="202301-05:SA"/>
    <d v="2023-01-25T00:00:00"/>
    <s v="000000020822011"/>
    <n v="3740"/>
    <s v="03-121296"/>
    <m/>
    <s v="21.0"/>
    <s v="00036.0"/>
    <s v="91001"/>
    <s v="85000"/>
    <n v="6281"/>
    <n v="9301101"/>
    <n v="1.8227009113504555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16"/>
    <s v="2022/23"/>
    <m/>
    <x v="606"/>
    <n v="0"/>
    <n v="3570"/>
    <s v="202302-05:SA"/>
    <d v="2023-03-07T00:00:00"/>
    <s v="000000020889993"/>
    <n v="3570"/>
    <s v="03-121296"/>
    <m/>
    <s v="21.0"/>
    <s v="00036.0"/>
    <s v="91001"/>
    <s v="85000"/>
    <n v="6281"/>
    <n v="9301101"/>
    <n v="1.7398508699254349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494"/>
    <s v="2022/23"/>
    <m/>
    <x v="606"/>
    <n v="0"/>
    <n v="3230"/>
    <s v="202303-05:SA"/>
    <d v="2023-03-30T00:00:00"/>
    <s v="000000020934441"/>
    <n v="3230"/>
    <s v="03-121296"/>
    <m/>
    <s v="21.0"/>
    <s v="00036.0"/>
    <s v="91001"/>
    <s v="85000"/>
    <n v="6281"/>
    <n v="9301101"/>
    <n v="1.5741507870753936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133"/>
    <s v="2022/23"/>
    <m/>
    <x v="606"/>
    <n v="0"/>
    <n v="3910"/>
    <s v="202304-05:SA"/>
    <d v="2023-05-18T00:00:00"/>
    <s v="000000021019993"/>
    <n v="3910"/>
    <s v="03-121296"/>
    <m/>
    <s v="21.0"/>
    <s v="00036.0"/>
    <s v="91001"/>
    <s v="85000"/>
    <n v="6281"/>
    <n v="9301101"/>
    <n v="1.9055509527754765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133"/>
    <s v="2022/23"/>
    <m/>
    <x v="606"/>
    <n v="0"/>
    <n v="3400"/>
    <s v="202305-04:SA"/>
    <d v="2023-05-18T00:00:00"/>
    <s v="000000021019993"/>
    <n v="3400"/>
    <s v="03-121296"/>
    <m/>
    <s v="21.0"/>
    <s v="00036.0"/>
    <s v="91001"/>
    <s v="85000"/>
    <n v="6281"/>
    <n v="9301101"/>
    <n v="1.6570008285004142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94"/>
    <s v="2022/23"/>
    <m/>
    <x v="606"/>
    <n v="0"/>
    <n v="3740"/>
    <s v="202306-04:SA"/>
    <d v="2023-07-18T00:00:00"/>
    <s v="000000021130769"/>
    <n v="3740"/>
    <s v="03-121296"/>
    <m/>
    <s v="21.0"/>
    <s v="00036.0"/>
    <s v="91001"/>
    <s v="85000"/>
    <n v="6281"/>
    <n v="9301101"/>
    <n v="1.8227009113504555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95"/>
    <s v="2022/23"/>
    <m/>
    <x v="606"/>
    <n v="0"/>
    <n v="3740"/>
    <s v="202307-04:SA"/>
    <d v="2023-07-19T00:00:00"/>
    <s v="000000021132858"/>
    <n v="3740"/>
    <s v="03-121296"/>
    <m/>
    <s v="21.0"/>
    <s v="00036.0"/>
    <s v="91001"/>
    <s v="85000"/>
    <n v="6281"/>
    <n v="9301101"/>
    <n v="1.8227009113504555E-2"/>
    <s v="General inspection for the project as defined in Title 24 at Sparks MS.  Alterations to admin, MPR, CR-A, CR-C through CR-F, &amp; site work."/>
    <s v="Sparks MS-2-21st Century classroom"/>
  </r>
  <r>
    <s v="Sparks MS-21st Century classroom-DSA Inspection"/>
    <n v="2"/>
    <s v="DSA Inspection"/>
    <x v="9"/>
    <x v="0"/>
    <x v="77"/>
    <x v="74"/>
    <x v="292"/>
    <x v="235"/>
    <s v="2023/24"/>
    <m/>
    <x v="606"/>
    <n v="0"/>
    <n v="1700"/>
    <s v="202308-04:SA"/>
    <d v="2023-10-02T00:00:00"/>
    <s v="000000021240115"/>
    <n v="1700"/>
    <s v="03-121296"/>
    <m/>
    <s v="21.0"/>
    <s v="00036.0"/>
    <s v="91001"/>
    <s v="85000"/>
    <n v="6281"/>
    <n v="9301101"/>
    <n v="8.2850041425020712E-3"/>
    <s v="General inspection for the project as defined in Title 24 at Sparks MS.  Alterations to admin, MPR, CR-A, CR-C through CR-F, &amp; site work."/>
    <s v="Sparks MS-2-21st Century classroom"/>
  </r>
  <r>
    <s v="Sparks MS-21st Century classroom-DSA Inspection"/>
    <n v="2"/>
    <s v="DSA Inspection"/>
    <x v="9"/>
    <x v="0"/>
    <x v="77"/>
    <x v="74"/>
    <x v="292"/>
    <x v="629"/>
    <s v="2023/24"/>
    <s v="23-4218"/>
    <x v="606"/>
    <n v="0"/>
    <n v="765"/>
    <s v="202309-04:SA"/>
    <d v="2023-12-08T00:00:00"/>
    <s v="000000021359563"/>
    <n v="765"/>
    <s v="03-121296"/>
    <m/>
    <s v="21.0"/>
    <s v="00036.0"/>
    <s v="91001"/>
    <s v="85000"/>
    <n v="6281"/>
    <n v="9301101"/>
    <n v="3.728251864125932E-3"/>
    <s v="General inspection for the project as defined in Title 24 at Sparks MS.  Alterations to admin, MPR, CR-A, CR-C through CR-F, &amp; site work."/>
    <s v="Sparks MS-2-21st Century classroom"/>
  </r>
  <r>
    <s v="Grazide-21st Century classroom-DSA Inspection"/>
    <n v="3"/>
    <s v="DSA Inspection"/>
    <x v="16"/>
    <x v="0"/>
    <x v="77"/>
    <x v="74"/>
    <x v="76"/>
    <x v="596"/>
    <s v="2024/25"/>
    <m/>
    <x v="607"/>
    <n v="0"/>
    <n v="1190"/>
    <s v="202506-11:GA"/>
    <d v="2025-07-14T00:00:00"/>
    <s v="000000022289383"/>
    <n v="1190"/>
    <s v="03-124133"/>
    <m/>
    <s v="21.0"/>
    <s v="00036.0"/>
    <s v="91001"/>
    <s v="85000"/>
    <n v="6281"/>
    <n v="9131101"/>
    <n v="2.6515151515151516E-2"/>
    <s v="General inspection for the project as defined in Title 24 at Grazide.  Alterations to 9-Classroom bldg A, B, P3, P4, P8 through P12."/>
    <s v="Grazide-3-21st Century classroom"/>
  </r>
  <r>
    <s v="Grazide-21st Century classroom-DSA Inspection"/>
    <n v="3"/>
    <s v="DSA Inspection"/>
    <x v="16"/>
    <x v="0"/>
    <x v="77"/>
    <x v="74"/>
    <x v="76"/>
    <x v="521"/>
    <s v="2024/25"/>
    <m/>
    <x v="607"/>
    <n v="0"/>
    <n v="5355"/>
    <s v="202507-04:GA"/>
    <d v="2025-07-22T00:00:00"/>
    <s v="000000022302143"/>
    <n v="5355"/>
    <s v="03-124133"/>
    <m/>
    <s v="21.0"/>
    <s v="00036.0"/>
    <s v="91001"/>
    <s v="85000"/>
    <n v="6281"/>
    <n v="9131101"/>
    <n v="0.11931818181818182"/>
    <s v="General inspection for the project as defined in Title 24 at Grazide.  Alterations to 9-Classroom bldg A, B, P3, P4, P8 through P12."/>
    <s v="Grazide-3-21st Century classroom"/>
  </r>
  <r>
    <s v="Grazide-21st Century classroom-DSA Inspection"/>
    <n v="3"/>
    <s v="DSA Inspection"/>
    <x v="16"/>
    <x v="0"/>
    <x v="77"/>
    <x v="74"/>
    <x v="76"/>
    <x v="438"/>
    <s v="2025/26"/>
    <m/>
    <x v="607"/>
    <n v="0"/>
    <n v="4250"/>
    <s v="202509-05:GA"/>
    <d v="2025-10-08T00:00:00"/>
    <s v="000000022410241"/>
    <n v="4250"/>
    <s v="03-124133"/>
    <m/>
    <s v="21.0"/>
    <s v="00036.0"/>
    <s v="91001"/>
    <s v="85000"/>
    <n v="6281"/>
    <n v="9131101"/>
    <n v="9.4696969696969696E-2"/>
    <s v="General inspection for the project as defined in Title 24 at Grazide.  Alterations to 9-Classroom bldg A, B, P3, P4, P8 through P12."/>
    <s v="Grazide-3-21st Century classroom"/>
  </r>
  <r>
    <s v="Grazide-21st Century classroom-DSA Inspection"/>
    <n v="3"/>
    <s v="DSA Inspection"/>
    <x v="16"/>
    <x v="0"/>
    <x v="77"/>
    <x v="74"/>
    <x v="76"/>
    <x v="184"/>
    <s v="2025/26"/>
    <m/>
    <x v="607"/>
    <n v="0"/>
    <n v="5440"/>
    <s v="202508-05:GA"/>
    <d v="2025-11-10T00:00:00"/>
    <s v="000000022462473"/>
    <n v="5440"/>
    <s v="03-124133"/>
    <m/>
    <s v="21.0"/>
    <s v="00036.0"/>
    <s v="91001"/>
    <s v="85000"/>
    <n v="6281"/>
    <n v="9131101"/>
    <n v="0.12121212121212122"/>
    <s v="General inspection for the project as defined in Title 24 at Grazide.  Alterations to 9-Classroom bldg A, B, P3, P4, P8 through P12."/>
    <s v="Grazide-3-21st Century classroom"/>
  </r>
  <r>
    <s v="Grazide-21st Century classroom-DSA Inspection"/>
    <n v="3"/>
    <s v="DSA Inspection"/>
    <x v="16"/>
    <x v="0"/>
    <x v="77"/>
    <x v="74"/>
    <x v="76"/>
    <x v="482"/>
    <s v="2025/26"/>
    <m/>
    <x v="607"/>
    <n v="0"/>
    <n v="3570"/>
    <s v="202510-05:GA"/>
    <d v="2026-01-26T00:00:00"/>
    <s v="000000022567810"/>
    <n v="3570"/>
    <s v="03-124133"/>
    <m/>
    <s v="21.0"/>
    <s v="00036.0"/>
    <s v="91001"/>
    <s v="85000"/>
    <n v="6281"/>
    <n v="9131101"/>
    <n v="7.9545454545454544E-2"/>
    <s v="General inspection for the project as defined in Title 24 at Grazide.  Alterations to 9-Classroom bldg A, B, P3, P4, P8 through P12."/>
    <s v="Grazide-3-21st Century classroom"/>
  </r>
  <r>
    <s v="Grazide-21st Century classroom-DSA Inspection"/>
    <n v="3"/>
    <s v="DSA Inspection"/>
    <x v="16"/>
    <x v="0"/>
    <x v="77"/>
    <x v="74"/>
    <x v="76"/>
    <x v="482"/>
    <s v="2025/26"/>
    <m/>
    <x v="607"/>
    <n v="0"/>
    <n v="3910"/>
    <s v="202511-01:GA"/>
    <d v="2026-01-26T00:00:00"/>
    <s v="000000022567810"/>
    <n v="3910"/>
    <s v="03-124133"/>
    <m/>
    <s v="21.0"/>
    <s v="00036.0"/>
    <s v="91001"/>
    <s v="85000"/>
    <n v="6281"/>
    <n v="9131101"/>
    <n v="8.7121212121212127E-2"/>
    <s v="General inspection for the project as defined in Title 24 at Grazide.  Alterations to 9-Classroom bldg A, B, P3, P4, P8 through P12."/>
    <s v="Grazide-3-21st Century classroom"/>
  </r>
  <r>
    <s v="Grazide-21st Century classroom-DSA Inspection"/>
    <n v="3"/>
    <s v="DSA Inspection"/>
    <x v="16"/>
    <x v="0"/>
    <x v="77"/>
    <x v="74"/>
    <x v="76"/>
    <x v="482"/>
    <s v="2025/26"/>
    <m/>
    <x v="607"/>
    <n v="0"/>
    <n v="4165"/>
    <s v="202512-01:GA"/>
    <d v="2026-01-26T00:00:00"/>
    <s v="000000022567810"/>
    <n v="4165"/>
    <s v="03-124133"/>
    <m/>
    <s v="21.0"/>
    <s v="00036.0"/>
    <s v="91001"/>
    <s v="85000"/>
    <n v="6281"/>
    <n v="9131101"/>
    <n v="9.2803030303030304E-2"/>
    <s v="General inspection for the project as defined in Title 24 at Grazide.  Alterations to 9-Classroom bldg A, B, P3, P4, P8 through P12."/>
    <s v="Grazide-3-21st Century classroom"/>
  </r>
  <r>
    <s v="Grazide-21st Century classroom-DSA Inspection"/>
    <n v="3"/>
    <s v="DSA Inspection"/>
    <x v="16"/>
    <x v="0"/>
    <x v="77"/>
    <x v="74"/>
    <x v="76"/>
    <x v="183"/>
    <s v="2025/26"/>
    <m/>
    <x v="607"/>
    <n v="0"/>
    <n v="3740"/>
    <s v="202601-01:GA"/>
    <d v="2026-04-16T00:00:00"/>
    <s v="000000022699969"/>
    <n v="3740"/>
    <s v="03-124133"/>
    <m/>
    <s v="21.0"/>
    <s v="00036.0"/>
    <s v="91001"/>
    <s v="85000"/>
    <n v="6281"/>
    <n v="9131101"/>
    <n v="8.3333333333333329E-2"/>
    <s v="General inspection for the project as defined in Title 24 at Grazide.  Alterations to 9-Classroom bldg A, B, P3, P4, P8 through P12."/>
    <s v="Grazide-3-21st Century classroom"/>
  </r>
  <r>
    <s v="Grazide-21st Century classroom-DSA Inspection"/>
    <n v="3"/>
    <s v="DSA Inspection"/>
    <x v="16"/>
    <x v="0"/>
    <x v="77"/>
    <x v="74"/>
    <x v="76"/>
    <x v="183"/>
    <s v="2025/26"/>
    <m/>
    <x v="607"/>
    <n v="0"/>
    <n v="5355"/>
    <s v="202602-01:GA"/>
    <d v="2026-04-16T00:00:00"/>
    <s v="000000022699969"/>
    <n v="5355"/>
    <s v="03-124133"/>
    <m/>
    <s v="21.0"/>
    <s v="00036.0"/>
    <s v="91001"/>
    <s v="85000"/>
    <n v="6281"/>
    <n v="9131101"/>
    <n v="0.11931818181818182"/>
    <s v="General inspection for the project as defined in Title 24 at Grazide.  Alterations to 9-Classroom bldg A, B, P3, P4, P8 through P12."/>
    <s v="Grazide-3-21st Century classroom"/>
  </r>
  <r>
    <s v="Grazide-21st Century classroom-DSA Inspection"/>
    <n v="3"/>
    <s v="DSA Inspection"/>
    <x v="16"/>
    <x v="0"/>
    <x v="77"/>
    <x v="74"/>
    <x v="76"/>
    <x v="183"/>
    <s v="2025/26"/>
    <m/>
    <x v="607"/>
    <n v="0"/>
    <n v="680"/>
    <s v="202603-01:GA"/>
    <d v="2026-04-16T00:00:00"/>
    <s v="000000022699969"/>
    <n v="680"/>
    <s v="03-124133"/>
    <m/>
    <s v="21.0"/>
    <s v="00036.0"/>
    <s v="91001"/>
    <s v="85000"/>
    <n v="6281"/>
    <n v="9131101"/>
    <n v="1.5151515151515152E-2"/>
    <s v="General inspection for the project as defined in Title 24 at Grazide.  Alterations to 9-Classroom bldg A, B, P3, P4, P8 through P12."/>
    <s v="Grazide-3-21st Century classroom"/>
  </r>
  <r>
    <s v="Grazide-21st Century classroom-DSA Inspection"/>
    <n v="3"/>
    <s v="DSA Inspection"/>
    <x v="16"/>
    <x v="0"/>
    <x v="77"/>
    <x v="74"/>
    <x v="76"/>
    <x v="670"/>
    <s v="2025/26"/>
    <m/>
    <x v="607"/>
    <n v="0"/>
    <n v="2380"/>
    <s v="202604-01:GA"/>
    <d v="2026-05-15T00:00:00"/>
    <s v="000000022751094"/>
    <n v="2380"/>
    <s v="03-124133"/>
    <m/>
    <s v="21.0"/>
    <s v="00036.0"/>
    <s v="91001"/>
    <s v="85000"/>
    <n v="6281"/>
    <n v="9131101"/>
    <n v="5.3030303030303032E-2"/>
    <s v="General inspection for the project as defined in Title 24 at Grazide.  Alterations to 9-Classroom bldg A, B, P3, P4, P8 through P12."/>
    <s v="Grazide-3-21st Century classroom"/>
  </r>
  <r>
    <s v="Grazide-21st Century classroom-DSA Inspection"/>
    <n v="3"/>
    <s v="DSA Inspection"/>
    <x v="16"/>
    <x v="0"/>
    <x v="77"/>
    <x v="74"/>
    <x v="76"/>
    <x v="670"/>
    <s v="2025/26"/>
    <m/>
    <x v="607"/>
    <n v="0"/>
    <n v="2550"/>
    <s v="202605-01:GA"/>
    <d v="2026-05-15T00:00:00"/>
    <s v="000000022751094"/>
    <n v="2550"/>
    <s v="03-124133"/>
    <m/>
    <s v="21.0"/>
    <s v="00036.0"/>
    <s v="91001"/>
    <s v="85000"/>
    <n v="6281"/>
    <n v="9131101"/>
    <n v="5.6818181818181816E-2"/>
    <s v="General inspection for the project as defined in Title 24 at Grazide.  Alterations to 9-Classroom bldg A, B, P3, P4, P8 through P12."/>
    <s v="Grazide-3-21st Century classroom"/>
  </r>
  <r>
    <s v="Grazide-21st Century classroom-DSA Inspection"/>
    <n v="3"/>
    <s v="DSA Inspection"/>
    <x v="16"/>
    <x v="0"/>
    <x v="77"/>
    <x v="74"/>
    <x v="76"/>
    <x v="103"/>
    <s v="2025/26"/>
    <m/>
    <x v="607"/>
    <n v="0"/>
    <n v="1275"/>
    <s v="202606-01:GA"/>
    <d v="2026-07-06T00:00:00"/>
    <s v="000000022835450"/>
    <n v="1275"/>
    <s v="03-124133"/>
    <m/>
    <s v="21.0"/>
    <s v="00036.0"/>
    <s v="91001"/>
    <s v="85000"/>
    <n v="6281"/>
    <n v="9131101"/>
    <n v="2.8409090909090908E-2"/>
    <s v="General inspection for the project as defined in Title 24 at Grazide.  Alterations to 9-Classroom bldg A, B, P3, P4, P8 through P12."/>
    <s v="Grazide-3-21st Century classroom"/>
  </r>
  <r>
    <s v="Grazide-21st Century classroom-DSA Inspection"/>
    <n v="3"/>
    <s v="DSA Inspection"/>
    <x v="16"/>
    <x v="0"/>
    <x v="77"/>
    <x v="74"/>
    <x v="76"/>
    <x v="103"/>
    <s v="2025/26"/>
    <s v="25-3624"/>
    <x v="607"/>
    <n v="0"/>
    <n v="1020"/>
    <s v="20260630-01:GA"/>
    <d v="2026-07-06T00:00:00"/>
    <s v="000000022835450"/>
    <n v="1020"/>
    <s v="03-124133"/>
    <m/>
    <s v="21.0"/>
    <s v="00036.0"/>
    <s v="91001"/>
    <s v="85000"/>
    <n v="6281"/>
    <n v="9131101"/>
    <n v="2.2727272727272728E-2"/>
    <s v="General inspection for the project as defined in Title 24 at Grazide.  Alterations to 9-Classroom bldg A, B, P3, P4, P8 through P12."/>
    <s v="Grazide-3-21st Century classroom"/>
  </r>
  <r>
    <s v="Fairgrove-21st Century classroom-DSA Inspection"/>
    <n v="4"/>
    <s v="DSA Inspection"/>
    <x v="20"/>
    <x v="0"/>
    <x v="77"/>
    <x v="74"/>
    <x v="293"/>
    <x v="596"/>
    <s v="2024/25"/>
    <m/>
    <x v="608"/>
    <n v="0"/>
    <n v="1190"/>
    <s v="202506-08:FA"/>
    <d v="2025-07-14T00:00:00"/>
    <s v="000000022289383"/>
    <n v="1190"/>
    <s v="03-124582"/>
    <m/>
    <s v="21.0"/>
    <s v="00036.0"/>
    <s v="91001"/>
    <s v="85000"/>
    <n v="6281"/>
    <n v="9091101"/>
    <n v="4.40251572327044E-2"/>
    <s v="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3"/>
    <x v="521"/>
    <s v="2024/25"/>
    <m/>
    <x v="608"/>
    <n v="0"/>
    <n v="4845"/>
    <s v="202507-07:FA"/>
    <d v="2025-07-22T00:00:00"/>
    <s v="000000022302143"/>
    <n v="4845"/>
    <s v="03-124582"/>
    <m/>
    <s v="21.0"/>
    <s v="00036.0"/>
    <s v="91001"/>
    <s v="85000"/>
    <n v="6281"/>
    <n v="9091101"/>
    <n v="0.17924528301886791"/>
    <s v="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3"/>
    <x v="438"/>
    <s v="2025/26"/>
    <m/>
    <x v="608"/>
    <n v="0"/>
    <n v="5950"/>
    <s v="202508-08:FA"/>
    <d v="2025-10-08T00:00:00"/>
    <s v="000000022410241"/>
    <n v="5950"/>
    <s v="03-124582"/>
    <m/>
    <s v="21.0"/>
    <s v="00036.0"/>
    <s v="91001"/>
    <s v="85000"/>
    <n v="6281"/>
    <n v="9091101"/>
    <n v="0.22012578616352202"/>
    <s v="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3"/>
    <x v="438"/>
    <s v="2025/26"/>
    <m/>
    <x v="608"/>
    <n v="0"/>
    <n v="5865"/>
    <s v="202509-08:FA"/>
    <d v="2025-10-08T00:00:00"/>
    <s v="000000022410241"/>
    <n v="5865"/>
    <s v="03-124582"/>
    <m/>
    <s v="21.0"/>
    <s v="00036.0"/>
    <s v="91001"/>
    <s v="85000"/>
    <n v="6281"/>
    <n v="9091101"/>
    <n v="0.21698113207547171"/>
    <s v="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3"/>
    <x v="482"/>
    <s v="2025/26"/>
    <m/>
    <x v="608"/>
    <n v="0"/>
    <n v="4335"/>
    <s v="202510-08:FA"/>
    <d v="2026-01-26T00:00:00"/>
    <s v="000000022567810"/>
    <n v="4335"/>
    <s v="03-124582"/>
    <m/>
    <s v="21.0"/>
    <s v="00036.0"/>
    <s v="91001"/>
    <s v="85000"/>
    <n v="6281"/>
    <n v="9091101"/>
    <n v="0.16037735849056603"/>
    <s v="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3"/>
    <x v="257"/>
    <s v="2025/26"/>
    <s v="25-7568"/>
    <x v="608"/>
    <n v="0"/>
    <n v="4845"/>
    <s v="202603-03:FA-1"/>
    <d v="2026-04-20T00:00:00"/>
    <s v="000000022704562"/>
    <n v="4845"/>
    <s v="03-124582"/>
    <m/>
    <s v="21.0"/>
    <s v="00036.0"/>
    <s v="91001"/>
    <s v="85000"/>
    <n v="6281"/>
    <n v="9091101"/>
    <n v="0.17924528301886791"/>
    <s v="General inspection for the project as defined in Title 24 at Fairgrove.  Alterations to 6-bldgs (A, B, C, H, J &amp; K), 1-Kindergarten Bldg (D), 1-Bank/Technology Bldgs (F), 1-Relo Classroom (P40) &amp; 1-Site Improvements"/>
    <s v="Fairgrove-4-21st Century classroom"/>
  </r>
  <r>
    <s v="Kwis-21st Century classroom-DSA Inspection"/>
    <n v="7"/>
    <s v="DSA Inspection"/>
    <x v="17"/>
    <x v="0"/>
    <x v="77"/>
    <x v="74"/>
    <x v="293"/>
    <x v="596"/>
    <s v="2024/25"/>
    <m/>
    <x v="609"/>
    <n v="0"/>
    <n v="1190"/>
    <s v="202506-06:KA"/>
    <d v="2025-07-14T00:00:00"/>
    <s v="000000022289383"/>
    <n v="1190"/>
    <s v="03-124564"/>
    <m/>
    <s v="21.0"/>
    <s v="00036.0"/>
    <s v="91001"/>
    <s v="85000"/>
    <n v="6281"/>
    <n v="9161101"/>
    <n v="3.7234042553191488E-2"/>
    <s v="General inspection for the project as defined in Title 24 at Kwis.  Alterations to 4-Bldgs (2-5) &amp; Assoc SW"/>
    <s v="Kwis-7-21st Century classroom"/>
  </r>
  <r>
    <s v="Kwis-21st Century classroom-DSA Inspection"/>
    <n v="7"/>
    <s v="DSA Inspection"/>
    <x v="17"/>
    <x v="0"/>
    <x v="77"/>
    <x v="74"/>
    <x v="293"/>
    <x v="521"/>
    <s v="2024/25"/>
    <m/>
    <x v="609"/>
    <n v="0"/>
    <n v="4845"/>
    <s v="202507-05:KA"/>
    <d v="2025-07-22T00:00:00"/>
    <s v="000000022302143"/>
    <n v="4845"/>
    <s v="03-124564"/>
    <m/>
    <s v="21.0"/>
    <s v="00036.0"/>
    <s v="91001"/>
    <s v="85000"/>
    <n v="6281"/>
    <n v="9161101"/>
    <n v="0.15159574468085107"/>
    <s v="General inspection for the project as defined in Title 24 at Kwis.  Alterations to 4-Bldgs (2-5) &amp; Assoc SW"/>
    <s v="Kwis-7-21st Century classroom"/>
  </r>
  <r>
    <s v="Kwis-21st Century classroom-DSA Inspection"/>
    <n v="7"/>
    <s v="DSA Inspection"/>
    <x v="17"/>
    <x v="0"/>
    <x v="77"/>
    <x v="74"/>
    <x v="293"/>
    <x v="438"/>
    <s v="2025/26"/>
    <m/>
    <x v="609"/>
    <n v="0"/>
    <n v="6120"/>
    <s v="202509-06:KA"/>
    <d v="2025-10-08T00:00:00"/>
    <s v="000000022410241"/>
    <n v="6120"/>
    <s v="03-124564"/>
    <m/>
    <s v="21.0"/>
    <s v="00036.0"/>
    <s v="91001"/>
    <s v="85000"/>
    <n v="6281"/>
    <n v="9161101"/>
    <n v="0.19148936170212766"/>
    <s v="General inspection for the project as defined in Title 24 at Kwis.  Alterations to 4-Bldgs (2-5) &amp; Assoc SW"/>
    <s v="Kwis-7-21st Century classroom"/>
  </r>
  <r>
    <s v="Kwis-21st Century classroom-DSA Inspection"/>
    <n v="7"/>
    <s v="DSA Inspection"/>
    <x v="17"/>
    <x v="0"/>
    <x v="77"/>
    <x v="74"/>
    <x v="293"/>
    <x v="438"/>
    <s v="2025/26"/>
    <m/>
    <x v="609"/>
    <n v="0"/>
    <n v="5440"/>
    <s v="202508-06:KA"/>
    <d v="2025-10-08T00:00:00"/>
    <s v="000000022410241"/>
    <n v="5440"/>
    <s v="03-124564"/>
    <m/>
    <s v="21.0"/>
    <s v="00036.0"/>
    <s v="91001"/>
    <s v="85000"/>
    <n v="6281"/>
    <n v="9161101"/>
    <n v="0.1702127659574468"/>
    <s v="General inspection for the project as defined in Title 24 at Kwis.  Alterations to 4-Bldgs (2-5) &amp; Assoc SW"/>
    <s v="Kwis-7-21st Century classroom"/>
  </r>
  <r>
    <s v="Kwis-21st Century classroom-DSA Inspection"/>
    <n v="7"/>
    <s v="DSA Inspection"/>
    <x v="17"/>
    <x v="0"/>
    <x v="77"/>
    <x v="74"/>
    <x v="293"/>
    <x v="482"/>
    <s v="2025/26"/>
    <m/>
    <x v="609"/>
    <n v="0"/>
    <n v="3740"/>
    <s v="202510-06:KA"/>
    <d v="2026-01-26T00:00:00"/>
    <s v="000000022567810"/>
    <n v="3740"/>
    <s v="03-124564"/>
    <m/>
    <s v="21.0"/>
    <s v="00036.0"/>
    <s v="91001"/>
    <s v="85000"/>
    <n v="6281"/>
    <n v="9161101"/>
    <n v="0.11702127659574468"/>
    <s v="General inspection for the project as defined in Title 24 at Kwis.  Alterations to 4-Bldgs (2-5) &amp; Assoc SW"/>
    <s v="Kwis-7-21st Century classroom"/>
  </r>
  <r>
    <s v="Kwis-21st Century classroom-DSA Inspection"/>
    <n v="7"/>
    <s v="DSA Inspection"/>
    <x v="17"/>
    <x v="0"/>
    <x v="77"/>
    <x v="74"/>
    <x v="293"/>
    <x v="482"/>
    <s v="2025/26"/>
    <m/>
    <x v="609"/>
    <n v="0"/>
    <n v="1955"/>
    <s v="202511-02:KA"/>
    <d v="2026-01-26T00:00:00"/>
    <s v="000000022567810"/>
    <n v="1955"/>
    <s v="03-124564"/>
    <m/>
    <s v="21.0"/>
    <s v="00036.0"/>
    <s v="91001"/>
    <s v="85000"/>
    <n v="6281"/>
    <n v="9161101"/>
    <n v="6.1170212765957445E-2"/>
    <s v="General inspection for the project as defined in Title 24 at Kwis.  Alterations to 4-Bldgs (2-5) &amp; Assoc SW"/>
    <s v="Kwis-7-21st Century classroom"/>
  </r>
  <r>
    <s v="Kwis-21st Century classroom-DSA Inspection"/>
    <n v="7"/>
    <s v="DSA Inspection"/>
    <x v="17"/>
    <x v="0"/>
    <x v="77"/>
    <x v="74"/>
    <x v="293"/>
    <x v="482"/>
    <s v="2025/26"/>
    <m/>
    <x v="609"/>
    <n v="0"/>
    <n v="1445"/>
    <s v="202512-02:KA"/>
    <d v="2026-01-26T00:00:00"/>
    <s v="000000022567810"/>
    <n v="1445"/>
    <s v="03-124564"/>
    <m/>
    <s v="21.0"/>
    <s v="00036.0"/>
    <s v="91001"/>
    <s v="85000"/>
    <n v="6281"/>
    <n v="9161101"/>
    <n v="4.5212765957446811E-2"/>
    <s v="General inspection for the project as defined in Title 24 at Kwis.  Alterations to 4-Bldgs (2-5) &amp; Assoc SW"/>
    <s v="Kwis-7-21st Century classroom"/>
  </r>
  <r>
    <s v="Kwis-21st Century classroom-DSA Inspection"/>
    <n v="7"/>
    <s v="DSA Inspection"/>
    <x v="17"/>
    <x v="0"/>
    <x v="77"/>
    <x v="74"/>
    <x v="293"/>
    <x v="183"/>
    <s v="2025/26"/>
    <m/>
    <x v="609"/>
    <n v="0"/>
    <n v="1785"/>
    <s v="202602-02:KA"/>
    <d v="2026-04-16T00:00:00"/>
    <s v="000000022699969"/>
    <n v="1785"/>
    <s v="03-124564"/>
    <m/>
    <s v="21.0"/>
    <s v="00036.0"/>
    <s v="91001"/>
    <s v="85000"/>
    <n v="6281"/>
    <n v="9161101"/>
    <n v="5.5851063829787231E-2"/>
    <s v="General inspection for the project as defined in Title 24 at Kwis.  Alterations to 4-Bldgs (2-5) &amp; Assoc SW"/>
    <s v="Kwis-7-21st Century classroom"/>
  </r>
  <r>
    <s v="Kwis-21st Century classroom-DSA Inspection"/>
    <n v="7"/>
    <s v="DSA Inspection"/>
    <x v="17"/>
    <x v="0"/>
    <x v="77"/>
    <x v="74"/>
    <x v="293"/>
    <x v="183"/>
    <s v="2025/26"/>
    <m/>
    <x v="609"/>
    <n v="0"/>
    <n v="1700"/>
    <s v="202603-02:KA"/>
    <d v="2026-04-16T00:00:00"/>
    <s v="000000022699969"/>
    <n v="1700"/>
    <s v="03-124564"/>
    <m/>
    <s v="21.0"/>
    <s v="00036.0"/>
    <s v="91001"/>
    <s v="85000"/>
    <n v="6281"/>
    <n v="9161101"/>
    <n v="5.3191489361702128E-2"/>
    <s v="General inspection for the project as defined in Title 24 at Kwis.  Alterations to 4-Bldgs (2-5) &amp; Assoc SW"/>
    <s v="Kwis-7-21st Century classroom"/>
  </r>
  <r>
    <s v="Kwis-21st Century classroom-DSA Inspection"/>
    <n v="7"/>
    <s v="DSA Inspection"/>
    <x v="17"/>
    <x v="0"/>
    <x v="77"/>
    <x v="74"/>
    <x v="293"/>
    <x v="257"/>
    <s v="2025/26"/>
    <s v="25-7569"/>
    <x v="609"/>
    <n v="0"/>
    <n v="3740"/>
    <s v="202601-02:KA"/>
    <d v="2026-04-20T00:00:00"/>
    <s v="000000022704562"/>
    <n v="3740"/>
    <s v="03-124564"/>
    <m/>
    <s v="21.0"/>
    <s v="00036.0"/>
    <s v="91001"/>
    <s v="85000"/>
    <n v="6281"/>
    <n v="9161101"/>
    <n v="0.11702127659574468"/>
    <s v="General inspection for the project as defined in Title 24 at Kwis.  Alterations to 4-Bldgs (2-5) &amp; Assoc SW"/>
    <s v="Kwis-7-21st Century classroom"/>
  </r>
  <r>
    <s v="Lassalette-21st Century classroom-DSA Inspection"/>
    <n v="6"/>
    <s v="DSA Inspection"/>
    <x v="18"/>
    <x v="0"/>
    <x v="77"/>
    <x v="74"/>
    <x v="293"/>
    <x v="596"/>
    <s v="2024/25"/>
    <m/>
    <x v="610"/>
    <n v="0"/>
    <n v="1190"/>
    <s v="202506-07:LA"/>
    <d v="2025-07-14T00:00:00"/>
    <s v="000000022289383"/>
    <n v="1190"/>
    <s v="03-124576"/>
    <m/>
    <s v="21.0"/>
    <s v="00036.0"/>
    <s v="91001"/>
    <s v="85000"/>
    <n v="6281"/>
    <n v="9171101"/>
    <n v="5.3639846743295021E-2"/>
    <s v="General inspection for the project as defined in Title 24 at Lassalette.  Alterations to 95-Bldgs (A-D, &amp;22) &amp; Assoc SW"/>
    <s v="Lassalette-6-21st Century classroom"/>
  </r>
  <r>
    <s v="Lassalette-21st Century classroom-DSA Inspection"/>
    <n v="6"/>
    <s v="DSA Inspection"/>
    <x v="18"/>
    <x v="0"/>
    <x v="77"/>
    <x v="74"/>
    <x v="293"/>
    <x v="521"/>
    <s v="2024/25"/>
    <m/>
    <x v="610"/>
    <n v="0"/>
    <n v="4845"/>
    <s v="202507-06:LA"/>
    <d v="2025-07-22T00:00:00"/>
    <s v="000000022302143"/>
    <n v="4845"/>
    <s v="03-124576"/>
    <m/>
    <s v="21.0"/>
    <s v="00036.0"/>
    <s v="91001"/>
    <s v="85000"/>
    <n v="6281"/>
    <n v="9171101"/>
    <n v="0.21839080459770116"/>
    <s v="General inspection for the project as defined in Title 24 at Lassalette.  Alterations to 95-Bldgs (A-D, &amp;22) &amp; Assoc SW"/>
    <s v="Lassalette-6-21st Century classroom"/>
  </r>
  <r>
    <s v="Lassalette-21st Century classroom-DSA Inspection"/>
    <n v="6"/>
    <s v="DSA Inspection"/>
    <x v="18"/>
    <x v="0"/>
    <x v="77"/>
    <x v="74"/>
    <x v="293"/>
    <x v="438"/>
    <s v="2025/26"/>
    <m/>
    <x v="610"/>
    <n v="0"/>
    <n v="5440"/>
    <s v="202508-07:LA"/>
    <d v="2025-10-08T00:00:00"/>
    <s v="000000022410241"/>
    <n v="5440"/>
    <s v="03-124576"/>
    <m/>
    <s v="21.0"/>
    <s v="00036.0"/>
    <s v="91001"/>
    <s v="85000"/>
    <n v="6281"/>
    <n v="9171101"/>
    <n v="0.24521072796934865"/>
    <s v="General inspection for the project as defined in Title 24 at Lassalette.  Alterations to 95-Bldgs (A-D, &amp;22) &amp; Assoc SW"/>
    <s v="Lassalette-6-21st Century classroom"/>
  </r>
  <r>
    <s v="Lassalette-21st Century classroom-DSA Inspection"/>
    <n v="6"/>
    <s v="DSA Inspection"/>
    <x v="18"/>
    <x v="0"/>
    <x v="77"/>
    <x v="74"/>
    <x v="293"/>
    <x v="438"/>
    <s v="2025/26"/>
    <m/>
    <x v="610"/>
    <n v="0"/>
    <n v="2125"/>
    <s v="202509-07:LA"/>
    <d v="2025-10-08T00:00:00"/>
    <s v="000000022410241"/>
    <n v="2125"/>
    <s v="03-124576"/>
    <m/>
    <s v="21.0"/>
    <s v="00036.0"/>
    <s v="91001"/>
    <s v="85000"/>
    <n v="6281"/>
    <n v="9171101"/>
    <n v="9.5785440613026823E-2"/>
    <s v="General inspection for the project as defined in Title 24 at Lassalette.  Alterations to 95-Bldgs (A-D, &amp;22) &amp; Assoc SW"/>
    <s v="Lassalette-6-21st Century classroom"/>
  </r>
  <r>
    <s v="Lassalette-21st Century classroom-DSA Inspection"/>
    <n v="6"/>
    <s v="DSA Inspection"/>
    <x v="18"/>
    <x v="0"/>
    <x v="77"/>
    <x v="74"/>
    <x v="293"/>
    <x v="482"/>
    <s v="2025/26"/>
    <m/>
    <x v="610"/>
    <n v="0"/>
    <n v="1445"/>
    <s v="202512-03:LA"/>
    <d v="2026-01-26T00:00:00"/>
    <s v="000000022567810"/>
    <n v="1445"/>
    <s v="03-124576"/>
    <m/>
    <s v="21.0"/>
    <s v="00036.0"/>
    <s v="91001"/>
    <s v="85000"/>
    <n v="6281"/>
    <n v="9171101"/>
    <n v="6.5134099616858232E-2"/>
    <s v="General inspection for the project as defined in Title 24 at Lassalette.  Alterations to 95-Bldgs (A-D, &amp;22) &amp; Assoc SW"/>
    <s v="Lassalette-6-21st Century classroom"/>
  </r>
  <r>
    <s v="Lassalette-21st Century classroom-DSA Inspection"/>
    <n v="6"/>
    <s v="DSA Inspection"/>
    <x v="18"/>
    <x v="0"/>
    <x v="77"/>
    <x v="74"/>
    <x v="293"/>
    <x v="482"/>
    <s v="2025/26"/>
    <m/>
    <x v="610"/>
    <n v="0"/>
    <n v="1870"/>
    <s v="202510-07:LA"/>
    <d v="2026-01-26T00:00:00"/>
    <s v="000000022567810"/>
    <n v="1870"/>
    <s v="03-124576"/>
    <m/>
    <s v="21.0"/>
    <s v="00036.0"/>
    <s v="91001"/>
    <s v="85000"/>
    <n v="6281"/>
    <n v="9171101"/>
    <n v="8.4291187739463605E-2"/>
    <s v="General inspection for the project as defined in Title 24 at Lassalette.  Alterations to 95-Bldgs (A-D, &amp;22) &amp; Assoc SW"/>
    <s v="Lassalette-6-21st Century classroom"/>
  </r>
  <r>
    <s v="Lassalette-21st Century classroom-DSA Inspection"/>
    <n v="6"/>
    <s v="DSA Inspection"/>
    <x v="18"/>
    <x v="0"/>
    <x v="77"/>
    <x v="74"/>
    <x v="293"/>
    <x v="482"/>
    <s v="2025/26"/>
    <m/>
    <x v="610"/>
    <n v="0"/>
    <n v="1955"/>
    <s v="202511-03:LA"/>
    <d v="2026-01-26T00:00:00"/>
    <s v="000000022567810"/>
    <n v="1955"/>
    <s v="03-124576"/>
    <m/>
    <s v="21.0"/>
    <s v="00036.0"/>
    <s v="91001"/>
    <s v="85000"/>
    <n v="6281"/>
    <n v="9171101"/>
    <n v="8.8122605363984668E-2"/>
    <s v="General inspection for the project as defined in Title 24 at Lassalette.  Alterations to 95-Bldgs (A-D, &amp;22) &amp; Assoc SW"/>
    <s v="Lassalette-6-21st Century classroom"/>
  </r>
  <r>
    <s v="Lassalette-21st Century classroom-DSA Inspection"/>
    <n v="6"/>
    <s v="DSA Inspection"/>
    <x v="18"/>
    <x v="0"/>
    <x v="77"/>
    <x v="74"/>
    <x v="293"/>
    <x v="183"/>
    <s v="2025/26"/>
    <m/>
    <x v="610"/>
    <n v="0"/>
    <n v="2295"/>
    <s v="202601-03:LA"/>
    <d v="2026-04-16T00:00:00"/>
    <s v="000000022699969"/>
    <n v="2295"/>
    <s v="03-124576"/>
    <m/>
    <s v="21.0"/>
    <s v="00036.0"/>
    <s v="91001"/>
    <s v="85000"/>
    <n v="6281"/>
    <n v="9171101"/>
    <n v="0.10344827586206896"/>
    <s v="General inspection for the project as defined in Title 24 at Lassalette.  Alterations to 95-Bldgs (A-D, &amp;22) &amp; Assoc SW"/>
    <s v="Lassalette-6-21st Century classroom"/>
  </r>
  <r>
    <s v="Lassalette-21st Century classroom-DSA Inspection"/>
    <n v="6"/>
    <s v="DSA Inspection"/>
    <x v="18"/>
    <x v="0"/>
    <x v="77"/>
    <x v="74"/>
    <x v="293"/>
    <x v="183"/>
    <s v="2025/26"/>
    <s v="25-7570"/>
    <x v="610"/>
    <n v="0"/>
    <n v="1020"/>
    <s v="202602-03:LA"/>
    <d v="2026-04-16T00:00:00"/>
    <s v="000000022699969"/>
    <n v="1020"/>
    <s v="03-124576"/>
    <m/>
    <s v="21.0"/>
    <s v="00036.0"/>
    <s v="91001"/>
    <s v="85000"/>
    <n v="6281"/>
    <n v="9171101"/>
    <n v="4.5977011494252873E-2"/>
    <s v="General inspection for the project as defined in Title 24 at Lassalette.  Alterations to 95-Bldgs (A-D, &amp;22) &amp; Assoc SW"/>
    <s v="Lassalette-6-21st Century classroom"/>
  </r>
  <r>
    <s v="Sierra Vista-21st Century classroom-DSA Inspection"/>
    <n v="8"/>
    <s v="DSA Inspection"/>
    <x v="13"/>
    <x v="0"/>
    <x v="77"/>
    <x v="74"/>
    <x v="293"/>
    <x v="596"/>
    <s v="2024/25"/>
    <m/>
    <x v="611"/>
    <n v="0"/>
    <n v="3570"/>
    <s v="202506-09:FA"/>
    <d v="2025-07-14T00:00:00"/>
    <s v="000000022289383"/>
    <n v="3570"/>
    <s v="03-124623"/>
    <m/>
    <s v="21.0"/>
    <s v="00036.0"/>
    <s v="91001"/>
    <s v="85000"/>
    <n v="6281"/>
    <n v="9281101"/>
    <n v="0.11965811965811966"/>
    <s v="General inspection for the project as defined in Title 24 at Sierra Vista.  Alterations to 4-Bldgs (A, B, D, &amp; G) &amp; Assoc SW"/>
    <s v="Sierra Vista-8-21st Century classroom"/>
  </r>
  <r>
    <s v="Sierra Vista-21st Century classroom-DSA Inspection"/>
    <n v="8"/>
    <s v="DSA Inspection"/>
    <x v="13"/>
    <x v="0"/>
    <x v="77"/>
    <x v="74"/>
    <x v="293"/>
    <x v="521"/>
    <s v="2024/25"/>
    <m/>
    <x v="611"/>
    <n v="0"/>
    <n v="5355"/>
    <s v="202507-08:FA"/>
    <d v="2025-07-22T00:00:00"/>
    <s v="000000022302143"/>
    <n v="5355"/>
    <s v="03-124623"/>
    <m/>
    <s v="21.0"/>
    <s v="00036.0"/>
    <s v="91001"/>
    <s v="85000"/>
    <n v="6281"/>
    <n v="9281101"/>
    <n v="0.17948717948717949"/>
    <s v="General inspection for the project as defined in Title 24 at Sierra Vista.  Alterations to 4-Bldgs (A, B, D, &amp; G) &amp; Assoc SW"/>
    <s v="Sierra Vista-8-21st Century classroom"/>
  </r>
  <r>
    <s v="Sierra Vista-21st Century classroom-DSA Inspection"/>
    <n v="8"/>
    <s v="DSA Inspection"/>
    <x v="13"/>
    <x v="0"/>
    <x v="77"/>
    <x v="74"/>
    <x v="293"/>
    <x v="438"/>
    <s v="2025/26"/>
    <m/>
    <x v="611"/>
    <n v="0"/>
    <n v="5695"/>
    <s v="202508-09:FA"/>
    <d v="2025-10-08T00:00:00"/>
    <s v="000000022410241"/>
    <n v="5695"/>
    <s v="03-124623"/>
    <m/>
    <s v="21.0"/>
    <s v="00036.0"/>
    <s v="91001"/>
    <s v="85000"/>
    <n v="6281"/>
    <n v="9281101"/>
    <n v="0.19088319088319089"/>
    <s v="General inspection for the project as defined in Title 24 at Sierra Vista.  Alterations to 4-Bldgs (A, B, D, &amp; G) &amp; Assoc SW"/>
    <s v="Sierra Vista-8-21st Century classroom"/>
  </r>
  <r>
    <s v="Sierra Vista-21st Century classroom-DSA Inspection"/>
    <n v="8"/>
    <s v="DSA Inspection"/>
    <x v="13"/>
    <x v="0"/>
    <x v="77"/>
    <x v="74"/>
    <x v="293"/>
    <x v="438"/>
    <s v="2025/26"/>
    <m/>
    <x v="611"/>
    <n v="0"/>
    <n v="4420"/>
    <s v="202509-09:FA"/>
    <d v="2025-10-08T00:00:00"/>
    <s v="000000022410241"/>
    <n v="4420"/>
    <s v="03-124623"/>
    <m/>
    <s v="21.0"/>
    <s v="00036.0"/>
    <s v="91001"/>
    <s v="85000"/>
    <n v="6281"/>
    <n v="9281101"/>
    <n v="0.14814814814814814"/>
    <s v="General inspection for the project as defined in Title 24 at Sierra Vista.  Alterations to 4-Bldgs (A, B, D, &amp; G) &amp; Assoc SW"/>
    <s v="Sierra Vista-8-21st Century classroom"/>
  </r>
  <r>
    <s v="Sierra Vista-21st Century classroom-DSA Inspection"/>
    <n v="8"/>
    <s v="DSA Inspection"/>
    <x v="13"/>
    <x v="0"/>
    <x v="77"/>
    <x v="74"/>
    <x v="293"/>
    <x v="482"/>
    <s v="2025/26"/>
    <m/>
    <x v="611"/>
    <n v="0"/>
    <n v="5865"/>
    <s v="202510-09:SVA"/>
    <d v="2026-01-26T00:00:00"/>
    <s v="000000022567810"/>
    <n v="5865"/>
    <s v="03-124623"/>
    <m/>
    <s v="21.0"/>
    <s v="00036.0"/>
    <s v="91001"/>
    <s v="85000"/>
    <n v="6281"/>
    <n v="9281101"/>
    <n v="0.19658119658119658"/>
    <s v="General inspection for the project as defined in Title 24 at Sierra Vista.  Alterations to 4-Bldgs (A, B, D, &amp; G) &amp; Assoc SW"/>
    <s v="Sierra Vista-8-21st Century classroom"/>
  </r>
  <r>
    <s v="Sierra Vista-21st Century classroom-DSA Inspection"/>
    <n v="8"/>
    <s v="DSA Inspection"/>
    <x v="13"/>
    <x v="0"/>
    <x v="77"/>
    <x v="74"/>
    <x v="293"/>
    <x v="482"/>
    <s v="2025/26"/>
    <m/>
    <x v="611"/>
    <n v="0"/>
    <n v="4080"/>
    <s v="202511-05:SVA"/>
    <d v="2026-01-26T00:00:00"/>
    <s v="000000022567810"/>
    <n v="4080"/>
    <s v="03-124623"/>
    <m/>
    <s v="21.0"/>
    <s v="00036.0"/>
    <s v="91001"/>
    <s v="85000"/>
    <n v="6281"/>
    <n v="9281101"/>
    <n v="0.13675213675213677"/>
    <s v="General inspection for the project as defined in Title 24 at Sierra Vista.  Alterations to 4-Bldgs (A, B, D, &amp; G) &amp; Assoc SW"/>
    <s v="Sierra Vista-8-21st Century classroom"/>
  </r>
  <r>
    <s v="Sierra Vista-21st Century classroom-DSA Inspection"/>
    <n v="8"/>
    <s v="DSA Inspection"/>
    <x v="13"/>
    <x v="0"/>
    <x v="77"/>
    <x v="74"/>
    <x v="293"/>
    <x v="482"/>
    <s v="2025/26"/>
    <m/>
    <x v="611"/>
    <n v="0"/>
    <n v="680"/>
    <s v="202512-05:SVA"/>
    <d v="2026-01-26T00:00:00"/>
    <s v="000000022567810"/>
    <n v="680"/>
    <s v="03-124623"/>
    <m/>
    <s v="21.0"/>
    <s v="00036.0"/>
    <s v="91001"/>
    <s v="85000"/>
    <n v="6281"/>
    <n v="9281101"/>
    <n v="2.2792022792022793E-2"/>
    <s v="General inspection for the project as defined in Title 24 at Sierra Vista.  Alterations to 4-Bldgs (A, B, D, &amp; G) &amp; Assoc SW"/>
    <s v="Sierra Vista-8-21st Century classroom"/>
  </r>
  <r>
    <s v="Sierra Vista-21st Century classroom-DSA Inspection"/>
    <n v="8"/>
    <s v="DSA Inspection"/>
    <x v="13"/>
    <x v="0"/>
    <x v="77"/>
    <x v="74"/>
    <x v="293"/>
    <x v="183"/>
    <s v="2025/26"/>
    <s v="25-7571"/>
    <x v="611"/>
    <n v="0"/>
    <n v="170"/>
    <s v="202601-05:SVA"/>
    <d v="2026-04-16T00:00:00"/>
    <s v="000000022699969"/>
    <n v="170"/>
    <s v="03-124623"/>
    <m/>
    <s v="21.0"/>
    <s v="00036.0"/>
    <s v="91001"/>
    <s v="85000"/>
    <n v="6281"/>
    <n v="9281101"/>
    <n v="5.6980056980056983E-3"/>
    <s v="General inspection for the project as defined in Title 24 at Sierra Vista.  Alterations to 4-Bldgs (A, B, D, &amp; G) &amp; Assoc SW"/>
    <s v="Sierra Vista-8-21st Century classroom"/>
  </r>
  <r>
    <s v="Sparks ES-21st Century classroom-DSA Inspection"/>
    <n v="7"/>
    <s v="DSA Inspection"/>
    <x v="24"/>
    <x v="0"/>
    <x v="77"/>
    <x v="74"/>
    <x v="294"/>
    <x v="438"/>
    <s v="2025/26"/>
    <m/>
    <x v="612"/>
    <n v="0"/>
    <n v="1615"/>
    <s v="202508-15:SA"/>
    <d v="2025-10-08T00:00:00"/>
    <s v="000000022410241"/>
    <n v="1615"/>
    <s v="03-124783"/>
    <m/>
    <s v="21.0"/>
    <s v="00036.0"/>
    <s v="91001"/>
    <s v="85000"/>
    <n v="6281"/>
    <n v="9291101"/>
    <n v="5.0666666666666665E-2"/>
    <s v="General inspection for the project as defined in Title 24 at Sparks ES.  Alt to 3 Bldgs (B,C, &amp; D) &amp; site work"/>
    <s v="Sparks ES-7-21st Century classroom"/>
  </r>
  <r>
    <s v="Sparks ES-21st Century classroom-DSA Inspection"/>
    <n v="7"/>
    <s v="DSA Inspection"/>
    <x v="24"/>
    <x v="0"/>
    <x v="77"/>
    <x v="74"/>
    <x v="294"/>
    <x v="438"/>
    <s v="2025/26"/>
    <m/>
    <x v="612"/>
    <n v="0"/>
    <n v="3740"/>
    <s v="202509-11:SA"/>
    <d v="2025-10-08T00:00:00"/>
    <s v="000000022410241"/>
    <n v="3740"/>
    <s v="03-124783"/>
    <m/>
    <s v="21.0"/>
    <s v="00036.0"/>
    <s v="91001"/>
    <s v="85000"/>
    <n v="6281"/>
    <n v="9291101"/>
    <n v="0.11733333333333333"/>
    <s v="General inspection for the project as defined in Title 24 at Sparks ES.  Alt to 3 Bldgs (B,C, &amp; D) &amp; site work"/>
    <s v="Sparks ES-7-21st Century classroom"/>
  </r>
  <r>
    <s v="Sparks ES-21st Century classroom-DSA Inspection"/>
    <n v="7"/>
    <s v="DSA Inspection"/>
    <x v="24"/>
    <x v="0"/>
    <x v="77"/>
    <x v="74"/>
    <x v="294"/>
    <x v="482"/>
    <s v="2025/26"/>
    <m/>
    <x v="612"/>
    <n v="0"/>
    <n v="3740"/>
    <s v="202510-11:SA"/>
    <d v="2026-01-26T00:00:00"/>
    <s v="000000022567810"/>
    <n v="3740"/>
    <s v="03-124783"/>
    <m/>
    <s v="21.0"/>
    <s v="00036.0"/>
    <s v="91001"/>
    <s v="85000"/>
    <n v="6281"/>
    <n v="9291101"/>
    <n v="0.11733333333333333"/>
    <s v="General inspection for the project as defined in Title 24 at Sparks ES.  Alt to 3 Bldgs (B,C, &amp; D) &amp; site work"/>
    <s v="Sparks ES-7-21st Century classroom"/>
  </r>
  <r>
    <s v="Sparks ES-21st Century classroom-DSA Inspection"/>
    <n v="7"/>
    <s v="DSA Inspection"/>
    <x v="24"/>
    <x v="0"/>
    <x v="77"/>
    <x v="74"/>
    <x v="294"/>
    <x v="482"/>
    <s v="2025/26"/>
    <m/>
    <x v="612"/>
    <n v="0"/>
    <n v="4080"/>
    <s v="202511-07:SA"/>
    <d v="2026-01-26T00:00:00"/>
    <s v="000000022567810"/>
    <n v="4080"/>
    <s v="03-124783"/>
    <m/>
    <s v="21.0"/>
    <s v="00036.0"/>
    <s v="91001"/>
    <s v="85000"/>
    <n v="6281"/>
    <n v="9291101"/>
    <n v="0.128"/>
    <s v="General inspection for the project as defined in Title 24 at Sparks ES.  Alt to 3 Bldgs (B,C, &amp; D) &amp; site work"/>
    <s v="Sparks ES-7-21st Century classroom"/>
  </r>
  <r>
    <s v="Sparks ES-21st Century classroom-DSA Inspection"/>
    <n v="7"/>
    <s v="DSA Inspection"/>
    <x v="24"/>
    <x v="0"/>
    <x v="77"/>
    <x v="74"/>
    <x v="294"/>
    <x v="482"/>
    <s v="2025/26"/>
    <m/>
    <x v="612"/>
    <n v="0"/>
    <n v="3060"/>
    <s v="202512-07:SA"/>
    <d v="2026-01-26T00:00:00"/>
    <s v="000000022567810"/>
    <n v="3060"/>
    <s v="03-124783"/>
    <m/>
    <s v="21.0"/>
    <s v="00036.0"/>
    <s v="91001"/>
    <s v="85000"/>
    <n v="6281"/>
    <n v="9291101"/>
    <n v="9.6000000000000002E-2"/>
    <s v="General inspection for the project as defined in Title 24 at Sparks ES.  Alt to 3 Bldgs (B,C, &amp; D) &amp; site work"/>
    <s v="Sparks ES-7-21st Century classroom"/>
  </r>
  <r>
    <s v="Sparks ES-21st Century classroom-DSA Inspection"/>
    <n v="7"/>
    <s v="DSA Inspection"/>
    <x v="24"/>
    <x v="0"/>
    <x v="77"/>
    <x v="74"/>
    <x v="294"/>
    <x v="183"/>
    <s v="2025/26"/>
    <m/>
    <x v="612"/>
    <n v="0"/>
    <n v="3740"/>
    <s v="202601-07:SA"/>
    <d v="2026-04-16T00:00:00"/>
    <s v="000000022699969"/>
    <n v="3740"/>
    <s v="03-124783"/>
    <m/>
    <s v="21.0"/>
    <s v="00036.0"/>
    <s v="91001"/>
    <s v="85000"/>
    <n v="6281"/>
    <n v="9291101"/>
    <n v="0.11733333333333333"/>
    <s v="General inspection for the project as defined in Title 24 at Sparks ES.  Alt to 3 Bldgs (B,C, &amp; D) &amp; site work"/>
    <s v="Sparks ES-7-21st Century classroom"/>
  </r>
  <r>
    <s v="Sparks ES-21st Century classroom-DSA Inspection"/>
    <n v="7"/>
    <s v="DSA Inspection"/>
    <x v="24"/>
    <x v="0"/>
    <x v="77"/>
    <x v="74"/>
    <x v="294"/>
    <x v="183"/>
    <s v="2025/26"/>
    <m/>
    <x v="612"/>
    <n v="0"/>
    <n v="5355"/>
    <s v="202602-06:SA"/>
    <d v="2026-04-16T00:00:00"/>
    <s v="000000022699969"/>
    <n v="5355"/>
    <s v="03-124783"/>
    <m/>
    <s v="21.0"/>
    <s v="00036.0"/>
    <s v="91001"/>
    <s v="85000"/>
    <n v="6281"/>
    <n v="9291101"/>
    <n v="0.16800000000000001"/>
    <s v="General inspection for the project as defined in Title 24 at Sparks ES.  Alt to 3 Bldgs (B,C, &amp; D) &amp; site work"/>
    <s v="Sparks ES-7-21st Century classroom"/>
  </r>
  <r>
    <s v="Sparks ES-21st Century classroom-DSA Inspection"/>
    <n v="7"/>
    <s v="DSA Inspection"/>
    <x v="24"/>
    <x v="0"/>
    <x v="77"/>
    <x v="74"/>
    <x v="294"/>
    <x v="183"/>
    <s v="2025/26"/>
    <m/>
    <x v="612"/>
    <n v="0"/>
    <n v="5100"/>
    <s v="202603-05:SA"/>
    <d v="2026-04-16T00:00:00"/>
    <s v="000000022699969"/>
    <n v="5100"/>
    <s v="03-124783"/>
    <m/>
    <s v="21.0"/>
    <s v="00036.0"/>
    <s v="91001"/>
    <s v="85000"/>
    <n v="6281"/>
    <n v="9291101"/>
    <n v="0.16"/>
    <s v="General inspection for the project as defined in Title 24 at Sparks ES.  Alt to 3 Bldgs (B,C, &amp; D) &amp; site work"/>
    <s v="Sparks ES-7-21st Century classroom"/>
  </r>
  <r>
    <s v="Sparks ES-21st Century classroom-DSA Inspection"/>
    <n v="7"/>
    <s v="DSA Inspection"/>
    <x v="24"/>
    <x v="0"/>
    <x v="77"/>
    <x v="74"/>
    <x v="294"/>
    <x v="670"/>
    <s v="2025/26"/>
    <s v="26-1673"/>
    <x v="612"/>
    <n v="0"/>
    <n v="1445"/>
    <s v="202604-05:SA"/>
    <d v="2026-05-15T00:00:00"/>
    <s v="000000022751094"/>
    <n v="1445"/>
    <s v="03-124783"/>
    <m/>
    <s v="21.0"/>
    <s v="00036.0"/>
    <s v="91001"/>
    <s v="85000"/>
    <n v="6281"/>
    <n v="9291101"/>
    <n v="4.5333333333333337E-2"/>
    <s v="General inspection for the project as defined in Title 24 at Sparks ES.  Alt to 3 Bldgs (B,C, &amp; D) &amp; site work"/>
    <s v="Sparks ES-7-21st Century classroom"/>
  </r>
  <r>
    <s v="Valinda-21st Century classroom-DSA Inspection"/>
    <n v="6"/>
    <s v="DSA Inspection"/>
    <x v="23"/>
    <x v="0"/>
    <x v="77"/>
    <x v="74"/>
    <x v="294"/>
    <x v="438"/>
    <s v="2025/26"/>
    <m/>
    <x v="613"/>
    <n v="0"/>
    <n v="1615"/>
    <s v="202508-14:VA"/>
    <d v="2025-10-08T00:00:00"/>
    <s v="000000022410241"/>
    <n v="1615"/>
    <s v="03-124707"/>
    <m/>
    <s v="21.0"/>
    <s v="00036.0"/>
    <s v="91001"/>
    <s v="85000"/>
    <n v="6281"/>
    <n v="9341101"/>
    <n v="7.3643410852713184E-2"/>
    <s v="General inspection for the project as defined in Title 24 at Valinda, Alt to 6 Bldgs (B through F, &amp; P15) &amp; site work"/>
    <s v="Valinda-6-21st Century classroom"/>
  </r>
  <r>
    <s v="Valinda-21st Century classroom-DSA Inspection"/>
    <n v="6"/>
    <s v="DSA Inspection"/>
    <x v="23"/>
    <x v="0"/>
    <x v="77"/>
    <x v="74"/>
    <x v="294"/>
    <x v="438"/>
    <s v="2025/26"/>
    <m/>
    <x v="613"/>
    <n v="0"/>
    <n v="3655"/>
    <s v="202509-10:VA"/>
    <d v="2025-10-08T00:00:00"/>
    <s v="000000022410241"/>
    <n v="3655"/>
    <s v="03-124707"/>
    <m/>
    <s v="21.0"/>
    <s v="00036.0"/>
    <s v="91001"/>
    <s v="85000"/>
    <n v="6281"/>
    <n v="9341101"/>
    <n v="0.16666666666666666"/>
    <s v="General inspection for the project as defined in Title 24 at Valinda, Alt to 6 Bldgs (B through F, &amp; P15) &amp; site work"/>
    <s v="Valinda-6-21st Century classroom"/>
  </r>
  <r>
    <s v="Valinda-21st Century classroom-DSA Inspection"/>
    <n v="6"/>
    <s v="DSA Inspection"/>
    <x v="23"/>
    <x v="0"/>
    <x v="77"/>
    <x v="74"/>
    <x v="294"/>
    <x v="482"/>
    <s v="2025/26"/>
    <m/>
    <x v="613"/>
    <n v="0"/>
    <n v="1870"/>
    <s v="202510-10:VA"/>
    <d v="2026-01-26T00:00:00"/>
    <s v="000000022567810"/>
    <n v="1870"/>
    <s v="03-124707"/>
    <m/>
    <s v="21.0"/>
    <s v="00036.0"/>
    <s v="91001"/>
    <s v="85000"/>
    <n v="6281"/>
    <n v="9341101"/>
    <n v="8.5271317829457363E-2"/>
    <s v="General inspection for the project as defined in Title 24 at Valinda, Alt to 6 Bldgs (B through F, &amp; P15) &amp; site work"/>
    <s v="Valinda-6-21st Century classroom"/>
  </r>
  <r>
    <s v="Valinda-21st Century classroom-DSA Inspection"/>
    <n v="6"/>
    <s v="DSA Inspection"/>
    <x v="23"/>
    <x v="0"/>
    <x v="77"/>
    <x v="74"/>
    <x v="294"/>
    <x v="173"/>
    <s v="2025/26"/>
    <m/>
    <x v="613"/>
    <n v="0"/>
    <n v="4760"/>
    <s v="202511-06:VA"/>
    <d v="2026-01-27T00:00:00"/>
    <s v="000000022570181"/>
    <n v="4760"/>
    <s v="03-124707"/>
    <m/>
    <s v="21.0"/>
    <s v="00036.0"/>
    <s v="91001"/>
    <s v="85000"/>
    <n v="6281"/>
    <n v="9341101"/>
    <n v="0.21705426356589147"/>
    <s v="General inspection for the project as defined in Title 24 at Valinda, Alt to 6 Bldgs (B through F, &amp; P15) &amp; site work"/>
    <s v="Valinda-6-21st Century classroom"/>
  </r>
  <r>
    <s v="Valinda-21st Century classroom-DSA Inspection"/>
    <n v="6"/>
    <s v="DSA Inspection"/>
    <x v="23"/>
    <x v="0"/>
    <x v="77"/>
    <x v="74"/>
    <x v="294"/>
    <x v="173"/>
    <s v="2025/26"/>
    <m/>
    <x v="613"/>
    <n v="0"/>
    <n v="1445"/>
    <s v="202512-06:VA"/>
    <d v="2026-01-27T00:00:00"/>
    <s v="000000022570181"/>
    <n v="1445"/>
    <s v="03-124707"/>
    <m/>
    <s v="21.0"/>
    <s v="00036.0"/>
    <s v="91001"/>
    <s v="85000"/>
    <n v="6281"/>
    <n v="9341101"/>
    <n v="6.589147286821706E-2"/>
    <s v="General inspection for the project as defined in Title 24 at Valinda, Alt to 6 Bldgs (B through F, &amp; P15) &amp; site work"/>
    <s v="Valinda-6-21st Century classroom"/>
  </r>
  <r>
    <s v="Valinda-21st Century classroom-DSA Inspection"/>
    <n v="6"/>
    <s v="DSA Inspection"/>
    <x v="23"/>
    <x v="0"/>
    <x v="77"/>
    <x v="74"/>
    <x v="294"/>
    <x v="183"/>
    <s v="2025/26"/>
    <m/>
    <x v="613"/>
    <n v="0"/>
    <n v="3570"/>
    <s v="202601-06:VA"/>
    <d v="2026-04-16T00:00:00"/>
    <s v="000000022699969"/>
    <n v="3570"/>
    <s v="03-124707"/>
    <m/>
    <s v="21.0"/>
    <s v="00036.0"/>
    <s v="91001"/>
    <s v="85000"/>
    <n v="6281"/>
    <n v="9341101"/>
    <n v="0.16279069767441862"/>
    <s v="General inspection for the project as defined in Title 24 at Valinda, Alt to 6 Bldgs (B through F, &amp; P15) &amp; site work"/>
    <s v="Valinda-6-21st Century classroom"/>
  </r>
  <r>
    <s v="Valinda-21st Century classroom-DSA Inspection"/>
    <n v="6"/>
    <s v="DSA Inspection"/>
    <x v="23"/>
    <x v="0"/>
    <x v="77"/>
    <x v="74"/>
    <x v="294"/>
    <x v="183"/>
    <s v="2025/26"/>
    <m/>
    <x v="613"/>
    <n v="0"/>
    <n v="3145"/>
    <s v="202602-05:VA"/>
    <d v="2026-04-16T00:00:00"/>
    <s v="000000022699969"/>
    <n v="3145"/>
    <s v="03-124707"/>
    <m/>
    <s v="21.0"/>
    <s v="00036.0"/>
    <s v="91001"/>
    <s v="85000"/>
    <n v="6281"/>
    <n v="9341101"/>
    <n v="0.1434108527131783"/>
    <s v="General inspection for the project as defined in Title 24 at Valinda, Alt to 6 Bldgs (B through F, &amp; P15) &amp; site work"/>
    <s v="Valinda-6-21st Century classroom"/>
  </r>
  <r>
    <s v="Valinda-21st Century classroom-DSA Inspection"/>
    <n v="6"/>
    <s v="DSA Inspection"/>
    <x v="23"/>
    <x v="0"/>
    <x v="77"/>
    <x v="74"/>
    <x v="294"/>
    <x v="183"/>
    <s v="2025/26"/>
    <m/>
    <x v="613"/>
    <n v="0"/>
    <n v="1700"/>
    <s v="202603-04:VA"/>
    <d v="2026-04-16T00:00:00"/>
    <s v="000000022699969"/>
    <n v="1700"/>
    <s v="03-124707"/>
    <m/>
    <s v="21.0"/>
    <s v="00036.0"/>
    <s v="91001"/>
    <s v="85000"/>
    <n v="6281"/>
    <n v="9341101"/>
    <n v="7.7519379844961239E-2"/>
    <s v="General inspection for the project as defined in Title 24 at Valinda, Alt to 6 Bldgs (B through F, &amp; P15) &amp; site work"/>
    <s v="Valinda-6-21st Century classroom"/>
  </r>
  <r>
    <s v="Valinda-21st Century classroom-DSA Inspection"/>
    <n v="6"/>
    <s v="DSA Inspection"/>
    <x v="23"/>
    <x v="0"/>
    <x v="77"/>
    <x v="74"/>
    <x v="294"/>
    <x v="670"/>
    <s v="2025/26"/>
    <s v="26-1674"/>
    <x v="613"/>
    <n v="0"/>
    <n v="170"/>
    <s v="202604-04:VA"/>
    <d v="2026-05-15T00:00:00"/>
    <s v="000000022751094"/>
    <n v="170"/>
    <s v="03-124707"/>
    <m/>
    <s v="21.0"/>
    <s v="00036.0"/>
    <s v="91001"/>
    <s v="85000"/>
    <n v="6281"/>
    <n v="9341101"/>
    <n v="7.7519379844961239E-3"/>
    <s v="General inspection for the project as defined in Title 24 at Valinda, Alt to 6 Bldgs (B through F, &amp; P15) &amp; site work"/>
    <s v="Valinda-6-21st Century classroom"/>
  </r>
  <r>
    <s v="Wing Lane-21st Century classroom-DSA Inspection"/>
    <n v="9"/>
    <s v="DSA Inspection"/>
    <x v="22"/>
    <x v="0"/>
    <x v="77"/>
    <x v="74"/>
    <x v="294"/>
    <x v="438"/>
    <s v="2025/26"/>
    <m/>
    <x v="614"/>
    <n v="0"/>
    <n v="1615"/>
    <s v="202508-16:WLA"/>
    <d v="2025-10-08T00:00:00"/>
    <s v="000000022410241"/>
    <n v="1615"/>
    <s v="03-124792"/>
    <m/>
    <s v="21.0"/>
    <s v="00036.0"/>
    <s v="91001"/>
    <s v="85000"/>
    <n v="6281"/>
    <n v="9371101"/>
    <n v="5.6547619047619048E-2"/>
    <s v="General inspection for the project as defined in Title 24 at Wing Lane. Alt to 6-Bldgs (A, B, C, E, G, &amp; H) &amp; site work"/>
    <s v="Wing Lane-9-21st Century classroom"/>
  </r>
  <r>
    <s v="Wing Lane-21st Century classroom-DSA Inspection"/>
    <n v="9"/>
    <s v="DSA Inspection"/>
    <x v="22"/>
    <x v="0"/>
    <x v="77"/>
    <x v="74"/>
    <x v="294"/>
    <x v="438"/>
    <s v="2025/26"/>
    <m/>
    <x v="614"/>
    <n v="0"/>
    <n v="3740"/>
    <s v="202509-12:WLA"/>
    <d v="2025-10-08T00:00:00"/>
    <s v="000000022410241"/>
    <n v="3740"/>
    <s v="03-124792"/>
    <m/>
    <s v="21.0"/>
    <s v="00036.0"/>
    <s v="91001"/>
    <s v="85000"/>
    <n v="6281"/>
    <n v="9371101"/>
    <n v="0.13095238095238096"/>
    <s v="General inspection for the project as defined in Title 24 at Wing Lane. Alt to 6-Bldgs (A, B, C, E, G, &amp; H) &amp; site work"/>
    <s v="Wing Lane-9-21st Century classroom"/>
  </r>
  <r>
    <s v="Wing Lane-21st Century classroom-DSA Inspection"/>
    <n v="9"/>
    <s v="DSA Inspection"/>
    <x v="22"/>
    <x v="0"/>
    <x v="77"/>
    <x v="74"/>
    <x v="294"/>
    <x v="173"/>
    <s v="2025/26"/>
    <m/>
    <x v="614"/>
    <n v="0"/>
    <n v="3655"/>
    <s v="202510-12:WLA"/>
    <d v="2026-01-27T00:00:00"/>
    <s v="000000022570181"/>
    <n v="3655"/>
    <s v="03-124792"/>
    <m/>
    <s v="21.0"/>
    <s v="00036.0"/>
    <s v="91001"/>
    <s v="85000"/>
    <n v="6281"/>
    <n v="9371101"/>
    <n v="0.12797619047619047"/>
    <s v="General inspection for the project as defined in Title 24 at Wing Lane. Alt to 6-Bldgs (A, B, C, E, G, &amp; H) &amp; site work"/>
    <s v="Wing Lane-9-21st Century classroom"/>
  </r>
  <r>
    <s v="Wing Lane-21st Century classroom-DSA Inspection"/>
    <n v="9"/>
    <s v="DSA Inspection"/>
    <x v="22"/>
    <x v="0"/>
    <x v="77"/>
    <x v="74"/>
    <x v="294"/>
    <x v="173"/>
    <s v="2025/26"/>
    <m/>
    <x v="614"/>
    <n v="0"/>
    <n v="3910"/>
    <s v="202511-08:WLA"/>
    <d v="2026-01-27T00:00:00"/>
    <s v="000000022570181"/>
    <n v="3910"/>
    <s v="03-124792"/>
    <m/>
    <s v="21.0"/>
    <s v="00036.0"/>
    <s v="91001"/>
    <s v="85000"/>
    <n v="6281"/>
    <n v="9371101"/>
    <n v="0.13690476190476192"/>
    <s v="General inspection for the project as defined in Title 24 at Wing Lane. Alt to 6-Bldgs (A, B, C, E, G, &amp; H) &amp; site work"/>
    <s v="Wing Lane-9-21st Century classroom"/>
  </r>
  <r>
    <s v="Wing Lane-21st Century classroom-DSA Inspection"/>
    <n v="9"/>
    <s v="DSA Inspection"/>
    <x v="22"/>
    <x v="0"/>
    <x v="77"/>
    <x v="74"/>
    <x v="294"/>
    <x v="173"/>
    <s v="2025/26"/>
    <m/>
    <x v="614"/>
    <n v="0"/>
    <n v="3570"/>
    <s v="202512-08:WLA"/>
    <d v="2026-01-27T00:00:00"/>
    <s v="000000022570181"/>
    <n v="3570"/>
    <s v="03-124792"/>
    <m/>
    <s v="21.0"/>
    <s v="00036.0"/>
    <s v="91001"/>
    <s v="85000"/>
    <n v="6281"/>
    <n v="9371101"/>
    <n v="0.125"/>
    <s v="General inspection for the project as defined in Title 24 at Wing Lane. Alt to 6-Bldgs (A, B, C, E, G, &amp; H) &amp; site work"/>
    <s v="Wing Lane-9-21st Century classroom"/>
  </r>
  <r>
    <s v="Wing Lane-21st Century classroom-DSA Inspection"/>
    <n v="9"/>
    <s v="DSA Inspection"/>
    <x v="22"/>
    <x v="0"/>
    <x v="77"/>
    <x v="74"/>
    <x v="294"/>
    <x v="183"/>
    <s v="2025/26"/>
    <m/>
    <x v="614"/>
    <n v="0"/>
    <n v="3740"/>
    <s v="202601-08:WLA"/>
    <d v="2026-04-16T00:00:00"/>
    <s v="000000022699969"/>
    <n v="3740"/>
    <s v="03-124792"/>
    <m/>
    <s v="21.0"/>
    <s v="00036.0"/>
    <s v="91001"/>
    <s v="85000"/>
    <n v="6281"/>
    <n v="9371101"/>
    <n v="0.13095238095238096"/>
    <s v="General inspection for the project as defined in Title 24 at Wing Lane. Alt to 6-Bldgs (A, B, C, E, G, &amp; H) &amp; site work"/>
    <s v="Wing Lane-9-21st Century classroom"/>
  </r>
  <r>
    <s v="Wing Lane-21st Century classroom-DSA Inspection"/>
    <n v="9"/>
    <s v="DSA Inspection"/>
    <x v="22"/>
    <x v="0"/>
    <x v="77"/>
    <x v="74"/>
    <x v="294"/>
    <x v="183"/>
    <s v="2025/26"/>
    <m/>
    <x v="614"/>
    <n v="0"/>
    <n v="3570"/>
    <s v="202602-07:WLA"/>
    <d v="2026-04-16T00:00:00"/>
    <s v="000000022699969"/>
    <n v="3570"/>
    <s v="03-124792"/>
    <m/>
    <s v="21.0"/>
    <s v="00036.0"/>
    <s v="91001"/>
    <s v="85000"/>
    <n v="6281"/>
    <n v="9371101"/>
    <n v="0.125"/>
    <s v="General inspection for the project as defined in Title 24 at Wing Lane. Alt to 6-Bldgs (A, B, C, E, G, &amp; H) &amp; site work"/>
    <s v="Wing Lane-9-21st Century classroom"/>
  </r>
  <r>
    <s v="Wing Lane-21st Century classroom-DSA Inspection"/>
    <n v="9"/>
    <s v="DSA Inspection"/>
    <x v="22"/>
    <x v="0"/>
    <x v="77"/>
    <x v="74"/>
    <x v="294"/>
    <x v="183"/>
    <s v="2025/26"/>
    <m/>
    <x v="614"/>
    <n v="0"/>
    <n v="3230"/>
    <s v="202603-06:WLA"/>
    <d v="2026-04-16T00:00:00"/>
    <s v="000000022699969"/>
    <n v="3230"/>
    <s v="03-124792"/>
    <m/>
    <s v="21.0"/>
    <s v="00036.0"/>
    <s v="91001"/>
    <s v="85000"/>
    <n v="6281"/>
    <n v="9371101"/>
    <n v="0.1130952380952381"/>
    <s v="General inspection for the project as defined in Title 24 at Wing Lane. Alt to 6-Bldgs (A, B, C, E, G, &amp; H) &amp; site work"/>
    <s v="Wing Lane-9-21st Century classroom"/>
  </r>
  <r>
    <s v="Wing Lane-21st Century classroom-DSA Inspection"/>
    <n v="9"/>
    <s v="DSA Inspection"/>
    <x v="22"/>
    <x v="0"/>
    <x v="77"/>
    <x v="74"/>
    <x v="294"/>
    <x v="670"/>
    <s v="2025/26"/>
    <s v="26-1675"/>
    <x v="614"/>
    <n v="0"/>
    <n v="1530"/>
    <s v="202604-06: WLA"/>
    <d v="2026-05-15T00:00:00"/>
    <s v="000000022751094"/>
    <n v="1530"/>
    <s v="03-124792"/>
    <m/>
    <s v="21.0"/>
    <s v="00036.0"/>
    <s v="91001"/>
    <s v="85000"/>
    <n v="6281"/>
    <n v="9371101"/>
    <n v="5.3571428571428568E-2"/>
    <s v="General inspection for the project as defined in Title 24 at Wing Lane. Alt to 6-Bldgs (A, B, C, E, G, &amp; H) &amp; site work"/>
    <s v="Wing Lane-9-21st Century classroom"/>
  </r>
  <r>
    <s v="Fairgrove-21st Century classroom-DSA Inspection"/>
    <n v="4"/>
    <s v="DSA Inspection"/>
    <x v="20"/>
    <x v="0"/>
    <x v="77"/>
    <x v="74"/>
    <x v="295"/>
    <x v="173"/>
    <s v="2025/26"/>
    <m/>
    <x v="615"/>
    <n v="0"/>
    <n v="5355"/>
    <s v="202511-04:FA"/>
    <d v="2026-01-27T00:00:00"/>
    <s v="000000022570181"/>
    <n v="5355"/>
    <s v="03-124582"/>
    <m/>
    <s v="21.0"/>
    <s v="00036.0"/>
    <s v="91001"/>
    <s v="85000"/>
    <n v="6281"/>
    <n v="9091101"/>
    <n v="0.1640625"/>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173"/>
    <s v="2025/26"/>
    <m/>
    <x v="615"/>
    <n v="0"/>
    <n v="3825"/>
    <s v="202512-04:FA"/>
    <d v="2026-01-27T00:00:00"/>
    <s v="000000022570181"/>
    <n v="3825"/>
    <s v="03-124582"/>
    <m/>
    <s v="21.0"/>
    <s v="00036.0"/>
    <s v="91001"/>
    <s v="85000"/>
    <n v="6281"/>
    <n v="9091101"/>
    <n v="0.1171875"/>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183"/>
    <s v="2025/26"/>
    <m/>
    <x v="615"/>
    <n v="0"/>
    <n v="3485"/>
    <s v="202601-04:FA"/>
    <d v="2026-04-16T00:00:00"/>
    <s v="000000022699969"/>
    <n v="3485"/>
    <s v="03-124582"/>
    <m/>
    <s v="21.0"/>
    <s v="00036.0"/>
    <s v="91001"/>
    <s v="85000"/>
    <n v="6281"/>
    <n v="9091101"/>
    <n v="0.10677083333333333"/>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183"/>
    <s v="2025/26"/>
    <m/>
    <x v="615"/>
    <n v="0"/>
    <n v="4420"/>
    <s v="202602-04:FA"/>
    <d v="2026-04-16T00:00:00"/>
    <s v="000000022699969"/>
    <n v="4420"/>
    <s v="03-124582"/>
    <m/>
    <s v="21.0"/>
    <s v="00036.0"/>
    <s v="91001"/>
    <s v="85000"/>
    <n v="6281"/>
    <n v="9091101"/>
    <n v="0.13541666666666666"/>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257"/>
    <s v="2025/26"/>
    <m/>
    <x v="615"/>
    <n v="0"/>
    <n v="765"/>
    <s v="202603-03:FA-2"/>
    <d v="2026-04-20T00:00:00"/>
    <s v="000000022704562"/>
    <n v="765"/>
    <s v="03-124582"/>
    <m/>
    <s v="21.0"/>
    <s v="00036.0"/>
    <s v="91001"/>
    <s v="85000"/>
    <n v="6281"/>
    <n v="9091101"/>
    <n v="2.34375E-2"/>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670"/>
    <s v="2025/26"/>
    <m/>
    <x v="615"/>
    <n v="0"/>
    <n v="5950"/>
    <s v="202604-03:FA"/>
    <d v="2026-05-15T00:00:00"/>
    <s v="000000022751094"/>
    <n v="5950"/>
    <s v="03-124582"/>
    <m/>
    <s v="21.0"/>
    <s v="00036.0"/>
    <s v="91001"/>
    <s v="85000"/>
    <n v="6281"/>
    <n v="9091101"/>
    <n v="0.18229166666666666"/>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670"/>
    <s v="2025/26"/>
    <m/>
    <x v="615"/>
    <n v="0"/>
    <n v="2720"/>
    <s v="202605-03:FA"/>
    <d v="2026-05-15T00:00:00"/>
    <s v="000000022751094"/>
    <n v="2720"/>
    <s v="03-124582"/>
    <m/>
    <s v="21.0"/>
    <s v="00036.0"/>
    <s v="91001"/>
    <s v="85000"/>
    <n v="6281"/>
    <n v="9091101"/>
    <n v="8.3333333333333329E-2"/>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103"/>
    <s v="2025/26"/>
    <m/>
    <x v="615"/>
    <n v="0"/>
    <n v="1275"/>
    <s v="202606-03:FA"/>
    <d v="2026-07-06T00:00:00"/>
    <s v="000000022835450"/>
    <n v="1275"/>
    <s v="03-124582"/>
    <m/>
    <s v="21.0"/>
    <s v="00036.0"/>
    <s v="91001"/>
    <s v="85000"/>
    <n v="6281"/>
    <n v="9091101"/>
    <n v="3.90625E-2"/>
    <s v="Addendum to PO2W-25*3711.  General inspection for the project as defined in Title 24 at Fairgrove.  Alterations to 6-bldgs (A, B, C, H, J &amp; K), 1-Kindergarten Bldg (D), 1-Bank/Technology Bldgs (F), 1-Relo Classroom (P40) &amp; 1-Site Improvements"/>
    <s v="Fairgrove-4-21st Century classroom"/>
  </r>
  <r>
    <s v="Fairgrove-21st Century classroom-DSA Inspection"/>
    <n v="4"/>
    <s v="DSA Inspection"/>
    <x v="20"/>
    <x v="0"/>
    <x v="77"/>
    <x v="74"/>
    <x v="295"/>
    <x v="79"/>
    <s v="2025/26"/>
    <s v="26-3152"/>
    <x v="615"/>
    <n v="4845"/>
    <n v="4845"/>
    <m/>
    <m/>
    <m/>
    <n v="0"/>
    <s v="03-124582"/>
    <m/>
    <s v="21.0"/>
    <s v="00036.0"/>
    <s v="91001"/>
    <s v="85000"/>
    <n v="6281"/>
    <n v="9091101"/>
    <n v="0"/>
    <s v="Addendum to PO2W-25*3711.  General inspection for the project as defined in Title 24 at Fairgrove.  Alterations to 6-bldgs (A, B, C, H, J &amp; K), 1-Kindergarten Bldg (D), 1-Bank/Technology Bldgs (F), 1-Relo Classroom (P40) &amp; 1-Site Improvements"/>
    <s v="Fairgrove-4-21st Century classroom"/>
  </r>
  <r>
    <s v="Palm-21st Century classroom-DSA Inspection"/>
    <n v="6"/>
    <s v="DSA Inspection"/>
    <x v="21"/>
    <x v="0"/>
    <x v="77"/>
    <x v="74"/>
    <x v="296"/>
    <x v="670"/>
    <s v="2025/26"/>
    <m/>
    <x v="616"/>
    <n v="0"/>
    <n v="12240"/>
    <s v="202605-04:PA"/>
    <d v="2026-05-15T00:00:00"/>
    <s v="000000022751094"/>
    <n v="12240"/>
    <s v="03-124706"/>
    <m/>
    <s v="21.0"/>
    <s v="00036.0"/>
    <s v="91001"/>
    <s v="85000"/>
    <n v="6281"/>
    <n v="9261101"/>
    <n v="0.22641509433962265"/>
    <s v="General inspection for the project as defined in Title 24 at Palm ES.  Alterations to 6-bldgs (2,3,4,5,P1 &amp; P2) &amp; Assc SW"/>
    <s v="Palm-6-21st Century classroom"/>
  </r>
  <r>
    <s v="Palm-21st Century classroom-DSA Inspection"/>
    <n v="6"/>
    <s v="DSA Inspection"/>
    <x v="21"/>
    <x v="0"/>
    <x v="77"/>
    <x v="74"/>
    <x v="296"/>
    <x v="103"/>
    <s v="2025/26"/>
    <m/>
    <x v="616"/>
    <n v="0"/>
    <n v="11560"/>
    <s v="202606-04:PA"/>
    <d v="2026-07-06T00:00:00"/>
    <s v="000000022835450"/>
    <n v="11560"/>
    <s v="03-124706"/>
    <m/>
    <s v="21.0"/>
    <s v="00036.0"/>
    <s v="91001"/>
    <s v="85000"/>
    <n v="6281"/>
    <n v="9261101"/>
    <n v="0.21383647798742139"/>
    <s v="General inspection for the project as defined in Title 24 at Palm ES.  Alterations to 6-bldgs (2,3,4,5,P1 &amp; P2) &amp; Assc SW"/>
    <s v="Palm-6-21st Century classroom"/>
  </r>
  <r>
    <s v="Palm-21st Century classroom-DSA Inspection"/>
    <n v="6"/>
    <s v="DSA Inspection"/>
    <x v="21"/>
    <x v="0"/>
    <x v="77"/>
    <x v="74"/>
    <x v="296"/>
    <x v="103"/>
    <s v="2025/26"/>
    <m/>
    <x v="616"/>
    <n v="0"/>
    <n v="14960"/>
    <s v="20260630-02:PA"/>
    <d v="2026-07-06T00:00:00"/>
    <s v="000000022835450"/>
    <n v="14960"/>
    <s v="03-124706"/>
    <m/>
    <s v="21.0"/>
    <s v="00036.0"/>
    <s v="91001"/>
    <s v="85000"/>
    <n v="6281"/>
    <n v="9261101"/>
    <n v="0.27672955974842767"/>
    <s v="General inspection for the project as defined in Title 24 at Palm ES.  Alterations to 6-bldgs (2,3,4,5,P1 &amp; P2) &amp; Assc SW"/>
    <s v="Palm-6-21st Century classroom"/>
  </r>
  <r>
    <s v="Palm-21st Century classroom-DSA Inspection"/>
    <n v="6"/>
    <s v="DSA Inspection"/>
    <x v="21"/>
    <x v="0"/>
    <x v="77"/>
    <x v="74"/>
    <x v="296"/>
    <x v="327"/>
    <s v="2025/26"/>
    <s v="26-5666"/>
    <x v="616"/>
    <n v="15300"/>
    <n v="15300"/>
    <m/>
    <m/>
    <m/>
    <n v="0"/>
    <s v="03-124706"/>
    <m/>
    <s v="21.0"/>
    <s v="00036.0"/>
    <s v="91001"/>
    <s v="85000"/>
    <n v="6281"/>
    <n v="9261101"/>
    <n v="0"/>
    <s v="General inspection for the project as defined in Title 24 at Palm ES.  Alterations to 6-bldgs (2,3,4,5,P1 &amp; P2) &amp; Assc SW"/>
    <s v="Palm-6-21st Century classroom"/>
  </r>
  <r>
    <s v="Kwis-21st Century classroom-DSA Inspection"/>
    <n v="7"/>
    <s v="DSA Inspection"/>
    <x v="17"/>
    <x v="0"/>
    <x v="77"/>
    <x v="74"/>
    <x v="297"/>
    <x v="670"/>
    <s v="2025/26"/>
    <m/>
    <x v="617"/>
    <n v="0"/>
    <n v="1870"/>
    <s v="202604-02:KA"/>
    <d v="2026-05-15T00:00:00"/>
    <s v="000000022751094"/>
    <n v="1870"/>
    <s v="03-124564"/>
    <m/>
    <s v="21.0"/>
    <s v="00036.0"/>
    <s v="91001"/>
    <s v="85000"/>
    <n v="6281"/>
    <n v="9161101"/>
    <n v="0.17054263565891473"/>
    <s v="Addendum to PO2W-25*3712.  Extended deadline: 12/01/25-01/31/26. General inspection for the project as defined in Title 24 at Kwis.  Alterations to 4-Bldgs (2-5) &amp; Assoc SW"/>
    <s v="Kwis-7-21st Century classroom"/>
  </r>
  <r>
    <s v="Kwis-21st Century classroom-DSA Inspection"/>
    <n v="7"/>
    <s v="DSA Inspection"/>
    <x v="17"/>
    <x v="0"/>
    <x v="77"/>
    <x v="74"/>
    <x v="297"/>
    <x v="670"/>
    <s v="2025/26"/>
    <m/>
    <x v="617"/>
    <n v="0"/>
    <n v="1190"/>
    <s v="202605-02:KA"/>
    <d v="2026-05-15T00:00:00"/>
    <s v="000000022751094"/>
    <n v="1190"/>
    <s v="03-124564"/>
    <m/>
    <s v="21.0"/>
    <s v="00036.0"/>
    <s v="91001"/>
    <s v="85000"/>
    <n v="6281"/>
    <n v="9161101"/>
    <n v="0.10852713178294573"/>
    <s v="Addendum to PO2W-25*3712.  Extended deadline: 12/01/25-01/31/26. General inspection for the project as defined in Title 24 at Kwis.  Alterations to 4-Bldgs (2-5) &amp; Assoc SW"/>
    <s v="Kwis-7-21st Century classroom"/>
  </r>
  <r>
    <s v="Kwis-21st Century classroom-DSA Inspection"/>
    <n v="7"/>
    <s v="DSA Inspection"/>
    <x v="17"/>
    <x v="0"/>
    <x v="77"/>
    <x v="74"/>
    <x v="297"/>
    <x v="103"/>
    <s v="2025/26"/>
    <m/>
    <x v="617"/>
    <n v="0"/>
    <n v="680"/>
    <s v="202606-02:KA"/>
    <d v="2026-07-06T00:00:00"/>
    <s v="000000022835450"/>
    <n v="680"/>
    <s v="03-124564"/>
    <m/>
    <s v="21.0"/>
    <s v="00036.0"/>
    <s v="91001"/>
    <s v="85000"/>
    <n v="6281"/>
    <n v="9161101"/>
    <n v="6.2015503875968991E-2"/>
    <s v="Addendum to PO2W-25*3712.  Extended deadline: 12/01/25-01/31/26. General inspection for the project as defined in Title 24 at Kwis.  Alterations to 4-Bldgs (2-5) &amp; Assoc SW"/>
    <s v="Kwis-7-21st Century classroom"/>
  </r>
  <r>
    <s v="Kwis-21st Century classroom-DSA Inspection"/>
    <n v="7"/>
    <s v="DSA Inspection"/>
    <x v="17"/>
    <x v="0"/>
    <x v="77"/>
    <x v="74"/>
    <x v="297"/>
    <x v="79"/>
    <s v="2025/26"/>
    <s v="26-5809"/>
    <x v="617"/>
    <n v="7225"/>
    <n v="7225"/>
    <m/>
    <m/>
    <m/>
    <n v="0"/>
    <s v="03-124564"/>
    <m/>
    <s v="21.0"/>
    <s v="00036.0"/>
    <s v="91001"/>
    <s v="85000"/>
    <n v="6281"/>
    <n v="9161101"/>
    <n v="0"/>
    <s v="Addendum to PO2W-25*3712.  Extended deadline: 12/01/25-01/31/26. General inspection for the project as defined in Title 24 at Kwis.  Alterations to 4-Bldgs (2-5) &amp; Assoc SW"/>
    <s v="Kwis-7-21st Century classroom"/>
  </r>
  <r>
    <s v="Wilson HS-21st Century classroom-DSA Inspection"/>
    <n v="5"/>
    <s v="DSA Inspection"/>
    <x v="19"/>
    <x v="0"/>
    <x v="77"/>
    <x v="74"/>
    <x v="52"/>
    <x v="161"/>
    <s v="2025/26"/>
    <s v="26-6508"/>
    <x v="618"/>
    <n v="36960"/>
    <n v="36960"/>
    <m/>
    <m/>
    <m/>
    <n v="0"/>
    <m/>
    <m/>
    <s v="21.0"/>
    <s v="00036.0"/>
    <s v="91001"/>
    <s v="85000"/>
    <n v="6281"/>
    <n v="9421101"/>
    <n v="0"/>
    <s v="Alteration to Outdoor Grandstand. Construction of 1 Press Box"/>
    <s v="Wilson HS-5-21st Century classroom"/>
  </r>
  <r>
    <s v="California-21st Century classroom-DSA Inspection"/>
    <n v="3"/>
    <s v="DSA Inspection"/>
    <x v="15"/>
    <x v="0"/>
    <x v="78"/>
    <x v="74"/>
    <x v="298"/>
    <x v="463"/>
    <s v="2024/25"/>
    <m/>
    <x v="619"/>
    <n v="0"/>
    <n v="645.84"/>
    <s v="103574"/>
    <d v="2025-05-29T00:00:00"/>
    <s v="000000022210612"/>
    <n v="645.84"/>
    <s v="03-123989"/>
    <m/>
    <s v="21.0"/>
    <s v="00036.0"/>
    <s v="91001"/>
    <s v="85000"/>
    <n v="6281"/>
    <n v="9041101"/>
    <n v="0.43701618578465873"/>
    <s v="Provide inspection &amp; testing of post-installed anchors at California"/>
    <s v="California-3-21st Century classroom"/>
  </r>
  <r>
    <s v="California-21st Century classroom-DSA Inspection"/>
    <n v="3"/>
    <s v="DSA Inspection"/>
    <x v="15"/>
    <x v="0"/>
    <x v="78"/>
    <x v="74"/>
    <x v="298"/>
    <x v="670"/>
    <s v="2025/26"/>
    <s v="25-3838"/>
    <x v="619"/>
    <n v="0"/>
    <n v="831.99999999999989"/>
    <s v="104686-1"/>
    <d v="2026-05-15T00:00:00"/>
    <s v="000000022751096"/>
    <n v="832"/>
    <s v="03-123989"/>
    <m/>
    <s v="21.0"/>
    <s v="00036.0"/>
    <s v="91001"/>
    <s v="85000"/>
    <n v="6281"/>
    <n v="9041101"/>
    <n v="0.56298381421534138"/>
    <s v="Provide inspection &amp; testing of post-installed anchors at California"/>
    <s v="California-3-21st Century classroom"/>
  </r>
  <r>
    <s v="California-21st Century classroom-DSA Inspection"/>
    <n v="3"/>
    <s v="DSA Inspection"/>
    <x v="15"/>
    <x v="0"/>
    <x v="78"/>
    <x v="74"/>
    <x v="299"/>
    <x v="670"/>
    <s v="2025/26"/>
    <m/>
    <x v="620"/>
    <n v="0"/>
    <n v="645.84"/>
    <s v="104322"/>
    <d v="2026-05-15T00:00:00"/>
    <s v="000000022751097"/>
    <n v="645.84"/>
    <s v="03-123989"/>
    <m/>
    <s v="21.0"/>
    <s v="00036.0"/>
    <s v="91001"/>
    <s v="85000"/>
    <n v="6281"/>
    <n v="9041101"/>
    <n v="0.19859290054365208"/>
    <s v="Provide additional inspection &amp; testing of post-installed anchors at California.  Addendum to PO2W-25*1662."/>
    <s v="California-3-21st Century classroom"/>
  </r>
  <r>
    <s v="California-21st Century classroom-DSA Inspection"/>
    <n v="3"/>
    <s v="DSA Inspection"/>
    <x v="15"/>
    <x v="0"/>
    <x v="78"/>
    <x v="74"/>
    <x v="299"/>
    <x v="670"/>
    <s v="2025/26"/>
    <m/>
    <x v="620"/>
    <n v="0"/>
    <n v="241.28"/>
    <s v="104686-2"/>
    <d v="2026-05-15T00:00:00"/>
    <s v="000000022751097"/>
    <n v="241.28"/>
    <s v="03-123989"/>
    <m/>
    <s v="21.0"/>
    <s v="00036.0"/>
    <s v="91001"/>
    <s v="85000"/>
    <n v="6281"/>
    <n v="9041101"/>
    <n v="7.4192516789254884E-2"/>
    <s v="Provide additional inspection &amp; testing of post-installed anchors at California.  Addendum to PO2W-25*1662."/>
    <s v="California-3-21st Century classroom"/>
  </r>
  <r>
    <s v="California-21st Century classroom-DSA Inspection"/>
    <n v="3"/>
    <s v="DSA Inspection"/>
    <x v="15"/>
    <x v="0"/>
    <x v="78"/>
    <x v="74"/>
    <x v="299"/>
    <x v="670"/>
    <s v="2025/26"/>
    <m/>
    <x v="620"/>
    <n v="0"/>
    <n v="536.64"/>
    <s v="105477"/>
    <d v="2026-05-15T00:00:00"/>
    <s v="000000022751097"/>
    <n v="536.64"/>
    <s v="03-123989"/>
    <m/>
    <s v="21.0"/>
    <s v="00036.0"/>
    <s v="91001"/>
    <s v="85000"/>
    <n v="6281"/>
    <n v="9041101"/>
    <n v="0.16501439078989447"/>
    <s v="Provide additional inspection &amp; testing of post-installed anchors at California.  Addendum to PO2W-25*1662."/>
    <s v="California-3-21st Century classroom"/>
  </r>
  <r>
    <s v="California-21st Century classroom-DSA Inspection"/>
    <n v="3"/>
    <s v="DSA Inspection"/>
    <x v="15"/>
    <x v="0"/>
    <x v="78"/>
    <x v="74"/>
    <x v="299"/>
    <x v="670"/>
    <s v="2025/26"/>
    <m/>
    <x v="620"/>
    <n v="0"/>
    <n v="1291.68"/>
    <s v="105994"/>
    <d v="2026-05-15T00:00:00"/>
    <s v="000000022751097"/>
    <n v="1291.68"/>
    <s v="03-123989"/>
    <m/>
    <s v="21.0"/>
    <s v="00036.0"/>
    <s v="91001"/>
    <s v="85000"/>
    <n v="6281"/>
    <n v="9041101"/>
    <n v="0.39718580108730417"/>
    <s v="Provide additional inspection &amp; testing of post-installed anchors at California.  Addendum to PO2W-25*1662."/>
    <s v="California-3-21st Century classroom"/>
  </r>
  <r>
    <s v="California-21st Century classroom-DSA Inspection"/>
    <n v="3"/>
    <s v="DSA Inspection"/>
    <x v="15"/>
    <x v="0"/>
    <x v="78"/>
    <x v="74"/>
    <x v="299"/>
    <x v="670"/>
    <s v="2025/26"/>
    <s v="26-3250"/>
    <x v="620"/>
    <n v="0"/>
    <n v="536.64"/>
    <s v="106416"/>
    <d v="2026-05-15T00:00:00"/>
    <s v="000000022751097"/>
    <n v="536.64"/>
    <s v="03-123989"/>
    <m/>
    <s v="21.0"/>
    <s v="00036.0"/>
    <s v="91001"/>
    <s v="85000"/>
    <n v="6281"/>
    <n v="9041101"/>
    <n v="0.16501439078989447"/>
    <s v="Provide additional inspection &amp; testing of post-installed anchors at California.  Addendum to PO2W-25*1662."/>
    <s v="California-3-21st Century classroom"/>
  </r>
  <r>
    <s v="Grazide-21st Century classroom-DSA Inspection"/>
    <n v="3"/>
    <s v="DSA Inspection"/>
    <x v="16"/>
    <x v="0"/>
    <x v="78"/>
    <x v="74"/>
    <x v="298"/>
    <x v="608"/>
    <s v="2025/26"/>
    <m/>
    <x v="621"/>
    <n v="0"/>
    <n v="595.91999999999996"/>
    <s v="108020"/>
    <d v="2026-02-25T00:00:00"/>
    <s v="000000022616280"/>
    <n v="595.91999999999996"/>
    <s v="03-124133"/>
    <m/>
    <s v="21.0"/>
    <s v="00036.0"/>
    <s v="91001"/>
    <s v="85000"/>
    <n v="6281"/>
    <n v="9131101"/>
    <n v="0.40323715693173823"/>
    <s v="Provide inspection &amp; testing of post-installed anchors at Grazide"/>
    <s v="Grazide-3-21st Century classroom"/>
  </r>
  <r>
    <s v="Grazide-21st Century classroom-DSA Inspection"/>
    <n v="3"/>
    <s v="DSA Inspection"/>
    <x v="16"/>
    <x v="0"/>
    <x v="78"/>
    <x v="74"/>
    <x v="298"/>
    <x v="174"/>
    <s v="2025/26"/>
    <s v="25-3839"/>
    <x v="621"/>
    <n v="0"/>
    <n v="881.92"/>
    <s v="106449-1"/>
    <d v="2026-06-02T00:00:00"/>
    <s v="000000022778119"/>
    <n v="881.92"/>
    <s v="03-124133"/>
    <m/>
    <s v="21.0"/>
    <s v="00036.0"/>
    <s v="91001"/>
    <s v="85000"/>
    <n v="6281"/>
    <n v="9131101"/>
    <n v="0.59676284306826177"/>
    <s v="Provide inspection &amp; testing of post-installed anchors at Grazide"/>
    <s v="Grazide-3-21st Century classroom"/>
  </r>
  <r>
    <s v="Fairgrove-21st Century classroom-DSA Inspection"/>
    <n v="4"/>
    <s v="DSA Inspection"/>
    <x v="20"/>
    <x v="0"/>
    <x v="78"/>
    <x v="74"/>
    <x v="300"/>
    <x v="689"/>
    <s v="2025/26"/>
    <m/>
    <x v="622"/>
    <n v="0"/>
    <n v="573"/>
    <s v="107976"/>
    <d v="2026-03-11T00:00:00"/>
    <s v="000000022641525"/>
    <n v="573"/>
    <s v="03-124582"/>
    <m/>
    <s v="21.0"/>
    <s v="00036.0"/>
    <s v="91001"/>
    <s v="85000"/>
    <n v="6281"/>
    <n v="9091101"/>
    <n v="9.5499999999999995E-3"/>
    <s v="Provide material testing &amp; deputy inspection services at Fairgrove"/>
    <s v="Fairgrove-4-21st Century classroom"/>
  </r>
  <r>
    <s v="Fairgrove-21st Century classroom-DSA Inspection"/>
    <n v="4"/>
    <s v="DSA Inspection"/>
    <x v="20"/>
    <x v="0"/>
    <x v="78"/>
    <x v="74"/>
    <x v="300"/>
    <x v="689"/>
    <s v="2025/26"/>
    <m/>
    <x v="622"/>
    <n v="0"/>
    <n v="2292"/>
    <s v="107559"/>
    <d v="2026-03-11T00:00:00"/>
    <s v="000000022641525"/>
    <n v="2292"/>
    <s v="03-124582"/>
    <m/>
    <s v="21.0"/>
    <s v="00036.0"/>
    <s v="91001"/>
    <s v="85000"/>
    <n v="6281"/>
    <n v="9091101"/>
    <n v="3.8199999999999998E-2"/>
    <s v="Provide material testing &amp; deputy inspection services at Fairgrove"/>
    <s v="Fairgrove-4-21st Century classroom"/>
  </r>
  <r>
    <s v="Fairgrove-21st Century classroom-DSA Inspection"/>
    <n v="4"/>
    <s v="DSA Inspection"/>
    <x v="20"/>
    <x v="0"/>
    <x v="78"/>
    <x v="74"/>
    <x v="300"/>
    <x v="689"/>
    <s v="2025/26"/>
    <m/>
    <x v="622"/>
    <n v="0"/>
    <n v="2445"/>
    <s v="107216"/>
    <d v="2026-03-11T00:00:00"/>
    <s v="000000022641525"/>
    <n v="2445"/>
    <s v="03-124582"/>
    <m/>
    <s v="21.0"/>
    <s v="00036.0"/>
    <s v="91001"/>
    <s v="85000"/>
    <n v="6281"/>
    <n v="9091101"/>
    <n v="4.0750000000000001E-2"/>
    <s v="Provide material testing &amp; deputy inspection services at Fairgrove"/>
    <s v="Fairgrove-4-21st Century classroom"/>
  </r>
  <r>
    <s v="Fairgrove-21st Century classroom-DSA Inspection"/>
    <n v="4"/>
    <s v="DSA Inspection"/>
    <x v="20"/>
    <x v="0"/>
    <x v="78"/>
    <x v="74"/>
    <x v="300"/>
    <x v="670"/>
    <s v="2025/26"/>
    <m/>
    <x v="622"/>
    <n v="0"/>
    <n v="3486"/>
    <s v="106428R"/>
    <d v="2026-05-15T00:00:00"/>
    <s v="000000022751097"/>
    <n v="3486"/>
    <s v="03-124582"/>
    <m/>
    <s v="21.0"/>
    <s v="00036.0"/>
    <s v="91001"/>
    <s v="85000"/>
    <n v="6281"/>
    <n v="9091101"/>
    <n v="5.8099999999999999E-2"/>
    <s v="Provide material testing &amp; deputy inspection services at Fairgrove"/>
    <s v="Fairgrove-4-21st Century classroom"/>
  </r>
  <r>
    <s v="Fairgrove-21st Century classroom-DSA Inspection"/>
    <n v="4"/>
    <s v="DSA Inspection"/>
    <x v="20"/>
    <x v="0"/>
    <x v="78"/>
    <x v="74"/>
    <x v="300"/>
    <x v="670"/>
    <s v="2025/26"/>
    <m/>
    <x v="622"/>
    <n v="0"/>
    <n v="4922"/>
    <s v="106812"/>
    <d v="2026-05-15T00:00:00"/>
    <s v="000000022751097"/>
    <n v="4922"/>
    <s v="03-124582"/>
    <m/>
    <s v="21.0"/>
    <s v="00036.0"/>
    <s v="91001"/>
    <s v="85000"/>
    <n v="6281"/>
    <n v="9091101"/>
    <n v="8.2033333333333333E-2"/>
    <s v="Provide material testing &amp; deputy inspection services at Fairgrove"/>
    <s v="Fairgrove-4-21st Century classroom"/>
  </r>
  <r>
    <s v="Fairgrove-21st Century classroom-DSA Inspection"/>
    <n v="4"/>
    <s v="DSA Inspection"/>
    <x v="20"/>
    <x v="0"/>
    <x v="78"/>
    <x v="74"/>
    <x v="300"/>
    <x v="690"/>
    <s v="2025/26"/>
    <m/>
    <x v="622"/>
    <n v="0"/>
    <n v="1785.5"/>
    <s v="105540"/>
    <d v="2026-06-09T00:00:00"/>
    <s v="000000022791214"/>
    <n v="1785.5"/>
    <s v="03-124582"/>
    <m/>
    <s v="21.0"/>
    <s v="00036.0"/>
    <s v="91001"/>
    <s v="85000"/>
    <n v="6281"/>
    <n v="9091101"/>
    <n v="2.9758333333333335E-2"/>
    <s v="Provide material testing &amp; deputy inspection services at Fairgrove"/>
    <s v="Fairgrove-4-21st Century classroom"/>
  </r>
  <r>
    <s v="Fairgrove-21st Century classroom-DSA Inspection"/>
    <n v="4"/>
    <s v="DSA Inspection"/>
    <x v="20"/>
    <x v="0"/>
    <x v="78"/>
    <x v="74"/>
    <x v="300"/>
    <x v="690"/>
    <s v="2025/26"/>
    <m/>
    <x v="622"/>
    <n v="0"/>
    <n v="1954"/>
    <s v="106015"/>
    <d v="2026-06-09T00:00:00"/>
    <s v="000000022791214"/>
    <n v="1954"/>
    <s v="03-124582"/>
    <m/>
    <s v="21.0"/>
    <s v="00036.0"/>
    <s v="91001"/>
    <s v="85000"/>
    <n v="6281"/>
    <n v="9091101"/>
    <n v="3.2566666666666667E-2"/>
    <s v="Provide material testing &amp; deputy inspection services at Fairgrove"/>
    <s v="Fairgrove-4-21st Century classroom"/>
  </r>
  <r>
    <s v="Fairgrove-21st Century classroom-DSA Inspection"/>
    <n v="4"/>
    <s v="DSA Inspection"/>
    <x v="20"/>
    <x v="0"/>
    <x v="78"/>
    <x v="74"/>
    <x v="300"/>
    <x v="690"/>
    <s v="2025/26"/>
    <m/>
    <x v="622"/>
    <n v="0"/>
    <n v="1614"/>
    <s v="109389"/>
    <d v="2026-06-09T00:00:00"/>
    <s v="000000022791214"/>
    <n v="1614"/>
    <s v="03-124582"/>
    <m/>
    <s v="21.0"/>
    <s v="00036.0"/>
    <s v="91001"/>
    <s v="85000"/>
    <n v="6281"/>
    <n v="9091101"/>
    <n v="2.69E-2"/>
    <s v="Provide material testing &amp; deputy inspection services at Fairgrove"/>
    <s v="Fairgrove-4-21st Century classroom"/>
  </r>
  <r>
    <s v="Fairgrove-21st Century classroom-DSA Inspection"/>
    <n v="4"/>
    <s v="DSA Inspection"/>
    <x v="20"/>
    <x v="0"/>
    <x v="78"/>
    <x v="74"/>
    <x v="300"/>
    <x v="327"/>
    <s v="2025/26"/>
    <s v="26-4910"/>
    <x v="622"/>
    <n v="928.5"/>
    <n v="928.5"/>
    <m/>
    <m/>
    <m/>
    <n v="0"/>
    <s v="03-124582"/>
    <m/>
    <s v="21.0"/>
    <s v="00036.0"/>
    <s v="91001"/>
    <s v="85000"/>
    <n v="6281"/>
    <n v="9091101"/>
    <n v="0"/>
    <s v="Provide material testing &amp; deputy inspection services at Fairgrove"/>
    <s v="Fairgrove-4-21st Century classroom"/>
  </r>
  <r>
    <s v="Lassalette-21st Century classroom-DSA Inspection"/>
    <n v="6"/>
    <s v="DSA Inspection"/>
    <x v="18"/>
    <x v="0"/>
    <x v="78"/>
    <x v="74"/>
    <x v="300"/>
    <x v="689"/>
    <s v="2025/26"/>
    <m/>
    <x v="622"/>
    <n v="0"/>
    <n v="2240.2600000000002"/>
    <s v="107217"/>
    <d v="2026-03-11T00:00:00"/>
    <s v="000000022641525"/>
    <n v="2240.2600000000002"/>
    <s v="03-124576"/>
    <m/>
    <s v="21.0"/>
    <s v="00036.0"/>
    <s v="91001"/>
    <s v="85000"/>
    <n v="6281"/>
    <n v="9171101"/>
    <n v="3.7337666666666672E-2"/>
    <s v="Provide material testing &amp; deputy inspection services at Lassalette"/>
    <s v="Lassalette-6-21st Century classroom"/>
  </r>
  <r>
    <s v="Lassalette-21st Century classroom-DSA Inspection"/>
    <n v="6"/>
    <s v="DSA Inspection"/>
    <x v="18"/>
    <x v="0"/>
    <x v="78"/>
    <x v="74"/>
    <x v="300"/>
    <x v="690"/>
    <s v="2025/26"/>
    <m/>
    <x v="622"/>
    <n v="0"/>
    <n v="1752"/>
    <s v="106017"/>
    <d v="2026-06-09T00:00:00"/>
    <s v="000000022791214"/>
    <n v="1752"/>
    <s v="03-124576"/>
    <m/>
    <s v="21.0"/>
    <s v="00036.0"/>
    <s v="91001"/>
    <s v="85000"/>
    <n v="6281"/>
    <n v="9171101"/>
    <n v="2.92E-2"/>
    <s v="Provide material testing &amp; deputy inspection services at Lassalette"/>
    <s v="Lassalette-6-21st Century classroom"/>
  </r>
  <r>
    <s v="Lassalette-21st Century classroom-DSA Inspection"/>
    <n v="6"/>
    <s v="DSA Inspection"/>
    <x v="18"/>
    <x v="0"/>
    <x v="78"/>
    <x v="74"/>
    <x v="300"/>
    <x v="690"/>
    <s v="2025/26"/>
    <m/>
    <x v="622"/>
    <n v="0"/>
    <n v="968"/>
    <s v="106429"/>
    <d v="2026-06-09T00:00:00"/>
    <s v="000000022791214"/>
    <n v="968"/>
    <s v="03-124576"/>
    <m/>
    <s v="21.0"/>
    <s v="00036.0"/>
    <s v="91001"/>
    <s v="85000"/>
    <n v="6281"/>
    <n v="9171101"/>
    <n v="1.6133333333333333E-2"/>
    <s v="Provide material testing &amp; deputy inspection services at Lassalette"/>
    <s v="Lassalette-6-21st Century classroom"/>
  </r>
  <r>
    <s v="Lassalette-21st Century classroom-DSA Inspection"/>
    <n v="6"/>
    <s v="DSA Inspection"/>
    <x v="18"/>
    <x v="0"/>
    <x v="78"/>
    <x v="74"/>
    <x v="300"/>
    <x v="690"/>
    <s v="2025/26"/>
    <m/>
    <x v="622"/>
    <n v="0"/>
    <n v="1665"/>
    <s v="107571"/>
    <d v="2026-06-09T00:00:00"/>
    <s v="000000022791214"/>
    <n v="1665"/>
    <s v="03-124576"/>
    <m/>
    <s v="21.0"/>
    <s v="00036.0"/>
    <s v="91001"/>
    <s v="85000"/>
    <n v="6281"/>
    <n v="9171101"/>
    <n v="2.775E-2"/>
    <s v="Provide material testing &amp; deputy inspection services at Lassalette"/>
    <s v="Lassalette-6-21st Century classroom"/>
  </r>
  <r>
    <s v="Lassalette-21st Century classroom-DSA Inspection"/>
    <n v="6"/>
    <s v="DSA Inspection"/>
    <x v="18"/>
    <x v="0"/>
    <x v="78"/>
    <x v="74"/>
    <x v="300"/>
    <x v="690"/>
    <s v="2025/26"/>
    <m/>
    <x v="622"/>
    <n v="0"/>
    <n v="2367"/>
    <s v="107978"/>
    <d v="2026-06-09T00:00:00"/>
    <s v="000000022791214"/>
    <n v="2367"/>
    <s v="03-124576"/>
    <m/>
    <s v="21.0"/>
    <s v="00036.0"/>
    <s v="91001"/>
    <s v="85000"/>
    <n v="6281"/>
    <n v="9171101"/>
    <n v="3.9449999999999999E-2"/>
    <s v="Provide material testing &amp; deputy inspection services at Lassalette"/>
    <s v="Lassalette-6-21st Century classroom"/>
  </r>
  <r>
    <s v="Lassalette-21st Century classroom-DSA Inspection"/>
    <n v="6"/>
    <s v="DSA Inspection"/>
    <x v="18"/>
    <x v="0"/>
    <x v="78"/>
    <x v="74"/>
    <x v="300"/>
    <x v="327"/>
    <s v="2025/26"/>
    <s v="26-4910"/>
    <x v="622"/>
    <n v="1007.7399999999998"/>
    <n v="1007.7399999999998"/>
    <m/>
    <m/>
    <m/>
    <n v="0"/>
    <s v="03-124576"/>
    <m/>
    <s v="21.0"/>
    <s v="00036.0"/>
    <s v="91001"/>
    <s v="85000"/>
    <n v="6281"/>
    <n v="9171101"/>
    <n v="0"/>
    <s v="Provide material testing &amp; deputy inspection services at Lassalette"/>
    <s v="Lassalette-6-21st Century classroom"/>
  </r>
  <r>
    <s v="Sierra Vista-21st Century classroom-DSA Inspection"/>
    <n v="8"/>
    <s v="DSA Inspection"/>
    <x v="13"/>
    <x v="0"/>
    <x v="78"/>
    <x v="74"/>
    <x v="300"/>
    <x v="689"/>
    <s v="2025/26"/>
    <m/>
    <x v="622"/>
    <n v="0"/>
    <n v="678"/>
    <s v="107555"/>
    <d v="2026-03-11T00:00:00"/>
    <s v="000000022641525"/>
    <n v="678"/>
    <s v="03-124623"/>
    <m/>
    <s v="21.0"/>
    <s v="00036.0"/>
    <s v="91001"/>
    <s v="85000"/>
    <n v="6281"/>
    <n v="9281101"/>
    <n v="1.1299999999999999E-2"/>
    <s v="Provide material testing &amp; deputy inspection services at Sierra Vista"/>
    <s v="Sierra Vista-8-21st Century classroom"/>
  </r>
  <r>
    <s v="Sierra Vista-21st Century classroom-DSA Inspection"/>
    <n v="8"/>
    <s v="DSA Inspection"/>
    <x v="13"/>
    <x v="0"/>
    <x v="78"/>
    <x v="74"/>
    <x v="300"/>
    <x v="689"/>
    <s v="2025/26"/>
    <m/>
    <x v="622"/>
    <n v="0"/>
    <n v="4182"/>
    <s v="107214"/>
    <d v="2026-03-11T00:00:00"/>
    <s v="000000022641525"/>
    <n v="4182"/>
    <s v="03-124623"/>
    <m/>
    <s v="21.0"/>
    <s v="00036.0"/>
    <s v="91001"/>
    <s v="85000"/>
    <n v="6281"/>
    <n v="9281101"/>
    <n v="6.9699999999999998E-2"/>
    <s v="Provide material testing &amp; deputy inspection services at Sierra Vista"/>
    <s v="Sierra Vista-8-21st Century classroom"/>
  </r>
  <r>
    <s v="Sierra Vista-21st Century classroom-DSA Inspection"/>
    <n v="8"/>
    <s v="DSA Inspection"/>
    <x v="13"/>
    <x v="0"/>
    <x v="78"/>
    <x v="74"/>
    <x v="300"/>
    <x v="670"/>
    <s v="2025/26"/>
    <m/>
    <x v="622"/>
    <n v="0"/>
    <n v="5890"/>
    <s v="106014"/>
    <d v="2026-05-15T00:00:00"/>
    <s v="000000022751097"/>
    <n v="5890"/>
    <s v="03-124623"/>
    <m/>
    <s v="21.0"/>
    <s v="00036.0"/>
    <s v="91001"/>
    <s v="85000"/>
    <n v="6281"/>
    <n v="9281101"/>
    <n v="9.8166666666666666E-2"/>
    <s v="Provide material testing &amp; deputy inspection services at Sierra Vista"/>
    <s v="Sierra Vista-8-21st Century classroom"/>
  </r>
  <r>
    <s v="Sierra Vista-21st Century classroom-DSA Inspection"/>
    <n v="8"/>
    <s v="DSA Inspection"/>
    <x v="13"/>
    <x v="0"/>
    <x v="78"/>
    <x v="74"/>
    <x v="300"/>
    <x v="670"/>
    <s v="2025/26"/>
    <m/>
    <x v="622"/>
    <n v="0"/>
    <n v="4452"/>
    <s v="106427"/>
    <d v="2026-05-15T00:00:00"/>
    <s v="000000022751097"/>
    <n v="4452"/>
    <s v="03-124623"/>
    <m/>
    <s v="21.0"/>
    <s v="00036.0"/>
    <s v="91001"/>
    <s v="85000"/>
    <n v="6281"/>
    <n v="9281101"/>
    <n v="7.4200000000000002E-2"/>
    <s v="Provide material testing &amp; deputy inspection services at Sierra Vista"/>
    <s v="Sierra Vista-8-21st Century classroom"/>
  </r>
  <r>
    <s v="Sierra Vista-21st Century classroom-DSA Inspection"/>
    <n v="8"/>
    <s v="DSA Inspection"/>
    <x v="13"/>
    <x v="0"/>
    <x v="78"/>
    <x v="74"/>
    <x v="300"/>
    <x v="670"/>
    <s v="2025/26"/>
    <m/>
    <x v="622"/>
    <n v="0"/>
    <n v="9517"/>
    <s v="106811"/>
    <d v="2026-05-15T00:00:00"/>
    <s v="000000022751097"/>
    <n v="9517"/>
    <s v="03-124623"/>
    <m/>
    <s v="21.0"/>
    <s v="00036.0"/>
    <s v="91001"/>
    <s v="85000"/>
    <n v="6281"/>
    <n v="9281101"/>
    <n v="0.15861666666666666"/>
    <s v="Provide material testing &amp; deputy inspection services at Sierra Vista"/>
    <s v="Sierra Vista-8-21st Century classroom"/>
  </r>
  <r>
    <s v="Sierra Vista-21st Century classroom-DSA Inspection"/>
    <n v="8"/>
    <s v="DSA Inspection"/>
    <x v="13"/>
    <x v="0"/>
    <x v="78"/>
    <x v="74"/>
    <x v="300"/>
    <x v="327"/>
    <s v="2025/26"/>
    <s v="26-4910"/>
    <x v="622"/>
    <n v="5281"/>
    <n v="5281"/>
    <m/>
    <m/>
    <m/>
    <n v="0"/>
    <s v="03-124623"/>
    <m/>
    <s v="21.0"/>
    <s v="00036.0"/>
    <s v="91001"/>
    <s v="85000"/>
    <n v="6281"/>
    <n v="9281101"/>
    <n v="0"/>
    <s v="Provide material testing &amp; deputy inspection services at Sierra Vista"/>
    <s v="Sierra Vista-8-21st Century classroom"/>
  </r>
  <r>
    <s v="Fairgrove-21st Century classroom-DSA Inspection"/>
    <n v="4"/>
    <s v="DSA Inspection"/>
    <x v="20"/>
    <x v="0"/>
    <x v="78"/>
    <x v="74"/>
    <x v="301"/>
    <x v="103"/>
    <s v="2025/26"/>
    <m/>
    <x v="623"/>
    <n v="0"/>
    <n v="820.5"/>
    <s v="108212"/>
    <d v="2026-07-06T00:00:00"/>
    <s v="000000022835452"/>
    <n v="820.5"/>
    <s v="03-124582"/>
    <m/>
    <s v="21.0"/>
    <s v="00036.0"/>
    <s v="91001"/>
    <s v="85000"/>
    <n v="6281"/>
    <n v="9091101"/>
    <n v="7.4706364381316587E-2"/>
    <s v="Provide material testing &amp; deputy inspection services at Fairgrove.  Addendum to PO2W-26*1951. Change order #1"/>
    <s v="Fairgrove-4-21st Century classroom"/>
  </r>
  <r>
    <s v="Fairgrove-21st Century classroom-DSA Inspection"/>
    <n v="4"/>
    <s v="DSA Inspection"/>
    <x v="20"/>
    <x v="0"/>
    <x v="78"/>
    <x v="74"/>
    <x v="301"/>
    <x v="103"/>
    <s v="2025/26"/>
    <m/>
    <x v="623"/>
    <n v="0"/>
    <n v="2840"/>
    <s v="108702"/>
    <d v="2026-07-06T00:00:00"/>
    <s v="000000022835452"/>
    <n v="2840"/>
    <s v="03-124582"/>
    <m/>
    <s v="21.0"/>
    <s v="00036.0"/>
    <s v="91001"/>
    <s v="85000"/>
    <n v="6281"/>
    <n v="9091101"/>
    <n v="0.2585814440498953"/>
    <s v="Provide material testing &amp; deputy inspection services at Fairgrove.  Addendum to PO2W-26*1951. Change order #1"/>
    <s v="Fairgrove-4-21st Century classroom"/>
  </r>
  <r>
    <s v="Fairgrove-21st Century classroom-DSA Inspection"/>
    <n v="4"/>
    <s v="DSA Inspection"/>
    <x v="20"/>
    <x v="0"/>
    <x v="78"/>
    <x v="74"/>
    <x v="301"/>
    <x v="103"/>
    <s v="2025/26"/>
    <m/>
    <x v="623"/>
    <n v="0"/>
    <n v="4817"/>
    <s v="108996"/>
    <d v="2026-07-06T00:00:00"/>
    <s v="000000022835452"/>
    <n v="4817"/>
    <s v="03-124582"/>
    <m/>
    <s v="21.0"/>
    <s v="00036.0"/>
    <s v="91001"/>
    <s v="85000"/>
    <n v="6281"/>
    <n v="9091101"/>
    <n v="0.43858690703814984"/>
    <s v="Provide material testing &amp; deputy inspection services at Fairgrove.  Addendum to PO2W-26*1951. Change order #1"/>
    <s v="Fairgrove-4-21st Century classroom"/>
  </r>
  <r>
    <s v="Fairgrove-21st Century classroom-DSA Inspection"/>
    <n v="4"/>
    <s v="DSA Inspection"/>
    <x v="20"/>
    <x v="0"/>
    <x v="78"/>
    <x v="74"/>
    <x v="301"/>
    <x v="79"/>
    <s v="2025/26"/>
    <s v="26-5860"/>
    <x v="623"/>
    <n v="2505.5"/>
    <n v="2505.5"/>
    <m/>
    <m/>
    <m/>
    <n v="0"/>
    <s v="03-124582"/>
    <m/>
    <s v="21.0"/>
    <s v="00036.0"/>
    <s v="91001"/>
    <s v="85000"/>
    <n v="6281"/>
    <n v="9091101"/>
    <n v="0"/>
    <s v="Provide material testing &amp; deputy inspection services at Fairgrove.  Addendum to PO2W-26*1951. Change order #1"/>
    <s v="Fairgrove-4-21st Century classroom"/>
  </r>
  <r>
    <s v="Grazide-21st Century classroom-DSA Inspection"/>
    <n v="3"/>
    <s v="DSA Inspection"/>
    <x v="16"/>
    <x v="0"/>
    <x v="78"/>
    <x v="74"/>
    <x v="302"/>
    <x v="75"/>
    <s v="2025/26"/>
    <m/>
    <x v="624"/>
    <n v="0"/>
    <n v="989.04"/>
    <s v="106449"/>
    <d v="2026-06-16T00:00:00"/>
    <s v="000000022805114"/>
    <n v="989.04"/>
    <s v="03-124133"/>
    <m/>
    <s v="21.0"/>
    <s v="00036.0"/>
    <s v="91001"/>
    <s v="85000"/>
    <n v="6281"/>
    <n v="9131101"/>
    <n v="9.0051898388418455E-2"/>
    <s v="Provide material testing &amp; deputy inspection services at Grazide.  Addendum to PO2W-25*1663. Change order #1"/>
    <s v="Grazide-3-21st Century classroom"/>
  </r>
  <r>
    <s v="Grazide-21st Century classroom-DSA Inspection"/>
    <n v="3"/>
    <s v="DSA Inspection"/>
    <x v="16"/>
    <x v="0"/>
    <x v="78"/>
    <x v="74"/>
    <x v="302"/>
    <x v="75"/>
    <s v="2025/26"/>
    <m/>
    <x v="624"/>
    <n v="0"/>
    <n v="3142.88"/>
    <s v="107583"/>
    <d v="2026-06-16T00:00:00"/>
    <s v="000000022805114"/>
    <n v="3142.88"/>
    <s v="03-124133"/>
    <m/>
    <s v="21.0"/>
    <s v="00036.0"/>
    <s v="91001"/>
    <s v="85000"/>
    <n v="6281"/>
    <n v="9131101"/>
    <n v="0.28615860875899118"/>
    <s v="Provide material testing &amp; deputy inspection services at Grazide.  Addendum to PO2W-25*1663. Change order #1"/>
    <s v="Grazide-3-21st Century classroom"/>
  </r>
  <r>
    <s v="Grazide-21st Century classroom-DSA Inspection"/>
    <n v="3"/>
    <s v="DSA Inspection"/>
    <x v="16"/>
    <x v="0"/>
    <x v="78"/>
    <x v="74"/>
    <x v="302"/>
    <x v="77"/>
    <s v="2025/26"/>
    <s v="26-6184"/>
    <x v="624"/>
    <n v="0"/>
    <n v="1156.48"/>
    <s v="109452"/>
    <d v="2026-06-23T00:00:00"/>
    <s v="000000022815908"/>
    <n v="1156.48"/>
    <s v="03-124133"/>
    <m/>
    <s v="21.0"/>
    <s v="00036.0"/>
    <s v="91001"/>
    <s v="85000"/>
    <n v="6281"/>
    <n v="9131101"/>
    <n v="0.10529727761085314"/>
    <s v="Provide material testing &amp; deputy inspection services at Grazide.  Addendum to PO2W-25*1663. Change order #1"/>
    <s v="Grazide-3-21st Century classroom"/>
  </r>
  <r>
    <s v="Kwis-21st Century classroom-DSA Inspection"/>
    <n v="7"/>
    <s v="DSA Inspection"/>
    <x v="17"/>
    <x v="0"/>
    <x v="78"/>
    <x v="74"/>
    <x v="302"/>
    <x v="690"/>
    <s v="2025/26"/>
    <m/>
    <x v="625"/>
    <n v="0"/>
    <n v="1431"/>
    <s v="106016"/>
    <d v="2026-06-09T00:00:00"/>
    <s v="000000022791214"/>
    <n v="1431"/>
    <s v="03-124564"/>
    <m/>
    <s v="21.0"/>
    <s v="00036.0"/>
    <s v="91001"/>
    <s v="85000"/>
    <n v="6281"/>
    <n v="9161101"/>
    <n v="0.13029226987161976"/>
    <s v="Provide material testing &amp; deputy inspection services at Kwis."/>
    <s v="Kwis-7-21st Century classroom"/>
  </r>
  <r>
    <s v="Kwis-21st Century classroom-DSA Inspection"/>
    <n v="7"/>
    <s v="DSA Inspection"/>
    <x v="17"/>
    <x v="0"/>
    <x v="78"/>
    <x v="74"/>
    <x v="302"/>
    <x v="690"/>
    <s v="2025/26"/>
    <m/>
    <x v="625"/>
    <n v="0"/>
    <n v="4144"/>
    <s v="109392"/>
    <d v="2026-06-09T00:00:00"/>
    <s v="000000022791214"/>
    <n v="4144"/>
    <s v="03-124564"/>
    <m/>
    <s v="21.0"/>
    <s v="00036.0"/>
    <s v="91001"/>
    <s v="85000"/>
    <n v="6281"/>
    <n v="9161101"/>
    <n v="0.3773103887826641"/>
    <s v="Provide material testing &amp; deputy inspection services at Kwis."/>
    <s v="Kwis-7-21st Century classroom"/>
  </r>
  <r>
    <s v="Kwis-21st Century classroom-DSA Inspection"/>
    <n v="7"/>
    <s v="DSA Inspection"/>
    <x v="17"/>
    <x v="0"/>
    <x v="78"/>
    <x v="74"/>
    <x v="302"/>
    <x v="185"/>
    <s v="2025/26"/>
    <m/>
    <x v="625"/>
    <n v="0"/>
    <n v="468"/>
    <s v="107977"/>
    <d v="2026-06-15T00:00:00"/>
    <s v="000000022802543"/>
    <n v="468"/>
    <s v="03-124564"/>
    <m/>
    <s v="21.0"/>
    <s v="00036.0"/>
    <s v="91001"/>
    <s v="85000"/>
    <n v="6281"/>
    <n v="9161101"/>
    <n v="4.2611308385686969E-2"/>
    <s v="Provide material testing &amp; deputy inspection services at Kwis."/>
    <s v="Kwis-7-21st Century classroom"/>
  </r>
  <r>
    <s v="Kwis-21st Century classroom-DSA Inspection"/>
    <n v="7"/>
    <s v="DSA Inspection"/>
    <x v="17"/>
    <x v="0"/>
    <x v="78"/>
    <x v="74"/>
    <x v="302"/>
    <x v="103"/>
    <s v="2025/26"/>
    <m/>
    <x v="625"/>
    <n v="0"/>
    <n v="4890"/>
    <s v="109076R"/>
    <d v="2026-07-06T00:00:00"/>
    <s v="000000022835452"/>
    <n v="4890"/>
    <s v="03-124564"/>
    <m/>
    <s v="21.0"/>
    <s v="00036.0"/>
    <s v="91001"/>
    <s v="85000"/>
    <n v="6281"/>
    <n v="9161101"/>
    <n v="0.44523354274788307"/>
    <s v="Provide material testing &amp; deputy inspection services at Kwis."/>
    <s v="Kwis-7-21st Century classroom"/>
  </r>
  <r>
    <s v="Kwis-21st Century classroom-DSA Inspection"/>
    <n v="7"/>
    <s v="DSA Inspection"/>
    <x v="17"/>
    <x v="0"/>
    <x v="78"/>
    <x v="74"/>
    <x v="302"/>
    <x v="79"/>
    <s v="2025/26"/>
    <s v="26-6185"/>
    <x v="625"/>
    <n v="32526"/>
    <n v="32526"/>
    <m/>
    <m/>
    <m/>
    <n v="0"/>
    <s v="03-124564"/>
    <m/>
    <s v="21.0"/>
    <s v="00036.0"/>
    <s v="91001"/>
    <s v="85000"/>
    <n v="6281"/>
    <n v="9161101"/>
    <n v="0"/>
    <s v="Provide material testing &amp; deputy inspection services at Kwis."/>
    <s v="Kwis-7-21st Century classroom"/>
  </r>
  <r>
    <s v="Baldwin-21st Century classroom-DSA Inspection"/>
    <n v="3"/>
    <s v="DSA Inspection"/>
    <x v="14"/>
    <x v="0"/>
    <x v="79"/>
    <x v="74"/>
    <x v="76"/>
    <x v="148"/>
    <s v="2024/25"/>
    <m/>
    <x v="626"/>
    <n v="0"/>
    <n v="4410"/>
    <s v="41754"/>
    <d v="2025-02-21T00:00:00"/>
    <s v="000000022046825"/>
    <n v="4410"/>
    <s v="03-123988"/>
    <m/>
    <s v="21.0"/>
    <s v="00036.0"/>
    <s v="91001"/>
    <s v="85000"/>
    <n v="6281"/>
    <n v="9021101"/>
    <n v="0.13012688108586604"/>
    <s v="Provide DSA inspection services for Baldwin."/>
    <s v="Baldwin-3-21st Century classroom"/>
  </r>
  <r>
    <s v="Baldwin-21st Century classroom-DSA Inspection"/>
    <n v="3"/>
    <s v="DSA Inspection"/>
    <x v="14"/>
    <x v="0"/>
    <x v="79"/>
    <x v="74"/>
    <x v="76"/>
    <x v="691"/>
    <s v="2024/25"/>
    <m/>
    <x v="626"/>
    <n v="0"/>
    <n v="1760"/>
    <s v="41689"/>
    <d v="2025-03-26T00:00:00"/>
    <s v="000000022104838"/>
    <n v="1760"/>
    <s v="03-123988"/>
    <m/>
    <s v="21.0"/>
    <s v="00036.0"/>
    <s v="91001"/>
    <s v="85000"/>
    <n v="6281"/>
    <n v="9021101"/>
    <n v="5.1932723517261727E-2"/>
    <s v="Provide DSA inspection services for Baldwin."/>
    <s v="Baldwin-3-21st Century classroom"/>
  </r>
  <r>
    <s v="Baldwin-21st Century classroom-DSA Inspection"/>
    <n v="3"/>
    <s v="DSA Inspection"/>
    <x v="14"/>
    <x v="0"/>
    <x v="79"/>
    <x v="74"/>
    <x v="76"/>
    <x v="691"/>
    <s v="2024/25"/>
    <m/>
    <x v="626"/>
    <n v="0"/>
    <n v="4320"/>
    <s v="41816"/>
    <d v="2025-03-26T00:00:00"/>
    <s v="000000022104838"/>
    <n v="4320"/>
    <s v="03-123988"/>
    <m/>
    <s v="21.0"/>
    <s v="00036.0"/>
    <s v="91001"/>
    <s v="85000"/>
    <n v="6281"/>
    <n v="9021101"/>
    <n v="0.12747123045146061"/>
    <s v="Provide DSA inspection services for Baldwin."/>
    <s v="Baldwin-3-21st Century classroom"/>
  </r>
  <r>
    <s v="Baldwin-21st Century classroom-DSA Inspection"/>
    <n v="3"/>
    <s v="DSA Inspection"/>
    <x v="14"/>
    <x v="0"/>
    <x v="79"/>
    <x v="74"/>
    <x v="76"/>
    <x v="692"/>
    <s v="2024/25"/>
    <m/>
    <x v="626"/>
    <n v="0"/>
    <n v="3240"/>
    <s v="41884"/>
    <d v="2025-04-02T00:00:00"/>
    <s v="000000022114469"/>
    <n v="3240"/>
    <s v="03-123988"/>
    <m/>
    <s v="21.0"/>
    <s v="00036.0"/>
    <s v="91001"/>
    <s v="85000"/>
    <n v="6281"/>
    <n v="9021101"/>
    <n v="9.560342283859545E-2"/>
    <s v="Provide DSA inspection services for Baldwin."/>
    <s v="Baldwin-3-21st Century classroom"/>
  </r>
  <r>
    <s v="Baldwin-21st Century classroom-DSA Inspection"/>
    <n v="3"/>
    <s v="DSA Inspection"/>
    <x v="14"/>
    <x v="0"/>
    <x v="79"/>
    <x v="74"/>
    <x v="76"/>
    <x v="211"/>
    <s v="2024/25"/>
    <m/>
    <x v="626"/>
    <n v="0"/>
    <n v="5400"/>
    <s v="41993"/>
    <d v="2025-05-21T00:00:00"/>
    <s v="000000022197959"/>
    <n v="5400"/>
    <s v="03-123988"/>
    <m/>
    <s v="21.0"/>
    <s v="00036.0"/>
    <s v="91001"/>
    <s v="85000"/>
    <n v="6281"/>
    <n v="9021101"/>
    <n v="0.15933903806432576"/>
    <s v="Provide DSA inspection services for Baldwin."/>
    <s v="Baldwin-3-21st Century classroom"/>
  </r>
  <r>
    <s v="Baldwin-21st Century classroom-DSA Inspection"/>
    <n v="3"/>
    <s v="DSA Inspection"/>
    <x v="14"/>
    <x v="0"/>
    <x v="79"/>
    <x v="74"/>
    <x v="76"/>
    <x v="157"/>
    <s v="2024/25"/>
    <m/>
    <x v="626"/>
    <n v="0"/>
    <n v="5130"/>
    <s v="41936"/>
    <d v="2025-06-06T00:00:00"/>
    <s v="000000022226540"/>
    <n v="5130"/>
    <s v="03-123988"/>
    <m/>
    <s v="21.0"/>
    <s v="00036.0"/>
    <s v="91001"/>
    <s v="85000"/>
    <n v="6281"/>
    <n v="9021101"/>
    <n v="0.15137208616110948"/>
    <s v="Provide DSA inspection services for Baldwin."/>
    <s v="Baldwin-3-21st Century classroom"/>
  </r>
  <r>
    <s v="Baldwin-21st Century classroom-DSA Inspection"/>
    <n v="3"/>
    <s v="DSA Inspection"/>
    <x v="14"/>
    <x v="0"/>
    <x v="79"/>
    <x v="74"/>
    <x v="76"/>
    <x v="521"/>
    <s v="2024/25"/>
    <m/>
    <x v="626"/>
    <n v="0"/>
    <n v="4140"/>
    <s v="25-1021-28"/>
    <d v="2025-07-22T00:00:00"/>
    <s v="000000022302142"/>
    <n v="4140"/>
    <s v="03-123988"/>
    <m/>
    <s v="21.0"/>
    <s v="00036.0"/>
    <s v="91001"/>
    <s v="85000"/>
    <n v="6281"/>
    <n v="9021101"/>
    <n v="0.12215992918264974"/>
    <s v="Provide DSA inspection services for Baldwin."/>
    <s v="Baldwin-3-21st Century classroom"/>
  </r>
  <r>
    <s v="Baldwin-21st Century classroom-DSA Inspection"/>
    <n v="3"/>
    <s v="DSA Inspection"/>
    <x v="14"/>
    <x v="0"/>
    <x v="79"/>
    <x v="74"/>
    <x v="76"/>
    <x v="32"/>
    <s v="2025/26"/>
    <m/>
    <x v="626"/>
    <n v="0"/>
    <n v="4050"/>
    <s v="25-1071-31"/>
    <d v="2025-08-26T00:00:00"/>
    <s v="000000022343130"/>
    <n v="4050"/>
    <s v="03-123988"/>
    <m/>
    <s v="21.0"/>
    <s v="00036.0"/>
    <s v="91001"/>
    <s v="85000"/>
    <n v="6281"/>
    <n v="9021101"/>
    <n v="0.11950427854824432"/>
    <s v="Provide DSA inspection services for Baldwin."/>
    <s v="Baldwin-3-21st Century classroom"/>
  </r>
  <r>
    <s v="Baldwin-21st Century classroom-DSA Inspection"/>
    <n v="3"/>
    <s v="DSA Inspection"/>
    <x v="14"/>
    <x v="0"/>
    <x v="79"/>
    <x v="74"/>
    <x v="76"/>
    <x v="693"/>
    <s v="2025/26"/>
    <m/>
    <x v="626"/>
    <n v="0"/>
    <n v="180"/>
    <s v="25-1081-29"/>
    <d v="2025-10-28T00:00:00"/>
    <s v="000000022441325"/>
    <n v="180"/>
    <s v="03-123988"/>
    <m/>
    <s v="21.0"/>
    <s v="00036.0"/>
    <s v="91001"/>
    <s v="85000"/>
    <n v="6281"/>
    <n v="9021101"/>
    <n v="5.311301268810859E-3"/>
    <s v="Provide DSA inspection services for Baldwin."/>
    <s v="Baldwin-3-21st Century classroom"/>
  </r>
  <r>
    <s v="Baldwin-21st Century classroom-DSA Inspection"/>
    <n v="3"/>
    <s v="DSA Inspection"/>
    <x v="14"/>
    <x v="0"/>
    <x v="79"/>
    <x v="74"/>
    <x v="76"/>
    <x v="693"/>
    <s v="2025/26"/>
    <m/>
    <x v="626"/>
    <n v="0"/>
    <n v="180"/>
    <s v="25-1021-96"/>
    <d v="2025-10-28T00:00:00"/>
    <s v="000000022441325"/>
    <n v="180"/>
    <s v="03-123988"/>
    <m/>
    <s v="21.0"/>
    <s v="00036.0"/>
    <s v="91001"/>
    <s v="85000"/>
    <n v="6281"/>
    <n v="9021101"/>
    <n v="5.311301268810859E-3"/>
    <s v="Provide DSA inspection services for Baldwin."/>
    <s v="Baldwin-3-21st Century classroom"/>
  </r>
  <r>
    <s v="Baldwin-21st Century classroom-DSA Inspection"/>
    <n v="3"/>
    <s v="DSA Inspection"/>
    <x v="14"/>
    <x v="0"/>
    <x v="79"/>
    <x v="74"/>
    <x v="76"/>
    <x v="264"/>
    <s v="2025/26"/>
    <m/>
    <x v="626"/>
    <n v="0"/>
    <n v="900"/>
    <s v="25-1109-6"/>
    <d v="2025-12-05T00:00:00"/>
    <s v="000000022499410"/>
    <n v="900"/>
    <s v="03-123988"/>
    <m/>
    <s v="21.0"/>
    <s v="00036.0"/>
    <s v="91001"/>
    <s v="85000"/>
    <n v="6281"/>
    <n v="9021101"/>
    <n v="2.6556506344054293E-2"/>
    <s v="Provide DSA inspection services for Baldwin."/>
    <s v="Baldwin-3-21st Century classroom"/>
  </r>
  <r>
    <s v="Baldwin-21st Century classroom-DSA Inspection"/>
    <n v="3"/>
    <s v="DSA Inspection"/>
    <x v="14"/>
    <x v="0"/>
    <x v="79"/>
    <x v="74"/>
    <x v="76"/>
    <x v="169"/>
    <s v="2025/26"/>
    <s v="25-3622"/>
    <x v="626"/>
    <n v="0"/>
    <n v="180"/>
    <s v="25-1100-10"/>
    <d v="2025-12-22T00:00:00"/>
    <s v="000000022527102"/>
    <n v="180"/>
    <s v="03-123988"/>
    <m/>
    <s v="21.0"/>
    <s v="00036.0"/>
    <s v="91001"/>
    <s v="85000"/>
    <n v="6281"/>
    <n v="9021101"/>
    <n v="5.311301268810859E-3"/>
    <s v="Provide DSA inspection services for Baldwin."/>
    <s v="Baldwin-3-21st Century classroom"/>
  </r>
  <r>
    <s v="California-21st Century classroom-DSA Inspection"/>
    <n v="3"/>
    <s v="DSA Inspection"/>
    <x v="15"/>
    <x v="0"/>
    <x v="79"/>
    <x v="74"/>
    <x v="76"/>
    <x v="148"/>
    <s v="2024/25"/>
    <m/>
    <x v="627"/>
    <n v="0"/>
    <n v="3780"/>
    <s v="41755"/>
    <d v="2025-02-21T00:00:00"/>
    <s v="000000022046825"/>
    <n v="3780"/>
    <s v="03-123989"/>
    <m/>
    <s v="21.0"/>
    <s v="00036.0"/>
    <s v="91001"/>
    <s v="85000"/>
    <n v="6281"/>
    <n v="9041101"/>
    <n v="0.11666666666666667"/>
    <s v="Provide DSA inspection services for California"/>
    <s v="California-3-21st Century classroom"/>
  </r>
  <r>
    <s v="California-21st Century classroom-DSA Inspection"/>
    <n v="3"/>
    <s v="DSA Inspection"/>
    <x v="15"/>
    <x v="0"/>
    <x v="79"/>
    <x v="74"/>
    <x v="76"/>
    <x v="691"/>
    <s v="2024/25"/>
    <m/>
    <x v="627"/>
    <n v="0"/>
    <n v="1310"/>
    <s v="41688"/>
    <d v="2025-03-26T00:00:00"/>
    <s v="000000022104838"/>
    <n v="1310"/>
    <s v="03-123989"/>
    <m/>
    <s v="21.0"/>
    <s v="00036.0"/>
    <s v="91001"/>
    <s v="85000"/>
    <n v="6281"/>
    <n v="9041101"/>
    <n v="4.0432098765432099E-2"/>
    <s v="Provide DSA inspection services for California"/>
    <s v="California-3-21st Century classroom"/>
  </r>
  <r>
    <s v="California-21st Century classroom-DSA Inspection"/>
    <n v="3"/>
    <s v="DSA Inspection"/>
    <x v="15"/>
    <x v="0"/>
    <x v="79"/>
    <x v="74"/>
    <x v="76"/>
    <x v="691"/>
    <s v="2024/25"/>
    <m/>
    <x v="627"/>
    <n v="0"/>
    <n v="3330"/>
    <s v="41817"/>
    <d v="2025-03-26T00:00:00"/>
    <s v="000000022104838"/>
    <n v="3330"/>
    <s v="03-123989"/>
    <m/>
    <s v="21.0"/>
    <s v="00036.0"/>
    <s v="91001"/>
    <s v="85000"/>
    <n v="6281"/>
    <n v="9041101"/>
    <n v="0.10277777777777777"/>
    <s v="Provide DSA inspection services for California"/>
    <s v="California-3-21st Century classroom"/>
  </r>
  <r>
    <s v="California-21st Century classroom-DSA Inspection"/>
    <n v="3"/>
    <s v="DSA Inspection"/>
    <x v="15"/>
    <x v="0"/>
    <x v="79"/>
    <x v="74"/>
    <x v="76"/>
    <x v="692"/>
    <s v="2024/25"/>
    <m/>
    <x v="627"/>
    <n v="0"/>
    <n v="2610"/>
    <s v="41885"/>
    <d v="2025-04-02T00:00:00"/>
    <s v="000000022114469"/>
    <n v="2610"/>
    <s v="03-123989"/>
    <m/>
    <s v="21.0"/>
    <s v="00036.0"/>
    <s v="91001"/>
    <s v="85000"/>
    <n v="6281"/>
    <n v="9041101"/>
    <n v="8.0555555555555561E-2"/>
    <s v="Provide DSA inspection services for California"/>
    <s v="California-3-21st Century classroom"/>
  </r>
  <r>
    <s v="California-21st Century classroom-DSA Inspection"/>
    <n v="3"/>
    <s v="DSA Inspection"/>
    <x v="15"/>
    <x v="0"/>
    <x v="79"/>
    <x v="74"/>
    <x v="76"/>
    <x v="211"/>
    <s v="2024/25"/>
    <m/>
    <x v="627"/>
    <n v="0"/>
    <n v="3690"/>
    <s v="41994"/>
    <d v="2025-05-21T00:00:00"/>
    <s v="000000022197959"/>
    <n v="3690"/>
    <s v="03-123989"/>
    <m/>
    <s v="21.0"/>
    <s v="00036.0"/>
    <s v="91001"/>
    <s v="85000"/>
    <n v="6281"/>
    <n v="9041101"/>
    <n v="0.11388888888888889"/>
    <s v="Provide DSA inspection services for California"/>
    <s v="California-3-21st Century classroom"/>
  </r>
  <r>
    <s v="California-21st Century classroom-DSA Inspection"/>
    <n v="3"/>
    <s v="DSA Inspection"/>
    <x v="15"/>
    <x v="0"/>
    <x v="79"/>
    <x v="74"/>
    <x v="76"/>
    <x v="157"/>
    <s v="2024/25"/>
    <m/>
    <x v="627"/>
    <n v="0"/>
    <n v="4500"/>
    <s v="41937"/>
    <d v="2025-06-06T00:00:00"/>
    <s v="000000022226540"/>
    <n v="4500"/>
    <s v="03-123989"/>
    <m/>
    <s v="21.0"/>
    <s v="00036.0"/>
    <s v="91001"/>
    <s v="85000"/>
    <n v="6281"/>
    <n v="9041101"/>
    <n v="0.1388888888888889"/>
    <s v="Provide DSA inspection services for California"/>
    <s v="California-3-21st Century classroom"/>
  </r>
  <r>
    <s v="California-21st Century classroom-DSA Inspection"/>
    <n v="3"/>
    <s v="DSA Inspection"/>
    <x v="15"/>
    <x v="0"/>
    <x v="79"/>
    <x v="74"/>
    <x v="76"/>
    <x v="521"/>
    <s v="2024/25"/>
    <m/>
    <x v="627"/>
    <n v="0"/>
    <n v="3960"/>
    <s v="25-1021-29"/>
    <d v="2025-07-22T00:00:00"/>
    <s v="000000022302142"/>
    <n v="3960"/>
    <s v="03-123989"/>
    <m/>
    <s v="21.0"/>
    <s v="00036.0"/>
    <s v="91001"/>
    <s v="85000"/>
    <n v="6281"/>
    <n v="9041101"/>
    <n v="0.12222222222222222"/>
    <s v="Provide DSA inspection services for California"/>
    <s v="California-3-21st Century classroom"/>
  </r>
  <r>
    <s v="California-21st Century classroom-DSA Inspection"/>
    <n v="3"/>
    <s v="DSA Inspection"/>
    <x v="15"/>
    <x v="0"/>
    <x v="79"/>
    <x v="74"/>
    <x v="76"/>
    <x v="32"/>
    <s v="2025/26"/>
    <m/>
    <x v="627"/>
    <n v="0"/>
    <n v="5130"/>
    <s v="25-1071-32"/>
    <d v="2025-08-26T00:00:00"/>
    <s v="000000022343130"/>
    <n v="5130"/>
    <s v="03-123989"/>
    <m/>
    <s v="21.0"/>
    <s v="00036.0"/>
    <s v="91001"/>
    <s v="85000"/>
    <n v="6281"/>
    <n v="9041101"/>
    <n v="0.15833333333333333"/>
    <s v="Provide DSA inspection services for California"/>
    <s v="California-3-21st Century classroom"/>
  </r>
  <r>
    <s v="California-21st Century classroom-DSA Inspection"/>
    <n v="3"/>
    <s v="DSA Inspection"/>
    <x v="15"/>
    <x v="0"/>
    <x v="79"/>
    <x v="74"/>
    <x v="76"/>
    <x v="693"/>
    <s v="2025/26"/>
    <m/>
    <x v="627"/>
    <n v="0"/>
    <n v="2970"/>
    <s v="25-1081-30"/>
    <d v="2025-10-28T00:00:00"/>
    <s v="000000022441325"/>
    <n v="2970"/>
    <s v="03-123989"/>
    <m/>
    <s v="21.0"/>
    <s v="00036.0"/>
    <s v="91001"/>
    <s v="85000"/>
    <n v="6281"/>
    <n v="9041101"/>
    <n v="9.166666666666666E-2"/>
    <s v="Provide DSA inspection services for California"/>
    <s v="California-3-21st Century classroom"/>
  </r>
  <r>
    <s v="California-21st Century classroom-DSA Inspection"/>
    <n v="3"/>
    <s v="DSA Inspection"/>
    <x v="15"/>
    <x v="0"/>
    <x v="79"/>
    <x v="74"/>
    <x v="76"/>
    <x v="693"/>
    <s v="2025/26"/>
    <m/>
    <x v="627"/>
    <n v="0"/>
    <n v="360"/>
    <s v="25-1021-97"/>
    <d v="2025-10-28T00:00:00"/>
    <s v="000000022441325"/>
    <n v="360"/>
    <s v="03-123989"/>
    <m/>
    <s v="21.0"/>
    <s v="00036.0"/>
    <s v="91001"/>
    <s v="85000"/>
    <n v="6281"/>
    <n v="9041101"/>
    <n v="1.1111111111111112E-2"/>
    <s v="Provide DSA inspection services for California"/>
    <s v="California-3-21st Century classroom"/>
  </r>
  <r>
    <s v="California-21st Century classroom-DSA Inspection"/>
    <n v="3"/>
    <s v="DSA Inspection"/>
    <x v="15"/>
    <x v="0"/>
    <x v="79"/>
    <x v="74"/>
    <x v="76"/>
    <x v="79"/>
    <s v="2025/26"/>
    <s v="25-3623"/>
    <x v="627"/>
    <n v="760"/>
    <n v="760"/>
    <m/>
    <m/>
    <m/>
    <n v="0"/>
    <s v="03-123989"/>
    <m/>
    <s v="21.0"/>
    <s v="00036.0"/>
    <s v="91001"/>
    <s v="85000"/>
    <n v="6281"/>
    <n v="9041101"/>
    <n v="0"/>
    <s v="Provide DSA inspection services for California"/>
    <s v="California-3-21st Century classroom"/>
  </r>
  <r>
    <s v="Los Molinos-21st Century classroom-DSA Inspection"/>
    <n v="4"/>
    <s v="DSA Inspection"/>
    <x v="7"/>
    <x v="0"/>
    <x v="79"/>
    <x v="74"/>
    <x v="76"/>
    <x v="148"/>
    <s v="2024/25"/>
    <m/>
    <x v="628"/>
    <n v="0"/>
    <n v="4950"/>
    <s v="41756"/>
    <d v="2025-02-21T00:00:00"/>
    <s v="000000022046825"/>
    <n v="4950"/>
    <s v="03-124134"/>
    <m/>
    <s v="21.0"/>
    <s v="00036.0"/>
    <s v="91001"/>
    <s v="85000"/>
    <n v="6281"/>
    <n v="9201101"/>
    <n v="0.14046538024971622"/>
    <s v="Provide DSA inspection services for Los Molinos"/>
    <s v="Los Molinos-4-21st Century classroom"/>
  </r>
  <r>
    <s v="Los Molinos-21st Century classroom-DSA Inspection"/>
    <n v="4"/>
    <s v="DSA Inspection"/>
    <x v="7"/>
    <x v="0"/>
    <x v="79"/>
    <x v="74"/>
    <x v="76"/>
    <x v="691"/>
    <s v="2024/25"/>
    <m/>
    <x v="628"/>
    <n v="0"/>
    <n v="1850"/>
    <s v="41692"/>
    <d v="2025-03-26T00:00:00"/>
    <s v="000000022104838"/>
    <n v="1850"/>
    <s v="03-124134"/>
    <m/>
    <s v="21.0"/>
    <s v="00036.0"/>
    <s v="91001"/>
    <s v="85000"/>
    <n v="6281"/>
    <n v="9201101"/>
    <n v="5.2497162315550509E-2"/>
    <s v="Provide DSA inspection services for Los Molinos"/>
    <s v="Los Molinos-4-21st Century classroom"/>
  </r>
  <r>
    <s v="Los Molinos-21st Century classroom-DSA Inspection"/>
    <n v="4"/>
    <s v="DSA Inspection"/>
    <x v="7"/>
    <x v="0"/>
    <x v="79"/>
    <x v="74"/>
    <x v="76"/>
    <x v="691"/>
    <s v="2024/25"/>
    <m/>
    <x v="628"/>
    <n v="0"/>
    <n v="5310"/>
    <s v="41818"/>
    <d v="2025-03-26T00:00:00"/>
    <s v="000000022104838"/>
    <n v="5310"/>
    <s v="03-124134"/>
    <m/>
    <s v="21.0"/>
    <s v="00036.0"/>
    <s v="91001"/>
    <s v="85000"/>
    <n v="6281"/>
    <n v="9201101"/>
    <n v="0.1506810442678774"/>
    <s v="Provide DSA inspection services for Los Molinos"/>
    <s v="Los Molinos-4-21st Century classroom"/>
  </r>
  <r>
    <s v="Los Molinos-21st Century classroom-DSA Inspection"/>
    <n v="4"/>
    <s v="DSA Inspection"/>
    <x v="7"/>
    <x v="0"/>
    <x v="79"/>
    <x v="74"/>
    <x v="76"/>
    <x v="692"/>
    <s v="2024/25"/>
    <m/>
    <x v="628"/>
    <n v="0"/>
    <n v="4230"/>
    <s v="41886"/>
    <d v="2025-04-02T00:00:00"/>
    <s v="000000022114469"/>
    <n v="4230"/>
    <s v="03-124134"/>
    <m/>
    <s v="21.0"/>
    <s v="00036.0"/>
    <s v="91001"/>
    <s v="85000"/>
    <n v="6281"/>
    <n v="9201101"/>
    <n v="0.12003405221339387"/>
    <s v="Provide DSA inspection services for Los Molinos"/>
    <s v="Los Molinos-4-21st Century classroom"/>
  </r>
  <r>
    <s v="Los Molinos-21st Century classroom-DSA Inspection"/>
    <n v="4"/>
    <s v="DSA Inspection"/>
    <x v="7"/>
    <x v="0"/>
    <x v="79"/>
    <x v="74"/>
    <x v="76"/>
    <x v="211"/>
    <s v="2024/25"/>
    <m/>
    <x v="628"/>
    <n v="0"/>
    <n v="3960"/>
    <s v="41995"/>
    <d v="2025-05-21T00:00:00"/>
    <s v="000000022197959"/>
    <n v="3960"/>
    <s v="03-124134"/>
    <m/>
    <s v="21.0"/>
    <s v="00036.0"/>
    <s v="91001"/>
    <s v="85000"/>
    <n v="6281"/>
    <n v="9201101"/>
    <n v="0.11237230419977298"/>
    <s v="Provide DSA inspection services for Los Molinos"/>
    <s v="Los Molinos-4-21st Century classroom"/>
  </r>
  <r>
    <s v="Los Molinos-21st Century classroom-DSA Inspection"/>
    <n v="4"/>
    <s v="DSA Inspection"/>
    <x v="7"/>
    <x v="0"/>
    <x v="79"/>
    <x v="74"/>
    <x v="76"/>
    <x v="157"/>
    <s v="2024/25"/>
    <m/>
    <x v="628"/>
    <n v="0"/>
    <n v="4680"/>
    <s v="41938"/>
    <d v="2025-06-06T00:00:00"/>
    <s v="000000022226540"/>
    <n v="4680"/>
    <s v="03-124134"/>
    <m/>
    <s v="21.0"/>
    <s v="00036.0"/>
    <s v="91001"/>
    <s v="85000"/>
    <n v="6281"/>
    <n v="9201101"/>
    <n v="0.13280363223609534"/>
    <s v="Provide DSA inspection services for Los Molinos"/>
    <s v="Los Molinos-4-21st Century classroom"/>
  </r>
  <r>
    <s v="Los Molinos-21st Century classroom-DSA Inspection"/>
    <n v="4"/>
    <s v="DSA Inspection"/>
    <x v="7"/>
    <x v="0"/>
    <x v="79"/>
    <x v="74"/>
    <x v="76"/>
    <x v="521"/>
    <s v="2024/25"/>
    <m/>
    <x v="628"/>
    <n v="0"/>
    <n v="5580"/>
    <s v="25-1021-32"/>
    <d v="2025-07-22T00:00:00"/>
    <s v="000000022302142"/>
    <n v="5580"/>
    <s v="03-124134"/>
    <m/>
    <s v="21.0"/>
    <s v="00036.0"/>
    <s v="91001"/>
    <s v="85000"/>
    <n v="6281"/>
    <n v="9201101"/>
    <n v="0.15834279228149831"/>
    <s v="Provide DSA inspection services for Los Molinos"/>
    <s v="Los Molinos-4-21st Century classroom"/>
  </r>
  <r>
    <s v="Los Molinos-21st Century classroom-DSA Inspection"/>
    <n v="4"/>
    <s v="DSA Inspection"/>
    <x v="7"/>
    <x v="0"/>
    <x v="79"/>
    <x v="74"/>
    <x v="76"/>
    <x v="32"/>
    <s v="2025/26"/>
    <m/>
    <x v="628"/>
    <n v="0"/>
    <n v="3330"/>
    <s v="25-1071-34"/>
    <d v="2025-08-26T00:00:00"/>
    <s v="000000022343130"/>
    <n v="3330"/>
    <s v="03-124134"/>
    <m/>
    <s v="21.0"/>
    <s v="00036.0"/>
    <s v="91001"/>
    <s v="85000"/>
    <n v="6281"/>
    <n v="9201101"/>
    <n v="9.4494892167990924E-2"/>
    <s v="Provide DSA inspection services for Los Molinos"/>
    <s v="Los Molinos-4-21st Century classroom"/>
  </r>
  <r>
    <s v="Los Molinos-21st Century classroom-DSA Inspection"/>
    <n v="4"/>
    <s v="DSA Inspection"/>
    <x v="7"/>
    <x v="0"/>
    <x v="79"/>
    <x v="74"/>
    <x v="76"/>
    <x v="693"/>
    <s v="2025/26"/>
    <m/>
    <x v="628"/>
    <n v="0"/>
    <n v="450"/>
    <s v="25-1081-31"/>
    <d v="2025-10-28T00:00:00"/>
    <s v="000000022441325"/>
    <n v="450"/>
    <s v="03-124134"/>
    <m/>
    <s v="21.0"/>
    <s v="00036.0"/>
    <s v="91001"/>
    <s v="85000"/>
    <n v="6281"/>
    <n v="9201101"/>
    <n v="1.2769580022701475E-2"/>
    <s v="Provide DSA inspection services for Los Molinos"/>
    <s v="Los Molinos-4-21st Century classroom"/>
  </r>
  <r>
    <s v="Los Molinos-21st Century classroom-DSA Inspection"/>
    <n v="4"/>
    <s v="DSA Inspection"/>
    <x v="7"/>
    <x v="0"/>
    <x v="79"/>
    <x v="74"/>
    <x v="76"/>
    <x v="694"/>
    <s v="2025/26"/>
    <m/>
    <x v="628"/>
    <n v="0"/>
    <n v="180"/>
    <s v="25-1021-98"/>
    <d v="2025-11-19T00:00:00"/>
    <s v="000000022477210"/>
    <n v="180"/>
    <s v="03-124134"/>
    <m/>
    <s v="21.0"/>
    <s v="00036.0"/>
    <s v="91001"/>
    <s v="85000"/>
    <n v="6281"/>
    <n v="9201101"/>
    <n v="5.1078320090805901E-3"/>
    <s v="Provide DSA inspection services for Los Molinos"/>
    <s v="Los Molinos-4-21st Century classroom"/>
  </r>
  <r>
    <s v="Los Molinos-21st Century classroom-DSA Inspection"/>
    <n v="4"/>
    <s v="DSA Inspection"/>
    <x v="7"/>
    <x v="0"/>
    <x v="79"/>
    <x v="74"/>
    <x v="76"/>
    <x v="264"/>
    <s v="2025/26"/>
    <s v="25-3625"/>
    <x v="628"/>
    <n v="0"/>
    <n v="720"/>
    <s v="25-1109-7"/>
    <d v="2025-12-05T00:00:00"/>
    <s v="000000022499410"/>
    <n v="720"/>
    <s v="03-124134"/>
    <m/>
    <s v="21.0"/>
    <s v="00036.0"/>
    <s v="91001"/>
    <s v="85000"/>
    <n v="6281"/>
    <n v="9201101"/>
    <n v="2.043132803632236E-2"/>
    <s v="Provide DSA inspection services for Los Molinos"/>
    <s v="Los Molinos-4-21st Century classroom"/>
  </r>
  <r>
    <s v="Baldwin-21st Century classroom-DSA Inspection"/>
    <n v="3"/>
    <s v="DSA Inspection"/>
    <x v="14"/>
    <x v="0"/>
    <x v="79"/>
    <x v="74"/>
    <x v="303"/>
    <x v="518"/>
    <s v="2025/26"/>
    <m/>
    <x v="629"/>
    <n v="0"/>
    <n v="360"/>
    <s v="25-1100-12"/>
    <d v="2026-04-08T00:00:00"/>
    <s v="000000022685626"/>
    <n v="360"/>
    <s v="03-123988"/>
    <m/>
    <s v="21.0"/>
    <s v="00036.0"/>
    <s v="91001"/>
    <s v="85000"/>
    <n v="6281"/>
    <n v="9021101"/>
    <n v="4.3010752688172046E-2"/>
    <s v="Additional hours to provide DSA inspection services for Baldwin.  Addendum to PO2W-25*1656"/>
    <s v="Baldwin-3-21st Century classroom"/>
  </r>
  <r>
    <s v="Baldwin-21st Century classroom-DSA Inspection"/>
    <n v="3"/>
    <s v="DSA Inspection"/>
    <x v="14"/>
    <x v="0"/>
    <x v="79"/>
    <x v="74"/>
    <x v="303"/>
    <x v="518"/>
    <s v="2025/26"/>
    <m/>
    <x v="629"/>
    <n v="0"/>
    <n v="180"/>
    <s v="25-1100-13"/>
    <d v="2026-04-08T00:00:00"/>
    <s v="000000022685626"/>
    <n v="180"/>
    <s v="03-123988"/>
    <m/>
    <s v="21.0"/>
    <s v="00036.0"/>
    <s v="91001"/>
    <s v="85000"/>
    <n v="6281"/>
    <n v="9021101"/>
    <n v="2.1505376344086023E-2"/>
    <s v="Additional hours to provide DSA inspection services for Baldwin.  Addendum to PO2W-25*1656"/>
    <s v="Baldwin-3-21st Century classroom"/>
  </r>
  <r>
    <s v="Baldwin-21st Century classroom-DSA Inspection"/>
    <n v="3"/>
    <s v="DSA Inspection"/>
    <x v="14"/>
    <x v="0"/>
    <x v="79"/>
    <x v="74"/>
    <x v="303"/>
    <x v="75"/>
    <s v="2025/26"/>
    <m/>
    <x v="629"/>
    <n v="0"/>
    <n v="1350"/>
    <s v="25-1100-16"/>
    <d v="2026-06-16T00:00:00"/>
    <s v="000000022805109"/>
    <n v="1350"/>
    <s v="03-123988"/>
    <m/>
    <s v="21.0"/>
    <s v="00036.0"/>
    <s v="91001"/>
    <s v="85000"/>
    <n v="6281"/>
    <n v="9021101"/>
    <n v="0.16129032258064516"/>
    <s v="Additional hours to provide DSA inspection services for Baldwin.  Addendum to PO2W-25*1656"/>
    <s v="Baldwin-3-21st Century classroom"/>
  </r>
  <r>
    <s v="Baldwin-21st Century classroom-DSA Inspection"/>
    <n v="3"/>
    <s v="DSA Inspection"/>
    <x v="14"/>
    <x v="0"/>
    <x v="79"/>
    <x v="74"/>
    <x v="303"/>
    <x v="79"/>
    <s v="2025/26"/>
    <s v="26-3658"/>
    <x v="629"/>
    <n v="2840"/>
    <n v="2840"/>
    <m/>
    <m/>
    <m/>
    <n v="0"/>
    <s v="03-123988"/>
    <m/>
    <s v="21.0"/>
    <s v="00036.0"/>
    <s v="91001"/>
    <s v="85000"/>
    <n v="6281"/>
    <n v="9021101"/>
    <n v="0"/>
    <s v="Additional hours to provide DSA inspection services for Baldwin.  Addendum to PO2W-25*1656"/>
    <s v="Baldwin-3-21st Century classroom"/>
  </r>
  <r>
    <s v="California-21st Century classroom-DSA Inspection"/>
    <n v="3"/>
    <s v="DSA Inspection"/>
    <x v="15"/>
    <x v="0"/>
    <x v="79"/>
    <x v="74"/>
    <x v="303"/>
    <x v="518"/>
    <s v="2025/26"/>
    <m/>
    <x v="629"/>
    <n v="0"/>
    <n v="360"/>
    <s v="25-1099-13"/>
    <d v="2026-04-08T00:00:00"/>
    <s v="000000022685626"/>
    <n v="360"/>
    <s v="03-123989"/>
    <m/>
    <s v="21.0"/>
    <s v="00036.0"/>
    <s v="91001"/>
    <s v="85000"/>
    <n v="6281"/>
    <n v="9041101"/>
    <n v="4.3010752688172046E-2"/>
    <s v="Additional hours to provide DSA inspection services for California. Addendum to PO2W-25*1660"/>
    <s v="California-3-21st Century classroom"/>
  </r>
  <r>
    <s v="California-21st Century classroom-DSA Inspection"/>
    <n v="3"/>
    <s v="DSA Inspection"/>
    <x v="15"/>
    <x v="0"/>
    <x v="79"/>
    <x v="74"/>
    <x v="303"/>
    <x v="75"/>
    <s v="2025/26"/>
    <m/>
    <x v="629"/>
    <n v="0"/>
    <n v="360"/>
    <s v="25-1099-15"/>
    <d v="2026-06-16T00:00:00"/>
    <s v="000000022805109"/>
    <n v="360"/>
    <s v="03-123989"/>
    <m/>
    <s v="21.0"/>
    <s v="00036.0"/>
    <s v="91001"/>
    <s v="85000"/>
    <n v="6281"/>
    <n v="9041101"/>
    <n v="4.3010752688172046E-2"/>
    <s v="Additional hours to provide DSA inspection services for California. Addendum to PO2W-25*1660"/>
    <s v="California-3-21st Century classroom"/>
  </r>
  <r>
    <s v="California-21st Century classroom-DSA Inspection"/>
    <n v="3"/>
    <s v="DSA Inspection"/>
    <x v="15"/>
    <x v="0"/>
    <x v="79"/>
    <x v="74"/>
    <x v="303"/>
    <x v="79"/>
    <s v="2025/26"/>
    <s v="26-3658"/>
    <x v="629"/>
    <n v="400"/>
    <n v="400"/>
    <m/>
    <m/>
    <m/>
    <n v="0"/>
    <s v="03-123989"/>
    <m/>
    <s v="21.0"/>
    <s v="00036.0"/>
    <s v="91001"/>
    <s v="85000"/>
    <n v="6281"/>
    <n v="9041101"/>
    <n v="0"/>
    <s v="Additional hours to provide DSA inspection services for California. Addendum to PO2W-25*1660"/>
    <s v="California-3-21st Century classroom"/>
  </r>
  <r>
    <s v="Los Molinos-21st Century classroom-DSA Inspection"/>
    <n v="4"/>
    <s v="DSA Inspection"/>
    <x v="7"/>
    <x v="0"/>
    <x v="79"/>
    <x v="74"/>
    <x v="303"/>
    <x v="75"/>
    <s v="2025/26"/>
    <m/>
    <x v="629"/>
    <n v="0"/>
    <n v="180"/>
    <s v="25-1096-15"/>
    <d v="2026-06-16T00:00:00"/>
    <s v="000000022805109"/>
    <n v="180"/>
    <s v="03-124134"/>
    <m/>
    <s v="21.0"/>
    <s v="00036.0"/>
    <s v="91001"/>
    <s v="85000"/>
    <n v="6281"/>
    <n v="9201101"/>
    <n v="2.1505376344086023E-2"/>
    <s v="Additional hours to pProvide DSA inspection services for Los Molinos. Addendum to PO2W-25*1661"/>
    <s v="Los Molinos-4-21st Century classroom"/>
  </r>
  <r>
    <s v="Los Molinos-21st Century classroom-DSA Inspection"/>
    <n v="4"/>
    <s v="DSA Inspection"/>
    <x v="7"/>
    <x v="0"/>
    <x v="79"/>
    <x v="74"/>
    <x v="303"/>
    <x v="79"/>
    <s v="2025/26"/>
    <s v="26-3658"/>
    <x v="629"/>
    <n v="2340"/>
    <n v="2340"/>
    <m/>
    <m/>
    <m/>
    <n v="0"/>
    <s v="03-124134"/>
    <m/>
    <s v="21.0"/>
    <s v="00036.0"/>
    <s v="91001"/>
    <s v="85000"/>
    <n v="6281"/>
    <n v="9201101"/>
    <n v="0"/>
    <s v="Additional hours to pProvide DSA inspection services for Los Molinos. Addendum to PO2W-25*1661"/>
    <s v="Los Molinos-4-21st Century classroom"/>
  </r>
  <r>
    <s v="Cedarlane-Fire Alarm replacement-Contractor"/>
    <n v="1"/>
    <s v="Contractor"/>
    <x v="4"/>
    <x v="2"/>
    <x v="80"/>
    <x v="20"/>
    <x v="304"/>
    <x v="431"/>
    <s v="2019/20"/>
    <m/>
    <x v="630"/>
    <n v="0"/>
    <n v="1202.7"/>
    <s v="Pay app #1"/>
    <d v="2020-03-10T00:00:00"/>
    <s v="000000020079637"/>
    <n v="1202.7"/>
    <s v="03-119421"/>
    <m/>
    <s v="21.0"/>
    <s v="00036.0"/>
    <s v="91001"/>
    <s v="85000"/>
    <n v="6150"/>
    <n v="9051103"/>
    <n v="9.3981314557991635E-4"/>
    <s v="Fire alarm and low voltage service for Cedarlane.  Change order of $2,087.75 was created using Facilities' account string (PO2W-22*915). The total project costs with this change order is $108,487.74"/>
    <s v="Cedarlane-1-Fire Alarm replacement"/>
  </r>
  <r>
    <s v="Cedarlane-Fire Alarm replacement-Contractor"/>
    <n v="1"/>
    <s v="Contractor"/>
    <x v="4"/>
    <x v="2"/>
    <x v="80"/>
    <x v="20"/>
    <x v="304"/>
    <x v="695"/>
    <s v="2019/20"/>
    <m/>
    <x v="630"/>
    <n v="0"/>
    <n v="22141.65"/>
    <s v="Pay app #2"/>
    <d v="2020-04-08T00:00:00"/>
    <s v="000000020087746"/>
    <n v="22141.65"/>
    <s v="03-119421"/>
    <m/>
    <s v="21.0"/>
    <s v="00036.0"/>
    <s v="91001"/>
    <s v="85000"/>
    <n v="6150"/>
    <n v="9051103"/>
    <n v="1.7301915469218887E-2"/>
    <s v="Fire alarm and low voltage service for Cedarlane.  Change order of $2,087.75 was created using Facilities' account string (PO2W-22*915). The total project costs with this change order is $108,487.74"/>
    <s v="Cedarlane-1-Fire Alarm replacement"/>
  </r>
  <r>
    <s v="Cedarlane-Fire Alarm replacement-Contractor"/>
    <n v="1"/>
    <s v="Contractor"/>
    <x v="4"/>
    <x v="2"/>
    <x v="80"/>
    <x v="20"/>
    <x v="304"/>
    <x v="696"/>
    <s v="2019/20"/>
    <m/>
    <x v="630"/>
    <n v="0"/>
    <n v="38354.720000000001"/>
    <s v="Pay app #4"/>
    <d v="2020-05-29T00:00:00"/>
    <s v="000000020101116"/>
    <n v="38354.720000000001"/>
    <s v="03-119421"/>
    <m/>
    <s v="21.0"/>
    <s v="00036.0"/>
    <s v="91001"/>
    <s v="85000"/>
    <n v="6150"/>
    <n v="9051103"/>
    <n v="2.9971123348330363E-2"/>
    <s v="Fire alarm and low voltage service for Cedarlane.  Change order of $2,087.75 was created using Facilities' account string (PO2W-22*915). The total project costs with this change order is $108,487.74"/>
    <s v="Cedarlane-1-Fire Alarm replacement"/>
  </r>
  <r>
    <s v="Cedarlane-Fire Alarm replacement-Contractor"/>
    <n v="1"/>
    <s v="Contractor"/>
    <x v="4"/>
    <x v="2"/>
    <x v="80"/>
    <x v="20"/>
    <x v="304"/>
    <x v="697"/>
    <s v="2019/20"/>
    <m/>
    <x v="630"/>
    <n v="0"/>
    <n v="24329.03"/>
    <s v="Pay app #5"/>
    <d v="2020-07-30T00:00:00"/>
    <s v="000000020117024"/>
    <n v="24329.03"/>
    <s v="03-119421"/>
    <m/>
    <s v="21.0"/>
    <s v="00036.0"/>
    <s v="91001"/>
    <s v="85000"/>
    <n v="6150"/>
    <n v="9051103"/>
    <n v="1.9011176696772387E-2"/>
    <s v="Fire alarm and low voltage service for Cedarlane.  Change order of $2,087.75 was created using Facilities' account string (PO2W-22*915). The total project costs with this change order is $108,487.74"/>
    <s v="Cedarlane-1-Fire Alarm replacement"/>
  </r>
  <r>
    <s v="Cedarlane-Fire Alarm replacement-Contractor"/>
    <n v="1"/>
    <s v="Contractor"/>
    <x v="4"/>
    <x v="2"/>
    <x v="80"/>
    <x v="20"/>
    <x v="304"/>
    <x v="697"/>
    <s v="2019/20"/>
    <m/>
    <x v="630"/>
    <n v="0"/>
    <n v="14196.89"/>
    <s v="Pay app #6"/>
    <d v="2020-07-30T00:00:00"/>
    <s v="000000020117024"/>
    <n v="14196.89"/>
    <s v="03-119421"/>
    <m/>
    <s v="21.0"/>
    <s v="00036.0"/>
    <s v="91001"/>
    <s v="85000"/>
    <n v="6150"/>
    <n v="9051103"/>
    <n v="1.1093725657563861E-2"/>
    <s v="Fire alarm and low voltage service for Cedarlane.  Change order of $2,087.75 was created using Facilities' account string (PO2W-22*915). The total project costs with this change order is $108,487.74"/>
    <s v="Cedarlane-1-Fire Alarm replacement"/>
  </r>
  <r>
    <s v="Cedarlane-Fire Alarm replacement-Contractor"/>
    <n v="1"/>
    <s v="Contractor"/>
    <x v="4"/>
    <x v="2"/>
    <x v="80"/>
    <x v="20"/>
    <x v="304"/>
    <x v="213"/>
    <s v="2020/21"/>
    <m/>
    <x v="630"/>
    <n v="0"/>
    <n v="855"/>
    <s v="Pay app #10"/>
    <d v="2020-12-18T00:00:00"/>
    <s v="000000020151942"/>
    <n v="855"/>
    <s v="03-119421"/>
    <m/>
    <s v="21.0"/>
    <s v="00036.0"/>
    <s v="91001"/>
    <s v="85000"/>
    <n v="6150"/>
    <n v="9051103"/>
    <n v="6.6811361060183626E-4"/>
    <s v="Fire alarm and low voltage service for Cedarlane.  Change order of $2,087.75 was created using Facilities' account string (PO2W-22*915). The total project costs with this change order is $108,487.74"/>
    <s v="Cedarlane-1-Fire Alarm replacement"/>
  </r>
  <r>
    <s v="Cedarlane-Fire Alarm replacement-Contractor"/>
    <n v="1"/>
    <s v="Contractor"/>
    <x v="4"/>
    <x v="2"/>
    <x v="80"/>
    <x v="20"/>
    <x v="304"/>
    <x v="698"/>
    <s v="2021/22"/>
    <s v="2-4499"/>
    <x v="630"/>
    <n v="0"/>
    <n v="5320"/>
    <s v="Pay app #18"/>
    <d v="2022-06-02T00:00:00"/>
    <s v="000000020514306"/>
    <n v="5320"/>
    <s v="03-119421"/>
    <m/>
    <s v="21.0"/>
    <s v="00036.0"/>
    <s v="91001"/>
    <s v="85000"/>
    <n v="6150"/>
    <n v="9051103"/>
    <n v="4.1571513548558699E-3"/>
    <s v="Fire alarm and low voltage service for Cedarlane.  Change order of $2,087.75 was created using Facilities' account string (PO2W-22*915). The total project costs with this change order is $108,487.74"/>
    <s v="Cedarlane-1-Fire Alarm replacement"/>
  </r>
  <r>
    <s v="Cedarlane-Fire Alarm replacement-Contractor"/>
    <n v="1"/>
    <s v="Contractor"/>
    <x v="4"/>
    <x v="2"/>
    <x v="80"/>
    <x v="20"/>
    <x v="304"/>
    <x v="696"/>
    <s v="2019/20"/>
    <m/>
    <x v="630"/>
    <n v="0"/>
    <n v="0.01"/>
    <m/>
    <m/>
    <m/>
    <n v="0.01"/>
    <s v="03-119421"/>
    <m/>
    <s v="21.0"/>
    <s v="00036.0"/>
    <s v="91001"/>
    <s v="85000"/>
    <n v="6150"/>
    <n v="9051103"/>
    <n v="7.8141942760448681E-9"/>
    <s v="Fire alarm and low voltage service for Cedarlane.  Change order of $2,087.75 was created using Facilities' account string (PO2W-22*915). The total project costs with this change order is $108,487.74.  Accrued $0.01 more than the amount of the invoice."/>
    <s v="Cedarlane-1-Fire Alarm replacement"/>
  </r>
  <r>
    <s v="Cedarlane-Fire Alarm replacement-Contractor"/>
    <n v="1"/>
    <s v="Contractor"/>
    <x v="4"/>
    <x v="2"/>
    <x v="80"/>
    <x v="20"/>
    <x v="304"/>
    <x v="699"/>
    <s v="2020/21"/>
    <m/>
    <x v="630"/>
    <n v="0"/>
    <n v="-0.01"/>
    <m/>
    <m/>
    <m/>
    <n v="-0.01"/>
    <s v="03-119421"/>
    <m/>
    <s v="21.0"/>
    <s v="00036.0"/>
    <s v="91001"/>
    <s v="85000"/>
    <n v="6150"/>
    <n v="9051103"/>
    <n v="-7.8141942760448681E-9"/>
    <s v="Fire alarm and low voltage service for Cedarlane.  Change order of $2,087.75 was created using Facilities' account string (PO2W-22*915). Reversed accrual from prior year"/>
    <s v="Cedarlane-1-Fire Alarm replacement"/>
  </r>
  <r>
    <s v="Grandview-Fire Alarm replacement-Contractor"/>
    <n v="2"/>
    <s v="Contractor"/>
    <x v="6"/>
    <x v="2"/>
    <x v="80"/>
    <x v="20"/>
    <x v="304"/>
    <x v="431"/>
    <s v="2019/20"/>
    <m/>
    <x v="630"/>
    <n v="0"/>
    <n v="1578.9"/>
    <s v="Pay app #1"/>
    <d v="2020-03-10T00:00:00"/>
    <s v="000000020079637"/>
    <n v="1578.9"/>
    <s v="03-119498"/>
    <m/>
    <s v="21.0"/>
    <s v="00036.0"/>
    <s v="91001"/>
    <s v="85000"/>
    <n v="6150"/>
    <n v="9121103"/>
    <n v="1.2337831342447243E-3"/>
    <s v="Fire alarm and low voltage service for Grandview"/>
    <s v="Grandview-2-Fire Alarm replacement"/>
  </r>
  <r>
    <s v="Grandview-Fire Alarm replacement-Contractor"/>
    <n v="2"/>
    <s v="Contractor"/>
    <x v="6"/>
    <x v="2"/>
    <x v="80"/>
    <x v="20"/>
    <x v="304"/>
    <x v="696"/>
    <s v="2019/20"/>
    <m/>
    <x v="630"/>
    <n v="0"/>
    <n v="47652.480000000003"/>
    <s v="Pay app #4"/>
    <d v="2020-05-29T00:00:00"/>
    <s v="000000020101116"/>
    <n v="47652.480000000003"/>
    <s v="03-119498"/>
    <m/>
    <s v="21.0"/>
    <s v="00036.0"/>
    <s v="91001"/>
    <s v="85000"/>
    <n v="6150"/>
    <n v="9121103"/>
    <n v="3.723657364553426E-2"/>
    <s v="Fire alarm and low voltage service for Grandview"/>
    <s v="Grandview-2-Fire Alarm replacement"/>
  </r>
  <r>
    <s v="Grandview-Fire Alarm replacement-Contractor"/>
    <n v="2"/>
    <s v="Contractor"/>
    <x v="6"/>
    <x v="2"/>
    <x v="80"/>
    <x v="20"/>
    <x v="304"/>
    <x v="697"/>
    <s v="2019/20"/>
    <m/>
    <x v="630"/>
    <n v="0"/>
    <n v="35854.85"/>
    <s v="Pay app #5"/>
    <d v="2020-07-30T00:00:00"/>
    <s v="000000020117024"/>
    <n v="35854.85"/>
    <s v="03-119498"/>
    <m/>
    <s v="21.0"/>
    <s v="00036.0"/>
    <s v="91001"/>
    <s v="85000"/>
    <n v="6150"/>
    <n v="9121103"/>
    <n v="2.801767636384473E-2"/>
    <s v="Fire alarm and low voltage service for Grandview"/>
    <s v="Grandview-2-Fire Alarm replacement"/>
  </r>
  <r>
    <s v="Grandview-Fire Alarm replacement-Contractor"/>
    <n v="2"/>
    <s v="Contractor"/>
    <x v="6"/>
    <x v="2"/>
    <x v="80"/>
    <x v="20"/>
    <x v="304"/>
    <x v="697"/>
    <s v="2019/20"/>
    <m/>
    <x v="630"/>
    <n v="0"/>
    <n v="12251.63"/>
    <s v="Pay app #6"/>
    <d v="2020-07-30T00:00:00"/>
    <s v="000000020117024"/>
    <n v="12251.63"/>
    <s v="03-119498"/>
    <m/>
    <s v="21.0"/>
    <s v="00036.0"/>
    <s v="91001"/>
    <s v="85000"/>
    <n v="6150"/>
    <n v="9121103"/>
    <n v="9.5736617018219571E-3"/>
    <s v="Fire alarm and low voltage service for Grandview"/>
    <s v="Grandview-2-Fire Alarm replacement"/>
  </r>
  <r>
    <s v="Grandview-Fire Alarm replacement-Contractor"/>
    <n v="2"/>
    <s v="Contractor"/>
    <x v="6"/>
    <x v="2"/>
    <x v="80"/>
    <x v="20"/>
    <x v="304"/>
    <x v="402"/>
    <s v="2020/21"/>
    <m/>
    <x v="630"/>
    <n v="0"/>
    <n v="28361.78"/>
    <s v="Pay app #7"/>
    <d v="2020-08-28T00:00:00"/>
    <s v="000000020122656"/>
    <n v="28361.78"/>
    <s v="03-119498"/>
    <m/>
    <s v="21.0"/>
    <s v="00036.0"/>
    <s v="91001"/>
    <s v="85000"/>
    <n v="6150"/>
    <n v="9121103"/>
    <n v="2.216244589344438E-2"/>
    <s v="Fire alarm and low voltage service for Grandview"/>
    <s v="Grandview-2-Fire Alarm replacement"/>
  </r>
  <r>
    <s v="Grandview-Fire Alarm replacement-Contractor"/>
    <n v="2"/>
    <s v="Contractor"/>
    <x v="6"/>
    <x v="2"/>
    <x v="80"/>
    <x v="20"/>
    <x v="304"/>
    <x v="408"/>
    <s v="2020/21"/>
    <m/>
    <x v="630"/>
    <n v="0"/>
    <n v="6786.8"/>
    <s v="Pay app #12"/>
    <d v="2021-05-21T00:00:00"/>
    <s v="000000020191188"/>
    <n v="6786.8"/>
    <s v="03-119498"/>
    <m/>
    <s v="21.0"/>
    <s v="00036.0"/>
    <s v="91001"/>
    <s v="85000"/>
    <n v="6150"/>
    <n v="9121103"/>
    <n v="5.3033373712661315E-3"/>
    <s v="Fire alarm and low voltage service for Grandview"/>
    <s v="Grandview-2-Fire Alarm replacement"/>
  </r>
  <r>
    <s v="Grandview-Fire Alarm replacement-Contractor"/>
    <n v="2"/>
    <s v="Contractor"/>
    <x v="6"/>
    <x v="2"/>
    <x v="80"/>
    <x v="20"/>
    <x v="304"/>
    <x v="408"/>
    <s v="2020/21"/>
    <m/>
    <x v="630"/>
    <n v="0"/>
    <n v="1365.7"/>
    <s v="Pay app #14"/>
    <d v="2021-05-21T00:00:00"/>
    <s v="000000020191188"/>
    <n v="1365.7"/>
    <s v="03-119498"/>
    <m/>
    <s v="21.0"/>
    <s v="00036.0"/>
    <s v="91001"/>
    <s v="85000"/>
    <n v="6150"/>
    <n v="9121103"/>
    <n v="1.0671845122794477E-3"/>
    <s v="Fire alarm and low voltage service for Grandview"/>
    <s v="Grandview-2-Fire Alarm replacement"/>
  </r>
  <r>
    <s v="Grandview-Fire Alarm replacement-Contractor"/>
    <n v="2"/>
    <s v="Contractor"/>
    <x v="6"/>
    <x v="2"/>
    <x v="80"/>
    <x v="20"/>
    <x v="304"/>
    <x v="408"/>
    <s v="2020/21"/>
    <m/>
    <x v="630"/>
    <n v="0"/>
    <n v="855"/>
    <s v="Pay app #15"/>
    <d v="2021-05-21T00:00:00"/>
    <s v="000000020191188"/>
    <n v="855"/>
    <s v="03-119498"/>
    <m/>
    <s v="21.0"/>
    <s v="00036.0"/>
    <s v="91001"/>
    <s v="85000"/>
    <n v="6150"/>
    <n v="9121103"/>
    <n v="6.6811361060183626E-4"/>
    <s v="Fire alarm and low voltage service for Grandview"/>
    <s v="Grandview-2-Fire Alarm replacement"/>
  </r>
  <r>
    <s v="Grandview-Fire Alarm replacement-Contractor"/>
    <n v="2"/>
    <s v="Contractor"/>
    <x v="6"/>
    <x v="2"/>
    <x v="80"/>
    <x v="20"/>
    <x v="304"/>
    <x v="700"/>
    <s v="2021/22"/>
    <m/>
    <x v="630"/>
    <n v="0"/>
    <n v="3650.96"/>
    <s v="Pay app #16"/>
    <d v="2021-11-22T00:00:00"/>
    <s v="000000020341778"/>
    <n v="3650.96"/>
    <s v="03-119498"/>
    <m/>
    <s v="21.0"/>
    <s v="00036.0"/>
    <s v="91001"/>
    <s v="85000"/>
    <n v="6150"/>
    <n v="9121103"/>
    <n v="2.8529310734068773E-3"/>
    <s v="Fire alarm and low voltage service for Grandview"/>
    <s v="Grandview-2-Fire Alarm replacement"/>
  </r>
  <r>
    <s v="Grandview-Fire Alarm replacement-Contractor"/>
    <n v="2"/>
    <s v="Contractor"/>
    <x v="6"/>
    <x v="2"/>
    <x v="80"/>
    <x v="20"/>
    <x v="304"/>
    <x v="550"/>
    <s v="2021/22"/>
    <m/>
    <x v="630"/>
    <n v="0"/>
    <n v="950"/>
    <s v="Pay app #17"/>
    <d v="2022-05-23T00:00:00"/>
    <s v="000000020505866"/>
    <n v="950"/>
    <s v="03-119498"/>
    <m/>
    <s v="21.0"/>
    <s v="00036.0"/>
    <s v="91001"/>
    <s v="85000"/>
    <n v="6150"/>
    <n v="9121103"/>
    <n v="7.4234845622426246E-4"/>
    <s v="Fire alarm and low voltage service for Grandview"/>
    <s v="Grandview-2-Fire Alarm replacement"/>
  </r>
  <r>
    <s v="Grandview-Fire Alarm replacement-Contractor"/>
    <n v="2"/>
    <s v="Contractor"/>
    <x v="6"/>
    <x v="2"/>
    <x v="80"/>
    <x v="20"/>
    <x v="304"/>
    <x v="698"/>
    <s v="2021/22"/>
    <s v="2-4502"/>
    <x v="630"/>
    <n v="0"/>
    <n v="7332.01"/>
    <s v="Pay app #18"/>
    <d v="2022-06-02T00:00:00"/>
    <s v="000000020514306"/>
    <n v="7332.01"/>
    <s v="03-119498"/>
    <m/>
    <s v="21.0"/>
    <s v="00036.0"/>
    <s v="91001"/>
    <s v="85000"/>
    <n v="6150"/>
    <n v="9121103"/>
    <n v="5.7293750573903573E-3"/>
    <s v="Fire alarm and low voltage service for Grandview"/>
    <s v="Grandview-2-Fire Alarm replacement"/>
  </r>
  <r>
    <s v="La Puente HS-Fire Alarm replacement-Contractor"/>
    <n v="5"/>
    <s v="Contractor"/>
    <x v="10"/>
    <x v="2"/>
    <x v="80"/>
    <x v="20"/>
    <x v="304"/>
    <x v="431"/>
    <s v="2019/20"/>
    <s v="2-4501"/>
    <x v="630"/>
    <n v="0"/>
    <n v="2717.95"/>
    <s v="Pay app #1"/>
    <d v="2020-03-10T00:00:00"/>
    <s v="000000020079637"/>
    <n v="2717.95"/>
    <s v="03-119978"/>
    <m/>
    <s v="21.0"/>
    <s v="00036.0"/>
    <s v="91001"/>
    <s v="85000"/>
    <n v="6150"/>
    <n v="9401103"/>
    <n v="2.1238589332576146E-3"/>
    <s v="Fire alarm and low voltage service for La Puente HS"/>
    <s v="La Puente HS-5-Fire Alarm replacement"/>
  </r>
  <r>
    <s v="Los Altos ES-Fire Alarm replacement-Contractor"/>
    <n v="2"/>
    <s v="Contractor"/>
    <x v="2"/>
    <x v="2"/>
    <x v="80"/>
    <x v="20"/>
    <x v="304"/>
    <x v="431"/>
    <s v="2019/20"/>
    <m/>
    <x v="630"/>
    <n v="0"/>
    <n v="943.35"/>
    <s v="Pay app #1"/>
    <d v="2020-03-10T00:00:00"/>
    <s v="000000020079637"/>
    <n v="943.35"/>
    <s v="03-119606"/>
    <m/>
    <s v="21.0"/>
    <s v="00036.0"/>
    <s v="91001"/>
    <s v="85000"/>
    <n v="6150"/>
    <n v="9191103"/>
    <n v="7.3715201703069264E-4"/>
    <s v="Fire alarm and low voltage service for Los Altos ES"/>
    <s v="Los Altos ES-2-Fire Alarm replacement"/>
  </r>
  <r>
    <s v="Los Altos ES-Fire Alarm replacement-Contractor"/>
    <n v="2"/>
    <s v="Contractor"/>
    <x v="2"/>
    <x v="2"/>
    <x v="80"/>
    <x v="20"/>
    <x v="304"/>
    <x v="213"/>
    <s v="2020/21"/>
    <m/>
    <x v="630"/>
    <n v="0"/>
    <n v="16828.3"/>
    <s v="Pay app #10"/>
    <d v="2020-12-18T00:00:00"/>
    <s v="000000020151942"/>
    <n v="16828.3"/>
    <s v="03-119606"/>
    <m/>
    <s v="21.0"/>
    <s v="00036.0"/>
    <s v="91001"/>
    <s v="85000"/>
    <n v="6150"/>
    <n v="9191103"/>
    <n v="1.3149960553556585E-2"/>
    <s v="Fire alarm and low voltage service for Los Altos ES"/>
    <s v="Los Altos ES-2-Fire Alarm replacement"/>
  </r>
  <r>
    <s v="Los Altos ES-Fire Alarm replacement-Contractor"/>
    <n v="2"/>
    <s v="Contractor"/>
    <x v="2"/>
    <x v="2"/>
    <x v="80"/>
    <x v="20"/>
    <x v="304"/>
    <x v="408"/>
    <s v="2020/21"/>
    <m/>
    <x v="630"/>
    <n v="0"/>
    <n v="39719.919999999998"/>
    <s v="Pay app #11"/>
    <d v="2021-05-21T00:00:00"/>
    <s v="000000020191188"/>
    <n v="39719.919999999998"/>
    <s v="03-119606"/>
    <m/>
    <s v="21.0"/>
    <s v="00036.0"/>
    <s v="91001"/>
    <s v="85000"/>
    <n v="6150"/>
    <n v="9191103"/>
    <n v="3.1037917150896006E-2"/>
    <s v="Fire alarm and low voltage service for Los Altos ES"/>
    <s v="Los Altos ES-2-Fire Alarm replacement"/>
  </r>
  <r>
    <s v="Los Altos ES-Fire Alarm replacement-Contractor"/>
    <n v="2"/>
    <s v="Contractor"/>
    <x v="2"/>
    <x v="2"/>
    <x v="80"/>
    <x v="20"/>
    <x v="304"/>
    <x v="408"/>
    <s v="2020/21"/>
    <m/>
    <x v="630"/>
    <n v="0"/>
    <n v="610.38"/>
    <s v="Pay app #12"/>
    <d v="2021-05-21T00:00:00"/>
    <s v="000000020191188"/>
    <n v="610.38"/>
    <s v="03-119606"/>
    <m/>
    <s v="21.0"/>
    <s v="00036.0"/>
    <s v="91001"/>
    <s v="85000"/>
    <n v="6150"/>
    <n v="9191103"/>
    <n v="4.7696279022122666E-4"/>
    <s v="Fire alarm and low voltage service for Los Altos ES"/>
    <s v="Los Altos ES-2-Fire Alarm replacement"/>
  </r>
  <r>
    <s v="Los Altos ES-Fire Alarm replacement-Contractor"/>
    <n v="2"/>
    <s v="Contractor"/>
    <x v="2"/>
    <x v="2"/>
    <x v="80"/>
    <x v="20"/>
    <x v="304"/>
    <x v="408"/>
    <s v="2020/21"/>
    <m/>
    <x v="630"/>
    <n v="0"/>
    <n v="10073.040000000001"/>
    <s v="Pay app #13"/>
    <d v="2021-05-21T00:00:00"/>
    <s v="000000020191188"/>
    <n v="10073.040000000001"/>
    <s v="03-119606"/>
    <m/>
    <s v="21.0"/>
    <s v="00036.0"/>
    <s v="91001"/>
    <s v="85000"/>
    <n v="6150"/>
    <n v="9191103"/>
    <n v="7.8712691510370997E-3"/>
    <s v="Fire alarm and low voltage service for Los Altos ES"/>
    <s v="Los Altos ES-2-Fire Alarm replacement"/>
  </r>
  <r>
    <s v="Los Altos ES-Fire Alarm replacement-Contractor"/>
    <n v="2"/>
    <s v="Contractor"/>
    <x v="2"/>
    <x v="2"/>
    <x v="80"/>
    <x v="20"/>
    <x v="304"/>
    <x v="408"/>
    <s v="2020/21"/>
    <m/>
    <x v="630"/>
    <n v="0"/>
    <n v="6352.51"/>
    <s v="Pay app #14"/>
    <d v="2021-05-21T00:00:00"/>
    <s v="000000020191188"/>
    <n v="6352.51"/>
    <s v="03-119606"/>
    <m/>
    <s v="21.0"/>
    <s v="00036.0"/>
    <s v="91001"/>
    <s v="85000"/>
    <n v="6150"/>
    <n v="9191103"/>
    <n v="4.9639747280517789E-3"/>
    <s v="Fire alarm and low voltage service for Los Altos ES"/>
    <s v="Los Altos ES-2-Fire Alarm replacement"/>
  </r>
  <r>
    <s v="Los Altos ES-Fire Alarm replacement-Contractor"/>
    <n v="2"/>
    <s v="Contractor"/>
    <x v="2"/>
    <x v="2"/>
    <x v="80"/>
    <x v="20"/>
    <x v="304"/>
    <x v="408"/>
    <s v="2020/21"/>
    <m/>
    <x v="630"/>
    <n v="0"/>
    <n v="1710"/>
    <s v="Pay app #15"/>
    <d v="2021-05-21T00:00:00"/>
    <s v="000000020191188"/>
    <n v="1710"/>
    <s v="03-119606"/>
    <m/>
    <s v="21.0"/>
    <s v="00036.0"/>
    <s v="91001"/>
    <s v="85000"/>
    <n v="6150"/>
    <n v="9191103"/>
    <n v="1.3362272212036725E-3"/>
    <s v="Fire alarm and low voltage service for Los Altos ES"/>
    <s v="Los Altos ES-2-Fire Alarm replacement"/>
  </r>
  <r>
    <s v="Los Altos ES-Fire Alarm replacement-Contractor"/>
    <n v="2"/>
    <s v="Contractor"/>
    <x v="2"/>
    <x v="2"/>
    <x v="80"/>
    <x v="20"/>
    <x v="304"/>
    <x v="700"/>
    <s v="2021/22"/>
    <m/>
    <x v="630"/>
    <n v="0"/>
    <n v="24679.599999999999"/>
    <s v="Pay app #16"/>
    <d v="2021-11-22T00:00:00"/>
    <s v="000000020341778"/>
    <n v="24679.599999999999"/>
    <s v="03-119606"/>
    <m/>
    <s v="21.0"/>
    <s v="00036.0"/>
    <s v="91001"/>
    <s v="85000"/>
    <n v="6150"/>
    <n v="9191103"/>
    <n v="1.928511890550769E-2"/>
    <s v="Fire alarm and low voltage service for Los Altos ES"/>
    <s v="Los Altos ES-2-Fire Alarm replacement"/>
  </r>
  <r>
    <s v="Los Altos ES-Fire Alarm replacement-Contractor"/>
    <n v="2"/>
    <s v="Contractor"/>
    <x v="2"/>
    <x v="2"/>
    <x v="80"/>
    <x v="20"/>
    <x v="304"/>
    <x v="550"/>
    <s v="2021/22"/>
    <m/>
    <x v="630"/>
    <n v="0"/>
    <n v="950"/>
    <s v="Pay app #17"/>
    <d v="2022-05-23T00:00:00"/>
    <s v="000000020505866"/>
    <n v="950"/>
    <s v="03-119606"/>
    <m/>
    <s v="21.0"/>
    <s v="00036.0"/>
    <s v="91001"/>
    <s v="85000"/>
    <n v="6150"/>
    <n v="9191103"/>
    <n v="7.4234845622426246E-4"/>
    <s v="Fire alarm and low voltage service for Los Altos ES"/>
    <s v="Los Altos ES-2-Fire Alarm replacement"/>
  </r>
  <r>
    <s v="Los Altos ES-Fire Alarm replacement-Contractor"/>
    <n v="2"/>
    <s v="Contractor"/>
    <x v="2"/>
    <x v="2"/>
    <x v="80"/>
    <x v="20"/>
    <x v="304"/>
    <x v="698"/>
    <s v="2021/22"/>
    <s v="2-4506"/>
    <x v="630"/>
    <n v="0"/>
    <n v="5361.43"/>
    <s v="Pay app #18"/>
    <d v="2022-06-02T00:00:00"/>
    <s v="000000020514306"/>
    <n v="5361.43"/>
    <s v="03-119606"/>
    <m/>
    <s v="21.0"/>
    <s v="00036.0"/>
    <s v="91001"/>
    <s v="85000"/>
    <n v="6150"/>
    <n v="9191103"/>
    <n v="4.1895255617415408E-3"/>
    <s v="Fire alarm and low voltage service for Los Altos ES"/>
    <s v="Los Altos ES-2-Fire Alarm replacement"/>
  </r>
  <r>
    <s v="Mesa Robles-Fire Alarm replacement-Contractor"/>
    <n v="1"/>
    <s v="Contractor"/>
    <x v="5"/>
    <x v="2"/>
    <x v="80"/>
    <x v="20"/>
    <x v="304"/>
    <x v="431"/>
    <s v="2019/20"/>
    <m/>
    <x v="630"/>
    <n v="0"/>
    <n v="1402.2"/>
    <s v="Pay app #1"/>
    <d v="2020-03-10T00:00:00"/>
    <s v="000000020079637"/>
    <n v="1402.2"/>
    <s v="03-119508"/>
    <m/>
    <s v="21.0"/>
    <s v="00036.0"/>
    <s v="91001"/>
    <s v="85000"/>
    <n v="6150"/>
    <n v="9221103"/>
    <n v="1.0957063213870115E-3"/>
    <s v="Fire alarm and low voltage service for Mesa Robles"/>
    <s v="Mesa Robles-1-Fire Alarm replacement"/>
  </r>
  <r>
    <s v="Mesa Robles-Fire Alarm replacement-Contractor"/>
    <n v="1"/>
    <s v="Contractor"/>
    <x v="5"/>
    <x v="2"/>
    <x v="80"/>
    <x v="20"/>
    <x v="304"/>
    <x v="697"/>
    <s v="2019/20"/>
    <m/>
    <x v="630"/>
    <n v="0"/>
    <n v="5885.73"/>
    <s v="Pay app #6"/>
    <d v="2020-07-30T00:00:00"/>
    <s v="000000020117024"/>
    <n v="5885.73"/>
    <s v="03-119508"/>
    <m/>
    <s v="21.0"/>
    <s v="00036.0"/>
    <s v="91001"/>
    <s v="85000"/>
    <n v="6150"/>
    <n v="9221103"/>
    <n v="4.5992237676345561E-3"/>
    <s v="Fire alarm and low voltage service for Mesa Robles"/>
    <s v="Mesa Robles-1-Fire Alarm replacement"/>
  </r>
  <r>
    <s v="Mesa Robles-Fire Alarm replacement-Contractor"/>
    <n v="1"/>
    <s v="Contractor"/>
    <x v="5"/>
    <x v="2"/>
    <x v="80"/>
    <x v="20"/>
    <x v="304"/>
    <x v="402"/>
    <s v="2020/21"/>
    <m/>
    <x v="630"/>
    <n v="0"/>
    <n v="51687.41"/>
    <s v="Pay app #7"/>
    <d v="2020-08-28T00:00:00"/>
    <s v="000000020122656"/>
    <n v="51687.41"/>
    <s v="03-119508"/>
    <m/>
    <s v="21.0"/>
    <s v="00036.0"/>
    <s v="91001"/>
    <s v="85000"/>
    <n v="6150"/>
    <n v="9221103"/>
    <n v="4.0389546336558432E-2"/>
    <s v="Fire alarm and low voltage service for Mesa Robles"/>
    <s v="Mesa Robles-1-Fire Alarm replacement"/>
  </r>
  <r>
    <s v="Mesa Robles-Fire Alarm replacement-Contractor"/>
    <n v="1"/>
    <s v="Contractor"/>
    <x v="5"/>
    <x v="2"/>
    <x v="80"/>
    <x v="20"/>
    <x v="304"/>
    <x v="7"/>
    <s v="2020/21"/>
    <m/>
    <x v="630"/>
    <n v="0"/>
    <n v="36702.120000000003"/>
    <s v="Pay app #8"/>
    <d v="2020-10-13T00:00:00"/>
    <s v="000000020134117"/>
    <n v="36702.120000000003"/>
    <s v="03-119508"/>
    <m/>
    <s v="21.0"/>
    <s v="00036.0"/>
    <s v="91001"/>
    <s v="85000"/>
    <n v="6150"/>
    <n v="9221103"/>
    <n v="2.8679749602271189E-2"/>
    <s v="Fire alarm and low voltage service for Mesa Robles"/>
    <s v="Mesa Robles-1-Fire Alarm replacement"/>
  </r>
  <r>
    <s v="Mesa Robles-Fire Alarm replacement-Contractor"/>
    <n v="1"/>
    <s v="Contractor"/>
    <x v="5"/>
    <x v="2"/>
    <x v="80"/>
    <x v="20"/>
    <x v="304"/>
    <x v="701"/>
    <s v="2020/21"/>
    <m/>
    <x v="630"/>
    <n v="0"/>
    <n v="16603.41"/>
    <s v="Pay app #9"/>
    <d v="2020-11-04T00:00:00"/>
    <s v="000000020139892"/>
    <n v="16603.41"/>
    <s v="03-119508"/>
    <m/>
    <s v="21.0"/>
    <s v="00036.0"/>
    <s v="91001"/>
    <s v="85000"/>
    <n v="6150"/>
    <n v="9221103"/>
    <n v="1.2974227138482612E-2"/>
    <s v="Fire alarm and low voltage service for Mesa Robles"/>
    <s v="Mesa Robles-1-Fire Alarm replacement"/>
  </r>
  <r>
    <s v="Mesa Robles-Fire Alarm replacement-Contractor"/>
    <n v="1"/>
    <s v="Contractor"/>
    <x v="5"/>
    <x v="2"/>
    <x v="80"/>
    <x v="20"/>
    <x v="304"/>
    <x v="213"/>
    <s v="2020/21"/>
    <m/>
    <x v="630"/>
    <n v="0"/>
    <n v="1402.96"/>
    <s v="Pay app #10"/>
    <d v="2020-12-18T00:00:00"/>
    <s v="000000020151942"/>
    <n v="1402.96"/>
    <s v="03-119508"/>
    <m/>
    <s v="21.0"/>
    <s v="00036.0"/>
    <s v="91001"/>
    <s v="85000"/>
    <n v="6150"/>
    <n v="9221103"/>
    <n v="1.0963002001519908E-3"/>
    <s v="Fire alarm and low voltage service for Mesa Robles"/>
    <s v="Mesa Robles-1-Fire Alarm replacement"/>
  </r>
  <r>
    <s v="Mesa Robles-Fire Alarm replacement-Contractor"/>
    <n v="1"/>
    <s v="Contractor"/>
    <x v="5"/>
    <x v="2"/>
    <x v="80"/>
    <x v="20"/>
    <x v="304"/>
    <x v="408"/>
    <s v="2020/21"/>
    <m/>
    <x v="630"/>
    <n v="0"/>
    <n v="350.74"/>
    <s v="Pay app #12"/>
    <d v="2021-05-21T00:00:00"/>
    <s v="000000020191188"/>
    <n v="350.74"/>
    <s v="03-119508"/>
    <m/>
    <s v="21.0"/>
    <s v="00036.0"/>
    <s v="91001"/>
    <s v="85000"/>
    <n v="6150"/>
    <n v="9221103"/>
    <n v="2.7407505003799771E-4"/>
    <s v="Fire alarm and low voltage service for Mesa Robles"/>
    <s v="Mesa Robles-1-Fire Alarm replacement"/>
  </r>
  <r>
    <s v="Mesa Robles-Fire Alarm replacement-Contractor"/>
    <n v="1"/>
    <s v="Contractor"/>
    <x v="5"/>
    <x v="2"/>
    <x v="80"/>
    <x v="20"/>
    <x v="304"/>
    <x v="408"/>
    <s v="2020/21"/>
    <m/>
    <x v="630"/>
    <n v="0"/>
    <n v="9897.1"/>
    <s v="Pay app #14"/>
    <d v="2021-05-21T00:00:00"/>
    <s v="000000020191188"/>
    <n v="9897.1"/>
    <s v="03-119508"/>
    <m/>
    <s v="21.0"/>
    <s v="00036.0"/>
    <s v="91001"/>
    <s v="85000"/>
    <n v="6150"/>
    <n v="9221103"/>
    <n v="7.7337862169443664E-3"/>
    <s v="Fire alarm and low voltage service for Mesa Robles"/>
    <s v="Mesa Robles-1-Fire Alarm replacement"/>
  </r>
  <r>
    <s v="Mesa Robles-Fire Alarm replacement-Contractor"/>
    <n v="1"/>
    <s v="Contractor"/>
    <x v="5"/>
    <x v="2"/>
    <x v="80"/>
    <x v="20"/>
    <x v="304"/>
    <x v="408"/>
    <s v="2020/21"/>
    <m/>
    <x v="630"/>
    <n v="0"/>
    <n v="855"/>
    <s v="Pay app #15"/>
    <d v="2021-05-21T00:00:00"/>
    <s v="000000020191188"/>
    <n v="855"/>
    <s v="03-119508"/>
    <m/>
    <s v="21.0"/>
    <s v="00036.0"/>
    <s v="91001"/>
    <s v="85000"/>
    <n v="6150"/>
    <n v="9221103"/>
    <n v="6.6811361060183626E-4"/>
    <s v="Fire alarm and low voltage service for Mesa Robles"/>
    <s v="Mesa Robles-1-Fire Alarm replacement"/>
  </r>
  <r>
    <s v="Mesa Robles-Fire Alarm replacement-Contractor"/>
    <n v="1"/>
    <s v="Contractor"/>
    <x v="5"/>
    <x v="2"/>
    <x v="80"/>
    <x v="20"/>
    <x v="304"/>
    <x v="700"/>
    <s v="2021/22"/>
    <m/>
    <x v="630"/>
    <n v="0"/>
    <n v="14270.46"/>
    <s v="Pay app #16"/>
    <d v="2021-11-22T00:00:00"/>
    <s v="000000020341778"/>
    <n v="14270.46"/>
    <s v="03-119508"/>
    <m/>
    <s v="21.0"/>
    <s v="00036.0"/>
    <s v="91001"/>
    <s v="85000"/>
    <n v="6150"/>
    <n v="9221103"/>
    <n v="1.1151214684852724E-2"/>
    <s v="Fire alarm and low voltage service for Mesa Robles"/>
    <s v="Mesa Robles-1-Fire Alarm replacement"/>
  </r>
  <r>
    <s v="Mesa Robles-Fire Alarm replacement-Contractor"/>
    <n v="1"/>
    <s v="Contractor"/>
    <x v="5"/>
    <x v="2"/>
    <x v="80"/>
    <x v="20"/>
    <x v="304"/>
    <x v="550"/>
    <s v="2021/22"/>
    <m/>
    <x v="630"/>
    <n v="0"/>
    <n v="950"/>
    <s v="Pay app #17"/>
    <d v="2022-05-23T00:00:00"/>
    <s v="000000020505866"/>
    <n v="950"/>
    <s v="03-119508"/>
    <m/>
    <s v="21.0"/>
    <s v="00036.0"/>
    <s v="91001"/>
    <s v="85000"/>
    <n v="6150"/>
    <n v="9221103"/>
    <n v="7.4234845622426246E-4"/>
    <s v="Fire alarm and low voltage service for Mesa Robles"/>
    <s v="Mesa Robles-1-Fire Alarm replacement"/>
  </r>
  <r>
    <s v="Mesa Robles-Fire Alarm replacement-Contractor"/>
    <n v="1"/>
    <s v="Contractor"/>
    <x v="5"/>
    <x v="2"/>
    <x v="80"/>
    <x v="20"/>
    <x v="304"/>
    <x v="698"/>
    <s v="2021/22"/>
    <s v="2-4508"/>
    <x v="630"/>
    <n v="0"/>
    <n v="6786.48"/>
    <s v="Pay app #18"/>
    <d v="2022-06-02T00:00:00"/>
    <s v="000000020514306"/>
    <n v="6786.48"/>
    <s v="03-119508"/>
    <m/>
    <s v="21.0"/>
    <s v="00036.0"/>
    <s v="91001"/>
    <s v="85000"/>
    <n v="6150"/>
    <n v="9221103"/>
    <n v="5.3030873170492598E-3"/>
    <s v="Fire alarm and low voltage service for Mesa Robles"/>
    <s v="Mesa Robles-1-Fire Alarm replacement"/>
  </r>
  <r>
    <s v="Nelson-Fire Alarm replacement-Contractor"/>
    <n v="1"/>
    <s v="Contractor"/>
    <x v="0"/>
    <x v="2"/>
    <x v="80"/>
    <x v="20"/>
    <x v="304"/>
    <x v="431"/>
    <s v="2019/20"/>
    <m/>
    <x v="630"/>
    <n v="0"/>
    <n v="1017.45"/>
    <s v="Pay app #1"/>
    <d v="2020-03-10T00:00:00"/>
    <s v="000000020079637"/>
    <n v="1017.45"/>
    <s v="03-119551"/>
    <m/>
    <s v="21.0"/>
    <s v="00036.0"/>
    <s v="91001"/>
    <s v="85000"/>
    <n v="6150"/>
    <n v="9231103"/>
    <n v="7.9505519661618516E-4"/>
    <s v="Fire alarm and low voltage service for Nelson"/>
    <s v="Nelson-1-Fire Alarm replacement"/>
  </r>
  <r>
    <s v="Nelson-Fire Alarm replacement-Contractor"/>
    <n v="1"/>
    <s v="Contractor"/>
    <x v="0"/>
    <x v="2"/>
    <x v="80"/>
    <x v="20"/>
    <x v="304"/>
    <x v="213"/>
    <s v="2020/21"/>
    <m/>
    <x v="630"/>
    <n v="0"/>
    <n v="8907.8700000000008"/>
    <s v="Pay app #10"/>
    <d v="2020-12-18T00:00:00"/>
    <s v="000000020151942"/>
    <n v="8907.8700000000008"/>
    <s v="03-119551"/>
    <m/>
    <s v="21.0"/>
    <s v="00036.0"/>
    <s v="91001"/>
    <s v="85000"/>
    <n v="6150"/>
    <n v="9231103"/>
    <n v="6.96078267657518E-3"/>
    <s v="Fire alarm and low voltage service for Nelson"/>
    <s v="Nelson-1-Fire Alarm replacement"/>
  </r>
  <r>
    <s v="Nelson-Fire Alarm replacement-Contractor"/>
    <n v="1"/>
    <s v="Contractor"/>
    <x v="0"/>
    <x v="2"/>
    <x v="80"/>
    <x v="20"/>
    <x v="304"/>
    <x v="408"/>
    <s v="2020/21"/>
    <m/>
    <x v="630"/>
    <n v="0"/>
    <n v="47854.83"/>
    <s v="Pay app #11"/>
    <d v="2021-05-21T00:00:00"/>
    <s v="000000020191188"/>
    <n v="47854.83"/>
    <s v="03-119551"/>
    <m/>
    <s v="21.0"/>
    <s v="00036.0"/>
    <s v="91001"/>
    <s v="85000"/>
    <n v="6150"/>
    <n v="9231103"/>
    <n v="3.7394693866710023E-2"/>
    <s v="Fire alarm and low voltage service for Nelson"/>
    <s v="Nelson-1-Fire Alarm replacement"/>
  </r>
  <r>
    <s v="Nelson-Fire Alarm replacement-Contractor"/>
    <n v="1"/>
    <s v="Contractor"/>
    <x v="0"/>
    <x v="2"/>
    <x v="80"/>
    <x v="20"/>
    <x v="304"/>
    <x v="408"/>
    <s v="2020/21"/>
    <m/>
    <x v="630"/>
    <n v="0"/>
    <n v="5867.44"/>
    <s v="Pay app #12"/>
    <d v="2021-05-21T00:00:00"/>
    <s v="000000020191188"/>
    <n v="5867.44"/>
    <s v="03-119551"/>
    <m/>
    <s v="21.0"/>
    <s v="00036.0"/>
    <s v="91001"/>
    <s v="85000"/>
    <n v="6150"/>
    <n v="9231103"/>
    <n v="4.58493160630367E-3"/>
    <s v="Fire alarm and low voltage service for Nelson"/>
    <s v="Nelson-1-Fire Alarm replacement"/>
  </r>
  <r>
    <s v="Nelson-Fire Alarm replacement-Contractor"/>
    <n v="1"/>
    <s v="Contractor"/>
    <x v="0"/>
    <x v="2"/>
    <x v="80"/>
    <x v="20"/>
    <x v="304"/>
    <x v="408"/>
    <s v="2020/21"/>
    <m/>
    <x v="630"/>
    <n v="0"/>
    <n v="9127.5499999999993"/>
    <s v="Pay app #13"/>
    <d v="2021-05-21T00:00:00"/>
    <s v="000000020191188"/>
    <n v="9127.5499999999993"/>
    <s v="03-119551"/>
    <m/>
    <s v="21.0"/>
    <s v="00036.0"/>
    <s v="91001"/>
    <s v="85000"/>
    <n v="6150"/>
    <n v="9231103"/>
    <n v="7.1324448964313327E-3"/>
    <s v="Fire alarm and low voltage service for Nelson"/>
    <s v="Nelson-1-Fire Alarm replacement"/>
  </r>
  <r>
    <s v="Nelson-Fire Alarm replacement-Contractor"/>
    <n v="1"/>
    <s v="Contractor"/>
    <x v="0"/>
    <x v="2"/>
    <x v="80"/>
    <x v="20"/>
    <x v="304"/>
    <x v="408"/>
    <s v="2020/21"/>
    <m/>
    <x v="630"/>
    <n v="0"/>
    <n v="7359.72"/>
    <s v="Pay app #14"/>
    <d v="2021-05-21T00:00:00"/>
    <s v="000000020191188"/>
    <n v="7359.72"/>
    <s v="03-119551"/>
    <m/>
    <s v="21.0"/>
    <s v="00036.0"/>
    <s v="91001"/>
    <s v="85000"/>
    <n v="6150"/>
    <n v="9231103"/>
    <n v="5.751028189729294E-3"/>
    <s v="Fire alarm and low voltage service for Nelson"/>
    <s v="Nelson-1-Fire Alarm replacement"/>
  </r>
  <r>
    <s v="Nelson-Fire Alarm replacement-Contractor"/>
    <n v="1"/>
    <s v="Contractor"/>
    <x v="0"/>
    <x v="2"/>
    <x v="80"/>
    <x v="20"/>
    <x v="304"/>
    <x v="408"/>
    <s v="2020/21"/>
    <m/>
    <x v="630"/>
    <n v="0"/>
    <n v="2263.16"/>
    <s v="Pay app #15"/>
    <d v="2021-05-21T00:00:00"/>
    <s v="000000020191188"/>
    <n v="2263.16"/>
    <s v="03-119551"/>
    <m/>
    <s v="21.0"/>
    <s v="00036.0"/>
    <s v="91001"/>
    <s v="85000"/>
    <n v="6150"/>
    <n v="9231103"/>
    <n v="1.7684771917773703E-3"/>
    <s v="Fire alarm and low voltage service for Nelson"/>
    <s v="Nelson-1-Fire Alarm replacement"/>
  </r>
  <r>
    <s v="Nelson-Fire Alarm replacement-Contractor"/>
    <n v="1"/>
    <s v="Contractor"/>
    <x v="0"/>
    <x v="2"/>
    <x v="80"/>
    <x v="20"/>
    <x v="304"/>
    <x v="700"/>
    <s v="2021/22"/>
    <m/>
    <x v="630"/>
    <n v="0"/>
    <n v="29445.32"/>
    <s v="Pay app #16"/>
    <d v="2021-11-22T00:00:00"/>
    <s v="000000020341778"/>
    <n v="29445.32"/>
    <s v="03-119551"/>
    <m/>
    <s v="21.0"/>
    <s v="00036.0"/>
    <s v="91001"/>
    <s v="85000"/>
    <n v="6150"/>
    <n v="9231103"/>
    <n v="2.3009145100030947E-2"/>
    <s v="Fire alarm and low voltage service for Nelson"/>
    <s v="Nelson-1-Fire Alarm replacement"/>
  </r>
  <r>
    <s v="Nelson-Fire Alarm replacement-Contractor"/>
    <n v="1"/>
    <s v="Contractor"/>
    <x v="0"/>
    <x v="2"/>
    <x v="80"/>
    <x v="20"/>
    <x v="304"/>
    <x v="550"/>
    <s v="2021/22"/>
    <m/>
    <x v="630"/>
    <n v="0"/>
    <n v="1619.99"/>
    <s v="Pay app #17"/>
    <d v="2022-05-23T00:00:00"/>
    <s v="000000020505866"/>
    <n v="1619.99"/>
    <s v="03-119551"/>
    <m/>
    <s v="21.0"/>
    <s v="00036.0"/>
    <s v="91001"/>
    <s v="85000"/>
    <n v="6150"/>
    <n v="9231103"/>
    <n v="1.2658916585249927E-3"/>
    <s v="Fire alarm and low voltage service for Nelson"/>
    <s v="Nelson-1-Fire Alarm replacement"/>
  </r>
  <r>
    <s v="Nelson-Fire Alarm replacement-Contractor"/>
    <n v="1"/>
    <s v="Contractor"/>
    <x v="0"/>
    <x v="2"/>
    <x v="80"/>
    <x v="20"/>
    <x v="304"/>
    <x v="698"/>
    <s v="2021/22"/>
    <s v="2-4509"/>
    <x v="630"/>
    <n v="0"/>
    <n v="5971.75"/>
    <s v="Pay app #18"/>
    <d v="2022-06-02T00:00:00"/>
    <s v="000000020514306"/>
    <n v="5971.75"/>
    <s v="03-119551"/>
    <m/>
    <s v="21.0"/>
    <s v="00036.0"/>
    <s v="91001"/>
    <s v="85000"/>
    <n v="6150"/>
    <n v="9231103"/>
    <n v="4.6664414667970944E-3"/>
    <s v="Fire alarm and low voltage service for Nelson"/>
    <s v="Nelson-1-Fire Alarm replacement"/>
  </r>
  <r>
    <s v="Newton-Fire Alarm replacement-Contractor"/>
    <n v="1"/>
    <s v="Contractor"/>
    <x v="8"/>
    <x v="2"/>
    <x v="80"/>
    <x v="20"/>
    <x v="304"/>
    <x v="431"/>
    <s v="2019/20"/>
    <m/>
    <x v="630"/>
    <n v="0"/>
    <n v="3359.2"/>
    <s v="Pay app #1"/>
    <d v="2020-03-10T00:00:00"/>
    <s v="000000020079637"/>
    <n v="3359.2"/>
    <s v="03-119556"/>
    <m/>
    <s v="21.0"/>
    <s v="00036.0"/>
    <s v="91001"/>
    <s v="85000"/>
    <n v="6150"/>
    <n v="9241103"/>
    <n v="2.6249441412089917E-3"/>
    <s v="Fire alarm and low voltage service for Newton"/>
    <s v="Newton-1-Fire Alarm replacement"/>
  </r>
  <r>
    <s v="Newton-Fire Alarm replacement-Contractor"/>
    <n v="1"/>
    <s v="Contractor"/>
    <x v="8"/>
    <x v="2"/>
    <x v="80"/>
    <x v="20"/>
    <x v="304"/>
    <x v="695"/>
    <s v="2019/20"/>
    <m/>
    <x v="630"/>
    <n v="0"/>
    <n v="21443.4"/>
    <s v="Pay app #2"/>
    <d v="2020-04-08T00:00:00"/>
    <s v="000000020087746"/>
    <n v="21443.4"/>
    <s v="03-119556"/>
    <m/>
    <s v="21.0"/>
    <s v="00036.0"/>
    <s v="91001"/>
    <s v="85000"/>
    <n v="6150"/>
    <n v="9241103"/>
    <n v="1.6756289353894054E-2"/>
    <s v="Fire alarm and low voltage service for Newton"/>
    <s v="Newton-1-Fire Alarm replacement"/>
  </r>
  <r>
    <s v="Newton-Fire Alarm replacement-Contractor"/>
    <n v="1"/>
    <s v="Contractor"/>
    <x v="8"/>
    <x v="2"/>
    <x v="80"/>
    <x v="20"/>
    <x v="304"/>
    <x v="354"/>
    <s v="2019/20"/>
    <m/>
    <x v="630"/>
    <n v="0"/>
    <n v="17273.14"/>
    <s v="Pay app #3"/>
    <d v="2020-04-24T00:00:00"/>
    <s v="000000020092209"/>
    <n v="17273.14"/>
    <s v="03-119556"/>
    <m/>
    <s v="21.0"/>
    <s v="00036.0"/>
    <s v="91001"/>
    <s v="85000"/>
    <n v="6150"/>
    <n v="9241103"/>
    <n v="1.3497567171732165E-2"/>
    <s v="Fire alarm and low voltage service for Newton"/>
    <s v="Newton-1-Fire Alarm replacement"/>
  </r>
  <r>
    <s v="Newton-Fire Alarm replacement-Contractor"/>
    <n v="1"/>
    <s v="Contractor"/>
    <x v="8"/>
    <x v="2"/>
    <x v="80"/>
    <x v="20"/>
    <x v="304"/>
    <x v="696"/>
    <s v="2019/20"/>
    <m/>
    <x v="630"/>
    <n v="0"/>
    <n v="21295.68"/>
    <s v="Pay app #4"/>
    <d v="2020-05-29T00:00:00"/>
    <s v="000000020101116"/>
    <n v="21295.68"/>
    <s v="03-119556"/>
    <m/>
    <s v="21.0"/>
    <s v="00036.0"/>
    <s v="91001"/>
    <s v="85000"/>
    <n v="6150"/>
    <n v="9241103"/>
    <n v="1.6640858076048318E-2"/>
    <s v="Fire alarm and low voltage service for Newton"/>
    <s v="Newton-1-Fire Alarm replacement"/>
  </r>
  <r>
    <s v="Newton-Fire Alarm replacement-Contractor"/>
    <n v="1"/>
    <s v="Contractor"/>
    <x v="8"/>
    <x v="2"/>
    <x v="80"/>
    <x v="20"/>
    <x v="304"/>
    <x v="697"/>
    <s v="2019/20"/>
    <m/>
    <x v="630"/>
    <n v="0"/>
    <n v="3504.98"/>
    <s v="Pay app #5"/>
    <d v="2020-07-30T00:00:00"/>
    <s v="000000020117024"/>
    <n v="3504.98"/>
    <s v="03-119556"/>
    <m/>
    <s v="21.0"/>
    <s v="00036.0"/>
    <s v="91001"/>
    <s v="85000"/>
    <n v="6150"/>
    <n v="9241103"/>
    <n v="2.7388594653651741E-3"/>
    <s v="Fire alarm and low voltage service for Newton"/>
    <s v="Newton-1-Fire Alarm replacement"/>
  </r>
  <r>
    <s v="Newton-Fire Alarm replacement-Contractor"/>
    <n v="1"/>
    <s v="Contractor"/>
    <x v="8"/>
    <x v="2"/>
    <x v="80"/>
    <x v="20"/>
    <x v="304"/>
    <x v="697"/>
    <s v="2019/20"/>
    <m/>
    <x v="630"/>
    <n v="0"/>
    <n v="10458.36"/>
    <s v="Pay app #6"/>
    <d v="2020-07-30T00:00:00"/>
    <s v="000000020117024"/>
    <n v="10458.36"/>
    <s v="03-119556"/>
    <m/>
    <s v="21.0"/>
    <s v="00036.0"/>
    <s v="91001"/>
    <s v="85000"/>
    <n v="6150"/>
    <n v="9241103"/>
    <n v="8.1723656848816609E-3"/>
    <s v="Fire alarm and low voltage service for Newton"/>
    <s v="Newton-1-Fire Alarm replacement"/>
  </r>
  <r>
    <s v="Newton-Fire Alarm replacement-Contractor"/>
    <n v="1"/>
    <s v="Contractor"/>
    <x v="8"/>
    <x v="2"/>
    <x v="80"/>
    <x v="20"/>
    <x v="304"/>
    <x v="402"/>
    <s v="2020/21"/>
    <m/>
    <x v="630"/>
    <n v="0"/>
    <n v="1211.25"/>
    <s v="Pay app #7"/>
    <d v="2020-08-28T00:00:00"/>
    <s v="000000020122656"/>
    <n v="1211.25"/>
    <s v="03-119556"/>
    <m/>
    <s v="21.0"/>
    <s v="00036.0"/>
    <s v="91001"/>
    <s v="85000"/>
    <n v="6150"/>
    <n v="9241103"/>
    <n v="9.4649428168593465E-4"/>
    <s v="Fire alarm and low voltage service for Newton"/>
    <s v="Newton-1-Fire Alarm replacement"/>
  </r>
  <r>
    <s v="Newton-Fire Alarm replacement-Contractor"/>
    <n v="1"/>
    <s v="Contractor"/>
    <x v="8"/>
    <x v="2"/>
    <x v="80"/>
    <x v="20"/>
    <x v="304"/>
    <x v="698"/>
    <s v="2021/22"/>
    <s v="2-4510"/>
    <x v="630"/>
    <n v="0"/>
    <n v="4134"/>
    <s v="Pay app #18"/>
    <d v="2022-06-02T00:00:00"/>
    <s v="000000020514306"/>
    <n v="4134"/>
    <s v="03-119556"/>
    <m/>
    <s v="21.0"/>
    <s v="00036.0"/>
    <s v="91001"/>
    <s v="85000"/>
    <n v="6150"/>
    <n v="9241103"/>
    <n v="3.2303879137169371E-3"/>
    <s v="Fire alarm and low voltage service for Newton"/>
    <s v="Newton-1-Fire Alarm replacement"/>
  </r>
  <r>
    <s v="Sparks MS-Fire Alarm replacement-Contractor"/>
    <n v="2"/>
    <s v="Contractor"/>
    <x v="9"/>
    <x v="2"/>
    <x v="80"/>
    <x v="20"/>
    <x v="304"/>
    <x v="431"/>
    <s v="2019/20"/>
    <m/>
    <x v="630"/>
    <n v="0"/>
    <n v="35460.79"/>
    <s v="Pay app #1"/>
    <d v="2020-03-10T00:00:00"/>
    <s v="000000020079637"/>
    <n v="35460.79"/>
    <s v="03-119501"/>
    <m/>
    <s v="21.0"/>
    <s v="00036.0"/>
    <s v="91001"/>
    <s v="85000"/>
    <n v="6150"/>
    <n v="9301103"/>
    <n v="2.7709750224202911E-2"/>
    <s v="Fire alarm and low voltage service for Sparks MS"/>
    <s v="Sparks MS-2-Fire Alarm replacement"/>
  </r>
  <r>
    <s v="Sparks MS-Fire Alarm replacement-Contractor"/>
    <n v="2"/>
    <s v="Contractor"/>
    <x v="9"/>
    <x v="2"/>
    <x v="80"/>
    <x v="20"/>
    <x v="304"/>
    <x v="695"/>
    <s v="2019/20"/>
    <m/>
    <x v="630"/>
    <n v="0"/>
    <n v="48832.800000000003"/>
    <s v="Pay app #2"/>
    <d v="2020-04-08T00:00:00"/>
    <s v="000000020087746"/>
    <n v="48832.800000000003"/>
    <s v="03-119501"/>
    <m/>
    <s v="21.0"/>
    <s v="00036.0"/>
    <s v="91001"/>
    <s v="85000"/>
    <n v="6150"/>
    <n v="9301103"/>
    <n v="3.8158898624324387E-2"/>
    <s v="Fire alarm and low voltage service for Sparks MS"/>
    <s v="Sparks MS-2-Fire Alarm replacement"/>
  </r>
  <r>
    <s v="Sparks MS-Fire Alarm replacement-Contractor"/>
    <n v="2"/>
    <s v="Contractor"/>
    <x v="9"/>
    <x v="2"/>
    <x v="80"/>
    <x v="20"/>
    <x v="304"/>
    <x v="354"/>
    <s v="2019/20"/>
    <m/>
    <x v="630"/>
    <n v="0"/>
    <n v="47231.15"/>
    <s v="Pay app #3"/>
    <d v="2020-04-24T00:00:00"/>
    <s v="000000020092209"/>
    <n v="47231.15"/>
    <s v="03-119501"/>
    <m/>
    <s v="21.0"/>
    <s v="00036.0"/>
    <s v="91001"/>
    <s v="85000"/>
    <n v="6150"/>
    <n v="9301103"/>
    <n v="3.6907338198101658E-2"/>
    <s v="Fire alarm and low voltage service for Sparks MS (JVER 20*752)"/>
    <s v="Sparks MS-2-Fire Alarm replacement"/>
  </r>
  <r>
    <s v="Sparks MS-Fire Alarm replacement-Contractor"/>
    <n v="2"/>
    <s v="Contractor"/>
    <x v="9"/>
    <x v="2"/>
    <x v="80"/>
    <x v="20"/>
    <x v="304"/>
    <x v="696"/>
    <s v="2019/20"/>
    <m/>
    <x v="630"/>
    <n v="0"/>
    <n v="3640.69"/>
    <s v="Pay app #4"/>
    <d v="2020-05-29T00:00:00"/>
    <s v="000000020101116"/>
    <n v="3640.69"/>
    <s v="03-119501"/>
    <m/>
    <s v="21.0"/>
    <s v="00036.0"/>
    <s v="91001"/>
    <s v="85000"/>
    <n v="6150"/>
    <n v="9301103"/>
    <n v="2.8449058958853789E-3"/>
    <s v="Fire alarm and low voltage service for Sparks MS"/>
    <s v="Sparks MS-2-Fire Alarm replacement"/>
  </r>
  <r>
    <s v="Sparks MS-Fire Alarm replacement-Contractor"/>
    <n v="2"/>
    <s v="Contractor"/>
    <x v="9"/>
    <x v="2"/>
    <x v="80"/>
    <x v="20"/>
    <x v="304"/>
    <x v="697"/>
    <s v="2019/20"/>
    <m/>
    <x v="630"/>
    <n v="0"/>
    <n v="9234.57"/>
    <s v="Pay app #5"/>
    <d v="2020-07-30T00:00:00"/>
    <s v="000000020117024"/>
    <n v="9234.57"/>
    <s v="03-119501"/>
    <m/>
    <s v="21.0"/>
    <s v="00036.0"/>
    <s v="91001"/>
    <s v="85000"/>
    <n v="6150"/>
    <n v="9301103"/>
    <n v="7.2160724035735656E-3"/>
    <s v="Fire alarm and low voltage service for Sparks MS"/>
    <s v="Sparks MS-2-Fire Alarm replacement"/>
  </r>
  <r>
    <s v="Sparks MS-Fire Alarm replacement-Contractor"/>
    <n v="2"/>
    <s v="Contractor"/>
    <x v="9"/>
    <x v="2"/>
    <x v="80"/>
    <x v="20"/>
    <x v="304"/>
    <x v="698"/>
    <s v="2021/22"/>
    <s v="2-4511"/>
    <x v="630"/>
    <n v="0"/>
    <n v="7600"/>
    <s v="Pay app #18"/>
    <d v="2022-06-02T00:00:00"/>
    <s v="000000020514306"/>
    <n v="7600"/>
    <s v="03-119501"/>
    <m/>
    <s v="21.0"/>
    <s v="00036.0"/>
    <s v="91001"/>
    <s v="85000"/>
    <n v="6150"/>
    <n v="9301103"/>
    <n v="5.9387876497940997E-3"/>
    <s v="Fire alarm and low voltage service for Sparks MS"/>
    <s v="Sparks MS-2-Fire Alarm replacement"/>
  </r>
  <r>
    <s v="Wilson HS-Fire Alarm replacement-Contractor"/>
    <n v="5"/>
    <s v="Contractor"/>
    <x v="19"/>
    <x v="2"/>
    <x v="80"/>
    <x v="20"/>
    <x v="304"/>
    <x v="431"/>
    <s v="2019/20"/>
    <m/>
    <x v="630"/>
    <n v="0"/>
    <n v="2997.25"/>
    <s v="Pay app #1"/>
    <d v="2020-03-10T00:00:00"/>
    <s v="000000020079637"/>
    <n v="2997.25"/>
    <s v="03-119611"/>
    <m/>
    <s v="21.0"/>
    <s v="00036.0"/>
    <s v="91001"/>
    <s v="85000"/>
    <n v="6150"/>
    <n v="9421103"/>
    <n v="2.3421093793875481E-3"/>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696"/>
    <s v="2019/20"/>
    <m/>
    <x v="630"/>
    <n v="0"/>
    <n v="1723.3"/>
    <s v="Pay app #4"/>
    <d v="2020-05-29T00:00:00"/>
    <s v="000000020101116"/>
    <n v="1723.3"/>
    <s v="03-119611"/>
    <m/>
    <s v="21.0"/>
    <s v="00036.0"/>
    <s v="91001"/>
    <s v="85000"/>
    <n v="6150"/>
    <n v="9421103"/>
    <n v="1.3466200995908121E-3"/>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697"/>
    <s v="2019/20"/>
    <m/>
    <x v="630"/>
    <n v="0"/>
    <n v="82411.360000000001"/>
    <s v="Pay app #5"/>
    <d v="2020-07-30T00:00:00"/>
    <s v="000000020117024"/>
    <n v="82411.360000000001"/>
    <s v="03-119611"/>
    <m/>
    <s v="21.0"/>
    <s v="00036.0"/>
    <s v="91001"/>
    <s v="85000"/>
    <n v="6150"/>
    <n v="9421103"/>
    <n v="6.4397837759307297E-2"/>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697"/>
    <s v="2019/20"/>
    <m/>
    <x v="630"/>
    <n v="0"/>
    <n v="79907.490000000005"/>
    <s v="Pay app #6"/>
    <d v="2020-07-30T00:00:00"/>
    <s v="000000020117024"/>
    <n v="79907.490000000005"/>
    <s v="03-119611"/>
    <m/>
    <s v="21.0"/>
    <s v="00036.0"/>
    <s v="91001"/>
    <s v="85000"/>
    <n v="6150"/>
    <n v="9421103"/>
    <n v="6.2441265097111259E-2"/>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402"/>
    <s v="2020/21"/>
    <m/>
    <x v="630"/>
    <n v="0"/>
    <n v="25191.82"/>
    <s v="Pay app #7"/>
    <d v="2020-08-28T00:00:00"/>
    <s v="000000020122656"/>
    <n v="25191.82"/>
    <s v="03-119611"/>
    <m/>
    <s v="21.0"/>
    <s v="00036.0"/>
    <s v="91001"/>
    <s v="85000"/>
    <n v="6150"/>
    <n v="9421103"/>
    <n v="1.9685377564715261E-2"/>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7"/>
    <s v="2020/21"/>
    <m/>
    <x v="630"/>
    <n v="0"/>
    <n v="25638.05"/>
    <s v="Pay app #8"/>
    <d v="2020-10-13T00:00:00"/>
    <s v="000000020134117"/>
    <n v="25638.05"/>
    <s v="03-119611"/>
    <m/>
    <s v="21.0"/>
    <s v="00036.0"/>
    <s v="91001"/>
    <s v="85000"/>
    <n v="6150"/>
    <n v="9421103"/>
    <n v="2.0034070355895214E-2"/>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701"/>
    <s v="2020/21"/>
    <m/>
    <x v="630"/>
    <n v="0"/>
    <n v="12068.33"/>
    <s v="Pay app #9"/>
    <d v="2020-11-04T00:00:00"/>
    <s v="000000020139892"/>
    <n v="12068.33"/>
    <s v="03-119611"/>
    <m/>
    <s v="21.0"/>
    <s v="00036.0"/>
    <s v="91001"/>
    <s v="85000"/>
    <n v="6150"/>
    <n v="9421103"/>
    <n v="9.4304275207420553E-3"/>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408"/>
    <s v="2020/21"/>
    <m/>
    <x v="630"/>
    <n v="0"/>
    <n v="4520.4799999999996"/>
    <s v="Pay app #13"/>
    <d v="2021-05-21T00:00:00"/>
    <s v="000000020191188"/>
    <n v="4520.4799999999996"/>
    <s v="03-119611"/>
    <m/>
    <s v="21.0"/>
    <s v="00036.0"/>
    <s v="91001"/>
    <s v="85000"/>
    <n v="6150"/>
    <n v="9421103"/>
    <n v="3.5323908940975302E-3"/>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408"/>
    <s v="2020/21"/>
    <m/>
    <x v="630"/>
    <n v="0"/>
    <n v="565.05999999999995"/>
    <s v="Pay app #14"/>
    <d v="2021-05-21T00:00:00"/>
    <s v="000000020191188"/>
    <n v="565.05999999999995"/>
    <s v="03-119611"/>
    <m/>
    <s v="21.0"/>
    <s v="00036.0"/>
    <s v="91001"/>
    <s v="85000"/>
    <n v="6150"/>
    <n v="9421103"/>
    <n v="4.4154886176219128E-4"/>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700"/>
    <s v="2021/22"/>
    <m/>
    <x v="630"/>
    <n v="0"/>
    <n v="25768.03"/>
    <s v="Pay app #16"/>
    <d v="2021-11-22T00:00:00"/>
    <s v="000000020341778"/>
    <n v="25768.03"/>
    <s v="03-119611"/>
    <m/>
    <s v="21.0"/>
    <s v="00036.0"/>
    <s v="91001"/>
    <s v="85000"/>
    <n v="6150"/>
    <n v="9421103"/>
    <n v="2.0135639253095243E-2"/>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550"/>
    <s v="2021/22"/>
    <m/>
    <x v="630"/>
    <n v="0"/>
    <n v="6612.8"/>
    <s v="Pay app #17"/>
    <d v="2022-05-23T00:00:00"/>
    <s v="000000020505866"/>
    <n v="6612.8"/>
    <s v="03-119611"/>
    <m/>
    <s v="21.0"/>
    <s v="00036.0"/>
    <s v="91001"/>
    <s v="85000"/>
    <n v="6150"/>
    <n v="9421103"/>
    <n v="5.1673703908629506E-3"/>
    <s v="Fire alarm and low voltage service for Wilson HS. Change order of $12,590.25 was created using Facilities' account string (PO2W-22*915). The total project costs with this change order is $294,650.43"/>
    <s v="Wilson HS-5-Fire Alarm replacement"/>
  </r>
  <r>
    <s v="Wilson HS-Fire Alarm replacement-Contractor"/>
    <n v="5"/>
    <s v="Contractor"/>
    <x v="19"/>
    <x v="2"/>
    <x v="80"/>
    <x v="20"/>
    <x v="304"/>
    <x v="698"/>
    <s v="2021/22"/>
    <s v="2-4505"/>
    <x v="630"/>
    <n v="0"/>
    <n v="14656.21"/>
    <s v="Pay app #18"/>
    <d v="2022-06-02T00:00:00"/>
    <s v="000000020514306"/>
    <n v="14656.21"/>
    <s v="03-119611"/>
    <m/>
    <s v="21.0"/>
    <s v="00036.0"/>
    <s v="91001"/>
    <s v="85000"/>
    <n v="6150"/>
    <n v="9421103"/>
    <n v="1.1452647229051127E-2"/>
    <s v="Fire alarm and low voltage service for Wilson HS. Change order of $12,590.25 was created using Facilities' account string (PO2W-22*915). The total project costs with this change order is $294,650.43"/>
    <s v="Wilson HS-5-Fire Alarm replacement"/>
  </r>
  <r>
    <s v="Workman ES-Fire Alarm replacement-Contractor"/>
    <n v="2"/>
    <s v="Contractor"/>
    <x v="3"/>
    <x v="2"/>
    <x v="80"/>
    <x v="20"/>
    <x v="304"/>
    <x v="431"/>
    <s v="2019/20"/>
    <m/>
    <x v="630"/>
    <n v="0"/>
    <n v="1131.45"/>
    <s v="Pay app #1"/>
    <d v="2020-03-10T00:00:00"/>
    <s v="000000020079637"/>
    <n v="1131.45"/>
    <s v="03-119612"/>
    <m/>
    <s v="21.0"/>
    <s v="00036.0"/>
    <s v="91001"/>
    <s v="85000"/>
    <n v="6150"/>
    <n v="9381103"/>
    <n v="8.8413701136309667E-4"/>
    <s v="Fire alarm and low voltage service for Workman ES"/>
    <s v="Workman ES-2-Fire Alarm replacement"/>
  </r>
  <r>
    <s v="Workman ES-Fire Alarm replacement-Contractor"/>
    <n v="2"/>
    <s v="Contractor"/>
    <x v="3"/>
    <x v="2"/>
    <x v="80"/>
    <x v="20"/>
    <x v="304"/>
    <x v="408"/>
    <s v="2020/21"/>
    <m/>
    <x v="630"/>
    <n v="0"/>
    <n v="62754.38"/>
    <s v="Pay app #12"/>
    <d v="2021-05-21T00:00:00"/>
    <s v="000000020191188"/>
    <n v="62754.38"/>
    <s v="03-119612"/>
    <m/>
    <s v="21.0"/>
    <s v="00036.0"/>
    <s v="91001"/>
    <s v="85000"/>
    <n v="6150"/>
    <n v="9381103"/>
    <n v="4.9037491699274453E-2"/>
    <s v="Fire alarm and low voltage service for Workman ES"/>
    <s v="Workman ES-2-Fire Alarm replacement"/>
  </r>
  <r>
    <s v="Workman ES-Fire Alarm replacement-Contractor"/>
    <n v="2"/>
    <s v="Contractor"/>
    <x v="3"/>
    <x v="2"/>
    <x v="80"/>
    <x v="20"/>
    <x v="304"/>
    <x v="408"/>
    <s v="2020/21"/>
    <m/>
    <x v="630"/>
    <n v="0"/>
    <n v="13328.69"/>
    <s v="Pay app #13"/>
    <d v="2021-05-21T00:00:00"/>
    <s v="000000020191188"/>
    <n v="13328.69"/>
    <s v="03-119612"/>
    <m/>
    <s v="21.0"/>
    <s v="00036.0"/>
    <s v="91001"/>
    <s v="85000"/>
    <n v="6150"/>
    <n v="9381103"/>
    <n v="1.0415297310517647E-2"/>
    <s v="Fire alarm and low voltage service for Workman ES"/>
    <s v="Workman ES-2-Fire Alarm replacement"/>
  </r>
  <r>
    <s v="Workman ES-Fire Alarm replacement-Contractor"/>
    <n v="2"/>
    <s v="Contractor"/>
    <x v="3"/>
    <x v="2"/>
    <x v="80"/>
    <x v="20"/>
    <x v="304"/>
    <x v="408"/>
    <s v="2020/21"/>
    <m/>
    <x v="630"/>
    <n v="0"/>
    <n v="2235.7800000000002"/>
    <s v="Pay app #14"/>
    <d v="2021-05-21T00:00:00"/>
    <s v="000000020191188"/>
    <n v="2235.7800000000002"/>
    <s v="03-119612"/>
    <m/>
    <s v="21.0"/>
    <s v="00036.0"/>
    <s v="91001"/>
    <s v="85000"/>
    <n v="6150"/>
    <n v="9381103"/>
    <n v="1.7470819278495597E-3"/>
    <s v="Fire alarm and low voltage service for Workman ES"/>
    <s v="Workman ES-2-Fire Alarm replacement"/>
  </r>
  <r>
    <s v="Workman ES-Fire Alarm replacement-Contractor"/>
    <n v="2"/>
    <s v="Contractor"/>
    <x v="3"/>
    <x v="2"/>
    <x v="80"/>
    <x v="20"/>
    <x v="304"/>
    <x v="408"/>
    <s v="2020/21"/>
    <m/>
    <x v="630"/>
    <n v="0"/>
    <n v="6656.75"/>
    <s v="Pay app #15"/>
    <d v="2021-05-21T00:00:00"/>
    <s v="000000020191188"/>
    <n v="6656.75"/>
    <s v="03-119612"/>
    <m/>
    <s v="21.0"/>
    <s v="00036.0"/>
    <s v="91001"/>
    <s v="85000"/>
    <n v="6150"/>
    <n v="9381103"/>
    <n v="5.2017137747061674E-3"/>
    <s v="Fire alarm and low voltage service for Workman ES"/>
    <s v="Workman ES-2-Fire Alarm replacement"/>
  </r>
  <r>
    <s v="Workman ES-Fire Alarm replacement-Contractor"/>
    <n v="2"/>
    <s v="Contractor"/>
    <x v="3"/>
    <x v="2"/>
    <x v="80"/>
    <x v="20"/>
    <x v="304"/>
    <x v="700"/>
    <s v="2021/22"/>
    <m/>
    <x v="630"/>
    <n v="0"/>
    <n v="39885.71"/>
    <s v="Pay app #16"/>
    <d v="2021-11-22T00:00:00"/>
    <s v="000000020341778"/>
    <n v="39885.71"/>
    <s v="03-119612"/>
    <m/>
    <s v="21.0"/>
    <s v="00036.0"/>
    <s v="91001"/>
    <s v="85000"/>
    <n v="6150"/>
    <n v="9381103"/>
    <n v="3.1167468677798554E-2"/>
    <s v="Fire alarm and low voltage service for Workman ES"/>
    <s v="Workman ES-2-Fire Alarm replacement"/>
  </r>
  <r>
    <s v="Workman ES-Fire Alarm replacement-Contractor"/>
    <n v="2"/>
    <s v="Contractor"/>
    <x v="3"/>
    <x v="2"/>
    <x v="80"/>
    <x v="20"/>
    <x v="304"/>
    <x v="550"/>
    <s v="2021/22"/>
    <m/>
    <x v="630"/>
    <n v="0"/>
    <n v="950"/>
    <s v="Pay app #17"/>
    <d v="2022-05-23T00:00:00"/>
    <s v="000000020505866"/>
    <n v="950"/>
    <s v="03-119612"/>
    <m/>
    <s v="21.0"/>
    <s v="00036.0"/>
    <s v="91001"/>
    <s v="85000"/>
    <n v="6150"/>
    <n v="9381103"/>
    <n v="7.4234845622426246E-4"/>
    <s v="Fire alarm and low voltage service for Workman ES"/>
    <s v="Workman ES-2-Fire Alarm replacement"/>
  </r>
  <r>
    <s v="Workman ES-Fire Alarm replacement-Contractor"/>
    <n v="2"/>
    <s v="Contractor"/>
    <x v="3"/>
    <x v="2"/>
    <x v="80"/>
    <x v="20"/>
    <x v="304"/>
    <x v="698"/>
    <s v="2021/22"/>
    <s v="2-4512"/>
    <x v="630"/>
    <n v="0"/>
    <n v="6824.25"/>
    <s v="Pay app #18"/>
    <d v="2022-06-02T00:00:00"/>
    <s v="000000020514306"/>
    <n v="6824.25"/>
    <s v="03-119612"/>
    <m/>
    <s v="21.0"/>
    <s v="00036.0"/>
    <s v="91001"/>
    <s v="85000"/>
    <n v="6150"/>
    <n v="9381103"/>
    <n v="5.3326015288299418E-3"/>
    <s v="Fire alarm and low voltage service for Workman ES"/>
    <s v="Workman ES-2-Fire Alarm replacement"/>
  </r>
  <r>
    <s v="Nelson-21st Century classroom-Contractor"/>
    <n v="1"/>
    <s v="Contractor"/>
    <x v="0"/>
    <x v="0"/>
    <x v="80"/>
    <x v="20"/>
    <x v="305"/>
    <x v="702"/>
    <s v="2019/20"/>
    <m/>
    <x v="631"/>
    <n v="0"/>
    <n v="13950.28"/>
    <s v="Pay app #1"/>
    <d v="2020-03-19T00:00:00"/>
    <s v="000000020082827"/>
    <n v="13950.28"/>
    <s v="03-119946"/>
    <m/>
    <s v="21.0"/>
    <s v="00036.0"/>
    <s v="91001"/>
    <s v="85000"/>
    <n v="6150"/>
    <n v="9231101"/>
    <n v="0.4275000513296211"/>
    <s v="Low voltage/classroom raceway for Nelson, room #C1.  Remove/reinstall 1 existing smoke detector and 1 existing horn strobe.  Installation of required 5400 raceway &amp; fittings.  Installation of #12 solid wire from outlets to new installed circuit breaker in existing electrical distribution panel. Install Cat 6 cable for 8 data drops and Cat 6A for 4 WAP data drops with 3&quot; of service loop."/>
    <s v="Nelson-1-21st Century classroom"/>
  </r>
  <r>
    <s v="Nelson-21st Century classroom-Contractor"/>
    <n v="1"/>
    <s v="Contractor"/>
    <x v="0"/>
    <x v="0"/>
    <x v="80"/>
    <x v="20"/>
    <x v="305"/>
    <x v="43"/>
    <s v="2019/20"/>
    <m/>
    <x v="631"/>
    <n v="0"/>
    <n v="6200.12"/>
    <s v="Pay app #2"/>
    <d v="2020-04-23T00:00:00"/>
    <s v="000000020091991"/>
    <n v="6200.12"/>
    <s v="03-119946"/>
    <m/>
    <s v="21.0"/>
    <s v="00036.0"/>
    <s v="91001"/>
    <s v="85000"/>
    <n v="6150"/>
    <n v="9231101"/>
    <n v="0.18999988661516543"/>
    <s v="Low voltage/classroom raceway for Nelson, room #C1.  Remove/reinstall 1 existing smoke detector and 1 existing horn strobe.  Installation of required 5400 raceway &amp; fittings.  Installation of #12 solid wire from outlets to new installed circuit breaker in existing electrical distribution panel. Install Cat 6 cable for 8 data drops and Cat 6A for 4 WAP data drops with 3&quot; of service loop."/>
    <s v="Nelson-1-21st Century classroom"/>
  </r>
  <r>
    <s v="Nelson-21st Century classroom-Contractor"/>
    <n v="1"/>
    <s v="Contractor"/>
    <x v="0"/>
    <x v="0"/>
    <x v="80"/>
    <x v="20"/>
    <x v="305"/>
    <x v="696"/>
    <s v="2019/20"/>
    <m/>
    <x v="631"/>
    <n v="0"/>
    <n v="10850.22"/>
    <s v="Pay app #3"/>
    <d v="2020-05-29T00:00:00"/>
    <s v="000000020101116"/>
    <n v="10850.22"/>
    <s v="03-119946"/>
    <m/>
    <s v="21.0"/>
    <s v="00036.0"/>
    <s v="91001"/>
    <s v="85000"/>
    <n v="6150"/>
    <n v="9231101"/>
    <n v="0.33250010802203833"/>
    <s v="Low voltage/classroom raceway for Nelson, room #C1.  Remove/reinstall 1 existing smoke detector and 1 existing horn strobe.  Installation of required 5400 raceway &amp; fittings.  Installation of #12 solid wire from outlets to new installed circuit breaker in existing electrical distribution panel. Install Cat 6 cable for 8 data drops and Cat 6A for 4 WAP data drops with 3&quot; of service loop."/>
    <s v="Nelson-1-21st Century classroom"/>
  </r>
  <r>
    <s v="Nelson-21st Century classroom-Contractor"/>
    <n v="1"/>
    <s v="Contractor"/>
    <x v="0"/>
    <x v="0"/>
    <x v="80"/>
    <x v="20"/>
    <x v="305"/>
    <x v="110"/>
    <s v="2020/21"/>
    <s v="2-7677"/>
    <x v="631"/>
    <n v="0"/>
    <n v="1631.6099999999969"/>
    <s v="Pay app #4"/>
    <d v="2021-01-07T00:00:00"/>
    <s v="000000020154817"/>
    <n v="1631.61"/>
    <s v="03-119946"/>
    <m/>
    <s v="21.0"/>
    <s v="00036.0"/>
    <s v="91001"/>
    <s v="85000"/>
    <n v="6150"/>
    <n v="9231101"/>
    <n v="4.9999954033175177E-2"/>
    <s v="Low voltage/classroom raceway for Nelson, room #C1.  Remove/reinstall 1 existing smoke detector and 1 existing horn strobe.  Installation of required 5400 raceway &amp; fittings.  Installation of #12 solid wire from outlets to new installed circuit breaker in existing electrical distribution panel. Install Cat 6 cable for 8 data drops and Cat 6A for 4 WAP data drops with 3&quot; of service loop."/>
    <s v="Nelson-1-21st Century classroom"/>
  </r>
  <r>
    <s v="Mesa Robles-Interim Housing-Contractor"/>
    <n v="1"/>
    <s v="Contractor"/>
    <x v="5"/>
    <x v="1"/>
    <x v="80"/>
    <x v="20"/>
    <x v="154"/>
    <x v="697"/>
    <s v="2019/20"/>
    <m/>
    <x v="632"/>
    <n v="0"/>
    <n v="61268.26"/>
    <s v="Pay app #1"/>
    <d v="2020-07-30T00:00:00"/>
    <s v="000000020117024"/>
    <n v="61268.26"/>
    <s v="03-120417"/>
    <m/>
    <s v="21.0"/>
    <s v="00036.0"/>
    <s v="91001"/>
    <s v="85000"/>
    <n v="6150"/>
    <n v="9221103"/>
    <n v="0.22439683717098716"/>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account string for project type (from Fire Alarm replacement to Interim Housing project), per Richard Walsh on 03/08/21.  Loc 9221103 is used to pay the pay app #1.  The total project costs with the change orders (PO2W-21*1738 &amp; 21*1875) is $284,819.01"/>
    <s v="Mesa Robles-1-Interim Housing"/>
  </r>
  <r>
    <s v="Mesa Robles-Interim Housing-Contractor"/>
    <n v="1"/>
    <s v="Contractor"/>
    <x v="5"/>
    <x v="1"/>
    <x v="80"/>
    <x v="20"/>
    <x v="154"/>
    <x v="402"/>
    <s v="2020/21"/>
    <m/>
    <x v="632"/>
    <n v="0"/>
    <n v="165673.54"/>
    <s v="Pay app #2"/>
    <d v="2020-08-28T00:00:00"/>
    <s v="000000020122656"/>
    <n v="165673.54"/>
    <s v="03-120417"/>
    <m/>
    <s v="21.0"/>
    <s v="00036.0"/>
    <s v="91001"/>
    <s v="85000"/>
    <n v="6150"/>
    <n v="9221102"/>
    <n v="0.60678430200108557"/>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Mesa Robles-Interim Housing-Contractor"/>
    <n v="1"/>
    <s v="Contractor"/>
    <x v="5"/>
    <x v="1"/>
    <x v="80"/>
    <x v="20"/>
    <x v="154"/>
    <x v="547"/>
    <s v="2020/21"/>
    <m/>
    <x v="632"/>
    <n v="0"/>
    <n v="12873.64"/>
    <s v="Pay app #3"/>
    <d v="2020-11-09T00:00:00"/>
    <s v="000000020141151"/>
    <n v="12873.64"/>
    <s v="03-120417"/>
    <m/>
    <s v="21.0"/>
    <s v="00036.0"/>
    <s v="91001"/>
    <s v="85000"/>
    <n v="6150"/>
    <n v="9221102"/>
    <n v="4.7150092052196474E-2"/>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Mesa Robles-Interim Housing-Contractor"/>
    <n v="1"/>
    <s v="Contractor"/>
    <x v="5"/>
    <x v="1"/>
    <x v="80"/>
    <x v="20"/>
    <x v="154"/>
    <x v="213"/>
    <s v="2020/21"/>
    <m/>
    <x v="632"/>
    <n v="0"/>
    <n v="3965.31"/>
    <s v="Pay app #4"/>
    <d v="2020-12-18T00:00:00"/>
    <s v="000000020151942"/>
    <n v="3965.31"/>
    <s v="03-120417"/>
    <m/>
    <s v="21.0"/>
    <s v="00036.0"/>
    <s v="91001"/>
    <s v="85000"/>
    <n v="6150"/>
    <n v="9221102"/>
    <n v="1.4523066631931232E-2"/>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Mesa Robles-Interim Housing-Contractor"/>
    <n v="1"/>
    <s v="Contractor"/>
    <x v="5"/>
    <x v="1"/>
    <x v="80"/>
    <x v="20"/>
    <x v="154"/>
    <x v="703"/>
    <s v="2020/21"/>
    <m/>
    <x v="632"/>
    <n v="0"/>
    <n v="7229.21"/>
    <s v="Pay app #5"/>
    <d v="2021-03-12T00:00:00"/>
    <s v="000000020171773"/>
    <n v="7229.21"/>
    <s v="03-120417"/>
    <m/>
    <s v="21.0"/>
    <s v="00036.0"/>
    <s v="91001"/>
    <s v="85000"/>
    <n v="6150"/>
    <n v="9221102"/>
    <n v="2.6477198132358777E-2"/>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Mesa Robles-Interim Housing-Contractor"/>
    <n v="1"/>
    <s v="Contractor"/>
    <x v="5"/>
    <x v="1"/>
    <x v="80"/>
    <x v="20"/>
    <x v="154"/>
    <x v="408"/>
    <s v="2020/21"/>
    <m/>
    <x v="632"/>
    <n v="0"/>
    <n v="11526.54"/>
    <s v="Pay app #6"/>
    <d v="2021-05-21T00:00:00"/>
    <s v="000000020191188"/>
    <n v="11526.54"/>
    <s v="03-120417"/>
    <m/>
    <s v="21.0"/>
    <s v="00036.0"/>
    <s v="91001"/>
    <s v="85000"/>
    <n v="6150"/>
    <n v="9221102"/>
    <n v="4.2216297957945445E-2"/>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Mesa Robles-Interim Housing-Contractor"/>
    <n v="1"/>
    <s v="Contractor"/>
    <x v="5"/>
    <x v="1"/>
    <x v="80"/>
    <x v="20"/>
    <x v="154"/>
    <x v="408"/>
    <s v="2020/21"/>
    <m/>
    <x v="632"/>
    <n v="0"/>
    <n v="7566.56"/>
    <s v="Pay app #7"/>
    <d v="2021-05-21T00:00:00"/>
    <s v="000000020191188"/>
    <n v="7566.56"/>
    <s v="03-120417"/>
    <m/>
    <s v="21.0"/>
    <s v="00036.0"/>
    <s v="91001"/>
    <s v="85000"/>
    <n v="6150"/>
    <n v="9221102"/>
    <n v="2.7712752610642193E-2"/>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Mesa Robles-Interim Housing-Contractor"/>
    <n v="1"/>
    <s v="Contractor"/>
    <x v="5"/>
    <x v="1"/>
    <x v="80"/>
    <x v="20"/>
    <x v="154"/>
    <x v="296"/>
    <s v="2022/23"/>
    <m/>
    <x v="632"/>
    <n v="0"/>
    <n v="475"/>
    <s v="Pay app #8"/>
    <d v="2022-11-28T00:00:00"/>
    <s v="000000020738374"/>
    <n v="475"/>
    <s v="03-120417"/>
    <m/>
    <s v="21.0"/>
    <s v="00036.0"/>
    <s v="91001"/>
    <s v="85000"/>
    <n v="6150"/>
    <n v="9221102"/>
    <n v="1.7397017257584743E-3"/>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Mesa Robles-Interim Housing-Contractor"/>
    <n v="1"/>
    <s v="Contractor"/>
    <x v="5"/>
    <x v="1"/>
    <x v="80"/>
    <x v="20"/>
    <x v="154"/>
    <x v="306"/>
    <s v="2022/23"/>
    <s v="2-8611"/>
    <x v="632"/>
    <n v="0"/>
    <n v="2457.25"/>
    <s v="Pay app #9"/>
    <d v="2022-12-06T00:00:00"/>
    <s v="000000020752802"/>
    <n v="2457.25"/>
    <s v="03-120417"/>
    <m/>
    <s v="21.0"/>
    <s v="00036.0"/>
    <s v="91001"/>
    <s v="85000"/>
    <n v="6150"/>
    <n v="9221102"/>
    <n v="8.9997517170947606E-3"/>
    <s v="Installation of a new fire alarm control panel interfaced with the existing fire alarm control panel and new fire alarm devices, new IP PA clock/speakers &amp; WP speakers with Cat 6 cabling back to new IDF cabinets (3 total), new data drops, new motion detectors and door contacts at Mesa Robles. Changed to Interim Housing project from Fire Alarm, per Richard Walsh 03/08/21.  The total project costs with the change orders (PO2W-21*1738 &amp; 21*1875) is $284,819.01"/>
    <s v="Mesa Robles-1-Interim Housing"/>
  </r>
  <r>
    <s v="California-Fire Alarm replacement-Contractor"/>
    <n v="3"/>
    <s v="Contractor"/>
    <x v="15"/>
    <x v="2"/>
    <x v="80"/>
    <x v="20"/>
    <x v="117"/>
    <x v="213"/>
    <s v="2020/21"/>
    <m/>
    <x v="633"/>
    <n v="0"/>
    <n v="100034.1"/>
    <s v="Pay app #1"/>
    <d v="2020-12-18T00:00:00"/>
    <s v="000000020151942"/>
    <n v="100034.1"/>
    <s v="03-120180"/>
    <m/>
    <s v="21.0"/>
    <s v="00036.0"/>
    <s v="91001"/>
    <s v="85000"/>
    <n v="6150"/>
    <n v="9041103"/>
    <n v="0.44150918363694475"/>
    <s v="Installation of a new fire alarm control panel interfaced with the existing fire alarm control panel and new fire alarm devices at California. Change order of $23,991.84 was created using Facilities' account string (PO2W-22*912). The total project costs with this change order is $250,564.93"/>
    <s v="California-3-Fire Alarm replacement"/>
  </r>
  <r>
    <s v="California-Fire Alarm replacement-Contractor"/>
    <n v="3"/>
    <s v="Contractor"/>
    <x v="15"/>
    <x v="2"/>
    <x v="80"/>
    <x v="20"/>
    <x v="117"/>
    <x v="704"/>
    <s v="2020/21"/>
    <m/>
    <x v="633"/>
    <n v="0"/>
    <n v="95444.14"/>
    <s v="Pay app #2"/>
    <d v="2021-02-02T00:00:00"/>
    <s v="000000020161539"/>
    <n v="95444.14"/>
    <s v="03-120180"/>
    <m/>
    <s v="21.0"/>
    <s v="00036.0"/>
    <s v="91001"/>
    <s v="85000"/>
    <n v="6150"/>
    <n v="9041103"/>
    <n v="0.42125099675340971"/>
    <s v="Installation of a new fire alarm control panel interfaced with the existing fire alarm control panel and new fire alarm devices at California. Change order of $23,991.84 was created using Facilities' account string (PO2W-22*912). The total project costs with this change order is $250,564.93"/>
    <s v="California-3-Fire Alarm replacement"/>
  </r>
  <r>
    <s v="California-Fire Alarm replacement-Contractor"/>
    <n v="3"/>
    <s v="Contractor"/>
    <x v="15"/>
    <x v="2"/>
    <x v="80"/>
    <x v="20"/>
    <x v="117"/>
    <x v="219"/>
    <s v="2020/21"/>
    <m/>
    <x v="633"/>
    <n v="0"/>
    <n v="10570.21"/>
    <s v="Pay app #3"/>
    <d v="2021-06-02T00:00:00"/>
    <s v="000000020194112"/>
    <n v="10570.21"/>
    <s v="03-120180"/>
    <m/>
    <s v="21.0"/>
    <s v="00036.0"/>
    <s v="91001"/>
    <s v="85000"/>
    <n v="6150"/>
    <n v="9041103"/>
    <n v="4.6652539363787639E-2"/>
    <s v="Installation of a new fire alarm control panel interfaced with the existing fire alarm control panel and new fire alarm devices at California. Change order of $23,991.84 was created using Facilities' account string (PO2W-22*912). The total project costs with this change order is $250,564.93"/>
    <s v="California-3-Fire Alarm replacement"/>
  </r>
  <r>
    <s v="California-Fire Alarm replacement-Contractor"/>
    <n v="3"/>
    <s v="Contractor"/>
    <x v="15"/>
    <x v="2"/>
    <x v="80"/>
    <x v="20"/>
    <x v="117"/>
    <x v="219"/>
    <s v="2020/21"/>
    <m/>
    <x v="633"/>
    <n v="0"/>
    <n v="8055.98"/>
    <s v="Pay app #4"/>
    <d v="2021-06-02T00:00:00"/>
    <s v="000000020194112"/>
    <n v="8055.98"/>
    <s v="03-120180"/>
    <m/>
    <s v="21.0"/>
    <s v="00036.0"/>
    <s v="91001"/>
    <s v="85000"/>
    <n v="6150"/>
    <n v="9041103"/>
    <n v="3.5555767015403285E-2"/>
    <s v="Installation of a new fire alarm control panel interfaced with the existing fire alarm control panel and new fire alarm devices at California. Change order of $23,991.84 was created using Facilities' account string (PO2W-22*912). The total project costs with this change order is $250,564.93"/>
    <s v="California-3-Fire Alarm replacement"/>
  </r>
  <r>
    <s v="California-Fire Alarm replacement-Contractor"/>
    <n v="3"/>
    <s v="Contractor"/>
    <x v="15"/>
    <x v="2"/>
    <x v="80"/>
    <x v="20"/>
    <x v="117"/>
    <x v="226"/>
    <s v="2021/22"/>
    <s v="2-9608"/>
    <x v="633"/>
    <n v="0"/>
    <n v="12468.66"/>
    <s v="Pay app #6"/>
    <d v="2022-05-20T00:00:00"/>
    <s v="000000020498818"/>
    <n v="12468.66"/>
    <s v="03-120180"/>
    <m/>
    <s v="21.0"/>
    <s v="00036.0"/>
    <s v="91001"/>
    <s v="85000"/>
    <n v="6150"/>
    <n v="9041103"/>
    <n v="5.5031513230454687E-2"/>
    <s v="Installation of a new fire alarm control panel interfaced with the existing fire alarm control panel and new fire alarm devices at California. Change order of $23,991.84 was created using Facilities' account string (PO2W-22*912). The total project costs with this change order is $250,564.93"/>
    <s v="California-3-Fire Alarm replacement"/>
  </r>
  <r>
    <s v="Los Molinos-Fire Alarm replacement-Contractor"/>
    <n v="4"/>
    <s v="Contractor"/>
    <x v="7"/>
    <x v="2"/>
    <x v="80"/>
    <x v="20"/>
    <x v="117"/>
    <x v="705"/>
    <s v="2020/21"/>
    <m/>
    <x v="634"/>
    <n v="0"/>
    <n v="102643.66"/>
    <s v="Pay app #1"/>
    <d v="2021-03-18T00:00:00"/>
    <s v="000000020173348"/>
    <n v="102643.66"/>
    <s v="03-120183"/>
    <m/>
    <s v="21.0"/>
    <s v="00036.0"/>
    <s v="91001"/>
    <s v="85000"/>
    <n v="6150"/>
    <n v="9201103"/>
    <n v="0.54333319429355331"/>
    <s v="Installation of a new fire alarm devices on the existing fire alarm control panel at Los Molinos. Change order of $34,440.93 was created using Facilities' account string (PO2W-22*914). The total project costs with this change order is $223,355.69"/>
    <s v="Los Molinos-4-Fire Alarm replacement"/>
  </r>
  <r>
    <s v="Los Molinos-Fire Alarm replacement-Contractor"/>
    <n v="4"/>
    <s v="Contractor"/>
    <x v="7"/>
    <x v="2"/>
    <x v="80"/>
    <x v="20"/>
    <x v="117"/>
    <x v="408"/>
    <s v="2020/21"/>
    <m/>
    <x v="634"/>
    <n v="0"/>
    <n v="49407.6"/>
    <s v="Pay app #2"/>
    <d v="2021-05-21T00:00:00"/>
    <s v="000000020191188"/>
    <n v="49407.6"/>
    <s v="03-120183"/>
    <m/>
    <s v="21.0"/>
    <s v="00036.0"/>
    <s v="91001"/>
    <s v="85000"/>
    <n v="6150"/>
    <n v="9201103"/>
    <n v="0.2615338261552459"/>
    <s v="Installation of a new fire alarm devices on the existing fire alarm control panel at Los Molinos. Change order of $34,440.93 was created using Facilities' account string (PO2W-22*914). The total project costs with this change order is $223,355.69"/>
    <s v="Los Molinos-4-Fire Alarm replacement"/>
  </r>
  <r>
    <s v="Los Molinos-Fire Alarm replacement-Contractor"/>
    <n v="4"/>
    <s v="Contractor"/>
    <x v="7"/>
    <x v="2"/>
    <x v="80"/>
    <x v="20"/>
    <x v="117"/>
    <x v="408"/>
    <s v="2020/21"/>
    <m/>
    <x v="634"/>
    <n v="0"/>
    <n v="26150.38"/>
    <s v="Pay app #3"/>
    <d v="2021-05-21T00:00:00"/>
    <s v="000000020191188"/>
    <n v="26150.38"/>
    <s v="03-120183"/>
    <m/>
    <s v="21.0"/>
    <s v="00036.0"/>
    <s v="91001"/>
    <s v="85000"/>
    <n v="6150"/>
    <n v="9201103"/>
    <n v="0.13842422900148194"/>
    <s v="Installation of a new fire alarm devices on the existing fire alarm control panel at Los Molinos. Change order of $34,440.93 was created using Facilities' account string (PO2W-22*914). The total project costs with this change order is $223,355.69"/>
    <s v="Los Molinos-4-Fire Alarm replacement"/>
  </r>
  <r>
    <s v="Los Molinos-Fire Alarm replacement-Contractor"/>
    <n v="4"/>
    <s v="Contractor"/>
    <x v="7"/>
    <x v="2"/>
    <x v="80"/>
    <x v="20"/>
    <x v="117"/>
    <x v="226"/>
    <s v="2021/22"/>
    <s v="2-9610"/>
    <x v="634"/>
    <n v="0"/>
    <n v="10713.119999999995"/>
    <s v="Pay app #5"/>
    <d v="2022-05-20T00:00:00"/>
    <s v="000000020498818"/>
    <n v="10713.12"/>
    <s v="03-120183"/>
    <m/>
    <s v="21.0"/>
    <s v="00036.0"/>
    <s v="91001"/>
    <s v="85000"/>
    <n v="6150"/>
    <n v="9201103"/>
    <n v="5.6708750549718828E-2"/>
    <s v="Installation of a new fire alarm devices on the existing fire alarm control panel at Los Molinos. Change order of $34,440.93 was created using Facilities' account string (PO2W-22*914). The total project costs with this change order is $223,355.69"/>
    <s v="Los Molinos-4-Fire Alarm replacement"/>
  </r>
  <r>
    <s v="Fairgrove-Fire Alarm replacement-Contractor"/>
    <n v="4"/>
    <s v="Contractor"/>
    <x v="20"/>
    <x v="2"/>
    <x v="80"/>
    <x v="20"/>
    <x v="117"/>
    <x v="705"/>
    <s v="2020/21"/>
    <m/>
    <x v="635"/>
    <n v="0"/>
    <n v="301327.64"/>
    <s v="Pay app #1"/>
    <d v="2021-03-18T00:00:00"/>
    <s v="000000020173348"/>
    <n v="301327.64"/>
    <s v="03-120181"/>
    <m/>
    <s v="21.0"/>
    <s v="00036.0"/>
    <s v="91001"/>
    <s v="85000"/>
    <n v="6150"/>
    <n v="9091103"/>
    <n v="0.79561437803382673"/>
    <s v="Installation of a new fire alarm devices on the existing fire alarm control panel at Fairgrove. Change order of $16,724.24 is created using Facilities' account string (PO2W-22*913). The total project costs with change order is $395,460.03 "/>
    <s v="Fairgrove-4-Fire Alarm replacement"/>
  </r>
  <r>
    <s v="Fairgrove-Fire Alarm replacement-Contractor"/>
    <n v="4"/>
    <s v="Contractor"/>
    <x v="20"/>
    <x v="2"/>
    <x v="80"/>
    <x v="20"/>
    <x v="117"/>
    <x v="408"/>
    <s v="2020/21"/>
    <m/>
    <x v="635"/>
    <n v="0"/>
    <n v="31047.52"/>
    <s v="Pay app #2"/>
    <d v="2021-05-21T00:00:00"/>
    <s v="000000020191188"/>
    <n v="31047.52"/>
    <s v="03-120181"/>
    <m/>
    <s v="21.0"/>
    <s v="00036.0"/>
    <s v="91001"/>
    <s v="85000"/>
    <n v="6150"/>
    <n v="9091103"/>
    <n v="8.1976725780259649E-2"/>
    <s v="Installation of a new fire alarm devices on the existing fire alarm control panel at Fairgrove. Change order of $16,724.24 is created using Facilities' account string (PO2W-22*913). The total project costs with change order is $395,460.03 "/>
    <s v="Fairgrove-4-Fire Alarm replacement"/>
  </r>
  <r>
    <s v="Fairgrove-Fire Alarm replacement-Contractor"/>
    <n v="4"/>
    <s v="Contractor"/>
    <x v="20"/>
    <x v="2"/>
    <x v="80"/>
    <x v="20"/>
    <x v="117"/>
    <x v="408"/>
    <s v="2020/21"/>
    <m/>
    <x v="635"/>
    <n v="0"/>
    <n v="21777.19"/>
    <s v="Pay app #3"/>
    <d v="2021-05-21T00:00:00"/>
    <s v="000000020191188"/>
    <n v="21777.19"/>
    <s v="03-120181"/>
    <m/>
    <s v="21.0"/>
    <s v="00036.0"/>
    <s v="91001"/>
    <s v="85000"/>
    <n v="6150"/>
    <n v="9091103"/>
    <n v="5.7499688635182851E-2"/>
    <s v="Installation of a new fire alarm devices on the existing fire alarm control panel at Fairgrove. Change order of $16,724.24 is created using Facilities' account string (PO2W-22*913). The total project costs with change order is $395,460.03 "/>
    <s v="Fairgrove-4-Fire Alarm replacement"/>
  </r>
  <r>
    <s v="Fairgrove-Fire Alarm replacement-Contractor"/>
    <n v="4"/>
    <s v="Contractor"/>
    <x v="20"/>
    <x v="2"/>
    <x v="80"/>
    <x v="20"/>
    <x v="117"/>
    <x v="706"/>
    <s v="2021/22"/>
    <m/>
    <x v="635"/>
    <n v="0"/>
    <n v="21534.68"/>
    <s v="Pay app #4"/>
    <d v="2021-11-05T00:00:00"/>
    <s v="000000020324297"/>
    <n v="21534.68"/>
    <s v="03-120181"/>
    <m/>
    <s v="21.0"/>
    <s v="00036.0"/>
    <s v="91001"/>
    <s v="85000"/>
    <n v="6150"/>
    <n v="9091103"/>
    <n v="5.6859374182725117E-2"/>
    <s v="Installation of a new fire alarm devices on the existing fire alarm control panel at Fairgrove. Change order of $16,724.24 is created using Facilities' account string (PO2W-22*913). The total project costs with change order is $395,460.03 "/>
    <s v="Fairgrove-4-Fire Alarm replacement"/>
  </r>
  <r>
    <s v="Fairgrove-Fire Alarm replacement-Contractor"/>
    <n v="4"/>
    <s v="Contractor"/>
    <x v="20"/>
    <x v="2"/>
    <x v="80"/>
    <x v="20"/>
    <x v="117"/>
    <x v="226"/>
    <s v="2021/22"/>
    <s v="2-9609"/>
    <x v="635"/>
    <n v="0"/>
    <n v="3048.76"/>
    <s v="Pay app #5"/>
    <d v="2022-05-20T00:00:00"/>
    <s v="000000020498818"/>
    <n v="3048.76"/>
    <s v="03-120181"/>
    <m/>
    <s v="21.0"/>
    <s v="00036.0"/>
    <s v="91001"/>
    <s v="85000"/>
    <n v="6150"/>
    <n v="9091103"/>
    <n v="8.0498333680057016E-3"/>
    <s v="Installation of a new fire alarm devices on the existing fire alarm control panel at Fairgrove. Change order of $16,724.24 is created using Facilities' account string (PO2W-22*913). The total project costs with change order is $395,460.03 "/>
    <s v="Fairgrove-4-Fire Alarm replacement"/>
  </r>
  <r>
    <s v="Valley-Fire Alarm replacement-Contractor"/>
    <n v="8"/>
    <s v="Contractor"/>
    <x v="27"/>
    <x v="2"/>
    <x v="80"/>
    <x v="20"/>
    <x v="117"/>
    <x v="7"/>
    <s v="2020/21"/>
    <m/>
    <x v="636"/>
    <n v="0"/>
    <n v="184497.98"/>
    <s v="Pay app #1"/>
    <d v="2020-10-13T00:00:00"/>
    <s v="000000020134117"/>
    <n v="184497.98"/>
    <s v="03-120156"/>
    <m/>
    <s v="21.0"/>
    <s v="00036.0"/>
    <s v="91001"/>
    <s v="85000"/>
    <n v="6150"/>
    <n v="9441103"/>
    <n v="0.84963614912129626"/>
    <s v="Installation of a new fire alarm control panel interfaced with the existing fire alarm control panel and new fire alarm devices at Valley. The total project costs with the change order (PO2W-21*2213) is $231,990.92"/>
    <s v="Valley-8-Fire Alarm replacement"/>
  </r>
  <r>
    <s v="Valley-Fire Alarm replacement-Contractor"/>
    <n v="8"/>
    <s v="Contractor"/>
    <x v="27"/>
    <x v="2"/>
    <x v="80"/>
    <x v="20"/>
    <x v="117"/>
    <x v="701"/>
    <s v="2020/21"/>
    <m/>
    <x v="636"/>
    <n v="0"/>
    <n v="14431.45"/>
    <s v="Pay app #2"/>
    <d v="2020-11-04T00:00:00"/>
    <s v="000000020139892"/>
    <n v="14431.45"/>
    <s v="03-120156"/>
    <m/>
    <s v="21.0"/>
    <s v="00036.0"/>
    <s v="91001"/>
    <s v="85000"/>
    <n v="6150"/>
    <n v="9441103"/>
    <n v="6.6458622496769509E-2"/>
    <s v="Installation of a new fire alarm control panel interfaced with the existing fire alarm control panel and new fire alarm devices at Valley. The total project costs with the change order (PO2W-21*2213) is $231,990.92"/>
    <s v="Valley-8-Fire Alarm replacement"/>
  </r>
  <r>
    <s v="Valley-Fire Alarm replacement-Contractor"/>
    <n v="8"/>
    <s v="Contractor"/>
    <x v="27"/>
    <x v="2"/>
    <x v="80"/>
    <x v="20"/>
    <x v="117"/>
    <x v="213"/>
    <s v="2020/21"/>
    <m/>
    <x v="636"/>
    <n v="0"/>
    <n v="12210.58"/>
    <s v="Pay app #3"/>
    <d v="2020-12-18T00:00:00"/>
    <s v="000000020151942"/>
    <n v="12210.58"/>
    <s v="03-120156"/>
    <m/>
    <s v="21.0"/>
    <s v="00036.0"/>
    <s v="91001"/>
    <s v="85000"/>
    <n v="6150"/>
    <n v="9441103"/>
    <n v="5.6231239874482732E-2"/>
    <s v="Installation of a new fire alarm control panel interfaced with the existing fire alarm control panel and new fire alarm devices at Valley. The total project costs with the change order (PO2W-21*2213) is $231,990.92"/>
    <s v="Valley-8-Fire Alarm replacement"/>
  </r>
  <r>
    <s v="Valley-Fire Alarm replacement-Contractor"/>
    <n v="8"/>
    <s v="Contractor"/>
    <x v="27"/>
    <x v="2"/>
    <x v="80"/>
    <x v="20"/>
    <x v="117"/>
    <x v="214"/>
    <s v="2020/21"/>
    <s v="2-9611"/>
    <x v="636"/>
    <n v="0"/>
    <n v="6009.39"/>
    <s v="Pay app #4"/>
    <d v="2021-05-07T00:00:00"/>
    <s v="000000020187165"/>
    <n v="6009.39"/>
    <s v="03-120156"/>
    <m/>
    <s v="21.0"/>
    <s v="00036.0"/>
    <s v="91001"/>
    <s v="85000"/>
    <n v="6150"/>
    <n v="9441103"/>
    <n v="2.7673988507451553E-2"/>
    <s v="Installation of a new fire alarm control panel interfaced with the existing fire alarm control panel and new fire alarm devices at Valley. The total project costs with the change order (PO2W-21*2213) is $231,990.92"/>
    <s v="Valley-8-Fire Alarm replacement"/>
  </r>
  <r>
    <s v="Mesa Robles-Interim Housing-Contractor"/>
    <n v="1"/>
    <s v="Contractor"/>
    <x v="5"/>
    <x v="1"/>
    <x v="80"/>
    <x v="20"/>
    <x v="306"/>
    <x v="306"/>
    <s v="2022/23"/>
    <s v="21-4190"/>
    <x v="637"/>
    <n v="0"/>
    <n v="4174.01"/>
    <s v="Pay app #9"/>
    <d v="2022-12-06T00:00:00"/>
    <s v="000000020752802"/>
    <n v="4174.01"/>
    <s v="03-120417"/>
    <m/>
    <s v="21.0"/>
    <s v="00036.0"/>
    <s v="91001"/>
    <s v="85000"/>
    <n v="6260"/>
    <n v="9221102"/>
    <n v="1"/>
    <s v="Change order for additional installation of telephone cable and data drops at Mesa Robles.  Addendum to PO2W-20*4671.  Change order #1. The total project costs with the change orders (this PO &amp; PO2W-21*1875) is $284,819.01"/>
    <s v="Mesa Robles-1-Interim Housing"/>
  </r>
  <r>
    <s v="Mesa Robles-Interim Housing-Contractor"/>
    <n v="1"/>
    <s v="Contractor"/>
    <x v="5"/>
    <x v="1"/>
    <x v="80"/>
    <x v="20"/>
    <x v="307"/>
    <x v="306"/>
    <s v="2022/23"/>
    <s v="21-5000"/>
    <x v="638"/>
    <n v="0"/>
    <n v="7609.69"/>
    <s v="Pay app #9"/>
    <d v="2022-12-06T00:00:00"/>
    <s v="000000020752802"/>
    <n v="7609.69"/>
    <s v="03-120417"/>
    <m/>
    <s v="21.0"/>
    <s v="00036.0"/>
    <s v="91001"/>
    <s v="85000"/>
    <n v="6260"/>
    <n v="9221102"/>
    <n v="1"/>
    <s v="Change order for additional installation of telephone cable and data drops at Mesa Robles.  Addendum to PO2W-20*4671.  Change order #2.  The total project costs with the change orders (this PO &amp; PO2W-21*1738) is $284,819.01"/>
    <s v="Mesa Robles-1-Interim Housing"/>
  </r>
  <r>
    <s v="Valley-Fire Alarm replacement-Contractor"/>
    <n v="8"/>
    <s v="Contractor"/>
    <x v="27"/>
    <x v="2"/>
    <x v="80"/>
    <x v="20"/>
    <x v="249"/>
    <x v="214"/>
    <s v="2020/21"/>
    <m/>
    <x v="639"/>
    <n v="0"/>
    <n v="819.47"/>
    <s v="Pay app #4"/>
    <d v="2021-05-07T00:00:00"/>
    <s v="000000020187165"/>
    <n v="819.47"/>
    <s v="03-120156"/>
    <m/>
    <s v="21.0"/>
    <s v="00036.0"/>
    <s v="91001"/>
    <s v="85000"/>
    <n v="6260"/>
    <n v="9441103"/>
    <n v="5.5214694990809568E-2"/>
    <s v="Change order to add and replace new heat detectors, install 1 new wall mounted speaker and new smoke detector at Valley. Addendum to PO2W-20*4931.  The total project costs with this change order is $231,990.92"/>
    <s v="Valley-8-Fire Alarm replacement"/>
  </r>
  <r>
    <s v="Valley-Fire Alarm replacement-Contractor"/>
    <n v="8"/>
    <s v="Contractor"/>
    <x v="27"/>
    <x v="2"/>
    <x v="80"/>
    <x v="20"/>
    <x v="249"/>
    <x v="707"/>
    <s v="2020/21"/>
    <m/>
    <x v="639"/>
    <n v="0"/>
    <n v="1947.5"/>
    <s v="Pay app #5"/>
    <d v="2021-05-12T00:00:00"/>
    <s v="000000020188449"/>
    <n v="1947.5"/>
    <s v="03-120156"/>
    <m/>
    <s v="21.0"/>
    <s v="00036.0"/>
    <s v="91001"/>
    <s v="85000"/>
    <n v="6260"/>
    <n v="9441103"/>
    <n v="0.13121971334472479"/>
    <s v="Change order to add and replace new heat detectors, install 1 new wall mounted speaker and new smoke detector at Valley. Addendum to PO2W-20*4931.  The total project costs with this change order is $231,990.92"/>
    <s v="Valley-8-Fire Alarm replacement"/>
  </r>
  <r>
    <s v="Valley-Fire Alarm replacement-Contractor"/>
    <n v="8"/>
    <s v="Contractor"/>
    <x v="27"/>
    <x v="2"/>
    <x v="80"/>
    <x v="20"/>
    <x v="249"/>
    <x v="550"/>
    <s v="2021/22"/>
    <m/>
    <x v="639"/>
    <n v="0"/>
    <n v="475"/>
    <s v="Pay app #6"/>
    <d v="2022-05-23T00:00:00"/>
    <s v="000000020505866"/>
    <n v="475"/>
    <s v="03-120156"/>
    <m/>
    <s v="21.0"/>
    <s v="00036.0"/>
    <s v="91001"/>
    <s v="85000"/>
    <n v="6260"/>
    <n v="9441103"/>
    <n v="3.2004808132859705E-2"/>
    <s v="Change order to add and replace new heat detectors, install 1 new wall mounted speaker and new smoke detector at Valley. Addendum to PO2W-20*4931.  The total project costs with this change order is $231,990.92"/>
    <s v="Valley-8-Fire Alarm replacement"/>
  </r>
  <r>
    <s v="Valley-Fire Alarm replacement-Contractor"/>
    <n v="8"/>
    <s v="Contractor"/>
    <x v="27"/>
    <x v="2"/>
    <x v="80"/>
    <x v="20"/>
    <x v="249"/>
    <x v="550"/>
    <s v="2021/22"/>
    <s v="21-6251"/>
    <x v="639"/>
    <n v="0"/>
    <n v="11599.55"/>
    <s v="Pay app #7"/>
    <d v="2022-05-23T00:00:00"/>
    <s v="000000020505866"/>
    <n v="11599.55"/>
    <s v="03-120156"/>
    <m/>
    <s v="21.0"/>
    <s v="00036.0"/>
    <s v="91001"/>
    <s v="85000"/>
    <n v="6260"/>
    <n v="9441103"/>
    <n v="0.78156078353160585"/>
    <s v="Change order to add and replace new heat detectors, install 1 new wall mounted speaker and new smoke detector at Valley. Addendum to PO2W-20*4931.  The total project costs with this change order is $231,990.92"/>
    <s v="Valley-8-Fire Alarm replacement"/>
  </r>
  <r>
    <s v="Newton-Interim Housing-Contractor"/>
    <n v="1"/>
    <s v="Contractor"/>
    <x v="8"/>
    <x v="1"/>
    <x v="81"/>
    <x v="75"/>
    <x v="308"/>
    <x v="200"/>
    <s v="2020/21"/>
    <m/>
    <x v="640"/>
    <n v="0"/>
    <n v="8497"/>
    <n v="71498"/>
    <d v="2021-02-05T00:00:00"/>
    <s v="000000020162580"/>
    <n v="8497"/>
    <s v="03-120447"/>
    <m/>
    <s v="21.0"/>
    <s v="00036.0"/>
    <s v="91001"/>
    <s v="85000"/>
    <n v="5600"/>
    <n v="9241102"/>
    <n v="0.71874471324648959"/>
    <s v="Rental of power pole for Newton Interim Housing - Provide temporary power to portable classrooms and include 6 month of rents at Newton. After 6 months, rental is $150.00/month.  The total project costs with the change order (PO2W-22-1932) is $21,287.00.  For the monthly rental fees (after 6 months), see PO2W-23*1681"/>
    <s v="Newton-1-Interim Housing"/>
  </r>
  <r>
    <s v="Newton-Interim Housing-Contractor"/>
    <n v="1"/>
    <s v="Contractor"/>
    <x v="8"/>
    <x v="1"/>
    <x v="81"/>
    <x v="75"/>
    <x v="308"/>
    <x v="121"/>
    <s v="2021/22"/>
    <s v="2-1102"/>
    <x v="640"/>
    <n v="0"/>
    <n v="3325"/>
    <n v="76536"/>
    <d v="2022-05-04T00:00:00"/>
    <s v="000000020484178"/>
    <n v="3325"/>
    <s v="03-120447"/>
    <m/>
    <s v="21.0"/>
    <s v="00036.0"/>
    <s v="91001"/>
    <s v="85000"/>
    <n v="5600"/>
    <n v="9241102"/>
    <n v="0.28125528675351041"/>
    <s v="Rental of power pole for Newton Interim Housing - Provide temporary power to portable classrooms and include 6 month of rents at Newton. After 6 months, rental is $150.00/month.  The total project costs with the change order (PO2W-22-1932) is $21,287.00.  For the monthly rental fees (after 6 months), see PO2W-23*1681"/>
    <s v="Newton-1-Interim Housing"/>
  </r>
  <r>
    <s v="Newton-Interim Housing-Contractor"/>
    <n v="1"/>
    <s v="Contractor"/>
    <x v="8"/>
    <x v="1"/>
    <x v="81"/>
    <x v="75"/>
    <x v="309"/>
    <x v="121"/>
    <s v="2021/22"/>
    <m/>
    <x v="641"/>
    <n v="0"/>
    <n v="1340"/>
    <n v="76536"/>
    <d v="2022-05-04T00:00:00"/>
    <s v="000000020484178"/>
    <n v="1340"/>
    <s v="03-120447"/>
    <m/>
    <s v="21.0"/>
    <s v="00036.0"/>
    <s v="91001"/>
    <s v="85000"/>
    <n v="6260"/>
    <n v="9241102"/>
    <n v="0.17482061317677755"/>
    <s v="Change order for meter panel relocation &amp; additional equipment.  Provide temporary power to portable classrooms at Newton.  Addendum to PO2W-20*234. The total project costs with this change order is $21,287.00. For the monthly rental fees (after 6 months), see PO2W-23*1681"/>
    <s v="Newton-1-Interim Housing"/>
  </r>
  <r>
    <s v="Newton-Interim Housing-Contractor"/>
    <n v="1"/>
    <s v="Contractor"/>
    <x v="8"/>
    <x v="1"/>
    <x v="81"/>
    <x v="75"/>
    <x v="309"/>
    <x v="303"/>
    <s v="2021/22"/>
    <s v="22-6075"/>
    <x v="641"/>
    <n v="0"/>
    <n v="6325"/>
    <n v="76644"/>
    <d v="2022-06-17T00:00:00"/>
    <s v="000000020529406"/>
    <n v="6325"/>
    <s v="03-120447"/>
    <m/>
    <s v="21.0"/>
    <s v="00036.0"/>
    <s v="91001"/>
    <s v="85000"/>
    <n v="6260"/>
    <n v="9241102"/>
    <n v="0.82517938682322245"/>
    <s v="Change order for meter panel relocation &amp; additional equipment.  Provide temporary power to portable classrooms at Newton.  Addendum to PO2W-20*234. The total project costs with this change order is $21,287.00. For the monthly rental fees (after 6 months), see PO2W-23*1681"/>
    <s v="Newton-1-Interim Housing"/>
  </r>
  <r>
    <s v="Newton-Interim Housing-Contractor"/>
    <n v="1"/>
    <s v="Contractor"/>
    <x v="8"/>
    <x v="1"/>
    <x v="81"/>
    <x v="75"/>
    <x v="310"/>
    <x v="492"/>
    <s v="2022/23"/>
    <m/>
    <x v="642"/>
    <n v="0"/>
    <n v="150"/>
    <n v="78300"/>
    <d v="2022-12-20T00:00:00"/>
    <s v="000000020777181"/>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688"/>
    <s v="2022/23"/>
    <m/>
    <x v="642"/>
    <n v="0"/>
    <n v="150"/>
    <n v="78585"/>
    <d v="2023-01-11T00:00:00"/>
    <s v="000000020798747"/>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293"/>
    <s v="2022/23"/>
    <m/>
    <x v="642"/>
    <n v="0"/>
    <n v="150"/>
    <n v="78835"/>
    <d v="2023-01-12T00:00:00"/>
    <s v="000000020803372"/>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6"/>
    <s v="2022/23"/>
    <m/>
    <x v="642"/>
    <n v="0"/>
    <n v="150"/>
    <n v="79090"/>
    <d v="2023-03-07T00:00:00"/>
    <s v="000000020889994"/>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33"/>
    <s v="2022/23"/>
    <m/>
    <x v="642"/>
    <n v="0"/>
    <n v="150"/>
    <n v="79336"/>
    <d v="2023-05-18T00:00:00"/>
    <s v="000000021019994"/>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33"/>
    <s v="2022/23"/>
    <m/>
    <x v="642"/>
    <n v="0"/>
    <n v="150"/>
    <n v="79610"/>
    <d v="2023-05-18T00:00:00"/>
    <s v="000000021019994"/>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33"/>
    <s v="2022/23"/>
    <m/>
    <x v="642"/>
    <n v="0"/>
    <n v="150"/>
    <n v="79872"/>
    <d v="2023-05-18T00:00:00"/>
    <s v="000000021019994"/>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94"/>
    <s v="2022/23"/>
    <m/>
    <x v="642"/>
    <n v="0"/>
    <n v="150"/>
    <n v="80131"/>
    <d v="2023-07-18T00:00:00"/>
    <s v="000000021130770"/>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94"/>
    <s v="2022/23"/>
    <m/>
    <x v="642"/>
    <n v="0"/>
    <n v="150"/>
    <n v="80379"/>
    <d v="2023-07-18T00:00:00"/>
    <s v="000000021130770"/>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427"/>
    <s v="2023/24"/>
    <m/>
    <x v="642"/>
    <n v="0"/>
    <n v="150"/>
    <n v="80645"/>
    <d v="2023-08-28T00:00:00"/>
    <s v="000000021185738"/>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235"/>
    <s v="2023/24"/>
    <m/>
    <x v="642"/>
    <n v="0"/>
    <n v="150"/>
    <n v="80931"/>
    <d v="2023-10-02T00:00:00"/>
    <s v="000000021240116"/>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38"/>
    <s v="2023/24"/>
    <m/>
    <x v="642"/>
    <n v="0"/>
    <n v="150"/>
    <n v="81186"/>
    <d v="2024-01-19T00:00:00"/>
    <s v="000000021417653"/>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38"/>
    <s v="2023/24"/>
    <m/>
    <x v="642"/>
    <n v="0"/>
    <n v="150"/>
    <n v="81446"/>
    <d v="2024-01-19T00:00:00"/>
    <s v="000000021417653"/>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38"/>
    <s v="2023/24"/>
    <m/>
    <x v="642"/>
    <n v="0"/>
    <n v="150"/>
    <n v="81690"/>
    <d v="2024-01-19T00:00:00"/>
    <s v="000000021417653"/>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38"/>
    <s v="2023/24"/>
    <m/>
    <x v="642"/>
    <n v="0"/>
    <n v="150"/>
    <n v="81913"/>
    <d v="2024-01-19T00:00:00"/>
    <s v="000000021417653"/>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80"/>
    <s v="2023/24"/>
    <m/>
    <x v="642"/>
    <n v="0"/>
    <n v="150"/>
    <n v="82050"/>
    <d v="2024-03-08T00:00:00"/>
    <s v="000000021499036"/>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593"/>
    <s v="2023/24"/>
    <m/>
    <x v="642"/>
    <n v="0"/>
    <n v="150"/>
    <n v="82372"/>
    <d v="2024-03-22T00:00:00"/>
    <s v="000000021524703"/>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42"/>
    <s v="2023/24"/>
    <m/>
    <x v="642"/>
    <n v="0"/>
    <n v="150"/>
    <n v="82838"/>
    <d v="2024-05-15T00:00:00"/>
    <s v="000000021616489"/>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143"/>
    <s v="2023/24"/>
    <m/>
    <x v="642"/>
    <n v="0"/>
    <n v="150"/>
    <n v="82608"/>
    <d v="2024-06-18T00:00:00"/>
    <s v="000000021676300"/>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594"/>
    <s v="2023/24"/>
    <m/>
    <x v="642"/>
    <n v="0"/>
    <n v="150"/>
    <n v="83040"/>
    <d v="2024-07-17T00:00:00"/>
    <s v="000000021726844"/>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594"/>
    <s v="2023/24"/>
    <m/>
    <x v="642"/>
    <n v="0"/>
    <n v="150"/>
    <n v="83247"/>
    <d v="2024-07-17T00:00:00"/>
    <s v="000000021726844"/>
    <n v="150"/>
    <s v="03-120447"/>
    <m/>
    <s v="21.0"/>
    <s v="00036.0"/>
    <s v="91001"/>
    <s v="85000"/>
    <n v="5600"/>
    <n v="9241102"/>
    <n v="4.7619047619047616E-2"/>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413"/>
    <s v="2024/25"/>
    <m/>
    <x v="642"/>
    <n v="6150"/>
    <n v="6150"/>
    <m/>
    <m/>
    <m/>
    <n v="0"/>
    <s v="03-120447"/>
    <m/>
    <s v="21.0"/>
    <s v="00036.0"/>
    <s v="91001"/>
    <s v="85000"/>
    <n v="5600"/>
    <n v="9241102"/>
    <n v="0"/>
    <s v="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s v="Newton-1-Interim Housing"/>
  </r>
  <r>
    <s v="Newton-Interim Housing-Contractor"/>
    <n v="1"/>
    <s v="Contractor"/>
    <x v="8"/>
    <x v="1"/>
    <x v="81"/>
    <x v="75"/>
    <x v="310"/>
    <x v="708"/>
    <s v="2024/25"/>
    <s v="23-4091"/>
    <x v="642"/>
    <n v="-6150"/>
    <n v="-6150"/>
    <m/>
    <m/>
    <m/>
    <n v="0"/>
    <s v="03-120447"/>
    <m/>
    <s v="21.0"/>
    <s v="00036.0"/>
    <s v="91001"/>
    <s v="85000"/>
    <n v="5600"/>
    <n v="9241102"/>
    <n v="0"/>
    <s v="Close-out PO.  Rental of power pole for Newton Interim Housing - Monthly charges of $150.00 to provide temporary power to portable classrooms for 12 months (Oct. 1, 2022 - Sept. 30, 2023).  Addendum to PO2W-20*234 and PO2W-22*1932.   The total project costs with the change order (PO2W-22-1932) and these monthly fees are $21,287.00.  Facilities paid $5,428.00 on PO2W-25*1087."/>
    <s v="Newton-1-Interim Housing"/>
  </r>
  <r>
    <s v="Los Molinos-21st Century classroom-Move Management"/>
    <n v="4"/>
    <s v="Move Management"/>
    <x v="7"/>
    <x v="0"/>
    <x v="82"/>
    <x v="76"/>
    <x v="9"/>
    <x v="229"/>
    <s v="2024/25"/>
    <m/>
    <x v="643"/>
    <n v="0"/>
    <n v="8401"/>
    <s v="240633141-001"/>
    <d v="2025-02-03T00:00:00"/>
    <s v="000000022016321"/>
    <n v="8401"/>
    <s v="03-124134"/>
    <m/>
    <s v="21.0"/>
    <s v="00036.0"/>
    <s v="91001"/>
    <s v="85000"/>
    <n v="5600"/>
    <n v="9201101"/>
    <n v="0.13508333327973523"/>
    <s v="Rental of portable restrooms for 7 months for Los Molinos students who are moving to Los Altos ES due to bond projects rotation.  Include $700.00 delilvery &amp; pickup charges"/>
    <s v="Los Molinos-4-21st Century classroom"/>
  </r>
  <r>
    <s v="Los Molinos-21st Century classroom-Move Management"/>
    <n v="4"/>
    <s v="Move Management"/>
    <x v="7"/>
    <x v="0"/>
    <x v="82"/>
    <x v="76"/>
    <x v="9"/>
    <x v="229"/>
    <s v="2024/25"/>
    <m/>
    <x v="643"/>
    <n v="0"/>
    <n v="7667.75"/>
    <s v="240633141-002"/>
    <d v="2025-02-03T00:00:00"/>
    <s v="000000022016321"/>
    <n v="7667.75"/>
    <s v="03-124134"/>
    <m/>
    <s v="21.0"/>
    <s v="00036.0"/>
    <s v="91001"/>
    <s v="85000"/>
    <n v="5600"/>
    <n v="9201101"/>
    <n v="0.12329308757953693"/>
    <s v="Rental of portable restrooms for 7 months for Los Molinos students who are moving to Los Altos ES due to bond projects rotation"/>
    <s v="Los Molinos-4-21st Century classroom"/>
  </r>
  <r>
    <s v="Los Molinos-21st Century classroom-Move Management"/>
    <n v="4"/>
    <s v="Move Management"/>
    <x v="7"/>
    <x v="0"/>
    <x v="82"/>
    <x v="76"/>
    <x v="9"/>
    <x v="229"/>
    <s v="2024/25"/>
    <m/>
    <x v="643"/>
    <n v="0"/>
    <n v="7667.75"/>
    <s v="240633141-003"/>
    <d v="2025-02-03T00:00:00"/>
    <s v="000000022016321"/>
    <n v="7667.75"/>
    <s v="03-124134"/>
    <m/>
    <s v="21.0"/>
    <s v="00036.0"/>
    <s v="91001"/>
    <s v="85000"/>
    <n v="5600"/>
    <n v="9201101"/>
    <n v="0.12329308757953693"/>
    <s v="Rental of portable restrooms for 7 months for Los Molinos students who are moving to Los Altos ES due to bond projects rotation"/>
    <s v="Los Molinos-4-21st Century classroom"/>
  </r>
  <r>
    <s v="Los Molinos-21st Century classroom-Move Management"/>
    <n v="4"/>
    <s v="Move Management"/>
    <x v="7"/>
    <x v="0"/>
    <x v="82"/>
    <x v="76"/>
    <x v="9"/>
    <x v="26"/>
    <s v="2024/25"/>
    <m/>
    <x v="643"/>
    <n v="0"/>
    <n v="7667.75"/>
    <s v="240633141-004"/>
    <d v="2025-02-20T00:00:00"/>
    <s v="000000022044629"/>
    <n v="7667.75"/>
    <s v="03-124134"/>
    <m/>
    <s v="21.0"/>
    <s v="00036.0"/>
    <s v="91001"/>
    <s v="85000"/>
    <n v="5600"/>
    <n v="9201101"/>
    <n v="0.12329308757953693"/>
    <s v="Rental of portable restrooms for 7 months for Los Molinos students who are moving to Los Altos ES due to bond projects rotation"/>
    <s v="Los Molinos-4-21st Century classroom"/>
  </r>
  <r>
    <s v="Los Molinos-21st Century classroom-Move Management"/>
    <n v="4"/>
    <s v="Move Management"/>
    <x v="7"/>
    <x v="0"/>
    <x v="82"/>
    <x v="76"/>
    <x v="9"/>
    <x v="479"/>
    <s v="2024/25"/>
    <m/>
    <x v="643"/>
    <n v="0"/>
    <n v="7686.51"/>
    <s v="240633141-005"/>
    <d v="2025-03-21T00:00:00"/>
    <s v="000000022097376"/>
    <n v="7686.51"/>
    <s v="03-124134"/>
    <m/>
    <s v="21.0"/>
    <s v="00036.0"/>
    <s v="91001"/>
    <s v="85000"/>
    <n v="5600"/>
    <n v="9201101"/>
    <n v="0.12359473777979021"/>
    <s v="Rental of portable restrooms for 7 months for Los Molinos students who are moving to Los Altos ES due to bond projects rotation"/>
    <s v="Los Molinos-4-21st Century classroom"/>
  </r>
  <r>
    <s v="Los Molinos-21st Century classroom-Move Management"/>
    <n v="4"/>
    <s v="Move Management"/>
    <x v="7"/>
    <x v="0"/>
    <x v="82"/>
    <x v="76"/>
    <x v="9"/>
    <x v="709"/>
    <s v="2024/25"/>
    <m/>
    <x v="643"/>
    <n v="0"/>
    <n v="7700.16"/>
    <s v="240633141-006"/>
    <d v="2025-04-25T00:00:00"/>
    <s v="000000022153998"/>
    <n v="7700.16"/>
    <s v="03-124134"/>
    <m/>
    <s v="21.0"/>
    <s v="00036.0"/>
    <s v="91001"/>
    <s v="85000"/>
    <n v="5600"/>
    <n v="9201101"/>
    <n v="0.12381422206728794"/>
    <s v="Rental of portable restrooms for 7 months for Los Molinos students who are moving to Los Altos ES due to bond projects rotation"/>
    <s v="Los Molinos-4-21st Century classroom"/>
  </r>
  <r>
    <s v="Los Molinos-21st Century classroom-Move Management"/>
    <n v="4"/>
    <s v="Move Management"/>
    <x v="7"/>
    <x v="0"/>
    <x v="82"/>
    <x v="76"/>
    <x v="9"/>
    <x v="210"/>
    <s v="2024/25"/>
    <m/>
    <x v="643"/>
    <n v="0"/>
    <n v="7700.16"/>
    <s v="240633141-007"/>
    <d v="2025-05-16T00:00:00"/>
    <s v="000000022191330"/>
    <n v="7700.16"/>
    <s v="03-124134"/>
    <m/>
    <s v="21.0"/>
    <s v="00036.0"/>
    <s v="91001"/>
    <s v="85000"/>
    <n v="5600"/>
    <n v="9201101"/>
    <n v="0.12381422206728794"/>
    <s v="Rental of portable restrooms for 7 months for Los Molinos students who are moving to Los Altos ES due to bond projects rotation"/>
    <s v="Los Molinos-4-21st Century classroom"/>
  </r>
  <r>
    <s v="Los Molinos-21st Century classroom-Move Management"/>
    <n v="4"/>
    <s v="Move Management"/>
    <x v="7"/>
    <x v="0"/>
    <x v="82"/>
    <x v="76"/>
    <x v="9"/>
    <x v="519"/>
    <s v="2024/25"/>
    <s v="25-3163"/>
    <x v="643"/>
    <n v="0"/>
    <n v="7700.16"/>
    <s v="240633141-008"/>
    <d v="2025-06-27T00:00:00"/>
    <s v="000000022263772"/>
    <n v="7700.16"/>
    <s v="03-124134"/>
    <m/>
    <s v="21.0"/>
    <s v="00036.0"/>
    <s v="91001"/>
    <s v="85000"/>
    <n v="5600"/>
    <n v="9201101"/>
    <n v="0.12381422206728794"/>
    <s v="Rental of portable restrooms for 7 months for Los Molinos students who are moving to Los Altos ES due to bond projects rotation"/>
    <s v="Los Molinos-4-21st Century classroom"/>
  </r>
  <r>
    <s v="Los Molinos-21st Century classroom-Move Management"/>
    <n v="4"/>
    <s v="Move Management"/>
    <x v="7"/>
    <x v="0"/>
    <x v="82"/>
    <x v="76"/>
    <x v="311"/>
    <x v="596"/>
    <s v="2024/25"/>
    <m/>
    <x v="644"/>
    <n v="0"/>
    <n v="7700.16"/>
    <s v="240633141-009"/>
    <d v="2025-07-14T00:00:00"/>
    <s v="000000022289384"/>
    <n v="7700.16"/>
    <s v="03-124134"/>
    <m/>
    <s v="21.0"/>
    <s v="00036.0"/>
    <s v="91001"/>
    <s v="85000"/>
    <n v="5600"/>
    <n v="9201101"/>
    <n v="7.7001600000000003E-2"/>
    <s v="Addendum to PO2W-25*1277.  Rental of portable restrooms for 7 months for Los Molinos students who are moving to Los Altos ES due to bond projects rotation"/>
    <s v="Los Molinos-4-21st Century classroom"/>
  </r>
  <r>
    <s v="Grazide-21st Century classroom-Move Management"/>
    <n v="3"/>
    <s v="Move Management"/>
    <x v="16"/>
    <x v="0"/>
    <x v="82"/>
    <x v="76"/>
    <x v="311"/>
    <x v="32"/>
    <s v="2025/26"/>
    <m/>
    <x v="644"/>
    <n v="0"/>
    <n v="7700.16"/>
    <s v="240633141-010"/>
    <d v="2025-08-26T00:00:00"/>
    <s v="000000022343133"/>
    <n v="7700.16"/>
    <s v="03-124133"/>
    <m/>
    <s v="21.0"/>
    <s v="00036.0"/>
    <s v="91001"/>
    <s v="85000"/>
    <n v="5600"/>
    <n v="9131101"/>
    <n v="7.7001600000000003E-2"/>
    <s v="Addendum to PO2W-25*1277.  Rental of portable restrooms for 7 months for Los Molinos students who are moving to Los Altos ES due to bond projects rotation"/>
    <s v="Grazide-3-21st Century classroom"/>
  </r>
  <r>
    <s v="Grazide-21st Century classroom-Move Management"/>
    <n v="3"/>
    <s v="Move Management"/>
    <x v="16"/>
    <x v="0"/>
    <x v="82"/>
    <x v="76"/>
    <x v="311"/>
    <x v="32"/>
    <s v="2025/26"/>
    <m/>
    <x v="644"/>
    <n v="0"/>
    <n v="5400.32"/>
    <s v="240633141-011"/>
    <d v="2025-08-26T00:00:00"/>
    <s v="000000022343133"/>
    <n v="5400.32"/>
    <s v="03-124133"/>
    <m/>
    <s v="21.0"/>
    <s v="00036.0"/>
    <s v="91001"/>
    <s v="85000"/>
    <n v="5600"/>
    <n v="9131101"/>
    <n v="5.4003199999999994E-2"/>
    <s v="Addendum to PO2W-25*1277.  Rental of portable restrooms for Grazide students who are moving to Los Altos ES due to bond projects rotation"/>
    <s v="Grazide-3-21st Century classroom"/>
  </r>
  <r>
    <s v="Grazide-21st Century classroom-Move Management"/>
    <n v="3"/>
    <s v="Move Management"/>
    <x v="16"/>
    <x v="0"/>
    <x v="82"/>
    <x v="76"/>
    <x v="311"/>
    <x v="330"/>
    <s v="2025/26"/>
    <m/>
    <x v="644"/>
    <n v="0"/>
    <n v="2299.84"/>
    <s v="240633141-011"/>
    <d v="2025-09-17T00:00:00"/>
    <s v="000000022374678"/>
    <n v="2299.84"/>
    <s v="03-124133"/>
    <m/>
    <s v="21.0"/>
    <s v="00036.0"/>
    <s v="91001"/>
    <s v="85000"/>
    <n v="5600"/>
    <n v="9131101"/>
    <n v="2.2998400000000002E-2"/>
    <s v="Addendum to PO2W-25*1277.  JVER 26*94.  Rental of portable restrooms for Grazide students who are moving to Los Altos ES due to bond projects rotation.  Moved part of this exp, $2,299.84, from Los Molinos to Grazide (JVER 26*94)"/>
    <s v="Grazide-3-21st Century classroom"/>
  </r>
  <r>
    <s v="Grazide-21st Century classroom-Move Management"/>
    <n v="3"/>
    <s v="Move Management"/>
    <x v="16"/>
    <x v="0"/>
    <x v="82"/>
    <x v="76"/>
    <x v="311"/>
    <x v="710"/>
    <s v="2025/26"/>
    <m/>
    <x v="644"/>
    <n v="0"/>
    <n v="9410.16"/>
    <s v="240633141-013"/>
    <d v="2025-10-27T00:00:00"/>
    <s v="000000022439326"/>
    <n v="9410.16"/>
    <s v="03-124133"/>
    <m/>
    <s v="21.0"/>
    <s v="00036.0"/>
    <s v="91001"/>
    <s v="85000"/>
    <n v="5600"/>
    <n v="9131101"/>
    <n v="9.4101599999999994E-2"/>
    <s v="Addendum to PO2W-25*1277.  Rental of portable restrooms for Grazide students who are moving to Los Altos ES due to bond projects rotation"/>
    <s v="Grazide-3-21st Century classroom"/>
  </r>
  <r>
    <s v="Grazide-21st Century classroom-Move Management"/>
    <n v="3"/>
    <s v="Move Management"/>
    <x v="16"/>
    <x v="0"/>
    <x v="82"/>
    <x v="76"/>
    <x v="311"/>
    <x v="520"/>
    <s v="2025/26"/>
    <m/>
    <x v="644"/>
    <n v="0"/>
    <n v="9410.16"/>
    <s v="240633141-014"/>
    <d v="2025-11-07T00:00:00"/>
    <s v="000000022460012"/>
    <n v="9410.16"/>
    <s v="03-124133"/>
    <m/>
    <s v="21.0"/>
    <s v="00036.0"/>
    <s v="91001"/>
    <s v="85000"/>
    <n v="5600"/>
    <n v="9131101"/>
    <n v="9.4101599999999994E-2"/>
    <s v="Addendum to PO2W-25*1277.  Rental of portable restrooms for Grazide students who are moving to Los Altos ES due to bond projects rotation"/>
    <s v="Grazide-3-21st Century classroom"/>
  </r>
  <r>
    <s v="Grazide-21st Century classroom-Move Management"/>
    <n v="3"/>
    <s v="Move Management"/>
    <x v="16"/>
    <x v="0"/>
    <x v="82"/>
    <x v="76"/>
    <x v="311"/>
    <x v="711"/>
    <s v="2025/26"/>
    <m/>
    <x v="644"/>
    <n v="0"/>
    <n v="9410.16"/>
    <s v="240633141.015"/>
    <d v="2025-12-12T00:00:00"/>
    <s v="000000022512311"/>
    <n v="9410.16"/>
    <s v="03-124133"/>
    <m/>
    <s v="21.0"/>
    <s v="00036.0"/>
    <s v="91001"/>
    <s v="85000"/>
    <n v="5600"/>
    <n v="9131101"/>
    <n v="9.4101599999999994E-2"/>
    <s v="Addendum to PO2W-25*1277.  Rental of portable restrooms for Grazide students who are moving to Los Altos ES due to bond projects rotation"/>
    <s v="Grazide-3-21st Century classroom"/>
  </r>
  <r>
    <s v="Grazide-21st Century classroom-Move Management"/>
    <n v="3"/>
    <s v="Move Management"/>
    <x v="16"/>
    <x v="0"/>
    <x v="82"/>
    <x v="76"/>
    <x v="311"/>
    <x v="712"/>
    <s v="2025/26"/>
    <m/>
    <x v="644"/>
    <n v="0"/>
    <n v="9410.16"/>
    <s v="240633141-016"/>
    <d v="2026-01-05T00:00:00"/>
    <s v="000000022535187"/>
    <n v="9410.16"/>
    <s v="03-124133"/>
    <m/>
    <s v="21.0"/>
    <s v="00036.0"/>
    <s v="91001"/>
    <s v="85000"/>
    <n v="5600"/>
    <n v="9131101"/>
    <n v="9.4101599999999994E-2"/>
    <s v="Addendum to PO2W-25*1277.  Rental of portable restrooms for Grazide students who are moving to Los Altos ES due to bond projects rotation"/>
    <s v="Grazide-3-21st Century classroom"/>
  </r>
  <r>
    <s v="Grazide-21st Century classroom-Move Management"/>
    <n v="3"/>
    <s v="Move Management"/>
    <x v="16"/>
    <x v="0"/>
    <x v="82"/>
    <x v="76"/>
    <x v="311"/>
    <x v="712"/>
    <s v="2025/26"/>
    <m/>
    <x v="644"/>
    <n v="0"/>
    <n v="9410.16"/>
    <s v="240633141-015"/>
    <d v="2026-01-05T00:00:00"/>
    <s v="000000022535187"/>
    <n v="9410.16"/>
    <s v="03-124133"/>
    <m/>
    <s v="21.0"/>
    <s v="00036.0"/>
    <s v="91001"/>
    <s v="85000"/>
    <n v="5600"/>
    <n v="9131101"/>
    <n v="9.4101599999999994E-2"/>
    <s v="Addendum to PO2W-25*1277.  Rental of portable restrooms for Grazide students who are moving to Los Altos ES due to bond projects rotation"/>
    <s v="Grazide-3-21st Century classroom"/>
  </r>
  <r>
    <s v="Grazide-21st Century classroom-Move Management"/>
    <n v="3"/>
    <s v="Move Management"/>
    <x v="16"/>
    <x v="0"/>
    <x v="82"/>
    <x v="76"/>
    <x v="311"/>
    <x v="713"/>
    <s v="2025/26"/>
    <m/>
    <x v="644"/>
    <n v="0"/>
    <n v="7674.96"/>
    <s v="240633141-018"/>
    <d v="2026-04-17T00:00:00"/>
    <s v="000000022702260"/>
    <n v="7674.96"/>
    <s v="03-124133"/>
    <m/>
    <s v="21.0"/>
    <s v="00036.0"/>
    <s v="91001"/>
    <s v="85000"/>
    <n v="5600"/>
    <n v="9131101"/>
    <n v="7.6749600000000001E-2"/>
    <s v="Addendum to PO2W-25*1277.  Rental of portable restrooms for Grazide students who are moving to Los Altos ES due to bond projects rotation"/>
    <s v="Grazide-3-21st Century classroom"/>
  </r>
  <r>
    <s v="Grazide-21st Century classroom-Move Management"/>
    <n v="3"/>
    <s v="Move Management"/>
    <x v="16"/>
    <x v="0"/>
    <x v="82"/>
    <x v="76"/>
    <x v="311"/>
    <x v="36"/>
    <s v="2025/26"/>
    <s v="25-7516"/>
    <x v="644"/>
    <n v="22173.75999999998"/>
    <n v="22173.75999999998"/>
    <m/>
    <m/>
    <m/>
    <n v="0"/>
    <s v="03-124133"/>
    <m/>
    <s v="21.0"/>
    <s v="00036.0"/>
    <s v="91001"/>
    <s v="85000"/>
    <n v="5600"/>
    <n v="9131101"/>
    <n v="0"/>
    <s v="Addendum to PO2W-25*1277.  Rental of portable restrooms for Grazide students who are moving to Los Altos ES due to bond projects rotation"/>
    <s v="Grazide-3-21st Century classroom"/>
  </r>
  <r>
    <s v="Grazide-21st Century classroom-Move Management"/>
    <n v="3"/>
    <s v="Move Management"/>
    <x v="16"/>
    <x v="0"/>
    <x v="51"/>
    <x v="42"/>
    <x v="9"/>
    <x v="508"/>
    <s v="2024/25"/>
    <m/>
    <x v="645"/>
    <n v="0"/>
    <n v="800"/>
    <s v="RI122598"/>
    <d v="2024-12-02T00:00:00"/>
    <s v="000000021924195"/>
    <n v="800"/>
    <s v="03-124133"/>
    <m/>
    <s v="21.0"/>
    <s v="00036.0"/>
    <s v="91001"/>
    <s v="85000"/>
    <n v="5600"/>
    <n v="9131101"/>
    <n v="0.11069600110696001"/>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513"/>
    <s v="2024/25"/>
    <m/>
    <x v="645"/>
    <n v="0"/>
    <n v="197.1"/>
    <s v="RI122835"/>
    <d v="2025-01-09T00:00:00"/>
    <s v="000000021977030"/>
    <n v="197.1"/>
    <s v="03-124133"/>
    <m/>
    <s v="21.0"/>
    <s v="00036.0"/>
    <s v="91001"/>
    <s v="85000"/>
    <n v="5600"/>
    <n v="9131101"/>
    <n v="2.727272727272727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27"/>
    <s v="2024/25"/>
    <m/>
    <x v="645"/>
    <n v="0"/>
    <n v="273.76"/>
    <s v="RI123304"/>
    <d v="2025-01-16T00:00:00"/>
    <s v="000000021989989"/>
    <n v="273.76"/>
    <s v="03-124133"/>
    <m/>
    <s v="21.0"/>
    <s v="00036.0"/>
    <s v="91001"/>
    <s v="85000"/>
    <n v="5600"/>
    <n v="9131101"/>
    <n v="3.7880171578801712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152"/>
    <s v="2024/25"/>
    <m/>
    <x v="645"/>
    <n v="0"/>
    <n v="197.1"/>
    <s v="RI123465"/>
    <d v="2025-01-28T00:00:00"/>
    <s v="000000022007311"/>
    <n v="197.1"/>
    <s v="03-124133"/>
    <m/>
    <s v="21.0"/>
    <s v="00036.0"/>
    <s v="91001"/>
    <s v="85000"/>
    <n v="5600"/>
    <n v="9131101"/>
    <n v="2.727272727272727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152"/>
    <s v="2024/25"/>
    <m/>
    <x v="645"/>
    <n v="0"/>
    <n v="273.76"/>
    <s v="RI123977"/>
    <d v="2025-01-28T00:00:00"/>
    <s v="000000022007311"/>
    <n v="273.76"/>
    <s v="03-124133"/>
    <m/>
    <s v="21.0"/>
    <s v="00036.0"/>
    <s v="91001"/>
    <s v="85000"/>
    <n v="5600"/>
    <n v="9131101"/>
    <n v="3.7880171578801712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229"/>
    <s v="2024/25"/>
    <m/>
    <x v="645"/>
    <n v="0"/>
    <n v="197.1"/>
    <s v="RI124097"/>
    <d v="2025-02-03T00:00:00"/>
    <s v="000000022016305"/>
    <n v="197.1"/>
    <s v="03-124133"/>
    <m/>
    <s v="21.0"/>
    <s v="00036.0"/>
    <s v="91001"/>
    <s v="85000"/>
    <n v="5600"/>
    <n v="9131101"/>
    <n v="2.727272727272727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509"/>
    <s v="2024/25"/>
    <m/>
    <x v="645"/>
    <n v="0"/>
    <n v="273.76"/>
    <s v="RI124563"/>
    <d v="2025-03-11T00:00:00"/>
    <s v="000000022076459"/>
    <n v="273.76"/>
    <s v="03-124133"/>
    <m/>
    <s v="21.0"/>
    <s v="00036.0"/>
    <s v="91001"/>
    <s v="85000"/>
    <n v="5600"/>
    <n v="9131101"/>
    <n v="3.7880171578801712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509"/>
    <s v="2024/25"/>
    <m/>
    <x v="645"/>
    <n v="0"/>
    <n v="197.1"/>
    <s v="RI124713"/>
    <d v="2025-03-11T00:00:00"/>
    <s v="000000022076459"/>
    <n v="197.1"/>
    <s v="03-124133"/>
    <m/>
    <s v="21.0"/>
    <s v="00036.0"/>
    <s v="91001"/>
    <s v="85000"/>
    <n v="5600"/>
    <n v="9131101"/>
    <n v="2.727272727272727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321"/>
    <s v="2024/25"/>
    <m/>
    <x v="645"/>
    <n v="0"/>
    <n v="273.76"/>
    <s v="RI125136"/>
    <d v="2025-03-28T00:00:00"/>
    <s v="000000022109228"/>
    <n v="273.76"/>
    <s v="03-124133"/>
    <m/>
    <s v="21.0"/>
    <s v="00036.0"/>
    <s v="91001"/>
    <s v="85000"/>
    <n v="5600"/>
    <n v="9131101"/>
    <n v="3.7880171578801712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367"/>
    <s v="2024/25"/>
    <m/>
    <x v="645"/>
    <n v="0"/>
    <n v="197.1"/>
    <s v="RI125256"/>
    <d v="2025-04-03T00:00:00"/>
    <s v="000000022117323"/>
    <n v="197.1"/>
    <s v="03-124133"/>
    <m/>
    <s v="21.0"/>
    <s v="00036.0"/>
    <s v="91001"/>
    <s v="85000"/>
    <n v="5600"/>
    <n v="9131101"/>
    <n v="2.727272727272727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510"/>
    <s v="2024/25"/>
    <m/>
    <x v="645"/>
    <n v="0"/>
    <n v="273.76"/>
    <s v="RI125654"/>
    <d v="2025-04-21T00:00:00"/>
    <s v="000000022145182"/>
    <n v="273.76"/>
    <s v="03-124133"/>
    <m/>
    <s v="21.0"/>
    <s v="00036.0"/>
    <s v="91001"/>
    <s v="85000"/>
    <n v="5600"/>
    <n v="9131101"/>
    <n v="3.7880171578801712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156"/>
    <s v="2024/25"/>
    <m/>
    <x v="645"/>
    <n v="0"/>
    <n v="197.1"/>
    <s v="RI125799"/>
    <d v="2025-05-14T00:00:00"/>
    <s v="000000022186162"/>
    <n v="197.1"/>
    <s v="03-124133"/>
    <m/>
    <s v="21.0"/>
    <s v="00036.0"/>
    <s v="91001"/>
    <s v="85000"/>
    <n v="5600"/>
    <n v="9131101"/>
    <n v="2.727272727272727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156"/>
    <s v="2024/25"/>
    <m/>
    <x v="645"/>
    <n v="0"/>
    <n v="274.38"/>
    <s v="RI126189"/>
    <d v="2025-05-14T00:00:00"/>
    <s v="000000022186162"/>
    <n v="274.38"/>
    <s v="03-124133"/>
    <m/>
    <s v="21.0"/>
    <s v="00036.0"/>
    <s v="91001"/>
    <s v="85000"/>
    <n v="5600"/>
    <n v="9131101"/>
    <n v="3.79659609796596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368"/>
    <s v="2025/26"/>
    <m/>
    <x v="645"/>
    <n v="0"/>
    <n v="274.38"/>
    <s v="RI01878"/>
    <d v="2025-09-29T00:00:00"/>
    <s v="000000022391732"/>
    <n v="274.38"/>
    <s v="03-124133"/>
    <m/>
    <s v="21.0"/>
    <s v="00036.0"/>
    <s v="91001"/>
    <s v="85000"/>
    <n v="5600"/>
    <n v="9131101"/>
    <n v="3.79659609796596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438"/>
    <s v="2025/26"/>
    <m/>
    <x v="645"/>
    <n v="0"/>
    <n v="274.38"/>
    <s v="RI02321"/>
    <d v="2025-10-08T00:00:00"/>
    <s v="000000022410230"/>
    <n v="274.38"/>
    <s v="03-124133"/>
    <m/>
    <s v="21.0"/>
    <s v="00036.0"/>
    <s v="91001"/>
    <s v="85000"/>
    <n v="5600"/>
    <n v="9131101"/>
    <n v="3.79659609796596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520"/>
    <s v="2025/26"/>
    <m/>
    <x v="645"/>
    <n v="0"/>
    <n v="274.38"/>
    <s v="R102895"/>
    <d v="2025-11-07T00:00:00"/>
    <s v="000000022459999"/>
    <n v="274.38"/>
    <s v="03-124133"/>
    <m/>
    <s v="21.0"/>
    <s v="00036.0"/>
    <s v="91001"/>
    <s v="85000"/>
    <n v="5600"/>
    <n v="9131101"/>
    <n v="3.79659609796596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257"/>
    <s v="2025/26"/>
    <m/>
    <x v="645"/>
    <n v="0"/>
    <n v="274.38"/>
    <s v="RI05309"/>
    <d v="2026-04-20T00:00:00"/>
    <s v="000000022704549"/>
    <n v="274.38"/>
    <s v="03-124133"/>
    <m/>
    <s v="21.0"/>
    <s v="00036.0"/>
    <s v="91001"/>
    <s v="85000"/>
    <n v="5600"/>
    <n v="9131101"/>
    <n v="3.79659609796596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72"/>
    <s v="2025/26"/>
    <m/>
    <x v="645"/>
    <n v="0"/>
    <n v="197.55"/>
    <s v="RI05705"/>
    <d v="2026-05-27T00:00:00"/>
    <s v="000000022767583"/>
    <n v="197.55"/>
    <s v="03-124133"/>
    <m/>
    <s v="21.0"/>
    <s v="00036.0"/>
    <s v="91001"/>
    <s v="85000"/>
    <n v="5600"/>
    <n v="9131101"/>
    <n v="2.7334993773349938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104"/>
    <s v="2025/26"/>
    <m/>
    <x v="645"/>
    <n v="0"/>
    <n v="274.38"/>
    <s v="RI06698"/>
    <d v="2026-07-01T00:00:00"/>
    <s v="000000022830801"/>
    <n v="274.38"/>
    <s v="03-124133"/>
    <m/>
    <s v="21.0"/>
    <s v="00036.0"/>
    <s v="91001"/>
    <s v="85000"/>
    <n v="5600"/>
    <n v="9131101"/>
    <n v="3.796596097965961E-2"/>
    <s v="Rental of 1 - 40' dry container for Grazide &amp; moving of container(s).  The monthly rental rate is $250.00/month with pick-up and delivery fees of $300.00 each."/>
    <s v="Grazide-3-21st Century classroom"/>
  </r>
  <r>
    <s v="Grazide-21st Century classroom-Move Management"/>
    <n v="3"/>
    <s v="Move Management"/>
    <x v="16"/>
    <x v="0"/>
    <x v="51"/>
    <x v="42"/>
    <x v="9"/>
    <x v="36"/>
    <s v="2025/26"/>
    <s v="25-3164"/>
    <x v="645"/>
    <n v="2031.7700000000004"/>
    <n v="2031.7700000000004"/>
    <m/>
    <m/>
    <m/>
    <n v="0"/>
    <s v="03-124133"/>
    <m/>
    <s v="21.0"/>
    <s v="00036.0"/>
    <s v="91001"/>
    <s v="85000"/>
    <n v="5600"/>
    <n v="9131101"/>
    <n v="0"/>
    <s v="Rental of 1 - 40' dry container for Grazide &amp; moving of container(s).  The monthly rental rate is $250.00/month with pick-up and delivery fees of $300.00 each."/>
    <s v="Grazide-3-21st Century classroom"/>
  </r>
  <r>
    <s v="Los Altos ES-21st Century classroom-Move Management"/>
    <n v="2"/>
    <s v="Move Management"/>
    <x v="2"/>
    <x v="0"/>
    <x v="51"/>
    <x v="42"/>
    <x v="9"/>
    <x v="508"/>
    <s v="2024/25"/>
    <m/>
    <x v="646"/>
    <n v="0"/>
    <n v="854.1"/>
    <s v="RI122644"/>
    <d v="2024-12-02T00:00:00"/>
    <s v="000000021924195"/>
    <n v="854.1"/>
    <s v="03-119947"/>
    <m/>
    <s v="21.0"/>
    <s v="00036.0"/>
    <s v="91001"/>
    <s v="85000"/>
    <n v="5600"/>
    <n v="9191101"/>
    <n v="3.7836820130021154E-2"/>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513"/>
    <s v="2024/25"/>
    <m/>
    <x v="646"/>
    <n v="0"/>
    <n v="930.76"/>
    <s v="RI123152"/>
    <d v="2025-01-09T00:00:00"/>
    <s v="000000021977030"/>
    <n v="930.76"/>
    <s v="03-119947"/>
    <m/>
    <s v="21.0"/>
    <s v="00036.0"/>
    <s v="91001"/>
    <s v="85000"/>
    <n v="5600"/>
    <n v="9191101"/>
    <n v="4.1232875195197853E-2"/>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27"/>
    <s v="2024/25"/>
    <m/>
    <x v="646"/>
    <n v="0"/>
    <n v="197.1"/>
    <s v="RI123273"/>
    <d v="2025-01-16T00:00:00"/>
    <s v="000000021989989"/>
    <n v="197.1"/>
    <s v="03-119947"/>
    <m/>
    <s v="21.0"/>
    <s v="00036.0"/>
    <s v="91001"/>
    <s v="85000"/>
    <n v="5600"/>
    <n v="9191101"/>
    <n v="8.73157387615872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509"/>
    <s v="2024/25"/>
    <m/>
    <x v="646"/>
    <n v="0"/>
    <n v="197.1"/>
    <s v="RI124526"/>
    <d v="2025-03-11T00:00:00"/>
    <s v="000000022076459"/>
    <n v="197.1"/>
    <s v="03-119947"/>
    <m/>
    <s v="21.0"/>
    <s v="00036.0"/>
    <s v="91001"/>
    <s v="85000"/>
    <n v="5600"/>
    <n v="9191101"/>
    <n v="8.73157387615872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321"/>
    <s v="2024/25"/>
    <m/>
    <x v="646"/>
    <n v="0"/>
    <n v="197.1"/>
    <s v="RI125112"/>
    <d v="2025-03-28T00:00:00"/>
    <s v="000000022109228"/>
    <n v="197.1"/>
    <s v="03-119947"/>
    <m/>
    <s v="21.0"/>
    <s v="00036.0"/>
    <s v="91001"/>
    <s v="85000"/>
    <n v="5600"/>
    <n v="9191101"/>
    <n v="8.73157387615872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510"/>
    <s v="2024/25"/>
    <m/>
    <x v="646"/>
    <n v="0"/>
    <n v="197.1"/>
    <s v="RI125631"/>
    <d v="2025-04-21T00:00:00"/>
    <s v="000000022145182"/>
    <n v="197.1"/>
    <s v="03-119947"/>
    <m/>
    <s v="21.0"/>
    <s v="00036.0"/>
    <s v="91001"/>
    <s v="85000"/>
    <n v="5600"/>
    <n v="9191101"/>
    <n v="8.73157387615872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156"/>
    <s v="2024/25"/>
    <m/>
    <x v="646"/>
    <n v="0"/>
    <n v="197.55"/>
    <s v="RI126161"/>
    <d v="2025-05-14T00:00:00"/>
    <s v="000000022186162"/>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192"/>
    <s v="2024/25"/>
    <m/>
    <x v="646"/>
    <n v="0"/>
    <n v="197.55"/>
    <s v="RI126692"/>
    <d v="2025-06-30T00:00:00"/>
    <s v="000000022265809"/>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521"/>
    <s v="2024/25"/>
    <m/>
    <x v="646"/>
    <n v="0"/>
    <n v="197.55"/>
    <s v="RI127114"/>
    <d v="2025-07-22T00:00:00"/>
    <s v="000000022302141"/>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368"/>
    <s v="2025/26"/>
    <m/>
    <x v="646"/>
    <n v="0"/>
    <n v="197.55"/>
    <s v="RI01859"/>
    <d v="2025-09-29T00:00:00"/>
    <s v="000000022391732"/>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438"/>
    <s v="2025/26"/>
    <m/>
    <x v="646"/>
    <n v="0"/>
    <n v="197.55"/>
    <s v="RI02303"/>
    <d v="2025-10-08T00:00:00"/>
    <s v="000000022410230"/>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473"/>
    <s v="2025/26"/>
    <m/>
    <x v="646"/>
    <n v="0"/>
    <n v="197.55"/>
    <s v="RI00715"/>
    <d v="2025-10-24T00:00:00"/>
    <s v="000000022437078"/>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473"/>
    <s v="2025/26"/>
    <m/>
    <x v="646"/>
    <n v="0"/>
    <n v="197.55"/>
    <s v="RI01014"/>
    <d v="2025-10-24T00:00:00"/>
    <s v="000000022437078"/>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520"/>
    <s v="2025/26"/>
    <m/>
    <x v="646"/>
    <n v="0"/>
    <n v="197.55"/>
    <s v="RI02872"/>
    <d v="2025-11-07T00:00:00"/>
    <s v="000000022459999"/>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257"/>
    <s v="2025/26"/>
    <m/>
    <x v="646"/>
    <n v="0"/>
    <n v="197.55"/>
    <s v="RI05278"/>
    <d v="2026-04-20T00:00:00"/>
    <s v="000000022704549"/>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72"/>
    <s v="2025/26"/>
    <m/>
    <x v="646"/>
    <n v="0"/>
    <n v="197.55"/>
    <s v="RI03451"/>
    <d v="2026-05-27T00:00:00"/>
    <s v="000000022767583"/>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72"/>
    <s v="2025/26"/>
    <m/>
    <x v="646"/>
    <n v="0"/>
    <n v="197.55"/>
    <s v="RI04037"/>
    <d v="2026-05-27T00:00:00"/>
    <s v="000000022767583"/>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72"/>
    <s v="2025/26"/>
    <m/>
    <x v="646"/>
    <n v="0"/>
    <n v="197.55"/>
    <s v="RI05628"/>
    <d v="2026-05-27T00:00:00"/>
    <s v="000000022767583"/>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72"/>
    <s v="2025/26"/>
    <m/>
    <x v="646"/>
    <n v="0"/>
    <n v="197.55"/>
    <s v="RI06267"/>
    <d v="2026-05-27T00:00:00"/>
    <s v="000000022767583"/>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104"/>
    <s v="2025/26"/>
    <m/>
    <x v="646"/>
    <n v="0"/>
    <n v="197.55"/>
    <s v="RI06680"/>
    <d v="2026-07-01T00:00:00"/>
    <s v="000000022830801"/>
    <n v="197.55"/>
    <s v="03-119947"/>
    <m/>
    <s v="21.0"/>
    <s v="00036.0"/>
    <s v="91001"/>
    <s v="85000"/>
    <n v="5600"/>
    <n v="9191101"/>
    <n v="8.7515089763326066E-3"/>
    <s v="Rental of 2 - 40' dry container for Los Altos ES for 7 months.  The monthly rental rate is $250.00/month with pick-up and delivery fees of $300.00 each."/>
    <s v="Los Altos ES-2-21st Century classroom"/>
  </r>
  <r>
    <s v="Los Altos ES-21st Century classroom-Move Management"/>
    <n v="2"/>
    <s v="Move Management"/>
    <x v="2"/>
    <x v="0"/>
    <x v="51"/>
    <x v="42"/>
    <x v="9"/>
    <x v="36"/>
    <s v="2025/26"/>
    <s v="25-3168"/>
    <x v="646"/>
    <n v="17234.289999999997"/>
    <n v="17234.289999999997"/>
    <m/>
    <m/>
    <m/>
    <n v="0"/>
    <s v="03-119947"/>
    <m/>
    <s v="21.0"/>
    <s v="00036.0"/>
    <s v="91001"/>
    <s v="85000"/>
    <n v="5600"/>
    <n v="9191101"/>
    <n v="0"/>
    <s v="Rental of 2 - 40' dry container for Los Altos ES for 7 months.  The monthly rental rate is $250.00/month with pick-up and delivery fees of $300.00 each."/>
    <s v="Los Altos ES-2-21st Century classroom"/>
  </r>
  <r>
    <s v="Workman ES-21st Century classroom-Contractor"/>
    <n v="2"/>
    <s v="Contractor"/>
    <x v="3"/>
    <x v="0"/>
    <x v="83"/>
    <x v="20"/>
    <x v="9"/>
    <x v="7"/>
    <s v="2020/21"/>
    <m/>
    <x v="647"/>
    <n v="0"/>
    <n v="369049.35"/>
    <s v="Pay app #1"/>
    <d v="2020-10-13T00:00:00"/>
    <s v="000000020134121"/>
    <n v="369049.35"/>
    <s v="03-119881"/>
    <m/>
    <s v="21.0"/>
    <s v="00036.0"/>
    <s v="91001"/>
    <s v="85000"/>
    <n v="6250"/>
    <n v="9381101"/>
    <n v="0.24700064854098355"/>
    <s v=" 21st Classroom modifications at Workman ES. Bid bundle #1.  The total project costs with the change orders (PO2W-22*2621 &amp; PO2W-23*1683) is $1,534,027.27"/>
    <s v="Workman ES-2-21st Century classroom"/>
  </r>
  <r>
    <s v="Workman ES-21st Century classroom-Contractor"/>
    <n v="2"/>
    <s v="Contractor"/>
    <x v="3"/>
    <x v="0"/>
    <x v="83"/>
    <x v="20"/>
    <x v="9"/>
    <x v="7"/>
    <s v="2020/21"/>
    <m/>
    <x v="647"/>
    <n v="0"/>
    <n v="76902.5"/>
    <s v="Pay app #2"/>
    <d v="2020-10-13T00:00:00"/>
    <s v="000000020134121"/>
    <n v="76902.5"/>
    <s v="03-119881"/>
    <m/>
    <s v="21.0"/>
    <s v="00036.0"/>
    <s v="91001"/>
    <s v="85000"/>
    <n v="6250"/>
    <n v="9381101"/>
    <n v="5.1469992764986552E-2"/>
    <s v=" 21st Classroom modifications at Workman ES. Bid bundle #1.  The total project costs with the change orders (PO2W-22*2621 &amp; PO2W-23*1683) is $1,534,027.27"/>
    <s v="Workman ES-2-21st Century classroom"/>
  </r>
  <r>
    <s v="Workman ES-21st Century classroom-Contractor"/>
    <n v="2"/>
    <s v="Contractor"/>
    <x v="3"/>
    <x v="0"/>
    <x v="83"/>
    <x v="20"/>
    <x v="9"/>
    <x v="200"/>
    <s v="2020/21"/>
    <m/>
    <x v="647"/>
    <n v="0"/>
    <n v="766840"/>
    <s v="Pay app #3"/>
    <d v="2021-02-05T00:00:00"/>
    <s v="000000020162581"/>
    <n v="766840"/>
    <s v="03-119881"/>
    <m/>
    <s v="21.0"/>
    <s v="00036.0"/>
    <s v="91001"/>
    <s v="85000"/>
    <n v="6250"/>
    <n v="9381101"/>
    <n v="0.51323753131435634"/>
    <s v=" 21st Classroom modifications at Workman ES. Bid bundle #1.  The total project costs with the change orders (PO2W-22*2621 &amp; PO2W-23*1683) is $1,534,027.27"/>
    <s v="Workman ES-2-21st Century classroom"/>
  </r>
  <r>
    <s v="Workman ES-21st Century classroom-Contractor"/>
    <n v="2"/>
    <s v="Contractor"/>
    <x v="3"/>
    <x v="0"/>
    <x v="83"/>
    <x v="20"/>
    <x v="9"/>
    <x v="113"/>
    <s v="2020/21"/>
    <m/>
    <x v="647"/>
    <n v="0"/>
    <n v="95237.5"/>
    <s v="Pay app #4"/>
    <d v="2021-04-06T00:00:00"/>
    <s v="000000020177879"/>
    <n v="95237.5"/>
    <s v="03-119881"/>
    <m/>
    <s v="21.0"/>
    <s v="00036.0"/>
    <s v="91001"/>
    <s v="85000"/>
    <n v="6250"/>
    <n v="9381101"/>
    <n v="6.3741405493389774E-2"/>
    <s v=" 21st Classroom modifications at Workman ES. Bid bundle #1.  The total project costs with the change orders (PO2W-22*2621 &amp; PO2W-23*1683) is $1,534,027.27"/>
    <s v="Workman ES-2-21st Century classroom"/>
  </r>
  <r>
    <s v="Workman ES-21st Century classroom-Contractor"/>
    <n v="2"/>
    <s v="Contractor"/>
    <x v="3"/>
    <x v="0"/>
    <x v="83"/>
    <x v="20"/>
    <x v="9"/>
    <x v="714"/>
    <s v="2022/23"/>
    <m/>
    <x v="647"/>
    <n v="0"/>
    <n v="149296.56"/>
    <s v="Pay app #5"/>
    <d v="2022-11-30T00:00:00"/>
    <s v="000000020743473"/>
    <n v="149296.56"/>
    <s v="03-119881"/>
    <m/>
    <s v="21.0"/>
    <s v="00036.0"/>
    <s v="91001"/>
    <s v="85000"/>
    <n v="6250"/>
    <n v="9381101"/>
    <n v="9.9922536497999162E-2"/>
    <s v=" 21st Classroom modifications at Workman ES. Bid bundle #1.  The total project costs with the change orders (PO2W-22*2621 &amp; PO2W-23*1683) is $1,534,027.27"/>
    <s v="Workman ES-2-21st Century classroom"/>
  </r>
  <r>
    <s v="Workman ES-21st Century classroom-Contractor"/>
    <n v="2"/>
    <s v="Contractor"/>
    <x v="3"/>
    <x v="0"/>
    <x v="83"/>
    <x v="20"/>
    <x v="9"/>
    <x v="125"/>
    <s v="2022/23"/>
    <s v="2-10690"/>
    <x v="647"/>
    <n v="0"/>
    <n v="36797.089999999997"/>
    <s v="Pay app #6"/>
    <d v="2022-12-12T00:00:00"/>
    <s v="000000020762706"/>
    <n v="36797.089999999997"/>
    <s v="03-119881"/>
    <m/>
    <s v="21.0"/>
    <s v="00036.0"/>
    <s v="91001"/>
    <s v="85000"/>
    <n v="6250"/>
    <n v="9381101"/>
    <n v="2.4627885388284629E-2"/>
    <s v=" 21st Classroom modifications at Workman ES. Bid bundle #1.  The total project costs with the change orders (PO2W-22*2621 &amp; PO2W-23*1683) is $1,534,027.27"/>
    <s v="Workman ES-2-21st Century classroom"/>
  </r>
  <r>
    <s v="Workman ES-21st Century classroom-Contractor"/>
    <n v="2"/>
    <s v="Contractor"/>
    <x v="3"/>
    <x v="0"/>
    <x v="83"/>
    <x v="20"/>
    <x v="312"/>
    <x v="125"/>
    <s v="2022/23"/>
    <s v="22-5141"/>
    <x v="648"/>
    <n v="0"/>
    <n v="39293.51"/>
    <s v="Pay app #6"/>
    <d v="2022-12-12T00:00:00"/>
    <s v="000000020762706"/>
    <n v="39293.51"/>
    <s v="03-119881"/>
    <m/>
    <s v="21.0"/>
    <s v="00036.0"/>
    <s v="91001"/>
    <s v="85000"/>
    <n v="6260"/>
    <n v="9381101"/>
    <n v="1"/>
    <s v="Change order #1 for the 21st Classroom modifications at Workman ES. Bid bundle #1. Additional costs for Mohawk flooring &amp; plywood backing. Addendum to PO2W-20*5821.  The total project costs with the change orders (this PO &amp; PO2W-23*1683) is $1,534,027.27"/>
    <s v="Workman ES-2-21st Century classroom"/>
  </r>
  <r>
    <s v="Workman ES-21st Century classroom-Contractor"/>
    <n v="2"/>
    <s v="Contractor"/>
    <x v="3"/>
    <x v="0"/>
    <x v="83"/>
    <x v="20"/>
    <x v="310"/>
    <x v="125"/>
    <s v="2022/23"/>
    <s v="23-4094"/>
    <x v="649"/>
    <n v="0"/>
    <n v="610.76"/>
    <s v="Pay app #6"/>
    <d v="2022-12-12T00:00:00"/>
    <s v="000000020762706"/>
    <n v="610.76"/>
    <s v="03-119881"/>
    <m/>
    <s v="21.0"/>
    <s v="00036.0"/>
    <s v="91001"/>
    <s v="85000"/>
    <n v="6260"/>
    <n v="9381101"/>
    <n v="1"/>
    <s v="Change order #2 for the 21st Classroom modifications at Workman ES. Bid bundle #1. Additional ceiling wiremold replacement. Addendum to PO2W-20*5821.  The total project costs with the change orders (this PO &amp; PO2W-22*2621) is $1,534,027.27"/>
    <s v="Workman ES-2-21st Century classroom"/>
  </r>
  <r>
    <s v="La Puente HS-21st Century classroom-Contractor"/>
    <n v="5"/>
    <s v="Contractor"/>
    <x v="10"/>
    <x v="0"/>
    <x v="83"/>
    <x v="20"/>
    <x v="46"/>
    <x v="22"/>
    <s v="2023/24"/>
    <m/>
    <x v="650"/>
    <n v="0"/>
    <n v="432706.1"/>
    <s v="Pay app #1"/>
    <d v="2024-03-21T00:00:00"/>
    <s v="000000021522405"/>
    <n v="432706.1"/>
    <m/>
    <m/>
    <s v="21.0"/>
    <s v="00036.0"/>
    <s v="91001"/>
    <s v="85000"/>
    <n v="6250"/>
    <n v="9401101"/>
    <n v="0.17703941250092567"/>
    <s v="Classroom improvements for La Puente HS.  Bid #2023-24.05 Measure BB Bond Base Bid #1 "/>
    <s v="La Puente HS-5-21st Century classroom"/>
  </r>
  <r>
    <s v="La Puente HS-21st Century classroom-Contractor"/>
    <n v="5"/>
    <s v="Contractor"/>
    <x v="10"/>
    <x v="0"/>
    <x v="83"/>
    <x v="20"/>
    <x v="46"/>
    <x v="142"/>
    <s v="2023/24"/>
    <m/>
    <x v="650"/>
    <n v="0"/>
    <n v="220205.88"/>
    <s v="Pay app #2"/>
    <d v="2024-05-15T00:00:00"/>
    <s v="000000021616490"/>
    <n v="220205.88"/>
    <m/>
    <m/>
    <s v="21.0"/>
    <s v="00036.0"/>
    <s v="91001"/>
    <s v="85000"/>
    <n v="6250"/>
    <n v="9401101"/>
    <n v="9.0096071269735609E-2"/>
    <s v="Classroom improvements for La Puente HS.  Bid #2023-24.05 Measure BB Bond Base Bid #1 "/>
    <s v="La Puente HS-5-21st Century classroom"/>
  </r>
  <r>
    <s v="La Puente HS-21st Century classroom-Contractor"/>
    <n v="5"/>
    <s v="Contractor"/>
    <x v="10"/>
    <x v="0"/>
    <x v="83"/>
    <x v="20"/>
    <x v="46"/>
    <x v="142"/>
    <s v="2023/24"/>
    <m/>
    <x v="650"/>
    <n v="0"/>
    <n v="169114.08"/>
    <s v="Pay app #3"/>
    <d v="2024-05-15T00:00:00"/>
    <s v="000000021616490"/>
    <n v="169114.08"/>
    <m/>
    <m/>
    <s v="21.0"/>
    <s v="00036.0"/>
    <s v="91001"/>
    <s v="85000"/>
    <n v="6250"/>
    <n v="9401101"/>
    <n v="6.9192131492563994E-2"/>
    <s v="Classroom improvements for La Puente HS.  Bid #2023-24.05 Measure BB Bond Base Bid #1 "/>
    <s v="La Puente HS-5-21st Century classroom"/>
  </r>
  <r>
    <s v="La Puente HS-21st Century classroom-Contractor"/>
    <n v="5"/>
    <s v="Contractor"/>
    <x v="10"/>
    <x v="0"/>
    <x v="83"/>
    <x v="20"/>
    <x v="46"/>
    <x v="715"/>
    <s v="2023/24"/>
    <m/>
    <x v="650"/>
    <n v="0"/>
    <n v="212276.8"/>
    <s v="Pay app #4"/>
    <d v="2024-06-20T00:00:00"/>
    <s v="000000021678824"/>
    <n v="212276.8"/>
    <m/>
    <m/>
    <s v="21.0"/>
    <s v="00036.0"/>
    <s v="91001"/>
    <s v="85000"/>
    <n v="6250"/>
    <n v="9401101"/>
    <n v="8.6851930119719825E-2"/>
    <s v="Classroom improvements for La Puente HS.  Bid #2023-24.05 Measure BB Bond Base Bid #1 "/>
    <s v="La Puente HS-5-21st Century classroom"/>
  </r>
  <r>
    <s v="La Puente HS-21st Century classroom-Contractor"/>
    <n v="5"/>
    <s v="Contractor"/>
    <x v="10"/>
    <x v="0"/>
    <x v="83"/>
    <x v="20"/>
    <x v="46"/>
    <x v="716"/>
    <s v="2023/24"/>
    <m/>
    <x v="650"/>
    <n v="0"/>
    <n v="386954.02"/>
    <s v="Pay app #5"/>
    <d v="2024-07-03T00:00:00"/>
    <s v="000000021703336"/>
    <n v="386954.02"/>
    <m/>
    <m/>
    <s v="21.0"/>
    <s v="00036.0"/>
    <s v="91001"/>
    <s v="85000"/>
    <n v="6250"/>
    <n v="9401101"/>
    <n v="0.15832019092328825"/>
    <s v="Classroom improvements for La Puente HS.  Bid #2023-24.05 Measure BB Bond Base Bid #1 "/>
    <s v="La Puente HS-5-21st Century classroom"/>
  </r>
  <r>
    <s v="La Puente HS-21st Century classroom-Contractor"/>
    <n v="5"/>
    <s v="Contractor"/>
    <x v="10"/>
    <x v="0"/>
    <x v="83"/>
    <x v="20"/>
    <x v="46"/>
    <x v="145"/>
    <s v="2024/25"/>
    <m/>
    <x v="650"/>
    <n v="0"/>
    <n v="227169.42"/>
    <s v="Pay app #6"/>
    <d v="2024-08-15T00:00:00"/>
    <s v="000000021760499"/>
    <n v="227169.42"/>
    <m/>
    <m/>
    <s v="21.0"/>
    <s v="00036.0"/>
    <s v="91001"/>
    <s v="85000"/>
    <n v="6250"/>
    <n v="9401101"/>
    <n v="9.2945166834893345E-2"/>
    <s v="Classroom improvements for La Puente HS.  Bid #2023-24.05 Measure BB Bond Base Bid #1 "/>
    <s v="La Puente HS-5-21st Century classroom"/>
  </r>
  <r>
    <s v="La Puente HS-21st Century classroom-Contractor"/>
    <n v="5"/>
    <s v="Contractor"/>
    <x v="10"/>
    <x v="0"/>
    <x v="83"/>
    <x v="20"/>
    <x v="46"/>
    <x v="146"/>
    <s v="2024/25"/>
    <m/>
    <x v="650"/>
    <n v="0"/>
    <n v="146095.25"/>
    <s v="Pay app #7"/>
    <d v="2024-10-07T00:00:00"/>
    <s v="000000021837043"/>
    <n v="146095.25"/>
    <m/>
    <m/>
    <s v="21.0"/>
    <s v="00036.0"/>
    <s v="91001"/>
    <s v="85000"/>
    <n v="6250"/>
    <n v="9401101"/>
    <n v="5.9774098930372978E-2"/>
    <s v="Classroom improvements for La Puente HS.  Bid #2023-24.05 Measure BB Bond Base Bid #1 "/>
    <s v="La Puente HS-5-21st Century classroom"/>
  </r>
  <r>
    <s v="La Puente HS-21st Century classroom-Contractor"/>
    <n v="5"/>
    <s v="Contractor"/>
    <x v="10"/>
    <x v="0"/>
    <x v="83"/>
    <x v="20"/>
    <x v="46"/>
    <x v="147"/>
    <s v="2024/25"/>
    <m/>
    <x v="650"/>
    <n v="0"/>
    <n v="188583.55"/>
    <s v="Pay app #8"/>
    <d v="2024-11-19T00:00:00"/>
    <s v="000000021908459"/>
    <n v="188583.55"/>
    <m/>
    <m/>
    <s v="21.0"/>
    <s v="00036.0"/>
    <s v="91001"/>
    <s v="85000"/>
    <n v="6250"/>
    <n v="9401101"/>
    <n v="7.7157962181117715E-2"/>
    <s v="Classroom improvements for La Puente HS.  Bid #2023-24.05 Measure BB Bond Base Bid #1 "/>
    <s v="La Puente HS-5-21st Century classroom"/>
  </r>
  <r>
    <s v="La Puente HS-21st Century classroom-Contractor"/>
    <n v="5"/>
    <s v="Contractor"/>
    <x v="10"/>
    <x v="0"/>
    <x v="83"/>
    <x v="20"/>
    <x v="46"/>
    <x v="151"/>
    <s v="2024/25"/>
    <m/>
    <x v="650"/>
    <n v="0"/>
    <n v="136247.51999999999"/>
    <s v="Pay app #9"/>
    <d v="2024-12-05T00:00:00"/>
    <s v="000000021932466"/>
    <n v="136247.51999999999"/>
    <m/>
    <m/>
    <s v="21.0"/>
    <s v="00036.0"/>
    <s v="91001"/>
    <s v="85000"/>
    <n v="6250"/>
    <n v="9401101"/>
    <n v="5.5744952279406554E-2"/>
    <s v="Classroom improvements for La Puente HS.  Bid #2023-24.05 Measure BB Bond Base Bid #1 "/>
    <s v="La Puente HS-5-21st Century classroom"/>
  </r>
  <r>
    <s v="La Puente HS-21st Century classroom-Contractor"/>
    <n v="5"/>
    <s v="Contractor"/>
    <x v="10"/>
    <x v="0"/>
    <x v="83"/>
    <x v="20"/>
    <x v="46"/>
    <x v="717"/>
    <s v="2024/25"/>
    <m/>
    <x v="650"/>
    <n v="0"/>
    <n v="27555.42"/>
    <s v="Pay app #10"/>
    <d v="2025-01-29T00:00:00"/>
    <s v="000000022009719"/>
    <n v="27555.42"/>
    <m/>
    <m/>
    <s v="21.0"/>
    <s v="00036.0"/>
    <s v="91001"/>
    <s v="85000"/>
    <n v="6250"/>
    <n v="9401101"/>
    <n v="1.1274154369481404E-2"/>
    <s v="Classroom improvements for La Puente HS.  Bid #2023-24.05 Measure BB Bond Base Bid #1 "/>
    <s v="La Puente HS-5-21st Century classroom"/>
  </r>
  <r>
    <s v="La Puente HS-21st Century classroom-Contractor"/>
    <n v="5"/>
    <s v="Contractor"/>
    <x v="10"/>
    <x v="0"/>
    <x v="83"/>
    <x v="20"/>
    <x v="46"/>
    <x v="643"/>
    <s v="2024/25"/>
    <m/>
    <x v="650"/>
    <n v="0"/>
    <n v="112995.15"/>
    <s v="Pay app #11"/>
    <d v="2025-05-05T00:00:00"/>
    <s v="000000022168065"/>
    <n v="112995.15"/>
    <m/>
    <m/>
    <s v="21.0"/>
    <s v="00036.0"/>
    <s v="91001"/>
    <s v="85000"/>
    <n v="6250"/>
    <n v="9401101"/>
    <n v="4.623136806126369E-2"/>
    <s v="Classroom improvements for La Puente HS.  Bid #2023-24.05 Measure BB Bond Base Bid #1 "/>
    <s v="La Puente HS-5-21st Century classroom"/>
  </r>
  <r>
    <s v="La Puente HS-21st Century classroom-Contractor"/>
    <n v="5"/>
    <s v="Contractor"/>
    <x v="10"/>
    <x v="0"/>
    <x v="83"/>
    <x v="20"/>
    <x v="46"/>
    <x v="78"/>
    <s v="2025/26"/>
    <s v="24-4846"/>
    <x v="650"/>
    <n v="184219.81000000052"/>
    <n v="184219.81000000052"/>
    <m/>
    <m/>
    <m/>
    <n v="0"/>
    <m/>
    <m/>
    <s v="21.0"/>
    <s v="00036.0"/>
    <s v="91001"/>
    <s v="85000"/>
    <n v="6250"/>
    <n v="9401101"/>
    <n v="0"/>
    <s v="Classroom improvements for La Puente HS.  Bid #2023-24.05 Measure BB Bond Base Bid #1 "/>
    <s v="La Puente HS-5-21st Century classroom"/>
  </r>
  <r>
    <s v="District Office-Cost of Issuance-Issuance costs"/>
    <n v="0"/>
    <s v="Issuance costs"/>
    <x v="1"/>
    <x v="3"/>
    <x v="84"/>
    <x v="77"/>
    <x v="236"/>
    <x v="569"/>
    <s v="2017/18"/>
    <m/>
    <x v="38"/>
    <n v="0"/>
    <n v="550"/>
    <m/>
    <m/>
    <m/>
    <n v="550"/>
    <m/>
    <m/>
    <s v="21.0"/>
    <s v="00036.0"/>
    <s v="00000"/>
    <s v="91000"/>
    <n v="5800"/>
    <n v="9900000"/>
    <n v="1"/>
    <s v="Trustee fee (18-KT005). Bond Issuance #1 ($70M)"/>
    <s v="District Office-0-Cost of Issuance"/>
  </r>
  <r>
    <s v="District Office-Cost of Issuance-Issuance costs"/>
    <n v="0"/>
    <s v="Issuance costs"/>
    <x v="1"/>
    <x v="3"/>
    <x v="84"/>
    <x v="77"/>
    <x v="32"/>
    <x v="89"/>
    <s v="2023/24"/>
    <m/>
    <x v="38"/>
    <n v="0"/>
    <n v="750"/>
    <m/>
    <m/>
    <m/>
    <n v="750"/>
    <m/>
    <m/>
    <s v="21.0"/>
    <s v="00036.0"/>
    <s v="00000"/>
    <s v="91000"/>
    <n v="5800"/>
    <n v="9851100"/>
    <n v="1"/>
    <s v="Trustee fee (JVA 24*762).  Bond issuance #2 ($78M)"/>
    <s v="District Office-0-Cost of Issuance"/>
  </r>
  <r>
    <s v="La Puente HS-21st Century classroom-Move classroom"/>
    <n v="5"/>
    <s v="Move classroom"/>
    <x v="10"/>
    <x v="0"/>
    <x v="85"/>
    <x v="78"/>
    <x v="313"/>
    <x v="718"/>
    <s v="2023/24"/>
    <s v="24-4973"/>
    <x v="651"/>
    <n v="0"/>
    <n v="1420.32"/>
    <s v="173242621"/>
    <d v="2024-02-26T00:00:00"/>
    <s v="000000021476800"/>
    <n v="1420.32"/>
    <m/>
    <m/>
    <s v="21.0"/>
    <s v="00036.0"/>
    <s v="00002"/>
    <s v="81000"/>
    <n v="4300"/>
    <n v="9401101"/>
    <n v="0.5"/>
    <s v="Boxes &amp; packing tapes for teachers' to pack their classrooms at La Puente HS."/>
    <s v="La Puente HS-5-21st Century classroom"/>
  </r>
  <r>
    <s v="Workman HS-21st Century classroom-Move classroom"/>
    <n v="5"/>
    <s v="Move classroom"/>
    <x v="12"/>
    <x v="0"/>
    <x v="85"/>
    <x v="78"/>
    <x v="313"/>
    <x v="718"/>
    <s v="2023/24"/>
    <s v="24-4973"/>
    <x v="651"/>
    <n v="0"/>
    <n v="1420.32"/>
    <s v="173242621"/>
    <d v="2024-02-26T00:00:00"/>
    <s v="000000021476800"/>
    <n v="1420.32"/>
    <m/>
    <m/>
    <s v="21.0"/>
    <s v="00036.0"/>
    <s v="00002"/>
    <s v="81000"/>
    <n v="4300"/>
    <n v="9431101"/>
    <n v="0.5"/>
    <s v="Boxes &amp; packing tapes for teachers' to pack their classrooms at Workman HS."/>
    <s v="Workman HS-5-21st Century classroom"/>
  </r>
  <r>
    <s v="La Puente HS-21st Century classroom-Move classroom"/>
    <n v="5"/>
    <s v="Move classroom"/>
    <x v="10"/>
    <x v="0"/>
    <x v="85"/>
    <x v="79"/>
    <x v="314"/>
    <x v="543"/>
    <s v="2023/24"/>
    <s v="24-7731"/>
    <x v="652"/>
    <n v="0"/>
    <n v="1064.25"/>
    <n v="16060206"/>
    <d v="2024-06-26T00:00:00"/>
    <s v="000000021690141"/>
    <n v="1064.25"/>
    <m/>
    <m/>
    <s v="21.0"/>
    <s v="00036.0"/>
    <s v="00002"/>
    <s v="81000"/>
    <n v="4300"/>
    <n v="9401101"/>
    <n v="0.25"/>
    <s v="Boxes for teachers' to pack their classrooms at La Puente HS."/>
    <s v="La Puente HS-5-21st Century classroom"/>
  </r>
  <r>
    <s v="La Puente HS-21st Century classroom-Move classroom"/>
    <n v="5"/>
    <s v="Move classroom"/>
    <x v="10"/>
    <x v="0"/>
    <x v="85"/>
    <x v="79"/>
    <x v="314"/>
    <x v="719"/>
    <s v="2023/24"/>
    <s v="24-7731"/>
    <x v="652"/>
    <n v="0"/>
    <n v="-1064.25"/>
    <n v="16060206"/>
    <d v="2024-06-26T00:00:00"/>
    <s v="000000021690141"/>
    <n v="-1064.25"/>
    <m/>
    <m/>
    <s v="21.0"/>
    <s v="00036.0"/>
    <s v="00002"/>
    <s v="81000"/>
    <n v="4300"/>
    <n v="9401101"/>
    <n v="-0.25"/>
    <s v="Boxes for teachers' to pack their classrooms at La Puente HS.  Warrant was lost in the mail."/>
    <s v="La Puente HS-5-21st Century classroom"/>
  </r>
  <r>
    <s v="La Puente HS-21st Century classroom-Move classroom"/>
    <n v="5"/>
    <s v="Move classroom"/>
    <x v="10"/>
    <x v="0"/>
    <x v="85"/>
    <x v="79"/>
    <x v="314"/>
    <x v="504"/>
    <s v="2023/24"/>
    <s v="24-7731"/>
    <x v="652"/>
    <n v="0"/>
    <n v="1064.25"/>
    <n v="16060206"/>
    <d v="2024-08-20T00:00:00"/>
    <s v="000000021690141"/>
    <n v="1064.25"/>
    <m/>
    <m/>
    <s v="21.0"/>
    <s v="00036.0"/>
    <s v="00002"/>
    <s v="81000"/>
    <n v="4300"/>
    <n v="9401101"/>
    <n v="0.25"/>
    <s v="Boxes for teachers' to pack their classrooms at La Puente HS.  Replaced warrant #21690141"/>
    <s v="La Puente HS-5-21st Century classroom"/>
  </r>
  <r>
    <s v="Los Altos HS-21st Century classroom-Move classroom"/>
    <n v="5"/>
    <s v="Move classroom"/>
    <x v="11"/>
    <x v="0"/>
    <x v="85"/>
    <x v="79"/>
    <x v="314"/>
    <x v="543"/>
    <s v="2023/24"/>
    <s v="24-7731"/>
    <x v="652"/>
    <n v="0"/>
    <n v="1064.25"/>
    <n v="16060206"/>
    <d v="2024-06-26T00:00:00"/>
    <s v="000000021690141"/>
    <n v="1064.25"/>
    <m/>
    <m/>
    <s v="21.0"/>
    <s v="00036.0"/>
    <s v="00002"/>
    <s v="81000"/>
    <n v="4300"/>
    <n v="9411101"/>
    <n v="0.25"/>
    <s v="Boxes for teachers' to pack their classrooms at Los Altos HS."/>
    <s v="Los Altos HS-5-21st Century classroom"/>
  </r>
  <r>
    <s v="Los Altos HS-21st Century classroom-Move classroom"/>
    <n v="5"/>
    <s v="Move classroom"/>
    <x v="11"/>
    <x v="0"/>
    <x v="85"/>
    <x v="79"/>
    <x v="314"/>
    <x v="719"/>
    <s v="2023/24"/>
    <s v="24-7731"/>
    <x v="652"/>
    <n v="0"/>
    <n v="-1064.25"/>
    <n v="16060206"/>
    <d v="2024-06-26T00:00:00"/>
    <s v="000000021690141"/>
    <n v="-1064.25"/>
    <m/>
    <m/>
    <s v="21.0"/>
    <s v="00036.0"/>
    <s v="00002"/>
    <s v="81000"/>
    <n v="4300"/>
    <n v="9411101"/>
    <n v="-0.25"/>
    <s v="Boxes for teachers' to pack their classrooms at Los Altos HS. Warrant was lost in the mail."/>
    <s v="Los Altos HS-5-21st Century classroom"/>
  </r>
  <r>
    <s v="Los Altos HS-21st Century classroom-Move classroom"/>
    <n v="5"/>
    <s v="Move classroom"/>
    <x v="11"/>
    <x v="0"/>
    <x v="85"/>
    <x v="79"/>
    <x v="314"/>
    <x v="504"/>
    <s v="2023/24"/>
    <s v="24-7731"/>
    <x v="652"/>
    <n v="0"/>
    <n v="1064.25"/>
    <n v="16060206"/>
    <d v="2024-08-20T00:00:00"/>
    <s v="000000021690141"/>
    <n v="1064.25"/>
    <m/>
    <m/>
    <s v="21.0"/>
    <s v="00036.0"/>
    <s v="00002"/>
    <s v="81000"/>
    <n v="4300"/>
    <n v="9411101"/>
    <n v="0.25"/>
    <s v="Boxes for teachers' to pack their classrooms at Los Altos HS.  Replaced warrant #21690141"/>
    <s v="Los Altos HS-5-21st Century classroom"/>
  </r>
  <r>
    <s v="Wilson HS-21st Century classroom-Move classroom"/>
    <n v="5"/>
    <s v="Move classroom"/>
    <x v="19"/>
    <x v="0"/>
    <x v="85"/>
    <x v="79"/>
    <x v="314"/>
    <x v="543"/>
    <s v="2023/24"/>
    <s v="24-7731"/>
    <x v="652"/>
    <n v="0"/>
    <n v="1064.25"/>
    <n v="16060206"/>
    <d v="2024-06-26T00:00:00"/>
    <s v="000000021690141"/>
    <n v="1064.25"/>
    <m/>
    <m/>
    <s v="21.0"/>
    <s v="00036.0"/>
    <s v="00002"/>
    <s v="81000"/>
    <n v="4300"/>
    <n v="9421101"/>
    <n v="0.25"/>
    <s v="Boxes for teachers' to pack their classrooms at Wilson HS."/>
    <s v="Wilson HS-5-21st Century classroom"/>
  </r>
  <r>
    <s v="Wilson HS-21st Century classroom-Move classroom"/>
    <n v="5"/>
    <s v="Move classroom"/>
    <x v="19"/>
    <x v="0"/>
    <x v="85"/>
    <x v="79"/>
    <x v="314"/>
    <x v="719"/>
    <s v="2023/24"/>
    <s v="24-7731"/>
    <x v="652"/>
    <n v="0"/>
    <n v="-1064.25"/>
    <n v="16060206"/>
    <d v="2024-06-26T00:00:00"/>
    <s v="000000021690141"/>
    <n v="-1064.25"/>
    <m/>
    <m/>
    <s v="21.0"/>
    <s v="00036.0"/>
    <s v="00002"/>
    <s v="81000"/>
    <n v="4300"/>
    <n v="9421101"/>
    <n v="-0.25"/>
    <s v="Boxes for teachers' to pack their classrooms at Wilson HS. Warrant was lost in the mail."/>
    <s v="Wilson HS-5-21st Century classroom"/>
  </r>
  <r>
    <s v="Wilson HS-21st Century classroom-Move classroom"/>
    <n v="5"/>
    <s v="Move classroom"/>
    <x v="19"/>
    <x v="0"/>
    <x v="85"/>
    <x v="79"/>
    <x v="314"/>
    <x v="504"/>
    <s v="2023/24"/>
    <s v="24-7731"/>
    <x v="652"/>
    <n v="0"/>
    <n v="1064.25"/>
    <n v="16060206"/>
    <d v="2024-08-20T00:00:00"/>
    <s v="000000021690141"/>
    <n v="1064.25"/>
    <m/>
    <m/>
    <s v="21.0"/>
    <s v="00036.0"/>
    <s v="00002"/>
    <s v="81000"/>
    <n v="4300"/>
    <n v="9421101"/>
    <n v="0.25"/>
    <s v="Boxes for teachers' to pack their classrooms at Wilson HS.  Replaced warrant #21690141"/>
    <s v="Wilson HS-5-21st Century classroom"/>
  </r>
  <r>
    <s v="Workman HS-21st Century classroom-Move classroom"/>
    <n v="5"/>
    <s v="Move classroom"/>
    <x v="12"/>
    <x v="0"/>
    <x v="85"/>
    <x v="79"/>
    <x v="314"/>
    <x v="543"/>
    <s v="2023/24"/>
    <s v="24-7731"/>
    <x v="652"/>
    <n v="0"/>
    <n v="1064.25"/>
    <n v="16060206"/>
    <d v="2024-06-26T00:00:00"/>
    <s v="000000021690141"/>
    <n v="1064.25"/>
    <m/>
    <m/>
    <s v="21.0"/>
    <s v="00036.0"/>
    <s v="00002"/>
    <s v="81000"/>
    <n v="4300"/>
    <n v="9431101"/>
    <n v="0.25"/>
    <s v="Boxes for teachers' to pack their classrooms at Workman HS."/>
    <s v="Workman HS-5-21st Century classroom"/>
  </r>
  <r>
    <s v="Workman HS-21st Century classroom-Move classroom"/>
    <n v="5"/>
    <s v="Move classroom"/>
    <x v="12"/>
    <x v="0"/>
    <x v="85"/>
    <x v="79"/>
    <x v="314"/>
    <x v="719"/>
    <s v="2023/24"/>
    <s v="24-7731"/>
    <x v="652"/>
    <n v="0"/>
    <n v="-1064.25"/>
    <n v="16060206"/>
    <d v="2024-06-26T00:00:00"/>
    <s v="000000021690141"/>
    <n v="-1064.25"/>
    <m/>
    <m/>
    <s v="21.0"/>
    <s v="00036.0"/>
    <s v="00002"/>
    <s v="81000"/>
    <n v="4300"/>
    <n v="9431101"/>
    <n v="-0.25"/>
    <s v="Boxes for teachers' to pack their classrooms at Workman HS. Warrant was lost in the mail."/>
    <s v="Workman HS-5-21st Century classroom"/>
  </r>
  <r>
    <s v="Workman HS-21st Century classroom-Move classroom"/>
    <n v="5"/>
    <s v="Move classroom"/>
    <x v="12"/>
    <x v="0"/>
    <x v="85"/>
    <x v="79"/>
    <x v="314"/>
    <x v="504"/>
    <s v="2023/24"/>
    <s v="24-7731"/>
    <x v="652"/>
    <n v="0"/>
    <n v="1064.25"/>
    <n v="16060206"/>
    <d v="2024-08-20T00:00:00"/>
    <s v="000000021690141"/>
    <n v="1064.25"/>
    <m/>
    <m/>
    <s v="21.0"/>
    <s v="00036.0"/>
    <s v="00002"/>
    <s v="81000"/>
    <n v="4300"/>
    <n v="9431101"/>
    <n v="0.25"/>
    <s v="Boxes for teachers' to pack their classrooms at Workman HS. Replaced warrant #21690141"/>
    <s v="Workman HS-5-21st Century classroom"/>
  </r>
  <r>
    <s v="Grandview-21st Century classroom-FF &amp; E"/>
    <n v="2"/>
    <s v="FF &amp; E"/>
    <x v="6"/>
    <x v="0"/>
    <x v="85"/>
    <x v="26"/>
    <x v="7"/>
    <x v="720"/>
    <s v="2019/20"/>
    <s v="2-1363"/>
    <x v="653"/>
    <n v="0"/>
    <n v="8041.68"/>
    <n v="110598716"/>
    <d v="2019-07-30T00:00:00"/>
    <s v="000000020001919"/>
    <n v="8041.68"/>
    <s v="03-121294"/>
    <m/>
    <s v="21.0"/>
    <s v="00036.0"/>
    <s v="91001"/>
    <s v="85000"/>
    <n v="4300"/>
    <n v="9121101"/>
    <n v="1"/>
    <s v="Furniture - Tables, casters, and shop stools for Grandview's room #61"/>
    <s v="Grandview-2-21st Century classroom"/>
  </r>
  <r>
    <s v="District Office-21st Century classroom-FF &amp; E"/>
    <n v="0"/>
    <s v="FF &amp; E"/>
    <x v="1"/>
    <x v="0"/>
    <x v="85"/>
    <x v="80"/>
    <x v="315"/>
    <x v="400"/>
    <s v="2020/21"/>
    <s v="21-3309"/>
    <x v="654"/>
    <n v="0"/>
    <n v="791.69"/>
    <n v="127489647"/>
    <d v="2020-12-08T00:00:00"/>
    <s v="000000020148246"/>
    <n v="791.69"/>
    <m/>
    <m/>
    <s v="21.0"/>
    <s v="00036.0"/>
    <s v="00002"/>
    <s v="81000"/>
    <n v="4300"/>
    <n v="9851100"/>
    <n v="1"/>
    <s v="Drywall cart - 23&quot;x50&quot; &amp; Adjustable panel truck - 30&quot;x60&quot; for District-wide use.  Total carts: 2."/>
    <s v="District Office-0-21st Century classroom"/>
  </r>
  <r>
    <s v="District Office-21st Century classroom-FF &amp; E"/>
    <n v="0"/>
    <s v="FF &amp; E"/>
    <x v="1"/>
    <x v="0"/>
    <x v="85"/>
    <x v="81"/>
    <x v="316"/>
    <x v="721"/>
    <s v="2020/21"/>
    <s v="21-6552"/>
    <x v="655"/>
    <n v="0"/>
    <n v="1834.13"/>
    <n v="134374802"/>
    <d v="2021-06-04T00:00:00"/>
    <s v="000000020195024"/>
    <n v="1834.13"/>
    <m/>
    <m/>
    <s v="21.0"/>
    <s v="00036.0"/>
    <s v="91001"/>
    <s v="85000"/>
    <n v="4400"/>
    <n v="9851100"/>
    <n v="1"/>
    <s v="A hydraulic stacker for District-wide use"/>
    <s v="District Office-0-21st Century classroom"/>
  </r>
  <r>
    <s v="District Office-21st Century classroom-FF &amp; E"/>
    <n v="0"/>
    <s v="FF &amp; E"/>
    <x v="1"/>
    <x v="0"/>
    <x v="85"/>
    <x v="81"/>
    <x v="317"/>
    <x v="722"/>
    <s v="2020/21"/>
    <s v="21-6760"/>
    <x v="656"/>
    <n v="0"/>
    <n v="1834.13"/>
    <n v="134874288"/>
    <d v="2021-06-15T00:00:00"/>
    <s v="000000020198046"/>
    <n v="1834.13"/>
    <m/>
    <m/>
    <s v="21.0"/>
    <s v="00036.0"/>
    <s v="91001"/>
    <s v="85000"/>
    <n v="4400"/>
    <n v="9851100"/>
    <n v="1"/>
    <s v="A hydraulic stacker for District-wide use"/>
    <s v="District Office-0-21st Century classroom"/>
  </r>
  <r>
    <s v="Baldwin-21st Century classroom-Move classroom"/>
    <n v="3"/>
    <s v="Move classroom"/>
    <x v="14"/>
    <x v="0"/>
    <x v="85"/>
    <x v="78"/>
    <x v="190"/>
    <x v="462"/>
    <s v="2024/25"/>
    <s v="25-5057"/>
    <x v="657"/>
    <n v="0"/>
    <n v="419.56"/>
    <s v="188703550"/>
    <d v="2025-03-04T00:00:00"/>
    <s v="000000022063186"/>
    <n v="419.56"/>
    <s v="03-123988"/>
    <m/>
    <s v="21.0"/>
    <s v="00036.0"/>
    <s v="00002"/>
    <s v="81000"/>
    <n v="4300"/>
    <n v="9021101"/>
    <n v="0.20039643684474481"/>
    <s v="Boxes &amp; packing tapes for teachers' to pack their classrooms at Baldwin"/>
    <s v="Baldwin-3-21st Century classroom"/>
  </r>
  <r>
    <s v="California-21st Century classroom-Move classroom"/>
    <n v="3"/>
    <s v="Move classroom"/>
    <x v="15"/>
    <x v="0"/>
    <x v="85"/>
    <x v="78"/>
    <x v="190"/>
    <x v="462"/>
    <s v="2024/25"/>
    <s v="25-5057"/>
    <x v="657"/>
    <n v="0"/>
    <n v="419.56"/>
    <s v="188703550"/>
    <d v="2025-03-04T00:00:00"/>
    <s v="000000022063186"/>
    <n v="419.56"/>
    <s v="03-123989"/>
    <m/>
    <s v="21.0"/>
    <s v="00036.0"/>
    <s v="00002"/>
    <s v="81000"/>
    <n v="4300"/>
    <n v="9041101"/>
    <n v="0.20039643684474481"/>
    <s v="Boxes &amp; packing tapes for teachers' to pack their classrooms at California"/>
    <s v="California-3-21st Century classroom"/>
  </r>
  <r>
    <s v="Kwis-21st Century classroom-Move classroom"/>
    <n v="7"/>
    <s v="Move classroom"/>
    <x v="17"/>
    <x v="0"/>
    <x v="85"/>
    <x v="78"/>
    <x v="190"/>
    <x v="462"/>
    <s v="2024/25"/>
    <s v="25-5057"/>
    <x v="657"/>
    <n v="0"/>
    <n v="417.49"/>
    <s v="188703550"/>
    <d v="2025-03-04T00:00:00"/>
    <s v="000000022063186"/>
    <n v="417.49"/>
    <s v="03-124564"/>
    <m/>
    <s v="21.0"/>
    <s v="00036.0"/>
    <s v="00002"/>
    <s v="81000"/>
    <n v="4300"/>
    <n v="9161101"/>
    <n v="0.19940773290664629"/>
    <s v="Boxes &amp; packing tapes for teachers' to pack their classrooms at Kwis"/>
    <s v="Kwis-7-21st Century classroom"/>
  </r>
  <r>
    <s v="Los Molinos-21st Century classroom-Move classroom"/>
    <n v="4"/>
    <s v="Move classroom"/>
    <x v="7"/>
    <x v="0"/>
    <x v="85"/>
    <x v="78"/>
    <x v="190"/>
    <x v="462"/>
    <s v="2024/25"/>
    <s v="25-5057"/>
    <x v="657"/>
    <n v="0"/>
    <n v="419.56"/>
    <s v="188703550"/>
    <d v="2025-03-04T00:00:00"/>
    <s v="000000022063186"/>
    <n v="419.56"/>
    <s v="03-124134"/>
    <m/>
    <s v="21.0"/>
    <s v="00036.0"/>
    <s v="00002"/>
    <s v="81000"/>
    <n v="4300"/>
    <n v="9201101"/>
    <n v="0.20039643684474481"/>
    <s v="Boxes &amp; packing tapes for teachers' to pack their classrooms at Los Molinos"/>
    <s v="Los Molinos-4-21st Century classroom"/>
  </r>
  <r>
    <s v="Palm-21st Century classroom-Move classroom"/>
    <n v="6"/>
    <s v="Move classroom"/>
    <x v="21"/>
    <x v="0"/>
    <x v="85"/>
    <x v="78"/>
    <x v="190"/>
    <x v="462"/>
    <s v="2024/25"/>
    <s v="25-5057"/>
    <x v="657"/>
    <n v="0"/>
    <n v="417.48"/>
    <s v="188703550"/>
    <d v="2025-03-04T00:00:00"/>
    <s v="000000022063186"/>
    <n v="417.48"/>
    <s v="03-124706"/>
    <m/>
    <s v="21.0"/>
    <s v="00036.0"/>
    <s v="00002"/>
    <s v="81000"/>
    <n v="4300"/>
    <n v="9261101"/>
    <n v="0.19940295655911924"/>
    <s v="Boxes &amp; packing tapes for teachers' to pack their classrooms at Palm"/>
    <s v="Palm-6-21st Century classroom"/>
  </r>
  <r>
    <s v="California-21st Century classroom-Move classroom"/>
    <n v="3"/>
    <s v="Move classroom"/>
    <x v="15"/>
    <x v="0"/>
    <x v="85"/>
    <x v="79"/>
    <x v="318"/>
    <x v="29"/>
    <s v="2024/25"/>
    <s v="25-6154"/>
    <x v="658"/>
    <n v="0"/>
    <n v="298.98"/>
    <s v="190552295"/>
    <d v="2025-03-27T00:00:00"/>
    <s v="000000022107160"/>
    <n v="298.98"/>
    <s v="03-123989"/>
    <m/>
    <s v="21.0"/>
    <s v="00036.0"/>
    <s v="00002"/>
    <s v="81000"/>
    <n v="4300"/>
    <n v="9041101"/>
    <n v="0.2"/>
    <s v="Boxes for teachers' to pack their classrooms at California"/>
    <s v="California-3-21st Century classroom"/>
  </r>
  <r>
    <s v="Fairgrove-21st Century classroom-Move classroom"/>
    <n v="4"/>
    <s v="Move classroom"/>
    <x v="20"/>
    <x v="0"/>
    <x v="85"/>
    <x v="79"/>
    <x v="318"/>
    <x v="29"/>
    <s v="2024/25"/>
    <s v="25-6154"/>
    <x v="658"/>
    <n v="0"/>
    <n v="298.98"/>
    <s v="190552295"/>
    <d v="2025-03-27T00:00:00"/>
    <s v="000000022107160"/>
    <n v="298.98"/>
    <s v="03-124582"/>
    <m/>
    <s v="21.0"/>
    <s v="00036.0"/>
    <s v="00002"/>
    <s v="81000"/>
    <n v="4300"/>
    <n v="9091101"/>
    <n v="0.2"/>
    <s v="Boxes for teachers' to pack their classrooms at Fairgrove"/>
    <s v="Fairgrove-4-21st Century classroom"/>
  </r>
  <r>
    <s v="Kwis-21st Century classroom-Move classroom"/>
    <n v="7"/>
    <s v="Move classroom"/>
    <x v="17"/>
    <x v="0"/>
    <x v="85"/>
    <x v="79"/>
    <x v="318"/>
    <x v="29"/>
    <s v="2024/25"/>
    <s v="25-6154"/>
    <x v="658"/>
    <n v="0"/>
    <n v="298.98"/>
    <s v="190552295"/>
    <d v="2025-03-27T00:00:00"/>
    <s v="000000022107160"/>
    <n v="298.98"/>
    <s v="03-124564"/>
    <m/>
    <s v="21.0"/>
    <s v="00036.0"/>
    <s v="00002"/>
    <s v="81000"/>
    <n v="4300"/>
    <n v="9161101"/>
    <n v="0.2"/>
    <s v="Boxes for teachers' to pack their classrooms at Kwis"/>
    <s v="Kwis-7-21st Century classroom"/>
  </r>
  <r>
    <s v="Los Molinos-21st Century classroom-Move classroom"/>
    <n v="4"/>
    <s v="Move classroom"/>
    <x v="7"/>
    <x v="0"/>
    <x v="85"/>
    <x v="79"/>
    <x v="318"/>
    <x v="29"/>
    <s v="2024/25"/>
    <s v="25-6154"/>
    <x v="658"/>
    <n v="0"/>
    <n v="298.98"/>
    <s v="190552295"/>
    <d v="2025-03-27T00:00:00"/>
    <s v="000000022107160"/>
    <n v="298.98"/>
    <s v="03-124134"/>
    <m/>
    <s v="21.0"/>
    <s v="00036.0"/>
    <s v="00002"/>
    <s v="81000"/>
    <n v="4300"/>
    <n v="9201101"/>
    <n v="0.2"/>
    <s v="Boxes for teachers' to pack their classrooms at Los Molinos"/>
    <s v="Los Molinos-4-21st Century classroom"/>
  </r>
  <r>
    <s v="Palm-21st Century classroom-Move classroom"/>
    <n v="6"/>
    <s v="Move classroom"/>
    <x v="21"/>
    <x v="0"/>
    <x v="85"/>
    <x v="79"/>
    <x v="318"/>
    <x v="29"/>
    <s v="2024/25"/>
    <s v="25-6154"/>
    <x v="658"/>
    <n v="0"/>
    <n v="298.98"/>
    <s v="190552295"/>
    <d v="2025-03-27T00:00:00"/>
    <s v="000000022107160"/>
    <n v="298.98"/>
    <s v="03-124706"/>
    <m/>
    <s v="21.0"/>
    <s v="00036.0"/>
    <s v="00002"/>
    <s v="81000"/>
    <n v="4300"/>
    <n v="9261101"/>
    <n v="0.2"/>
    <s v="Boxes for teachers' to pack their classrooms at Palm"/>
    <s v="Palm-6-21st Century classroom"/>
  </r>
  <r>
    <s v="Los Molinos-21st Century classroom-Move classroom"/>
    <n v="4"/>
    <s v="Move classroom"/>
    <x v="7"/>
    <x v="0"/>
    <x v="85"/>
    <x v="78"/>
    <x v="205"/>
    <x v="723"/>
    <s v="2024/25"/>
    <s v="25-7002"/>
    <x v="659"/>
    <n v="0"/>
    <n v="799.27"/>
    <s v="192219049"/>
    <d v="2025-05-07T00:00:00"/>
    <s v="000000022173047"/>
    <n v="799.27"/>
    <s v="03-124134"/>
    <m/>
    <s v="21.0"/>
    <s v="00036.0"/>
    <s v="00002"/>
    <s v="81000"/>
    <n v="4300"/>
    <n v="9201101"/>
    <n v="0.11111126557326001"/>
    <s v="Boxes for teachers' to pack their classrooms at Los Molinos"/>
    <s v="Los Molinos-4-21st Century classroom"/>
  </r>
  <r>
    <s v="Kwis-21st Century classroom-Move classroom"/>
    <n v="7"/>
    <s v="Move classroom"/>
    <x v="17"/>
    <x v="0"/>
    <x v="85"/>
    <x v="78"/>
    <x v="205"/>
    <x v="723"/>
    <s v="2024/25"/>
    <s v="25-7002"/>
    <x v="659"/>
    <n v="0"/>
    <n v="799.27"/>
    <s v="192219049"/>
    <d v="2025-05-07T00:00:00"/>
    <s v="000000022173047"/>
    <n v="799.27"/>
    <s v="03-124564"/>
    <m/>
    <s v="21.0"/>
    <s v="00036.0"/>
    <s v="00002"/>
    <s v="81000"/>
    <n v="4300"/>
    <n v="9161101"/>
    <n v="0.11111126557326001"/>
    <s v="Boxes for teachers' to pack their classrooms at Kwis"/>
    <s v="Kwis-7-21st Century classroom"/>
  </r>
  <r>
    <s v="Palm-21st Century classroom-Move classroom"/>
    <n v="6"/>
    <s v="Move classroom"/>
    <x v="21"/>
    <x v="0"/>
    <x v="85"/>
    <x v="78"/>
    <x v="205"/>
    <x v="723"/>
    <s v="2024/25"/>
    <s v="25-7002"/>
    <x v="659"/>
    <n v="0"/>
    <n v="799.27"/>
    <s v="192219049"/>
    <d v="2025-05-07T00:00:00"/>
    <s v="000000022173047"/>
    <n v="799.27"/>
    <s v="03-124706"/>
    <m/>
    <s v="21.0"/>
    <s v="00036.0"/>
    <s v="00002"/>
    <s v="81000"/>
    <n v="4300"/>
    <n v="9261101"/>
    <n v="0.11111126557326001"/>
    <s v="Boxes for teachers' to pack their classrooms at Palm"/>
    <s v="Palm-6-21st Century classroom"/>
  </r>
  <r>
    <s v="Fairgrove-21st Century classroom-Move classroom"/>
    <n v="4"/>
    <s v="Move classroom"/>
    <x v="20"/>
    <x v="0"/>
    <x v="85"/>
    <x v="78"/>
    <x v="205"/>
    <x v="723"/>
    <s v="2024/25"/>
    <s v="25-7002"/>
    <x v="659"/>
    <n v="0"/>
    <n v="799.27"/>
    <s v="192219049"/>
    <d v="2025-05-07T00:00:00"/>
    <s v="000000022173047"/>
    <n v="799.27"/>
    <s v="03-124582"/>
    <m/>
    <s v="21.0"/>
    <s v="00036.0"/>
    <s v="00002"/>
    <s v="81000"/>
    <n v="4300"/>
    <n v="9091101"/>
    <n v="0.11111126557326001"/>
    <s v="Boxes for teachers' to pack their classrooms at Fairgrove"/>
    <s v="Fairgrove-4-21st Century classroom"/>
  </r>
  <r>
    <s v="Sierra Vista-21st Century classroom-Move classroom"/>
    <n v="8"/>
    <s v="Move classroom"/>
    <x v="13"/>
    <x v="0"/>
    <x v="85"/>
    <x v="78"/>
    <x v="205"/>
    <x v="723"/>
    <s v="2024/25"/>
    <s v="25-7002"/>
    <x v="659"/>
    <n v="0"/>
    <n v="799.27"/>
    <s v="192219049"/>
    <d v="2025-05-07T00:00:00"/>
    <s v="000000022173047"/>
    <n v="799.27"/>
    <s v="03-124623"/>
    <m/>
    <s v="21.0"/>
    <s v="00036.0"/>
    <s v="00002"/>
    <s v="81000"/>
    <n v="4300"/>
    <n v="9281101"/>
    <n v="0.11111126557326001"/>
    <s v="Boxes for teachers' to pack their classrooms at Sierra VIsta"/>
    <s v="Sierra Vista-8-21st Century classroom"/>
  </r>
  <r>
    <s v="Grazide-21st Century classroom-Move classroom"/>
    <n v="3"/>
    <s v="Move classroom"/>
    <x v="16"/>
    <x v="0"/>
    <x v="85"/>
    <x v="78"/>
    <x v="205"/>
    <x v="723"/>
    <s v="2024/25"/>
    <s v="25-7002"/>
    <x v="659"/>
    <n v="0"/>
    <n v="799.27"/>
    <s v="192219049"/>
    <d v="2025-05-07T00:00:00"/>
    <s v="000000022173047"/>
    <n v="799.27"/>
    <s v="03-124133"/>
    <m/>
    <s v="21.0"/>
    <s v="00036.0"/>
    <s v="00002"/>
    <s v="81000"/>
    <n v="4300"/>
    <n v="9131101"/>
    <n v="0.11111126557326001"/>
    <s v="Boxes for teachers' to pack their classrooms at Grazide"/>
    <s v="Grazide-3-21st Century classroom"/>
  </r>
  <r>
    <s v="Lassalette-21st Century classroom-Move classroom"/>
    <n v="6"/>
    <s v="Move classroom"/>
    <x v="18"/>
    <x v="0"/>
    <x v="85"/>
    <x v="78"/>
    <x v="205"/>
    <x v="723"/>
    <s v="2024/25"/>
    <s v="25-7002"/>
    <x v="659"/>
    <n v="0"/>
    <n v="799.27"/>
    <s v="192219049"/>
    <d v="2025-05-07T00:00:00"/>
    <s v="000000022173047"/>
    <n v="799.27"/>
    <s v="03-124576"/>
    <m/>
    <s v="21.0"/>
    <s v="00036.0"/>
    <s v="00002"/>
    <s v="81000"/>
    <n v="4300"/>
    <n v="9171101"/>
    <n v="0.11111126557326001"/>
    <s v="Boxes for teachers' to pack their classrooms at Lassalette"/>
    <s v="Lassalette-6-21st Century classroom"/>
  </r>
  <r>
    <s v="California-21st Century classroom-Move classroom"/>
    <n v="3"/>
    <s v="Move classroom"/>
    <x v="15"/>
    <x v="0"/>
    <x v="85"/>
    <x v="78"/>
    <x v="205"/>
    <x v="723"/>
    <s v="2024/25"/>
    <s v="25-7002"/>
    <x v="659"/>
    <n v="0"/>
    <n v="799.27"/>
    <s v="192219049"/>
    <d v="2025-05-07T00:00:00"/>
    <s v="000000022173047"/>
    <n v="799.27"/>
    <s v="03-123989"/>
    <m/>
    <s v="21.0"/>
    <s v="00036.0"/>
    <s v="00002"/>
    <s v="81000"/>
    <n v="4300"/>
    <n v="9041101"/>
    <n v="0.11111126557326001"/>
    <s v="Boxes for teachers' to pack their classrooms at California"/>
    <s v="California-3-21st Century classroom"/>
  </r>
  <r>
    <s v="Baldwin-21st Century classroom-Move classroom"/>
    <n v="3"/>
    <s v="Move classroom"/>
    <x v="14"/>
    <x v="0"/>
    <x v="85"/>
    <x v="78"/>
    <x v="205"/>
    <x v="723"/>
    <s v="2024/25"/>
    <s v="25-7002"/>
    <x v="659"/>
    <n v="0"/>
    <n v="799.26"/>
    <s v="192219049"/>
    <d v="2025-05-07T00:00:00"/>
    <s v="000000022173047"/>
    <n v="799.26"/>
    <s v="03-123988"/>
    <m/>
    <s v="21.0"/>
    <s v="00036.0"/>
    <s v="00002"/>
    <s v="81000"/>
    <n v="4300"/>
    <n v="9021101"/>
    <n v="0.11110987541391994"/>
    <s v="Boxes for teachers' to pack their classrooms at Baldwin"/>
    <s v="Baldwin-3-21st Century classroom"/>
  </r>
  <r>
    <s v="California-21st Century classroom-Move classroom"/>
    <n v="3"/>
    <s v="Move classroom"/>
    <x v="15"/>
    <x v="0"/>
    <x v="85"/>
    <x v="79"/>
    <x v="319"/>
    <x v="724"/>
    <s v="2024/25"/>
    <s v="25-7449"/>
    <x v="660"/>
    <n v="0"/>
    <n v="499.43"/>
    <s v="193533983"/>
    <d v="2025-06-12T00:00:00"/>
    <s v="000000022237384"/>
    <n v="499.43"/>
    <s v="03-123989"/>
    <m/>
    <s v="21.0"/>
    <s v="00036.0"/>
    <s v="00002"/>
    <s v="81000"/>
    <n v="4300"/>
    <n v="9041101"/>
    <n v="8.3332916193212633E-2"/>
    <s v="Boxes for teachers' to pack their classrooms at California"/>
    <s v="California-3-21st Century classroom"/>
  </r>
  <r>
    <s v="Fairgrove-21st Century classroom-Move classroom"/>
    <n v="4"/>
    <s v="Move classroom"/>
    <x v="20"/>
    <x v="0"/>
    <x v="85"/>
    <x v="79"/>
    <x v="319"/>
    <x v="724"/>
    <s v="2024/25"/>
    <s v="25-7449"/>
    <x v="660"/>
    <n v="0"/>
    <n v="499.43"/>
    <s v="193533983"/>
    <d v="2025-06-12T00:00:00"/>
    <s v="000000022237384"/>
    <n v="499.43"/>
    <s v="03-124582"/>
    <m/>
    <s v="21.0"/>
    <s v="00036.0"/>
    <s v="00002"/>
    <s v="81000"/>
    <n v="4300"/>
    <n v="9091101"/>
    <n v="8.3332916193212633E-2"/>
    <s v="Boxes for teachers' to pack their classrooms at Fairgrove"/>
    <s v="Fairgrove-4-21st Century classroom"/>
  </r>
  <r>
    <s v="Grazide-21st Century classroom-Move classroom"/>
    <n v="3"/>
    <s v="Move classroom"/>
    <x v="16"/>
    <x v="0"/>
    <x v="85"/>
    <x v="79"/>
    <x v="319"/>
    <x v="724"/>
    <s v="2024/25"/>
    <s v="25-7449"/>
    <x v="660"/>
    <n v="0"/>
    <n v="499.43"/>
    <s v="193533983"/>
    <d v="2025-06-12T00:00:00"/>
    <s v="000000022237384"/>
    <n v="499.43"/>
    <s v="03-124133"/>
    <m/>
    <s v="21.0"/>
    <s v="00036.0"/>
    <s v="00002"/>
    <s v="81000"/>
    <n v="4300"/>
    <n v="9131101"/>
    <n v="8.3332916193212633E-2"/>
    <s v="Boxes for teachers' to pack their classrooms at Grazide"/>
    <s v="Grazide-3-21st Century classroom"/>
  </r>
  <r>
    <s v="Kwis-21st Century classroom-Move classroom"/>
    <n v="7"/>
    <s v="Move classroom"/>
    <x v="17"/>
    <x v="0"/>
    <x v="85"/>
    <x v="79"/>
    <x v="319"/>
    <x v="724"/>
    <s v="2024/25"/>
    <s v="25-7449"/>
    <x v="660"/>
    <n v="0"/>
    <n v="499.43"/>
    <s v="193533983"/>
    <d v="2025-06-12T00:00:00"/>
    <s v="000000022237384"/>
    <n v="499.43"/>
    <s v="03-124564"/>
    <m/>
    <s v="21.0"/>
    <s v="00036.0"/>
    <s v="00002"/>
    <s v="81000"/>
    <n v="4300"/>
    <n v="9161101"/>
    <n v="8.3332916193212633E-2"/>
    <s v="Boxes for teachers' to pack their classrooms at Kwis"/>
    <s v="Kwis-7-21st Century classroom"/>
  </r>
  <r>
    <s v="Lassalette-21st Century classroom-Move classroom"/>
    <n v="6"/>
    <s v="Move classroom"/>
    <x v="18"/>
    <x v="0"/>
    <x v="85"/>
    <x v="79"/>
    <x v="319"/>
    <x v="724"/>
    <s v="2024/25"/>
    <s v="25-7449"/>
    <x v="660"/>
    <n v="0"/>
    <n v="499.43"/>
    <s v="193533983"/>
    <d v="2025-06-12T00:00:00"/>
    <s v="000000022237384"/>
    <n v="499.43"/>
    <s v="03-124576"/>
    <m/>
    <s v="21.0"/>
    <s v="00036.0"/>
    <s v="00002"/>
    <s v="81000"/>
    <n v="4300"/>
    <n v="9171101"/>
    <n v="8.3332916193212633E-2"/>
    <s v="Boxes for teachers' to pack their classrooms at Lassalette"/>
    <s v="Lassalette-6-21st Century classroom"/>
  </r>
  <r>
    <s v="Los Molinos-21st Century classroom-Move classroom"/>
    <n v="4"/>
    <s v="Move classroom"/>
    <x v="7"/>
    <x v="0"/>
    <x v="85"/>
    <x v="79"/>
    <x v="319"/>
    <x v="724"/>
    <s v="2024/25"/>
    <s v="25-7449"/>
    <x v="660"/>
    <n v="0"/>
    <n v="499.43"/>
    <s v="193533983"/>
    <d v="2025-06-12T00:00:00"/>
    <s v="000000022237384"/>
    <n v="499.43"/>
    <s v="03-124134"/>
    <m/>
    <s v="21.0"/>
    <s v="00036.0"/>
    <s v="00002"/>
    <s v="81000"/>
    <n v="4300"/>
    <n v="9201101"/>
    <n v="8.3332916193212633E-2"/>
    <s v="Boxes for teachers' to pack their classrooms at Los Molinos"/>
    <s v="Los Molinos-4-21st Century classroom"/>
  </r>
  <r>
    <s v="Palm-21st Century classroom-Move classroom"/>
    <n v="6"/>
    <s v="Move classroom"/>
    <x v="21"/>
    <x v="0"/>
    <x v="85"/>
    <x v="79"/>
    <x v="319"/>
    <x v="724"/>
    <s v="2024/25"/>
    <s v="25-7449"/>
    <x v="660"/>
    <n v="0"/>
    <n v="998.88"/>
    <s v="193533983"/>
    <d v="2025-06-12T00:00:00"/>
    <s v="000000022237384"/>
    <n v="998.88"/>
    <s v="03-124706"/>
    <m/>
    <s v="21.0"/>
    <s v="00036.0"/>
    <s v="00002"/>
    <s v="81000"/>
    <n v="4300"/>
    <n v="9261101"/>
    <n v="0.16666916950739089"/>
    <s v="Boxes for teachers' to pack their classrooms at Palm"/>
    <s v="Palm-6-21st Century classroom"/>
  </r>
  <r>
    <s v="Sierra Vista-21st Century classroom-Move classroom"/>
    <n v="8"/>
    <s v="Move classroom"/>
    <x v="13"/>
    <x v="0"/>
    <x v="85"/>
    <x v="79"/>
    <x v="319"/>
    <x v="724"/>
    <s v="2024/25"/>
    <s v="25-7449"/>
    <x v="660"/>
    <n v="0"/>
    <n v="499.43"/>
    <s v="193533983"/>
    <d v="2025-06-12T00:00:00"/>
    <s v="000000022237384"/>
    <n v="499.43"/>
    <s v="03-124623"/>
    <m/>
    <s v="21.0"/>
    <s v="00036.0"/>
    <s v="00002"/>
    <s v="81000"/>
    <n v="4300"/>
    <n v="9281101"/>
    <n v="8.3332916193212633E-2"/>
    <s v="Boxes for teachers' to pack their classrooms at Sierra VIsta"/>
    <s v="Sierra Vista-8-21st Century classroom"/>
  </r>
  <r>
    <s v="Sparks ES-21st Century classroom-Move classroom"/>
    <n v="7"/>
    <s v="Move classroom"/>
    <x v="24"/>
    <x v="0"/>
    <x v="85"/>
    <x v="79"/>
    <x v="319"/>
    <x v="724"/>
    <s v="2024/25"/>
    <s v="25-7449"/>
    <x v="660"/>
    <n v="0"/>
    <n v="499.44"/>
    <s v="193533983"/>
    <d v="2025-06-12T00:00:00"/>
    <s v="000000022237384"/>
    <n v="499.44"/>
    <s v="03-124783"/>
    <m/>
    <s v="21.0"/>
    <s v="00036.0"/>
    <s v="00002"/>
    <s v="81000"/>
    <n v="4300"/>
    <n v="9291101"/>
    <n v="8.3334584753695443E-2"/>
    <s v="Boxes for teachers' to pack their classrooms at Sparks ES"/>
    <s v="Sparks ES-7-21st Century classroom"/>
  </r>
  <r>
    <s v="Valinda-21st Century classroom-Move classroom"/>
    <n v="6"/>
    <s v="Move classroom"/>
    <x v="23"/>
    <x v="0"/>
    <x v="85"/>
    <x v="79"/>
    <x v="319"/>
    <x v="724"/>
    <s v="2024/25"/>
    <s v="25-7449"/>
    <x v="660"/>
    <n v="0"/>
    <n v="499.43"/>
    <s v="193533983"/>
    <d v="2025-06-12T00:00:00"/>
    <s v="000000022237384"/>
    <n v="499.43"/>
    <s v="03-124707"/>
    <m/>
    <s v="21.0"/>
    <s v="00036.0"/>
    <s v="00002"/>
    <s v="81000"/>
    <n v="4300"/>
    <n v="9341101"/>
    <n v="8.3332916193212633E-2"/>
    <s v="Boxes for teachers' to pack their classrooms at Valinda"/>
    <s v="Valinda-6-21st Century classroom"/>
  </r>
  <r>
    <s v="Wing Lane-21st Century classroom-Move classroom"/>
    <n v="9"/>
    <s v="Move classroom"/>
    <x v="22"/>
    <x v="0"/>
    <x v="85"/>
    <x v="79"/>
    <x v="319"/>
    <x v="724"/>
    <s v="2024/25"/>
    <s v="25-7449"/>
    <x v="660"/>
    <n v="0"/>
    <n v="499.43"/>
    <s v="193533983"/>
    <d v="2025-06-12T00:00:00"/>
    <s v="000000022237384"/>
    <n v="499.43"/>
    <s v="03-124792"/>
    <m/>
    <s v="21.0"/>
    <s v="00036.0"/>
    <s v="00002"/>
    <s v="81000"/>
    <n v="4300"/>
    <n v="9371101"/>
    <n v="8.3332916193212633E-2"/>
    <s v="Boxes for teachers' to pack their classrooms at Wing Lane"/>
    <s v="Wing Lane-9-21st Century classroom"/>
  </r>
  <r>
    <s v="Palm-21st Century classroom-Move classroom"/>
    <n v="6"/>
    <s v="Move classroom"/>
    <x v="21"/>
    <x v="0"/>
    <x v="85"/>
    <x v="79"/>
    <x v="301"/>
    <x v="725"/>
    <s v="2025/26"/>
    <m/>
    <x v="661"/>
    <n v="0"/>
    <n v="1850"/>
    <s v="207162882"/>
    <d v="2026-06-03T00:00:00"/>
    <s v="000000022780480"/>
    <n v="1850"/>
    <s v="03-124706"/>
    <m/>
    <s v="21.0"/>
    <s v="00036.0"/>
    <s v="00002"/>
    <s v="81000"/>
    <n v="4300"/>
    <n v="9261101"/>
    <n v="0.92168194499800715"/>
    <s v="Boxes for teachers' to pack their classrooms at Palm"/>
    <s v="Palm-6-21st Century classroom"/>
  </r>
  <r>
    <s v="Palm-21st Century classroom-Move classroom"/>
    <n v="6"/>
    <s v="Move classroom"/>
    <x v="21"/>
    <x v="0"/>
    <x v="85"/>
    <x v="79"/>
    <x v="301"/>
    <x v="212"/>
    <s v="2025/26"/>
    <s v="26-5858"/>
    <x v="661"/>
    <n v="157.20000000000005"/>
    <n v="157.20000000000005"/>
    <m/>
    <m/>
    <m/>
    <n v="0"/>
    <s v="03-124706"/>
    <m/>
    <s v="21.0"/>
    <s v="00036.0"/>
    <s v="00002"/>
    <s v="81000"/>
    <n v="4300"/>
    <n v="9261101"/>
    <n v="0"/>
    <s v="Boxes for teachers' to pack their classrooms at Palm"/>
    <s v="Palm-6-21st Century classroom"/>
  </r>
  <r>
    <s v="Orange Grove-21st Century classroom-Move classroom"/>
    <n v="3"/>
    <s v="Move classroom"/>
    <x v="26"/>
    <x v="0"/>
    <x v="85"/>
    <x v="79"/>
    <x v="63"/>
    <x v="725"/>
    <s v="2025/26"/>
    <m/>
    <x v="662"/>
    <n v="0"/>
    <n v="1498.3"/>
    <s v="208218782"/>
    <d v="2026-06-03T00:00:00"/>
    <s v="000000022780480"/>
    <n v="1498.3"/>
    <m/>
    <m/>
    <s v="21.0"/>
    <s v="00036.0"/>
    <s v="00002"/>
    <s v="81000"/>
    <n v="4300"/>
    <n v="9251101"/>
    <n v="0.29716205575928745"/>
    <s v="Boxes and tapes for teachers' to pack their classrooms at Orange Grove"/>
    <s v="Orange Grove-3-21st Century classroom"/>
  </r>
  <r>
    <s v="Orange Grove-21st Century classroom-Move classroom"/>
    <n v="3"/>
    <s v="Move classroom"/>
    <x v="26"/>
    <x v="0"/>
    <x v="85"/>
    <x v="79"/>
    <x v="63"/>
    <x v="212"/>
    <s v="2025/26"/>
    <s v="26-6176"/>
    <x v="662"/>
    <n v="182.38000000000011"/>
    <n v="182.38000000000011"/>
    <m/>
    <m/>
    <m/>
    <n v="0"/>
    <m/>
    <m/>
    <s v="21.0"/>
    <s v="00036.0"/>
    <s v="00002"/>
    <s v="81000"/>
    <n v="4300"/>
    <n v="9251101"/>
    <n v="0"/>
    <s v="Boxes and tapes for teachers' to pack their classrooms at Orange Grove"/>
    <s v="Orange Grove-3-21st Century classroom"/>
  </r>
  <r>
    <s v="Palm-21st Century classroom-Move classroom"/>
    <n v="6"/>
    <s v="Move classroom"/>
    <x v="21"/>
    <x v="0"/>
    <x v="85"/>
    <x v="79"/>
    <x v="63"/>
    <x v="725"/>
    <s v="2025/26"/>
    <m/>
    <x v="662"/>
    <n v="0"/>
    <n v="1498.3"/>
    <s v="208218782"/>
    <d v="2026-06-03T00:00:00"/>
    <s v="000000022780480"/>
    <n v="1498.3"/>
    <s v="03-124706"/>
    <m/>
    <s v="21.0"/>
    <s v="00036.0"/>
    <s v="00002"/>
    <s v="81000"/>
    <n v="4300"/>
    <n v="9261101"/>
    <n v="0.29716205575928745"/>
    <s v="Boxes and tapes for teachers' to pack their classrooms at Palm"/>
    <s v="Palm-6-21st Century classroom"/>
  </r>
  <r>
    <s v="Palm-21st Century classroom-Move classroom"/>
    <n v="6"/>
    <s v="Move classroom"/>
    <x v="21"/>
    <x v="0"/>
    <x v="85"/>
    <x v="79"/>
    <x v="63"/>
    <x v="212"/>
    <s v="2025/26"/>
    <s v="26-6176"/>
    <x v="662"/>
    <n v="182.38000000000011"/>
    <n v="182.38000000000011"/>
    <m/>
    <m/>
    <m/>
    <n v="0"/>
    <s v="03-124706"/>
    <m/>
    <s v="21.0"/>
    <s v="00036.0"/>
    <s v="00002"/>
    <s v="81000"/>
    <n v="4300"/>
    <n v="9261101"/>
    <n v="0"/>
    <s v="Boxes and tapes for teachers' to pack their classrooms at Palm"/>
    <s v="Palm-6-21st Century classroom"/>
  </r>
  <r>
    <s v="Valley-21st Century classroom-Move classroom"/>
    <n v="8"/>
    <s v="Move classroom"/>
    <x v="27"/>
    <x v="0"/>
    <x v="85"/>
    <x v="79"/>
    <x v="63"/>
    <x v="725"/>
    <s v="2025/26"/>
    <m/>
    <x v="662"/>
    <n v="0"/>
    <n v="1498.29"/>
    <s v="208218782"/>
    <d v="2026-06-03T00:00:00"/>
    <s v="000000022780480"/>
    <n v="1498.29"/>
    <s v="03-124791"/>
    <m/>
    <s v="21.0"/>
    <s v="00036.0"/>
    <s v="00002"/>
    <s v="81000"/>
    <n v="4300"/>
    <n v="9441101"/>
    <n v="0.29716007243114384"/>
    <s v="Boxes and tapes for teachers' to pack their classrooms at Valley"/>
    <s v="Valley-8-21st Century classroom"/>
  </r>
  <r>
    <s v="Valley-21st Century classroom-Move classroom"/>
    <n v="8"/>
    <s v="Move classroom"/>
    <x v="27"/>
    <x v="0"/>
    <x v="85"/>
    <x v="79"/>
    <x v="63"/>
    <x v="212"/>
    <s v="2025/26"/>
    <s v="26-6176"/>
    <x v="662"/>
    <n v="182.38000000000011"/>
    <n v="182.38000000000011"/>
    <m/>
    <m/>
    <m/>
    <n v="0"/>
    <s v="03-124791"/>
    <m/>
    <s v="21.0"/>
    <s v="00036.0"/>
    <s v="00002"/>
    <s v="81000"/>
    <n v="4300"/>
    <n v="9441101"/>
    <n v="0"/>
    <s v="Boxes and tapes for teachers' to pack their classrooms at Valley"/>
    <s v="Valley-8-21st Century classroom"/>
  </r>
  <r>
    <s v="District Office-Cost of Issuance-Issuance costs"/>
    <n v="0"/>
    <s v="Issuance costs"/>
    <x v="1"/>
    <x v="3"/>
    <x v="86"/>
    <x v="82"/>
    <x v="236"/>
    <x v="569"/>
    <s v="2019/20"/>
    <m/>
    <x v="38"/>
    <n v="0"/>
    <n v="175000"/>
    <m/>
    <m/>
    <m/>
    <n v="175000"/>
    <m/>
    <m/>
    <s v="21.0"/>
    <s v="00036.0"/>
    <s v="00000"/>
    <s v="91000"/>
    <n v="5800"/>
    <n v="9900000"/>
    <n v="1"/>
    <s v="Underwriter's fees (JVA 21*384). Bond Issuance #1 ($70M)"/>
    <s v="District Office-0-Cost of Issuance"/>
  </r>
  <r>
    <s v="District Office-Cost of Issuance-Issuance costs"/>
    <n v="0"/>
    <s v="Issuance costs"/>
    <x v="1"/>
    <x v="3"/>
    <x v="86"/>
    <x v="82"/>
    <x v="32"/>
    <x v="89"/>
    <s v="2023/24"/>
    <m/>
    <x v="38"/>
    <n v="0"/>
    <n v="195000"/>
    <m/>
    <m/>
    <m/>
    <n v="195000"/>
    <m/>
    <m/>
    <s v="21.0"/>
    <s v="00036.0"/>
    <s v="00000"/>
    <s v="91000"/>
    <n v="5800"/>
    <n v="9851100"/>
    <n v="1"/>
    <s v="Underwriter's fees for 2016 Go Bond, 2023 Series A (JVA 24*762).  Bond issuance #2 ($78M)"/>
    <s v="District Office-0-Cost of Issuance"/>
  </r>
  <r>
    <s v="Los Altos ES-Interim Housing-Contractor"/>
    <n v="2"/>
    <s v="Contractor"/>
    <x v="2"/>
    <x v="1"/>
    <x v="87"/>
    <x v="20"/>
    <x v="320"/>
    <x v="726"/>
    <s v="2019/20"/>
    <s v="2 -1131"/>
    <x v="663"/>
    <n v="0"/>
    <n v="13776"/>
    <n v="40499"/>
    <d v="2019-09-03T00:00:00"/>
    <s v="000000020010771"/>
    <n v="13776"/>
    <s v="03-119857"/>
    <m/>
    <s v="21.0"/>
    <s v="00036.0"/>
    <s v="91001"/>
    <s v="85000"/>
    <n v="6150"/>
    <n v="9191102"/>
    <n v="1"/>
    <s v="Furnish &amp; install asphalatic concrete over 4,800 SF @ $2.87/SF at Los Altos ES."/>
    <s v="Los Altos ES-2-Interim Housing"/>
  </r>
  <r>
    <s v="Los Altos ES-Interim Housing-Contractor"/>
    <n v="2"/>
    <s v="Contractor"/>
    <x v="2"/>
    <x v="1"/>
    <x v="87"/>
    <x v="20"/>
    <x v="320"/>
    <x v="726"/>
    <s v="2019/20"/>
    <s v="2-2002"/>
    <x v="664"/>
    <n v="0"/>
    <n v="4879"/>
    <n v="40500"/>
    <d v="2019-09-03T00:00:00"/>
    <s v="000000020010771"/>
    <n v="4879"/>
    <s v="03-119857"/>
    <m/>
    <s v="21.0"/>
    <s v="00036.0"/>
    <s v="91001"/>
    <s v="85000"/>
    <n v="6150"/>
    <n v="9191102"/>
    <n v="1"/>
    <s v="Additional work to furnish &amp; install asphalatic concrete over 1,700 SF @ $2.87/SF at Los Altos ES.  "/>
    <s v="Los Altos ES-2-Interim Housing"/>
  </r>
  <r>
    <s v="Los Altos ES-Interim Housing-Contractor"/>
    <n v="2"/>
    <s v="Contractor"/>
    <x v="2"/>
    <x v="1"/>
    <x v="87"/>
    <x v="20"/>
    <x v="304"/>
    <x v="654"/>
    <s v="2019/20"/>
    <s v="2-3684"/>
    <x v="665"/>
    <n v="0"/>
    <n v="13902"/>
    <n v="40610"/>
    <d v="2019-10-25T00:00:00"/>
    <s v="000000020031054"/>
    <n v="13902"/>
    <s v="03-119857"/>
    <m/>
    <s v="21.0"/>
    <s v="00036.0"/>
    <s v="91001"/>
    <s v="85000"/>
    <n v="6150"/>
    <n v="9191102"/>
    <n v="1"/>
    <s v="Grind &amp; remove existing AC as needed for paving, haul off debris, &amp; furnish &amp; install 3&quot; AC cover over 4&quot; base 2,100 SF at $6.62/SF - ramp to portables at Los Altos ES."/>
    <s v="Los Altos ES-2-Interim Housing"/>
  </r>
  <r>
    <s v="Mesa Robles-Interim Housing-Contractor"/>
    <n v="1"/>
    <s v="Contractor"/>
    <x v="5"/>
    <x v="1"/>
    <x v="87"/>
    <x v="20"/>
    <x v="154"/>
    <x v="727"/>
    <s v="2019/20"/>
    <m/>
    <x v="666"/>
    <n v="0"/>
    <n v="32487.91"/>
    <s v="Pay app #1"/>
    <d v="2020-07-29T00:00:00"/>
    <s v="000000020116861"/>
    <n v="32487.91"/>
    <s v="03-120417"/>
    <m/>
    <s v="21.0"/>
    <s v="00036.0"/>
    <s v="91001"/>
    <s v="85000"/>
    <n v="6150"/>
    <n v="9221102"/>
    <n v="0.32729189585625229"/>
    <s v="Remove &amp; replace 3&quot; AC over 4&quot; base 27,280 SF at $3.50/SF, furnish and install 2x4 redwood header, 800 L.F. at $3.50 at Mesa Robles.  The total project costs with the change order (PO2W-21*545) is $106,537.80"/>
    <s v="Mesa Robles-1-Interim Housing"/>
  </r>
  <r>
    <s v="Mesa Robles-Interim Housing-Contractor"/>
    <n v="1"/>
    <s v="Contractor"/>
    <x v="5"/>
    <x v="1"/>
    <x v="87"/>
    <x v="20"/>
    <x v="154"/>
    <x v="7"/>
    <s v="2020/21"/>
    <m/>
    <x v="666"/>
    <n v="0"/>
    <n v="61448"/>
    <s v="Pay app #2"/>
    <d v="2020-10-13T00:00:00"/>
    <s v="000000020134125"/>
    <n v="61448"/>
    <s v="03-120417"/>
    <m/>
    <s v="21.0"/>
    <s v="00036.0"/>
    <s v="91001"/>
    <s v="85000"/>
    <n v="6150"/>
    <n v="9221102"/>
    <n v="0.61904358934061898"/>
    <s v="Remove &amp; replace 3&quot; AC over 4&quot; base 27,280 SF at $3.50/SF, furnish and install 2x4 redwood header, 800 L.F. at $3.50 at Mesa Robles.  The total project costs with the change order (PO2W-21*545) is $106,537.80"/>
    <s v="Mesa Robles-1-Interim Housing"/>
  </r>
  <r>
    <s v="Mesa Robles-Interim Housing-Contractor"/>
    <n v="1"/>
    <s v="Contractor"/>
    <x v="5"/>
    <x v="1"/>
    <x v="87"/>
    <x v="20"/>
    <x v="154"/>
    <x v="7"/>
    <s v="2020/21"/>
    <s v="2-8608"/>
    <x v="666"/>
    <n v="0"/>
    <n v="5326.8899999999994"/>
    <s v="Pay app #3"/>
    <d v="2020-10-13T00:00:00"/>
    <s v="000000020134125"/>
    <n v="5326.89"/>
    <s v="03-120417"/>
    <m/>
    <s v="21.0"/>
    <s v="00036.0"/>
    <s v="91001"/>
    <s v="85000"/>
    <n v="6150"/>
    <n v="9221102"/>
    <n v="5.3664514803128664E-2"/>
    <s v="Remove &amp; replace 3&quot; AC over 4&quot; base 27,280 SF at $3.50/SF, furnish and install 2x4 redwood header, 800 L.F. at $3.50 at Mesa Robles.  The total project costs with the change order (PO2W-21*545) is $106,537.80"/>
    <s v="Mesa Robles-1-Interim Housing"/>
  </r>
  <r>
    <s v="Mesa Robles-Interim Housing-Contractor"/>
    <n v="1"/>
    <s v="Contractor"/>
    <x v="5"/>
    <x v="1"/>
    <x v="87"/>
    <x v="20"/>
    <x v="321"/>
    <x v="7"/>
    <s v="2020/21"/>
    <s v="21-1705"/>
    <x v="667"/>
    <n v="0"/>
    <n v="7275"/>
    <s v="Pay app #2"/>
    <d v="2020-10-13T00:00:00"/>
    <s v="000000020134125"/>
    <n v="7275"/>
    <s v="03-120417"/>
    <m/>
    <s v="21.0"/>
    <s v="00036.0"/>
    <s v="91001"/>
    <s v="85000"/>
    <n v="6260"/>
    <n v="9221102"/>
    <n v="1"/>
    <s v="Change order for 3 additional move ins at no cost and 97 additional tons of asphalt concrete used @75.00/ton at Mesa Robles. Addendum to PO2W-20*4878.  The total project costs with this change order is $106,537.80"/>
    <s v="Mesa Robles-1-Interim Housing"/>
  </r>
  <r>
    <s v="Los Altos ES-21st Century classroom-Legal services"/>
    <n v="2"/>
    <s v="Legal services"/>
    <x v="2"/>
    <x v="0"/>
    <x v="88"/>
    <x v="83"/>
    <x v="322"/>
    <x v="610"/>
    <s v="2022/23"/>
    <s v="23-826"/>
    <x v="668"/>
    <n v="0"/>
    <n v="22.5"/>
    <s v="Joel Duarte 07/18/22"/>
    <d v="2022-08-17T00:00:00"/>
    <s v="000000020586492"/>
    <n v="22.5"/>
    <s v="03-119947"/>
    <m/>
    <s v="21.0"/>
    <s v="00036.0"/>
    <s v="91001"/>
    <s v="85000"/>
    <n v="5800"/>
    <n v="9191101"/>
    <n v="0.33333333333333331"/>
    <s v="To notarize Notice of Completion for Los Altos ES, 21st Century project  "/>
    <s v="Los Altos ES-2-21st Century classroom"/>
  </r>
  <r>
    <s v="Nelson-21st Century classroom-Legal services"/>
    <n v="1"/>
    <s v="Legal services"/>
    <x v="0"/>
    <x v="0"/>
    <x v="88"/>
    <x v="83"/>
    <x v="322"/>
    <x v="610"/>
    <s v="2022/23"/>
    <s v="23-826"/>
    <x v="668"/>
    <n v="0"/>
    <n v="22.5"/>
    <s v="Joel Duarte 07/18/22"/>
    <d v="2022-08-17T00:00:00"/>
    <s v="000000020586492"/>
    <n v="22.5"/>
    <s v="03-119946"/>
    <m/>
    <s v="21.0"/>
    <s v="00036.0"/>
    <s v="91001"/>
    <s v="85000"/>
    <n v="5800"/>
    <n v="9231101"/>
    <n v="0.33333333333333331"/>
    <s v="To notarize Notice of Completion for Nelson, 21st Century project  "/>
    <s v="Nelson-1-21st Century classroom"/>
  </r>
  <r>
    <s v="Workman ES-21st Century classroom-Legal services"/>
    <n v="2"/>
    <s v="Legal services"/>
    <x v="3"/>
    <x v="0"/>
    <x v="88"/>
    <x v="83"/>
    <x v="322"/>
    <x v="610"/>
    <s v="2022/23"/>
    <s v="23-826"/>
    <x v="668"/>
    <n v="0"/>
    <n v="22.5"/>
    <s v="Joel Duarte 07/18/22"/>
    <d v="2022-08-17T00:00:00"/>
    <s v="000000020586492"/>
    <n v="22.5"/>
    <s v="03-119881"/>
    <m/>
    <s v="21.0"/>
    <s v="00036.0"/>
    <s v="91001"/>
    <s v="85000"/>
    <n v="5800"/>
    <n v="9381101"/>
    <n v="0.33333333333333331"/>
    <s v="To notarize Notice of Completion for Workman ES, 21st Century project  "/>
    <s v="Workman ES-2-21st Century classroom"/>
  </r>
  <r>
    <s v="Cedarlane-21st Century classroom-Move classroom"/>
    <n v="1"/>
    <s v="Move classroom"/>
    <x v="4"/>
    <x v="0"/>
    <x v="89"/>
    <x v="84"/>
    <x v="279"/>
    <x v="728"/>
    <s v="2020/21"/>
    <m/>
    <x v="669"/>
    <n v="0"/>
    <n v="318.12"/>
    <m/>
    <m/>
    <m/>
    <n v="318.12"/>
    <s v="03-120780"/>
    <m/>
    <s v="21.0"/>
    <s v="00036.0"/>
    <s v="00002"/>
    <s v="81000"/>
    <n v="4300"/>
    <n v="9051101"/>
    <n v="1"/>
    <s v="Boxes(240) for teachers' to pack their classrooms at Cedarlane."/>
    <s v="Cedarlane-1-21st Century classroom"/>
  </r>
  <r>
    <s v="Mesa Robles-21st Century classroom-Move classroom"/>
    <n v="1"/>
    <s v="Move classroom"/>
    <x v="5"/>
    <x v="0"/>
    <x v="89"/>
    <x v="84"/>
    <x v="279"/>
    <x v="728"/>
    <s v="2020/21"/>
    <m/>
    <x v="670"/>
    <n v="0"/>
    <n v="265.10000000000002"/>
    <m/>
    <m/>
    <m/>
    <n v="265.10000000000002"/>
    <s v="03-120779"/>
    <m/>
    <s v="21.0"/>
    <s v="00036.0"/>
    <s v="00002"/>
    <s v="81000"/>
    <n v="4300"/>
    <n v="9221101"/>
    <n v="1"/>
    <s v="Boxes(200) for teachers' to pack their classrooms at Mesa Robles"/>
    <s v="Mesa Robles-1-21st Century classroom"/>
  </r>
  <r>
    <s v="Mesa Robles-21st Century classroom-Move classroom"/>
    <n v="1"/>
    <s v="Move classroom"/>
    <x v="5"/>
    <x v="0"/>
    <x v="89"/>
    <x v="84"/>
    <x v="279"/>
    <x v="729"/>
    <s v="2020/21"/>
    <m/>
    <x v="671"/>
    <n v="0"/>
    <n v="180.27"/>
    <m/>
    <m/>
    <m/>
    <n v="180.27"/>
    <s v="03-120779"/>
    <m/>
    <s v="21.0"/>
    <s v="00036.0"/>
    <s v="00002"/>
    <s v="81000"/>
    <n v="4300"/>
    <n v="9221101"/>
    <n v="1"/>
    <s v="Boxes(136) for teachers' to pack their classrooms at Mesa Robles"/>
    <s v="Mesa Robles-1-21st Century classroom"/>
  </r>
  <r>
    <s v="Cedarlane-21st Century classroom-Move classroom"/>
    <n v="1"/>
    <s v="Move classroom"/>
    <x v="4"/>
    <x v="0"/>
    <x v="89"/>
    <x v="78"/>
    <x v="12"/>
    <x v="400"/>
    <s v="2020/21"/>
    <m/>
    <x v="672"/>
    <n v="0"/>
    <n v="484.13"/>
    <m/>
    <m/>
    <m/>
    <n v="484.13"/>
    <s v="03-120780"/>
    <m/>
    <s v="21.0"/>
    <s v="00036.0"/>
    <s v="00002"/>
    <s v="81000"/>
    <n v="4300"/>
    <n v="9051101"/>
    <n v="1"/>
    <s v="Boxes(250) &amp; packing tapes (50) for teachers' to pack their classrooms at Cedarlane."/>
    <s v="Cedarlane-1-21st Century classroom"/>
  </r>
  <r>
    <s v="Cedarlane-21st Century classroom-Move classroom"/>
    <n v="1"/>
    <s v="Move classroom"/>
    <x v="4"/>
    <x v="0"/>
    <x v="89"/>
    <x v="78"/>
    <x v="323"/>
    <x v="730"/>
    <s v="2020/21"/>
    <m/>
    <x v="673"/>
    <n v="0"/>
    <n v="484.13"/>
    <m/>
    <m/>
    <m/>
    <n v="484.13"/>
    <s v="03-120780"/>
    <m/>
    <s v="21.0"/>
    <s v="00036.0"/>
    <s v="00002"/>
    <s v="81000"/>
    <n v="4300"/>
    <n v="9051101"/>
    <n v="1"/>
    <s v="Boxes(250) &amp; packing tapes (50) for teachers' to pack their classrooms at Cedarlane."/>
    <s v="Cedarlane-1-21st Century classroom"/>
  </r>
  <r>
    <s v="Mesa Robles-21st Century classroom-Move classroom"/>
    <n v="1"/>
    <s v="Move classroom"/>
    <x v="5"/>
    <x v="0"/>
    <x v="89"/>
    <x v="78"/>
    <x v="323"/>
    <x v="730"/>
    <s v="2020/21"/>
    <m/>
    <x v="674"/>
    <n v="0"/>
    <n v="759.34"/>
    <m/>
    <m/>
    <m/>
    <n v="759.34"/>
    <s v="03-120779"/>
    <m/>
    <s v="21.0"/>
    <s v="00036.0"/>
    <s v="00002"/>
    <s v="81000"/>
    <n v="4300"/>
    <n v="9221101"/>
    <n v="1"/>
    <s v="Boxes(400) &amp; packing tapes (75) for teachers' to pack their classrooms at Mesa Robles"/>
    <s v="Mesa Robles-1-21st Century classroom"/>
  </r>
  <r>
    <s v="Cedarlane-21st Century classroom-Move classroom"/>
    <n v="1"/>
    <s v="Move classroom"/>
    <x v="4"/>
    <x v="0"/>
    <x v="89"/>
    <x v="78"/>
    <x v="324"/>
    <x v="731"/>
    <s v="2020/21"/>
    <m/>
    <x v="675"/>
    <n v="0"/>
    <n v="795.26"/>
    <m/>
    <m/>
    <m/>
    <n v="795.26"/>
    <s v="03-120780"/>
    <m/>
    <s v="21.0"/>
    <s v="00036.0"/>
    <s v="00002"/>
    <s v="81000"/>
    <n v="4300"/>
    <n v="9051101"/>
    <n v="1"/>
    <s v="Boxes(260) &amp; packing tapes (150) for teachers' to pack their classrooms at Cedarlane."/>
    <s v="Cedarlane-1-21st Century classroom"/>
  </r>
  <r>
    <s v="Cedarlane-21st Century classroom-Move classroom"/>
    <n v="1"/>
    <s v="Move classroom"/>
    <x v="4"/>
    <x v="0"/>
    <x v="89"/>
    <x v="84"/>
    <x v="291"/>
    <x v="721"/>
    <s v="2020/21"/>
    <m/>
    <x v="676"/>
    <n v="0"/>
    <n v="466.62"/>
    <m/>
    <m/>
    <m/>
    <n v="466.62"/>
    <s v="03-120780"/>
    <m/>
    <s v="21.0"/>
    <s v="00036.0"/>
    <s v="00002"/>
    <s v="81000"/>
    <n v="4300"/>
    <n v="9051101"/>
    <n v="1"/>
    <s v="Boxes(360) for teachers' to pack their classrooms at Cedarlane.  Ordered 540, returned 150: 540 - 180 = 360 boxes"/>
    <s v="Cedarlane-1-21st Century classroom"/>
  </r>
  <r>
    <s v="Mesa Robles-21st Century classroom-Move classroom"/>
    <n v="1"/>
    <s v="Move classroom"/>
    <x v="5"/>
    <x v="0"/>
    <x v="89"/>
    <x v="84"/>
    <x v="306"/>
    <x v="606"/>
    <s v="2020/21"/>
    <m/>
    <x v="677"/>
    <n v="0"/>
    <n v="648.09"/>
    <m/>
    <m/>
    <m/>
    <n v="648.09"/>
    <s v="03-120779"/>
    <m/>
    <s v="21.0"/>
    <s v="00036.0"/>
    <s v="00002"/>
    <s v="81000"/>
    <n v="4300"/>
    <n v="9221101"/>
    <n v="1"/>
    <s v="Boxes(500) for teachers' to pack their classrooms at Mesa Robles"/>
    <s v="Mesa Robles-1-21st Century classroom"/>
  </r>
  <r>
    <s v="Cedarlane-21st Century classroom-FF &amp; E"/>
    <n v="1"/>
    <s v="FF &amp; E"/>
    <x v="4"/>
    <x v="0"/>
    <x v="89"/>
    <x v="85"/>
    <x v="255"/>
    <x v="554"/>
    <s v="2021/22"/>
    <m/>
    <x v="678"/>
    <n v="0"/>
    <n v="0"/>
    <m/>
    <m/>
    <m/>
    <n v="0"/>
    <s v="03-120780"/>
    <m/>
    <s v="21.0"/>
    <s v="00036.0"/>
    <s v="00002"/>
    <s v="81000"/>
    <n v="4300"/>
    <n v="9051101"/>
    <n v="1"/>
    <s v="Classroom soap dispensers (24) for Cedarlane.  These items are free to sites."/>
    <s v="Cedarlane-1-21st Century classroom"/>
  </r>
  <r>
    <s v="Cedarlane-21st Century classroom-FF &amp; E"/>
    <n v="1"/>
    <s v="FF &amp; E"/>
    <x v="4"/>
    <x v="0"/>
    <x v="89"/>
    <x v="86"/>
    <x v="105"/>
    <x v="732"/>
    <s v="2021/22"/>
    <m/>
    <x v="679"/>
    <n v="0"/>
    <n v="918.52"/>
    <m/>
    <m/>
    <m/>
    <n v="918.52"/>
    <s v="03-120780"/>
    <m/>
    <s v="21.0"/>
    <s v="00036.0"/>
    <s v="00002"/>
    <s v="81000"/>
    <n v="4300"/>
    <n v="9051101"/>
    <n v="1"/>
    <s v="Classroom paper towel dispensers (24) for Cedarlane "/>
    <s v="Cedarlane-1-21st Century classroom"/>
  </r>
  <r>
    <s v="Los Altos ES-21st Century classroom-FF &amp; E"/>
    <n v="2"/>
    <s v="FF &amp; E"/>
    <x v="2"/>
    <x v="0"/>
    <x v="89"/>
    <x v="86"/>
    <x v="325"/>
    <x v="733"/>
    <s v="2021/22"/>
    <m/>
    <x v="680"/>
    <n v="0"/>
    <n v="86.19"/>
    <m/>
    <m/>
    <m/>
    <n v="86.19"/>
    <s v="03-119947"/>
    <m/>
    <s v="21.0"/>
    <s v="00036.0"/>
    <s v="00002"/>
    <s v="81000"/>
    <n v="4300"/>
    <n v="9191101"/>
    <n v="1"/>
    <s v="Classroom paper towel dispensers (2) for Los Altos ES"/>
    <s v="Los Altos ES-2-21st Century classroom"/>
  </r>
  <r>
    <s v="Grandview-21st Century classroom-Move classroom"/>
    <n v="2"/>
    <s v="Move classroom"/>
    <x v="6"/>
    <x v="0"/>
    <x v="89"/>
    <x v="78"/>
    <x v="61"/>
    <x v="734"/>
    <s v="2022/23"/>
    <m/>
    <x v="681"/>
    <n v="0"/>
    <n v="318.77"/>
    <m/>
    <m/>
    <m/>
    <n v="318.77"/>
    <s v="03-121294"/>
    <m/>
    <s v="21.0"/>
    <s v="00036.0"/>
    <s v="00002"/>
    <s v="81000"/>
    <n v="4300"/>
    <n v="9121101"/>
    <n v="1"/>
    <s v="Boxes(150) &amp; packing tapes (20) for teachers' to pack their classrooms at Grandview"/>
    <s v="Grandview-2-21st Century classroom"/>
  </r>
  <r>
    <s v="Newton-21st Century classroom-Move classroom"/>
    <n v="1"/>
    <s v="Move classroom"/>
    <x v="8"/>
    <x v="0"/>
    <x v="89"/>
    <x v="78"/>
    <x v="326"/>
    <x v="734"/>
    <s v="2022/23"/>
    <m/>
    <x v="682"/>
    <n v="0"/>
    <n v="318.77"/>
    <m/>
    <m/>
    <m/>
    <n v="318.77"/>
    <s v="03-121295"/>
    <m/>
    <s v="21.0"/>
    <s v="00036.0"/>
    <s v="00002"/>
    <s v="81000"/>
    <n v="4300"/>
    <n v="9241101"/>
    <n v="1"/>
    <s v="Boxes(150) &amp; packing tapes (20) for teachers' to pack their classrooms at Newton"/>
    <s v="Newton-1-21st Century classroom"/>
  </r>
  <r>
    <s v="Sparks MS-21st Century classroom-Move classroom"/>
    <n v="2"/>
    <s v="Move classroom"/>
    <x v="9"/>
    <x v="0"/>
    <x v="89"/>
    <x v="78"/>
    <x v="61"/>
    <x v="734"/>
    <s v="2022/23"/>
    <m/>
    <x v="683"/>
    <n v="0"/>
    <n v="318.77"/>
    <m/>
    <m/>
    <m/>
    <n v="318.77"/>
    <s v="03-121296"/>
    <m/>
    <s v="21.0"/>
    <s v="00036.0"/>
    <s v="00002"/>
    <s v="81000"/>
    <n v="4300"/>
    <n v="9301101"/>
    <n v="1"/>
    <s v="Boxes(150) &amp; packing tapes (20) for teachers' to pack their classrooms at Sparks MS"/>
    <s v="Sparks MS-2-21st Century classroom"/>
  </r>
  <r>
    <s v="Baldwin-21st Century classroom-Move classroom"/>
    <n v="3"/>
    <s v="Move classroom"/>
    <x v="14"/>
    <x v="0"/>
    <x v="89"/>
    <x v="78"/>
    <x v="327"/>
    <x v="735"/>
    <s v="2024/25"/>
    <m/>
    <x v="684"/>
    <n v="0"/>
    <n v="481.52"/>
    <m/>
    <m/>
    <m/>
    <n v="481.52"/>
    <s v="03-123988"/>
    <m/>
    <s v="21.0"/>
    <s v="00036.0"/>
    <s v="00002"/>
    <s v="81000"/>
    <n v="4300"/>
    <n v="9021101"/>
    <n v="1"/>
    <s v="Boxes(300) &amp; packing tapes (20) for teachers' to pack their classrooms at Baldwin"/>
    <s v="Baldwin-3-21st Century classroom"/>
  </r>
  <r>
    <s v="California-21st Century classroom-Move classroom"/>
    <n v="3"/>
    <s v="Move classroom"/>
    <x v="15"/>
    <x v="0"/>
    <x v="89"/>
    <x v="78"/>
    <x v="327"/>
    <x v="735"/>
    <s v="2024/25"/>
    <m/>
    <x v="685"/>
    <n v="0"/>
    <n v="481.52"/>
    <m/>
    <m/>
    <m/>
    <n v="481.52"/>
    <s v="03-123989"/>
    <m/>
    <s v="21.0"/>
    <s v="00036.0"/>
    <s v="00002"/>
    <s v="81000"/>
    <n v="4300"/>
    <n v="9041101"/>
    <n v="1"/>
    <s v="Boxes(300) &amp; packing tapes (20) for teachers' to pack their classrooms at California"/>
    <s v="California-3-21st Century classroom"/>
  </r>
  <r>
    <s v="Grazide-21st Century classroom-Move classroom"/>
    <n v="3"/>
    <s v="Move classroom"/>
    <x v="16"/>
    <x v="0"/>
    <x v="89"/>
    <x v="78"/>
    <x v="327"/>
    <x v="735"/>
    <s v="2024/25"/>
    <m/>
    <x v="686"/>
    <n v="0"/>
    <n v="481.52"/>
    <m/>
    <m/>
    <m/>
    <n v="481.52"/>
    <s v="03-124133"/>
    <m/>
    <s v="21.0"/>
    <s v="00036.0"/>
    <s v="00002"/>
    <s v="81000"/>
    <n v="4300"/>
    <n v="9131101"/>
    <n v="1"/>
    <s v="Boxes(300) &amp; packing tapes (20) for teachers' to pack their classrooms at Grazide"/>
    <s v="Grazide-3-21st Century classroom"/>
  </r>
  <r>
    <s v="Los Molinos-21st Century classroom-Move classroom"/>
    <n v="4"/>
    <s v="Move classroom"/>
    <x v="7"/>
    <x v="0"/>
    <x v="89"/>
    <x v="78"/>
    <x v="327"/>
    <x v="617"/>
    <s v="2024/25"/>
    <m/>
    <x v="687"/>
    <n v="0"/>
    <n v="482.84"/>
    <m/>
    <m/>
    <m/>
    <n v="482.84"/>
    <s v="03-124134"/>
    <m/>
    <s v="21.0"/>
    <s v="00036.0"/>
    <s v="00002"/>
    <s v="81000"/>
    <n v="4300"/>
    <n v="9201101"/>
    <n v="1"/>
    <s v="Boxes(300) &amp; packing tapes (20) for teachers' to pack their classrooms at Los Molinos"/>
    <s v="Los Molinos-4-21st Century classroom"/>
  </r>
  <r>
    <s v="Newton-21st Century classroom-Contractor"/>
    <n v="1"/>
    <s v="Contractor"/>
    <x v="8"/>
    <x v="0"/>
    <x v="90"/>
    <x v="87"/>
    <x v="214"/>
    <x v="701"/>
    <s v="2020/21"/>
    <s v="21-2727"/>
    <x v="688"/>
    <n v="0"/>
    <n v="3400"/>
    <s v="Newton"/>
    <d v="2020-11-04T00:00:00"/>
    <s v="000000020139894"/>
    <n v="3400"/>
    <s v="03-121295"/>
    <m/>
    <s v="21.0"/>
    <s v="00036.0"/>
    <s v="91001"/>
    <s v="85000"/>
    <n v="5630"/>
    <n v="9241101"/>
    <n v="1"/>
    <s v="Removed 3 palm trees and their stumps at Newton."/>
    <s v="Newton-1-21st Century classroom"/>
  </r>
  <r>
    <s v="Nelson-21st Century classroom-Contractor"/>
    <n v="1"/>
    <s v="Contractor"/>
    <x v="0"/>
    <x v="0"/>
    <x v="91"/>
    <x v="20"/>
    <x v="115"/>
    <x v="434"/>
    <s v="2019/20"/>
    <s v="2-6912"/>
    <x v="689"/>
    <n v="0"/>
    <n v="4725"/>
    <n v="3822"/>
    <d v="2020-04-02T00:00:00"/>
    <s v="000000020086388"/>
    <n v="4725"/>
    <s v="03-119946"/>
    <m/>
    <s v="21.0"/>
    <s v="00036.0"/>
    <s v="91001"/>
    <s v="85000"/>
    <n v="5600"/>
    <n v="9231101"/>
    <n v="1"/>
    <s v="Furnish &amp; install 42' LF of 8' FT high chain link fencing and 1 each 4' FT swing gate -sample for Nelson room #C1."/>
    <s v="Nelson-1-21st Century classroom"/>
  </r>
  <r>
    <s v="Mesa Robles-Interim Housing-Contractor"/>
    <n v="1"/>
    <s v="Contractor"/>
    <x v="5"/>
    <x v="1"/>
    <x v="91"/>
    <x v="20"/>
    <x v="57"/>
    <x v="452"/>
    <s v="2020/21"/>
    <s v="2-7893"/>
    <x v="690"/>
    <n v="0"/>
    <n v="17340"/>
    <n v="4012"/>
    <d v="2020-11-20T00:00:00"/>
    <s v="000000020144501"/>
    <n v="17340"/>
    <s v="03-120417"/>
    <m/>
    <s v="21.0"/>
    <s v="00036.0"/>
    <s v="91001"/>
    <s v="85000"/>
    <n v="5600"/>
    <n v="9221102"/>
    <n v="1"/>
    <s v="Furnish &amp; install 6' high chain link fence and gate at electrical 10'2&quot; x 14'7&quot; electrical enclosure and dividing fence and gate. Furnish and install 4' x 6' emergency exit gate with hardware at Mesa Robles (for ADA handrail)."/>
    <s v="Mesa Robles-1-Interim Housing"/>
  </r>
  <r>
    <s v="Mesa Robles-21st Century classroom-Contractor"/>
    <n v="1"/>
    <s v="Contractor"/>
    <x v="5"/>
    <x v="0"/>
    <x v="91"/>
    <x v="20"/>
    <x v="173"/>
    <x v="736"/>
    <s v="2020/21"/>
    <s v="21-404"/>
    <x v="691"/>
    <n v="0"/>
    <n v="3500"/>
    <n v="3955"/>
    <d v="2020-11-02T00:00:00"/>
    <s v="000000020139125"/>
    <n v="3500"/>
    <s v="03-120779"/>
    <m/>
    <s v="21.0"/>
    <s v="00036.0"/>
    <s v="91001"/>
    <s v="85000"/>
    <n v="5600"/>
    <n v="9221101"/>
    <n v="1"/>
    <s v="Remove approx 80 LF of 6' high chain link fencing. Cut post off at grade. Return at later date and install inside sleeves to remove post and weld to existing.  Reinstall fencing at a later date at Mesa Robles."/>
    <s v="Mesa Robles-1-21st Century classroom"/>
  </r>
  <r>
    <s v="Sunset-Drinking Fountain replacement-Contractor"/>
    <n v="4"/>
    <s v="Contractor"/>
    <x v="32"/>
    <x v="4"/>
    <x v="91"/>
    <x v="20"/>
    <x v="254"/>
    <x v="602"/>
    <s v="2020/21"/>
    <s v="21-1261"/>
    <x v="692"/>
    <n v="0"/>
    <n v="4800"/>
    <n v="3988"/>
    <d v="2020-10-21T00:00:00"/>
    <s v="000000020136462"/>
    <n v="4800"/>
    <m/>
    <m/>
    <s v="21.0"/>
    <s v="00036.0"/>
    <s v="91001"/>
    <s v="85000"/>
    <n v="5600"/>
    <n v="9311104"/>
    <n v="1"/>
    <s v="Install 3 sets of handrails at 3 drinking fountains, including core drilling at Sunset."/>
    <s v="Sunset-4-Drinking Fountain replacement"/>
  </r>
  <r>
    <s v="Mesa Robles-21st Century classroom-Contractor"/>
    <n v="1"/>
    <s v="Contractor"/>
    <x v="5"/>
    <x v="0"/>
    <x v="91"/>
    <x v="20"/>
    <x v="288"/>
    <x v="548"/>
    <s v="2020/21"/>
    <s v="21-2813"/>
    <x v="693"/>
    <n v="0"/>
    <n v="1500"/>
    <n v="4055"/>
    <d v="2021-01-15T00:00:00"/>
    <s v="000000020157276"/>
    <n v="1500"/>
    <s v="03-120779"/>
    <m/>
    <s v="21.0"/>
    <s v="00036.0"/>
    <s v="91001"/>
    <s v="85000"/>
    <n v="5600"/>
    <n v="9221101"/>
    <n v="1"/>
    <s v="Relocate 2 ea. 2 7/8&quot; post to miss grounding box cover at electric enclosure at Mesa Robles"/>
    <s v="Mesa Robles-1-21st Century classroom"/>
  </r>
  <r>
    <s v="Mesa Robles-Interim Housing-Contractor"/>
    <n v="1"/>
    <s v="Contractor"/>
    <x v="5"/>
    <x v="1"/>
    <x v="91"/>
    <x v="20"/>
    <x v="328"/>
    <x v="201"/>
    <s v="2020/21"/>
    <s v="21-3861"/>
    <x v="694"/>
    <n v="0"/>
    <n v="8100"/>
    <n v="4135"/>
    <d v="2021-03-24T00:00:00"/>
    <s v="000000020174734"/>
    <n v="8100"/>
    <s v="03-120417"/>
    <m/>
    <s v="21.0"/>
    <s v="00036.0"/>
    <s v="91001"/>
    <s v="85000"/>
    <n v="5600"/>
    <n v="9221102"/>
    <n v="1"/>
    <s v="Furnish and install handrail per ADA requirement for building #5, 6, &amp; C at Mesa Robles"/>
    <s v="Mesa Robles-1-Interim Housing"/>
  </r>
  <r>
    <s v="Newton-Interim Housing-Contractor"/>
    <n v="1"/>
    <s v="Contractor"/>
    <x v="8"/>
    <x v="1"/>
    <x v="91"/>
    <x v="20"/>
    <x v="60"/>
    <x v="289"/>
    <s v="2022/23"/>
    <s v="23-288"/>
    <x v="695"/>
    <n v="0"/>
    <n v="4500"/>
    <n v="4636"/>
    <d v="2022-08-26T00:00:00"/>
    <s v="000000020601036"/>
    <n v="4500"/>
    <s v="03-120447"/>
    <m/>
    <s v="21.0"/>
    <s v="00036.0"/>
    <s v="91001"/>
    <s v="85000"/>
    <n v="5600"/>
    <n v="9241102"/>
    <n v="1"/>
    <s v="Furnish and install 1 each 6' high x 10' wide chain link swing gate at far rear of new portable bldgs.  Attach 2 7/8&quot; sch-40 hinge post to bldg and core drill and set latch post thru asphalt. Furnish and install 19 LF of 6' high chain link fencing at front corner of new portables at Newton"/>
    <s v="Newton-1-Interim Housing"/>
  </r>
  <r>
    <s v="District Office-21st Century classroom-Contractor"/>
    <n v="0"/>
    <s v="Contractor"/>
    <x v="1"/>
    <x v="0"/>
    <x v="12"/>
    <x v="20"/>
    <x v="329"/>
    <x v="737"/>
    <s v="2025/26"/>
    <m/>
    <x v="696"/>
    <n v="0"/>
    <n v="649830.68000000005"/>
    <s v="Pay app #1"/>
    <d v="2025-07-21T00:00:00"/>
    <s v="000000022299973"/>
    <n v="649830.68000000005"/>
    <s v="Moved exp to Bond (2025)"/>
    <m/>
    <s v="21.0"/>
    <s v="00036.0"/>
    <s v="00000"/>
    <s v="00000"/>
    <n v="9795"/>
    <s v="0000000"/>
    <n v="0.25384280546323462"/>
    <s v="Moved expenditures into bond from R90219.0.  JVA 26*1183"/>
    <s v="District Office-0-21st Century classroom"/>
  </r>
  <r>
    <s v="District Office-21st Century classroom-Contractor"/>
    <n v="0"/>
    <s v="Contractor"/>
    <x v="1"/>
    <x v="0"/>
    <x v="12"/>
    <x v="20"/>
    <x v="329"/>
    <x v="737"/>
    <s v="2025/26"/>
    <m/>
    <x v="696"/>
    <n v="0"/>
    <n v="1910142.13"/>
    <s v="Pay app #1"/>
    <d v="2025-07-21T00:00:00"/>
    <s v="000000022299973"/>
    <n v="1910142.13"/>
    <s v="Moved exp to Bond (2025)"/>
    <m/>
    <s v="21.0"/>
    <s v="00036.0"/>
    <s v="00000"/>
    <s v="00000"/>
    <n v="9795"/>
    <s v="0000000"/>
    <n v="0.74615719453676532"/>
    <s v="Moved expenditures into bond from R90248.0.  JVA 26*1183"/>
    <s v="District Office-0-21st Century classroom"/>
  </r>
  <r>
    <s v="District Office-21st Century classroom-Contractor"/>
    <n v="0"/>
    <s v="Contractor"/>
    <x v="1"/>
    <x v="0"/>
    <x v="92"/>
    <x v="20"/>
    <x v="329"/>
    <x v="738"/>
    <s v="2025/26"/>
    <m/>
    <x v="697"/>
    <n v="0"/>
    <n v="403750"/>
    <s v="Pay app #1"/>
    <d v="2024-11-13T00:00:00"/>
    <s v="000000021896618"/>
    <n v="403750"/>
    <s v="Moved exp to Bond (2025)"/>
    <m/>
    <s v="21.0"/>
    <s v="00036.0"/>
    <s v="00000"/>
    <s v="00000"/>
    <n v="9795"/>
    <s v="0000000"/>
    <n v="0.15243073410584915"/>
    <s v="Moved expenditures into bond from R90284.0.  JVA 26*1183"/>
    <s v="District Office-0-21st Century classroom"/>
  </r>
  <r>
    <s v="District Office-21st Century classroom-Contractor"/>
    <n v="0"/>
    <s v="Contractor"/>
    <x v="1"/>
    <x v="0"/>
    <x v="92"/>
    <x v="20"/>
    <x v="329"/>
    <x v="151"/>
    <s v="2025/26"/>
    <m/>
    <x v="697"/>
    <n v="0"/>
    <n v="765115.59"/>
    <s v="Pay app #2"/>
    <d v="2024-12-05T00:00:00"/>
    <s v="000000021932444"/>
    <n v="765115.59"/>
    <s v="Moved exp to Bond (2025)"/>
    <m/>
    <s v="21.0"/>
    <s v="00036.0"/>
    <s v="00000"/>
    <s v="00000"/>
    <n v="9795"/>
    <s v="0000000"/>
    <n v="0.28885976733010499"/>
    <s v="Moved expenditures into bond from R90284.0.  JVA 26*1183"/>
    <s v="District Office-0-21st Century classroom"/>
  </r>
  <r>
    <s v="District Office-21st Century classroom-Contractor"/>
    <n v="0"/>
    <s v="Contractor"/>
    <x v="1"/>
    <x v="0"/>
    <x v="92"/>
    <x v="20"/>
    <x v="329"/>
    <x v="513"/>
    <s v="2025/26"/>
    <m/>
    <x v="697"/>
    <n v="0"/>
    <n v="334564.11"/>
    <s v="Pay app #3"/>
    <d v="2025-01-09T00:00:00"/>
    <s v="000000021977047"/>
    <n v="334564.11"/>
    <s v="Moved exp to Bond (2025)"/>
    <m/>
    <s v="21.0"/>
    <s v="00036.0"/>
    <s v="00000"/>
    <s v="00000"/>
    <n v="9795"/>
    <s v="0000000"/>
    <n v="0.12631047156104042"/>
    <s v="Moved expenditures into bond from R90284.0.  JVA 26*1183"/>
    <s v="District Office-0-21st Century classroom"/>
  </r>
  <r>
    <s v="District Office-21st Century classroom-Contractor"/>
    <n v="0"/>
    <s v="Contractor"/>
    <x v="1"/>
    <x v="0"/>
    <x v="92"/>
    <x v="20"/>
    <x v="329"/>
    <x v="739"/>
    <s v="2025/26"/>
    <m/>
    <x v="697"/>
    <n v="0"/>
    <n v="333614.11"/>
    <s v="Pay app #3"/>
    <d v="2025-02-04T00:00:00"/>
    <s v="000000022018906"/>
    <n v="333614.11"/>
    <s v="Moved exp to Bond (2025)"/>
    <m/>
    <s v="21.0"/>
    <s v="00036.0"/>
    <s v="00000"/>
    <s v="00000"/>
    <n v="9795"/>
    <s v="0000000"/>
    <n v="0.12595181101020311"/>
    <s v="Moved expenditures into bond from R90284.0.  JVA 26*1183"/>
    <s v="District Office-0-21st Century classroom"/>
  </r>
  <r>
    <s v="District Office-21st Century classroom-Contractor"/>
    <n v="0"/>
    <s v="Contractor"/>
    <x v="1"/>
    <x v="0"/>
    <x v="92"/>
    <x v="20"/>
    <x v="329"/>
    <x v="739"/>
    <s v="2025/26"/>
    <m/>
    <x v="697"/>
    <n v="0"/>
    <n v="811700.24"/>
    <s v="Pay app #4 (Partial)"/>
    <d v="2025-02-04T00:00:00"/>
    <s v="000000022018906"/>
    <n v="811700.24"/>
    <s v="Moved exp to Bond (2025)"/>
    <m/>
    <s v="21.0"/>
    <s v="00036.0"/>
    <s v="00000"/>
    <s v="00000"/>
    <n v="9795"/>
    <s v="0000000"/>
    <n v="0.30644721599280234"/>
    <s v="Moved expenditures into bond from R90284.0.  JVA 26*1183"/>
    <s v="District Office-0-21st Century classroom"/>
  </r>
  <r>
    <s v="District Office-21st Century classroom-Contractor"/>
    <n v="0"/>
    <s v="Contractor"/>
    <x v="1"/>
    <x v="0"/>
    <x v="12"/>
    <x v="20"/>
    <x v="329"/>
    <x v="740"/>
    <s v="2025/26"/>
    <m/>
    <x v="698"/>
    <n v="0"/>
    <n v="56977.72"/>
    <s v="Pay app #1"/>
    <d v="2024-08-21T00:00:00"/>
    <s v="000000021767389"/>
    <n v="56977.72"/>
    <s v="Moved exp to Bond (2025)"/>
    <m/>
    <s v="21.0"/>
    <s v="00036.0"/>
    <s v="00000"/>
    <s v="00000"/>
    <n v="9795"/>
    <s v="0000000"/>
    <n v="1.5393419291450541E-2"/>
    <s v="Moved expenditures into bond from Fund 14.0.  JVA 26*1183"/>
    <s v="District Office-0-21st Century classroom"/>
  </r>
  <r>
    <s v="District Office-21st Century classroom-Contractor"/>
    <n v="0"/>
    <s v="Contractor"/>
    <x v="1"/>
    <x v="0"/>
    <x v="12"/>
    <x v="20"/>
    <x v="329"/>
    <x v="740"/>
    <s v="2025/26"/>
    <m/>
    <x v="698"/>
    <n v="0"/>
    <n v="2055485.84"/>
    <s v="Pay app #2"/>
    <d v="2024-08-21T00:00:00"/>
    <s v="000000021767389"/>
    <n v="2055485.84"/>
    <s v="Moved exp to Bond (2025)"/>
    <m/>
    <s v="21.0"/>
    <s v="00036.0"/>
    <s v="00000"/>
    <s v="00000"/>
    <n v="9795"/>
    <s v="0000000"/>
    <n v="0.55532154292518943"/>
    <s v="Moved expenditures into bond from Fund 14.0.  JVA 26*1183"/>
    <s v="District Office-0-21st Century classroom"/>
  </r>
  <r>
    <s v="District Office-21st Century classroom-Contractor"/>
    <n v="0"/>
    <s v="Contractor"/>
    <x v="1"/>
    <x v="0"/>
    <x v="12"/>
    <x v="20"/>
    <x v="329"/>
    <x v="740"/>
    <s v="2025/26"/>
    <m/>
    <x v="698"/>
    <n v="0"/>
    <n v="790731.36"/>
    <s v="Pay app #3"/>
    <d v="2024-08-21T00:00:00"/>
    <s v="000000021767389"/>
    <n v="790731.36"/>
    <s v="Moved exp to Bond (2025)"/>
    <m/>
    <s v="21.0"/>
    <s v="00036.0"/>
    <s v="00000"/>
    <s v="00000"/>
    <n v="9795"/>
    <s v="0000000"/>
    <n v="0.21362840372305039"/>
    <s v="Moved expenditures into bond from Fund 14.0.  JVA 26*1183"/>
    <s v="District Office-0-21st Century classroom"/>
  </r>
  <r>
    <s v="District Office-21st Century classroom-Contractor"/>
    <n v="0"/>
    <s v="Contractor"/>
    <x v="1"/>
    <x v="0"/>
    <x v="12"/>
    <x v="20"/>
    <x v="329"/>
    <x v="741"/>
    <s v="2025/26"/>
    <m/>
    <x v="698"/>
    <n v="0"/>
    <n v="300945.17"/>
    <s v="Pay app #4"/>
    <d v="2024-10-01T00:00:00"/>
    <s v="000000021827766"/>
    <n v="300945.17"/>
    <s v="Moved exp to Bond (2025)"/>
    <m/>
    <s v="21.0"/>
    <s v="00036.0"/>
    <s v="00000"/>
    <s v="00000"/>
    <n v="9795"/>
    <s v="0000000"/>
    <n v="8.130502915081303E-2"/>
    <s v="Moved expenditures into bond from Fund 14.0.  JVA 26*1183"/>
    <s v="District Office-0-21st Century classroom"/>
  </r>
  <r>
    <s v="District Office-21st Century classroom-Contractor"/>
    <n v="0"/>
    <s v="Contractor"/>
    <x v="1"/>
    <x v="0"/>
    <x v="12"/>
    <x v="20"/>
    <x v="329"/>
    <x v="742"/>
    <s v="2025/26"/>
    <m/>
    <x v="698"/>
    <n v="0"/>
    <n v="51034.15"/>
    <s v="Pay app #5"/>
    <d v="2024-10-02T00:00:00"/>
    <s v="000000021829873"/>
    <n v="51034.15"/>
    <s v="Moved exp to Bond (2025)"/>
    <m/>
    <s v="21.0"/>
    <s v="00036.0"/>
    <s v="00000"/>
    <s v="00000"/>
    <n v="9795"/>
    <s v="0000000"/>
    <n v="1.3787671200826931E-2"/>
    <s v="Moved expenditures into bond from Fund 14.0.  JVA 26*1183"/>
    <s v="District Office-0-21st Century classroom"/>
  </r>
  <r>
    <s v="District Office-21st Century classroom-Contractor"/>
    <n v="0"/>
    <s v="Contractor"/>
    <x v="1"/>
    <x v="0"/>
    <x v="12"/>
    <x v="20"/>
    <x v="329"/>
    <x v="743"/>
    <s v="2025/26"/>
    <m/>
    <x v="698"/>
    <n v="0"/>
    <n v="53124.97"/>
    <s v="Pay app #6"/>
    <d v="2024-12-12T00:00:00"/>
    <s v="000000021946463"/>
    <n v="53124.97"/>
    <s v="Moved exp to Bond (2025)"/>
    <m/>
    <s v="21.0"/>
    <s v="00036.0"/>
    <s v="00000"/>
    <s v="00000"/>
    <n v="9795"/>
    <s v="0000000"/>
    <n v="1.4352538817905162E-2"/>
    <s v="Moved expenditures into bond from Fund 14.0.  JVA 26*1183"/>
    <s v="District Office-0-21st Century classroom"/>
  </r>
  <r>
    <s v="District Office-21st Century classroom-Contractor"/>
    <n v="0"/>
    <s v="Contractor"/>
    <x v="1"/>
    <x v="0"/>
    <x v="12"/>
    <x v="20"/>
    <x v="329"/>
    <x v="739"/>
    <s v="2025/26"/>
    <m/>
    <x v="698"/>
    <n v="0"/>
    <n v="81792.679999999993"/>
    <s v="Pay app #7"/>
    <d v="2025-02-04T00:00:00"/>
    <s v="000000022018863"/>
    <n v="81792.679999999993"/>
    <s v="Moved exp to Bond (2025)"/>
    <m/>
    <s v="21.0"/>
    <s v="00036.0"/>
    <s v="00000"/>
    <s v="00000"/>
    <n v="9795"/>
    <s v="0000000"/>
    <n v="2.2097567579247482E-2"/>
    <s v="Moved expenditures into bond from Fund 14.0.  JVA 26*1183"/>
    <s v="District Office-0-21st Century classroom"/>
  </r>
  <r>
    <s v="District Office-21st Century classroom-Contractor"/>
    <n v="0"/>
    <s v="Contractor"/>
    <x v="1"/>
    <x v="0"/>
    <x v="12"/>
    <x v="20"/>
    <x v="329"/>
    <x v="744"/>
    <s v="2025/26"/>
    <m/>
    <x v="698"/>
    <n v="0"/>
    <n v="126270.07"/>
    <s v="Pay app #8"/>
    <d v="2025-02-19T00:00:00"/>
    <s v="000000022042076"/>
    <n v="126270.07"/>
    <s v="Moved exp to Bond (2025)"/>
    <m/>
    <s v="21.0"/>
    <s v="00036.0"/>
    <s v="00000"/>
    <s v="00000"/>
    <n v="9795"/>
    <s v="0000000"/>
    <n v="3.4113827851848237E-2"/>
    <s v="Moved expenditures into bond from Fund 14.0.  JVA 26*1183"/>
    <s v="District Office-0-21st Century classroom"/>
  </r>
  <r>
    <s v="District Office-21st Century classroom-Contractor"/>
    <n v="0"/>
    <s v="Contractor"/>
    <x v="1"/>
    <x v="0"/>
    <x v="12"/>
    <x v="20"/>
    <x v="329"/>
    <x v="745"/>
    <s v="2025/26"/>
    <m/>
    <x v="698"/>
    <n v="0"/>
    <n v="185071.68"/>
    <s v="Pay app #9"/>
    <d v="2025-03-12T00:00:00"/>
    <s v="000000022079359"/>
    <n v="185071.68"/>
    <s v="Moved exp to Bond (2025)"/>
    <m/>
    <s v="21.0"/>
    <s v="00036.0"/>
    <s v="00000"/>
    <s v="00000"/>
    <n v="9795"/>
    <s v="0000000"/>
    <n v="4.999999945966882E-2"/>
    <s v="Moved expenditures into bond from Fund 14.0.  JVA 26*1183"/>
    <s v="District Office-0-21st Century classroom"/>
  </r>
  <r>
    <s v="District Office-21st Century classroom-Contractor"/>
    <n v="0"/>
    <s v="Contractor"/>
    <x v="1"/>
    <x v="0"/>
    <x v="93"/>
    <x v="20"/>
    <x v="329"/>
    <x v="147"/>
    <s v="2025/26"/>
    <m/>
    <x v="699"/>
    <n v="0"/>
    <n v="733751.12"/>
    <s v="Pay app #1"/>
    <d v="2024-11-19T00:00:00"/>
    <s v="000000021908451"/>
    <n v="733751.12"/>
    <s v="Moved exp to Bond (2025)"/>
    <m/>
    <s v="21.0"/>
    <s v="00036.0"/>
    <s v="00000"/>
    <s v="00000"/>
    <n v="9795"/>
    <s v="0000000"/>
    <n v="0.81853929150492943"/>
    <s v="Moved expenditures into bond from Fund 14.0.  JVA 26*1183"/>
    <s v="District Office-0-21st Century classroom"/>
  </r>
  <r>
    <s v="District Office-21st Century classroom-Contractor"/>
    <n v="0"/>
    <s v="Contractor"/>
    <x v="1"/>
    <x v="0"/>
    <x v="93"/>
    <x v="20"/>
    <x v="329"/>
    <x v="147"/>
    <s v="2025/26"/>
    <m/>
    <x v="699"/>
    <n v="0"/>
    <n v="79045.67"/>
    <s v="Pay app #2"/>
    <d v="2024-11-19T00:00:00"/>
    <s v="000000021908451"/>
    <n v="79045.67"/>
    <s v="Moved exp to Bond (2025)"/>
    <m/>
    <s v="21.0"/>
    <s v="00036.0"/>
    <s v="00000"/>
    <s v="00000"/>
    <n v="9795"/>
    <s v="0000000"/>
    <n v="8.8179745086225489E-2"/>
    <s v="Moved expenditures into bond from Fund 14.0.  JVA 26*1183"/>
    <s v="District Office-0-21st Century classroom"/>
  </r>
  <r>
    <s v="District Office-21st Century classroom-Contractor"/>
    <n v="0"/>
    <s v="Contractor"/>
    <x v="1"/>
    <x v="0"/>
    <x v="93"/>
    <x v="20"/>
    <x v="329"/>
    <x v="745"/>
    <s v="2025/26"/>
    <m/>
    <x v="699"/>
    <n v="0"/>
    <n v="38797.71"/>
    <s v="Pay app #3"/>
    <d v="2025-03-12T00:00:00"/>
    <s v="000000022079367"/>
    <n v="38797.71"/>
    <s v="Moved exp to Bond (2025)"/>
    <m/>
    <s v="21.0"/>
    <s v="00036.0"/>
    <s v="00000"/>
    <s v="00000"/>
    <n v="9795"/>
    <s v="0000000"/>
    <n v="4.3280956157741489E-2"/>
    <s v="Moved expenditures into bond from Fund 14.0.  JVA 26*1183"/>
    <s v="District Office-0-21st Century classroom"/>
  </r>
  <r>
    <s v="District Office-21st Century classroom-Contractor"/>
    <n v="0"/>
    <s v="Contractor"/>
    <x v="1"/>
    <x v="0"/>
    <x v="93"/>
    <x v="20"/>
    <x v="329"/>
    <x v="156"/>
    <s v="2025/26"/>
    <m/>
    <x v="699"/>
    <n v="0"/>
    <n v="44820.77"/>
    <s v="Pay app #4 "/>
    <d v="2025-05-14T00:00:00"/>
    <s v="000000022186156"/>
    <n v="44820.77"/>
    <s v="Moved exp to Bond (2025)"/>
    <m/>
    <s v="21.0"/>
    <s v="00036.0"/>
    <s v="00000"/>
    <s v="00000"/>
    <n v="9795"/>
    <s v="0000000"/>
    <n v="5.0000007251103602E-2"/>
    <s v="Moved expenditures into bond from Fund 14.0.  JVA 26*1183"/>
    <s v="District Office-0-21st Century classroom"/>
  </r>
  <r>
    <s v="District Office-21st Century classroom-Contractor"/>
    <n v="0"/>
    <s v="Contractor"/>
    <x v="1"/>
    <x v="0"/>
    <x v="94"/>
    <x v="20"/>
    <x v="329"/>
    <x v="741"/>
    <s v="2025/26"/>
    <m/>
    <x v="700"/>
    <n v="0"/>
    <n v="12377.16"/>
    <s v="Pay app #4 "/>
    <d v="2024-10-01T00:00:00"/>
    <s v="000000021827779"/>
    <n v="12377.16"/>
    <s v="Moved exp to Bond (2025)"/>
    <m/>
    <s v="21.0"/>
    <s v="00036.0"/>
    <s v="00000"/>
    <s v="00000"/>
    <n v="9795"/>
    <s v="0000000"/>
    <n v="0.21414123588536488"/>
    <s v="Moved expenditures into bond from Fund 14.0.  JVA 26*1183"/>
    <s v="District Office-0-21st Century classroom"/>
  </r>
  <r>
    <s v="District Office-21st Century classroom-Contractor"/>
    <n v="0"/>
    <s v="Contractor"/>
    <x v="1"/>
    <x v="0"/>
    <x v="94"/>
    <x v="20"/>
    <x v="329"/>
    <x v="741"/>
    <s v="2025/26"/>
    <m/>
    <x v="700"/>
    <n v="0"/>
    <n v="45421.89"/>
    <s v="Pay app #4 "/>
    <d v="2024-10-01T00:00:00"/>
    <s v="000000021827780"/>
    <n v="45421.89"/>
    <s v="Moved exp to Bond (2025)"/>
    <m/>
    <s v="21.0"/>
    <s v="00036.0"/>
    <s v="00000"/>
    <s v="00000"/>
    <n v="9795"/>
    <s v="0000000"/>
    <n v="0.78585876411463507"/>
    <s v="Moved expenditures into bond from Fund 14.0.  JVA 26*1183"/>
    <s v="District Office-0-21st Century classroom"/>
  </r>
  <r>
    <s v="District Office-21st Century classroom-Contractor"/>
    <n v="0"/>
    <s v="Contractor"/>
    <x v="1"/>
    <x v="0"/>
    <x v="94"/>
    <x v="20"/>
    <x v="329"/>
    <x v="30"/>
    <s v="2025/26"/>
    <m/>
    <x v="701"/>
    <n v="0"/>
    <n v="58050"/>
    <s v="Pay app #4 "/>
    <d v="2025-05-27T00:00:00"/>
    <s v="000000022205744"/>
    <n v="58050"/>
    <s v="Moved exp to Bond (2025)"/>
    <m/>
    <s v="21.0"/>
    <s v="00036.0"/>
    <s v="00000"/>
    <s v="00000"/>
    <n v="9795"/>
    <s v="0000000"/>
    <n v="0.05"/>
    <s v="Moved expenditures into bond from Fund 14.0.  JVA 26*1183"/>
    <s v="District Office-0-21st Century classroom"/>
  </r>
  <r>
    <s v="District Office-21st Century classroom-Contractor"/>
    <n v="0"/>
    <s v="Contractor"/>
    <x v="1"/>
    <x v="0"/>
    <x v="94"/>
    <x v="20"/>
    <x v="329"/>
    <x v="738"/>
    <s v="2025/26"/>
    <m/>
    <x v="701"/>
    <n v="0"/>
    <n v="873520.25"/>
    <s v="Pay app #1"/>
    <d v="2024-11-13T00:00:00"/>
    <s v="000000021896613"/>
    <n v="873520.25"/>
    <s v="Moved exp to Bond (2025)"/>
    <m/>
    <s v="21.0"/>
    <s v="00036.0"/>
    <s v="00000"/>
    <s v="00000"/>
    <n v="9795"/>
    <s v="0000000"/>
    <n v="0.75238608957795006"/>
    <s v="Moved expenditures into bond from Fund 14.0.  JVA 26*1183"/>
    <s v="District Office-0-21st Century classroom"/>
  </r>
  <r>
    <s v="District Office-21st Century classroom-Contractor"/>
    <n v="0"/>
    <s v="Contractor"/>
    <x v="1"/>
    <x v="0"/>
    <x v="94"/>
    <x v="20"/>
    <x v="329"/>
    <x v="590"/>
    <s v="2025/26"/>
    <m/>
    <x v="701"/>
    <n v="0"/>
    <n v="229429.75"/>
    <s v="Pay app #2"/>
    <d v="2024-11-20T00:00:00"/>
    <s v="000000021910751"/>
    <n v="229429.75"/>
    <s v="Moved exp to Bond (2025)"/>
    <m/>
    <s v="21.0"/>
    <s v="00036.0"/>
    <s v="00000"/>
    <s v="00000"/>
    <n v="9795"/>
    <s v="0000000"/>
    <n v="0.19761391042204995"/>
    <s v="Moved expenditures into bond from Fund 14.0.  JVA 26*1183"/>
    <s v="District Office-0-21st Century classroom"/>
  </r>
  <r>
    <s v="District Office-21st Century classroom-Contractor"/>
    <n v="0"/>
    <s v="Contractor"/>
    <x v="1"/>
    <x v="0"/>
    <x v="15"/>
    <x v="20"/>
    <x v="329"/>
    <x v="145"/>
    <s v="2025/26"/>
    <m/>
    <x v="702"/>
    <n v="0"/>
    <n v="-500644.72"/>
    <s v="JVER 25*86 "/>
    <d v="2024-08-15T00:00:00"/>
    <s v="000000021760498"/>
    <n v="-500644.72"/>
    <s v="Moved exp to Bond (2025)"/>
    <m/>
    <s v="21.0"/>
    <s v="00036.0"/>
    <s v="00000"/>
    <s v="00000"/>
    <n v="9795"/>
    <s v="0000000"/>
    <n v="0"/>
    <s v="Moved expenditures into bond from Fund 14.0.  JVA 26*1183"/>
    <s v="District Office-0-21st Century classroom"/>
  </r>
  <r>
    <s v="District Office-21st Century classroom-Contractor"/>
    <n v="0"/>
    <s v="Contractor"/>
    <x v="1"/>
    <x v="0"/>
    <x v="15"/>
    <x v="20"/>
    <x v="329"/>
    <x v="145"/>
    <s v="2025/26"/>
    <m/>
    <x v="702"/>
    <n v="0"/>
    <n v="-386428.5"/>
    <s v="JVER 25*88"/>
    <d v="2024-08-15T00:00:00"/>
    <s v="000000021760498"/>
    <n v="-386428.5"/>
    <s v="Moved exp to Bond (2025)"/>
    <m/>
    <s v="21.0"/>
    <s v="00036.0"/>
    <s v="00000"/>
    <s v="00000"/>
    <n v="9795"/>
    <s v="0000000"/>
    <n v="0"/>
    <s v="Moved expenditures into bond from Fund 14.0.  JVA 26*1183"/>
    <s v="District Office-0-21st Century classroom"/>
  </r>
  <r>
    <s v="District Office-21st Century classroom-Contractor"/>
    <n v="0"/>
    <s v="Contractor"/>
    <x v="1"/>
    <x v="0"/>
    <x v="95"/>
    <x v="20"/>
    <x v="329"/>
    <x v="746"/>
    <s v="2025/26"/>
    <m/>
    <x v="703"/>
    <n v="0"/>
    <n v="75164"/>
    <s v="Pay app #1"/>
    <d v="2024-10-03T00:00:00"/>
    <s v="000000021832718"/>
    <n v="75164"/>
    <s v="Moved exp to Bond (2025)"/>
    <m/>
    <s v="21.0"/>
    <s v="00036.0"/>
    <s v="00000"/>
    <s v="00000"/>
    <n v="9795"/>
    <s v="0000000"/>
    <n v="0.28850641773628938"/>
    <s v="Moved expenditures into bond from Fund 14.0.  JVA 26*1183"/>
    <s v="District Office-0-21st Century classroom"/>
  </r>
  <r>
    <s v="District Office-21st Century classroom-Contractor"/>
    <n v="0"/>
    <s v="Contractor"/>
    <x v="1"/>
    <x v="0"/>
    <x v="95"/>
    <x v="20"/>
    <x v="329"/>
    <x v="147"/>
    <s v="2025/26"/>
    <m/>
    <x v="703"/>
    <n v="0"/>
    <n v="79724"/>
    <s v="Pay app #2"/>
    <d v="2024-11-19T00:00:00"/>
    <s v="000000021908460"/>
    <n v="79724"/>
    <s v="Moved exp to Bond (2025)"/>
    <m/>
    <s v="21.0"/>
    <s v="00036.0"/>
    <s v="00000"/>
    <s v="00000"/>
    <n v="9795"/>
    <s v="0000000"/>
    <n v="0.30600933488914817"/>
    <s v="Moved expenditures into bond from Fund 14.0.  JVA 26*1183"/>
    <s v="District Office-0-21st Century classroom"/>
  </r>
  <r>
    <s v="District Office-21st Century classroom-Contractor"/>
    <n v="0"/>
    <s v="Contractor"/>
    <x v="1"/>
    <x v="0"/>
    <x v="95"/>
    <x v="20"/>
    <x v="329"/>
    <x v="747"/>
    <s v="2025/26"/>
    <m/>
    <x v="703"/>
    <n v="0"/>
    <n v="64410"/>
    <s v="Pay app #3"/>
    <d v="2025-02-10T00:00:00"/>
    <s v="000000022028810"/>
    <n v="64410"/>
    <s v="Moved exp to Bond (2025)"/>
    <m/>
    <s v="21.0"/>
    <s v="00036.0"/>
    <s v="00000"/>
    <s v="00000"/>
    <n v="9795"/>
    <s v="0000000"/>
    <n v="0.2472287047841307"/>
    <s v="Moved expenditures into bond from Fund 14.0.  JVA 26*1183"/>
    <s v="District Office-0-21st Century classroom"/>
  </r>
  <r>
    <s v="District Office-21st Century classroom-Contractor"/>
    <n v="0"/>
    <s v="Contractor"/>
    <x v="1"/>
    <x v="0"/>
    <x v="95"/>
    <x v="20"/>
    <x v="329"/>
    <x v="747"/>
    <s v="2025/26"/>
    <m/>
    <x v="703"/>
    <n v="0"/>
    <n v="2508"/>
    <s v="Pay app #4 "/>
    <d v="2025-02-10T00:00:00"/>
    <s v="000000022028810"/>
    <n v="2508"/>
    <s v="Moved exp to Bond (2025)"/>
    <m/>
    <s v="21.0"/>
    <s v="00036.0"/>
    <s v="00000"/>
    <s v="00000"/>
    <n v="9795"/>
    <s v="0000000"/>
    <n v="9.6266044340723462E-3"/>
    <s v="Moved expenditures into bond from Fund 14.0.  JVA 26*1183"/>
    <s v="District Office-0-21st Century classroom"/>
  </r>
  <r>
    <s v="District Office-21st Century classroom-Contractor"/>
    <n v="0"/>
    <s v="Contractor"/>
    <x v="1"/>
    <x v="0"/>
    <x v="95"/>
    <x v="20"/>
    <x v="329"/>
    <x v="153"/>
    <s v="2025/26"/>
    <m/>
    <x v="703"/>
    <n v="0"/>
    <n v="38722"/>
    <s v="Pay app #5"/>
    <d v="2025-04-28T00:00:00"/>
    <s v="000000022156304"/>
    <n v="38722"/>
    <s v="Moved exp to Bond (2025)"/>
    <m/>
    <s v="21.0"/>
    <s v="00036.0"/>
    <s v="00000"/>
    <s v="00000"/>
    <n v="9795"/>
    <s v="0000000"/>
    <n v="0.14862893815635939"/>
    <s v="Moved expenditures into bond from Fund 14.0.  JVA 26*1183"/>
    <s v="District Office-0-21st Century classroom"/>
  </r>
  <r>
    <s v="District Office-21st Century classroom-Contractor"/>
    <n v="0"/>
    <s v="Contractor"/>
    <x v="1"/>
    <x v="0"/>
    <x v="12"/>
    <x v="20"/>
    <x v="329"/>
    <x v="31"/>
    <s v="2025/26"/>
    <m/>
    <x v="696"/>
    <n v="0"/>
    <n v="219872.51"/>
    <s v="Pay app #2"/>
    <d v="2025-08-15T00:00:00"/>
    <s v="000000022329954"/>
    <n v="219872.51"/>
    <s v="Moved exp to Bond (2026)"/>
    <m/>
    <s v="21.0"/>
    <s v="00036.0"/>
    <s v="91001"/>
    <s v="85000"/>
    <n v="6200"/>
    <n v="9851100"/>
    <n v="0.15504194863877868"/>
    <s v="Moved expenditures into bond from R90219.0.  JVER 26*307 &amp; JVER 27*3"/>
    <s v="District Office-0-21st Century classroom"/>
  </r>
  <r>
    <s v="District Office-21st Century classroom-Contractor"/>
    <n v="0"/>
    <s v="Contractor"/>
    <x v="1"/>
    <x v="0"/>
    <x v="12"/>
    <x v="20"/>
    <x v="329"/>
    <x v="250"/>
    <s v="2025/26"/>
    <m/>
    <x v="696"/>
    <n v="0"/>
    <n v="89623.43"/>
    <s v="Pay app #3"/>
    <d v="2025-09-11T00:00:00"/>
    <s v="000000022366281"/>
    <n v="89623.43"/>
    <s v="Moved exp to Bond (2026)"/>
    <m/>
    <s v="21.0"/>
    <s v="00036.0"/>
    <s v="91001"/>
    <s v="85000"/>
    <n v="6200"/>
    <n v="9851100"/>
    <n v="6.3197492178040701E-2"/>
    <s v="Moved expenditures into bond from R90219.0.  JVER 26*307 &amp; JVER 27*3"/>
    <s v="District Office-0-21st Century classroom"/>
  </r>
  <r>
    <s v="District Office-21st Century classroom-Contractor"/>
    <n v="0"/>
    <s v="Contractor"/>
    <x v="1"/>
    <x v="0"/>
    <x v="12"/>
    <x v="20"/>
    <x v="329"/>
    <x v="250"/>
    <s v="2025/26"/>
    <m/>
    <x v="696"/>
    <n v="0"/>
    <n v="50490.87"/>
    <s v="Pay app #4"/>
    <d v="2025-09-11T00:00:00"/>
    <s v="000000022366281"/>
    <n v="50490.87"/>
    <s v="Moved exp to Bond (2026)"/>
    <m/>
    <s v="21.0"/>
    <s v="00036.0"/>
    <s v="91001"/>
    <s v="85000"/>
    <n v="6200"/>
    <n v="9851100"/>
    <n v="3.5603372487389401E-2"/>
    <s v="Moved expenditures into bond from R90219.0.  JVER 26*307 &amp; JVER 27*3"/>
    <s v="District Office-0-21st Century classroom"/>
  </r>
  <r>
    <s v="District Office-21st Century classroom-Contractor"/>
    <n v="0"/>
    <s v="Contractor"/>
    <x v="1"/>
    <x v="0"/>
    <x v="12"/>
    <x v="20"/>
    <x v="329"/>
    <x v="31"/>
    <s v="2025/26"/>
    <m/>
    <x v="696"/>
    <n v="0"/>
    <n v="646303.36"/>
    <s v="Pay app #2"/>
    <d v="2025-08-15T00:00:00"/>
    <s v="000000022329954"/>
    <n v="646303.36"/>
    <s v="Moved exp to Bond (2026)"/>
    <m/>
    <s v="21.0"/>
    <s v="00036.0"/>
    <s v="91001"/>
    <s v="85000"/>
    <n v="6200"/>
    <n v="9851100"/>
    <n v="0.45573742868624223"/>
    <s v="Moved expenditures into bond from R90248.0.  JVER 26*307 &amp; JVER 27*3"/>
    <s v="District Office-0-21st Century classroom"/>
  </r>
  <r>
    <s v="District Office-21st Century classroom-Contractor"/>
    <n v="0"/>
    <s v="Contractor"/>
    <x v="1"/>
    <x v="0"/>
    <x v="12"/>
    <x v="20"/>
    <x v="329"/>
    <x v="250"/>
    <s v="2025/26"/>
    <m/>
    <x v="696"/>
    <n v="0"/>
    <n v="263443.15000000002"/>
    <s v="Pay app #3"/>
    <d v="2025-09-11T00:00:00"/>
    <s v="000000022366281"/>
    <n v="263443.15000000002"/>
    <s v="Moved exp to Bond (2026)"/>
    <m/>
    <s v="21.0"/>
    <s v="00036.0"/>
    <s v="91001"/>
    <s v="85000"/>
    <n v="6200"/>
    <n v="9851100"/>
    <n v="0.18576555719283902"/>
    <s v="Moved expenditures into bond from R90248.0.  JVER 26*307 &amp; JVER 27*3"/>
    <s v="District Office-0-21st Century classroom"/>
  </r>
  <r>
    <s v="District Office-21st Century classroom-Contractor"/>
    <n v="0"/>
    <s v="Contractor"/>
    <x v="1"/>
    <x v="0"/>
    <x v="12"/>
    <x v="20"/>
    <x v="329"/>
    <x v="250"/>
    <s v="2025/26"/>
    <m/>
    <x v="696"/>
    <n v="0"/>
    <n v="148415.20000000001"/>
    <s v="Pay app #4"/>
    <d v="2025-09-11T00:00:00"/>
    <s v="000000022366281"/>
    <n v="148415.20000000001"/>
    <s v="Moved exp to Bond (2026)"/>
    <m/>
    <s v="21.0"/>
    <s v="00036.0"/>
    <s v="91001"/>
    <s v="85000"/>
    <n v="6200"/>
    <n v="9851100"/>
    <n v="0.10465420081670995"/>
    <s v="Moved expenditures into bond from R90248.0. JVER 26*307 &amp; JVER 27*3"/>
    <s v="District Office-0-21st Century classroom"/>
  </r>
  <r>
    <s v="District Office-21st Century classroom-Contractor"/>
    <n v="0"/>
    <s v="Contractor"/>
    <x v="1"/>
    <x v="0"/>
    <x v="23"/>
    <x v="20"/>
    <x v="329"/>
    <x v="368"/>
    <s v="2025/26"/>
    <m/>
    <x v="704"/>
    <n v="0"/>
    <n v="775"/>
    <s v="170985"/>
    <d v="2025-09-29T00:00:00"/>
    <s v="000000022391718"/>
    <n v="775"/>
    <s v="Moved exp to Bond (2026)"/>
    <m/>
    <s v="21.0"/>
    <s v="00036.0"/>
    <s v="91001"/>
    <s v="85000"/>
    <n v="5800"/>
    <n v="9851100"/>
    <n v="0.10251322751322751"/>
    <s v="Moved expenditures into bond from R90285.0.  JVER 26*307"/>
    <s v="District Office-0-21st Century classroom"/>
  </r>
  <r>
    <s v="District Office-21st Century classroom-Contractor"/>
    <n v="0"/>
    <s v="Contractor"/>
    <x v="1"/>
    <x v="0"/>
    <x v="23"/>
    <x v="20"/>
    <x v="329"/>
    <x v="31"/>
    <s v="2025/26"/>
    <m/>
    <x v="704"/>
    <n v="0"/>
    <n v="805"/>
    <s v="174293"/>
    <d v="2025-08-15T00:00:00"/>
    <s v="000000022329960"/>
    <n v="805"/>
    <s v="Moved exp to Bond (2026)"/>
    <m/>
    <s v="21.0"/>
    <s v="00036.0"/>
    <s v="91001"/>
    <s v="85000"/>
    <n v="5800"/>
    <n v="9851100"/>
    <n v="0.10648148148148148"/>
    <s v="Moved expenditures into bond from R90285.0.  JVER 26*307"/>
    <s v="District Office-0-21st Century classroom"/>
  </r>
  <r>
    <s v="District Office-21st Century classroom-Contractor"/>
    <n v="0"/>
    <s v="Contractor"/>
    <x v="1"/>
    <x v="0"/>
    <x v="23"/>
    <x v="20"/>
    <x v="329"/>
    <x v="323"/>
    <s v="2025/26"/>
    <m/>
    <x v="704"/>
    <n v="0"/>
    <n v="460"/>
    <s v="176408"/>
    <d v="2025-09-18T00:00:00"/>
    <s v="000000022376912"/>
    <n v="460"/>
    <s v="Moved exp to Bond (2026)"/>
    <m/>
    <s v="21.0"/>
    <s v="00036.0"/>
    <s v="91001"/>
    <s v="85000"/>
    <n v="5800"/>
    <n v="9851100"/>
    <n v="6.0846560846560843E-2"/>
    <s v="Moved expenditures into bond from R90285.0.  JVER 26*307"/>
    <s v="District Office-0-21st Century classroom"/>
  </r>
  <r>
    <s v="District Office-21st Century classroom-Contractor"/>
    <n v="0"/>
    <s v="Contractor"/>
    <x v="1"/>
    <x v="0"/>
    <x v="23"/>
    <x v="20"/>
    <x v="329"/>
    <x v="243"/>
    <s v="2025/26"/>
    <m/>
    <x v="704"/>
    <n v="0"/>
    <n v="460"/>
    <s v="178177"/>
    <d v="2025-10-23T00:00:00"/>
    <s v="000000022434743"/>
    <n v="460"/>
    <s v="Moved exp to Bond (2026)"/>
    <m/>
    <s v="21.0"/>
    <s v="00036.0"/>
    <s v="91001"/>
    <s v="85000"/>
    <n v="5800"/>
    <n v="9851100"/>
    <n v="6.0846560846560843E-2"/>
    <s v="Moved expenditures into bond from R90285.0.  JVER 26*307"/>
    <s v="District Office-0-21st Century classroom"/>
  </r>
  <r>
    <s v="District Office-21st Century classroom-Contractor"/>
    <n v="0"/>
    <s v="Contractor"/>
    <x v="1"/>
    <x v="0"/>
    <x v="23"/>
    <x v="20"/>
    <x v="329"/>
    <x v="748"/>
    <s v="2025/26"/>
    <m/>
    <x v="704"/>
    <n v="0"/>
    <n v="345"/>
    <s v="179602"/>
    <d v="2026-01-28T00:00:00"/>
    <s v="000000022572392"/>
    <n v="345"/>
    <s v="Moved exp to Bond (2026)"/>
    <m/>
    <s v="21.0"/>
    <s v="00036.0"/>
    <s v="91001"/>
    <s v="85000"/>
    <n v="5800"/>
    <n v="9851100"/>
    <n v="4.5634920634920632E-2"/>
    <s v="Moved expenditures into bond from R90285.0.  JVER 26*307"/>
    <s v="District Office-0-21st Century classroom"/>
  </r>
  <r>
    <s v="District Office-21st Century classroom-Contractor"/>
    <n v="0"/>
    <s v="Contractor"/>
    <x v="1"/>
    <x v="0"/>
    <x v="23"/>
    <x v="20"/>
    <x v="329"/>
    <x v="749"/>
    <s v="2025/26"/>
    <m/>
    <x v="704"/>
    <n v="0"/>
    <n v="345"/>
    <s v="181955"/>
    <d v="2026-01-07T00:00:00"/>
    <s v="000000022539221"/>
    <n v="345"/>
    <s v="Moved exp to Bond (2026)"/>
    <m/>
    <s v="21.0"/>
    <s v="00036.0"/>
    <s v="91001"/>
    <s v="85000"/>
    <n v="5800"/>
    <n v="9851100"/>
    <n v="4.5634920634920632E-2"/>
    <s v="Moved expenditures into bond from R90285.0.  JVER 26*307"/>
    <s v="District Office-0-21st Century classroom"/>
  </r>
  <r>
    <s v="District Office-21st Century classroom-Contractor"/>
    <n v="0"/>
    <s v="Contractor"/>
    <x v="1"/>
    <x v="0"/>
    <x v="23"/>
    <x v="20"/>
    <x v="329"/>
    <x v="70"/>
    <s v="2025/26"/>
    <m/>
    <x v="704"/>
    <n v="0"/>
    <n v="690"/>
    <s v="183568"/>
    <d v="2026-02-05T00:00:00"/>
    <s v="000000022586944"/>
    <n v="690"/>
    <s v="Moved exp to Bond (2026)"/>
    <m/>
    <s v="21.0"/>
    <s v="00036.0"/>
    <s v="91001"/>
    <s v="85000"/>
    <n v="5800"/>
    <n v="9851100"/>
    <n v="9.1269841269841265E-2"/>
    <s v="Moved expenditures into bond from R90285.0.  JVER 26*307"/>
    <s v="District Office-0-21st Century classroom"/>
  </r>
  <r>
    <s v="District Office-21st Century classroom-Contractor"/>
    <n v="0"/>
    <s v="Contractor"/>
    <x v="1"/>
    <x v="0"/>
    <x v="23"/>
    <x v="20"/>
    <x v="329"/>
    <x v="750"/>
    <s v="2025/26"/>
    <m/>
    <x v="704"/>
    <n v="0"/>
    <n v="690"/>
    <s v="185149"/>
    <d v="2026-04-23T00:00:00"/>
    <s v="000000022711332"/>
    <n v="690"/>
    <s v="Moved exp to Bond (2026)"/>
    <m/>
    <s v="21.0"/>
    <s v="00036.0"/>
    <s v="91001"/>
    <s v="85000"/>
    <n v="5800"/>
    <n v="9851100"/>
    <n v="9.1269841269841265E-2"/>
    <s v="Moved expenditures into bond from R90285.0.  JVER 26*307"/>
    <s v="District Office-0-21st Century classroom"/>
  </r>
  <r>
    <s v="District Office-21st Century classroom-Contractor"/>
    <n v="0"/>
    <s v="Contractor"/>
    <x v="1"/>
    <x v="0"/>
    <x v="23"/>
    <x v="20"/>
    <x v="329"/>
    <x v="472"/>
    <s v="2025/26"/>
    <m/>
    <x v="704"/>
    <n v="0"/>
    <n v="805"/>
    <s v="187215"/>
    <d v="2026-03-27T00:00:00"/>
    <s v="000000022669849"/>
    <n v="805"/>
    <s v="Moved exp to Bond (2026)"/>
    <m/>
    <s v="21.0"/>
    <s v="00036.0"/>
    <s v="91001"/>
    <s v="85000"/>
    <n v="5800"/>
    <n v="9851100"/>
    <n v="0.10648148148148148"/>
    <s v="Moved expenditures into bond from R90285.0.  JVER 26*307"/>
    <s v="District Office-0-21st Century classroom"/>
  </r>
  <r>
    <s v="District Office-21st Century classroom-Contractor"/>
    <n v="0"/>
    <s v="Contractor"/>
    <x v="1"/>
    <x v="0"/>
    <x v="23"/>
    <x v="20"/>
    <x v="329"/>
    <x v="369"/>
    <s v="2025/26"/>
    <m/>
    <x v="704"/>
    <n v="0"/>
    <n v="1610"/>
    <s v="189389"/>
    <d v="2026-04-27T00:00:00"/>
    <s v="000000022715894"/>
    <n v="1610"/>
    <s v="Moved exp to Bond (2026)"/>
    <m/>
    <s v="21.0"/>
    <s v="00036.0"/>
    <s v="91001"/>
    <s v="85000"/>
    <n v="5800"/>
    <n v="9851100"/>
    <n v="0.21296296296296297"/>
    <s v="Moved expenditures into bond from R90285.0.  JVER 26*307"/>
    <s v="District Office-0-21st Century classroom"/>
  </r>
  <r>
    <s v="District Office-21st Century classroom-Contractor"/>
    <n v="0"/>
    <s v="Contractor"/>
    <x v="1"/>
    <x v="0"/>
    <x v="23"/>
    <x v="20"/>
    <x v="329"/>
    <x v="67"/>
    <s v="2025/26"/>
    <m/>
    <x v="704"/>
    <n v="0"/>
    <n v="575"/>
    <s v="191468"/>
    <d v="2026-06-01T00:00:00"/>
    <s v="000000022775650"/>
    <n v="575"/>
    <s v="Moved exp to Bond (2026)"/>
    <m/>
    <s v="21.0"/>
    <s v="00036.0"/>
    <s v="91001"/>
    <s v="85000"/>
    <n v="5800"/>
    <n v="9851100"/>
    <n v="7.6058201058201061E-2"/>
    <s v="Moved expenditures into bond from R90285.0.  JVER 26*307"/>
    <s v="District Office-0-21st Century classroom"/>
  </r>
  <r>
    <s v="District Office-21st Century classroom-Contractor"/>
    <n v="0"/>
    <s v="Contractor"/>
    <x v="1"/>
    <x v="0"/>
    <x v="60"/>
    <x v="20"/>
    <x v="329"/>
    <x v="517"/>
    <s v="2025/26"/>
    <m/>
    <x v="705"/>
    <n v="0"/>
    <n v="1154537.3400000001"/>
    <s v="59603"/>
    <d v="2025-08-01T00:00:00"/>
    <s v="000000022313220"/>
    <n v="1154537.3400000001"/>
    <s v="Moved exp to Bond (2026)"/>
    <m/>
    <s v="21.0"/>
    <s v="00036.0"/>
    <s v="91001"/>
    <s v="85000"/>
    <n v="6200"/>
    <n v="9851100"/>
    <n v="4.431528818399558"/>
    <s v="Moved expenditures into bond from R90285.0.  JVER 26*307 &amp; JVER 27*3"/>
    <s v="District Office-0-21st Century classroom"/>
  </r>
  <r>
    <s v="District Office-21st Century classroom-Contractor"/>
    <n v="0"/>
    <s v="Contractor"/>
    <x v="1"/>
    <x v="0"/>
    <x v="60"/>
    <x v="20"/>
    <x v="329"/>
    <x v="517"/>
    <s v="2025/26"/>
    <m/>
    <x v="705"/>
    <n v="0"/>
    <n v="1182878.3999999999"/>
    <s v="60114"/>
    <d v="2025-08-01T00:00:00"/>
    <s v="000000022313219"/>
    <n v="1182878.3999999999"/>
    <s v="Moved exp to Bond (2026)"/>
    <m/>
    <s v="21.0"/>
    <s v="00036.0"/>
    <s v="91001"/>
    <s v="85000"/>
    <n v="6200"/>
    <n v="9851100"/>
    <n v="4.5403119818215316"/>
    <s v="Moved expenditures into bond from R90285.0.  JVER 26*307 &amp; JVER 27*3"/>
    <s v="District Office-0-21st Century classroom"/>
  </r>
  <r>
    <s v="District Office-21st Century classroom-Contractor"/>
    <n v="0"/>
    <s v="Contractor"/>
    <x v="1"/>
    <x v="0"/>
    <x v="60"/>
    <x v="20"/>
    <x v="329"/>
    <x v="517"/>
    <s v="2025/26"/>
    <m/>
    <x v="705"/>
    <n v="0"/>
    <n v="617410.76"/>
    <s v="60164"/>
    <d v="2025-08-01T00:00:00"/>
    <s v="000000022313218"/>
    <n v="617410.76"/>
    <s v="Moved exp to Bond (2026)"/>
    <m/>
    <s v="21.0"/>
    <s v="00036.0"/>
    <s v="91001"/>
    <s v="85000"/>
    <n v="6200"/>
    <n v="9851100"/>
    <n v="2.3698441626235951"/>
    <s v="Moved expenditures into bond from R90285.0.  JVER 26*307 &amp; JVER 27*3"/>
    <s v="District Office-0-21st Century classroom"/>
  </r>
  <r>
    <s v="District Office-21st Century classroom-Contractor"/>
    <n v="0"/>
    <s v="Contractor"/>
    <x v="1"/>
    <x v="0"/>
    <x v="60"/>
    <x v="20"/>
    <x v="329"/>
    <x v="751"/>
    <s v="2025/26"/>
    <m/>
    <x v="705"/>
    <n v="0"/>
    <n v="1488151.83"/>
    <s v="60282"/>
    <d v="2025-09-16T00:00:00"/>
    <s v="000000022372744"/>
    <n v="1488151.83"/>
    <s v="Moved exp to Bond (2026)"/>
    <m/>
    <s v="21.0"/>
    <s v="00036.0"/>
    <s v="91001"/>
    <s v="85000"/>
    <n v="6200"/>
    <n v="9851100"/>
    <n v="5.71206100687834"/>
    <s v="Moved expenditures into bond from R90285.0.  JVER 26*307 &amp; JVER 27*3"/>
    <s v="District Office-0-21st Century classroom"/>
  </r>
  <r>
    <s v="District Office-21st Century classroom-Contractor"/>
    <n v="0"/>
    <s v="Contractor"/>
    <x v="1"/>
    <x v="0"/>
    <x v="60"/>
    <x v="20"/>
    <x v="329"/>
    <x v="517"/>
    <s v="2025/26"/>
    <m/>
    <x v="705"/>
    <n v="0"/>
    <n v="-617410.76"/>
    <s v="JVA 26*368, 60164"/>
    <d v="2025-08-01T00:00:00"/>
    <s v="000000022313218"/>
    <n v="-617410.76"/>
    <s v="Moved exp to Bond (2026)"/>
    <m/>
    <s v="21.0"/>
    <s v="00036.0"/>
    <s v="91001"/>
    <s v="85000"/>
    <n v="6200"/>
    <n v="9851100"/>
    <n v="-2.3698441626235951"/>
    <s v="Moved expenditures into bond from R90285.0.  JVER 26*307 &amp; JVER 27*3"/>
    <s v="District Office-0-21st Century classroom"/>
  </r>
  <r>
    <s v="District Office-21st Century classroom-Contractor"/>
    <n v="0"/>
    <s v="Contractor"/>
    <x v="1"/>
    <x v="0"/>
    <x v="60"/>
    <x v="20"/>
    <x v="329"/>
    <x v="517"/>
    <s v="2025/26"/>
    <m/>
    <x v="705"/>
    <n v="0"/>
    <n v="-1182878.3999999999"/>
    <s v="JVA 26*368, 60114"/>
    <d v="2025-08-01T00:00:00"/>
    <s v="000000022313219"/>
    <n v="-1182878.3999999999"/>
    <s v="Moved exp to Bond (2026)"/>
    <m/>
    <s v="21.0"/>
    <s v="00036.0"/>
    <s v="91001"/>
    <s v="85000"/>
    <n v="6200"/>
    <n v="9851100"/>
    <n v="-4.5403119818215316"/>
    <s v="Moved expenditures into bond from R90285.0.  JVER 26*307 &amp; JVER 27*3"/>
    <s v="District Office-0-21st Century classroom"/>
  </r>
  <r>
    <s v="District Office-21st Century classroom-Contractor"/>
    <n v="0"/>
    <s v="Contractor"/>
    <x v="1"/>
    <x v="0"/>
    <x v="60"/>
    <x v="20"/>
    <x v="329"/>
    <x v="517"/>
    <s v="2025/26"/>
    <m/>
    <x v="705"/>
    <n v="0"/>
    <n v="-162576.5"/>
    <s v="JVA 26*368, 59603"/>
    <d v="2025-08-01T00:00:00"/>
    <s v="000000022313220"/>
    <n v="-162576.5"/>
    <s v="Moved exp to Bond (2026)"/>
    <m/>
    <s v="21.0"/>
    <s v="00036.0"/>
    <s v="91001"/>
    <s v="85000"/>
    <n v="6200"/>
    <n v="9851100"/>
    <n v="-0.6240269759872259"/>
    <s v="Moved expenditures into bond from R90285.0.  JVER 26*307 &amp; JVER 27*3"/>
    <s v="District Office-0-21st Century classroom"/>
  </r>
  <r>
    <s v="District Office-21st Century classroom-Contractor"/>
    <n v="0"/>
    <s v="Contractor"/>
    <x v="1"/>
    <x v="0"/>
    <x v="60"/>
    <x v="20"/>
    <x v="329"/>
    <x v="517"/>
    <s v="2025/26"/>
    <m/>
    <x v="705"/>
    <n v="0"/>
    <n v="-991960.84"/>
    <s v="JVA 26*368, 59603"/>
    <d v="2025-08-01T00:00:00"/>
    <s v="000000022313220"/>
    <n v="-991960.84"/>
    <s v="Moved exp to Bond (2026)"/>
    <m/>
    <s v="21.0"/>
    <s v="00036.0"/>
    <s v="91001"/>
    <s v="85000"/>
    <n v="6200"/>
    <n v="9851100"/>
    <n v="-3.8075018424123317"/>
    <s v="Moved expenditures into bond from R90285.0.  JVER 26*307 &amp; JVER 27*3"/>
    <s v="District Office-0-21st Century classroom"/>
  </r>
  <r>
    <s v="District Office-21st Century classroom-Contractor"/>
    <n v="0"/>
    <s v="Contractor"/>
    <x v="1"/>
    <x v="0"/>
    <x v="60"/>
    <x v="20"/>
    <x v="329"/>
    <x v="752"/>
    <s v="2025/26"/>
    <m/>
    <x v="706"/>
    <n v="0"/>
    <n v="1080039.67"/>
    <s v="60382"/>
    <d v="2025-10-10T00:00:00"/>
    <s v="000000022415068"/>
    <n v="1080039.67"/>
    <s v="Moved exp to Bond (2026)"/>
    <m/>
    <s v="21.0"/>
    <s v="00036.0"/>
    <s v="91001"/>
    <s v="85000"/>
    <n v="6200"/>
    <n v="9851100"/>
    <n v="0.15595267847550881"/>
    <s v="Moved expenditures into bond from R90285.0.  JVER 26*307 &amp; JVER 27*3"/>
    <s v="District Office-0-21st Century classroom"/>
  </r>
  <r>
    <s v="District Office-21st Century classroom-Contractor"/>
    <n v="0"/>
    <s v="Contractor"/>
    <x v="1"/>
    <x v="0"/>
    <x v="60"/>
    <x v="20"/>
    <x v="329"/>
    <x v="473"/>
    <s v="2025/26"/>
    <m/>
    <x v="706"/>
    <n v="0"/>
    <n v="173801.78"/>
    <s v="60415"/>
    <d v="2025-10-24T00:00:00"/>
    <s v="000000022437081"/>
    <n v="173801.78"/>
    <s v="Moved exp to Bond (2026)"/>
    <m/>
    <s v="21.0"/>
    <s v="00036.0"/>
    <s v="91001"/>
    <s v="85000"/>
    <n v="6200"/>
    <n v="9851100"/>
    <n v="2.5096164398119857E-2"/>
    <s v="Moved expenditures into bond from R90285.0.  JVER 26*307 &amp; JVER 27*3"/>
    <s v="District Office-0-21st Century classroom"/>
  </r>
  <r>
    <s v="District Office-21st Century classroom-Contractor"/>
    <n v="0"/>
    <s v="Contractor"/>
    <x v="1"/>
    <x v="0"/>
    <x v="60"/>
    <x v="20"/>
    <x v="329"/>
    <x v="752"/>
    <s v="2025/26"/>
    <m/>
    <x v="706"/>
    <n v="0"/>
    <n v="1086164.21"/>
    <s v="60476"/>
    <d v="2025-10-10T00:00:00"/>
    <s v="000000022415067"/>
    <n v="1086164.21"/>
    <s v="Moved exp to Bond (2026)"/>
    <m/>
    <s v="21.0"/>
    <s v="00036.0"/>
    <s v="91001"/>
    <s v="85000"/>
    <n v="6200"/>
    <n v="9851100"/>
    <n v="0.15683703341538838"/>
    <s v="Moved expenditures into bond from R90285.0.  JVER 26*307 &amp; JVER 27*3"/>
    <s v="District Office-0-21st Century classroom"/>
  </r>
  <r>
    <s v="District Office-21st Century classroom-Contractor"/>
    <n v="0"/>
    <s v="Contractor"/>
    <x v="1"/>
    <x v="0"/>
    <x v="60"/>
    <x v="20"/>
    <x v="329"/>
    <x v="711"/>
    <s v="2025/26"/>
    <m/>
    <x v="706"/>
    <n v="0"/>
    <n v="102025.64"/>
    <s v="60639"/>
    <d v="2025-12-12T00:00:00"/>
    <s v="000000022512302"/>
    <n v="102025.64"/>
    <s v="Moved exp to Bond (2026)"/>
    <m/>
    <s v="21.0"/>
    <s v="00036.0"/>
    <s v="91001"/>
    <s v="85000"/>
    <n v="6200"/>
    <n v="9851100"/>
    <n v="1.4732025381232536E-2"/>
    <s v="Moved expenditures into bond from R90285.0.  JVER 26*307 &amp; JVER 27*3"/>
    <s v="District Office-0-21st Century classroom"/>
  </r>
  <r>
    <s v="District Office-21st Century classroom-Contractor"/>
    <n v="0"/>
    <s v="Contractor"/>
    <x v="1"/>
    <x v="0"/>
    <x v="60"/>
    <x v="20"/>
    <x v="329"/>
    <x v="753"/>
    <s v="2025/26"/>
    <m/>
    <x v="706"/>
    <n v="0"/>
    <n v="335025.15000000002"/>
    <s v="60641"/>
    <d v="2025-11-03T00:00:00"/>
    <s v="000000022450336"/>
    <n v="335025.15000000002"/>
    <s v="Moved exp to Bond (2026)"/>
    <m/>
    <s v="21.0"/>
    <s v="00036.0"/>
    <s v="91001"/>
    <s v="85000"/>
    <n v="6200"/>
    <n v="9851100"/>
    <n v="4.8376065204307837E-2"/>
    <s v="Moved expenditures into bond from R90285.0.  JVER 26*307 &amp; JVER 27*3"/>
    <s v="District Office-0-21st Century classroom"/>
  </r>
  <r>
    <s v="District Office-21st Century classroom-Contractor"/>
    <n v="0"/>
    <s v="Contractor"/>
    <x v="1"/>
    <x v="0"/>
    <x v="60"/>
    <x v="20"/>
    <x v="329"/>
    <x v="520"/>
    <s v="2025/26"/>
    <m/>
    <x v="706"/>
    <n v="0"/>
    <n v="30624.79"/>
    <s v="60705"/>
    <d v="2025-11-07T00:00:00"/>
    <s v="000000022460003"/>
    <n v="30624.79"/>
    <s v="Moved exp to Bond (2026)"/>
    <m/>
    <s v="21.0"/>
    <s v="00036.0"/>
    <s v="91001"/>
    <s v="85000"/>
    <n v="6200"/>
    <n v="9851100"/>
    <n v="4.4220764856257345E-3"/>
    <s v="Moved expenditures into bond from R90285.0.  JVER 26*307 &amp; JVER 27*3"/>
    <s v="District Office-0-21st Century classroom"/>
  </r>
  <r>
    <s v="District Office-21st Century classroom-Contractor"/>
    <n v="0"/>
    <s v="Contractor"/>
    <x v="1"/>
    <x v="0"/>
    <x v="60"/>
    <x v="20"/>
    <x v="329"/>
    <x v="520"/>
    <s v="2025/26"/>
    <m/>
    <x v="706"/>
    <n v="0"/>
    <n v="1057205.8799999999"/>
    <s v="60706"/>
    <d v="2025-11-07T00:00:00"/>
    <s v="000000022460002"/>
    <n v="1057205.8799999999"/>
    <s v="Moved exp to Bond (2026)"/>
    <m/>
    <s v="21.0"/>
    <s v="00036.0"/>
    <s v="91001"/>
    <s v="85000"/>
    <n v="6200"/>
    <n v="9851100"/>
    <n v="0.15265558596200207"/>
    <s v="Moved expenditures into bond from R90285.0.  JVER 26*307 &amp; JVER 27*3"/>
    <s v="District Office-0-21st Century classroom"/>
  </r>
  <r>
    <s v="District Office-21st Century classroom-Contractor"/>
    <n v="0"/>
    <s v="Contractor"/>
    <x v="1"/>
    <x v="0"/>
    <x v="60"/>
    <x v="20"/>
    <x v="329"/>
    <x v="256"/>
    <s v="2025/26"/>
    <m/>
    <x v="706"/>
    <n v="0"/>
    <n v="670019.05000000005"/>
    <s v="60829"/>
    <d v="2025-12-11T00:00:00"/>
    <s v="000000022509584"/>
    <n v="670019.05000000005"/>
    <s v="Moved exp to Bond (2026)"/>
    <m/>
    <s v="21.0"/>
    <s v="00036.0"/>
    <s v="91001"/>
    <s v="85000"/>
    <n v="6200"/>
    <n v="9851100"/>
    <n v="9.6747618054729298E-2"/>
    <s v="Moved expenditures into bond from R90285.0.  JVER 26*307 &amp; JVER 27*3"/>
    <s v="District Office-0-21st Century classroom"/>
  </r>
  <r>
    <s v="District Office-21st Century classroom-Contractor"/>
    <n v="0"/>
    <s v="Contractor"/>
    <x v="1"/>
    <x v="0"/>
    <x v="60"/>
    <x v="20"/>
    <x v="329"/>
    <x v="179"/>
    <s v="2025/26"/>
    <m/>
    <x v="706"/>
    <n v="0"/>
    <n v="339543"/>
    <s v="61034"/>
    <d v="2026-01-16T00:00:00"/>
    <s v="000000022556026"/>
    <n v="339543"/>
    <s v="Moved exp to Bond (2026)"/>
    <m/>
    <s v="21.0"/>
    <s v="00036.0"/>
    <s v="91001"/>
    <s v="85000"/>
    <n v="6200"/>
    <n v="9851100"/>
    <n v="4.9028421620485194E-2"/>
    <s v="Moved expenditures into bond from R90285.0.  JVER 26*307 &amp; JVER 27*3"/>
    <s v="District Office-0-21st Century classroom"/>
  </r>
  <r>
    <s v="District Office-21st Century classroom-Contractor"/>
    <n v="0"/>
    <s v="Contractor"/>
    <x v="1"/>
    <x v="0"/>
    <x v="60"/>
    <x v="20"/>
    <x v="329"/>
    <x v="179"/>
    <s v="2025/26"/>
    <m/>
    <x v="706"/>
    <n v="0"/>
    <n v="404574.15"/>
    <s v="61035"/>
    <d v="2026-01-16T00:00:00"/>
    <s v="000000022556027"/>
    <n v="404574.15"/>
    <s v="Moved exp to Bond (2026)"/>
    <m/>
    <s v="21.0"/>
    <s v="00036.0"/>
    <s v="91001"/>
    <s v="85000"/>
    <n v="6200"/>
    <n v="9851100"/>
    <n v="5.8418615618491383E-2"/>
    <s v="Moved expenditures into bond from R90285.0.  JVER 26*307 &amp; JVER 27*3"/>
    <s v="District Office-0-21st Century classroom"/>
  </r>
  <r>
    <s v="District Office-21st Century classroom-Contractor"/>
    <n v="0"/>
    <s v="Contractor"/>
    <x v="1"/>
    <x v="0"/>
    <x v="60"/>
    <x v="20"/>
    <x v="329"/>
    <x v="179"/>
    <s v="2025/26"/>
    <m/>
    <x v="706"/>
    <n v="0"/>
    <n v="257402.43"/>
    <s v="61036"/>
    <d v="2026-01-16T00:00:00"/>
    <s v="000000022556028"/>
    <n v="257402.43"/>
    <s v="Moved exp to Bond (2026)"/>
    <m/>
    <s v="21.0"/>
    <s v="00036.0"/>
    <s v="91001"/>
    <s v="85000"/>
    <n v="6200"/>
    <n v="9851100"/>
    <n v="3.7167707371901129E-2"/>
    <s v="Moved expenditures into bond from R90285.0.  JVER 26*307 &amp; JVER 27*3"/>
    <s v="District Office-0-21st Century classroom"/>
  </r>
  <r>
    <s v="District Office-21st Century classroom-Contractor"/>
    <n v="0"/>
    <s v="Contractor"/>
    <x v="1"/>
    <x v="0"/>
    <x v="60"/>
    <x v="20"/>
    <x v="329"/>
    <x v="754"/>
    <s v="2025/26"/>
    <m/>
    <x v="706"/>
    <n v="0"/>
    <n v="353866.32"/>
    <s v="61180"/>
    <d v="2026-02-09T00:00:00"/>
    <s v="000000022591837"/>
    <n v="353866.32"/>
    <s v="Moved exp to Bond (2026)"/>
    <m/>
    <s v="21.0"/>
    <s v="00036.0"/>
    <s v="91001"/>
    <s v="85000"/>
    <n v="6200"/>
    <n v="9851100"/>
    <n v="5.1096642057852852E-2"/>
    <s v="Moved expenditures into bond from R90285.0.  JVER 26*307 &amp; JVER 27*3"/>
    <s v="District Office-0-21st Century classroom"/>
  </r>
  <r>
    <s v="District Office-21st Century classroom-Contractor"/>
    <n v="0"/>
    <s v="Contractor"/>
    <x v="1"/>
    <x v="0"/>
    <x v="60"/>
    <x v="20"/>
    <x v="329"/>
    <x v="755"/>
    <s v="2025/26"/>
    <m/>
    <x v="706"/>
    <n v="0"/>
    <n v="214198.8"/>
    <s v="61369"/>
    <d v="2026-05-01T00:00:00"/>
    <s v="000000022725847"/>
    <n v="214198.8"/>
    <s v="Moved exp to Bond (2026)"/>
    <m/>
    <s v="21.0"/>
    <s v="00036.0"/>
    <s v="91001"/>
    <s v="85000"/>
    <n v="6200"/>
    <n v="9851100"/>
    <n v="3.0929305204354038E-2"/>
    <s v="Moved expenditures into bond from R90285.0.  JVER 26*307 &amp; JVER 27*3"/>
    <s v="District Office-0-21st Century classroom"/>
  </r>
  <r>
    <s v="District Office-21st Century classroom-Contractor"/>
    <n v="0"/>
    <s v="Contractor"/>
    <x v="1"/>
    <x v="0"/>
    <x v="60"/>
    <x v="20"/>
    <x v="329"/>
    <x v="756"/>
    <s v="2025/26"/>
    <m/>
    <x v="706"/>
    <n v="0"/>
    <n v="50616.02"/>
    <s v="61370"/>
    <d v="2026-04-06T00:00:00"/>
    <s v="000000022681267"/>
    <n v="50616.02"/>
    <s v="Moved exp to Bond (2026)"/>
    <m/>
    <s v="21.0"/>
    <s v="00036.0"/>
    <s v="91001"/>
    <s v="85000"/>
    <n v="6200"/>
    <n v="9851100"/>
    <n v="7.3087166259086797E-3"/>
    <s v="Moved expenditures into bond from R90285.0.  JVER 26*307 &amp; JVER 27*3"/>
    <s v="District Office-0-21st Century classroom"/>
  </r>
  <r>
    <s v="District Office-21st Century classroom-Contractor"/>
    <n v="0"/>
    <s v="Contractor"/>
    <x v="1"/>
    <x v="0"/>
    <x v="60"/>
    <x v="20"/>
    <x v="329"/>
    <x v="756"/>
    <s v="2025/26"/>
    <m/>
    <x v="706"/>
    <n v="0"/>
    <n v="13277.23"/>
    <s v="61371"/>
    <d v="2026-04-06T00:00:00"/>
    <s v="000000022681266"/>
    <n v="13277.23"/>
    <s v="Moved exp to Bond (2026)"/>
    <m/>
    <s v="21.0"/>
    <s v="00036.0"/>
    <s v="91001"/>
    <s v="85000"/>
    <n v="6200"/>
    <n v="9851100"/>
    <n v="1.9171699325038496E-3"/>
    <s v="Moved expenditures into bond from R90285.0.  JVER 26*307 &amp; JVER 27*3"/>
    <s v="District Office-0-21st Century classroom"/>
  </r>
  <r>
    <s v="District Office-21st Century classroom-Contractor"/>
    <n v="0"/>
    <s v="Contractor"/>
    <x v="1"/>
    <x v="0"/>
    <x v="60"/>
    <x v="20"/>
    <x v="329"/>
    <x v="757"/>
    <s v="2025/26"/>
    <m/>
    <x v="706"/>
    <n v="0"/>
    <n v="403696.47"/>
    <s v="61594"/>
    <d v="2026-05-04T00:00:00"/>
    <s v="000000022728270"/>
    <n v="403696.47"/>
    <s v="Moved exp to Bond (2026)"/>
    <m/>
    <s v="21.0"/>
    <s v="00036.0"/>
    <s v="91001"/>
    <s v="85000"/>
    <n v="6200"/>
    <n v="9851100"/>
    <n v="5.8291882730203685E-2"/>
    <s v="Moved expenditures into bond from R90285.0.  JVER 26*307 &amp; JVER 27*3"/>
    <s v="District Office-0-21st Century classroom"/>
  </r>
  <r>
    <s v="District Office-21st Century classroom-Contractor"/>
    <n v="0"/>
    <s v="Contractor"/>
    <x v="1"/>
    <x v="0"/>
    <x v="60"/>
    <x v="20"/>
    <x v="329"/>
    <x v="101"/>
    <s v="2025/26"/>
    <m/>
    <x v="706"/>
    <n v="0"/>
    <n v="353351.41"/>
    <s v="61731"/>
    <d v="2026-05-08T00:00:00"/>
    <s v="000000022738500"/>
    <n v="353351.41"/>
    <s v="Moved exp to Bond (2026)"/>
    <m/>
    <s v="21.0"/>
    <s v="00036.0"/>
    <s v="91001"/>
    <s v="85000"/>
    <n v="6200"/>
    <n v="9851100"/>
    <n v="5.1022291461384643E-2"/>
    <s v="Moved expenditures into bond from R90285.0.  JVER 26*307 &amp; JVER 27*3"/>
    <s v="District Office-0-21st Century classroom"/>
  </r>
  <r>
    <s v="Wilson HS-21st Century classroom-Contractor"/>
    <n v="5"/>
    <s v="Contractor"/>
    <x v="19"/>
    <x v="0"/>
    <x v="14"/>
    <x v="20"/>
    <x v="329"/>
    <x v="758"/>
    <s v="2025/26"/>
    <m/>
    <x v="707"/>
    <n v="0"/>
    <n v="5555"/>
    <s v="34172"/>
    <d v="2026-05-13T00:00:00"/>
    <s v="000000022745911"/>
    <n v="5555"/>
    <s v="Moved exp to Bond (2026)"/>
    <m/>
    <s v="21.0"/>
    <s v="00036.0"/>
    <s v="91001"/>
    <s v="85000"/>
    <n v="6200"/>
    <n v="9421101"/>
    <n v="1"/>
    <s v="Moved expenditures into bond from R90292.0.  JVER 26*307"/>
    <s v="Wilson HS-5-21st Century classroom"/>
  </r>
  <r>
    <s v="Wilson HS-21st Century classroom-Contractor"/>
    <n v="5"/>
    <s v="Contractor"/>
    <x v="19"/>
    <x v="0"/>
    <x v="43"/>
    <x v="20"/>
    <x v="329"/>
    <x v="571"/>
    <s v="2025/26"/>
    <m/>
    <x v="708"/>
    <n v="0"/>
    <n v="52500"/>
    <s v="2026-038AD"/>
    <d v="2026-06-04T00:00:00"/>
    <s v="000000022783403"/>
    <n v="52500"/>
    <s v="Moved exp to Bond (2026)"/>
    <m/>
    <s v="21.0"/>
    <s v="00036.0"/>
    <s v="91001"/>
    <s v="85000"/>
    <n v="6200"/>
    <n v="9421101"/>
    <n v="1"/>
    <s v="Moved expenditures into bond from R90292.0.  JVER 26*307"/>
    <s v="Wilson HS-5-21st Century classroom"/>
  </r>
  <r>
    <s v="Wilson HS-21st Century classroom-Contractor"/>
    <n v="5"/>
    <s v="Contractor"/>
    <x v="19"/>
    <x v="0"/>
    <x v="96"/>
    <x v="20"/>
    <x v="329"/>
    <x v="369"/>
    <s v="2025/26"/>
    <m/>
    <x v="661"/>
    <n v="0"/>
    <n v="13500"/>
    <s v="26067"/>
    <d v="2026-04-27T00:00:00"/>
    <s v="000000022715926"/>
    <n v="13500"/>
    <s v="Moved exp to Bond (2026)"/>
    <m/>
    <s v="21.0"/>
    <s v="00036.0"/>
    <s v="91001"/>
    <s v="85000"/>
    <n v="6200"/>
    <n v="9421101"/>
    <n v="1"/>
    <s v="Moved expenditures into bond from R90292.0.  JVER 26*307"/>
    <s v="Wilson HS-5-21st Century classroom"/>
  </r>
  <r>
    <s v="Wilson HS-21st Century classroom-Contractor"/>
    <n v="5"/>
    <s v="Contractor"/>
    <x v="19"/>
    <x v="0"/>
    <x v="75"/>
    <x v="20"/>
    <x v="329"/>
    <x v="759"/>
    <s v="2025/26"/>
    <m/>
    <x v="709"/>
    <n v="0"/>
    <n v="3444"/>
    <s v="30854"/>
    <d v="2026-02-20T00:00:00"/>
    <s v="000000022609038"/>
    <n v="3444"/>
    <s v="Moved exp to Bond (2026)"/>
    <m/>
    <s v="21.0"/>
    <s v="00036.0"/>
    <s v="91001"/>
    <s v="85000"/>
    <n v="6200"/>
    <n v="9421101"/>
    <n v="0.63636363636363635"/>
    <s v="Moved expenditures into bond from R90292.0.  JVER 26*307"/>
    <s v="Wilson HS-5-21st Century classroom"/>
  </r>
  <r>
    <s v="Wilson HS-21st Century classroom-Contractor"/>
    <n v="5"/>
    <s v="Contractor"/>
    <x v="19"/>
    <x v="0"/>
    <x v="75"/>
    <x v="20"/>
    <x v="329"/>
    <x v="759"/>
    <s v="2025/26"/>
    <m/>
    <x v="709"/>
    <n v="0"/>
    <n v="123"/>
    <s v="31925"/>
    <d v="2026-02-20T00:00:00"/>
    <s v="000000022609038"/>
    <n v="123"/>
    <s v="Moved exp to Bond (2026)"/>
    <m/>
    <s v="21.0"/>
    <s v="00036.0"/>
    <s v="91001"/>
    <s v="85000"/>
    <n v="6200"/>
    <n v="9421101"/>
    <n v="2.2727272727272728E-2"/>
    <s v="Moved expenditures into bond from R90292.0.  JVER 26*307"/>
    <s v="Wilson HS-5-21st Century classroom"/>
  </r>
  <r>
    <s v="Wilson HS-21st Century classroom-Contractor"/>
    <n v="5"/>
    <s v="Contractor"/>
    <x v="19"/>
    <x v="0"/>
    <x v="75"/>
    <x v="20"/>
    <x v="329"/>
    <x v="759"/>
    <s v="2025/26"/>
    <m/>
    <x v="709"/>
    <n v="0"/>
    <n v="123"/>
    <s v="32190"/>
    <d v="2026-02-20T00:00:00"/>
    <s v="000000022609038"/>
    <n v="123"/>
    <s v="Moved exp to Bond (2026)"/>
    <m/>
    <s v="21.0"/>
    <s v="00036.0"/>
    <s v="91001"/>
    <s v="85000"/>
    <n v="6200"/>
    <n v="9421101"/>
    <n v="2.2727272727272728E-2"/>
    <s v="Moved expenditures into bond from R90292.0.  JVER 26*307"/>
    <s v="Wilson HS-5-21st Century classroom"/>
  </r>
  <r>
    <s v="Wilson HS-21st Century classroom-Contractor"/>
    <n v="5"/>
    <s v="Contractor"/>
    <x v="19"/>
    <x v="0"/>
    <x v="75"/>
    <x v="20"/>
    <x v="329"/>
    <x v="759"/>
    <s v="2025/26"/>
    <m/>
    <x v="709"/>
    <n v="0"/>
    <n v="123"/>
    <s v="32454"/>
    <d v="2026-02-20T00:00:00"/>
    <s v="000000022609038"/>
    <n v="123"/>
    <s v="Moved exp to Bond (2026)"/>
    <m/>
    <s v="21.0"/>
    <s v="00036.0"/>
    <s v="91001"/>
    <s v="85000"/>
    <n v="6200"/>
    <n v="9421101"/>
    <n v="2.2727272727272728E-2"/>
    <s v="Moved expenditures into bond from R90292.0.  JVER 26*307"/>
    <s v="Wilson HS-5-21st Century classroom"/>
  </r>
  <r>
    <s v="Wilson HS-21st Century classroom-Contractor"/>
    <n v="5"/>
    <s v="Contractor"/>
    <x v="19"/>
    <x v="0"/>
    <x v="75"/>
    <x v="20"/>
    <x v="329"/>
    <x v="759"/>
    <s v="2025/26"/>
    <m/>
    <x v="709"/>
    <n v="0"/>
    <n v="123"/>
    <s v="32571"/>
    <d v="2026-02-20T00:00:00"/>
    <s v="000000022609038"/>
    <n v="123"/>
    <s v="Moved exp to Bond (2026)"/>
    <m/>
    <s v="21.0"/>
    <s v="00036.0"/>
    <s v="91001"/>
    <s v="85000"/>
    <n v="6200"/>
    <n v="9421101"/>
    <n v="2.2727272727272728E-2"/>
    <s v="Moved expenditures into bond from R90292.0.  JVER 26*307"/>
    <s v="Wilson HS-5-21st Century classroom"/>
  </r>
  <r>
    <s v="Wilson HS-21st Century classroom-Contractor"/>
    <n v="5"/>
    <s v="Contractor"/>
    <x v="19"/>
    <x v="0"/>
    <x v="75"/>
    <x v="20"/>
    <x v="329"/>
    <x v="759"/>
    <s v="2025/26"/>
    <m/>
    <x v="709"/>
    <n v="0"/>
    <n v="492"/>
    <s v="32700"/>
    <d v="2026-02-20T00:00:00"/>
    <s v="000000022609038"/>
    <n v="492"/>
    <s v="Moved exp to Bond (2026)"/>
    <m/>
    <s v="21.0"/>
    <s v="00036.0"/>
    <s v="91001"/>
    <s v="85000"/>
    <n v="6200"/>
    <n v="9421101"/>
    <n v="9.0909090909090912E-2"/>
    <s v="Moved expenditures into bond from R90292.0.  JVER 26*307"/>
    <s v="Wilson HS-5-21st Century classroom"/>
  </r>
  <r>
    <s v="Wilson HS-21st Century classroom-Contractor"/>
    <n v="5"/>
    <s v="Contractor"/>
    <x v="19"/>
    <x v="0"/>
    <x v="75"/>
    <x v="20"/>
    <x v="329"/>
    <x v="759"/>
    <s v="2025/26"/>
    <m/>
    <x v="709"/>
    <n v="0"/>
    <n v="123"/>
    <s v="32953"/>
    <d v="2026-02-20T00:00:00"/>
    <s v="000000022609038"/>
    <n v="123"/>
    <s v="Moved exp to Bond (2026)"/>
    <m/>
    <s v="21.0"/>
    <s v="00036.0"/>
    <s v="91001"/>
    <s v="85000"/>
    <n v="6200"/>
    <n v="9421101"/>
    <n v="2.2727272727272728E-2"/>
    <s v="Moved expenditures into bond from R90292.0.  JVER 26*307"/>
    <s v="Wilson HS-5-21st Century classroom"/>
  </r>
  <r>
    <s v="Wilson HS-21st Century classroom-Contractor"/>
    <n v="5"/>
    <s v="Contractor"/>
    <x v="19"/>
    <x v="0"/>
    <x v="75"/>
    <x v="20"/>
    <x v="329"/>
    <x v="759"/>
    <s v="2025/26"/>
    <m/>
    <x v="709"/>
    <n v="0"/>
    <n v="246"/>
    <s v="33405"/>
    <d v="2026-02-20T00:00:00"/>
    <s v="000000022609038"/>
    <n v="246"/>
    <s v="Moved exp to Bond (2026)"/>
    <m/>
    <s v="21.0"/>
    <s v="00036.0"/>
    <s v="91001"/>
    <s v="85000"/>
    <n v="6200"/>
    <n v="9421101"/>
    <n v="4.5454545454545456E-2"/>
    <s v="Moved expenditures into bond from R90292.0.  JVER 26*307"/>
    <s v="Wilson HS-5-21st Century classroom"/>
  </r>
  <r>
    <s v="Wilson HS-21st Century classroom-Contractor"/>
    <n v="5"/>
    <s v="Contractor"/>
    <x v="19"/>
    <x v="0"/>
    <x v="75"/>
    <x v="20"/>
    <x v="329"/>
    <x v="759"/>
    <s v="2025/26"/>
    <m/>
    <x v="709"/>
    <n v="0"/>
    <n v="73.8"/>
    <s v="33683"/>
    <d v="2026-02-20T00:00:00"/>
    <s v="000000022609038"/>
    <n v="73.8"/>
    <s v="Moved exp to Bond (2026)"/>
    <m/>
    <s v="21.0"/>
    <s v="00036.0"/>
    <s v="91001"/>
    <s v="85000"/>
    <n v="6200"/>
    <n v="9421101"/>
    <n v="1.3636363636363636E-2"/>
    <s v="Moved expenditures into bond from R90292.0.  JVER 26*307"/>
    <s v="Wilson HS-5-21st Century classroom"/>
  </r>
  <r>
    <s v="Wilson HS-21st Century classroom-Contractor"/>
    <n v="5"/>
    <s v="Contractor"/>
    <x v="19"/>
    <x v="0"/>
    <x v="75"/>
    <x v="20"/>
    <x v="329"/>
    <x v="644"/>
    <s v="2025/26"/>
    <m/>
    <x v="709"/>
    <n v="0"/>
    <n v="49.2"/>
    <s v="34297"/>
    <d v="2026-02-26T00:00:00"/>
    <s v="000000022619213"/>
    <n v="49.2"/>
    <s v="Moved exp to Bond (2026)"/>
    <m/>
    <s v="21.0"/>
    <s v="00036.0"/>
    <s v="91001"/>
    <s v="85000"/>
    <n v="6200"/>
    <n v="9421101"/>
    <n v="9.0909090909090922E-3"/>
    <s v="Moved expenditures into bond from R90292.0.  JVER 26*307"/>
    <s v="Wilson HS-5-21st Century classroom"/>
  </r>
  <r>
    <s v="Wilson HS-21st Century classroom-Contractor"/>
    <n v="5"/>
    <s v="Contractor"/>
    <x v="19"/>
    <x v="0"/>
    <x v="75"/>
    <x v="20"/>
    <x v="329"/>
    <x v="760"/>
    <s v="2025/26"/>
    <m/>
    <x v="709"/>
    <n v="0"/>
    <n v="492"/>
    <s v="34693"/>
    <d v="2026-04-01T00:00:00"/>
    <s v="000000022674923"/>
    <n v="492"/>
    <s v="Moved exp to Bond (2026)"/>
    <m/>
    <s v="21.0"/>
    <s v="00036.0"/>
    <s v="91001"/>
    <s v="85000"/>
    <n v="6200"/>
    <n v="9421101"/>
    <n v="9.0909090909090912E-2"/>
    <s v="Moved expenditures into bond from R90292.0.  JVER 26*307"/>
    <s v="Wilson HS-5-21st Century classroom"/>
  </r>
  <r>
    <s v="Wilson HS-21st Century classroom-Contractor"/>
    <n v="5"/>
    <s v="Contractor"/>
    <x v="19"/>
    <x v="0"/>
    <x v="75"/>
    <x v="20"/>
    <x v="329"/>
    <x v="759"/>
    <s v="2025/26"/>
    <m/>
    <x v="710"/>
    <n v="0"/>
    <n v="540"/>
    <s v="32191"/>
    <d v="2026-02-20T00:00:00"/>
    <s v="000000022609038"/>
    <n v="540"/>
    <s v="Moved exp to Bond (2026)"/>
    <m/>
    <s v="21.0"/>
    <s v="00036.0"/>
    <s v="91001"/>
    <s v="85000"/>
    <n v="6200"/>
    <n v="9421101"/>
    <n v="1"/>
    <s v="Moved expenditures into bond from R90292.0.  JVER 26*307"/>
    <s v="Wilson HS-5-21st Century classroom"/>
  </r>
  <r>
    <s v="Workman HS-21st Century classroom-Contractor"/>
    <n v="5"/>
    <s v="Contractor"/>
    <x v="12"/>
    <x v="0"/>
    <x v="92"/>
    <x v="20"/>
    <x v="329"/>
    <x v="761"/>
    <s v="2025/26"/>
    <m/>
    <x v="697"/>
    <n v="0"/>
    <n v="1179593.8700000001"/>
    <s v="Pay app #10"/>
    <d v="2025-08-21T00:00:00"/>
    <s v="000000022337426"/>
    <n v="1179593.8700000001"/>
    <s v="Moved exp to Bond (2026)"/>
    <m/>
    <s v="21.0"/>
    <s v="00036.0"/>
    <s v="91001"/>
    <s v="85000"/>
    <n v="6170"/>
    <n v="9431101"/>
    <n v="1"/>
    <s v="Moved expenditures into bond from R90284.0.  JVER 26*307"/>
    <s v="Workman HS-5-21st Century classroom"/>
  </r>
  <r>
    <s v="Workman HS-21st Century classroom-Contractor"/>
    <n v="5"/>
    <s v="Contractor"/>
    <x v="12"/>
    <x v="0"/>
    <x v="92"/>
    <x v="20"/>
    <x v="329"/>
    <x v="368"/>
    <s v="2025/26"/>
    <m/>
    <x v="711"/>
    <n v="0"/>
    <n v="892530.95"/>
    <s v="Pay app #11"/>
    <d v="2025-09-29T00:00:00"/>
    <s v="000000022391735"/>
    <n v="892530.95"/>
    <s v="Moved exp to Bond (2026)"/>
    <m/>
    <s v="21.0"/>
    <s v="00036.0"/>
    <s v="91001"/>
    <s v="85000"/>
    <n v="6170"/>
    <n v="9431101"/>
    <n v="0.93213927213047731"/>
    <s v="Moved expenditures into bond from R90284.0.  JVER 26*307"/>
    <s v="Workman HS-5-21st Century classroom"/>
  </r>
  <r>
    <s v="Workman HS-21st Century classroom-Contractor"/>
    <n v="5"/>
    <s v="Contractor"/>
    <x v="12"/>
    <x v="0"/>
    <x v="92"/>
    <x v="20"/>
    <x v="329"/>
    <x v="167"/>
    <s v="2025/26"/>
    <m/>
    <x v="711"/>
    <n v="0"/>
    <n v="64977.2"/>
    <s v="Pay app #12 (Partial)"/>
    <d v="2025-10-01T00:00:00"/>
    <s v="000000022396920"/>
    <n v="64977.2"/>
    <s v="Moved exp to Bond (2026)"/>
    <m/>
    <s v="21.0"/>
    <s v="00036.0"/>
    <s v="91001"/>
    <s v="85000"/>
    <n v="6170"/>
    <n v="9431101"/>
    <n v="6.7860727869522575E-2"/>
    <s v="Moved expenditures into bond from R90284.0.  JVER 26*307"/>
    <s v="Workman HS-5-21st Century classroom"/>
  </r>
  <r>
    <s v="District Office-21st Century classroom-Contractor"/>
    <n v="0"/>
    <s v="Contractor"/>
    <x v="1"/>
    <x v="0"/>
    <x v="97"/>
    <x v="20"/>
    <x v="329"/>
    <x v="261"/>
    <s v="2025/26"/>
    <m/>
    <x v="712"/>
    <n v="0"/>
    <n v="58062.720000000001"/>
    <s v="Pay app #1"/>
    <d v="2025-10-06T00:00:00"/>
    <s v="000000022405549"/>
    <n v="58062.720000000001"/>
    <s v="Moved exp to Bond (2026)"/>
    <m/>
    <s v="21.0"/>
    <s v="00036.0"/>
    <s v="91001"/>
    <s v="85000"/>
    <n v="6200"/>
    <n v="9851100"/>
    <n v="0.15366816055151528"/>
    <s v="Moved expenditures into bond from Fund14.0.  JVER 26*307"/>
    <s v="District Office-0-21st Century classroom"/>
  </r>
  <r>
    <s v="District Office-21st Century classroom-Contractor"/>
    <n v="0"/>
    <s v="Contractor"/>
    <x v="1"/>
    <x v="0"/>
    <x v="97"/>
    <x v="20"/>
    <x v="329"/>
    <x v="261"/>
    <s v="2025/26"/>
    <m/>
    <x v="712"/>
    <n v="0"/>
    <n v="105239.67"/>
    <s v="Pay app #2"/>
    <d v="2025-10-06T00:00:00"/>
    <s v="000000022405549"/>
    <n v="105239.67"/>
    <s v="Moved exp to Bond (2026)"/>
    <m/>
    <s v="21.0"/>
    <s v="00036.0"/>
    <s v="91001"/>
    <s v="85000"/>
    <n v="6200"/>
    <n v="9851100"/>
    <n v="0.27852616112280798"/>
    <s v="Moved expenditures into bond from Fund14.0.  JVER 26*307"/>
    <s v="District Office-0-21st Century classroom"/>
  </r>
  <r>
    <s v="District Office-21st Century classroom-Contractor"/>
    <n v="0"/>
    <s v="Contractor"/>
    <x v="1"/>
    <x v="0"/>
    <x v="97"/>
    <x v="20"/>
    <x v="329"/>
    <x v="261"/>
    <s v="2025/26"/>
    <m/>
    <x v="712"/>
    <n v="0"/>
    <n v="109170.87"/>
    <s v="Pay app #3"/>
    <d v="2025-10-06T00:00:00"/>
    <s v="000000022405549"/>
    <n v="109170.87"/>
    <s v="Moved exp to Bond (2026)"/>
    <m/>
    <s v="21.0"/>
    <s v="00036.0"/>
    <s v="91001"/>
    <s v="85000"/>
    <n v="6200"/>
    <n v="9851100"/>
    <n v="0.28893043210357011"/>
    <s v="Moved expenditures into bond from Fund14.0.  JVER 26*307"/>
    <s v="District Office-0-21st Century classroom"/>
  </r>
  <r>
    <s v="District Office-21st Century classroom-Contractor"/>
    <n v="0"/>
    <s v="Contractor"/>
    <x v="1"/>
    <x v="0"/>
    <x v="97"/>
    <x v="20"/>
    <x v="329"/>
    <x v="168"/>
    <s v="2025/26"/>
    <m/>
    <x v="712"/>
    <n v="0"/>
    <n v="85896.91"/>
    <s v="Pay app #4"/>
    <d v="2025-11-04T00:00:00"/>
    <s v="000000022452508"/>
    <n v="85896.91"/>
    <s v="Moved exp to Bond (2026)"/>
    <m/>
    <s v="21.0"/>
    <s v="00036.0"/>
    <s v="91001"/>
    <s v="85000"/>
    <n v="6200"/>
    <n v="9851100"/>
    <n v="0.22733382378157721"/>
    <s v="Moved expenditures into bond from Fund14.0.  JVER 26*307"/>
    <s v="District Office-0-21st Century classroom"/>
  </r>
  <r>
    <s v="District Office-21st Century classroom-Contractor"/>
    <n v="0"/>
    <s v="Contractor"/>
    <x v="1"/>
    <x v="0"/>
    <x v="97"/>
    <x v="20"/>
    <x v="329"/>
    <x v="762"/>
    <s v="2025/26"/>
    <m/>
    <x v="712"/>
    <n v="0"/>
    <n v="582.41999999999996"/>
    <s v="Pay app #5"/>
    <d v="2026-03-09T00:00:00"/>
    <s v="000000022636251"/>
    <n v="582.41999999999996"/>
    <s v="Moved exp to Bond (2026)"/>
    <m/>
    <s v="21.0"/>
    <s v="00036.0"/>
    <s v="91001"/>
    <s v="85000"/>
    <n v="6200"/>
    <n v="9851100"/>
    <n v="1.5414264104129727E-3"/>
    <s v="Moved expenditures into bond from Fund14.0.  JVER 26*307"/>
    <s v="District Office-0-21st Century classroom"/>
  </r>
  <r>
    <s v="District Office-21st Century classroom-Contractor"/>
    <n v="0"/>
    <s v="Contractor"/>
    <x v="1"/>
    <x v="0"/>
    <x v="97"/>
    <x v="20"/>
    <x v="329"/>
    <x v="483"/>
    <s v="2025/26"/>
    <m/>
    <x v="712"/>
    <n v="0"/>
    <n v="18892.240000000002"/>
    <s v="Pay app #6"/>
    <d v="2026-02-13T00:00:00"/>
    <s v="000000022600502"/>
    <n v="18892.240000000002"/>
    <s v="Moved exp to Bond (2026)"/>
    <m/>
    <s v="21.0"/>
    <s v="00036.0"/>
    <s v="91001"/>
    <s v="85000"/>
    <n v="6200"/>
    <n v="9851100"/>
    <n v="4.9999996030116386E-2"/>
    <s v="Moved expenditures into bond from Fund14.0.  JVER 26*307"/>
    <s v="District Office-0-21st Century classroom"/>
  </r>
  <r>
    <s v="District Office-21st Century classroom-Contractor"/>
    <n v="0"/>
    <s v="Contractor"/>
    <x v="1"/>
    <x v="0"/>
    <x v="98"/>
    <x v="20"/>
    <x v="329"/>
    <x v="763"/>
    <s v="2025/26"/>
    <m/>
    <x v="713"/>
    <n v="0"/>
    <n v="32975.83"/>
    <s v="Pay app #1"/>
    <d v="2025-10-21T00:00:00"/>
    <s v="000000022430524"/>
    <n v="32975.83"/>
    <s v="Moved exp to Bond (2026)"/>
    <m/>
    <s v="21.0"/>
    <s v="00036.0"/>
    <s v="91001"/>
    <s v="85000"/>
    <n v="6200"/>
    <n v="9851100"/>
    <n v="5.3121068123014509E-2"/>
    <s v="Moved expenditures into bond from Fund14.0.  JVER 26*307"/>
    <s v="District Office-0-21st Century classroom"/>
  </r>
  <r>
    <s v="District Office-21st Century classroom-Contractor"/>
    <n v="0"/>
    <s v="Contractor"/>
    <x v="1"/>
    <x v="0"/>
    <x v="98"/>
    <x v="20"/>
    <x v="329"/>
    <x v="693"/>
    <s v="2025/26"/>
    <m/>
    <x v="713"/>
    <n v="0"/>
    <n v="92766.46"/>
    <s v="Pay app #2"/>
    <d v="2025-10-28T00:00:00"/>
    <s v="000000022441329"/>
    <n v="92766.46"/>
    <s v="Moved exp to Bond (2026)"/>
    <m/>
    <s v="21.0"/>
    <s v="00036.0"/>
    <s v="91001"/>
    <s v="85000"/>
    <n v="6200"/>
    <n v="9851100"/>
    <n v="0.14943834442350354"/>
    <s v="Moved expenditures into bond from Fund14.0.  JVER 26*307"/>
    <s v="District Office-0-21st Century classroom"/>
  </r>
  <r>
    <s v="District Office-21st Century classroom-Contractor"/>
    <n v="0"/>
    <s v="Contractor"/>
    <x v="1"/>
    <x v="0"/>
    <x v="98"/>
    <x v="20"/>
    <x v="329"/>
    <x v="764"/>
    <s v="2025/26"/>
    <m/>
    <x v="713"/>
    <n v="0"/>
    <n v="141179.17000000001"/>
    <s v="Pay app #3"/>
    <d v="2025-12-17T00:00:00"/>
    <s v="000000022519136"/>
    <n v="141179.17000000001"/>
    <s v="Moved exp to Bond (2026)"/>
    <m/>
    <s v="21.0"/>
    <s v="00036.0"/>
    <s v="91001"/>
    <s v="85000"/>
    <n v="6200"/>
    <n v="9851100"/>
    <n v="0.22742682465068043"/>
    <s v="Moved expenditures into bond from Fund14.0.  JVER 26*307"/>
    <s v="District Office-0-21st Century classroom"/>
  </r>
  <r>
    <s v="District Office-21st Century classroom-Contractor"/>
    <n v="0"/>
    <s v="Contractor"/>
    <x v="1"/>
    <x v="0"/>
    <x v="98"/>
    <x v="20"/>
    <x v="329"/>
    <x v="331"/>
    <s v="2025/26"/>
    <m/>
    <x v="713"/>
    <n v="0"/>
    <n v="240958.73"/>
    <s v="Pay app #4"/>
    <d v="2026-01-29T00:00:00"/>
    <s v="000000022574730"/>
    <n v="240958.73"/>
    <s v="Moved exp to Bond (2026)"/>
    <m/>
    <s v="21.0"/>
    <s v="00036.0"/>
    <s v="91001"/>
    <s v="85000"/>
    <n v="6200"/>
    <n v="9851100"/>
    <n v="0.38816263642689386"/>
    <s v="Moved expenditures into bond from Fund14.0.  JVER 26*307"/>
    <s v="District Office-0-21st Century classroom"/>
  </r>
  <r>
    <s v="District Office-21st Century classroom-Contractor"/>
    <n v="0"/>
    <s v="Contractor"/>
    <x v="1"/>
    <x v="0"/>
    <x v="98"/>
    <x v="20"/>
    <x v="329"/>
    <x v="765"/>
    <s v="2025/26"/>
    <m/>
    <x v="713"/>
    <n v="0"/>
    <n v="30579.06"/>
    <s v="Pay app #5"/>
    <d v="2026-03-24T00:00:00"/>
    <s v="000000022662540"/>
    <n v="30579.06"/>
    <s v="Moved exp to Bond (2026)"/>
    <m/>
    <s v="21.0"/>
    <s v="00036.0"/>
    <s v="91001"/>
    <s v="85000"/>
    <n v="6200"/>
    <n v="9851100"/>
    <n v="4.9260089265311842E-2"/>
    <s v="Moved expenditures into bond from Fund14.0.  JVER 26*307"/>
    <s v="District Office-0-21st Century classroom"/>
  </r>
  <r>
    <s v="District Office-21st Century classroom-Contractor"/>
    <n v="0"/>
    <s v="Contractor"/>
    <x v="1"/>
    <x v="0"/>
    <x v="98"/>
    <x v="20"/>
    <x v="329"/>
    <x v="765"/>
    <s v="2025/26"/>
    <m/>
    <x v="713"/>
    <n v="0"/>
    <n v="6908.07"/>
    <s v="Pay app #6"/>
    <d v="2026-03-24T00:00:00"/>
    <s v="000000022662540"/>
    <n v="6908.07"/>
    <s v="Moved exp to Bond (2026)"/>
    <m/>
    <s v="21.0"/>
    <s v="00036.0"/>
    <s v="91001"/>
    <s v="85000"/>
    <n v="6200"/>
    <n v="9851100"/>
    <n v="1.1128273558802092E-2"/>
    <s v="Moved expenditures into bond from Fund14.0.  JVER 26*307"/>
    <s v="District Office-0-21st Century classroom"/>
  </r>
  <r>
    <s v="District Office-21st Century classroom-Contractor"/>
    <n v="0"/>
    <s v="Contractor"/>
    <x v="1"/>
    <x v="0"/>
    <x v="98"/>
    <x v="20"/>
    <x v="329"/>
    <x v="670"/>
    <s v="2025/26"/>
    <m/>
    <x v="713"/>
    <n v="0"/>
    <n v="75400.13"/>
    <s v="Pay app #7"/>
    <d v="2026-05-15T00:00:00"/>
    <s v="000000022751093"/>
    <n v="75400.13"/>
    <s v="Moved exp to Bond (2026)"/>
    <m/>
    <s v="21.0"/>
    <s v="00036.0"/>
    <s v="91001"/>
    <s v="85000"/>
    <n v="6200"/>
    <n v="9851100"/>
    <n v="0.12146276355179385"/>
    <s v="Moved expenditures into bond from Fund14.0.  JVER 26*307"/>
    <s v="District Office-0-21st Century classroom"/>
  </r>
  <r>
    <s v="District Office-21st Century classroom-Contractor"/>
    <n v="0"/>
    <s v="Contractor"/>
    <x v="1"/>
    <x v="0"/>
    <x v="15"/>
    <x v="20"/>
    <x v="329"/>
    <x v="264"/>
    <s v="2025/26"/>
    <m/>
    <x v="714"/>
    <n v="0"/>
    <n v="336191.35"/>
    <s v="CI-GUS0246254"/>
    <d v="2025-12-05T00:00:00"/>
    <s v="000000022499414"/>
    <n v="336191.35"/>
    <s v="Moved exp to Bond (2026)"/>
    <m/>
    <s v="21.0"/>
    <s v="00036.0"/>
    <s v="91001"/>
    <s v="85000"/>
    <n v="6200"/>
    <n v="9851100"/>
    <n v="0.13925462058988539"/>
    <s v="Moved expenditures into bond from Fund14.0.  JVER 26*307"/>
    <s v="District Office-0-21st Century classroom"/>
  </r>
  <r>
    <s v="District Office-21st Century classroom-Contractor"/>
    <n v="0"/>
    <s v="Contractor"/>
    <x v="1"/>
    <x v="0"/>
    <x v="15"/>
    <x v="20"/>
    <x v="329"/>
    <x v="264"/>
    <s v="2025/26"/>
    <m/>
    <x v="714"/>
    <n v="0"/>
    <n v="802249.11"/>
    <s v="CI-GUS0246372"/>
    <d v="2025-12-05T00:00:00"/>
    <s v="000000022499414"/>
    <n v="802249.11"/>
    <s v="Moved exp to Bond (2026)"/>
    <m/>
    <s v="21.0"/>
    <s v="00036.0"/>
    <s v="91001"/>
    <s v="85000"/>
    <n v="6200"/>
    <n v="9851100"/>
    <n v="0.33230151647751566"/>
    <s v="Moved expenditures into bond from Fund14.0.  JVER 26*307"/>
    <s v="District Office-0-21st Century classroom"/>
  </r>
  <r>
    <s v="District Office-21st Century classroom-Contractor"/>
    <n v="0"/>
    <s v="Contractor"/>
    <x v="1"/>
    <x v="0"/>
    <x v="15"/>
    <x v="20"/>
    <x v="329"/>
    <x v="264"/>
    <s v="2025/26"/>
    <m/>
    <x v="714"/>
    <n v="0"/>
    <n v="832027.25"/>
    <s v="CI-GUS0246499"/>
    <d v="2025-12-05T00:00:00"/>
    <s v="000000022499414"/>
    <n v="832027.25"/>
    <s v="Moved exp to Bond (2026)"/>
    <m/>
    <s v="21.0"/>
    <s v="00036.0"/>
    <s v="91001"/>
    <s v="85000"/>
    <n v="6200"/>
    <n v="9851100"/>
    <n v="0.3446359908403227"/>
    <s v="Moved expenditures into bond from Fund14.0.  JVER 26*307"/>
    <s v="District Office-0-21st Century classroom"/>
  </r>
  <r>
    <s v="District Office-21st Century classroom-Contractor"/>
    <n v="0"/>
    <s v="Contractor"/>
    <x v="1"/>
    <x v="0"/>
    <x v="15"/>
    <x v="20"/>
    <x v="329"/>
    <x v="264"/>
    <s v="2025/26"/>
    <m/>
    <x v="714"/>
    <n v="0"/>
    <n v="443752.72"/>
    <s v="CI-GUS0246525"/>
    <d v="2025-12-05T00:00:00"/>
    <s v="000000022499414"/>
    <n v="443752.72"/>
    <s v="Moved exp to Bond (2026)"/>
    <m/>
    <s v="21.0"/>
    <s v="00036.0"/>
    <s v="91001"/>
    <s v="85000"/>
    <n v="6200"/>
    <n v="9851100"/>
    <n v="0.18380787209227617"/>
    <s v="Moved expenditures into bond from Fund14.0.  JVER 26*307"/>
    <s v="District Office-0-21st Century classroo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4" cacheId="1" applyNumberFormats="0" applyBorderFormats="0" applyFontFormats="0" applyPatternFormats="0" applyAlignmentFormats="0" applyWidthHeightFormats="1" dataCaption="Values" grandTotalCaption="Grand Total:" updatedVersion="8" minRefreshableVersion="3" showDrill="0" useAutoFormatting="1" itemPrintTitles="1" createdVersion="6" indent="0" compact="0" compactData="0" multipleFieldFilters="0">
  <location ref="A3:J3886" firstHeaderRow="0" firstDataRow="1" firstDataCol="7"/>
  <pivotFields count="29">
    <pivotField compact="0" outline="0" showAll="0"/>
    <pivotField compact="0" outline="0" showAll="0"/>
    <pivotField compact="0" outline="0" showAll="0"/>
    <pivotField name=" Site" axis="axisRow" compact="0" outline="0" showAll="0" defaultSubtotal="0">
      <items count="39">
        <item x="35"/>
        <item x="14"/>
        <item x="25"/>
        <item x="15"/>
        <item x="4"/>
        <item x="28"/>
        <item x="36"/>
        <item x="1"/>
        <item x="20"/>
        <item x="6"/>
        <item x="16"/>
        <item x="17"/>
        <item x="10"/>
        <item x="18"/>
        <item x="2"/>
        <item x="11"/>
        <item x="7"/>
        <item x="29"/>
        <item x="5"/>
        <item x="0"/>
        <item x="8"/>
        <item x="26"/>
        <item x="21"/>
        <item x="30"/>
        <item x="13"/>
        <item x="24"/>
        <item x="9"/>
        <item x="31"/>
        <item x="32"/>
        <item x="33"/>
        <item x="23"/>
        <item x="27"/>
        <item x="34"/>
        <item x="37"/>
        <item x="19"/>
        <item x="22"/>
        <item x="3"/>
        <item x="12"/>
        <item m="1" x="38"/>
      </items>
    </pivotField>
    <pivotField name=" Project" axis="axisRow" compact="0" outline="0" showAll="0" defaultSubtotal="0">
      <items count="8">
        <item x="0"/>
        <item x="6"/>
        <item x="3"/>
        <item x="5"/>
        <item x="4"/>
        <item x="2"/>
        <item x="1"/>
        <item m="1" x="7"/>
      </items>
    </pivotField>
    <pivotField name=" Vendor" axis="axisRow" compact="0" outline="0" showAll="0" sortType="ascending">
      <items count="104">
        <item x="0"/>
        <item x="1"/>
        <item x="2"/>
        <item x="3"/>
        <item x="4"/>
        <item x="5"/>
        <item x="14"/>
        <item x="6"/>
        <item x="12"/>
        <item x="11"/>
        <item x="7"/>
        <item x="8"/>
        <item x="9"/>
        <item x="16"/>
        <item x="17"/>
        <item x="19"/>
        <item x="20"/>
        <item x="93"/>
        <item x="21"/>
        <item x="13"/>
        <item x="22"/>
        <item x="23"/>
        <item x="94"/>
        <item x="24"/>
        <item x="25"/>
        <item x="26"/>
        <item x="27"/>
        <item x="28"/>
        <item x="29"/>
        <item x="30"/>
        <item x="31"/>
        <item x="32"/>
        <item x="33"/>
        <item x="34"/>
        <item x="35"/>
        <item x="36"/>
        <item x="52"/>
        <item x="37"/>
        <item x="38"/>
        <item x="39"/>
        <item x="40"/>
        <item x="41"/>
        <item x="42"/>
        <item x="43"/>
        <item x="44"/>
        <item x="97"/>
        <item x="45"/>
        <item x="46"/>
        <item x="47"/>
        <item x="48"/>
        <item x="49"/>
        <item x="50"/>
        <item x="51"/>
        <item x="54"/>
        <item x="55"/>
        <item x="56"/>
        <item x="57"/>
        <item x="58"/>
        <item x="59"/>
        <item x="60"/>
        <item x="61"/>
        <item x="62"/>
        <item x="63"/>
        <item x="92"/>
        <item x="64"/>
        <item x="65"/>
        <item x="66"/>
        <item x="96"/>
        <item m="1" x="99"/>
        <item x="10"/>
        <item x="67"/>
        <item x="68"/>
        <item m="1" x="101"/>
        <item x="69"/>
        <item x="79"/>
        <item x="53"/>
        <item x="70"/>
        <item x="71"/>
        <item x="72"/>
        <item x="73"/>
        <item x="74"/>
        <item x="75"/>
        <item m="1" x="102"/>
        <item x="18"/>
        <item x="76"/>
        <item x="77"/>
        <item x="98"/>
        <item x="80"/>
        <item x="81"/>
        <item x="15"/>
        <item x="83"/>
        <item x="78"/>
        <item x="84"/>
        <item x="85"/>
        <item x="86"/>
        <item x="82"/>
        <item x="87"/>
        <item x="88"/>
        <item x="89"/>
        <item x="95"/>
        <item x="90"/>
        <item x="91"/>
        <item m="1" x="100"/>
        <item t="default"/>
      </items>
    </pivotField>
    <pivotField name=" Description (Services)" axis="axisRow" compact="0" outline="0" showAll="0" defaultSubtotal="0">
      <items count="100">
        <item x="16"/>
        <item x="41"/>
        <item x="53"/>
        <item x="36"/>
        <item x="46"/>
        <item x="55"/>
        <item x="37"/>
        <item x="43"/>
        <item x="84"/>
        <item x="78"/>
        <item x="80"/>
        <item x="3"/>
        <item x="63"/>
        <item x="27"/>
        <item x="20"/>
        <item x="47"/>
        <item x="17"/>
        <item x="70"/>
        <item x="71"/>
        <item x="5"/>
        <item x="10"/>
        <item x="40"/>
        <item x="45"/>
        <item x="69"/>
        <item m="1" x="95"/>
        <item x="26"/>
        <item x="74"/>
        <item x="24"/>
        <item x="44"/>
        <item x="64"/>
        <item x="81"/>
        <item x="2"/>
        <item x="25"/>
        <item m="1" x="92"/>
        <item x="59"/>
        <item x="29"/>
        <item x="67"/>
        <item x="56"/>
        <item x="73"/>
        <item x="86"/>
        <item m="1" x="96"/>
        <item x="57"/>
        <item x="54"/>
        <item x="13"/>
        <item x="38"/>
        <item x="65"/>
        <item x="72"/>
        <item x="49"/>
        <item x="42"/>
        <item x="75"/>
        <item x="1"/>
        <item x="39"/>
        <item x="34"/>
        <item x="33"/>
        <item x="85"/>
        <item x="22"/>
        <item x="48"/>
        <item x="87"/>
        <item m="1" x="99"/>
        <item x="82"/>
        <item x="4"/>
        <item x="50"/>
        <item x="0"/>
        <item x="6"/>
        <item x="32"/>
        <item x="21"/>
        <item x="68"/>
        <item x="15"/>
        <item x="30"/>
        <item m="1" x="98"/>
        <item m="1" x="94"/>
        <item x="19"/>
        <item m="1" x="97"/>
        <item x="83"/>
        <item m="1" x="93"/>
        <item m="1" x="90"/>
        <item m="1" x="89"/>
        <item x="9"/>
        <item x="7"/>
        <item x="8"/>
        <item x="51"/>
        <item x="31"/>
        <item x="61"/>
        <item x="52"/>
        <item x="11"/>
        <item x="58"/>
        <item x="35"/>
        <item x="28"/>
        <item m="1" x="91"/>
        <item x="60"/>
        <item x="14"/>
        <item x="18"/>
        <item x="66"/>
        <item x="77"/>
        <item x="79"/>
        <item x="23"/>
        <item m="1" x="88"/>
        <item x="12"/>
        <item x="76"/>
        <item x="62"/>
      </items>
    </pivotField>
    <pivotField name="Estimated_x000a_start date" axis="axisRow" compact="0" numFmtId="164" outline="0" showAll="0" sortType="ascending" defaultSubtotal="0">
      <items count="335">
        <item x="24"/>
        <item x="326"/>
        <item x="31"/>
        <item x="236"/>
        <item x="239"/>
        <item x="151"/>
        <item x="252"/>
        <item x="181"/>
        <item x="277"/>
        <item x="160"/>
        <item x="250"/>
        <item x="159"/>
        <item x="146"/>
        <item x="264"/>
        <item x="161"/>
        <item x="271"/>
        <item x="272"/>
        <item x="112"/>
        <item x="235"/>
        <item x="113"/>
        <item x="1"/>
        <item x="114"/>
        <item x="7"/>
        <item x="150"/>
        <item x="320"/>
        <item x="308"/>
        <item x="246"/>
        <item x="118"/>
        <item x="139"/>
        <item x="304"/>
        <item x="2"/>
        <item x="87"/>
        <item x="140"/>
        <item x="72"/>
        <item x="185"/>
        <item x="273"/>
        <item x="283"/>
        <item x="245"/>
        <item x="147"/>
        <item x="284"/>
        <item x="274"/>
        <item x="275"/>
        <item x="115"/>
        <item x="119"/>
        <item x="248"/>
        <item x="141"/>
        <item x="153"/>
        <item x="116"/>
        <item x="305"/>
        <item x="8"/>
        <item x="57"/>
        <item x="152"/>
        <item x="278"/>
        <item x="154"/>
        <item x="120"/>
        <item x="148"/>
        <item x="64"/>
        <item x="117"/>
        <item x="210"/>
        <item x="3"/>
        <item x="285"/>
        <item x="197"/>
        <item x="265"/>
        <item x="286"/>
        <item x="168"/>
        <item x="211"/>
        <item x="198"/>
        <item x="212"/>
        <item x="199"/>
        <item x="230"/>
        <item x="9"/>
        <item x="10"/>
        <item x="173"/>
        <item x="192"/>
        <item x="0"/>
        <item x="149"/>
        <item x="162"/>
        <item x="163"/>
        <item x="254"/>
        <item x="287"/>
        <item x="209"/>
        <item x="321"/>
        <item x="174"/>
        <item x="155"/>
        <item x="175"/>
        <item x="53"/>
        <item x="4"/>
        <item x="176"/>
        <item x="42"/>
        <item x="279"/>
        <item x="200"/>
        <item x="213"/>
        <item x="214"/>
        <item x="58"/>
        <item x="288"/>
        <item x="59"/>
        <item x="182"/>
        <item x="169"/>
        <item x="315"/>
        <item x="11"/>
        <item x="12"/>
        <item x="323"/>
        <item x="41"/>
        <item x="157"/>
        <item x="289"/>
        <item x="183"/>
        <item m="1" x="331"/>
        <item x="104"/>
        <item x="324"/>
        <item x="121"/>
        <item x="290"/>
        <item x="291"/>
        <item x="328"/>
        <item x="215"/>
        <item x="65"/>
        <item x="306"/>
        <item x="66"/>
        <item x="195"/>
        <item x="166"/>
        <item x="164"/>
        <item x="177"/>
        <item x="307"/>
        <item x="201"/>
        <item x="122"/>
        <item x="216"/>
        <item x="217"/>
        <item x="178"/>
        <item x="266"/>
        <item x="171"/>
        <item x="172"/>
        <item x="123"/>
        <item x="67"/>
        <item x="249"/>
        <item x="218"/>
        <item x="68"/>
        <item x="179"/>
        <item x="103"/>
        <item x="156"/>
        <item x="193"/>
        <item x="316"/>
        <item x="219"/>
        <item x="317"/>
        <item x="13"/>
        <item x="158"/>
        <item x="88"/>
        <item m="1" x="332"/>
        <item x="255"/>
        <item x="105"/>
        <item x="180"/>
        <item x="106"/>
        <item x="220"/>
        <item x="14"/>
        <item x="107"/>
        <item x="325"/>
        <item x="69"/>
        <item x="276"/>
        <item x="170"/>
        <item x="91"/>
        <item x="101"/>
        <item x="43"/>
        <item x="108"/>
        <item x="44"/>
        <item x="33"/>
        <item x="263"/>
        <item x="109"/>
        <item x="70"/>
        <item x="124"/>
        <item x="89"/>
        <item m="1" x="330"/>
        <item x="312"/>
        <item x="256"/>
        <item x="35"/>
        <item x="231"/>
        <item x="309"/>
        <item x="90"/>
        <item x="232"/>
        <item x="36"/>
        <item x="233"/>
        <item m="1" x="333"/>
        <item x="60"/>
        <item x="322"/>
        <item x="253"/>
        <item x="125"/>
        <item x="110"/>
        <item x="165"/>
        <item x="126"/>
        <item x="45"/>
        <item x="73"/>
        <item x="186"/>
        <item x="221"/>
        <item x="187"/>
        <item x="202"/>
        <item x="61"/>
        <item x="102"/>
        <item x="37"/>
        <item x="15"/>
        <item x="310"/>
        <item x="292"/>
        <item x="251"/>
        <item x="5"/>
        <item x="222"/>
        <item x="16"/>
        <item x="223"/>
        <item x="111"/>
        <item x="92"/>
        <item x="224"/>
        <item x="6"/>
        <item x="225"/>
        <item x="237"/>
        <item x="184"/>
        <item x="32"/>
        <item x="247"/>
        <item x="94"/>
        <item x="240"/>
        <item x="227"/>
        <item x="138"/>
        <item x="93"/>
        <item x="17"/>
        <item x="226"/>
        <item m="1" x="334"/>
        <item x="38"/>
        <item x="203"/>
        <item x="95"/>
        <item x="282"/>
        <item x="167"/>
        <item x="257"/>
        <item x="196"/>
        <item x="46"/>
        <item x="228"/>
        <item x="313"/>
        <item x="29"/>
        <item x="34"/>
        <item x="258"/>
        <item x="127"/>
        <item x="47"/>
        <item x="142"/>
        <item x="99"/>
        <item x="267"/>
        <item x="268"/>
        <item x="280"/>
        <item x="269"/>
        <item x="194"/>
        <item x="143"/>
        <item x="314"/>
        <item x="71"/>
        <item x="281"/>
        <item x="128"/>
        <item x="129"/>
        <item x="74"/>
        <item x="54"/>
        <item x="75"/>
        <item x="130"/>
        <item x="144"/>
        <item x="229"/>
        <item x="259"/>
        <item x="188"/>
        <item x="234"/>
        <item x="145"/>
        <item x="131"/>
        <item x="132"/>
        <item x="133"/>
        <item x="327"/>
        <item x="189"/>
        <item x="76"/>
        <item x="48"/>
        <item x="204"/>
        <item x="298"/>
        <item x="18"/>
        <item x="77"/>
        <item x="190"/>
        <item x="19"/>
        <item x="260"/>
        <item x="98"/>
        <item x="30"/>
        <item x="318"/>
        <item x="62"/>
        <item x="134"/>
        <item x="135"/>
        <item x="78"/>
        <item x="205"/>
        <item x="79"/>
        <item x="191"/>
        <item x="80"/>
        <item x="238"/>
        <item x="20"/>
        <item x="319"/>
        <item x="207"/>
        <item x="311"/>
        <item x="293"/>
        <item x="96"/>
        <item x="49"/>
        <item x="206"/>
        <item x="261"/>
        <item x="50"/>
        <item x="81"/>
        <item x="21"/>
        <item x="55"/>
        <item x="82"/>
        <item x="83"/>
        <item x="294"/>
        <item x="136"/>
        <item x="295"/>
        <item x="299"/>
        <item x="22"/>
        <item x="303"/>
        <item x="270"/>
        <item x="241"/>
        <item x="262"/>
        <item x="23"/>
        <item x="300"/>
        <item x="243"/>
        <item x="97"/>
        <item x="296"/>
        <item x="297"/>
        <item x="39"/>
        <item x="301"/>
        <item x="137"/>
        <item x="25"/>
        <item x="84"/>
        <item x="63"/>
        <item x="302"/>
        <item x="40"/>
        <item x="51"/>
        <item x="329"/>
        <item x="100"/>
        <item x="26"/>
        <item x="52"/>
        <item x="85"/>
        <item x="208"/>
        <item x="242"/>
        <item x="244"/>
        <item x="27"/>
        <item x="28"/>
        <item x="56"/>
        <item x="86"/>
      </items>
    </pivotField>
    <pivotField name="Estimated_x000a_end date" axis="axisRow" compact="0" numFmtId="164" outline="0" showAll="0" sortType="ascending">
      <items count="864">
        <item m="1" x="858"/>
        <item m="1" x="775"/>
        <item x="88"/>
        <item x="569"/>
        <item x="574"/>
        <item x="399"/>
        <item x="609"/>
        <item x="454"/>
        <item x="381"/>
        <item x="382"/>
        <item x="578"/>
        <item x="383"/>
        <item x="579"/>
        <item x="580"/>
        <item x="417"/>
        <item x="415"/>
        <item x="631"/>
        <item x="600"/>
        <item x="416"/>
        <item x="624"/>
        <item x="646"/>
        <item x="632"/>
        <item x="625"/>
        <item x="656"/>
        <item x="418"/>
        <item x="576"/>
        <item x="439"/>
        <item x="433"/>
        <item x="647"/>
        <item x="349"/>
        <item x="626"/>
        <item x="653"/>
        <item x="384"/>
        <item x="385"/>
        <item x="648"/>
        <item x="350"/>
        <item x="601"/>
        <item m="1" x="802"/>
        <item x="604"/>
        <item x="1"/>
        <item x="2"/>
        <item x="577"/>
        <item x="351"/>
        <item x="3"/>
        <item m="1" x="839"/>
        <item x="720"/>
        <item m="1" x="835"/>
        <item x="396"/>
        <item x="660"/>
        <item x="397"/>
        <item x="726"/>
        <item x="627"/>
        <item x="635"/>
        <item x="355"/>
        <item x="419"/>
        <item x="430"/>
        <item x="398"/>
        <item x="605"/>
        <item x="47"/>
        <item x="372"/>
        <item x="374"/>
        <item x="51"/>
        <item x="37"/>
        <item x="38"/>
        <item x="50"/>
        <item x="49"/>
        <item x="39"/>
        <item x="45"/>
        <item x="654"/>
        <item x="356"/>
        <item x="562"/>
        <item x="403"/>
        <item x="48"/>
        <item x="40"/>
        <item x="44"/>
        <item x="628"/>
        <item x="46"/>
        <item x="41"/>
        <item x="649"/>
        <item x="194"/>
        <item x="621"/>
        <item x="458"/>
        <item x="386"/>
        <item x="387"/>
        <item x="266"/>
        <item x="388"/>
        <item x="267"/>
        <item x="661"/>
        <item x="566"/>
        <item x="650"/>
        <item x="353"/>
        <item x="357"/>
        <item x="457"/>
        <item x="584"/>
        <item x="373"/>
        <item x="352"/>
        <item x="441"/>
        <item x="567"/>
        <item x="583"/>
        <item x="592"/>
        <item x="389"/>
        <item x="585"/>
        <item x="42"/>
        <item x="431"/>
        <item x="358"/>
        <item x="702"/>
        <item x="268"/>
        <item x="434"/>
        <item x="563"/>
        <item x="695"/>
        <item x="230"/>
        <item x="598"/>
        <item x="4"/>
        <item x="43"/>
        <item x="354"/>
        <item x="390"/>
        <item x="5"/>
        <item x="6"/>
        <item x="401"/>
        <item x="655"/>
        <item x="269"/>
        <item x="696"/>
        <item x="523"/>
        <item x="420"/>
        <item x="404"/>
        <item x="10"/>
        <item x="405"/>
        <item x="524"/>
        <item x="197"/>
        <item x="489"/>
        <item x="488"/>
        <item x="525"/>
        <item x="699"/>
        <item x="52"/>
        <item x="391"/>
        <item x="96"/>
        <item x="0"/>
        <item x="476"/>
        <item x="270"/>
        <item x="406"/>
        <item x="727"/>
        <item x="697"/>
        <item x="546"/>
        <item x="474"/>
        <item x="455"/>
        <item x="11"/>
        <item x="450"/>
        <item x="679"/>
        <item x="475"/>
        <item x="107"/>
        <item x="218"/>
        <item x="402"/>
        <item x="407"/>
        <item x="436"/>
        <item x="54"/>
        <item x="659"/>
        <item x="217"/>
        <item x="53"/>
        <item x="7"/>
        <item x="658"/>
        <item x="612"/>
        <item x="8"/>
        <item x="602"/>
        <item x="611"/>
        <item x="728"/>
        <item x="736"/>
        <item x="188"/>
        <item x="701"/>
        <item x="547"/>
        <item x="729"/>
        <item x="527"/>
        <item x="452"/>
        <item x="109"/>
        <item x="672"/>
        <item x="199"/>
        <item x="400"/>
        <item x="730"/>
        <item x="280"/>
        <item x="213"/>
        <item x="673"/>
        <item x="110"/>
        <item x="622"/>
        <item x="731"/>
        <item x="548"/>
        <item x="522"/>
        <item x="340"/>
        <item x="57"/>
        <item x="704"/>
        <item x="528"/>
        <item x="200"/>
        <item x="17"/>
        <item x="221"/>
        <item x="606"/>
        <item x="111"/>
        <item x="456"/>
        <item x="444"/>
        <item x="445"/>
        <item x="674"/>
        <item x="55"/>
        <item x="108"/>
        <item x="703"/>
        <item x="112"/>
        <item x="551"/>
        <item x="705"/>
        <item x="341"/>
        <item x="529"/>
        <item x="223"/>
        <item x="201"/>
        <item x="409"/>
        <item x="359"/>
        <item x="675"/>
        <item x="271"/>
        <item x="113"/>
        <item x="552"/>
        <item x="56"/>
        <item x="477"/>
        <item x="97"/>
        <item x="272"/>
        <item x="198"/>
        <item x="680"/>
        <item x="451"/>
        <item x="623"/>
        <item x="676"/>
        <item x="360"/>
        <item x="214"/>
        <item x="707"/>
        <item x="114"/>
        <item x="408"/>
        <item x="215"/>
        <item x="203"/>
        <item m="1" x="845"/>
        <item x="216"/>
        <item x="219"/>
        <item x="220"/>
        <item x="721"/>
        <item x="449"/>
        <item x="683"/>
        <item x="722"/>
        <item x="115"/>
        <item x="553"/>
        <item x="274"/>
        <item x="421"/>
        <item x="607"/>
        <item x="453"/>
        <item x="9"/>
        <item m="1" x="829"/>
        <item x="677"/>
        <item x="116"/>
        <item x="554"/>
        <item x="732"/>
        <item x="613"/>
        <item x="342"/>
        <item x="346"/>
        <item x="343"/>
        <item x="344"/>
        <item x="222"/>
        <item x="555"/>
        <item x="339"/>
        <item x="411"/>
        <item x="636"/>
        <item x="478"/>
        <item x="733"/>
        <item x="18"/>
        <item x="117"/>
        <item x="491"/>
        <item x="678"/>
        <item x="204"/>
        <item x="684"/>
        <item x="412"/>
        <item m="1" x="813"/>
        <item x="651"/>
        <item x="282"/>
        <item x="224"/>
        <item x="202"/>
        <item x="276"/>
        <item x="638"/>
        <item x="448"/>
        <item x="685"/>
        <item x="668"/>
        <item m="1" x="785"/>
        <item x="706"/>
        <item x="308"/>
        <item x="225"/>
        <item x="664"/>
        <item x="700"/>
        <item x="556"/>
        <item x="564"/>
        <item x="565"/>
        <item m="1" x="852"/>
        <item x="665"/>
        <item x="277"/>
        <item x="392"/>
        <item x="422"/>
        <item x="633"/>
        <item x="393"/>
        <item m="1" x="789"/>
        <item x="118"/>
        <item x="347"/>
        <item x="336"/>
        <item x="686"/>
        <item m="1" x="791"/>
        <item x="662"/>
        <item x="19"/>
        <item x="599"/>
        <item x="603"/>
        <item x="348"/>
        <item m="1" x="833"/>
        <item x="410"/>
        <item x="634"/>
        <item x="58"/>
        <item m="1" x="781"/>
        <item x="60"/>
        <item x="59"/>
        <item x="345"/>
        <item x="666"/>
        <item x="285"/>
        <item x="394"/>
        <item x="490"/>
        <item x="486"/>
        <item m="1" x="793"/>
        <item x="120"/>
        <item m="1" x="794"/>
        <item x="275"/>
        <item x="568"/>
        <item x="228"/>
        <item x="435"/>
        <item x="652"/>
        <item x="91"/>
        <item x="667"/>
        <item m="1" x="828"/>
        <item x="278"/>
        <item m="1" x="834"/>
        <item x="227"/>
        <item x="279"/>
        <item x="273"/>
        <item x="614"/>
        <item x="281"/>
        <item x="657"/>
        <item m="1" x="804"/>
        <item m="1" x="825"/>
        <item x="121"/>
        <item x="122"/>
        <item x="286"/>
        <item x="295"/>
        <item x="226"/>
        <item x="550"/>
        <item x="698"/>
        <item x="98"/>
        <item x="287"/>
        <item x="303"/>
        <item x="663"/>
        <item x="595"/>
        <item x="687"/>
        <item x="557"/>
        <item x="559"/>
        <item x="682"/>
        <item x="681"/>
        <item x="288"/>
        <item x="304"/>
        <item x="432"/>
        <item m="1" x="850"/>
        <item m="1" x="853"/>
        <item x="205"/>
        <item x="119"/>
        <item x="12"/>
        <item m="1" x="837"/>
        <item x="610"/>
        <item x="13"/>
        <item x="123"/>
        <item x="14"/>
        <item x="289"/>
        <item x="15"/>
        <item m="1" x="838"/>
        <item m="1" x="841"/>
        <item m="1" x="807"/>
        <item x="549"/>
        <item x="290"/>
        <item m="1" x="840"/>
        <item x="305"/>
        <item m="1" x="808"/>
        <item x="291"/>
        <item x="361"/>
        <item m="1" x="814"/>
        <item x="558"/>
        <item x="423"/>
        <item m="1" x="786"/>
        <item m="1" x="805"/>
        <item x="440"/>
        <item x="734"/>
        <item m="1" x="847"/>
        <item m="1" x="848"/>
        <item x="532"/>
        <item x="292"/>
        <item m="1" x="819"/>
        <item x="424"/>
        <item x="296"/>
        <item x="714"/>
        <item m="1" x="843"/>
        <item x="535"/>
        <item x="306"/>
        <item x="124"/>
        <item x="125"/>
        <item x="126"/>
        <item x="127"/>
        <item m="1" x="862"/>
        <item x="128"/>
        <item x="492"/>
        <item x="586"/>
        <item m="1" x="787"/>
        <item x="99"/>
        <item x="425"/>
        <item x="688"/>
        <item x="293"/>
        <item m="1" x="822"/>
        <item m="1" x="790"/>
        <item m="1" x="792"/>
        <item x="297"/>
        <item x="298"/>
        <item m="1" x="824"/>
        <item x="129"/>
        <item x="426"/>
        <item x="61"/>
        <item m="1" x="830"/>
        <item x="581"/>
        <item x="582"/>
        <item x="16"/>
        <item m="1" x="827"/>
        <item x="587"/>
        <item m="1" x="797"/>
        <item m="1" x="831"/>
        <item x="233"/>
        <item x="299"/>
        <item x="493"/>
        <item x="494"/>
        <item m="1" x="823"/>
        <item m="1" x="795"/>
        <item x="130"/>
        <item x="209"/>
        <item x="132"/>
        <item m="1" x="800"/>
        <item x="294"/>
        <item x="560"/>
        <item x="131"/>
        <item x="62"/>
        <item m="1" x="796"/>
        <item x="526"/>
        <item x="206"/>
        <item x="537"/>
        <item x="133"/>
        <item x="231"/>
        <item x="443"/>
        <item m="1" x="803"/>
        <item x="530"/>
        <item x="531"/>
        <item x="460"/>
        <item x="23"/>
        <item m="1" x="832"/>
        <item x="300"/>
        <item x="588"/>
        <item x="63"/>
        <item x="134"/>
        <item x="301"/>
        <item x="538"/>
        <item x="195"/>
        <item m="1" x="779"/>
        <item m="1" x="780"/>
        <item x="459"/>
        <item x="196"/>
        <item x="92"/>
        <item x="93"/>
        <item x="533"/>
        <item x="534"/>
        <item x="302"/>
        <item x="94"/>
        <item x="95"/>
        <item x="395"/>
        <item x="495"/>
        <item x="536"/>
        <item x="498"/>
        <item x="499"/>
        <item m="1" x="854"/>
        <item m="1" x="798"/>
        <item x="309"/>
        <item x="135"/>
        <item m="1" x="801"/>
        <item x="337"/>
        <item x="237"/>
        <item x="136"/>
        <item x="427"/>
        <item m="1" x="842"/>
        <item x="539"/>
        <item x="371"/>
        <item x="234"/>
        <item x="310"/>
        <item m="1" x="810"/>
        <item m="1" x="818"/>
        <item x="235"/>
        <item x="496"/>
        <item x="283"/>
        <item x="284"/>
        <item m="1" x="846"/>
        <item x="575"/>
        <item x="541"/>
        <item m="1" x="861"/>
        <item x="540"/>
        <item x="461"/>
        <item x="64"/>
        <item x="137"/>
        <item m="1" x="849"/>
        <item x="311"/>
        <item m="1" x="815"/>
        <item x="437"/>
        <item m="1" x="820"/>
        <item m="1" x="844"/>
        <item x="428"/>
        <item x="20"/>
        <item x="637"/>
        <item x="629"/>
        <item x="630"/>
        <item m="1" x="857"/>
        <item m="1" x="812"/>
        <item m="1" x="859"/>
        <item m="1" x="817"/>
        <item x="21"/>
        <item x="236"/>
        <item x="446"/>
        <item x="232"/>
        <item x="497"/>
        <item m="1" x="821"/>
        <item x="500"/>
        <item x="501"/>
        <item x="24"/>
        <item x="138"/>
        <item x="100"/>
        <item x="319"/>
        <item x="639"/>
        <item x="589"/>
        <item x="338"/>
        <item x="642"/>
        <item x="591"/>
        <item x="307"/>
        <item x="615"/>
        <item x="487"/>
        <item x="718"/>
        <item x="616"/>
        <item m="1" x="788"/>
        <item x="362"/>
        <item x="370"/>
        <item x="80"/>
        <item x="640"/>
        <item x="641"/>
        <item x="89"/>
        <item x="90"/>
        <item x="22"/>
        <item x="593"/>
        <item x="141"/>
        <item x="312"/>
        <item m="1" x="826"/>
        <item x="542"/>
        <item x="142"/>
        <item x="150"/>
        <item x="570"/>
        <item x="447"/>
        <item x="545"/>
        <item x="313"/>
        <item x="143"/>
        <item x="715"/>
        <item x="543"/>
        <item x="314"/>
        <item x="189"/>
        <item x="413"/>
        <item x="363"/>
        <item x="716"/>
        <item x="328"/>
        <item x="378"/>
        <item x="144"/>
        <item m="1" x="836"/>
        <item x="645"/>
        <item x="594"/>
        <item x="315"/>
        <item x="364"/>
        <item m="1" x="776"/>
        <item x="190"/>
        <item m="1" x="777"/>
        <item x="512"/>
        <item x="365"/>
        <item x="429"/>
        <item x="145"/>
        <item x="719"/>
        <item x="504"/>
        <item x="740"/>
        <item x="505"/>
        <item m="1" x="773"/>
        <item x="316"/>
        <item x="366"/>
        <item x="544"/>
        <item x="320"/>
        <item x="318"/>
        <item m="1" x="860"/>
        <item m="1" x="782"/>
        <item x="561"/>
        <item x="741"/>
        <item x="742"/>
        <item x="746"/>
        <item x="735"/>
        <item x="146"/>
        <item x="617"/>
        <item x="506"/>
        <item x="708"/>
        <item x="414"/>
        <item m="1" x="816"/>
        <item m="1" x="784"/>
        <item x="25"/>
        <item x="507"/>
        <item x="738"/>
        <item x="147"/>
        <item x="590"/>
        <item m="1" x="783"/>
        <item x="442"/>
        <item x="508"/>
        <item x="151"/>
        <item x="317"/>
        <item x="743"/>
        <item m="1" x="774"/>
        <item x="375"/>
        <item x="513"/>
        <item x="140"/>
        <item x="27"/>
        <item x="81"/>
        <item x="238"/>
        <item x="152"/>
        <item x="717"/>
        <item x="329"/>
        <item x="229"/>
        <item x="739"/>
        <item x="65"/>
        <item x="747"/>
        <item x="380"/>
        <item x="744"/>
        <item x="26"/>
        <item x="148"/>
        <item x="239"/>
        <item x="139"/>
        <item x="462"/>
        <item x="618"/>
        <item x="28"/>
        <item x="509"/>
        <item x="745"/>
        <item x="379"/>
        <item x="85"/>
        <item x="479"/>
        <item x="149"/>
        <item x="691"/>
        <item x="29"/>
        <item x="321"/>
        <item x="692"/>
        <item x="367"/>
        <item x="66"/>
        <item x="619"/>
        <item x="82"/>
        <item x="510"/>
        <item x="191"/>
        <item x="709"/>
        <item x="153"/>
        <item x="464"/>
        <item x="643"/>
        <item x="723"/>
        <item x="253"/>
        <item x="156"/>
        <item x="210"/>
        <item x="155"/>
        <item x="467"/>
        <item x="211"/>
        <item x="30"/>
        <item x="376"/>
        <item x="463"/>
        <item x="502"/>
        <item x="86"/>
        <item x="157"/>
        <item x="159"/>
        <item x="68"/>
        <item x="247"/>
        <item x="724"/>
        <item x="377"/>
        <item m="1" x="799"/>
        <item x="511"/>
        <item x="514"/>
        <item x="573"/>
        <item x="515"/>
        <item x="516"/>
        <item x="519"/>
        <item x="192"/>
        <item x="207"/>
        <item x="208"/>
        <item x="158"/>
        <item x="248"/>
        <item x="596"/>
        <item x="249"/>
        <item x="154"/>
        <item x="244"/>
        <item x="737"/>
        <item x="521"/>
        <item m="1" x="855"/>
        <item x="517"/>
        <item x="166"/>
        <item x="245"/>
        <item x="246"/>
        <item x="193"/>
        <item x="31"/>
        <item x="242"/>
        <item x="761"/>
        <item x="322"/>
        <item x="32"/>
        <item x="33"/>
        <item x="34"/>
        <item x="87"/>
        <item x="162"/>
        <item x="255"/>
        <item x="250"/>
        <item x="251"/>
        <item x="751"/>
        <item x="330"/>
        <item x="323"/>
        <item x="69"/>
        <item x="480"/>
        <item x="471"/>
        <item x="368"/>
        <item x="164"/>
        <item x="167"/>
        <item x="163"/>
        <item x="261"/>
        <item x="503"/>
        <item x="438"/>
        <item x="752"/>
        <item x="178"/>
        <item m="1" x="811"/>
        <item x="763"/>
        <item x="243"/>
        <item x="473"/>
        <item x="710"/>
        <item x="693"/>
        <item x="175"/>
        <item x="172"/>
        <item x="468"/>
        <item m="1" x="806"/>
        <item x="753"/>
        <item x="168"/>
        <item x="520"/>
        <item x="184"/>
        <item x="262"/>
        <item x="694"/>
        <item x="324"/>
        <item x="181"/>
        <item x="254"/>
        <item x="264"/>
        <item m="1" x="809"/>
        <item m="1" x="772"/>
        <item x="263"/>
        <item x="256"/>
        <item x="711"/>
        <item x="240"/>
        <item x="764"/>
        <item x="169"/>
        <item x="176"/>
        <item x="712"/>
        <item x="749"/>
        <item x="325"/>
        <item x="258"/>
        <item x="481"/>
        <item x="179"/>
        <item x="469"/>
        <item x="482"/>
        <item x="173"/>
        <item x="748"/>
        <item x="331"/>
        <item m="1" x="768"/>
        <item x="70"/>
        <item x="332"/>
        <item x="754"/>
        <item x="483"/>
        <item x="259"/>
        <item x="160"/>
        <item x="759"/>
        <item x="465"/>
        <item x="466"/>
        <item x="608"/>
        <item x="644"/>
        <item x="260"/>
        <item x="762"/>
        <item x="689"/>
        <item x="484"/>
        <item x="180"/>
        <item x="170"/>
        <item x="765"/>
        <item x="669"/>
        <item x="472"/>
        <item x="182"/>
        <item x="760"/>
        <item x="71"/>
        <item x="165"/>
        <item x="756"/>
        <item x="518"/>
        <item x="241"/>
        <item x="183"/>
        <item x="713"/>
        <item x="257"/>
        <item x="326"/>
        <item x="750"/>
        <item x="333"/>
        <item x="369"/>
        <item x="334"/>
        <item x="755"/>
        <item x="757"/>
        <item x="73"/>
        <item x="177"/>
        <item x="101"/>
        <item x="83"/>
        <item x="84"/>
        <item x="758"/>
        <item x="670"/>
        <item x="620"/>
        <item x="72"/>
        <item x="67"/>
        <item x="174"/>
        <item x="725"/>
        <item x="571"/>
        <item x="690"/>
        <item x="470"/>
        <item x="185"/>
        <item x="75"/>
        <item x="77"/>
        <item x="76"/>
        <item x="186"/>
        <item x="35"/>
        <item x="104"/>
        <item x="105"/>
        <item m="1" x="770"/>
        <item x="103"/>
        <item x="74"/>
        <item m="1" x="769"/>
        <item x="187"/>
        <item x="671"/>
        <item x="597"/>
        <item m="1" x="851"/>
        <item m="1" x="856"/>
        <item m="1" x="771"/>
        <item m="1" x="767"/>
        <item m="1" x="766"/>
        <item x="106"/>
        <item m="1" x="778"/>
        <item x="212"/>
        <item x="252"/>
        <item x="36"/>
        <item x="335"/>
        <item x="78"/>
        <item x="102"/>
        <item x="79"/>
        <item x="265"/>
        <item x="572"/>
        <item x="485"/>
        <item x="161"/>
        <item x="171"/>
        <item x="327"/>
        <item t="default"/>
      </items>
    </pivotField>
    <pivotField compact="0" outline="0" showAll="0"/>
    <pivotField compact="0" outline="0" showAll="0"/>
    <pivotField name=" PO Number" axis="axisRow" compact="0" outline="0" showAll="0" defaultSubtotal="0">
      <items count="721">
        <item x="290"/>
        <item x="291"/>
        <item x="494"/>
        <item x="495"/>
        <item x="496"/>
        <item x="562"/>
        <item x="563"/>
        <item x="207"/>
        <item x="208"/>
        <item x="564"/>
        <item x="1"/>
        <item x="209"/>
        <item x="210"/>
        <item x="38"/>
        <item x="579"/>
        <item x="580"/>
        <item x="581"/>
        <item x="582"/>
        <item x="583"/>
        <item x="584"/>
        <item x="585"/>
        <item x="478"/>
        <item x="2"/>
        <item x="180"/>
        <item x="630"/>
        <item x="535"/>
        <item x="181"/>
        <item x="292"/>
        <item x="499"/>
        <item x="500"/>
        <item x="572"/>
        <item x="211"/>
        <item x="212"/>
        <item x="213"/>
        <item x="214"/>
        <item x="215"/>
        <item x="216"/>
        <item x="217"/>
        <item x="573"/>
        <item x="218"/>
        <item x="219"/>
        <item x="220"/>
        <item x="221"/>
        <item x="222"/>
        <item x="223"/>
        <item x="505"/>
        <item x="224"/>
        <item x="293"/>
        <item x="3"/>
        <item x="322"/>
        <item x="294"/>
        <item x="417"/>
        <item x="4"/>
        <item x="386"/>
        <item x="320"/>
        <item x="509"/>
        <item x="510"/>
        <item x="511"/>
        <item x="512"/>
        <item x="182"/>
        <item x="307"/>
        <item x="183"/>
        <item x="184"/>
        <item x="523"/>
        <item x="506"/>
        <item x="5"/>
        <item x="6"/>
        <item x="507"/>
        <item x="586"/>
        <item x="387"/>
        <item x="513"/>
        <item x="262"/>
        <item x="587"/>
        <item x="298"/>
        <item x="295"/>
        <item x="83"/>
        <item x="640"/>
        <item x="663"/>
        <item x="54"/>
        <item x="664"/>
        <item x="7"/>
        <item x="574"/>
        <item x="514"/>
        <item x="537"/>
        <item x="538"/>
        <item x="539"/>
        <item x="479"/>
        <item x="225"/>
        <item x="226"/>
        <item x="227"/>
        <item x="228"/>
        <item x="229"/>
        <item x="230"/>
        <item x="308"/>
        <item x="309"/>
        <item x="310"/>
        <item x="311"/>
        <item x="312"/>
        <item x="313"/>
        <item x="515"/>
        <item x="569"/>
        <item x="570"/>
        <item x="665"/>
        <item x="497"/>
        <item x="231"/>
        <item x="498"/>
        <item x="263"/>
        <item x="501"/>
        <item x="502"/>
        <item x="503"/>
        <item x="504"/>
        <item x="565"/>
        <item x="8"/>
        <item x="588"/>
        <item x="589"/>
        <item x="590"/>
        <item x="480"/>
        <item x="481"/>
        <item x="482"/>
        <item x="483"/>
        <item x="484"/>
        <item x="485"/>
        <item x="591"/>
        <item x="566"/>
        <item x="567"/>
        <item x="689"/>
        <item x="264"/>
        <item x="296"/>
        <item x="232"/>
        <item x="265"/>
        <item x="418"/>
        <item x="266"/>
        <item x="327"/>
        <item x="267"/>
        <item x="592"/>
        <item x="631"/>
        <item x="593"/>
        <item x="690"/>
        <item x="84"/>
        <item x="508"/>
        <item x="299"/>
        <item x="9"/>
        <item x="297"/>
        <item x="571"/>
        <item x="233"/>
        <item x="300"/>
        <item x="632"/>
        <item x="97"/>
        <item x="344"/>
        <item x="345"/>
        <item x="346"/>
        <item x="419"/>
        <item x="420"/>
        <item x="421"/>
        <item x="422"/>
        <item x="423"/>
        <item x="666"/>
        <item x="234"/>
        <item x="633"/>
        <item x="634"/>
        <item x="635"/>
        <item x="636"/>
        <item x="594"/>
        <item x="595"/>
        <item x="596"/>
        <item x="388"/>
        <item x="389"/>
        <item x="390"/>
        <item x="391"/>
        <item x="597"/>
        <item x="598"/>
        <item x="540"/>
        <item x="541"/>
        <item x="424"/>
        <item x="425"/>
        <item x="426"/>
        <item x="427"/>
        <item x="428"/>
        <item x="429"/>
        <item x="430"/>
        <item x="431"/>
        <item x="432"/>
        <item x="433"/>
        <item x="434"/>
        <item x="435"/>
        <item x="436"/>
        <item x="437"/>
        <item x="392"/>
        <item x="438"/>
        <item x="439"/>
        <item x="440"/>
        <item x="441"/>
        <item x="442"/>
        <item x="393"/>
        <item x="394"/>
        <item x="395"/>
        <item x="443"/>
        <item x="85"/>
        <item x="86"/>
        <item x="87"/>
        <item x="328"/>
        <item x="647"/>
        <item x="470"/>
        <item x="471"/>
        <item x="599"/>
        <item x="396"/>
        <item x="444"/>
        <item x="445"/>
        <item x="446"/>
        <item x="691"/>
        <item x="329"/>
        <item x="330"/>
        <item x="331"/>
        <item x="397"/>
        <item x="314"/>
        <item x="315"/>
        <item x="343"/>
        <item x="316"/>
        <item x="524"/>
        <item x="692"/>
        <item x="317"/>
        <item x="600"/>
        <item x="667"/>
        <item x="447"/>
        <item x="301"/>
        <item x="332"/>
        <item x="333"/>
        <item x="575"/>
        <item x="334"/>
        <item x="335"/>
        <item x="80"/>
        <item x="525"/>
        <item x="398"/>
        <item x="336"/>
        <item x="57"/>
        <item x="399"/>
        <item x="448"/>
        <item x="601"/>
        <item x="472"/>
        <item x="576"/>
        <item x="449"/>
        <item x="450"/>
        <item x="688"/>
        <item x="88"/>
        <item x="602"/>
        <item x="693"/>
        <item x="89"/>
        <item x="347"/>
        <item x="348"/>
        <item x="98"/>
        <item x="99"/>
        <item x="100"/>
        <item x="517"/>
        <item x="518"/>
        <item x="519"/>
        <item x="323"/>
        <item x="603"/>
        <item x="349"/>
        <item x="350"/>
        <item x="337"/>
        <item x="198"/>
        <item x="235"/>
        <item x="236"/>
        <item x="604"/>
        <item x="605"/>
        <item x="694"/>
        <item x="451"/>
        <item x="101"/>
        <item x="102"/>
        <item x="103"/>
        <item x="104"/>
        <item x="637"/>
        <item x="105"/>
        <item x="199"/>
        <item x="318"/>
        <item x="338"/>
        <item x="638"/>
        <item x="400"/>
        <item x="237"/>
        <item x="452"/>
        <item x="453"/>
        <item x="339"/>
        <item x="542"/>
        <item x="238"/>
        <item x="239"/>
        <item x="106"/>
        <item x="107"/>
        <item x="639"/>
        <item x="543"/>
        <item x="544"/>
        <item x="545"/>
        <item x="546"/>
        <item x="547"/>
        <item x="548"/>
        <item x="549"/>
        <item x="550"/>
        <item x="551"/>
        <item x="552"/>
        <item x="454"/>
        <item x="108"/>
        <item x="109"/>
        <item x="110"/>
        <item x="111"/>
        <item x="340"/>
        <item x="455"/>
        <item x="341"/>
        <item x="342"/>
        <item x="526"/>
        <item x="200"/>
        <item x="201"/>
        <item x="456"/>
        <item x="202"/>
        <item x="112"/>
        <item x="113"/>
        <item x="568"/>
        <item x="324"/>
        <item x="185"/>
        <item x="302"/>
        <item x="195"/>
        <item x="58"/>
        <item x="203"/>
        <item x="39"/>
        <item x="536"/>
        <item x="204"/>
        <item x="114"/>
        <item x="115"/>
        <item x="116"/>
        <item x="117"/>
        <item x="118"/>
        <item x="240"/>
        <item x="59"/>
        <item x="41"/>
        <item x="641"/>
        <item x="527"/>
        <item x="473"/>
        <item x="474"/>
        <item x="475"/>
        <item x="476"/>
        <item x="648"/>
        <item x="90"/>
        <item x="241"/>
        <item x="205"/>
        <item x="668"/>
        <item x="695"/>
        <item x="303"/>
        <item x="242"/>
        <item x="60"/>
        <item x="61"/>
        <item x="62"/>
        <item x="319"/>
        <item x="457"/>
        <item x="458"/>
        <item x="459"/>
        <item x="401"/>
        <item x="91"/>
        <item x="93"/>
        <item x="642"/>
        <item x="649"/>
        <item x="606"/>
        <item x="516"/>
        <item x="460"/>
        <item x="206"/>
        <item x="186"/>
        <item x="461"/>
        <item x="462"/>
        <item x="463"/>
        <item x="351"/>
        <item x="488"/>
        <item x="385"/>
        <item x="261"/>
        <item x="187"/>
        <item x="188"/>
        <item x="464"/>
        <item x="465"/>
        <item x="466"/>
        <item x="189"/>
        <item x="46"/>
        <item x="402"/>
        <item x="321"/>
        <item x="243"/>
        <item x="244"/>
        <item x="653"/>
        <item x="10"/>
        <item x="11"/>
        <item x="268"/>
        <item x="12"/>
        <item x="352"/>
        <item x="353"/>
        <item x="354"/>
        <item x="355"/>
        <item x="356"/>
        <item x="120"/>
        <item x="13"/>
        <item x="55"/>
        <item x="14"/>
        <item x="378"/>
        <item x="379"/>
        <item x="42"/>
        <item x="380"/>
        <item x="0"/>
        <item x="654"/>
        <item x="15"/>
        <item x="43"/>
        <item x="16"/>
        <item x="381"/>
        <item x="520"/>
        <item x="521"/>
        <item x="56"/>
        <item x="305"/>
        <item x="325"/>
        <item x="326"/>
        <item x="197"/>
        <item x="304"/>
        <item x="382"/>
        <item x="655"/>
        <item x="656"/>
        <item x="306"/>
        <item x="17"/>
        <item x="18"/>
        <item x="19"/>
        <item x="44"/>
        <item x="121"/>
        <item x="122"/>
        <item x="123"/>
        <item x="357"/>
        <item x="358"/>
        <item x="196"/>
        <item x="45"/>
        <item x="20"/>
        <item x="21"/>
        <item x="22"/>
        <item x="359"/>
        <item x="669"/>
        <item x="670"/>
        <item x="671"/>
        <item x="672"/>
        <item x="673"/>
        <item x="674"/>
        <item x="675"/>
        <item x="676"/>
        <item x="677"/>
        <item x="678"/>
        <item x="679"/>
        <item x="680"/>
        <item x="681"/>
        <item x="682"/>
        <item x="683"/>
        <item x="34"/>
        <item x="528"/>
        <item x="36"/>
        <item x="40"/>
        <item x="63"/>
        <item x="467"/>
        <item x="468"/>
        <item x="650"/>
        <item x="651"/>
        <item x="245"/>
        <item x="246"/>
        <item x="529"/>
        <item x="64"/>
        <item x="65"/>
        <item x="66"/>
        <item x="269"/>
        <item x="270"/>
        <item x="553"/>
        <item x="554"/>
        <item x="271"/>
        <item x="403"/>
        <item m="1" x="717"/>
        <item m="1" x="718"/>
        <item m="1" x="719"/>
        <item m="1" x="720"/>
        <item x="559"/>
        <item x="560"/>
        <item x="577"/>
        <item x="193"/>
        <item x="486"/>
        <item x="555"/>
        <item x="556"/>
        <item x="557"/>
        <item x="558"/>
        <item x="383"/>
        <item x="522"/>
        <item x="652"/>
        <item x="272"/>
        <item x="273"/>
        <item x="274"/>
        <item x="119"/>
        <item x="247"/>
        <item x="578"/>
        <item x="81"/>
        <item x="248"/>
        <item x="249"/>
        <item x="250"/>
        <item x="477"/>
        <item x="469"/>
        <item x="530"/>
        <item x="276"/>
        <item x="275"/>
        <item x="277"/>
        <item x="124"/>
        <item x="125"/>
        <item x="126"/>
        <item x="360"/>
        <item x="404"/>
        <item x="67"/>
        <item x="68"/>
        <item x="69"/>
        <item x="127"/>
        <item x="128"/>
        <item x="129"/>
        <item x="130"/>
        <item x="131"/>
        <item x="132"/>
        <item x="133"/>
        <item x="134"/>
        <item x="135"/>
        <item x="136"/>
        <item x="251"/>
        <item x="252"/>
        <item x="253"/>
        <item x="254"/>
        <item x="255"/>
        <item x="278"/>
        <item x="279"/>
        <item x="280"/>
        <item x="283"/>
        <item x="285"/>
        <item x="286"/>
        <item x="281"/>
        <item x="282"/>
        <item x="284"/>
        <item x="287"/>
        <item x="288"/>
        <item x="289"/>
        <item x="361"/>
        <item x="362"/>
        <item x="363"/>
        <item x="364"/>
        <item x="365"/>
        <item x="366"/>
        <item x="367"/>
        <item x="368"/>
        <item x="369"/>
        <item x="384"/>
        <item x="405"/>
        <item x="406"/>
        <item x="407"/>
        <item x="607"/>
        <item x="619"/>
        <item x="621"/>
        <item x="626"/>
        <item x="627"/>
        <item x="628"/>
        <item x="643"/>
        <item x="645"/>
        <item x="646"/>
        <item x="684"/>
        <item x="685"/>
        <item x="686"/>
        <item x="687"/>
        <item x="23"/>
        <item x="24"/>
        <item x="25"/>
        <item x="37"/>
        <item x="92"/>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256"/>
        <item x="257"/>
        <item x="370"/>
        <item x="371"/>
        <item x="372"/>
        <item x="373"/>
        <item x="374"/>
        <item x="375"/>
        <item x="376"/>
        <item x="408"/>
        <item x="409"/>
        <item x="410"/>
        <item x="415"/>
        <item x="412"/>
        <item x="413"/>
        <item x="414"/>
        <item x="487"/>
        <item x="531"/>
        <item x="532"/>
        <item x="608"/>
        <item x="609"/>
        <item x="610"/>
        <item x="611"/>
        <item x="644"/>
        <item x="657"/>
        <item x="658"/>
        <item x="659"/>
        <item x="660"/>
        <item x="26"/>
        <item x="35"/>
        <item x="70"/>
        <item x="71"/>
        <item x="72"/>
        <item x="73"/>
        <item x="74"/>
        <item x="75"/>
        <item x="76"/>
        <item x="77"/>
        <item x="82"/>
        <item x="167"/>
        <item x="168"/>
        <item x="169"/>
        <item x="170"/>
        <item x="171"/>
        <item x="172"/>
        <item x="173"/>
        <item x="174"/>
        <item x="175"/>
        <item x="176"/>
        <item x="190"/>
        <item x="192"/>
        <item x="258"/>
        <item x="377"/>
        <item x="411"/>
        <item x="259"/>
        <item x="612"/>
        <item x="613"/>
        <item x="614"/>
        <item x="27"/>
        <item x="28"/>
        <item m="1" x="715"/>
        <item x="191"/>
        <item x="489"/>
        <item x="491"/>
        <item x="533"/>
        <item x="561"/>
        <item x="615"/>
        <item x="616"/>
        <item m="1" x="716"/>
        <item x="622"/>
        <item x="629"/>
        <item x="29"/>
        <item x="30"/>
        <item x="31"/>
        <item x="32"/>
        <item x="33"/>
        <item x="47"/>
        <item x="48"/>
        <item x="49"/>
        <item x="50"/>
        <item x="51"/>
        <item x="52"/>
        <item x="53"/>
        <item x="78"/>
        <item x="79"/>
        <item x="94"/>
        <item x="95"/>
        <item x="96"/>
        <item x="177"/>
        <item x="178"/>
        <item x="179"/>
        <item x="194"/>
        <item x="260"/>
        <item x="416"/>
        <item x="490"/>
        <item x="492"/>
        <item x="493"/>
        <item x="534"/>
        <item x="617"/>
        <item x="618"/>
        <item x="620"/>
        <item x="623"/>
        <item x="624"/>
        <item x="625"/>
        <item x="661"/>
        <item x="662"/>
        <item x="696"/>
        <item x="697"/>
        <item x="698"/>
        <item x="699"/>
        <item x="700"/>
        <item x="701"/>
        <item x="702"/>
        <item x="703"/>
        <item x="704"/>
        <item x="705"/>
        <item x="706"/>
        <item x="707"/>
        <item x="708"/>
        <item x="709"/>
        <item x="710"/>
        <item x="711"/>
        <item x="712"/>
        <item x="713"/>
        <item x="714"/>
      </items>
    </pivotField>
    <pivotField dataField="1" compact="0" numFmtId="4" outline="0" showAll="0"/>
    <pivotField dataField="1" compact="0" numFmtId="4" outline="0" showAll="0"/>
    <pivotField compact="0" outline="0" showAll="0"/>
    <pivotField compact="0" outline="0" showAll="0"/>
    <pivotField compact="0" outline="0" showAll="0"/>
    <pivotField dataField="1" compact="0" numFmtId="4" outline="0" showAll="0"/>
    <pivotField compact="0" outline="0" showAll="0"/>
    <pivotField compact="0" outline="0" showAll="0"/>
    <pivotField compact="0" outline="0" showAll="0"/>
    <pivotField compact="0" outline="0" showAll="0"/>
    <pivotField compact="0" outline="0" showAll="0"/>
    <pivotField compact="0" outline="0" showAll="0"/>
    <pivotField compact="0" numFmtId="1" outline="0" showAll="0"/>
    <pivotField compact="0" outline="0" showAll="0"/>
    <pivotField compact="0" numFmtId="10" outline="0" showAll="0"/>
    <pivotField compact="0" outline="0" showAll="0"/>
    <pivotField compact="0" outline="0" showAll="0"/>
  </pivotFields>
  <rowFields count="7">
    <field x="5"/>
    <field x="3"/>
    <field x="4"/>
    <field x="11"/>
    <field x="6"/>
    <field x="7"/>
    <field x="8"/>
  </rowFields>
  <rowItems count="3883">
    <i>
      <x/>
      <x v="19"/>
      <x/>
      <x v="399"/>
      <x v="62"/>
      <x v="74"/>
      <x v="136"/>
    </i>
    <i r="1">
      <x v="21"/>
      <x/>
      <x v="447"/>
      <x v="19"/>
      <x v="332"/>
      <x v="856"/>
    </i>
    <i t="default">
      <x/>
    </i>
    <i>
      <x v="1"/>
      <x v="1"/>
      <x/>
      <x v="65"/>
      <x v="50"/>
      <x v="199"/>
      <x v="639"/>
    </i>
    <i r="1">
      <x v="2"/>
      <x/>
      <x v="66"/>
      <x v="50"/>
      <x v="206"/>
      <x v="833"/>
    </i>
    <i r="1">
      <x v="3"/>
      <x/>
      <x v="65"/>
      <x v="50"/>
      <x v="199"/>
      <x v="639"/>
    </i>
    <i r="1">
      <x v="4"/>
      <x/>
      <x v="48"/>
      <x v="50"/>
      <x v="59"/>
      <x v="158"/>
    </i>
    <i r="6">
      <x v="161"/>
    </i>
    <i r="6">
      <x v="244"/>
    </i>
    <i r="1">
      <x v="7"/>
      <x/>
      <x v="10"/>
      <x v="50"/>
      <x v="20"/>
      <x v="39"/>
    </i>
    <i r="6">
      <x v="40"/>
    </i>
    <i r="6">
      <x v="43"/>
    </i>
    <i r="3">
      <x v="65"/>
      <x v="50"/>
      <x v="199"/>
      <x v="515"/>
    </i>
    <i r="6">
      <x v="523"/>
    </i>
    <i r="6">
      <x v="553"/>
    </i>
    <i r="3">
      <x v="66"/>
      <x v="50"/>
      <x v="206"/>
      <x v="852"/>
    </i>
    <i r="1">
      <x v="8"/>
      <x/>
      <x v="66"/>
      <x v="50"/>
      <x v="206"/>
      <x v="645"/>
    </i>
    <i r="6">
      <x v="653"/>
    </i>
    <i r="6">
      <x v="712"/>
    </i>
    <i r="6">
      <x v="713"/>
    </i>
    <i r="1">
      <x v="9"/>
      <x/>
      <x v="52"/>
      <x v="50"/>
      <x v="86"/>
      <x v="364"/>
    </i>
    <i r="6">
      <x v="367"/>
    </i>
    <i r="6">
      <x v="369"/>
    </i>
    <i r="6">
      <x v="371"/>
    </i>
    <i r="6">
      <x v="425"/>
    </i>
    <i r="3">
      <x v="65"/>
      <x v="50"/>
      <x v="199"/>
      <x v="425"/>
    </i>
    <i r="6">
      <x v="455"/>
    </i>
    <i r="6">
      <x v="531"/>
    </i>
    <i r="1">
      <x v="10"/>
      <x/>
      <x v="65"/>
      <x v="50"/>
      <x v="199"/>
      <x v="639"/>
    </i>
    <i r="3">
      <x v="66"/>
      <x v="50"/>
      <x v="206"/>
      <x v="712"/>
    </i>
    <i r="1">
      <x v="11"/>
      <x/>
      <x v="65"/>
      <x v="50"/>
      <x v="199"/>
      <x v="639"/>
    </i>
    <i r="3">
      <x v="66"/>
      <x v="50"/>
      <x v="206"/>
      <x v="653"/>
    </i>
    <i r="6">
      <x v="712"/>
    </i>
    <i r="1">
      <x v="12"/>
      <x/>
      <x v="65"/>
      <x v="50"/>
      <x v="199"/>
      <x v="515"/>
    </i>
    <i r="3">
      <x v="66"/>
      <x v="50"/>
      <x v="206"/>
      <x v="627"/>
    </i>
    <i r="1">
      <x v="13"/>
      <x/>
      <x v="65"/>
      <x v="50"/>
      <x v="199"/>
      <x v="639"/>
    </i>
    <i r="3">
      <x v="66"/>
      <x v="50"/>
      <x v="206"/>
      <x v="653"/>
    </i>
    <i r="6">
      <x v="712"/>
    </i>
    <i r="1">
      <x v="14"/>
      <x/>
      <x v="22"/>
      <x v="50"/>
      <x v="30"/>
      <x v="112"/>
    </i>
    <i r="1">
      <x v="15"/>
      <x/>
      <x v="65"/>
      <x v="50"/>
      <x v="199"/>
      <x v="531"/>
    </i>
    <i r="3">
      <x v="66"/>
      <x v="50"/>
      <x v="206"/>
      <x v="627"/>
    </i>
    <i r="1">
      <x v="16"/>
      <x/>
      <x v="65"/>
      <x v="50"/>
      <x v="199"/>
      <x v="639"/>
    </i>
    <i r="2">
      <x v="5"/>
      <x v="52"/>
      <x v="50"/>
      <x v="86"/>
      <x v="190"/>
    </i>
    <i r="1">
      <x v="18"/>
      <x/>
      <x v="48"/>
      <x v="50"/>
      <x v="59"/>
      <x v="158"/>
    </i>
    <i r="6">
      <x v="161"/>
    </i>
    <i r="2">
      <x v="6"/>
      <x v="48"/>
      <x v="50"/>
      <x v="59"/>
      <x v="125"/>
    </i>
    <i r="1">
      <x v="19"/>
      <x/>
      <x v="22"/>
      <x v="50"/>
      <x v="30"/>
      <x v="116"/>
    </i>
    <i r="1">
      <x v="20"/>
      <x/>
      <x v="52"/>
      <x v="50"/>
      <x v="86"/>
      <x v="364"/>
    </i>
    <i r="6">
      <x v="367"/>
    </i>
    <i r="6">
      <x v="369"/>
    </i>
    <i r="6">
      <x v="371"/>
    </i>
    <i r="6">
      <x v="425"/>
    </i>
    <i r="3">
      <x v="65"/>
      <x v="50"/>
      <x v="199"/>
      <x v="425"/>
    </i>
    <i r="6">
      <x v="455"/>
    </i>
    <i r="6">
      <x v="531"/>
    </i>
    <i r="2">
      <x v="6"/>
      <x v="52"/>
      <x v="50"/>
      <x v="86"/>
      <x v="262"/>
    </i>
    <i r="6">
      <x v="302"/>
    </i>
    <i r="1">
      <x v="21"/>
      <x/>
      <x v="66"/>
      <x v="50"/>
      <x v="206"/>
      <x v="833"/>
    </i>
    <i r="1">
      <x v="22"/>
      <x/>
      <x v="66"/>
      <x v="50"/>
      <x v="206"/>
      <x v="673"/>
    </i>
    <i r="6">
      <x v="708"/>
    </i>
    <i r="6">
      <x v="712"/>
    </i>
    <i r="6">
      <x v="713"/>
    </i>
    <i r="1">
      <x v="24"/>
      <x/>
      <x v="65"/>
      <x v="50"/>
      <x v="199"/>
      <x v="612"/>
    </i>
    <i r="6">
      <x v="639"/>
    </i>
    <i r="3">
      <x v="66"/>
      <x v="50"/>
      <x v="206"/>
      <x v="653"/>
    </i>
    <i r="6">
      <x v="712"/>
    </i>
    <i r="6">
      <x v="714"/>
    </i>
    <i r="1">
      <x v="25"/>
      <x/>
      <x v="66"/>
      <x v="50"/>
      <x v="206"/>
      <x v="708"/>
    </i>
    <i r="6">
      <x v="712"/>
    </i>
    <i r="6">
      <x v="713"/>
    </i>
    <i r="1">
      <x v="26"/>
      <x/>
      <x v="52"/>
      <x v="50"/>
      <x v="86"/>
      <x v="364"/>
    </i>
    <i r="6">
      <x v="367"/>
    </i>
    <i r="6">
      <x v="369"/>
    </i>
    <i r="6">
      <x v="371"/>
    </i>
    <i r="6">
      <x v="425"/>
    </i>
    <i r="3">
      <x v="65"/>
      <x v="50"/>
      <x v="199"/>
      <x v="425"/>
    </i>
    <i r="6">
      <x v="455"/>
    </i>
    <i r="6">
      <x v="531"/>
    </i>
    <i r="3">
      <x v="66"/>
      <x v="50"/>
      <x v="206"/>
      <x v="673"/>
    </i>
    <i r="1">
      <x v="30"/>
      <x/>
      <x v="66"/>
      <x v="50"/>
      <x v="206"/>
      <x v="673"/>
    </i>
    <i r="6">
      <x v="708"/>
    </i>
    <i r="6">
      <x v="712"/>
    </i>
    <i r="6">
      <x v="713"/>
    </i>
    <i r="1">
      <x v="31"/>
      <x/>
      <x v="66"/>
      <x v="50"/>
      <x v="206"/>
      <x v="833"/>
    </i>
    <i r="1">
      <x v="34"/>
      <x/>
      <x v="66"/>
      <x v="50"/>
      <x v="206"/>
      <x v="627"/>
    </i>
    <i r="1">
      <x v="35"/>
      <x/>
      <x v="66"/>
      <x v="50"/>
      <x v="206"/>
      <x v="673"/>
    </i>
    <i r="6">
      <x v="708"/>
    </i>
    <i r="6">
      <x v="712"/>
    </i>
    <i r="6">
      <x v="713"/>
    </i>
    <i r="1">
      <x v="36"/>
      <x/>
      <x v="22"/>
      <x v="50"/>
      <x v="30"/>
      <x v="112"/>
    </i>
    <i r="6">
      <x v="116"/>
    </i>
    <i r="6">
      <x v="117"/>
    </i>
    <i r="3">
      <x v="48"/>
      <x v="50"/>
      <x v="59"/>
      <x v="117"/>
    </i>
    <i r="6">
      <x v="145"/>
    </i>
    <i r="1">
      <x v="37"/>
      <x/>
      <x v="65"/>
      <x v="50"/>
      <x v="199"/>
      <x v="515"/>
    </i>
    <i r="3">
      <x v="66"/>
      <x v="50"/>
      <x v="206"/>
      <x v="627"/>
    </i>
    <i t="default">
      <x v="1"/>
    </i>
    <i>
      <x v="2"/>
      <x/>
      <x/>
      <x v="385"/>
      <x v="11"/>
      <x v="22"/>
      <x v="66"/>
    </i>
    <i r="1">
      <x v="1"/>
      <x/>
      <x v="80"/>
      <x v="31"/>
      <x v="22"/>
      <x v="62"/>
    </i>
    <i r="6">
      <x v="63"/>
    </i>
    <i r="3">
      <x v="383"/>
      <x v="11"/>
      <x v="22"/>
      <x v="58"/>
    </i>
    <i r="3">
      <x v="385"/>
      <x v="11"/>
      <x v="22"/>
      <x v="72"/>
    </i>
    <i r="3">
      <x v="561"/>
      <x v="19"/>
      <x v="267"/>
      <x v="635"/>
    </i>
    <i r="4">
      <x v="20"/>
      <x v="267"/>
      <x v="657"/>
    </i>
    <i r="4">
      <x v="60"/>
      <x v="267"/>
      <x v="635"/>
    </i>
    <i r="4">
      <x v="78"/>
      <x v="267"/>
      <x v="635"/>
    </i>
    <i r="3">
      <x v="563"/>
      <x v="79"/>
      <x v="284"/>
      <x v="680"/>
    </i>
    <i r="1">
      <x v="2"/>
      <x/>
      <x v="80"/>
      <x v="31"/>
      <x v="22"/>
      <x v="63"/>
    </i>
    <i r="3">
      <x v="383"/>
      <x v="11"/>
      <x v="22"/>
      <x v="58"/>
    </i>
    <i r="3">
      <x v="385"/>
      <x v="11"/>
      <x v="22"/>
      <x v="62"/>
    </i>
    <i r="1">
      <x v="3"/>
      <x/>
      <x v="80"/>
      <x v="31"/>
      <x v="22"/>
      <x v="62"/>
    </i>
    <i r="6">
      <x v="66"/>
    </i>
    <i r="3">
      <x v="382"/>
      <x v="31"/>
      <x v="22"/>
      <x v="74"/>
    </i>
    <i r="3">
      <x v="385"/>
      <x v="11"/>
      <x v="22"/>
      <x v="66"/>
    </i>
    <i r="3">
      <x v="561"/>
      <x v="19"/>
      <x v="267"/>
      <x v="635"/>
    </i>
    <i r="4">
      <x v="20"/>
      <x v="267"/>
      <x v="657"/>
    </i>
    <i r="4">
      <x v="60"/>
      <x v="267"/>
      <x v="635"/>
    </i>
    <i r="4">
      <x v="78"/>
      <x v="267"/>
      <x v="635"/>
    </i>
    <i r="3">
      <x v="563"/>
      <x v="79"/>
      <x v="284"/>
      <x v="680"/>
    </i>
    <i r="1">
      <x v="4"/>
      <x/>
      <x v="80"/>
      <x v="31"/>
      <x v="22"/>
      <x v="63"/>
    </i>
    <i r="6">
      <x v="66"/>
    </i>
    <i r="3">
      <x v="382"/>
      <x v="31"/>
      <x v="22"/>
      <x v="67"/>
    </i>
    <i r="3">
      <x v="383"/>
      <x v="11"/>
      <x v="22"/>
      <x v="58"/>
    </i>
    <i r="3">
      <x v="385"/>
      <x v="11"/>
      <x v="22"/>
      <x v="65"/>
    </i>
    <i r="3">
      <x v="401"/>
      <x v="60"/>
      <x v="99"/>
      <x v="198"/>
    </i>
    <i r="6">
      <x v="214"/>
    </i>
    <i r="3">
      <x v="403"/>
      <x v="19"/>
      <x v="100"/>
      <x v="186"/>
    </i>
    <i r="6">
      <x v="198"/>
    </i>
    <i r="3">
      <x v="419"/>
      <x v="19"/>
      <x v="151"/>
      <x v="311"/>
    </i>
    <i r="4">
      <x v="60"/>
      <x v="151"/>
      <x v="311"/>
    </i>
    <i r="4">
      <x v="63"/>
      <x v="151"/>
      <x v="311"/>
    </i>
    <i r="1">
      <x v="5"/>
      <x/>
      <x v="80"/>
      <x v="31"/>
      <x v="22"/>
      <x v="63"/>
    </i>
    <i r="3">
      <x v="382"/>
      <x v="31"/>
      <x v="22"/>
      <x v="63"/>
    </i>
    <i r="3">
      <x v="385"/>
      <x v="11"/>
      <x v="22"/>
      <x v="62"/>
    </i>
    <i r="1">
      <x v="7"/>
      <x/>
      <x v="80"/>
      <x v="31"/>
      <x v="22"/>
      <x v="63"/>
    </i>
    <i r="3">
      <x v="141"/>
      <x v="31"/>
      <x v="49"/>
      <x v="102"/>
    </i>
    <i r="6">
      <x v="113"/>
    </i>
    <i r="3">
      <x v="382"/>
      <x v="31"/>
      <x v="22"/>
      <x v="76"/>
    </i>
    <i r="3">
      <x v="430"/>
      <x v="19"/>
      <x v="217"/>
      <x v="506"/>
    </i>
    <i r="4">
      <x v="20"/>
      <x v="217"/>
      <x v="506"/>
    </i>
    <i r="4">
      <x v="60"/>
      <x v="217"/>
      <x v="506"/>
    </i>
    <i r="1">
      <x v="8"/>
      <x/>
      <x v="80"/>
      <x v="31"/>
      <x v="22"/>
      <x v="63"/>
    </i>
    <i r="6">
      <x v="66"/>
    </i>
    <i r="3">
      <x v="382"/>
      <x v="31"/>
      <x v="22"/>
      <x v="67"/>
    </i>
    <i r="3">
      <x v="383"/>
      <x v="11"/>
      <x v="22"/>
      <x v="58"/>
    </i>
    <i r="3">
      <x v="385"/>
      <x v="11"/>
      <x v="22"/>
      <x v="64"/>
    </i>
    <i r="6">
      <x v="65"/>
    </i>
    <i r="3">
      <x v="624"/>
      <x v="19"/>
      <x v="295"/>
      <x v="723"/>
    </i>
    <i r="4">
      <x v="60"/>
      <x v="295"/>
      <x v="713"/>
    </i>
    <i r="3">
      <x v="654"/>
      <x v="20"/>
      <x v="303"/>
      <x v="776"/>
    </i>
    <i r="6">
      <x v="798"/>
    </i>
    <i r="3">
      <x v="667"/>
      <x v="19"/>
      <x/>
      <x v="813"/>
    </i>
    <i r="4">
      <x v="60"/>
      <x/>
      <x v="813"/>
    </i>
    <i r="3">
      <x v="669"/>
      <x v="19"/>
      <x v="325"/>
      <x v="831"/>
    </i>
    <i r="4">
      <x v="20"/>
      <x v="325"/>
      <x v="830"/>
    </i>
    <i r="4">
      <x v="60"/>
      <x v="325"/>
      <x v="854"/>
    </i>
    <i r="1">
      <x v="9"/>
      <x/>
      <x v="80"/>
      <x v="31"/>
      <x v="22"/>
      <x v="63"/>
    </i>
    <i r="6">
      <x v="66"/>
    </i>
    <i r="3">
      <x v="382"/>
      <x v="31"/>
      <x v="22"/>
      <x v="67"/>
    </i>
    <i r="3">
      <x v="385"/>
      <x v="11"/>
      <x v="22"/>
      <x v="67"/>
    </i>
    <i r="3">
      <x v="428"/>
      <x v="19"/>
      <x v="195"/>
      <x v="421"/>
    </i>
    <i r="4">
      <x v="60"/>
      <x v="195"/>
      <x v="421"/>
    </i>
    <i r="4">
      <x v="63"/>
      <x v="195"/>
      <x v="421"/>
    </i>
    <i r="3">
      <x v="429"/>
      <x v="77"/>
      <x v="201"/>
      <x v="459"/>
    </i>
    <i r="4">
      <x v="78"/>
      <x v="201"/>
      <x v="443"/>
    </i>
    <i r="4">
      <x v="79"/>
      <x v="201"/>
      <x v="443"/>
    </i>
    <i r="1">
      <x v="10"/>
      <x/>
      <x v="80"/>
      <x v="31"/>
      <x v="22"/>
      <x v="63"/>
    </i>
    <i r="3">
      <x v="383"/>
      <x v="11"/>
      <x v="22"/>
      <x v="58"/>
    </i>
    <i r="3">
      <x v="385"/>
      <x v="11"/>
      <x v="22"/>
      <x v="62"/>
    </i>
    <i r="3">
      <x v="563"/>
      <x v="79"/>
      <x v="284"/>
      <x v="680"/>
    </i>
    <i r="1">
      <x v="11"/>
      <x/>
      <x v="80"/>
      <x v="31"/>
      <x v="22"/>
      <x v="63"/>
    </i>
    <i r="3">
      <x v="383"/>
      <x v="11"/>
      <x v="22"/>
      <x v="58"/>
    </i>
    <i r="3">
      <x v="385"/>
      <x v="11"/>
      <x v="22"/>
      <x v="62"/>
    </i>
    <i r="3">
      <x v="624"/>
      <x v="19"/>
      <x v="295"/>
      <x v="723"/>
    </i>
    <i r="4">
      <x v="60"/>
      <x v="295"/>
      <x v="713"/>
    </i>
    <i r="3">
      <x v="654"/>
      <x v="20"/>
      <x v="303"/>
      <x v="776"/>
    </i>
    <i r="6">
      <x v="798"/>
    </i>
    <i r="1">
      <x v="12"/>
      <x/>
      <x v="80"/>
      <x v="31"/>
      <x v="22"/>
      <x v="63"/>
    </i>
    <i r="3">
      <x v="383"/>
      <x v="11"/>
      <x v="22"/>
      <x v="58"/>
    </i>
    <i r="3">
      <x v="385"/>
      <x v="11"/>
      <x v="22"/>
      <x v="62"/>
    </i>
    <i r="1">
      <x v="13"/>
      <x/>
      <x v="80"/>
      <x v="31"/>
      <x v="22"/>
      <x v="63"/>
    </i>
    <i r="3">
      <x v="383"/>
      <x v="11"/>
      <x v="22"/>
      <x v="58"/>
    </i>
    <i r="3">
      <x v="385"/>
      <x v="11"/>
      <x v="22"/>
      <x v="72"/>
    </i>
    <i r="3">
      <x v="624"/>
      <x v="19"/>
      <x v="295"/>
      <x v="723"/>
    </i>
    <i r="4">
      <x v="60"/>
      <x v="295"/>
      <x v="713"/>
    </i>
    <i r="3">
      <x v="654"/>
      <x v="20"/>
      <x v="303"/>
      <x v="776"/>
    </i>
    <i r="6">
      <x v="798"/>
    </i>
    <i r="1">
      <x v="14"/>
      <x/>
      <x v="80"/>
      <x v="31"/>
      <x v="22"/>
      <x v="63"/>
    </i>
    <i r="3">
      <x v="382"/>
      <x v="31"/>
      <x v="22"/>
      <x v="67"/>
    </i>
    <i r="3">
      <x v="385"/>
      <x v="11"/>
      <x v="22"/>
      <x v="67"/>
    </i>
    <i r="3">
      <x v="394"/>
      <x v="60"/>
      <x v="71"/>
      <x v="157"/>
    </i>
    <i r="1">
      <x v="15"/>
      <x/>
      <x v="80"/>
      <x v="31"/>
      <x v="22"/>
      <x v="63"/>
    </i>
    <i r="3">
      <x v="383"/>
      <x v="11"/>
      <x v="22"/>
      <x v="58"/>
    </i>
    <i r="3">
      <x v="385"/>
      <x v="11"/>
      <x v="22"/>
      <x v="72"/>
    </i>
    <i r="1">
      <x v="16"/>
      <x/>
      <x v="80"/>
      <x v="31"/>
      <x v="22"/>
      <x v="63"/>
    </i>
    <i r="3">
      <x v="382"/>
      <x v="31"/>
      <x v="22"/>
      <x v="67"/>
    </i>
    <i r="3">
      <x v="385"/>
      <x v="11"/>
      <x v="22"/>
      <x v="67"/>
    </i>
    <i r="3">
      <x v="561"/>
      <x v="19"/>
      <x v="267"/>
      <x v="635"/>
    </i>
    <i r="4">
      <x v="20"/>
      <x v="267"/>
      <x v="657"/>
    </i>
    <i r="4">
      <x v="60"/>
      <x v="267"/>
      <x v="635"/>
    </i>
    <i r="4">
      <x v="78"/>
      <x v="267"/>
      <x v="635"/>
    </i>
    <i r="3">
      <x v="563"/>
      <x v="79"/>
      <x v="284"/>
      <x v="680"/>
    </i>
    <i r="1">
      <x v="17"/>
      <x/>
      <x v="80"/>
      <x v="31"/>
      <x v="22"/>
      <x v="63"/>
    </i>
    <i r="3">
      <x v="382"/>
      <x v="31"/>
      <x v="22"/>
      <x v="67"/>
    </i>
    <i r="3">
      <x v="385"/>
      <x v="11"/>
      <x v="22"/>
      <x v="65"/>
    </i>
    <i r="1">
      <x v="18"/>
      <x/>
      <x v="80"/>
      <x v="31"/>
      <x v="22"/>
      <x v="63"/>
    </i>
    <i r="3">
      <x v="382"/>
      <x v="31"/>
      <x v="22"/>
      <x v="67"/>
    </i>
    <i r="3">
      <x v="385"/>
      <x v="11"/>
      <x v="22"/>
      <x v="67"/>
    </i>
    <i r="3">
      <x v="401"/>
      <x v="60"/>
      <x v="99"/>
      <x v="198"/>
    </i>
    <i r="6">
      <x v="214"/>
    </i>
    <i r="3">
      <x v="403"/>
      <x v="19"/>
      <x v="100"/>
      <x v="186"/>
    </i>
    <i r="6">
      <x v="198"/>
    </i>
    <i r="3">
      <x v="417"/>
      <x v="60"/>
      <x v="142"/>
      <x v="309"/>
    </i>
    <i r="1">
      <x v="19"/>
      <x/>
      <x v="80"/>
      <x v="31"/>
      <x v="22"/>
      <x v="63"/>
    </i>
    <i r="6">
      <x v="66"/>
    </i>
    <i r="3">
      <x v="382"/>
      <x v="31"/>
      <x v="22"/>
      <x v="67"/>
    </i>
    <i r="3">
      <x v="385"/>
      <x v="11"/>
      <x v="22"/>
      <x v="67"/>
    </i>
    <i r="3">
      <x v="392"/>
      <x v="60"/>
      <x v="70"/>
      <x v="133"/>
    </i>
    <i r="3">
      <x v="394"/>
      <x v="60"/>
      <x v="71"/>
      <x v="154"/>
    </i>
    <i r="6">
      <x v="157"/>
    </i>
    <i r="1">
      <x v="20"/>
      <x/>
      <x v="80"/>
      <x v="31"/>
      <x v="22"/>
      <x v="63"/>
    </i>
    <i r="3">
      <x v="382"/>
      <x v="31"/>
      <x v="22"/>
      <x v="67"/>
    </i>
    <i r="3">
      <x v="383"/>
      <x v="11"/>
      <x v="22"/>
      <x v="58"/>
    </i>
    <i r="3">
      <x v="385"/>
      <x v="11"/>
      <x v="22"/>
      <x v="65"/>
    </i>
    <i r="3">
      <x v="428"/>
      <x v="19"/>
      <x v="195"/>
      <x v="421"/>
    </i>
    <i r="4">
      <x v="60"/>
      <x v="195"/>
      <x v="421"/>
    </i>
    <i r="4">
      <x v="63"/>
      <x v="195"/>
      <x v="421"/>
    </i>
    <i r="3">
      <x v="429"/>
      <x v="77"/>
      <x v="201"/>
      <x v="459"/>
    </i>
    <i r="4">
      <x v="78"/>
      <x v="201"/>
      <x v="443"/>
    </i>
    <i r="4">
      <x v="79"/>
      <x v="201"/>
      <x v="443"/>
    </i>
    <i r="1">
      <x v="21"/>
      <x/>
      <x v="80"/>
      <x v="31"/>
      <x v="22"/>
      <x v="63"/>
    </i>
    <i r="3">
      <x v="382"/>
      <x v="31"/>
      <x v="22"/>
      <x v="67"/>
    </i>
    <i r="3">
      <x v="383"/>
      <x v="11"/>
      <x v="22"/>
      <x v="58"/>
    </i>
    <i r="6">
      <x v="67"/>
    </i>
    <i r="3">
      <x v="385"/>
      <x v="11"/>
      <x v="22"/>
      <x v="62"/>
    </i>
    <i r="3">
      <x v="671"/>
      <x v="19"/>
      <x v="332"/>
      <x v="856"/>
    </i>
    <i r="1">
      <x v="22"/>
      <x/>
      <x v="80"/>
      <x v="31"/>
      <x v="22"/>
      <x v="63"/>
    </i>
    <i r="3">
      <x v="383"/>
      <x v="11"/>
      <x v="22"/>
      <x v="58"/>
    </i>
    <i r="3">
      <x v="385"/>
      <x v="11"/>
      <x v="22"/>
      <x v="62"/>
    </i>
    <i r="3">
      <x v="668"/>
      <x v="19"/>
      <x v="317"/>
      <x v="829"/>
    </i>
    <i r="4">
      <x v="20"/>
      <x v="317"/>
      <x v="821"/>
    </i>
    <i r="4">
      <x v="60"/>
      <x v="317"/>
      <x v="838"/>
    </i>
    <i r="1">
      <x v="23"/>
      <x/>
      <x v="80"/>
      <x v="31"/>
      <x v="22"/>
      <x v="63"/>
    </i>
    <i r="3">
      <x v="382"/>
      <x v="31"/>
      <x v="22"/>
      <x v="67"/>
    </i>
    <i r="1">
      <x v="24"/>
      <x/>
      <x v="80"/>
      <x v="31"/>
      <x v="22"/>
      <x v="63"/>
    </i>
    <i r="3">
      <x v="385"/>
      <x v="11"/>
      <x v="22"/>
      <x v="62"/>
    </i>
    <i r="3">
      <x v="624"/>
      <x v="19"/>
      <x v="295"/>
      <x v="723"/>
    </i>
    <i r="4">
      <x v="60"/>
      <x v="295"/>
      <x v="713"/>
    </i>
    <i r="3">
      <x v="654"/>
      <x v="20"/>
      <x v="303"/>
      <x v="776"/>
    </i>
    <i r="6">
      <x v="798"/>
    </i>
    <i r="3">
      <x v="670"/>
      <x v="19"/>
      <x v="331"/>
      <x v="854"/>
    </i>
    <i r="1">
      <x v="25"/>
      <x/>
      <x v="80"/>
      <x v="31"/>
      <x v="22"/>
      <x v="62"/>
    </i>
    <i r="6">
      <x v="66"/>
    </i>
    <i r="3">
      <x v="382"/>
      <x v="31"/>
      <x v="22"/>
      <x v="67"/>
    </i>
    <i r="3">
      <x v="385"/>
      <x v="11"/>
      <x v="22"/>
      <x v="64"/>
    </i>
    <i r="3">
      <x v="625"/>
      <x v="19"/>
      <x v="295"/>
      <x v="713"/>
    </i>
    <i r="6">
      <x v="723"/>
    </i>
    <i r="4">
      <x v="20"/>
      <x v="295"/>
      <x v="713"/>
    </i>
    <i r="4">
      <x v="60"/>
      <x v="295"/>
      <x v="713"/>
    </i>
    <i r="3">
      <x v="655"/>
      <x v="19"/>
      <x v="308"/>
      <x v="821"/>
    </i>
    <i r="4">
      <x v="20"/>
      <x v="308"/>
      <x v="798"/>
    </i>
    <i r="4">
      <x v="60"/>
      <x v="308"/>
      <x v="798"/>
    </i>
    <i r="1">
      <x v="26"/>
      <x/>
      <x v="80"/>
      <x v="31"/>
      <x v="22"/>
      <x v="62"/>
    </i>
    <i r="6">
      <x v="63"/>
    </i>
    <i r="3">
      <x v="385"/>
      <x v="11"/>
      <x v="22"/>
      <x v="61"/>
    </i>
    <i r="3">
      <x v="428"/>
      <x v="19"/>
      <x v="195"/>
      <x v="421"/>
    </i>
    <i r="4">
      <x v="60"/>
      <x v="195"/>
      <x v="421"/>
    </i>
    <i r="4">
      <x v="63"/>
      <x v="195"/>
      <x v="421"/>
    </i>
    <i r="3">
      <x v="429"/>
      <x v="77"/>
      <x v="201"/>
      <x v="459"/>
    </i>
    <i r="4">
      <x v="78"/>
      <x v="201"/>
      <x v="443"/>
    </i>
    <i r="4">
      <x v="79"/>
      <x v="201"/>
      <x v="443"/>
    </i>
    <i r="1">
      <x v="27"/>
      <x/>
      <x v="80"/>
      <x v="31"/>
      <x v="22"/>
      <x v="63"/>
    </i>
    <i r="3">
      <x v="382"/>
      <x v="31"/>
      <x v="22"/>
      <x v="67"/>
    </i>
    <i r="1">
      <x v="28"/>
      <x/>
      <x v="80"/>
      <x v="31"/>
      <x v="22"/>
      <x v="63"/>
    </i>
    <i r="6">
      <x v="73"/>
    </i>
    <i r="3">
      <x v="112"/>
      <x v="11"/>
      <x v="22"/>
      <x v="77"/>
    </i>
    <i r="3">
      <x v="382"/>
      <x v="31"/>
      <x v="22"/>
      <x v="67"/>
    </i>
    <i r="3">
      <x v="385"/>
      <x v="11"/>
      <x v="22"/>
      <x v="67"/>
    </i>
    <i r="1">
      <x v="29"/>
      <x/>
      <x v="80"/>
      <x v="31"/>
      <x v="22"/>
      <x v="62"/>
    </i>
    <i r="6">
      <x v="66"/>
    </i>
    <i r="3">
      <x v="382"/>
      <x v="31"/>
      <x v="22"/>
      <x v="67"/>
    </i>
    <i r="3">
      <x v="385"/>
      <x v="11"/>
      <x v="22"/>
      <x v="64"/>
    </i>
    <i r="1">
      <x v="30"/>
      <x/>
      <x v="80"/>
      <x v="31"/>
      <x v="22"/>
      <x v="62"/>
    </i>
    <i r="6">
      <x v="66"/>
    </i>
    <i r="3">
      <x v="382"/>
      <x v="31"/>
      <x v="22"/>
      <x v="67"/>
    </i>
    <i r="3">
      <x v="383"/>
      <x v="11"/>
      <x v="22"/>
      <x v="58"/>
    </i>
    <i r="3">
      <x v="385"/>
      <x v="11"/>
      <x v="22"/>
      <x v="64"/>
    </i>
    <i r="3">
      <x v="625"/>
      <x v="19"/>
      <x v="295"/>
      <x v="713"/>
    </i>
    <i r="6">
      <x v="723"/>
    </i>
    <i r="4">
      <x v="20"/>
      <x v="295"/>
      <x v="713"/>
    </i>
    <i r="4">
      <x v="60"/>
      <x v="295"/>
      <x v="713"/>
    </i>
    <i r="1">
      <x v="31"/>
      <x/>
      <x v="80"/>
      <x v="31"/>
      <x v="22"/>
      <x v="63"/>
    </i>
    <i r="3">
      <x v="382"/>
      <x v="31"/>
      <x v="22"/>
      <x v="67"/>
    </i>
    <i r="3">
      <x v="385"/>
      <x v="11"/>
      <x v="22"/>
      <x v="66"/>
    </i>
    <i r="1">
      <x v="32"/>
      <x/>
      <x v="80"/>
      <x v="31"/>
      <x v="22"/>
      <x v="63"/>
    </i>
    <i r="3">
      <x v="385"/>
      <x v="11"/>
      <x v="22"/>
      <x v="62"/>
    </i>
    <i r="3">
      <x v="562"/>
      <x v="19"/>
      <x v="270"/>
      <x v="822"/>
    </i>
    <i r="4">
      <x v="20"/>
      <x v="270"/>
      <x v="822"/>
    </i>
    <i r="4">
      <x v="60"/>
      <x v="270"/>
      <x v="822"/>
    </i>
    <i r="4">
      <x v="78"/>
      <x v="270"/>
      <x v="822"/>
    </i>
    <i r="1">
      <x v="34"/>
      <x/>
      <x v="80"/>
      <x v="31"/>
      <x v="22"/>
      <x v="63"/>
    </i>
    <i r="6">
      <x v="66"/>
    </i>
    <i r="3">
      <x v="385"/>
      <x v="11"/>
      <x v="22"/>
      <x v="62"/>
    </i>
    <i r="1">
      <x v="35"/>
      <x/>
      <x v="80"/>
      <x v="31"/>
      <x v="22"/>
      <x v="62"/>
    </i>
    <i r="3">
      <x v="382"/>
      <x v="31"/>
      <x v="22"/>
      <x v="63"/>
    </i>
    <i r="3">
      <x v="385"/>
      <x v="11"/>
      <x v="22"/>
      <x v="61"/>
    </i>
    <i r="3">
      <x v="625"/>
      <x v="19"/>
      <x v="295"/>
      <x v="713"/>
    </i>
    <i r="6">
      <x v="723"/>
    </i>
    <i r="4">
      <x v="20"/>
      <x v="295"/>
      <x v="713"/>
    </i>
    <i r="4">
      <x v="60"/>
      <x v="295"/>
      <x v="713"/>
    </i>
    <i r="1">
      <x v="36"/>
      <x/>
      <x v="80"/>
      <x v="31"/>
      <x v="22"/>
      <x v="63"/>
    </i>
    <i r="3">
      <x v="382"/>
      <x v="31"/>
      <x v="22"/>
      <x v="63"/>
    </i>
    <i r="3">
      <x v="383"/>
      <x v="11"/>
      <x v="22"/>
      <x v="58"/>
    </i>
    <i r="3">
      <x v="385"/>
      <x v="11"/>
      <x v="22"/>
      <x v="62"/>
    </i>
    <i r="3">
      <x v="394"/>
      <x v="60"/>
      <x v="71"/>
      <x v="157"/>
    </i>
    <i r="3">
      <x v="418"/>
      <x v="60"/>
      <x v="142"/>
      <x v="312"/>
    </i>
    <i r="1">
      <x v="37"/>
      <x/>
      <x v="80"/>
      <x v="31"/>
      <x v="22"/>
      <x v="63"/>
    </i>
    <i r="3">
      <x v="383"/>
      <x v="11"/>
      <x v="22"/>
      <x v="58"/>
    </i>
    <i r="3">
      <x v="385"/>
      <x v="11"/>
      <x v="22"/>
      <x v="72"/>
    </i>
    <i t="default">
      <x v="2"/>
    </i>
    <i>
      <x v="3"/>
      <x v="1"/>
      <x/>
      <x v="449"/>
      <x v="84"/>
      <x v="230"/>
      <x v="628"/>
    </i>
    <i r="3">
      <x v="564"/>
      <x v="97"/>
      <x v="273"/>
      <x v="649"/>
    </i>
    <i r="6">
      <x v="677"/>
    </i>
    <i r="6">
      <x v="715"/>
    </i>
    <i r="6">
      <x v="816"/>
    </i>
    <i r="6">
      <x v="817"/>
    </i>
    <i r="1">
      <x v="3"/>
      <x/>
      <x v="449"/>
      <x v="84"/>
      <x v="230"/>
      <x v="628"/>
    </i>
    <i r="1">
      <x v="7"/>
      <x/>
      <x v="449"/>
      <x v="84"/>
      <x v="230"/>
      <x v="816"/>
    </i>
    <i r="6">
      <x v="817"/>
    </i>
    <i r="1">
      <x v="8"/>
      <x/>
      <x v="449"/>
      <x v="84"/>
      <x v="230"/>
      <x v="659"/>
    </i>
    <i r="1">
      <x v="12"/>
      <x/>
      <x v="449"/>
      <x v="84"/>
      <x v="230"/>
      <x v="548"/>
    </i>
    <i r="1">
      <x v="24"/>
      <x/>
      <x v="449"/>
      <x v="84"/>
      <x v="230"/>
      <x v="659"/>
    </i>
    <i r="1">
      <x v="37"/>
      <x/>
      <x v="449"/>
      <x v="84"/>
      <x v="230"/>
      <x v="548"/>
    </i>
    <i t="default">
      <x v="3"/>
    </i>
    <i>
      <x v="4"/>
      <x v="7"/>
      <x v="2"/>
      <x v="13"/>
      <x v="43"/>
      <x v="2"/>
      <x v="2"/>
    </i>
    <i r="4">
      <x v="90"/>
      <x v="210"/>
      <x v="551"/>
    </i>
    <i t="default">
      <x v="4"/>
    </i>
    <i>
      <x v="5"/>
      <x v="7"/>
      <x/>
      <x v="321"/>
      <x v="67"/>
      <x v="162"/>
      <x v="302"/>
    </i>
    <i r="3">
      <x v="450"/>
      <x v="67"/>
      <x v="231"/>
      <x v="552"/>
    </i>
    <i t="default">
      <x v="5"/>
    </i>
    <i>
      <x v="6"/>
      <x v="21"/>
      <x/>
      <x v="447"/>
      <x v="14"/>
      <x v="332"/>
      <x v="855"/>
    </i>
    <i r="1">
      <x v="31"/>
      <x/>
      <x v="447"/>
      <x v="14"/>
      <x v="332"/>
      <x v="855"/>
    </i>
    <i r="1">
      <x v="34"/>
      <x/>
      <x v="713"/>
      <x v="14"/>
      <x v="323"/>
      <x v="818"/>
    </i>
    <i t="default">
      <x v="6"/>
    </i>
    <i>
      <x v="7"/>
      <x v="14"/>
      <x v="6"/>
      <x v="331"/>
      <x/>
      <x v="171"/>
      <x v="327"/>
    </i>
    <i r="6">
      <x v="468"/>
    </i>
    <i r="6">
      <x v="469"/>
    </i>
    <i r="6">
      <x v="473"/>
    </i>
    <i r="6">
      <x v="474"/>
    </i>
    <i t="default">
      <x v="7"/>
    </i>
    <i>
      <x v="8"/>
      <x v="7"/>
      <x/>
      <x v="702"/>
      <x v="14"/>
      <x v="323"/>
      <x v="700"/>
    </i>
    <i r="6">
      <x v="708"/>
    </i>
    <i r="6">
      <x v="718"/>
    </i>
    <i r="3">
      <x v="704"/>
      <x v="14"/>
      <x v="323"/>
      <x v="590"/>
    </i>
    <i r="6">
      <x v="601"/>
    </i>
    <i r="6">
      <x v="602"/>
    </i>
    <i r="6">
      <x v="622"/>
    </i>
    <i r="6">
      <x v="634"/>
    </i>
    <i r="6">
      <x v="638"/>
    </i>
    <i r="6">
      <x v="647"/>
    </i>
    <i r="1">
      <x v="12"/>
      <x/>
      <x v="676"/>
      <x v="14"/>
      <x v="321"/>
      <x v="854"/>
    </i>
    <i r="1">
      <x v="20"/>
      <x/>
      <x v="675"/>
      <x v="14"/>
      <x v="321"/>
      <x v="854"/>
    </i>
    <i t="default">
      <x v="8"/>
    </i>
    <i>
      <x v="9"/>
      <x v="18"/>
      <x/>
      <x v="673"/>
      <x v="14"/>
      <x v="321"/>
      <x v="854"/>
    </i>
    <i r="1">
      <x v="31"/>
      <x/>
      <x v="674"/>
      <x v="14"/>
      <x v="321"/>
      <x v="854"/>
    </i>
    <i t="default">
      <x v="9"/>
    </i>
    <i>
      <x v="10"/>
      <x v="7"/>
      <x v="2"/>
      <x v="13"/>
      <x v="16"/>
      <x v="2"/>
      <x v="2"/>
    </i>
    <i r="4">
      <x v="91"/>
      <x v="210"/>
      <x v="551"/>
    </i>
    <i t="default">
      <x v="10"/>
    </i>
    <i>
      <x v="11"/>
      <x v="4"/>
      <x/>
      <x v="402"/>
      <x v="20"/>
      <x v="99"/>
      <x v="216"/>
    </i>
    <i r="1">
      <x v="7"/>
      <x/>
      <x v="420"/>
      <x v="71"/>
      <x v="176"/>
      <x v="347"/>
    </i>
    <i r="1">
      <x v="9"/>
      <x/>
      <x v="427"/>
      <x v="20"/>
      <x v="194"/>
      <x v="409"/>
    </i>
    <i r="1">
      <x v="14"/>
      <x/>
      <x v="397"/>
      <x v="20"/>
      <x v="71"/>
      <x v="135"/>
    </i>
    <i r="1">
      <x v="18"/>
      <x/>
      <x v="402"/>
      <x v="20"/>
      <x v="99"/>
      <x v="216"/>
    </i>
    <i r="1">
      <x v="19"/>
      <x/>
      <x v="397"/>
      <x v="20"/>
      <x v="71"/>
      <x v="135"/>
    </i>
    <i r="1">
      <x v="20"/>
      <x/>
      <x v="427"/>
      <x v="20"/>
      <x v="194"/>
      <x v="409"/>
    </i>
    <i r="1">
      <x v="26"/>
      <x/>
      <x v="427"/>
      <x v="20"/>
      <x v="194"/>
      <x v="409"/>
    </i>
    <i r="1">
      <x v="36"/>
      <x/>
      <x v="397"/>
      <x v="20"/>
      <x v="71"/>
      <x v="135"/>
    </i>
    <i t="default">
      <x v="11"/>
    </i>
    <i>
      <x v="12"/>
      <x v="9"/>
      <x/>
      <x v="376"/>
      <x v="14"/>
      <x v="220"/>
      <x v="533"/>
    </i>
    <i r="6">
      <x v="816"/>
    </i>
    <i r="6">
      <x v="817"/>
    </i>
    <i t="default">
      <x v="12"/>
    </i>
    <i>
      <x v="13"/>
      <x v="4"/>
      <x/>
      <x v="407"/>
      <x v="62"/>
      <x v="102"/>
      <x v="199"/>
    </i>
    <i r="1">
      <x v="7"/>
      <x/>
      <x v="78"/>
      <x v="65"/>
      <x v="22"/>
      <x v="61"/>
    </i>
    <i r="6">
      <x v="62"/>
    </i>
    <i r="1">
      <x v="14"/>
      <x/>
      <x v="407"/>
      <x v="62"/>
      <x v="102"/>
      <x v="199"/>
    </i>
    <i r="1">
      <x v="18"/>
      <x/>
      <x v="407"/>
      <x v="62"/>
      <x v="102"/>
      <x v="199"/>
    </i>
    <i r="1">
      <x v="19"/>
      <x/>
      <x v="393"/>
      <x v="20"/>
      <x v="71"/>
      <x v="149"/>
    </i>
    <i r="3">
      <x v="407"/>
      <x v="62"/>
      <x v="102"/>
      <x v="199"/>
    </i>
    <i r="1">
      <x v="36"/>
      <x/>
      <x v="407"/>
      <x v="62"/>
      <x v="102"/>
      <x v="199"/>
    </i>
    <i t="default">
      <x v="13"/>
    </i>
    <i>
      <x v="14"/>
      <x v="1"/>
      <x/>
      <x v="505"/>
      <x v="14"/>
      <x v="264"/>
      <x v="626"/>
    </i>
    <i r="6">
      <x v="630"/>
    </i>
    <i r="6">
      <x v="651"/>
    </i>
    <i r="6">
      <x v="663"/>
    </i>
    <i r="6">
      <x v="678"/>
    </i>
    <i r="6">
      <x v="679"/>
    </i>
    <i r="6">
      <x v="694"/>
    </i>
    <i r="6">
      <x v="781"/>
    </i>
    <i r="6">
      <x v="860"/>
    </i>
    <i r="1">
      <x v="3"/>
      <x/>
      <x v="506"/>
      <x v="14"/>
      <x v="264"/>
      <x v="626"/>
    </i>
    <i r="6">
      <x v="630"/>
    </i>
    <i r="6">
      <x v="663"/>
    </i>
    <i r="6">
      <x v="678"/>
    </i>
    <i r="6">
      <x v="716"/>
    </i>
    <i r="6">
      <x v="729"/>
    </i>
    <i r="6">
      <x v="860"/>
    </i>
    <i r="1">
      <x v="8"/>
      <x/>
      <x v="626"/>
      <x v="14"/>
      <x v="290"/>
      <x v="704"/>
    </i>
    <i r="6">
      <x v="716"/>
    </i>
    <i r="6">
      <x v="728"/>
    </i>
    <i r="6">
      <x v="746"/>
    </i>
    <i r="6">
      <x v="762"/>
    </i>
    <i r="6">
      <x v="792"/>
    </i>
    <i r="6">
      <x v="815"/>
    </i>
    <i r="6">
      <x v="861"/>
    </i>
    <i r="1">
      <x v="9"/>
      <x/>
      <x v="346"/>
      <x v="14"/>
      <x v="186"/>
      <x v="405"/>
    </i>
    <i r="6">
      <x v="419"/>
    </i>
    <i r="6">
      <x v="425"/>
    </i>
    <i r="6">
      <x v="436"/>
    </i>
    <i r="6">
      <x v="438"/>
    </i>
    <i r="6">
      <x v="442"/>
    </i>
    <i r="6">
      <x v="443"/>
    </i>
    <i r="6">
      <x v="448"/>
    </i>
    <i r="6">
      <x v="460"/>
    </i>
    <i r="6">
      <x v="483"/>
    </i>
    <i r="6">
      <x v="487"/>
    </i>
    <i r="6">
      <x v="507"/>
    </i>
    <i r="6">
      <x v="532"/>
    </i>
    <i r="6">
      <x v="642"/>
    </i>
    <i r="1">
      <x v="10"/>
      <x/>
      <x v="627"/>
      <x v="14"/>
      <x v="290"/>
      <x v="704"/>
    </i>
    <i r="6">
      <x v="727"/>
    </i>
    <i r="6">
      <x v="742"/>
    </i>
    <i r="6">
      <x v="772"/>
    </i>
    <i r="6">
      <x v="823"/>
    </i>
    <i r="6">
      <x v="861"/>
    </i>
    <i r="1">
      <x v="11"/>
      <x/>
      <x v="628"/>
      <x v="14"/>
      <x v="290"/>
      <x v="704"/>
    </i>
    <i r="6">
      <x v="741"/>
    </i>
    <i r="6">
      <x v="742"/>
    </i>
    <i r="6">
      <x v="763"/>
    </i>
    <i r="6">
      <x v="814"/>
    </i>
    <i r="6">
      <x v="861"/>
    </i>
    <i r="1">
      <x v="13"/>
      <x/>
      <x v="629"/>
      <x v="14"/>
      <x v="290"/>
      <x v="704"/>
    </i>
    <i r="6">
      <x v="734"/>
    </i>
    <i r="6">
      <x v="746"/>
    </i>
    <i r="6">
      <x v="769"/>
    </i>
    <i r="6">
      <x v="791"/>
    </i>
    <i r="6">
      <x v="861"/>
    </i>
    <i r="1">
      <x v="15"/>
      <x/>
      <x v="459"/>
      <x v="14"/>
      <x v="234"/>
      <x v="560"/>
    </i>
    <i r="6">
      <x v="565"/>
    </i>
    <i r="6">
      <x v="575"/>
    </i>
    <i r="6">
      <x v="587"/>
    </i>
    <i r="6">
      <x v="605"/>
    </i>
    <i r="6">
      <x v="615"/>
    </i>
    <i r="6">
      <x v="620"/>
    </i>
    <i r="6">
      <x v="630"/>
    </i>
    <i r="6">
      <x v="663"/>
    </i>
    <i r="6">
      <x v="698"/>
    </i>
    <i r="6">
      <x v="854"/>
    </i>
    <i r="1">
      <x v="16"/>
      <x/>
      <x v="507"/>
      <x v="14"/>
      <x v="264"/>
      <x v="630"/>
    </i>
    <i r="6">
      <x v="642"/>
    </i>
    <i r="6">
      <x v="651"/>
    </i>
    <i r="6">
      <x v="663"/>
    </i>
    <i r="6">
      <x v="708"/>
    </i>
    <i r="6">
      <x v="727"/>
    </i>
    <i r="6">
      <x v="799"/>
    </i>
    <i r="6">
      <x v="860"/>
    </i>
    <i r="1">
      <x v="18"/>
      <x/>
      <x v="234"/>
      <x v="14"/>
      <x v="88"/>
      <x v="172"/>
    </i>
    <i r="6">
      <x v="180"/>
    </i>
    <i r="6">
      <x v="193"/>
    </i>
    <i r="6">
      <x v="201"/>
    </i>
    <i r="6">
      <x v="212"/>
    </i>
    <i r="6">
      <x v="226"/>
    </i>
    <i r="6">
      <x v="238"/>
    </i>
    <i r="6">
      <x v="247"/>
    </i>
    <i r="6">
      <x v="263"/>
    </i>
    <i r="6">
      <x v="296"/>
    </i>
    <i r="6">
      <x v="363"/>
    </i>
    <i r="3">
      <x v="330"/>
      <x v="14"/>
      <x v="161"/>
      <x v="363"/>
    </i>
    <i r="1">
      <x v="20"/>
      <x/>
      <x v="347"/>
      <x v="14"/>
      <x v="186"/>
      <x v="401"/>
    </i>
    <i r="6">
      <x v="419"/>
    </i>
    <i r="6">
      <x v="425"/>
    </i>
    <i r="6">
      <x v="436"/>
    </i>
    <i r="6">
      <x v="438"/>
    </i>
    <i r="6">
      <x v="442"/>
    </i>
    <i r="6">
      <x v="443"/>
    </i>
    <i r="6">
      <x v="448"/>
    </i>
    <i r="6">
      <x v="460"/>
    </i>
    <i r="6">
      <x v="483"/>
    </i>
    <i r="6">
      <x v="487"/>
    </i>
    <i r="6">
      <x v="507"/>
    </i>
    <i r="6">
      <x v="532"/>
    </i>
    <i r="6">
      <x v="626"/>
    </i>
    <i r="6">
      <x v="852"/>
    </i>
    <i r="2">
      <x v="6"/>
      <x v="319"/>
      <x v="14"/>
      <x v="159"/>
      <x v="320"/>
    </i>
    <i r="6">
      <x v="340"/>
    </i>
    <i r="6">
      <x v="341"/>
    </i>
    <i r="6">
      <x v="368"/>
    </i>
    <i r="6">
      <x v="400"/>
    </i>
    <i r="6">
      <x v="401"/>
    </i>
    <i r="6">
      <x v="402"/>
    </i>
    <i r="6">
      <x v="403"/>
    </i>
    <i r="1">
      <x v="22"/>
      <x/>
      <x v="679"/>
      <x v="14"/>
      <x v="322"/>
      <x v="828"/>
    </i>
    <i r="6">
      <x v="832"/>
    </i>
    <i r="6">
      <x v="840"/>
    </i>
    <i r="6">
      <x v="860"/>
    </i>
    <i r="1">
      <x v="24"/>
      <x/>
      <x v="630"/>
      <x v="14"/>
      <x v="290"/>
      <x v="704"/>
    </i>
    <i r="6">
      <x v="716"/>
    </i>
    <i r="6">
      <x v="729"/>
    </i>
    <i r="6">
      <x v="741"/>
    </i>
    <i r="6">
      <x v="762"/>
    </i>
    <i r="6">
      <x v="791"/>
    </i>
    <i r="6">
      <x v="861"/>
    </i>
    <i r="1">
      <x v="25"/>
      <x/>
      <x v="631"/>
      <x v="14"/>
      <x v="293"/>
      <x v="741"/>
    </i>
    <i r="6">
      <x v="752"/>
    </i>
    <i r="6">
      <x v="772"/>
    </i>
    <i r="6">
      <x v="796"/>
    </i>
    <i r="6">
      <x v="803"/>
    </i>
    <i r="6">
      <x v="861"/>
    </i>
    <i r="1">
      <x v="26"/>
      <x/>
      <x v="348"/>
      <x v="14"/>
      <x v="186"/>
      <x v="405"/>
    </i>
    <i r="6">
      <x v="419"/>
    </i>
    <i r="6">
      <x v="425"/>
    </i>
    <i r="6">
      <x v="436"/>
    </i>
    <i r="6">
      <x v="438"/>
    </i>
    <i r="6">
      <x v="442"/>
    </i>
    <i r="6">
      <x v="443"/>
    </i>
    <i r="6">
      <x v="448"/>
    </i>
    <i r="6">
      <x v="460"/>
    </i>
    <i r="6">
      <x v="483"/>
    </i>
    <i r="6">
      <x v="487"/>
    </i>
    <i r="6">
      <x v="507"/>
    </i>
    <i r="6">
      <x v="532"/>
    </i>
    <i r="6">
      <x v="642"/>
    </i>
    <i r="1">
      <x v="27"/>
      <x/>
      <x v="461"/>
      <x v="14"/>
      <x v="234"/>
      <x v="640"/>
    </i>
    <i r="6">
      <x v="668"/>
    </i>
    <i r="6">
      <x v="854"/>
    </i>
    <i r="1">
      <x v="30"/>
      <x/>
      <x v="632"/>
      <x v="14"/>
      <x v="293"/>
      <x v="748"/>
    </i>
    <i r="6">
      <x v="772"/>
    </i>
    <i r="6">
      <x v="792"/>
    </i>
    <i r="6">
      <x v="861"/>
    </i>
    <i r="1">
      <x v="34"/>
      <x/>
      <x v="460"/>
      <x v="14"/>
      <x v="234"/>
      <x v="560"/>
    </i>
    <i r="6">
      <x v="565"/>
    </i>
    <i r="6">
      <x v="575"/>
    </i>
    <i r="6">
      <x v="587"/>
    </i>
    <i r="6">
      <x v="605"/>
    </i>
    <i r="6">
      <x v="615"/>
    </i>
    <i r="6">
      <x v="620"/>
    </i>
    <i r="6">
      <x v="630"/>
    </i>
    <i r="6">
      <x v="670"/>
    </i>
    <i r="6">
      <x v="698"/>
    </i>
    <i r="6">
      <x v="854"/>
    </i>
    <i r="3">
      <x v="680"/>
      <x v="14"/>
      <x v="326"/>
      <x v="860"/>
    </i>
    <i r="1">
      <x v="35"/>
      <x/>
      <x v="633"/>
      <x v="14"/>
      <x v="293"/>
      <x v="746"/>
    </i>
    <i r="6">
      <x v="772"/>
    </i>
    <i r="6">
      <x v="792"/>
    </i>
    <i r="6">
      <x v="861"/>
    </i>
    <i r="1">
      <x v="37"/>
      <x/>
      <x v="451"/>
      <x v="14"/>
      <x v="227"/>
      <x v="553"/>
    </i>
    <i r="6">
      <x v="555"/>
    </i>
    <i r="6">
      <x v="559"/>
    </i>
    <i r="6">
      <x v="565"/>
    </i>
    <i r="6">
      <x v="575"/>
    </i>
    <i r="6">
      <x v="587"/>
    </i>
    <i r="6">
      <x v="605"/>
    </i>
    <i r="6">
      <x v="615"/>
    </i>
    <i r="6">
      <x v="640"/>
    </i>
    <i r="6">
      <x v="651"/>
    </i>
    <i r="6">
      <x v="854"/>
    </i>
    <i t="default">
      <x v="14"/>
    </i>
    <i>
      <x v="15"/>
      <x v="36"/>
      <x/>
      <x v="230"/>
      <x v="55"/>
      <x v="85"/>
      <x v="166"/>
    </i>
    <i t="default">
      <x v="15"/>
    </i>
    <i>
      <x v="16"/>
      <x v="7"/>
      <x/>
      <x v="447"/>
      <x v="95"/>
      <x v="333"/>
      <x v="833"/>
    </i>
    <i r="6">
      <x v="834"/>
    </i>
    <i r="6">
      <x v="835"/>
    </i>
    <i r="3">
      <x v="490"/>
      <x v="95"/>
      <x v="249"/>
      <x v="569"/>
    </i>
    <i r="6">
      <x v="582"/>
    </i>
    <i r="6">
      <x v="661"/>
    </i>
    <i r="3">
      <x v="634"/>
      <x v="95"/>
      <x v="296"/>
      <x v="691"/>
    </i>
    <i r="6">
      <x v="707"/>
    </i>
    <i r="6">
      <x v="798"/>
    </i>
    <i t="default">
      <x v="16"/>
    </i>
    <i>
      <x v="17"/>
      <x v="7"/>
      <x/>
      <x v="705"/>
      <x v="14"/>
      <x v="323"/>
      <x v="615"/>
    </i>
    <i r="6">
      <x v="647"/>
    </i>
    <i r="6">
      <x v="668"/>
    </i>
    <i t="default">
      <x v="17"/>
    </i>
    <i>
      <x v="18"/>
      <x v="4"/>
      <x v="6"/>
      <x v="246"/>
      <x v="27"/>
      <x v="95"/>
      <x v="189"/>
    </i>
    <i r="6">
      <x v="218"/>
    </i>
    <i r="6">
      <x v="229"/>
    </i>
    <i r="6">
      <x v="266"/>
    </i>
    <i r="6">
      <x v="463"/>
    </i>
    <i r="6">
      <x v="467"/>
    </i>
    <i r="1">
      <x v="9"/>
      <x/>
      <x v="354"/>
      <x v="27"/>
      <x v="192"/>
      <x v="446"/>
    </i>
    <i r="6">
      <x v="692"/>
    </i>
    <i r="6">
      <x v="693"/>
    </i>
    <i r="3">
      <x v="565"/>
      <x v="27"/>
      <x v="275"/>
      <x v="669"/>
    </i>
    <i r="6">
      <x v="672"/>
    </i>
    <i r="6">
      <x v="816"/>
    </i>
    <i r="6">
      <x v="817"/>
    </i>
    <i r="1">
      <x v="10"/>
      <x/>
      <x v="682"/>
      <x v="27"/>
      <x v="319"/>
      <x v="850"/>
    </i>
    <i r="1">
      <x v="11"/>
      <x/>
      <x v="681"/>
      <x v="27"/>
      <x v="319"/>
      <x v="829"/>
    </i>
    <i r="6">
      <x v="850"/>
    </i>
    <i r="1">
      <x v="14"/>
      <x/>
      <x v="197"/>
      <x v="27"/>
      <x v="70"/>
      <x v="145"/>
    </i>
    <i r="6">
      <x v="174"/>
    </i>
    <i r="6">
      <x v="189"/>
    </i>
    <i r="6">
      <x v="207"/>
    </i>
    <i r="6">
      <x v="218"/>
    </i>
    <i r="6">
      <x v="463"/>
    </i>
    <i r="6">
      <x v="467"/>
    </i>
    <i r="3">
      <x v="243"/>
      <x v="32"/>
      <x v="93"/>
      <x v="263"/>
    </i>
    <i r="2">
      <x v="6"/>
      <x v="75"/>
      <x v="27"/>
      <x v="22"/>
      <x v="79"/>
    </i>
    <i r="6">
      <x v="463"/>
    </i>
    <i r="6">
      <x v="467"/>
    </i>
    <i r="1">
      <x v="18"/>
      <x v="6"/>
      <x v="138"/>
      <x v="27"/>
      <x v="50"/>
      <x v="128"/>
    </i>
    <i r="6">
      <x v="158"/>
    </i>
    <i r="6">
      <x v="218"/>
    </i>
    <i r="6">
      <x v="263"/>
    </i>
    <i r="6">
      <x v="463"/>
    </i>
    <i r="6">
      <x v="467"/>
    </i>
    <i r="1">
      <x v="19"/>
      <x/>
      <x v="198"/>
      <x v="27"/>
      <x v="70"/>
      <x v="189"/>
    </i>
    <i r="6">
      <x v="463"/>
    </i>
    <i r="6">
      <x v="467"/>
    </i>
    <i r="3">
      <x v="243"/>
      <x v="32"/>
      <x v="93"/>
      <x v="273"/>
    </i>
    <i r="1">
      <x v="20"/>
      <x/>
      <x v="354"/>
      <x v="27"/>
      <x v="192"/>
      <x v="437"/>
    </i>
    <i r="6">
      <x v="692"/>
    </i>
    <i r="6">
      <x v="693"/>
    </i>
    <i r="3">
      <x v="565"/>
      <x v="27"/>
      <x v="275"/>
      <x v="669"/>
    </i>
    <i r="6">
      <x v="816"/>
    </i>
    <i r="6">
      <x v="817"/>
    </i>
    <i r="2">
      <x v="6"/>
      <x v="339"/>
      <x v="27"/>
      <x v="179"/>
      <x v="362"/>
    </i>
    <i r="3">
      <x v="355"/>
      <x v="27"/>
      <x v="179"/>
      <x v="463"/>
    </i>
    <i r="6">
      <x v="467"/>
    </i>
    <i r="1">
      <x v="26"/>
      <x/>
      <x v="354"/>
      <x v="27"/>
      <x v="192"/>
      <x v="437"/>
    </i>
    <i r="6">
      <x v="692"/>
    </i>
    <i r="6">
      <x v="693"/>
    </i>
    <i r="3">
      <x v="565"/>
      <x v="27"/>
      <x v="275"/>
      <x v="672"/>
    </i>
    <i r="6">
      <x v="693"/>
    </i>
    <i r="6">
      <x v="816"/>
    </i>
    <i r="6">
      <x v="817"/>
    </i>
    <i r="1">
      <x v="34"/>
      <x/>
      <x v="683"/>
      <x v="27"/>
      <x v="326"/>
      <x v="860"/>
    </i>
    <i r="1">
      <x v="36"/>
      <x/>
      <x v="199"/>
      <x v="27"/>
      <x v="70"/>
      <x v="189"/>
    </i>
    <i r="6">
      <x v="463"/>
    </i>
    <i r="6">
      <x v="467"/>
    </i>
    <i t="default">
      <x v="18"/>
    </i>
    <i>
      <x v="19"/>
      <x v="30"/>
      <x/>
      <x v="677"/>
      <x v="14"/>
      <x v="321"/>
      <x v="854"/>
    </i>
    <i t="default">
      <x v="19"/>
    </i>
    <i>
      <x v="20"/>
      <x v="1"/>
      <x/>
      <x v="511"/>
      <x v="25"/>
      <x v="263"/>
      <x v="673"/>
    </i>
    <i r="6">
      <x v="677"/>
    </i>
    <i r="6">
      <x v="699"/>
    </i>
    <i r="6">
      <x v="705"/>
    </i>
    <i r="6">
      <x v="706"/>
    </i>
    <i r="6">
      <x v="852"/>
    </i>
    <i r="3">
      <x v="512"/>
      <x v="25"/>
      <x v="263"/>
      <x v="677"/>
    </i>
    <i r="6">
      <x v="681"/>
    </i>
    <i r="3">
      <x v="513"/>
      <x v="25"/>
      <x v="263"/>
      <x v="677"/>
    </i>
    <i r="1">
      <x v="3"/>
      <x/>
      <x v="514"/>
      <x v="25"/>
      <x v="263"/>
      <x v="677"/>
    </i>
    <i r="6">
      <x v="695"/>
    </i>
    <i r="6">
      <x v="697"/>
    </i>
    <i r="6">
      <x v="699"/>
    </i>
    <i r="6">
      <x v="704"/>
    </i>
    <i r="6">
      <x v="718"/>
    </i>
    <i r="6">
      <x v="719"/>
    </i>
    <i r="6">
      <x v="852"/>
    </i>
    <i r="3">
      <x v="515"/>
      <x v="25"/>
      <x v="263"/>
      <x v="677"/>
    </i>
    <i r="3">
      <x v="516"/>
      <x v="25"/>
      <x v="263"/>
      <x v="677"/>
    </i>
    <i r="3">
      <x v="517"/>
      <x v="25"/>
      <x v="263"/>
      <x v="677"/>
    </i>
    <i r="1">
      <x v="4"/>
      <x/>
      <x v="267"/>
      <x v="25"/>
      <x v="114"/>
      <x v="207"/>
    </i>
    <i r="6">
      <x v="255"/>
    </i>
    <i r="3">
      <x v="269"/>
      <x v="25"/>
      <x v="114"/>
      <x v="207"/>
    </i>
    <i r="6">
      <x v="218"/>
    </i>
    <i r="3">
      <x v="285"/>
      <x v="25"/>
      <x v="131"/>
      <x v="255"/>
    </i>
    <i r="3">
      <x v="299"/>
      <x v="25"/>
      <x v="134"/>
      <x v="255"/>
    </i>
    <i r="6">
      <x v="272"/>
    </i>
    <i r="3">
      <x v="300"/>
      <x v="25"/>
      <x v="134"/>
      <x v="255"/>
    </i>
    <i r="3">
      <x v="324"/>
      <x v="25"/>
      <x v="165"/>
      <x v="344"/>
    </i>
    <i r="3">
      <x v="447"/>
      <x v="25"/>
      <x v="334"/>
      <x v="857"/>
    </i>
    <i r="2">
      <x v="6"/>
      <x v="147"/>
      <x v="25"/>
      <x v="56"/>
      <x v="178"/>
    </i>
    <i r="6">
      <x v="224"/>
    </i>
    <i r="6">
      <x v="228"/>
    </i>
    <i r="1">
      <x v="7"/>
      <x/>
      <x v="147"/>
      <x v="25"/>
      <x v="56"/>
      <x v="125"/>
    </i>
    <i r="1">
      <x v="8"/>
      <x/>
      <x v="575"/>
      <x v="25"/>
      <x v="278"/>
      <x v="718"/>
    </i>
    <i r="3">
      <x v="576"/>
      <x v="25"/>
      <x v="278"/>
      <x v="718"/>
    </i>
    <i r="3">
      <x v="577"/>
      <x v="25"/>
      <x v="278"/>
      <x v="805"/>
    </i>
    <i r="3">
      <x v="578"/>
      <x v="25"/>
      <x v="278"/>
      <x v="805"/>
    </i>
    <i r="3">
      <x v="579"/>
      <x v="25"/>
      <x v="278"/>
      <x v="805"/>
    </i>
    <i r="3">
      <x v="684"/>
      <x v="25"/>
      <x v="318"/>
      <x v="856"/>
    </i>
    <i r="1">
      <x v="9"/>
      <x/>
      <x v="421"/>
      <x v="25"/>
      <x v="187"/>
      <x v="449"/>
    </i>
    <i r="6">
      <x v="487"/>
    </i>
    <i r="6">
      <x v="526"/>
    </i>
    <i r="3">
      <x v="487"/>
      <x v="25"/>
      <x v="244"/>
      <x v="633"/>
    </i>
    <i r="1">
      <x v="10"/>
      <x/>
      <x v="594"/>
      <x v="25"/>
      <x v="282"/>
      <x v="767"/>
    </i>
    <i r="3">
      <x v="595"/>
      <x v="25"/>
      <x v="282"/>
      <x v="717"/>
    </i>
    <i r="6">
      <x v="719"/>
    </i>
    <i r="6">
      <x v="729"/>
    </i>
    <i r="6">
      <x v="753"/>
    </i>
    <i r="6">
      <x v="780"/>
    </i>
    <i r="1">
      <x v="11"/>
      <x/>
      <x v="585"/>
      <x v="25"/>
      <x v="278"/>
      <x v="718"/>
    </i>
    <i r="6">
      <x v="719"/>
    </i>
    <i r="6">
      <x v="729"/>
    </i>
    <i r="3">
      <x v="586"/>
      <x v="25"/>
      <x v="278"/>
      <x v="729"/>
    </i>
    <i r="6">
      <x v="753"/>
    </i>
    <i r="3">
      <x v="587"/>
      <x v="25"/>
      <x v="278"/>
      <x v="729"/>
    </i>
    <i r="6">
      <x v="753"/>
    </i>
    <i r="3">
      <x v="588"/>
      <x v="25"/>
      <x v="278"/>
      <x v="753"/>
    </i>
    <i r="3">
      <x v="589"/>
      <x v="25"/>
      <x v="278"/>
      <x v="753"/>
    </i>
    <i r="3">
      <x v="590"/>
      <x v="25"/>
      <x v="278"/>
      <x v="753"/>
    </i>
    <i r="1">
      <x v="13"/>
      <x/>
      <x v="568"/>
      <x v="25"/>
      <x v="278"/>
      <x v="753"/>
    </i>
    <i r="3">
      <x v="569"/>
      <x v="25"/>
      <x v="278"/>
      <x v="717"/>
    </i>
    <i r="6">
      <x v="719"/>
    </i>
    <i r="6">
      <x v="729"/>
    </i>
    <i r="3">
      <x v="570"/>
      <x v="25"/>
      <x v="278"/>
      <x v="717"/>
    </i>
    <i r="6">
      <x v="719"/>
    </i>
    <i r="6">
      <x v="729"/>
    </i>
    <i r="6">
      <x v="852"/>
    </i>
    <i r="1">
      <x v="14"/>
      <x/>
      <x v="147"/>
      <x v="25"/>
      <x v="56"/>
      <x v="224"/>
    </i>
    <i r="6">
      <x v="228"/>
    </i>
    <i r="6">
      <x v="231"/>
    </i>
    <i r="3">
      <x v="249"/>
      <x v="25"/>
      <x v="95"/>
      <x v="191"/>
    </i>
    <i r="3">
      <x v="312"/>
      <x v="25"/>
      <x v="154"/>
      <x v="282"/>
    </i>
    <i r="3">
      <x v="325"/>
      <x v="25"/>
      <x v="154"/>
      <x v="332"/>
    </i>
    <i r="3">
      <x v="502"/>
      <x v="25"/>
      <x v="250"/>
      <x v="641"/>
    </i>
    <i r="2">
      <x v="6"/>
      <x v="147"/>
      <x v="25"/>
      <x v="56"/>
      <x v="224"/>
    </i>
    <i r="6">
      <x v="228"/>
    </i>
    <i r="1">
      <x v="16"/>
      <x/>
      <x v="391"/>
      <x v="25"/>
      <x v="33"/>
      <x v="110"/>
    </i>
    <i r="3">
      <x v="508"/>
      <x v="25"/>
      <x v="263"/>
      <x v="677"/>
    </i>
    <i r="6">
      <x v="678"/>
    </i>
    <i r="6">
      <x v="760"/>
    </i>
    <i r="6">
      <x v="802"/>
    </i>
    <i r="3">
      <x v="509"/>
      <x v="25"/>
      <x v="263"/>
      <x v="708"/>
    </i>
    <i r="6">
      <x v="709"/>
    </i>
    <i r="6">
      <x v="737"/>
    </i>
    <i r="6">
      <x v="742"/>
    </i>
    <i r="6">
      <x v="852"/>
    </i>
    <i r="3">
      <x v="510"/>
      <x v="25"/>
      <x v="263"/>
      <x v="708"/>
    </i>
    <i r="1">
      <x v="18"/>
      <x/>
      <x v="147"/>
      <x v="25"/>
      <x v="56"/>
      <x v="224"/>
    </i>
    <i r="3">
      <x v="268"/>
      <x v="25"/>
      <x v="114"/>
      <x v="206"/>
    </i>
    <i r="6">
      <x v="255"/>
    </i>
    <i r="3">
      <x v="270"/>
      <x v="25"/>
      <x v="114"/>
      <x v="207"/>
    </i>
    <i r="6">
      <x v="218"/>
    </i>
    <i r="3">
      <x v="286"/>
      <x v="25"/>
      <x v="131"/>
      <x v="255"/>
    </i>
    <i r="6">
      <x v="272"/>
    </i>
    <i r="3">
      <x v="301"/>
      <x v="25"/>
      <x v="134"/>
      <x v="255"/>
    </i>
    <i r="3">
      <x v="302"/>
      <x v="25"/>
      <x v="134"/>
      <x v="255"/>
    </i>
    <i r="3">
      <x v="313"/>
      <x v="25"/>
      <x v="154"/>
      <x v="302"/>
    </i>
    <i r="3">
      <x v="326"/>
      <x v="25"/>
      <x v="165"/>
      <x v="344"/>
    </i>
    <i r="2">
      <x v="6"/>
      <x v="147"/>
      <x v="25"/>
      <x v="56"/>
      <x v="156"/>
    </i>
    <i r="6">
      <x v="224"/>
    </i>
    <i r="6">
      <x v="228"/>
    </i>
    <i r="1">
      <x v="19"/>
      <x/>
      <x v="147"/>
      <x v="25"/>
      <x v="56"/>
      <x v="150"/>
    </i>
    <i r="6">
      <x v="224"/>
    </i>
    <i r="6">
      <x v="228"/>
    </i>
    <i r="6">
      <x v="231"/>
    </i>
    <i r="6">
      <x v="232"/>
    </i>
    <i r="6">
      <x v="233"/>
    </i>
    <i r="3">
      <x v="250"/>
      <x v="25"/>
      <x v="95"/>
      <x v="191"/>
    </i>
    <i r="3">
      <x v="327"/>
      <x v="25"/>
      <x v="165"/>
      <x v="344"/>
    </i>
    <i r="3">
      <x v="500"/>
      <x v="25"/>
      <x v="248"/>
      <x v="630"/>
    </i>
    <i r="1">
      <x v="20"/>
      <x/>
      <x v="422"/>
      <x v="25"/>
      <x v="187"/>
      <x v="430"/>
    </i>
    <i r="6">
      <x v="483"/>
    </i>
    <i r="6">
      <x v="492"/>
    </i>
    <i r="6">
      <x v="496"/>
    </i>
    <i r="6">
      <x v="515"/>
    </i>
    <i r="6">
      <x v="524"/>
    </i>
    <i r="6">
      <x v="526"/>
    </i>
    <i r="1">
      <x v="21"/>
      <x/>
      <x v="685"/>
      <x v="25"/>
      <x v="327"/>
      <x v="854"/>
    </i>
    <i r="3">
      <x v="686"/>
      <x v="25"/>
      <x v="327"/>
      <x v="854"/>
    </i>
    <i r="1">
      <x v="22"/>
      <x/>
      <x v="571"/>
      <x v="25"/>
      <x v="278"/>
      <x v="758"/>
    </i>
    <i r="3">
      <x v="572"/>
      <x v="25"/>
      <x v="278"/>
      <x v="758"/>
    </i>
    <i r="3">
      <x v="573"/>
      <x v="25"/>
      <x v="278"/>
      <x v="758"/>
    </i>
    <i r="3">
      <x v="574"/>
      <x v="25"/>
      <x v="278"/>
      <x v="758"/>
    </i>
    <i r="1">
      <x v="24"/>
      <x/>
      <x v="580"/>
      <x v="25"/>
      <x v="278"/>
      <x v="729"/>
    </i>
    <i r="6">
      <x v="753"/>
    </i>
    <i r="3">
      <x v="581"/>
      <x v="25"/>
      <x v="278"/>
      <x v="729"/>
    </i>
    <i r="6">
      <x v="753"/>
    </i>
    <i r="3">
      <x v="582"/>
      <x v="25"/>
      <x v="278"/>
      <x v="708"/>
    </i>
    <i r="6">
      <x v="709"/>
    </i>
    <i r="6">
      <x v="729"/>
    </i>
    <i r="3">
      <x v="583"/>
      <x v="25"/>
      <x v="278"/>
      <x v="734"/>
    </i>
    <i r="3">
      <x v="584"/>
      <x v="25"/>
      <x v="278"/>
      <x v="708"/>
    </i>
    <i r="6">
      <x v="709"/>
    </i>
    <i r="6">
      <x v="729"/>
    </i>
    <i r="6">
      <x v="753"/>
    </i>
    <i r="1">
      <x v="25"/>
      <x/>
      <x v="501"/>
      <x v="25"/>
      <x v="248"/>
      <x v="629"/>
    </i>
    <i r="3">
      <x v="639"/>
      <x v="25"/>
      <x v="298"/>
      <x v="753"/>
    </i>
    <i r="3">
      <x v="640"/>
      <x v="25"/>
      <x v="298"/>
      <x v="780"/>
    </i>
    <i r="3">
      <x v="641"/>
      <x v="25"/>
      <x v="298"/>
      <x v="753"/>
    </i>
    <i r="3">
      <x v="642"/>
      <x v="25"/>
      <x v="298"/>
      <x v="727"/>
    </i>
    <i r="6">
      <x v="742"/>
    </i>
    <i r="6">
      <x v="748"/>
    </i>
    <i r="6">
      <x v="749"/>
    </i>
    <i r="1">
      <x v="26"/>
      <x/>
      <x v="423"/>
      <x v="25"/>
      <x v="187"/>
      <x v="448"/>
    </i>
    <i r="6">
      <x v="486"/>
    </i>
    <i r="1">
      <x v="30"/>
      <x/>
      <x v="643"/>
      <x v="25"/>
      <x v="298"/>
      <x v="753"/>
    </i>
    <i r="6">
      <x v="757"/>
    </i>
    <i r="3">
      <x v="644"/>
      <x v="25"/>
      <x v="298"/>
      <x v="754"/>
    </i>
    <i r="6">
      <x v="757"/>
    </i>
    <i r="1">
      <x v="32"/>
      <x/>
      <x v="566"/>
      <x v="25"/>
      <x v="268"/>
      <x v="659"/>
    </i>
    <i r="6">
      <x v="699"/>
    </i>
    <i r="6">
      <x v="851"/>
    </i>
    <i r="3">
      <x v="567"/>
      <x v="25"/>
      <x v="268"/>
      <x v="667"/>
    </i>
    <i r="6">
      <x v="699"/>
    </i>
    <i r="6">
      <x v="852"/>
    </i>
    <i r="3">
      <x v="638"/>
      <x v="25"/>
      <x v="297"/>
      <x v="714"/>
    </i>
    <i r="1">
      <x v="35"/>
      <x/>
      <x v="591"/>
      <x v="25"/>
      <x v="280"/>
      <x v="852"/>
    </i>
    <i r="3">
      <x v="592"/>
      <x v="25"/>
      <x v="280"/>
      <x v="852"/>
    </i>
    <i r="3">
      <x v="593"/>
      <x v="25"/>
      <x v="280"/>
      <x v="852"/>
    </i>
    <i r="3">
      <x v="635"/>
      <x v="25"/>
      <x v="294"/>
      <x v="787"/>
    </i>
    <i r="3">
      <x v="636"/>
      <x v="25"/>
      <x v="294"/>
      <x v="787"/>
    </i>
    <i r="3">
      <x v="637"/>
      <x v="25"/>
      <x v="294"/>
      <x v="729"/>
    </i>
    <i r="6">
      <x v="730"/>
    </i>
    <i r="6">
      <x v="748"/>
    </i>
    <i r="6">
      <x v="749"/>
    </i>
    <i r="6">
      <x v="780"/>
    </i>
    <i r="1">
      <x v="36"/>
      <x/>
      <x v="147"/>
      <x v="25"/>
      <x v="56"/>
      <x v="178"/>
    </i>
    <i r="6">
      <x v="224"/>
    </i>
    <i r="6">
      <x v="228"/>
    </i>
    <i r="3">
      <x v="251"/>
      <x v="25"/>
      <x v="95"/>
      <x v="218"/>
    </i>
    <i r="3">
      <x v="272"/>
      <x v="25"/>
      <x v="116"/>
      <x v="228"/>
    </i>
    <i r="3">
      <x v="328"/>
      <x v="25"/>
      <x v="165"/>
      <x v="324"/>
    </i>
    <i t="default">
      <x v="20"/>
    </i>
    <i>
      <x v="21"/>
      <x v="1"/>
      <x/>
      <x v="59"/>
      <x v="13"/>
      <x v="144"/>
      <x v="262"/>
    </i>
    <i r="6">
      <x v="271"/>
    </i>
    <i r="6">
      <x v="498"/>
    </i>
    <i r="6">
      <x v="499"/>
    </i>
    <i r="3">
      <x v="316"/>
      <x v="13"/>
      <x v="157"/>
      <x v="281"/>
    </i>
    <i r="3">
      <x v="375"/>
      <x v="13"/>
      <x v="222"/>
      <x v="548"/>
    </i>
    <i r="6">
      <x v="553"/>
    </i>
    <i r="6">
      <x v="556"/>
    </i>
    <i r="6">
      <x v="559"/>
    </i>
    <i r="6">
      <x v="564"/>
    </i>
    <i r="6">
      <x v="568"/>
    </i>
    <i r="6">
      <x v="579"/>
    </i>
    <i r="6">
      <x v="593"/>
    </i>
    <i r="6">
      <x v="596"/>
    </i>
    <i r="6">
      <x v="612"/>
    </i>
    <i r="6">
      <x v="621"/>
    </i>
    <i r="6">
      <x v="627"/>
    </i>
    <i r="6">
      <x v="630"/>
    </i>
    <i r="6">
      <x v="642"/>
    </i>
    <i r="6">
      <x v="654"/>
    </i>
    <i r="6">
      <x v="669"/>
    </i>
    <i r="6">
      <x v="670"/>
    </i>
    <i r="6">
      <x v="691"/>
    </i>
    <i r="6">
      <x v="697"/>
    </i>
    <i r="3">
      <x v="645"/>
      <x v="13"/>
      <x v="289"/>
      <x v="711"/>
    </i>
    <i r="6">
      <x v="722"/>
    </i>
    <i r="6">
      <x v="737"/>
    </i>
    <i r="6">
      <x v="751"/>
    </i>
    <i r="6">
      <x v="766"/>
    </i>
    <i r="6">
      <x v="802"/>
    </i>
    <i r="3">
      <x v="657"/>
      <x v="13"/>
      <x v="311"/>
      <x v="806"/>
    </i>
    <i r="6">
      <x v="822"/>
    </i>
    <i r="6">
      <x v="833"/>
    </i>
    <i r="6">
      <x v="840"/>
    </i>
    <i r="1">
      <x v="3"/>
      <x/>
      <x v="59"/>
      <x v="13"/>
      <x v="144"/>
      <x v="262"/>
    </i>
    <i r="6">
      <x v="271"/>
    </i>
    <i r="6">
      <x v="498"/>
    </i>
    <i r="6">
      <x v="499"/>
    </i>
    <i r="3">
      <x v="316"/>
      <x v="13"/>
      <x v="157"/>
      <x v="281"/>
    </i>
    <i r="3">
      <x v="375"/>
      <x v="13"/>
      <x v="222"/>
      <x v="548"/>
    </i>
    <i r="6">
      <x v="553"/>
    </i>
    <i r="6">
      <x v="556"/>
    </i>
    <i r="6">
      <x v="559"/>
    </i>
    <i r="6">
      <x v="564"/>
    </i>
    <i r="6">
      <x v="568"/>
    </i>
    <i r="6">
      <x v="579"/>
    </i>
    <i r="6">
      <x v="593"/>
    </i>
    <i r="6">
      <x v="596"/>
    </i>
    <i r="6">
      <x v="612"/>
    </i>
    <i r="6">
      <x v="621"/>
    </i>
    <i r="6">
      <x v="627"/>
    </i>
    <i r="6">
      <x v="630"/>
    </i>
    <i r="6">
      <x v="642"/>
    </i>
    <i r="6">
      <x v="654"/>
    </i>
    <i r="6">
      <x v="669"/>
    </i>
    <i r="6">
      <x v="670"/>
    </i>
    <i r="6">
      <x v="691"/>
    </i>
    <i r="6">
      <x v="697"/>
    </i>
    <i r="3">
      <x v="645"/>
      <x v="13"/>
      <x v="289"/>
      <x v="697"/>
    </i>
    <i r="6">
      <x v="711"/>
    </i>
    <i r="6">
      <x v="722"/>
    </i>
    <i r="6">
      <x v="737"/>
    </i>
    <i r="6">
      <x v="751"/>
    </i>
    <i r="6">
      <x v="766"/>
    </i>
    <i r="6">
      <x v="802"/>
    </i>
    <i r="3">
      <x v="657"/>
      <x v="13"/>
      <x v="311"/>
      <x v="806"/>
    </i>
    <i r="6">
      <x v="822"/>
    </i>
    <i r="6">
      <x v="833"/>
    </i>
    <i r="6">
      <x v="840"/>
    </i>
    <i r="1">
      <x v="4"/>
      <x/>
      <x v="23"/>
      <x v="13"/>
      <x v="31"/>
      <x v="84"/>
    </i>
    <i r="6">
      <x v="86"/>
    </i>
    <i r="6">
      <x v="106"/>
    </i>
    <i r="6">
      <x v="110"/>
    </i>
    <i r="6">
      <x v="120"/>
    </i>
    <i r="6">
      <x v="125"/>
    </i>
    <i r="6">
      <x v="138"/>
    </i>
    <i r="6">
      <x v="145"/>
    </i>
    <i r="6">
      <x v="158"/>
    </i>
    <i r="6">
      <x v="161"/>
    </i>
    <i r="6">
      <x v="178"/>
    </i>
    <i r="6">
      <x v="190"/>
    </i>
    <i r="6">
      <x v="211"/>
    </i>
    <i r="6">
      <x v="217"/>
    </i>
    <i r="6">
      <x v="228"/>
    </i>
    <i r="6">
      <x v="272"/>
    </i>
    <i r="6">
      <x v="334"/>
    </i>
    <i r="1">
      <x v="7"/>
      <x/>
      <x v="26"/>
      <x v="13"/>
      <x v="31"/>
      <x v="86"/>
    </i>
    <i r="6">
      <x v="106"/>
    </i>
    <i r="6">
      <x v="110"/>
    </i>
    <i r="6">
      <x v="120"/>
    </i>
    <i r="6">
      <x v="125"/>
    </i>
    <i r="6">
      <x v="138"/>
    </i>
    <i r="6">
      <x v="145"/>
    </i>
    <i r="6">
      <x v="158"/>
    </i>
    <i r="6">
      <x v="161"/>
    </i>
    <i r="6">
      <x v="177"/>
    </i>
    <i r="6">
      <x v="190"/>
    </i>
    <i r="6">
      <x v="211"/>
    </i>
    <i r="6">
      <x v="217"/>
    </i>
    <i r="6">
      <x v="224"/>
    </i>
    <i r="6">
      <x v="228"/>
    </i>
    <i r="6">
      <x v="240"/>
    </i>
    <i r="6">
      <x v="262"/>
    </i>
    <i r="6">
      <x v="263"/>
    </i>
    <i r="6">
      <x v="336"/>
    </i>
    <i r="3">
      <x v="61"/>
      <x v="13"/>
      <x v="167"/>
      <x v="315"/>
    </i>
    <i r="6">
      <x v="322"/>
    </i>
    <i r="6">
      <x v="332"/>
    </i>
    <i r="6">
      <x v="342"/>
    </i>
    <i r="6">
      <x v="348"/>
    </i>
    <i r="6">
      <x v="357"/>
    </i>
    <i r="6">
      <x v="370"/>
    </i>
    <i r="6">
      <x v="376"/>
    </i>
    <i r="6">
      <x v="380"/>
    </i>
    <i r="6">
      <x v="392"/>
    </i>
    <i r="6">
      <x v="412"/>
    </i>
    <i r="6">
      <x v="440"/>
    </i>
    <i r="3">
      <x v="475"/>
      <x v="87"/>
      <x v="236"/>
      <x v="573"/>
    </i>
    <i r="6">
      <x v="579"/>
    </i>
    <i r="6">
      <x v="593"/>
    </i>
    <i r="6">
      <x v="596"/>
    </i>
    <i r="6">
      <x v="621"/>
    </i>
    <i r="6">
      <x v="627"/>
    </i>
    <i r="6">
      <x v="630"/>
    </i>
    <i r="6">
      <x v="632"/>
    </i>
    <i r="6">
      <x v="633"/>
    </i>
    <i r="6">
      <x v="642"/>
    </i>
    <i r="6">
      <x v="654"/>
    </i>
    <i r="6">
      <x v="669"/>
    </i>
    <i r="6">
      <x v="670"/>
    </i>
    <i r="6">
      <x v="691"/>
    </i>
    <i r="6">
      <x v="698"/>
    </i>
    <i r="6">
      <x v="711"/>
    </i>
    <i r="6">
      <x v="721"/>
    </i>
    <i r="6">
      <x v="737"/>
    </i>
    <i r="6">
      <x v="766"/>
    </i>
    <i r="6">
      <x v="774"/>
    </i>
    <i r="6">
      <x v="777"/>
    </i>
    <i r="6">
      <x v="796"/>
    </i>
    <i r="6">
      <x v="808"/>
    </i>
    <i r="6">
      <x v="810"/>
    </i>
    <i r="6">
      <x v="853"/>
    </i>
    <i r="3">
      <x v="646"/>
      <x v="13"/>
      <x v="272"/>
      <x v="698"/>
    </i>
    <i r="3">
      <x v="657"/>
      <x v="13"/>
      <x v="311"/>
      <x v="862"/>
    </i>
    <i r="3">
      <x v="710"/>
      <x v="14"/>
      <x v="323"/>
      <x v="708"/>
    </i>
    <i r="6">
      <x v="722"/>
    </i>
    <i r="6">
      <x v="726"/>
    </i>
    <i r="6">
      <x v="737"/>
    </i>
    <i r="6">
      <x v="765"/>
    </i>
    <i r="6">
      <x v="773"/>
    </i>
    <i r="6">
      <x v="776"/>
    </i>
    <i r="6">
      <x v="795"/>
    </i>
    <i r="6">
      <x v="807"/>
    </i>
    <i r="6">
      <x v="809"/>
    </i>
    <i r="6">
      <x v="822"/>
    </i>
    <i r="1">
      <x v="8"/>
      <x/>
      <x v="59"/>
      <x v="13"/>
      <x v="144"/>
      <x v="262"/>
    </i>
    <i r="6">
      <x v="271"/>
    </i>
    <i r="6">
      <x v="498"/>
    </i>
    <i r="6">
      <x v="499"/>
    </i>
    <i r="3">
      <x v="316"/>
      <x v="13"/>
      <x v="157"/>
      <x v="281"/>
    </i>
    <i r="3">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6">
      <x v="802"/>
    </i>
    <i r="3">
      <x v="657"/>
      <x v="13"/>
      <x v="311"/>
      <x v="806"/>
    </i>
    <i r="6">
      <x v="822"/>
    </i>
    <i r="6">
      <x v="833"/>
    </i>
    <i r="6">
      <x v="840"/>
    </i>
    <i r="1">
      <x v="9"/>
      <x/>
      <x v="23"/>
      <x v="13"/>
      <x v="31"/>
      <x v="84"/>
    </i>
    <i r="6">
      <x v="86"/>
    </i>
    <i r="6">
      <x v="106"/>
    </i>
    <i r="6">
      <x v="110"/>
    </i>
    <i r="6">
      <x v="120"/>
    </i>
    <i r="6">
      <x v="125"/>
    </i>
    <i r="6">
      <x v="138"/>
    </i>
    <i r="6">
      <x v="145"/>
    </i>
    <i r="6">
      <x v="158"/>
    </i>
    <i r="6">
      <x v="161"/>
    </i>
    <i r="6">
      <x v="178"/>
    </i>
    <i r="6">
      <x v="190"/>
    </i>
    <i r="6">
      <x v="211"/>
    </i>
    <i r="6">
      <x v="217"/>
    </i>
    <i r="6">
      <x v="228"/>
    </i>
    <i r="6">
      <x v="240"/>
    </i>
    <i r="6">
      <x v="262"/>
    </i>
    <i r="6">
      <x v="263"/>
    </i>
    <i r="6">
      <x v="322"/>
    </i>
    <i r="6">
      <x v="332"/>
    </i>
    <i r="6">
      <x v="334"/>
    </i>
    <i r="3">
      <x v="62"/>
      <x v="13"/>
      <x v="174"/>
      <x v="333"/>
    </i>
    <i r="6">
      <x v="343"/>
    </i>
    <i r="6">
      <x v="344"/>
    </i>
    <i r="6">
      <x v="395"/>
    </i>
    <i r="6">
      <x v="416"/>
    </i>
    <i r="6">
      <x v="417"/>
    </i>
    <i r="6">
      <x v="425"/>
    </i>
    <i r="6">
      <x v="431"/>
    </i>
    <i r="6">
      <x v="446"/>
    </i>
    <i r="6">
      <x v="457"/>
    </i>
    <i r="6">
      <x v="461"/>
    </i>
    <i r="6">
      <x v="472"/>
    </i>
    <i r="6">
      <x v="474"/>
    </i>
    <i r="3">
      <x v="371"/>
      <x v="13"/>
      <x v="212"/>
      <x v="493"/>
    </i>
    <i r="6">
      <x v="533"/>
    </i>
    <i r="6">
      <x v="540"/>
    </i>
    <i r="1">
      <x v="10"/>
      <x/>
      <x v="59"/>
      <x v="13"/>
      <x v="144"/>
      <x v="262"/>
    </i>
    <i r="6">
      <x v="271"/>
    </i>
    <i r="6">
      <x v="498"/>
    </i>
    <i r="6">
      <x v="499"/>
    </i>
    <i r="3">
      <x v="316"/>
      <x v="13"/>
      <x v="157"/>
      <x v="281"/>
    </i>
    <i r="3">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6">
      <x v="802"/>
    </i>
    <i r="3">
      <x v="657"/>
      <x v="13"/>
      <x v="311"/>
      <x v="806"/>
    </i>
    <i r="6">
      <x v="822"/>
    </i>
    <i r="6">
      <x v="833"/>
    </i>
    <i r="6">
      <x v="840"/>
    </i>
    <i r="1">
      <x v="11"/>
      <x/>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6">
      <x v="802"/>
    </i>
    <i r="3">
      <x v="657"/>
      <x v="13"/>
      <x v="311"/>
      <x v="802"/>
    </i>
    <i r="6">
      <x v="806"/>
    </i>
    <i r="6">
      <x v="822"/>
    </i>
    <i r="6">
      <x v="833"/>
    </i>
    <i r="6">
      <x v="840"/>
    </i>
    <i r="1">
      <x v="12"/>
      <x/>
      <x v="362"/>
      <x v="13"/>
      <x v="204"/>
      <x v="468"/>
    </i>
    <i r="6">
      <x v="469"/>
    </i>
    <i r="6">
      <x v="482"/>
    </i>
    <i r="3">
      <x v="370"/>
      <x v="13"/>
      <x v="216"/>
      <x v="493"/>
    </i>
    <i r="6">
      <x v="509"/>
    </i>
    <i r="6">
      <x v="532"/>
    </i>
    <i r="6">
      <x v="548"/>
    </i>
    <i r="6">
      <x v="556"/>
    </i>
    <i r="6">
      <x v="559"/>
    </i>
    <i r="6">
      <x v="564"/>
    </i>
    <i r="6">
      <x v="568"/>
    </i>
    <i r="6">
      <x v="579"/>
    </i>
    <i r="6">
      <x v="593"/>
    </i>
    <i r="6">
      <x v="621"/>
    </i>
    <i r="6">
      <x v="627"/>
    </i>
    <i r="1">
      <x v="13"/>
      <x/>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3">
      <x v="657"/>
      <x v="13"/>
      <x v="311"/>
      <x v="802"/>
    </i>
    <i r="6">
      <x v="806"/>
    </i>
    <i r="6">
      <x v="822"/>
    </i>
    <i r="6">
      <x v="833"/>
    </i>
    <i r="6">
      <x v="840"/>
    </i>
    <i r="1">
      <x v="14"/>
      <x/>
      <x v="23"/>
      <x v="13"/>
      <x v="31"/>
      <x v="84"/>
    </i>
    <i r="6">
      <x v="86"/>
    </i>
    <i r="6">
      <x v="106"/>
    </i>
    <i r="6">
      <x v="110"/>
    </i>
    <i r="6">
      <x v="120"/>
    </i>
    <i r="6">
      <x v="125"/>
    </i>
    <i r="6">
      <x v="138"/>
    </i>
    <i r="6">
      <x v="145"/>
    </i>
    <i r="6">
      <x v="158"/>
    </i>
    <i r="6">
      <x v="161"/>
    </i>
    <i r="6">
      <x v="178"/>
    </i>
    <i r="6">
      <x v="190"/>
    </i>
    <i r="6">
      <x v="211"/>
    </i>
    <i r="6">
      <x v="217"/>
    </i>
    <i r="6">
      <x v="228"/>
    </i>
    <i r="6">
      <x v="272"/>
    </i>
    <i r="6">
      <x v="274"/>
    </i>
    <i r="6">
      <x v="334"/>
    </i>
    <i r="1">
      <x v="15"/>
      <x/>
      <x v="362"/>
      <x v="13"/>
      <x v="204"/>
      <x v="467"/>
    </i>
    <i r="6">
      <x v="482"/>
    </i>
    <i r="3">
      <x v="370"/>
      <x v="13"/>
      <x v="216"/>
      <x v="531"/>
    </i>
    <i r="6">
      <x v="532"/>
    </i>
    <i r="6">
      <x v="548"/>
    </i>
    <i r="6">
      <x v="556"/>
    </i>
    <i r="6">
      <x v="559"/>
    </i>
    <i r="6">
      <x v="564"/>
    </i>
    <i r="6">
      <x v="568"/>
    </i>
    <i r="6">
      <x v="579"/>
    </i>
    <i r="6">
      <x v="593"/>
    </i>
    <i r="6">
      <x v="597"/>
    </i>
    <i r="6">
      <x v="612"/>
    </i>
    <i r="6">
      <x v="621"/>
    </i>
    <i r="6">
      <x v="627"/>
    </i>
    <i r="1">
      <x v="16"/>
      <x/>
      <x v="59"/>
      <x v="13"/>
      <x v="144"/>
      <x v="262"/>
    </i>
    <i r="6">
      <x v="271"/>
    </i>
    <i r="6">
      <x v="498"/>
    </i>
    <i r="6">
      <x v="499"/>
    </i>
    <i r="3">
      <x v="316"/>
      <x v="13"/>
      <x v="157"/>
      <x v="281"/>
    </i>
    <i r="3">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3">
      <x v="657"/>
      <x v="13"/>
      <x v="311"/>
      <x v="802"/>
    </i>
    <i r="6">
      <x v="806"/>
    </i>
    <i r="6">
      <x v="822"/>
    </i>
    <i r="6">
      <x v="833"/>
    </i>
    <i r="6">
      <x v="840"/>
    </i>
    <i r="1">
      <x v="18"/>
      <x/>
      <x v="23"/>
      <x v="13"/>
      <x v="31"/>
      <x v="84"/>
    </i>
    <i r="6">
      <x v="86"/>
    </i>
    <i r="6">
      <x v="106"/>
    </i>
    <i r="6">
      <x v="110"/>
    </i>
    <i r="6">
      <x v="120"/>
    </i>
    <i r="6">
      <x v="125"/>
    </i>
    <i r="6">
      <x v="138"/>
    </i>
    <i r="6">
      <x v="145"/>
    </i>
    <i r="6">
      <x v="158"/>
    </i>
    <i r="6">
      <x v="161"/>
    </i>
    <i r="6">
      <x v="178"/>
    </i>
    <i r="6">
      <x v="190"/>
    </i>
    <i r="6">
      <x v="211"/>
    </i>
    <i r="6">
      <x v="217"/>
    </i>
    <i r="6">
      <x v="228"/>
    </i>
    <i r="6">
      <x v="240"/>
    </i>
    <i r="6">
      <x v="263"/>
    </i>
    <i r="6">
      <x v="274"/>
    </i>
    <i r="6">
      <x v="290"/>
    </i>
    <i r="6">
      <x v="302"/>
    </i>
    <i r="6">
      <x v="312"/>
    </i>
    <i r="6">
      <x v="334"/>
    </i>
    <i r="1">
      <x v="19"/>
      <x/>
      <x v="23"/>
      <x v="13"/>
      <x v="31"/>
      <x v="84"/>
    </i>
    <i r="6">
      <x v="86"/>
    </i>
    <i r="6">
      <x v="106"/>
    </i>
    <i r="6">
      <x v="110"/>
    </i>
    <i r="6">
      <x v="120"/>
    </i>
    <i r="6">
      <x v="125"/>
    </i>
    <i r="6">
      <x v="138"/>
    </i>
    <i r="6">
      <x v="145"/>
    </i>
    <i r="6">
      <x v="158"/>
    </i>
    <i r="6">
      <x v="161"/>
    </i>
    <i r="6">
      <x v="178"/>
    </i>
    <i r="6">
      <x v="190"/>
    </i>
    <i r="6">
      <x v="211"/>
    </i>
    <i r="6">
      <x v="217"/>
    </i>
    <i r="6">
      <x v="228"/>
    </i>
    <i r="6">
      <x v="312"/>
    </i>
    <i r="6">
      <x v="322"/>
    </i>
    <i r="6">
      <x v="334"/>
    </i>
    <i r="1">
      <x v="20"/>
      <x/>
      <x v="23"/>
      <x v="13"/>
      <x v="31"/>
      <x v="84"/>
    </i>
    <i r="6">
      <x v="86"/>
    </i>
    <i r="6">
      <x v="106"/>
    </i>
    <i r="6">
      <x v="110"/>
    </i>
    <i r="6">
      <x v="120"/>
    </i>
    <i r="6">
      <x v="125"/>
    </i>
    <i r="6">
      <x v="138"/>
    </i>
    <i r="6">
      <x v="145"/>
    </i>
    <i r="6">
      <x v="158"/>
    </i>
    <i r="6">
      <x v="161"/>
    </i>
    <i r="6">
      <x v="178"/>
    </i>
    <i r="6">
      <x v="190"/>
    </i>
    <i r="6">
      <x v="211"/>
    </i>
    <i r="6">
      <x v="217"/>
    </i>
    <i r="6">
      <x v="228"/>
    </i>
    <i r="6">
      <x v="240"/>
    </i>
    <i r="6">
      <x v="262"/>
    </i>
    <i r="6">
      <x v="263"/>
    </i>
    <i r="6">
      <x v="330"/>
    </i>
    <i r="6">
      <x v="334"/>
    </i>
    <i r="3">
      <x v="62"/>
      <x v="13"/>
      <x v="174"/>
      <x v="333"/>
    </i>
    <i r="6">
      <x v="343"/>
    </i>
    <i r="6">
      <x v="344"/>
    </i>
    <i r="6">
      <x v="349"/>
    </i>
    <i r="6">
      <x v="358"/>
    </i>
    <i r="6">
      <x v="367"/>
    </i>
    <i r="6">
      <x v="378"/>
    </i>
    <i r="6">
      <x v="395"/>
    </i>
    <i r="6">
      <x v="399"/>
    </i>
    <i r="6">
      <x v="416"/>
    </i>
    <i r="6">
      <x v="417"/>
    </i>
    <i r="6">
      <x v="425"/>
    </i>
    <i r="6">
      <x v="431"/>
    </i>
    <i r="6">
      <x v="533"/>
    </i>
    <i r="6">
      <x v="540"/>
    </i>
    <i r="1">
      <x v="21"/>
      <x/>
      <x v="59"/>
      <x v="13"/>
      <x v="144"/>
      <x v="262"/>
    </i>
    <i r="6">
      <x v="271"/>
    </i>
    <i r="6">
      <x v="498"/>
    </i>
    <i r="6">
      <x v="499"/>
    </i>
    <i r="3">
      <x v="316"/>
      <x v="13"/>
      <x v="157"/>
      <x v="281"/>
    </i>
    <i r="3">
      <x v="375"/>
      <x v="13"/>
      <x v="222"/>
      <x v="548"/>
    </i>
    <i r="6">
      <x v="556"/>
    </i>
    <i r="3">
      <x v="657"/>
      <x v="13"/>
      <x v="311"/>
      <x v="802"/>
    </i>
    <i r="6">
      <x v="806"/>
    </i>
    <i r="6">
      <x v="822"/>
    </i>
    <i r="6">
      <x v="833"/>
    </i>
    <i r="6">
      <x v="840"/>
    </i>
    <i r="1">
      <x v="22"/>
      <x/>
      <x v="375"/>
      <x v="13"/>
      <x v="222"/>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3">
      <x v="657"/>
      <x v="13"/>
      <x v="311"/>
      <x v="802"/>
    </i>
    <i r="6">
      <x v="806"/>
    </i>
    <i r="6">
      <x v="822"/>
    </i>
    <i r="6">
      <x v="833"/>
    </i>
    <i r="6">
      <x v="840"/>
    </i>
    <i r="1">
      <x v="24"/>
      <x/>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3">
      <x v="657"/>
      <x v="13"/>
      <x v="311"/>
      <x v="802"/>
    </i>
    <i r="6">
      <x v="806"/>
    </i>
    <i r="6">
      <x v="822"/>
    </i>
    <i r="6">
      <x v="833"/>
    </i>
    <i r="6">
      <x v="840"/>
    </i>
    <i r="1">
      <x v="25"/>
      <x/>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3">
      <x v="657"/>
      <x v="13"/>
      <x v="311"/>
      <x v="802"/>
    </i>
    <i r="6">
      <x v="806"/>
    </i>
    <i r="6">
      <x v="822"/>
    </i>
    <i r="6">
      <x v="833"/>
    </i>
    <i r="6">
      <x v="840"/>
    </i>
    <i r="1">
      <x v="26"/>
      <x/>
      <x v="23"/>
      <x v="13"/>
      <x v="31"/>
      <x v="84"/>
    </i>
    <i r="6">
      <x v="86"/>
    </i>
    <i r="6">
      <x v="106"/>
    </i>
    <i r="6">
      <x v="110"/>
    </i>
    <i r="6">
      <x v="120"/>
    </i>
    <i r="6">
      <x v="125"/>
    </i>
    <i r="6">
      <x v="138"/>
    </i>
    <i r="6">
      <x v="145"/>
    </i>
    <i r="6">
      <x v="158"/>
    </i>
    <i r="6">
      <x v="161"/>
    </i>
    <i r="6">
      <x v="178"/>
    </i>
    <i r="6">
      <x v="190"/>
    </i>
    <i r="6">
      <x v="211"/>
    </i>
    <i r="6">
      <x v="217"/>
    </i>
    <i r="6">
      <x v="228"/>
    </i>
    <i r="6">
      <x v="240"/>
    </i>
    <i r="6">
      <x v="262"/>
    </i>
    <i r="6">
      <x v="263"/>
    </i>
    <i r="6">
      <x v="332"/>
    </i>
    <i r="6">
      <x v="334"/>
    </i>
    <i r="3">
      <x v="62"/>
      <x v="13"/>
      <x v="174"/>
      <x v="333"/>
    </i>
    <i r="6">
      <x v="343"/>
    </i>
    <i r="6">
      <x v="344"/>
    </i>
    <i r="6">
      <x v="395"/>
    </i>
    <i r="6">
      <x v="416"/>
    </i>
    <i r="6">
      <x v="417"/>
    </i>
    <i r="6">
      <x v="425"/>
    </i>
    <i r="6">
      <x v="431"/>
    </i>
    <i r="6">
      <x v="446"/>
    </i>
    <i r="6">
      <x v="457"/>
    </i>
    <i r="6">
      <x v="461"/>
    </i>
    <i r="6">
      <x v="472"/>
    </i>
    <i r="6">
      <x v="473"/>
    </i>
    <i r="6">
      <x v="474"/>
    </i>
    <i r="3">
      <x v="371"/>
      <x v="13"/>
      <x v="212"/>
      <x v="493"/>
    </i>
    <i r="6">
      <x v="533"/>
    </i>
    <i r="6">
      <x v="534"/>
    </i>
    <i r="6">
      <x v="540"/>
    </i>
    <i r="3">
      <x v="657"/>
      <x v="13"/>
      <x v="311"/>
      <x v="806"/>
    </i>
    <i r="6">
      <x v="822"/>
    </i>
    <i r="6">
      <x v="833"/>
    </i>
    <i r="1">
      <x v="27"/>
      <x/>
      <x v="59"/>
      <x v="13"/>
      <x v="144"/>
      <x v="262"/>
    </i>
    <i r="6">
      <x v="271"/>
    </i>
    <i r="6">
      <x v="498"/>
    </i>
    <i r="6">
      <x v="499"/>
    </i>
    <i r="3">
      <x v="316"/>
      <x v="13"/>
      <x v="157"/>
      <x v="281"/>
    </i>
    <i r="3">
      <x v="375"/>
      <x v="13"/>
      <x v="222"/>
      <x v="548"/>
    </i>
    <i r="6">
      <x v="553"/>
    </i>
    <i r="6">
      <x v="556"/>
    </i>
    <i r="3">
      <x v="645"/>
      <x v="13"/>
      <x v="289"/>
      <x v="766"/>
    </i>
    <i r="3">
      <x v="657"/>
      <x v="13"/>
      <x v="311"/>
      <x v="802"/>
    </i>
    <i r="1">
      <x v="28"/>
      <x/>
      <x v="59"/>
      <x v="13"/>
      <x v="144"/>
      <x v="262"/>
    </i>
    <i r="6">
      <x v="271"/>
    </i>
    <i r="6">
      <x v="498"/>
    </i>
    <i r="6">
      <x v="499"/>
    </i>
    <i r="3">
      <x v="316"/>
      <x v="13"/>
      <x v="157"/>
      <x v="281"/>
    </i>
    <i r="1">
      <x v="30"/>
      <x/>
      <x v="375"/>
      <x v="13"/>
      <x v="222"/>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3">
      <x v="657"/>
      <x v="13"/>
      <x v="311"/>
      <x v="802"/>
    </i>
    <i r="6">
      <x v="806"/>
    </i>
    <i r="6">
      <x v="822"/>
    </i>
    <i r="6">
      <x v="833"/>
    </i>
    <i r="6">
      <x v="840"/>
    </i>
    <i r="1">
      <x v="31"/>
      <x/>
      <x v="375"/>
      <x v="13"/>
      <x v="222"/>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51"/>
    </i>
    <i r="6">
      <x v="766"/>
    </i>
    <i r="3">
      <x v="657"/>
      <x v="13"/>
      <x v="311"/>
      <x v="802"/>
    </i>
    <i r="6">
      <x v="806"/>
    </i>
    <i r="6">
      <x v="822"/>
    </i>
    <i r="6">
      <x v="833"/>
    </i>
    <i r="6">
      <x v="840"/>
    </i>
    <i r="1">
      <x v="34"/>
      <x/>
      <x v="362"/>
      <x v="13"/>
      <x v="204"/>
      <x v="467"/>
    </i>
    <i r="6">
      <x v="482"/>
    </i>
    <i r="3">
      <x v="370"/>
      <x v="13"/>
      <x v="216"/>
      <x v="531"/>
    </i>
    <i r="6">
      <x v="532"/>
    </i>
    <i r="6">
      <x v="548"/>
    </i>
    <i r="6">
      <x v="556"/>
    </i>
    <i r="6">
      <x v="559"/>
    </i>
    <i r="6">
      <x v="564"/>
    </i>
    <i r="6">
      <x v="568"/>
    </i>
    <i r="6">
      <x v="579"/>
    </i>
    <i r="6">
      <x v="593"/>
    </i>
    <i r="6">
      <x v="597"/>
    </i>
    <i r="6">
      <x v="612"/>
    </i>
    <i r="6">
      <x v="621"/>
    </i>
    <i r="6">
      <x v="627"/>
    </i>
    <i r="3">
      <x v="687"/>
      <x v="87"/>
      <x v="324"/>
      <x v="860"/>
    </i>
    <i r="1">
      <x v="35"/>
      <x/>
      <x v="375"/>
      <x v="13"/>
      <x v="222"/>
      <x v="548"/>
    </i>
    <i r="6">
      <x v="553"/>
    </i>
    <i r="6">
      <x v="556"/>
    </i>
    <i r="6">
      <x v="559"/>
    </i>
    <i r="6">
      <x v="564"/>
    </i>
    <i r="6">
      <x v="568"/>
    </i>
    <i r="6">
      <x v="579"/>
    </i>
    <i r="6">
      <x v="593"/>
    </i>
    <i r="6">
      <x v="596"/>
    </i>
    <i r="6">
      <x v="612"/>
    </i>
    <i r="6">
      <x v="621"/>
    </i>
    <i r="6">
      <x v="627"/>
    </i>
    <i r="6">
      <x v="630"/>
    </i>
    <i r="6">
      <x v="642"/>
    </i>
    <i r="6">
      <x v="654"/>
    </i>
    <i r="6">
      <x v="669"/>
    </i>
    <i r="6">
      <x v="670"/>
    </i>
    <i r="6">
      <x v="691"/>
    </i>
    <i r="3">
      <x v="645"/>
      <x v="13"/>
      <x v="289"/>
      <x v="697"/>
    </i>
    <i r="6">
      <x v="711"/>
    </i>
    <i r="6">
      <x v="722"/>
    </i>
    <i r="6">
      <x v="737"/>
    </i>
    <i r="6">
      <x v="751"/>
    </i>
    <i r="6">
      <x v="766"/>
    </i>
    <i r="3">
      <x v="657"/>
      <x v="13"/>
      <x v="311"/>
      <x v="802"/>
    </i>
    <i r="6">
      <x v="806"/>
    </i>
    <i r="6">
      <x v="822"/>
    </i>
    <i r="6">
      <x v="833"/>
    </i>
    <i r="6">
      <x v="840"/>
    </i>
    <i r="1">
      <x v="36"/>
      <x/>
      <x v="23"/>
      <x v="13"/>
      <x v="31"/>
      <x v="84"/>
    </i>
    <i r="6">
      <x v="86"/>
    </i>
    <i r="6">
      <x v="106"/>
    </i>
    <i r="6">
      <x v="110"/>
    </i>
    <i r="6">
      <x v="120"/>
    </i>
    <i r="6">
      <x v="125"/>
    </i>
    <i r="6">
      <x v="138"/>
    </i>
    <i r="6">
      <x v="145"/>
    </i>
    <i r="6">
      <x v="158"/>
    </i>
    <i r="6">
      <x v="161"/>
    </i>
    <i r="6">
      <x v="178"/>
    </i>
    <i r="6">
      <x v="190"/>
    </i>
    <i r="6">
      <x v="211"/>
    </i>
    <i r="6">
      <x v="217"/>
    </i>
    <i r="6">
      <x v="228"/>
    </i>
    <i r="6">
      <x v="240"/>
    </i>
    <i r="6">
      <x v="322"/>
    </i>
    <i r="6">
      <x v="330"/>
    </i>
    <i r="6">
      <x v="332"/>
    </i>
    <i r="6">
      <x v="333"/>
    </i>
    <i r="6">
      <x v="334"/>
    </i>
    <i r="1">
      <x v="37"/>
      <x/>
      <x v="362"/>
      <x v="13"/>
      <x v="204"/>
      <x v="467"/>
    </i>
    <i r="6">
      <x v="482"/>
    </i>
    <i r="3">
      <x v="370"/>
      <x v="13"/>
      <x v="216"/>
      <x v="493"/>
    </i>
    <i r="6">
      <x v="509"/>
    </i>
    <i r="6">
      <x v="531"/>
    </i>
    <i r="6">
      <x v="532"/>
    </i>
    <i r="6">
      <x v="548"/>
    </i>
    <i r="6">
      <x v="556"/>
    </i>
    <i r="6">
      <x v="559"/>
    </i>
    <i r="6">
      <x v="564"/>
    </i>
    <i r="6">
      <x v="568"/>
    </i>
    <i r="6">
      <x v="579"/>
    </i>
    <i r="6">
      <x v="621"/>
    </i>
    <i r="6">
      <x v="627"/>
    </i>
    <i t="default">
      <x v="21"/>
    </i>
    <i>
      <x v="22"/>
      <x v="7"/>
      <x/>
      <x v="706"/>
      <x v="14"/>
      <x v="323"/>
      <x v="601"/>
    </i>
    <i r="3">
      <x v="707"/>
      <x v="14"/>
      <x v="323"/>
      <x v="614"/>
    </i>
    <i r="6">
      <x v="616"/>
    </i>
    <i r="6">
      <x v="673"/>
    </i>
    <i t="default">
      <x v="22"/>
    </i>
    <i>
      <x v="23"/>
      <x v="4"/>
      <x/>
      <x v="318"/>
      <x v="25"/>
      <x v="158"/>
      <x v="298"/>
    </i>
    <i r="1">
      <x v="9"/>
      <x/>
      <x v="426"/>
      <x v="25"/>
      <x v="193"/>
      <x v="485"/>
    </i>
    <i r="1">
      <x v="20"/>
      <x/>
      <x v="426"/>
      <x v="25"/>
      <x v="193"/>
      <x v="485"/>
    </i>
    <i r="6">
      <x v="537"/>
    </i>
    <i r="1">
      <x v="26"/>
      <x/>
      <x v="426"/>
      <x v="25"/>
      <x v="193"/>
      <x v="485"/>
    </i>
    <i t="default">
      <x v="23"/>
    </i>
    <i>
      <x v="24"/>
      <x v="4"/>
      <x/>
      <x v="411"/>
      <x v="35"/>
      <x v="136"/>
      <x v="257"/>
    </i>
    <i r="1">
      <x v="14"/>
      <x/>
      <x v="411"/>
      <x v="35"/>
      <x v="136"/>
      <x v="257"/>
    </i>
    <i r="1">
      <x v="18"/>
      <x/>
      <x v="411"/>
      <x v="35"/>
      <x v="136"/>
      <x v="257"/>
    </i>
    <i r="1">
      <x v="19"/>
      <x/>
      <x v="411"/>
      <x v="35"/>
      <x v="136"/>
      <x v="257"/>
    </i>
    <i r="1">
      <x v="36"/>
      <x/>
      <x v="411"/>
      <x v="35"/>
      <x v="136"/>
      <x v="257"/>
    </i>
    <i t="default">
      <x v="24"/>
    </i>
    <i>
      <x v="25"/>
      <x v="3"/>
      <x v="5"/>
      <x v="311"/>
      <x v="68"/>
      <x v="152"/>
      <x v="263"/>
    </i>
    <i r="1">
      <x v="4"/>
      <x v="5"/>
      <x v="260"/>
      <x v="68"/>
      <x v="107"/>
      <x v="185"/>
    </i>
    <i r="2">
      <x v="6"/>
      <x v="341"/>
      <x v="68"/>
      <x v="183"/>
      <x v="368"/>
    </i>
    <i r="1">
      <x v="9"/>
      <x v="5"/>
      <x v="309"/>
      <x v="68"/>
      <x v="149"/>
      <x v="252"/>
    </i>
    <i r="1">
      <x v="14"/>
      <x/>
      <x v="320"/>
      <x v="68"/>
      <x v="160"/>
      <x v="297"/>
    </i>
    <i r="1">
      <x v="18"/>
      <x v="5"/>
      <x v="309"/>
      <x v="68"/>
      <x v="149"/>
      <x v="252"/>
    </i>
    <i r="1">
      <x v="19"/>
      <x/>
      <x v="323"/>
      <x v="68"/>
      <x v="164"/>
      <x v="305"/>
    </i>
    <i r="1">
      <x v="20"/>
      <x v="5"/>
      <x v="273"/>
      <x v="68"/>
      <x v="107"/>
      <x v="204"/>
    </i>
    <i r="2">
      <x v="6"/>
      <x v="361"/>
      <x v="68"/>
      <x v="203"/>
      <x v="468"/>
    </i>
    <i r="1">
      <x v="26"/>
      <x v="5"/>
      <x v="260"/>
      <x v="68"/>
      <x v="107"/>
      <x v="185"/>
    </i>
    <i r="1">
      <x v="31"/>
      <x v="5"/>
      <x v="308"/>
      <x v="68"/>
      <x v="147"/>
      <x v="251"/>
    </i>
    <i r="6">
      <x v="253"/>
    </i>
    <i r="6">
      <x v="254"/>
    </i>
    <i r="6">
      <x v="313"/>
    </i>
    <i r="6">
      <x v="341"/>
    </i>
    <i t="default">
      <x v="25"/>
    </i>
    <i>
      <x v="26"/>
      <x v="1"/>
      <x/>
      <x v="379"/>
      <x v="68"/>
      <x v="227"/>
      <x v="533"/>
    </i>
    <i r="2">
      <x v="4"/>
      <x v="40"/>
      <x v="68"/>
      <x v="47"/>
      <x v="95"/>
    </i>
    <i r="2">
      <x v="5"/>
      <x v="91"/>
      <x v="68"/>
      <x v="27"/>
      <x v="53"/>
    </i>
    <i r="1">
      <x v="2"/>
      <x v="4"/>
      <x v="283"/>
      <x v="68"/>
      <x v="130"/>
      <x v="223"/>
    </i>
    <i r="2">
      <x v="5"/>
      <x v="32"/>
      <x v="68"/>
      <x v="42"/>
      <x v="95"/>
    </i>
    <i r="1">
      <x v="3"/>
      <x/>
      <x v="380"/>
      <x v="68"/>
      <x v="227"/>
      <x v="533"/>
    </i>
    <i r="2">
      <x v="4"/>
      <x v="39"/>
      <x v="68"/>
      <x v="47"/>
      <x v="95"/>
    </i>
    <i r="2">
      <x v="5"/>
      <x v="88"/>
      <x v="68"/>
      <x v="27"/>
      <x v="53"/>
    </i>
    <i r="1">
      <x v="4"/>
      <x/>
      <x v="157"/>
      <x v="68"/>
      <x v="57"/>
      <x v="114"/>
    </i>
    <i r="3">
      <x v="340"/>
      <x v="68"/>
      <x v="182"/>
      <x v="364"/>
    </i>
    <i r="2">
      <x v="6"/>
      <x v="128"/>
      <x v="68"/>
      <x v="43"/>
      <x v="91"/>
    </i>
    <i r="1">
      <x v="5"/>
      <x v="5"/>
      <x v="278"/>
      <x v="68"/>
      <x v="123"/>
      <x v="209"/>
    </i>
    <i r="1">
      <x v="8"/>
      <x/>
      <x v="492"/>
      <x v="68"/>
      <x v="251"/>
      <x v="585"/>
    </i>
    <i r="2">
      <x v="5"/>
      <x v="90"/>
      <x v="68"/>
      <x v="27"/>
      <x v="53"/>
    </i>
    <i r="1">
      <x v="9"/>
      <x/>
      <x v="261"/>
      <x v="68"/>
      <x v="109"/>
      <x v="185"/>
    </i>
    <i r="3">
      <x v="596"/>
      <x v="68"/>
      <x v="276"/>
      <x v="656"/>
    </i>
    <i r="1">
      <x v="10"/>
      <x/>
      <x v="456"/>
      <x v="68"/>
      <x v="233"/>
      <x v="546"/>
    </i>
    <i r="2">
      <x v="5"/>
      <x v="33"/>
      <x v="68"/>
      <x v="42"/>
      <x v="95"/>
    </i>
    <i r="1">
      <x v="11"/>
      <x/>
      <x v="488"/>
      <x v="68"/>
      <x v="246"/>
      <x v="571"/>
    </i>
    <i r="2">
      <x v="5"/>
      <x v="278"/>
      <x v="68"/>
      <x v="123"/>
      <x v="209"/>
    </i>
    <i r="1">
      <x v="13"/>
      <x/>
      <x v="491"/>
      <x v="68"/>
      <x v="247"/>
      <x v="580"/>
    </i>
    <i r="3">
      <x v="688"/>
      <x v="68"/>
      <x v="327"/>
      <x v="834"/>
    </i>
    <i r="2">
      <x v="5"/>
      <x v="36"/>
      <x v="68"/>
      <x v="42"/>
      <x v="95"/>
    </i>
    <i r="6">
      <x v="116"/>
    </i>
    <i r="1">
      <x v="14"/>
      <x/>
      <x v="11"/>
      <x v="68"/>
      <x v="21"/>
      <x v="42"/>
    </i>
    <i r="2">
      <x v="4"/>
      <x v="41"/>
      <x v="68"/>
      <x v="47"/>
      <x v="95"/>
    </i>
    <i r="2">
      <x v="6"/>
      <x v="7"/>
      <x v="68"/>
      <x v="17"/>
      <x v="29"/>
    </i>
    <i r="3">
      <x v="144"/>
      <x v="68"/>
      <x v="54"/>
      <x v="104"/>
    </i>
    <i r="1">
      <x v="15"/>
      <x v="5"/>
      <x v="87"/>
      <x v="68"/>
      <x v="27"/>
      <x v="53"/>
    </i>
    <i r="1">
      <x v="16"/>
      <x/>
      <x v="457"/>
      <x v="68"/>
      <x v="233"/>
      <x v="546"/>
    </i>
    <i r="2">
      <x v="4"/>
      <x v="283"/>
      <x v="68"/>
      <x v="123"/>
      <x v="223"/>
    </i>
    <i r="2">
      <x v="5"/>
      <x v="92"/>
      <x v="68"/>
      <x v="27"/>
      <x v="53"/>
    </i>
    <i r="1">
      <x v="17"/>
      <x v="5"/>
      <x v="278"/>
      <x v="68"/>
      <x v="123"/>
      <x v="209"/>
    </i>
    <i r="1">
      <x v="18"/>
      <x/>
      <x v="46"/>
      <x v="68"/>
      <x v="57"/>
      <x v="114"/>
    </i>
    <i r="3">
      <x v="345"/>
      <x v="68"/>
      <x v="185"/>
      <x v="381"/>
    </i>
    <i r="2">
      <x v="4"/>
      <x v="42"/>
      <x v="68"/>
      <x v="47"/>
      <x v="95"/>
    </i>
    <i r="2">
      <x v="6"/>
      <x v="104"/>
      <x v="68"/>
      <x v="33"/>
      <x v="69"/>
    </i>
    <i r="1">
      <x v="19"/>
      <x/>
      <x v="12"/>
      <x v="68"/>
      <x v="21"/>
      <x v="42"/>
    </i>
    <i r="2">
      <x v="4"/>
      <x v="43"/>
      <x v="68"/>
      <x v="47"/>
      <x v="95"/>
    </i>
    <i r="1">
      <x v="20"/>
      <x/>
      <x v="262"/>
      <x v="68"/>
      <x v="109"/>
      <x v="185"/>
    </i>
    <i r="3">
      <x v="597"/>
      <x v="68"/>
      <x v="277"/>
      <x v="657"/>
    </i>
    <i r="2">
      <x v="6"/>
      <x v="37"/>
      <x v="68"/>
      <x v="42"/>
      <x v="90"/>
    </i>
    <i r="1">
      <x v="21"/>
      <x v="5"/>
      <x v="278"/>
      <x v="68"/>
      <x v="123"/>
      <x v="209"/>
    </i>
    <i r="1">
      <x v="22"/>
      <x/>
      <x v="522"/>
      <x v="68"/>
      <x v="260"/>
      <x v="605"/>
    </i>
    <i r="2">
      <x v="4"/>
      <x v="44"/>
      <x v="68"/>
      <x v="47"/>
      <x v="95"/>
    </i>
    <i r="2">
      <x v="5"/>
      <x v="278"/>
      <x v="68"/>
      <x v="123"/>
      <x v="209"/>
    </i>
    <i r="1">
      <x v="24"/>
      <x/>
      <x v="493"/>
      <x v="68"/>
      <x v="258"/>
      <x v="594"/>
    </i>
    <i r="2">
      <x v="5"/>
      <x v="278"/>
      <x v="68"/>
      <x v="123"/>
      <x v="209"/>
    </i>
    <i r="1">
      <x v="25"/>
      <x/>
      <x v="520"/>
      <x v="68"/>
      <x v="260"/>
      <x v="605"/>
    </i>
    <i r="2">
      <x v="5"/>
      <x v="31"/>
      <x v="68"/>
      <x v="42"/>
      <x v="95"/>
    </i>
    <i r="1">
      <x v="26"/>
      <x/>
      <x v="261"/>
      <x v="68"/>
      <x v="109"/>
      <x v="185"/>
    </i>
    <i r="3">
      <x v="647"/>
      <x v="68"/>
      <x v="300"/>
      <x v="726"/>
    </i>
    <i r="3">
      <x v="650"/>
      <x v="68"/>
      <x v="316"/>
      <x v="809"/>
    </i>
    <i r="1">
      <x v="27"/>
      <x v="5"/>
      <x v="34"/>
      <x v="68"/>
      <x v="42"/>
      <x v="95"/>
    </i>
    <i r="1">
      <x v="28"/>
      <x v="5"/>
      <x v="278"/>
      <x v="68"/>
      <x v="123"/>
      <x v="209"/>
    </i>
    <i r="1">
      <x v="30"/>
      <x/>
      <x v="521"/>
      <x v="68"/>
      <x v="260"/>
      <x v="605"/>
    </i>
    <i r="2">
      <x v="5"/>
      <x v="35"/>
      <x v="68"/>
      <x v="42"/>
      <x v="95"/>
    </i>
    <i r="1">
      <x v="31"/>
      <x/>
      <x v="519"/>
      <x v="68"/>
      <x v="259"/>
      <x v="605"/>
    </i>
    <i r="2">
      <x v="5"/>
      <x v="89"/>
      <x v="68"/>
      <x v="27"/>
      <x v="53"/>
    </i>
    <i r="1">
      <x v="35"/>
      <x/>
      <x v="518"/>
      <x v="68"/>
      <x v="259"/>
      <x v="605"/>
    </i>
    <i r="2">
      <x v="5"/>
      <x v="278"/>
      <x v="68"/>
      <x v="123"/>
      <x v="209"/>
    </i>
    <i r="1">
      <x v="36"/>
      <x/>
      <x v="8"/>
      <x v="68"/>
      <x v="19"/>
      <x v="35"/>
    </i>
    <i r="3">
      <x v="284"/>
      <x v="68"/>
      <x v="123"/>
      <x v="223"/>
    </i>
    <i r="3">
      <x v="329"/>
      <x v="68"/>
      <x v="166"/>
      <x v="305"/>
    </i>
    <i t="default">
      <x v="26"/>
    </i>
    <i>
      <x v="27"/>
      <x v="7"/>
      <x v="2"/>
      <x v="13"/>
      <x v="81"/>
      <x v="210"/>
      <x v="547"/>
    </i>
    <i r="3">
      <x v="369"/>
      <x v="81"/>
      <x v="215"/>
      <x v="491"/>
    </i>
    <i t="default">
      <x v="27"/>
    </i>
    <i>
      <x v="28"/>
      <x v="7"/>
      <x/>
      <x v="133"/>
      <x v="55"/>
      <x v="47"/>
      <x v="112"/>
    </i>
    <i r="1">
      <x v="9"/>
      <x/>
      <x v="71"/>
      <x v="64"/>
      <x v="28"/>
      <x v="59"/>
    </i>
    <i r="1">
      <x v="14"/>
      <x v="6"/>
      <x v="106"/>
      <x v="14"/>
      <x v="32"/>
      <x v="94"/>
    </i>
    <i r="1">
      <x v="19"/>
      <x/>
      <x v="126"/>
      <x v="53"/>
      <x v="42"/>
      <x v="113"/>
    </i>
    <i r="3">
      <x v="129"/>
      <x v="64"/>
      <x v="45"/>
      <x v="113"/>
    </i>
    <i r="3">
      <x v="131"/>
      <x v="52"/>
      <x v="45"/>
      <x v="113"/>
    </i>
    <i r="1">
      <x v="30"/>
      <x/>
      <x v="384"/>
      <x v="64"/>
      <x v="28"/>
      <x v="60"/>
    </i>
    <i t="default">
      <x v="28"/>
    </i>
    <i>
      <x v="29"/>
      <x v="1"/>
      <x/>
      <x v="462"/>
      <x v="86"/>
      <x v="235"/>
      <x v="624"/>
    </i>
    <i r="6">
      <x v="674"/>
    </i>
    <i r="6">
      <x v="857"/>
    </i>
    <i r="3">
      <x v="486"/>
      <x v="86"/>
      <x v="242"/>
      <x v="624"/>
    </i>
    <i r="6">
      <x v="857"/>
    </i>
    <i r="1">
      <x v="3"/>
      <x/>
      <x v="462"/>
      <x v="86"/>
      <x v="235"/>
      <x v="624"/>
    </i>
    <i r="6">
      <x v="674"/>
    </i>
    <i r="6">
      <x v="683"/>
    </i>
    <i r="6">
      <x v="741"/>
    </i>
    <i r="6">
      <x v="857"/>
    </i>
    <i r="3">
      <x v="486"/>
      <x v="86"/>
      <x v="242"/>
      <x v="624"/>
    </i>
    <i r="1">
      <x v="8"/>
      <x/>
      <x v="497"/>
      <x v="3"/>
      <x v="252"/>
      <x v="648"/>
    </i>
    <i r="3">
      <x v="526"/>
      <x v="86"/>
      <x v="263"/>
      <x v="648"/>
    </i>
    <i r="6">
      <x v="741"/>
    </i>
    <i r="6">
      <x v="852"/>
    </i>
    <i r="1">
      <x v="10"/>
      <x/>
      <x v="484"/>
      <x v="86"/>
      <x v="242"/>
      <x v="574"/>
    </i>
    <i r="6">
      <x v="741"/>
    </i>
    <i r="6">
      <x v="787"/>
    </i>
    <i r="6">
      <x v="857"/>
    </i>
    <i r="3">
      <x v="485"/>
      <x v="86"/>
      <x v="242"/>
      <x v="624"/>
    </i>
    <i r="1">
      <x v="11"/>
      <x/>
      <x v="498"/>
      <x v="3"/>
      <x v="252"/>
      <x v="648"/>
    </i>
    <i r="3">
      <x v="527"/>
      <x v="86"/>
      <x v="263"/>
      <x v="648"/>
    </i>
    <i r="6">
      <x v="741"/>
    </i>
    <i r="6">
      <x v="852"/>
    </i>
    <i r="1">
      <x v="13"/>
      <x/>
      <x v="499"/>
      <x v="3"/>
      <x v="252"/>
      <x v="648"/>
    </i>
    <i r="3">
      <x v="528"/>
      <x v="86"/>
      <x v="263"/>
      <x v="648"/>
    </i>
    <i r="6">
      <x v="741"/>
    </i>
    <i r="6">
      <x v="787"/>
    </i>
    <i r="6">
      <x v="852"/>
    </i>
    <i r="1">
      <x v="15"/>
      <x/>
      <x v="463"/>
      <x v="86"/>
      <x v="235"/>
      <x v="574"/>
    </i>
    <i r="6">
      <x v="674"/>
    </i>
    <i r="6">
      <x v="857"/>
    </i>
    <i r="1">
      <x v="16"/>
      <x/>
      <x v="484"/>
      <x v="86"/>
      <x v="242"/>
      <x v="574"/>
    </i>
    <i r="6">
      <x v="674"/>
    </i>
    <i r="6">
      <x v="741"/>
    </i>
    <i r="6">
      <x v="857"/>
    </i>
    <i r="3">
      <x v="485"/>
      <x v="86"/>
      <x v="242"/>
      <x v="624"/>
    </i>
    <i r="1">
      <x v="22"/>
      <x/>
      <x v="523"/>
      <x v="86"/>
      <x v="257"/>
      <x v="637"/>
    </i>
    <i r="6">
      <x v="857"/>
    </i>
    <i r="3">
      <x v="529"/>
      <x v="86"/>
      <x v="263"/>
      <x v="637"/>
    </i>
    <i r="1">
      <x v="24"/>
      <x/>
      <x v="524"/>
      <x v="86"/>
      <x v="257"/>
      <x v="637"/>
    </i>
    <i r="6">
      <x v="741"/>
    </i>
    <i r="6">
      <x v="857"/>
    </i>
    <i r="3">
      <x v="530"/>
      <x v="86"/>
      <x v="263"/>
      <x v="637"/>
    </i>
    <i r="1">
      <x v="25"/>
      <x/>
      <x v="531"/>
      <x v="86"/>
      <x v="263"/>
      <x v="648"/>
    </i>
    <i r="6">
      <x v="741"/>
    </i>
    <i r="6">
      <x v="787"/>
    </i>
    <i r="6">
      <x v="852"/>
    </i>
    <i r="1">
      <x v="30"/>
      <x/>
      <x v="525"/>
      <x v="86"/>
      <x v="257"/>
      <x v="637"/>
    </i>
    <i r="6">
      <x v="741"/>
    </i>
    <i r="6">
      <x v="787"/>
    </i>
    <i r="6">
      <x v="857"/>
    </i>
    <i r="3">
      <x v="532"/>
      <x v="86"/>
      <x v="263"/>
      <x v="637"/>
    </i>
    <i r="1">
      <x v="31"/>
      <x/>
      <x v="534"/>
      <x v="86"/>
      <x v="263"/>
      <x v="637"/>
    </i>
    <i r="6">
      <x v="852"/>
    </i>
    <i r="1">
      <x v="34"/>
      <x/>
      <x v="466"/>
      <x v="86"/>
      <x v="235"/>
      <x v="574"/>
    </i>
    <i r="6">
      <x v="674"/>
    </i>
    <i r="6">
      <x v="857"/>
    </i>
    <i r="1">
      <x v="35"/>
      <x/>
      <x v="533"/>
      <x v="86"/>
      <x v="263"/>
      <x v="637"/>
    </i>
    <i r="6">
      <x v="741"/>
    </i>
    <i r="6">
      <x v="787"/>
    </i>
    <i r="6">
      <x v="852"/>
    </i>
    <i t="default">
      <x v="29"/>
    </i>
    <i>
      <x v="30"/>
      <x v="7"/>
      <x/>
      <x/>
      <x v="6"/>
      <x v="2"/>
      <x v="8"/>
    </i>
    <i r="6">
      <x v="9"/>
    </i>
    <i r="6">
      <x v="11"/>
    </i>
    <i r="3">
      <x v="1"/>
      <x v="6"/>
      <x v="12"/>
      <x v="32"/>
    </i>
    <i r="6">
      <x v="33"/>
    </i>
    <i r="6">
      <x v="43"/>
    </i>
    <i r="3">
      <x v="27"/>
      <x v="6"/>
      <x v="38"/>
      <x v="82"/>
    </i>
    <i r="6">
      <x v="83"/>
    </i>
    <i r="6">
      <x v="85"/>
    </i>
    <i r="6">
      <x v="100"/>
    </i>
    <i r="6">
      <x v="115"/>
    </i>
    <i r="3">
      <x v="47"/>
      <x v="6"/>
      <x v="55"/>
      <x v="115"/>
    </i>
    <i r="6">
      <x v="116"/>
    </i>
    <i r="6">
      <x v="133"/>
    </i>
    <i r="6">
      <x v="134"/>
    </i>
    <i r="6">
      <x v="244"/>
    </i>
    <i r="3">
      <x v="50"/>
      <x v="6"/>
      <x v="75"/>
      <x v="291"/>
    </i>
    <i r="6">
      <x v="294"/>
    </i>
    <i r="6">
      <x v="302"/>
    </i>
    <i r="6">
      <x v="305"/>
    </i>
    <i r="6">
      <x v="316"/>
    </i>
    <i r="6">
      <x v="474"/>
    </i>
    <i r="6">
      <x v="475"/>
    </i>
    <i r="3">
      <x v="74"/>
      <x v="6"/>
      <x v="23"/>
      <x v="47"/>
    </i>
    <i r="6">
      <x v="49"/>
    </i>
    <i r="6">
      <x v="56"/>
    </i>
    <i r="6">
      <x v="82"/>
    </i>
    <i t="default">
      <x v="30"/>
    </i>
    <i>
      <x v="31"/>
      <x v="7"/>
      <x v="2"/>
      <x v="13"/>
      <x v="44"/>
      <x v="5"/>
      <x v="5"/>
    </i>
    <i t="default">
      <x v="31"/>
    </i>
    <i>
      <x v="32"/>
      <x v="3"/>
      <x/>
      <x v="142"/>
      <x v="14"/>
      <x v="51"/>
      <x v="175"/>
    </i>
    <i r="1">
      <x v="5"/>
      <x/>
      <x v="142"/>
      <x v="14"/>
      <x v="51"/>
      <x v="175"/>
    </i>
    <i r="1">
      <x v="7"/>
      <x/>
      <x v="142"/>
      <x v="14"/>
      <x v="51"/>
      <x v="118"/>
    </i>
    <i r="1">
      <x v="15"/>
      <x/>
      <x v="142"/>
      <x v="14"/>
      <x v="51"/>
      <x v="207"/>
    </i>
    <i r="1">
      <x v="19"/>
      <x/>
      <x v="127"/>
      <x v="14"/>
      <x v="42"/>
      <x v="113"/>
    </i>
    <i r="1">
      <x v="21"/>
      <x/>
      <x v="142"/>
      <x v="14"/>
      <x v="51"/>
      <x v="343"/>
    </i>
    <i r="1">
      <x v="22"/>
      <x/>
      <x v="142"/>
      <x v="14"/>
      <x v="51"/>
      <x v="151"/>
    </i>
    <i r="6">
      <x v="175"/>
    </i>
    <i r="1">
      <x v="25"/>
      <x/>
      <x v="142"/>
      <x v="14"/>
      <x v="51"/>
      <x v="175"/>
    </i>
    <i r="1">
      <x v="31"/>
      <x/>
      <x v="142"/>
      <x v="14"/>
      <x v="51"/>
      <x v="263"/>
    </i>
    <i r="1">
      <x v="32"/>
      <x/>
      <x v="142"/>
      <x v="14"/>
      <x v="51"/>
      <x v="212"/>
    </i>
    <i r="1">
      <x v="34"/>
      <x/>
      <x v="142"/>
      <x v="14"/>
      <x v="51"/>
      <x v="175"/>
    </i>
    <i r="6">
      <x v="212"/>
    </i>
    <i r="1">
      <x v="37"/>
      <x/>
      <x v="142"/>
      <x v="14"/>
      <x v="51"/>
      <x v="212"/>
    </i>
    <i t="default">
      <x v="32"/>
    </i>
    <i>
      <x v="33"/>
      <x v="14"/>
      <x/>
      <x v="224"/>
      <x v="14"/>
      <x v="83"/>
      <x v="208"/>
    </i>
    <i r="2">
      <x v="6"/>
      <x v="73"/>
      <x v="14"/>
      <x v="22"/>
      <x v="71"/>
    </i>
    <i r="6">
      <x v="124"/>
    </i>
    <i r="1">
      <x v="18"/>
      <x v="6"/>
      <x v="145"/>
      <x v="14"/>
      <x v="53"/>
      <x v="139"/>
    </i>
    <i r="6">
      <x v="152"/>
    </i>
    <i r="6">
      <x v="227"/>
    </i>
    <i r="6">
      <x v="305"/>
    </i>
    <i r="3">
      <x v="317"/>
      <x v="14"/>
      <x v="157"/>
      <x v="307"/>
    </i>
    <i r="1">
      <x v="19"/>
      <x/>
      <x v="140"/>
      <x v="14"/>
      <x v="46"/>
      <x v="126"/>
    </i>
    <i r="1">
      <x v="20"/>
      <x v="6"/>
      <x v="344"/>
      <x v="14"/>
      <x v="179"/>
      <x v="370"/>
    </i>
    <i t="default">
      <x v="33"/>
    </i>
    <i>
      <x v="34"/>
      <x v="7"/>
      <x/>
      <x v="412"/>
      <x v="51"/>
      <x v="137"/>
      <x v="233"/>
    </i>
    <i t="default">
      <x v="34"/>
    </i>
    <i>
      <x v="35"/>
      <x v="4"/>
      <x/>
      <x v="416"/>
      <x v="21"/>
      <x v="143"/>
      <x v="258"/>
    </i>
    <i r="6">
      <x v="268"/>
    </i>
    <i r="6">
      <x v="322"/>
    </i>
    <i r="1">
      <x v="14"/>
      <x/>
      <x v="408"/>
      <x v="21"/>
      <x v="103"/>
      <x v="190"/>
    </i>
    <i r="1">
      <x v="18"/>
      <x/>
      <x v="416"/>
      <x v="21"/>
      <x v="143"/>
      <x v="258"/>
    </i>
    <i r="6">
      <x v="268"/>
    </i>
    <i r="6">
      <x v="322"/>
    </i>
    <i r="1">
      <x v="19"/>
      <x/>
      <x v="408"/>
      <x v="21"/>
      <x v="103"/>
      <x v="190"/>
    </i>
    <i r="1">
      <x v="36"/>
      <x/>
      <x v="408"/>
      <x v="21"/>
      <x v="103"/>
      <x v="190"/>
    </i>
    <i t="default">
      <x v="35"/>
    </i>
    <i>
      <x v="36"/>
      <x v="25"/>
      <x/>
      <x v="649"/>
      <x v="48"/>
      <x v="291"/>
      <x v="816"/>
    </i>
    <i r="6">
      <x v="817"/>
    </i>
    <i t="default">
      <x v="36"/>
    </i>
    <i>
      <x v="37"/>
      <x v="7"/>
      <x v="3"/>
      <x v="93"/>
      <x v="1"/>
      <x v="11"/>
      <x v="15"/>
    </i>
    <i r="6">
      <x v="18"/>
    </i>
    <i r="6">
      <x v="232"/>
    </i>
    <i r="3">
      <x v="94"/>
      <x v="1"/>
      <x v="11"/>
      <x v="852"/>
    </i>
    <i r="1">
      <x v="9"/>
      <x/>
      <x v="95"/>
      <x v="1"/>
      <x v="9"/>
      <x v="14"/>
    </i>
    <i r="6">
      <x v="24"/>
    </i>
    <i r="6">
      <x v="54"/>
    </i>
    <i r="6">
      <x v="55"/>
    </i>
    <i r="6">
      <x v="95"/>
    </i>
    <i r="6">
      <x v="103"/>
    </i>
    <i r="6">
      <x v="123"/>
    </i>
    <i r="6">
      <x v="175"/>
    </i>
    <i r="6">
      <x v="224"/>
    </i>
    <i r="6">
      <x v="241"/>
    </i>
    <i r="6">
      <x v="292"/>
    </i>
    <i r="6">
      <x v="358"/>
    </i>
    <i r="6">
      <x v="359"/>
    </i>
    <i r="6">
      <x v="367"/>
    </i>
    <i r="6">
      <x v="378"/>
    </i>
    <i r="6">
      <x v="384"/>
    </i>
    <i r="6">
      <x v="394"/>
    </i>
    <i r="6">
      <x v="410"/>
    </i>
    <i r="6">
      <x v="420"/>
    </i>
    <i r="6">
      <x v="425"/>
    </i>
    <i r="6">
      <x v="448"/>
    </i>
    <i r="6">
      <x v="469"/>
    </i>
    <i r="6">
      <x v="474"/>
    </i>
    <i r="6">
      <x v="488"/>
    </i>
    <i r="6">
      <x v="496"/>
    </i>
    <i r="6">
      <x v="514"/>
    </i>
    <i r="6">
      <x v="523"/>
    </i>
    <i r="6">
      <x v="548"/>
    </i>
    <i r="6">
      <x v="559"/>
    </i>
    <i r="6">
      <x v="565"/>
    </i>
    <i r="6">
      <x v="575"/>
    </i>
    <i r="6">
      <x v="586"/>
    </i>
    <i r="6">
      <x v="668"/>
    </i>
    <i r="6">
      <x v="729"/>
    </i>
    <i r="6">
      <x v="852"/>
    </i>
    <i r="3">
      <x v="214"/>
      <x v="1"/>
      <x v="76"/>
      <x v="175"/>
    </i>
    <i r="3">
      <x v="349"/>
      <x v="1"/>
      <x v="184"/>
      <x v="387"/>
    </i>
    <i r="6">
      <x v="395"/>
    </i>
    <i r="6">
      <x v="410"/>
    </i>
    <i r="6">
      <x v="420"/>
    </i>
    <i r="6">
      <x v="450"/>
    </i>
    <i r="1">
      <x v="20"/>
      <x/>
      <x v="97"/>
      <x v="1"/>
      <x v="14"/>
      <x v="18"/>
    </i>
    <i r="6">
      <x v="54"/>
    </i>
    <i r="6">
      <x v="95"/>
    </i>
    <i r="6">
      <x v="123"/>
    </i>
    <i r="6">
      <x v="153"/>
    </i>
    <i r="6">
      <x v="224"/>
    </i>
    <i r="6">
      <x v="241"/>
    </i>
    <i r="6">
      <x v="292"/>
    </i>
    <i r="6">
      <x v="358"/>
    </i>
    <i r="6">
      <x v="378"/>
    </i>
    <i r="6">
      <x v="384"/>
    </i>
    <i r="6">
      <x v="410"/>
    </i>
    <i r="6">
      <x v="420"/>
    </i>
    <i r="6">
      <x v="425"/>
    </i>
    <i r="6">
      <x v="448"/>
    </i>
    <i r="6">
      <x v="469"/>
    </i>
    <i r="6">
      <x v="474"/>
    </i>
    <i r="6">
      <x v="488"/>
    </i>
    <i r="6">
      <x v="496"/>
    </i>
    <i r="6">
      <x v="511"/>
    </i>
    <i r="6">
      <x v="514"/>
    </i>
    <i r="6">
      <x v="548"/>
    </i>
    <i r="6">
      <x v="565"/>
    </i>
    <i r="6">
      <x v="568"/>
    </i>
    <i r="6">
      <x v="571"/>
    </i>
    <i r="6">
      <x v="668"/>
    </i>
    <i r="6">
      <x v="732"/>
    </i>
    <i r="6">
      <x v="852"/>
    </i>
    <i r="3">
      <x v="215"/>
      <x v="1"/>
      <x v="76"/>
      <x v="153"/>
    </i>
    <i r="3">
      <x v="349"/>
      <x v="1"/>
      <x v="184"/>
      <x v="387"/>
    </i>
    <i r="6">
      <x v="395"/>
    </i>
    <i r="6">
      <x v="410"/>
    </i>
    <i r="6">
      <x v="420"/>
    </i>
    <i r="6">
      <x v="450"/>
    </i>
    <i r="2">
      <x v="6"/>
      <x v="60"/>
      <x v="1"/>
      <x v="160"/>
      <x v="570"/>
    </i>
    <i r="6">
      <x v="609"/>
    </i>
    <i r="3">
      <x v="96"/>
      <x v="1"/>
      <x v="14"/>
      <x v="18"/>
    </i>
    <i r="6">
      <x v="27"/>
    </i>
    <i r="6">
      <x v="54"/>
    </i>
    <i r="6">
      <x v="55"/>
    </i>
    <i r="6">
      <x v="103"/>
    </i>
    <i r="6">
      <x v="107"/>
    </i>
    <i r="6">
      <x v="224"/>
    </i>
    <i r="6">
      <x v="232"/>
    </i>
    <i r="6">
      <x v="292"/>
    </i>
    <i r="6">
      <x v="320"/>
    </i>
    <i r="6">
      <x v="325"/>
    </i>
    <i r="6">
      <x v="340"/>
    </i>
    <i r="6">
      <x v="359"/>
    </i>
    <i r="6">
      <x v="378"/>
    </i>
    <i r="6">
      <x v="420"/>
    </i>
    <i r="6">
      <x v="448"/>
    </i>
    <i r="6">
      <x v="449"/>
    </i>
    <i r="3">
      <x v="217"/>
      <x v="1"/>
      <x v="77"/>
      <x v="224"/>
    </i>
    <i r="3">
      <x v="274"/>
      <x v="1"/>
      <x v="119"/>
      <x v="224"/>
    </i>
    <i r="1">
      <x v="26"/>
      <x/>
      <x v="98"/>
      <x v="1"/>
      <x v="14"/>
      <x v="18"/>
    </i>
    <i r="6">
      <x v="26"/>
    </i>
    <i r="6">
      <x v="95"/>
    </i>
    <i r="6">
      <x v="96"/>
    </i>
    <i r="6">
      <x v="103"/>
    </i>
    <i r="6">
      <x v="126"/>
    </i>
    <i r="6">
      <x v="175"/>
    </i>
    <i r="6">
      <x v="224"/>
    </i>
    <i r="6">
      <x v="241"/>
    </i>
    <i r="6">
      <x v="292"/>
    </i>
    <i r="6">
      <x v="358"/>
    </i>
    <i r="6">
      <x v="387"/>
    </i>
    <i r="6">
      <x v="410"/>
    </i>
    <i r="6">
      <x v="420"/>
    </i>
    <i r="6">
      <x v="425"/>
    </i>
    <i r="6">
      <x v="448"/>
    </i>
    <i r="6">
      <x v="469"/>
    </i>
    <i r="6">
      <x v="474"/>
    </i>
    <i r="6">
      <x v="488"/>
    </i>
    <i r="6">
      <x v="496"/>
    </i>
    <i r="6">
      <x v="511"/>
    </i>
    <i r="6">
      <x v="514"/>
    </i>
    <i r="6">
      <x v="548"/>
    </i>
    <i r="6">
      <x v="618"/>
    </i>
    <i r="6">
      <x v="737"/>
    </i>
    <i r="3">
      <x v="220"/>
      <x v="1"/>
      <x v="76"/>
      <x v="175"/>
    </i>
    <i r="3">
      <x v="349"/>
      <x v="1"/>
      <x v="184"/>
      <x v="387"/>
    </i>
    <i r="6">
      <x v="395"/>
    </i>
    <i r="6">
      <x v="410"/>
    </i>
    <i r="6">
      <x v="420"/>
    </i>
    <i r="6">
      <x v="450"/>
    </i>
    <i t="default">
      <x v="37"/>
    </i>
    <i>
      <x v="38"/>
      <x v="18"/>
      <x/>
      <x v="54"/>
      <x v="48"/>
      <x v="118"/>
      <x v="195"/>
    </i>
    <i r="6">
      <x v="196"/>
    </i>
    <i r="6">
      <x v="244"/>
    </i>
    <i t="default">
      <x v="38"/>
    </i>
    <i>
      <x v="39"/>
      <x v="7"/>
      <x v="2"/>
      <x v="13"/>
      <x v="7"/>
      <x v="2"/>
      <x v="2"/>
    </i>
    <i r="5">
      <x v="210"/>
      <x v="551"/>
    </i>
    <i t="default">
      <x v="39"/>
    </i>
    <i>
      <x v="40"/>
      <x v="9"/>
      <x/>
      <x v="378"/>
      <x v="48"/>
      <x v="224"/>
      <x v="523"/>
    </i>
    <i r="6">
      <x v="524"/>
    </i>
    <i r="6">
      <x v="525"/>
    </i>
    <i r="6">
      <x v="562"/>
    </i>
    <i t="default">
      <x v="40"/>
    </i>
    <i>
      <x v="41"/>
      <x v="7"/>
      <x/>
      <x v="49"/>
      <x v="28"/>
      <x v="64"/>
      <x v="125"/>
    </i>
    <i t="default">
      <x v="41"/>
    </i>
    <i>
      <x v="42"/>
      <x v="4"/>
      <x/>
      <x v="315"/>
      <x v="14"/>
      <x v="156"/>
      <x v="276"/>
    </i>
    <i r="3">
      <x v="409"/>
      <x v="22"/>
      <x v="128"/>
      <x v="235"/>
    </i>
    <i r="1">
      <x v="14"/>
      <x/>
      <x v="315"/>
      <x v="14"/>
      <x v="156"/>
      <x v="276"/>
    </i>
    <i r="3">
      <x v="409"/>
      <x v="22"/>
      <x v="128"/>
      <x v="235"/>
    </i>
    <i r="1">
      <x v="18"/>
      <x/>
      <x v="315"/>
      <x v="14"/>
      <x v="156"/>
      <x v="276"/>
    </i>
    <i r="3">
      <x v="410"/>
      <x v="22"/>
      <x v="129"/>
      <x v="235"/>
    </i>
    <i r="1">
      <x v="19"/>
      <x/>
      <x v="315"/>
      <x v="14"/>
      <x v="156"/>
      <x v="276"/>
    </i>
    <i r="3">
      <x v="409"/>
      <x v="22"/>
      <x v="128"/>
      <x v="235"/>
    </i>
    <i r="1">
      <x v="36"/>
      <x/>
      <x v="255"/>
      <x v="22"/>
      <x v="97"/>
      <x v="217"/>
    </i>
    <i r="6">
      <x v="347"/>
    </i>
    <i t="default">
      <x v="42"/>
    </i>
    <i>
      <x v="43"/>
      <x v="1"/>
      <x/>
      <x v="275"/>
      <x v="15"/>
      <x v="120"/>
      <x v="220"/>
    </i>
    <i r="3">
      <x v="305"/>
      <x v="15"/>
      <x v="142"/>
      <x v="263"/>
    </i>
    <i r="1">
      <x v="2"/>
      <x/>
      <x v="303"/>
      <x v="15"/>
      <x v="135"/>
      <x v="243"/>
    </i>
    <i r="1">
      <x v="3"/>
      <x/>
      <x v="225"/>
      <x v="15"/>
      <x v="82"/>
      <x v="220"/>
    </i>
    <i r="1">
      <x v="5"/>
      <x/>
      <x v="228"/>
      <x v="15"/>
      <x v="82"/>
      <x v="172"/>
    </i>
    <i r="1">
      <x v="10"/>
      <x/>
      <x v="259"/>
      <x v="15"/>
      <x v="107"/>
      <x v="207"/>
    </i>
    <i r="1">
      <x v="11"/>
      <x/>
      <x v="281"/>
      <x v="15"/>
      <x v="126"/>
      <x v="229"/>
    </i>
    <i r="3">
      <x v="305"/>
      <x v="15"/>
      <x v="142"/>
      <x v="263"/>
    </i>
    <i r="1">
      <x v="14"/>
      <x/>
      <x v="200"/>
      <x v="4"/>
      <x v="70"/>
      <x v="146"/>
    </i>
    <i r="3">
      <x v="212"/>
      <x v="4"/>
      <x v="72"/>
      <x v="158"/>
    </i>
    <i r="3">
      <x v="233"/>
      <x v="15"/>
      <x v="87"/>
      <x v="171"/>
    </i>
    <i r="1">
      <x v="16"/>
      <x/>
      <x v="259"/>
      <x v="15"/>
      <x v="107"/>
      <x v="207"/>
    </i>
    <i r="1">
      <x v="17"/>
      <x/>
      <x v="281"/>
      <x v="15"/>
      <x v="126"/>
      <x v="229"/>
    </i>
    <i r="1">
      <x v="19"/>
      <x/>
      <x v="132"/>
      <x v="14"/>
      <x v="45"/>
      <x v="107"/>
    </i>
    <i r="3">
      <x v="211"/>
      <x v="4"/>
      <x v="72"/>
      <x v="158"/>
    </i>
    <i r="3">
      <x v="233"/>
      <x v="15"/>
      <x v="87"/>
      <x v="171"/>
    </i>
    <i r="1">
      <x v="22"/>
      <x/>
      <x v="275"/>
      <x v="15"/>
      <x v="120"/>
      <x v="220"/>
    </i>
    <i r="1">
      <x v="25"/>
      <x/>
      <x v="229"/>
      <x v="15"/>
      <x v="82"/>
      <x v="158"/>
    </i>
    <i r="3">
      <x v="305"/>
      <x v="15"/>
      <x v="142"/>
      <x v="263"/>
    </i>
    <i r="1">
      <x v="28"/>
      <x/>
      <x v="259"/>
      <x v="15"/>
      <x v="107"/>
      <x v="207"/>
    </i>
    <i r="3">
      <x v="306"/>
      <x v="15"/>
      <x v="148"/>
      <x v="263"/>
    </i>
    <i r="1">
      <x v="34"/>
      <x/>
      <x v="714"/>
      <x v="14"/>
      <x v="323"/>
      <x v="825"/>
    </i>
    <i r="1">
      <x v="35"/>
      <x/>
      <x v="275"/>
      <x v="15"/>
      <x v="120"/>
      <x v="220"/>
    </i>
    <i r="1">
      <x v="36"/>
      <x/>
      <x v="210"/>
      <x v="4"/>
      <x v="72"/>
      <x v="146"/>
    </i>
    <i r="3">
      <x v="226"/>
      <x v="3"/>
      <x v="84"/>
      <x v="207"/>
    </i>
    <i r="3">
      <x v="233"/>
      <x v="15"/>
      <x v="87"/>
      <x v="171"/>
    </i>
    <i t="default">
      <x v="43"/>
    </i>
    <i>
      <x v="44"/>
      <x v="14"/>
      <x/>
      <x v="216"/>
      <x v="56"/>
      <x v="76"/>
      <x v="150"/>
    </i>
    <i t="default">
      <x v="44"/>
    </i>
    <i>
      <x v="45"/>
      <x v="7"/>
      <x/>
      <x v="718"/>
      <x v="14"/>
      <x v="323"/>
      <x v="730"/>
    </i>
    <i r="6">
      <x v="746"/>
    </i>
    <i r="6">
      <x v="779"/>
    </i>
    <i r="6">
      <x v="788"/>
    </i>
    <i t="default">
      <x v="45"/>
    </i>
    <i>
      <x v="46"/>
      <x v="7"/>
      <x v="2"/>
      <x v="13"/>
      <x v="47"/>
      <x v="7"/>
      <x v="7"/>
    </i>
    <i r="5">
      <x v="210"/>
      <x v="551"/>
    </i>
    <i t="default">
      <x v="46"/>
    </i>
    <i>
      <x v="47"/>
      <x/>
      <x/>
      <x v="386"/>
      <x v="25"/>
      <x v="34"/>
      <x v="92"/>
    </i>
    <i r="3">
      <x v="388"/>
      <x v="25"/>
      <x v="34"/>
      <x v="92"/>
    </i>
    <i r="3">
      <x v="390"/>
      <x v="25"/>
      <x v="34"/>
      <x v="91"/>
    </i>
    <i r="1">
      <x v="1"/>
      <x/>
      <x v="387"/>
      <x v="25"/>
      <x v="34"/>
      <x v="81"/>
    </i>
    <i r="3">
      <x v="389"/>
      <x v="25"/>
      <x v="34"/>
      <x v="92"/>
    </i>
    <i r="3">
      <x v="541"/>
      <x v="25"/>
      <x v="262"/>
      <x v="664"/>
    </i>
    <i r="3">
      <x v="542"/>
      <x v="25"/>
      <x v="262"/>
      <x v="664"/>
    </i>
    <i r="3">
      <x v="543"/>
      <x v="25"/>
      <x v="262"/>
      <x v="664"/>
    </i>
    <i r="1">
      <x v="2"/>
      <x/>
      <x v="389"/>
      <x v="25"/>
      <x v="34"/>
      <x v="92"/>
    </i>
    <i r="1">
      <x v="3"/>
      <x/>
      <x v="389"/>
      <x v="25"/>
      <x v="34"/>
      <x v="92"/>
    </i>
    <i r="3">
      <x v="503"/>
      <x v="25"/>
      <x v="255"/>
      <x v="680"/>
    </i>
    <i r="6">
      <x v="693"/>
    </i>
    <i r="1">
      <x v="4"/>
      <x/>
      <x v="257"/>
      <x v="25"/>
      <x v="105"/>
      <x v="217"/>
    </i>
    <i r="3">
      <x v="389"/>
      <x v="25"/>
      <x v="34"/>
      <x v="92"/>
    </i>
    <i r="1">
      <x v="5"/>
      <x/>
      <x v="389"/>
      <x v="25"/>
      <x v="34"/>
      <x v="92"/>
    </i>
    <i r="1">
      <x v="8"/>
      <x/>
      <x v="389"/>
      <x v="25"/>
      <x v="34"/>
      <x v="92"/>
    </i>
    <i r="3">
      <x v="601"/>
      <x v="25"/>
      <x v="281"/>
      <x v="722"/>
    </i>
    <i r="6">
      <x v="725"/>
    </i>
    <i r="6">
      <x v="732"/>
    </i>
    <i r="1">
      <x v="9"/>
      <x/>
      <x v="366"/>
      <x v="25"/>
      <x v="209"/>
      <x v="621"/>
    </i>
    <i r="3">
      <x v="389"/>
      <x v="25"/>
      <x v="34"/>
      <x v="92"/>
    </i>
    <i r="3">
      <x v="424"/>
      <x v="25"/>
      <x v="188"/>
      <x v="466"/>
    </i>
    <i r="3">
      <x v="425"/>
      <x v="25"/>
      <x v="190"/>
      <x v="442"/>
    </i>
    <i r="6">
      <x v="454"/>
    </i>
    <i r="3">
      <x v="431"/>
      <x v="25"/>
      <x v="215"/>
      <x v="505"/>
    </i>
    <i r="1">
      <x v="10"/>
      <x/>
      <x v="538"/>
      <x v="25"/>
      <x v="262"/>
      <x v="783"/>
    </i>
    <i r="3">
      <x v="539"/>
      <x v="25"/>
      <x v="262"/>
      <x v="783"/>
    </i>
    <i r="3">
      <x v="540"/>
      <x v="25"/>
      <x v="262"/>
      <x v="784"/>
    </i>
    <i r="1">
      <x v="11"/>
      <x/>
      <x v="389"/>
      <x v="25"/>
      <x v="34"/>
      <x v="92"/>
    </i>
    <i r="3">
      <x v="599"/>
      <x v="25"/>
      <x v="281"/>
      <x v="742"/>
    </i>
    <i r="6">
      <x v="743"/>
    </i>
    <i r="6">
      <x v="770"/>
    </i>
    <i r="1">
      <x v="13"/>
      <x/>
      <x v="389"/>
      <x v="25"/>
      <x v="34"/>
      <x v="92"/>
    </i>
    <i r="3">
      <x v="600"/>
      <x v="25"/>
      <x v="281"/>
      <x v="766"/>
    </i>
    <i r="6">
      <x v="827"/>
    </i>
    <i r="1">
      <x v="14"/>
      <x/>
      <x v="248"/>
      <x v="25"/>
      <x v="96"/>
      <x v="194"/>
    </i>
    <i r="1">
      <x v="16"/>
      <x/>
      <x v="535"/>
      <x v="25"/>
      <x v="262"/>
      <x v="643"/>
    </i>
    <i r="6">
      <x v="675"/>
    </i>
    <i r="3">
      <x v="536"/>
      <x v="25"/>
      <x v="262"/>
      <x v="664"/>
    </i>
    <i r="3">
      <x v="537"/>
      <x v="25"/>
      <x v="262"/>
      <x v="664"/>
    </i>
    <i r="1">
      <x v="18"/>
      <x/>
      <x v="258"/>
      <x v="25"/>
      <x v="105"/>
      <x v="211"/>
    </i>
    <i r="1">
      <x v="19"/>
      <x/>
      <x v="148"/>
      <x v="25"/>
      <x v="56"/>
      <x v="144"/>
    </i>
    <i r="3">
      <x v="149"/>
      <x v="25"/>
      <x v="56"/>
      <x v="206"/>
    </i>
    <i r="3">
      <x v="150"/>
      <x v="25"/>
      <x v="56"/>
      <x v="144"/>
    </i>
    <i r="3">
      <x v="389"/>
      <x v="25"/>
      <x v="34"/>
      <x v="92"/>
    </i>
    <i r="1">
      <x v="20"/>
      <x/>
      <x v="425"/>
      <x v="25"/>
      <x v="190"/>
      <x v="442"/>
    </i>
    <i r="6">
      <x v="454"/>
    </i>
    <i r="1">
      <x v="22"/>
      <x/>
      <x v="389"/>
      <x v="25"/>
      <x v="34"/>
      <x v="92"/>
    </i>
    <i r="3">
      <x v="602"/>
      <x v="25"/>
      <x v="281"/>
      <x v="795"/>
    </i>
    <i r="1">
      <x v="25"/>
      <x/>
      <x v="389"/>
      <x v="25"/>
      <x v="34"/>
      <x v="92"/>
    </i>
    <i r="3">
      <x v="604"/>
      <x v="25"/>
      <x v="281"/>
      <x v="827"/>
    </i>
    <i r="1">
      <x v="26"/>
      <x/>
      <x v="425"/>
      <x v="25"/>
      <x v="190"/>
      <x v="442"/>
    </i>
    <i r="6">
      <x v="454"/>
    </i>
    <i r="1">
      <x v="28"/>
      <x/>
      <x v="389"/>
      <x v="25"/>
      <x v="34"/>
      <x v="92"/>
    </i>
    <i r="1">
      <x v="29"/>
      <x/>
      <x v="389"/>
      <x v="25"/>
      <x v="34"/>
      <x v="92"/>
    </i>
    <i r="1">
      <x v="30"/>
      <x/>
      <x v="389"/>
      <x v="25"/>
      <x v="34"/>
      <x v="92"/>
    </i>
    <i r="3">
      <x v="603"/>
      <x v="25"/>
      <x v="281"/>
      <x v="783"/>
    </i>
    <i r="1">
      <x v="32"/>
      <x/>
      <x v="598"/>
      <x v="25"/>
      <x v="269"/>
      <x v="670"/>
    </i>
    <i r="6">
      <x v="671"/>
    </i>
    <i r="3">
      <x v="648"/>
      <x v="25"/>
      <x v="297"/>
      <x v="738"/>
    </i>
    <i r="1">
      <x v="35"/>
      <x/>
      <x v="389"/>
      <x v="25"/>
      <x v="34"/>
      <x v="92"/>
    </i>
    <i r="1">
      <x v="36"/>
      <x/>
      <x v="247"/>
      <x v="25"/>
      <x v="96"/>
      <x v="207"/>
    </i>
    <i r="6">
      <x v="217"/>
    </i>
    <i r="3">
      <x v="389"/>
      <x v="25"/>
      <x v="34"/>
      <x v="92"/>
    </i>
    <i t="default">
      <x v="47"/>
    </i>
    <i>
      <x v="48"/>
      <x v="14"/>
      <x/>
      <x v="395"/>
      <x v="19"/>
      <x v="71"/>
      <x v="138"/>
    </i>
    <i r="6">
      <x v="143"/>
    </i>
    <i r="1">
      <x v="19"/>
      <x/>
      <x v="395"/>
      <x v="19"/>
      <x v="71"/>
      <x v="138"/>
    </i>
    <i r="6">
      <x v="143"/>
    </i>
    <i r="3">
      <x v="396"/>
      <x v="19"/>
      <x v="71"/>
      <x v="148"/>
    </i>
    <i r="1">
      <x v="36"/>
      <x/>
      <x v="395"/>
      <x v="19"/>
      <x v="71"/>
      <x v="138"/>
    </i>
    <i r="6">
      <x v="143"/>
    </i>
    <i t="default">
      <x v="48"/>
    </i>
    <i>
      <x v="49"/>
      <x v="4"/>
      <x/>
      <x v="404"/>
      <x v="61"/>
      <x v="100"/>
      <x v="215"/>
    </i>
    <i r="1">
      <x v="14"/>
      <x/>
      <x v="398"/>
      <x v="61"/>
      <x v="73"/>
      <x v="137"/>
    </i>
    <i r="1">
      <x v="18"/>
      <x/>
      <x v="413"/>
      <x v="61"/>
      <x v="138"/>
      <x v="260"/>
    </i>
    <i r="1">
      <x v="19"/>
      <x/>
      <x v="398"/>
      <x v="61"/>
      <x v="73"/>
      <x v="137"/>
    </i>
    <i r="1">
      <x v="36"/>
      <x/>
      <x v="398"/>
      <x v="61"/>
      <x v="73"/>
      <x v="137"/>
    </i>
    <i t="default">
      <x v="49"/>
    </i>
    <i>
      <x v="50"/>
      <x v="24"/>
      <x/>
      <x v="481"/>
      <x v="1"/>
      <x v="241"/>
      <x v="568"/>
    </i>
    <i r="6">
      <x v="571"/>
    </i>
    <i r="6">
      <x v="587"/>
    </i>
    <i r="6">
      <x v="621"/>
    </i>
    <i r="6">
      <x v="630"/>
    </i>
    <i r="6">
      <x v="650"/>
    </i>
    <i r="6">
      <x v="659"/>
    </i>
    <i r="6">
      <x v="677"/>
    </i>
    <i r="6">
      <x v="694"/>
    </i>
    <i r="6">
      <x v="724"/>
    </i>
    <i r="6">
      <x v="732"/>
    </i>
    <i r="6">
      <x v="737"/>
    </i>
    <i r="6">
      <x v="768"/>
    </i>
    <i r="6">
      <x v="771"/>
    </i>
    <i r="6">
      <x v="779"/>
    </i>
    <i r="6">
      <x v="790"/>
    </i>
    <i r="6">
      <x v="828"/>
    </i>
    <i r="6">
      <x v="859"/>
    </i>
    <i r="3">
      <x v="544"/>
      <x v="1"/>
      <x v="241"/>
      <x v="630"/>
    </i>
    <i r="6">
      <x v="650"/>
    </i>
    <i r="6">
      <x v="677"/>
    </i>
    <i r="6">
      <x v="694"/>
    </i>
    <i r="6">
      <x v="857"/>
    </i>
    <i t="default">
      <x v="50"/>
    </i>
    <i>
      <x v="51"/>
      <x v="7"/>
      <x v="2"/>
      <x v="13"/>
      <x v="81"/>
      <x v="210"/>
      <x v="547"/>
    </i>
    <i r="3">
      <x v="368"/>
      <x v="80"/>
      <x v="210"/>
      <x v="491"/>
    </i>
    <i t="default">
      <x v="51"/>
    </i>
    <i>
      <x v="52"/>
      <x v="1"/>
      <x/>
      <x v="546"/>
      <x v="48"/>
      <x v="263"/>
      <x v="676"/>
    </i>
    <i r="6">
      <x v="731"/>
    </i>
    <i r="1">
      <x v="3"/>
      <x/>
      <x v="611"/>
      <x v="48"/>
      <x v="286"/>
      <x v="701"/>
    </i>
    <i r="6">
      <x v="801"/>
    </i>
    <i r="6">
      <x v="856"/>
    </i>
    <i r="1">
      <x v="4"/>
      <x/>
      <x v="53"/>
      <x v="48"/>
      <x v="117"/>
      <x v="195"/>
    </i>
    <i r="6">
      <x v="263"/>
    </i>
    <i r="6">
      <x v="318"/>
    </i>
    <i r="1">
      <x v="7"/>
      <x/>
      <x v="69"/>
      <x v="83"/>
      <x v="226"/>
      <x v="546"/>
    </i>
    <i r="6">
      <x v="816"/>
    </i>
    <i r="6">
      <x v="817"/>
    </i>
    <i r="1">
      <x v="8"/>
      <x/>
      <x v="547"/>
      <x v="48"/>
      <x v="265"/>
      <x v="685"/>
    </i>
    <i r="6">
      <x v="691"/>
    </i>
    <i r="6">
      <x v="703"/>
    </i>
    <i r="6">
      <x v="712"/>
    </i>
    <i r="6">
      <x v="727"/>
    </i>
    <i r="6">
      <x v="738"/>
    </i>
    <i r="6">
      <x v="758"/>
    </i>
    <i r="6">
      <x v="821"/>
    </i>
    <i r="6">
      <x v="834"/>
    </i>
    <i r="6">
      <x v="856"/>
    </i>
    <i r="1">
      <x v="9"/>
      <x/>
      <x v="353"/>
      <x v="48"/>
      <x v="191"/>
      <x v="406"/>
    </i>
    <i r="6">
      <x v="417"/>
    </i>
    <i r="6">
      <x v="420"/>
    </i>
    <i r="6">
      <x v="432"/>
    </i>
    <i r="6">
      <x v="433"/>
    </i>
    <i r="6">
      <x v="448"/>
    </i>
    <i r="6">
      <x v="473"/>
    </i>
    <i r="6">
      <x v="488"/>
    </i>
    <i r="6">
      <x v="496"/>
    </i>
    <i r="6">
      <x v="515"/>
    </i>
    <i r="3">
      <x v="377"/>
      <x v="48"/>
      <x v="221"/>
      <x v="533"/>
    </i>
    <i r="6">
      <x v="676"/>
    </i>
    <i r="6">
      <x v="731"/>
    </i>
    <i r="1">
      <x v="10"/>
      <x/>
      <x v="555"/>
      <x v="48"/>
      <x v="70"/>
      <x v="619"/>
    </i>
    <i r="6">
      <x v="625"/>
    </i>
    <i r="6">
      <x v="627"/>
    </i>
    <i r="6">
      <x v="630"/>
    </i>
    <i r="6">
      <x v="633"/>
    </i>
    <i r="6">
      <x v="646"/>
    </i>
    <i r="6">
      <x v="654"/>
    </i>
    <i r="6">
      <x v="656"/>
    </i>
    <i r="6">
      <x v="660"/>
    </i>
    <i r="6">
      <x v="668"/>
    </i>
    <i r="6">
      <x v="726"/>
    </i>
    <i r="6">
      <x v="732"/>
    </i>
    <i r="6">
      <x v="747"/>
    </i>
    <i r="6">
      <x v="805"/>
    </i>
    <i r="6">
      <x v="821"/>
    </i>
    <i r="6">
      <x v="834"/>
    </i>
    <i r="6">
      <x v="852"/>
    </i>
    <i r="3">
      <x v="606"/>
      <x v="48"/>
      <x v="279"/>
      <x v="685"/>
    </i>
    <i r="6">
      <x v="690"/>
    </i>
    <i r="6">
      <x v="691"/>
    </i>
    <i r="6">
      <x v="856"/>
    </i>
    <i r="1">
      <x v="11"/>
      <x/>
      <x v="547"/>
      <x v="48"/>
      <x v="265"/>
      <x v="668"/>
    </i>
    <i r="6">
      <x v="685"/>
    </i>
    <i r="6">
      <x v="691"/>
    </i>
    <i r="6">
      <x v="703"/>
    </i>
    <i r="6">
      <x v="801"/>
    </i>
    <i r="6">
      <x v="856"/>
    </i>
    <i r="1">
      <x v="12"/>
      <x/>
      <x v="69"/>
      <x v="84"/>
      <x v="226"/>
      <x v="542"/>
    </i>
    <i r="3">
      <x v="467"/>
      <x v="48"/>
      <x v="236"/>
      <x v="676"/>
    </i>
    <i r="6">
      <x v="731"/>
    </i>
    <i r="1">
      <x v="13"/>
      <x/>
      <x v="547"/>
      <x v="48"/>
      <x v="265"/>
      <x v="717"/>
    </i>
    <i r="6">
      <x v="727"/>
    </i>
    <i r="6">
      <x v="738"/>
    </i>
    <i r="6">
      <x v="758"/>
    </i>
    <i r="6">
      <x v="821"/>
    </i>
    <i r="6">
      <x v="856"/>
    </i>
    <i r="1">
      <x v="14"/>
      <x/>
      <x v="53"/>
      <x v="48"/>
      <x v="117"/>
      <x v="195"/>
    </i>
    <i r="6">
      <x v="207"/>
    </i>
    <i r="6">
      <x v="229"/>
    </i>
    <i r="6">
      <x v="241"/>
    </i>
    <i r="6">
      <x v="244"/>
    </i>
    <i r="6">
      <x v="263"/>
    </i>
    <i r="6">
      <x v="318"/>
    </i>
    <i r="3">
      <x v="165"/>
      <x v="48"/>
      <x v="61"/>
      <x v="130"/>
    </i>
    <i r="3">
      <x v="193"/>
      <x v="48"/>
      <x v="68"/>
      <x v="146"/>
    </i>
    <i r="3">
      <x v="205"/>
      <x v="48"/>
      <x v="72"/>
      <x v="145"/>
    </i>
    <i r="3">
      <x v="213"/>
      <x v="48"/>
      <x v="72"/>
      <x v="158"/>
    </i>
    <i r="3">
      <x v="556"/>
      <x v="48"/>
      <x v="70"/>
      <x v="619"/>
    </i>
    <i r="6">
      <x v="625"/>
    </i>
    <i r="6">
      <x v="627"/>
    </i>
    <i r="6">
      <x v="646"/>
    </i>
    <i r="6">
      <x v="654"/>
    </i>
    <i r="6">
      <x v="660"/>
    </i>
    <i r="6">
      <x v="668"/>
    </i>
    <i r="6">
      <x v="691"/>
    </i>
    <i r="6">
      <x v="701"/>
    </i>
    <i r="6">
      <x v="726"/>
    </i>
    <i r="6">
      <x v="732"/>
    </i>
    <i r="6">
      <x v="738"/>
    </i>
    <i r="6">
      <x v="747"/>
    </i>
    <i r="6">
      <x v="805"/>
    </i>
    <i r="6">
      <x v="821"/>
    </i>
    <i r="6">
      <x v="834"/>
    </i>
    <i r="6">
      <x v="852"/>
    </i>
    <i r="1">
      <x v="15"/>
      <x/>
      <x v="467"/>
      <x v="48"/>
      <x v="236"/>
      <x v="559"/>
    </i>
    <i r="6">
      <x v="568"/>
    </i>
    <i r="6">
      <x v="571"/>
    </i>
    <i r="6">
      <x v="587"/>
    </i>
    <i r="6">
      <x v="589"/>
    </i>
    <i r="6">
      <x v="591"/>
    </i>
    <i r="6">
      <x v="593"/>
    </i>
    <i r="6">
      <x v="597"/>
    </i>
    <i r="6">
      <x v="607"/>
    </i>
    <i r="6">
      <x v="613"/>
    </i>
    <i r="6">
      <x v="619"/>
    </i>
    <i r="6">
      <x v="630"/>
    </i>
    <i r="3">
      <x v="504"/>
      <x v="48"/>
      <x v="255"/>
      <x v="619"/>
    </i>
    <i r="6">
      <x v="625"/>
    </i>
    <i r="6">
      <x v="627"/>
    </i>
    <i r="6">
      <x v="630"/>
    </i>
    <i r="6">
      <x v="633"/>
    </i>
    <i r="6">
      <x v="646"/>
    </i>
    <i r="6">
      <x v="654"/>
    </i>
    <i r="6">
      <x v="656"/>
    </i>
    <i r="6">
      <x v="676"/>
    </i>
    <i r="6">
      <x v="685"/>
    </i>
    <i r="6">
      <x v="731"/>
    </i>
    <i r="1">
      <x v="16"/>
      <x/>
      <x v="547"/>
      <x v="48"/>
      <x v="265"/>
      <x v="621"/>
    </i>
    <i r="6">
      <x v="627"/>
    </i>
    <i r="6">
      <x v="630"/>
    </i>
    <i r="6">
      <x v="633"/>
    </i>
    <i r="6">
      <x v="646"/>
    </i>
    <i r="6">
      <x v="654"/>
    </i>
    <i r="6">
      <x v="668"/>
    </i>
    <i r="6">
      <x v="691"/>
    </i>
    <i r="6">
      <x v="703"/>
    </i>
    <i r="6">
      <x v="726"/>
    </i>
    <i r="6">
      <x v="738"/>
    </i>
    <i r="6">
      <x v="856"/>
    </i>
    <i r="1">
      <x v="17"/>
      <x/>
      <x v="610"/>
      <x v="48"/>
      <x v="279"/>
      <x v="691"/>
    </i>
    <i r="6">
      <x v="703"/>
    </i>
    <i r="6">
      <x v="726"/>
    </i>
    <i r="6">
      <x v="732"/>
    </i>
    <i r="6">
      <x v="738"/>
    </i>
    <i r="6">
      <x v="747"/>
    </i>
    <i r="6">
      <x v="805"/>
    </i>
    <i r="6">
      <x v="821"/>
    </i>
    <i r="6">
      <x v="834"/>
    </i>
    <i r="6">
      <x v="856"/>
    </i>
    <i r="1">
      <x v="18"/>
      <x/>
      <x v="53"/>
      <x v="48"/>
      <x v="117"/>
      <x v="195"/>
    </i>
    <i r="6">
      <x v="207"/>
    </i>
    <i r="6">
      <x v="229"/>
    </i>
    <i r="6">
      <x v="241"/>
    </i>
    <i r="6">
      <x v="263"/>
    </i>
    <i r="6">
      <x v="318"/>
    </i>
    <i r="3">
      <x v="166"/>
      <x v="48"/>
      <x v="61"/>
      <x v="130"/>
    </i>
    <i r="3">
      <x v="235"/>
      <x v="48"/>
      <x v="90"/>
      <x v="189"/>
    </i>
    <i r="2">
      <x v="6"/>
      <x v="187"/>
      <x v="48"/>
      <x v="66"/>
      <x v="129"/>
    </i>
    <i r="1">
      <x v="19"/>
      <x/>
      <x v="53"/>
      <x v="48"/>
      <x v="117"/>
      <x v="195"/>
    </i>
    <i r="6">
      <x v="207"/>
    </i>
    <i r="6">
      <x v="229"/>
    </i>
    <i r="6">
      <x v="241"/>
    </i>
    <i r="6">
      <x v="244"/>
    </i>
    <i r="6">
      <x v="263"/>
    </i>
    <i r="6">
      <x v="318"/>
    </i>
    <i r="3">
      <x v="167"/>
      <x v="48"/>
      <x v="61"/>
      <x v="130"/>
    </i>
    <i r="3">
      <x v="194"/>
      <x v="48"/>
      <x v="68"/>
      <x v="146"/>
    </i>
    <i r="3">
      <x v="232"/>
      <x v="48"/>
      <x v="87"/>
      <x v="317"/>
    </i>
    <i r="6">
      <x v="318"/>
    </i>
    <i r="1">
      <x v="20"/>
      <x/>
      <x v="353"/>
      <x v="48"/>
      <x v="191"/>
      <x v="416"/>
    </i>
    <i r="6">
      <x v="420"/>
    </i>
    <i r="6">
      <x v="432"/>
    </i>
    <i r="6">
      <x v="433"/>
    </i>
    <i r="6">
      <x v="450"/>
    </i>
    <i r="6">
      <x v="474"/>
    </i>
    <i r="6">
      <x v="476"/>
    </i>
    <i r="6">
      <x v="478"/>
    </i>
    <i r="6">
      <x v="479"/>
    </i>
    <i r="6">
      <x v="497"/>
    </i>
    <i r="6">
      <x v="527"/>
    </i>
    <i r="6">
      <x v="529"/>
    </i>
    <i r="6">
      <x v="530"/>
    </i>
    <i r="3">
      <x v="377"/>
      <x v="48"/>
      <x v="221"/>
      <x v="533"/>
    </i>
    <i r="6">
      <x v="676"/>
    </i>
    <i r="6">
      <x v="731"/>
    </i>
    <i r="1">
      <x v="22"/>
      <x/>
      <x v="607"/>
      <x v="48"/>
      <x v="279"/>
      <x v="691"/>
    </i>
    <i r="6">
      <x v="703"/>
    </i>
    <i r="6">
      <x v="801"/>
    </i>
    <i r="6">
      <x v="805"/>
    </i>
    <i r="6">
      <x v="821"/>
    </i>
    <i r="6">
      <x v="834"/>
    </i>
    <i r="6">
      <x v="856"/>
    </i>
    <i r="1">
      <x v="24"/>
      <x/>
      <x v="605"/>
      <x v="48"/>
      <x v="279"/>
      <x v="685"/>
    </i>
    <i r="6">
      <x v="691"/>
    </i>
    <i r="6">
      <x v="703"/>
    </i>
    <i r="6">
      <x v="712"/>
    </i>
    <i r="6">
      <x v="727"/>
    </i>
    <i r="6">
      <x v="738"/>
    </i>
    <i r="6">
      <x v="758"/>
    </i>
    <i r="6">
      <x v="821"/>
    </i>
    <i r="6">
      <x v="834"/>
    </i>
    <i r="6">
      <x v="856"/>
    </i>
    <i r="1">
      <x v="25"/>
      <x/>
      <x v="608"/>
      <x v="48"/>
      <x v="279"/>
      <x v="701"/>
    </i>
    <i r="6">
      <x v="732"/>
    </i>
    <i r="6">
      <x v="738"/>
    </i>
    <i r="6">
      <x v="758"/>
    </i>
    <i r="6">
      <x v="805"/>
    </i>
    <i r="6">
      <x v="821"/>
    </i>
    <i r="6">
      <x v="834"/>
    </i>
    <i r="6">
      <x v="856"/>
    </i>
    <i r="1">
      <x v="26"/>
      <x/>
      <x v="353"/>
      <x v="48"/>
      <x v="191"/>
      <x v="406"/>
    </i>
    <i r="6">
      <x v="416"/>
    </i>
    <i r="6">
      <x v="420"/>
    </i>
    <i r="6">
      <x v="425"/>
    </i>
    <i r="6">
      <x v="432"/>
    </i>
    <i r="6">
      <x v="448"/>
    </i>
    <i r="6">
      <x v="454"/>
    </i>
    <i r="6">
      <x v="473"/>
    </i>
    <i r="6">
      <x v="474"/>
    </i>
    <i r="6">
      <x v="478"/>
    </i>
    <i r="6">
      <x v="479"/>
    </i>
    <i r="6">
      <x v="496"/>
    </i>
    <i r="6">
      <x v="515"/>
    </i>
    <i r="3">
      <x v="377"/>
      <x v="48"/>
      <x v="221"/>
      <x v="676"/>
    </i>
    <i r="6">
      <x v="731"/>
    </i>
    <i r="1">
      <x v="27"/>
      <x/>
      <x v="69"/>
      <x v="83"/>
      <x v="226"/>
      <x v="593"/>
    </i>
    <i r="6">
      <x v="597"/>
    </i>
    <i r="3">
      <x v="545"/>
      <x v="48"/>
      <x v="263"/>
      <x v="621"/>
    </i>
    <i r="6">
      <x v="668"/>
    </i>
    <i r="6">
      <x v="685"/>
    </i>
    <i r="6">
      <x v="686"/>
    </i>
    <i r="6">
      <x v="688"/>
    </i>
    <i r="6">
      <x v="689"/>
    </i>
    <i r="1">
      <x v="34"/>
      <x/>
      <x v="467"/>
      <x v="48"/>
      <x v="236"/>
      <x v="559"/>
    </i>
    <i r="6">
      <x v="565"/>
    </i>
    <i r="6">
      <x v="587"/>
    </i>
    <i r="6">
      <x v="591"/>
    </i>
    <i r="6">
      <x v="597"/>
    </i>
    <i r="6">
      <x v="605"/>
    </i>
    <i r="6">
      <x v="613"/>
    </i>
    <i r="6">
      <x v="619"/>
    </i>
    <i r="6">
      <x v="627"/>
    </i>
    <i r="6">
      <x v="630"/>
    </i>
    <i r="6">
      <x v="646"/>
    </i>
    <i r="6">
      <x v="656"/>
    </i>
    <i r="6">
      <x v="660"/>
    </i>
    <i r="6">
      <x v="668"/>
    </i>
    <i r="6">
      <x v="676"/>
    </i>
    <i r="6">
      <x v="685"/>
    </i>
    <i r="6">
      <x v="731"/>
    </i>
    <i r="3">
      <x v="504"/>
      <x v="48"/>
      <x v="255"/>
      <x v="627"/>
    </i>
    <i r="6">
      <x v="654"/>
    </i>
    <i r="6">
      <x v="676"/>
    </i>
    <i r="6">
      <x v="731"/>
    </i>
    <i r="1">
      <x v="35"/>
      <x/>
      <x v="609"/>
      <x v="48"/>
      <x v="279"/>
      <x v="703"/>
    </i>
    <i r="6">
      <x v="717"/>
    </i>
    <i r="6">
      <x v="738"/>
    </i>
    <i r="6">
      <x v="749"/>
    </i>
    <i r="6">
      <x v="821"/>
    </i>
    <i r="6">
      <x v="834"/>
    </i>
    <i r="6">
      <x v="856"/>
    </i>
    <i r="1">
      <x v="36"/>
      <x/>
      <x v="53"/>
      <x v="48"/>
      <x v="117"/>
      <x v="195"/>
    </i>
    <i r="6">
      <x v="207"/>
    </i>
    <i r="6">
      <x v="229"/>
    </i>
    <i r="6">
      <x v="241"/>
    </i>
    <i r="6">
      <x v="244"/>
    </i>
    <i r="6">
      <x v="263"/>
    </i>
    <i r="6">
      <x v="318"/>
    </i>
    <i r="3">
      <x v="168"/>
      <x v="48"/>
      <x v="61"/>
      <x v="130"/>
    </i>
    <i r="6">
      <x v="133"/>
    </i>
    <i r="3">
      <x v="195"/>
      <x v="48"/>
      <x v="68"/>
      <x v="146"/>
    </i>
    <i r="3">
      <x v="277"/>
      <x v="48"/>
      <x v="122"/>
      <x v="209"/>
    </i>
    <i r="6">
      <x v="229"/>
    </i>
    <i r="6">
      <x v="263"/>
    </i>
    <i r="6">
      <x v="264"/>
    </i>
    <i r="6">
      <x v="318"/>
    </i>
    <i r="1">
      <x v="37"/>
      <x/>
      <x v="69"/>
      <x v="84"/>
      <x v="226"/>
      <x v="542"/>
    </i>
    <i r="3">
      <x v="467"/>
      <x v="48"/>
      <x v="236"/>
      <x v="559"/>
    </i>
    <i r="6">
      <x v="565"/>
    </i>
    <i r="6">
      <x v="584"/>
    </i>
    <i r="6">
      <x v="591"/>
    </i>
    <i r="6">
      <x v="597"/>
    </i>
    <i r="6">
      <x v="619"/>
    </i>
    <i r="6">
      <x v="676"/>
    </i>
    <i r="6">
      <x v="731"/>
    </i>
    <i r="3">
      <x v="504"/>
      <x v="48"/>
      <x v="255"/>
      <x v="676"/>
    </i>
    <i r="6">
      <x v="731"/>
    </i>
    <i t="default">
      <x v="52"/>
    </i>
    <i>
      <x v="53"/>
      <x/>
      <x/>
      <x v="173"/>
      <x v="2"/>
      <x v="65"/>
      <x v="145"/>
    </i>
    <i r="1">
      <x v="1"/>
      <x/>
      <x v="174"/>
      <x v="2"/>
      <x v="65"/>
      <x v="145"/>
    </i>
    <i r="1">
      <x v="2"/>
      <x/>
      <x v="175"/>
      <x v="2"/>
      <x v="65"/>
      <x v="145"/>
    </i>
    <i r="1">
      <x v="3"/>
      <x/>
      <x v="176"/>
      <x v="2"/>
      <x v="65"/>
      <x v="145"/>
    </i>
    <i r="1">
      <x v="4"/>
      <x/>
      <x v="188"/>
      <x v="2"/>
      <x v="67"/>
      <x v="158"/>
    </i>
    <i r="3">
      <x v="241"/>
      <x v="37"/>
      <x v="92"/>
      <x v="188"/>
    </i>
    <i r="6">
      <x v="445"/>
    </i>
    <i r="6">
      <x v="446"/>
    </i>
    <i r="3">
      <x v="266"/>
      <x v="37"/>
      <x v="113"/>
      <x v="205"/>
    </i>
    <i r="6">
      <x v="445"/>
    </i>
    <i r="6">
      <x v="446"/>
    </i>
    <i r="3">
      <x v="280"/>
      <x v="37"/>
      <x v="125"/>
      <x v="217"/>
    </i>
    <i r="6">
      <x v="445"/>
    </i>
    <i r="6">
      <x v="446"/>
    </i>
    <i r="3">
      <x v="298"/>
      <x v="37"/>
      <x v="133"/>
      <x v="228"/>
    </i>
    <i r="6">
      <x v="262"/>
    </i>
    <i r="6">
      <x v="452"/>
    </i>
    <i r="6">
      <x v="453"/>
    </i>
    <i r="3">
      <x v="304"/>
      <x v="37"/>
      <x v="140"/>
      <x v="240"/>
    </i>
    <i r="3">
      <x v="310"/>
      <x v="37"/>
      <x v="150"/>
      <x v="272"/>
    </i>
    <i r="6">
      <x v="445"/>
    </i>
    <i r="6">
      <x v="446"/>
    </i>
    <i r="2">
      <x v="5"/>
      <x v="151"/>
      <x v="5"/>
      <x v="57"/>
      <x v="115"/>
    </i>
    <i r="1">
      <x v="5"/>
      <x/>
      <x v="177"/>
      <x v="2"/>
      <x v="65"/>
      <x v="145"/>
    </i>
    <i r="1">
      <x v="6"/>
      <x/>
      <x v="51"/>
      <x v="2"/>
      <x v="80"/>
      <x v="161"/>
    </i>
    <i r="1">
      <x v="8"/>
      <x/>
      <x v="51"/>
      <x v="2"/>
      <x v="80"/>
      <x v="158"/>
    </i>
    <i r="1">
      <x v="9"/>
      <x/>
      <x v="189"/>
      <x v="2"/>
      <x v="67"/>
      <x v="127"/>
    </i>
    <i r="3">
      <x v="350"/>
      <x v="37"/>
      <x v="189"/>
      <x v="391"/>
    </i>
    <i r="6">
      <x v="469"/>
    </i>
    <i r="6">
      <x v="470"/>
    </i>
    <i r="6">
      <x v="471"/>
    </i>
    <i r="3">
      <x v="364"/>
      <x v="37"/>
      <x v="205"/>
      <x v="469"/>
    </i>
    <i r="6">
      <x v="470"/>
    </i>
    <i r="6">
      <x v="471"/>
    </i>
    <i r="3">
      <x v="372"/>
      <x v="37"/>
      <x v="218"/>
      <x v="504"/>
    </i>
    <i r="3">
      <x v="373"/>
      <x v="37"/>
      <x v="214"/>
      <x v="504"/>
    </i>
    <i r="6">
      <x v="816"/>
    </i>
    <i r="6">
      <x v="817"/>
    </i>
    <i r="2">
      <x v="5"/>
      <x v="152"/>
      <x v="5"/>
      <x v="57"/>
      <x v="115"/>
    </i>
    <i r="1">
      <x v="10"/>
      <x/>
      <x v="178"/>
      <x v="2"/>
      <x v="65"/>
      <x v="145"/>
    </i>
    <i r="1">
      <x v="11"/>
      <x/>
      <x v="179"/>
      <x v="2"/>
      <x v="65"/>
      <x v="145"/>
    </i>
    <i r="1">
      <x v="12"/>
      <x/>
      <x v="51"/>
      <x v="2"/>
      <x v="80"/>
      <x v="206"/>
    </i>
    <i r="3">
      <x v="452"/>
      <x v="37"/>
      <x v="228"/>
      <x v="558"/>
    </i>
    <i r="6">
      <x v="567"/>
    </i>
    <i r="6">
      <x v="595"/>
    </i>
    <i r="3">
      <x v="495"/>
      <x v="37"/>
      <x v="253"/>
      <x v="595"/>
    </i>
    <i r="1">
      <x v="13"/>
      <x/>
      <x v="51"/>
      <x v="2"/>
      <x v="80"/>
      <x v="158"/>
    </i>
    <i r="1">
      <x v="14"/>
      <x/>
      <x v="153"/>
      <x v="2"/>
      <x v="58"/>
      <x v="122"/>
    </i>
    <i r="3">
      <x v="206"/>
      <x v="37"/>
      <x v="72"/>
      <x v="145"/>
    </i>
    <i r="6">
      <x v="445"/>
    </i>
    <i r="6">
      <x v="446"/>
    </i>
    <i r="1">
      <x v="15"/>
      <x/>
      <x v="51"/>
      <x v="2"/>
      <x v="80"/>
      <x v="184"/>
    </i>
    <i r="1">
      <x v="16"/>
      <x/>
      <x v="180"/>
      <x v="2"/>
      <x v="65"/>
      <x v="145"/>
    </i>
    <i r="1">
      <x v="17"/>
      <x/>
      <x v="181"/>
      <x v="2"/>
      <x v="65"/>
      <x v="145"/>
    </i>
    <i r="1">
      <x v="18"/>
      <x/>
      <x v="190"/>
      <x v="2"/>
      <x v="67"/>
      <x v="127"/>
    </i>
    <i r="3">
      <x v="236"/>
      <x v="37"/>
      <x v="90"/>
      <x v="188"/>
    </i>
    <i r="6">
      <x v="445"/>
    </i>
    <i r="6">
      <x v="446"/>
    </i>
    <i r="3">
      <x v="240"/>
      <x v="2"/>
      <x v="91"/>
      <x v="188"/>
    </i>
    <i r="3">
      <x v="266"/>
      <x v="37"/>
      <x v="113"/>
      <x v="205"/>
    </i>
    <i r="6">
      <x v="445"/>
    </i>
    <i r="6">
      <x v="446"/>
    </i>
    <i r="3">
      <x v="279"/>
      <x v="37"/>
      <x v="124"/>
      <x v="217"/>
    </i>
    <i r="6">
      <x v="445"/>
    </i>
    <i r="6">
      <x v="446"/>
    </i>
    <i r="3">
      <x v="304"/>
      <x v="37"/>
      <x v="140"/>
      <x v="240"/>
    </i>
    <i r="2">
      <x v="6"/>
      <x v="130"/>
      <x v="42"/>
      <x v="45"/>
      <x v="122"/>
    </i>
    <i r="1">
      <x v="19"/>
      <x/>
      <x v="154"/>
      <x v="2"/>
      <x v="58"/>
      <x v="122"/>
    </i>
    <i r="3">
      <x v="207"/>
      <x v="37"/>
      <x v="72"/>
      <x v="158"/>
    </i>
    <i r="6">
      <x v="445"/>
    </i>
    <i r="6">
      <x v="446"/>
    </i>
    <i r="1">
      <x v="20"/>
      <x/>
      <x v="191"/>
      <x v="2"/>
      <x v="67"/>
      <x v="158"/>
    </i>
    <i r="3">
      <x v="351"/>
      <x v="37"/>
      <x v="189"/>
      <x v="391"/>
    </i>
    <i r="6">
      <x v="445"/>
    </i>
    <i r="6">
      <x v="446"/>
    </i>
    <i r="3">
      <x v="360"/>
      <x v="37"/>
      <x v="200"/>
      <x v="447"/>
    </i>
    <i r="6">
      <x v="462"/>
    </i>
    <i r="6">
      <x v="816"/>
    </i>
    <i r="6">
      <x v="817"/>
    </i>
    <i r="3">
      <x v="365"/>
      <x v="37"/>
      <x v="207"/>
      <x v="490"/>
    </i>
    <i r="6">
      <x v="816"/>
    </i>
    <i r="6">
      <x v="817"/>
    </i>
    <i r="3">
      <x v="374"/>
      <x v="37"/>
      <x v="214"/>
      <x v="502"/>
    </i>
    <i r="6">
      <x v="816"/>
    </i>
    <i r="6">
      <x v="817"/>
    </i>
    <i r="1">
      <x v="21"/>
      <x/>
      <x v="51"/>
      <x v="2"/>
      <x v="80"/>
      <x v="158"/>
    </i>
    <i r="1">
      <x v="22"/>
      <x/>
      <x v="182"/>
      <x v="2"/>
      <x v="65"/>
      <x v="145"/>
    </i>
    <i r="1">
      <x v="24"/>
      <x/>
      <x v="51"/>
      <x v="2"/>
      <x v="80"/>
      <x v="158"/>
    </i>
    <i r="1">
      <x v="25"/>
      <x/>
      <x v="183"/>
      <x v="2"/>
      <x v="65"/>
      <x v="145"/>
    </i>
    <i r="1">
      <x v="26"/>
      <x/>
      <x v="192"/>
      <x v="2"/>
      <x v="67"/>
      <x v="127"/>
    </i>
    <i r="3">
      <x v="352"/>
      <x v="37"/>
      <x v="189"/>
      <x v="398"/>
    </i>
    <i r="6">
      <x v="475"/>
    </i>
    <i r="6">
      <x v="476"/>
    </i>
    <i r="6">
      <x v="477"/>
    </i>
    <i r="3">
      <x v="363"/>
      <x v="37"/>
      <x v="202"/>
      <x v="469"/>
    </i>
    <i r="1">
      <x v="28"/>
      <x/>
      <x v="184"/>
      <x v="2"/>
      <x v="65"/>
      <x v="145"/>
    </i>
    <i r="1">
      <x v="29"/>
      <x/>
      <x v="185"/>
      <x v="2"/>
      <x v="65"/>
      <x v="145"/>
    </i>
    <i r="1">
      <x v="30"/>
      <x/>
      <x v="51"/>
      <x v="2"/>
      <x v="80"/>
      <x v="158"/>
    </i>
    <i r="1">
      <x v="31"/>
      <x/>
      <x v="51"/>
      <x v="2"/>
      <x v="80"/>
      <x v="158"/>
    </i>
    <i r="1">
      <x v="33"/>
      <x/>
      <x v="51"/>
      <x v="2"/>
      <x v="80"/>
      <x v="161"/>
    </i>
    <i r="1">
      <x v="34"/>
      <x/>
      <x v="51"/>
      <x v="2"/>
      <x v="80"/>
      <x v="161"/>
    </i>
    <i r="1">
      <x v="35"/>
      <x/>
      <x v="186"/>
      <x v="2"/>
      <x v="65"/>
      <x v="145"/>
    </i>
    <i r="1">
      <x v="36"/>
      <x/>
      <x v="155"/>
      <x v="2"/>
      <x v="58"/>
      <x v="122"/>
    </i>
    <i r="3">
      <x v="196"/>
      <x v="2"/>
      <x v="68"/>
      <x v="131"/>
    </i>
    <i r="3">
      <x v="208"/>
      <x v="37"/>
      <x v="72"/>
      <x v="145"/>
    </i>
    <i r="6">
      <x v="445"/>
    </i>
    <i r="6">
      <x v="446"/>
    </i>
    <i r="3">
      <x v="223"/>
      <x v="37"/>
      <x v="83"/>
      <x v="170"/>
    </i>
    <i r="6">
      <x v="445"/>
    </i>
    <i r="6">
      <x v="446"/>
    </i>
    <i r="1">
      <x v="37"/>
      <x/>
      <x v="51"/>
      <x v="2"/>
      <x v="80"/>
      <x v="184"/>
    </i>
    <i r="3">
      <x v="453"/>
      <x v="37"/>
      <x v="228"/>
      <x v="563"/>
    </i>
    <i t="default">
      <x v="53"/>
    </i>
    <i>
      <x v="54"/>
      <x v="4"/>
      <x/>
      <x v="238"/>
      <x v="14"/>
      <x v="91"/>
      <x v="186"/>
    </i>
    <i r="6">
      <x v="202"/>
    </i>
    <i r="6">
      <x v="213"/>
    </i>
    <i r="6">
      <x v="227"/>
    </i>
    <i r="6">
      <x v="239"/>
    </i>
    <i r="6">
      <x v="248"/>
    </i>
    <i r="6">
      <x v="256"/>
    </i>
    <i r="6">
      <x v="285"/>
    </i>
    <i r="6">
      <x v="292"/>
    </i>
    <i r="6">
      <x v="353"/>
    </i>
    <i r="6">
      <x v="354"/>
    </i>
    <i r="6">
      <x v="367"/>
    </i>
    <i r="6">
      <x v="383"/>
    </i>
    <i r="3">
      <x v="335"/>
      <x v="14"/>
      <x v="175"/>
      <x v="354"/>
    </i>
    <i r="6">
      <x v="367"/>
    </i>
    <i r="6">
      <x v="384"/>
    </i>
    <i r="6">
      <x v="441"/>
    </i>
    <i r="2">
      <x v="6"/>
      <x v="238"/>
      <x v="14"/>
      <x v="91"/>
      <x v="186"/>
    </i>
    <i r="6">
      <x v="206"/>
    </i>
    <i r="6">
      <x v="213"/>
    </i>
    <i r="6">
      <x v="227"/>
    </i>
    <i r="6">
      <x v="292"/>
    </i>
    <i r="6">
      <x v="345"/>
    </i>
    <i r="3">
      <x v="334"/>
      <x v="14"/>
      <x v="172"/>
      <x v="345"/>
    </i>
    <i r="6">
      <x v="383"/>
    </i>
    <i r="1">
      <x v="14"/>
      <x/>
      <x v="202"/>
      <x v="14"/>
      <x v="69"/>
      <x v="142"/>
    </i>
    <i r="6">
      <x v="146"/>
    </i>
    <i r="6">
      <x v="156"/>
    </i>
    <i r="6">
      <x v="168"/>
    </i>
    <i r="6">
      <x v="178"/>
    </i>
    <i r="6">
      <x v="183"/>
    </i>
    <i r="6">
      <x v="201"/>
    </i>
    <i r="6">
      <x v="227"/>
    </i>
    <i r="6">
      <x v="341"/>
    </i>
    <i r="6">
      <x v="375"/>
    </i>
    <i r="3">
      <x v="336"/>
      <x v="14"/>
      <x v="177"/>
      <x v="375"/>
    </i>
    <i r="1">
      <x v="19"/>
      <x/>
      <x v="203"/>
      <x v="14"/>
      <x v="69"/>
      <x v="142"/>
    </i>
    <i r="6">
      <x v="146"/>
    </i>
    <i r="6">
      <x v="156"/>
    </i>
    <i r="6">
      <x v="168"/>
    </i>
    <i r="6">
      <x v="183"/>
    </i>
    <i r="6">
      <x v="185"/>
    </i>
    <i r="6">
      <x v="201"/>
    </i>
    <i r="6">
      <x v="227"/>
    </i>
    <i r="6">
      <x v="345"/>
    </i>
    <i r="3">
      <x v="337"/>
      <x v="14"/>
      <x v="177"/>
      <x v="453"/>
    </i>
    <i r="6">
      <x v="467"/>
    </i>
    <i r="3">
      <x v="494"/>
      <x v="14"/>
      <x v="256"/>
      <x v="600"/>
    </i>
    <i t="default">
      <x v="54"/>
    </i>
    <i>
      <x v="55"/>
      <x v="14"/>
      <x v="6"/>
      <x v="21"/>
      <x/>
      <x v="30"/>
      <x v="70"/>
    </i>
    <i r="6">
      <x v="86"/>
    </i>
    <i r="6">
      <x v="108"/>
    </i>
    <i r="6">
      <x v="145"/>
    </i>
    <i r="6">
      <x v="158"/>
    </i>
    <i r="6">
      <x v="183"/>
    </i>
    <i r="6">
      <x v="217"/>
    </i>
    <i r="6">
      <x v="286"/>
    </i>
    <i r="6">
      <x v="287"/>
    </i>
    <i r="6">
      <x v="324"/>
    </i>
    <i t="default">
      <x v="55"/>
    </i>
    <i>
      <x v="56"/>
      <x v="4"/>
      <x v="6"/>
      <x v="116"/>
      <x v="41"/>
      <x v="18"/>
      <x v="97"/>
    </i>
    <i r="3">
      <x v="117"/>
      <x v="41"/>
      <x v="18"/>
      <x v="189"/>
    </i>
    <i r="1">
      <x v="14"/>
      <x v="6"/>
      <x v="86"/>
      <x v="41"/>
      <x v="18"/>
      <x v="88"/>
    </i>
    <i r="1">
      <x v="18"/>
      <x v="6"/>
      <x v="118"/>
      <x v="41"/>
      <x v="18"/>
      <x v="97"/>
    </i>
    <i r="3">
      <x v="119"/>
      <x v="41"/>
      <x v="18"/>
      <x v="146"/>
    </i>
    <i r="1">
      <x v="20"/>
      <x v="6"/>
      <x v="120"/>
      <x v="41"/>
      <x v="18"/>
      <x v="97"/>
    </i>
    <i r="3">
      <x v="121"/>
      <x v="85"/>
      <x v="18"/>
      <x v="323"/>
    </i>
    <i t="default">
      <x v="56"/>
    </i>
    <i>
      <x v="57"/>
      <x v="7"/>
      <x/>
      <x v="476"/>
      <x v="89"/>
      <x v="208"/>
      <x v="561"/>
    </i>
    <i r="6">
      <x v="825"/>
    </i>
    <i r="6">
      <x v="858"/>
    </i>
    <i r="3">
      <x v="612"/>
      <x v="89"/>
      <x v="283"/>
      <x v="687"/>
    </i>
    <i r="2">
      <x v="2"/>
      <x v="13"/>
      <x v="34"/>
      <x v="3"/>
      <x v="3"/>
    </i>
    <i r="5">
      <x v="210"/>
      <x v="551"/>
    </i>
    <i t="default">
      <x v="57"/>
    </i>
    <i>
      <x v="58"/>
      <x v="7"/>
      <x v="2"/>
      <x v="13"/>
      <x v="44"/>
      <x v="4"/>
      <x v="4"/>
    </i>
    <i r="5">
      <x v="210"/>
      <x v="551"/>
    </i>
    <i t="default">
      <x v="58"/>
    </i>
    <i>
      <x v="59"/>
      <x v="2"/>
      <x/>
      <x v="691"/>
      <x v="99"/>
      <x v="330"/>
      <x v="854"/>
    </i>
    <i r="1">
      <x v="7"/>
      <x/>
      <x v="367"/>
      <x v="82"/>
      <x v="213"/>
      <x v="501"/>
    </i>
    <i r="3">
      <x v="711"/>
      <x v="14"/>
      <x v="323"/>
      <x v="703"/>
    </i>
    <i r="6">
      <x v="720"/>
    </i>
    <i r="3">
      <x v="712"/>
      <x v="14"/>
      <x v="323"/>
      <x v="733"/>
    </i>
    <i r="6">
      <x v="738"/>
    </i>
    <i r="6">
      <x v="745"/>
    </i>
    <i r="6">
      <x v="747"/>
    </i>
    <i r="6">
      <x v="758"/>
    </i>
    <i r="6">
      <x v="759"/>
    </i>
    <i r="6">
      <x v="769"/>
    </i>
    <i r="6">
      <x v="778"/>
    </i>
    <i r="6">
      <x v="800"/>
    </i>
    <i r="6">
      <x v="811"/>
    </i>
    <i r="6">
      <x v="812"/>
    </i>
    <i r="6">
      <x v="815"/>
    </i>
    <i r="1">
      <x v="13"/>
      <x/>
      <x v="658"/>
      <x v="99"/>
      <x v="306"/>
      <x v="772"/>
    </i>
    <i r="1">
      <x v="28"/>
      <x/>
      <x v="692"/>
      <x v="99"/>
      <x v="330"/>
      <x v="854"/>
    </i>
    <i r="1">
      <x v="30"/>
      <x/>
      <x v="659"/>
      <x v="99"/>
      <x v="310"/>
      <x v="833"/>
    </i>
    <i r="6">
      <x v="862"/>
    </i>
    <i r="1">
      <x v="37"/>
      <x/>
      <x v="690"/>
      <x v="99"/>
      <x v="329"/>
      <x v="854"/>
    </i>
    <i t="default">
      <x v="59"/>
    </i>
    <i>
      <x v="60"/>
      <x v="18"/>
      <x/>
      <x v="2"/>
      <x v="1"/>
      <x v="11"/>
      <x v="25"/>
    </i>
    <i r="6">
      <x v="26"/>
    </i>
    <i r="6">
      <x v="41"/>
    </i>
    <i r="3">
      <x v="3"/>
      <x v="1"/>
      <x v="9"/>
      <x v="10"/>
    </i>
    <i r="6">
      <x v="12"/>
    </i>
    <i r="6">
      <x v="13"/>
    </i>
    <i r="6">
      <x v="41"/>
    </i>
    <i r="3">
      <x v="103"/>
      <x v="1"/>
      <x v="11"/>
      <x v="69"/>
    </i>
    <i r="2">
      <x v="6"/>
      <x v="4"/>
      <x v="1"/>
      <x v="9"/>
      <x v="10"/>
    </i>
    <i r="6">
      <x v="12"/>
    </i>
    <i r="6">
      <x v="13"/>
    </i>
    <i r="6">
      <x v="41"/>
    </i>
    <i r="3">
      <x v="105"/>
      <x v="1"/>
      <x v="11"/>
      <x v="69"/>
    </i>
    <i t="default">
      <x v="60"/>
    </i>
    <i>
      <x v="61"/>
      <x/>
      <x v="4"/>
      <x v="107"/>
      <x v="14"/>
      <x v="26"/>
      <x v="98"/>
    </i>
    <i r="1">
      <x v="15"/>
      <x v="4"/>
      <x v="110"/>
      <x v="14"/>
      <x v="26"/>
      <x v="93"/>
    </i>
    <i r="1">
      <x v="18"/>
      <x v="4"/>
      <x v="109"/>
      <x v="14"/>
      <x v="26"/>
      <x v="93"/>
    </i>
    <i r="1">
      <x v="28"/>
      <x v="4"/>
      <x v="28"/>
      <x v="14"/>
      <x v="37"/>
      <x v="220"/>
    </i>
    <i r="1">
      <x v="32"/>
      <x v="4"/>
      <x v="29"/>
      <x v="14"/>
      <x v="37"/>
      <x v="213"/>
    </i>
    <i r="6">
      <x v="423"/>
    </i>
    <i r="6">
      <x v="424"/>
    </i>
    <i r="1">
      <x v="35"/>
      <x v="4"/>
      <x v="108"/>
      <x v="14"/>
      <x v="26"/>
      <x v="98"/>
    </i>
    <i t="default">
      <x v="61"/>
    </i>
    <i>
      <x v="62"/>
      <x v="7"/>
      <x/>
      <x v="45"/>
      <x v="6"/>
      <x v="51"/>
      <x v="101"/>
    </i>
    <i r="6">
      <x v="108"/>
    </i>
    <i r="6">
      <x v="112"/>
    </i>
    <i r="6">
      <x v="113"/>
    </i>
    <i r="6">
      <x v="133"/>
    </i>
    <i r="6">
      <x v="134"/>
    </i>
    <i r="6">
      <x v="244"/>
    </i>
    <i r="3">
      <x v="64"/>
      <x v="6"/>
      <x v="179"/>
      <x v="376"/>
    </i>
    <i r="6">
      <x v="395"/>
    </i>
    <i r="6">
      <x v="407"/>
    </i>
    <i r="6">
      <x v="419"/>
    </i>
    <i r="6">
      <x v="421"/>
    </i>
    <i r="6">
      <x v="427"/>
    </i>
    <i r="6">
      <x v="454"/>
    </i>
    <i r="6">
      <x v="458"/>
    </i>
    <i r="6">
      <x v="536"/>
    </i>
    <i r="6">
      <x v="616"/>
    </i>
    <i r="6">
      <x v="852"/>
    </i>
    <i r="3">
      <x v="67"/>
      <x v="6"/>
      <x v="211"/>
      <x v="539"/>
    </i>
    <i r="6">
      <x v="540"/>
    </i>
    <i r="3">
      <x v="139"/>
      <x v="6"/>
      <x v="44"/>
      <x v="99"/>
    </i>
    <i t="default">
      <x v="62"/>
    </i>
    <i>
      <x v="63"/>
      <x v="7"/>
      <x/>
      <x v="703"/>
      <x v="14"/>
      <x v="323"/>
      <x v="614"/>
    </i>
    <i r="6">
      <x v="620"/>
    </i>
    <i r="6">
      <x v="625"/>
    </i>
    <i r="6">
      <x v="634"/>
    </i>
    <i r="1">
      <x v="37"/>
      <x/>
      <x v="703"/>
      <x v="14"/>
      <x v="323"/>
      <x v="710"/>
    </i>
    <i r="3">
      <x v="717"/>
      <x v="14"/>
      <x v="323"/>
      <x v="726"/>
    </i>
    <i r="6">
      <x v="728"/>
    </i>
    <i t="default">
      <x v="63"/>
    </i>
    <i>
      <x v="64"/>
      <x v="4"/>
      <x/>
      <x v="82"/>
      <x v="1"/>
      <x v="10"/>
      <x v="17"/>
    </i>
    <i r="6">
      <x v="36"/>
    </i>
    <i r="6">
      <x v="63"/>
    </i>
    <i r="6">
      <x v="111"/>
    </i>
    <i r="6">
      <x v="128"/>
    </i>
    <i r="6">
      <x v="146"/>
    </i>
    <i r="6">
      <x v="158"/>
    </i>
    <i r="6">
      <x v="162"/>
    </i>
    <i r="6">
      <x v="189"/>
    </i>
    <i r="6">
      <x v="303"/>
    </i>
    <i r="6">
      <x v="304"/>
    </i>
    <i r="6">
      <x v="351"/>
    </i>
    <i r="6">
      <x v="367"/>
    </i>
    <i r="6">
      <x v="401"/>
    </i>
    <i r="6">
      <x v="852"/>
    </i>
    <i r="2">
      <x v="6"/>
      <x v="99"/>
      <x v="1"/>
      <x v="10"/>
      <x v="17"/>
    </i>
    <i r="6">
      <x v="26"/>
    </i>
    <i r="6">
      <x v="38"/>
    </i>
    <i r="6">
      <x v="57"/>
    </i>
    <i r="6">
      <x v="60"/>
    </i>
    <i r="6">
      <x v="146"/>
    </i>
    <i r="6">
      <x v="189"/>
    </i>
    <i r="6">
      <x v="304"/>
    </i>
    <i r="6">
      <x v="351"/>
    </i>
    <i r="6">
      <x v="367"/>
    </i>
    <i r="6">
      <x v="401"/>
    </i>
    <i r="6">
      <x v="570"/>
    </i>
    <i r="6">
      <x v="609"/>
    </i>
    <i r="3">
      <x v="359"/>
      <x v="1"/>
      <x v="198"/>
      <x v="416"/>
    </i>
    <i r="1">
      <x v="8"/>
      <x/>
      <x v="55"/>
      <x v="1"/>
      <x v="132"/>
      <x v="351"/>
    </i>
    <i r="6">
      <x v="367"/>
    </i>
    <i r="6">
      <x v="548"/>
    </i>
    <i r="6">
      <x v="554"/>
    </i>
    <i r="6">
      <x v="559"/>
    </i>
    <i r="6">
      <x v="578"/>
    </i>
    <i r="6">
      <x v="587"/>
    </i>
    <i r="6">
      <x v="595"/>
    </i>
    <i r="6">
      <x v="607"/>
    </i>
    <i r="6">
      <x v="618"/>
    </i>
    <i r="6">
      <x v="627"/>
    </i>
    <i r="6">
      <x v="646"/>
    </i>
    <i r="6">
      <x v="674"/>
    </i>
    <i r="6">
      <x v="685"/>
    </i>
    <i r="6">
      <x v="696"/>
    </i>
    <i r="6">
      <x v="715"/>
    </i>
    <i r="6">
      <x v="724"/>
    </i>
    <i r="6">
      <x v="768"/>
    </i>
    <i r="6">
      <x v="772"/>
    </i>
    <i r="6">
      <x v="777"/>
    </i>
    <i r="6">
      <x v="805"/>
    </i>
    <i r="6">
      <x v="834"/>
    </i>
    <i r="6">
      <x v="842"/>
    </i>
    <i r="6">
      <x v="854"/>
    </i>
    <i r="2">
      <x v="6"/>
      <x v="57"/>
      <x v="1"/>
      <x v="132"/>
      <x v="539"/>
    </i>
    <i r="6">
      <x v="540"/>
    </i>
    <i r="1">
      <x v="18"/>
      <x/>
      <x v="70"/>
      <x v="1"/>
      <x v="22"/>
      <x v="107"/>
    </i>
    <i r="6">
      <x v="111"/>
    </i>
    <i r="6">
      <x v="126"/>
    </i>
    <i r="6">
      <x v="146"/>
    </i>
    <i r="6">
      <x v="158"/>
    </i>
    <i r="6">
      <x v="189"/>
    </i>
    <i r="6">
      <x v="303"/>
    </i>
    <i r="6">
      <x v="353"/>
    </i>
    <i r="6">
      <x v="391"/>
    </i>
    <i r="6">
      <x v="403"/>
    </i>
    <i r="6">
      <x v="852"/>
    </i>
    <i r="1">
      <x v="21"/>
      <x/>
      <x v="56"/>
      <x v="1"/>
      <x v="132"/>
      <x v="351"/>
    </i>
    <i r="6">
      <x v="367"/>
    </i>
    <i r="6">
      <x v="548"/>
    </i>
    <i r="6">
      <x v="554"/>
    </i>
    <i r="6">
      <x v="854"/>
    </i>
    <i r="2">
      <x v="6"/>
      <x v="58"/>
      <x v="1"/>
      <x v="132"/>
      <x v="539"/>
    </i>
    <i r="6">
      <x v="540"/>
    </i>
    <i t="default">
      <x v="64"/>
    </i>
    <i>
      <x v="65"/>
      <x v="4"/>
      <x/>
      <x v="406"/>
      <x v="12"/>
      <x v="100"/>
      <x v="192"/>
    </i>
    <i r="1">
      <x v="14"/>
      <x/>
      <x v="252"/>
      <x v="12"/>
      <x v="97"/>
      <x v="192"/>
    </i>
    <i r="1">
      <x v="18"/>
      <x/>
      <x v="405"/>
      <x v="12"/>
      <x v="100"/>
      <x v="194"/>
    </i>
    <i r="6">
      <x v="242"/>
    </i>
    <i r="1">
      <x v="19"/>
      <x/>
      <x v="253"/>
      <x v="12"/>
      <x v="97"/>
      <x v="192"/>
    </i>
    <i r="1">
      <x v="36"/>
      <x/>
      <x v="254"/>
      <x v="12"/>
      <x v="97"/>
      <x v="192"/>
    </i>
    <i t="default">
      <x v="65"/>
    </i>
    <i>
      <x v="66"/>
      <x v="25"/>
      <x/>
      <x v="482"/>
      <x v="1"/>
      <x v="241"/>
      <x v="571"/>
    </i>
    <i r="6">
      <x v="618"/>
    </i>
    <i r="6">
      <x v="630"/>
    </i>
    <i r="6">
      <x v="650"/>
    </i>
    <i r="6">
      <x v="674"/>
    </i>
    <i r="6">
      <x v="785"/>
    </i>
    <i r="6">
      <x v="834"/>
    </i>
    <i r="6">
      <x v="859"/>
    </i>
    <i t="default">
      <x v="66"/>
    </i>
    <i>
      <x v="67"/>
      <x v="34"/>
      <x/>
      <x v="700"/>
      <x v="14"/>
      <x v="323"/>
      <x v="809"/>
    </i>
    <i t="default">
      <x v="67"/>
    </i>
    <i>
      <x v="69"/>
      <x v="12"/>
      <x/>
      <x v="672"/>
      <x v="14"/>
      <x v="314"/>
      <x v="815"/>
    </i>
    <i r="1">
      <x v="20"/>
      <x/>
      <x v="672"/>
      <x v="14"/>
      <x v="314"/>
      <x v="815"/>
    </i>
    <i r="1">
      <x v="30"/>
      <x/>
      <x v="672"/>
      <x v="14"/>
      <x v="314"/>
      <x v="815"/>
    </i>
    <i r="1">
      <x v="31"/>
      <x/>
      <x v="672"/>
      <x v="14"/>
      <x v="314"/>
      <x v="815"/>
    </i>
    <i t="default">
      <x v="69"/>
    </i>
    <i>
      <x v="70"/>
      <x v="7"/>
      <x v="2"/>
      <x v="13"/>
      <x v="29"/>
      <x v="2"/>
      <x v="2"/>
    </i>
    <i r="4">
      <x v="45"/>
      <x v="6"/>
      <x v="6"/>
    </i>
    <i r="4">
      <x v="92"/>
      <x v="210"/>
      <x v="551"/>
    </i>
    <i t="default">
      <x v="70"/>
    </i>
    <i>
      <x v="71"/>
      <x v="7"/>
      <x v="2"/>
      <x v="13"/>
      <x v="44"/>
      <x v="5"/>
      <x v="5"/>
    </i>
    <i t="default">
      <x v="71"/>
    </i>
    <i>
      <x v="73"/>
      <x v="1"/>
      <x/>
      <x v="496"/>
      <x v="36"/>
      <x v="254"/>
      <x v="606"/>
    </i>
    <i r="1">
      <x v="3"/>
      <x/>
      <x v="496"/>
      <x v="36"/>
      <x v="254"/>
      <x v="606"/>
    </i>
    <i r="1">
      <x v="4"/>
      <x/>
      <x v="231"/>
      <x v="36"/>
      <x v="86"/>
      <x v="160"/>
    </i>
    <i r="2">
      <x v="6"/>
      <x v="231"/>
      <x v="36"/>
      <x v="86"/>
      <x v="160"/>
    </i>
    <i r="1">
      <x v="7"/>
      <x/>
      <x v="218"/>
      <x v="36"/>
      <x v="78"/>
      <x v="163"/>
    </i>
    <i r="3">
      <x v="333"/>
      <x v="36"/>
      <x v="170"/>
      <x v="335"/>
    </i>
    <i r="3">
      <x v="660"/>
      <x v="36"/>
      <x v="307"/>
      <x v="762"/>
    </i>
    <i r="1">
      <x v="8"/>
      <x/>
      <x v="613"/>
      <x v="36"/>
      <x v="271"/>
      <x v="644"/>
    </i>
    <i r="6">
      <x v="658"/>
    </i>
    <i r="1">
      <x v="9"/>
      <x/>
      <x v="63"/>
      <x v="36"/>
      <x v="181"/>
      <x v="366"/>
    </i>
    <i r="1">
      <x v="10"/>
      <x/>
      <x v="496"/>
      <x v="36"/>
      <x v="254"/>
      <x v="606"/>
    </i>
    <i r="1">
      <x v="11"/>
      <x/>
      <x v="614"/>
      <x v="36"/>
      <x v="271"/>
      <x v="644"/>
    </i>
    <i r="6">
      <x v="658"/>
    </i>
    <i r="1">
      <x v="12"/>
      <x/>
      <x v="458"/>
      <x v="36"/>
      <x v="232"/>
      <x v="544"/>
    </i>
    <i r="1">
      <x v="13"/>
      <x/>
      <x v="614"/>
      <x v="36"/>
      <x v="271"/>
      <x v="644"/>
    </i>
    <i r="6">
      <x v="658"/>
    </i>
    <i r="1">
      <x v="15"/>
      <x/>
      <x v="448"/>
      <x v="36"/>
      <x v="225"/>
      <x v="541"/>
    </i>
    <i r="1">
      <x v="16"/>
      <x/>
      <x v="496"/>
      <x v="36"/>
      <x v="254"/>
      <x v="606"/>
    </i>
    <i r="1">
      <x v="18"/>
      <x/>
      <x v="231"/>
      <x v="36"/>
      <x v="86"/>
      <x v="160"/>
    </i>
    <i r="1">
      <x v="20"/>
      <x/>
      <x v="63"/>
      <x v="36"/>
      <x v="181"/>
      <x v="366"/>
    </i>
    <i r="2">
      <x v="6"/>
      <x v="307"/>
      <x v="36"/>
      <x v="146"/>
      <x v="250"/>
    </i>
    <i r="1">
      <x v="21"/>
      <x/>
      <x v="693"/>
      <x v="36"/>
      <x v="318"/>
      <x v="820"/>
    </i>
    <i r="1">
      <x v="22"/>
      <x/>
      <x v="650"/>
      <x v="36"/>
      <x v="292"/>
      <x v="698"/>
    </i>
    <i r="1">
      <x v="24"/>
      <x/>
      <x v="614"/>
      <x v="36"/>
      <x v="271"/>
      <x v="644"/>
    </i>
    <i r="6">
      <x v="658"/>
    </i>
    <i r="1">
      <x v="25"/>
      <x/>
      <x v="650"/>
      <x v="36"/>
      <x v="292"/>
      <x v="698"/>
    </i>
    <i r="1">
      <x v="26"/>
      <x/>
      <x v="63"/>
      <x v="36"/>
      <x v="181"/>
      <x v="366"/>
    </i>
    <i r="1">
      <x v="27"/>
      <x/>
      <x v="448"/>
      <x v="36"/>
      <x v="225"/>
      <x v="541"/>
    </i>
    <i r="1">
      <x v="30"/>
      <x/>
      <x v="650"/>
      <x v="36"/>
      <x v="292"/>
      <x v="698"/>
    </i>
    <i r="1">
      <x v="31"/>
      <x/>
      <x v="693"/>
      <x v="36"/>
      <x v="318"/>
      <x v="820"/>
    </i>
    <i r="1">
      <x v="34"/>
      <x/>
      <x v="448"/>
      <x v="36"/>
      <x v="225"/>
      <x v="541"/>
    </i>
    <i r="1">
      <x v="35"/>
      <x/>
      <x v="650"/>
      <x v="36"/>
      <x v="292"/>
      <x v="698"/>
    </i>
    <i r="1">
      <x v="37"/>
      <x/>
      <x v="458"/>
      <x v="36"/>
      <x v="232"/>
      <x v="544"/>
    </i>
    <i t="default">
      <x v="73"/>
    </i>
    <i>
      <x v="74"/>
      <x v="1"/>
      <x/>
      <x v="551"/>
      <x v="26"/>
      <x v="263"/>
      <x v="640"/>
    </i>
    <i r="6">
      <x v="652"/>
    </i>
    <i r="6">
      <x v="655"/>
    </i>
    <i r="6">
      <x v="672"/>
    </i>
    <i r="6">
      <x v="678"/>
    </i>
    <i r="6">
      <x v="701"/>
    </i>
    <i r="6">
      <x v="712"/>
    </i>
    <i r="6">
      <x v="740"/>
    </i>
    <i r="6">
      <x v="754"/>
    </i>
    <i r="6">
      <x v="762"/>
    </i>
    <i r="3">
      <x v="666"/>
      <x v="26"/>
      <x v="304"/>
      <x v="801"/>
    </i>
    <i r="6">
      <x v="829"/>
    </i>
    <i r="6">
      <x v="856"/>
    </i>
    <i r="1">
      <x v="3"/>
      <x/>
      <x v="552"/>
      <x v="26"/>
      <x v="263"/>
      <x v="640"/>
    </i>
    <i r="6">
      <x v="652"/>
    </i>
    <i r="6">
      <x v="655"/>
    </i>
    <i r="6">
      <x v="672"/>
    </i>
    <i r="6">
      <x v="678"/>
    </i>
    <i r="6">
      <x v="701"/>
    </i>
    <i r="6">
      <x v="712"/>
    </i>
    <i r="6">
      <x v="740"/>
    </i>
    <i r="6">
      <x v="856"/>
    </i>
    <i r="3">
      <x v="666"/>
      <x v="26"/>
      <x v="304"/>
      <x v="801"/>
    </i>
    <i r="6">
      <x v="829"/>
    </i>
    <i r="6">
      <x v="856"/>
    </i>
    <i r="1">
      <x v="16"/>
      <x/>
      <x v="553"/>
      <x v="26"/>
      <x v="263"/>
      <x v="640"/>
    </i>
    <i r="6">
      <x v="652"/>
    </i>
    <i r="6">
      <x v="655"/>
    </i>
    <i r="6">
      <x v="672"/>
    </i>
    <i r="6">
      <x v="678"/>
    </i>
    <i r="6">
      <x v="701"/>
    </i>
    <i r="6">
      <x v="712"/>
    </i>
    <i r="6">
      <x v="740"/>
    </i>
    <i r="6">
      <x v="750"/>
    </i>
    <i r="6">
      <x v="754"/>
    </i>
    <i r="3">
      <x v="666"/>
      <x v="26"/>
      <x v="304"/>
      <x v="829"/>
    </i>
    <i r="6">
      <x v="856"/>
    </i>
    <i t="default">
      <x v="74"/>
    </i>
    <i>
      <x v="75"/>
      <x v="21"/>
      <x/>
      <x v="689"/>
      <x v="48"/>
      <x v="328"/>
      <x v="854"/>
    </i>
    <i t="default">
      <x v="75"/>
    </i>
    <i>
      <x v="76"/>
      <x/>
      <x v="1"/>
      <x v="25"/>
      <x v="14"/>
      <x v="22"/>
      <x v="80"/>
    </i>
    <i r="6">
      <x v="425"/>
    </i>
    <i r="6">
      <x v="523"/>
    </i>
    <i r="6">
      <x v="524"/>
    </i>
    <i r="1">
      <x v="1"/>
      <x v="1"/>
      <x v="25"/>
      <x v="14"/>
      <x v="22"/>
      <x v="80"/>
    </i>
    <i r="6">
      <x v="162"/>
    </i>
    <i r="6">
      <x v="238"/>
    </i>
    <i r="6">
      <x v="524"/>
    </i>
    <i r="1">
      <x v="2"/>
      <x v="1"/>
      <x v="25"/>
      <x v="14"/>
      <x v="22"/>
      <x v="80"/>
    </i>
    <i r="6">
      <x v="263"/>
    </i>
    <i r="6">
      <x v="524"/>
    </i>
    <i r="1">
      <x v="3"/>
      <x v="1"/>
      <x v="25"/>
      <x v="14"/>
      <x v="22"/>
      <x v="80"/>
    </i>
    <i r="6">
      <x v="181"/>
    </i>
    <i r="6">
      <x v="524"/>
    </i>
    <i r="1">
      <x v="5"/>
      <x v="1"/>
      <x v="25"/>
      <x v="14"/>
      <x v="22"/>
      <x v="80"/>
    </i>
    <i r="6">
      <x v="162"/>
    </i>
    <i r="6">
      <x v="181"/>
    </i>
    <i r="6">
      <x v="524"/>
    </i>
    <i r="1">
      <x v="10"/>
      <x v="1"/>
      <x v="25"/>
      <x v="14"/>
      <x v="22"/>
      <x v="80"/>
    </i>
    <i r="6">
      <x v="162"/>
    </i>
    <i r="6">
      <x v="221"/>
    </i>
    <i r="6">
      <x v="524"/>
    </i>
    <i r="1">
      <x v="11"/>
      <x v="1"/>
      <x v="25"/>
      <x v="14"/>
      <x v="22"/>
      <x v="80"/>
    </i>
    <i r="6">
      <x v="238"/>
    </i>
    <i r="6">
      <x v="524"/>
    </i>
    <i r="1">
      <x v="14"/>
      <x v="1"/>
      <x v="25"/>
      <x v="14"/>
      <x v="22"/>
      <x v="80"/>
    </i>
    <i r="6">
      <x v="181"/>
    </i>
    <i r="6">
      <x v="524"/>
    </i>
    <i r="1">
      <x v="16"/>
      <x v="1"/>
      <x v="25"/>
      <x v="14"/>
      <x v="22"/>
      <x v="80"/>
    </i>
    <i r="6">
      <x v="162"/>
    </i>
    <i r="6">
      <x v="221"/>
    </i>
    <i r="6">
      <x v="524"/>
    </i>
    <i r="1">
      <x v="17"/>
      <x v="1"/>
      <x v="25"/>
      <x v="14"/>
      <x v="22"/>
      <x v="80"/>
    </i>
    <i r="6">
      <x v="238"/>
    </i>
    <i r="6">
      <x v="524"/>
    </i>
    <i r="1">
      <x v="19"/>
      <x v="1"/>
      <x v="25"/>
      <x v="14"/>
      <x v="22"/>
      <x v="80"/>
    </i>
    <i r="6">
      <x v="181"/>
    </i>
    <i r="6">
      <x v="524"/>
    </i>
    <i r="1">
      <x v="22"/>
      <x v="1"/>
      <x v="25"/>
      <x v="14"/>
      <x v="22"/>
      <x v="80"/>
    </i>
    <i r="6">
      <x v="162"/>
    </i>
    <i r="6">
      <x v="238"/>
    </i>
    <i r="6">
      <x v="524"/>
    </i>
    <i r="1">
      <x v="25"/>
      <x v="1"/>
      <x v="25"/>
      <x v="14"/>
      <x v="22"/>
      <x v="80"/>
    </i>
    <i r="6">
      <x v="162"/>
    </i>
    <i r="6">
      <x v="181"/>
    </i>
    <i r="6">
      <x v="524"/>
    </i>
    <i r="1">
      <x v="28"/>
      <x v="1"/>
      <x v="25"/>
      <x v="14"/>
      <x v="22"/>
      <x v="80"/>
    </i>
    <i r="6">
      <x v="162"/>
    </i>
    <i r="6">
      <x v="238"/>
    </i>
    <i r="6">
      <x v="524"/>
    </i>
    <i r="1">
      <x v="29"/>
      <x v="1"/>
      <x v="25"/>
      <x v="14"/>
      <x v="22"/>
      <x v="80"/>
    </i>
    <i r="6">
      <x v="221"/>
    </i>
    <i r="6">
      <x v="524"/>
    </i>
    <i r="1">
      <x v="35"/>
      <x v="1"/>
      <x v="25"/>
      <x v="14"/>
      <x v="22"/>
      <x v="80"/>
    </i>
    <i r="6">
      <x v="221"/>
    </i>
    <i r="6">
      <x v="524"/>
    </i>
    <i r="1">
      <x v="36"/>
      <x v="1"/>
      <x v="25"/>
      <x v="14"/>
      <x v="22"/>
      <x v="80"/>
    </i>
    <i r="6">
      <x v="162"/>
    </i>
    <i r="6">
      <x v="181"/>
    </i>
    <i r="6">
      <x v="524"/>
    </i>
    <i t="default">
      <x v="76"/>
    </i>
    <i>
      <x v="77"/>
      <x v="20"/>
      <x v="6"/>
      <x v="322"/>
      <x v="66"/>
      <x v="163"/>
      <x v="302"/>
    </i>
    <i t="default">
      <x v="77"/>
    </i>
    <i>
      <x v="78"/>
      <x v="1"/>
      <x/>
      <x v="288"/>
      <x v="1"/>
      <x v="132"/>
      <x v="263"/>
    </i>
    <i r="6">
      <x v="275"/>
    </i>
    <i r="6">
      <x v="535"/>
    </i>
    <i r="6">
      <x v="536"/>
    </i>
    <i r="6">
      <x v="548"/>
    </i>
    <i r="6">
      <x v="549"/>
    </i>
    <i r="6">
      <x v="550"/>
    </i>
    <i r="3">
      <x v="477"/>
      <x v="1"/>
      <x v="238"/>
      <x v="565"/>
    </i>
    <i r="6">
      <x v="613"/>
    </i>
    <i r="6">
      <x v="618"/>
    </i>
    <i r="6">
      <x v="627"/>
    </i>
    <i r="6">
      <x v="650"/>
    </i>
    <i r="6">
      <x v="660"/>
    </i>
    <i r="6">
      <x v="665"/>
    </i>
    <i r="6">
      <x v="669"/>
    </i>
    <i r="6">
      <x v="698"/>
    </i>
    <i r="6">
      <x v="711"/>
    </i>
    <i r="6">
      <x v="724"/>
    </i>
    <i r="6">
      <x v="768"/>
    </i>
    <i r="6">
      <x v="786"/>
    </i>
    <i r="6">
      <x v="823"/>
    </i>
    <i r="6">
      <x v="856"/>
    </i>
    <i r="2">
      <x v="6"/>
      <x v="293"/>
      <x v="1"/>
      <x v="132"/>
      <x v="517"/>
    </i>
    <i r="6">
      <x v="518"/>
    </i>
    <i r="1">
      <x v="3"/>
      <x/>
      <x v="289"/>
      <x v="1"/>
      <x v="132"/>
      <x v="263"/>
    </i>
    <i r="6">
      <x v="273"/>
    </i>
    <i r="6">
      <x v="275"/>
    </i>
    <i r="6">
      <x v="535"/>
    </i>
    <i r="6">
      <x v="538"/>
    </i>
    <i r="6">
      <x v="548"/>
    </i>
    <i r="6">
      <x v="549"/>
    </i>
    <i r="6">
      <x v="550"/>
    </i>
    <i r="3">
      <x v="478"/>
      <x v="1"/>
      <x v="238"/>
      <x v="565"/>
    </i>
    <i r="6">
      <x v="613"/>
    </i>
    <i r="6">
      <x v="618"/>
    </i>
    <i r="6">
      <x v="650"/>
    </i>
    <i r="6">
      <x v="660"/>
    </i>
    <i r="6">
      <x v="665"/>
    </i>
    <i r="6">
      <x v="669"/>
    </i>
    <i r="6">
      <x v="685"/>
    </i>
    <i r="6">
      <x v="698"/>
    </i>
    <i r="6">
      <x v="711"/>
    </i>
    <i r="6">
      <x v="718"/>
    </i>
    <i r="6">
      <x v="748"/>
    </i>
    <i r="6">
      <x v="768"/>
    </i>
    <i r="6">
      <x v="786"/>
    </i>
    <i r="6">
      <x v="823"/>
    </i>
    <i r="6">
      <x v="856"/>
    </i>
    <i r="2">
      <x v="6"/>
      <x v="294"/>
      <x v="1"/>
      <x v="132"/>
      <x v="263"/>
    </i>
    <i r="6">
      <x v="275"/>
    </i>
    <i r="6">
      <x v="517"/>
    </i>
    <i r="6">
      <x v="518"/>
    </i>
    <i r="1">
      <x v="10"/>
      <x/>
      <x v="290"/>
      <x v="1"/>
      <x v="132"/>
      <x v="263"/>
    </i>
    <i r="6">
      <x v="275"/>
    </i>
    <i r="6">
      <x v="535"/>
    </i>
    <i r="6">
      <x v="538"/>
    </i>
    <i r="6">
      <x v="548"/>
    </i>
    <i r="6">
      <x v="549"/>
    </i>
    <i r="6">
      <x v="550"/>
    </i>
    <i r="3">
      <x v="479"/>
      <x v="1"/>
      <x v="238"/>
      <x v="565"/>
    </i>
    <i r="6">
      <x v="613"/>
    </i>
    <i r="6">
      <x v="618"/>
    </i>
    <i r="6">
      <x v="650"/>
    </i>
    <i r="6">
      <x v="685"/>
    </i>
    <i r="6">
      <x v="698"/>
    </i>
    <i r="6">
      <x v="711"/>
    </i>
    <i r="6">
      <x v="724"/>
    </i>
    <i r="6">
      <x v="748"/>
    </i>
    <i r="6">
      <x v="758"/>
    </i>
    <i r="6">
      <x v="768"/>
    </i>
    <i r="6">
      <x v="796"/>
    </i>
    <i r="6">
      <x v="823"/>
    </i>
    <i r="6">
      <x v="856"/>
    </i>
    <i r="2">
      <x v="6"/>
      <x v="295"/>
      <x v="1"/>
      <x v="132"/>
      <x v="517"/>
    </i>
    <i r="6">
      <x v="518"/>
    </i>
    <i r="1">
      <x v="11"/>
      <x/>
      <x v="464"/>
      <x v="1"/>
      <x v="237"/>
      <x v="559"/>
    </i>
    <i r="6">
      <x v="565"/>
    </i>
    <i r="6">
      <x v="568"/>
    </i>
    <i r="6">
      <x v="578"/>
    </i>
    <i r="6">
      <x v="594"/>
    </i>
    <i r="6">
      <x v="595"/>
    </i>
    <i r="6">
      <x v="618"/>
    </i>
    <i r="6">
      <x v="624"/>
    </i>
    <i r="6">
      <x v="685"/>
    </i>
    <i r="6">
      <x v="698"/>
    </i>
    <i r="6">
      <x v="711"/>
    </i>
    <i r="6">
      <x v="724"/>
    </i>
    <i r="6">
      <x v="748"/>
    </i>
    <i r="6">
      <x v="758"/>
    </i>
    <i r="6">
      <x v="768"/>
    </i>
    <i r="6">
      <x v="801"/>
    </i>
    <i r="6">
      <x v="853"/>
    </i>
    <i r="1">
      <x v="13"/>
      <x/>
      <x v="465"/>
      <x v="1"/>
      <x v="237"/>
      <x v="559"/>
    </i>
    <i r="6">
      <x v="565"/>
    </i>
    <i r="6">
      <x v="568"/>
    </i>
    <i r="6">
      <x v="587"/>
    </i>
    <i r="6">
      <x v="594"/>
    </i>
    <i r="6">
      <x v="595"/>
    </i>
    <i r="6">
      <x v="618"/>
    </i>
    <i r="6">
      <x v="627"/>
    </i>
    <i r="6">
      <x v="685"/>
    </i>
    <i r="6">
      <x v="698"/>
    </i>
    <i r="6">
      <x v="711"/>
    </i>
    <i r="6">
      <x v="724"/>
    </i>
    <i r="6">
      <x v="748"/>
    </i>
    <i r="6">
      <x v="758"/>
    </i>
    <i r="6">
      <x v="768"/>
    </i>
    <i r="6">
      <x v="796"/>
    </i>
    <i r="6">
      <x v="823"/>
    </i>
    <i r="6">
      <x v="853"/>
    </i>
    <i r="1">
      <x v="14"/>
      <x/>
      <x v="84"/>
      <x v="1"/>
      <x v="13"/>
      <x v="16"/>
    </i>
    <i r="6">
      <x v="21"/>
    </i>
    <i r="6">
      <x v="51"/>
    </i>
    <i r="6">
      <x v="53"/>
    </i>
    <i r="6">
      <x v="123"/>
    </i>
    <i r="6">
      <x v="189"/>
    </i>
    <i r="6">
      <x v="218"/>
    </i>
    <i r="6">
      <x v="292"/>
    </i>
    <i r="6">
      <x v="293"/>
    </i>
    <i r="6">
      <x v="308"/>
    </i>
    <i r="3">
      <x v="172"/>
      <x v="1"/>
      <x v="62"/>
      <x v="162"/>
    </i>
    <i r="2">
      <x v="6"/>
      <x v="83"/>
      <x v="1"/>
      <x v="13"/>
      <x v="19"/>
    </i>
    <i r="6">
      <x v="22"/>
    </i>
    <i r="6">
      <x v="30"/>
    </i>
    <i r="6">
      <x v="51"/>
    </i>
    <i r="6">
      <x v="75"/>
    </i>
    <i r="6">
      <x v="79"/>
    </i>
    <i r="6">
      <x v="123"/>
    </i>
    <i r="6">
      <x v="517"/>
    </i>
    <i r="6">
      <x v="518"/>
    </i>
    <i r="1">
      <x v="16"/>
      <x/>
      <x v="291"/>
      <x v="1"/>
      <x v="132"/>
      <x v="263"/>
    </i>
    <i r="6">
      <x v="275"/>
    </i>
    <i r="6">
      <x v="535"/>
    </i>
    <i r="6">
      <x v="538"/>
    </i>
    <i r="6">
      <x v="548"/>
    </i>
    <i r="6">
      <x v="549"/>
    </i>
    <i r="6">
      <x v="550"/>
    </i>
    <i r="3">
      <x v="480"/>
      <x v="1"/>
      <x v="238"/>
      <x v="565"/>
    </i>
    <i r="6">
      <x v="613"/>
    </i>
    <i r="6">
      <x v="618"/>
    </i>
    <i r="6">
      <x v="627"/>
    </i>
    <i r="6">
      <x v="650"/>
    </i>
    <i r="6">
      <x v="660"/>
    </i>
    <i r="6">
      <x v="669"/>
    </i>
    <i r="6">
      <x v="685"/>
    </i>
    <i r="6">
      <x v="698"/>
    </i>
    <i r="6">
      <x v="711"/>
    </i>
    <i r="6">
      <x v="724"/>
    </i>
    <i r="6">
      <x v="768"/>
    </i>
    <i r="6">
      <x v="786"/>
    </i>
    <i r="6">
      <x v="823"/>
    </i>
    <i r="6">
      <x v="856"/>
    </i>
    <i r="2">
      <x v="6"/>
      <x v="296"/>
      <x v="1"/>
      <x v="132"/>
      <x v="517"/>
    </i>
    <i r="6">
      <x v="518"/>
    </i>
    <i r="1">
      <x v="19"/>
      <x/>
      <x v="85"/>
      <x v="1"/>
      <x v="13"/>
      <x v="16"/>
    </i>
    <i r="6">
      <x v="21"/>
    </i>
    <i r="6">
      <x v="51"/>
    </i>
    <i r="6">
      <x v="52"/>
    </i>
    <i r="6">
      <x v="123"/>
    </i>
    <i r="6">
      <x v="162"/>
    </i>
    <i r="6">
      <x v="218"/>
    </i>
    <i r="6">
      <x v="292"/>
    </i>
    <i r="6">
      <x v="293"/>
    </i>
    <i r="6">
      <x v="308"/>
    </i>
    <i r="3">
      <x v="171"/>
      <x v="1"/>
      <x v="62"/>
      <x v="162"/>
    </i>
    <i r="1">
      <x v="22"/>
      <x/>
      <x v="472"/>
      <x v="1"/>
      <x v="240"/>
      <x v="565"/>
    </i>
    <i r="6">
      <x v="578"/>
    </i>
    <i r="6">
      <x v="594"/>
    </i>
    <i r="6">
      <x v="595"/>
    </i>
    <i r="6">
      <x v="613"/>
    </i>
    <i r="6">
      <x v="618"/>
    </i>
    <i r="6">
      <x v="627"/>
    </i>
    <i r="6">
      <x v="650"/>
    </i>
    <i r="6">
      <x v="660"/>
    </i>
    <i r="6">
      <x v="685"/>
    </i>
    <i r="6">
      <x v="708"/>
    </i>
    <i r="6">
      <x v="724"/>
    </i>
    <i r="6">
      <x v="853"/>
    </i>
    <i r="1">
      <x v="26"/>
      <x/>
      <x v="661"/>
      <x v="1"/>
      <x v="305"/>
      <x v="786"/>
    </i>
    <i r="6">
      <x v="796"/>
    </i>
    <i r="6">
      <x v="801"/>
    </i>
    <i r="6">
      <x v="823"/>
    </i>
    <i r="6">
      <x v="862"/>
    </i>
    <i r="1">
      <x v="28"/>
      <x/>
      <x v="292"/>
      <x v="1"/>
      <x v="132"/>
      <x v="263"/>
    </i>
    <i r="6">
      <x v="275"/>
    </i>
    <i r="6">
      <x v="517"/>
    </i>
    <i r="6">
      <x v="518"/>
    </i>
    <i r="2">
      <x v="6"/>
      <x v="297"/>
      <x v="1"/>
      <x v="132"/>
      <x v="517"/>
    </i>
    <i r="6">
      <x v="518"/>
    </i>
    <i r="1">
      <x v="30"/>
      <x/>
      <x v="473"/>
      <x v="1"/>
      <x v="240"/>
      <x v="565"/>
    </i>
    <i r="6">
      <x v="577"/>
    </i>
    <i r="6">
      <x v="594"/>
    </i>
    <i r="6">
      <x v="595"/>
    </i>
    <i r="6">
      <x v="613"/>
    </i>
    <i r="6">
      <x v="618"/>
    </i>
    <i r="6">
      <x v="627"/>
    </i>
    <i r="6">
      <x v="650"/>
    </i>
    <i r="6">
      <x v="660"/>
    </i>
    <i r="6">
      <x v="685"/>
    </i>
    <i r="6">
      <x v="711"/>
    </i>
    <i r="6">
      <x v="724"/>
    </i>
    <i r="6">
      <x v="748"/>
    </i>
    <i r="6">
      <x v="758"/>
    </i>
    <i r="6">
      <x v="768"/>
    </i>
    <i r="6">
      <x v="786"/>
    </i>
    <i r="6">
      <x v="796"/>
    </i>
    <i r="6">
      <x v="823"/>
    </i>
    <i r="6">
      <x v="853"/>
    </i>
    <i r="1">
      <x v="36"/>
      <x/>
      <x v="282"/>
      <x v="1"/>
      <x v="127"/>
      <x v="259"/>
    </i>
    <i r="6">
      <x v="516"/>
    </i>
    <i r="6">
      <x v="517"/>
    </i>
    <i t="default">
      <x v="78"/>
    </i>
    <i>
      <x v="79"/>
      <x v="3"/>
      <x v="6"/>
      <x v="314"/>
      <x v="23"/>
      <x v="155"/>
      <x v="270"/>
    </i>
    <i r="6">
      <x v="326"/>
    </i>
    <i r="1">
      <x v="4"/>
      <x v="6"/>
      <x v="9"/>
      <x v="23"/>
      <x v="19"/>
      <x v="34"/>
    </i>
    <i r="3">
      <x v="111"/>
      <x v="18"/>
      <x v="35"/>
      <x v="78"/>
    </i>
    <i r="1">
      <x v="18"/>
      <x v="6"/>
      <x v="5"/>
      <x v="23"/>
      <x v="15"/>
      <x v="20"/>
    </i>
    <i r="3">
      <x v="6"/>
      <x v="17"/>
      <x v="16"/>
      <x v="28"/>
    </i>
    <i r="3">
      <x v="123"/>
      <x v="46"/>
      <x v="40"/>
      <x v="88"/>
    </i>
    <i r="1">
      <x v="20"/>
      <x v="6"/>
      <x v="124"/>
      <x v="23"/>
      <x v="41"/>
      <x v="89"/>
    </i>
    <i t="default">
      <x v="79"/>
    </i>
    <i>
      <x v="80"/>
      <x v="36"/>
      <x/>
      <x v="100"/>
      <x v="1"/>
      <x v="8"/>
      <x v="10"/>
    </i>
    <i r="6">
      <x v="31"/>
    </i>
    <i r="6">
      <x v="51"/>
    </i>
    <i r="6">
      <x v="68"/>
    </i>
    <i r="6">
      <x v="119"/>
    </i>
    <i r="6">
      <x v="146"/>
    </i>
    <i r="6">
      <x v="189"/>
    </i>
    <i r="6">
      <x v="325"/>
    </i>
    <i r="6">
      <x v="340"/>
    </i>
    <i r="3">
      <x v="101"/>
      <x v="1"/>
      <x v="8"/>
      <x v="23"/>
    </i>
    <i r="6">
      <x v="122"/>
    </i>
    <i r="6">
      <x v="244"/>
    </i>
    <i r="6">
      <x v="337"/>
    </i>
    <i r="3">
      <x v="143"/>
      <x v="68"/>
      <x v="52"/>
      <x v="107"/>
    </i>
    <i t="default">
      <x v="80"/>
    </i>
    <i>
      <x v="81"/>
      <x v="1"/>
      <x v="5"/>
      <x v="227"/>
      <x v="1"/>
      <x v="11"/>
      <x v="423"/>
    </i>
    <i r="6">
      <x v="424"/>
    </i>
    <i r="1">
      <x v="2"/>
      <x v="5"/>
      <x v="30"/>
      <x v="1"/>
      <x v="41"/>
      <x v="423"/>
    </i>
    <i r="6">
      <x v="424"/>
    </i>
    <i r="1">
      <x v="3"/>
      <x v="5"/>
      <x v="227"/>
      <x v="1"/>
      <x v="11"/>
      <x v="189"/>
    </i>
    <i r="6">
      <x v="207"/>
    </i>
    <i r="6">
      <x v="229"/>
    </i>
    <i r="6">
      <x v="263"/>
    </i>
    <i r="6">
      <x v="301"/>
    </i>
    <i r="1">
      <x v="4"/>
      <x v="5"/>
      <x v="227"/>
      <x v="1"/>
      <x v="11"/>
      <x v="159"/>
    </i>
    <i r="6">
      <x v="189"/>
    </i>
    <i r="6">
      <x v="207"/>
    </i>
    <i r="1">
      <x v="5"/>
      <x v="5"/>
      <x v="239"/>
      <x v="1"/>
      <x v="89"/>
      <x v="189"/>
    </i>
    <i r="6">
      <x v="191"/>
    </i>
    <i r="6">
      <x v="207"/>
    </i>
    <i r="6">
      <x v="229"/>
    </i>
    <i r="6">
      <x v="241"/>
    </i>
    <i r="6">
      <x v="263"/>
    </i>
    <i r="6">
      <x v="423"/>
    </i>
    <i r="6">
      <x v="424"/>
    </i>
    <i r="1">
      <x v="8"/>
      <x v="5"/>
      <x v="227"/>
      <x v="1"/>
      <x v="11"/>
      <x v="207"/>
    </i>
    <i r="6">
      <x v="229"/>
    </i>
    <i r="6">
      <x v="263"/>
    </i>
    <i r="6">
      <x v="350"/>
    </i>
    <i r="1">
      <x v="9"/>
      <x v="5"/>
      <x v="227"/>
      <x v="1"/>
      <x v="11"/>
      <x v="159"/>
    </i>
    <i r="6">
      <x v="180"/>
    </i>
    <i r="6">
      <x v="207"/>
    </i>
    <i r="6">
      <x v="263"/>
    </i>
    <i r="6">
      <x v="283"/>
    </i>
    <i r="1">
      <x v="10"/>
      <x v="5"/>
      <x v="30"/>
      <x v="1"/>
      <x v="41"/>
      <x v="423"/>
    </i>
    <i r="6">
      <x v="424"/>
    </i>
    <i r="1">
      <x v="11"/>
      <x v="5"/>
      <x v="239"/>
      <x v="1"/>
      <x v="89"/>
      <x v="189"/>
    </i>
    <i r="6">
      <x v="191"/>
    </i>
    <i r="6">
      <x v="207"/>
    </i>
    <i r="6">
      <x v="229"/>
    </i>
    <i r="6">
      <x v="241"/>
    </i>
    <i r="6">
      <x v="263"/>
    </i>
    <i r="6">
      <x v="423"/>
    </i>
    <i r="6">
      <x v="424"/>
    </i>
    <i r="1">
      <x v="12"/>
      <x v="5"/>
      <x v="227"/>
      <x v="1"/>
      <x v="11"/>
      <x v="423"/>
    </i>
    <i r="6">
      <x v="424"/>
    </i>
    <i r="1">
      <x v="13"/>
      <x v="5"/>
      <x v="30"/>
      <x v="1"/>
      <x v="41"/>
      <x v="423"/>
    </i>
    <i r="6">
      <x v="424"/>
    </i>
    <i r="1">
      <x v="14"/>
      <x v="5"/>
      <x v="227"/>
      <x v="1"/>
      <x v="11"/>
      <x v="207"/>
    </i>
    <i r="6">
      <x v="229"/>
    </i>
    <i r="6">
      <x v="263"/>
    </i>
    <i r="6">
      <x v="301"/>
    </i>
    <i r="1">
      <x v="15"/>
      <x v="5"/>
      <x v="227"/>
      <x v="1"/>
      <x v="11"/>
      <x v="423"/>
    </i>
    <i r="6">
      <x v="424"/>
    </i>
    <i r="1">
      <x v="16"/>
      <x v="5"/>
      <x v="227"/>
      <x v="1"/>
      <x v="11"/>
      <x v="207"/>
    </i>
    <i r="6">
      <x v="229"/>
    </i>
    <i r="6">
      <x v="263"/>
    </i>
    <i r="6">
      <x v="350"/>
    </i>
    <i r="1">
      <x v="17"/>
      <x v="5"/>
      <x v="239"/>
      <x v="1"/>
      <x v="89"/>
      <x v="189"/>
    </i>
    <i r="6">
      <x v="191"/>
    </i>
    <i r="6">
      <x v="207"/>
    </i>
    <i r="6">
      <x v="229"/>
    </i>
    <i r="6">
      <x v="241"/>
    </i>
    <i r="6">
      <x v="263"/>
    </i>
    <i r="6">
      <x v="423"/>
    </i>
    <i r="6">
      <x v="424"/>
    </i>
    <i r="1">
      <x v="18"/>
      <x v="5"/>
      <x v="227"/>
      <x v="1"/>
      <x v="11"/>
      <x v="180"/>
    </i>
    <i r="6">
      <x v="189"/>
    </i>
    <i r="6">
      <x v="207"/>
    </i>
    <i r="6">
      <x v="263"/>
    </i>
    <i r="6">
      <x v="289"/>
    </i>
    <i r="2">
      <x v="6"/>
      <x v="81"/>
      <x v="1"/>
      <x v="21"/>
      <x v="48"/>
    </i>
    <i r="6">
      <x v="58"/>
    </i>
    <i r="6">
      <x v="87"/>
    </i>
    <i r="6">
      <x v="119"/>
    </i>
    <i r="6">
      <x v="127"/>
    </i>
    <i r="6">
      <x v="146"/>
    </i>
    <i r="6">
      <x v="159"/>
    </i>
    <i r="6">
      <x v="189"/>
    </i>
    <i r="6">
      <x v="273"/>
    </i>
    <i r="1">
      <x v="19"/>
      <x v="5"/>
      <x v="227"/>
      <x v="1"/>
      <x v="11"/>
      <x v="207"/>
    </i>
    <i r="6">
      <x v="229"/>
    </i>
    <i r="6">
      <x v="263"/>
    </i>
    <i r="6">
      <x v="314"/>
    </i>
    <i r="6">
      <x v="327"/>
    </i>
    <i r="6">
      <x v="328"/>
    </i>
    <i r="1">
      <x v="20"/>
      <x v="5"/>
      <x v="38"/>
      <x v="1"/>
      <x v="11"/>
      <x v="155"/>
    </i>
    <i r="3">
      <x v="227"/>
      <x v="1"/>
      <x v="11"/>
      <x v="189"/>
    </i>
    <i r="6">
      <x v="229"/>
    </i>
    <i r="1">
      <x v="21"/>
      <x v="5"/>
      <x v="239"/>
      <x v="1"/>
      <x v="89"/>
      <x v="189"/>
    </i>
    <i r="6">
      <x v="191"/>
    </i>
    <i r="6">
      <x v="195"/>
    </i>
    <i r="6">
      <x v="207"/>
    </i>
    <i r="6">
      <x v="229"/>
    </i>
    <i r="6">
      <x v="241"/>
    </i>
    <i r="6">
      <x v="263"/>
    </i>
    <i r="6">
      <x v="423"/>
    </i>
    <i r="6">
      <x v="424"/>
    </i>
    <i r="1">
      <x v="22"/>
      <x v="5"/>
      <x v="239"/>
      <x v="1"/>
      <x v="89"/>
      <x v="189"/>
    </i>
    <i r="6">
      <x v="191"/>
    </i>
    <i r="6">
      <x v="207"/>
    </i>
    <i r="6">
      <x v="229"/>
    </i>
    <i r="6">
      <x v="241"/>
    </i>
    <i r="6">
      <x v="263"/>
    </i>
    <i r="6">
      <x v="423"/>
    </i>
    <i r="6">
      <x v="424"/>
    </i>
    <i r="1">
      <x v="24"/>
      <x v="5"/>
      <x v="239"/>
      <x v="1"/>
      <x v="89"/>
      <x v="207"/>
    </i>
    <i r="6">
      <x v="229"/>
    </i>
    <i r="6">
      <x v="241"/>
    </i>
    <i r="6">
      <x v="263"/>
    </i>
    <i r="6">
      <x v="423"/>
    </i>
    <i r="6">
      <x v="424"/>
    </i>
    <i r="1">
      <x v="25"/>
      <x v="5"/>
      <x v="30"/>
      <x v="1"/>
      <x v="41"/>
      <x v="423"/>
    </i>
    <i r="6">
      <x v="424"/>
    </i>
    <i r="1">
      <x v="26"/>
      <x v="5"/>
      <x v="227"/>
      <x v="1"/>
      <x v="11"/>
      <x v="159"/>
    </i>
    <i r="6">
      <x v="189"/>
    </i>
    <i r="6">
      <x v="207"/>
    </i>
    <i r="1">
      <x v="27"/>
      <x v="5"/>
      <x v="30"/>
      <x v="1"/>
      <x v="41"/>
      <x v="119"/>
    </i>
    <i r="6">
      <x v="127"/>
    </i>
    <i r="6">
      <x v="159"/>
    </i>
    <i r="6">
      <x v="229"/>
    </i>
    <i r="6">
      <x v="423"/>
    </i>
    <i r="6">
      <x v="424"/>
    </i>
    <i r="1">
      <x v="28"/>
      <x v="5"/>
      <x v="239"/>
      <x v="1"/>
      <x v="89"/>
      <x v="189"/>
    </i>
    <i r="6">
      <x v="191"/>
    </i>
    <i r="6">
      <x v="207"/>
    </i>
    <i r="6">
      <x v="229"/>
    </i>
    <i r="6">
      <x v="241"/>
    </i>
    <i r="6">
      <x v="263"/>
    </i>
    <i r="6">
      <x v="423"/>
    </i>
    <i r="6">
      <x v="424"/>
    </i>
    <i r="1">
      <x v="30"/>
      <x v="5"/>
      <x v="30"/>
      <x v="1"/>
      <x v="41"/>
      <x v="423"/>
    </i>
    <i r="6">
      <x v="424"/>
    </i>
    <i r="1">
      <x v="31"/>
      <x/>
      <x v="489"/>
      <x v="1"/>
      <x v="245"/>
      <x v="584"/>
    </i>
    <i r="6">
      <x v="613"/>
    </i>
    <i r="6">
      <x v="618"/>
    </i>
    <i r="6">
      <x v="627"/>
    </i>
    <i r="6">
      <x v="646"/>
    </i>
    <i r="6">
      <x v="654"/>
    </i>
    <i r="6">
      <x v="677"/>
    </i>
    <i r="6">
      <x v="696"/>
    </i>
    <i r="6">
      <x v="701"/>
    </i>
    <i r="6">
      <x v="718"/>
    </i>
    <i r="6">
      <x v="853"/>
    </i>
    <i r="2">
      <x v="5"/>
      <x v="227"/>
      <x v="1"/>
      <x v="11"/>
      <x v="159"/>
    </i>
    <i r="6">
      <x v="180"/>
    </i>
    <i r="6">
      <x v="189"/>
    </i>
    <i r="6">
      <x v="191"/>
    </i>
    <i r="6">
      <x v="278"/>
    </i>
    <i r="1">
      <x v="34"/>
      <x/>
      <x v="715"/>
      <x v="14"/>
      <x v="323"/>
      <x v="782"/>
    </i>
    <i r="6">
      <x v="786"/>
    </i>
    <i r="6">
      <x v="797"/>
    </i>
    <i r="3">
      <x v="716"/>
      <x v="14"/>
      <x v="323"/>
      <x v="782"/>
    </i>
    <i r="2">
      <x v="5"/>
      <x v="227"/>
      <x v="1"/>
      <x v="11"/>
      <x v="180"/>
    </i>
    <i r="6">
      <x v="189"/>
    </i>
    <i r="6">
      <x v="207"/>
    </i>
    <i r="6">
      <x v="423"/>
    </i>
    <i r="6">
      <x v="424"/>
    </i>
    <i r="1">
      <x v="35"/>
      <x/>
      <x v="474"/>
      <x v="1"/>
      <x v="239"/>
      <x v="565"/>
    </i>
    <i r="6">
      <x v="571"/>
    </i>
    <i r="6">
      <x v="578"/>
    </i>
    <i r="6">
      <x v="613"/>
    </i>
    <i r="6">
      <x v="618"/>
    </i>
    <i r="6">
      <x v="646"/>
    </i>
    <i r="6">
      <x v="650"/>
    </i>
    <i r="6">
      <x v="665"/>
    </i>
    <i r="6">
      <x v="677"/>
    </i>
    <i r="6">
      <x v="690"/>
    </i>
    <i r="6">
      <x v="714"/>
    </i>
    <i r="6">
      <x v="724"/>
    </i>
    <i r="6">
      <x v="749"/>
    </i>
    <i r="6">
      <x v="754"/>
    </i>
    <i r="6">
      <x v="762"/>
    </i>
    <i r="6">
      <x v="785"/>
    </i>
    <i r="6">
      <x v="794"/>
    </i>
    <i r="6">
      <x v="808"/>
    </i>
    <i r="6">
      <x v="819"/>
    </i>
    <i r="6">
      <x v="834"/>
    </i>
    <i r="6">
      <x v="841"/>
    </i>
    <i r="6">
      <x v="853"/>
    </i>
    <i r="2">
      <x v="5"/>
      <x v="239"/>
      <x v="1"/>
      <x v="89"/>
      <x v="189"/>
    </i>
    <i r="6">
      <x v="191"/>
    </i>
    <i r="6">
      <x v="207"/>
    </i>
    <i r="6">
      <x v="229"/>
    </i>
    <i r="6">
      <x v="241"/>
    </i>
    <i r="6">
      <x v="263"/>
    </i>
    <i r="6">
      <x v="423"/>
    </i>
    <i r="6">
      <x v="424"/>
    </i>
    <i r="1">
      <x v="36"/>
      <x v="5"/>
      <x v="227"/>
      <x v="1"/>
      <x v="11"/>
      <x v="180"/>
    </i>
    <i r="6">
      <x v="207"/>
    </i>
    <i r="6">
      <x v="263"/>
    </i>
    <i r="6">
      <x v="314"/>
    </i>
    <i r="6">
      <x v="327"/>
    </i>
    <i r="6">
      <x v="328"/>
    </i>
    <i t="default">
      <x v="81"/>
    </i>
    <i>
      <x v="83"/>
      <x v="2"/>
      <x/>
      <x v="447"/>
      <x v="14"/>
      <x v="332"/>
      <x v="856"/>
    </i>
    <i r="1">
      <x v="21"/>
      <x/>
      <x v="447"/>
      <x v="14"/>
      <x v="332"/>
      <x v="856"/>
    </i>
    <i r="1">
      <x v="31"/>
      <x/>
      <x v="447"/>
      <x v="14"/>
      <x v="332"/>
      <x v="856"/>
    </i>
    <i t="default">
      <x v="83"/>
    </i>
    <i>
      <x v="84"/>
      <x v="4"/>
      <x/>
      <x v="14"/>
      <x v="38"/>
      <x v="88"/>
      <x v="173"/>
    </i>
    <i r="6">
      <x v="301"/>
    </i>
    <i r="3">
      <x v="15"/>
      <x v="38"/>
      <x v="88"/>
      <x v="179"/>
    </i>
    <i r="6">
      <x v="301"/>
    </i>
    <i r="3">
      <x v="16"/>
      <x v="38"/>
      <x v="88"/>
      <x v="197"/>
    </i>
    <i r="6">
      <x v="301"/>
    </i>
    <i r="3">
      <x v="17"/>
      <x v="38"/>
      <x v="88"/>
      <x v="210"/>
    </i>
    <i r="6">
      <x v="301"/>
    </i>
    <i r="1">
      <x v="18"/>
      <x/>
      <x v="14"/>
      <x v="38"/>
      <x v="88"/>
      <x v="173"/>
    </i>
    <i r="6">
      <x v="301"/>
    </i>
    <i r="3">
      <x v="16"/>
      <x v="38"/>
      <x v="88"/>
      <x v="197"/>
    </i>
    <i r="6">
      <x v="301"/>
    </i>
    <i r="3">
      <x v="17"/>
      <x v="38"/>
      <x v="88"/>
      <x v="210"/>
    </i>
    <i r="6">
      <x v="301"/>
    </i>
    <i r="3">
      <x v="18"/>
      <x v="38"/>
      <x v="88"/>
      <x v="222"/>
    </i>
    <i r="6">
      <x v="301"/>
    </i>
    <i r="3">
      <x v="19"/>
      <x v="38"/>
      <x v="88"/>
      <x v="231"/>
    </i>
    <i r="6">
      <x v="301"/>
    </i>
    <i r="3">
      <x v="20"/>
      <x v="38"/>
      <x v="88"/>
      <x v="246"/>
    </i>
    <i r="6">
      <x v="301"/>
    </i>
    <i t="default">
      <x v="84"/>
    </i>
    <i>
      <x v="85"/>
      <x/>
      <x v="4"/>
      <x v="122"/>
      <x v="26"/>
      <x v="39"/>
      <x v="423"/>
    </i>
    <i r="6">
      <x v="424"/>
    </i>
    <i r="1">
      <x v="3"/>
      <x v="5"/>
      <x v="237"/>
      <x v="26"/>
      <x v="90"/>
      <x v="189"/>
    </i>
    <i r="6">
      <x v="191"/>
    </i>
    <i r="6">
      <x v="266"/>
    </i>
    <i r="6">
      <x v="344"/>
    </i>
    <i r="1">
      <x v="4"/>
      <x/>
      <x v="244"/>
      <x v="26"/>
      <x v="94"/>
      <x v="207"/>
    </i>
    <i r="6">
      <x v="218"/>
    </i>
    <i r="6">
      <x v="219"/>
    </i>
    <i r="6">
      <x v="236"/>
    </i>
    <i r="6">
      <x v="241"/>
    </i>
    <i r="6">
      <x v="263"/>
    </i>
    <i r="6">
      <x v="267"/>
    </i>
    <i r="6">
      <x v="277"/>
    </i>
    <i r="6">
      <x v="287"/>
    </i>
    <i r="6">
      <x v="292"/>
    </i>
    <i r="6">
      <x v="299"/>
    </i>
    <i r="6">
      <x v="352"/>
    </i>
    <i r="6">
      <x v="463"/>
    </i>
    <i r="2">
      <x v="4"/>
      <x v="122"/>
      <x v="26"/>
      <x v="39"/>
      <x v="344"/>
    </i>
    <i r="2">
      <x v="5"/>
      <x v="134"/>
      <x v="26"/>
      <x v="49"/>
      <x v="119"/>
    </i>
    <i r="6">
      <x v="159"/>
    </i>
    <i r="2">
      <x v="6"/>
      <x v="244"/>
      <x v="26"/>
      <x v="94"/>
      <x v="207"/>
    </i>
    <i r="6">
      <x v="218"/>
    </i>
    <i r="6">
      <x v="219"/>
    </i>
    <i r="1">
      <x v="8"/>
      <x/>
      <x v="615"/>
      <x v="26"/>
      <x v="288"/>
      <x v="696"/>
    </i>
    <i r="6">
      <x v="701"/>
    </i>
    <i r="6">
      <x v="732"/>
    </i>
    <i r="6">
      <x v="771"/>
    </i>
    <i r="6">
      <x v="805"/>
    </i>
    <i r="3">
      <x v="662"/>
      <x v="26"/>
      <x v="301"/>
      <x v="772"/>
    </i>
    <i r="6">
      <x v="803"/>
    </i>
    <i r="6">
      <x v="805"/>
    </i>
    <i r="6">
      <x v="819"/>
    </i>
    <i r="6">
      <x v="837"/>
    </i>
    <i r="6">
      <x v="856"/>
    </i>
    <i r="2">
      <x v="4"/>
      <x v="122"/>
      <x v="26"/>
      <x v="39"/>
      <x v="423"/>
    </i>
    <i r="6">
      <x v="424"/>
    </i>
    <i r="2">
      <x v="5"/>
      <x v="264"/>
      <x v="26"/>
      <x v="111"/>
      <x v="275"/>
    </i>
    <i r="1">
      <x v="9"/>
      <x/>
      <x v="358"/>
      <x v="26"/>
      <x v="197"/>
      <x v="411"/>
    </i>
    <i r="6">
      <x v="420"/>
    </i>
    <i r="6">
      <x v="425"/>
    </i>
    <i r="6">
      <x v="433"/>
    </i>
    <i r="6">
      <x v="448"/>
    </i>
    <i r="6">
      <x v="473"/>
    </i>
    <i r="6">
      <x v="474"/>
    </i>
    <i r="6">
      <x v="496"/>
    </i>
    <i r="6">
      <x v="517"/>
    </i>
    <i r="6">
      <x v="535"/>
    </i>
    <i r="6">
      <x v="548"/>
    </i>
    <i r="2">
      <x v="5"/>
      <x v="113"/>
      <x v="26"/>
      <x v="36"/>
      <x v="119"/>
    </i>
    <i r="6">
      <x v="127"/>
    </i>
    <i r="6">
      <x v="159"/>
    </i>
    <i r="6">
      <x v="265"/>
    </i>
    <i r="6">
      <x v="344"/>
    </i>
    <i r="1">
      <x v="10"/>
      <x/>
      <x v="548"/>
      <x v="26"/>
      <x v="263"/>
      <x v="696"/>
    </i>
    <i r="6">
      <x v="701"/>
    </i>
    <i r="6">
      <x v="732"/>
    </i>
    <i r="6">
      <x v="748"/>
    </i>
    <i r="6">
      <x v="771"/>
    </i>
    <i r="6">
      <x v="803"/>
    </i>
    <i r="6">
      <x v="819"/>
    </i>
    <i r="6">
      <x v="837"/>
    </i>
    <i r="1">
      <x v="11"/>
      <x/>
      <x v="616"/>
      <x v="26"/>
      <x v="288"/>
      <x v="696"/>
    </i>
    <i r="6">
      <x v="701"/>
    </i>
    <i r="6">
      <x v="732"/>
    </i>
    <i r="6">
      <x v="771"/>
    </i>
    <i r="6">
      <x v="803"/>
    </i>
    <i r="6">
      <x v="805"/>
    </i>
    <i r="3">
      <x v="694"/>
      <x v="26"/>
      <x v="313"/>
      <x v="819"/>
    </i>
    <i r="6">
      <x v="837"/>
    </i>
    <i r="6">
      <x v="856"/>
    </i>
    <i r="2">
      <x v="4"/>
      <x v="122"/>
      <x v="26"/>
      <x v="39"/>
      <x v="423"/>
    </i>
    <i r="6">
      <x v="424"/>
    </i>
    <i r="1">
      <x v="12"/>
      <x v="4"/>
      <x v="122"/>
      <x v="26"/>
      <x v="39"/>
      <x v="423"/>
    </i>
    <i r="6">
      <x v="424"/>
    </i>
    <i r="1">
      <x v="13"/>
      <x/>
      <x v="617"/>
      <x v="26"/>
      <x v="288"/>
      <x v="696"/>
    </i>
    <i r="6">
      <x v="701"/>
    </i>
    <i r="6">
      <x v="732"/>
    </i>
    <i r="6">
      <x v="771"/>
    </i>
    <i r="6">
      <x v="803"/>
    </i>
    <i r="2">
      <x v="4"/>
      <x v="122"/>
      <x v="26"/>
      <x v="39"/>
      <x v="423"/>
    </i>
    <i r="6">
      <x v="424"/>
    </i>
    <i r="1">
      <x v="14"/>
      <x/>
      <x v="162"/>
      <x v="26"/>
      <x v="60"/>
      <x v="127"/>
    </i>
    <i r="6">
      <x v="147"/>
    </i>
    <i r="6">
      <x v="159"/>
    </i>
    <i r="6">
      <x v="162"/>
    </i>
    <i r="6">
      <x v="189"/>
    </i>
    <i r="6">
      <x v="207"/>
    </i>
    <i r="6">
      <x v="218"/>
    </i>
    <i r="2">
      <x v="5"/>
      <x v="256"/>
      <x v="26"/>
      <x v="104"/>
      <x v="191"/>
    </i>
    <i r="6">
      <x v="218"/>
    </i>
    <i r="6">
      <x v="263"/>
    </i>
    <i r="6">
      <x v="265"/>
    </i>
    <i r="2">
      <x v="6"/>
      <x v="72"/>
      <x v="26"/>
      <x v="22"/>
      <x v="79"/>
    </i>
    <i r="6">
      <x v="87"/>
    </i>
    <i r="1">
      <x v="16"/>
      <x v="5"/>
      <x v="264"/>
      <x v="26"/>
      <x v="111"/>
      <x v="275"/>
    </i>
    <i r="1">
      <x v="18"/>
      <x/>
      <x v="244"/>
      <x v="26"/>
      <x v="94"/>
      <x v="207"/>
    </i>
    <i r="6">
      <x v="218"/>
    </i>
    <i r="6">
      <x v="219"/>
    </i>
    <i r="6">
      <x v="229"/>
    </i>
    <i r="6">
      <x v="241"/>
    </i>
    <i r="6">
      <x v="263"/>
    </i>
    <i r="6">
      <x v="267"/>
    </i>
    <i r="6">
      <x v="352"/>
    </i>
    <i r="6">
      <x v="463"/>
    </i>
    <i r="2">
      <x v="5"/>
      <x v="169"/>
      <x v="26"/>
      <x v="63"/>
      <x v="147"/>
    </i>
    <i r="6">
      <x v="159"/>
    </i>
    <i r="6">
      <x v="162"/>
    </i>
    <i r="6">
      <x v="265"/>
    </i>
    <i r="2">
      <x v="6"/>
      <x v="136"/>
      <x v="26"/>
      <x v="50"/>
      <x v="127"/>
    </i>
    <i r="6">
      <x v="147"/>
    </i>
    <i r="6">
      <x v="159"/>
    </i>
    <i r="6">
      <x v="219"/>
    </i>
    <i r="1">
      <x v="19"/>
      <x/>
      <x v="163"/>
      <x v="26"/>
      <x v="60"/>
      <x v="127"/>
    </i>
    <i r="6">
      <x v="147"/>
    </i>
    <i r="6">
      <x v="159"/>
    </i>
    <i r="6">
      <x v="162"/>
    </i>
    <i r="6">
      <x v="189"/>
    </i>
    <i r="6">
      <x v="207"/>
    </i>
    <i r="6">
      <x v="218"/>
    </i>
    <i r="6">
      <x v="219"/>
    </i>
    <i r="6">
      <x v="356"/>
    </i>
    <i r="6">
      <x v="463"/>
    </i>
    <i r="2">
      <x v="5"/>
      <x v="256"/>
      <x v="26"/>
      <x v="104"/>
      <x v="191"/>
    </i>
    <i r="6">
      <x v="263"/>
    </i>
    <i r="6">
      <x v="265"/>
    </i>
    <i r="1">
      <x v="20"/>
      <x/>
      <x v="358"/>
      <x v="26"/>
      <x v="197"/>
      <x v="411"/>
    </i>
    <i r="6">
      <x v="420"/>
    </i>
    <i r="6">
      <x v="425"/>
    </i>
    <i r="6">
      <x v="433"/>
    </i>
    <i r="6">
      <x v="448"/>
    </i>
    <i r="6">
      <x v="473"/>
    </i>
    <i r="6">
      <x v="474"/>
    </i>
    <i r="6">
      <x v="496"/>
    </i>
    <i r="6">
      <x v="517"/>
    </i>
    <i r="6">
      <x v="535"/>
    </i>
    <i r="6">
      <x v="548"/>
    </i>
    <i r="6">
      <x v="565"/>
    </i>
    <i r="6">
      <x v="848"/>
    </i>
    <i r="2">
      <x v="5"/>
      <x v="114"/>
      <x v="26"/>
      <x v="36"/>
      <x v="119"/>
    </i>
    <i r="6">
      <x v="127"/>
    </i>
    <i r="2">
      <x v="6"/>
      <x v="204"/>
      <x v="26"/>
      <x v="71"/>
      <x v="344"/>
    </i>
    <i r="6">
      <x v="355"/>
    </i>
    <i r="1">
      <x v="22"/>
      <x/>
      <x v="663"/>
      <x v="26"/>
      <x v="312"/>
      <x v="819"/>
    </i>
    <i r="6">
      <x v="837"/>
    </i>
    <i r="6">
      <x v="862"/>
    </i>
    <i r="1">
      <x v="24"/>
      <x/>
      <x v="618"/>
      <x v="26"/>
      <x v="288"/>
      <x v="696"/>
    </i>
    <i r="6">
      <x v="701"/>
    </i>
    <i r="6">
      <x v="732"/>
    </i>
    <i r="6">
      <x v="771"/>
    </i>
    <i r="6">
      <x v="803"/>
    </i>
    <i r="1">
      <x v="25"/>
      <x/>
      <x v="651"/>
      <x v="26"/>
      <x v="299"/>
      <x v="732"/>
    </i>
    <i r="6">
      <x v="771"/>
    </i>
    <i r="6">
      <x v="803"/>
    </i>
    <i r="6">
      <x v="819"/>
    </i>
    <i r="2">
      <x v="4"/>
      <x v="122"/>
      <x v="26"/>
      <x v="39"/>
      <x v="423"/>
    </i>
    <i r="6">
      <x v="424"/>
    </i>
    <i r="1">
      <x v="26"/>
      <x/>
      <x v="68"/>
      <x v="26"/>
      <x v="223"/>
      <x v="535"/>
    </i>
    <i r="6">
      <x v="536"/>
    </i>
    <i r="6">
      <x v="546"/>
    </i>
    <i r="6">
      <x v="547"/>
    </i>
    <i r="3">
      <x v="358"/>
      <x v="26"/>
      <x v="197"/>
      <x v="411"/>
    </i>
    <i r="6">
      <x v="420"/>
    </i>
    <i r="6">
      <x v="425"/>
    </i>
    <i r="6">
      <x v="433"/>
    </i>
    <i r="6">
      <x v="448"/>
    </i>
    <i r="6">
      <x v="473"/>
    </i>
    <i r="6">
      <x v="474"/>
    </i>
    <i r="6">
      <x v="496"/>
    </i>
    <i r="6">
      <x v="517"/>
    </i>
    <i r="2">
      <x v="5"/>
      <x v="115"/>
      <x v="26"/>
      <x v="36"/>
      <x v="98"/>
    </i>
    <i r="6">
      <x v="111"/>
    </i>
    <i r="6">
      <x v="127"/>
    </i>
    <i r="1">
      <x v="30"/>
      <x/>
      <x v="652"/>
      <x v="26"/>
      <x v="299"/>
      <x v="732"/>
    </i>
    <i r="6">
      <x v="771"/>
    </i>
    <i r="6">
      <x v="772"/>
    </i>
    <i r="6">
      <x v="803"/>
    </i>
    <i r="6">
      <x v="819"/>
    </i>
    <i r="1">
      <x v="31"/>
      <x v="5"/>
      <x v="221"/>
      <x v="26"/>
      <x v="79"/>
      <x v="159"/>
    </i>
    <i r="6">
      <x v="191"/>
    </i>
    <i r="1">
      <x v="32"/>
      <x v="4"/>
      <x v="122"/>
      <x v="26"/>
      <x v="39"/>
      <x v="423"/>
    </i>
    <i r="6">
      <x v="424"/>
    </i>
    <i r="1">
      <x v="34"/>
      <x/>
      <x v="695"/>
      <x v="26"/>
      <x v="326"/>
      <x v="860"/>
    </i>
    <i r="2">
      <x v="4"/>
      <x v="122"/>
      <x v="26"/>
      <x v="39"/>
      <x v="423"/>
    </i>
    <i r="6">
      <x v="424"/>
    </i>
    <i r="2">
      <x v="5"/>
      <x v="170"/>
      <x v="26"/>
      <x v="63"/>
      <x v="127"/>
    </i>
    <i r="6">
      <x v="147"/>
    </i>
    <i r="6">
      <x v="265"/>
    </i>
    <i r="6">
      <x v="344"/>
    </i>
    <i r="1">
      <x v="35"/>
      <x/>
      <x v="653"/>
      <x v="26"/>
      <x v="299"/>
      <x v="732"/>
    </i>
    <i r="6">
      <x v="772"/>
    </i>
    <i r="6">
      <x v="803"/>
    </i>
    <i r="6">
      <x v="819"/>
    </i>
    <i r="1">
      <x v="36"/>
      <x/>
      <x v="164"/>
      <x v="26"/>
      <x v="60"/>
      <x v="127"/>
    </i>
    <i r="6">
      <x v="147"/>
    </i>
    <i r="6">
      <x v="159"/>
    </i>
    <i r="6">
      <x v="162"/>
    </i>
    <i r="6">
      <x v="189"/>
    </i>
    <i r="6">
      <x v="218"/>
    </i>
    <i r="6">
      <x v="356"/>
    </i>
    <i r="6">
      <x v="463"/>
    </i>
    <i r="2">
      <x v="4"/>
      <x v="122"/>
      <x v="26"/>
      <x v="39"/>
      <x v="207"/>
    </i>
    <i r="2">
      <x v="5"/>
      <x v="263"/>
      <x v="26"/>
      <x v="110"/>
      <x v="191"/>
    </i>
    <i r="6">
      <x v="218"/>
    </i>
    <i r="6">
      <x v="265"/>
    </i>
    <i r="6">
      <x v="344"/>
    </i>
    <i t="default">
      <x v="85"/>
    </i>
    <i>
      <x v="86"/>
      <x v="7"/>
      <x/>
      <x v="719"/>
      <x v="14"/>
      <x v="323"/>
      <x v="736"/>
    </i>
    <i r="6">
      <x v="740"/>
    </i>
    <i r="6">
      <x v="761"/>
    </i>
    <i r="6">
      <x v="774"/>
    </i>
    <i r="6">
      <x v="793"/>
    </i>
    <i r="6">
      <x v="819"/>
    </i>
    <i t="default">
      <x v="86"/>
    </i>
    <i>
      <x v="87"/>
      <x v="3"/>
      <x v="5"/>
      <x v="158"/>
      <x v="14"/>
      <x v="57"/>
      <x v="178"/>
    </i>
    <i r="6">
      <x v="187"/>
    </i>
    <i r="6">
      <x v="232"/>
    </i>
    <i r="6">
      <x v="344"/>
    </i>
    <i r="1">
      <x v="4"/>
      <x v="5"/>
      <x v="24"/>
      <x v="14"/>
      <x v="29"/>
      <x v="103"/>
    </i>
    <i r="6">
      <x v="109"/>
    </i>
    <i r="6">
      <x v="121"/>
    </i>
    <i r="6">
      <x v="132"/>
    </i>
    <i r="6">
      <x v="141"/>
    </i>
    <i r="6">
      <x v="178"/>
    </i>
    <i r="6">
      <x v="346"/>
    </i>
    <i r="1">
      <x v="8"/>
      <x v="5"/>
      <x v="160"/>
      <x v="14"/>
      <x v="57"/>
      <x v="203"/>
    </i>
    <i r="6">
      <x v="227"/>
    </i>
    <i r="6">
      <x v="280"/>
    </i>
    <i r="6">
      <x v="344"/>
    </i>
    <i r="1">
      <x v="9"/>
      <x v="5"/>
      <x v="24"/>
      <x v="14"/>
      <x v="29"/>
      <x v="103"/>
    </i>
    <i r="6">
      <x v="121"/>
    </i>
    <i r="6">
      <x v="141"/>
    </i>
    <i r="6">
      <x v="151"/>
    </i>
    <i r="6">
      <x v="227"/>
    </i>
    <i r="6">
      <x v="284"/>
    </i>
    <i r="6">
      <x v="345"/>
    </i>
    <i r="6">
      <x v="346"/>
    </i>
    <i r="1">
      <x v="12"/>
      <x v="5"/>
      <x v="24"/>
      <x v="14"/>
      <x v="29"/>
      <x v="103"/>
    </i>
    <i r="1">
      <x v="14"/>
      <x v="5"/>
      <x v="24"/>
      <x v="14"/>
      <x v="29"/>
      <x v="103"/>
    </i>
    <i r="6">
      <x v="178"/>
    </i>
    <i r="6">
      <x v="227"/>
    </i>
    <i r="6">
      <x v="284"/>
    </i>
    <i r="6">
      <x v="345"/>
    </i>
    <i r="6">
      <x v="346"/>
    </i>
    <i r="1">
      <x v="16"/>
      <x v="5"/>
      <x v="159"/>
      <x v="14"/>
      <x v="57"/>
      <x v="203"/>
    </i>
    <i r="6">
      <x v="227"/>
    </i>
    <i r="6">
      <x v="344"/>
    </i>
    <i r="1">
      <x v="18"/>
      <x v="5"/>
      <x v="24"/>
      <x v="14"/>
      <x v="29"/>
      <x v="103"/>
    </i>
    <i r="6">
      <x v="141"/>
    </i>
    <i r="6">
      <x v="151"/>
    </i>
    <i r="6">
      <x v="158"/>
    </i>
    <i r="6">
      <x v="167"/>
    </i>
    <i r="6">
      <x v="178"/>
    </i>
    <i r="6">
      <x v="227"/>
    </i>
    <i r="6">
      <x v="284"/>
    </i>
    <i r="6">
      <x v="345"/>
    </i>
    <i r="6">
      <x v="346"/>
    </i>
    <i r="2">
      <x v="6"/>
      <x v="146"/>
      <x v="14"/>
      <x v="53"/>
      <x v="141"/>
    </i>
    <i r="6">
      <x v="151"/>
    </i>
    <i r="6">
      <x v="168"/>
    </i>
    <i r="6">
      <x v="178"/>
    </i>
    <i r="6">
      <x v="200"/>
    </i>
    <i r="6">
      <x v="227"/>
    </i>
    <i r="6">
      <x v="395"/>
    </i>
    <i r="6">
      <x v="399"/>
    </i>
    <i r="3">
      <x v="271"/>
      <x v="14"/>
      <x v="115"/>
      <x v="399"/>
    </i>
    <i r="3">
      <x v="276"/>
      <x v="14"/>
      <x v="121"/>
      <x v="399"/>
    </i>
    <i r="1">
      <x v="19"/>
      <x/>
      <x v="135"/>
      <x v="14"/>
      <x v="48"/>
      <x v="105"/>
    </i>
    <i r="6">
      <x v="113"/>
    </i>
    <i r="6">
      <x v="121"/>
    </i>
    <i r="6">
      <x v="180"/>
    </i>
    <i r="2">
      <x v="5"/>
      <x v="24"/>
      <x v="14"/>
      <x v="29"/>
      <x v="103"/>
    </i>
    <i r="6">
      <x v="178"/>
    </i>
    <i r="6">
      <x v="227"/>
    </i>
    <i r="6">
      <x v="284"/>
    </i>
    <i r="6">
      <x v="345"/>
    </i>
    <i r="6">
      <x v="346"/>
    </i>
    <i r="1">
      <x v="20"/>
      <x v="5"/>
      <x v="24"/>
      <x v="14"/>
      <x v="29"/>
      <x v="103"/>
    </i>
    <i r="6">
      <x v="109"/>
    </i>
    <i r="6">
      <x v="114"/>
    </i>
    <i r="6">
      <x v="121"/>
    </i>
    <i r="6">
      <x v="141"/>
    </i>
    <i r="6">
      <x v="151"/>
    </i>
    <i r="6">
      <x v="346"/>
    </i>
    <i r="1">
      <x v="26"/>
      <x v="5"/>
      <x v="24"/>
      <x v="14"/>
      <x v="29"/>
      <x v="103"/>
    </i>
    <i r="6">
      <x v="109"/>
    </i>
    <i r="6">
      <x v="114"/>
    </i>
    <i r="6">
      <x v="121"/>
    </i>
    <i r="6">
      <x v="141"/>
    </i>
    <i r="6">
      <x v="346"/>
    </i>
    <i r="1">
      <x v="31"/>
      <x v="5"/>
      <x v="161"/>
      <x v="14"/>
      <x v="57"/>
      <x v="158"/>
    </i>
    <i r="6">
      <x v="167"/>
    </i>
    <i r="6">
      <x v="178"/>
    </i>
    <i r="6">
      <x v="224"/>
    </i>
    <i r="3">
      <x v="287"/>
      <x v="14"/>
      <x v="132"/>
      <x v="224"/>
    </i>
    <i r="6">
      <x v="225"/>
    </i>
    <i r="6">
      <x v="345"/>
    </i>
    <i r="1">
      <x v="34"/>
      <x v="5"/>
      <x v="24"/>
      <x v="14"/>
      <x v="29"/>
      <x v="103"/>
    </i>
    <i r="6">
      <x v="121"/>
    </i>
    <i r="6">
      <x v="141"/>
    </i>
    <i r="6">
      <x v="151"/>
    </i>
    <i r="6">
      <x v="158"/>
    </i>
    <i r="6">
      <x v="167"/>
    </i>
    <i r="6">
      <x v="227"/>
    </i>
    <i r="6">
      <x v="284"/>
    </i>
    <i r="6">
      <x v="345"/>
    </i>
    <i r="6">
      <x v="346"/>
    </i>
    <i r="1">
      <x v="36"/>
      <x v="5"/>
      <x v="24"/>
      <x v="14"/>
      <x v="29"/>
      <x v="103"/>
    </i>
    <i r="6">
      <x v="227"/>
    </i>
    <i r="6">
      <x v="284"/>
    </i>
    <i r="6">
      <x v="345"/>
    </i>
    <i r="6">
      <x v="346"/>
    </i>
    <i t="default">
      <x v="87"/>
    </i>
    <i>
      <x v="88"/>
      <x v="20"/>
      <x v="6"/>
      <x v="76"/>
      <x v="49"/>
      <x v="25"/>
      <x v="189"/>
    </i>
    <i r="6">
      <x v="340"/>
    </i>
    <i r="3">
      <x v="332"/>
      <x v="49"/>
      <x v="173"/>
      <x v="340"/>
    </i>
    <i r="6">
      <x v="349"/>
    </i>
    <i r="3">
      <x v="356"/>
      <x v="49"/>
      <x v="196"/>
      <x v="406"/>
    </i>
    <i r="6">
      <x v="411"/>
    </i>
    <i r="6">
      <x v="412"/>
    </i>
    <i r="6">
      <x v="425"/>
    </i>
    <i r="6">
      <x v="448"/>
    </i>
    <i r="6">
      <x v="473"/>
    </i>
    <i r="6">
      <x v="488"/>
    </i>
    <i r="6">
      <x v="496"/>
    </i>
    <i r="6">
      <x v="532"/>
    </i>
    <i r="6">
      <x v="548"/>
    </i>
    <i r="6">
      <x v="554"/>
    </i>
    <i r="6">
      <x v="559"/>
    </i>
    <i r="6">
      <x v="565"/>
    </i>
    <i r="6">
      <x v="570"/>
    </i>
    <i r="6">
      <x v="578"/>
    </i>
    <i r="6">
      <x v="608"/>
    </i>
    <i t="default">
      <x v="88"/>
    </i>
    <i>
      <x v="89"/>
      <x v="7"/>
      <x/>
      <x v="708"/>
      <x v="14"/>
      <x v="323"/>
      <x v="587"/>
    </i>
    <i r="3">
      <x v="720"/>
      <x v="14"/>
      <x v="323"/>
      <x v="754"/>
    </i>
    <i r="1">
      <x v="12"/>
      <x/>
      <x v="678"/>
      <x v="14"/>
      <x v="321"/>
      <x v="848"/>
    </i>
    <i r="1">
      <x v="18"/>
      <x/>
      <x v="678"/>
      <x v="14"/>
      <x v="321"/>
      <x v="833"/>
    </i>
    <i r="6">
      <x v="834"/>
    </i>
    <i r="6">
      <x v="835"/>
    </i>
    <i r="6">
      <x v="837"/>
    </i>
    <i r="6">
      <x v="848"/>
    </i>
    <i r="1">
      <x v="20"/>
      <x/>
      <x v="678"/>
      <x v="14"/>
      <x v="321"/>
      <x v="848"/>
    </i>
    <i r="1">
      <x v="30"/>
      <x/>
      <x v="678"/>
      <x v="14"/>
      <x v="321"/>
      <x v="848"/>
    </i>
    <i r="1">
      <x v="31"/>
      <x/>
      <x v="678"/>
      <x v="14"/>
      <x v="321"/>
      <x v="833"/>
    </i>
    <i r="6">
      <x v="834"/>
    </i>
    <i r="6">
      <x v="835"/>
    </i>
    <i r="6">
      <x v="848"/>
    </i>
    <i t="default">
      <x v="89"/>
    </i>
    <i>
      <x v="90"/>
      <x v="12"/>
      <x/>
      <x v="454"/>
      <x v="14"/>
      <x v="227"/>
      <x v="553"/>
    </i>
    <i r="6">
      <x v="559"/>
    </i>
    <i r="6">
      <x v="566"/>
    </i>
    <i r="6">
      <x v="572"/>
    </i>
    <i r="6">
      <x v="587"/>
    </i>
    <i r="6">
      <x v="605"/>
    </i>
    <i r="6">
      <x v="615"/>
    </i>
    <i r="6">
      <x v="620"/>
    </i>
    <i r="6">
      <x v="631"/>
    </i>
    <i r="6">
      <x v="665"/>
    </i>
    <i r="6">
      <x v="854"/>
    </i>
    <i r="1">
      <x v="36"/>
      <x/>
      <x v="201"/>
      <x v="14"/>
      <x v="70"/>
      <x v="158"/>
    </i>
    <i r="6">
      <x v="189"/>
    </i>
    <i r="6">
      <x v="212"/>
    </i>
    <i r="6">
      <x v="396"/>
    </i>
    <i r="6">
      <x v="401"/>
    </i>
    <i r="3">
      <x v="338"/>
      <x v="14"/>
      <x v="169"/>
      <x v="401"/>
    </i>
    <i r="3">
      <x v="357"/>
      <x v="14"/>
      <x v="196"/>
      <x v="401"/>
    </i>
    <i t="default">
      <x v="90"/>
    </i>
    <i>
      <x v="91"/>
      <x v="3"/>
      <x/>
      <x v="549"/>
      <x v="26"/>
      <x v="266"/>
      <x v="675"/>
    </i>
    <i r="6">
      <x v="819"/>
    </i>
    <i r="3">
      <x v="696"/>
      <x v="26"/>
      <x v="302"/>
      <x v="819"/>
    </i>
    <i r="1">
      <x v="8"/>
      <x/>
      <x v="665"/>
      <x v="26"/>
      <x v="309"/>
      <x v="789"/>
    </i>
    <i r="6">
      <x v="819"/>
    </i>
    <i r="6">
      <x v="826"/>
    </i>
    <i r="6">
      <x v="862"/>
    </i>
    <i r="3">
      <x v="697"/>
      <x v="26"/>
      <x v="315"/>
      <x v="837"/>
    </i>
    <i r="6">
      <x v="856"/>
    </i>
    <i r="1">
      <x v="10"/>
      <x/>
      <x v="550"/>
      <x v="26"/>
      <x v="266"/>
      <x v="785"/>
    </i>
    <i r="6">
      <x v="823"/>
    </i>
    <i r="3">
      <x v="698"/>
      <x v="26"/>
      <x v="320"/>
      <x v="829"/>
    </i>
    <i r="6">
      <x v="830"/>
    </i>
    <i r="1">
      <x v="11"/>
      <x/>
      <x v="699"/>
      <x v="26"/>
      <x v="320"/>
      <x v="826"/>
    </i>
    <i r="6">
      <x v="828"/>
    </i>
    <i r="6">
      <x v="837"/>
    </i>
    <i r="6">
      <x v="856"/>
    </i>
    <i r="1">
      <x v="13"/>
      <x/>
      <x v="665"/>
      <x v="26"/>
      <x v="309"/>
      <x v="789"/>
    </i>
    <i r="6">
      <x v="826"/>
    </i>
    <i r="6">
      <x v="862"/>
    </i>
    <i r="1">
      <x v="24"/>
      <x/>
      <x v="665"/>
      <x v="26"/>
      <x v="309"/>
      <x v="789"/>
    </i>
    <i r="6">
      <x v="819"/>
    </i>
    <i r="6">
      <x v="862"/>
    </i>
    <i t="default">
      <x v="91"/>
    </i>
    <i>
      <x v="92"/>
      <x v="7"/>
      <x v="2"/>
      <x v="13"/>
      <x v="93"/>
      <x v="3"/>
      <x v="3"/>
    </i>
    <i r="5">
      <x v="210"/>
      <x v="551"/>
    </i>
    <i t="default">
      <x v="92"/>
    </i>
    <i>
      <x v="93"/>
      <x v="1"/>
      <x/>
      <x v="620"/>
      <x v="9"/>
      <x v="269"/>
      <x v="643"/>
    </i>
    <i r="3">
      <x v="622"/>
      <x v="9"/>
      <x v="279"/>
      <x v="666"/>
    </i>
    <i r="1">
      <x v="3"/>
      <x/>
      <x v="620"/>
      <x v="9"/>
      <x v="269"/>
      <x v="643"/>
    </i>
    <i r="3">
      <x v="621"/>
      <x v="94"/>
      <x v="274"/>
      <x v="653"/>
    </i>
    <i r="3">
      <x v="622"/>
      <x v="9"/>
      <x v="279"/>
      <x v="666"/>
    </i>
    <i r="3">
      <x v="623"/>
      <x v="94"/>
      <x v="285"/>
      <x v="682"/>
    </i>
    <i r="1">
      <x v="7"/>
      <x/>
      <x v="400"/>
      <x v="10"/>
      <x v="98"/>
      <x v="175"/>
    </i>
    <i r="3">
      <x v="414"/>
      <x v="30"/>
      <x v="139"/>
      <x v="234"/>
    </i>
    <i r="3">
      <x v="415"/>
      <x v="30"/>
      <x v="141"/>
      <x v="237"/>
    </i>
    <i r="1">
      <x v="8"/>
      <x/>
      <x v="621"/>
      <x v="94"/>
      <x v="274"/>
      <x v="653"/>
    </i>
    <i r="3">
      <x v="622"/>
      <x v="9"/>
      <x v="279"/>
      <x v="666"/>
    </i>
    <i r="3">
      <x v="623"/>
      <x v="94"/>
      <x v="285"/>
      <x v="682"/>
    </i>
    <i r="1">
      <x v="9"/>
      <x/>
      <x v="381"/>
      <x v="25"/>
      <x v="22"/>
      <x v="45"/>
    </i>
    <i r="1">
      <x v="10"/>
      <x/>
      <x v="622"/>
      <x v="9"/>
      <x v="279"/>
      <x v="666"/>
    </i>
    <i r="3">
      <x v="623"/>
      <x v="94"/>
      <x v="285"/>
      <x v="682"/>
    </i>
    <i r="1">
      <x v="11"/>
      <x/>
      <x v="620"/>
      <x v="9"/>
      <x v="269"/>
      <x v="643"/>
    </i>
    <i r="3">
      <x v="621"/>
      <x v="94"/>
      <x v="274"/>
      <x v="653"/>
    </i>
    <i r="3">
      <x v="622"/>
      <x v="9"/>
      <x v="279"/>
      <x v="666"/>
    </i>
    <i r="3">
      <x v="623"/>
      <x v="94"/>
      <x v="285"/>
      <x v="682"/>
    </i>
    <i r="1">
      <x v="12"/>
      <x/>
      <x v="455"/>
      <x v="9"/>
      <x v="229"/>
      <x v="543"/>
    </i>
    <i r="3">
      <x v="483"/>
      <x v="94"/>
      <x v="243"/>
      <x v="567"/>
    </i>
    <i r="6">
      <x v="588"/>
    </i>
    <i r="6">
      <x v="589"/>
    </i>
    <i r="1">
      <x v="13"/>
      <x/>
      <x v="622"/>
      <x v="9"/>
      <x v="279"/>
      <x v="666"/>
    </i>
    <i r="3">
      <x v="623"/>
      <x v="94"/>
      <x v="285"/>
      <x v="682"/>
    </i>
    <i r="1">
      <x v="15"/>
      <x/>
      <x v="483"/>
      <x v="94"/>
      <x v="243"/>
      <x v="567"/>
    </i>
    <i r="6">
      <x v="588"/>
    </i>
    <i r="6">
      <x v="589"/>
    </i>
    <i r="1">
      <x v="16"/>
      <x/>
      <x v="620"/>
      <x v="9"/>
      <x v="269"/>
      <x v="643"/>
    </i>
    <i r="3">
      <x v="621"/>
      <x v="94"/>
      <x v="274"/>
      <x v="653"/>
    </i>
    <i r="3">
      <x v="622"/>
      <x v="9"/>
      <x v="279"/>
      <x v="666"/>
    </i>
    <i r="3">
      <x v="623"/>
      <x v="94"/>
      <x v="285"/>
      <x v="682"/>
    </i>
    <i r="1">
      <x v="21"/>
      <x/>
      <x v="701"/>
      <x v="94"/>
      <x v="319"/>
      <x v="824"/>
    </i>
    <i r="6">
      <x v="850"/>
    </i>
    <i r="1">
      <x v="22"/>
      <x/>
      <x v="620"/>
      <x v="9"/>
      <x v="269"/>
      <x v="643"/>
    </i>
    <i r="3">
      <x v="621"/>
      <x v="94"/>
      <x v="274"/>
      <x v="653"/>
    </i>
    <i r="3">
      <x v="622"/>
      <x v="9"/>
      <x v="279"/>
      <x v="666"/>
    </i>
    <i r="3">
      <x v="623"/>
      <x v="94"/>
      <x v="285"/>
      <x v="682"/>
    </i>
    <i r="3">
      <x v="700"/>
      <x v="94"/>
      <x v="315"/>
      <x v="824"/>
    </i>
    <i r="6">
      <x v="850"/>
    </i>
    <i r="3">
      <x v="701"/>
      <x v="94"/>
      <x v="319"/>
      <x v="824"/>
    </i>
    <i r="6">
      <x v="850"/>
    </i>
    <i r="1">
      <x v="24"/>
      <x/>
      <x v="622"/>
      <x v="9"/>
      <x v="279"/>
      <x v="666"/>
    </i>
    <i r="3">
      <x v="623"/>
      <x v="94"/>
      <x v="285"/>
      <x v="682"/>
    </i>
    <i r="1">
      <x v="25"/>
      <x/>
      <x v="623"/>
      <x v="94"/>
      <x v="285"/>
      <x v="682"/>
    </i>
    <i r="1">
      <x v="30"/>
      <x/>
      <x v="623"/>
      <x v="94"/>
      <x v="285"/>
      <x v="682"/>
    </i>
    <i r="1">
      <x v="31"/>
      <x/>
      <x v="701"/>
      <x v="94"/>
      <x v="319"/>
      <x v="824"/>
    </i>
    <i r="6">
      <x v="850"/>
    </i>
    <i r="1">
      <x v="34"/>
      <x/>
      <x v="483"/>
      <x v="94"/>
      <x v="243"/>
      <x v="567"/>
    </i>
    <i r="6">
      <x v="588"/>
    </i>
    <i r="6">
      <x v="589"/>
    </i>
    <i r="1">
      <x v="35"/>
      <x/>
      <x v="623"/>
      <x v="94"/>
      <x v="285"/>
      <x v="682"/>
    </i>
    <i r="1">
      <x v="37"/>
      <x/>
      <x v="455"/>
      <x v="9"/>
      <x v="229"/>
      <x v="543"/>
    </i>
    <i r="3">
      <x v="483"/>
      <x v="94"/>
      <x v="243"/>
      <x v="567"/>
    </i>
    <i r="6">
      <x v="588"/>
    </i>
    <i r="6">
      <x v="589"/>
    </i>
    <i t="default">
      <x v="93"/>
    </i>
    <i>
      <x v="94"/>
      <x v="7"/>
      <x v="2"/>
      <x v="13"/>
      <x v="59"/>
      <x v="3"/>
      <x v="3"/>
    </i>
    <i r="5">
      <x v="210"/>
      <x v="551"/>
    </i>
    <i t="default">
      <x v="94"/>
    </i>
    <i>
      <x v="95"/>
      <x v="10"/>
      <x/>
      <x v="619"/>
      <x v="98"/>
      <x v="287"/>
      <x v="712"/>
    </i>
    <i r="6">
      <x v="721"/>
    </i>
    <i r="6">
      <x v="739"/>
    </i>
    <i r="6">
      <x v="747"/>
    </i>
    <i r="6">
      <x v="759"/>
    </i>
    <i r="6">
      <x v="764"/>
    </i>
    <i r="6">
      <x v="804"/>
    </i>
    <i r="6">
      <x v="852"/>
    </i>
    <i r="1">
      <x v="16"/>
      <x/>
      <x v="554"/>
      <x v="98"/>
      <x v="70"/>
      <x v="633"/>
    </i>
    <i r="6">
      <x v="639"/>
    </i>
    <i r="6">
      <x v="650"/>
    </i>
    <i r="6">
      <x v="662"/>
    </i>
    <i r="6">
      <x v="669"/>
    </i>
    <i r="6">
      <x v="690"/>
    </i>
    <i r="3">
      <x v="619"/>
      <x v="98"/>
      <x v="287"/>
      <x v="696"/>
    </i>
    <i t="default">
      <x v="95"/>
    </i>
    <i>
      <x v="96"/>
      <x v="14"/>
      <x v="6"/>
      <x v="77"/>
      <x v="14"/>
      <x v="24"/>
      <x v="50"/>
    </i>
    <i r="3">
      <x v="79"/>
      <x v="14"/>
      <x v="24"/>
      <x v="50"/>
    </i>
    <i r="3">
      <x v="102"/>
      <x v="14"/>
      <x v="29"/>
      <x v="68"/>
    </i>
    <i r="1">
      <x v="18"/>
      <x v="6"/>
      <x v="156"/>
      <x v="14"/>
      <x v="53"/>
      <x v="140"/>
    </i>
    <i r="6">
      <x v="158"/>
    </i>
    <i r="3">
      <x v="222"/>
      <x v="14"/>
      <x v="81"/>
      <x v="158"/>
    </i>
    <i t="default">
      <x v="96"/>
    </i>
    <i>
      <x v="97"/>
      <x v="14"/>
      <x/>
      <x v="342"/>
      <x v="73"/>
      <x v="180"/>
      <x v="366"/>
    </i>
    <i r="1">
      <x v="19"/>
      <x/>
      <x v="342"/>
      <x v="73"/>
      <x v="180"/>
      <x v="366"/>
    </i>
    <i r="1">
      <x v="36"/>
      <x/>
      <x v="342"/>
      <x v="73"/>
      <x v="180"/>
      <x v="366"/>
    </i>
    <i t="default">
      <x v="97"/>
    </i>
    <i>
      <x v="98"/>
      <x v="1"/>
      <x/>
      <x v="557"/>
      <x v="9"/>
      <x v="261"/>
      <x v="604"/>
    </i>
    <i r="1">
      <x v="3"/>
      <x/>
      <x v="558"/>
      <x v="9"/>
      <x v="261"/>
      <x v="604"/>
    </i>
    <i r="1">
      <x v="4"/>
      <x/>
      <x v="432"/>
      <x v="8"/>
      <x v="89"/>
      <x v="164"/>
    </i>
    <i r="3">
      <x v="435"/>
      <x v="9"/>
      <x v="100"/>
      <x v="175"/>
    </i>
    <i r="3">
      <x v="436"/>
      <x v="9"/>
      <x v="101"/>
      <x v="176"/>
    </i>
    <i r="3">
      <x v="438"/>
      <x v="9"/>
      <x v="108"/>
      <x v="182"/>
    </i>
    <i r="3">
      <x v="439"/>
      <x v="8"/>
      <x v="111"/>
      <x v="234"/>
    </i>
    <i r="3">
      <x v="441"/>
      <x v="54"/>
      <x v="146"/>
      <x v="248"/>
    </i>
    <i r="3">
      <x v="442"/>
      <x v="39"/>
      <x v="147"/>
      <x v="249"/>
    </i>
    <i r="1">
      <x v="9"/>
      <x/>
      <x v="444"/>
      <x v="9"/>
      <x v="192"/>
      <x v="388"/>
    </i>
    <i r="1">
      <x v="10"/>
      <x/>
      <x v="559"/>
      <x v="9"/>
      <x v="261"/>
      <x v="604"/>
    </i>
    <i r="1">
      <x v="14"/>
      <x/>
      <x v="443"/>
      <x v="39"/>
      <x v="153"/>
      <x v="261"/>
    </i>
    <i r="1">
      <x v="16"/>
      <x/>
      <x v="560"/>
      <x v="9"/>
      <x v="261"/>
      <x v="606"/>
    </i>
    <i r="1">
      <x v="18"/>
      <x/>
      <x v="433"/>
      <x v="8"/>
      <x v="89"/>
      <x v="164"/>
    </i>
    <i r="3">
      <x v="434"/>
      <x v="8"/>
      <x v="89"/>
      <x v="169"/>
    </i>
    <i r="3">
      <x v="437"/>
      <x v="9"/>
      <x v="101"/>
      <x v="176"/>
    </i>
    <i r="3">
      <x v="440"/>
      <x v="8"/>
      <x v="115"/>
      <x v="192"/>
    </i>
    <i r="1">
      <x v="20"/>
      <x/>
      <x v="445"/>
      <x v="9"/>
      <x v="1"/>
      <x v="388"/>
    </i>
    <i r="1">
      <x v="26"/>
      <x/>
      <x v="446"/>
      <x v="9"/>
      <x v="192"/>
      <x v="388"/>
    </i>
    <i t="default">
      <x v="98"/>
    </i>
    <i>
      <x v="99"/>
      <x v="7"/>
      <x/>
      <x v="709"/>
      <x v="14"/>
      <x v="323"/>
      <x v="603"/>
    </i>
    <i r="6">
      <x v="615"/>
    </i>
    <i r="6">
      <x v="636"/>
    </i>
    <i r="6">
      <x v="663"/>
    </i>
    <i t="default">
      <x v="99"/>
    </i>
    <i>
      <x v="100"/>
      <x v="20"/>
      <x/>
      <x v="242"/>
      <x v="57"/>
      <x v="92"/>
      <x v="167"/>
    </i>
    <i t="default">
      <x v="100"/>
    </i>
    <i>
      <x v="101"/>
      <x v="18"/>
      <x/>
      <x v="209"/>
      <x v="14"/>
      <x v="72"/>
      <x v="165"/>
    </i>
    <i r="3">
      <x v="245"/>
      <x v="14"/>
      <x v="94"/>
      <x v="183"/>
    </i>
    <i r="2">
      <x v="6"/>
      <x v="137"/>
      <x v="14"/>
      <x v="50"/>
      <x v="171"/>
    </i>
    <i r="3">
      <x v="265"/>
      <x v="14"/>
      <x v="112"/>
      <x v="207"/>
    </i>
    <i r="1">
      <x v="19"/>
      <x/>
      <x v="125"/>
      <x v="14"/>
      <x v="42"/>
      <x v="107"/>
    </i>
    <i r="1">
      <x v="20"/>
      <x v="6"/>
      <x v="343"/>
      <x v="14"/>
      <x v="179"/>
      <x v="370"/>
    </i>
    <i r="1">
      <x v="28"/>
      <x v="4"/>
      <x v="219"/>
      <x v="14"/>
      <x v="78"/>
      <x v="162"/>
    </i>
    <i t="default">
      <x v="101"/>
    </i>
    <i t="grand">
      <x/>
    </i>
  </rowItems>
  <colFields count="1">
    <field x="-2"/>
  </colFields>
  <colItems count="3">
    <i>
      <x/>
    </i>
    <i i="1">
      <x v="1"/>
    </i>
    <i i="2">
      <x v="2"/>
    </i>
  </colItems>
  <dataFields count="3">
    <dataField name="Total Exp. &amp; Committed " fld="13" baseField="0" baseItem="0" numFmtId="165"/>
    <dataField name="Completed Amount " fld="17" baseField="0" baseItem="0" numFmtId="4"/>
    <dataField name="Committed Amount " fld="12" baseField="0" baseItem="0" numFmtId="4"/>
  </dataFields>
  <formats count="2072">
    <format dxfId="2088">
      <pivotArea grandRow="1" outline="0" collapsedLevelsAreSubtotals="1" fieldPosition="0"/>
    </format>
    <format dxfId="2087">
      <pivotArea dataOnly="0" labelOnly="1" grandRow="1" outline="0" fieldPosition="0"/>
    </format>
    <format dxfId="2086">
      <pivotArea dataOnly="0" labelOnly="1" grandRow="1" outline="0" fieldPosition="0"/>
    </format>
    <format dxfId="2085">
      <pivotArea dataOnly="0" labelOnly="1" grandRow="1" outline="0" fieldPosition="0"/>
    </format>
    <format dxfId="2084">
      <pivotArea dataOnly="0" labelOnly="1" grandRow="1" outline="0" fieldPosition="0"/>
    </format>
    <format dxfId="2083">
      <pivotArea field="6" type="button" dataOnly="0" labelOnly="1" outline="0" axis="axisRow" fieldPosition="4"/>
    </format>
    <format dxfId="2082">
      <pivotArea field="7" type="button" dataOnly="0" labelOnly="1" outline="0" axis="axisRow" fieldPosition="5"/>
    </format>
    <format dxfId="2081">
      <pivotArea field="8" type="button" dataOnly="0" labelOnly="1" outline="0" axis="axisRow" fieldPosition="6"/>
    </format>
    <format dxfId="2080">
      <pivotArea dataOnly="0" labelOnly="1" outline="0" fieldPosition="0">
        <references count="1">
          <reference field="4294967294" count="3">
            <x v="0"/>
            <x v="1"/>
            <x v="2"/>
          </reference>
        </references>
      </pivotArea>
    </format>
    <format dxfId="2079">
      <pivotArea grandRow="1" outline="0" collapsedLevelsAreSubtotals="1" fieldPosition="0"/>
    </format>
    <format dxfId="2078">
      <pivotArea dataOnly="0" labelOnly="1" grandRow="1" outline="0" fieldPosition="0"/>
    </format>
    <format dxfId="2077">
      <pivotArea type="all" dataOnly="0" outline="0" fieldPosition="0"/>
    </format>
    <format dxfId="2076">
      <pivotArea outline="0" collapsedLevelsAreSubtotals="1" fieldPosition="0"/>
    </format>
    <format dxfId="2075">
      <pivotArea field="6" type="button" dataOnly="0" labelOnly="1" outline="0" axis="axisRow" fieldPosition="4"/>
    </format>
    <format dxfId="2074">
      <pivotArea field="7" type="button" dataOnly="0" labelOnly="1" outline="0" axis="axisRow" fieldPosition="5"/>
    </format>
    <format dxfId="2073">
      <pivotArea field="8" type="button" dataOnly="0" labelOnly="1" outline="0" axis="axisRow" fieldPosition="6"/>
    </format>
    <format dxfId="2072">
      <pivotArea dataOnly="0" labelOnly="1" grandRow="1" outline="0" fieldPosition="0"/>
    </format>
    <format dxfId="2071">
      <pivotArea dataOnly="0" labelOnly="1" outline="0" fieldPosition="0">
        <references count="1">
          <reference field="4294967294" count="3">
            <x v="0"/>
            <x v="1"/>
            <x v="2"/>
          </reference>
        </references>
      </pivotArea>
    </format>
    <format dxfId="2070">
      <pivotArea dataOnly="0" labelOnly="1" outline="0" fieldPosition="0">
        <references count="1">
          <reference field="4294967294" count="3">
            <x v="0"/>
            <x v="1"/>
            <x v="2"/>
          </reference>
        </references>
      </pivotArea>
    </format>
    <format dxfId="2069">
      <pivotArea field="6" type="button" dataOnly="0" labelOnly="1" outline="0" axis="axisRow" fieldPosition="4"/>
    </format>
    <format dxfId="2068">
      <pivotArea field="7" type="button" dataOnly="0" labelOnly="1" outline="0" axis="axisRow" fieldPosition="5"/>
    </format>
    <format dxfId="2067">
      <pivotArea field="8" type="button" dataOnly="0" labelOnly="1" outline="0" axis="axisRow" fieldPosition="6"/>
    </format>
    <format dxfId="2066">
      <pivotArea dataOnly="0" labelOnly="1" outline="0" fieldPosition="0">
        <references count="1">
          <reference field="4294967294" count="3">
            <x v="0"/>
            <x v="1"/>
            <x v="2"/>
          </reference>
        </references>
      </pivotArea>
    </format>
    <format dxfId="2065">
      <pivotArea grandRow="1" outline="0" collapsedLevelsAreSubtotals="1" fieldPosition="0"/>
    </format>
    <format dxfId="2064">
      <pivotArea field="3" type="button" dataOnly="0" labelOnly="1" outline="0" axis="axisRow" fieldPosition="1"/>
    </format>
    <format dxfId="2063">
      <pivotArea field="4" type="button" dataOnly="0" labelOnly="1" outline="0" axis="axisRow" fieldPosition="2"/>
    </format>
    <format dxfId="2062">
      <pivotArea field="5" type="button" dataOnly="0" labelOnly="1" outline="0" axis="axisRow" fieldPosition="0"/>
    </format>
    <format dxfId="2061">
      <pivotArea grandRow="1" outline="0" collapsedLevelsAreSubtotals="1" fieldPosition="0"/>
    </format>
    <format dxfId="2060">
      <pivotArea field="3" grandRow="1" outline="0" axis="axisRow" fieldPosition="1">
        <references count="1">
          <reference field="4294967294" count="2" selected="0">
            <x v="0"/>
            <x v="2"/>
          </reference>
        </references>
      </pivotArea>
    </format>
    <format dxfId="2059">
      <pivotArea outline="0" fieldPosition="0">
        <references count="1">
          <reference field="4294967294" count="1">
            <x v="1"/>
          </reference>
        </references>
      </pivotArea>
    </format>
    <format dxfId="2058">
      <pivotArea grandRow="1" outline="0" collapsedLevelsAreSubtotals="1" fieldPosition="0"/>
    </format>
    <format dxfId="2057">
      <pivotArea dataOnly="0" labelOnly="1" outline="0" fieldPosition="0">
        <references count="1">
          <reference field="4294967294" count="1">
            <x v="2"/>
          </reference>
        </references>
      </pivotArea>
    </format>
    <format dxfId="2056">
      <pivotArea dataOnly="0" labelOnly="1" outline="0" fieldPosition="0">
        <references count="1">
          <reference field="4294967294" count="1">
            <x v="1"/>
          </reference>
        </references>
      </pivotArea>
    </format>
    <format dxfId="2055">
      <pivotArea dataOnly="0" labelOnly="1" outline="0" fieldPosition="0">
        <references count="1">
          <reference field="4294967294" count="1">
            <x v="1"/>
          </reference>
        </references>
      </pivotArea>
    </format>
    <format dxfId="2054">
      <pivotArea field="3" type="button" dataOnly="0" labelOnly="1" outline="0" axis="axisRow" fieldPosition="1"/>
    </format>
    <format dxfId="2053">
      <pivotArea field="4" type="button" dataOnly="0" labelOnly="1" outline="0" axis="axisRow" fieldPosition="2"/>
    </format>
    <format dxfId="2052">
      <pivotArea field="5" type="button" dataOnly="0" labelOnly="1" outline="0" axis="axisRow" fieldPosition="0"/>
    </format>
    <format dxfId="2051">
      <pivotArea field="6" type="button" dataOnly="0" labelOnly="1" outline="0" axis="axisRow" fieldPosition="4"/>
    </format>
    <format dxfId="2050">
      <pivotArea field="7" type="button" dataOnly="0" labelOnly="1" outline="0" axis="axisRow" fieldPosition="5"/>
    </format>
    <format dxfId="2049">
      <pivotArea field="8" type="button" dataOnly="0" labelOnly="1" outline="0" axis="axisRow" fieldPosition="6"/>
    </format>
    <format dxfId="2048">
      <pivotArea dataOnly="0" labelOnly="1" outline="0" fieldPosition="0">
        <references count="1">
          <reference field="4294967294" count="3">
            <x v="0"/>
            <x v="1"/>
            <x v="2"/>
          </reference>
        </references>
      </pivotArea>
    </format>
    <format dxfId="2047">
      <pivotArea field="4" type="button" dataOnly="0" labelOnly="1" outline="0" axis="axisRow" fieldPosition="2"/>
    </format>
    <format dxfId="2046">
      <pivotArea dataOnly="0" labelOnly="1" outline="0" fieldPosition="0">
        <references count="1">
          <reference field="4294967294" count="3">
            <x v="0"/>
            <x v="1"/>
            <x v="2"/>
          </reference>
        </references>
      </pivotArea>
    </format>
    <format dxfId="2045">
      <pivotArea field="3" type="button" dataOnly="0" labelOnly="1" outline="0" axis="axisRow" fieldPosition="1"/>
    </format>
    <format dxfId="2044">
      <pivotArea grandRow="1" outline="0" collapsedLevelsAreSubtotals="1" fieldPosition="0"/>
    </format>
    <format dxfId="2043">
      <pivotArea dataOnly="0" labelOnly="1" grandRow="1" outline="0" fieldPosition="0"/>
    </format>
    <format dxfId="2042">
      <pivotArea field="3" type="button" dataOnly="0" labelOnly="1" outline="0" axis="axisRow" fieldPosition="1"/>
    </format>
    <format dxfId="2041">
      <pivotArea field="3" type="button" dataOnly="0" labelOnly="1" outline="0" axis="axisRow" fieldPosition="1"/>
    </format>
    <format dxfId="2040">
      <pivotArea grandRow="1" outline="0" collapsedLevelsAreSubtotals="1" fieldPosition="0"/>
    </format>
    <format dxfId="2039">
      <pivotArea dataOnly="0" labelOnly="1" grandRow="1" outline="0" fieldPosition="0"/>
    </format>
    <format dxfId="2038">
      <pivotArea grandRow="1" outline="0" collapsedLevelsAreSubtotals="1" fieldPosition="0"/>
    </format>
    <format dxfId="2037">
      <pivotArea dataOnly="0" labelOnly="1" grandRow="1" outline="0" fieldPosition="0"/>
    </format>
    <format dxfId="2036">
      <pivotArea grandRow="1" outline="0" collapsedLevelsAreSubtotals="1" fieldPosition="0"/>
    </format>
    <format dxfId="2035">
      <pivotArea dataOnly="0" labelOnly="1" grandRow="1" outline="0" fieldPosition="0"/>
    </format>
    <format dxfId="2034">
      <pivotArea dataOnly="0" labelOnly="1" grandRow="1" outline="0" offset="B256:E256" fieldPosition="0"/>
    </format>
    <format dxfId="2033">
      <pivotArea dataOnly="0" labelOnly="1" outline="0" fieldPosition="0">
        <references count="1">
          <reference field="4294967294" count="1">
            <x v="1"/>
          </reference>
        </references>
      </pivotArea>
    </format>
    <format dxfId="2032">
      <pivotArea field="3" type="button" dataOnly="0" labelOnly="1" outline="0" axis="axisRow" fieldPosition="1"/>
    </format>
    <format dxfId="2031">
      <pivotArea field="4" type="button" dataOnly="0" labelOnly="1" outline="0" axis="axisRow" fieldPosition="2"/>
    </format>
    <format dxfId="2030">
      <pivotArea field="5" type="button" dataOnly="0" labelOnly="1" outline="0" axis="axisRow" fieldPosition="0"/>
    </format>
    <format dxfId="2029">
      <pivotArea field="6" type="button" dataOnly="0" labelOnly="1" outline="0" axis="axisRow" fieldPosition="4"/>
    </format>
    <format dxfId="2028">
      <pivotArea field="7" type="button" dataOnly="0" labelOnly="1" outline="0" axis="axisRow" fieldPosition="5"/>
    </format>
    <format dxfId="2027">
      <pivotArea field="8" type="button" dataOnly="0" labelOnly="1" outline="0" axis="axisRow" fieldPosition="6"/>
    </format>
    <format dxfId="2026">
      <pivotArea dataOnly="0" labelOnly="1" outline="0" fieldPosition="0">
        <references count="1">
          <reference field="4294967294" count="1">
            <x v="0"/>
          </reference>
        </references>
      </pivotArea>
    </format>
    <format dxfId="2025">
      <pivotArea dataOnly="0" labelOnly="1" outline="0" fieldPosition="0">
        <references count="1">
          <reference field="4294967294" count="1">
            <x v="2"/>
          </reference>
        </references>
      </pivotArea>
    </format>
    <format dxfId="2024">
      <pivotArea field="3" type="button" dataOnly="0" labelOnly="1" outline="0" axis="axisRow" fieldPosition="1"/>
    </format>
    <format dxfId="2023">
      <pivotArea field="4" type="button" dataOnly="0" labelOnly="1" outline="0" axis="axisRow" fieldPosition="2"/>
    </format>
    <format dxfId="2022">
      <pivotArea field="5" type="button" dataOnly="0" labelOnly="1" outline="0" axis="axisRow" fieldPosition="0"/>
    </format>
    <format dxfId="2021">
      <pivotArea field="6" type="button" dataOnly="0" labelOnly="1" outline="0" axis="axisRow" fieldPosition="4"/>
    </format>
    <format dxfId="2020">
      <pivotArea outline="0" fieldPosition="0">
        <references count="1">
          <reference field="4294967294" count="1">
            <x v="0"/>
          </reference>
        </references>
      </pivotArea>
    </format>
    <format dxfId="2019">
      <pivotArea field="3" grandRow="1" outline="0" axis="axisRow" fieldPosition="1">
        <references count="1">
          <reference field="4294967294" count="2" selected="0">
            <x v="1"/>
            <x v="2"/>
          </reference>
        </references>
      </pivotArea>
    </format>
    <format dxfId="2018">
      <pivotArea grandRow="1" outline="0" collapsedLevelsAreSubtotals="1" fieldPosition="0"/>
    </format>
    <format dxfId="2017">
      <pivotArea outline="0" collapsedLevelsAreSubtotals="1" fieldPosition="0"/>
    </format>
    <format dxfId="2016">
      <pivotArea dataOnly="0" labelOnly="1" outline="0" fieldPosition="0">
        <references count="1">
          <reference field="4294967294" count="3">
            <x v="0"/>
            <x v="1"/>
            <x v="2"/>
          </reference>
        </references>
      </pivotArea>
    </format>
    <format dxfId="2015">
      <pivotArea type="all" dataOnly="0" outline="0" fieldPosition="0"/>
    </format>
    <format dxfId="2014">
      <pivotArea outline="0" collapsedLevelsAreSubtotals="1" fieldPosition="0"/>
    </format>
    <format dxfId="2013">
      <pivotArea field="3" type="button" dataOnly="0" labelOnly="1" outline="0" axis="axisRow" fieldPosition="1"/>
    </format>
    <format dxfId="2012">
      <pivotArea field="4" type="button" dataOnly="0" labelOnly="1" outline="0" axis="axisRow" fieldPosition="2"/>
    </format>
    <format dxfId="2011">
      <pivotArea field="5" type="button" dataOnly="0" labelOnly="1" outline="0" axis="axisRow" fieldPosition="0"/>
    </format>
    <format dxfId="2010">
      <pivotArea field="6" type="button" dataOnly="0" labelOnly="1" outline="0" axis="axisRow" fieldPosition="4"/>
    </format>
    <format dxfId="2009">
      <pivotArea field="7" type="button" dataOnly="0" labelOnly="1" outline="0" axis="axisRow" fieldPosition="5"/>
    </format>
    <format dxfId="2008">
      <pivotArea field="8" type="button" dataOnly="0" labelOnly="1" outline="0" axis="axisRow" fieldPosition="6"/>
    </format>
    <format dxfId="2007">
      <pivotArea dataOnly="0" labelOnly="1" outline="0" fieldPosition="0">
        <references count="1">
          <reference field="3" count="25">
            <x v="0"/>
            <x v="1"/>
            <x v="2"/>
            <x v="3"/>
            <x v="4"/>
            <x v="5"/>
            <x v="6"/>
            <x v="7"/>
            <x v="8"/>
            <x v="9"/>
            <x v="10"/>
            <x v="11"/>
            <x v="12"/>
            <x v="13"/>
            <x v="14"/>
            <x v="15"/>
            <x v="16"/>
            <x v="17"/>
            <x v="18"/>
            <x v="19"/>
            <x v="20"/>
            <x v="21"/>
            <x v="22"/>
            <x v="23"/>
            <x v="24"/>
          </reference>
        </references>
      </pivotArea>
    </format>
    <format dxfId="2006">
      <pivotArea dataOnly="0" labelOnly="1" outline="0" fieldPosition="0">
        <references count="1">
          <reference field="3" count="25" defaultSubtotal="1">
            <x v="0"/>
            <x v="1"/>
            <x v="2"/>
            <x v="3"/>
            <x v="4"/>
            <x v="5"/>
            <x v="6"/>
            <x v="7"/>
            <x v="8"/>
            <x v="9"/>
            <x v="10"/>
            <x v="11"/>
            <x v="12"/>
            <x v="13"/>
            <x v="14"/>
            <x v="15"/>
            <x v="16"/>
            <x v="17"/>
            <x v="18"/>
            <x v="19"/>
            <x v="20"/>
            <x v="21"/>
            <x v="22"/>
            <x v="23"/>
            <x v="24"/>
          </reference>
        </references>
      </pivotArea>
    </format>
    <format dxfId="2005">
      <pivotArea dataOnly="0" labelOnly="1" outline="0" fieldPosition="0">
        <references count="1">
          <reference field="3" count="13">
            <x v="25"/>
            <x v="26"/>
            <x v="27"/>
            <x v="28"/>
            <x v="29"/>
            <x v="30"/>
            <x v="31"/>
            <x v="32"/>
            <x v="33"/>
            <x v="34"/>
            <x v="35"/>
            <x v="36"/>
            <x v="37"/>
          </reference>
        </references>
      </pivotArea>
    </format>
    <format dxfId="2004">
      <pivotArea dataOnly="0" labelOnly="1" outline="0" fieldPosition="0">
        <references count="1">
          <reference field="3" count="13" defaultSubtotal="1">
            <x v="25"/>
            <x v="26"/>
            <x v="27"/>
            <x v="28"/>
            <x v="29"/>
            <x v="30"/>
            <x v="31"/>
            <x v="32"/>
            <x v="33"/>
            <x v="34"/>
            <x v="35"/>
            <x v="36"/>
            <x v="37"/>
          </reference>
        </references>
      </pivotArea>
    </format>
    <format dxfId="2003">
      <pivotArea dataOnly="0" labelOnly="1" outline="0" fieldPosition="0">
        <references count="2">
          <reference field="3" count="1" selected="0">
            <x v="0"/>
          </reference>
          <reference field="4" count="3">
            <x v="0"/>
            <x v="1"/>
            <x v="4"/>
          </reference>
        </references>
      </pivotArea>
    </format>
    <format dxfId="2002">
      <pivotArea dataOnly="0" labelOnly="1" outline="0" fieldPosition="0">
        <references count="2">
          <reference field="3" count="1" selected="0">
            <x v="1"/>
          </reference>
          <reference field="4" count="5">
            <x v="0"/>
            <x v="1"/>
            <x v="4"/>
            <x v="5"/>
            <x v="6"/>
          </reference>
        </references>
      </pivotArea>
    </format>
    <format dxfId="2001">
      <pivotArea dataOnly="0" labelOnly="1" outline="0" fieldPosition="0">
        <references count="2">
          <reference field="3" count="1" selected="0">
            <x v="2"/>
          </reference>
          <reference field="4" count="4">
            <x v="0"/>
            <x v="1"/>
            <x v="4"/>
            <x v="5"/>
          </reference>
        </references>
      </pivotArea>
    </format>
    <format dxfId="2000">
      <pivotArea dataOnly="0" labelOnly="1" outline="0" fieldPosition="0">
        <references count="2">
          <reference field="3" count="1" selected="0">
            <x v="3"/>
          </reference>
          <reference field="4" count="5">
            <x v="0"/>
            <x v="1"/>
            <x v="4"/>
            <x v="5"/>
            <x v="6"/>
          </reference>
        </references>
      </pivotArea>
    </format>
    <format dxfId="1999">
      <pivotArea dataOnly="0" labelOnly="1" outline="0" fieldPosition="0">
        <references count="2">
          <reference field="3" count="1" selected="0">
            <x v="4"/>
          </reference>
          <reference field="4" count="4">
            <x v="0"/>
            <x v="4"/>
            <x v="5"/>
            <x v="6"/>
          </reference>
        </references>
      </pivotArea>
    </format>
    <format dxfId="1998">
      <pivotArea dataOnly="0" labelOnly="1" outline="0" fieldPosition="0">
        <references count="2">
          <reference field="3" count="1" selected="0">
            <x v="5"/>
          </reference>
          <reference field="4" count="3">
            <x v="0"/>
            <x v="1"/>
            <x v="5"/>
          </reference>
        </references>
      </pivotArea>
    </format>
    <format dxfId="1997">
      <pivotArea dataOnly="0" labelOnly="1" outline="0" fieldPosition="0">
        <references count="2">
          <reference field="3" count="1" selected="0">
            <x v="6"/>
          </reference>
          <reference field="4" count="1">
            <x v="0"/>
          </reference>
        </references>
      </pivotArea>
    </format>
    <format dxfId="1996">
      <pivotArea dataOnly="0" labelOnly="1" outline="0" fieldPosition="0">
        <references count="2">
          <reference field="3" count="1" selected="0">
            <x v="7"/>
          </reference>
          <reference field="4" count="3">
            <x v="0"/>
            <x v="2"/>
            <x v="3"/>
          </reference>
        </references>
      </pivotArea>
    </format>
    <format dxfId="1995">
      <pivotArea dataOnly="0" labelOnly="1" outline="0" fieldPosition="0">
        <references count="2">
          <reference field="3" count="1" selected="0">
            <x v="8"/>
          </reference>
          <reference field="4" count="4">
            <x v="0"/>
            <x v="4"/>
            <x v="5"/>
            <x v="6"/>
          </reference>
        </references>
      </pivotArea>
    </format>
    <format dxfId="1994">
      <pivotArea dataOnly="0" labelOnly="1" outline="0" fieldPosition="0">
        <references count="2">
          <reference field="3" count="1" selected="0">
            <x v="9"/>
          </reference>
          <reference field="4" count="2">
            <x v="0"/>
            <x v="5"/>
          </reference>
        </references>
      </pivotArea>
    </format>
    <format dxfId="1993">
      <pivotArea dataOnly="0" labelOnly="1" outline="0" fieldPosition="0">
        <references count="2">
          <reference field="3" count="1" selected="0">
            <x v="10"/>
          </reference>
          <reference field="4" count="4">
            <x v="0"/>
            <x v="1"/>
            <x v="5"/>
            <x v="6"/>
          </reference>
        </references>
      </pivotArea>
    </format>
    <format dxfId="1992">
      <pivotArea dataOnly="0" labelOnly="1" outline="0" fieldPosition="0">
        <references count="2">
          <reference field="3" count="1" selected="0">
            <x v="11"/>
          </reference>
          <reference field="4" count="4">
            <x v="0"/>
            <x v="1"/>
            <x v="4"/>
            <x v="5"/>
          </reference>
        </references>
      </pivotArea>
    </format>
    <format dxfId="1991">
      <pivotArea dataOnly="0" labelOnly="1" outline="0" fieldPosition="0">
        <references count="2">
          <reference field="3" count="1" selected="0">
            <x v="12"/>
          </reference>
          <reference field="4" count="3">
            <x v="0"/>
            <x v="4"/>
            <x v="5"/>
          </reference>
        </references>
      </pivotArea>
    </format>
    <format dxfId="1990">
      <pivotArea dataOnly="0" labelOnly="1" outline="0" fieldPosition="0">
        <references count="2">
          <reference field="3" count="1" selected="0">
            <x v="13"/>
          </reference>
          <reference field="4" count="3">
            <x v="0"/>
            <x v="4"/>
            <x v="5"/>
          </reference>
        </references>
      </pivotArea>
    </format>
    <format dxfId="1989">
      <pivotArea dataOnly="0" labelOnly="1" outline="0" fieldPosition="0">
        <references count="2">
          <reference field="3" count="1" selected="0">
            <x v="14"/>
          </reference>
          <reference field="4" count="5">
            <x v="0"/>
            <x v="1"/>
            <x v="4"/>
            <x v="5"/>
            <x v="6"/>
          </reference>
        </references>
      </pivotArea>
    </format>
    <format dxfId="1988">
      <pivotArea dataOnly="0" labelOnly="1" outline="0" fieldPosition="0">
        <references count="2">
          <reference field="3" count="1" selected="0">
            <x v="15"/>
          </reference>
          <reference field="4" count="3">
            <x v="0"/>
            <x v="4"/>
            <x v="5"/>
          </reference>
        </references>
      </pivotArea>
    </format>
    <format dxfId="1987">
      <pivotArea dataOnly="0" labelOnly="1" outline="0" fieldPosition="0">
        <references count="2">
          <reference field="3" count="1" selected="0">
            <x v="16"/>
          </reference>
          <reference field="4" count="5">
            <x v="0"/>
            <x v="1"/>
            <x v="4"/>
            <x v="5"/>
            <x v="6"/>
          </reference>
        </references>
      </pivotArea>
    </format>
    <format dxfId="1986">
      <pivotArea dataOnly="0" labelOnly="1" outline="0" fieldPosition="0">
        <references count="2">
          <reference field="3" count="1" selected="0">
            <x v="17"/>
          </reference>
          <reference field="4" count="3">
            <x v="0"/>
            <x v="1"/>
            <x v="5"/>
          </reference>
        </references>
      </pivotArea>
    </format>
    <format dxfId="1985">
      <pivotArea dataOnly="0" labelOnly="1" outline="0" fieldPosition="0">
        <references count="2">
          <reference field="3" count="1" selected="0">
            <x v="18"/>
          </reference>
          <reference field="4" count="4">
            <x v="0"/>
            <x v="4"/>
            <x v="5"/>
            <x v="6"/>
          </reference>
        </references>
      </pivotArea>
    </format>
    <format dxfId="1984">
      <pivotArea dataOnly="0" labelOnly="1" outline="0" fieldPosition="0">
        <references count="2">
          <reference field="3" count="1" selected="0">
            <x v="19"/>
          </reference>
          <reference field="4" count="4">
            <x v="0"/>
            <x v="1"/>
            <x v="4"/>
            <x v="5"/>
          </reference>
        </references>
      </pivotArea>
    </format>
    <format dxfId="1983">
      <pivotArea dataOnly="0" labelOnly="1" outline="0" fieldPosition="0">
        <references count="2">
          <reference field="3" count="1" selected="0">
            <x v="20"/>
          </reference>
          <reference field="4" count="3">
            <x v="0"/>
            <x v="5"/>
            <x v="6"/>
          </reference>
        </references>
      </pivotArea>
    </format>
    <format dxfId="1982">
      <pivotArea dataOnly="0" labelOnly="1" outline="0" fieldPosition="0">
        <references count="2">
          <reference field="3" count="1" selected="0">
            <x v="21"/>
          </reference>
          <reference field="4" count="3">
            <x v="0"/>
            <x v="5"/>
            <x v="6"/>
          </reference>
        </references>
      </pivotArea>
    </format>
    <format dxfId="1981">
      <pivotArea dataOnly="0" labelOnly="1" outline="0" fieldPosition="0">
        <references count="2">
          <reference field="3" count="1" selected="0">
            <x v="22"/>
          </reference>
          <reference field="4" count="4">
            <x v="0"/>
            <x v="1"/>
            <x v="4"/>
            <x v="5"/>
          </reference>
        </references>
      </pivotArea>
    </format>
    <format dxfId="1980">
      <pivotArea dataOnly="0" labelOnly="1" outline="0" fieldPosition="0">
        <references count="2">
          <reference field="3" count="1" selected="0">
            <x v="23"/>
          </reference>
          <reference field="4" count="1">
            <x v="0"/>
          </reference>
        </references>
      </pivotArea>
    </format>
    <format dxfId="1979">
      <pivotArea dataOnly="0" labelOnly="1" outline="0" fieldPosition="0">
        <references count="2">
          <reference field="3" count="1" selected="0">
            <x v="24"/>
          </reference>
          <reference field="4" count="2">
            <x v="0"/>
            <x v="5"/>
          </reference>
        </references>
      </pivotArea>
    </format>
    <format dxfId="1978">
      <pivotArea dataOnly="0" labelOnly="1" outline="0" fieldPosition="0">
        <references count="2">
          <reference field="3" count="1" selected="0">
            <x v="25"/>
          </reference>
          <reference field="4" count="4">
            <x v="0"/>
            <x v="1"/>
            <x v="4"/>
            <x v="5"/>
          </reference>
        </references>
      </pivotArea>
    </format>
    <format dxfId="1977">
      <pivotArea dataOnly="0" labelOnly="1" outline="0" fieldPosition="0">
        <references count="2">
          <reference field="3" count="1" selected="0">
            <x v="26"/>
          </reference>
          <reference field="4" count="2">
            <x v="0"/>
            <x v="5"/>
          </reference>
        </references>
      </pivotArea>
    </format>
    <format dxfId="1976">
      <pivotArea dataOnly="0" labelOnly="1" outline="0" fieldPosition="0">
        <references count="2">
          <reference field="3" count="1" selected="0">
            <x v="27"/>
          </reference>
          <reference field="4" count="2">
            <x v="0"/>
            <x v="5"/>
          </reference>
        </references>
      </pivotArea>
    </format>
    <format dxfId="1975">
      <pivotArea dataOnly="0" labelOnly="1" outline="0" fieldPosition="0">
        <references count="2">
          <reference field="3" count="1" selected="0">
            <x v="28"/>
          </reference>
          <reference field="4" count="5">
            <x v="0"/>
            <x v="1"/>
            <x v="4"/>
            <x v="5"/>
            <x v="6"/>
          </reference>
        </references>
      </pivotArea>
    </format>
    <format dxfId="1974">
      <pivotArea dataOnly="0" labelOnly="1" outline="0" fieldPosition="0">
        <references count="2">
          <reference field="3" count="1" selected="0">
            <x v="29"/>
          </reference>
          <reference field="4" count="2">
            <x v="0"/>
            <x v="1"/>
          </reference>
        </references>
      </pivotArea>
    </format>
    <format dxfId="1973">
      <pivotArea dataOnly="0" labelOnly="1" outline="0" fieldPosition="0">
        <references count="2">
          <reference field="3" count="1" selected="0">
            <x v="30"/>
          </reference>
          <reference field="4" count="2">
            <x v="0"/>
            <x v="5"/>
          </reference>
        </references>
      </pivotArea>
    </format>
    <format dxfId="1972">
      <pivotArea dataOnly="0" labelOnly="1" outline="0" fieldPosition="0">
        <references count="2">
          <reference field="3" count="1" selected="0">
            <x v="31"/>
          </reference>
          <reference field="4" count="2">
            <x v="0"/>
            <x v="5"/>
          </reference>
        </references>
      </pivotArea>
    </format>
    <format dxfId="1971">
      <pivotArea dataOnly="0" labelOnly="1" outline="0" fieldPosition="0">
        <references count="2">
          <reference field="3" count="1" selected="0">
            <x v="32"/>
          </reference>
          <reference field="4" count="2">
            <x v="0"/>
            <x v="4"/>
          </reference>
        </references>
      </pivotArea>
    </format>
    <format dxfId="1970">
      <pivotArea dataOnly="0" labelOnly="1" outline="0" fieldPosition="0">
        <references count="2">
          <reference field="3" count="1" selected="0">
            <x v="33"/>
          </reference>
          <reference field="4" count="1">
            <x v="0"/>
          </reference>
        </references>
      </pivotArea>
    </format>
    <format dxfId="1969">
      <pivotArea dataOnly="0" labelOnly="1" outline="0" fieldPosition="0">
        <references count="2">
          <reference field="3" count="1" selected="0">
            <x v="34"/>
          </reference>
          <reference field="4" count="3">
            <x v="0"/>
            <x v="4"/>
            <x v="5"/>
          </reference>
        </references>
      </pivotArea>
    </format>
    <format dxfId="1968">
      <pivotArea dataOnly="0" labelOnly="1" outline="0" fieldPosition="0">
        <references count="2">
          <reference field="3" count="1" selected="0">
            <x v="35"/>
          </reference>
          <reference field="4" count="4">
            <x v="0"/>
            <x v="1"/>
            <x v="4"/>
            <x v="5"/>
          </reference>
        </references>
      </pivotArea>
    </format>
    <format dxfId="1967">
      <pivotArea dataOnly="0" labelOnly="1" outline="0" fieldPosition="0">
        <references count="2">
          <reference field="3" count="1" selected="0">
            <x v="36"/>
          </reference>
          <reference field="4" count="4">
            <x v="0"/>
            <x v="1"/>
            <x v="4"/>
            <x v="5"/>
          </reference>
        </references>
      </pivotArea>
    </format>
    <format dxfId="1966">
      <pivotArea dataOnly="0" labelOnly="1" outline="0" fieldPosition="0">
        <references count="2">
          <reference field="3" count="1" selected="0">
            <x v="37"/>
          </reference>
          <reference field="4" count="1">
            <x v="0"/>
          </reference>
        </references>
      </pivotArea>
    </format>
    <format dxfId="1965">
      <pivotArea dataOnly="0" labelOnly="1" outline="0" fieldPosition="0">
        <references count="3">
          <reference field="3" count="1" selected="0">
            <x v="0"/>
          </reference>
          <reference field="4" count="1" selected="0">
            <x v="0"/>
          </reference>
          <reference field="5" count="3">
            <x v="2"/>
            <x v="47"/>
            <x v="53"/>
          </reference>
        </references>
      </pivotArea>
    </format>
    <format dxfId="1964">
      <pivotArea dataOnly="0" labelOnly="1" outline="0" fieldPosition="0">
        <references count="3">
          <reference field="3" count="1" selected="0">
            <x v="0"/>
          </reference>
          <reference field="4" count="1" selected="0">
            <x v="1"/>
          </reference>
          <reference field="5" count="1">
            <x v="76"/>
          </reference>
        </references>
      </pivotArea>
    </format>
    <format dxfId="1963">
      <pivotArea dataOnly="0" labelOnly="1" outline="0" fieldPosition="0">
        <references count="3">
          <reference field="3" count="1" selected="0">
            <x v="0"/>
          </reference>
          <reference field="4" count="1" selected="0">
            <x v="4"/>
          </reference>
          <reference field="5" count="2">
            <x v="61"/>
            <x v="85"/>
          </reference>
        </references>
      </pivotArea>
    </format>
    <format dxfId="1962">
      <pivotArea dataOnly="0" labelOnly="1" outline="0" fieldPosition="0">
        <references count="3">
          <reference field="3" count="1" selected="0">
            <x v="1"/>
          </reference>
          <reference field="4" count="1" selected="0">
            <x v="0"/>
          </reference>
          <reference field="5" count="7">
            <x v="2"/>
            <x v="21"/>
            <x v="26"/>
            <x v="43"/>
            <x v="47"/>
            <x v="53"/>
            <x v="78"/>
          </reference>
        </references>
      </pivotArea>
    </format>
    <format dxfId="1961">
      <pivotArea dataOnly="0" labelOnly="1" outline="0" fieldPosition="0">
        <references count="3">
          <reference field="3" count="1" selected="0">
            <x v="1"/>
          </reference>
          <reference field="4" count="1" selected="0">
            <x v="1"/>
          </reference>
          <reference field="5" count="1">
            <x v="76"/>
          </reference>
        </references>
      </pivotArea>
    </format>
    <format dxfId="1960">
      <pivotArea dataOnly="0" labelOnly="1" outline="0" fieldPosition="0">
        <references count="3">
          <reference field="3" count="1" selected="0">
            <x v="1"/>
          </reference>
          <reference field="4" count="1" selected="0">
            <x v="4"/>
          </reference>
          <reference field="5" count="1">
            <x v="26"/>
          </reference>
        </references>
      </pivotArea>
    </format>
    <format dxfId="1959">
      <pivotArea dataOnly="0" labelOnly="1" outline="0" fieldPosition="0">
        <references count="3">
          <reference field="3" count="1" selected="0">
            <x v="1"/>
          </reference>
          <reference field="4" count="1" selected="0">
            <x v="5"/>
          </reference>
          <reference field="5" count="1">
            <x v="81"/>
          </reference>
        </references>
      </pivotArea>
    </format>
    <format dxfId="1958">
      <pivotArea dataOnly="0" labelOnly="1" outline="0" fieldPosition="0">
        <references count="3">
          <reference field="3" count="1" selected="0">
            <x v="1"/>
          </reference>
          <reference field="4" count="1" selected="0">
            <x v="6"/>
          </reference>
          <reference field="5" count="1">
            <x v="78"/>
          </reference>
        </references>
      </pivotArea>
    </format>
    <format dxfId="1957">
      <pivotArea dataOnly="0" labelOnly="1" outline="0" fieldPosition="0">
        <references count="3">
          <reference field="3" count="1" selected="0">
            <x v="2"/>
          </reference>
          <reference field="4" count="1" selected="0">
            <x v="0"/>
          </reference>
          <reference field="5" count="4">
            <x v="2"/>
            <x v="43"/>
            <x v="47"/>
            <x v="53"/>
          </reference>
        </references>
      </pivotArea>
    </format>
    <format dxfId="1956">
      <pivotArea dataOnly="0" labelOnly="1" outline="0" fieldPosition="0">
        <references count="3">
          <reference field="3" count="1" selected="0">
            <x v="2"/>
          </reference>
          <reference field="4" count="1" selected="0">
            <x v="1"/>
          </reference>
          <reference field="5" count="1">
            <x v="76"/>
          </reference>
        </references>
      </pivotArea>
    </format>
    <format dxfId="1955">
      <pivotArea dataOnly="0" labelOnly="1" outline="0" fieldPosition="0">
        <references count="3">
          <reference field="3" count="1" selected="0">
            <x v="2"/>
          </reference>
          <reference field="4" count="1" selected="0">
            <x v="4"/>
          </reference>
          <reference field="5" count="1">
            <x v="26"/>
          </reference>
        </references>
      </pivotArea>
    </format>
    <format dxfId="1954">
      <pivotArea dataOnly="0" labelOnly="1" outline="0" fieldPosition="0">
        <references count="3">
          <reference field="3" count="1" selected="0">
            <x v="2"/>
          </reference>
          <reference field="4" count="1" selected="0">
            <x v="5"/>
          </reference>
          <reference field="5" count="1">
            <x v="81"/>
          </reference>
        </references>
      </pivotArea>
    </format>
    <format dxfId="1953">
      <pivotArea dataOnly="0" labelOnly="1" outline="0" fieldPosition="0">
        <references count="3">
          <reference field="3" count="1" selected="0">
            <x v="3"/>
          </reference>
          <reference field="4" count="1" selected="0">
            <x v="0"/>
          </reference>
          <reference field="5" count="8">
            <x v="2"/>
            <x v="21"/>
            <x v="26"/>
            <x v="32"/>
            <x v="43"/>
            <x v="47"/>
            <x v="53"/>
            <x v="78"/>
          </reference>
        </references>
      </pivotArea>
    </format>
    <format dxfId="1952">
      <pivotArea dataOnly="0" labelOnly="1" outline="0" fieldPosition="0">
        <references count="3">
          <reference field="3" count="1" selected="0">
            <x v="3"/>
          </reference>
          <reference field="4" count="1" selected="0">
            <x v="1"/>
          </reference>
          <reference field="5" count="1">
            <x v="76"/>
          </reference>
        </references>
      </pivotArea>
    </format>
    <format dxfId="1951">
      <pivotArea dataOnly="0" labelOnly="1" outline="0" fieldPosition="0">
        <references count="3">
          <reference field="3" count="1" selected="0">
            <x v="3"/>
          </reference>
          <reference field="4" count="1" selected="0">
            <x v="4"/>
          </reference>
          <reference field="5" count="1">
            <x v="26"/>
          </reference>
        </references>
      </pivotArea>
    </format>
    <format dxfId="1950">
      <pivotArea dataOnly="0" labelOnly="1" outline="0" fieldPosition="0">
        <references count="3">
          <reference field="3" count="1" selected="0">
            <x v="3"/>
          </reference>
          <reference field="4" count="1" selected="0">
            <x v="5"/>
          </reference>
          <reference field="5" count="5">
            <x v="25"/>
            <x v="26"/>
            <x v="81"/>
            <x v="85"/>
            <x v="87"/>
          </reference>
        </references>
      </pivotArea>
    </format>
    <format dxfId="1949">
      <pivotArea dataOnly="0" labelOnly="1" outline="0" fieldPosition="0">
        <references count="3">
          <reference field="3" count="1" selected="0">
            <x v="3"/>
          </reference>
          <reference field="4" count="1" selected="0">
            <x v="6"/>
          </reference>
          <reference field="5" count="2">
            <x v="78"/>
            <x v="79"/>
          </reference>
        </references>
      </pivotArea>
    </format>
    <format dxfId="1948">
      <pivotArea dataOnly="0" labelOnly="1" outline="0" fieldPosition="0">
        <references count="3">
          <reference field="3" count="1" selected="0">
            <x v="4"/>
          </reference>
          <reference field="4" count="1" selected="0">
            <x v="0"/>
          </reference>
          <reference field="5" count="22">
            <x v="1"/>
            <x v="2"/>
            <x v="11"/>
            <x v="13"/>
            <x v="20"/>
            <x v="21"/>
            <x v="23"/>
            <x v="24"/>
            <x v="26"/>
            <x v="35"/>
            <x v="42"/>
            <x v="47"/>
            <x v="49"/>
            <x v="52"/>
            <x v="53"/>
            <x v="54"/>
            <x v="64"/>
            <x v="65"/>
            <x v="73"/>
            <x v="84"/>
            <x v="85"/>
            <x v="98"/>
          </reference>
        </references>
      </pivotArea>
    </format>
    <format dxfId="1947">
      <pivotArea dataOnly="0" labelOnly="1" outline="0" fieldPosition="0">
        <references count="3">
          <reference field="3" count="1" selected="0">
            <x v="4"/>
          </reference>
          <reference field="4" count="1" selected="0">
            <x v="4"/>
          </reference>
          <reference field="5" count="1">
            <x v="85"/>
          </reference>
        </references>
      </pivotArea>
    </format>
    <format dxfId="1946">
      <pivotArea dataOnly="0" labelOnly="1" outline="0" fieldPosition="0">
        <references count="3">
          <reference field="3" count="1" selected="0">
            <x v="4"/>
          </reference>
          <reference field="4" count="1" selected="0">
            <x v="5"/>
          </reference>
          <reference field="5" count="5">
            <x v="25"/>
            <x v="53"/>
            <x v="81"/>
            <x v="85"/>
            <x v="87"/>
          </reference>
        </references>
      </pivotArea>
    </format>
    <format dxfId="1945">
      <pivotArea dataOnly="0" labelOnly="1" outline="0" fieldPosition="0">
        <references count="3">
          <reference field="3" count="1" selected="0">
            <x v="4"/>
          </reference>
          <reference field="4" count="1" selected="0">
            <x v="6"/>
          </reference>
          <reference field="5" count="10">
            <x v="18"/>
            <x v="20"/>
            <x v="25"/>
            <x v="26"/>
            <x v="54"/>
            <x v="56"/>
            <x v="64"/>
            <x v="73"/>
            <x v="79"/>
            <x v="85"/>
          </reference>
        </references>
      </pivotArea>
    </format>
    <format dxfId="1944">
      <pivotArea dataOnly="0" labelOnly="1" outline="0" fieldPosition="0">
        <references count="3">
          <reference field="3" count="1" selected="0">
            <x v="5"/>
          </reference>
          <reference field="4" count="1" selected="0">
            <x v="0"/>
          </reference>
          <reference field="5" count="5">
            <x v="2"/>
            <x v="32"/>
            <x v="43"/>
            <x v="47"/>
            <x v="53"/>
          </reference>
        </references>
      </pivotArea>
    </format>
    <format dxfId="1943">
      <pivotArea dataOnly="0" labelOnly="1" outline="0" fieldPosition="0">
        <references count="3">
          <reference field="3" count="1" selected="0">
            <x v="5"/>
          </reference>
          <reference field="4" count="1" selected="0">
            <x v="1"/>
          </reference>
          <reference field="5" count="1">
            <x v="76"/>
          </reference>
        </references>
      </pivotArea>
    </format>
    <format dxfId="1942">
      <pivotArea dataOnly="0" labelOnly="1" outline="0" fieldPosition="0">
        <references count="3">
          <reference field="3" count="1" selected="0">
            <x v="5"/>
          </reference>
          <reference field="4" count="1" selected="0">
            <x v="5"/>
          </reference>
          <reference field="5" count="2">
            <x v="26"/>
            <x v="81"/>
          </reference>
        </references>
      </pivotArea>
    </format>
    <format dxfId="1941">
      <pivotArea dataOnly="0" labelOnly="1" outline="0" fieldPosition="0">
        <references count="3">
          <reference field="3" count="1" selected="0">
            <x v="6"/>
          </reference>
          <reference field="4" count="1" selected="0">
            <x v="0"/>
          </reference>
          <reference field="5" count="1">
            <x v="53"/>
          </reference>
        </references>
      </pivotArea>
    </format>
    <format dxfId="1940">
      <pivotArea dataOnly="0" labelOnly="1" outline="0" fieldPosition="0">
        <references count="3">
          <reference field="3" count="1" selected="0">
            <x v="7"/>
          </reference>
          <reference field="4" count="1" selected="0">
            <x v="0"/>
          </reference>
          <reference field="5" count="18">
            <x v="1"/>
            <x v="2"/>
            <x v="3"/>
            <x v="5"/>
            <x v="11"/>
            <x v="13"/>
            <x v="20"/>
            <x v="21"/>
            <x v="28"/>
            <x v="30"/>
            <x v="32"/>
            <x v="34"/>
            <x v="41"/>
            <x v="52"/>
            <x v="59"/>
            <x v="62"/>
            <x v="73"/>
            <x v="93"/>
          </reference>
        </references>
      </pivotArea>
    </format>
    <format dxfId="1939">
      <pivotArea dataOnly="0" labelOnly="1" outline="0" fieldPosition="0">
        <references count="3">
          <reference field="3" count="1" selected="0">
            <x v="7"/>
          </reference>
          <reference field="4" count="1" selected="0">
            <x v="2"/>
          </reference>
          <reference field="5" count="13">
            <x v="4"/>
            <x v="10"/>
            <x v="27"/>
            <x v="31"/>
            <x v="39"/>
            <x v="46"/>
            <x v="51"/>
            <x v="57"/>
            <x v="58"/>
            <x v="70"/>
            <x v="71"/>
            <x v="92"/>
            <x v="94"/>
          </reference>
        </references>
      </pivotArea>
    </format>
    <format dxfId="1938">
      <pivotArea dataOnly="0" labelOnly="1" outline="0" fieldPosition="0">
        <references count="3">
          <reference field="3" count="1" selected="0">
            <x v="7"/>
          </reference>
          <reference field="4" count="1" selected="0">
            <x v="3"/>
          </reference>
          <reference field="5" count="1">
            <x v="37"/>
          </reference>
        </references>
      </pivotArea>
    </format>
    <format dxfId="1937">
      <pivotArea dataOnly="0" labelOnly="1" outline="0" fieldPosition="0">
        <references count="3">
          <reference field="3" count="1" selected="0">
            <x v="8"/>
          </reference>
          <reference field="4" count="1" selected="0">
            <x v="0"/>
          </reference>
          <reference field="5" count="5">
            <x v="2"/>
            <x v="21"/>
            <x v="47"/>
            <x v="53"/>
            <x v="64"/>
          </reference>
        </references>
      </pivotArea>
    </format>
    <format dxfId="1936">
      <pivotArea dataOnly="0" labelOnly="1" outline="0" fieldPosition="0">
        <references count="3">
          <reference field="3" count="1" selected="0">
            <x v="8"/>
          </reference>
          <reference field="4" count="1" selected="0">
            <x v="4"/>
          </reference>
          <reference field="5" count="1">
            <x v="85"/>
          </reference>
        </references>
      </pivotArea>
    </format>
    <format dxfId="1935">
      <pivotArea dataOnly="0" labelOnly="1" outline="0" fieldPosition="0">
        <references count="3">
          <reference field="3" count="1" selected="0">
            <x v="8"/>
          </reference>
          <reference field="4" count="1" selected="0">
            <x v="5"/>
          </reference>
          <reference field="5" count="4">
            <x v="26"/>
            <x v="81"/>
            <x v="85"/>
            <x v="87"/>
          </reference>
        </references>
      </pivotArea>
    </format>
    <format dxfId="1934">
      <pivotArea dataOnly="0" labelOnly="1" outline="0" fieldPosition="0">
        <references count="3">
          <reference field="3" count="1" selected="0">
            <x v="8"/>
          </reference>
          <reference field="4" count="1" selected="0">
            <x v="6"/>
          </reference>
          <reference field="5" count="1">
            <x v="64"/>
          </reference>
        </references>
      </pivotArea>
    </format>
    <format dxfId="1933">
      <pivotArea dataOnly="0" labelOnly="1" outline="0" fieldPosition="0">
        <references count="3">
          <reference field="3" count="1" selected="0">
            <x v="9"/>
          </reference>
          <reference field="4" count="1" selected="0">
            <x v="0"/>
          </reference>
          <reference field="5" count="20">
            <x v="1"/>
            <x v="2"/>
            <x v="11"/>
            <x v="12"/>
            <x v="14"/>
            <x v="18"/>
            <x v="20"/>
            <x v="21"/>
            <x v="23"/>
            <x v="26"/>
            <x v="28"/>
            <x v="37"/>
            <x v="40"/>
            <x v="47"/>
            <x v="52"/>
            <x v="53"/>
            <x v="73"/>
            <x v="85"/>
            <x v="93"/>
            <x v="98"/>
          </reference>
        </references>
      </pivotArea>
    </format>
    <format dxfId="1932">
      <pivotArea dataOnly="0" labelOnly="1" outline="0" fieldPosition="0">
        <references count="3">
          <reference field="3" count="1" selected="0">
            <x v="9"/>
          </reference>
          <reference field="4" count="1" selected="0">
            <x v="5"/>
          </reference>
          <reference field="5" count="5">
            <x v="25"/>
            <x v="53"/>
            <x v="81"/>
            <x v="85"/>
            <x v="87"/>
          </reference>
        </references>
      </pivotArea>
    </format>
    <format dxfId="1931">
      <pivotArea dataOnly="0" labelOnly="1" outline="0" fieldPosition="0">
        <references count="3">
          <reference field="3" count="1" selected="0">
            <x v="10"/>
          </reference>
          <reference field="4" count="1" selected="0">
            <x v="0"/>
          </reference>
          <reference field="5" count="5">
            <x v="2"/>
            <x v="21"/>
            <x v="43"/>
            <x v="53"/>
            <x v="78"/>
          </reference>
        </references>
      </pivotArea>
    </format>
    <format dxfId="1930">
      <pivotArea dataOnly="0" labelOnly="1" outline="0" fieldPosition="0">
        <references count="3">
          <reference field="3" count="1" selected="0">
            <x v="10"/>
          </reference>
          <reference field="4" count="1" selected="0">
            <x v="1"/>
          </reference>
          <reference field="5" count="1">
            <x v="76"/>
          </reference>
        </references>
      </pivotArea>
    </format>
    <format dxfId="1929">
      <pivotArea dataOnly="0" labelOnly="1" outline="0" fieldPosition="0">
        <references count="3">
          <reference field="3" count="1" selected="0">
            <x v="10"/>
          </reference>
          <reference field="4" count="1" selected="0">
            <x v="5"/>
          </reference>
          <reference field="5" count="2">
            <x v="26"/>
            <x v="81"/>
          </reference>
        </references>
      </pivotArea>
    </format>
    <format dxfId="1928">
      <pivotArea dataOnly="0" labelOnly="1" outline="0" fieldPosition="0">
        <references count="3">
          <reference field="3" count="1" selected="0">
            <x v="10"/>
          </reference>
          <reference field="4" count="1" selected="0">
            <x v="6"/>
          </reference>
          <reference field="5" count="1">
            <x v="78"/>
          </reference>
        </references>
      </pivotArea>
    </format>
    <format dxfId="1927">
      <pivotArea dataOnly="0" labelOnly="1" outline="0" fieldPosition="0">
        <references count="3">
          <reference field="3" count="1" selected="0">
            <x v="11"/>
          </reference>
          <reference field="4" count="1" selected="0">
            <x v="0"/>
          </reference>
          <reference field="5" count="4">
            <x v="2"/>
            <x v="43"/>
            <x v="47"/>
            <x v="53"/>
          </reference>
        </references>
      </pivotArea>
    </format>
    <format dxfId="1926">
      <pivotArea dataOnly="0" labelOnly="1" outline="0" fieldPosition="0">
        <references count="3">
          <reference field="3" count="1" selected="0">
            <x v="11"/>
          </reference>
          <reference field="4" count="1" selected="0">
            <x v="1"/>
          </reference>
          <reference field="5" count="1">
            <x v="76"/>
          </reference>
        </references>
      </pivotArea>
    </format>
    <format dxfId="1925">
      <pivotArea dataOnly="0" labelOnly="1" outline="0" fieldPosition="0">
        <references count="3">
          <reference field="3" count="1" selected="0">
            <x v="11"/>
          </reference>
          <reference field="4" count="1" selected="0">
            <x v="4"/>
          </reference>
          <reference field="5" count="1">
            <x v="85"/>
          </reference>
        </references>
      </pivotArea>
    </format>
    <format dxfId="1924">
      <pivotArea dataOnly="0" labelOnly="1" outline="0" fieldPosition="0">
        <references count="3">
          <reference field="3" count="1" selected="0">
            <x v="11"/>
          </reference>
          <reference field="4" count="1" selected="0">
            <x v="5"/>
          </reference>
          <reference field="5" count="2">
            <x v="26"/>
            <x v="81"/>
          </reference>
        </references>
      </pivotArea>
    </format>
    <format dxfId="1923">
      <pivotArea dataOnly="0" labelOnly="1" outline="0" fieldPosition="0">
        <references count="3">
          <reference field="3" count="1" selected="0">
            <x v="12"/>
          </reference>
          <reference field="4" count="1" selected="0">
            <x v="0"/>
          </reference>
          <reference field="5" count="6">
            <x v="1"/>
            <x v="2"/>
            <x v="21"/>
            <x v="53"/>
            <x v="90"/>
            <x v="93"/>
          </reference>
        </references>
      </pivotArea>
    </format>
    <format dxfId="1922">
      <pivotArea dataOnly="0" labelOnly="1" outline="0" fieldPosition="0">
        <references count="3">
          <reference field="3" count="1" selected="0">
            <x v="12"/>
          </reference>
          <reference field="4" count="1" selected="0">
            <x v="4"/>
          </reference>
          <reference field="5" count="1">
            <x v="85"/>
          </reference>
        </references>
      </pivotArea>
    </format>
    <format dxfId="1921">
      <pivotArea dataOnly="0" labelOnly="1" outline="0" fieldPosition="0">
        <references count="3">
          <reference field="3" count="1" selected="0">
            <x v="12"/>
          </reference>
          <reference field="4" count="1" selected="0">
            <x v="5"/>
          </reference>
          <reference field="5" count="2">
            <x v="81"/>
            <x v="87"/>
          </reference>
        </references>
      </pivotArea>
    </format>
    <format dxfId="1920">
      <pivotArea dataOnly="0" labelOnly="1" outline="0" fieldPosition="0">
        <references count="3">
          <reference field="3" count="1" selected="0">
            <x v="13"/>
          </reference>
          <reference field="4" count="1" selected="0">
            <x v="0"/>
          </reference>
          <reference field="5" count="3">
            <x v="2"/>
            <x v="47"/>
            <x v="53"/>
          </reference>
        </references>
      </pivotArea>
    </format>
    <format dxfId="1919">
      <pivotArea dataOnly="0" labelOnly="1" outline="0" fieldPosition="0">
        <references count="3">
          <reference field="3" count="1" selected="0">
            <x v="13"/>
          </reference>
          <reference field="4" count="1" selected="0">
            <x v="4"/>
          </reference>
          <reference field="5" count="1">
            <x v="85"/>
          </reference>
        </references>
      </pivotArea>
    </format>
    <format dxfId="1918">
      <pivotArea dataOnly="0" labelOnly="1" outline="0" fieldPosition="0">
        <references count="3">
          <reference field="3" count="1" selected="0">
            <x v="13"/>
          </reference>
          <reference field="4" count="1" selected="0">
            <x v="5"/>
          </reference>
          <reference field="5" count="2">
            <x v="26"/>
            <x v="81"/>
          </reference>
        </references>
      </pivotArea>
    </format>
    <format dxfId="1917">
      <pivotArea dataOnly="0" labelOnly="1" outline="0" fieldPosition="0">
        <references count="3">
          <reference field="3" count="1" selected="0">
            <x v="14"/>
          </reference>
          <reference field="4" count="1" selected="0">
            <x v="0"/>
          </reference>
          <reference field="5" count="26">
            <x v="1"/>
            <x v="2"/>
            <x v="11"/>
            <x v="13"/>
            <x v="18"/>
            <x v="20"/>
            <x v="21"/>
            <x v="24"/>
            <x v="25"/>
            <x v="26"/>
            <x v="33"/>
            <x v="35"/>
            <x v="42"/>
            <x v="43"/>
            <x v="44"/>
            <x v="47"/>
            <x v="48"/>
            <x v="49"/>
            <x v="52"/>
            <x v="53"/>
            <x v="54"/>
            <x v="65"/>
            <x v="78"/>
            <x v="85"/>
            <x v="97"/>
            <x v="98"/>
          </reference>
        </references>
      </pivotArea>
    </format>
    <format dxfId="1916">
      <pivotArea dataOnly="0" labelOnly="1" outline="0" fieldPosition="0">
        <references count="3">
          <reference field="3" count="1" selected="0">
            <x v="14"/>
          </reference>
          <reference field="4" count="1" selected="0">
            <x v="1"/>
          </reference>
          <reference field="5" count="1">
            <x v="76"/>
          </reference>
        </references>
      </pivotArea>
    </format>
    <format dxfId="1915">
      <pivotArea dataOnly="0" labelOnly="1" outline="0" fieldPosition="0">
        <references count="3">
          <reference field="3" count="1" selected="0">
            <x v="14"/>
          </reference>
          <reference field="4" count="1" selected="0">
            <x v="4"/>
          </reference>
          <reference field="5" count="1">
            <x v="26"/>
          </reference>
        </references>
      </pivotArea>
    </format>
    <format dxfId="1914">
      <pivotArea dataOnly="0" labelOnly="1" outline="0" fieldPosition="0">
        <references count="3">
          <reference field="3" count="1" selected="0">
            <x v="14"/>
          </reference>
          <reference field="4" count="1" selected="0">
            <x v="5"/>
          </reference>
          <reference field="5" count="3">
            <x v="81"/>
            <x v="85"/>
            <x v="87"/>
          </reference>
        </references>
      </pivotArea>
    </format>
    <format dxfId="1913">
      <pivotArea dataOnly="0" labelOnly="1" outline="0" fieldPosition="0">
        <references count="3">
          <reference field="3" count="1" selected="0">
            <x v="14"/>
          </reference>
          <reference field="4" count="1" selected="0">
            <x v="6"/>
          </reference>
          <reference field="5" count="11">
            <x v="7"/>
            <x v="18"/>
            <x v="20"/>
            <x v="26"/>
            <x v="28"/>
            <x v="33"/>
            <x v="55"/>
            <x v="56"/>
            <x v="78"/>
            <x v="85"/>
            <x v="96"/>
          </reference>
        </references>
      </pivotArea>
    </format>
    <format dxfId="1912">
      <pivotArea dataOnly="0" labelOnly="1" outline="0" fieldPosition="0">
        <references count="3">
          <reference field="3" count="1" selected="0">
            <x v="15"/>
          </reference>
          <reference field="4" count="1" selected="0">
            <x v="0"/>
          </reference>
          <reference field="5" count="5">
            <x v="2"/>
            <x v="21"/>
            <x v="32"/>
            <x v="53"/>
            <x v="73"/>
          </reference>
        </references>
      </pivotArea>
    </format>
    <format dxfId="1911">
      <pivotArea dataOnly="0" labelOnly="1" outline="0" fieldPosition="0">
        <references count="3">
          <reference field="3" count="1" selected="0">
            <x v="15"/>
          </reference>
          <reference field="4" count="1" selected="0">
            <x v="4"/>
          </reference>
          <reference field="5" count="1">
            <x v="61"/>
          </reference>
        </references>
      </pivotArea>
    </format>
    <format dxfId="1910">
      <pivotArea dataOnly="0" labelOnly="1" outline="0" fieldPosition="0">
        <references count="3">
          <reference field="3" count="1" selected="0">
            <x v="15"/>
          </reference>
          <reference field="4" count="1" selected="0">
            <x v="5"/>
          </reference>
          <reference field="5" count="2">
            <x v="26"/>
            <x v="81"/>
          </reference>
        </references>
      </pivotArea>
    </format>
    <format dxfId="1909">
      <pivotArea dataOnly="0" labelOnly="1" outline="0" fieldPosition="0">
        <references count="3">
          <reference field="3" count="1" selected="0">
            <x v="16"/>
          </reference>
          <reference field="4" count="1" selected="0">
            <x v="0"/>
          </reference>
          <reference field="5" count="6">
            <x v="2"/>
            <x v="20"/>
            <x v="21"/>
            <x v="43"/>
            <x v="53"/>
            <x v="78"/>
          </reference>
        </references>
      </pivotArea>
    </format>
    <format dxfId="1908">
      <pivotArea dataOnly="0" labelOnly="1" outline="0" fieldPosition="0">
        <references count="3">
          <reference field="3" count="1" selected="0">
            <x v="16"/>
          </reference>
          <reference field="4" count="1" selected="0">
            <x v="1"/>
          </reference>
          <reference field="5" count="1">
            <x v="76"/>
          </reference>
        </references>
      </pivotArea>
    </format>
    <format dxfId="1907">
      <pivotArea dataOnly="0" labelOnly="1" outline="0" fieldPosition="0">
        <references count="3">
          <reference field="3" count="1" selected="0">
            <x v="16"/>
          </reference>
          <reference field="4" count="1" selected="0">
            <x v="4"/>
          </reference>
          <reference field="5" count="1">
            <x v="26"/>
          </reference>
        </references>
      </pivotArea>
    </format>
    <format dxfId="1906">
      <pivotArea dataOnly="0" labelOnly="1" outline="0" fieldPosition="0">
        <references count="3">
          <reference field="3" count="1" selected="0">
            <x v="16"/>
          </reference>
          <reference field="4" count="1" selected="0">
            <x v="5"/>
          </reference>
          <reference field="5" count="5">
            <x v="1"/>
            <x v="26"/>
            <x v="81"/>
            <x v="85"/>
            <x v="87"/>
          </reference>
        </references>
      </pivotArea>
    </format>
    <format dxfId="1905">
      <pivotArea dataOnly="0" labelOnly="1" outline="0" fieldPosition="0">
        <references count="3">
          <reference field="3" count="1" selected="0">
            <x v="16"/>
          </reference>
          <reference field="4" count="1" selected="0">
            <x v="6"/>
          </reference>
          <reference field="5" count="1">
            <x v="78"/>
          </reference>
        </references>
      </pivotArea>
    </format>
    <format dxfId="1904">
      <pivotArea dataOnly="0" labelOnly="1" outline="0" fieldPosition="0">
        <references count="3">
          <reference field="3" count="1" selected="0">
            <x v="17"/>
          </reference>
          <reference field="4" count="1" selected="0">
            <x v="0"/>
          </reference>
          <reference field="5" count="3">
            <x v="2"/>
            <x v="43"/>
            <x v="53"/>
          </reference>
        </references>
      </pivotArea>
    </format>
    <format dxfId="1903">
      <pivotArea dataOnly="0" labelOnly="1" outline="0" fieldPosition="0">
        <references count="3">
          <reference field="3" count="1" selected="0">
            <x v="17"/>
          </reference>
          <reference field="4" count="1" selected="0">
            <x v="1"/>
          </reference>
          <reference field="5" count="1">
            <x v="76"/>
          </reference>
        </references>
      </pivotArea>
    </format>
    <format dxfId="1902">
      <pivotArea dataOnly="0" labelOnly="1" outline="0" fieldPosition="0">
        <references count="3">
          <reference field="3" count="1" selected="0">
            <x v="17"/>
          </reference>
          <reference field="4" count="1" selected="0">
            <x v="5"/>
          </reference>
          <reference field="5" count="2">
            <x v="26"/>
            <x v="81"/>
          </reference>
        </references>
      </pivotArea>
    </format>
    <format dxfId="1901">
      <pivotArea dataOnly="0" labelOnly="1" outline="0" fieldPosition="0">
        <references count="3">
          <reference field="3" count="1" selected="0">
            <x v="18"/>
          </reference>
          <reference field="4" count="1" selected="0">
            <x v="0"/>
          </reference>
          <reference field="5" count="24">
            <x v="1"/>
            <x v="2"/>
            <x v="11"/>
            <x v="13"/>
            <x v="14"/>
            <x v="20"/>
            <x v="21"/>
            <x v="24"/>
            <x v="26"/>
            <x v="35"/>
            <x v="38"/>
            <x v="42"/>
            <x v="47"/>
            <x v="49"/>
            <x v="52"/>
            <x v="53"/>
            <x v="60"/>
            <x v="64"/>
            <x v="65"/>
            <x v="73"/>
            <x v="84"/>
            <x v="85"/>
            <x v="98"/>
            <x v="101"/>
          </reference>
        </references>
      </pivotArea>
    </format>
    <format dxfId="1900">
      <pivotArea dataOnly="0" labelOnly="1" outline="0" fieldPosition="0">
        <references count="3">
          <reference field="3" count="1" selected="0">
            <x v="18"/>
          </reference>
          <reference field="4" count="1" selected="0">
            <x v="4"/>
          </reference>
          <reference field="5" count="2">
            <x v="26"/>
            <x v="61"/>
          </reference>
        </references>
      </pivotArea>
    </format>
    <format dxfId="1899">
      <pivotArea dataOnly="0" labelOnly="1" outline="0" fieldPosition="0">
        <references count="3">
          <reference field="3" count="1" selected="0">
            <x v="18"/>
          </reference>
          <reference field="4" count="1" selected="0">
            <x v="5"/>
          </reference>
          <reference field="5" count="4">
            <x v="25"/>
            <x v="81"/>
            <x v="85"/>
            <x v="87"/>
          </reference>
        </references>
      </pivotArea>
    </format>
    <format dxfId="1898">
      <pivotArea dataOnly="0" labelOnly="1" outline="0" fieldPosition="0">
        <references count="3">
          <reference field="3" count="1" selected="0">
            <x v="18"/>
          </reference>
          <reference field="4" count="1" selected="0">
            <x v="6"/>
          </reference>
          <reference field="5" count="15">
            <x v="1"/>
            <x v="18"/>
            <x v="20"/>
            <x v="26"/>
            <x v="33"/>
            <x v="52"/>
            <x v="53"/>
            <x v="56"/>
            <x v="60"/>
            <x v="79"/>
            <x v="81"/>
            <x v="85"/>
            <x v="87"/>
            <x v="96"/>
            <x v="101"/>
          </reference>
        </references>
      </pivotArea>
    </format>
    <format dxfId="1897">
      <pivotArea dataOnly="0" labelOnly="1" outline="0" fieldPosition="0">
        <references count="3">
          <reference field="3" count="1" selected="0">
            <x v="19"/>
          </reference>
          <reference field="4" count="1" selected="0">
            <x v="0"/>
          </reference>
          <reference field="5" count="29">
            <x v="0"/>
            <x v="1"/>
            <x v="2"/>
            <x v="11"/>
            <x v="13"/>
            <x v="18"/>
            <x v="20"/>
            <x v="21"/>
            <x v="24"/>
            <x v="25"/>
            <x v="26"/>
            <x v="28"/>
            <x v="32"/>
            <x v="33"/>
            <x v="35"/>
            <x v="42"/>
            <x v="43"/>
            <x v="47"/>
            <x v="48"/>
            <x v="49"/>
            <x v="52"/>
            <x v="53"/>
            <x v="54"/>
            <x v="65"/>
            <x v="78"/>
            <x v="85"/>
            <x v="87"/>
            <x v="97"/>
            <x v="101"/>
          </reference>
        </references>
      </pivotArea>
    </format>
    <format dxfId="1896">
      <pivotArea dataOnly="0" labelOnly="1" outline="0" fieldPosition="0">
        <references count="3">
          <reference field="3" count="1" selected="0">
            <x v="19"/>
          </reference>
          <reference field="4" count="1" selected="0">
            <x v="1"/>
          </reference>
          <reference field="5" count="1">
            <x v="76"/>
          </reference>
        </references>
      </pivotArea>
    </format>
    <format dxfId="1895">
      <pivotArea dataOnly="0" labelOnly="1" outline="0" fieldPosition="0">
        <references count="3">
          <reference field="3" count="1" selected="0">
            <x v="19"/>
          </reference>
          <reference field="4" count="1" selected="0">
            <x v="4"/>
          </reference>
          <reference field="5" count="1">
            <x v="26"/>
          </reference>
        </references>
      </pivotArea>
    </format>
    <format dxfId="1894">
      <pivotArea dataOnly="0" labelOnly="1" outline="0" fieldPosition="0">
        <references count="3">
          <reference field="3" count="1" selected="0">
            <x v="19"/>
          </reference>
          <reference field="4" count="1" selected="0">
            <x v="5"/>
          </reference>
          <reference field="5" count="3">
            <x v="81"/>
            <x v="85"/>
            <x v="87"/>
          </reference>
        </references>
      </pivotArea>
    </format>
    <format dxfId="1893">
      <pivotArea dataOnly="0" labelOnly="1" outline="0" fieldPosition="0">
        <references count="3">
          <reference field="3" count="1" selected="0">
            <x v="20"/>
          </reference>
          <reference field="4" count="1" selected="0">
            <x v="0"/>
          </reference>
          <reference field="5" count="17">
            <x v="1"/>
            <x v="2"/>
            <x v="11"/>
            <x v="14"/>
            <x v="18"/>
            <x v="20"/>
            <x v="21"/>
            <x v="23"/>
            <x v="26"/>
            <x v="37"/>
            <x v="47"/>
            <x v="52"/>
            <x v="53"/>
            <x v="73"/>
            <x v="85"/>
            <x v="98"/>
            <x v="100"/>
          </reference>
        </references>
      </pivotArea>
    </format>
    <format dxfId="1892">
      <pivotArea dataOnly="0" labelOnly="1" outline="0" fieldPosition="0">
        <references count="3">
          <reference field="3" count="1" selected="0">
            <x v="20"/>
          </reference>
          <reference field="4" count="1" selected="0">
            <x v="5"/>
          </reference>
          <reference field="5" count="4">
            <x v="25"/>
            <x v="81"/>
            <x v="85"/>
            <x v="87"/>
          </reference>
        </references>
      </pivotArea>
    </format>
    <format dxfId="1891">
      <pivotArea dataOnly="0" labelOnly="1" outline="0" fieldPosition="0">
        <references count="3">
          <reference field="3" count="1" selected="0">
            <x v="20"/>
          </reference>
          <reference field="4" count="1" selected="0">
            <x v="6"/>
          </reference>
          <reference field="5" count="14">
            <x v="1"/>
            <x v="14"/>
            <x v="18"/>
            <x v="25"/>
            <x v="26"/>
            <x v="33"/>
            <x v="37"/>
            <x v="56"/>
            <x v="73"/>
            <x v="77"/>
            <x v="79"/>
            <x v="85"/>
            <x v="88"/>
            <x v="101"/>
          </reference>
        </references>
      </pivotArea>
    </format>
    <format dxfId="1890">
      <pivotArea dataOnly="0" labelOnly="1" outline="0" fieldPosition="0">
        <references count="3">
          <reference field="3" count="1" selected="0">
            <x v="21"/>
          </reference>
          <reference field="4" count="1" selected="0">
            <x v="0"/>
          </reference>
          <reference field="5" count="5">
            <x v="2"/>
            <x v="21"/>
            <x v="32"/>
            <x v="53"/>
            <x v="64"/>
          </reference>
        </references>
      </pivotArea>
    </format>
    <format dxfId="1889">
      <pivotArea dataOnly="0" labelOnly="1" outline="0" fieldPosition="0">
        <references count="3">
          <reference field="3" count="1" selected="0">
            <x v="21"/>
          </reference>
          <reference field="4" count="1" selected="0">
            <x v="5"/>
          </reference>
          <reference field="5" count="2">
            <x v="26"/>
            <x v="81"/>
          </reference>
        </references>
      </pivotArea>
    </format>
    <format dxfId="1888">
      <pivotArea dataOnly="0" labelOnly="1" outline="0" fieldPosition="0">
        <references count="3">
          <reference field="3" count="1" selected="0">
            <x v="21"/>
          </reference>
          <reference field="4" count="1" selected="0">
            <x v="6"/>
          </reference>
          <reference field="5" count="1">
            <x v="64"/>
          </reference>
        </references>
      </pivotArea>
    </format>
    <format dxfId="1887">
      <pivotArea dataOnly="0" labelOnly="1" outline="0" fieldPosition="0">
        <references count="3">
          <reference field="3" count="1" selected="0">
            <x v="22"/>
          </reference>
          <reference field="4" count="1" selected="0">
            <x v="0"/>
          </reference>
          <reference field="5" count="5">
            <x v="2"/>
            <x v="32"/>
            <x v="43"/>
            <x v="47"/>
            <x v="53"/>
          </reference>
        </references>
      </pivotArea>
    </format>
    <format dxfId="1886">
      <pivotArea dataOnly="0" labelOnly="1" outline="0" fieldPosition="0">
        <references count="3">
          <reference field="3" count="1" selected="0">
            <x v="22"/>
          </reference>
          <reference field="4" count="1" selected="0">
            <x v="1"/>
          </reference>
          <reference field="5" count="1">
            <x v="76"/>
          </reference>
        </references>
      </pivotArea>
    </format>
    <format dxfId="1885">
      <pivotArea dataOnly="0" labelOnly="1" outline="0" fieldPosition="0">
        <references count="3">
          <reference field="3" count="1" selected="0">
            <x v="22"/>
          </reference>
          <reference field="4" count="1" selected="0">
            <x v="4"/>
          </reference>
          <reference field="5" count="1">
            <x v="26"/>
          </reference>
        </references>
      </pivotArea>
    </format>
    <format dxfId="1884">
      <pivotArea dataOnly="0" labelOnly="1" outline="0" fieldPosition="0">
        <references count="3">
          <reference field="3" count="1" selected="0">
            <x v="22"/>
          </reference>
          <reference field="4" count="1" selected="0">
            <x v="5"/>
          </reference>
          <reference field="5" count="1">
            <x v="81"/>
          </reference>
        </references>
      </pivotArea>
    </format>
    <format dxfId="1883">
      <pivotArea dataOnly="0" labelOnly="1" outline="0" fieldPosition="0">
        <references count="3">
          <reference field="3" count="1" selected="0">
            <x v="23"/>
          </reference>
          <reference field="4" count="1" selected="0">
            <x v="0"/>
          </reference>
          <reference field="5" count="1">
            <x v="2"/>
          </reference>
        </references>
      </pivotArea>
    </format>
    <format dxfId="1882">
      <pivotArea dataOnly="0" labelOnly="1" outline="0" fieldPosition="0">
        <references count="3">
          <reference field="3" count="1" selected="0">
            <x v="24"/>
          </reference>
          <reference field="4" count="1" selected="0">
            <x v="0"/>
          </reference>
          <reference field="5" count="2">
            <x v="2"/>
            <x v="53"/>
          </reference>
        </references>
      </pivotArea>
    </format>
    <format dxfId="1881">
      <pivotArea dataOnly="0" labelOnly="1" outline="0" fieldPosition="0">
        <references count="3">
          <reference field="3" count="1" selected="0">
            <x v="24"/>
          </reference>
          <reference field="4" count="1" selected="0">
            <x v="5"/>
          </reference>
          <reference field="5" count="2">
            <x v="26"/>
            <x v="81"/>
          </reference>
        </references>
      </pivotArea>
    </format>
    <format dxfId="1880">
      <pivotArea dataOnly="0" labelOnly="1" outline="0" fieldPosition="0">
        <references count="3">
          <reference field="3" count="1" selected="0">
            <x v="25"/>
          </reference>
          <reference field="4" count="1" selected="0">
            <x v="0"/>
          </reference>
          <reference field="5" count="5">
            <x v="2"/>
            <x v="32"/>
            <x v="43"/>
            <x v="47"/>
            <x v="53"/>
          </reference>
        </references>
      </pivotArea>
    </format>
    <format dxfId="1879">
      <pivotArea dataOnly="0" labelOnly="1" outline="0" fieldPosition="0">
        <references count="3">
          <reference field="3" count="1" selected="0">
            <x v="25"/>
          </reference>
          <reference field="4" count="1" selected="0">
            <x v="1"/>
          </reference>
          <reference field="5" count="1">
            <x v="76"/>
          </reference>
        </references>
      </pivotArea>
    </format>
    <format dxfId="1878">
      <pivotArea dataOnly="0" labelOnly="1" outline="0" fieldPosition="0">
        <references count="3">
          <reference field="3" count="1" selected="0">
            <x v="25"/>
          </reference>
          <reference field="4" count="1" selected="0">
            <x v="4"/>
          </reference>
          <reference field="5" count="1">
            <x v="85"/>
          </reference>
        </references>
      </pivotArea>
    </format>
    <format dxfId="1877">
      <pivotArea dataOnly="0" labelOnly="1" outline="0" fieldPosition="0">
        <references count="3">
          <reference field="3" count="1" selected="0">
            <x v="25"/>
          </reference>
          <reference field="4" count="1" selected="0">
            <x v="5"/>
          </reference>
          <reference field="5" count="2">
            <x v="26"/>
            <x v="81"/>
          </reference>
        </references>
      </pivotArea>
    </format>
    <format dxfId="1876">
      <pivotArea dataOnly="0" labelOnly="1" outline="0" fieldPosition="0">
        <references count="3">
          <reference field="3" count="1" selected="0">
            <x v="26"/>
          </reference>
          <reference field="4" count="1" selected="0">
            <x v="0"/>
          </reference>
          <reference field="5" count="16">
            <x v="1"/>
            <x v="2"/>
            <x v="11"/>
            <x v="14"/>
            <x v="18"/>
            <x v="20"/>
            <x v="21"/>
            <x v="23"/>
            <x v="26"/>
            <x v="37"/>
            <x v="47"/>
            <x v="52"/>
            <x v="53"/>
            <x v="73"/>
            <x v="85"/>
            <x v="98"/>
          </reference>
        </references>
      </pivotArea>
    </format>
    <format dxfId="1875">
      <pivotArea dataOnly="0" labelOnly="1" outline="0" fieldPosition="0">
        <references count="3">
          <reference field="3" count="1" selected="0">
            <x v="26"/>
          </reference>
          <reference field="4" count="1" selected="0">
            <x v="5"/>
          </reference>
          <reference field="5" count="4">
            <x v="25"/>
            <x v="81"/>
            <x v="85"/>
            <x v="87"/>
          </reference>
        </references>
      </pivotArea>
    </format>
    <format dxfId="1874">
      <pivotArea dataOnly="0" labelOnly="1" outline="0" fieldPosition="0">
        <references count="3">
          <reference field="3" count="1" selected="0">
            <x v="27"/>
          </reference>
          <reference field="4" count="1" selected="0">
            <x v="0"/>
          </reference>
          <reference field="5" count="3">
            <x v="2"/>
            <x v="21"/>
            <x v="73"/>
          </reference>
        </references>
      </pivotArea>
    </format>
    <format dxfId="1873">
      <pivotArea dataOnly="0" labelOnly="1" outline="0" fieldPosition="0">
        <references count="3">
          <reference field="3" count="1" selected="0">
            <x v="27"/>
          </reference>
          <reference field="4" count="1" selected="0">
            <x v="5"/>
          </reference>
          <reference field="5" count="2">
            <x v="26"/>
            <x v="81"/>
          </reference>
        </references>
      </pivotArea>
    </format>
    <format dxfId="1872">
      <pivotArea dataOnly="0" labelOnly="1" outline="0" fieldPosition="0">
        <references count="3">
          <reference field="3" count="1" selected="0">
            <x v="28"/>
          </reference>
          <reference field="4" count="1" selected="0">
            <x v="0"/>
          </reference>
          <reference field="5" count="6">
            <x v="2"/>
            <x v="21"/>
            <x v="43"/>
            <x v="47"/>
            <x v="53"/>
            <x v="78"/>
          </reference>
        </references>
      </pivotArea>
    </format>
    <format dxfId="1871">
      <pivotArea dataOnly="0" labelOnly="1" outline="0" fieldPosition="0">
        <references count="3">
          <reference field="3" count="1" selected="0">
            <x v="28"/>
          </reference>
          <reference field="4" count="1" selected="0">
            <x v="1"/>
          </reference>
          <reference field="5" count="1">
            <x v="76"/>
          </reference>
        </references>
      </pivotArea>
    </format>
    <format dxfId="1870">
      <pivotArea dataOnly="0" labelOnly="1" outline="0" fieldPosition="0">
        <references count="3">
          <reference field="3" count="1" selected="0">
            <x v="28"/>
          </reference>
          <reference field="4" count="1" selected="0">
            <x v="4"/>
          </reference>
          <reference field="5" count="2">
            <x v="61"/>
            <x v="101"/>
          </reference>
        </references>
      </pivotArea>
    </format>
    <format dxfId="1869">
      <pivotArea dataOnly="0" labelOnly="1" outline="0" fieldPosition="0">
        <references count="3">
          <reference field="3" count="1" selected="0">
            <x v="28"/>
          </reference>
          <reference field="4" count="1" selected="0">
            <x v="5"/>
          </reference>
          <reference field="5" count="2">
            <x v="26"/>
            <x v="81"/>
          </reference>
        </references>
      </pivotArea>
    </format>
    <format dxfId="1868">
      <pivotArea dataOnly="0" labelOnly="1" outline="0" fieldPosition="0">
        <references count="3">
          <reference field="3" count="1" selected="0">
            <x v="28"/>
          </reference>
          <reference field="4" count="1" selected="0">
            <x v="6"/>
          </reference>
          <reference field="5" count="1">
            <x v="78"/>
          </reference>
        </references>
      </pivotArea>
    </format>
    <format dxfId="1867">
      <pivotArea dataOnly="0" labelOnly="1" outline="0" fieldPosition="0">
        <references count="3">
          <reference field="3" count="1" selected="0">
            <x v="29"/>
          </reference>
          <reference field="4" count="1" selected="0">
            <x v="0"/>
          </reference>
          <reference field="5" count="3">
            <x v="2"/>
            <x v="47"/>
            <x v="53"/>
          </reference>
        </references>
      </pivotArea>
    </format>
    <format dxfId="1866">
      <pivotArea dataOnly="0" labelOnly="1" outline="0" fieldPosition="0">
        <references count="3">
          <reference field="3" count="1" selected="0">
            <x v="29"/>
          </reference>
          <reference field="4" count="1" selected="0">
            <x v="1"/>
          </reference>
          <reference field="5" count="1">
            <x v="76"/>
          </reference>
        </references>
      </pivotArea>
    </format>
    <format dxfId="1865">
      <pivotArea dataOnly="0" labelOnly="1" outline="0" fieldPosition="0">
        <references count="3">
          <reference field="3" count="1" selected="0">
            <x v="30"/>
          </reference>
          <reference field="4" count="1" selected="0">
            <x v="0"/>
          </reference>
          <reference field="5" count="4">
            <x v="2"/>
            <x v="28"/>
            <x v="47"/>
            <x v="53"/>
          </reference>
        </references>
      </pivotArea>
    </format>
    <format dxfId="1864">
      <pivotArea dataOnly="0" labelOnly="1" outline="0" fieldPosition="0">
        <references count="3">
          <reference field="3" count="1" selected="0">
            <x v="30"/>
          </reference>
          <reference field="4" count="1" selected="0">
            <x v="5"/>
          </reference>
          <reference field="5" count="2">
            <x v="26"/>
            <x v="81"/>
          </reference>
        </references>
      </pivotArea>
    </format>
    <format dxfId="1863">
      <pivotArea dataOnly="0" labelOnly="1" outline="0" fieldPosition="0">
        <references count="3">
          <reference field="3" count="1" selected="0">
            <x v="31"/>
          </reference>
          <reference field="4" count="1" selected="0">
            <x v="0"/>
          </reference>
          <reference field="5" count="3">
            <x v="2"/>
            <x v="32"/>
            <x v="53"/>
          </reference>
        </references>
      </pivotArea>
    </format>
    <format dxfId="1862">
      <pivotArea dataOnly="0" labelOnly="1" outline="0" fieldPosition="0">
        <references count="3">
          <reference field="3" count="1" selected="0">
            <x v="31"/>
          </reference>
          <reference field="4" count="1" selected="0">
            <x v="5"/>
          </reference>
          <reference field="5" count="5">
            <x v="25"/>
            <x v="26"/>
            <x v="81"/>
            <x v="85"/>
            <x v="87"/>
          </reference>
        </references>
      </pivotArea>
    </format>
    <format dxfId="1861">
      <pivotArea dataOnly="0" labelOnly="1" outline="0" fieldPosition="0">
        <references count="3">
          <reference field="3" count="1" selected="0">
            <x v="32"/>
          </reference>
          <reference field="4" count="1" selected="0">
            <x v="0"/>
          </reference>
          <reference field="5" count="2">
            <x v="2"/>
            <x v="32"/>
          </reference>
        </references>
      </pivotArea>
    </format>
    <format dxfId="1860">
      <pivotArea dataOnly="0" labelOnly="1" outline="0" fieldPosition="0">
        <references count="3">
          <reference field="3" count="1" selected="0">
            <x v="32"/>
          </reference>
          <reference field="4" count="1" selected="0">
            <x v="4"/>
          </reference>
          <reference field="5" count="2">
            <x v="61"/>
            <x v="85"/>
          </reference>
        </references>
      </pivotArea>
    </format>
    <format dxfId="1859">
      <pivotArea dataOnly="0" labelOnly="1" outline="0" fieldPosition="0">
        <references count="3">
          <reference field="3" count="1" selected="0">
            <x v="33"/>
          </reference>
          <reference field="4" count="1" selected="0">
            <x v="0"/>
          </reference>
          <reference field="5" count="1">
            <x v="53"/>
          </reference>
        </references>
      </pivotArea>
    </format>
    <format dxfId="1858">
      <pivotArea dataOnly="0" labelOnly="1" outline="0" fieldPosition="0">
        <references count="3">
          <reference field="3" count="1" selected="0">
            <x v="34"/>
          </reference>
          <reference field="4" count="1" selected="0">
            <x v="0"/>
          </reference>
          <reference field="5" count="5">
            <x v="2"/>
            <x v="21"/>
            <x v="32"/>
            <x v="53"/>
            <x v="73"/>
          </reference>
        </references>
      </pivotArea>
    </format>
    <format dxfId="1857">
      <pivotArea dataOnly="0" labelOnly="1" outline="0" fieldPosition="0">
        <references count="3">
          <reference field="3" count="1" selected="0">
            <x v="34"/>
          </reference>
          <reference field="4" count="1" selected="0">
            <x v="4"/>
          </reference>
          <reference field="5" count="1">
            <x v="85"/>
          </reference>
        </references>
      </pivotArea>
    </format>
    <format dxfId="1856">
      <pivotArea dataOnly="0" labelOnly="1" outline="0" fieldPosition="0">
        <references count="3">
          <reference field="3" count="1" selected="0">
            <x v="34"/>
          </reference>
          <reference field="4" count="1" selected="0">
            <x v="5"/>
          </reference>
          <reference field="5" count="3">
            <x v="81"/>
            <x v="85"/>
            <x v="87"/>
          </reference>
        </references>
      </pivotArea>
    </format>
    <format dxfId="1855">
      <pivotArea dataOnly="0" labelOnly="1" outline="0" fieldPosition="0">
        <references count="3">
          <reference field="3" count="1" selected="0">
            <x v="35"/>
          </reference>
          <reference field="4" count="1" selected="0">
            <x v="0"/>
          </reference>
          <reference field="5" count="4">
            <x v="2"/>
            <x v="43"/>
            <x v="47"/>
            <x v="53"/>
          </reference>
        </references>
      </pivotArea>
    </format>
    <format dxfId="1854">
      <pivotArea dataOnly="0" labelOnly="1" outline="0" fieldPosition="0">
        <references count="3">
          <reference field="3" count="1" selected="0">
            <x v="35"/>
          </reference>
          <reference field="4" count="1" selected="0">
            <x v="1"/>
          </reference>
          <reference field="5" count="1">
            <x v="76"/>
          </reference>
        </references>
      </pivotArea>
    </format>
    <format dxfId="1853">
      <pivotArea dataOnly="0" labelOnly="1" outline="0" fieldPosition="0">
        <references count="3">
          <reference field="3" count="1" selected="0">
            <x v="35"/>
          </reference>
          <reference field="4" count="1" selected="0">
            <x v="4"/>
          </reference>
          <reference field="5" count="1">
            <x v="61"/>
          </reference>
        </references>
      </pivotArea>
    </format>
    <format dxfId="1852">
      <pivotArea dataOnly="0" labelOnly="1" outline="0" fieldPosition="0">
        <references count="3">
          <reference field="3" count="1" selected="0">
            <x v="35"/>
          </reference>
          <reference field="4" count="1" selected="0">
            <x v="5"/>
          </reference>
          <reference field="5" count="2">
            <x v="26"/>
            <x v="81"/>
          </reference>
        </references>
      </pivotArea>
    </format>
    <format dxfId="1851">
      <pivotArea dataOnly="0" labelOnly="1" outline="0" fieldPosition="0">
        <references count="3">
          <reference field="3" count="1" selected="0">
            <x v="36"/>
          </reference>
          <reference field="4" count="1" selected="0">
            <x v="0"/>
          </reference>
          <reference field="5" count="24">
            <x v="1"/>
            <x v="2"/>
            <x v="11"/>
            <x v="13"/>
            <x v="15"/>
            <x v="18"/>
            <x v="20"/>
            <x v="21"/>
            <x v="24"/>
            <x v="26"/>
            <x v="35"/>
            <x v="42"/>
            <x v="43"/>
            <x v="47"/>
            <x v="48"/>
            <x v="49"/>
            <x v="52"/>
            <x v="53"/>
            <x v="65"/>
            <x v="78"/>
            <x v="80"/>
            <x v="85"/>
            <x v="90"/>
            <x v="97"/>
          </reference>
        </references>
      </pivotArea>
    </format>
    <format dxfId="1850">
      <pivotArea dataOnly="0" labelOnly="1" outline="0" fieldPosition="0">
        <references count="3">
          <reference field="3" count="1" selected="0">
            <x v="36"/>
          </reference>
          <reference field="4" count="1" selected="0">
            <x v="1"/>
          </reference>
          <reference field="5" count="1">
            <x v="76"/>
          </reference>
        </references>
      </pivotArea>
    </format>
    <format dxfId="1849">
      <pivotArea dataOnly="0" labelOnly="1" outline="0" fieldPosition="0">
        <references count="3">
          <reference field="3" count="1" selected="0">
            <x v="36"/>
          </reference>
          <reference field="4" count="1" selected="0">
            <x v="4"/>
          </reference>
          <reference field="5" count="1">
            <x v="85"/>
          </reference>
        </references>
      </pivotArea>
    </format>
    <format dxfId="1848">
      <pivotArea dataOnly="0" labelOnly="1" outline="0" fieldPosition="0">
        <references count="3">
          <reference field="3" count="1" selected="0">
            <x v="36"/>
          </reference>
          <reference field="4" count="1" selected="0">
            <x v="5"/>
          </reference>
          <reference field="5" count="3">
            <x v="81"/>
            <x v="85"/>
            <x v="87"/>
          </reference>
        </references>
      </pivotArea>
    </format>
    <format dxfId="1847">
      <pivotArea dataOnly="0" labelOnly="1" outline="0" fieldPosition="0">
        <references count="3">
          <reference field="3" count="1" selected="0">
            <x v="37"/>
          </reference>
          <reference field="4" count="1" selected="0">
            <x v="0"/>
          </reference>
          <reference field="5" count="7">
            <x v="1"/>
            <x v="2"/>
            <x v="14"/>
            <x v="21"/>
            <x v="32"/>
            <x v="53"/>
            <x v="93"/>
          </reference>
        </references>
      </pivotArea>
    </format>
    <format dxfId="1846">
      <pivotArea dataOnly="0" labelOnly="1" outline="0" fieldPosition="0">
        <references count="4">
          <reference field="3" count="1" selected="0">
            <x v="0"/>
          </reference>
          <reference field="4" count="1" selected="0">
            <x v="0"/>
          </reference>
          <reference field="5" count="1" selected="0">
            <x v="2"/>
          </reference>
          <reference field="6" count="1">
            <x v="11"/>
          </reference>
        </references>
      </pivotArea>
    </format>
    <format dxfId="1845">
      <pivotArea dataOnly="0" labelOnly="1" outline="0" fieldPosition="0">
        <references count="4">
          <reference field="3" count="1" selected="0">
            <x v="0"/>
          </reference>
          <reference field="4" count="1" selected="0">
            <x v="0"/>
          </reference>
          <reference field="5" count="1" selected="0">
            <x v="47"/>
          </reference>
          <reference field="6" count="1">
            <x v="25"/>
          </reference>
        </references>
      </pivotArea>
    </format>
    <format dxfId="1844">
      <pivotArea dataOnly="0" labelOnly="1" outline="0" fieldPosition="0">
        <references count="4">
          <reference field="3" count="1" selected="0">
            <x v="0"/>
          </reference>
          <reference field="4" count="1" selected="0">
            <x v="0"/>
          </reference>
          <reference field="5" count="1" selected="0">
            <x v="53"/>
          </reference>
          <reference field="6" count="1">
            <x v="2"/>
          </reference>
        </references>
      </pivotArea>
    </format>
    <format dxfId="1843">
      <pivotArea dataOnly="0" labelOnly="1" outline="0" fieldPosition="0">
        <references count="4">
          <reference field="3" count="1" selected="0">
            <x v="0"/>
          </reference>
          <reference field="4" count="1" selected="0">
            <x v="1"/>
          </reference>
          <reference field="5" count="1" selected="0">
            <x v="76"/>
          </reference>
          <reference field="6" count="1">
            <x v="14"/>
          </reference>
        </references>
      </pivotArea>
    </format>
    <format dxfId="1842">
      <pivotArea dataOnly="0" labelOnly="1" outline="0" fieldPosition="0">
        <references count="4">
          <reference field="3" count="1" selected="0">
            <x v="0"/>
          </reference>
          <reference field="4" count="1" selected="0">
            <x v="4"/>
          </reference>
          <reference field="5" count="1" selected="0">
            <x v="85"/>
          </reference>
          <reference field="6" count="1">
            <x v="26"/>
          </reference>
        </references>
      </pivotArea>
    </format>
    <format dxfId="1841">
      <pivotArea dataOnly="0" labelOnly="1" outline="0" fieldPosition="0">
        <references count="4">
          <reference field="3" count="1" selected="0">
            <x v="1"/>
          </reference>
          <reference field="4" count="1" selected="0">
            <x v="0"/>
          </reference>
          <reference field="5" count="1" selected="0">
            <x v="2"/>
          </reference>
          <reference field="6" count="2">
            <x v="11"/>
            <x v="31"/>
          </reference>
        </references>
      </pivotArea>
    </format>
    <format dxfId="1840">
      <pivotArea dataOnly="0" labelOnly="1" outline="0" fieldPosition="0">
        <references count="4">
          <reference field="3" count="1" selected="0">
            <x v="1"/>
          </reference>
          <reference field="4" count="1" selected="0">
            <x v="0"/>
          </reference>
          <reference field="5" count="1" selected="0">
            <x v="21"/>
          </reference>
          <reference field="6" count="1">
            <x v="13"/>
          </reference>
        </references>
      </pivotArea>
    </format>
    <format dxfId="1839">
      <pivotArea dataOnly="0" labelOnly="1" outline="0" fieldPosition="0">
        <references count="4">
          <reference field="3" count="1" selected="0">
            <x v="1"/>
          </reference>
          <reference field="4" count="1" selected="0">
            <x v="0"/>
          </reference>
          <reference field="5" count="1" selected="0">
            <x v="26"/>
          </reference>
          <reference field="6" count="1">
            <x v="68"/>
          </reference>
        </references>
      </pivotArea>
    </format>
    <format dxfId="1838">
      <pivotArea dataOnly="0" labelOnly="1" outline="0" fieldPosition="0">
        <references count="4">
          <reference field="3" count="1" selected="0">
            <x v="1"/>
          </reference>
          <reference field="4" count="1" selected="0">
            <x v="0"/>
          </reference>
          <reference field="5" count="1" selected="0">
            <x v="43"/>
          </reference>
          <reference field="6" count="1">
            <x v="15"/>
          </reference>
        </references>
      </pivotArea>
    </format>
    <format dxfId="1837">
      <pivotArea dataOnly="0" labelOnly="1" outline="0" fieldPosition="0">
        <references count="4">
          <reference field="3" count="1" selected="0">
            <x v="1"/>
          </reference>
          <reference field="4" count="1" selected="0">
            <x v="0"/>
          </reference>
          <reference field="5" count="1" selected="0">
            <x v="47"/>
          </reference>
          <reference field="6" count="1">
            <x v="25"/>
          </reference>
        </references>
      </pivotArea>
    </format>
    <format dxfId="1836">
      <pivotArea dataOnly="0" labelOnly="1" outline="0" fieldPosition="0">
        <references count="4">
          <reference field="3" count="1" selected="0">
            <x v="1"/>
          </reference>
          <reference field="4" count="1" selected="0">
            <x v="0"/>
          </reference>
          <reference field="5" count="1" selected="0">
            <x v="53"/>
          </reference>
          <reference field="6" count="1">
            <x v="2"/>
          </reference>
        </references>
      </pivotArea>
    </format>
    <format dxfId="1835">
      <pivotArea dataOnly="0" labelOnly="1" outline="0" fieldPosition="0">
        <references count="4">
          <reference field="3" count="1" selected="0">
            <x v="1"/>
          </reference>
          <reference field="4" count="1" selected="0">
            <x v="0"/>
          </reference>
          <reference field="5" count="1" selected="0">
            <x v="78"/>
          </reference>
          <reference field="6" count="1">
            <x v="1"/>
          </reference>
        </references>
      </pivotArea>
    </format>
    <format dxfId="1834">
      <pivotArea dataOnly="0" labelOnly="1" outline="0" fieldPosition="0">
        <references count="4">
          <reference field="3" count="1" selected="0">
            <x v="1"/>
          </reference>
          <reference field="4" count="1" selected="0">
            <x v="1"/>
          </reference>
          <reference field="5" count="1" selected="0">
            <x v="76"/>
          </reference>
          <reference field="6" count="1">
            <x v="14"/>
          </reference>
        </references>
      </pivotArea>
    </format>
    <format dxfId="1833">
      <pivotArea dataOnly="0" labelOnly="1" outline="0" fieldPosition="0">
        <references count="4">
          <reference field="3" count="1" selected="0">
            <x v="1"/>
          </reference>
          <reference field="4" count="1" selected="0">
            <x v="4"/>
          </reference>
          <reference field="5" count="1" selected="0">
            <x v="26"/>
          </reference>
          <reference field="6" count="1">
            <x v="68"/>
          </reference>
        </references>
      </pivotArea>
    </format>
    <format dxfId="1832">
      <pivotArea dataOnly="0" labelOnly="1" outline="0" fieldPosition="0">
        <references count="4">
          <reference field="3" count="1" selected="0">
            <x v="1"/>
          </reference>
          <reference field="4" count="1" selected="0">
            <x v="5"/>
          </reference>
          <reference field="5" count="1" selected="0">
            <x v="81"/>
          </reference>
          <reference field="6" count="1">
            <x v="1"/>
          </reference>
        </references>
      </pivotArea>
    </format>
    <format dxfId="1831">
      <pivotArea dataOnly="0" labelOnly="1" outline="0" fieldPosition="0">
        <references count="4">
          <reference field="3" count="1" selected="0">
            <x v="2"/>
          </reference>
          <reference field="4" count="1" selected="0">
            <x v="0"/>
          </reference>
          <reference field="5" count="1" selected="0">
            <x v="2"/>
          </reference>
          <reference field="6" count="2">
            <x v="11"/>
            <x v="31"/>
          </reference>
        </references>
      </pivotArea>
    </format>
    <format dxfId="1830">
      <pivotArea dataOnly="0" labelOnly="1" outline="0" fieldPosition="0">
        <references count="4">
          <reference field="3" count="1" selected="0">
            <x v="2"/>
          </reference>
          <reference field="4" count="1" selected="0">
            <x v="0"/>
          </reference>
          <reference field="5" count="1" selected="0">
            <x v="43"/>
          </reference>
          <reference field="6" count="1">
            <x v="15"/>
          </reference>
        </references>
      </pivotArea>
    </format>
    <format dxfId="1829">
      <pivotArea dataOnly="0" labelOnly="1" outline="0" fieldPosition="0">
        <references count="4">
          <reference field="3" count="1" selected="0">
            <x v="2"/>
          </reference>
          <reference field="4" count="1" selected="0">
            <x v="0"/>
          </reference>
          <reference field="5" count="1" selected="0">
            <x v="47"/>
          </reference>
          <reference field="6" count="1">
            <x v="25"/>
          </reference>
        </references>
      </pivotArea>
    </format>
    <format dxfId="1828">
      <pivotArea dataOnly="0" labelOnly="1" outline="0" fieldPosition="0">
        <references count="4">
          <reference field="3" count="1" selected="0">
            <x v="2"/>
          </reference>
          <reference field="4" count="1" selected="0">
            <x v="0"/>
          </reference>
          <reference field="5" count="1" selected="0">
            <x v="53"/>
          </reference>
          <reference field="6" count="1">
            <x v="2"/>
          </reference>
        </references>
      </pivotArea>
    </format>
    <format dxfId="1827">
      <pivotArea dataOnly="0" labelOnly="1" outline="0" fieldPosition="0">
        <references count="4">
          <reference field="3" count="1" selected="0">
            <x v="2"/>
          </reference>
          <reference field="4" count="1" selected="0">
            <x v="1"/>
          </reference>
          <reference field="5" count="1" selected="0">
            <x v="76"/>
          </reference>
          <reference field="6" count="1">
            <x v="14"/>
          </reference>
        </references>
      </pivotArea>
    </format>
    <format dxfId="1826">
      <pivotArea dataOnly="0" labelOnly="1" outline="0" fieldPosition="0">
        <references count="4">
          <reference field="3" count="1" selected="0">
            <x v="2"/>
          </reference>
          <reference field="4" count="1" selected="0">
            <x v="4"/>
          </reference>
          <reference field="5" count="1" selected="0">
            <x v="26"/>
          </reference>
          <reference field="6" count="1">
            <x v="68"/>
          </reference>
        </references>
      </pivotArea>
    </format>
    <format dxfId="1825">
      <pivotArea dataOnly="0" labelOnly="1" outline="0" fieldPosition="0">
        <references count="4">
          <reference field="3" count="1" selected="0">
            <x v="2"/>
          </reference>
          <reference field="4" count="1" selected="0">
            <x v="5"/>
          </reference>
          <reference field="5" count="1" selected="0">
            <x v="81"/>
          </reference>
          <reference field="6" count="1">
            <x v="1"/>
          </reference>
        </references>
      </pivotArea>
    </format>
    <format dxfId="1824">
      <pivotArea dataOnly="0" labelOnly="1" outline="0" fieldPosition="0">
        <references count="4">
          <reference field="3" count="1" selected="0">
            <x v="3"/>
          </reference>
          <reference field="4" count="1" selected="0">
            <x v="0"/>
          </reference>
          <reference field="5" count="1" selected="0">
            <x v="2"/>
          </reference>
          <reference field="6" count="2">
            <x v="11"/>
            <x v="31"/>
          </reference>
        </references>
      </pivotArea>
    </format>
    <format dxfId="1823">
      <pivotArea dataOnly="0" labelOnly="1" outline="0" fieldPosition="0">
        <references count="4">
          <reference field="3" count="1" selected="0">
            <x v="3"/>
          </reference>
          <reference field="4" count="1" selected="0">
            <x v="0"/>
          </reference>
          <reference field="5" count="1" selected="0">
            <x v="21"/>
          </reference>
          <reference field="6" count="1">
            <x v="13"/>
          </reference>
        </references>
      </pivotArea>
    </format>
    <format dxfId="1822">
      <pivotArea dataOnly="0" labelOnly="1" outline="0" fieldPosition="0">
        <references count="4">
          <reference field="3" count="1" selected="0">
            <x v="3"/>
          </reference>
          <reference field="4" count="1" selected="0">
            <x v="0"/>
          </reference>
          <reference field="5" count="1" selected="0">
            <x v="26"/>
          </reference>
          <reference field="6" count="1">
            <x v="68"/>
          </reference>
        </references>
      </pivotArea>
    </format>
    <format dxfId="1821">
      <pivotArea dataOnly="0" labelOnly="1" outline="0" fieldPosition="0">
        <references count="4">
          <reference field="3" count="1" selected="0">
            <x v="3"/>
          </reference>
          <reference field="4" count="1" selected="0">
            <x v="0"/>
          </reference>
          <reference field="5" count="1" selected="0">
            <x v="32"/>
          </reference>
          <reference field="6" count="1">
            <x v="14"/>
          </reference>
        </references>
      </pivotArea>
    </format>
    <format dxfId="1820">
      <pivotArea dataOnly="0" labelOnly="1" outline="0" fieldPosition="0">
        <references count="4">
          <reference field="3" count="1" selected="0">
            <x v="3"/>
          </reference>
          <reference field="4" count="1" selected="0">
            <x v="0"/>
          </reference>
          <reference field="5" count="1" selected="0">
            <x v="43"/>
          </reference>
          <reference field="6" count="1">
            <x v="15"/>
          </reference>
        </references>
      </pivotArea>
    </format>
    <format dxfId="1819">
      <pivotArea dataOnly="0" labelOnly="1" outline="0" fieldPosition="0">
        <references count="4">
          <reference field="3" count="1" selected="0">
            <x v="3"/>
          </reference>
          <reference field="4" count="1" selected="0">
            <x v="0"/>
          </reference>
          <reference field="5" count="1" selected="0">
            <x v="47"/>
          </reference>
          <reference field="6" count="1">
            <x v="25"/>
          </reference>
        </references>
      </pivotArea>
    </format>
    <format dxfId="1818">
      <pivotArea dataOnly="0" labelOnly="1" outline="0" fieldPosition="0">
        <references count="4">
          <reference field="3" count="1" selected="0">
            <x v="3"/>
          </reference>
          <reference field="4" count="1" selected="0">
            <x v="0"/>
          </reference>
          <reference field="5" count="1" selected="0">
            <x v="53"/>
          </reference>
          <reference field="6" count="1">
            <x v="2"/>
          </reference>
        </references>
      </pivotArea>
    </format>
    <format dxfId="1817">
      <pivotArea dataOnly="0" labelOnly="1" outline="0" fieldPosition="0">
        <references count="4">
          <reference field="3" count="1" selected="0">
            <x v="3"/>
          </reference>
          <reference field="4" count="1" selected="0">
            <x v="0"/>
          </reference>
          <reference field="5" count="1" selected="0">
            <x v="78"/>
          </reference>
          <reference field="6" count="1">
            <x v="1"/>
          </reference>
        </references>
      </pivotArea>
    </format>
    <format dxfId="1816">
      <pivotArea dataOnly="0" labelOnly="1" outline="0" fieldPosition="0">
        <references count="4">
          <reference field="3" count="1" selected="0">
            <x v="3"/>
          </reference>
          <reference field="4" count="1" selected="0">
            <x v="1"/>
          </reference>
          <reference field="5" count="1" selected="0">
            <x v="76"/>
          </reference>
          <reference field="6" count="1">
            <x v="14"/>
          </reference>
        </references>
      </pivotArea>
    </format>
    <format dxfId="1815">
      <pivotArea dataOnly="0" labelOnly="1" outline="0" fieldPosition="0">
        <references count="4">
          <reference field="3" count="1" selected="0">
            <x v="3"/>
          </reference>
          <reference field="4" count="1" selected="0">
            <x v="4"/>
          </reference>
          <reference field="5" count="1" selected="0">
            <x v="26"/>
          </reference>
          <reference field="6" count="1">
            <x v="68"/>
          </reference>
        </references>
      </pivotArea>
    </format>
    <format dxfId="1814">
      <pivotArea dataOnly="0" labelOnly="1" outline="0" fieldPosition="0">
        <references count="4">
          <reference field="3" count="1" selected="0">
            <x v="3"/>
          </reference>
          <reference field="4" count="1" selected="0">
            <x v="5"/>
          </reference>
          <reference field="5" count="1" selected="0">
            <x v="81"/>
          </reference>
          <reference field="6" count="1">
            <x v="1"/>
          </reference>
        </references>
      </pivotArea>
    </format>
    <format dxfId="1813">
      <pivotArea dataOnly="0" labelOnly="1" outline="0" fieldPosition="0">
        <references count="4">
          <reference field="3" count="1" selected="0">
            <x v="3"/>
          </reference>
          <reference field="4" count="1" selected="0">
            <x v="5"/>
          </reference>
          <reference field="5" count="1" selected="0">
            <x v="85"/>
          </reference>
          <reference field="6" count="1">
            <x v="26"/>
          </reference>
        </references>
      </pivotArea>
    </format>
    <format dxfId="1812">
      <pivotArea dataOnly="0" labelOnly="1" outline="0" fieldPosition="0">
        <references count="4">
          <reference field="3" count="1" selected="0">
            <x v="3"/>
          </reference>
          <reference field="4" count="1" selected="0">
            <x v="5"/>
          </reference>
          <reference field="5" count="1" selected="0">
            <x v="87"/>
          </reference>
          <reference field="6" count="1">
            <x v="14"/>
          </reference>
        </references>
      </pivotArea>
    </format>
    <format dxfId="1811">
      <pivotArea dataOnly="0" labelOnly="1" outline="0" fieldPosition="0">
        <references count="4">
          <reference field="3" count="1" selected="0">
            <x v="3"/>
          </reference>
          <reference field="4" count="1" selected="0">
            <x v="6"/>
          </reference>
          <reference field="5" count="1" selected="0">
            <x v="79"/>
          </reference>
          <reference field="6" count="1">
            <x v="23"/>
          </reference>
        </references>
      </pivotArea>
    </format>
    <format dxfId="1810">
      <pivotArea dataOnly="0" labelOnly="1" outline="0" fieldPosition="0">
        <references count="4">
          <reference field="3" count="1" selected="0">
            <x v="3"/>
          </reference>
          <reference field="4" count="1" selected="0">
            <x v="6"/>
          </reference>
          <reference field="5" count="1" selected="0">
            <x v="78"/>
          </reference>
          <reference field="6" count="1">
            <x v="1"/>
          </reference>
        </references>
      </pivotArea>
    </format>
    <format dxfId="1809">
      <pivotArea dataOnly="0" labelOnly="1" outline="0" fieldPosition="0">
        <references count="4">
          <reference field="3" count="1" selected="0">
            <x v="4"/>
          </reference>
          <reference field="4" count="1" selected="0">
            <x v="0"/>
          </reference>
          <reference field="5" count="1" selected="0">
            <x v="1"/>
          </reference>
          <reference field="6" count="1">
            <x v="50"/>
          </reference>
        </references>
      </pivotArea>
    </format>
    <format dxfId="1808">
      <pivotArea dataOnly="0" labelOnly="1" outline="0" fieldPosition="0">
        <references count="4">
          <reference field="3" count="1" selected="0">
            <x v="4"/>
          </reference>
          <reference field="4" count="1" selected="0">
            <x v="0"/>
          </reference>
          <reference field="5" count="1" selected="0">
            <x v="2"/>
          </reference>
          <reference field="6" count="5">
            <x v="11"/>
            <x v="19"/>
            <x v="31"/>
            <x v="60"/>
            <x v="63"/>
          </reference>
        </references>
      </pivotArea>
    </format>
    <format dxfId="1807">
      <pivotArea dataOnly="0" labelOnly="1" outline="0" fieldPosition="0">
        <references count="4">
          <reference field="3" count="1" selected="0">
            <x v="4"/>
          </reference>
          <reference field="4" count="1" selected="0">
            <x v="0"/>
          </reference>
          <reference field="5" count="1" selected="0">
            <x v="11"/>
          </reference>
          <reference field="6" count="1">
            <x v="20"/>
          </reference>
        </references>
      </pivotArea>
    </format>
    <format dxfId="1806">
      <pivotArea dataOnly="0" labelOnly="1" outline="0" fieldPosition="0">
        <references count="4">
          <reference field="3" count="1" selected="0">
            <x v="4"/>
          </reference>
          <reference field="4" count="1" selected="0">
            <x v="0"/>
          </reference>
          <reference field="5" count="1" selected="0">
            <x v="13"/>
          </reference>
          <reference field="6" count="1">
            <x v="62"/>
          </reference>
        </references>
      </pivotArea>
    </format>
    <format dxfId="1805">
      <pivotArea dataOnly="0" labelOnly="1" outline="0" fieldPosition="0">
        <references count="4">
          <reference field="3" count="1" selected="0">
            <x v="4"/>
          </reference>
          <reference field="4" count="1" selected="0">
            <x v="0"/>
          </reference>
          <reference field="5" count="1" selected="0">
            <x v="20"/>
          </reference>
          <reference field="6" count="1">
            <x v="25"/>
          </reference>
        </references>
      </pivotArea>
    </format>
    <format dxfId="1804">
      <pivotArea dataOnly="0" labelOnly="1" outline="0" fieldPosition="0">
        <references count="4">
          <reference field="3" count="1" selected="0">
            <x v="4"/>
          </reference>
          <reference field="4" count="1" selected="0">
            <x v="0"/>
          </reference>
          <reference field="5" count="1" selected="0">
            <x v="21"/>
          </reference>
          <reference field="6" count="1">
            <x v="13"/>
          </reference>
        </references>
      </pivotArea>
    </format>
    <format dxfId="1803">
      <pivotArea dataOnly="0" labelOnly="1" outline="0" fieldPosition="0">
        <references count="4">
          <reference field="3" count="1" selected="0">
            <x v="4"/>
          </reference>
          <reference field="4" count="1" selected="0">
            <x v="0"/>
          </reference>
          <reference field="5" count="1" selected="0">
            <x v="23"/>
          </reference>
          <reference field="6" count="1">
            <x v="25"/>
          </reference>
        </references>
      </pivotArea>
    </format>
    <format dxfId="1802">
      <pivotArea dataOnly="0" labelOnly="1" outline="0" fieldPosition="0">
        <references count="4">
          <reference field="3" count="1" selected="0">
            <x v="4"/>
          </reference>
          <reference field="4" count="1" selected="0">
            <x v="0"/>
          </reference>
          <reference field="5" count="1" selected="0">
            <x v="24"/>
          </reference>
          <reference field="6" count="1">
            <x v="35"/>
          </reference>
        </references>
      </pivotArea>
    </format>
    <format dxfId="1801">
      <pivotArea dataOnly="0" labelOnly="1" outline="0" fieldPosition="0">
        <references count="4">
          <reference field="3" count="1" selected="0">
            <x v="4"/>
          </reference>
          <reference field="4" count="1" selected="0">
            <x v="0"/>
          </reference>
          <reference field="5" count="1" selected="0">
            <x v="26"/>
          </reference>
          <reference field="6" count="1">
            <x v="68"/>
          </reference>
        </references>
      </pivotArea>
    </format>
    <format dxfId="1800">
      <pivotArea dataOnly="0" labelOnly="1" outline="0" fieldPosition="0">
        <references count="4">
          <reference field="3" count="1" selected="0">
            <x v="4"/>
          </reference>
          <reference field="4" count="1" selected="0">
            <x v="0"/>
          </reference>
          <reference field="5" count="1" selected="0">
            <x v="35"/>
          </reference>
          <reference field="6" count="1">
            <x v="21"/>
          </reference>
        </references>
      </pivotArea>
    </format>
    <format dxfId="1799">
      <pivotArea dataOnly="0" labelOnly="1" outline="0" fieldPosition="0">
        <references count="4">
          <reference field="3" count="1" selected="0">
            <x v="4"/>
          </reference>
          <reference field="4" count="1" selected="0">
            <x v="0"/>
          </reference>
          <reference field="5" count="1" selected="0">
            <x v="42"/>
          </reference>
          <reference field="6" count="2">
            <x v="14"/>
            <x v="22"/>
          </reference>
        </references>
      </pivotArea>
    </format>
    <format dxfId="1798">
      <pivotArea dataOnly="0" labelOnly="1" outline="0" fieldPosition="0">
        <references count="4">
          <reference field="3" count="1" selected="0">
            <x v="4"/>
          </reference>
          <reference field="4" count="1" selected="0">
            <x v="0"/>
          </reference>
          <reference field="5" count="1" selected="0">
            <x v="47"/>
          </reference>
          <reference field="6" count="1">
            <x v="25"/>
          </reference>
        </references>
      </pivotArea>
    </format>
    <format dxfId="1797">
      <pivotArea dataOnly="0" labelOnly="1" outline="0" fieldPosition="0">
        <references count="4">
          <reference field="3" count="1" selected="0">
            <x v="4"/>
          </reference>
          <reference field="4" count="1" selected="0">
            <x v="0"/>
          </reference>
          <reference field="5" count="1" selected="0">
            <x v="49"/>
          </reference>
          <reference field="6" count="1">
            <x v="61"/>
          </reference>
        </references>
      </pivotArea>
    </format>
    <format dxfId="1796">
      <pivotArea dataOnly="0" labelOnly="1" outline="0" fieldPosition="0">
        <references count="4">
          <reference field="3" count="1" selected="0">
            <x v="4"/>
          </reference>
          <reference field="4" count="1" selected="0">
            <x v="0"/>
          </reference>
          <reference field="5" count="1" selected="0">
            <x v="52"/>
          </reference>
          <reference field="6" count="1">
            <x v="83"/>
          </reference>
        </references>
      </pivotArea>
    </format>
    <format dxfId="1795">
      <pivotArea dataOnly="0" labelOnly="1" outline="0" fieldPosition="0">
        <references count="4">
          <reference field="3" count="1" selected="0">
            <x v="4"/>
          </reference>
          <reference field="4" count="1" selected="0">
            <x v="0"/>
          </reference>
          <reference field="5" count="1" selected="0">
            <x v="53"/>
          </reference>
          <reference field="6" count="2">
            <x v="2"/>
            <x v="37"/>
          </reference>
        </references>
      </pivotArea>
    </format>
    <format dxfId="1794">
      <pivotArea dataOnly="0" labelOnly="1" outline="0" fieldPosition="0">
        <references count="4">
          <reference field="3" count="1" selected="0">
            <x v="4"/>
          </reference>
          <reference field="4" count="1" selected="0">
            <x v="0"/>
          </reference>
          <reference field="5" count="1" selected="0">
            <x v="54"/>
          </reference>
          <reference field="6" count="1">
            <x v="14"/>
          </reference>
        </references>
      </pivotArea>
    </format>
    <format dxfId="1793">
      <pivotArea dataOnly="0" labelOnly="1" outline="0" fieldPosition="0">
        <references count="4">
          <reference field="3" count="1" selected="0">
            <x v="4"/>
          </reference>
          <reference field="4" count="1" selected="0">
            <x v="0"/>
          </reference>
          <reference field="5" count="1" selected="0">
            <x v="64"/>
          </reference>
          <reference field="6" count="1">
            <x v="1"/>
          </reference>
        </references>
      </pivotArea>
    </format>
    <format dxfId="1792">
      <pivotArea dataOnly="0" labelOnly="1" outline="0" fieldPosition="0">
        <references count="4">
          <reference field="3" count="1" selected="0">
            <x v="4"/>
          </reference>
          <reference field="4" count="1" selected="0">
            <x v="0"/>
          </reference>
          <reference field="5" count="1" selected="0">
            <x v="65"/>
          </reference>
          <reference field="6" count="1">
            <x v="12"/>
          </reference>
        </references>
      </pivotArea>
    </format>
    <format dxfId="1791">
      <pivotArea dataOnly="0" labelOnly="1" outline="0" fieldPosition="0">
        <references count="4">
          <reference field="3" count="1" selected="0">
            <x v="4"/>
          </reference>
          <reference field="4" count="1" selected="0">
            <x v="0"/>
          </reference>
          <reference field="5" count="1" selected="0">
            <x v="84"/>
          </reference>
          <reference field="6" count="1">
            <x v="38"/>
          </reference>
        </references>
      </pivotArea>
    </format>
    <format dxfId="1790">
      <pivotArea dataOnly="0" labelOnly="1" outline="0" fieldPosition="0">
        <references count="4">
          <reference field="3" count="1" selected="0">
            <x v="4"/>
          </reference>
          <reference field="4" count="1" selected="0">
            <x v="0"/>
          </reference>
          <reference field="5" count="1" selected="0">
            <x v="85"/>
          </reference>
          <reference field="6" count="1">
            <x v="26"/>
          </reference>
        </references>
      </pivotArea>
    </format>
    <format dxfId="1789">
      <pivotArea dataOnly="0" labelOnly="1" outline="0" fieldPosition="0">
        <references count="4">
          <reference field="3" count="1" selected="0">
            <x v="4"/>
          </reference>
          <reference field="4" count="1" selected="0">
            <x v="0"/>
          </reference>
          <reference field="5" count="1" selected="0">
            <x v="98"/>
          </reference>
          <reference field="6" count="4">
            <x v="8"/>
            <x v="9"/>
            <x v="39"/>
            <x v="54"/>
          </reference>
        </references>
      </pivotArea>
    </format>
    <format dxfId="1788">
      <pivotArea dataOnly="0" labelOnly="1" outline="0" fieldPosition="0">
        <references count="4">
          <reference field="3" count="1" selected="0">
            <x v="4"/>
          </reference>
          <reference field="4" count="1" selected="0">
            <x v="0"/>
          </reference>
          <reference field="5" count="1" selected="0">
            <x v="73"/>
          </reference>
          <reference field="6" count="1">
            <x v="36"/>
          </reference>
        </references>
      </pivotArea>
    </format>
    <format dxfId="1787">
      <pivotArea dataOnly="0" labelOnly="1" outline="0" fieldPosition="0">
        <references count="4">
          <reference field="3" count="1" selected="0">
            <x v="4"/>
          </reference>
          <reference field="4" count="1" selected="0">
            <x v="4"/>
          </reference>
          <reference field="5" count="1" selected="0">
            <x v="85"/>
          </reference>
          <reference field="6" count="1">
            <x v="26"/>
          </reference>
        </references>
      </pivotArea>
    </format>
    <format dxfId="1786">
      <pivotArea dataOnly="0" labelOnly="1" outline="0" fieldPosition="0">
        <references count="4">
          <reference field="3" count="1" selected="0">
            <x v="4"/>
          </reference>
          <reference field="4" count="1" selected="0">
            <x v="5"/>
          </reference>
          <reference field="5" count="1" selected="0">
            <x v="25"/>
          </reference>
          <reference field="6" count="1">
            <x v="68"/>
          </reference>
        </references>
      </pivotArea>
    </format>
    <format dxfId="1785">
      <pivotArea dataOnly="0" labelOnly="1" outline="0" fieldPosition="0">
        <references count="4">
          <reference field="3" count="1" selected="0">
            <x v="4"/>
          </reference>
          <reference field="4" count="1" selected="0">
            <x v="5"/>
          </reference>
          <reference field="5" count="1" selected="0">
            <x v="53"/>
          </reference>
          <reference field="6" count="1">
            <x v="5"/>
          </reference>
        </references>
      </pivotArea>
    </format>
    <format dxfId="1784">
      <pivotArea dataOnly="0" labelOnly="1" outline="0" fieldPosition="0">
        <references count="4">
          <reference field="3" count="1" selected="0">
            <x v="4"/>
          </reference>
          <reference field="4" count="1" selected="0">
            <x v="5"/>
          </reference>
          <reference field="5" count="1" selected="0">
            <x v="81"/>
          </reference>
          <reference field="6" count="1">
            <x v="1"/>
          </reference>
        </references>
      </pivotArea>
    </format>
    <format dxfId="1783">
      <pivotArea dataOnly="0" labelOnly="1" outline="0" fieldPosition="0">
        <references count="4">
          <reference field="3" count="1" selected="0">
            <x v="4"/>
          </reference>
          <reference field="4" count="1" selected="0">
            <x v="5"/>
          </reference>
          <reference field="5" count="1" selected="0">
            <x v="85"/>
          </reference>
          <reference field="6" count="1">
            <x v="26"/>
          </reference>
        </references>
      </pivotArea>
    </format>
    <format dxfId="1782">
      <pivotArea dataOnly="0" labelOnly="1" outline="0" fieldPosition="0">
        <references count="4">
          <reference field="3" count="1" selected="0">
            <x v="4"/>
          </reference>
          <reference field="4" count="1" selected="0">
            <x v="5"/>
          </reference>
          <reference field="5" count="1" selected="0">
            <x v="87"/>
          </reference>
          <reference field="6" count="1">
            <x v="14"/>
          </reference>
        </references>
      </pivotArea>
    </format>
    <format dxfId="1781">
      <pivotArea dataOnly="0" labelOnly="1" outline="0" fieldPosition="0">
        <references count="4">
          <reference field="3" count="1" selected="0">
            <x v="4"/>
          </reference>
          <reference field="4" count="1" selected="0">
            <x v="6"/>
          </reference>
          <reference field="5" count="1" selected="0">
            <x v="18"/>
          </reference>
          <reference field="6" count="1">
            <x v="27"/>
          </reference>
        </references>
      </pivotArea>
    </format>
    <format dxfId="1780">
      <pivotArea dataOnly="0" labelOnly="1" outline="0" fieldPosition="0">
        <references count="4">
          <reference field="3" count="1" selected="0">
            <x v="4"/>
          </reference>
          <reference field="4" count="1" selected="0">
            <x v="6"/>
          </reference>
          <reference field="5" count="1" selected="0">
            <x v="20"/>
          </reference>
          <reference field="6" count="1">
            <x v="25"/>
          </reference>
        </references>
      </pivotArea>
    </format>
    <format dxfId="1779">
      <pivotArea dataOnly="0" labelOnly="1" outline="0" fieldPosition="0">
        <references count="4">
          <reference field="3" count="1" selected="0">
            <x v="4"/>
          </reference>
          <reference field="4" count="1" selected="0">
            <x v="6"/>
          </reference>
          <reference field="5" count="1" selected="0">
            <x v="25"/>
          </reference>
          <reference field="6" count="1">
            <x v="68"/>
          </reference>
        </references>
      </pivotArea>
    </format>
    <format dxfId="1778">
      <pivotArea dataOnly="0" labelOnly="1" outline="0" fieldPosition="0">
        <references count="4">
          <reference field="3" count="1" selected="0">
            <x v="4"/>
          </reference>
          <reference field="4" count="1" selected="0">
            <x v="6"/>
          </reference>
          <reference field="5" count="1" selected="0">
            <x v="54"/>
          </reference>
          <reference field="6" count="1">
            <x v="14"/>
          </reference>
        </references>
      </pivotArea>
    </format>
    <format dxfId="1777">
      <pivotArea dataOnly="0" labelOnly="1" outline="0" fieldPosition="0">
        <references count="4">
          <reference field="3" count="1" selected="0">
            <x v="4"/>
          </reference>
          <reference field="4" count="1" selected="0">
            <x v="6"/>
          </reference>
          <reference field="5" count="1" selected="0">
            <x v="56"/>
          </reference>
          <reference field="6" count="1">
            <x v="41"/>
          </reference>
        </references>
      </pivotArea>
    </format>
    <format dxfId="1776">
      <pivotArea dataOnly="0" labelOnly="1" outline="0" fieldPosition="0">
        <references count="4">
          <reference field="3" count="1" selected="0">
            <x v="4"/>
          </reference>
          <reference field="4" count="1" selected="0">
            <x v="6"/>
          </reference>
          <reference field="5" count="1" selected="0">
            <x v="64"/>
          </reference>
          <reference field="6" count="1">
            <x v="1"/>
          </reference>
        </references>
      </pivotArea>
    </format>
    <format dxfId="1775">
      <pivotArea dataOnly="0" labelOnly="1" outline="0" fieldPosition="0">
        <references count="4">
          <reference field="3" count="1" selected="0">
            <x v="4"/>
          </reference>
          <reference field="4" count="1" selected="0">
            <x v="6"/>
          </reference>
          <reference field="5" count="1" selected="0">
            <x v="79"/>
          </reference>
          <reference field="6" count="2">
            <x v="18"/>
            <x v="23"/>
          </reference>
        </references>
      </pivotArea>
    </format>
    <format dxfId="1774">
      <pivotArea dataOnly="0" labelOnly="1" outline="0" fieldPosition="0">
        <references count="4">
          <reference field="3" count="1" selected="0">
            <x v="4"/>
          </reference>
          <reference field="4" count="1" selected="0">
            <x v="6"/>
          </reference>
          <reference field="5" count="1" selected="0">
            <x v="85"/>
          </reference>
          <reference field="6" count="1">
            <x v="26"/>
          </reference>
        </references>
      </pivotArea>
    </format>
    <format dxfId="1773">
      <pivotArea dataOnly="0" labelOnly="1" outline="0" fieldPosition="0">
        <references count="4">
          <reference field="3" count="1" selected="0">
            <x v="4"/>
          </reference>
          <reference field="4" count="1" selected="0">
            <x v="6"/>
          </reference>
          <reference field="5" count="1" selected="0">
            <x v="73"/>
          </reference>
          <reference field="6" count="1">
            <x v="36"/>
          </reference>
        </references>
      </pivotArea>
    </format>
    <format dxfId="1772">
      <pivotArea dataOnly="0" labelOnly="1" outline="0" fieldPosition="0">
        <references count="4">
          <reference field="3" count="1" selected="0">
            <x v="5"/>
          </reference>
          <reference field="4" count="1" selected="0">
            <x v="0"/>
          </reference>
          <reference field="5" count="1" selected="0">
            <x v="2"/>
          </reference>
          <reference field="6" count="2">
            <x v="11"/>
            <x v="31"/>
          </reference>
        </references>
      </pivotArea>
    </format>
    <format dxfId="1771">
      <pivotArea dataOnly="0" labelOnly="1" outline="0" fieldPosition="0">
        <references count="4">
          <reference field="3" count="1" selected="0">
            <x v="5"/>
          </reference>
          <reference field="4" count="1" selected="0">
            <x v="0"/>
          </reference>
          <reference field="5" count="1" selected="0">
            <x v="32"/>
          </reference>
          <reference field="6" count="1">
            <x v="14"/>
          </reference>
        </references>
      </pivotArea>
    </format>
    <format dxfId="1770">
      <pivotArea dataOnly="0" labelOnly="1" outline="0" fieldPosition="0">
        <references count="4">
          <reference field="3" count="1" selected="0">
            <x v="5"/>
          </reference>
          <reference field="4" count="1" selected="0">
            <x v="0"/>
          </reference>
          <reference field="5" count="1" selected="0">
            <x v="43"/>
          </reference>
          <reference field="6" count="1">
            <x v="15"/>
          </reference>
        </references>
      </pivotArea>
    </format>
    <format dxfId="1769">
      <pivotArea dataOnly="0" labelOnly="1" outline="0" fieldPosition="0">
        <references count="4">
          <reference field="3" count="1" selected="0">
            <x v="5"/>
          </reference>
          <reference field="4" count="1" selected="0">
            <x v="0"/>
          </reference>
          <reference field="5" count="1" selected="0">
            <x v="47"/>
          </reference>
          <reference field="6" count="1">
            <x v="25"/>
          </reference>
        </references>
      </pivotArea>
    </format>
    <format dxfId="1768">
      <pivotArea dataOnly="0" labelOnly="1" outline="0" fieldPosition="0">
        <references count="4">
          <reference field="3" count="1" selected="0">
            <x v="5"/>
          </reference>
          <reference field="4" count="1" selected="0">
            <x v="0"/>
          </reference>
          <reference field="5" count="1" selected="0">
            <x v="53"/>
          </reference>
          <reference field="6" count="1">
            <x v="2"/>
          </reference>
        </references>
      </pivotArea>
    </format>
    <format dxfId="1767">
      <pivotArea dataOnly="0" labelOnly="1" outline="0" fieldPosition="0">
        <references count="4">
          <reference field="3" count="1" selected="0">
            <x v="5"/>
          </reference>
          <reference field="4" count="1" selected="0">
            <x v="1"/>
          </reference>
          <reference field="5" count="1" selected="0">
            <x v="76"/>
          </reference>
          <reference field="6" count="1">
            <x v="14"/>
          </reference>
        </references>
      </pivotArea>
    </format>
    <format dxfId="1766">
      <pivotArea dataOnly="0" labelOnly="1" outline="0" fieldPosition="0">
        <references count="4">
          <reference field="3" count="1" selected="0">
            <x v="5"/>
          </reference>
          <reference field="4" count="1" selected="0">
            <x v="5"/>
          </reference>
          <reference field="5" count="1" selected="0">
            <x v="26"/>
          </reference>
          <reference field="6" count="1">
            <x v="68"/>
          </reference>
        </references>
      </pivotArea>
    </format>
    <format dxfId="1765">
      <pivotArea dataOnly="0" labelOnly="1" outline="0" fieldPosition="0">
        <references count="4">
          <reference field="3" count="1" selected="0">
            <x v="5"/>
          </reference>
          <reference field="4" count="1" selected="0">
            <x v="5"/>
          </reference>
          <reference field="5" count="1" selected="0">
            <x v="81"/>
          </reference>
          <reference field="6" count="1">
            <x v="1"/>
          </reference>
        </references>
      </pivotArea>
    </format>
    <format dxfId="1764">
      <pivotArea dataOnly="0" labelOnly="1" outline="0" fieldPosition="0">
        <references count="4">
          <reference field="3" count="1" selected="0">
            <x v="6"/>
          </reference>
          <reference field="4" count="1" selected="0">
            <x v="0"/>
          </reference>
          <reference field="5" count="1" selected="0">
            <x v="53"/>
          </reference>
          <reference field="6" count="1">
            <x v="2"/>
          </reference>
        </references>
      </pivotArea>
    </format>
    <format dxfId="1763">
      <pivotArea dataOnly="0" labelOnly="1" outline="0" fieldPosition="0">
        <references count="4">
          <reference field="3" count="1" selected="0">
            <x v="7"/>
          </reference>
          <reference field="4" count="1" selected="0">
            <x v="0"/>
          </reference>
          <reference field="5" count="1" selected="0">
            <x v="1"/>
          </reference>
          <reference field="6" count="1">
            <x v="50"/>
          </reference>
        </references>
      </pivotArea>
    </format>
    <format dxfId="1762">
      <pivotArea dataOnly="0" labelOnly="1" outline="0" fieldPosition="0">
        <references count="4">
          <reference field="3" count="1" selected="0">
            <x v="7"/>
          </reference>
          <reference field="4" count="1" selected="0">
            <x v="0"/>
          </reference>
          <reference field="5" count="1" selected="0">
            <x v="2"/>
          </reference>
          <reference field="6" count="4">
            <x v="19"/>
            <x v="20"/>
            <x v="31"/>
            <x v="60"/>
          </reference>
        </references>
      </pivotArea>
    </format>
    <format dxfId="1761">
      <pivotArea dataOnly="0" labelOnly="1" outline="0" fieldPosition="0">
        <references count="4">
          <reference field="3" count="1" selected="0">
            <x v="7"/>
          </reference>
          <reference field="4" count="1" selected="0">
            <x v="0"/>
          </reference>
          <reference field="5" count="1" selected="0">
            <x v="5"/>
          </reference>
          <reference field="6" count="1">
            <x v="67"/>
          </reference>
        </references>
      </pivotArea>
    </format>
    <format dxfId="1760">
      <pivotArea dataOnly="0" labelOnly="1" outline="0" fieldPosition="0">
        <references count="4">
          <reference field="3" count="1" selected="0">
            <x v="7"/>
          </reference>
          <reference field="4" count="1" selected="0">
            <x v="0"/>
          </reference>
          <reference field="5" count="1" selected="0">
            <x v="11"/>
          </reference>
          <reference field="6" count="1">
            <x v="71"/>
          </reference>
        </references>
      </pivotArea>
    </format>
    <format dxfId="1759">
      <pivotArea dataOnly="0" labelOnly="1" outline="0" fieldPosition="0">
        <references count="4">
          <reference field="3" count="1" selected="0">
            <x v="7"/>
          </reference>
          <reference field="4" count="1" selected="0">
            <x v="0"/>
          </reference>
          <reference field="5" count="1" selected="0">
            <x v="13"/>
          </reference>
          <reference field="6" count="1">
            <x v="65"/>
          </reference>
        </references>
      </pivotArea>
    </format>
    <format dxfId="1758">
      <pivotArea dataOnly="0" labelOnly="1" outline="0" fieldPosition="0">
        <references count="4">
          <reference field="3" count="1" selected="0">
            <x v="7"/>
          </reference>
          <reference field="4" count="1" selected="0">
            <x v="0"/>
          </reference>
          <reference field="5" count="1" selected="0">
            <x v="20"/>
          </reference>
          <reference field="6" count="1">
            <x v="25"/>
          </reference>
        </references>
      </pivotArea>
    </format>
    <format dxfId="1757">
      <pivotArea dataOnly="0" labelOnly="1" outline="0" fieldPosition="0">
        <references count="4">
          <reference field="3" count="1" selected="0">
            <x v="7"/>
          </reference>
          <reference field="4" count="1" selected="0">
            <x v="0"/>
          </reference>
          <reference field="5" count="1" selected="0">
            <x v="21"/>
          </reference>
          <reference field="6" count="1">
            <x v="13"/>
          </reference>
        </references>
      </pivotArea>
    </format>
    <format dxfId="1756">
      <pivotArea dataOnly="0" labelOnly="1" outline="0" fieldPosition="0">
        <references count="4">
          <reference field="3" count="1" selected="0">
            <x v="7"/>
          </reference>
          <reference field="4" count="1" selected="0">
            <x v="0"/>
          </reference>
          <reference field="5" count="1" selected="0">
            <x v="28"/>
          </reference>
          <reference field="6" count="1">
            <x v="55"/>
          </reference>
        </references>
      </pivotArea>
    </format>
    <format dxfId="1755">
      <pivotArea dataOnly="0" labelOnly="1" outline="0" fieldPosition="0">
        <references count="4">
          <reference field="3" count="1" selected="0">
            <x v="7"/>
          </reference>
          <reference field="4" count="1" selected="0">
            <x v="0"/>
          </reference>
          <reference field="5" count="1" selected="0">
            <x v="30"/>
          </reference>
          <reference field="6" count="1">
            <x v="6"/>
          </reference>
        </references>
      </pivotArea>
    </format>
    <format dxfId="1754">
      <pivotArea dataOnly="0" labelOnly="1" outline="0" fieldPosition="0">
        <references count="4">
          <reference field="3" count="1" selected="0">
            <x v="7"/>
          </reference>
          <reference field="4" count="1" selected="0">
            <x v="0"/>
          </reference>
          <reference field="5" count="1" selected="0">
            <x v="32"/>
          </reference>
          <reference field="6" count="1">
            <x v="14"/>
          </reference>
        </references>
      </pivotArea>
    </format>
    <format dxfId="1753">
      <pivotArea dataOnly="0" labelOnly="1" outline="0" fieldPosition="0">
        <references count="4">
          <reference field="3" count="1" selected="0">
            <x v="7"/>
          </reference>
          <reference field="4" count="1" selected="0">
            <x v="0"/>
          </reference>
          <reference field="5" count="1" selected="0">
            <x v="34"/>
          </reference>
          <reference field="6" count="1">
            <x v="51"/>
          </reference>
        </references>
      </pivotArea>
    </format>
    <format dxfId="1752">
      <pivotArea dataOnly="0" labelOnly="1" outline="0" fieldPosition="0">
        <references count="4">
          <reference field="3" count="1" selected="0">
            <x v="7"/>
          </reference>
          <reference field="4" count="1" selected="0">
            <x v="0"/>
          </reference>
          <reference field="5" count="1" selected="0">
            <x v="41"/>
          </reference>
          <reference field="6" count="1">
            <x v="28"/>
          </reference>
        </references>
      </pivotArea>
    </format>
    <format dxfId="1751">
      <pivotArea dataOnly="0" labelOnly="1" outline="0" fieldPosition="0">
        <references count="4">
          <reference field="3" count="1" selected="0">
            <x v="7"/>
          </reference>
          <reference field="4" count="1" selected="0">
            <x v="0"/>
          </reference>
          <reference field="5" count="1" selected="0">
            <x v="52"/>
          </reference>
          <reference field="6" count="1">
            <x v="83"/>
          </reference>
        </references>
      </pivotArea>
    </format>
    <format dxfId="1750">
      <pivotArea dataOnly="0" labelOnly="1" outline="0" fieldPosition="0">
        <references count="4">
          <reference field="3" count="1" selected="0">
            <x v="7"/>
          </reference>
          <reference field="4" count="1" selected="0">
            <x v="0"/>
          </reference>
          <reference field="5" count="1" selected="0">
            <x v="62"/>
          </reference>
          <reference field="6" count="1">
            <x v="6"/>
          </reference>
        </references>
      </pivotArea>
    </format>
    <format dxfId="1749">
      <pivotArea dataOnly="0" labelOnly="1" outline="0" fieldPosition="0">
        <references count="4">
          <reference field="3" count="1" selected="0">
            <x v="7"/>
          </reference>
          <reference field="4" count="1" selected="0">
            <x v="0"/>
          </reference>
          <reference field="5" count="1" selected="0">
            <x v="93"/>
          </reference>
          <reference field="6" count="2">
            <x v="10"/>
            <x v="30"/>
          </reference>
        </references>
      </pivotArea>
    </format>
    <format dxfId="1748">
      <pivotArea dataOnly="0" labelOnly="1" outline="0" fieldPosition="0">
        <references count="4">
          <reference field="3" count="1" selected="0">
            <x v="7"/>
          </reference>
          <reference field="4" count="1" selected="0">
            <x v="0"/>
          </reference>
          <reference field="5" count="1" selected="0">
            <x v="59"/>
          </reference>
          <reference field="6" count="1">
            <x v="82"/>
          </reference>
        </references>
      </pivotArea>
    </format>
    <format dxfId="1747">
      <pivotArea dataOnly="0" labelOnly="1" outline="0" fieldPosition="0">
        <references count="4">
          <reference field="3" count="1" selected="0">
            <x v="7"/>
          </reference>
          <reference field="4" count="1" selected="0">
            <x v="0"/>
          </reference>
          <reference field="5" count="1" selected="0">
            <x v="73"/>
          </reference>
          <reference field="6" count="1">
            <x v="36"/>
          </reference>
        </references>
      </pivotArea>
    </format>
    <format dxfId="1746">
      <pivotArea dataOnly="0" labelOnly="1" outline="0" fieldPosition="0">
        <references count="4">
          <reference field="3" count="1" selected="0">
            <x v="7"/>
          </reference>
          <reference field="4" count="1" selected="0">
            <x v="0"/>
          </reference>
          <reference field="5" count="1" selected="0">
            <x v="3"/>
          </reference>
          <reference field="6" count="1">
            <x v="84"/>
          </reference>
        </references>
      </pivotArea>
    </format>
    <format dxfId="1745">
      <pivotArea dataOnly="0" labelOnly="1" outline="0" fieldPosition="0">
        <references count="4">
          <reference field="3" count="1" selected="0">
            <x v="7"/>
          </reference>
          <reference field="4" count="1" selected="0">
            <x v="2"/>
          </reference>
          <reference field="5" count="1" selected="0">
            <x v="4"/>
          </reference>
          <reference field="6" count="1">
            <x v="43"/>
          </reference>
        </references>
      </pivotArea>
    </format>
    <format dxfId="1744">
      <pivotArea dataOnly="0" labelOnly="1" outline="0" fieldPosition="0">
        <references count="4">
          <reference field="3" count="1" selected="0">
            <x v="7"/>
          </reference>
          <reference field="4" count="1" selected="0">
            <x v="2"/>
          </reference>
          <reference field="5" count="1" selected="0">
            <x v="10"/>
          </reference>
          <reference field="6" count="1">
            <x v="16"/>
          </reference>
        </references>
      </pivotArea>
    </format>
    <format dxfId="1743">
      <pivotArea dataOnly="0" labelOnly="1" outline="0" fieldPosition="0">
        <references count="4">
          <reference field="3" count="1" selected="0">
            <x v="7"/>
          </reference>
          <reference field="4" count="1" selected="0">
            <x v="2"/>
          </reference>
          <reference field="5" count="1" selected="0">
            <x v="31"/>
          </reference>
          <reference field="6" count="1">
            <x v="44"/>
          </reference>
        </references>
      </pivotArea>
    </format>
    <format dxfId="1742">
      <pivotArea dataOnly="0" labelOnly="1" outline="0" fieldPosition="0">
        <references count="4">
          <reference field="3" count="1" selected="0">
            <x v="7"/>
          </reference>
          <reference field="4" count="1" selected="0">
            <x v="2"/>
          </reference>
          <reference field="5" count="1" selected="0">
            <x v="39"/>
          </reference>
          <reference field="6" count="1">
            <x v="7"/>
          </reference>
        </references>
      </pivotArea>
    </format>
    <format dxfId="1741">
      <pivotArea dataOnly="0" labelOnly="1" outline="0" fieldPosition="0">
        <references count="4">
          <reference field="3" count="1" selected="0">
            <x v="7"/>
          </reference>
          <reference field="4" count="1" selected="0">
            <x v="2"/>
          </reference>
          <reference field="5" count="1" selected="0">
            <x v="46"/>
          </reference>
          <reference field="6" count="1">
            <x v="47"/>
          </reference>
        </references>
      </pivotArea>
    </format>
    <format dxfId="1740">
      <pivotArea dataOnly="0" labelOnly="1" outline="0" fieldPosition="0">
        <references count="4">
          <reference field="3" count="1" selected="0">
            <x v="7"/>
          </reference>
          <reference field="4" count="1" selected="0">
            <x v="2"/>
          </reference>
          <reference field="5" count="1" selected="0">
            <x v="57"/>
          </reference>
          <reference field="6" count="1">
            <x v="34"/>
          </reference>
        </references>
      </pivotArea>
    </format>
    <format dxfId="1739">
      <pivotArea dataOnly="0" labelOnly="1" outline="0" fieldPosition="0">
        <references count="4">
          <reference field="3" count="1" selected="0">
            <x v="7"/>
          </reference>
          <reference field="4" count="1" selected="0">
            <x v="2"/>
          </reference>
          <reference field="5" count="1" selected="0">
            <x v="58"/>
          </reference>
          <reference field="6" count="1">
            <x v="44"/>
          </reference>
        </references>
      </pivotArea>
    </format>
    <format dxfId="1738">
      <pivotArea dataOnly="0" labelOnly="1" outline="0" fieldPosition="0">
        <references count="4">
          <reference field="3" count="1" selected="0">
            <x v="7"/>
          </reference>
          <reference field="4" count="1" selected="0">
            <x v="2"/>
          </reference>
          <reference field="5" count="1" selected="0">
            <x v="70"/>
          </reference>
          <reference field="6" count="2">
            <x v="29"/>
            <x v="45"/>
          </reference>
        </references>
      </pivotArea>
    </format>
    <format dxfId="1737">
      <pivotArea dataOnly="0" labelOnly="1" outline="0" fieldPosition="0">
        <references count="4">
          <reference field="3" count="1" selected="0">
            <x v="7"/>
          </reference>
          <reference field="4" count="1" selected="0">
            <x v="2"/>
          </reference>
          <reference field="5" count="1" selected="0">
            <x v="71"/>
          </reference>
          <reference field="6" count="1">
            <x v="44"/>
          </reference>
        </references>
      </pivotArea>
    </format>
    <format dxfId="1736">
      <pivotArea dataOnly="0" labelOnly="1" outline="0" fieldPosition="0">
        <references count="4">
          <reference field="3" count="1" selected="0">
            <x v="7"/>
          </reference>
          <reference field="4" count="1" selected="0">
            <x v="2"/>
          </reference>
          <reference field="5" count="1" selected="0">
            <x v="92"/>
          </reference>
          <reference field="6" count="1">
            <x v="58"/>
          </reference>
        </references>
      </pivotArea>
    </format>
    <format dxfId="1735">
      <pivotArea dataOnly="0" labelOnly="1" outline="0" fieldPosition="0">
        <references count="4">
          <reference field="3" count="1" selected="0">
            <x v="7"/>
          </reference>
          <reference field="4" count="1" selected="0">
            <x v="2"/>
          </reference>
          <reference field="5" count="1" selected="0">
            <x v="94"/>
          </reference>
          <reference field="6" count="1">
            <x v="59"/>
          </reference>
        </references>
      </pivotArea>
    </format>
    <format dxfId="1734">
      <pivotArea dataOnly="0" labelOnly="1" outline="0" fieldPosition="0">
        <references count="4">
          <reference field="3" count="1" selected="0">
            <x v="7"/>
          </reference>
          <reference field="4" count="1" selected="0">
            <x v="2"/>
          </reference>
          <reference field="5" count="1" selected="0">
            <x v="51"/>
          </reference>
          <reference field="6" count="1">
            <x v="80"/>
          </reference>
        </references>
      </pivotArea>
    </format>
    <format dxfId="1733">
      <pivotArea dataOnly="0" labelOnly="1" outline="0" fieldPosition="0">
        <references count="4">
          <reference field="3" count="1" selected="0">
            <x v="7"/>
          </reference>
          <reference field="4" count="1" selected="0">
            <x v="2"/>
          </reference>
          <reference field="5" count="1" selected="0">
            <x v="27"/>
          </reference>
          <reference field="6" count="1">
            <x v="81"/>
          </reference>
        </references>
      </pivotArea>
    </format>
    <format dxfId="1732">
      <pivotArea dataOnly="0" labelOnly="1" outline="0" fieldPosition="0">
        <references count="4">
          <reference field="3" count="1" selected="0">
            <x v="7"/>
          </reference>
          <reference field="4" count="1" selected="0">
            <x v="3"/>
          </reference>
          <reference field="5" count="1" selected="0">
            <x v="37"/>
          </reference>
          <reference field="6" count="1">
            <x v="1"/>
          </reference>
        </references>
      </pivotArea>
    </format>
    <format dxfId="1731">
      <pivotArea dataOnly="0" labelOnly="1" outline="0" fieldPosition="0">
        <references count="4">
          <reference field="3" count="1" selected="0">
            <x v="8"/>
          </reference>
          <reference field="4" count="1" selected="0">
            <x v="0"/>
          </reference>
          <reference field="5" count="1" selected="0">
            <x v="2"/>
          </reference>
          <reference field="6" count="2">
            <x v="11"/>
            <x v="31"/>
          </reference>
        </references>
      </pivotArea>
    </format>
    <format dxfId="1730">
      <pivotArea dataOnly="0" labelOnly="1" outline="0" fieldPosition="0">
        <references count="4">
          <reference field="3" count="1" selected="0">
            <x v="8"/>
          </reference>
          <reference field="4" count="1" selected="0">
            <x v="0"/>
          </reference>
          <reference field="5" count="1" selected="0">
            <x v="21"/>
          </reference>
          <reference field="6" count="1">
            <x v="13"/>
          </reference>
        </references>
      </pivotArea>
    </format>
    <format dxfId="1729">
      <pivotArea dataOnly="0" labelOnly="1" outline="0" fieldPosition="0">
        <references count="4">
          <reference field="3" count="1" selected="0">
            <x v="8"/>
          </reference>
          <reference field="4" count="1" selected="0">
            <x v="0"/>
          </reference>
          <reference field="5" count="1" selected="0">
            <x v="47"/>
          </reference>
          <reference field="6" count="1">
            <x v="25"/>
          </reference>
        </references>
      </pivotArea>
    </format>
    <format dxfId="1728">
      <pivotArea dataOnly="0" labelOnly="1" outline="0" fieldPosition="0">
        <references count="4">
          <reference field="3" count="1" selected="0">
            <x v="8"/>
          </reference>
          <reference field="4" count="1" selected="0">
            <x v="0"/>
          </reference>
          <reference field="5" count="1" selected="0">
            <x v="53"/>
          </reference>
          <reference field="6" count="1">
            <x v="2"/>
          </reference>
        </references>
      </pivotArea>
    </format>
    <format dxfId="1727">
      <pivotArea dataOnly="0" labelOnly="1" outline="0" fieldPosition="0">
        <references count="4">
          <reference field="3" count="1" selected="0">
            <x v="8"/>
          </reference>
          <reference field="4" count="1" selected="0">
            <x v="0"/>
          </reference>
          <reference field="5" count="1" selected="0">
            <x v="64"/>
          </reference>
          <reference field="6" count="1">
            <x v="1"/>
          </reference>
        </references>
      </pivotArea>
    </format>
    <format dxfId="1726">
      <pivotArea dataOnly="0" labelOnly="1" outline="0" fieldPosition="0">
        <references count="4">
          <reference field="3" count="1" selected="0">
            <x v="8"/>
          </reference>
          <reference field="4" count="1" selected="0">
            <x v="4"/>
          </reference>
          <reference field="5" count="1" selected="0">
            <x v="85"/>
          </reference>
          <reference field="6" count="1">
            <x v="26"/>
          </reference>
        </references>
      </pivotArea>
    </format>
    <format dxfId="1725">
      <pivotArea dataOnly="0" labelOnly="1" outline="0" fieldPosition="0">
        <references count="4">
          <reference field="3" count="1" selected="0">
            <x v="8"/>
          </reference>
          <reference field="4" count="1" selected="0">
            <x v="5"/>
          </reference>
          <reference field="5" count="1" selected="0">
            <x v="26"/>
          </reference>
          <reference field="6" count="1">
            <x v="68"/>
          </reference>
        </references>
      </pivotArea>
    </format>
    <format dxfId="1724">
      <pivotArea dataOnly="0" labelOnly="1" outline="0" fieldPosition="0">
        <references count="4">
          <reference field="3" count="1" selected="0">
            <x v="8"/>
          </reference>
          <reference field="4" count="1" selected="0">
            <x v="5"/>
          </reference>
          <reference field="5" count="1" selected="0">
            <x v="81"/>
          </reference>
          <reference field="6" count="1">
            <x v="1"/>
          </reference>
        </references>
      </pivotArea>
    </format>
    <format dxfId="1723">
      <pivotArea dataOnly="0" labelOnly="1" outline="0" fieldPosition="0">
        <references count="4">
          <reference field="3" count="1" selected="0">
            <x v="8"/>
          </reference>
          <reference field="4" count="1" selected="0">
            <x v="5"/>
          </reference>
          <reference field="5" count="1" selected="0">
            <x v="85"/>
          </reference>
          <reference field="6" count="1">
            <x v="26"/>
          </reference>
        </references>
      </pivotArea>
    </format>
    <format dxfId="1722">
      <pivotArea dataOnly="0" labelOnly="1" outline="0" fieldPosition="0">
        <references count="4">
          <reference field="3" count="1" selected="0">
            <x v="8"/>
          </reference>
          <reference field="4" count="1" selected="0">
            <x v="5"/>
          </reference>
          <reference field="5" count="1" selected="0">
            <x v="87"/>
          </reference>
          <reference field="6" count="1">
            <x v="14"/>
          </reference>
        </references>
      </pivotArea>
    </format>
    <format dxfId="1721">
      <pivotArea dataOnly="0" labelOnly="1" outline="0" fieldPosition="0">
        <references count="4">
          <reference field="3" count="1" selected="0">
            <x v="8"/>
          </reference>
          <reference field="4" count="1" selected="0">
            <x v="6"/>
          </reference>
          <reference field="5" count="1" selected="0">
            <x v="64"/>
          </reference>
          <reference field="6" count="1">
            <x v="1"/>
          </reference>
        </references>
      </pivotArea>
    </format>
    <format dxfId="1720">
      <pivotArea dataOnly="0" labelOnly="1" outline="0" fieldPosition="0">
        <references count="4">
          <reference field="3" count="1" selected="0">
            <x v="9"/>
          </reference>
          <reference field="4" count="1" selected="0">
            <x v="0"/>
          </reference>
          <reference field="5" count="1" selected="0">
            <x v="1"/>
          </reference>
          <reference field="6" count="1">
            <x v="50"/>
          </reference>
        </references>
      </pivotArea>
    </format>
    <format dxfId="1719">
      <pivotArea dataOnly="0" labelOnly="1" outline="0" fieldPosition="0">
        <references count="4">
          <reference field="3" count="1" selected="0">
            <x v="9"/>
          </reference>
          <reference field="4" count="1" selected="0">
            <x v="0"/>
          </reference>
          <reference field="5" count="1" selected="0">
            <x v="2"/>
          </reference>
          <reference field="6" count="8">
            <x v="11"/>
            <x v="19"/>
            <x v="31"/>
            <x v="60"/>
            <x v="63"/>
            <x v="77"/>
            <x v="78"/>
            <x v="79"/>
          </reference>
        </references>
      </pivotArea>
    </format>
    <format dxfId="1718">
      <pivotArea dataOnly="0" labelOnly="1" outline="0" fieldPosition="0">
        <references count="4">
          <reference field="3" count="1" selected="0">
            <x v="9"/>
          </reference>
          <reference field="4" count="1" selected="0">
            <x v="0"/>
          </reference>
          <reference field="5" count="1" selected="0">
            <x v="11"/>
          </reference>
          <reference field="6" count="1">
            <x v="20"/>
          </reference>
        </references>
      </pivotArea>
    </format>
    <format dxfId="1717">
      <pivotArea dataOnly="0" labelOnly="1" outline="0" fieldPosition="0">
        <references count="4">
          <reference field="3" count="1" selected="0">
            <x v="9"/>
          </reference>
          <reference field="4" count="1" selected="0">
            <x v="0"/>
          </reference>
          <reference field="5" count="1" selected="0">
            <x v="14"/>
          </reference>
          <reference field="6" count="1">
            <x v="14"/>
          </reference>
        </references>
      </pivotArea>
    </format>
    <format dxfId="1716">
      <pivotArea dataOnly="0" labelOnly="1" outline="0" fieldPosition="0">
        <references count="4">
          <reference field="3" count="1" selected="0">
            <x v="9"/>
          </reference>
          <reference field="4" count="1" selected="0">
            <x v="0"/>
          </reference>
          <reference field="5" count="1" selected="0">
            <x v="18"/>
          </reference>
          <reference field="6" count="1">
            <x v="27"/>
          </reference>
        </references>
      </pivotArea>
    </format>
    <format dxfId="1715">
      <pivotArea dataOnly="0" labelOnly="1" outline="0" fieldPosition="0">
        <references count="4">
          <reference field="3" count="1" selected="0">
            <x v="9"/>
          </reference>
          <reference field="4" count="1" selected="0">
            <x v="0"/>
          </reference>
          <reference field="5" count="1" selected="0">
            <x v="20"/>
          </reference>
          <reference field="6" count="1">
            <x v="25"/>
          </reference>
        </references>
      </pivotArea>
    </format>
    <format dxfId="1714">
      <pivotArea dataOnly="0" labelOnly="1" outline="0" fieldPosition="0">
        <references count="4">
          <reference field="3" count="1" selected="0">
            <x v="9"/>
          </reference>
          <reference field="4" count="1" selected="0">
            <x v="0"/>
          </reference>
          <reference field="5" count="1" selected="0">
            <x v="21"/>
          </reference>
          <reference field="6" count="1">
            <x v="13"/>
          </reference>
        </references>
      </pivotArea>
    </format>
    <format dxfId="1713">
      <pivotArea dataOnly="0" labelOnly="1" outline="0" fieldPosition="0">
        <references count="4">
          <reference field="3" count="1" selected="0">
            <x v="9"/>
          </reference>
          <reference field="4" count="1" selected="0">
            <x v="0"/>
          </reference>
          <reference field="5" count="1" selected="0">
            <x v="23"/>
          </reference>
          <reference field="6" count="1">
            <x v="25"/>
          </reference>
        </references>
      </pivotArea>
    </format>
    <format dxfId="1712">
      <pivotArea dataOnly="0" labelOnly="1" outline="0" fieldPosition="0">
        <references count="4">
          <reference field="3" count="1" selected="0">
            <x v="9"/>
          </reference>
          <reference field="4" count="1" selected="0">
            <x v="0"/>
          </reference>
          <reference field="5" count="1" selected="0">
            <x v="26"/>
          </reference>
          <reference field="6" count="1">
            <x v="68"/>
          </reference>
        </references>
      </pivotArea>
    </format>
    <format dxfId="1711">
      <pivotArea dataOnly="0" labelOnly="1" outline="0" fieldPosition="0">
        <references count="4">
          <reference field="3" count="1" selected="0">
            <x v="9"/>
          </reference>
          <reference field="4" count="1" selected="0">
            <x v="0"/>
          </reference>
          <reference field="5" count="1" selected="0">
            <x v="28"/>
          </reference>
          <reference field="6" count="1">
            <x v="64"/>
          </reference>
        </references>
      </pivotArea>
    </format>
    <format dxfId="1710">
      <pivotArea dataOnly="0" labelOnly="1" outline="0" fieldPosition="0">
        <references count="4">
          <reference field="3" count="1" selected="0">
            <x v="9"/>
          </reference>
          <reference field="4" count="1" selected="0">
            <x v="0"/>
          </reference>
          <reference field="5" count="1" selected="0">
            <x v="37"/>
          </reference>
          <reference field="6" count="1">
            <x v="1"/>
          </reference>
        </references>
      </pivotArea>
    </format>
    <format dxfId="1709">
      <pivotArea dataOnly="0" labelOnly="1" outline="0" fieldPosition="0">
        <references count="4">
          <reference field="3" count="1" selected="0">
            <x v="9"/>
          </reference>
          <reference field="4" count="1" selected="0">
            <x v="0"/>
          </reference>
          <reference field="5" count="1" selected="0">
            <x v="47"/>
          </reference>
          <reference field="6" count="1">
            <x v="25"/>
          </reference>
        </references>
      </pivotArea>
    </format>
    <format dxfId="1708">
      <pivotArea dataOnly="0" labelOnly="1" outline="0" fieldPosition="0">
        <references count="4">
          <reference field="3" count="1" selected="0">
            <x v="9"/>
          </reference>
          <reference field="4" count="1" selected="0">
            <x v="0"/>
          </reference>
          <reference field="5" count="1" selected="0">
            <x v="52"/>
          </reference>
          <reference field="6" count="1">
            <x v="83"/>
          </reference>
        </references>
      </pivotArea>
    </format>
    <format dxfId="1707">
      <pivotArea dataOnly="0" labelOnly="1" outline="0" fieldPosition="0">
        <references count="4">
          <reference field="3" count="1" selected="0">
            <x v="9"/>
          </reference>
          <reference field="4" count="1" selected="0">
            <x v="0"/>
          </reference>
          <reference field="5" count="1" selected="0">
            <x v="53"/>
          </reference>
          <reference field="6" count="2">
            <x v="2"/>
            <x v="37"/>
          </reference>
        </references>
      </pivotArea>
    </format>
    <format dxfId="1706">
      <pivotArea dataOnly="0" labelOnly="1" outline="0" fieldPosition="0">
        <references count="4">
          <reference field="3" count="1" selected="0">
            <x v="9"/>
          </reference>
          <reference field="4" count="1" selected="0">
            <x v="0"/>
          </reference>
          <reference field="5" count="1" selected="0">
            <x v="85"/>
          </reference>
          <reference field="6" count="1">
            <x v="26"/>
          </reference>
        </references>
      </pivotArea>
    </format>
    <format dxfId="1705">
      <pivotArea dataOnly="0" labelOnly="1" outline="0" fieldPosition="0">
        <references count="4">
          <reference field="3" count="1" selected="0">
            <x v="9"/>
          </reference>
          <reference field="4" count="1" selected="0">
            <x v="0"/>
          </reference>
          <reference field="5" count="1" selected="0">
            <x v="93"/>
          </reference>
          <reference field="6" count="1">
            <x v="25"/>
          </reference>
        </references>
      </pivotArea>
    </format>
    <format dxfId="1704">
      <pivotArea dataOnly="0" labelOnly="1" outline="0" fieldPosition="0">
        <references count="4">
          <reference field="3" count="1" selected="0">
            <x v="9"/>
          </reference>
          <reference field="4" count="1" selected="0">
            <x v="0"/>
          </reference>
          <reference field="5" count="1" selected="0">
            <x v="98"/>
          </reference>
          <reference field="6" count="1">
            <x v="9"/>
          </reference>
        </references>
      </pivotArea>
    </format>
    <format dxfId="1703">
      <pivotArea dataOnly="0" labelOnly="1" outline="0" fieldPosition="0">
        <references count="4">
          <reference field="3" count="1" selected="0">
            <x v="9"/>
          </reference>
          <reference field="4" count="1" selected="0">
            <x v="0"/>
          </reference>
          <reference field="5" count="1" selected="0">
            <x v="12"/>
          </reference>
          <reference field="6" count="1">
            <x v="14"/>
          </reference>
        </references>
      </pivotArea>
    </format>
    <format dxfId="1702">
      <pivotArea dataOnly="0" labelOnly="1" outline="0" fieldPosition="0">
        <references count="4">
          <reference field="3" count="1" selected="0">
            <x v="9"/>
          </reference>
          <reference field="4" count="1" selected="0">
            <x v="0"/>
          </reference>
          <reference field="5" count="1" selected="0">
            <x v="40"/>
          </reference>
          <reference field="6" count="1">
            <x v="83"/>
          </reference>
        </references>
      </pivotArea>
    </format>
    <format dxfId="1701">
      <pivotArea dataOnly="0" labelOnly="1" outline="0" fieldPosition="0">
        <references count="4">
          <reference field="3" count="1" selected="0">
            <x v="9"/>
          </reference>
          <reference field="4" count="1" selected="0">
            <x v="0"/>
          </reference>
          <reference field="5" count="1" selected="0">
            <x v="73"/>
          </reference>
          <reference field="6" count="1">
            <x v="36"/>
          </reference>
        </references>
      </pivotArea>
    </format>
    <format dxfId="1700">
      <pivotArea dataOnly="0" labelOnly="1" outline="0" fieldPosition="0">
        <references count="4">
          <reference field="3" count="1" selected="0">
            <x v="9"/>
          </reference>
          <reference field="4" count="1" selected="0">
            <x v="5"/>
          </reference>
          <reference field="5" count="1" selected="0">
            <x v="25"/>
          </reference>
          <reference field="6" count="1">
            <x v="68"/>
          </reference>
        </references>
      </pivotArea>
    </format>
    <format dxfId="1699">
      <pivotArea dataOnly="0" labelOnly="1" outline="0" fieldPosition="0">
        <references count="4">
          <reference field="3" count="1" selected="0">
            <x v="9"/>
          </reference>
          <reference field="4" count="1" selected="0">
            <x v="5"/>
          </reference>
          <reference field="5" count="1" selected="0">
            <x v="53"/>
          </reference>
          <reference field="6" count="1">
            <x v="5"/>
          </reference>
        </references>
      </pivotArea>
    </format>
    <format dxfId="1698">
      <pivotArea dataOnly="0" labelOnly="1" outline="0" fieldPosition="0">
        <references count="4">
          <reference field="3" count="1" selected="0">
            <x v="9"/>
          </reference>
          <reference field="4" count="1" selected="0">
            <x v="5"/>
          </reference>
          <reference field="5" count="1" selected="0">
            <x v="81"/>
          </reference>
          <reference field="6" count="1">
            <x v="1"/>
          </reference>
        </references>
      </pivotArea>
    </format>
    <format dxfId="1697">
      <pivotArea dataOnly="0" labelOnly="1" outline="0" fieldPosition="0">
        <references count="4">
          <reference field="3" count="1" selected="0">
            <x v="9"/>
          </reference>
          <reference field="4" count="1" selected="0">
            <x v="5"/>
          </reference>
          <reference field="5" count="1" selected="0">
            <x v="85"/>
          </reference>
          <reference field="6" count="1">
            <x v="26"/>
          </reference>
        </references>
      </pivotArea>
    </format>
    <format dxfId="1696">
      <pivotArea dataOnly="0" labelOnly="1" outline="0" fieldPosition="0">
        <references count="4">
          <reference field="3" count="1" selected="0">
            <x v="9"/>
          </reference>
          <reference field="4" count="1" selected="0">
            <x v="5"/>
          </reference>
          <reference field="5" count="1" selected="0">
            <x v="87"/>
          </reference>
          <reference field="6" count="1">
            <x v="14"/>
          </reference>
        </references>
      </pivotArea>
    </format>
    <format dxfId="1695">
      <pivotArea dataOnly="0" labelOnly="1" outline="0" fieldPosition="0">
        <references count="4">
          <reference field="3" count="1" selected="0">
            <x v="10"/>
          </reference>
          <reference field="4" count="1" selected="0">
            <x v="0"/>
          </reference>
          <reference field="5" count="1" selected="0">
            <x v="2"/>
          </reference>
          <reference field="6" count="2">
            <x v="11"/>
            <x v="31"/>
          </reference>
        </references>
      </pivotArea>
    </format>
    <format dxfId="1694">
      <pivotArea dataOnly="0" labelOnly="1" outline="0" fieldPosition="0">
        <references count="4">
          <reference field="3" count="1" selected="0">
            <x v="10"/>
          </reference>
          <reference field="4" count="1" selected="0">
            <x v="0"/>
          </reference>
          <reference field="5" count="1" selected="0">
            <x v="21"/>
          </reference>
          <reference field="6" count="1">
            <x v="13"/>
          </reference>
        </references>
      </pivotArea>
    </format>
    <format dxfId="1693">
      <pivotArea dataOnly="0" labelOnly="1" outline="0" fieldPosition="0">
        <references count="4">
          <reference field="3" count="1" selected="0">
            <x v="10"/>
          </reference>
          <reference field="4" count="1" selected="0">
            <x v="0"/>
          </reference>
          <reference field="5" count="1" selected="0">
            <x v="43"/>
          </reference>
          <reference field="6" count="1">
            <x v="15"/>
          </reference>
        </references>
      </pivotArea>
    </format>
    <format dxfId="1692">
      <pivotArea dataOnly="0" labelOnly="1" outline="0" fieldPosition="0">
        <references count="4">
          <reference field="3" count="1" selected="0">
            <x v="10"/>
          </reference>
          <reference field="4" count="1" selected="0">
            <x v="0"/>
          </reference>
          <reference field="5" count="1" selected="0">
            <x v="53"/>
          </reference>
          <reference field="6" count="1">
            <x v="2"/>
          </reference>
        </references>
      </pivotArea>
    </format>
    <format dxfId="1691">
      <pivotArea dataOnly="0" labelOnly="1" outline="0" fieldPosition="0">
        <references count="4">
          <reference field="3" count="1" selected="0">
            <x v="10"/>
          </reference>
          <reference field="4" count="1" selected="0">
            <x v="0"/>
          </reference>
          <reference field="5" count="1" selected="0">
            <x v="78"/>
          </reference>
          <reference field="6" count="1">
            <x v="1"/>
          </reference>
        </references>
      </pivotArea>
    </format>
    <format dxfId="1690">
      <pivotArea dataOnly="0" labelOnly="1" outline="0" fieldPosition="0">
        <references count="4">
          <reference field="3" count="1" selected="0">
            <x v="10"/>
          </reference>
          <reference field="4" count="1" selected="0">
            <x v="1"/>
          </reference>
          <reference field="5" count="1" selected="0">
            <x v="76"/>
          </reference>
          <reference field="6" count="1">
            <x v="14"/>
          </reference>
        </references>
      </pivotArea>
    </format>
    <format dxfId="1689">
      <pivotArea dataOnly="0" labelOnly="1" outline="0" fieldPosition="0">
        <references count="4">
          <reference field="3" count="1" selected="0">
            <x v="10"/>
          </reference>
          <reference field="4" count="1" selected="0">
            <x v="5"/>
          </reference>
          <reference field="5" count="1" selected="0">
            <x v="26"/>
          </reference>
          <reference field="6" count="1">
            <x v="68"/>
          </reference>
        </references>
      </pivotArea>
    </format>
    <format dxfId="1688">
      <pivotArea dataOnly="0" labelOnly="1" outline="0" fieldPosition="0">
        <references count="4">
          <reference field="3" count="1" selected="0">
            <x v="10"/>
          </reference>
          <reference field="4" count="1" selected="0">
            <x v="5"/>
          </reference>
          <reference field="5" count="1" selected="0">
            <x v="81"/>
          </reference>
          <reference field="6" count="1">
            <x v="1"/>
          </reference>
        </references>
      </pivotArea>
    </format>
    <format dxfId="1687">
      <pivotArea dataOnly="0" labelOnly="1" outline="0" fieldPosition="0">
        <references count="4">
          <reference field="3" count="1" selected="0">
            <x v="11"/>
          </reference>
          <reference field="4" count="1" selected="0">
            <x v="0"/>
          </reference>
          <reference field="5" count="1" selected="0">
            <x v="2"/>
          </reference>
          <reference field="6" count="2">
            <x v="11"/>
            <x v="31"/>
          </reference>
        </references>
      </pivotArea>
    </format>
    <format dxfId="1686">
      <pivotArea dataOnly="0" labelOnly="1" outline="0" fieldPosition="0">
        <references count="4">
          <reference field="3" count="1" selected="0">
            <x v="11"/>
          </reference>
          <reference field="4" count="1" selected="0">
            <x v="0"/>
          </reference>
          <reference field="5" count="1" selected="0">
            <x v="43"/>
          </reference>
          <reference field="6" count="1">
            <x v="15"/>
          </reference>
        </references>
      </pivotArea>
    </format>
    <format dxfId="1685">
      <pivotArea dataOnly="0" labelOnly="1" outline="0" fieldPosition="0">
        <references count="4">
          <reference field="3" count="1" selected="0">
            <x v="11"/>
          </reference>
          <reference field="4" count="1" selected="0">
            <x v="0"/>
          </reference>
          <reference field="5" count="1" selected="0">
            <x v="47"/>
          </reference>
          <reference field="6" count="1">
            <x v="25"/>
          </reference>
        </references>
      </pivotArea>
    </format>
    <format dxfId="1684">
      <pivotArea dataOnly="0" labelOnly="1" outline="0" fieldPosition="0">
        <references count="4">
          <reference field="3" count="1" selected="0">
            <x v="11"/>
          </reference>
          <reference field="4" count="1" selected="0">
            <x v="0"/>
          </reference>
          <reference field="5" count="1" selected="0">
            <x v="53"/>
          </reference>
          <reference field="6" count="1">
            <x v="2"/>
          </reference>
        </references>
      </pivotArea>
    </format>
    <format dxfId="1683">
      <pivotArea dataOnly="0" labelOnly="1" outline="0" fieldPosition="0">
        <references count="4">
          <reference field="3" count="1" selected="0">
            <x v="11"/>
          </reference>
          <reference field="4" count="1" selected="0">
            <x v="1"/>
          </reference>
          <reference field="5" count="1" selected="0">
            <x v="76"/>
          </reference>
          <reference field="6" count="1">
            <x v="14"/>
          </reference>
        </references>
      </pivotArea>
    </format>
    <format dxfId="1682">
      <pivotArea dataOnly="0" labelOnly="1" outline="0" fieldPosition="0">
        <references count="4">
          <reference field="3" count="1" selected="0">
            <x v="11"/>
          </reference>
          <reference field="4" count="1" selected="0">
            <x v="4"/>
          </reference>
          <reference field="5" count="1" selected="0">
            <x v="85"/>
          </reference>
          <reference field="6" count="1">
            <x v="26"/>
          </reference>
        </references>
      </pivotArea>
    </format>
    <format dxfId="1681">
      <pivotArea dataOnly="0" labelOnly="1" outline="0" fieldPosition="0">
        <references count="4">
          <reference field="3" count="1" selected="0">
            <x v="11"/>
          </reference>
          <reference field="4" count="1" selected="0">
            <x v="5"/>
          </reference>
          <reference field="5" count="1" selected="0">
            <x v="26"/>
          </reference>
          <reference field="6" count="1">
            <x v="68"/>
          </reference>
        </references>
      </pivotArea>
    </format>
    <format dxfId="1680">
      <pivotArea dataOnly="0" labelOnly="1" outline="0" fieldPosition="0">
        <references count="4">
          <reference field="3" count="1" selected="0">
            <x v="11"/>
          </reference>
          <reference field="4" count="1" selected="0">
            <x v="5"/>
          </reference>
          <reference field="5" count="1" selected="0">
            <x v="81"/>
          </reference>
          <reference field="6" count="1">
            <x v="1"/>
          </reference>
        </references>
      </pivotArea>
    </format>
    <format dxfId="1679">
      <pivotArea dataOnly="0" labelOnly="1" outline="0" fieldPosition="0">
        <references count="4">
          <reference field="3" count="1" selected="0">
            <x v="12"/>
          </reference>
          <reference field="4" count="1" selected="0">
            <x v="0"/>
          </reference>
          <reference field="5" count="1" selected="0">
            <x v="1"/>
          </reference>
          <reference field="6" count="1">
            <x v="50"/>
          </reference>
        </references>
      </pivotArea>
    </format>
    <format dxfId="1678">
      <pivotArea dataOnly="0" labelOnly="1" outline="0" fieldPosition="0">
        <references count="4">
          <reference field="3" count="1" selected="0">
            <x v="12"/>
          </reference>
          <reference field="4" count="1" selected="0">
            <x v="0"/>
          </reference>
          <reference field="5" count="1" selected="0">
            <x v="2"/>
          </reference>
          <reference field="6" count="2">
            <x v="11"/>
            <x v="31"/>
          </reference>
        </references>
      </pivotArea>
    </format>
    <format dxfId="1677">
      <pivotArea dataOnly="0" labelOnly="1" outline="0" fieldPosition="0">
        <references count="4">
          <reference field="3" count="1" selected="0">
            <x v="12"/>
          </reference>
          <reference field="4" count="1" selected="0">
            <x v="0"/>
          </reference>
          <reference field="5" count="1" selected="0">
            <x v="21"/>
          </reference>
          <reference field="6" count="1">
            <x v="13"/>
          </reference>
        </references>
      </pivotArea>
    </format>
    <format dxfId="1676">
      <pivotArea dataOnly="0" labelOnly="1" outline="0" fieldPosition="0">
        <references count="4">
          <reference field="3" count="1" selected="0">
            <x v="12"/>
          </reference>
          <reference field="4" count="1" selected="0">
            <x v="0"/>
          </reference>
          <reference field="5" count="1" selected="0">
            <x v="53"/>
          </reference>
          <reference field="6" count="2">
            <x v="2"/>
            <x v="37"/>
          </reference>
        </references>
      </pivotArea>
    </format>
    <format dxfId="1675">
      <pivotArea dataOnly="0" labelOnly="1" outline="0" fieldPosition="0">
        <references count="4">
          <reference field="3" count="1" selected="0">
            <x v="12"/>
          </reference>
          <reference field="4" count="1" selected="0">
            <x v="0"/>
          </reference>
          <reference field="5" count="1" selected="0">
            <x v="90"/>
          </reference>
          <reference field="6" count="1">
            <x v="14"/>
          </reference>
        </references>
      </pivotArea>
    </format>
    <format dxfId="1674">
      <pivotArea dataOnly="0" labelOnly="1" outline="0" fieldPosition="0">
        <references count="4">
          <reference field="3" count="1" selected="0">
            <x v="12"/>
          </reference>
          <reference field="4" count="1" selected="0">
            <x v="0"/>
          </reference>
          <reference field="5" count="1" selected="0">
            <x v="93"/>
          </reference>
          <reference field="6" count="1">
            <x v="9"/>
          </reference>
        </references>
      </pivotArea>
    </format>
    <format dxfId="1673">
      <pivotArea dataOnly="0" labelOnly="1" outline="0" fieldPosition="0">
        <references count="4">
          <reference field="3" count="1" selected="0">
            <x v="12"/>
          </reference>
          <reference field="4" count="1" selected="0">
            <x v="4"/>
          </reference>
          <reference field="5" count="1" selected="0">
            <x v="85"/>
          </reference>
          <reference field="6" count="1">
            <x v="26"/>
          </reference>
        </references>
      </pivotArea>
    </format>
    <format dxfId="1672">
      <pivotArea dataOnly="0" labelOnly="1" outline="0" fieldPosition="0">
        <references count="4">
          <reference field="3" count="1" selected="0">
            <x v="12"/>
          </reference>
          <reference field="4" count="1" selected="0">
            <x v="5"/>
          </reference>
          <reference field="5" count="1" selected="0">
            <x v="81"/>
          </reference>
          <reference field="6" count="1">
            <x v="1"/>
          </reference>
        </references>
      </pivotArea>
    </format>
    <format dxfId="1671">
      <pivotArea dataOnly="0" labelOnly="1" outline="0" fieldPosition="0">
        <references count="4">
          <reference field="3" count="1" selected="0">
            <x v="12"/>
          </reference>
          <reference field="4" count="1" selected="0">
            <x v="5"/>
          </reference>
          <reference field="5" count="1" selected="0">
            <x v="87"/>
          </reference>
          <reference field="6" count="1">
            <x v="14"/>
          </reference>
        </references>
      </pivotArea>
    </format>
    <format dxfId="1670">
      <pivotArea dataOnly="0" labelOnly="1" outline="0" fieldPosition="0">
        <references count="4">
          <reference field="3" count="1" selected="0">
            <x v="13"/>
          </reference>
          <reference field="4" count="1" selected="0">
            <x v="0"/>
          </reference>
          <reference field="5" count="1" selected="0">
            <x v="2"/>
          </reference>
          <reference field="6" count="2">
            <x v="11"/>
            <x v="31"/>
          </reference>
        </references>
      </pivotArea>
    </format>
    <format dxfId="1669">
      <pivotArea dataOnly="0" labelOnly="1" outline="0" fieldPosition="0">
        <references count="4">
          <reference field="3" count="1" selected="0">
            <x v="13"/>
          </reference>
          <reference field="4" count="1" selected="0">
            <x v="0"/>
          </reference>
          <reference field="5" count="1" selected="0">
            <x v="47"/>
          </reference>
          <reference field="6" count="1">
            <x v="25"/>
          </reference>
        </references>
      </pivotArea>
    </format>
    <format dxfId="1668">
      <pivotArea dataOnly="0" labelOnly="1" outline="0" fieldPosition="0">
        <references count="4">
          <reference field="3" count="1" selected="0">
            <x v="13"/>
          </reference>
          <reference field="4" count="1" selected="0">
            <x v="0"/>
          </reference>
          <reference field="5" count="1" selected="0">
            <x v="53"/>
          </reference>
          <reference field="6" count="1">
            <x v="2"/>
          </reference>
        </references>
      </pivotArea>
    </format>
    <format dxfId="1667">
      <pivotArea dataOnly="0" labelOnly="1" outline="0" fieldPosition="0">
        <references count="4">
          <reference field="3" count="1" selected="0">
            <x v="13"/>
          </reference>
          <reference field="4" count="1" selected="0">
            <x v="4"/>
          </reference>
          <reference field="5" count="1" selected="0">
            <x v="85"/>
          </reference>
          <reference field="6" count="1">
            <x v="26"/>
          </reference>
        </references>
      </pivotArea>
    </format>
    <format dxfId="1666">
      <pivotArea dataOnly="0" labelOnly="1" outline="0" fieldPosition="0">
        <references count="4">
          <reference field="3" count="1" selected="0">
            <x v="13"/>
          </reference>
          <reference field="4" count="1" selected="0">
            <x v="5"/>
          </reference>
          <reference field="5" count="1" selected="0">
            <x v="26"/>
          </reference>
          <reference field="6" count="1">
            <x v="68"/>
          </reference>
        </references>
      </pivotArea>
    </format>
    <format dxfId="1665">
      <pivotArea dataOnly="0" labelOnly="1" outline="0" fieldPosition="0">
        <references count="4">
          <reference field="3" count="1" selected="0">
            <x v="13"/>
          </reference>
          <reference field="4" count="1" selected="0">
            <x v="5"/>
          </reference>
          <reference field="5" count="1" selected="0">
            <x v="81"/>
          </reference>
          <reference field="6" count="1">
            <x v="1"/>
          </reference>
        </references>
      </pivotArea>
    </format>
    <format dxfId="1664">
      <pivotArea dataOnly="0" labelOnly="1" outline="0" fieldPosition="0">
        <references count="4">
          <reference field="3" count="1" selected="0">
            <x v="14"/>
          </reference>
          <reference field="4" count="1" selected="0">
            <x v="0"/>
          </reference>
          <reference field="5" count="1" selected="0">
            <x v="1"/>
          </reference>
          <reference field="6" count="1">
            <x v="50"/>
          </reference>
        </references>
      </pivotArea>
    </format>
    <format dxfId="1663">
      <pivotArea dataOnly="0" labelOnly="1" outline="0" fieldPosition="0">
        <references count="4">
          <reference field="3" count="1" selected="0">
            <x v="14"/>
          </reference>
          <reference field="4" count="1" selected="0">
            <x v="0"/>
          </reference>
          <reference field="5" count="1" selected="0">
            <x v="2"/>
          </reference>
          <reference field="6" count="3">
            <x v="11"/>
            <x v="31"/>
            <x v="60"/>
          </reference>
        </references>
      </pivotArea>
    </format>
    <format dxfId="1662">
      <pivotArea dataOnly="0" labelOnly="1" outline="0" fieldPosition="0">
        <references count="4">
          <reference field="3" count="1" selected="0">
            <x v="14"/>
          </reference>
          <reference field="4" count="1" selected="0">
            <x v="0"/>
          </reference>
          <reference field="5" count="1" selected="0">
            <x v="11"/>
          </reference>
          <reference field="6" count="1">
            <x v="20"/>
          </reference>
        </references>
      </pivotArea>
    </format>
    <format dxfId="1661">
      <pivotArea dataOnly="0" labelOnly="1" outline="0" fieldPosition="0">
        <references count="4">
          <reference field="3" count="1" selected="0">
            <x v="14"/>
          </reference>
          <reference field="4" count="1" selected="0">
            <x v="0"/>
          </reference>
          <reference field="5" count="1" selected="0">
            <x v="13"/>
          </reference>
          <reference field="6" count="1">
            <x v="62"/>
          </reference>
        </references>
      </pivotArea>
    </format>
    <format dxfId="1660">
      <pivotArea dataOnly="0" labelOnly="1" outline="0" fieldPosition="0">
        <references count="4">
          <reference field="3" count="1" selected="0">
            <x v="14"/>
          </reference>
          <reference field="4" count="1" selected="0">
            <x v="0"/>
          </reference>
          <reference field="5" count="1" selected="0">
            <x v="18"/>
          </reference>
          <reference field="6" count="2">
            <x v="27"/>
            <x v="32"/>
          </reference>
        </references>
      </pivotArea>
    </format>
    <format dxfId="1659">
      <pivotArea dataOnly="0" labelOnly="1" outline="0" fieldPosition="0">
        <references count="4">
          <reference field="3" count="1" selected="0">
            <x v="14"/>
          </reference>
          <reference field="4" count="1" selected="0">
            <x v="0"/>
          </reference>
          <reference field="5" count="1" selected="0">
            <x v="20"/>
          </reference>
          <reference field="6" count="1">
            <x v="25"/>
          </reference>
        </references>
      </pivotArea>
    </format>
    <format dxfId="1658">
      <pivotArea dataOnly="0" labelOnly="1" outline="0" fieldPosition="0">
        <references count="4">
          <reference field="3" count="1" selected="0">
            <x v="14"/>
          </reference>
          <reference field="4" count="1" selected="0">
            <x v="0"/>
          </reference>
          <reference field="5" count="1" selected="0">
            <x v="21"/>
          </reference>
          <reference field="6" count="1">
            <x v="13"/>
          </reference>
        </references>
      </pivotArea>
    </format>
    <format dxfId="1657">
      <pivotArea dataOnly="0" labelOnly="1" outline="0" fieldPosition="0">
        <references count="4">
          <reference field="3" count="1" selected="0">
            <x v="14"/>
          </reference>
          <reference field="4" count="1" selected="0">
            <x v="0"/>
          </reference>
          <reference field="5" count="1" selected="0">
            <x v="24"/>
          </reference>
          <reference field="6" count="1">
            <x v="35"/>
          </reference>
        </references>
      </pivotArea>
    </format>
    <format dxfId="1656">
      <pivotArea dataOnly="0" labelOnly="1" outline="0" fieldPosition="0">
        <references count="4">
          <reference field="3" count="1" selected="0">
            <x v="14"/>
          </reference>
          <reference field="4" count="1" selected="0">
            <x v="0"/>
          </reference>
          <reference field="5" count="1" selected="0">
            <x v="25"/>
          </reference>
          <reference field="6" count="1">
            <x v="68"/>
          </reference>
        </references>
      </pivotArea>
    </format>
    <format dxfId="1655">
      <pivotArea dataOnly="0" labelOnly="1" outline="0" fieldPosition="0">
        <references count="4">
          <reference field="3" count="1" selected="0">
            <x v="14"/>
          </reference>
          <reference field="4" count="1" selected="0">
            <x v="0"/>
          </reference>
          <reference field="5" count="1" selected="0">
            <x v="33"/>
          </reference>
          <reference field="6" count="1">
            <x v="14"/>
          </reference>
        </references>
      </pivotArea>
    </format>
    <format dxfId="1654">
      <pivotArea dataOnly="0" labelOnly="1" outline="0" fieldPosition="0">
        <references count="4">
          <reference field="3" count="1" selected="0">
            <x v="14"/>
          </reference>
          <reference field="4" count="1" selected="0">
            <x v="0"/>
          </reference>
          <reference field="5" count="1" selected="0">
            <x v="35"/>
          </reference>
          <reference field="6" count="1">
            <x v="21"/>
          </reference>
        </references>
      </pivotArea>
    </format>
    <format dxfId="1653">
      <pivotArea dataOnly="0" labelOnly="1" outline="0" fieldPosition="0">
        <references count="4">
          <reference field="3" count="1" selected="0">
            <x v="14"/>
          </reference>
          <reference field="4" count="1" selected="0">
            <x v="0"/>
          </reference>
          <reference field="5" count="1" selected="0">
            <x v="42"/>
          </reference>
          <reference field="6" count="2">
            <x v="14"/>
            <x v="22"/>
          </reference>
        </references>
      </pivotArea>
    </format>
    <format dxfId="1652">
      <pivotArea dataOnly="0" labelOnly="1" outline="0" fieldPosition="0">
        <references count="4">
          <reference field="3" count="1" selected="0">
            <x v="14"/>
          </reference>
          <reference field="4" count="1" selected="0">
            <x v="0"/>
          </reference>
          <reference field="5" count="1" selected="0">
            <x v="43"/>
          </reference>
          <reference field="6" count="2">
            <x v="4"/>
            <x v="15"/>
          </reference>
        </references>
      </pivotArea>
    </format>
    <format dxfId="1651">
      <pivotArea dataOnly="0" labelOnly="1" outline="0" fieldPosition="0">
        <references count="4">
          <reference field="3" count="1" selected="0">
            <x v="14"/>
          </reference>
          <reference field="4" count="1" selected="0">
            <x v="0"/>
          </reference>
          <reference field="5" count="1" selected="0">
            <x v="44"/>
          </reference>
          <reference field="6" count="1">
            <x v="56"/>
          </reference>
        </references>
      </pivotArea>
    </format>
    <format dxfId="1650">
      <pivotArea dataOnly="0" labelOnly="1" outline="0" fieldPosition="0">
        <references count="4">
          <reference field="3" count="1" selected="0">
            <x v="14"/>
          </reference>
          <reference field="4" count="1" selected="0">
            <x v="0"/>
          </reference>
          <reference field="5" count="1" selected="0">
            <x v="47"/>
          </reference>
          <reference field="6" count="1">
            <x v="25"/>
          </reference>
        </references>
      </pivotArea>
    </format>
    <format dxfId="1649">
      <pivotArea dataOnly="0" labelOnly="1" outline="0" fieldPosition="0">
        <references count="4">
          <reference field="3" count="1" selected="0">
            <x v="14"/>
          </reference>
          <reference field="4" count="1" selected="0">
            <x v="0"/>
          </reference>
          <reference field="5" count="1" selected="0">
            <x v="48"/>
          </reference>
          <reference field="6" count="1">
            <x v="19"/>
          </reference>
        </references>
      </pivotArea>
    </format>
    <format dxfId="1648">
      <pivotArea dataOnly="0" labelOnly="1" outline="0" fieldPosition="0">
        <references count="4">
          <reference field="3" count="1" selected="0">
            <x v="14"/>
          </reference>
          <reference field="4" count="1" selected="0">
            <x v="0"/>
          </reference>
          <reference field="5" count="1" selected="0">
            <x v="49"/>
          </reference>
          <reference field="6" count="1">
            <x v="61"/>
          </reference>
        </references>
      </pivotArea>
    </format>
    <format dxfId="1647">
      <pivotArea dataOnly="0" labelOnly="1" outline="0" fieldPosition="0">
        <references count="4">
          <reference field="3" count="1" selected="0">
            <x v="14"/>
          </reference>
          <reference field="4" count="1" selected="0">
            <x v="0"/>
          </reference>
          <reference field="5" count="1" selected="0">
            <x v="52"/>
          </reference>
          <reference field="6" count="1">
            <x v="83"/>
          </reference>
        </references>
      </pivotArea>
    </format>
    <format dxfId="1646">
      <pivotArea dataOnly="0" labelOnly="1" outline="0" fieldPosition="0">
        <references count="4">
          <reference field="3" count="1" selected="0">
            <x v="14"/>
          </reference>
          <reference field="4" count="1" selected="0">
            <x v="0"/>
          </reference>
          <reference field="5" count="1" selected="0">
            <x v="53"/>
          </reference>
          <reference field="6" count="2">
            <x v="2"/>
            <x v="37"/>
          </reference>
        </references>
      </pivotArea>
    </format>
    <format dxfId="1645">
      <pivotArea dataOnly="0" labelOnly="1" outline="0" fieldPosition="0">
        <references count="4">
          <reference field="3" count="1" selected="0">
            <x v="14"/>
          </reference>
          <reference field="4" count="1" selected="0">
            <x v="0"/>
          </reference>
          <reference field="5" count="1" selected="0">
            <x v="54"/>
          </reference>
          <reference field="6" count="1">
            <x v="14"/>
          </reference>
        </references>
      </pivotArea>
    </format>
    <format dxfId="1644">
      <pivotArea dataOnly="0" labelOnly="1" outline="0" fieldPosition="0">
        <references count="4">
          <reference field="3" count="1" selected="0">
            <x v="14"/>
          </reference>
          <reference field="4" count="1" selected="0">
            <x v="0"/>
          </reference>
          <reference field="5" count="1" selected="0">
            <x v="65"/>
          </reference>
          <reference field="6" count="1">
            <x v="12"/>
          </reference>
        </references>
      </pivotArea>
    </format>
    <format dxfId="1643">
      <pivotArea dataOnly="0" labelOnly="1" outline="0" fieldPosition="0">
        <references count="4">
          <reference field="3" count="1" selected="0">
            <x v="14"/>
          </reference>
          <reference field="4" count="1" selected="0">
            <x v="0"/>
          </reference>
          <reference field="5" count="1" selected="0">
            <x v="85"/>
          </reference>
          <reference field="6" count="1">
            <x v="26"/>
          </reference>
        </references>
      </pivotArea>
    </format>
    <format dxfId="1642">
      <pivotArea dataOnly="0" labelOnly="1" outline="0" fieldPosition="0">
        <references count="4">
          <reference field="3" count="1" selected="0">
            <x v="14"/>
          </reference>
          <reference field="4" count="1" selected="0">
            <x v="0"/>
          </reference>
          <reference field="5" count="1" selected="0">
            <x v="97"/>
          </reference>
          <reference field="6" count="1">
            <x v="73"/>
          </reference>
        </references>
      </pivotArea>
    </format>
    <format dxfId="1641">
      <pivotArea dataOnly="0" labelOnly="1" outline="0" fieldPosition="0">
        <references count="4">
          <reference field="3" count="1" selected="0">
            <x v="14"/>
          </reference>
          <reference field="4" count="1" selected="0">
            <x v="0"/>
          </reference>
          <reference field="5" count="1" selected="0">
            <x v="98"/>
          </reference>
          <reference field="6" count="1">
            <x v="39"/>
          </reference>
        </references>
      </pivotArea>
    </format>
    <format dxfId="1640">
      <pivotArea dataOnly="0" labelOnly="1" outline="0" fieldPosition="0">
        <references count="4">
          <reference field="3" count="1" selected="0">
            <x v="14"/>
          </reference>
          <reference field="4" count="1" selected="0">
            <x v="0"/>
          </reference>
          <reference field="5" count="1" selected="0">
            <x v="78"/>
          </reference>
          <reference field="6" count="1">
            <x v="1"/>
          </reference>
        </references>
      </pivotArea>
    </format>
    <format dxfId="1639">
      <pivotArea dataOnly="0" labelOnly="1" outline="0" fieldPosition="0">
        <references count="4">
          <reference field="3" count="1" selected="0">
            <x v="14"/>
          </reference>
          <reference field="4" count="1" selected="0">
            <x v="1"/>
          </reference>
          <reference field="5" count="1" selected="0">
            <x v="76"/>
          </reference>
          <reference field="6" count="1">
            <x v="14"/>
          </reference>
        </references>
      </pivotArea>
    </format>
    <format dxfId="1638">
      <pivotArea dataOnly="0" labelOnly="1" outline="0" fieldPosition="0">
        <references count="4">
          <reference field="3" count="1" selected="0">
            <x v="14"/>
          </reference>
          <reference field="4" count="1" selected="0">
            <x v="4"/>
          </reference>
          <reference field="5" count="1" selected="0">
            <x v="26"/>
          </reference>
          <reference field="6" count="1">
            <x v="68"/>
          </reference>
        </references>
      </pivotArea>
    </format>
    <format dxfId="1637">
      <pivotArea dataOnly="0" labelOnly="1" outline="0" fieldPosition="0">
        <references count="4">
          <reference field="3" count="1" selected="0">
            <x v="14"/>
          </reference>
          <reference field="4" count="1" selected="0">
            <x v="5"/>
          </reference>
          <reference field="5" count="1" selected="0">
            <x v="81"/>
          </reference>
          <reference field="6" count="1">
            <x v="1"/>
          </reference>
        </references>
      </pivotArea>
    </format>
    <format dxfId="1636">
      <pivotArea dataOnly="0" labelOnly="1" outline="0" fieldPosition="0">
        <references count="4">
          <reference field="3" count="1" selected="0">
            <x v="14"/>
          </reference>
          <reference field="4" count="1" selected="0">
            <x v="5"/>
          </reference>
          <reference field="5" count="1" selected="0">
            <x v="85"/>
          </reference>
          <reference field="6" count="1">
            <x v="26"/>
          </reference>
        </references>
      </pivotArea>
    </format>
    <format dxfId="1635">
      <pivotArea dataOnly="0" labelOnly="1" outline="0" fieldPosition="0">
        <references count="4">
          <reference field="3" count="1" selected="0">
            <x v="14"/>
          </reference>
          <reference field="4" count="1" selected="0">
            <x v="5"/>
          </reference>
          <reference field="5" count="1" selected="0">
            <x v="87"/>
          </reference>
          <reference field="6" count="1">
            <x v="14"/>
          </reference>
        </references>
      </pivotArea>
    </format>
    <format dxfId="1634">
      <pivotArea dataOnly="0" labelOnly="1" outline="0" fieldPosition="0">
        <references count="4">
          <reference field="3" count="1" selected="0">
            <x v="14"/>
          </reference>
          <reference field="4" count="1" selected="0">
            <x v="6"/>
          </reference>
          <reference field="5" count="1" selected="0">
            <x v="7"/>
          </reference>
          <reference field="6" count="1">
            <x v="0"/>
          </reference>
        </references>
      </pivotArea>
    </format>
    <format dxfId="1633">
      <pivotArea dataOnly="0" labelOnly="1" outline="0" fieldPosition="0">
        <references count="4">
          <reference field="3" count="1" selected="0">
            <x v="14"/>
          </reference>
          <reference field="4" count="1" selected="0">
            <x v="6"/>
          </reference>
          <reference field="5" count="1" selected="0">
            <x v="18"/>
          </reference>
          <reference field="6" count="1">
            <x v="27"/>
          </reference>
        </references>
      </pivotArea>
    </format>
    <format dxfId="1632">
      <pivotArea dataOnly="0" labelOnly="1" outline="0" fieldPosition="0">
        <references count="4">
          <reference field="3" count="1" selected="0">
            <x v="14"/>
          </reference>
          <reference field="4" count="1" selected="0">
            <x v="6"/>
          </reference>
          <reference field="5" count="1" selected="0">
            <x v="20"/>
          </reference>
          <reference field="6" count="1">
            <x v="25"/>
          </reference>
        </references>
      </pivotArea>
    </format>
    <format dxfId="1631">
      <pivotArea dataOnly="0" labelOnly="1" outline="0" fieldPosition="0">
        <references count="4">
          <reference field="3" count="1" selected="0">
            <x v="14"/>
          </reference>
          <reference field="4" count="1" selected="0">
            <x v="6"/>
          </reference>
          <reference field="5" count="1" selected="0">
            <x v="26"/>
          </reference>
          <reference field="6" count="1">
            <x v="68"/>
          </reference>
        </references>
      </pivotArea>
    </format>
    <format dxfId="1630">
      <pivotArea dataOnly="0" labelOnly="1" outline="0" fieldPosition="0">
        <references count="4">
          <reference field="3" count="1" selected="0">
            <x v="14"/>
          </reference>
          <reference field="4" count="1" selected="0">
            <x v="6"/>
          </reference>
          <reference field="5" count="1" selected="0">
            <x v="28"/>
          </reference>
          <reference field="6" count="1">
            <x v="14"/>
          </reference>
        </references>
      </pivotArea>
    </format>
    <format dxfId="1629">
      <pivotArea dataOnly="0" labelOnly="1" outline="0" fieldPosition="0">
        <references count="4">
          <reference field="3" count="1" selected="0">
            <x v="14"/>
          </reference>
          <reference field="4" count="1" selected="0">
            <x v="6"/>
          </reference>
          <reference field="5" count="1" selected="0">
            <x v="55"/>
          </reference>
          <reference field="6" count="1">
            <x v="0"/>
          </reference>
        </references>
      </pivotArea>
    </format>
    <format dxfId="1628">
      <pivotArea dataOnly="0" labelOnly="1" outline="0" fieldPosition="0">
        <references count="4">
          <reference field="3" count="1" selected="0">
            <x v="14"/>
          </reference>
          <reference field="4" count="1" selected="0">
            <x v="6"/>
          </reference>
          <reference field="5" count="1" selected="0">
            <x v="56"/>
          </reference>
          <reference field="6" count="1">
            <x v="41"/>
          </reference>
        </references>
      </pivotArea>
    </format>
    <format dxfId="1627">
      <pivotArea dataOnly="0" labelOnly="1" outline="0" fieldPosition="0">
        <references count="4">
          <reference field="3" count="1" selected="0">
            <x v="14"/>
          </reference>
          <reference field="4" count="1" selected="0">
            <x v="6"/>
          </reference>
          <reference field="5" count="1" selected="0">
            <x v="85"/>
          </reference>
          <reference field="6" count="1">
            <x v="26"/>
          </reference>
        </references>
      </pivotArea>
    </format>
    <format dxfId="1626">
      <pivotArea dataOnly="0" labelOnly="1" outline="0" fieldPosition="0">
        <references count="4">
          <reference field="3" count="1" selected="0">
            <x v="14"/>
          </reference>
          <reference field="4" count="1" selected="0">
            <x v="6"/>
          </reference>
          <reference field="5" count="1" selected="0">
            <x v="96"/>
          </reference>
          <reference field="6" count="1">
            <x v="14"/>
          </reference>
        </references>
      </pivotArea>
    </format>
    <format dxfId="1625">
      <pivotArea dataOnly="0" labelOnly="1" outline="0" fieldPosition="0">
        <references count="4">
          <reference field="3" count="1" selected="0">
            <x v="14"/>
          </reference>
          <reference field="4" count="1" selected="0">
            <x v="6"/>
          </reference>
          <reference field="5" count="1" selected="0">
            <x v="78"/>
          </reference>
          <reference field="6" count="1">
            <x v="1"/>
          </reference>
        </references>
      </pivotArea>
    </format>
    <format dxfId="1624">
      <pivotArea dataOnly="0" labelOnly="1" outline="0" fieldPosition="0">
        <references count="4">
          <reference field="3" count="1" selected="0">
            <x v="15"/>
          </reference>
          <reference field="4" count="1" selected="0">
            <x v="0"/>
          </reference>
          <reference field="5" count="1" selected="0">
            <x v="2"/>
          </reference>
          <reference field="6" count="2">
            <x v="11"/>
            <x v="31"/>
          </reference>
        </references>
      </pivotArea>
    </format>
    <format dxfId="1623">
      <pivotArea dataOnly="0" labelOnly="1" outline="0" fieldPosition="0">
        <references count="4">
          <reference field="3" count="1" selected="0">
            <x v="15"/>
          </reference>
          <reference field="4" count="1" selected="0">
            <x v="0"/>
          </reference>
          <reference field="5" count="1" selected="0">
            <x v="21"/>
          </reference>
          <reference field="6" count="1">
            <x v="13"/>
          </reference>
        </references>
      </pivotArea>
    </format>
    <format dxfId="1622">
      <pivotArea dataOnly="0" labelOnly="1" outline="0" fieldPosition="0">
        <references count="4">
          <reference field="3" count="1" selected="0">
            <x v="15"/>
          </reference>
          <reference field="4" count="1" selected="0">
            <x v="0"/>
          </reference>
          <reference field="5" count="1" selected="0">
            <x v="32"/>
          </reference>
          <reference field="6" count="1">
            <x v="14"/>
          </reference>
        </references>
      </pivotArea>
    </format>
    <format dxfId="1621">
      <pivotArea dataOnly="0" labelOnly="1" outline="0" fieldPosition="0">
        <references count="4">
          <reference field="3" count="1" selected="0">
            <x v="15"/>
          </reference>
          <reference field="4" count="1" selected="0">
            <x v="0"/>
          </reference>
          <reference field="5" count="1" selected="0">
            <x v="53"/>
          </reference>
          <reference field="6" count="1">
            <x v="2"/>
          </reference>
        </references>
      </pivotArea>
    </format>
    <format dxfId="1620">
      <pivotArea dataOnly="0" labelOnly="1" outline="0" fieldPosition="0">
        <references count="4">
          <reference field="3" count="1" selected="0">
            <x v="15"/>
          </reference>
          <reference field="4" count="1" selected="0">
            <x v="0"/>
          </reference>
          <reference field="5" count="1" selected="0">
            <x v="73"/>
          </reference>
          <reference field="6" count="1">
            <x v="36"/>
          </reference>
        </references>
      </pivotArea>
    </format>
    <format dxfId="1619">
      <pivotArea dataOnly="0" labelOnly="1" outline="0" fieldPosition="0">
        <references count="4">
          <reference field="3" count="1" selected="0">
            <x v="15"/>
          </reference>
          <reference field="4" count="1" selected="0">
            <x v="4"/>
          </reference>
          <reference field="5" count="1" selected="0">
            <x v="61"/>
          </reference>
          <reference field="6" count="1">
            <x v="14"/>
          </reference>
        </references>
      </pivotArea>
    </format>
    <format dxfId="1618">
      <pivotArea dataOnly="0" labelOnly="1" outline="0" fieldPosition="0">
        <references count="4">
          <reference field="3" count="1" selected="0">
            <x v="15"/>
          </reference>
          <reference field="4" count="1" selected="0">
            <x v="5"/>
          </reference>
          <reference field="5" count="1" selected="0">
            <x v="26"/>
          </reference>
          <reference field="6" count="1">
            <x v="68"/>
          </reference>
        </references>
      </pivotArea>
    </format>
    <format dxfId="1617">
      <pivotArea dataOnly="0" labelOnly="1" outline="0" fieldPosition="0">
        <references count="4">
          <reference field="3" count="1" selected="0">
            <x v="15"/>
          </reference>
          <reference field="4" count="1" selected="0">
            <x v="5"/>
          </reference>
          <reference field="5" count="1" selected="0">
            <x v="81"/>
          </reference>
          <reference field="6" count="1">
            <x v="1"/>
          </reference>
        </references>
      </pivotArea>
    </format>
    <format dxfId="1616">
      <pivotArea dataOnly="0" labelOnly="1" outline="0" fieldPosition="0">
        <references count="4">
          <reference field="3" count="1" selected="0">
            <x v="16"/>
          </reference>
          <reference field="4" count="1" selected="0">
            <x v="0"/>
          </reference>
          <reference field="5" count="1" selected="0">
            <x v="2"/>
          </reference>
          <reference field="6" count="2">
            <x v="11"/>
            <x v="31"/>
          </reference>
        </references>
      </pivotArea>
    </format>
    <format dxfId="1615">
      <pivotArea dataOnly="0" labelOnly="1" outline="0" fieldPosition="0">
        <references count="4">
          <reference field="3" count="1" selected="0">
            <x v="16"/>
          </reference>
          <reference field="4" count="1" selected="0">
            <x v="0"/>
          </reference>
          <reference field="5" count="1" selected="0">
            <x v="20"/>
          </reference>
          <reference field="6" count="1">
            <x v="25"/>
          </reference>
        </references>
      </pivotArea>
    </format>
    <format dxfId="1614">
      <pivotArea dataOnly="0" labelOnly="1" outline="0" fieldPosition="0">
        <references count="4">
          <reference field="3" count="1" selected="0">
            <x v="16"/>
          </reference>
          <reference field="4" count="1" selected="0">
            <x v="0"/>
          </reference>
          <reference field="5" count="1" selected="0">
            <x v="21"/>
          </reference>
          <reference field="6" count="1">
            <x v="13"/>
          </reference>
        </references>
      </pivotArea>
    </format>
    <format dxfId="1613">
      <pivotArea dataOnly="0" labelOnly="1" outline="0" fieldPosition="0">
        <references count="4">
          <reference field="3" count="1" selected="0">
            <x v="16"/>
          </reference>
          <reference field="4" count="1" selected="0">
            <x v="0"/>
          </reference>
          <reference field="5" count="1" selected="0">
            <x v="43"/>
          </reference>
          <reference field="6" count="1">
            <x v="15"/>
          </reference>
        </references>
      </pivotArea>
    </format>
    <format dxfId="1612">
      <pivotArea dataOnly="0" labelOnly="1" outline="0" fieldPosition="0">
        <references count="4">
          <reference field="3" count="1" selected="0">
            <x v="16"/>
          </reference>
          <reference field="4" count="1" selected="0">
            <x v="0"/>
          </reference>
          <reference field="5" count="1" selected="0">
            <x v="53"/>
          </reference>
          <reference field="6" count="1">
            <x v="2"/>
          </reference>
        </references>
      </pivotArea>
    </format>
    <format dxfId="1611">
      <pivotArea dataOnly="0" labelOnly="1" outline="0" fieldPosition="0">
        <references count="4">
          <reference field="3" count="1" selected="0">
            <x v="16"/>
          </reference>
          <reference field="4" count="1" selected="0">
            <x v="0"/>
          </reference>
          <reference field="5" count="1" selected="0">
            <x v="78"/>
          </reference>
          <reference field="6" count="1">
            <x v="1"/>
          </reference>
        </references>
      </pivotArea>
    </format>
    <format dxfId="1610">
      <pivotArea dataOnly="0" labelOnly="1" outline="0" fieldPosition="0">
        <references count="4">
          <reference field="3" count="1" selected="0">
            <x v="16"/>
          </reference>
          <reference field="4" count="1" selected="0">
            <x v="1"/>
          </reference>
          <reference field="5" count="1" selected="0">
            <x v="76"/>
          </reference>
          <reference field="6" count="1">
            <x v="14"/>
          </reference>
        </references>
      </pivotArea>
    </format>
    <format dxfId="1609">
      <pivotArea dataOnly="0" labelOnly="1" outline="0" fieldPosition="0">
        <references count="4">
          <reference field="3" count="1" selected="0">
            <x v="16"/>
          </reference>
          <reference field="4" count="1" selected="0">
            <x v="4"/>
          </reference>
          <reference field="5" count="1" selected="0">
            <x v="26"/>
          </reference>
          <reference field="6" count="1">
            <x v="68"/>
          </reference>
        </references>
      </pivotArea>
    </format>
    <format dxfId="1608">
      <pivotArea dataOnly="0" labelOnly="1" outline="0" fieldPosition="0">
        <references count="4">
          <reference field="3" count="1" selected="0">
            <x v="16"/>
          </reference>
          <reference field="4" count="1" selected="0">
            <x v="5"/>
          </reference>
          <reference field="5" count="1" selected="0">
            <x v="1"/>
          </reference>
          <reference field="6" count="1">
            <x v="50"/>
          </reference>
        </references>
      </pivotArea>
    </format>
    <format dxfId="1607">
      <pivotArea dataOnly="0" labelOnly="1" outline="0" fieldPosition="0">
        <references count="4">
          <reference field="3" count="1" selected="0">
            <x v="16"/>
          </reference>
          <reference field="4" count="1" selected="0">
            <x v="5"/>
          </reference>
          <reference field="5" count="1" selected="0">
            <x v="26"/>
          </reference>
          <reference field="6" count="1">
            <x v="68"/>
          </reference>
        </references>
      </pivotArea>
    </format>
    <format dxfId="1606">
      <pivotArea dataOnly="0" labelOnly="1" outline="0" fieldPosition="0">
        <references count="4">
          <reference field="3" count="1" selected="0">
            <x v="16"/>
          </reference>
          <reference field="4" count="1" selected="0">
            <x v="5"/>
          </reference>
          <reference field="5" count="1" selected="0">
            <x v="81"/>
          </reference>
          <reference field="6" count="1">
            <x v="1"/>
          </reference>
        </references>
      </pivotArea>
    </format>
    <format dxfId="1605">
      <pivotArea dataOnly="0" labelOnly="1" outline="0" fieldPosition="0">
        <references count="4">
          <reference field="3" count="1" selected="0">
            <x v="16"/>
          </reference>
          <reference field="4" count="1" selected="0">
            <x v="5"/>
          </reference>
          <reference field="5" count="1" selected="0">
            <x v="85"/>
          </reference>
          <reference field="6" count="1">
            <x v="26"/>
          </reference>
        </references>
      </pivotArea>
    </format>
    <format dxfId="1604">
      <pivotArea dataOnly="0" labelOnly="1" outline="0" fieldPosition="0">
        <references count="4">
          <reference field="3" count="1" selected="0">
            <x v="16"/>
          </reference>
          <reference field="4" count="1" selected="0">
            <x v="5"/>
          </reference>
          <reference field="5" count="1" selected="0">
            <x v="87"/>
          </reference>
          <reference field="6" count="1">
            <x v="14"/>
          </reference>
        </references>
      </pivotArea>
    </format>
    <format dxfId="1603">
      <pivotArea dataOnly="0" labelOnly="1" outline="0" fieldPosition="0">
        <references count="4">
          <reference field="3" count="1" selected="0">
            <x v="16"/>
          </reference>
          <reference field="4" count="1" selected="0">
            <x v="6"/>
          </reference>
          <reference field="5" count="1" selected="0">
            <x v="78"/>
          </reference>
          <reference field="6" count="1">
            <x v="1"/>
          </reference>
        </references>
      </pivotArea>
    </format>
    <format dxfId="1602">
      <pivotArea dataOnly="0" labelOnly="1" outline="0" fieldPosition="0">
        <references count="4">
          <reference field="3" count="1" selected="0">
            <x v="17"/>
          </reference>
          <reference field="4" count="1" selected="0">
            <x v="0"/>
          </reference>
          <reference field="5" count="1" selected="0">
            <x v="2"/>
          </reference>
          <reference field="6" count="2">
            <x v="11"/>
            <x v="31"/>
          </reference>
        </references>
      </pivotArea>
    </format>
    <format dxfId="1601">
      <pivotArea dataOnly="0" labelOnly="1" outline="0" fieldPosition="0">
        <references count="4">
          <reference field="3" count="1" selected="0">
            <x v="17"/>
          </reference>
          <reference field="4" count="1" selected="0">
            <x v="0"/>
          </reference>
          <reference field="5" count="1" selected="0">
            <x v="43"/>
          </reference>
          <reference field="6" count="1">
            <x v="15"/>
          </reference>
        </references>
      </pivotArea>
    </format>
    <format dxfId="1600">
      <pivotArea dataOnly="0" labelOnly="1" outline="0" fieldPosition="0">
        <references count="4">
          <reference field="3" count="1" selected="0">
            <x v="17"/>
          </reference>
          <reference field="4" count="1" selected="0">
            <x v="0"/>
          </reference>
          <reference field="5" count="1" selected="0">
            <x v="53"/>
          </reference>
          <reference field="6" count="1">
            <x v="2"/>
          </reference>
        </references>
      </pivotArea>
    </format>
    <format dxfId="1599">
      <pivotArea dataOnly="0" labelOnly="1" outline="0" fieldPosition="0">
        <references count="4">
          <reference field="3" count="1" selected="0">
            <x v="17"/>
          </reference>
          <reference field="4" count="1" selected="0">
            <x v="1"/>
          </reference>
          <reference field="5" count="1" selected="0">
            <x v="76"/>
          </reference>
          <reference field="6" count="1">
            <x v="14"/>
          </reference>
        </references>
      </pivotArea>
    </format>
    <format dxfId="1598">
      <pivotArea dataOnly="0" labelOnly="1" outline="0" fieldPosition="0">
        <references count="4">
          <reference field="3" count="1" selected="0">
            <x v="17"/>
          </reference>
          <reference field="4" count="1" selected="0">
            <x v="5"/>
          </reference>
          <reference field="5" count="1" selected="0">
            <x v="26"/>
          </reference>
          <reference field="6" count="1">
            <x v="68"/>
          </reference>
        </references>
      </pivotArea>
    </format>
    <format dxfId="1597">
      <pivotArea dataOnly="0" labelOnly="1" outline="0" fieldPosition="0">
        <references count="4">
          <reference field="3" count="1" selected="0">
            <x v="17"/>
          </reference>
          <reference field="4" count="1" selected="0">
            <x v="5"/>
          </reference>
          <reference field="5" count="1" selected="0">
            <x v="81"/>
          </reference>
          <reference field="6" count="1">
            <x v="1"/>
          </reference>
        </references>
      </pivotArea>
    </format>
    <format dxfId="1596">
      <pivotArea dataOnly="0" labelOnly="1" outline="0" fieldPosition="0">
        <references count="4">
          <reference field="3" count="1" selected="0">
            <x v="18"/>
          </reference>
          <reference field="4" count="1" selected="0">
            <x v="0"/>
          </reference>
          <reference field="5" count="1" selected="0">
            <x v="1"/>
          </reference>
          <reference field="6" count="1">
            <x v="50"/>
          </reference>
        </references>
      </pivotArea>
    </format>
    <format dxfId="1595">
      <pivotArea dataOnly="0" labelOnly="1" outline="0" fieldPosition="0">
        <references count="4">
          <reference field="3" count="1" selected="0">
            <x v="18"/>
          </reference>
          <reference field="4" count="1" selected="0">
            <x v="0"/>
          </reference>
          <reference field="5" count="1" selected="0">
            <x v="2"/>
          </reference>
          <reference field="6" count="4">
            <x v="11"/>
            <x v="19"/>
            <x v="31"/>
            <x v="60"/>
          </reference>
        </references>
      </pivotArea>
    </format>
    <format dxfId="1594">
      <pivotArea dataOnly="0" labelOnly="1" outline="0" fieldPosition="0">
        <references count="4">
          <reference field="3" count="1" selected="0">
            <x v="18"/>
          </reference>
          <reference field="4" count="1" selected="0">
            <x v="0"/>
          </reference>
          <reference field="5" count="1" selected="0">
            <x v="11"/>
          </reference>
          <reference field="6" count="1">
            <x v="20"/>
          </reference>
        </references>
      </pivotArea>
    </format>
    <format dxfId="1593">
      <pivotArea dataOnly="0" labelOnly="1" outline="0" fieldPosition="0">
        <references count="4">
          <reference field="3" count="1" selected="0">
            <x v="18"/>
          </reference>
          <reference field="4" count="1" selected="0">
            <x v="0"/>
          </reference>
          <reference field="5" count="1" selected="0">
            <x v="13"/>
          </reference>
          <reference field="6" count="1">
            <x v="62"/>
          </reference>
        </references>
      </pivotArea>
    </format>
    <format dxfId="1592">
      <pivotArea dataOnly="0" labelOnly="1" outline="0" fieldPosition="0">
        <references count="4">
          <reference field="3" count="1" selected="0">
            <x v="18"/>
          </reference>
          <reference field="4" count="1" selected="0">
            <x v="0"/>
          </reference>
          <reference field="5" count="1" selected="0">
            <x v="14"/>
          </reference>
          <reference field="6" count="1">
            <x v="14"/>
          </reference>
        </references>
      </pivotArea>
    </format>
    <format dxfId="1591">
      <pivotArea dataOnly="0" labelOnly="1" outline="0" fieldPosition="0">
        <references count="4">
          <reference field="3" count="1" selected="0">
            <x v="18"/>
          </reference>
          <reference field="4" count="1" selected="0">
            <x v="0"/>
          </reference>
          <reference field="5" count="1" selected="0">
            <x v="20"/>
          </reference>
          <reference field="6" count="1">
            <x v="25"/>
          </reference>
        </references>
      </pivotArea>
    </format>
    <format dxfId="1590">
      <pivotArea dataOnly="0" labelOnly="1" outline="0" fieldPosition="0">
        <references count="4">
          <reference field="3" count="1" selected="0">
            <x v="18"/>
          </reference>
          <reference field="4" count="1" selected="0">
            <x v="0"/>
          </reference>
          <reference field="5" count="1" selected="0">
            <x v="21"/>
          </reference>
          <reference field="6" count="1">
            <x v="13"/>
          </reference>
        </references>
      </pivotArea>
    </format>
    <format dxfId="1589">
      <pivotArea dataOnly="0" labelOnly="1" outline="0" fieldPosition="0">
        <references count="4">
          <reference field="3" count="1" selected="0">
            <x v="18"/>
          </reference>
          <reference field="4" count="1" selected="0">
            <x v="0"/>
          </reference>
          <reference field="5" count="1" selected="0">
            <x v="24"/>
          </reference>
          <reference field="6" count="1">
            <x v="35"/>
          </reference>
        </references>
      </pivotArea>
    </format>
    <format dxfId="1588">
      <pivotArea dataOnly="0" labelOnly="1" outline="0" fieldPosition="0">
        <references count="4">
          <reference field="3" count="1" selected="0">
            <x v="18"/>
          </reference>
          <reference field="4" count="1" selected="0">
            <x v="0"/>
          </reference>
          <reference field="5" count="1" selected="0">
            <x v="26"/>
          </reference>
          <reference field="6" count="1">
            <x v="68"/>
          </reference>
        </references>
      </pivotArea>
    </format>
    <format dxfId="1587">
      <pivotArea dataOnly="0" labelOnly="1" outline="0" fieldPosition="0">
        <references count="4">
          <reference field="3" count="1" selected="0">
            <x v="18"/>
          </reference>
          <reference field="4" count="1" selected="0">
            <x v="0"/>
          </reference>
          <reference field="5" count="1" selected="0">
            <x v="35"/>
          </reference>
          <reference field="6" count="1">
            <x v="21"/>
          </reference>
        </references>
      </pivotArea>
    </format>
    <format dxfId="1586">
      <pivotArea dataOnly="0" labelOnly="1" outline="0" fieldPosition="0">
        <references count="4">
          <reference field="3" count="1" selected="0">
            <x v="18"/>
          </reference>
          <reference field="4" count="1" selected="0">
            <x v="0"/>
          </reference>
          <reference field="5" count="1" selected="0">
            <x v="38"/>
          </reference>
          <reference field="6" count="1">
            <x v="83"/>
          </reference>
        </references>
      </pivotArea>
    </format>
    <format dxfId="1585">
      <pivotArea dataOnly="0" labelOnly="1" outline="0" fieldPosition="0">
        <references count="4">
          <reference field="3" count="1" selected="0">
            <x v="18"/>
          </reference>
          <reference field="4" count="1" selected="0">
            <x v="0"/>
          </reference>
          <reference field="5" count="1" selected="0">
            <x v="42"/>
          </reference>
          <reference field="6" count="2">
            <x v="14"/>
            <x v="22"/>
          </reference>
        </references>
      </pivotArea>
    </format>
    <format dxfId="1584">
      <pivotArea dataOnly="0" labelOnly="1" outline="0" fieldPosition="0">
        <references count="4">
          <reference field="3" count="1" selected="0">
            <x v="18"/>
          </reference>
          <reference field="4" count="1" selected="0">
            <x v="0"/>
          </reference>
          <reference field="5" count="1" selected="0">
            <x v="47"/>
          </reference>
          <reference field="6" count="1">
            <x v="25"/>
          </reference>
        </references>
      </pivotArea>
    </format>
    <format dxfId="1583">
      <pivotArea dataOnly="0" labelOnly="1" outline="0" fieldPosition="0">
        <references count="4">
          <reference field="3" count="1" selected="0">
            <x v="18"/>
          </reference>
          <reference field="4" count="1" selected="0">
            <x v="0"/>
          </reference>
          <reference field="5" count="1" selected="0">
            <x v="49"/>
          </reference>
          <reference field="6" count="1">
            <x v="61"/>
          </reference>
        </references>
      </pivotArea>
    </format>
    <format dxfId="1582">
      <pivotArea dataOnly="0" labelOnly="1" outline="0" fieldPosition="0">
        <references count="4">
          <reference field="3" count="1" selected="0">
            <x v="18"/>
          </reference>
          <reference field="4" count="1" selected="0">
            <x v="0"/>
          </reference>
          <reference field="5" count="1" selected="0">
            <x v="52"/>
          </reference>
          <reference field="6" count="1">
            <x v="83"/>
          </reference>
        </references>
      </pivotArea>
    </format>
    <format dxfId="1581">
      <pivotArea dataOnly="0" labelOnly="1" outline="0" fieldPosition="0">
        <references count="4">
          <reference field="3" count="1" selected="0">
            <x v="18"/>
          </reference>
          <reference field="4" count="1" selected="0">
            <x v="0"/>
          </reference>
          <reference field="5" count="1" selected="0">
            <x v="53"/>
          </reference>
          <reference field="6" count="2">
            <x v="2"/>
            <x v="37"/>
          </reference>
        </references>
      </pivotArea>
    </format>
    <format dxfId="1580">
      <pivotArea dataOnly="0" labelOnly="1" outline="0" fieldPosition="0">
        <references count="4">
          <reference field="3" count="1" selected="0">
            <x v="18"/>
          </reference>
          <reference field="4" count="1" selected="0">
            <x v="0"/>
          </reference>
          <reference field="5" count="1" selected="0">
            <x v="60"/>
          </reference>
          <reference field="6" count="1">
            <x v="1"/>
          </reference>
        </references>
      </pivotArea>
    </format>
    <format dxfId="1579">
      <pivotArea dataOnly="0" labelOnly="1" outline="0" fieldPosition="0">
        <references count="4">
          <reference field="3" count="1" selected="0">
            <x v="18"/>
          </reference>
          <reference field="4" count="1" selected="0">
            <x v="0"/>
          </reference>
          <reference field="5" count="1" selected="0">
            <x v="65"/>
          </reference>
          <reference field="6" count="1">
            <x v="12"/>
          </reference>
        </references>
      </pivotArea>
    </format>
    <format dxfId="1578">
      <pivotArea dataOnly="0" labelOnly="1" outline="0" fieldPosition="0">
        <references count="4">
          <reference field="3" count="1" selected="0">
            <x v="18"/>
          </reference>
          <reference field="4" count="1" selected="0">
            <x v="0"/>
          </reference>
          <reference field="5" count="1" selected="0">
            <x v="84"/>
          </reference>
          <reference field="6" count="1">
            <x v="38"/>
          </reference>
        </references>
      </pivotArea>
    </format>
    <format dxfId="1577">
      <pivotArea dataOnly="0" labelOnly="1" outline="0" fieldPosition="0">
        <references count="4">
          <reference field="3" count="1" selected="0">
            <x v="18"/>
          </reference>
          <reference field="4" count="1" selected="0">
            <x v="0"/>
          </reference>
          <reference field="5" count="1" selected="0">
            <x v="85"/>
          </reference>
          <reference field="6" count="1">
            <x v="26"/>
          </reference>
        </references>
      </pivotArea>
    </format>
    <format dxfId="1576">
      <pivotArea dataOnly="0" labelOnly="1" outline="0" fieldPosition="0">
        <references count="4">
          <reference field="3" count="1" selected="0">
            <x v="18"/>
          </reference>
          <reference field="4" count="1" selected="0">
            <x v="0"/>
          </reference>
          <reference field="5" count="1" selected="0">
            <x v="98"/>
          </reference>
          <reference field="6" count="2">
            <x v="8"/>
            <x v="9"/>
          </reference>
        </references>
      </pivotArea>
    </format>
    <format dxfId="1575">
      <pivotArea dataOnly="0" labelOnly="1" outline="0" fieldPosition="0">
        <references count="4">
          <reference field="3" count="1" selected="0">
            <x v="18"/>
          </reference>
          <reference field="4" count="1" selected="0">
            <x v="0"/>
          </reference>
          <reference field="5" count="1" selected="0">
            <x v="101"/>
          </reference>
          <reference field="6" count="1">
            <x v="14"/>
          </reference>
        </references>
      </pivotArea>
    </format>
    <format dxfId="1574">
      <pivotArea dataOnly="0" labelOnly="1" outline="0" fieldPosition="0">
        <references count="4">
          <reference field="3" count="1" selected="0">
            <x v="18"/>
          </reference>
          <reference field="4" count="1" selected="0">
            <x v="0"/>
          </reference>
          <reference field="5" count="1" selected="0">
            <x v="73"/>
          </reference>
          <reference field="6" count="1">
            <x v="36"/>
          </reference>
        </references>
      </pivotArea>
    </format>
    <format dxfId="1573">
      <pivotArea dataOnly="0" labelOnly="1" outline="0" fieldPosition="0">
        <references count="4">
          <reference field="3" count="1" selected="0">
            <x v="18"/>
          </reference>
          <reference field="4" count="1" selected="0">
            <x v="4"/>
          </reference>
          <reference field="5" count="1" selected="0">
            <x v="26"/>
          </reference>
          <reference field="6" count="1">
            <x v="68"/>
          </reference>
        </references>
      </pivotArea>
    </format>
    <format dxfId="1572">
      <pivotArea dataOnly="0" labelOnly="1" outline="0" fieldPosition="0">
        <references count="4">
          <reference field="3" count="1" selected="0">
            <x v="18"/>
          </reference>
          <reference field="4" count="1" selected="0">
            <x v="4"/>
          </reference>
          <reference field="5" count="1" selected="0">
            <x v="61"/>
          </reference>
          <reference field="6" count="1">
            <x v="14"/>
          </reference>
        </references>
      </pivotArea>
    </format>
    <format dxfId="1571">
      <pivotArea dataOnly="0" labelOnly="1" outline="0" fieldPosition="0">
        <references count="4">
          <reference field="3" count="1" selected="0">
            <x v="18"/>
          </reference>
          <reference field="4" count="1" selected="0">
            <x v="5"/>
          </reference>
          <reference field="5" count="1" selected="0">
            <x v="25"/>
          </reference>
          <reference field="6" count="1">
            <x v="68"/>
          </reference>
        </references>
      </pivotArea>
    </format>
    <format dxfId="1570">
      <pivotArea dataOnly="0" labelOnly="1" outline="0" fieldPosition="0">
        <references count="4">
          <reference field="3" count="1" selected="0">
            <x v="18"/>
          </reference>
          <reference field="4" count="1" selected="0">
            <x v="5"/>
          </reference>
          <reference field="5" count="1" selected="0">
            <x v="81"/>
          </reference>
          <reference field="6" count="1">
            <x v="1"/>
          </reference>
        </references>
      </pivotArea>
    </format>
    <format dxfId="1569">
      <pivotArea dataOnly="0" labelOnly="1" outline="0" fieldPosition="0">
        <references count="4">
          <reference field="3" count="1" selected="0">
            <x v="18"/>
          </reference>
          <reference field="4" count="1" selected="0">
            <x v="5"/>
          </reference>
          <reference field="5" count="1" selected="0">
            <x v="85"/>
          </reference>
          <reference field="6" count="1">
            <x v="26"/>
          </reference>
        </references>
      </pivotArea>
    </format>
    <format dxfId="1568">
      <pivotArea dataOnly="0" labelOnly="1" outline="0" fieldPosition="0">
        <references count="4">
          <reference field="3" count="1" selected="0">
            <x v="18"/>
          </reference>
          <reference field="4" count="1" selected="0">
            <x v="5"/>
          </reference>
          <reference field="5" count="1" selected="0">
            <x v="87"/>
          </reference>
          <reference field="6" count="1">
            <x v="14"/>
          </reference>
        </references>
      </pivotArea>
    </format>
    <format dxfId="1567">
      <pivotArea dataOnly="0" labelOnly="1" outline="0" fieldPosition="0">
        <references count="4">
          <reference field="3" count="1" selected="0">
            <x v="18"/>
          </reference>
          <reference field="4" count="1" selected="0">
            <x v="6"/>
          </reference>
          <reference field="5" count="1" selected="0">
            <x v="1"/>
          </reference>
          <reference field="6" count="1">
            <x v="50"/>
          </reference>
        </references>
      </pivotArea>
    </format>
    <format dxfId="1566">
      <pivotArea dataOnly="0" labelOnly="1" outline="0" fieldPosition="0">
        <references count="4">
          <reference field="3" count="1" selected="0">
            <x v="18"/>
          </reference>
          <reference field="4" count="1" selected="0">
            <x v="6"/>
          </reference>
          <reference field="5" count="1" selected="0">
            <x v="18"/>
          </reference>
          <reference field="6" count="1">
            <x v="27"/>
          </reference>
        </references>
      </pivotArea>
    </format>
    <format dxfId="1565">
      <pivotArea dataOnly="0" labelOnly="1" outline="0" fieldPosition="0">
        <references count="4">
          <reference field="3" count="1" selected="0">
            <x v="18"/>
          </reference>
          <reference field="4" count="1" selected="0">
            <x v="6"/>
          </reference>
          <reference field="5" count="1" selected="0">
            <x v="20"/>
          </reference>
          <reference field="6" count="1">
            <x v="25"/>
          </reference>
        </references>
      </pivotArea>
    </format>
    <format dxfId="1564">
      <pivotArea dataOnly="0" labelOnly="1" outline="0" fieldPosition="0">
        <references count="4">
          <reference field="3" count="1" selected="0">
            <x v="18"/>
          </reference>
          <reference field="4" count="1" selected="0">
            <x v="6"/>
          </reference>
          <reference field="5" count="1" selected="0">
            <x v="26"/>
          </reference>
          <reference field="6" count="1">
            <x v="68"/>
          </reference>
        </references>
      </pivotArea>
    </format>
    <format dxfId="1563">
      <pivotArea dataOnly="0" labelOnly="1" outline="0" fieldPosition="0">
        <references count="4">
          <reference field="3" count="1" selected="0">
            <x v="18"/>
          </reference>
          <reference field="4" count="1" selected="0">
            <x v="6"/>
          </reference>
          <reference field="5" count="1" selected="0">
            <x v="33"/>
          </reference>
          <reference field="6" count="1">
            <x v="14"/>
          </reference>
        </references>
      </pivotArea>
    </format>
    <format dxfId="1562">
      <pivotArea dataOnly="0" labelOnly="1" outline="0" fieldPosition="0">
        <references count="4">
          <reference field="3" count="1" selected="0">
            <x v="18"/>
          </reference>
          <reference field="4" count="1" selected="0">
            <x v="6"/>
          </reference>
          <reference field="5" count="1" selected="0">
            <x v="52"/>
          </reference>
          <reference field="6" count="1">
            <x v="83"/>
          </reference>
        </references>
      </pivotArea>
    </format>
    <format dxfId="1561">
      <pivotArea dataOnly="0" labelOnly="1" outline="0" fieldPosition="0">
        <references count="4">
          <reference field="3" count="1" selected="0">
            <x v="18"/>
          </reference>
          <reference field="4" count="1" selected="0">
            <x v="6"/>
          </reference>
          <reference field="5" count="1" selected="0">
            <x v="53"/>
          </reference>
          <reference field="6" count="1">
            <x v="42"/>
          </reference>
        </references>
      </pivotArea>
    </format>
    <format dxfId="1560">
      <pivotArea dataOnly="0" labelOnly="1" outline="0" fieldPosition="0">
        <references count="4">
          <reference field="3" count="1" selected="0">
            <x v="18"/>
          </reference>
          <reference field="4" count="1" selected="0">
            <x v="6"/>
          </reference>
          <reference field="5" count="1" selected="0">
            <x v="56"/>
          </reference>
          <reference field="6" count="1">
            <x v="41"/>
          </reference>
        </references>
      </pivotArea>
    </format>
    <format dxfId="1559">
      <pivotArea dataOnly="0" labelOnly="1" outline="0" fieldPosition="0">
        <references count="4">
          <reference field="3" count="1" selected="0">
            <x v="18"/>
          </reference>
          <reference field="4" count="1" selected="0">
            <x v="6"/>
          </reference>
          <reference field="5" count="1" selected="0">
            <x v="60"/>
          </reference>
          <reference field="6" count="1">
            <x v="1"/>
          </reference>
        </references>
      </pivotArea>
    </format>
    <format dxfId="1558">
      <pivotArea dataOnly="0" labelOnly="1" outline="0" fieldPosition="0">
        <references count="4">
          <reference field="3" count="1" selected="0">
            <x v="18"/>
          </reference>
          <reference field="4" count="1" selected="0">
            <x v="6"/>
          </reference>
          <reference field="5" count="1" selected="0">
            <x v="79"/>
          </reference>
          <reference field="6" count="3">
            <x v="17"/>
            <x v="23"/>
            <x v="46"/>
          </reference>
        </references>
      </pivotArea>
    </format>
    <format dxfId="1557">
      <pivotArea dataOnly="0" labelOnly="1" outline="0" fieldPosition="0">
        <references count="4">
          <reference field="3" count="1" selected="0">
            <x v="18"/>
          </reference>
          <reference field="4" count="1" selected="0">
            <x v="6"/>
          </reference>
          <reference field="5" count="1" selected="0">
            <x v="81"/>
          </reference>
          <reference field="6" count="1">
            <x v="1"/>
          </reference>
        </references>
      </pivotArea>
    </format>
    <format dxfId="1556">
      <pivotArea dataOnly="0" labelOnly="1" outline="0" fieldPosition="0">
        <references count="4">
          <reference field="3" count="1" selected="0">
            <x v="18"/>
          </reference>
          <reference field="4" count="1" selected="0">
            <x v="6"/>
          </reference>
          <reference field="5" count="1" selected="0">
            <x v="85"/>
          </reference>
          <reference field="6" count="1">
            <x v="26"/>
          </reference>
        </references>
      </pivotArea>
    </format>
    <format dxfId="1555">
      <pivotArea dataOnly="0" labelOnly="1" outline="0" fieldPosition="0">
        <references count="4">
          <reference field="3" count="1" selected="0">
            <x v="18"/>
          </reference>
          <reference field="4" count="1" selected="0">
            <x v="6"/>
          </reference>
          <reference field="5" count="1" selected="0">
            <x v="87"/>
          </reference>
          <reference field="6" count="1">
            <x v="14"/>
          </reference>
        </references>
      </pivotArea>
    </format>
    <format dxfId="1554">
      <pivotArea dataOnly="0" labelOnly="1" outline="0" fieldPosition="0">
        <references count="4">
          <reference field="3" count="1" selected="0">
            <x v="19"/>
          </reference>
          <reference field="4" count="1" selected="0">
            <x v="0"/>
          </reference>
          <reference field="5" count="1" selected="0">
            <x v="0"/>
          </reference>
          <reference field="6" count="1">
            <x v="62"/>
          </reference>
        </references>
      </pivotArea>
    </format>
    <format dxfId="1553">
      <pivotArea dataOnly="0" labelOnly="1" outline="0" fieldPosition="0">
        <references count="4">
          <reference field="3" count="1" selected="0">
            <x v="19"/>
          </reference>
          <reference field="4" count="1" selected="0">
            <x v="0"/>
          </reference>
          <reference field="5" count="1" selected="0">
            <x v="1"/>
          </reference>
          <reference field="6" count="1">
            <x v="50"/>
          </reference>
        </references>
      </pivotArea>
    </format>
    <format dxfId="1552">
      <pivotArea dataOnly="0" labelOnly="1" outline="0" fieldPosition="0">
        <references count="4">
          <reference field="3" count="1" selected="0">
            <x v="19"/>
          </reference>
          <reference field="4" count="1" selected="0">
            <x v="0"/>
          </reference>
          <reference field="5" count="1" selected="0">
            <x v="2"/>
          </reference>
          <reference field="6" count="3">
            <x v="11"/>
            <x v="31"/>
            <x v="60"/>
          </reference>
        </references>
      </pivotArea>
    </format>
    <format dxfId="1551">
      <pivotArea dataOnly="0" labelOnly="1" outline="0" fieldPosition="0">
        <references count="4">
          <reference field="3" count="1" selected="0">
            <x v="19"/>
          </reference>
          <reference field="4" count="1" selected="0">
            <x v="0"/>
          </reference>
          <reference field="5" count="1" selected="0">
            <x v="11"/>
          </reference>
          <reference field="6" count="1">
            <x v="20"/>
          </reference>
        </references>
      </pivotArea>
    </format>
    <format dxfId="1550">
      <pivotArea dataOnly="0" labelOnly="1" outline="0" fieldPosition="0">
        <references count="4">
          <reference field="3" count="1" selected="0">
            <x v="19"/>
          </reference>
          <reference field="4" count="1" selected="0">
            <x v="0"/>
          </reference>
          <reference field="5" count="1" selected="0">
            <x v="13"/>
          </reference>
          <reference field="6" count="1">
            <x v="62"/>
          </reference>
        </references>
      </pivotArea>
    </format>
    <format dxfId="1549">
      <pivotArea dataOnly="0" labelOnly="1" outline="0" fieldPosition="0">
        <references count="4">
          <reference field="3" count="1" selected="0">
            <x v="19"/>
          </reference>
          <reference field="4" count="1" selected="0">
            <x v="0"/>
          </reference>
          <reference field="5" count="1" selected="0">
            <x v="18"/>
          </reference>
          <reference field="6" count="2">
            <x v="27"/>
            <x v="32"/>
          </reference>
        </references>
      </pivotArea>
    </format>
    <format dxfId="1548">
      <pivotArea dataOnly="0" labelOnly="1" outline="0" fieldPosition="0">
        <references count="4">
          <reference field="3" count="1" selected="0">
            <x v="19"/>
          </reference>
          <reference field="4" count="1" selected="0">
            <x v="0"/>
          </reference>
          <reference field="5" count="1" selected="0">
            <x v="20"/>
          </reference>
          <reference field="6" count="1">
            <x v="25"/>
          </reference>
        </references>
      </pivotArea>
    </format>
    <format dxfId="1547">
      <pivotArea dataOnly="0" labelOnly="1" outline="0" fieldPosition="0">
        <references count="4">
          <reference field="3" count="1" selected="0">
            <x v="19"/>
          </reference>
          <reference field="4" count="1" selected="0">
            <x v="0"/>
          </reference>
          <reference field="5" count="1" selected="0">
            <x v="21"/>
          </reference>
          <reference field="6" count="1">
            <x v="13"/>
          </reference>
        </references>
      </pivotArea>
    </format>
    <format dxfId="1546">
      <pivotArea dataOnly="0" labelOnly="1" outline="0" fieldPosition="0">
        <references count="4">
          <reference field="3" count="1" selected="0">
            <x v="19"/>
          </reference>
          <reference field="4" count="1" selected="0">
            <x v="0"/>
          </reference>
          <reference field="5" count="1" selected="0">
            <x v="24"/>
          </reference>
          <reference field="6" count="1">
            <x v="35"/>
          </reference>
        </references>
      </pivotArea>
    </format>
    <format dxfId="1545">
      <pivotArea dataOnly="0" labelOnly="1" outline="0" fieldPosition="0">
        <references count="4">
          <reference field="3" count="1" selected="0">
            <x v="19"/>
          </reference>
          <reference field="4" count="1" selected="0">
            <x v="0"/>
          </reference>
          <reference field="5" count="1" selected="0">
            <x v="25"/>
          </reference>
          <reference field="6" count="1">
            <x v="68"/>
          </reference>
        </references>
      </pivotArea>
    </format>
    <format dxfId="1544">
      <pivotArea dataOnly="0" labelOnly="1" outline="0" fieldPosition="0">
        <references count="4">
          <reference field="3" count="1" selected="0">
            <x v="19"/>
          </reference>
          <reference field="4" count="1" selected="0">
            <x v="0"/>
          </reference>
          <reference field="5" count="1" selected="0">
            <x v="28"/>
          </reference>
          <reference field="6" count="3">
            <x v="52"/>
            <x v="53"/>
            <x v="64"/>
          </reference>
        </references>
      </pivotArea>
    </format>
    <format dxfId="1543">
      <pivotArea dataOnly="0" labelOnly="1" outline="0" fieldPosition="0">
        <references count="4">
          <reference field="3" count="1" selected="0">
            <x v="19"/>
          </reference>
          <reference field="4" count="1" selected="0">
            <x v="0"/>
          </reference>
          <reference field="5" count="1" selected="0">
            <x v="32"/>
          </reference>
          <reference field="6" count="1">
            <x v="14"/>
          </reference>
        </references>
      </pivotArea>
    </format>
    <format dxfId="1542">
      <pivotArea dataOnly="0" labelOnly="1" outline="0" fieldPosition="0">
        <references count="4">
          <reference field="3" count="1" selected="0">
            <x v="19"/>
          </reference>
          <reference field="4" count="1" selected="0">
            <x v="0"/>
          </reference>
          <reference field="5" count="1" selected="0">
            <x v="35"/>
          </reference>
          <reference field="6" count="1">
            <x v="21"/>
          </reference>
        </references>
      </pivotArea>
    </format>
    <format dxfId="1541">
      <pivotArea dataOnly="0" labelOnly="1" outline="0" fieldPosition="0">
        <references count="4">
          <reference field="3" count="1" selected="0">
            <x v="19"/>
          </reference>
          <reference field="4" count="1" selected="0">
            <x v="0"/>
          </reference>
          <reference field="5" count="1" selected="0">
            <x v="42"/>
          </reference>
          <reference field="6" count="2">
            <x v="14"/>
            <x v="22"/>
          </reference>
        </references>
      </pivotArea>
    </format>
    <format dxfId="1540">
      <pivotArea dataOnly="0" labelOnly="1" outline="0" fieldPosition="0">
        <references count="4">
          <reference field="3" count="1" selected="0">
            <x v="19"/>
          </reference>
          <reference field="4" count="1" selected="0">
            <x v="0"/>
          </reference>
          <reference field="5" count="1" selected="0">
            <x v="43"/>
          </reference>
          <reference field="6" count="3">
            <x v="4"/>
            <x v="14"/>
            <x v="15"/>
          </reference>
        </references>
      </pivotArea>
    </format>
    <format dxfId="1539">
      <pivotArea dataOnly="0" labelOnly="1" outline="0" fieldPosition="0">
        <references count="4">
          <reference field="3" count="1" selected="0">
            <x v="19"/>
          </reference>
          <reference field="4" count="1" selected="0">
            <x v="0"/>
          </reference>
          <reference field="5" count="1" selected="0">
            <x v="47"/>
          </reference>
          <reference field="6" count="1">
            <x v="25"/>
          </reference>
        </references>
      </pivotArea>
    </format>
    <format dxfId="1538">
      <pivotArea dataOnly="0" labelOnly="1" outline="0" fieldPosition="0">
        <references count="4">
          <reference field="3" count="1" selected="0">
            <x v="19"/>
          </reference>
          <reference field="4" count="1" selected="0">
            <x v="0"/>
          </reference>
          <reference field="5" count="1" selected="0">
            <x v="48"/>
          </reference>
          <reference field="6" count="1">
            <x v="19"/>
          </reference>
        </references>
      </pivotArea>
    </format>
    <format dxfId="1537">
      <pivotArea dataOnly="0" labelOnly="1" outline="0" fieldPosition="0">
        <references count="4">
          <reference field="3" count="1" selected="0">
            <x v="19"/>
          </reference>
          <reference field="4" count="1" selected="0">
            <x v="0"/>
          </reference>
          <reference field="5" count="1" selected="0">
            <x v="49"/>
          </reference>
          <reference field="6" count="1">
            <x v="61"/>
          </reference>
        </references>
      </pivotArea>
    </format>
    <format dxfId="1536">
      <pivotArea dataOnly="0" labelOnly="1" outline="0" fieldPosition="0">
        <references count="4">
          <reference field="3" count="1" selected="0">
            <x v="19"/>
          </reference>
          <reference field="4" count="1" selected="0">
            <x v="0"/>
          </reference>
          <reference field="5" count="1" selected="0">
            <x v="52"/>
          </reference>
          <reference field="6" count="1">
            <x v="83"/>
          </reference>
        </references>
      </pivotArea>
    </format>
    <format dxfId="1535">
      <pivotArea dataOnly="0" labelOnly="1" outline="0" fieldPosition="0">
        <references count="4">
          <reference field="3" count="1" selected="0">
            <x v="19"/>
          </reference>
          <reference field="4" count="1" selected="0">
            <x v="0"/>
          </reference>
          <reference field="5" count="1" selected="0">
            <x v="53"/>
          </reference>
          <reference field="6" count="2">
            <x v="2"/>
            <x v="37"/>
          </reference>
        </references>
      </pivotArea>
    </format>
    <format dxfId="1534">
      <pivotArea dataOnly="0" labelOnly="1" outline="0" fieldPosition="0">
        <references count="4">
          <reference field="3" count="1" selected="0">
            <x v="19"/>
          </reference>
          <reference field="4" count="1" selected="0">
            <x v="0"/>
          </reference>
          <reference field="5" count="1" selected="0">
            <x v="54"/>
          </reference>
          <reference field="6" count="1">
            <x v="14"/>
          </reference>
        </references>
      </pivotArea>
    </format>
    <format dxfId="1533">
      <pivotArea dataOnly="0" labelOnly="1" outline="0" fieldPosition="0">
        <references count="4">
          <reference field="3" count="1" selected="0">
            <x v="19"/>
          </reference>
          <reference field="4" count="1" selected="0">
            <x v="0"/>
          </reference>
          <reference field="5" count="1" selected="0">
            <x v="65"/>
          </reference>
          <reference field="6" count="1">
            <x v="12"/>
          </reference>
        </references>
      </pivotArea>
    </format>
    <format dxfId="1532">
      <pivotArea dataOnly="0" labelOnly="1" outline="0" fieldPosition="0">
        <references count="4">
          <reference field="3" count="1" selected="0">
            <x v="19"/>
          </reference>
          <reference field="4" count="1" selected="0">
            <x v="0"/>
          </reference>
          <reference field="5" count="1" selected="0">
            <x v="85"/>
          </reference>
          <reference field="6" count="1">
            <x v="26"/>
          </reference>
        </references>
      </pivotArea>
    </format>
    <format dxfId="1531">
      <pivotArea dataOnly="0" labelOnly="1" outline="0" fieldPosition="0">
        <references count="4">
          <reference field="3" count="1" selected="0">
            <x v="19"/>
          </reference>
          <reference field="4" count="1" selected="0">
            <x v="0"/>
          </reference>
          <reference field="5" count="1" selected="0">
            <x v="87"/>
          </reference>
          <reference field="6" count="1">
            <x v="14"/>
          </reference>
        </references>
      </pivotArea>
    </format>
    <format dxfId="1530">
      <pivotArea dataOnly="0" labelOnly="1" outline="0" fieldPosition="0">
        <references count="4">
          <reference field="3" count="1" selected="0">
            <x v="19"/>
          </reference>
          <reference field="4" count="1" selected="0">
            <x v="0"/>
          </reference>
          <reference field="5" count="1" selected="0">
            <x v="97"/>
          </reference>
          <reference field="6" count="1">
            <x v="73"/>
          </reference>
        </references>
      </pivotArea>
    </format>
    <format dxfId="1529">
      <pivotArea dataOnly="0" labelOnly="1" outline="0" fieldPosition="0">
        <references count="4">
          <reference field="3" count="1" selected="0">
            <x v="19"/>
          </reference>
          <reference field="4" count="1" selected="0">
            <x v="0"/>
          </reference>
          <reference field="5" count="1" selected="0">
            <x v="101"/>
          </reference>
          <reference field="6" count="1">
            <x v="14"/>
          </reference>
        </references>
      </pivotArea>
    </format>
    <format dxfId="1528">
      <pivotArea dataOnly="0" labelOnly="1" outline="0" fieldPosition="0">
        <references count="4">
          <reference field="3" count="1" selected="0">
            <x v="19"/>
          </reference>
          <reference field="4" count="1" selected="0">
            <x v="0"/>
          </reference>
          <reference field="5" count="1" selected="0">
            <x v="78"/>
          </reference>
          <reference field="6" count="1">
            <x v="1"/>
          </reference>
        </references>
      </pivotArea>
    </format>
    <format dxfId="1527">
      <pivotArea dataOnly="0" labelOnly="1" outline="0" fieldPosition="0">
        <references count="4">
          <reference field="3" count="1" selected="0">
            <x v="19"/>
          </reference>
          <reference field="4" count="1" selected="0">
            <x v="1"/>
          </reference>
          <reference field="5" count="1" selected="0">
            <x v="76"/>
          </reference>
          <reference field="6" count="1">
            <x v="14"/>
          </reference>
        </references>
      </pivotArea>
    </format>
    <format dxfId="1526">
      <pivotArea dataOnly="0" labelOnly="1" outline="0" fieldPosition="0">
        <references count="4">
          <reference field="3" count="1" selected="0">
            <x v="19"/>
          </reference>
          <reference field="4" count="1" selected="0">
            <x v="4"/>
          </reference>
          <reference field="5" count="1" selected="0">
            <x v="26"/>
          </reference>
          <reference field="6" count="1">
            <x v="68"/>
          </reference>
        </references>
      </pivotArea>
    </format>
    <format dxfId="1525">
      <pivotArea dataOnly="0" labelOnly="1" outline="0" fieldPosition="0">
        <references count="4">
          <reference field="3" count="1" selected="0">
            <x v="19"/>
          </reference>
          <reference field="4" count="1" selected="0">
            <x v="5"/>
          </reference>
          <reference field="5" count="1" selected="0">
            <x v="81"/>
          </reference>
          <reference field="6" count="1">
            <x v="1"/>
          </reference>
        </references>
      </pivotArea>
    </format>
    <format dxfId="1524">
      <pivotArea dataOnly="0" labelOnly="1" outline="0" fieldPosition="0">
        <references count="4">
          <reference field="3" count="1" selected="0">
            <x v="19"/>
          </reference>
          <reference field="4" count="1" selected="0">
            <x v="5"/>
          </reference>
          <reference field="5" count="1" selected="0">
            <x v="85"/>
          </reference>
          <reference field="6" count="1">
            <x v="26"/>
          </reference>
        </references>
      </pivotArea>
    </format>
    <format dxfId="1523">
      <pivotArea dataOnly="0" labelOnly="1" outline="0" fieldPosition="0">
        <references count="4">
          <reference field="3" count="1" selected="0">
            <x v="19"/>
          </reference>
          <reference field="4" count="1" selected="0">
            <x v="5"/>
          </reference>
          <reference field="5" count="1" selected="0">
            <x v="87"/>
          </reference>
          <reference field="6" count="1">
            <x v="14"/>
          </reference>
        </references>
      </pivotArea>
    </format>
    <format dxfId="1522">
      <pivotArea dataOnly="0" labelOnly="1" outline="0" fieldPosition="0">
        <references count="4">
          <reference field="3" count="1" selected="0">
            <x v="20"/>
          </reference>
          <reference field="4" count="1" selected="0">
            <x v="0"/>
          </reference>
          <reference field="5" count="1" selected="0">
            <x v="1"/>
          </reference>
          <reference field="6" count="1">
            <x v="50"/>
          </reference>
        </references>
      </pivotArea>
    </format>
    <format dxfId="1521">
      <pivotArea dataOnly="0" labelOnly="1" outline="0" fieldPosition="0">
        <references count="4">
          <reference field="3" count="1" selected="0">
            <x v="20"/>
          </reference>
          <reference field="4" count="1" selected="0">
            <x v="0"/>
          </reference>
          <reference field="5" count="1" selected="0">
            <x v="2"/>
          </reference>
          <reference field="6" count="8">
            <x v="11"/>
            <x v="19"/>
            <x v="31"/>
            <x v="60"/>
            <x v="63"/>
            <x v="77"/>
            <x v="78"/>
            <x v="79"/>
          </reference>
        </references>
      </pivotArea>
    </format>
    <format dxfId="1520">
      <pivotArea dataOnly="0" labelOnly="1" outline="0" fieldPosition="0">
        <references count="4">
          <reference field="3" count="1" selected="0">
            <x v="20"/>
          </reference>
          <reference field="4" count="1" selected="0">
            <x v="0"/>
          </reference>
          <reference field="5" count="1" selected="0">
            <x v="11"/>
          </reference>
          <reference field="6" count="1">
            <x v="20"/>
          </reference>
        </references>
      </pivotArea>
    </format>
    <format dxfId="1519">
      <pivotArea dataOnly="0" labelOnly="1" outline="0" fieldPosition="0">
        <references count="4">
          <reference field="3" count="1" selected="0">
            <x v="20"/>
          </reference>
          <reference field="4" count="1" selected="0">
            <x v="0"/>
          </reference>
          <reference field="5" count="1" selected="0">
            <x v="14"/>
          </reference>
          <reference field="6" count="1">
            <x v="14"/>
          </reference>
        </references>
      </pivotArea>
    </format>
    <format dxfId="1518">
      <pivotArea dataOnly="0" labelOnly="1" outline="0" fieldPosition="0">
        <references count="4">
          <reference field="3" count="1" selected="0">
            <x v="20"/>
          </reference>
          <reference field="4" count="1" selected="0">
            <x v="0"/>
          </reference>
          <reference field="5" count="1" selected="0">
            <x v="18"/>
          </reference>
          <reference field="6" count="1">
            <x v="27"/>
          </reference>
        </references>
      </pivotArea>
    </format>
    <format dxfId="1517">
      <pivotArea dataOnly="0" labelOnly="1" outline="0" fieldPosition="0">
        <references count="4">
          <reference field="3" count="1" selected="0">
            <x v="20"/>
          </reference>
          <reference field="4" count="1" selected="0">
            <x v="0"/>
          </reference>
          <reference field="5" count="1" selected="0">
            <x v="20"/>
          </reference>
          <reference field="6" count="1">
            <x v="25"/>
          </reference>
        </references>
      </pivotArea>
    </format>
    <format dxfId="1516">
      <pivotArea dataOnly="0" labelOnly="1" outline="0" fieldPosition="0">
        <references count="4">
          <reference field="3" count="1" selected="0">
            <x v="20"/>
          </reference>
          <reference field="4" count="1" selected="0">
            <x v="0"/>
          </reference>
          <reference field="5" count="1" selected="0">
            <x v="21"/>
          </reference>
          <reference field="6" count="1">
            <x v="13"/>
          </reference>
        </references>
      </pivotArea>
    </format>
    <format dxfId="1515">
      <pivotArea dataOnly="0" labelOnly="1" outline="0" fieldPosition="0">
        <references count="4">
          <reference field="3" count="1" selected="0">
            <x v="20"/>
          </reference>
          <reference field="4" count="1" selected="0">
            <x v="0"/>
          </reference>
          <reference field="5" count="1" selected="0">
            <x v="23"/>
          </reference>
          <reference field="6" count="1">
            <x v="25"/>
          </reference>
        </references>
      </pivotArea>
    </format>
    <format dxfId="1514">
      <pivotArea dataOnly="0" labelOnly="1" outline="0" fieldPosition="0">
        <references count="4">
          <reference field="3" count="1" selected="0">
            <x v="20"/>
          </reference>
          <reference field="4" count="1" selected="0">
            <x v="0"/>
          </reference>
          <reference field="5" count="1" selected="0">
            <x v="26"/>
          </reference>
          <reference field="6" count="1">
            <x v="68"/>
          </reference>
        </references>
      </pivotArea>
    </format>
    <format dxfId="1513">
      <pivotArea dataOnly="0" labelOnly="1" outline="0" fieldPosition="0">
        <references count="4">
          <reference field="3" count="1" selected="0">
            <x v="20"/>
          </reference>
          <reference field="4" count="1" selected="0">
            <x v="0"/>
          </reference>
          <reference field="5" count="1" selected="0">
            <x v="37"/>
          </reference>
          <reference field="6" count="1">
            <x v="1"/>
          </reference>
        </references>
      </pivotArea>
    </format>
    <format dxfId="1512">
      <pivotArea dataOnly="0" labelOnly="1" outline="0" fieldPosition="0">
        <references count="4">
          <reference field="3" count="1" selected="0">
            <x v="20"/>
          </reference>
          <reference field="4" count="1" selected="0">
            <x v="0"/>
          </reference>
          <reference field="5" count="1" selected="0">
            <x v="47"/>
          </reference>
          <reference field="6" count="1">
            <x v="25"/>
          </reference>
        </references>
      </pivotArea>
    </format>
    <format dxfId="1511">
      <pivotArea dataOnly="0" labelOnly="1" outline="0" fieldPosition="0">
        <references count="4">
          <reference field="3" count="1" selected="0">
            <x v="20"/>
          </reference>
          <reference field="4" count="1" selected="0">
            <x v="0"/>
          </reference>
          <reference field="5" count="1" selected="0">
            <x v="52"/>
          </reference>
          <reference field="6" count="1">
            <x v="83"/>
          </reference>
        </references>
      </pivotArea>
    </format>
    <format dxfId="1510">
      <pivotArea dataOnly="0" labelOnly="1" outline="0" fieldPosition="0">
        <references count="4">
          <reference field="3" count="1" selected="0">
            <x v="20"/>
          </reference>
          <reference field="4" count="1" selected="0">
            <x v="0"/>
          </reference>
          <reference field="5" count="1" selected="0">
            <x v="53"/>
          </reference>
          <reference field="6" count="2">
            <x v="2"/>
            <x v="37"/>
          </reference>
        </references>
      </pivotArea>
    </format>
    <format dxfId="1509">
      <pivotArea dataOnly="0" labelOnly="1" outline="0" fieldPosition="0">
        <references count="4">
          <reference field="3" count="1" selected="0">
            <x v="20"/>
          </reference>
          <reference field="4" count="1" selected="0">
            <x v="0"/>
          </reference>
          <reference field="5" count="1" selected="0">
            <x v="85"/>
          </reference>
          <reference field="6" count="1">
            <x v="26"/>
          </reference>
        </references>
      </pivotArea>
    </format>
    <format dxfId="1508">
      <pivotArea dataOnly="0" labelOnly="1" outline="0" fieldPosition="0">
        <references count="4">
          <reference field="3" count="1" selected="0">
            <x v="20"/>
          </reference>
          <reference field="4" count="1" selected="0">
            <x v="0"/>
          </reference>
          <reference field="5" count="1" selected="0">
            <x v="98"/>
          </reference>
          <reference field="6" count="1">
            <x v="9"/>
          </reference>
        </references>
      </pivotArea>
    </format>
    <format dxfId="1507">
      <pivotArea dataOnly="0" labelOnly="1" outline="0" fieldPosition="0">
        <references count="4">
          <reference field="3" count="1" selected="0">
            <x v="20"/>
          </reference>
          <reference field="4" count="1" selected="0">
            <x v="0"/>
          </reference>
          <reference field="5" count="1" selected="0">
            <x v="100"/>
          </reference>
          <reference field="6" count="1">
            <x v="57"/>
          </reference>
        </references>
      </pivotArea>
    </format>
    <format dxfId="1506">
      <pivotArea dataOnly="0" labelOnly="1" outline="0" fieldPosition="0">
        <references count="4">
          <reference field="3" count="1" selected="0">
            <x v="20"/>
          </reference>
          <reference field="4" count="1" selected="0">
            <x v="0"/>
          </reference>
          <reference field="5" count="1" selected="0">
            <x v="73"/>
          </reference>
          <reference field="6" count="1">
            <x v="36"/>
          </reference>
        </references>
      </pivotArea>
    </format>
    <format dxfId="1505">
      <pivotArea dataOnly="0" labelOnly="1" outline="0" fieldPosition="0">
        <references count="4">
          <reference field="3" count="1" selected="0">
            <x v="20"/>
          </reference>
          <reference field="4" count="1" selected="0">
            <x v="5"/>
          </reference>
          <reference field="5" count="1" selected="0">
            <x v="25"/>
          </reference>
          <reference field="6" count="1">
            <x v="68"/>
          </reference>
        </references>
      </pivotArea>
    </format>
    <format dxfId="1504">
      <pivotArea dataOnly="0" labelOnly="1" outline="0" fieldPosition="0">
        <references count="4">
          <reference field="3" count="1" selected="0">
            <x v="20"/>
          </reference>
          <reference field="4" count="1" selected="0">
            <x v="5"/>
          </reference>
          <reference field="5" count="1" selected="0">
            <x v="81"/>
          </reference>
          <reference field="6" count="1">
            <x v="1"/>
          </reference>
        </references>
      </pivotArea>
    </format>
    <format dxfId="1503">
      <pivotArea dataOnly="0" labelOnly="1" outline="0" fieldPosition="0">
        <references count="4">
          <reference field="3" count="1" selected="0">
            <x v="20"/>
          </reference>
          <reference field="4" count="1" selected="0">
            <x v="5"/>
          </reference>
          <reference field="5" count="1" selected="0">
            <x v="85"/>
          </reference>
          <reference field="6" count="1">
            <x v="26"/>
          </reference>
        </references>
      </pivotArea>
    </format>
    <format dxfId="1502">
      <pivotArea dataOnly="0" labelOnly="1" outline="0" fieldPosition="0">
        <references count="4">
          <reference field="3" count="1" selected="0">
            <x v="20"/>
          </reference>
          <reference field="4" count="1" selected="0">
            <x v="5"/>
          </reference>
          <reference field="5" count="1" selected="0">
            <x v="87"/>
          </reference>
          <reference field="6" count="1">
            <x v="14"/>
          </reference>
        </references>
      </pivotArea>
    </format>
    <format dxfId="1501">
      <pivotArea dataOnly="0" labelOnly="1" outline="0" fieldPosition="0">
        <references count="4">
          <reference field="3" count="1" selected="0">
            <x v="20"/>
          </reference>
          <reference field="4" count="1" selected="0">
            <x v="6"/>
          </reference>
          <reference field="5" count="1" selected="0">
            <x v="1"/>
          </reference>
          <reference field="6" count="1">
            <x v="50"/>
          </reference>
        </references>
      </pivotArea>
    </format>
    <format dxfId="1500">
      <pivotArea dataOnly="0" labelOnly="1" outline="0" fieldPosition="0">
        <references count="4">
          <reference field="3" count="1" selected="0">
            <x v="20"/>
          </reference>
          <reference field="4" count="1" selected="0">
            <x v="6"/>
          </reference>
          <reference field="5" count="1" selected="0">
            <x v="14"/>
          </reference>
          <reference field="6" count="1">
            <x v="14"/>
          </reference>
        </references>
      </pivotArea>
    </format>
    <format dxfId="1499">
      <pivotArea dataOnly="0" labelOnly="1" outline="0" fieldPosition="0">
        <references count="4">
          <reference field="3" count="1" selected="0">
            <x v="20"/>
          </reference>
          <reference field="4" count="1" selected="0">
            <x v="6"/>
          </reference>
          <reference field="5" count="1" selected="0">
            <x v="18"/>
          </reference>
          <reference field="6" count="1">
            <x v="27"/>
          </reference>
        </references>
      </pivotArea>
    </format>
    <format dxfId="1498">
      <pivotArea dataOnly="0" labelOnly="1" outline="0" fieldPosition="0">
        <references count="4">
          <reference field="3" count="1" selected="0">
            <x v="20"/>
          </reference>
          <reference field="4" count="1" selected="0">
            <x v="6"/>
          </reference>
          <reference field="5" count="1" selected="0">
            <x v="25"/>
          </reference>
          <reference field="6" count="1">
            <x v="68"/>
          </reference>
        </references>
      </pivotArea>
    </format>
    <format dxfId="1497">
      <pivotArea dataOnly="0" labelOnly="1" outline="0" fieldPosition="0">
        <references count="4">
          <reference field="3" count="1" selected="0">
            <x v="20"/>
          </reference>
          <reference field="4" count="1" selected="0">
            <x v="6"/>
          </reference>
          <reference field="5" count="1" selected="0">
            <x v="33"/>
          </reference>
          <reference field="6" count="1">
            <x v="14"/>
          </reference>
        </references>
      </pivotArea>
    </format>
    <format dxfId="1496">
      <pivotArea dataOnly="0" labelOnly="1" outline="0" fieldPosition="0">
        <references count="4">
          <reference field="3" count="1" selected="0">
            <x v="20"/>
          </reference>
          <reference field="4" count="1" selected="0">
            <x v="6"/>
          </reference>
          <reference field="5" count="1" selected="0">
            <x v="37"/>
          </reference>
          <reference field="6" count="1">
            <x v="1"/>
          </reference>
        </references>
      </pivotArea>
    </format>
    <format dxfId="1495">
      <pivotArea dataOnly="0" labelOnly="1" outline="0" fieldPosition="0">
        <references count="4">
          <reference field="3" count="1" selected="0">
            <x v="20"/>
          </reference>
          <reference field="4" count="1" selected="0">
            <x v="6"/>
          </reference>
          <reference field="5" count="1" selected="0">
            <x v="56"/>
          </reference>
          <reference field="6" count="2">
            <x v="41"/>
            <x v="69"/>
          </reference>
        </references>
      </pivotArea>
    </format>
    <format dxfId="1494">
      <pivotArea dataOnly="0" labelOnly="1" outline="0" fieldPosition="0">
        <references count="4">
          <reference field="3" count="1" selected="0">
            <x v="20"/>
          </reference>
          <reference field="4" count="1" selected="0">
            <x v="6"/>
          </reference>
          <reference field="5" count="1" selected="0">
            <x v="77"/>
          </reference>
          <reference field="6" count="1">
            <x v="66"/>
          </reference>
        </references>
      </pivotArea>
    </format>
    <format dxfId="1493">
      <pivotArea dataOnly="0" labelOnly="1" outline="0" fieldPosition="0">
        <references count="4">
          <reference field="3" count="1" selected="0">
            <x v="20"/>
          </reference>
          <reference field="4" count="1" selected="0">
            <x v="6"/>
          </reference>
          <reference field="5" count="1" selected="0">
            <x v="79"/>
          </reference>
          <reference field="6" count="1">
            <x v="23"/>
          </reference>
        </references>
      </pivotArea>
    </format>
    <format dxfId="1492">
      <pivotArea dataOnly="0" labelOnly="1" outline="0" fieldPosition="0">
        <references count="4">
          <reference field="3" count="1" selected="0">
            <x v="20"/>
          </reference>
          <reference field="4" count="1" selected="0">
            <x v="6"/>
          </reference>
          <reference field="5" count="1" selected="0">
            <x v="85"/>
          </reference>
          <reference field="6" count="1">
            <x v="26"/>
          </reference>
        </references>
      </pivotArea>
    </format>
    <format dxfId="1491">
      <pivotArea dataOnly="0" labelOnly="1" outline="0" fieldPosition="0">
        <references count="4">
          <reference field="3" count="1" selected="0">
            <x v="20"/>
          </reference>
          <reference field="4" count="1" selected="0">
            <x v="6"/>
          </reference>
          <reference field="5" count="1" selected="0">
            <x v="88"/>
          </reference>
          <reference field="6" count="2">
            <x v="49"/>
            <x v="75"/>
          </reference>
        </references>
      </pivotArea>
    </format>
    <format dxfId="1490">
      <pivotArea dataOnly="0" labelOnly="1" outline="0" fieldPosition="0">
        <references count="4">
          <reference field="3" count="1" selected="0">
            <x v="20"/>
          </reference>
          <reference field="4" count="1" selected="0">
            <x v="6"/>
          </reference>
          <reference field="5" count="1" selected="0">
            <x v="101"/>
          </reference>
          <reference field="6" count="1">
            <x v="14"/>
          </reference>
        </references>
      </pivotArea>
    </format>
    <format dxfId="1489">
      <pivotArea dataOnly="0" labelOnly="1" outline="0" fieldPosition="0">
        <references count="4">
          <reference field="3" count="1" selected="0">
            <x v="20"/>
          </reference>
          <reference field="4" count="1" selected="0">
            <x v="6"/>
          </reference>
          <reference field="5" count="1" selected="0">
            <x v="73"/>
          </reference>
          <reference field="6" count="1">
            <x v="36"/>
          </reference>
        </references>
      </pivotArea>
    </format>
    <format dxfId="1488">
      <pivotArea dataOnly="0" labelOnly="1" outline="0" fieldPosition="0">
        <references count="4">
          <reference field="3" count="1" selected="0">
            <x v="21"/>
          </reference>
          <reference field="4" count="1" selected="0">
            <x v="0"/>
          </reference>
          <reference field="5" count="1" selected="0">
            <x v="2"/>
          </reference>
          <reference field="6" count="2">
            <x v="11"/>
            <x v="31"/>
          </reference>
        </references>
      </pivotArea>
    </format>
    <format dxfId="1487">
      <pivotArea dataOnly="0" labelOnly="1" outline="0" fieldPosition="0">
        <references count="4">
          <reference field="3" count="1" selected="0">
            <x v="21"/>
          </reference>
          <reference field="4" count="1" selected="0">
            <x v="0"/>
          </reference>
          <reference field="5" count="1" selected="0">
            <x v="21"/>
          </reference>
          <reference field="6" count="1">
            <x v="13"/>
          </reference>
        </references>
      </pivotArea>
    </format>
    <format dxfId="1486">
      <pivotArea dataOnly="0" labelOnly="1" outline="0" fieldPosition="0">
        <references count="4">
          <reference field="3" count="1" selected="0">
            <x v="21"/>
          </reference>
          <reference field="4" count="1" selected="0">
            <x v="0"/>
          </reference>
          <reference field="5" count="1" selected="0">
            <x v="32"/>
          </reference>
          <reference field="6" count="1">
            <x v="14"/>
          </reference>
        </references>
      </pivotArea>
    </format>
    <format dxfId="1485">
      <pivotArea dataOnly="0" labelOnly="1" outline="0" fieldPosition="0">
        <references count="4">
          <reference field="3" count="1" selected="0">
            <x v="21"/>
          </reference>
          <reference field="4" count="1" selected="0">
            <x v="0"/>
          </reference>
          <reference field="5" count="1" selected="0">
            <x v="53"/>
          </reference>
          <reference field="6" count="1">
            <x v="2"/>
          </reference>
        </references>
      </pivotArea>
    </format>
    <format dxfId="1484">
      <pivotArea dataOnly="0" labelOnly="1" outline="0" fieldPosition="0">
        <references count="4">
          <reference field="3" count="1" selected="0">
            <x v="21"/>
          </reference>
          <reference field="4" count="1" selected="0">
            <x v="0"/>
          </reference>
          <reference field="5" count="1" selected="0">
            <x v="64"/>
          </reference>
          <reference field="6" count="1">
            <x v="1"/>
          </reference>
        </references>
      </pivotArea>
    </format>
    <format dxfId="1483">
      <pivotArea dataOnly="0" labelOnly="1" outline="0" fieldPosition="0">
        <references count="4">
          <reference field="3" count="1" selected="0">
            <x v="21"/>
          </reference>
          <reference field="4" count="1" selected="0">
            <x v="5"/>
          </reference>
          <reference field="5" count="1" selected="0">
            <x v="26"/>
          </reference>
          <reference field="6" count="1">
            <x v="68"/>
          </reference>
        </references>
      </pivotArea>
    </format>
    <format dxfId="1482">
      <pivotArea dataOnly="0" labelOnly="1" outline="0" fieldPosition="0">
        <references count="4">
          <reference field="3" count="1" selected="0">
            <x v="21"/>
          </reference>
          <reference field="4" count="1" selected="0">
            <x v="5"/>
          </reference>
          <reference field="5" count="1" selected="0">
            <x v="81"/>
          </reference>
          <reference field="6" count="1">
            <x v="1"/>
          </reference>
        </references>
      </pivotArea>
    </format>
    <format dxfId="1481">
      <pivotArea dataOnly="0" labelOnly="1" outline="0" fieldPosition="0">
        <references count="4">
          <reference field="3" count="1" selected="0">
            <x v="22"/>
          </reference>
          <reference field="4" count="1" selected="0">
            <x v="0"/>
          </reference>
          <reference field="5" count="1" selected="0">
            <x v="2"/>
          </reference>
          <reference field="6" count="2">
            <x v="11"/>
            <x v="31"/>
          </reference>
        </references>
      </pivotArea>
    </format>
    <format dxfId="1480">
      <pivotArea dataOnly="0" labelOnly="1" outline="0" fieldPosition="0">
        <references count="4">
          <reference field="3" count="1" selected="0">
            <x v="22"/>
          </reference>
          <reference field="4" count="1" selected="0">
            <x v="0"/>
          </reference>
          <reference field="5" count="1" selected="0">
            <x v="32"/>
          </reference>
          <reference field="6" count="1">
            <x v="14"/>
          </reference>
        </references>
      </pivotArea>
    </format>
    <format dxfId="1479">
      <pivotArea dataOnly="0" labelOnly="1" outline="0" fieldPosition="0">
        <references count="4">
          <reference field="3" count="1" selected="0">
            <x v="22"/>
          </reference>
          <reference field="4" count="1" selected="0">
            <x v="0"/>
          </reference>
          <reference field="5" count="1" selected="0">
            <x v="43"/>
          </reference>
          <reference field="6" count="1">
            <x v="15"/>
          </reference>
        </references>
      </pivotArea>
    </format>
    <format dxfId="1478">
      <pivotArea dataOnly="0" labelOnly="1" outline="0" fieldPosition="0">
        <references count="4">
          <reference field="3" count="1" selected="0">
            <x v="22"/>
          </reference>
          <reference field="4" count="1" selected="0">
            <x v="0"/>
          </reference>
          <reference field="5" count="1" selected="0">
            <x v="47"/>
          </reference>
          <reference field="6" count="1">
            <x v="25"/>
          </reference>
        </references>
      </pivotArea>
    </format>
    <format dxfId="1477">
      <pivotArea dataOnly="0" labelOnly="1" outline="0" fieldPosition="0">
        <references count="4">
          <reference field="3" count="1" selected="0">
            <x v="22"/>
          </reference>
          <reference field="4" count="1" selected="0">
            <x v="0"/>
          </reference>
          <reference field="5" count="1" selected="0">
            <x v="53"/>
          </reference>
          <reference field="6" count="1">
            <x v="2"/>
          </reference>
        </references>
      </pivotArea>
    </format>
    <format dxfId="1476">
      <pivotArea dataOnly="0" labelOnly="1" outline="0" fieldPosition="0">
        <references count="4">
          <reference field="3" count="1" selected="0">
            <x v="22"/>
          </reference>
          <reference field="4" count="1" selected="0">
            <x v="1"/>
          </reference>
          <reference field="5" count="1" selected="0">
            <x v="76"/>
          </reference>
          <reference field="6" count="1">
            <x v="14"/>
          </reference>
        </references>
      </pivotArea>
    </format>
    <format dxfId="1475">
      <pivotArea dataOnly="0" labelOnly="1" outline="0" fieldPosition="0">
        <references count="4">
          <reference field="3" count="1" selected="0">
            <x v="22"/>
          </reference>
          <reference field="4" count="1" selected="0">
            <x v="4"/>
          </reference>
          <reference field="5" count="1" selected="0">
            <x v="26"/>
          </reference>
          <reference field="6" count="1">
            <x v="68"/>
          </reference>
        </references>
      </pivotArea>
    </format>
    <format dxfId="1474">
      <pivotArea dataOnly="0" labelOnly="1" outline="0" fieldPosition="0">
        <references count="4">
          <reference field="3" count="1" selected="0">
            <x v="22"/>
          </reference>
          <reference field="4" count="1" selected="0">
            <x v="5"/>
          </reference>
          <reference field="5" count="1" selected="0">
            <x v="81"/>
          </reference>
          <reference field="6" count="1">
            <x v="1"/>
          </reference>
        </references>
      </pivotArea>
    </format>
    <format dxfId="1473">
      <pivotArea dataOnly="0" labelOnly="1" outline="0" fieldPosition="0">
        <references count="4">
          <reference field="3" count="1" selected="0">
            <x v="23"/>
          </reference>
          <reference field="4" count="1" selected="0">
            <x v="0"/>
          </reference>
          <reference field="5" count="1" selected="0">
            <x v="2"/>
          </reference>
          <reference field="6" count="1">
            <x v="31"/>
          </reference>
        </references>
      </pivotArea>
    </format>
    <format dxfId="1472">
      <pivotArea dataOnly="0" labelOnly="1" outline="0" fieldPosition="0">
        <references count="4">
          <reference field="3" count="1" selected="0">
            <x v="24"/>
          </reference>
          <reference field="4" count="1" selected="0">
            <x v="0"/>
          </reference>
          <reference field="5" count="1" selected="0">
            <x v="2"/>
          </reference>
          <reference field="6" count="2">
            <x v="11"/>
            <x v="31"/>
          </reference>
        </references>
      </pivotArea>
    </format>
    <format dxfId="1471">
      <pivotArea dataOnly="0" labelOnly="1" outline="0" fieldPosition="0">
        <references count="4">
          <reference field="3" count="1" selected="0">
            <x v="24"/>
          </reference>
          <reference field="4" count="1" selected="0">
            <x v="0"/>
          </reference>
          <reference field="5" count="1" selected="0">
            <x v="53"/>
          </reference>
          <reference field="6" count="1">
            <x v="2"/>
          </reference>
        </references>
      </pivotArea>
    </format>
    <format dxfId="1470">
      <pivotArea dataOnly="0" labelOnly="1" outline="0" fieldPosition="0">
        <references count="4">
          <reference field="3" count="1" selected="0">
            <x v="24"/>
          </reference>
          <reference field="4" count="1" selected="0">
            <x v="5"/>
          </reference>
          <reference field="5" count="1" selected="0">
            <x v="26"/>
          </reference>
          <reference field="6" count="1">
            <x v="68"/>
          </reference>
        </references>
      </pivotArea>
    </format>
    <format dxfId="1469">
      <pivotArea dataOnly="0" labelOnly="1" outline="0" fieldPosition="0">
        <references count="4">
          <reference field="3" count="1" selected="0">
            <x v="24"/>
          </reference>
          <reference field="4" count="1" selected="0">
            <x v="5"/>
          </reference>
          <reference field="5" count="1" selected="0">
            <x v="81"/>
          </reference>
          <reference field="6" count="1">
            <x v="1"/>
          </reference>
        </references>
      </pivotArea>
    </format>
    <format dxfId="1468">
      <pivotArea dataOnly="0" labelOnly="1" outline="0" fieldPosition="0">
        <references count="4">
          <reference field="3" count="1" selected="0">
            <x v="25"/>
          </reference>
          <reference field="4" count="1" selected="0">
            <x v="0"/>
          </reference>
          <reference field="5" count="1" selected="0">
            <x v="2"/>
          </reference>
          <reference field="6" count="2">
            <x v="11"/>
            <x v="31"/>
          </reference>
        </references>
      </pivotArea>
    </format>
    <format dxfId="1467">
      <pivotArea dataOnly="0" labelOnly="1" outline="0" fieldPosition="0">
        <references count="4">
          <reference field="3" count="1" selected="0">
            <x v="25"/>
          </reference>
          <reference field="4" count="1" selected="0">
            <x v="0"/>
          </reference>
          <reference field="5" count="1" selected="0">
            <x v="32"/>
          </reference>
          <reference field="6" count="1">
            <x v="14"/>
          </reference>
        </references>
      </pivotArea>
    </format>
    <format dxfId="1466">
      <pivotArea dataOnly="0" labelOnly="1" outline="0" fieldPosition="0">
        <references count="4">
          <reference field="3" count="1" selected="0">
            <x v="25"/>
          </reference>
          <reference field="4" count="1" selected="0">
            <x v="0"/>
          </reference>
          <reference field="5" count="1" selected="0">
            <x v="43"/>
          </reference>
          <reference field="6" count="1">
            <x v="15"/>
          </reference>
        </references>
      </pivotArea>
    </format>
    <format dxfId="1465">
      <pivotArea dataOnly="0" labelOnly="1" outline="0" fieldPosition="0">
        <references count="4">
          <reference field="3" count="1" selected="0">
            <x v="25"/>
          </reference>
          <reference field="4" count="1" selected="0">
            <x v="0"/>
          </reference>
          <reference field="5" count="1" selected="0">
            <x v="47"/>
          </reference>
          <reference field="6" count="1">
            <x v="25"/>
          </reference>
        </references>
      </pivotArea>
    </format>
    <format dxfId="1464">
      <pivotArea dataOnly="0" labelOnly="1" outline="0" fieldPosition="0">
        <references count="4">
          <reference field="3" count="1" selected="0">
            <x v="25"/>
          </reference>
          <reference field="4" count="1" selected="0">
            <x v="0"/>
          </reference>
          <reference field="5" count="1" selected="0">
            <x v="53"/>
          </reference>
          <reference field="6" count="1">
            <x v="2"/>
          </reference>
        </references>
      </pivotArea>
    </format>
    <format dxfId="1463">
      <pivotArea dataOnly="0" labelOnly="1" outline="0" fieldPosition="0">
        <references count="4">
          <reference field="3" count="1" selected="0">
            <x v="25"/>
          </reference>
          <reference field="4" count="1" selected="0">
            <x v="1"/>
          </reference>
          <reference field="5" count="1" selected="0">
            <x v="76"/>
          </reference>
          <reference field="6" count="1">
            <x v="14"/>
          </reference>
        </references>
      </pivotArea>
    </format>
    <format dxfId="1462">
      <pivotArea dataOnly="0" labelOnly="1" outline="0" fieldPosition="0">
        <references count="4">
          <reference field="3" count="1" selected="0">
            <x v="25"/>
          </reference>
          <reference field="4" count="1" selected="0">
            <x v="4"/>
          </reference>
          <reference field="5" count="1" selected="0">
            <x v="85"/>
          </reference>
          <reference field="6" count="1">
            <x v="26"/>
          </reference>
        </references>
      </pivotArea>
    </format>
    <format dxfId="1461">
      <pivotArea dataOnly="0" labelOnly="1" outline="0" fieldPosition="0">
        <references count="4">
          <reference field="3" count="1" selected="0">
            <x v="25"/>
          </reference>
          <reference field="4" count="1" selected="0">
            <x v="5"/>
          </reference>
          <reference field="5" count="1" selected="0">
            <x v="26"/>
          </reference>
          <reference field="6" count="1">
            <x v="68"/>
          </reference>
        </references>
      </pivotArea>
    </format>
    <format dxfId="1460">
      <pivotArea dataOnly="0" labelOnly="1" outline="0" fieldPosition="0">
        <references count="4">
          <reference field="3" count="1" selected="0">
            <x v="25"/>
          </reference>
          <reference field="4" count="1" selected="0">
            <x v="5"/>
          </reference>
          <reference field="5" count="1" selected="0">
            <x v="81"/>
          </reference>
          <reference field="6" count="1">
            <x v="1"/>
          </reference>
        </references>
      </pivotArea>
    </format>
    <format dxfId="1459">
      <pivotArea dataOnly="0" labelOnly="1" outline="0" fieldPosition="0">
        <references count="4">
          <reference field="3" count="1" selected="0">
            <x v="26"/>
          </reference>
          <reference field="4" count="1" selected="0">
            <x v="0"/>
          </reference>
          <reference field="5" count="1" selected="0">
            <x v="1"/>
          </reference>
          <reference field="6" count="1">
            <x v="50"/>
          </reference>
        </references>
      </pivotArea>
    </format>
    <format dxfId="1458">
      <pivotArea dataOnly="0" labelOnly="1" outline="0" fieldPosition="0">
        <references count="4">
          <reference field="3" count="1" selected="0">
            <x v="26"/>
          </reference>
          <reference field="4" count="1" selected="0">
            <x v="0"/>
          </reference>
          <reference field="5" count="1" selected="0">
            <x v="2"/>
          </reference>
          <reference field="6" count="8">
            <x v="11"/>
            <x v="19"/>
            <x v="31"/>
            <x v="60"/>
            <x v="63"/>
            <x v="77"/>
            <x v="78"/>
            <x v="79"/>
          </reference>
        </references>
      </pivotArea>
    </format>
    <format dxfId="1457">
      <pivotArea dataOnly="0" labelOnly="1" outline="0" fieldPosition="0">
        <references count="4">
          <reference field="3" count="1" selected="0">
            <x v="26"/>
          </reference>
          <reference field="4" count="1" selected="0">
            <x v="0"/>
          </reference>
          <reference field="5" count="1" selected="0">
            <x v="11"/>
          </reference>
          <reference field="6" count="1">
            <x v="20"/>
          </reference>
        </references>
      </pivotArea>
    </format>
    <format dxfId="1456">
      <pivotArea dataOnly="0" labelOnly="1" outline="0" fieldPosition="0">
        <references count="4">
          <reference field="3" count="1" selected="0">
            <x v="26"/>
          </reference>
          <reference field="4" count="1" selected="0">
            <x v="0"/>
          </reference>
          <reference field="5" count="1" selected="0">
            <x v="14"/>
          </reference>
          <reference field="6" count="1">
            <x v="14"/>
          </reference>
        </references>
      </pivotArea>
    </format>
    <format dxfId="1455">
      <pivotArea dataOnly="0" labelOnly="1" outline="0" fieldPosition="0">
        <references count="4">
          <reference field="3" count="1" selected="0">
            <x v="26"/>
          </reference>
          <reference field="4" count="1" selected="0">
            <x v="0"/>
          </reference>
          <reference field="5" count="1" selected="0">
            <x v="18"/>
          </reference>
          <reference field="6" count="1">
            <x v="27"/>
          </reference>
        </references>
      </pivotArea>
    </format>
    <format dxfId="1454">
      <pivotArea dataOnly="0" labelOnly="1" outline="0" fieldPosition="0">
        <references count="4">
          <reference field="3" count="1" selected="0">
            <x v="26"/>
          </reference>
          <reference field="4" count="1" selected="0">
            <x v="0"/>
          </reference>
          <reference field="5" count="1" selected="0">
            <x v="20"/>
          </reference>
          <reference field="6" count="1">
            <x v="25"/>
          </reference>
        </references>
      </pivotArea>
    </format>
    <format dxfId="1453">
      <pivotArea dataOnly="0" labelOnly="1" outline="0" fieldPosition="0">
        <references count="4">
          <reference field="3" count="1" selected="0">
            <x v="26"/>
          </reference>
          <reference field="4" count="1" selected="0">
            <x v="0"/>
          </reference>
          <reference field="5" count="1" selected="0">
            <x v="21"/>
          </reference>
          <reference field="6" count="1">
            <x v="13"/>
          </reference>
        </references>
      </pivotArea>
    </format>
    <format dxfId="1452">
      <pivotArea dataOnly="0" labelOnly="1" outline="0" fieldPosition="0">
        <references count="4">
          <reference field="3" count="1" selected="0">
            <x v="26"/>
          </reference>
          <reference field="4" count="1" selected="0">
            <x v="0"/>
          </reference>
          <reference field="5" count="1" selected="0">
            <x v="23"/>
          </reference>
          <reference field="6" count="1">
            <x v="25"/>
          </reference>
        </references>
      </pivotArea>
    </format>
    <format dxfId="1451">
      <pivotArea dataOnly="0" labelOnly="1" outline="0" fieldPosition="0">
        <references count="4">
          <reference field="3" count="1" selected="0">
            <x v="26"/>
          </reference>
          <reference field="4" count="1" selected="0">
            <x v="0"/>
          </reference>
          <reference field="5" count="1" selected="0">
            <x v="26"/>
          </reference>
          <reference field="6" count="1">
            <x v="68"/>
          </reference>
        </references>
      </pivotArea>
    </format>
    <format dxfId="1450">
      <pivotArea dataOnly="0" labelOnly="1" outline="0" fieldPosition="0">
        <references count="4">
          <reference field="3" count="1" selected="0">
            <x v="26"/>
          </reference>
          <reference field="4" count="1" selected="0">
            <x v="0"/>
          </reference>
          <reference field="5" count="1" selected="0">
            <x v="37"/>
          </reference>
          <reference field="6" count="1">
            <x v="1"/>
          </reference>
        </references>
      </pivotArea>
    </format>
    <format dxfId="1449">
      <pivotArea dataOnly="0" labelOnly="1" outline="0" fieldPosition="0">
        <references count="4">
          <reference field="3" count="1" selected="0">
            <x v="26"/>
          </reference>
          <reference field="4" count="1" selected="0">
            <x v="0"/>
          </reference>
          <reference field="5" count="1" selected="0">
            <x v="47"/>
          </reference>
          <reference field="6" count="1">
            <x v="25"/>
          </reference>
        </references>
      </pivotArea>
    </format>
    <format dxfId="1448">
      <pivotArea dataOnly="0" labelOnly="1" outline="0" fieldPosition="0">
        <references count="4">
          <reference field="3" count="1" selected="0">
            <x v="26"/>
          </reference>
          <reference field="4" count="1" selected="0">
            <x v="0"/>
          </reference>
          <reference field="5" count="1" selected="0">
            <x v="52"/>
          </reference>
          <reference field="6" count="1">
            <x v="83"/>
          </reference>
        </references>
      </pivotArea>
    </format>
    <format dxfId="1447">
      <pivotArea dataOnly="0" labelOnly="1" outline="0" fieldPosition="0">
        <references count="4">
          <reference field="3" count="1" selected="0">
            <x v="26"/>
          </reference>
          <reference field="4" count="1" selected="0">
            <x v="0"/>
          </reference>
          <reference field="5" count="1" selected="0">
            <x v="53"/>
          </reference>
          <reference field="6" count="2">
            <x v="2"/>
            <x v="37"/>
          </reference>
        </references>
      </pivotArea>
    </format>
    <format dxfId="1446">
      <pivotArea dataOnly="0" labelOnly="1" outline="0" fieldPosition="0">
        <references count="4">
          <reference field="3" count="1" selected="0">
            <x v="26"/>
          </reference>
          <reference field="4" count="1" selected="0">
            <x v="0"/>
          </reference>
          <reference field="5" count="1" selected="0">
            <x v="85"/>
          </reference>
          <reference field="6" count="1">
            <x v="26"/>
          </reference>
        </references>
      </pivotArea>
    </format>
    <format dxfId="1445">
      <pivotArea dataOnly="0" labelOnly="1" outline="0" fieldPosition="0">
        <references count="4">
          <reference field="3" count="1" selected="0">
            <x v="26"/>
          </reference>
          <reference field="4" count="1" selected="0">
            <x v="0"/>
          </reference>
          <reference field="5" count="1" selected="0">
            <x v="98"/>
          </reference>
          <reference field="6" count="1">
            <x v="9"/>
          </reference>
        </references>
      </pivotArea>
    </format>
    <format dxfId="1444">
      <pivotArea dataOnly="0" labelOnly="1" outline="0" fieldPosition="0">
        <references count="4">
          <reference field="3" count="1" selected="0">
            <x v="26"/>
          </reference>
          <reference field="4" count="1" selected="0">
            <x v="0"/>
          </reference>
          <reference field="5" count="1" selected="0">
            <x v="73"/>
          </reference>
          <reference field="6" count="1">
            <x v="36"/>
          </reference>
        </references>
      </pivotArea>
    </format>
    <format dxfId="1443">
      <pivotArea dataOnly="0" labelOnly="1" outline="0" fieldPosition="0">
        <references count="4">
          <reference field="3" count="1" selected="0">
            <x v="26"/>
          </reference>
          <reference field="4" count="1" selected="0">
            <x v="5"/>
          </reference>
          <reference field="5" count="1" selected="0">
            <x v="25"/>
          </reference>
          <reference field="6" count="1">
            <x v="68"/>
          </reference>
        </references>
      </pivotArea>
    </format>
    <format dxfId="1442">
      <pivotArea dataOnly="0" labelOnly="1" outline="0" fieldPosition="0">
        <references count="4">
          <reference field="3" count="1" selected="0">
            <x v="26"/>
          </reference>
          <reference field="4" count="1" selected="0">
            <x v="5"/>
          </reference>
          <reference field="5" count="1" selected="0">
            <x v="81"/>
          </reference>
          <reference field="6" count="1">
            <x v="1"/>
          </reference>
        </references>
      </pivotArea>
    </format>
    <format dxfId="1441">
      <pivotArea dataOnly="0" labelOnly="1" outline="0" fieldPosition="0">
        <references count="4">
          <reference field="3" count="1" selected="0">
            <x v="26"/>
          </reference>
          <reference field="4" count="1" selected="0">
            <x v="5"/>
          </reference>
          <reference field="5" count="1" selected="0">
            <x v="85"/>
          </reference>
          <reference field="6" count="1">
            <x v="26"/>
          </reference>
        </references>
      </pivotArea>
    </format>
    <format dxfId="1440">
      <pivotArea dataOnly="0" labelOnly="1" outline="0" fieldPosition="0">
        <references count="4">
          <reference field="3" count="1" selected="0">
            <x v="26"/>
          </reference>
          <reference field="4" count="1" selected="0">
            <x v="5"/>
          </reference>
          <reference field="5" count="1" selected="0">
            <x v="87"/>
          </reference>
          <reference field="6" count="1">
            <x v="14"/>
          </reference>
        </references>
      </pivotArea>
    </format>
    <format dxfId="1439">
      <pivotArea dataOnly="0" labelOnly="1" outline="0" fieldPosition="0">
        <references count="4">
          <reference field="3" count="1" selected="0">
            <x v="27"/>
          </reference>
          <reference field="4" count="1" selected="0">
            <x v="0"/>
          </reference>
          <reference field="5" count="1" selected="0">
            <x v="2"/>
          </reference>
          <reference field="6" count="1">
            <x v="31"/>
          </reference>
        </references>
      </pivotArea>
    </format>
    <format dxfId="1438">
      <pivotArea dataOnly="0" labelOnly="1" outline="0" fieldPosition="0">
        <references count="4">
          <reference field="3" count="1" selected="0">
            <x v="27"/>
          </reference>
          <reference field="4" count="1" selected="0">
            <x v="0"/>
          </reference>
          <reference field="5" count="1" selected="0">
            <x v="21"/>
          </reference>
          <reference field="6" count="1">
            <x v="13"/>
          </reference>
        </references>
      </pivotArea>
    </format>
    <format dxfId="1437">
      <pivotArea dataOnly="0" labelOnly="1" outline="0" fieldPosition="0">
        <references count="4">
          <reference field="3" count="1" selected="0">
            <x v="27"/>
          </reference>
          <reference field="4" count="1" selected="0">
            <x v="0"/>
          </reference>
          <reference field="5" count="1" selected="0">
            <x v="73"/>
          </reference>
          <reference field="6" count="1">
            <x v="36"/>
          </reference>
        </references>
      </pivotArea>
    </format>
    <format dxfId="1436">
      <pivotArea dataOnly="0" labelOnly="1" outline="0" fieldPosition="0">
        <references count="4">
          <reference field="3" count="1" selected="0">
            <x v="27"/>
          </reference>
          <reference field="4" count="1" selected="0">
            <x v="5"/>
          </reference>
          <reference field="5" count="1" selected="0">
            <x v="26"/>
          </reference>
          <reference field="6" count="1">
            <x v="68"/>
          </reference>
        </references>
      </pivotArea>
    </format>
    <format dxfId="1435">
      <pivotArea dataOnly="0" labelOnly="1" outline="0" fieldPosition="0">
        <references count="4">
          <reference field="3" count="1" selected="0">
            <x v="27"/>
          </reference>
          <reference field="4" count="1" selected="0">
            <x v="5"/>
          </reference>
          <reference field="5" count="1" selected="0">
            <x v="81"/>
          </reference>
          <reference field="6" count="1">
            <x v="1"/>
          </reference>
        </references>
      </pivotArea>
    </format>
    <format dxfId="1434">
      <pivotArea dataOnly="0" labelOnly="1" outline="0" fieldPosition="0">
        <references count="4">
          <reference field="3" count="1" selected="0">
            <x v="28"/>
          </reference>
          <reference field="4" count="1" selected="0">
            <x v="0"/>
          </reference>
          <reference field="5" count="1" selected="0">
            <x v="2"/>
          </reference>
          <reference field="6" count="2">
            <x v="11"/>
            <x v="31"/>
          </reference>
        </references>
      </pivotArea>
    </format>
    <format dxfId="1433">
      <pivotArea dataOnly="0" labelOnly="1" outline="0" fieldPosition="0">
        <references count="4">
          <reference field="3" count="1" selected="0">
            <x v="28"/>
          </reference>
          <reference field="4" count="1" selected="0">
            <x v="0"/>
          </reference>
          <reference field="5" count="1" selected="0">
            <x v="21"/>
          </reference>
          <reference field="6" count="1">
            <x v="13"/>
          </reference>
        </references>
      </pivotArea>
    </format>
    <format dxfId="1432">
      <pivotArea dataOnly="0" labelOnly="1" outline="0" fieldPosition="0">
        <references count="4">
          <reference field="3" count="1" selected="0">
            <x v="28"/>
          </reference>
          <reference field="4" count="1" selected="0">
            <x v="0"/>
          </reference>
          <reference field="5" count="1" selected="0">
            <x v="43"/>
          </reference>
          <reference field="6" count="1">
            <x v="15"/>
          </reference>
        </references>
      </pivotArea>
    </format>
    <format dxfId="1431">
      <pivotArea dataOnly="0" labelOnly="1" outline="0" fieldPosition="0">
        <references count="4">
          <reference field="3" count="1" selected="0">
            <x v="28"/>
          </reference>
          <reference field="4" count="1" selected="0">
            <x v="0"/>
          </reference>
          <reference field="5" count="1" selected="0">
            <x v="47"/>
          </reference>
          <reference field="6" count="1">
            <x v="25"/>
          </reference>
        </references>
      </pivotArea>
    </format>
    <format dxfId="1430">
      <pivotArea dataOnly="0" labelOnly="1" outline="0" fieldPosition="0">
        <references count="4">
          <reference field="3" count="1" selected="0">
            <x v="28"/>
          </reference>
          <reference field="4" count="1" selected="0">
            <x v="0"/>
          </reference>
          <reference field="5" count="1" selected="0">
            <x v="53"/>
          </reference>
          <reference field="6" count="1">
            <x v="2"/>
          </reference>
        </references>
      </pivotArea>
    </format>
    <format dxfId="1429">
      <pivotArea dataOnly="0" labelOnly="1" outline="0" fieldPosition="0">
        <references count="4">
          <reference field="3" count="1" selected="0">
            <x v="28"/>
          </reference>
          <reference field="4" count="1" selected="0">
            <x v="0"/>
          </reference>
          <reference field="5" count="1" selected="0">
            <x v="78"/>
          </reference>
          <reference field="6" count="1">
            <x v="1"/>
          </reference>
        </references>
      </pivotArea>
    </format>
    <format dxfId="1428">
      <pivotArea dataOnly="0" labelOnly="1" outline="0" fieldPosition="0">
        <references count="4">
          <reference field="3" count="1" selected="0">
            <x v="28"/>
          </reference>
          <reference field="4" count="1" selected="0">
            <x v="1"/>
          </reference>
          <reference field="5" count="1" selected="0">
            <x v="76"/>
          </reference>
          <reference field="6" count="1">
            <x v="14"/>
          </reference>
        </references>
      </pivotArea>
    </format>
    <format dxfId="1427">
      <pivotArea dataOnly="0" labelOnly="1" outline="0" fieldPosition="0">
        <references count="4">
          <reference field="3" count="1" selected="0">
            <x v="28"/>
          </reference>
          <reference field="4" count="1" selected="0">
            <x v="5"/>
          </reference>
          <reference field="5" count="1" selected="0">
            <x v="26"/>
          </reference>
          <reference field="6" count="1">
            <x v="68"/>
          </reference>
        </references>
      </pivotArea>
    </format>
    <format dxfId="1426">
      <pivotArea dataOnly="0" labelOnly="1" outline="0" fieldPosition="0">
        <references count="4">
          <reference field="3" count="1" selected="0">
            <x v="28"/>
          </reference>
          <reference field="4" count="1" selected="0">
            <x v="5"/>
          </reference>
          <reference field="5" count="1" selected="0">
            <x v="81"/>
          </reference>
          <reference field="6" count="1">
            <x v="1"/>
          </reference>
        </references>
      </pivotArea>
    </format>
    <format dxfId="1425">
      <pivotArea dataOnly="0" labelOnly="1" outline="0" fieldPosition="0">
        <references count="4">
          <reference field="3" count="1" selected="0">
            <x v="29"/>
          </reference>
          <reference field="4" count="1" selected="0">
            <x v="0"/>
          </reference>
          <reference field="5" count="1" selected="0">
            <x v="2"/>
          </reference>
          <reference field="6" count="2">
            <x v="11"/>
            <x v="31"/>
          </reference>
        </references>
      </pivotArea>
    </format>
    <format dxfId="1424">
      <pivotArea dataOnly="0" labelOnly="1" outline="0" fieldPosition="0">
        <references count="4">
          <reference field="3" count="1" selected="0">
            <x v="29"/>
          </reference>
          <reference field="4" count="1" selected="0">
            <x v="0"/>
          </reference>
          <reference field="5" count="1" selected="0">
            <x v="47"/>
          </reference>
          <reference field="6" count="1">
            <x v="25"/>
          </reference>
        </references>
      </pivotArea>
    </format>
    <format dxfId="1423">
      <pivotArea dataOnly="0" labelOnly="1" outline="0" fieldPosition="0">
        <references count="4">
          <reference field="3" count="1" selected="0">
            <x v="29"/>
          </reference>
          <reference field="4" count="1" selected="0">
            <x v="0"/>
          </reference>
          <reference field="5" count="1" selected="0">
            <x v="53"/>
          </reference>
          <reference field="6" count="1">
            <x v="2"/>
          </reference>
        </references>
      </pivotArea>
    </format>
    <format dxfId="1422">
      <pivotArea dataOnly="0" labelOnly="1" outline="0" fieldPosition="0">
        <references count="4">
          <reference field="3" count="1" selected="0">
            <x v="29"/>
          </reference>
          <reference field="4" count="1" selected="0">
            <x v="1"/>
          </reference>
          <reference field="5" count="1" selected="0">
            <x v="76"/>
          </reference>
          <reference field="6" count="1">
            <x v="14"/>
          </reference>
        </references>
      </pivotArea>
    </format>
    <format dxfId="1421">
      <pivotArea dataOnly="0" labelOnly="1" outline="0" fieldPosition="0">
        <references count="4">
          <reference field="3" count="1" selected="0">
            <x v="30"/>
          </reference>
          <reference field="4" count="1" selected="0">
            <x v="0"/>
          </reference>
          <reference field="5" count="1" selected="0">
            <x v="2"/>
          </reference>
          <reference field="6" count="2">
            <x v="11"/>
            <x v="31"/>
          </reference>
        </references>
      </pivotArea>
    </format>
    <format dxfId="1420">
      <pivotArea dataOnly="0" labelOnly="1" outline="0" fieldPosition="0">
        <references count="4">
          <reference field="3" count="1" selected="0">
            <x v="30"/>
          </reference>
          <reference field="4" count="1" selected="0">
            <x v="0"/>
          </reference>
          <reference field="5" count="1" selected="0">
            <x v="28"/>
          </reference>
          <reference field="6" count="1">
            <x v="64"/>
          </reference>
        </references>
      </pivotArea>
    </format>
    <format dxfId="1419">
      <pivotArea dataOnly="0" labelOnly="1" outline="0" fieldPosition="0">
        <references count="4">
          <reference field="3" count="1" selected="0">
            <x v="30"/>
          </reference>
          <reference field="4" count="1" selected="0">
            <x v="0"/>
          </reference>
          <reference field="5" count="1" selected="0">
            <x v="47"/>
          </reference>
          <reference field="6" count="1">
            <x v="25"/>
          </reference>
        </references>
      </pivotArea>
    </format>
    <format dxfId="1418">
      <pivotArea dataOnly="0" labelOnly="1" outline="0" fieldPosition="0">
        <references count="4">
          <reference field="3" count="1" selected="0">
            <x v="30"/>
          </reference>
          <reference field="4" count="1" selected="0">
            <x v="0"/>
          </reference>
          <reference field="5" count="1" selected="0">
            <x v="53"/>
          </reference>
          <reference field="6" count="1">
            <x v="2"/>
          </reference>
        </references>
      </pivotArea>
    </format>
    <format dxfId="1417">
      <pivotArea dataOnly="0" labelOnly="1" outline="0" fieldPosition="0">
        <references count="4">
          <reference field="3" count="1" selected="0">
            <x v="30"/>
          </reference>
          <reference field="4" count="1" selected="0">
            <x v="5"/>
          </reference>
          <reference field="5" count="1" selected="0">
            <x v="26"/>
          </reference>
          <reference field="6" count="1">
            <x v="68"/>
          </reference>
        </references>
      </pivotArea>
    </format>
    <format dxfId="1416">
      <pivotArea dataOnly="0" labelOnly="1" outline="0" fieldPosition="0">
        <references count="4">
          <reference field="3" count="1" selected="0">
            <x v="30"/>
          </reference>
          <reference field="4" count="1" selected="0">
            <x v="5"/>
          </reference>
          <reference field="5" count="1" selected="0">
            <x v="81"/>
          </reference>
          <reference field="6" count="1">
            <x v="1"/>
          </reference>
        </references>
      </pivotArea>
    </format>
    <format dxfId="1415">
      <pivotArea dataOnly="0" labelOnly="1" outline="0" fieldPosition="0">
        <references count="4">
          <reference field="3" count="1" selected="0">
            <x v="31"/>
          </reference>
          <reference field="4" count="1" selected="0">
            <x v="0"/>
          </reference>
          <reference field="5" count="1" selected="0">
            <x v="2"/>
          </reference>
          <reference field="6" count="2">
            <x v="11"/>
            <x v="31"/>
          </reference>
        </references>
      </pivotArea>
    </format>
    <format dxfId="1414">
      <pivotArea dataOnly="0" labelOnly="1" outline="0" fieldPosition="0">
        <references count="4">
          <reference field="3" count="1" selected="0">
            <x v="31"/>
          </reference>
          <reference field="4" count="1" selected="0">
            <x v="0"/>
          </reference>
          <reference field="5" count="1" selected="0">
            <x v="32"/>
          </reference>
          <reference field="6" count="1">
            <x v="14"/>
          </reference>
        </references>
      </pivotArea>
    </format>
    <format dxfId="1413">
      <pivotArea dataOnly="0" labelOnly="1" outline="0" fieldPosition="0">
        <references count="4">
          <reference field="3" count="1" selected="0">
            <x v="31"/>
          </reference>
          <reference field="4" count="1" selected="0">
            <x v="0"/>
          </reference>
          <reference field="5" count="1" selected="0">
            <x v="53"/>
          </reference>
          <reference field="6" count="1">
            <x v="2"/>
          </reference>
        </references>
      </pivotArea>
    </format>
    <format dxfId="1412">
      <pivotArea dataOnly="0" labelOnly="1" outline="0" fieldPosition="0">
        <references count="4">
          <reference field="3" count="1" selected="0">
            <x v="31"/>
          </reference>
          <reference field="4" count="1" selected="0">
            <x v="5"/>
          </reference>
          <reference field="5" count="1" selected="0">
            <x v="25"/>
          </reference>
          <reference field="6" count="1">
            <x v="68"/>
          </reference>
        </references>
      </pivotArea>
    </format>
    <format dxfId="1411">
      <pivotArea dataOnly="0" labelOnly="1" outline="0" fieldPosition="0">
        <references count="4">
          <reference field="3" count="1" selected="0">
            <x v="31"/>
          </reference>
          <reference field="4" count="1" selected="0">
            <x v="5"/>
          </reference>
          <reference field="5" count="1" selected="0">
            <x v="81"/>
          </reference>
          <reference field="6" count="1">
            <x v="1"/>
          </reference>
        </references>
      </pivotArea>
    </format>
    <format dxfId="1410">
      <pivotArea dataOnly="0" labelOnly="1" outline="0" fieldPosition="0">
        <references count="4">
          <reference field="3" count="1" selected="0">
            <x v="31"/>
          </reference>
          <reference field="4" count="1" selected="0">
            <x v="5"/>
          </reference>
          <reference field="5" count="1" selected="0">
            <x v="85"/>
          </reference>
          <reference field="6" count="1">
            <x v="26"/>
          </reference>
        </references>
      </pivotArea>
    </format>
    <format dxfId="1409">
      <pivotArea dataOnly="0" labelOnly="1" outline="0" fieldPosition="0">
        <references count="4">
          <reference field="3" count="1" selected="0">
            <x v="31"/>
          </reference>
          <reference field="4" count="1" selected="0">
            <x v="5"/>
          </reference>
          <reference field="5" count="1" selected="0">
            <x v="87"/>
          </reference>
          <reference field="6" count="1">
            <x v="14"/>
          </reference>
        </references>
      </pivotArea>
    </format>
    <format dxfId="1408">
      <pivotArea dataOnly="0" labelOnly="1" outline="0" fieldPosition="0">
        <references count="4">
          <reference field="3" count="1" selected="0">
            <x v="32"/>
          </reference>
          <reference field="4" count="1" selected="0">
            <x v="0"/>
          </reference>
          <reference field="5" count="1" selected="0">
            <x v="2"/>
          </reference>
          <reference field="6" count="2">
            <x v="11"/>
            <x v="31"/>
          </reference>
        </references>
      </pivotArea>
    </format>
    <format dxfId="1407">
      <pivotArea dataOnly="0" labelOnly="1" outline="0" fieldPosition="0">
        <references count="4">
          <reference field="3" count="1" selected="0">
            <x v="32"/>
          </reference>
          <reference field="4" count="1" selected="0">
            <x v="0"/>
          </reference>
          <reference field="5" count="1" selected="0">
            <x v="32"/>
          </reference>
          <reference field="6" count="1">
            <x v="14"/>
          </reference>
        </references>
      </pivotArea>
    </format>
    <format dxfId="1406">
      <pivotArea dataOnly="0" labelOnly="1" outline="0" fieldPosition="0">
        <references count="4">
          <reference field="3" count="1" selected="0">
            <x v="32"/>
          </reference>
          <reference field="4" count="1" selected="0">
            <x v="4"/>
          </reference>
          <reference field="5" count="1" selected="0">
            <x v="85"/>
          </reference>
          <reference field="6" count="1">
            <x v="26"/>
          </reference>
        </references>
      </pivotArea>
    </format>
    <format dxfId="1405">
      <pivotArea dataOnly="0" labelOnly="1" outline="0" fieldPosition="0">
        <references count="4">
          <reference field="3" count="1" selected="0">
            <x v="33"/>
          </reference>
          <reference field="4" count="1" selected="0">
            <x v="0"/>
          </reference>
          <reference field="5" count="1" selected="0">
            <x v="53"/>
          </reference>
          <reference field="6" count="1">
            <x v="2"/>
          </reference>
        </references>
      </pivotArea>
    </format>
    <format dxfId="1404">
      <pivotArea dataOnly="0" labelOnly="1" outline="0" fieldPosition="0">
        <references count="4">
          <reference field="3" count="1" selected="0">
            <x v="34"/>
          </reference>
          <reference field="4" count="1" selected="0">
            <x v="0"/>
          </reference>
          <reference field="5" count="1" selected="0">
            <x v="2"/>
          </reference>
          <reference field="6" count="2">
            <x v="11"/>
            <x v="31"/>
          </reference>
        </references>
      </pivotArea>
    </format>
    <format dxfId="1403">
      <pivotArea dataOnly="0" labelOnly="1" outline="0" fieldPosition="0">
        <references count="4">
          <reference field="3" count="1" selected="0">
            <x v="34"/>
          </reference>
          <reference field="4" count="1" selected="0">
            <x v="0"/>
          </reference>
          <reference field="5" count="1" selected="0">
            <x v="21"/>
          </reference>
          <reference field="6" count="1">
            <x v="13"/>
          </reference>
        </references>
      </pivotArea>
    </format>
    <format dxfId="1402">
      <pivotArea dataOnly="0" labelOnly="1" outline="0" fieldPosition="0">
        <references count="4">
          <reference field="3" count="1" selected="0">
            <x v="34"/>
          </reference>
          <reference field="4" count="1" selected="0">
            <x v="0"/>
          </reference>
          <reference field="5" count="1" selected="0">
            <x v="32"/>
          </reference>
          <reference field="6" count="1">
            <x v="14"/>
          </reference>
        </references>
      </pivotArea>
    </format>
    <format dxfId="1401">
      <pivotArea dataOnly="0" labelOnly="1" outline="0" fieldPosition="0">
        <references count="4">
          <reference field="3" count="1" selected="0">
            <x v="34"/>
          </reference>
          <reference field="4" count="1" selected="0">
            <x v="0"/>
          </reference>
          <reference field="5" count="1" selected="0">
            <x v="53"/>
          </reference>
          <reference field="6" count="1">
            <x v="2"/>
          </reference>
        </references>
      </pivotArea>
    </format>
    <format dxfId="1400">
      <pivotArea dataOnly="0" labelOnly="1" outline="0" fieldPosition="0">
        <references count="4">
          <reference field="3" count="1" selected="0">
            <x v="34"/>
          </reference>
          <reference field="4" count="1" selected="0">
            <x v="0"/>
          </reference>
          <reference field="5" count="1" selected="0">
            <x v="73"/>
          </reference>
          <reference field="6" count="1">
            <x v="36"/>
          </reference>
        </references>
      </pivotArea>
    </format>
    <format dxfId="1399">
      <pivotArea dataOnly="0" labelOnly="1" outline="0" fieldPosition="0">
        <references count="4">
          <reference field="3" count="1" selected="0">
            <x v="34"/>
          </reference>
          <reference field="4" count="1" selected="0">
            <x v="4"/>
          </reference>
          <reference field="5" count="1" selected="0">
            <x v="85"/>
          </reference>
          <reference field="6" count="1">
            <x v="26"/>
          </reference>
        </references>
      </pivotArea>
    </format>
    <format dxfId="1398">
      <pivotArea dataOnly="0" labelOnly="1" outline="0" fieldPosition="0">
        <references count="4">
          <reference field="3" count="1" selected="0">
            <x v="34"/>
          </reference>
          <reference field="4" count="1" selected="0">
            <x v="5"/>
          </reference>
          <reference field="5" count="1" selected="0">
            <x v="81"/>
          </reference>
          <reference field="6" count="1">
            <x v="1"/>
          </reference>
        </references>
      </pivotArea>
    </format>
    <format dxfId="1397">
      <pivotArea dataOnly="0" labelOnly="1" outline="0" fieldPosition="0">
        <references count="4">
          <reference field="3" count="1" selected="0">
            <x v="34"/>
          </reference>
          <reference field="4" count="1" selected="0">
            <x v="5"/>
          </reference>
          <reference field="5" count="1" selected="0">
            <x v="85"/>
          </reference>
          <reference field="6" count="1">
            <x v="26"/>
          </reference>
        </references>
      </pivotArea>
    </format>
    <format dxfId="1396">
      <pivotArea dataOnly="0" labelOnly="1" outline="0" fieldPosition="0">
        <references count="4">
          <reference field="3" count="1" selected="0">
            <x v="34"/>
          </reference>
          <reference field="4" count="1" selected="0">
            <x v="5"/>
          </reference>
          <reference field="5" count="1" selected="0">
            <x v="87"/>
          </reference>
          <reference field="6" count="1">
            <x v="14"/>
          </reference>
        </references>
      </pivotArea>
    </format>
    <format dxfId="1395">
      <pivotArea dataOnly="0" labelOnly="1" outline="0" fieldPosition="0">
        <references count="4">
          <reference field="3" count="1" selected="0">
            <x v="35"/>
          </reference>
          <reference field="4" count="1" selected="0">
            <x v="0"/>
          </reference>
          <reference field="5" count="1" selected="0">
            <x v="2"/>
          </reference>
          <reference field="6" count="2">
            <x v="11"/>
            <x v="31"/>
          </reference>
        </references>
      </pivotArea>
    </format>
    <format dxfId="1394">
      <pivotArea dataOnly="0" labelOnly="1" outline="0" fieldPosition="0">
        <references count="4">
          <reference field="3" count="1" selected="0">
            <x v="35"/>
          </reference>
          <reference field="4" count="1" selected="0">
            <x v="0"/>
          </reference>
          <reference field="5" count="1" selected="0">
            <x v="43"/>
          </reference>
          <reference field="6" count="1">
            <x v="15"/>
          </reference>
        </references>
      </pivotArea>
    </format>
    <format dxfId="1393">
      <pivotArea dataOnly="0" labelOnly="1" outline="0" fieldPosition="0">
        <references count="4">
          <reference field="3" count="1" selected="0">
            <x v="35"/>
          </reference>
          <reference field="4" count="1" selected="0">
            <x v="0"/>
          </reference>
          <reference field="5" count="1" selected="0">
            <x v="47"/>
          </reference>
          <reference field="6" count="1">
            <x v="25"/>
          </reference>
        </references>
      </pivotArea>
    </format>
    <format dxfId="1392">
      <pivotArea dataOnly="0" labelOnly="1" outline="0" fieldPosition="0">
        <references count="4">
          <reference field="3" count="1" selected="0">
            <x v="35"/>
          </reference>
          <reference field="4" count="1" selected="0">
            <x v="0"/>
          </reference>
          <reference field="5" count="1" selected="0">
            <x v="53"/>
          </reference>
          <reference field="6" count="1">
            <x v="2"/>
          </reference>
        </references>
      </pivotArea>
    </format>
    <format dxfId="1391">
      <pivotArea dataOnly="0" labelOnly="1" outline="0" fieldPosition="0">
        <references count="4">
          <reference field="3" count="1" selected="0">
            <x v="35"/>
          </reference>
          <reference field="4" count="1" selected="0">
            <x v="1"/>
          </reference>
          <reference field="5" count="1" selected="0">
            <x v="76"/>
          </reference>
          <reference field="6" count="1">
            <x v="14"/>
          </reference>
        </references>
      </pivotArea>
    </format>
    <format dxfId="1390">
      <pivotArea dataOnly="0" labelOnly="1" outline="0" fieldPosition="0">
        <references count="4">
          <reference field="3" count="1" selected="0">
            <x v="35"/>
          </reference>
          <reference field="4" count="1" selected="0">
            <x v="5"/>
          </reference>
          <reference field="5" count="1" selected="0">
            <x v="26"/>
          </reference>
          <reference field="6" count="1">
            <x v="68"/>
          </reference>
        </references>
      </pivotArea>
    </format>
    <format dxfId="1389">
      <pivotArea dataOnly="0" labelOnly="1" outline="0" fieldPosition="0">
        <references count="4">
          <reference field="3" count="1" selected="0">
            <x v="35"/>
          </reference>
          <reference field="4" count="1" selected="0">
            <x v="5"/>
          </reference>
          <reference field="5" count="1" selected="0">
            <x v="81"/>
          </reference>
          <reference field="6" count="1">
            <x v="1"/>
          </reference>
        </references>
      </pivotArea>
    </format>
    <format dxfId="1388">
      <pivotArea dataOnly="0" labelOnly="1" outline="0" fieldPosition="0">
        <references count="4">
          <reference field="3" count="1" selected="0">
            <x v="36"/>
          </reference>
          <reference field="4" count="1" selected="0">
            <x v="0"/>
          </reference>
          <reference field="5" count="1" selected="0">
            <x v="1"/>
          </reference>
          <reference field="6" count="1">
            <x v="50"/>
          </reference>
        </references>
      </pivotArea>
    </format>
    <format dxfId="1387">
      <pivotArea dataOnly="0" labelOnly="1" outline="0" fieldPosition="0">
        <references count="4">
          <reference field="3" count="1" selected="0">
            <x v="36"/>
          </reference>
          <reference field="4" count="1" selected="0">
            <x v="0"/>
          </reference>
          <reference field="5" count="1" selected="0">
            <x v="2"/>
          </reference>
          <reference field="6" count="3">
            <x v="11"/>
            <x v="31"/>
            <x v="60"/>
          </reference>
        </references>
      </pivotArea>
    </format>
    <format dxfId="1386">
      <pivotArea dataOnly="0" labelOnly="1" outline="0" fieldPosition="0">
        <references count="4">
          <reference field="3" count="1" selected="0">
            <x v="36"/>
          </reference>
          <reference field="4" count="1" selected="0">
            <x v="0"/>
          </reference>
          <reference field="5" count="1" selected="0">
            <x v="11"/>
          </reference>
          <reference field="6" count="1">
            <x v="20"/>
          </reference>
        </references>
      </pivotArea>
    </format>
    <format dxfId="1385">
      <pivotArea dataOnly="0" labelOnly="1" outline="0" fieldPosition="0">
        <references count="4">
          <reference field="3" count="1" selected="0">
            <x v="36"/>
          </reference>
          <reference field="4" count="1" selected="0">
            <x v="0"/>
          </reference>
          <reference field="5" count="1" selected="0">
            <x v="13"/>
          </reference>
          <reference field="6" count="1">
            <x v="62"/>
          </reference>
        </references>
      </pivotArea>
    </format>
    <format dxfId="1384">
      <pivotArea dataOnly="0" labelOnly="1" outline="0" fieldPosition="0">
        <references count="4">
          <reference field="3" count="1" selected="0">
            <x v="36"/>
          </reference>
          <reference field="4" count="1" selected="0">
            <x v="0"/>
          </reference>
          <reference field="5" count="1" selected="0">
            <x v="15"/>
          </reference>
          <reference field="6" count="1">
            <x v="55"/>
          </reference>
        </references>
      </pivotArea>
    </format>
    <format dxfId="1383">
      <pivotArea dataOnly="0" labelOnly="1" outline="0" fieldPosition="0">
        <references count="4">
          <reference field="3" count="1" selected="0">
            <x v="36"/>
          </reference>
          <reference field="4" count="1" selected="0">
            <x v="0"/>
          </reference>
          <reference field="5" count="1" selected="0">
            <x v="18"/>
          </reference>
          <reference field="6" count="1">
            <x v="27"/>
          </reference>
        </references>
      </pivotArea>
    </format>
    <format dxfId="1382">
      <pivotArea dataOnly="0" labelOnly="1" outline="0" fieldPosition="0">
        <references count="4">
          <reference field="3" count="1" selected="0">
            <x v="36"/>
          </reference>
          <reference field="4" count="1" selected="0">
            <x v="0"/>
          </reference>
          <reference field="5" count="1" selected="0">
            <x v="20"/>
          </reference>
          <reference field="6" count="1">
            <x v="25"/>
          </reference>
        </references>
      </pivotArea>
    </format>
    <format dxfId="1381">
      <pivotArea dataOnly="0" labelOnly="1" outline="0" fieldPosition="0">
        <references count="4">
          <reference field="3" count="1" selected="0">
            <x v="36"/>
          </reference>
          <reference field="4" count="1" selected="0">
            <x v="0"/>
          </reference>
          <reference field="5" count="1" selected="0">
            <x v="21"/>
          </reference>
          <reference field="6" count="1">
            <x v="13"/>
          </reference>
        </references>
      </pivotArea>
    </format>
    <format dxfId="1380">
      <pivotArea dataOnly="0" labelOnly="1" outline="0" fieldPosition="0">
        <references count="4">
          <reference field="3" count="1" selected="0">
            <x v="36"/>
          </reference>
          <reference field="4" count="1" selected="0">
            <x v="0"/>
          </reference>
          <reference field="5" count="1" selected="0">
            <x v="24"/>
          </reference>
          <reference field="6" count="1">
            <x v="35"/>
          </reference>
        </references>
      </pivotArea>
    </format>
    <format dxfId="1379">
      <pivotArea dataOnly="0" labelOnly="1" outline="0" fieldPosition="0">
        <references count="4">
          <reference field="3" count="1" selected="0">
            <x v="36"/>
          </reference>
          <reference field="4" count="1" selected="0">
            <x v="0"/>
          </reference>
          <reference field="5" count="1" selected="0">
            <x v="26"/>
          </reference>
          <reference field="6" count="1">
            <x v="68"/>
          </reference>
        </references>
      </pivotArea>
    </format>
    <format dxfId="1378">
      <pivotArea dataOnly="0" labelOnly="1" outline="0" fieldPosition="0">
        <references count="4">
          <reference field="3" count="1" selected="0">
            <x v="36"/>
          </reference>
          <reference field="4" count="1" selected="0">
            <x v="0"/>
          </reference>
          <reference field="5" count="1" selected="0">
            <x v="35"/>
          </reference>
          <reference field="6" count="1">
            <x v="21"/>
          </reference>
        </references>
      </pivotArea>
    </format>
    <format dxfId="1377">
      <pivotArea dataOnly="0" labelOnly="1" outline="0" fieldPosition="0">
        <references count="4">
          <reference field="3" count="1" selected="0">
            <x v="36"/>
          </reference>
          <reference field="4" count="1" selected="0">
            <x v="0"/>
          </reference>
          <reference field="5" count="1" selected="0">
            <x v="42"/>
          </reference>
          <reference field="6" count="1">
            <x v="22"/>
          </reference>
        </references>
      </pivotArea>
    </format>
    <format dxfId="1376">
      <pivotArea dataOnly="0" labelOnly="1" outline="0" fieldPosition="0">
        <references count="4">
          <reference field="3" count="1" selected="0">
            <x v="36"/>
          </reference>
          <reference field="4" count="1" selected="0">
            <x v="0"/>
          </reference>
          <reference field="5" count="1" selected="0">
            <x v="43"/>
          </reference>
          <reference field="6" count="3">
            <x v="3"/>
            <x v="4"/>
            <x v="15"/>
          </reference>
        </references>
      </pivotArea>
    </format>
    <format dxfId="1375">
      <pivotArea dataOnly="0" labelOnly="1" outline="0" fieldPosition="0">
        <references count="4">
          <reference field="3" count="1" selected="0">
            <x v="36"/>
          </reference>
          <reference field="4" count="1" selected="0">
            <x v="0"/>
          </reference>
          <reference field="5" count="1" selected="0">
            <x v="47"/>
          </reference>
          <reference field="6" count="1">
            <x v="25"/>
          </reference>
        </references>
      </pivotArea>
    </format>
    <format dxfId="1374">
      <pivotArea dataOnly="0" labelOnly="1" outline="0" fieldPosition="0">
        <references count="4">
          <reference field="3" count="1" selected="0">
            <x v="36"/>
          </reference>
          <reference field="4" count="1" selected="0">
            <x v="0"/>
          </reference>
          <reference field="5" count="1" selected="0">
            <x v="48"/>
          </reference>
          <reference field="6" count="1">
            <x v="19"/>
          </reference>
        </references>
      </pivotArea>
    </format>
    <format dxfId="1373">
      <pivotArea dataOnly="0" labelOnly="1" outline="0" fieldPosition="0">
        <references count="4">
          <reference field="3" count="1" selected="0">
            <x v="36"/>
          </reference>
          <reference field="4" count="1" selected="0">
            <x v="0"/>
          </reference>
          <reference field="5" count="1" selected="0">
            <x v="49"/>
          </reference>
          <reference field="6" count="1">
            <x v="61"/>
          </reference>
        </references>
      </pivotArea>
    </format>
    <format dxfId="1372">
      <pivotArea dataOnly="0" labelOnly="1" outline="0" fieldPosition="0">
        <references count="4">
          <reference field="3" count="1" selected="0">
            <x v="36"/>
          </reference>
          <reference field="4" count="1" selected="0">
            <x v="0"/>
          </reference>
          <reference field="5" count="1" selected="0">
            <x v="52"/>
          </reference>
          <reference field="6" count="1">
            <x v="83"/>
          </reference>
        </references>
      </pivotArea>
    </format>
    <format dxfId="1371">
      <pivotArea dataOnly="0" labelOnly="1" outline="0" fieldPosition="0">
        <references count="4">
          <reference field="3" count="1" selected="0">
            <x v="36"/>
          </reference>
          <reference field="4" count="1" selected="0">
            <x v="0"/>
          </reference>
          <reference field="5" count="1" selected="0">
            <x v="53"/>
          </reference>
          <reference field="6" count="2">
            <x v="2"/>
            <x v="37"/>
          </reference>
        </references>
      </pivotArea>
    </format>
    <format dxfId="1370">
      <pivotArea dataOnly="0" labelOnly="1" outline="0" fieldPosition="0">
        <references count="4">
          <reference field="3" count="1" selected="0">
            <x v="36"/>
          </reference>
          <reference field="4" count="1" selected="0">
            <x v="0"/>
          </reference>
          <reference field="5" count="1" selected="0">
            <x v="65"/>
          </reference>
          <reference field="6" count="1">
            <x v="12"/>
          </reference>
        </references>
      </pivotArea>
    </format>
    <format dxfId="1369">
      <pivotArea dataOnly="0" labelOnly="1" outline="0" fieldPosition="0">
        <references count="4">
          <reference field="3" count="1" selected="0">
            <x v="36"/>
          </reference>
          <reference field="4" count="1" selected="0">
            <x v="0"/>
          </reference>
          <reference field="5" count="1" selected="0">
            <x v="80"/>
          </reference>
          <reference field="6" count="2">
            <x v="1"/>
            <x v="68"/>
          </reference>
        </references>
      </pivotArea>
    </format>
    <format dxfId="1368">
      <pivotArea dataOnly="0" labelOnly="1" outline="0" fieldPosition="0">
        <references count="4">
          <reference field="3" count="1" selected="0">
            <x v="36"/>
          </reference>
          <reference field="4" count="1" selected="0">
            <x v="0"/>
          </reference>
          <reference field="5" count="1" selected="0">
            <x v="85"/>
          </reference>
          <reference field="6" count="1">
            <x v="26"/>
          </reference>
        </references>
      </pivotArea>
    </format>
    <format dxfId="1367">
      <pivotArea dataOnly="0" labelOnly="1" outline="0" fieldPosition="0">
        <references count="4">
          <reference field="3" count="1" selected="0">
            <x v="36"/>
          </reference>
          <reference field="4" count="1" selected="0">
            <x v="0"/>
          </reference>
          <reference field="5" count="1" selected="0">
            <x v="90"/>
          </reference>
          <reference field="6" count="1">
            <x v="14"/>
          </reference>
        </references>
      </pivotArea>
    </format>
    <format dxfId="1366">
      <pivotArea dataOnly="0" labelOnly="1" outline="0" fieldPosition="0">
        <references count="4">
          <reference field="3" count="1" selected="0">
            <x v="36"/>
          </reference>
          <reference field="4" count="1" selected="0">
            <x v="0"/>
          </reference>
          <reference field="5" count="1" selected="0">
            <x v="97"/>
          </reference>
          <reference field="6" count="1">
            <x v="73"/>
          </reference>
        </references>
      </pivotArea>
    </format>
    <format dxfId="1365">
      <pivotArea dataOnly="0" labelOnly="1" outline="0" fieldPosition="0">
        <references count="4">
          <reference field="3" count="1" selected="0">
            <x v="36"/>
          </reference>
          <reference field="4" count="1" selected="0">
            <x v="0"/>
          </reference>
          <reference field="5" count="1" selected="0">
            <x v="78"/>
          </reference>
          <reference field="6" count="1">
            <x v="1"/>
          </reference>
        </references>
      </pivotArea>
    </format>
    <format dxfId="1364">
      <pivotArea dataOnly="0" labelOnly="1" outline="0" fieldPosition="0">
        <references count="4">
          <reference field="3" count="1" selected="0">
            <x v="36"/>
          </reference>
          <reference field="4" count="1" selected="0">
            <x v="1"/>
          </reference>
          <reference field="5" count="1" selected="0">
            <x v="76"/>
          </reference>
          <reference field="6" count="1">
            <x v="14"/>
          </reference>
        </references>
      </pivotArea>
    </format>
    <format dxfId="1363">
      <pivotArea dataOnly="0" labelOnly="1" outline="0" fieldPosition="0">
        <references count="4">
          <reference field="3" count="1" selected="0">
            <x v="36"/>
          </reference>
          <reference field="4" count="1" selected="0">
            <x v="4"/>
          </reference>
          <reference field="5" count="1" selected="0">
            <x v="85"/>
          </reference>
          <reference field="6" count="1">
            <x v="26"/>
          </reference>
        </references>
      </pivotArea>
    </format>
    <format dxfId="1362">
      <pivotArea dataOnly="0" labelOnly="1" outline="0" fieldPosition="0">
        <references count="4">
          <reference field="3" count="1" selected="0">
            <x v="36"/>
          </reference>
          <reference field="4" count="1" selected="0">
            <x v="5"/>
          </reference>
          <reference field="5" count="1" selected="0">
            <x v="81"/>
          </reference>
          <reference field="6" count="1">
            <x v="1"/>
          </reference>
        </references>
      </pivotArea>
    </format>
    <format dxfId="1361">
      <pivotArea dataOnly="0" labelOnly="1" outline="0" fieldPosition="0">
        <references count="4">
          <reference field="3" count="1" selected="0">
            <x v="36"/>
          </reference>
          <reference field="4" count="1" selected="0">
            <x v="5"/>
          </reference>
          <reference field="5" count="1" selected="0">
            <x v="85"/>
          </reference>
          <reference field="6" count="1">
            <x v="26"/>
          </reference>
        </references>
      </pivotArea>
    </format>
    <format dxfId="1360">
      <pivotArea dataOnly="0" labelOnly="1" outline="0" fieldPosition="0">
        <references count="4">
          <reference field="3" count="1" selected="0">
            <x v="36"/>
          </reference>
          <reference field="4" count="1" selected="0">
            <x v="5"/>
          </reference>
          <reference field="5" count="1" selected="0">
            <x v="87"/>
          </reference>
          <reference field="6" count="1">
            <x v="14"/>
          </reference>
        </references>
      </pivotArea>
    </format>
    <format dxfId="1359">
      <pivotArea dataOnly="0" labelOnly="1" outline="0" fieldPosition="0">
        <references count="4">
          <reference field="3" count="1" selected="0">
            <x v="37"/>
          </reference>
          <reference field="4" count="1" selected="0">
            <x v="0"/>
          </reference>
          <reference field="5" count="1" selected="0">
            <x v="1"/>
          </reference>
          <reference field="6" count="1">
            <x v="50"/>
          </reference>
        </references>
      </pivotArea>
    </format>
    <format dxfId="1358">
      <pivotArea dataOnly="0" labelOnly="1" outline="0" fieldPosition="0">
        <references count="4">
          <reference field="3" count="1" selected="0">
            <x v="37"/>
          </reference>
          <reference field="4" count="1" selected="0">
            <x v="0"/>
          </reference>
          <reference field="5" count="1" selected="0">
            <x v="2"/>
          </reference>
          <reference field="6" count="2">
            <x v="11"/>
            <x v="31"/>
          </reference>
        </references>
      </pivotArea>
    </format>
    <format dxfId="1357">
      <pivotArea dataOnly="0" labelOnly="1" outline="0" fieldPosition="0">
        <references count="4">
          <reference field="3" count="1" selected="0">
            <x v="37"/>
          </reference>
          <reference field="4" count="1" selected="0">
            <x v="0"/>
          </reference>
          <reference field="5" count="1" selected="0">
            <x v="14"/>
          </reference>
          <reference field="6" count="1">
            <x v="14"/>
          </reference>
        </references>
      </pivotArea>
    </format>
    <format dxfId="1356">
      <pivotArea dataOnly="0" labelOnly="1" outline="0" fieldPosition="0">
        <references count="4">
          <reference field="3" count="1" selected="0">
            <x v="37"/>
          </reference>
          <reference field="4" count="1" selected="0">
            <x v="0"/>
          </reference>
          <reference field="5" count="1" selected="0">
            <x v="21"/>
          </reference>
          <reference field="6" count="1">
            <x v="13"/>
          </reference>
        </references>
      </pivotArea>
    </format>
    <format dxfId="1355">
      <pivotArea dataOnly="0" labelOnly="1" outline="0" fieldPosition="0">
        <references count="4">
          <reference field="3" count="1" selected="0">
            <x v="37"/>
          </reference>
          <reference field="4" count="1" selected="0">
            <x v="0"/>
          </reference>
          <reference field="5" count="1" selected="0">
            <x v="32"/>
          </reference>
          <reference field="6" count="1">
            <x v="14"/>
          </reference>
        </references>
      </pivotArea>
    </format>
    <format dxfId="1354">
      <pivotArea dataOnly="0" labelOnly="1" outline="0" fieldPosition="0">
        <references count="4">
          <reference field="3" count="1" selected="0">
            <x v="37"/>
          </reference>
          <reference field="4" count="1" selected="0">
            <x v="0"/>
          </reference>
          <reference field="5" count="1" selected="0">
            <x v="53"/>
          </reference>
          <reference field="6" count="2">
            <x v="2"/>
            <x v="37"/>
          </reference>
        </references>
      </pivotArea>
    </format>
    <format dxfId="1353">
      <pivotArea dataOnly="0" labelOnly="1" outline="0" fieldPosition="0">
        <references count="4">
          <reference field="3" count="1" selected="0">
            <x v="37"/>
          </reference>
          <reference field="4" count="1" selected="0">
            <x v="0"/>
          </reference>
          <reference field="5" count="1" selected="0">
            <x v="93"/>
          </reference>
          <reference field="6" count="1">
            <x v="9"/>
          </reference>
        </references>
      </pivotArea>
    </format>
    <format dxfId="1352">
      <pivotArea dataOnly="0" labelOnly="1" outline="0" fieldPosition="0">
        <references count="5">
          <reference field="3" count="1" selected="0">
            <x v="0"/>
          </reference>
          <reference field="4" count="1" selected="0">
            <x v="0"/>
          </reference>
          <reference field="5" count="1" selected="0">
            <x v="2"/>
          </reference>
          <reference field="6" count="1" selected="0">
            <x v="11"/>
          </reference>
          <reference field="7" count="1">
            <x v="22"/>
          </reference>
        </references>
      </pivotArea>
    </format>
    <format dxfId="1351">
      <pivotArea dataOnly="0" labelOnly="1" outline="0" fieldPosition="0">
        <references count="5">
          <reference field="3" count="1" selected="0">
            <x v="0"/>
          </reference>
          <reference field="4" count="1" selected="0">
            <x v="0"/>
          </reference>
          <reference field="5" count="1" selected="0">
            <x v="47"/>
          </reference>
          <reference field="6" count="1" selected="0">
            <x v="25"/>
          </reference>
          <reference field="7" count="1">
            <x v="34"/>
          </reference>
        </references>
      </pivotArea>
    </format>
    <format dxfId="1350">
      <pivotArea dataOnly="0" labelOnly="1" outline="0" fieldPosition="0">
        <references count="5">
          <reference field="3" count="1" selected="0">
            <x v="0"/>
          </reference>
          <reference field="4" count="1" selected="0">
            <x v="0"/>
          </reference>
          <reference field="5" count="1" selected="0">
            <x v="53"/>
          </reference>
          <reference field="6" count="1" selected="0">
            <x v="2"/>
          </reference>
          <reference field="7" count="1">
            <x v="65"/>
          </reference>
        </references>
      </pivotArea>
    </format>
    <format dxfId="1349">
      <pivotArea dataOnly="0" labelOnly="1" outline="0" fieldPosition="0">
        <references count="5">
          <reference field="3" count="1" selected="0">
            <x v="0"/>
          </reference>
          <reference field="4" count="1" selected="0">
            <x v="1"/>
          </reference>
          <reference field="5" count="1" selected="0">
            <x v="76"/>
          </reference>
          <reference field="6" count="1" selected="0">
            <x v="14"/>
          </reference>
          <reference field="7" count="1">
            <x v="22"/>
          </reference>
        </references>
      </pivotArea>
    </format>
    <format dxfId="1348">
      <pivotArea dataOnly="0" labelOnly="1" outline="0" fieldPosition="0">
        <references count="5">
          <reference field="3" count="1" selected="0">
            <x v="0"/>
          </reference>
          <reference field="4" count="1" selected="0">
            <x v="4"/>
          </reference>
          <reference field="5" count="1" selected="0">
            <x v="61"/>
          </reference>
          <reference field="6" count="1" selected="0">
            <x v="14"/>
          </reference>
          <reference field="7" count="1">
            <x v="26"/>
          </reference>
        </references>
      </pivotArea>
    </format>
    <format dxfId="1347">
      <pivotArea dataOnly="0" labelOnly="1" outline="0" fieldPosition="0">
        <references count="5">
          <reference field="3" count="1" selected="0">
            <x v="0"/>
          </reference>
          <reference field="4" count="1" selected="0">
            <x v="4"/>
          </reference>
          <reference field="5" count="1" selected="0">
            <x v="85"/>
          </reference>
          <reference field="6" count="1" selected="0">
            <x v="26"/>
          </reference>
          <reference field="7" count="1">
            <x v="39"/>
          </reference>
        </references>
      </pivotArea>
    </format>
    <format dxfId="1346">
      <pivotArea dataOnly="0" labelOnly="1" outline="0" fieldPosition="0">
        <references count="5">
          <reference field="3" count="1" selected="0">
            <x v="1"/>
          </reference>
          <reference field="4" count="1" selected="0">
            <x v="0"/>
          </reference>
          <reference field="5" count="1" selected="0">
            <x v="2"/>
          </reference>
          <reference field="6" count="1" selected="0">
            <x v="11"/>
          </reference>
          <reference field="7" count="1">
            <x v="22"/>
          </reference>
        </references>
      </pivotArea>
    </format>
    <format dxfId="1345">
      <pivotArea dataOnly="0" labelOnly="1" outline="0" fieldPosition="0">
        <references count="5">
          <reference field="3" count="1" selected="0">
            <x v="1"/>
          </reference>
          <reference field="4" count="1" selected="0">
            <x v="0"/>
          </reference>
          <reference field="5" count="1" selected="0">
            <x v="21"/>
          </reference>
          <reference field="6" count="1" selected="0">
            <x v="13"/>
          </reference>
          <reference field="7" count="2">
            <x v="144"/>
            <x v="157"/>
          </reference>
        </references>
      </pivotArea>
    </format>
    <format dxfId="1344">
      <pivotArea dataOnly="0" labelOnly="1" outline="0" fieldPosition="0">
        <references count="5">
          <reference field="3" count="1" selected="0">
            <x v="1"/>
          </reference>
          <reference field="4" count="1" selected="0">
            <x v="0"/>
          </reference>
          <reference field="5" count="1" selected="0">
            <x v="26"/>
          </reference>
          <reference field="6" count="1" selected="0">
            <x v="68"/>
          </reference>
          <reference field="7" count="1">
            <x v="227"/>
          </reference>
        </references>
      </pivotArea>
    </format>
    <format dxfId="1343">
      <pivotArea dataOnly="0" labelOnly="1" outline="0" fieldPosition="0">
        <references count="5">
          <reference field="3" count="1" selected="0">
            <x v="1"/>
          </reference>
          <reference field="4" count="1" selected="0">
            <x v="0"/>
          </reference>
          <reference field="5" count="1" selected="0">
            <x v="43"/>
          </reference>
          <reference field="6" count="1" selected="0">
            <x v="15"/>
          </reference>
          <reference field="7" count="2">
            <x v="120"/>
            <x v="142"/>
          </reference>
        </references>
      </pivotArea>
    </format>
    <format dxfId="1342">
      <pivotArea dataOnly="0" labelOnly="1" outline="0" fieldPosition="0">
        <references count="5">
          <reference field="3" count="1" selected="0">
            <x v="1"/>
          </reference>
          <reference field="4" count="1" selected="0">
            <x v="0"/>
          </reference>
          <reference field="5" count="1" selected="0">
            <x v="47"/>
          </reference>
          <reference field="6" count="1" selected="0">
            <x v="25"/>
          </reference>
          <reference field="7" count="1">
            <x v="34"/>
          </reference>
        </references>
      </pivotArea>
    </format>
    <format dxfId="1341">
      <pivotArea dataOnly="0" labelOnly="1" outline="0" fieldPosition="0">
        <references count="5">
          <reference field="3" count="1" selected="0">
            <x v="1"/>
          </reference>
          <reference field="4" count="1" selected="0">
            <x v="0"/>
          </reference>
          <reference field="5" count="1" selected="0">
            <x v="53"/>
          </reference>
          <reference field="6" count="1" selected="0">
            <x v="2"/>
          </reference>
          <reference field="7" count="1">
            <x v="65"/>
          </reference>
        </references>
      </pivotArea>
    </format>
    <format dxfId="1340">
      <pivotArea dataOnly="0" labelOnly="1" outline="0" fieldPosition="0">
        <references count="5">
          <reference field="3" count="1" selected="0">
            <x v="1"/>
          </reference>
          <reference field="4" count="1" selected="0">
            <x v="0"/>
          </reference>
          <reference field="5" count="1" selected="0">
            <x v="78"/>
          </reference>
          <reference field="6" count="1" selected="0">
            <x v="1"/>
          </reference>
          <reference field="7" count="1">
            <x v="132"/>
          </reference>
        </references>
      </pivotArea>
    </format>
    <format dxfId="1339">
      <pivotArea dataOnly="0" labelOnly="1" outline="0" fieldPosition="0">
        <references count="5">
          <reference field="3" count="1" selected="0">
            <x v="1"/>
          </reference>
          <reference field="4" count="1" selected="0">
            <x v="1"/>
          </reference>
          <reference field="5" count="1" selected="0">
            <x v="76"/>
          </reference>
          <reference field="6" count="1" selected="0">
            <x v="14"/>
          </reference>
          <reference field="7" count="1">
            <x v="22"/>
          </reference>
        </references>
      </pivotArea>
    </format>
    <format dxfId="1338">
      <pivotArea dataOnly="0" labelOnly="1" outline="0" fieldPosition="0">
        <references count="5">
          <reference field="3" count="1" selected="0">
            <x v="1"/>
          </reference>
          <reference field="4" count="1" selected="0">
            <x v="4"/>
          </reference>
          <reference field="5" count="1" selected="0">
            <x v="26"/>
          </reference>
          <reference field="6" count="1" selected="0">
            <x v="68"/>
          </reference>
          <reference field="7" count="1">
            <x v="47"/>
          </reference>
        </references>
      </pivotArea>
    </format>
    <format dxfId="1337">
      <pivotArea dataOnly="0" labelOnly="1" outline="0" fieldPosition="0">
        <references count="5">
          <reference field="3" count="1" selected="0">
            <x v="1"/>
          </reference>
          <reference field="4" count="1" selected="0">
            <x v="5"/>
          </reference>
          <reference field="5" count="1" selected="0">
            <x v="26"/>
          </reference>
          <reference field="6" count="1" selected="0">
            <x v="68"/>
          </reference>
          <reference field="7" count="1">
            <x v="27"/>
          </reference>
        </references>
      </pivotArea>
    </format>
    <format dxfId="1336">
      <pivotArea dataOnly="0" labelOnly="1" outline="0" fieldPosition="0">
        <references count="5">
          <reference field="3" count="1" selected="0">
            <x v="1"/>
          </reference>
          <reference field="4" count="1" selected="0">
            <x v="5"/>
          </reference>
          <reference field="5" count="1" selected="0">
            <x v="81"/>
          </reference>
          <reference field="6" count="1" selected="0">
            <x v="1"/>
          </reference>
          <reference field="7" count="1">
            <x v="11"/>
          </reference>
        </references>
      </pivotArea>
    </format>
    <format dxfId="1335">
      <pivotArea dataOnly="0" labelOnly="1" outline="0" fieldPosition="0">
        <references count="5">
          <reference field="3" count="1" selected="0">
            <x v="1"/>
          </reference>
          <reference field="4" count="1" selected="0">
            <x v="6"/>
          </reference>
          <reference field="5" count="1" selected="0">
            <x v="78"/>
          </reference>
          <reference field="6" count="1" selected="0">
            <x v="1"/>
          </reference>
          <reference field="7" count="1">
            <x v="132"/>
          </reference>
        </references>
      </pivotArea>
    </format>
    <format dxfId="1334">
      <pivotArea dataOnly="0" labelOnly="1" outline="0" fieldPosition="0">
        <references count="5">
          <reference field="3" count="1" selected="0">
            <x v="2"/>
          </reference>
          <reference field="4" count="1" selected="0">
            <x v="0"/>
          </reference>
          <reference field="5" count="1" selected="0">
            <x v="2"/>
          </reference>
          <reference field="6" count="1" selected="0">
            <x v="11"/>
          </reference>
          <reference field="7" count="1">
            <x v="22"/>
          </reference>
        </references>
      </pivotArea>
    </format>
    <format dxfId="1333">
      <pivotArea dataOnly="0" labelOnly="1" outline="0" fieldPosition="0">
        <references count="5">
          <reference field="3" count="1" selected="0">
            <x v="2"/>
          </reference>
          <reference field="4" count="1" selected="0">
            <x v="0"/>
          </reference>
          <reference field="5" count="1" selected="0">
            <x v="43"/>
          </reference>
          <reference field="6" count="1" selected="0">
            <x v="15"/>
          </reference>
          <reference field="7" count="1">
            <x v="135"/>
          </reference>
        </references>
      </pivotArea>
    </format>
    <format dxfId="1332">
      <pivotArea dataOnly="0" labelOnly="1" outline="0" fieldPosition="0">
        <references count="5">
          <reference field="3" count="1" selected="0">
            <x v="2"/>
          </reference>
          <reference field="4" count="1" selected="0">
            <x v="0"/>
          </reference>
          <reference field="5" count="1" selected="0">
            <x v="47"/>
          </reference>
          <reference field="6" count="1" selected="0">
            <x v="25"/>
          </reference>
          <reference field="7" count="1">
            <x v="34"/>
          </reference>
        </references>
      </pivotArea>
    </format>
    <format dxfId="1331">
      <pivotArea dataOnly="0" labelOnly="1" outline="0" fieldPosition="0">
        <references count="5">
          <reference field="3" count="1" selected="0">
            <x v="2"/>
          </reference>
          <reference field="4" count="1" selected="0">
            <x v="0"/>
          </reference>
          <reference field="5" count="1" selected="0">
            <x v="53"/>
          </reference>
          <reference field="6" count="1" selected="0">
            <x v="2"/>
          </reference>
          <reference field="7" count="1">
            <x v="65"/>
          </reference>
        </references>
      </pivotArea>
    </format>
    <format dxfId="1330">
      <pivotArea dataOnly="0" labelOnly="1" outline="0" fieldPosition="0">
        <references count="5">
          <reference field="3" count="1" selected="0">
            <x v="2"/>
          </reference>
          <reference field="4" count="1" selected="0">
            <x v="1"/>
          </reference>
          <reference field="5" count="1" selected="0">
            <x v="76"/>
          </reference>
          <reference field="6" count="1" selected="0">
            <x v="14"/>
          </reference>
          <reference field="7" count="1">
            <x v="22"/>
          </reference>
        </references>
      </pivotArea>
    </format>
    <format dxfId="1329">
      <pivotArea dataOnly="0" labelOnly="1" outline="0" fieldPosition="0">
        <references count="5">
          <reference field="3" count="1" selected="0">
            <x v="2"/>
          </reference>
          <reference field="4" count="1" selected="0">
            <x v="4"/>
          </reference>
          <reference field="5" count="1" selected="0">
            <x v="26"/>
          </reference>
          <reference field="6" count="1" selected="0">
            <x v="68"/>
          </reference>
          <reference field="7" count="1">
            <x v="130"/>
          </reference>
        </references>
      </pivotArea>
    </format>
    <format dxfId="1328">
      <pivotArea dataOnly="0" labelOnly="1" outline="0" fieldPosition="0">
        <references count="5">
          <reference field="3" count="1" selected="0">
            <x v="2"/>
          </reference>
          <reference field="4" count="1" selected="0">
            <x v="5"/>
          </reference>
          <reference field="5" count="1" selected="0">
            <x v="26"/>
          </reference>
          <reference field="6" count="1" selected="0">
            <x v="68"/>
          </reference>
          <reference field="7" count="1">
            <x v="42"/>
          </reference>
        </references>
      </pivotArea>
    </format>
    <format dxfId="1327">
      <pivotArea dataOnly="0" labelOnly="1" outline="0" fieldPosition="0">
        <references count="5">
          <reference field="3" count="1" selected="0">
            <x v="2"/>
          </reference>
          <reference field="4" count="1" selected="0">
            <x v="5"/>
          </reference>
          <reference field="5" count="1" selected="0">
            <x v="81"/>
          </reference>
          <reference field="6" count="1" selected="0">
            <x v="1"/>
          </reference>
          <reference field="7" count="1">
            <x v="41"/>
          </reference>
        </references>
      </pivotArea>
    </format>
    <format dxfId="1326">
      <pivotArea dataOnly="0" labelOnly="1" outline="0" fieldPosition="0">
        <references count="5">
          <reference field="3" count="1" selected="0">
            <x v="3"/>
          </reference>
          <reference field="4" count="1" selected="0">
            <x v="0"/>
          </reference>
          <reference field="5" count="1" selected="0">
            <x v="2"/>
          </reference>
          <reference field="6" count="1" selected="0">
            <x v="11"/>
          </reference>
          <reference field="7" count="1">
            <x v="22"/>
          </reference>
        </references>
      </pivotArea>
    </format>
    <format dxfId="1325">
      <pivotArea dataOnly="0" labelOnly="1" outline="0" fieldPosition="0">
        <references count="5">
          <reference field="3" count="1" selected="0">
            <x v="3"/>
          </reference>
          <reference field="4" count="1" selected="0">
            <x v="0"/>
          </reference>
          <reference field="5" count="1" selected="0">
            <x v="21"/>
          </reference>
          <reference field="6" count="1" selected="0">
            <x v="13"/>
          </reference>
          <reference field="7" count="2">
            <x v="144"/>
            <x v="157"/>
          </reference>
        </references>
      </pivotArea>
    </format>
    <format dxfId="1324">
      <pivotArea dataOnly="0" labelOnly="1" outline="0" fieldPosition="0">
        <references count="5">
          <reference field="3" count="1" selected="0">
            <x v="3"/>
          </reference>
          <reference field="4" count="1" selected="0">
            <x v="0"/>
          </reference>
          <reference field="5" count="1" selected="0">
            <x v="26"/>
          </reference>
          <reference field="6" count="1" selected="0">
            <x v="68"/>
          </reference>
          <reference field="7" count="1">
            <x v="227"/>
          </reference>
        </references>
      </pivotArea>
    </format>
    <format dxfId="1323">
      <pivotArea dataOnly="0" labelOnly="1" outline="0" fieldPosition="0">
        <references count="5">
          <reference field="3" count="1" selected="0">
            <x v="3"/>
          </reference>
          <reference field="4" count="1" selected="0">
            <x v="0"/>
          </reference>
          <reference field="5" count="1" selected="0">
            <x v="32"/>
          </reference>
          <reference field="6" count="1" selected="0">
            <x v="14"/>
          </reference>
          <reference field="7" count="1">
            <x v="51"/>
          </reference>
        </references>
      </pivotArea>
    </format>
    <format dxfId="1322">
      <pivotArea dataOnly="0" labelOnly="1" outline="0" fieldPosition="0">
        <references count="5">
          <reference field="3" count="1" selected="0">
            <x v="3"/>
          </reference>
          <reference field="4" count="1" selected="0">
            <x v="0"/>
          </reference>
          <reference field="5" count="1" selected="0">
            <x v="43"/>
          </reference>
          <reference field="6" count="1" selected="0">
            <x v="15"/>
          </reference>
          <reference field="7" count="1">
            <x v="82"/>
          </reference>
        </references>
      </pivotArea>
    </format>
    <format dxfId="1321">
      <pivotArea dataOnly="0" labelOnly="1" outline="0" fieldPosition="0">
        <references count="5">
          <reference field="3" count="1" selected="0">
            <x v="3"/>
          </reference>
          <reference field="4" count="1" selected="0">
            <x v="0"/>
          </reference>
          <reference field="5" count="1" selected="0">
            <x v="47"/>
          </reference>
          <reference field="6" count="1" selected="0">
            <x v="25"/>
          </reference>
          <reference field="7" count="1">
            <x v="34"/>
          </reference>
        </references>
      </pivotArea>
    </format>
    <format dxfId="1320">
      <pivotArea dataOnly="0" labelOnly="1" outline="0" fieldPosition="0">
        <references count="5">
          <reference field="3" count="1" selected="0">
            <x v="3"/>
          </reference>
          <reference field="4" count="1" selected="0">
            <x v="0"/>
          </reference>
          <reference field="5" count="1" selected="0">
            <x v="53"/>
          </reference>
          <reference field="6" count="1" selected="0">
            <x v="2"/>
          </reference>
          <reference field="7" count="1">
            <x v="65"/>
          </reference>
        </references>
      </pivotArea>
    </format>
    <format dxfId="1319">
      <pivotArea dataOnly="0" labelOnly="1" outline="0" fieldPosition="0">
        <references count="5">
          <reference field="3" count="1" selected="0">
            <x v="3"/>
          </reference>
          <reference field="4" count="1" selected="0">
            <x v="0"/>
          </reference>
          <reference field="5" count="1" selected="0">
            <x v="78"/>
          </reference>
          <reference field="6" count="1" selected="0">
            <x v="1"/>
          </reference>
          <reference field="7" count="1">
            <x v="132"/>
          </reference>
        </references>
      </pivotArea>
    </format>
    <format dxfId="1318">
      <pivotArea dataOnly="0" labelOnly="1" outline="0" fieldPosition="0">
        <references count="5">
          <reference field="3" count="1" selected="0">
            <x v="3"/>
          </reference>
          <reference field="4" count="1" selected="0">
            <x v="1"/>
          </reference>
          <reference field="5" count="1" selected="0">
            <x v="76"/>
          </reference>
          <reference field="6" count="1" selected="0">
            <x v="14"/>
          </reference>
          <reference field="7" count="1">
            <x v="22"/>
          </reference>
        </references>
      </pivotArea>
    </format>
    <format dxfId="1317">
      <pivotArea dataOnly="0" labelOnly="1" outline="0" fieldPosition="0">
        <references count="5">
          <reference field="3" count="1" selected="0">
            <x v="3"/>
          </reference>
          <reference field="4" count="1" selected="0">
            <x v="4"/>
          </reference>
          <reference field="5" count="1" selected="0">
            <x v="26"/>
          </reference>
          <reference field="6" count="1" selected="0">
            <x v="68"/>
          </reference>
          <reference field="7" count="1">
            <x v="47"/>
          </reference>
        </references>
      </pivotArea>
    </format>
    <format dxfId="1316">
      <pivotArea dataOnly="0" labelOnly="1" outline="0" fieldPosition="0">
        <references count="5">
          <reference field="3" count="1" selected="0">
            <x v="3"/>
          </reference>
          <reference field="4" count="1" selected="0">
            <x v="5"/>
          </reference>
          <reference field="5" count="1" selected="0">
            <x v="25"/>
          </reference>
          <reference field="6" count="1" selected="0">
            <x v="68"/>
          </reference>
          <reference field="7" count="1">
            <x v="152"/>
          </reference>
        </references>
      </pivotArea>
    </format>
    <format dxfId="1315">
      <pivotArea dataOnly="0" labelOnly="1" outline="0" fieldPosition="0">
        <references count="5">
          <reference field="3" count="1" selected="0">
            <x v="3"/>
          </reference>
          <reference field="4" count="1" selected="0">
            <x v="5"/>
          </reference>
          <reference field="5" count="1" selected="0">
            <x v="26"/>
          </reference>
          <reference field="6" count="1" selected="0">
            <x v="68"/>
          </reference>
          <reference field="7" count="1">
            <x v="27"/>
          </reference>
        </references>
      </pivotArea>
    </format>
    <format dxfId="1314">
      <pivotArea dataOnly="0" labelOnly="1" outline="0" fieldPosition="0">
        <references count="5">
          <reference field="3" count="1" selected="0">
            <x v="3"/>
          </reference>
          <reference field="4" count="1" selected="0">
            <x v="5"/>
          </reference>
          <reference field="5" count="1" selected="0">
            <x v="81"/>
          </reference>
          <reference field="6" count="1" selected="0">
            <x v="1"/>
          </reference>
          <reference field="7" count="1">
            <x v="11"/>
          </reference>
        </references>
      </pivotArea>
    </format>
    <format dxfId="1313">
      <pivotArea dataOnly="0" labelOnly="1" outline="0" fieldPosition="0">
        <references count="5">
          <reference field="3" count="1" selected="0">
            <x v="3"/>
          </reference>
          <reference field="4" count="1" selected="0">
            <x v="5"/>
          </reference>
          <reference field="5" count="1" selected="0">
            <x v="85"/>
          </reference>
          <reference field="6" count="1" selected="0">
            <x v="26"/>
          </reference>
          <reference field="7" count="1">
            <x v="90"/>
          </reference>
        </references>
      </pivotArea>
    </format>
    <format dxfId="1312">
      <pivotArea dataOnly="0" labelOnly="1" outline="0" fieldPosition="0">
        <references count="5">
          <reference field="3" count="1" selected="0">
            <x v="3"/>
          </reference>
          <reference field="4" count="1" selected="0">
            <x v="5"/>
          </reference>
          <reference field="5" count="1" selected="0">
            <x v="87"/>
          </reference>
          <reference field="6" count="1" selected="0">
            <x v="14"/>
          </reference>
          <reference field="7" count="1">
            <x v="57"/>
          </reference>
        </references>
      </pivotArea>
    </format>
    <format dxfId="1311">
      <pivotArea dataOnly="0" labelOnly="1" outline="0" fieldPosition="0">
        <references count="5">
          <reference field="3" count="1" selected="0">
            <x v="3"/>
          </reference>
          <reference field="4" count="1" selected="0">
            <x v="6"/>
          </reference>
          <reference field="5" count="1" selected="0">
            <x v="79"/>
          </reference>
          <reference field="6" count="1" selected="0">
            <x v="23"/>
          </reference>
          <reference field="7" count="1">
            <x v="155"/>
          </reference>
        </references>
      </pivotArea>
    </format>
    <format dxfId="1310">
      <pivotArea dataOnly="0" labelOnly="1" outline="0" fieldPosition="0">
        <references count="5">
          <reference field="3" count="1" selected="0">
            <x v="3"/>
          </reference>
          <reference field="4" count="1" selected="0">
            <x v="6"/>
          </reference>
          <reference field="5" count="1" selected="0">
            <x v="78"/>
          </reference>
          <reference field="6" count="1" selected="0">
            <x v="1"/>
          </reference>
          <reference field="7" count="1">
            <x v="132"/>
          </reference>
        </references>
      </pivotArea>
    </format>
    <format dxfId="1309">
      <pivotArea dataOnly="0" labelOnly="1" outline="0" fieldPosition="0">
        <references count="5">
          <reference field="3" count="1" selected="0">
            <x v="4"/>
          </reference>
          <reference field="4" count="1" selected="0">
            <x v="0"/>
          </reference>
          <reference field="5" count="1" selected="0">
            <x v="1"/>
          </reference>
          <reference field="6" count="1" selected="0">
            <x v="50"/>
          </reference>
          <reference field="7" count="1">
            <x v="59"/>
          </reference>
        </references>
      </pivotArea>
    </format>
    <format dxfId="1308">
      <pivotArea dataOnly="0" labelOnly="1" outline="0" fieldPosition="0">
        <references count="5">
          <reference field="3" count="1" selected="0">
            <x v="4"/>
          </reference>
          <reference field="4" count="1" selected="0">
            <x v="0"/>
          </reference>
          <reference field="5" count="1" selected="0">
            <x v="2"/>
          </reference>
          <reference field="6" count="1" selected="0">
            <x v="11"/>
          </reference>
          <reference field="7" count="1">
            <x v="22"/>
          </reference>
        </references>
      </pivotArea>
    </format>
    <format dxfId="1307">
      <pivotArea dataOnly="0" labelOnly="1" outline="0" fieldPosition="0">
        <references count="5">
          <reference field="3" count="1" selected="0">
            <x v="4"/>
          </reference>
          <reference field="4" count="1" selected="0">
            <x v="0"/>
          </reference>
          <reference field="5" count="1" selected="0">
            <x v="2"/>
          </reference>
          <reference field="6" count="1" selected="0">
            <x v="19"/>
          </reference>
          <reference field="7" count="2">
            <x v="100"/>
            <x v="151"/>
          </reference>
        </references>
      </pivotArea>
    </format>
    <format dxfId="1306">
      <pivotArea dataOnly="0" labelOnly="1" outline="0" fieldPosition="0">
        <references count="5">
          <reference field="3" count="1" selected="0">
            <x v="4"/>
          </reference>
          <reference field="4" count="1" selected="0">
            <x v="0"/>
          </reference>
          <reference field="5" count="1" selected="0">
            <x v="2"/>
          </reference>
          <reference field="6" count="1" selected="0">
            <x v="31"/>
          </reference>
          <reference field="7" count="1">
            <x v="22"/>
          </reference>
        </references>
      </pivotArea>
    </format>
    <format dxfId="1305">
      <pivotArea dataOnly="0" labelOnly="1" outline="0" fieldPosition="0">
        <references count="5">
          <reference field="3" count="1" selected="0">
            <x v="4"/>
          </reference>
          <reference field="4" count="1" selected="0">
            <x v="0"/>
          </reference>
          <reference field="5" count="1" selected="0">
            <x v="2"/>
          </reference>
          <reference field="6" count="1" selected="0">
            <x v="60"/>
          </reference>
          <reference field="7" count="2">
            <x v="99"/>
            <x v="151"/>
          </reference>
        </references>
      </pivotArea>
    </format>
    <format dxfId="1304">
      <pivotArea dataOnly="0" labelOnly="1" outline="0" fieldPosition="0">
        <references count="5">
          <reference field="3" count="1" selected="0">
            <x v="4"/>
          </reference>
          <reference field="4" count="1" selected="0">
            <x v="0"/>
          </reference>
          <reference field="5" count="1" selected="0">
            <x v="11"/>
          </reference>
          <reference field="6" count="1" selected="0">
            <x v="20"/>
          </reference>
          <reference field="7" count="1">
            <x v="99"/>
          </reference>
        </references>
      </pivotArea>
    </format>
    <format dxfId="1303">
      <pivotArea dataOnly="0" labelOnly="1" outline="0" fieldPosition="0">
        <references count="5">
          <reference field="3" count="1" selected="0">
            <x v="4"/>
          </reference>
          <reference field="4" count="1" selected="0">
            <x v="0"/>
          </reference>
          <reference field="5" count="1" selected="0">
            <x v="13"/>
          </reference>
          <reference field="6" count="1" selected="0">
            <x v="62"/>
          </reference>
          <reference field="7" count="1">
            <x v="102"/>
          </reference>
        </references>
      </pivotArea>
    </format>
    <format dxfId="1302">
      <pivotArea dataOnly="0" labelOnly="1" outline="0" fieldPosition="0">
        <references count="5">
          <reference field="3" count="1" selected="0">
            <x v="4"/>
          </reference>
          <reference field="4" count="1" selected="0">
            <x v="0"/>
          </reference>
          <reference field="5" count="1" selected="0">
            <x v="20"/>
          </reference>
          <reference field="6" count="1" selected="0">
            <x v="25"/>
          </reference>
          <reference field="7" count="4">
            <x v="114"/>
            <x v="131"/>
            <x v="134"/>
            <x v="165"/>
          </reference>
        </references>
      </pivotArea>
    </format>
    <format dxfId="1301">
      <pivotArea dataOnly="0" labelOnly="1" outline="0" fieldPosition="0">
        <references count="5">
          <reference field="3" count="1" selected="0">
            <x v="4"/>
          </reference>
          <reference field="4" count="1" selected="0">
            <x v="0"/>
          </reference>
          <reference field="5" count="1" selected="0">
            <x v="21"/>
          </reference>
          <reference field="6" count="1" selected="0">
            <x v="13"/>
          </reference>
          <reference field="7" count="1">
            <x v="31"/>
          </reference>
        </references>
      </pivotArea>
    </format>
    <format dxfId="1300">
      <pivotArea dataOnly="0" labelOnly="1" outline="0" fieldPosition="0">
        <references count="5">
          <reference field="3" count="1" selected="0">
            <x v="4"/>
          </reference>
          <reference field="4" count="1" selected="0">
            <x v="0"/>
          </reference>
          <reference field="5" count="1" selected="0">
            <x v="23"/>
          </reference>
          <reference field="6" count="1" selected="0">
            <x v="25"/>
          </reference>
          <reference field="7" count="1">
            <x v="158"/>
          </reference>
        </references>
      </pivotArea>
    </format>
    <format dxfId="1299">
      <pivotArea dataOnly="0" labelOnly="1" outline="0" fieldPosition="0">
        <references count="5">
          <reference field="3" count="1" selected="0">
            <x v="4"/>
          </reference>
          <reference field="4" count="1" selected="0">
            <x v="0"/>
          </reference>
          <reference field="5" count="1" selected="0">
            <x v="24"/>
          </reference>
          <reference field="6" count="1" selected="0">
            <x v="35"/>
          </reference>
          <reference field="7" count="1">
            <x v="136"/>
          </reference>
        </references>
      </pivotArea>
    </format>
    <format dxfId="1298">
      <pivotArea dataOnly="0" labelOnly="1" outline="0" fieldPosition="0">
        <references count="5">
          <reference field="3" count="1" selected="0">
            <x v="4"/>
          </reference>
          <reference field="4" count="1" selected="0">
            <x v="0"/>
          </reference>
          <reference field="5" count="1" selected="0">
            <x v="26"/>
          </reference>
          <reference field="6" count="1" selected="0">
            <x v="68"/>
          </reference>
          <reference field="7" count="2">
            <x v="57"/>
            <x v="182"/>
          </reference>
        </references>
      </pivotArea>
    </format>
    <format dxfId="1297">
      <pivotArea dataOnly="0" labelOnly="1" outline="0" fieldPosition="0">
        <references count="5">
          <reference field="3" count="1" selected="0">
            <x v="4"/>
          </reference>
          <reference field="4" count="1" selected="0">
            <x v="0"/>
          </reference>
          <reference field="5" count="1" selected="0">
            <x v="35"/>
          </reference>
          <reference field="6" count="1" selected="0">
            <x v="21"/>
          </reference>
          <reference field="7" count="1">
            <x v="143"/>
          </reference>
        </references>
      </pivotArea>
    </format>
    <format dxfId="1296">
      <pivotArea dataOnly="0" labelOnly="1" outline="0" fieldPosition="0">
        <references count="5">
          <reference field="3" count="1" selected="0">
            <x v="4"/>
          </reference>
          <reference field="4" count="1" selected="0">
            <x v="0"/>
          </reference>
          <reference field="5" count="1" selected="0">
            <x v="42"/>
          </reference>
          <reference field="6" count="1" selected="0">
            <x v="14"/>
          </reference>
          <reference field="7" count="1">
            <x v="156"/>
          </reference>
        </references>
      </pivotArea>
    </format>
    <format dxfId="1295">
      <pivotArea dataOnly="0" labelOnly="1" outline="0" fieldPosition="0">
        <references count="5">
          <reference field="3" count="1" selected="0">
            <x v="4"/>
          </reference>
          <reference field="4" count="1" selected="0">
            <x v="0"/>
          </reference>
          <reference field="5" count="1" selected="0">
            <x v="42"/>
          </reference>
          <reference field="6" count="1" selected="0">
            <x v="22"/>
          </reference>
          <reference field="7" count="1">
            <x v="128"/>
          </reference>
        </references>
      </pivotArea>
    </format>
    <format dxfId="1294">
      <pivotArea dataOnly="0" labelOnly="1" outline="0" fieldPosition="0">
        <references count="5">
          <reference field="3" count="1" selected="0">
            <x v="4"/>
          </reference>
          <reference field="4" count="1" selected="0">
            <x v="0"/>
          </reference>
          <reference field="5" count="1" selected="0">
            <x v="47"/>
          </reference>
          <reference field="6" count="1" selected="0">
            <x v="25"/>
          </reference>
          <reference field="7" count="2">
            <x v="34"/>
            <x v="105"/>
          </reference>
        </references>
      </pivotArea>
    </format>
    <format dxfId="1293">
      <pivotArea dataOnly="0" labelOnly="1" outline="0" fieldPosition="0">
        <references count="5">
          <reference field="3" count="1" selected="0">
            <x v="4"/>
          </reference>
          <reference field="4" count="1" selected="0">
            <x v="0"/>
          </reference>
          <reference field="5" count="1" selected="0">
            <x v="49"/>
          </reference>
          <reference field="6" count="1" selected="0">
            <x v="61"/>
          </reference>
          <reference field="7" count="1">
            <x v="100"/>
          </reference>
        </references>
      </pivotArea>
    </format>
    <format dxfId="1292">
      <pivotArea dataOnly="0" labelOnly="1" outline="0" fieldPosition="0">
        <references count="5">
          <reference field="3" count="1" selected="0">
            <x v="4"/>
          </reference>
          <reference field="4" count="1" selected="0">
            <x v="0"/>
          </reference>
          <reference field="5" count="1" selected="0">
            <x v="52"/>
          </reference>
          <reference field="6" count="1" selected="0">
            <x v="83"/>
          </reference>
          <reference field="7" count="1">
            <x v="117"/>
          </reference>
        </references>
      </pivotArea>
    </format>
    <format dxfId="1291">
      <pivotArea dataOnly="0" labelOnly="1" outline="0" fieldPosition="0">
        <references count="5">
          <reference field="3" count="1" selected="0">
            <x v="4"/>
          </reference>
          <reference field="4" count="1" selected="0">
            <x v="0"/>
          </reference>
          <reference field="5" count="1" selected="0">
            <x v="53"/>
          </reference>
          <reference field="6" count="1" selected="0">
            <x v="2"/>
          </reference>
          <reference field="7" count="1">
            <x v="67"/>
          </reference>
        </references>
      </pivotArea>
    </format>
    <format dxfId="1290">
      <pivotArea dataOnly="0" labelOnly="1" outline="0" fieldPosition="0">
        <references count="5">
          <reference field="3" count="1" selected="0">
            <x v="4"/>
          </reference>
          <reference field="4" count="1" selected="0">
            <x v="0"/>
          </reference>
          <reference field="5" count="1" selected="0">
            <x v="53"/>
          </reference>
          <reference field="6" count="1" selected="0">
            <x v="37"/>
          </reference>
          <reference field="7" count="6">
            <x v="92"/>
            <x v="113"/>
            <x v="125"/>
            <x v="133"/>
            <x v="140"/>
            <x v="150"/>
          </reference>
        </references>
      </pivotArea>
    </format>
    <format dxfId="1289">
      <pivotArea dataOnly="0" labelOnly="1" outline="0" fieldPosition="0">
        <references count="5">
          <reference field="3" count="1" selected="0">
            <x v="4"/>
          </reference>
          <reference field="4" count="1" selected="0">
            <x v="0"/>
          </reference>
          <reference field="5" count="1" selected="0">
            <x v="54"/>
          </reference>
          <reference field="6" count="1" selected="0">
            <x v="14"/>
          </reference>
          <reference field="7" count="2">
            <x v="91"/>
            <x v="175"/>
          </reference>
        </references>
      </pivotArea>
    </format>
    <format dxfId="1288">
      <pivotArea dataOnly="0" labelOnly="1" outline="0" fieldPosition="0">
        <references count="5">
          <reference field="3" count="1" selected="0">
            <x v="4"/>
          </reference>
          <reference field="4" count="1" selected="0">
            <x v="0"/>
          </reference>
          <reference field="5" count="1" selected="0">
            <x v="64"/>
          </reference>
          <reference field="6" count="1" selected="0">
            <x v="1"/>
          </reference>
          <reference field="7" count="1">
            <x v="10"/>
          </reference>
        </references>
      </pivotArea>
    </format>
    <format dxfId="1287">
      <pivotArea dataOnly="0" labelOnly="1" outline="0" fieldPosition="0">
        <references count="5">
          <reference field="3" count="1" selected="0">
            <x v="4"/>
          </reference>
          <reference field="4" count="1" selected="0">
            <x v="0"/>
          </reference>
          <reference field="5" count="1" selected="0">
            <x v="65"/>
          </reference>
          <reference field="6" count="1" selected="0">
            <x v="12"/>
          </reference>
          <reference field="7" count="1">
            <x v="100"/>
          </reference>
        </references>
      </pivotArea>
    </format>
    <format dxfId="1286">
      <pivotArea dataOnly="0" labelOnly="1" outline="0" fieldPosition="0">
        <references count="5">
          <reference field="3" count="1" selected="0">
            <x v="4"/>
          </reference>
          <reference field="4" count="1" selected="0">
            <x v="0"/>
          </reference>
          <reference field="5" count="1" selected="0">
            <x v="84"/>
          </reference>
          <reference field="6" count="1" selected="0">
            <x v="38"/>
          </reference>
          <reference field="7" count="1">
            <x v="88"/>
          </reference>
        </references>
      </pivotArea>
    </format>
    <format dxfId="1285">
      <pivotArea dataOnly="0" labelOnly="1" outline="0" fieldPosition="0">
        <references count="5">
          <reference field="3" count="1" selected="0">
            <x v="4"/>
          </reference>
          <reference field="4" count="1" selected="0">
            <x v="0"/>
          </reference>
          <reference field="5" count="1" selected="0">
            <x v="85"/>
          </reference>
          <reference field="6" count="1" selected="0">
            <x v="26"/>
          </reference>
          <reference field="7" count="1">
            <x v="94"/>
          </reference>
        </references>
      </pivotArea>
    </format>
    <format dxfId="1284">
      <pivotArea dataOnly="0" labelOnly="1" outline="0" fieldPosition="0">
        <references count="5">
          <reference field="3" count="1" selected="0">
            <x v="4"/>
          </reference>
          <reference field="4" count="1" selected="0">
            <x v="0"/>
          </reference>
          <reference field="5" count="1" selected="0">
            <x v="98"/>
          </reference>
          <reference field="6" count="1" selected="0">
            <x v="8"/>
          </reference>
          <reference field="7" count="2">
            <x v="89"/>
            <x v="111"/>
          </reference>
        </references>
      </pivotArea>
    </format>
    <format dxfId="1283">
      <pivotArea dataOnly="0" labelOnly="1" outline="0" fieldPosition="0">
        <references count="5">
          <reference field="3" count="1" selected="0">
            <x v="4"/>
          </reference>
          <reference field="4" count="1" selected="0">
            <x v="0"/>
          </reference>
          <reference field="5" count="1" selected="0">
            <x v="98"/>
          </reference>
          <reference field="6" count="1" selected="0">
            <x v="9"/>
          </reference>
          <reference field="7" count="3">
            <x v="100"/>
            <x v="101"/>
            <x v="108"/>
          </reference>
        </references>
      </pivotArea>
    </format>
    <format dxfId="1282">
      <pivotArea dataOnly="0" labelOnly="1" outline="0" fieldPosition="0">
        <references count="5">
          <reference field="3" count="1" selected="0">
            <x v="4"/>
          </reference>
          <reference field="4" count="1" selected="0">
            <x v="0"/>
          </reference>
          <reference field="5" count="1" selected="0">
            <x v="98"/>
          </reference>
          <reference field="6" count="1" selected="0">
            <x v="39"/>
          </reference>
          <reference field="7" count="1">
            <x v="147"/>
          </reference>
        </references>
      </pivotArea>
    </format>
    <format dxfId="1281">
      <pivotArea dataOnly="0" labelOnly="1" outline="0" fieldPosition="0">
        <references count="5">
          <reference field="3" count="1" selected="0">
            <x v="4"/>
          </reference>
          <reference field="4" count="1" selected="0">
            <x v="0"/>
          </reference>
          <reference field="5" count="1" selected="0">
            <x v="98"/>
          </reference>
          <reference field="6" count="1" selected="0">
            <x v="54"/>
          </reference>
          <reference field="7" count="1">
            <x v="146"/>
          </reference>
        </references>
      </pivotArea>
    </format>
    <format dxfId="1280">
      <pivotArea dataOnly="0" labelOnly="1" outline="0" fieldPosition="0">
        <references count="5">
          <reference field="3" count="1" selected="0">
            <x v="4"/>
          </reference>
          <reference field="4" count="1" selected="0">
            <x v="0"/>
          </reference>
          <reference field="5" count="1" selected="0">
            <x v="73"/>
          </reference>
          <reference field="6" count="1" selected="0">
            <x v="36"/>
          </reference>
          <reference field="7" count="1">
            <x v="86"/>
          </reference>
        </references>
      </pivotArea>
    </format>
    <format dxfId="1279">
      <pivotArea dataOnly="0" labelOnly="1" outline="0" fieldPosition="0">
        <references count="5">
          <reference field="3" count="1" selected="0">
            <x v="4"/>
          </reference>
          <reference field="4" count="1" selected="0">
            <x v="4"/>
          </reference>
          <reference field="5" count="1" selected="0">
            <x v="85"/>
          </reference>
          <reference field="6" count="1" selected="0">
            <x v="26"/>
          </reference>
          <reference field="7" count="1">
            <x v="39"/>
          </reference>
        </references>
      </pivotArea>
    </format>
    <format dxfId="1278">
      <pivotArea dataOnly="0" labelOnly="1" outline="0" fieldPosition="0">
        <references count="5">
          <reference field="3" count="1" selected="0">
            <x v="4"/>
          </reference>
          <reference field="4" count="1" selected="0">
            <x v="5"/>
          </reference>
          <reference field="5" count="1" selected="0">
            <x v="25"/>
          </reference>
          <reference field="6" count="1" selected="0">
            <x v="68"/>
          </reference>
          <reference field="7" count="1">
            <x v="107"/>
          </reference>
        </references>
      </pivotArea>
    </format>
    <format dxfId="1277">
      <pivotArea dataOnly="0" labelOnly="1" outline="0" fieldPosition="0">
        <references count="5">
          <reference field="3" count="1" selected="0">
            <x v="4"/>
          </reference>
          <reference field="4" count="1" selected="0">
            <x v="5"/>
          </reference>
          <reference field="5" count="1" selected="0">
            <x v="53"/>
          </reference>
          <reference field="6" count="1" selected="0">
            <x v="5"/>
          </reference>
          <reference field="7" count="1">
            <x v="57"/>
          </reference>
        </references>
      </pivotArea>
    </format>
    <format dxfId="1276">
      <pivotArea dataOnly="0" labelOnly="1" outline="0" fieldPosition="0">
        <references count="5">
          <reference field="3" count="1" selected="0">
            <x v="4"/>
          </reference>
          <reference field="4" count="1" selected="0">
            <x v="5"/>
          </reference>
          <reference field="5" count="1" selected="0">
            <x v="81"/>
          </reference>
          <reference field="6" count="1" selected="0">
            <x v="1"/>
          </reference>
          <reference field="7" count="1">
            <x v="11"/>
          </reference>
        </references>
      </pivotArea>
    </format>
    <format dxfId="1275">
      <pivotArea dataOnly="0" labelOnly="1" outline="0" fieldPosition="0">
        <references count="5">
          <reference field="3" count="1" selected="0">
            <x v="4"/>
          </reference>
          <reference field="4" count="1" selected="0">
            <x v="5"/>
          </reference>
          <reference field="5" count="1" selected="0">
            <x v="85"/>
          </reference>
          <reference field="6" count="1" selected="0">
            <x v="26"/>
          </reference>
          <reference field="7" count="1">
            <x v="49"/>
          </reference>
        </references>
      </pivotArea>
    </format>
    <format dxfId="1274">
      <pivotArea dataOnly="0" labelOnly="1" outline="0" fieldPosition="0">
        <references count="5">
          <reference field="3" count="1" selected="0">
            <x v="4"/>
          </reference>
          <reference field="4" count="1" selected="0">
            <x v="5"/>
          </reference>
          <reference field="5" count="1" selected="0">
            <x v="87"/>
          </reference>
          <reference field="6" count="1" selected="0">
            <x v="14"/>
          </reference>
          <reference field="7" count="1">
            <x v="29"/>
          </reference>
        </references>
      </pivotArea>
    </format>
    <format dxfId="1273">
      <pivotArea dataOnly="0" labelOnly="1" outline="0" fieldPosition="0">
        <references count="5">
          <reference field="3" count="1" selected="0">
            <x v="4"/>
          </reference>
          <reference field="4" count="1" selected="0">
            <x v="6"/>
          </reference>
          <reference field="5" count="1" selected="0">
            <x v="18"/>
          </reference>
          <reference field="6" count="1" selected="0">
            <x v="27"/>
          </reference>
          <reference field="7" count="1">
            <x v="95"/>
          </reference>
        </references>
      </pivotArea>
    </format>
    <format dxfId="1272">
      <pivotArea dataOnly="0" labelOnly="1" outline="0" fieldPosition="0">
        <references count="5">
          <reference field="3" count="1" selected="0">
            <x v="4"/>
          </reference>
          <reference field="4" count="1" selected="0">
            <x v="6"/>
          </reference>
          <reference field="5" count="1" selected="0">
            <x v="20"/>
          </reference>
          <reference field="6" count="1" selected="0">
            <x v="25"/>
          </reference>
          <reference field="7" count="1">
            <x v="56"/>
          </reference>
        </references>
      </pivotArea>
    </format>
    <format dxfId="1271">
      <pivotArea dataOnly="0" labelOnly="1" outline="0" fieldPosition="0">
        <references count="5">
          <reference field="3" count="1" selected="0">
            <x v="4"/>
          </reference>
          <reference field="4" count="1" selected="0">
            <x v="6"/>
          </reference>
          <reference field="5" count="1" selected="0">
            <x v="25"/>
          </reference>
          <reference field="6" count="1" selected="0">
            <x v="68"/>
          </reference>
          <reference field="7" count="1">
            <x v="183"/>
          </reference>
        </references>
      </pivotArea>
    </format>
    <format dxfId="1270">
      <pivotArea dataOnly="0" labelOnly="1" outline="0" fieldPosition="0">
        <references count="5">
          <reference field="3" count="1" selected="0">
            <x v="4"/>
          </reference>
          <reference field="4" count="1" selected="0">
            <x v="6"/>
          </reference>
          <reference field="5" count="1" selected="0">
            <x v="26"/>
          </reference>
          <reference field="6" count="1" selected="0">
            <x v="68"/>
          </reference>
          <reference field="7" count="1">
            <x v="43"/>
          </reference>
        </references>
      </pivotArea>
    </format>
    <format dxfId="1269">
      <pivotArea dataOnly="0" labelOnly="1" outline="0" fieldPosition="0">
        <references count="5">
          <reference field="3" count="1" selected="0">
            <x v="4"/>
          </reference>
          <reference field="4" count="1" selected="0">
            <x v="6"/>
          </reference>
          <reference field="5" count="1" selected="0">
            <x v="54"/>
          </reference>
          <reference field="6" count="1" selected="0">
            <x v="14"/>
          </reference>
          <reference field="7" count="2">
            <x v="91"/>
            <x v="172"/>
          </reference>
        </references>
      </pivotArea>
    </format>
    <format dxfId="1268">
      <pivotArea dataOnly="0" labelOnly="1" outline="0" fieldPosition="0">
        <references count="5">
          <reference field="3" count="1" selected="0">
            <x v="4"/>
          </reference>
          <reference field="4" count="1" selected="0">
            <x v="6"/>
          </reference>
          <reference field="5" count="1" selected="0">
            <x v="56"/>
          </reference>
          <reference field="6" count="1" selected="0">
            <x v="41"/>
          </reference>
          <reference field="7" count="1">
            <x v="18"/>
          </reference>
        </references>
      </pivotArea>
    </format>
    <format dxfId="1267">
      <pivotArea dataOnly="0" labelOnly="1" outline="0" fieldPosition="0">
        <references count="5">
          <reference field="3" count="1" selected="0">
            <x v="4"/>
          </reference>
          <reference field="4" count="1" selected="0">
            <x v="6"/>
          </reference>
          <reference field="5" count="1" selected="0">
            <x v="64"/>
          </reference>
          <reference field="6" count="1" selected="0">
            <x v="1"/>
          </reference>
          <reference field="7" count="2">
            <x v="10"/>
            <x v="198"/>
          </reference>
        </references>
      </pivotArea>
    </format>
    <format dxfId="1266">
      <pivotArea dataOnly="0" labelOnly="1" outline="0" fieldPosition="0">
        <references count="5">
          <reference field="3" count="1" selected="0">
            <x v="4"/>
          </reference>
          <reference field="4" count="1" selected="0">
            <x v="6"/>
          </reference>
          <reference field="5" count="1" selected="0">
            <x v="79"/>
          </reference>
          <reference field="6" count="1" selected="0">
            <x v="18"/>
          </reference>
          <reference field="7" count="1">
            <x v="35"/>
          </reference>
        </references>
      </pivotArea>
    </format>
    <format dxfId="1265">
      <pivotArea dataOnly="0" labelOnly="1" outline="0" fieldPosition="0">
        <references count="5">
          <reference field="3" count="1" selected="0">
            <x v="4"/>
          </reference>
          <reference field="4" count="1" selected="0">
            <x v="6"/>
          </reference>
          <reference field="5" count="1" selected="0">
            <x v="79"/>
          </reference>
          <reference field="6" count="1" selected="0">
            <x v="23"/>
          </reference>
          <reference field="7" count="1">
            <x v="19"/>
          </reference>
        </references>
      </pivotArea>
    </format>
    <format dxfId="1264">
      <pivotArea dataOnly="0" labelOnly="1" outline="0" fieldPosition="0">
        <references count="5">
          <reference field="3" count="1" selected="0">
            <x v="4"/>
          </reference>
          <reference field="4" count="1" selected="0">
            <x v="6"/>
          </reference>
          <reference field="5" count="1" selected="0">
            <x v="85"/>
          </reference>
          <reference field="6" count="1" selected="0">
            <x v="26"/>
          </reference>
          <reference field="7" count="1">
            <x v="94"/>
          </reference>
        </references>
      </pivotArea>
    </format>
    <format dxfId="1263">
      <pivotArea dataOnly="0" labelOnly="1" outline="0" fieldPosition="0">
        <references count="5">
          <reference field="3" count="1" selected="0">
            <x v="4"/>
          </reference>
          <reference field="4" count="1" selected="0">
            <x v="6"/>
          </reference>
          <reference field="5" count="1" selected="0">
            <x v="73"/>
          </reference>
          <reference field="6" count="1" selected="0">
            <x v="36"/>
          </reference>
          <reference field="7" count="1">
            <x v="86"/>
          </reference>
        </references>
      </pivotArea>
    </format>
    <format dxfId="1262">
      <pivotArea dataOnly="0" labelOnly="1" outline="0" fieldPosition="0">
        <references count="5">
          <reference field="3" count="1" selected="0">
            <x v="5"/>
          </reference>
          <reference field="4" count="1" selected="0">
            <x v="0"/>
          </reference>
          <reference field="5" count="1" selected="0">
            <x v="2"/>
          </reference>
          <reference field="6" count="1" selected="0">
            <x v="11"/>
          </reference>
          <reference field="7" count="1">
            <x v="22"/>
          </reference>
        </references>
      </pivotArea>
    </format>
    <format dxfId="1261">
      <pivotArea dataOnly="0" labelOnly="1" outline="0" fieldPosition="0">
        <references count="5">
          <reference field="3" count="1" selected="0">
            <x v="5"/>
          </reference>
          <reference field="4" count="1" selected="0">
            <x v="0"/>
          </reference>
          <reference field="5" count="1" selected="0">
            <x v="32"/>
          </reference>
          <reference field="6" count="1" selected="0">
            <x v="14"/>
          </reference>
          <reference field="7" count="1">
            <x v="51"/>
          </reference>
        </references>
      </pivotArea>
    </format>
    <format dxfId="1260">
      <pivotArea dataOnly="0" labelOnly="1" outline="0" fieldPosition="0">
        <references count="5">
          <reference field="3" count="1" selected="0">
            <x v="5"/>
          </reference>
          <reference field="4" count="1" selected="0">
            <x v="0"/>
          </reference>
          <reference field="5" count="1" selected="0">
            <x v="43"/>
          </reference>
          <reference field="6" count="1" selected="0">
            <x v="15"/>
          </reference>
          <reference field="7" count="1">
            <x v="82"/>
          </reference>
        </references>
      </pivotArea>
    </format>
    <format dxfId="1259">
      <pivotArea dataOnly="0" labelOnly="1" outline="0" fieldPosition="0">
        <references count="5">
          <reference field="3" count="1" selected="0">
            <x v="5"/>
          </reference>
          <reference field="4" count="1" selected="0">
            <x v="0"/>
          </reference>
          <reference field="5" count="1" selected="0">
            <x v="47"/>
          </reference>
          <reference field="6" count="1" selected="0">
            <x v="25"/>
          </reference>
          <reference field="7" count="1">
            <x v="34"/>
          </reference>
        </references>
      </pivotArea>
    </format>
    <format dxfId="1258">
      <pivotArea dataOnly="0" labelOnly="1" outline="0" fieldPosition="0">
        <references count="5">
          <reference field="3" count="1" selected="0">
            <x v="5"/>
          </reference>
          <reference field="4" count="1" selected="0">
            <x v="0"/>
          </reference>
          <reference field="5" count="1" selected="0">
            <x v="53"/>
          </reference>
          <reference field="6" count="1" selected="0">
            <x v="2"/>
          </reference>
          <reference field="7" count="1">
            <x v="65"/>
          </reference>
        </references>
      </pivotArea>
    </format>
    <format dxfId="1257">
      <pivotArea dataOnly="0" labelOnly="1" outline="0" fieldPosition="0">
        <references count="5">
          <reference field="3" count="1" selected="0">
            <x v="5"/>
          </reference>
          <reference field="4" count="1" selected="0">
            <x v="1"/>
          </reference>
          <reference field="5" count="1" selected="0">
            <x v="76"/>
          </reference>
          <reference field="6" count="1" selected="0">
            <x v="14"/>
          </reference>
          <reference field="7" count="1">
            <x v="22"/>
          </reference>
        </references>
      </pivotArea>
    </format>
    <format dxfId="1256">
      <pivotArea dataOnly="0" labelOnly="1" outline="0" fieldPosition="0">
        <references count="5">
          <reference field="3" count="1" selected="0">
            <x v="5"/>
          </reference>
          <reference field="4" count="1" selected="0">
            <x v="5"/>
          </reference>
          <reference field="5" count="1" selected="0">
            <x v="26"/>
          </reference>
          <reference field="6" count="1" selected="0">
            <x v="68"/>
          </reference>
          <reference field="7" count="1">
            <x v="123"/>
          </reference>
        </references>
      </pivotArea>
    </format>
    <format dxfId="1255">
      <pivotArea dataOnly="0" labelOnly="1" outline="0" fieldPosition="0">
        <references count="5">
          <reference field="3" count="1" selected="0">
            <x v="5"/>
          </reference>
          <reference field="4" count="1" selected="0">
            <x v="5"/>
          </reference>
          <reference field="5" count="1" selected="0">
            <x v="81"/>
          </reference>
          <reference field="6" count="1" selected="0">
            <x v="1"/>
          </reference>
          <reference field="7" count="1">
            <x v="89"/>
          </reference>
        </references>
      </pivotArea>
    </format>
    <format dxfId="1254">
      <pivotArea dataOnly="0" labelOnly="1" outline="0" fieldPosition="0">
        <references count="5">
          <reference field="3" count="1" selected="0">
            <x v="6"/>
          </reference>
          <reference field="4" count="1" selected="0">
            <x v="0"/>
          </reference>
          <reference field="5" count="1" selected="0">
            <x v="53"/>
          </reference>
          <reference field="6" count="1" selected="0">
            <x v="2"/>
          </reference>
          <reference field="7" count="1">
            <x v="80"/>
          </reference>
        </references>
      </pivotArea>
    </format>
    <format dxfId="1253">
      <pivotArea dataOnly="0" labelOnly="1" outline="0" fieldPosition="0">
        <references count="5">
          <reference field="3" count="1" selected="0">
            <x v="7"/>
          </reference>
          <reference field="4" count="1" selected="0">
            <x v="0"/>
          </reference>
          <reference field="5" count="1" selected="0">
            <x v="1"/>
          </reference>
          <reference field="6" count="1" selected="0">
            <x v="50"/>
          </reference>
          <reference field="7" count="3">
            <x v="20"/>
            <x v="199"/>
            <x v="206"/>
          </reference>
        </references>
      </pivotArea>
    </format>
    <format dxfId="1252">
      <pivotArea dataOnly="0" labelOnly="1" outline="0" fieldPosition="0">
        <references count="5">
          <reference field="3" count="1" selected="0">
            <x v="7"/>
          </reference>
          <reference field="4" count="1" selected="0">
            <x v="0"/>
          </reference>
          <reference field="5" count="1" selected="0">
            <x v="2"/>
          </reference>
          <reference field="6" count="1" selected="0">
            <x v="19"/>
          </reference>
          <reference field="7" count="1">
            <x v="217"/>
          </reference>
        </references>
      </pivotArea>
    </format>
    <format dxfId="1251">
      <pivotArea dataOnly="0" labelOnly="1" outline="0" fieldPosition="0">
        <references count="5">
          <reference field="3" count="1" selected="0">
            <x v="7"/>
          </reference>
          <reference field="4" count="1" selected="0">
            <x v="0"/>
          </reference>
          <reference field="5" count="1" selected="0">
            <x v="2"/>
          </reference>
          <reference field="6" count="1" selected="0">
            <x v="31"/>
          </reference>
          <reference field="7" count="2">
            <x v="22"/>
            <x v="49"/>
          </reference>
        </references>
      </pivotArea>
    </format>
    <format dxfId="1250">
      <pivotArea dataOnly="0" labelOnly="1" outline="0" fieldPosition="0">
        <references count="5">
          <reference field="3" count="1" selected="0">
            <x v="7"/>
          </reference>
          <reference field="4" count="1" selected="0">
            <x v="0"/>
          </reference>
          <reference field="5" count="1" selected="0">
            <x v="2"/>
          </reference>
          <reference field="6" count="1" selected="0">
            <x v="60"/>
          </reference>
          <reference field="7" count="1">
            <x v="217"/>
          </reference>
        </references>
      </pivotArea>
    </format>
    <format dxfId="1249">
      <pivotArea dataOnly="0" labelOnly="1" outline="0" fieldPosition="0">
        <references count="5">
          <reference field="3" count="1" selected="0">
            <x v="7"/>
          </reference>
          <reference field="4" count="1" selected="0">
            <x v="0"/>
          </reference>
          <reference field="5" count="1" selected="0">
            <x v="5"/>
          </reference>
          <reference field="6" count="1" selected="0">
            <x v="67"/>
          </reference>
          <reference field="7" count="2">
            <x v="162"/>
            <x v="231"/>
          </reference>
        </references>
      </pivotArea>
    </format>
    <format dxfId="1248">
      <pivotArea dataOnly="0" labelOnly="1" outline="0" fieldPosition="0">
        <references count="5">
          <reference field="3" count="1" selected="0">
            <x v="7"/>
          </reference>
          <reference field="4" count="1" selected="0">
            <x v="0"/>
          </reference>
          <reference field="5" count="1" selected="0">
            <x v="11"/>
          </reference>
          <reference field="6" count="1" selected="0">
            <x v="71"/>
          </reference>
          <reference field="7" count="1">
            <x v="176"/>
          </reference>
        </references>
      </pivotArea>
    </format>
    <format dxfId="1247">
      <pivotArea dataOnly="0" labelOnly="1" outline="0" fieldPosition="0">
        <references count="5">
          <reference field="3" count="1" selected="0">
            <x v="7"/>
          </reference>
          <reference field="4" count="1" selected="0">
            <x v="0"/>
          </reference>
          <reference field="5" count="1" selected="0">
            <x v="13"/>
          </reference>
          <reference field="6" count="1" selected="0">
            <x v="65"/>
          </reference>
          <reference field="7" count="1">
            <x v="22"/>
          </reference>
        </references>
      </pivotArea>
    </format>
    <format dxfId="1246">
      <pivotArea dataOnly="0" labelOnly="1" outline="0" fieldPosition="0">
        <references count="5">
          <reference field="3" count="1" selected="0">
            <x v="7"/>
          </reference>
          <reference field="4" count="1" selected="0">
            <x v="0"/>
          </reference>
          <reference field="5" count="1" selected="0">
            <x v="20"/>
          </reference>
          <reference field="6" count="1" selected="0">
            <x v="25"/>
          </reference>
          <reference field="7" count="1">
            <x v="56"/>
          </reference>
        </references>
      </pivotArea>
    </format>
    <format dxfId="1245">
      <pivotArea dataOnly="0" labelOnly="1" outline="0" fieldPosition="0">
        <references count="5">
          <reference field="3" count="1" selected="0">
            <x v="7"/>
          </reference>
          <reference field="4" count="1" selected="0">
            <x v="0"/>
          </reference>
          <reference field="5" count="1" selected="0">
            <x v="21"/>
          </reference>
          <reference field="6" count="1" selected="0">
            <x v="13"/>
          </reference>
          <reference field="7" count="3">
            <x v="31"/>
            <x v="167"/>
            <x v="222"/>
          </reference>
        </references>
      </pivotArea>
    </format>
    <format dxfId="1244">
      <pivotArea dataOnly="0" labelOnly="1" outline="0" fieldPosition="0">
        <references count="5">
          <reference field="3" count="1" selected="0">
            <x v="7"/>
          </reference>
          <reference field="4" count="1" selected="0">
            <x v="0"/>
          </reference>
          <reference field="5" count="1" selected="0">
            <x v="28"/>
          </reference>
          <reference field="6" count="1" selected="0">
            <x v="55"/>
          </reference>
          <reference field="7" count="1">
            <x v="47"/>
          </reference>
        </references>
      </pivotArea>
    </format>
    <format dxfId="1243">
      <pivotArea dataOnly="0" labelOnly="1" outline="0" fieldPosition="0">
        <references count="5">
          <reference field="3" count="1" selected="0">
            <x v="7"/>
          </reference>
          <reference field="4" count="1" selected="0">
            <x v="0"/>
          </reference>
          <reference field="5" count="1" selected="0">
            <x v="30"/>
          </reference>
          <reference field="6" count="1" selected="0">
            <x v="6"/>
          </reference>
          <reference field="7" count="6">
            <x v="2"/>
            <x v="12"/>
            <x v="23"/>
            <x v="38"/>
            <x v="55"/>
            <x v="75"/>
          </reference>
        </references>
      </pivotArea>
    </format>
    <format dxfId="1242">
      <pivotArea dataOnly="0" labelOnly="1" outline="0" fieldPosition="0">
        <references count="5">
          <reference field="3" count="1" selected="0">
            <x v="7"/>
          </reference>
          <reference field="4" count="1" selected="0">
            <x v="0"/>
          </reference>
          <reference field="5" count="1" selected="0">
            <x v="32"/>
          </reference>
          <reference field="6" count="1" selected="0">
            <x v="14"/>
          </reference>
          <reference field="7" count="1">
            <x v="51"/>
          </reference>
        </references>
      </pivotArea>
    </format>
    <format dxfId="1241">
      <pivotArea dataOnly="0" labelOnly="1" outline="0" fieldPosition="0">
        <references count="5">
          <reference field="3" count="1" selected="0">
            <x v="7"/>
          </reference>
          <reference field="4" count="1" selected="0">
            <x v="0"/>
          </reference>
          <reference field="5" count="1" selected="0">
            <x v="34"/>
          </reference>
          <reference field="6" count="1" selected="0">
            <x v="51"/>
          </reference>
          <reference field="7" count="1">
            <x v="137"/>
          </reference>
        </references>
      </pivotArea>
    </format>
    <format dxfId="1240">
      <pivotArea dataOnly="0" labelOnly="1" outline="0" fieldPosition="0">
        <references count="5">
          <reference field="3" count="1" selected="0">
            <x v="7"/>
          </reference>
          <reference field="4" count="1" selected="0">
            <x v="0"/>
          </reference>
          <reference field="5" count="1" selected="0">
            <x v="41"/>
          </reference>
          <reference field="6" count="1" selected="0">
            <x v="28"/>
          </reference>
          <reference field="7" count="1">
            <x v="64"/>
          </reference>
        </references>
      </pivotArea>
    </format>
    <format dxfId="1239">
      <pivotArea dataOnly="0" labelOnly="1" outline="0" fieldPosition="0">
        <references count="5">
          <reference field="3" count="1" selected="0">
            <x v="7"/>
          </reference>
          <reference field="4" count="1" selected="0">
            <x v="0"/>
          </reference>
          <reference field="5" count="1" selected="0">
            <x v="52"/>
          </reference>
          <reference field="6" count="1" selected="0">
            <x v="83"/>
          </reference>
          <reference field="7" count="1">
            <x v="226"/>
          </reference>
        </references>
      </pivotArea>
    </format>
    <format dxfId="1238">
      <pivotArea dataOnly="0" labelOnly="1" outline="0" fieldPosition="0">
        <references count="5">
          <reference field="3" count="1" selected="0">
            <x v="7"/>
          </reference>
          <reference field="4" count="1" selected="0">
            <x v="0"/>
          </reference>
          <reference field="5" count="1" selected="0">
            <x v="62"/>
          </reference>
          <reference field="6" count="1" selected="0">
            <x v="6"/>
          </reference>
          <reference field="7" count="4">
            <x v="44"/>
            <x v="51"/>
            <x v="179"/>
            <x v="211"/>
          </reference>
        </references>
      </pivotArea>
    </format>
    <format dxfId="1237">
      <pivotArea dataOnly="0" labelOnly="1" outline="0" fieldPosition="0">
        <references count="5">
          <reference field="3" count="1" selected="0">
            <x v="7"/>
          </reference>
          <reference field="4" count="1" selected="0">
            <x v="0"/>
          </reference>
          <reference field="5" count="1" selected="0">
            <x v="93"/>
          </reference>
          <reference field="6" count="1" selected="0">
            <x v="10"/>
          </reference>
          <reference field="7" count="1">
            <x v="98"/>
          </reference>
        </references>
      </pivotArea>
    </format>
    <format dxfId="1236">
      <pivotArea dataOnly="0" labelOnly="1" outline="0" fieldPosition="0">
        <references count="5">
          <reference field="3" count="1" selected="0">
            <x v="7"/>
          </reference>
          <reference field="4" count="1" selected="0">
            <x v="0"/>
          </reference>
          <reference field="5" count="1" selected="0">
            <x v="93"/>
          </reference>
          <reference field="6" count="1" selected="0">
            <x v="30"/>
          </reference>
          <reference field="7" count="2">
            <x v="139"/>
            <x v="141"/>
          </reference>
        </references>
      </pivotArea>
    </format>
    <format dxfId="1235">
      <pivotArea dataOnly="0" labelOnly="1" outline="0" fieldPosition="0">
        <references count="5">
          <reference field="3" count="1" selected="0">
            <x v="7"/>
          </reference>
          <reference field="4" count="1" selected="0">
            <x v="0"/>
          </reference>
          <reference field="5" count="1" selected="0">
            <x v="59"/>
          </reference>
          <reference field="6" count="1" selected="0">
            <x v="82"/>
          </reference>
          <reference field="7" count="1">
            <x v="213"/>
          </reference>
        </references>
      </pivotArea>
    </format>
    <format dxfId="1234">
      <pivotArea dataOnly="0" labelOnly="1" outline="0" fieldPosition="0">
        <references count="5">
          <reference field="3" count="1" selected="0">
            <x v="7"/>
          </reference>
          <reference field="4" count="1" selected="0">
            <x v="0"/>
          </reference>
          <reference field="5" count="1" selected="0">
            <x v="73"/>
          </reference>
          <reference field="6" count="1" selected="0">
            <x v="36"/>
          </reference>
          <reference field="7" count="2">
            <x v="78"/>
            <x v="170"/>
          </reference>
        </references>
      </pivotArea>
    </format>
    <format dxfId="1233">
      <pivotArea dataOnly="0" labelOnly="1" outline="0" fieldPosition="0">
        <references count="5">
          <reference field="3" count="1" selected="0">
            <x v="7"/>
          </reference>
          <reference field="4" count="1" selected="0">
            <x v="0"/>
          </reference>
          <reference field="5" count="1" selected="0">
            <x v="3"/>
          </reference>
          <reference field="6" count="1" selected="0">
            <x v="84"/>
          </reference>
          <reference field="7" count="1">
            <x v="230"/>
          </reference>
        </references>
      </pivotArea>
    </format>
    <format dxfId="1232">
      <pivotArea dataOnly="0" labelOnly="1" outline="0" fieldPosition="0">
        <references count="5">
          <reference field="3" count="1" selected="0">
            <x v="7"/>
          </reference>
          <reference field="4" count="1" selected="0">
            <x v="2"/>
          </reference>
          <reference field="5" count="1" selected="0">
            <x v="4"/>
          </reference>
          <reference field="6" count="1" selected="0">
            <x v="43"/>
          </reference>
          <reference field="7" count="1">
            <x v="2"/>
          </reference>
        </references>
      </pivotArea>
    </format>
    <format dxfId="1231">
      <pivotArea dataOnly="0" labelOnly="1" outline="0" fieldPosition="0">
        <references count="5">
          <reference field="3" count="1" selected="0">
            <x v="7"/>
          </reference>
          <reference field="4" count="1" selected="0">
            <x v="2"/>
          </reference>
          <reference field="5" count="1" selected="0">
            <x v="31"/>
          </reference>
          <reference field="6" count="1" selected="0">
            <x v="44"/>
          </reference>
          <reference field="7" count="1">
            <x v="5"/>
          </reference>
        </references>
      </pivotArea>
    </format>
    <format dxfId="1230">
      <pivotArea dataOnly="0" labelOnly="1" outline="0" fieldPosition="0">
        <references count="5">
          <reference field="3" count="1" selected="0">
            <x v="7"/>
          </reference>
          <reference field="4" count="1" selected="0">
            <x v="2"/>
          </reference>
          <reference field="5" count="1" selected="0">
            <x v="39"/>
          </reference>
          <reference field="6" count="1" selected="0">
            <x v="7"/>
          </reference>
          <reference field="7" count="1">
            <x v="2"/>
          </reference>
        </references>
      </pivotArea>
    </format>
    <format dxfId="1229">
      <pivotArea dataOnly="0" labelOnly="1" outline="0" fieldPosition="0">
        <references count="5">
          <reference field="3" count="1" selected="0">
            <x v="7"/>
          </reference>
          <reference field="4" count="1" selected="0">
            <x v="2"/>
          </reference>
          <reference field="5" count="1" selected="0">
            <x v="46"/>
          </reference>
          <reference field="6" count="1" selected="0">
            <x v="47"/>
          </reference>
          <reference field="7" count="1">
            <x v="7"/>
          </reference>
        </references>
      </pivotArea>
    </format>
    <format dxfId="1228">
      <pivotArea dataOnly="0" labelOnly="1" outline="0" fieldPosition="0">
        <references count="5">
          <reference field="3" count="1" selected="0">
            <x v="7"/>
          </reference>
          <reference field="4" count="1" selected="0">
            <x v="2"/>
          </reference>
          <reference field="5" count="1" selected="0">
            <x v="57"/>
          </reference>
          <reference field="6" count="1" selected="0">
            <x v="34"/>
          </reference>
          <reference field="7" count="1">
            <x v="3"/>
          </reference>
        </references>
      </pivotArea>
    </format>
    <format dxfId="1227">
      <pivotArea dataOnly="0" labelOnly="1" outline="0" fieldPosition="0">
        <references count="5">
          <reference field="3" count="1" selected="0">
            <x v="7"/>
          </reference>
          <reference field="4" count="1" selected="0">
            <x v="2"/>
          </reference>
          <reference field="5" count="1" selected="0">
            <x v="58"/>
          </reference>
          <reference field="6" count="1" selected="0">
            <x v="44"/>
          </reference>
          <reference field="7" count="1">
            <x v="4"/>
          </reference>
        </references>
      </pivotArea>
    </format>
    <format dxfId="1226">
      <pivotArea dataOnly="0" labelOnly="1" outline="0" fieldPosition="0">
        <references count="5">
          <reference field="3" count="1" selected="0">
            <x v="7"/>
          </reference>
          <reference field="4" count="1" selected="0">
            <x v="2"/>
          </reference>
          <reference field="5" count="1" selected="0">
            <x v="70"/>
          </reference>
          <reference field="6" count="1" selected="0">
            <x v="29"/>
          </reference>
          <reference field="7" count="1">
            <x v="2"/>
          </reference>
        </references>
      </pivotArea>
    </format>
    <format dxfId="1225">
      <pivotArea dataOnly="0" labelOnly="1" outline="0" fieldPosition="0">
        <references count="5">
          <reference field="3" count="1" selected="0">
            <x v="7"/>
          </reference>
          <reference field="4" count="1" selected="0">
            <x v="2"/>
          </reference>
          <reference field="5" count="1" selected="0">
            <x v="70"/>
          </reference>
          <reference field="6" count="1" selected="0">
            <x v="45"/>
          </reference>
          <reference field="7" count="1">
            <x v="6"/>
          </reference>
        </references>
      </pivotArea>
    </format>
    <format dxfId="1224">
      <pivotArea dataOnly="0" labelOnly="1" outline="0" fieldPosition="0">
        <references count="5">
          <reference field="3" count="1" selected="0">
            <x v="7"/>
          </reference>
          <reference field="4" count="1" selected="0">
            <x v="2"/>
          </reference>
          <reference field="5" count="1" selected="0">
            <x v="71"/>
          </reference>
          <reference field="6" count="1" selected="0">
            <x v="44"/>
          </reference>
          <reference field="7" count="1">
            <x v="5"/>
          </reference>
        </references>
      </pivotArea>
    </format>
    <format dxfId="1223">
      <pivotArea dataOnly="0" labelOnly="1" outline="0" fieldPosition="0">
        <references count="5">
          <reference field="3" count="1" selected="0">
            <x v="7"/>
          </reference>
          <reference field="4" count="1" selected="0">
            <x v="2"/>
          </reference>
          <reference field="5" count="1" selected="0">
            <x v="92"/>
          </reference>
          <reference field="6" count="1" selected="0">
            <x v="58"/>
          </reference>
          <reference field="7" count="1">
            <x v="3"/>
          </reference>
        </references>
      </pivotArea>
    </format>
    <format dxfId="1222">
      <pivotArea dataOnly="0" labelOnly="1" outline="0" fieldPosition="0">
        <references count="5">
          <reference field="3" count="1" selected="0">
            <x v="7"/>
          </reference>
          <reference field="4" count="1" selected="0">
            <x v="2"/>
          </reference>
          <reference field="5" count="1" selected="0">
            <x v="51"/>
          </reference>
          <reference field="6" count="1" selected="0">
            <x v="80"/>
          </reference>
          <reference field="7" count="1">
            <x v="210"/>
          </reference>
        </references>
      </pivotArea>
    </format>
    <format dxfId="1221">
      <pivotArea dataOnly="0" labelOnly="1" outline="0" fieldPosition="0">
        <references count="5">
          <reference field="3" count="1" selected="0">
            <x v="7"/>
          </reference>
          <reference field="4" count="1" selected="0">
            <x v="2"/>
          </reference>
          <reference field="5" count="1" selected="0">
            <x v="27"/>
          </reference>
          <reference field="6" count="1" selected="0">
            <x v="81"/>
          </reference>
          <reference field="7" count="1">
            <x v="215"/>
          </reference>
        </references>
      </pivotArea>
    </format>
    <format dxfId="1220">
      <pivotArea dataOnly="0" labelOnly="1" outline="0" fieldPosition="0">
        <references count="5">
          <reference field="3" count="1" selected="0">
            <x v="7"/>
          </reference>
          <reference field="4" count="1" selected="0">
            <x v="3"/>
          </reference>
          <reference field="5" count="1" selected="0">
            <x v="37"/>
          </reference>
          <reference field="6" count="1" selected="0">
            <x v="1"/>
          </reference>
          <reference field="7" count="1">
            <x v="11"/>
          </reference>
        </references>
      </pivotArea>
    </format>
    <format dxfId="1219">
      <pivotArea dataOnly="0" labelOnly="1" outline="0" fieldPosition="0">
        <references count="5">
          <reference field="3" count="1" selected="0">
            <x v="8"/>
          </reference>
          <reference field="4" count="1" selected="0">
            <x v="0"/>
          </reference>
          <reference field="5" count="1" selected="0">
            <x v="2"/>
          </reference>
          <reference field="6" count="1" selected="0">
            <x v="11"/>
          </reference>
          <reference field="7" count="1">
            <x v="22"/>
          </reference>
        </references>
      </pivotArea>
    </format>
    <format dxfId="1218">
      <pivotArea dataOnly="0" labelOnly="1" outline="0" fieldPosition="0">
        <references count="5">
          <reference field="3" count="1" selected="0">
            <x v="8"/>
          </reference>
          <reference field="4" count="1" selected="0">
            <x v="0"/>
          </reference>
          <reference field="5" count="1" selected="0">
            <x v="21"/>
          </reference>
          <reference field="6" count="1" selected="0">
            <x v="13"/>
          </reference>
          <reference field="7" count="2">
            <x v="144"/>
            <x v="157"/>
          </reference>
        </references>
      </pivotArea>
    </format>
    <format dxfId="1217">
      <pivotArea dataOnly="0" labelOnly="1" outline="0" fieldPosition="0">
        <references count="5">
          <reference field="3" count="1" selected="0">
            <x v="8"/>
          </reference>
          <reference field="4" count="1" selected="0">
            <x v="0"/>
          </reference>
          <reference field="5" count="1" selected="0">
            <x v="47"/>
          </reference>
          <reference field="6" count="1" selected="0">
            <x v="25"/>
          </reference>
          <reference field="7" count="1">
            <x v="34"/>
          </reference>
        </references>
      </pivotArea>
    </format>
    <format dxfId="1216">
      <pivotArea dataOnly="0" labelOnly="1" outline="0" fieldPosition="0">
        <references count="5">
          <reference field="3" count="1" selected="0">
            <x v="8"/>
          </reference>
          <reference field="4" count="1" selected="0">
            <x v="0"/>
          </reference>
          <reference field="5" count="1" selected="0">
            <x v="53"/>
          </reference>
          <reference field="6" count="1" selected="0">
            <x v="2"/>
          </reference>
          <reference field="7" count="1">
            <x v="80"/>
          </reference>
        </references>
      </pivotArea>
    </format>
    <format dxfId="1215">
      <pivotArea dataOnly="0" labelOnly="1" outline="0" fieldPosition="0">
        <references count="5">
          <reference field="3" count="1" selected="0">
            <x v="8"/>
          </reference>
          <reference field="4" count="1" selected="0">
            <x v="0"/>
          </reference>
          <reference field="5" count="1" selected="0">
            <x v="64"/>
          </reference>
          <reference field="6" count="1" selected="0">
            <x v="1"/>
          </reference>
          <reference field="7" count="1">
            <x v="132"/>
          </reference>
        </references>
      </pivotArea>
    </format>
    <format dxfId="1214">
      <pivotArea dataOnly="0" labelOnly="1" outline="0" fieldPosition="0">
        <references count="5">
          <reference field="3" count="1" selected="0">
            <x v="8"/>
          </reference>
          <reference field="4" count="1" selected="0">
            <x v="4"/>
          </reference>
          <reference field="5" count="1" selected="0">
            <x v="85"/>
          </reference>
          <reference field="6" count="1" selected="0">
            <x v="26"/>
          </reference>
          <reference field="7" count="1">
            <x v="39"/>
          </reference>
        </references>
      </pivotArea>
    </format>
    <format dxfId="1213">
      <pivotArea dataOnly="0" labelOnly="1" outline="0" fieldPosition="0">
        <references count="5">
          <reference field="3" count="1" selected="0">
            <x v="8"/>
          </reference>
          <reference field="4" count="1" selected="0">
            <x v="5"/>
          </reference>
          <reference field="5" count="1" selected="0">
            <x v="26"/>
          </reference>
          <reference field="6" count="1" selected="0">
            <x v="68"/>
          </reference>
          <reference field="7" count="1">
            <x v="27"/>
          </reference>
        </references>
      </pivotArea>
    </format>
    <format dxfId="1212">
      <pivotArea dataOnly="0" labelOnly="1" outline="0" fieldPosition="0">
        <references count="5">
          <reference field="3" count="1" selected="0">
            <x v="8"/>
          </reference>
          <reference field="4" count="1" selected="0">
            <x v="5"/>
          </reference>
          <reference field="5" count="1" selected="0">
            <x v="81"/>
          </reference>
          <reference field="6" count="1" selected="0">
            <x v="1"/>
          </reference>
          <reference field="7" count="1">
            <x v="11"/>
          </reference>
        </references>
      </pivotArea>
    </format>
    <format dxfId="1211">
      <pivotArea dataOnly="0" labelOnly="1" outline="0" fieldPosition="0">
        <references count="5">
          <reference field="3" count="1" selected="0">
            <x v="8"/>
          </reference>
          <reference field="4" count="1" selected="0">
            <x v="5"/>
          </reference>
          <reference field="5" count="1" selected="0">
            <x v="85"/>
          </reference>
          <reference field="6" count="1" selected="0">
            <x v="26"/>
          </reference>
          <reference field="7" count="1">
            <x v="111"/>
          </reference>
        </references>
      </pivotArea>
    </format>
    <format dxfId="1210">
      <pivotArea dataOnly="0" labelOnly="1" outline="0" fieldPosition="0">
        <references count="5">
          <reference field="3" count="1" selected="0">
            <x v="8"/>
          </reference>
          <reference field="4" count="1" selected="0">
            <x v="5"/>
          </reference>
          <reference field="5" count="1" selected="0">
            <x v="87"/>
          </reference>
          <reference field="6" count="1" selected="0">
            <x v="14"/>
          </reference>
          <reference field="7" count="1">
            <x v="57"/>
          </reference>
        </references>
      </pivotArea>
    </format>
    <format dxfId="1209">
      <pivotArea dataOnly="0" labelOnly="1" outline="0" fieldPosition="0">
        <references count="5">
          <reference field="3" count="1" selected="0">
            <x v="8"/>
          </reference>
          <reference field="4" count="1" selected="0">
            <x v="6"/>
          </reference>
          <reference field="5" count="1" selected="0">
            <x v="64"/>
          </reference>
          <reference field="6" count="1" selected="0">
            <x v="1"/>
          </reference>
          <reference field="7" count="1">
            <x v="132"/>
          </reference>
        </references>
      </pivotArea>
    </format>
    <format dxfId="1208">
      <pivotArea dataOnly="0" labelOnly="1" outline="0" fieldPosition="0">
        <references count="5">
          <reference field="3" count="1" selected="0">
            <x v="9"/>
          </reference>
          <reference field="4" count="1" selected="0">
            <x v="0"/>
          </reference>
          <reference field="5" count="1" selected="0">
            <x v="1"/>
          </reference>
          <reference field="6" count="1" selected="0">
            <x v="50"/>
          </reference>
          <reference field="7" count="2">
            <x v="86"/>
            <x v="199"/>
          </reference>
        </references>
      </pivotArea>
    </format>
    <format dxfId="1207">
      <pivotArea dataOnly="0" labelOnly="1" outline="0" fieldPosition="0">
        <references count="5">
          <reference field="3" count="1" selected="0">
            <x v="9"/>
          </reference>
          <reference field="4" count="1" selected="0">
            <x v="0"/>
          </reference>
          <reference field="5" count="1" selected="0">
            <x v="2"/>
          </reference>
          <reference field="6" count="1" selected="0">
            <x v="11"/>
          </reference>
          <reference field="7" count="1">
            <x v="22"/>
          </reference>
        </references>
      </pivotArea>
    </format>
    <format dxfId="1206">
      <pivotArea dataOnly="0" labelOnly="1" outline="0" fieldPosition="0">
        <references count="5">
          <reference field="3" count="1" selected="0">
            <x v="9"/>
          </reference>
          <reference field="4" count="1" selected="0">
            <x v="0"/>
          </reference>
          <reference field="5" count="1" selected="0">
            <x v="2"/>
          </reference>
          <reference field="6" count="1" selected="0">
            <x v="19"/>
          </reference>
          <reference field="7" count="1">
            <x v="195"/>
          </reference>
        </references>
      </pivotArea>
    </format>
    <format dxfId="1205">
      <pivotArea dataOnly="0" labelOnly="1" outline="0" fieldPosition="0">
        <references count="5">
          <reference field="3" count="1" selected="0">
            <x v="9"/>
          </reference>
          <reference field="4" count="1" selected="0">
            <x v="0"/>
          </reference>
          <reference field="5" count="1" selected="0">
            <x v="2"/>
          </reference>
          <reference field="6" count="1" selected="0">
            <x v="31"/>
          </reference>
          <reference field="7" count="1">
            <x v="22"/>
          </reference>
        </references>
      </pivotArea>
    </format>
    <format dxfId="1204">
      <pivotArea dataOnly="0" labelOnly="1" outline="0" fieldPosition="0">
        <references count="5">
          <reference field="3" count="1" selected="0">
            <x v="9"/>
          </reference>
          <reference field="4" count="1" selected="0">
            <x v="0"/>
          </reference>
          <reference field="5" count="1" selected="0">
            <x v="2"/>
          </reference>
          <reference field="6" count="1" selected="0">
            <x v="60"/>
          </reference>
          <reference field="7" count="1">
            <x v="195"/>
          </reference>
        </references>
      </pivotArea>
    </format>
    <format dxfId="1203">
      <pivotArea dataOnly="0" labelOnly="1" outline="0" fieldPosition="0">
        <references count="5">
          <reference field="3" count="1" selected="0">
            <x v="9"/>
          </reference>
          <reference field="4" count="1" selected="0">
            <x v="0"/>
          </reference>
          <reference field="5" count="1" selected="0">
            <x v="2"/>
          </reference>
          <reference field="6" count="1" selected="0">
            <x v="77"/>
          </reference>
          <reference field="7" count="1">
            <x v="201"/>
          </reference>
        </references>
      </pivotArea>
    </format>
    <format dxfId="1202">
      <pivotArea dataOnly="0" labelOnly="1" outline="0" fieldPosition="0">
        <references count="5">
          <reference field="3" count="1" selected="0">
            <x v="9"/>
          </reference>
          <reference field="4" count="1" selected="0">
            <x v="0"/>
          </reference>
          <reference field="5" count="1" selected="0">
            <x v="11"/>
          </reference>
          <reference field="6" count="1" selected="0">
            <x v="20"/>
          </reference>
          <reference field="7" count="1">
            <x v="194"/>
          </reference>
        </references>
      </pivotArea>
    </format>
    <format dxfId="1201">
      <pivotArea dataOnly="0" labelOnly="1" outline="0" fieldPosition="0">
        <references count="5">
          <reference field="3" count="1" selected="0">
            <x v="9"/>
          </reference>
          <reference field="4" count="1" selected="0">
            <x v="0"/>
          </reference>
          <reference field="5" count="1" selected="0">
            <x v="14"/>
          </reference>
          <reference field="6" count="1" selected="0">
            <x v="14"/>
          </reference>
          <reference field="7" count="1">
            <x v="186"/>
          </reference>
        </references>
      </pivotArea>
    </format>
    <format dxfId="1200">
      <pivotArea dataOnly="0" labelOnly="1" outline="0" fieldPosition="0">
        <references count="5">
          <reference field="3" count="1" selected="0">
            <x v="9"/>
          </reference>
          <reference field="4" count="1" selected="0">
            <x v="0"/>
          </reference>
          <reference field="5" count="1" selected="0">
            <x v="18"/>
          </reference>
          <reference field="6" count="1" selected="0">
            <x v="27"/>
          </reference>
          <reference field="7" count="1">
            <x v="192"/>
          </reference>
        </references>
      </pivotArea>
    </format>
    <format dxfId="1199">
      <pivotArea dataOnly="0" labelOnly="1" outline="0" fieldPosition="0">
        <references count="5">
          <reference field="3" count="1" selected="0">
            <x v="9"/>
          </reference>
          <reference field="4" count="1" selected="0">
            <x v="0"/>
          </reference>
          <reference field="5" count="1" selected="0">
            <x v="20"/>
          </reference>
          <reference field="6" count="1" selected="0">
            <x v="25"/>
          </reference>
          <reference field="7" count="1">
            <x v="187"/>
          </reference>
        </references>
      </pivotArea>
    </format>
    <format dxfId="1198">
      <pivotArea dataOnly="0" labelOnly="1" outline="0" fieldPosition="0">
        <references count="5">
          <reference field="3" count="1" selected="0">
            <x v="9"/>
          </reference>
          <reference field="4" count="1" selected="0">
            <x v="0"/>
          </reference>
          <reference field="5" count="1" selected="0">
            <x v="21"/>
          </reference>
          <reference field="6" count="1" selected="0">
            <x v="13"/>
          </reference>
          <reference field="7" count="3">
            <x v="31"/>
            <x v="174"/>
            <x v="212"/>
          </reference>
        </references>
      </pivotArea>
    </format>
    <format dxfId="1197">
      <pivotArea dataOnly="0" labelOnly="1" outline="0" fieldPosition="0">
        <references count="5">
          <reference field="3" count="1" selected="0">
            <x v="9"/>
          </reference>
          <reference field="4" count="1" selected="0">
            <x v="0"/>
          </reference>
          <reference field="5" count="1" selected="0">
            <x v="23"/>
          </reference>
          <reference field="6" count="1" selected="0">
            <x v="25"/>
          </reference>
          <reference field="7" count="1">
            <x v="193"/>
          </reference>
        </references>
      </pivotArea>
    </format>
    <format dxfId="1196">
      <pivotArea dataOnly="0" labelOnly="1" outline="0" fieldPosition="0">
        <references count="5">
          <reference field="3" count="1" selected="0">
            <x v="9"/>
          </reference>
          <reference field="4" count="1" selected="0">
            <x v="0"/>
          </reference>
          <reference field="5" count="1" selected="0">
            <x v="26"/>
          </reference>
          <reference field="6" count="1" selected="0">
            <x v="68"/>
          </reference>
          <reference field="7" count="1">
            <x v="109"/>
          </reference>
        </references>
      </pivotArea>
    </format>
    <format dxfId="1195">
      <pivotArea dataOnly="0" labelOnly="1" outline="0" fieldPosition="0">
        <references count="5">
          <reference field="3" count="1" selected="0">
            <x v="9"/>
          </reference>
          <reference field="4" count="1" selected="0">
            <x v="0"/>
          </reference>
          <reference field="5" count="1" selected="0">
            <x v="28"/>
          </reference>
          <reference field="6" count="1" selected="0">
            <x v="64"/>
          </reference>
          <reference field="7" count="1">
            <x v="28"/>
          </reference>
        </references>
      </pivotArea>
    </format>
    <format dxfId="1194">
      <pivotArea dataOnly="0" labelOnly="1" outline="0" fieldPosition="0">
        <references count="5">
          <reference field="3" count="1" selected="0">
            <x v="9"/>
          </reference>
          <reference field="4" count="1" selected="0">
            <x v="0"/>
          </reference>
          <reference field="5" count="1" selected="0">
            <x v="37"/>
          </reference>
          <reference field="6" count="1" selected="0">
            <x v="1"/>
          </reference>
          <reference field="7" count="3">
            <x v="9"/>
            <x v="76"/>
            <x v="184"/>
          </reference>
        </references>
      </pivotArea>
    </format>
    <format dxfId="1193">
      <pivotArea dataOnly="0" labelOnly="1" outline="0" fieldPosition="0">
        <references count="5">
          <reference field="3" count="1" selected="0">
            <x v="9"/>
          </reference>
          <reference field="4" count="1" selected="0">
            <x v="0"/>
          </reference>
          <reference field="5" count="1" selected="0">
            <x v="47"/>
          </reference>
          <reference field="6" count="1" selected="0">
            <x v="25"/>
          </reference>
          <reference field="7" count="5">
            <x v="34"/>
            <x v="188"/>
            <x v="190"/>
            <x v="209"/>
            <x v="215"/>
          </reference>
        </references>
      </pivotArea>
    </format>
    <format dxfId="1192">
      <pivotArea dataOnly="0" labelOnly="1" outline="0" fieldPosition="0">
        <references count="5">
          <reference field="3" count="1" selected="0">
            <x v="9"/>
          </reference>
          <reference field="4" count="1" selected="0">
            <x v="0"/>
          </reference>
          <reference field="5" count="1" selected="0">
            <x v="52"/>
          </reference>
          <reference field="6" count="1" selected="0">
            <x v="83"/>
          </reference>
          <reference field="7" count="2">
            <x v="191"/>
            <x v="221"/>
          </reference>
        </references>
      </pivotArea>
    </format>
    <format dxfId="1191">
      <pivotArea dataOnly="0" labelOnly="1" outline="0" fieldPosition="0">
        <references count="5">
          <reference field="3" count="1" selected="0">
            <x v="9"/>
          </reference>
          <reference field="4" count="1" selected="0">
            <x v="0"/>
          </reference>
          <reference field="5" count="1" selected="0">
            <x v="53"/>
          </reference>
          <reference field="6" count="1" selected="0">
            <x v="2"/>
          </reference>
          <reference field="7" count="1">
            <x v="67"/>
          </reference>
        </references>
      </pivotArea>
    </format>
    <format dxfId="1190">
      <pivotArea dataOnly="0" labelOnly="1" outline="0" fieldPosition="0">
        <references count="5">
          <reference field="3" count="1" selected="0">
            <x v="9"/>
          </reference>
          <reference field="4" count="1" selected="0">
            <x v="0"/>
          </reference>
          <reference field="5" count="1" selected="0">
            <x v="53"/>
          </reference>
          <reference field="6" count="1" selected="0">
            <x v="37"/>
          </reference>
          <reference field="7" count="4">
            <x v="189"/>
            <x v="205"/>
            <x v="214"/>
            <x v="218"/>
          </reference>
        </references>
      </pivotArea>
    </format>
    <format dxfId="1189">
      <pivotArea dataOnly="0" labelOnly="1" outline="0" fieldPosition="0">
        <references count="5">
          <reference field="3" count="1" selected="0">
            <x v="9"/>
          </reference>
          <reference field="4" count="1" selected="0">
            <x v="0"/>
          </reference>
          <reference field="5" count="1" selected="0">
            <x v="85"/>
          </reference>
          <reference field="6" count="1" selected="0">
            <x v="26"/>
          </reference>
          <reference field="7" count="1">
            <x v="197"/>
          </reference>
        </references>
      </pivotArea>
    </format>
    <format dxfId="1188">
      <pivotArea dataOnly="0" labelOnly="1" outline="0" fieldPosition="0">
        <references count="5">
          <reference field="3" count="1" selected="0">
            <x v="9"/>
          </reference>
          <reference field="4" count="1" selected="0">
            <x v="0"/>
          </reference>
          <reference field="5" count="1" selected="0">
            <x v="93"/>
          </reference>
          <reference field="6" count="1" selected="0">
            <x v="25"/>
          </reference>
          <reference field="7" count="1">
            <x v="22"/>
          </reference>
        </references>
      </pivotArea>
    </format>
    <format dxfId="1187">
      <pivotArea dataOnly="0" labelOnly="1" outline="0" fieldPosition="0">
        <references count="5">
          <reference field="3" count="1" selected="0">
            <x v="9"/>
          </reference>
          <reference field="4" count="1" selected="0">
            <x v="0"/>
          </reference>
          <reference field="5" count="1" selected="0">
            <x v="98"/>
          </reference>
          <reference field="6" count="1" selected="0">
            <x v="9"/>
          </reference>
          <reference field="7" count="1">
            <x v="192"/>
          </reference>
        </references>
      </pivotArea>
    </format>
    <format dxfId="1186">
      <pivotArea dataOnly="0" labelOnly="1" outline="0" fieldPosition="0">
        <references count="5">
          <reference field="3" count="1" selected="0">
            <x v="9"/>
          </reference>
          <reference field="4" count="1" selected="0">
            <x v="0"/>
          </reference>
          <reference field="5" count="1" selected="0">
            <x v="12"/>
          </reference>
          <reference field="6" count="1" selected="0">
            <x v="14"/>
          </reference>
          <reference field="7" count="1">
            <x v="220"/>
          </reference>
        </references>
      </pivotArea>
    </format>
    <format dxfId="1185">
      <pivotArea dataOnly="0" labelOnly="1" outline="0" fieldPosition="0">
        <references count="5">
          <reference field="3" count="1" selected="0">
            <x v="9"/>
          </reference>
          <reference field="4" count="1" selected="0">
            <x v="0"/>
          </reference>
          <reference field="5" count="1" selected="0">
            <x v="40"/>
          </reference>
          <reference field="6" count="1" selected="0">
            <x v="83"/>
          </reference>
          <reference field="7" count="1">
            <x v="224"/>
          </reference>
        </references>
      </pivotArea>
    </format>
    <format dxfId="1184">
      <pivotArea dataOnly="0" labelOnly="1" outline="0" fieldPosition="0">
        <references count="5">
          <reference field="3" count="1" selected="0">
            <x v="9"/>
          </reference>
          <reference field="4" count="1" selected="0">
            <x v="0"/>
          </reference>
          <reference field="5" count="1" selected="0">
            <x v="73"/>
          </reference>
          <reference field="6" count="1" selected="0">
            <x v="36"/>
          </reference>
          <reference field="7" count="1">
            <x v="181"/>
          </reference>
        </references>
      </pivotArea>
    </format>
    <format dxfId="1183">
      <pivotArea dataOnly="0" labelOnly="1" outline="0" fieldPosition="0">
        <references count="5">
          <reference field="3" count="1" selected="0">
            <x v="9"/>
          </reference>
          <reference field="4" count="1" selected="0">
            <x v="5"/>
          </reference>
          <reference field="5" count="1" selected="0">
            <x v="25"/>
          </reference>
          <reference field="6" count="1" selected="0">
            <x v="68"/>
          </reference>
          <reference field="7" count="1">
            <x v="149"/>
          </reference>
        </references>
      </pivotArea>
    </format>
    <format dxfId="1182">
      <pivotArea dataOnly="0" labelOnly="1" outline="0" fieldPosition="0">
        <references count="5">
          <reference field="3" count="1" selected="0">
            <x v="9"/>
          </reference>
          <reference field="4" count="1" selected="0">
            <x v="5"/>
          </reference>
          <reference field="5" count="1" selected="0">
            <x v="53"/>
          </reference>
          <reference field="6" count="1" selected="0">
            <x v="5"/>
          </reference>
          <reference field="7" count="1">
            <x v="57"/>
          </reference>
        </references>
      </pivotArea>
    </format>
    <format dxfId="1181">
      <pivotArea dataOnly="0" labelOnly="1" outline="0" fieldPosition="0">
        <references count="5">
          <reference field="3" count="1" selected="0">
            <x v="9"/>
          </reference>
          <reference field="4" count="1" selected="0">
            <x v="5"/>
          </reference>
          <reference field="5" count="1" selected="0">
            <x v="81"/>
          </reference>
          <reference field="6" count="1" selected="0">
            <x v="1"/>
          </reference>
          <reference field="7" count="1">
            <x v="11"/>
          </reference>
        </references>
      </pivotArea>
    </format>
    <format dxfId="1180">
      <pivotArea dataOnly="0" labelOnly="1" outline="0" fieldPosition="0">
        <references count="5">
          <reference field="3" count="1" selected="0">
            <x v="9"/>
          </reference>
          <reference field="4" count="1" selected="0">
            <x v="5"/>
          </reference>
          <reference field="5" count="1" selected="0">
            <x v="85"/>
          </reference>
          <reference field="6" count="1" selected="0">
            <x v="26"/>
          </reference>
          <reference field="7" count="1">
            <x v="36"/>
          </reference>
        </references>
      </pivotArea>
    </format>
    <format dxfId="1179">
      <pivotArea dataOnly="0" labelOnly="1" outline="0" fieldPosition="0">
        <references count="5">
          <reference field="3" count="1" selected="0">
            <x v="9"/>
          </reference>
          <reference field="4" count="1" selected="0">
            <x v="5"/>
          </reference>
          <reference field="5" count="1" selected="0">
            <x v="87"/>
          </reference>
          <reference field="6" count="1" selected="0">
            <x v="14"/>
          </reference>
          <reference field="7" count="1">
            <x v="29"/>
          </reference>
        </references>
      </pivotArea>
    </format>
    <format dxfId="1178">
      <pivotArea dataOnly="0" labelOnly="1" outline="0" fieldPosition="0">
        <references count="5">
          <reference field="3" count="1" selected="0">
            <x v="10"/>
          </reference>
          <reference field="4" count="1" selected="0">
            <x v="0"/>
          </reference>
          <reference field="5" count="1" selected="0">
            <x v="2"/>
          </reference>
          <reference field="6" count="1" selected="0">
            <x v="11"/>
          </reference>
          <reference field="7" count="1">
            <x v="22"/>
          </reference>
        </references>
      </pivotArea>
    </format>
    <format dxfId="1177">
      <pivotArea dataOnly="0" labelOnly="1" outline="0" fieldPosition="0">
        <references count="5">
          <reference field="3" count="1" selected="0">
            <x v="10"/>
          </reference>
          <reference field="4" count="1" selected="0">
            <x v="0"/>
          </reference>
          <reference field="5" count="1" selected="0">
            <x v="21"/>
          </reference>
          <reference field="6" count="1" selected="0">
            <x v="13"/>
          </reference>
          <reference field="7" count="2">
            <x v="144"/>
            <x v="157"/>
          </reference>
        </references>
      </pivotArea>
    </format>
    <format dxfId="1176">
      <pivotArea dataOnly="0" labelOnly="1" outline="0" fieldPosition="0">
        <references count="5">
          <reference field="3" count="1" selected="0">
            <x v="10"/>
          </reference>
          <reference field="4" count="1" selected="0">
            <x v="0"/>
          </reference>
          <reference field="5" count="1" selected="0">
            <x v="43"/>
          </reference>
          <reference field="6" count="1" selected="0">
            <x v="15"/>
          </reference>
          <reference field="7" count="1">
            <x v="107"/>
          </reference>
        </references>
      </pivotArea>
    </format>
    <format dxfId="1175">
      <pivotArea dataOnly="0" labelOnly="1" outline="0" fieldPosition="0">
        <references count="5">
          <reference field="3" count="1" selected="0">
            <x v="10"/>
          </reference>
          <reference field="4" count="1" selected="0">
            <x v="0"/>
          </reference>
          <reference field="5" count="1" selected="0">
            <x v="53"/>
          </reference>
          <reference field="6" count="1" selected="0">
            <x v="2"/>
          </reference>
          <reference field="7" count="1">
            <x v="65"/>
          </reference>
        </references>
      </pivotArea>
    </format>
    <format dxfId="1174">
      <pivotArea dataOnly="0" labelOnly="1" outline="0" fieldPosition="0">
        <references count="5">
          <reference field="3" count="1" selected="0">
            <x v="10"/>
          </reference>
          <reference field="4" count="1" selected="0">
            <x v="0"/>
          </reference>
          <reference field="5" count="1" selected="0">
            <x v="78"/>
          </reference>
          <reference field="6" count="1" selected="0">
            <x v="1"/>
          </reference>
          <reference field="7" count="1">
            <x v="132"/>
          </reference>
        </references>
      </pivotArea>
    </format>
    <format dxfId="1173">
      <pivotArea dataOnly="0" labelOnly="1" outline="0" fieldPosition="0">
        <references count="5">
          <reference field="3" count="1" selected="0">
            <x v="10"/>
          </reference>
          <reference field="4" count="1" selected="0">
            <x v="1"/>
          </reference>
          <reference field="5" count="1" selected="0">
            <x v="76"/>
          </reference>
          <reference field="6" count="1" selected="0">
            <x v="14"/>
          </reference>
          <reference field="7" count="1">
            <x v="22"/>
          </reference>
        </references>
      </pivotArea>
    </format>
    <format dxfId="1172">
      <pivotArea dataOnly="0" labelOnly="1" outline="0" fieldPosition="0">
        <references count="5">
          <reference field="3" count="1" selected="0">
            <x v="10"/>
          </reference>
          <reference field="4" count="1" selected="0">
            <x v="5"/>
          </reference>
          <reference field="5" count="1" selected="0">
            <x v="26"/>
          </reference>
          <reference field="6" count="1" selected="0">
            <x v="68"/>
          </reference>
          <reference field="7" count="1">
            <x v="42"/>
          </reference>
        </references>
      </pivotArea>
    </format>
    <format dxfId="1171">
      <pivotArea dataOnly="0" labelOnly="1" outline="0" fieldPosition="0">
        <references count="5">
          <reference field="3" count="1" selected="0">
            <x v="10"/>
          </reference>
          <reference field="4" count="1" selected="0">
            <x v="5"/>
          </reference>
          <reference field="5" count="1" selected="0">
            <x v="81"/>
          </reference>
          <reference field="6" count="1" selected="0">
            <x v="1"/>
          </reference>
          <reference field="7" count="1">
            <x v="41"/>
          </reference>
        </references>
      </pivotArea>
    </format>
    <format dxfId="1170">
      <pivotArea dataOnly="0" labelOnly="1" outline="0" fieldPosition="0">
        <references count="5">
          <reference field="3" count="1" selected="0">
            <x v="10"/>
          </reference>
          <reference field="4" count="1" selected="0">
            <x v="6"/>
          </reference>
          <reference field="5" count="1" selected="0">
            <x v="78"/>
          </reference>
          <reference field="6" count="1" selected="0">
            <x v="1"/>
          </reference>
          <reference field="7" count="1">
            <x v="132"/>
          </reference>
        </references>
      </pivotArea>
    </format>
    <format dxfId="1169">
      <pivotArea dataOnly="0" labelOnly="1" outline="0" fieldPosition="0">
        <references count="5">
          <reference field="3" count="1" selected="0">
            <x v="11"/>
          </reference>
          <reference field="4" count="1" selected="0">
            <x v="0"/>
          </reference>
          <reference field="5" count="1" selected="0">
            <x v="2"/>
          </reference>
          <reference field="6" count="1" selected="0">
            <x v="11"/>
          </reference>
          <reference field="7" count="1">
            <x v="22"/>
          </reference>
        </references>
      </pivotArea>
    </format>
    <format dxfId="1168">
      <pivotArea dataOnly="0" labelOnly="1" outline="0" fieldPosition="0">
        <references count="5">
          <reference field="3" count="1" selected="0">
            <x v="11"/>
          </reference>
          <reference field="4" count="1" selected="0">
            <x v="0"/>
          </reference>
          <reference field="5" count="1" selected="0">
            <x v="43"/>
          </reference>
          <reference field="6" count="1" selected="0">
            <x v="15"/>
          </reference>
          <reference field="7" count="2">
            <x v="126"/>
            <x v="142"/>
          </reference>
        </references>
      </pivotArea>
    </format>
    <format dxfId="1167">
      <pivotArea dataOnly="0" labelOnly="1" outline="0" fieldPosition="0">
        <references count="5">
          <reference field="3" count="1" selected="0">
            <x v="11"/>
          </reference>
          <reference field="4" count="1" selected="0">
            <x v="0"/>
          </reference>
          <reference field="5" count="1" selected="0">
            <x v="47"/>
          </reference>
          <reference field="6" count="1" selected="0">
            <x v="25"/>
          </reference>
          <reference field="7" count="1">
            <x v="34"/>
          </reference>
        </references>
      </pivotArea>
    </format>
    <format dxfId="1166">
      <pivotArea dataOnly="0" labelOnly="1" outline="0" fieldPosition="0">
        <references count="5">
          <reference field="3" count="1" selected="0">
            <x v="11"/>
          </reference>
          <reference field="4" count="1" selected="0">
            <x v="0"/>
          </reference>
          <reference field="5" count="1" selected="0">
            <x v="53"/>
          </reference>
          <reference field="6" count="1" selected="0">
            <x v="2"/>
          </reference>
          <reference field="7" count="1">
            <x v="65"/>
          </reference>
        </references>
      </pivotArea>
    </format>
    <format dxfId="1165">
      <pivotArea dataOnly="0" labelOnly="1" outline="0" fieldPosition="0">
        <references count="5">
          <reference field="3" count="1" selected="0">
            <x v="11"/>
          </reference>
          <reference field="4" count="1" selected="0">
            <x v="1"/>
          </reference>
          <reference field="5" count="1" selected="0">
            <x v="76"/>
          </reference>
          <reference field="6" count="1" selected="0">
            <x v="14"/>
          </reference>
          <reference field="7" count="1">
            <x v="22"/>
          </reference>
        </references>
      </pivotArea>
    </format>
    <format dxfId="1164">
      <pivotArea dataOnly="0" labelOnly="1" outline="0" fieldPosition="0">
        <references count="5">
          <reference field="3" count="1" selected="0">
            <x v="11"/>
          </reference>
          <reference field="4" count="1" selected="0">
            <x v="4"/>
          </reference>
          <reference field="5" count="1" selected="0">
            <x v="85"/>
          </reference>
          <reference field="6" count="1" selected="0">
            <x v="26"/>
          </reference>
          <reference field="7" count="1">
            <x v="39"/>
          </reference>
        </references>
      </pivotArea>
    </format>
    <format dxfId="1163">
      <pivotArea dataOnly="0" labelOnly="1" outline="0" fieldPosition="0">
        <references count="5">
          <reference field="3" count="1" selected="0">
            <x v="11"/>
          </reference>
          <reference field="4" count="1" selected="0">
            <x v="5"/>
          </reference>
          <reference field="5" count="1" selected="0">
            <x v="26"/>
          </reference>
          <reference field="6" count="1" selected="0">
            <x v="68"/>
          </reference>
          <reference field="7" count="1">
            <x v="123"/>
          </reference>
        </references>
      </pivotArea>
    </format>
    <format dxfId="1162">
      <pivotArea dataOnly="0" labelOnly="1" outline="0" fieldPosition="0">
        <references count="5">
          <reference field="3" count="1" selected="0">
            <x v="11"/>
          </reference>
          <reference field="4" count="1" selected="0">
            <x v="5"/>
          </reference>
          <reference field="5" count="1" selected="0">
            <x v="81"/>
          </reference>
          <reference field="6" count="1" selected="0">
            <x v="1"/>
          </reference>
          <reference field="7" count="1">
            <x v="89"/>
          </reference>
        </references>
      </pivotArea>
    </format>
    <format dxfId="1161">
      <pivotArea dataOnly="0" labelOnly="1" outline="0" fieldPosition="0">
        <references count="5">
          <reference field="3" count="1" selected="0">
            <x v="12"/>
          </reference>
          <reference field="4" count="1" selected="0">
            <x v="0"/>
          </reference>
          <reference field="5" count="1" selected="0">
            <x v="1"/>
          </reference>
          <reference field="6" count="1" selected="0">
            <x v="50"/>
          </reference>
          <reference field="7" count="1">
            <x v="199"/>
          </reference>
        </references>
      </pivotArea>
    </format>
    <format dxfId="1160">
      <pivotArea dataOnly="0" labelOnly="1" outline="0" fieldPosition="0">
        <references count="5">
          <reference field="3" count="1" selected="0">
            <x v="12"/>
          </reference>
          <reference field="4" count="1" selected="0">
            <x v="0"/>
          </reference>
          <reference field="5" count="1" selected="0">
            <x v="2"/>
          </reference>
          <reference field="6" count="1" selected="0">
            <x v="11"/>
          </reference>
          <reference field="7" count="1">
            <x v="22"/>
          </reference>
        </references>
      </pivotArea>
    </format>
    <format dxfId="1159">
      <pivotArea dataOnly="0" labelOnly="1" outline="0" fieldPosition="0">
        <references count="5">
          <reference field="3" count="1" selected="0">
            <x v="12"/>
          </reference>
          <reference field="4" count="1" selected="0">
            <x v="0"/>
          </reference>
          <reference field="5" count="1" selected="0">
            <x v="21"/>
          </reference>
          <reference field="6" count="1" selected="0">
            <x v="13"/>
          </reference>
          <reference field="7" count="2">
            <x v="204"/>
            <x v="216"/>
          </reference>
        </references>
      </pivotArea>
    </format>
    <format dxfId="1158">
      <pivotArea dataOnly="0" labelOnly="1" outline="0" fieldPosition="0">
        <references count="5">
          <reference field="3" count="1" selected="0">
            <x v="12"/>
          </reference>
          <reference field="4" count="1" selected="0">
            <x v="0"/>
          </reference>
          <reference field="5" count="1" selected="0">
            <x v="53"/>
          </reference>
          <reference field="6" count="1" selected="0">
            <x v="2"/>
          </reference>
          <reference field="7" count="1">
            <x v="80"/>
          </reference>
        </references>
      </pivotArea>
    </format>
    <format dxfId="1157">
      <pivotArea dataOnly="0" labelOnly="1" outline="0" fieldPosition="0">
        <references count="5">
          <reference field="3" count="1" selected="0">
            <x v="12"/>
          </reference>
          <reference field="4" count="1" selected="0">
            <x v="0"/>
          </reference>
          <reference field="5" count="1" selected="0">
            <x v="53"/>
          </reference>
          <reference field="6" count="1" selected="0">
            <x v="37"/>
          </reference>
          <reference field="7" count="1">
            <x v="228"/>
          </reference>
        </references>
      </pivotArea>
    </format>
    <format dxfId="1156">
      <pivotArea dataOnly="0" labelOnly="1" outline="0" fieldPosition="0">
        <references count="5">
          <reference field="3" count="1" selected="0">
            <x v="12"/>
          </reference>
          <reference field="4" count="1" selected="0">
            <x v="0"/>
          </reference>
          <reference field="5" count="1" selected="0">
            <x v="90"/>
          </reference>
          <reference field="6" count="1" selected="0">
            <x v="14"/>
          </reference>
          <reference field="7" count="1">
            <x v="227"/>
          </reference>
        </references>
      </pivotArea>
    </format>
    <format dxfId="1155">
      <pivotArea dataOnly="0" labelOnly="1" outline="0" fieldPosition="0">
        <references count="5">
          <reference field="3" count="1" selected="0">
            <x v="12"/>
          </reference>
          <reference field="4" count="1" selected="0">
            <x v="0"/>
          </reference>
          <reference field="5" count="1" selected="0">
            <x v="93"/>
          </reference>
          <reference field="6" count="1" selected="0">
            <x v="9"/>
          </reference>
          <reference field="7" count="1">
            <x v="229"/>
          </reference>
        </references>
      </pivotArea>
    </format>
    <format dxfId="1154">
      <pivotArea dataOnly="0" labelOnly="1" outline="0" fieldPosition="0">
        <references count="5">
          <reference field="3" count="1" selected="0">
            <x v="12"/>
          </reference>
          <reference field="4" count="1" selected="0">
            <x v="4"/>
          </reference>
          <reference field="5" count="1" selected="0">
            <x v="85"/>
          </reference>
          <reference field="6" count="1" selected="0">
            <x v="26"/>
          </reference>
          <reference field="7" count="1">
            <x v="39"/>
          </reference>
        </references>
      </pivotArea>
    </format>
    <format dxfId="1153">
      <pivotArea dataOnly="0" labelOnly="1" outline="0" fieldPosition="0">
        <references count="5">
          <reference field="3" count="1" selected="0">
            <x v="12"/>
          </reference>
          <reference field="4" count="1" selected="0">
            <x v="5"/>
          </reference>
          <reference field="5" count="1" selected="0">
            <x v="81"/>
          </reference>
          <reference field="6" count="1" selected="0">
            <x v="1"/>
          </reference>
          <reference field="7" count="1">
            <x v="11"/>
          </reference>
        </references>
      </pivotArea>
    </format>
    <format dxfId="1152">
      <pivotArea dataOnly="0" labelOnly="1" outline="0" fieldPosition="0">
        <references count="5">
          <reference field="3" count="1" selected="0">
            <x v="12"/>
          </reference>
          <reference field="4" count="1" selected="0">
            <x v="5"/>
          </reference>
          <reference field="5" count="1" selected="0">
            <x v="87"/>
          </reference>
          <reference field="6" count="1" selected="0">
            <x v="14"/>
          </reference>
          <reference field="7" count="1">
            <x v="29"/>
          </reference>
        </references>
      </pivotArea>
    </format>
    <format dxfId="1151">
      <pivotArea dataOnly="0" labelOnly="1" outline="0" fieldPosition="0">
        <references count="5">
          <reference field="3" count="1" selected="0">
            <x v="13"/>
          </reference>
          <reference field="4" count="1" selected="0">
            <x v="0"/>
          </reference>
          <reference field="5" count="1" selected="0">
            <x v="2"/>
          </reference>
          <reference field="6" count="1" selected="0">
            <x v="11"/>
          </reference>
          <reference field="7" count="1">
            <x v="22"/>
          </reference>
        </references>
      </pivotArea>
    </format>
    <format dxfId="1150">
      <pivotArea dataOnly="0" labelOnly="1" outline="0" fieldPosition="0">
        <references count="5">
          <reference field="3" count="1" selected="0">
            <x v="13"/>
          </reference>
          <reference field="4" count="1" selected="0">
            <x v="0"/>
          </reference>
          <reference field="5" count="1" selected="0">
            <x v="47"/>
          </reference>
          <reference field="6" count="1" selected="0">
            <x v="25"/>
          </reference>
          <reference field="7" count="1">
            <x v="34"/>
          </reference>
        </references>
      </pivotArea>
    </format>
    <format dxfId="1149">
      <pivotArea dataOnly="0" labelOnly="1" outline="0" fieldPosition="0">
        <references count="5">
          <reference field="3" count="1" selected="0">
            <x v="13"/>
          </reference>
          <reference field="4" count="1" selected="0">
            <x v="0"/>
          </reference>
          <reference field="5" count="1" selected="0">
            <x v="53"/>
          </reference>
          <reference field="6" count="1" selected="0">
            <x v="2"/>
          </reference>
          <reference field="7" count="1">
            <x v="80"/>
          </reference>
        </references>
      </pivotArea>
    </format>
    <format dxfId="1148">
      <pivotArea dataOnly="0" labelOnly="1" outline="0" fieldPosition="0">
        <references count="5">
          <reference field="3" count="1" selected="0">
            <x v="13"/>
          </reference>
          <reference field="4" count="1" selected="0">
            <x v="4"/>
          </reference>
          <reference field="5" count="1" selected="0">
            <x v="85"/>
          </reference>
          <reference field="6" count="1" selected="0">
            <x v="26"/>
          </reference>
          <reference field="7" count="1">
            <x v="39"/>
          </reference>
        </references>
      </pivotArea>
    </format>
    <format dxfId="1147">
      <pivotArea dataOnly="0" labelOnly="1" outline="0" fieldPosition="0">
        <references count="5">
          <reference field="3" count="1" selected="0">
            <x v="13"/>
          </reference>
          <reference field="4" count="1" selected="0">
            <x v="5"/>
          </reference>
          <reference field="5" count="1" selected="0">
            <x v="26"/>
          </reference>
          <reference field="6" count="1" selected="0">
            <x v="68"/>
          </reference>
          <reference field="7" count="1">
            <x v="42"/>
          </reference>
        </references>
      </pivotArea>
    </format>
    <format dxfId="1146">
      <pivotArea dataOnly="0" labelOnly="1" outline="0" fieldPosition="0">
        <references count="5">
          <reference field="3" count="1" selected="0">
            <x v="13"/>
          </reference>
          <reference field="4" count="1" selected="0">
            <x v="5"/>
          </reference>
          <reference field="5" count="1" selected="0">
            <x v="81"/>
          </reference>
          <reference field="6" count="1" selected="0">
            <x v="1"/>
          </reference>
          <reference field="7" count="1">
            <x v="41"/>
          </reference>
        </references>
      </pivotArea>
    </format>
    <format dxfId="1145">
      <pivotArea dataOnly="0" labelOnly="1" outline="0" fieldPosition="0">
        <references count="5">
          <reference field="3" count="1" selected="0">
            <x v="14"/>
          </reference>
          <reference field="4" count="1" selected="0">
            <x v="0"/>
          </reference>
          <reference field="5" count="1" selected="0">
            <x v="1"/>
          </reference>
          <reference field="6" count="1" selected="0">
            <x v="50"/>
          </reference>
          <reference field="7" count="1">
            <x v="30"/>
          </reference>
        </references>
      </pivotArea>
    </format>
    <format dxfId="1144">
      <pivotArea dataOnly="0" labelOnly="1" outline="0" fieldPosition="0">
        <references count="5">
          <reference field="3" count="1" selected="0">
            <x v="14"/>
          </reference>
          <reference field="4" count="1" selected="0">
            <x v="0"/>
          </reference>
          <reference field="5" count="1" selected="0">
            <x v="2"/>
          </reference>
          <reference field="6" count="1" selected="0">
            <x v="11"/>
          </reference>
          <reference field="7" count="1">
            <x v="22"/>
          </reference>
        </references>
      </pivotArea>
    </format>
    <format dxfId="1143">
      <pivotArea dataOnly="0" labelOnly="1" outline="0" fieldPosition="0">
        <references count="5">
          <reference field="3" count="1" selected="0">
            <x v="14"/>
          </reference>
          <reference field="4" count="1" selected="0">
            <x v="0"/>
          </reference>
          <reference field="5" count="1" selected="0">
            <x v="2"/>
          </reference>
          <reference field="6" count="1" selected="0">
            <x v="60"/>
          </reference>
          <reference field="7" count="1">
            <x v="71"/>
          </reference>
        </references>
      </pivotArea>
    </format>
    <format dxfId="1142">
      <pivotArea dataOnly="0" labelOnly="1" outline="0" fieldPosition="0">
        <references count="5">
          <reference field="3" count="1" selected="0">
            <x v="14"/>
          </reference>
          <reference field="4" count="1" selected="0">
            <x v="0"/>
          </reference>
          <reference field="5" count="1" selected="0">
            <x v="13"/>
          </reference>
          <reference field="6" count="1" selected="0">
            <x v="62"/>
          </reference>
          <reference field="7" count="1">
            <x v="102"/>
          </reference>
        </references>
      </pivotArea>
    </format>
    <format dxfId="1141">
      <pivotArea dataOnly="0" labelOnly="1" outline="0" fieldPosition="0">
        <references count="5">
          <reference field="3" count="1" selected="0">
            <x v="14"/>
          </reference>
          <reference field="4" count="1" selected="0">
            <x v="0"/>
          </reference>
          <reference field="5" count="1" selected="0">
            <x v="18"/>
          </reference>
          <reference field="6" count="1" selected="0">
            <x v="27"/>
          </reference>
          <reference field="7" count="1">
            <x v="70"/>
          </reference>
        </references>
      </pivotArea>
    </format>
    <format dxfId="1140">
      <pivotArea dataOnly="0" labelOnly="1" outline="0" fieldPosition="0">
        <references count="5">
          <reference field="3" count="1" selected="0">
            <x v="14"/>
          </reference>
          <reference field="4" count="1" selected="0">
            <x v="0"/>
          </reference>
          <reference field="5" count="1" selected="0">
            <x v="18"/>
          </reference>
          <reference field="6" count="1" selected="0">
            <x v="32"/>
          </reference>
          <reference field="7" count="1">
            <x v="93"/>
          </reference>
        </references>
      </pivotArea>
    </format>
    <format dxfId="1139">
      <pivotArea dataOnly="0" labelOnly="1" outline="0" fieldPosition="0">
        <references count="5">
          <reference field="3" count="1" selected="0">
            <x v="14"/>
          </reference>
          <reference field="4" count="1" selected="0">
            <x v="0"/>
          </reference>
          <reference field="5" count="1" selected="0">
            <x v="20"/>
          </reference>
          <reference field="6" count="1" selected="0">
            <x v="25"/>
          </reference>
          <reference field="7" count="3">
            <x v="56"/>
            <x v="95"/>
            <x v="154"/>
          </reference>
        </references>
      </pivotArea>
    </format>
    <format dxfId="1138">
      <pivotArea dataOnly="0" labelOnly="1" outline="0" fieldPosition="0">
        <references count="5">
          <reference field="3" count="1" selected="0">
            <x v="14"/>
          </reference>
          <reference field="4" count="1" selected="0">
            <x v="0"/>
          </reference>
          <reference field="5" count="1" selected="0">
            <x v="21"/>
          </reference>
          <reference field="6" count="1" selected="0">
            <x v="13"/>
          </reference>
          <reference field="7" count="1">
            <x v="31"/>
          </reference>
        </references>
      </pivotArea>
    </format>
    <format dxfId="1137">
      <pivotArea dataOnly="0" labelOnly="1" outline="0" fieldPosition="0">
        <references count="5">
          <reference field="3" count="1" selected="0">
            <x v="14"/>
          </reference>
          <reference field="4" count="1" selected="0">
            <x v="0"/>
          </reference>
          <reference field="5" count="1" selected="0">
            <x v="24"/>
          </reference>
          <reference field="6" count="1" selected="0">
            <x v="35"/>
          </reference>
          <reference field="7" count="1">
            <x v="136"/>
          </reference>
        </references>
      </pivotArea>
    </format>
    <format dxfId="1136">
      <pivotArea dataOnly="0" labelOnly="1" outline="0" fieldPosition="0">
        <references count="5">
          <reference field="3" count="1" selected="0">
            <x v="14"/>
          </reference>
          <reference field="4" count="1" selected="0">
            <x v="0"/>
          </reference>
          <reference field="5" count="1" selected="0">
            <x v="25"/>
          </reference>
          <reference field="6" count="1" selected="0">
            <x v="68"/>
          </reference>
          <reference field="7" count="1">
            <x v="160"/>
          </reference>
        </references>
      </pivotArea>
    </format>
    <format dxfId="1135">
      <pivotArea dataOnly="0" labelOnly="1" outline="0" fieldPosition="0">
        <references count="5">
          <reference field="3" count="1" selected="0">
            <x v="14"/>
          </reference>
          <reference field="4" count="1" selected="0">
            <x v="0"/>
          </reference>
          <reference field="5" count="1" selected="0">
            <x v="26"/>
          </reference>
          <reference field="6" count="1" selected="0">
            <x v="68"/>
          </reference>
          <reference field="7" count="1">
            <x v="21"/>
          </reference>
        </references>
      </pivotArea>
    </format>
    <format dxfId="1134">
      <pivotArea dataOnly="0" labelOnly="1" outline="0" fieldPosition="0">
        <references count="5">
          <reference field="3" count="1" selected="0">
            <x v="14"/>
          </reference>
          <reference field="4" count="1" selected="0">
            <x v="0"/>
          </reference>
          <reference field="5" count="1" selected="0">
            <x v="33"/>
          </reference>
          <reference field="6" count="1" selected="0">
            <x v="14"/>
          </reference>
          <reference field="7" count="1">
            <x v="83"/>
          </reference>
        </references>
      </pivotArea>
    </format>
    <format dxfId="1133">
      <pivotArea dataOnly="0" labelOnly="1" outline="0" fieldPosition="0">
        <references count="5">
          <reference field="3" count="1" selected="0">
            <x v="14"/>
          </reference>
          <reference field="4" count="1" selected="0">
            <x v="0"/>
          </reference>
          <reference field="5" count="1" selected="0">
            <x v="35"/>
          </reference>
          <reference field="6" count="1" selected="0">
            <x v="21"/>
          </reference>
          <reference field="7" count="1">
            <x v="103"/>
          </reference>
        </references>
      </pivotArea>
    </format>
    <format dxfId="1132">
      <pivotArea dataOnly="0" labelOnly="1" outline="0" fieldPosition="0">
        <references count="5">
          <reference field="3" count="1" selected="0">
            <x v="14"/>
          </reference>
          <reference field="4" count="1" selected="0">
            <x v="0"/>
          </reference>
          <reference field="5" count="1" selected="0">
            <x v="42"/>
          </reference>
          <reference field="6" count="1" selected="0">
            <x v="14"/>
          </reference>
          <reference field="7" count="1">
            <x v="156"/>
          </reference>
        </references>
      </pivotArea>
    </format>
    <format dxfId="1131">
      <pivotArea dataOnly="0" labelOnly="1" outline="0" fieldPosition="0">
        <references count="5">
          <reference field="3" count="1" selected="0">
            <x v="14"/>
          </reference>
          <reference field="4" count="1" selected="0">
            <x v="0"/>
          </reference>
          <reference field="5" count="1" selected="0">
            <x v="42"/>
          </reference>
          <reference field="6" count="1" selected="0">
            <x v="22"/>
          </reference>
          <reference field="7" count="1">
            <x v="128"/>
          </reference>
        </references>
      </pivotArea>
    </format>
    <format dxfId="1130">
      <pivotArea dataOnly="0" labelOnly="1" outline="0" fieldPosition="0">
        <references count="5">
          <reference field="3" count="1" selected="0">
            <x v="14"/>
          </reference>
          <reference field="4" count="1" selected="0">
            <x v="0"/>
          </reference>
          <reference field="5" count="1" selected="0">
            <x v="43"/>
          </reference>
          <reference field="6" count="1" selected="0">
            <x v="4"/>
          </reference>
          <reference field="7" count="2">
            <x v="70"/>
            <x v="72"/>
          </reference>
        </references>
      </pivotArea>
    </format>
    <format dxfId="1129">
      <pivotArea dataOnly="0" labelOnly="1" outline="0" fieldPosition="0">
        <references count="5">
          <reference field="3" count="1" selected="0">
            <x v="14"/>
          </reference>
          <reference field="4" count="1" selected="0">
            <x v="0"/>
          </reference>
          <reference field="5" count="1" selected="0">
            <x v="43"/>
          </reference>
          <reference field="6" count="1" selected="0">
            <x v="15"/>
          </reference>
          <reference field="7" count="1">
            <x v="87"/>
          </reference>
        </references>
      </pivotArea>
    </format>
    <format dxfId="1128">
      <pivotArea dataOnly="0" labelOnly="1" outline="0" fieldPosition="0">
        <references count="5">
          <reference field="3" count="1" selected="0">
            <x v="14"/>
          </reference>
          <reference field="4" count="1" selected="0">
            <x v="0"/>
          </reference>
          <reference field="5" count="1" selected="0">
            <x v="44"/>
          </reference>
          <reference field="6" count="1" selected="0">
            <x v="56"/>
          </reference>
          <reference field="7" count="1">
            <x v="76"/>
          </reference>
        </references>
      </pivotArea>
    </format>
    <format dxfId="1127">
      <pivotArea dataOnly="0" labelOnly="1" outline="0" fieldPosition="0">
        <references count="5">
          <reference field="3" count="1" selected="0">
            <x v="14"/>
          </reference>
          <reference field="4" count="1" selected="0">
            <x v="0"/>
          </reference>
          <reference field="5" count="1" selected="0">
            <x v="47"/>
          </reference>
          <reference field="6" count="1" selected="0">
            <x v="25"/>
          </reference>
          <reference field="7" count="1">
            <x v="96"/>
          </reference>
        </references>
      </pivotArea>
    </format>
    <format dxfId="1126">
      <pivotArea dataOnly="0" labelOnly="1" outline="0" fieldPosition="0">
        <references count="5">
          <reference field="3" count="1" selected="0">
            <x v="14"/>
          </reference>
          <reference field="4" count="1" selected="0">
            <x v="0"/>
          </reference>
          <reference field="5" count="1" selected="0">
            <x v="48"/>
          </reference>
          <reference field="6" count="1" selected="0">
            <x v="19"/>
          </reference>
          <reference field="7" count="1">
            <x v="71"/>
          </reference>
        </references>
      </pivotArea>
    </format>
    <format dxfId="1125">
      <pivotArea dataOnly="0" labelOnly="1" outline="0" fieldPosition="0">
        <references count="5">
          <reference field="3" count="1" selected="0">
            <x v="14"/>
          </reference>
          <reference field="4" count="1" selected="0">
            <x v="0"/>
          </reference>
          <reference field="5" count="1" selected="0">
            <x v="49"/>
          </reference>
          <reference field="6" count="1" selected="0">
            <x v="61"/>
          </reference>
          <reference field="7" count="1">
            <x v="73"/>
          </reference>
        </references>
      </pivotArea>
    </format>
    <format dxfId="1124">
      <pivotArea dataOnly="0" labelOnly="1" outline="0" fieldPosition="0">
        <references count="5">
          <reference field="3" count="1" selected="0">
            <x v="14"/>
          </reference>
          <reference field="4" count="1" selected="0">
            <x v="0"/>
          </reference>
          <reference field="5" count="1" selected="0">
            <x v="52"/>
          </reference>
          <reference field="6" count="1" selected="0">
            <x v="83"/>
          </reference>
          <reference field="7" count="4">
            <x v="61"/>
            <x v="68"/>
            <x v="72"/>
            <x v="117"/>
          </reference>
        </references>
      </pivotArea>
    </format>
    <format dxfId="1123">
      <pivotArea dataOnly="0" labelOnly="1" outline="0" fieldPosition="0">
        <references count="5">
          <reference field="3" count="1" selected="0">
            <x v="14"/>
          </reference>
          <reference field="4" count="1" selected="0">
            <x v="0"/>
          </reference>
          <reference field="5" count="1" selected="0">
            <x v="53"/>
          </reference>
          <reference field="6" count="1" selected="0">
            <x v="2"/>
          </reference>
          <reference field="7" count="1">
            <x v="58"/>
          </reference>
        </references>
      </pivotArea>
    </format>
    <format dxfId="1122">
      <pivotArea dataOnly="0" labelOnly="1" outline="0" fieldPosition="0">
        <references count="5">
          <reference field="3" count="1" selected="0">
            <x v="14"/>
          </reference>
          <reference field="4" count="1" selected="0">
            <x v="0"/>
          </reference>
          <reference field="5" count="1" selected="0">
            <x v="53"/>
          </reference>
          <reference field="6" count="1" selected="0">
            <x v="37"/>
          </reference>
          <reference field="7" count="1">
            <x v="72"/>
          </reference>
        </references>
      </pivotArea>
    </format>
    <format dxfId="1121">
      <pivotArea dataOnly="0" labelOnly="1" outline="0" fieldPosition="0">
        <references count="5">
          <reference field="3" count="1" selected="0">
            <x v="14"/>
          </reference>
          <reference field="4" count="1" selected="0">
            <x v="0"/>
          </reference>
          <reference field="5" count="1" selected="0">
            <x v="54"/>
          </reference>
          <reference field="6" count="1" selected="0">
            <x v="14"/>
          </reference>
          <reference field="7" count="2">
            <x v="69"/>
            <x v="177"/>
          </reference>
        </references>
      </pivotArea>
    </format>
    <format dxfId="1120">
      <pivotArea dataOnly="0" labelOnly="1" outline="0" fieldPosition="0">
        <references count="5">
          <reference field="3" count="1" selected="0">
            <x v="14"/>
          </reference>
          <reference field="4" count="1" selected="0">
            <x v="0"/>
          </reference>
          <reference field="5" count="1" selected="0">
            <x v="65"/>
          </reference>
          <reference field="6" count="1" selected="0">
            <x v="12"/>
          </reference>
          <reference field="7" count="1">
            <x v="97"/>
          </reference>
        </references>
      </pivotArea>
    </format>
    <format dxfId="1119">
      <pivotArea dataOnly="0" labelOnly="1" outline="0" fieldPosition="0">
        <references count="5">
          <reference field="3" count="1" selected="0">
            <x v="14"/>
          </reference>
          <reference field="4" count="1" selected="0">
            <x v="0"/>
          </reference>
          <reference field="5" count="1" selected="0">
            <x v="85"/>
          </reference>
          <reference field="6" count="1" selected="0">
            <x v="26"/>
          </reference>
          <reference field="7" count="1">
            <x v="60"/>
          </reference>
        </references>
      </pivotArea>
    </format>
    <format dxfId="1118">
      <pivotArea dataOnly="0" labelOnly="1" outline="0" fieldPosition="0">
        <references count="5">
          <reference field="3" count="1" selected="0">
            <x v="14"/>
          </reference>
          <reference field="4" count="1" selected="0">
            <x v="0"/>
          </reference>
          <reference field="5" count="1" selected="0">
            <x v="97"/>
          </reference>
          <reference field="6" count="1" selected="0">
            <x v="73"/>
          </reference>
          <reference field="7" count="1">
            <x v="180"/>
          </reference>
        </references>
      </pivotArea>
    </format>
    <format dxfId="1117">
      <pivotArea dataOnly="0" labelOnly="1" outline="0" fieldPosition="0">
        <references count="5">
          <reference field="3" count="1" selected="0">
            <x v="14"/>
          </reference>
          <reference field="4" count="1" selected="0">
            <x v="0"/>
          </reference>
          <reference field="5" count="1" selected="0">
            <x v="98"/>
          </reference>
          <reference field="6" count="1" selected="0">
            <x v="39"/>
          </reference>
          <reference field="7" count="1">
            <x v="153"/>
          </reference>
        </references>
      </pivotArea>
    </format>
    <format dxfId="1116">
      <pivotArea dataOnly="0" labelOnly="1" outline="0" fieldPosition="0">
        <references count="5">
          <reference field="3" count="1" selected="0">
            <x v="14"/>
          </reference>
          <reference field="4" count="1" selected="0">
            <x v="0"/>
          </reference>
          <reference field="5" count="1" selected="0">
            <x v="78"/>
          </reference>
          <reference field="6" count="1" selected="0">
            <x v="1"/>
          </reference>
          <reference field="7" count="2">
            <x v="13"/>
            <x v="62"/>
          </reference>
        </references>
      </pivotArea>
    </format>
    <format dxfId="1115">
      <pivotArea dataOnly="0" labelOnly="1" outline="0" fieldPosition="0">
        <references count="5">
          <reference field="3" count="1" selected="0">
            <x v="14"/>
          </reference>
          <reference field="4" count="1" selected="0">
            <x v="1"/>
          </reference>
          <reference field="5" count="1" selected="0">
            <x v="76"/>
          </reference>
          <reference field="6" count="1" selected="0">
            <x v="14"/>
          </reference>
          <reference field="7" count="1">
            <x v="22"/>
          </reference>
        </references>
      </pivotArea>
    </format>
    <format dxfId="1114">
      <pivotArea dataOnly="0" labelOnly="1" outline="0" fieldPosition="0">
        <references count="5">
          <reference field="3" count="1" selected="0">
            <x v="14"/>
          </reference>
          <reference field="4" count="1" selected="0">
            <x v="4"/>
          </reference>
          <reference field="5" count="1" selected="0">
            <x v="26"/>
          </reference>
          <reference field="6" count="1" selected="0">
            <x v="68"/>
          </reference>
          <reference field="7" count="1">
            <x v="47"/>
          </reference>
        </references>
      </pivotArea>
    </format>
    <format dxfId="1113">
      <pivotArea dataOnly="0" labelOnly="1" outline="0" fieldPosition="0">
        <references count="5">
          <reference field="3" count="1" selected="0">
            <x v="14"/>
          </reference>
          <reference field="4" count="1" selected="0">
            <x v="5"/>
          </reference>
          <reference field="5" count="1" selected="0">
            <x v="81"/>
          </reference>
          <reference field="6" count="1" selected="0">
            <x v="1"/>
          </reference>
          <reference field="7" count="1">
            <x v="11"/>
          </reference>
        </references>
      </pivotArea>
    </format>
    <format dxfId="1112">
      <pivotArea dataOnly="0" labelOnly="1" outline="0" fieldPosition="0">
        <references count="5">
          <reference field="3" count="1" selected="0">
            <x v="14"/>
          </reference>
          <reference field="4" count="1" selected="0">
            <x v="5"/>
          </reference>
          <reference field="5" count="1" selected="0">
            <x v="85"/>
          </reference>
          <reference field="6" count="1" selected="0">
            <x v="26"/>
          </reference>
          <reference field="7" count="1">
            <x v="104"/>
          </reference>
        </references>
      </pivotArea>
    </format>
    <format dxfId="1111">
      <pivotArea dataOnly="0" labelOnly="1" outline="0" fieldPosition="0">
        <references count="5">
          <reference field="3" count="1" selected="0">
            <x v="14"/>
          </reference>
          <reference field="4" count="1" selected="0">
            <x v="5"/>
          </reference>
          <reference field="5" count="1" selected="0">
            <x v="87"/>
          </reference>
          <reference field="6" count="1" selected="0">
            <x v="14"/>
          </reference>
          <reference field="7" count="1">
            <x v="29"/>
          </reference>
        </references>
      </pivotArea>
    </format>
    <format dxfId="1110">
      <pivotArea dataOnly="0" labelOnly="1" outline="0" fieldPosition="0">
        <references count="5">
          <reference field="3" count="1" selected="0">
            <x v="14"/>
          </reference>
          <reference field="4" count="1" selected="0">
            <x v="6"/>
          </reference>
          <reference field="5" count="1" selected="0">
            <x v="7"/>
          </reference>
          <reference field="6" count="1" selected="0">
            <x v="0"/>
          </reference>
          <reference field="7" count="1">
            <x v="171"/>
          </reference>
        </references>
      </pivotArea>
    </format>
    <format dxfId="1109">
      <pivotArea dataOnly="0" labelOnly="1" outline="0" fieldPosition="0">
        <references count="5">
          <reference field="3" count="1" selected="0">
            <x v="14"/>
          </reference>
          <reference field="4" count="1" selected="0">
            <x v="6"/>
          </reference>
          <reference field="5" count="1" selected="0">
            <x v="18"/>
          </reference>
          <reference field="6" count="1" selected="0">
            <x v="27"/>
          </reference>
          <reference field="7" count="1">
            <x v="22"/>
          </reference>
        </references>
      </pivotArea>
    </format>
    <format dxfId="1108">
      <pivotArea dataOnly="0" labelOnly="1" outline="0" fieldPosition="0">
        <references count="5">
          <reference field="3" count="1" selected="0">
            <x v="14"/>
          </reference>
          <reference field="4" count="1" selected="0">
            <x v="6"/>
          </reference>
          <reference field="5" count="1" selected="0">
            <x v="20"/>
          </reference>
          <reference field="6" count="1" selected="0">
            <x v="25"/>
          </reference>
          <reference field="7" count="1">
            <x v="56"/>
          </reference>
        </references>
      </pivotArea>
    </format>
    <format dxfId="1107">
      <pivotArea dataOnly="0" labelOnly="1" outline="0" fieldPosition="0">
        <references count="5">
          <reference field="3" count="1" selected="0">
            <x v="14"/>
          </reference>
          <reference field="4" count="1" selected="0">
            <x v="6"/>
          </reference>
          <reference field="5" count="1" selected="0">
            <x v="26"/>
          </reference>
          <reference field="6" count="1" selected="0">
            <x v="68"/>
          </reference>
          <reference field="7" count="2">
            <x v="17"/>
            <x v="54"/>
          </reference>
        </references>
      </pivotArea>
    </format>
    <format dxfId="1106">
      <pivotArea dataOnly="0" labelOnly="1" outline="0" fieldPosition="0">
        <references count="5">
          <reference field="3" count="1" selected="0">
            <x v="14"/>
          </reference>
          <reference field="4" count="1" selected="0">
            <x v="6"/>
          </reference>
          <reference field="5" count="1" selected="0">
            <x v="28"/>
          </reference>
          <reference field="6" count="1" selected="0">
            <x v="14"/>
          </reference>
          <reference field="7" count="1">
            <x v="32"/>
          </reference>
        </references>
      </pivotArea>
    </format>
    <format dxfId="1105">
      <pivotArea dataOnly="0" labelOnly="1" outline="0" fieldPosition="0">
        <references count="5">
          <reference field="3" count="1" selected="0">
            <x v="14"/>
          </reference>
          <reference field="4" count="1" selected="0">
            <x v="6"/>
          </reference>
          <reference field="5" count="1" selected="0">
            <x v="33"/>
          </reference>
          <reference field="6" count="1" selected="0">
            <x v="14"/>
          </reference>
          <reference field="7" count="1">
            <x v="22"/>
          </reference>
        </references>
      </pivotArea>
    </format>
    <format dxfId="1104">
      <pivotArea dataOnly="0" labelOnly="1" outline="0" fieldPosition="0">
        <references count="5">
          <reference field="3" count="1" selected="0">
            <x v="14"/>
          </reference>
          <reference field="4" count="1" selected="0">
            <x v="6"/>
          </reference>
          <reference field="5" count="1" selected="0">
            <x v="55"/>
          </reference>
          <reference field="6" count="1" selected="0">
            <x v="0"/>
          </reference>
          <reference field="7" count="1">
            <x v="30"/>
          </reference>
        </references>
      </pivotArea>
    </format>
    <format dxfId="1103">
      <pivotArea dataOnly="0" labelOnly="1" outline="0" fieldPosition="0">
        <references count="5">
          <reference field="3" count="1" selected="0">
            <x v="14"/>
          </reference>
          <reference field="4" count="1" selected="0">
            <x v="6"/>
          </reference>
          <reference field="5" count="1" selected="0">
            <x v="56"/>
          </reference>
          <reference field="6" count="1" selected="0">
            <x v="41"/>
          </reference>
          <reference field="7" count="1">
            <x v="18"/>
          </reference>
        </references>
      </pivotArea>
    </format>
    <format dxfId="1102">
      <pivotArea dataOnly="0" labelOnly="1" outline="0" fieldPosition="0">
        <references count="5">
          <reference field="3" count="1" selected="0">
            <x v="14"/>
          </reference>
          <reference field="4" count="1" selected="0">
            <x v="6"/>
          </reference>
          <reference field="5" count="1" selected="0">
            <x v="85"/>
          </reference>
          <reference field="6" count="1" selected="0">
            <x v="26"/>
          </reference>
          <reference field="7" count="1">
            <x v="22"/>
          </reference>
        </references>
      </pivotArea>
    </format>
    <format dxfId="1101">
      <pivotArea dataOnly="0" labelOnly="1" outline="0" fieldPosition="0">
        <references count="5">
          <reference field="3" count="1" selected="0">
            <x v="14"/>
          </reference>
          <reference field="4" count="1" selected="0">
            <x v="6"/>
          </reference>
          <reference field="5" count="1" selected="0">
            <x v="96"/>
          </reference>
          <reference field="6" count="1" selected="0">
            <x v="14"/>
          </reference>
          <reference field="7" count="2">
            <x v="24"/>
            <x v="29"/>
          </reference>
        </references>
      </pivotArea>
    </format>
    <format dxfId="1100">
      <pivotArea dataOnly="0" labelOnly="1" outline="0" fieldPosition="0">
        <references count="5">
          <reference field="3" count="1" selected="0">
            <x v="14"/>
          </reference>
          <reference field="4" count="1" selected="0">
            <x v="6"/>
          </reference>
          <reference field="5" count="1" selected="0">
            <x v="78"/>
          </reference>
          <reference field="6" count="1" selected="0">
            <x v="1"/>
          </reference>
          <reference field="7" count="1">
            <x v="13"/>
          </reference>
        </references>
      </pivotArea>
    </format>
    <format dxfId="1099">
      <pivotArea dataOnly="0" labelOnly="1" outline="0" fieldPosition="0">
        <references count="5">
          <reference field="3" count="1" selected="0">
            <x v="15"/>
          </reference>
          <reference field="4" count="1" selected="0">
            <x v="0"/>
          </reference>
          <reference field="5" count="1" selected="0">
            <x v="2"/>
          </reference>
          <reference field="6" count="1" selected="0">
            <x v="11"/>
          </reference>
          <reference field="7" count="1">
            <x v="22"/>
          </reference>
        </references>
      </pivotArea>
    </format>
    <format dxfId="1098">
      <pivotArea dataOnly="0" labelOnly="1" outline="0" fieldPosition="0">
        <references count="5">
          <reference field="3" count="1" selected="0">
            <x v="15"/>
          </reference>
          <reference field="4" count="1" selected="0">
            <x v="0"/>
          </reference>
          <reference field="5" count="1" selected="0">
            <x v="21"/>
          </reference>
          <reference field="6" count="1" selected="0">
            <x v="13"/>
          </reference>
          <reference field="7" count="2">
            <x v="204"/>
            <x v="216"/>
          </reference>
        </references>
      </pivotArea>
    </format>
    <format dxfId="1097">
      <pivotArea dataOnly="0" labelOnly="1" outline="0" fieldPosition="0">
        <references count="5">
          <reference field="3" count="1" selected="0">
            <x v="15"/>
          </reference>
          <reference field="4" count="1" selected="0">
            <x v="0"/>
          </reference>
          <reference field="5" count="1" selected="0">
            <x v="32"/>
          </reference>
          <reference field="6" count="1" selected="0">
            <x v="14"/>
          </reference>
          <reference field="7" count="1">
            <x v="51"/>
          </reference>
        </references>
      </pivotArea>
    </format>
    <format dxfId="1096">
      <pivotArea dataOnly="0" labelOnly="1" outline="0" fieldPosition="0">
        <references count="5">
          <reference field="3" count="1" selected="0">
            <x v="15"/>
          </reference>
          <reference field="4" count="1" selected="0">
            <x v="0"/>
          </reference>
          <reference field="5" count="1" selected="0">
            <x v="53"/>
          </reference>
          <reference field="6" count="1" selected="0">
            <x v="2"/>
          </reference>
          <reference field="7" count="1">
            <x v="80"/>
          </reference>
        </references>
      </pivotArea>
    </format>
    <format dxfId="1095">
      <pivotArea dataOnly="0" labelOnly="1" outline="0" fieldPosition="0">
        <references count="5">
          <reference field="3" count="1" selected="0">
            <x v="15"/>
          </reference>
          <reference field="4" count="1" selected="0">
            <x v="0"/>
          </reference>
          <reference field="5" count="1" selected="0">
            <x v="73"/>
          </reference>
          <reference field="6" count="1" selected="0">
            <x v="36"/>
          </reference>
          <reference field="7" count="1">
            <x v="225"/>
          </reference>
        </references>
      </pivotArea>
    </format>
    <format dxfId="1094">
      <pivotArea dataOnly="0" labelOnly="1" outline="0" fieldPosition="0">
        <references count="5">
          <reference field="3" count="1" selected="0">
            <x v="15"/>
          </reference>
          <reference field="4" count="1" selected="0">
            <x v="4"/>
          </reference>
          <reference field="5" count="1" selected="0">
            <x v="61"/>
          </reference>
          <reference field="6" count="1" selected="0">
            <x v="14"/>
          </reference>
          <reference field="7" count="1">
            <x v="26"/>
          </reference>
        </references>
      </pivotArea>
    </format>
    <format dxfId="1093">
      <pivotArea dataOnly="0" labelOnly="1" outline="0" fieldPosition="0">
        <references count="5">
          <reference field="3" count="1" selected="0">
            <x v="15"/>
          </reference>
          <reference field="4" count="1" selected="0">
            <x v="5"/>
          </reference>
          <reference field="5" count="1" selected="0">
            <x v="26"/>
          </reference>
          <reference field="6" count="1" selected="0">
            <x v="68"/>
          </reference>
          <reference field="7" count="1">
            <x v="27"/>
          </reference>
        </references>
      </pivotArea>
    </format>
    <format dxfId="1092">
      <pivotArea dataOnly="0" labelOnly="1" outline="0" fieldPosition="0">
        <references count="5">
          <reference field="3" count="1" selected="0">
            <x v="15"/>
          </reference>
          <reference field="4" count="1" selected="0">
            <x v="5"/>
          </reference>
          <reference field="5" count="1" selected="0">
            <x v="81"/>
          </reference>
          <reference field="6" count="1" selected="0">
            <x v="1"/>
          </reference>
          <reference field="7" count="1">
            <x v="11"/>
          </reference>
        </references>
      </pivotArea>
    </format>
    <format dxfId="1091">
      <pivotArea dataOnly="0" labelOnly="1" outline="0" fieldPosition="0">
        <references count="5">
          <reference field="3" count="1" selected="0">
            <x v="16"/>
          </reference>
          <reference field="4" count="1" selected="0">
            <x v="0"/>
          </reference>
          <reference field="5" count="1" selected="0">
            <x v="2"/>
          </reference>
          <reference field="6" count="1" selected="0">
            <x v="11"/>
          </reference>
          <reference field="7" count="1">
            <x v="22"/>
          </reference>
        </references>
      </pivotArea>
    </format>
    <format dxfId="1090">
      <pivotArea dataOnly="0" labelOnly="1" outline="0" fieldPosition="0">
        <references count="5">
          <reference field="3" count="1" selected="0">
            <x v="16"/>
          </reference>
          <reference field="4" count="1" selected="0">
            <x v="0"/>
          </reference>
          <reference field="5" count="1" selected="0">
            <x v="20"/>
          </reference>
          <reference field="6" count="1" selected="0">
            <x v="25"/>
          </reference>
          <reference field="7" count="1">
            <x v="33"/>
          </reference>
        </references>
      </pivotArea>
    </format>
    <format dxfId="1089">
      <pivotArea dataOnly="0" labelOnly="1" outline="0" fieldPosition="0">
        <references count="5">
          <reference field="3" count="1" selected="0">
            <x v="16"/>
          </reference>
          <reference field="4" count="1" selected="0">
            <x v="0"/>
          </reference>
          <reference field="5" count="1" selected="0">
            <x v="21"/>
          </reference>
          <reference field="6" count="1" selected="0">
            <x v="13"/>
          </reference>
          <reference field="7" count="2">
            <x v="144"/>
            <x v="157"/>
          </reference>
        </references>
      </pivotArea>
    </format>
    <format dxfId="1088">
      <pivotArea dataOnly="0" labelOnly="1" outline="0" fieldPosition="0">
        <references count="5">
          <reference field="3" count="1" selected="0">
            <x v="16"/>
          </reference>
          <reference field="4" count="1" selected="0">
            <x v="0"/>
          </reference>
          <reference field="5" count="1" selected="0">
            <x v="43"/>
          </reference>
          <reference field="6" count="1" selected="0">
            <x v="15"/>
          </reference>
          <reference field="7" count="1">
            <x v="107"/>
          </reference>
        </references>
      </pivotArea>
    </format>
    <format dxfId="1087">
      <pivotArea dataOnly="0" labelOnly="1" outline="0" fieldPosition="0">
        <references count="5">
          <reference field="3" count="1" selected="0">
            <x v="16"/>
          </reference>
          <reference field="4" count="1" selected="0">
            <x v="0"/>
          </reference>
          <reference field="5" count="1" selected="0">
            <x v="53"/>
          </reference>
          <reference field="6" count="1" selected="0">
            <x v="2"/>
          </reference>
          <reference field="7" count="1">
            <x v="65"/>
          </reference>
        </references>
      </pivotArea>
    </format>
    <format dxfId="1086">
      <pivotArea dataOnly="0" labelOnly="1" outline="0" fieldPosition="0">
        <references count="5">
          <reference field="3" count="1" selected="0">
            <x v="16"/>
          </reference>
          <reference field="4" count="1" selected="0">
            <x v="0"/>
          </reference>
          <reference field="5" count="1" selected="0">
            <x v="78"/>
          </reference>
          <reference field="6" count="1" selected="0">
            <x v="1"/>
          </reference>
          <reference field="7" count="1">
            <x v="132"/>
          </reference>
        </references>
      </pivotArea>
    </format>
    <format dxfId="1085">
      <pivotArea dataOnly="0" labelOnly="1" outline="0" fieldPosition="0">
        <references count="5">
          <reference field="3" count="1" selected="0">
            <x v="16"/>
          </reference>
          <reference field="4" count="1" selected="0">
            <x v="1"/>
          </reference>
          <reference field="5" count="1" selected="0">
            <x v="76"/>
          </reference>
          <reference field="6" count="1" selected="0">
            <x v="14"/>
          </reference>
          <reference field="7" count="1">
            <x v="22"/>
          </reference>
        </references>
      </pivotArea>
    </format>
    <format dxfId="1084">
      <pivotArea dataOnly="0" labelOnly="1" outline="0" fieldPosition="0">
        <references count="5">
          <reference field="3" count="1" selected="0">
            <x v="16"/>
          </reference>
          <reference field="4" count="1" selected="0">
            <x v="4"/>
          </reference>
          <reference field="5" count="1" selected="0">
            <x v="26"/>
          </reference>
          <reference field="6" count="1" selected="0">
            <x v="68"/>
          </reference>
          <reference field="7" count="1">
            <x v="123"/>
          </reference>
        </references>
      </pivotArea>
    </format>
    <format dxfId="1083">
      <pivotArea dataOnly="0" labelOnly="1" outline="0" fieldPosition="0">
        <references count="5">
          <reference field="3" count="1" selected="0">
            <x v="16"/>
          </reference>
          <reference field="4" count="1" selected="0">
            <x v="5"/>
          </reference>
          <reference field="5" count="1" selected="0">
            <x v="1"/>
          </reference>
          <reference field="6" count="1" selected="0">
            <x v="50"/>
          </reference>
          <reference field="7" count="1">
            <x v="86"/>
          </reference>
        </references>
      </pivotArea>
    </format>
    <format dxfId="1082">
      <pivotArea dataOnly="0" labelOnly="1" outline="0" fieldPosition="0">
        <references count="5">
          <reference field="3" count="1" selected="0">
            <x v="16"/>
          </reference>
          <reference field="4" count="1" selected="0">
            <x v="5"/>
          </reference>
          <reference field="5" count="1" selected="0">
            <x v="26"/>
          </reference>
          <reference field="6" count="1" selected="0">
            <x v="68"/>
          </reference>
          <reference field="7" count="1">
            <x v="27"/>
          </reference>
        </references>
      </pivotArea>
    </format>
    <format dxfId="1081">
      <pivotArea dataOnly="0" labelOnly="1" outline="0" fieldPosition="0">
        <references count="5">
          <reference field="3" count="1" selected="0">
            <x v="16"/>
          </reference>
          <reference field="4" count="1" selected="0">
            <x v="5"/>
          </reference>
          <reference field="5" count="1" selected="0">
            <x v="81"/>
          </reference>
          <reference field="6" count="1" selected="0">
            <x v="1"/>
          </reference>
          <reference field="7" count="1">
            <x v="11"/>
          </reference>
        </references>
      </pivotArea>
    </format>
    <format dxfId="1080">
      <pivotArea dataOnly="0" labelOnly="1" outline="0" fieldPosition="0">
        <references count="5">
          <reference field="3" count="1" selected="0">
            <x v="16"/>
          </reference>
          <reference field="4" count="1" selected="0">
            <x v="5"/>
          </reference>
          <reference field="5" count="1" selected="0">
            <x v="85"/>
          </reference>
          <reference field="6" count="1" selected="0">
            <x v="26"/>
          </reference>
          <reference field="7" count="1">
            <x v="111"/>
          </reference>
        </references>
      </pivotArea>
    </format>
    <format dxfId="1079">
      <pivotArea dataOnly="0" labelOnly="1" outline="0" fieldPosition="0">
        <references count="5">
          <reference field="3" count="1" selected="0">
            <x v="16"/>
          </reference>
          <reference field="4" count="1" selected="0">
            <x v="5"/>
          </reference>
          <reference field="5" count="1" selected="0">
            <x v="87"/>
          </reference>
          <reference field="6" count="1" selected="0">
            <x v="14"/>
          </reference>
          <reference field="7" count="1">
            <x v="57"/>
          </reference>
        </references>
      </pivotArea>
    </format>
    <format dxfId="1078">
      <pivotArea dataOnly="0" labelOnly="1" outline="0" fieldPosition="0">
        <references count="5">
          <reference field="3" count="1" selected="0">
            <x v="16"/>
          </reference>
          <reference field="4" count="1" selected="0">
            <x v="6"/>
          </reference>
          <reference field="5" count="1" selected="0">
            <x v="78"/>
          </reference>
          <reference field="6" count="1" selected="0">
            <x v="1"/>
          </reference>
          <reference field="7" count="1">
            <x v="132"/>
          </reference>
        </references>
      </pivotArea>
    </format>
    <format dxfId="1077">
      <pivotArea dataOnly="0" labelOnly="1" outline="0" fieldPosition="0">
        <references count="5">
          <reference field="3" count="1" selected="0">
            <x v="17"/>
          </reference>
          <reference field="4" count="1" selected="0">
            <x v="0"/>
          </reference>
          <reference field="5" count="1" selected="0">
            <x v="2"/>
          </reference>
          <reference field="6" count="1" selected="0">
            <x v="11"/>
          </reference>
          <reference field="7" count="1">
            <x v="22"/>
          </reference>
        </references>
      </pivotArea>
    </format>
    <format dxfId="1076">
      <pivotArea dataOnly="0" labelOnly="1" outline="0" fieldPosition="0">
        <references count="5">
          <reference field="3" count="1" selected="0">
            <x v="17"/>
          </reference>
          <reference field="4" count="1" selected="0">
            <x v="0"/>
          </reference>
          <reference field="5" count="1" selected="0">
            <x v="43"/>
          </reference>
          <reference field="6" count="1" selected="0">
            <x v="15"/>
          </reference>
          <reference field="7" count="1">
            <x v="126"/>
          </reference>
        </references>
      </pivotArea>
    </format>
    <format dxfId="1075">
      <pivotArea dataOnly="0" labelOnly="1" outline="0" fieldPosition="0">
        <references count="5">
          <reference field="3" count="1" selected="0">
            <x v="17"/>
          </reference>
          <reference field="4" count="1" selected="0">
            <x v="0"/>
          </reference>
          <reference field="5" count="1" selected="0">
            <x v="53"/>
          </reference>
          <reference field="6" count="1" selected="0">
            <x v="2"/>
          </reference>
          <reference field="7" count="1">
            <x v="65"/>
          </reference>
        </references>
      </pivotArea>
    </format>
    <format dxfId="1074">
      <pivotArea dataOnly="0" labelOnly="1" outline="0" fieldPosition="0">
        <references count="5">
          <reference field="3" count="1" selected="0">
            <x v="17"/>
          </reference>
          <reference field="4" count="1" selected="0">
            <x v="1"/>
          </reference>
          <reference field="5" count="1" selected="0">
            <x v="76"/>
          </reference>
          <reference field="6" count="1" selected="0">
            <x v="14"/>
          </reference>
          <reference field="7" count="1">
            <x v="22"/>
          </reference>
        </references>
      </pivotArea>
    </format>
    <format dxfId="1073">
      <pivotArea dataOnly="0" labelOnly="1" outline="0" fieldPosition="0">
        <references count="5">
          <reference field="3" count="1" selected="0">
            <x v="17"/>
          </reference>
          <reference field="4" count="1" selected="0">
            <x v="5"/>
          </reference>
          <reference field="5" count="1" selected="0">
            <x v="26"/>
          </reference>
          <reference field="6" count="1" selected="0">
            <x v="68"/>
          </reference>
          <reference field="7" count="1">
            <x v="123"/>
          </reference>
        </references>
      </pivotArea>
    </format>
    <format dxfId="1072">
      <pivotArea dataOnly="0" labelOnly="1" outline="0" fieldPosition="0">
        <references count="5">
          <reference field="3" count="1" selected="0">
            <x v="17"/>
          </reference>
          <reference field="4" count="1" selected="0">
            <x v="5"/>
          </reference>
          <reference field="5" count="1" selected="0">
            <x v="81"/>
          </reference>
          <reference field="6" count="1" selected="0">
            <x v="1"/>
          </reference>
          <reference field="7" count="1">
            <x v="89"/>
          </reference>
        </references>
      </pivotArea>
    </format>
    <format dxfId="1071">
      <pivotArea dataOnly="0" labelOnly="1" outline="0" fieldPosition="0">
        <references count="5">
          <reference field="3" count="1" selected="0">
            <x v="18"/>
          </reference>
          <reference field="4" count="1" selected="0">
            <x v="0"/>
          </reference>
          <reference field="5" count="1" selected="0">
            <x v="1"/>
          </reference>
          <reference field="6" count="1" selected="0">
            <x v="50"/>
          </reference>
          <reference field="7" count="1">
            <x v="59"/>
          </reference>
        </references>
      </pivotArea>
    </format>
    <format dxfId="1070">
      <pivotArea dataOnly="0" labelOnly="1" outline="0" fieldPosition="0">
        <references count="5">
          <reference field="3" count="1" selected="0">
            <x v="18"/>
          </reference>
          <reference field="4" count="1" selected="0">
            <x v="0"/>
          </reference>
          <reference field="5" count="1" selected="0">
            <x v="2"/>
          </reference>
          <reference field="6" count="1" selected="0">
            <x v="11"/>
          </reference>
          <reference field="7" count="1">
            <x v="22"/>
          </reference>
        </references>
      </pivotArea>
    </format>
    <format dxfId="1069">
      <pivotArea dataOnly="0" labelOnly="1" outline="0" fieldPosition="0">
        <references count="5">
          <reference field="3" count="1" selected="0">
            <x v="18"/>
          </reference>
          <reference field="4" count="1" selected="0">
            <x v="0"/>
          </reference>
          <reference field="5" count="1" selected="0">
            <x v="2"/>
          </reference>
          <reference field="6" count="1" selected="0">
            <x v="19"/>
          </reference>
          <reference field="7" count="1">
            <x v="100"/>
          </reference>
        </references>
      </pivotArea>
    </format>
    <format dxfId="1068">
      <pivotArea dataOnly="0" labelOnly="1" outline="0" fieldPosition="0">
        <references count="5">
          <reference field="3" count="1" selected="0">
            <x v="18"/>
          </reference>
          <reference field="4" count="1" selected="0">
            <x v="0"/>
          </reference>
          <reference field="5" count="1" selected="0">
            <x v="2"/>
          </reference>
          <reference field="6" count="1" selected="0">
            <x v="31"/>
          </reference>
          <reference field="7" count="1">
            <x v="22"/>
          </reference>
        </references>
      </pivotArea>
    </format>
    <format dxfId="1067">
      <pivotArea dataOnly="0" labelOnly="1" outline="0" fieldPosition="0">
        <references count="5">
          <reference field="3" count="1" selected="0">
            <x v="18"/>
          </reference>
          <reference field="4" count="1" selected="0">
            <x v="0"/>
          </reference>
          <reference field="5" count="1" selected="0">
            <x v="2"/>
          </reference>
          <reference field="6" count="1" selected="0">
            <x v="60"/>
          </reference>
          <reference field="7" count="2">
            <x v="99"/>
            <x v="142"/>
          </reference>
        </references>
      </pivotArea>
    </format>
    <format dxfId="1066">
      <pivotArea dataOnly="0" labelOnly="1" outline="0" fieldPosition="0">
        <references count="5">
          <reference field="3" count="1" selected="0">
            <x v="18"/>
          </reference>
          <reference field="4" count="1" selected="0">
            <x v="0"/>
          </reference>
          <reference field="5" count="1" selected="0">
            <x v="11"/>
          </reference>
          <reference field="6" count="1" selected="0">
            <x v="20"/>
          </reference>
          <reference field="7" count="1">
            <x v="99"/>
          </reference>
        </references>
      </pivotArea>
    </format>
    <format dxfId="1065">
      <pivotArea dataOnly="0" labelOnly="1" outline="0" fieldPosition="0">
        <references count="5">
          <reference field="3" count="1" selected="0">
            <x v="18"/>
          </reference>
          <reference field="4" count="1" selected="0">
            <x v="0"/>
          </reference>
          <reference field="5" count="1" selected="0">
            <x v="13"/>
          </reference>
          <reference field="6" count="1" selected="0">
            <x v="62"/>
          </reference>
          <reference field="7" count="1">
            <x v="102"/>
          </reference>
        </references>
      </pivotArea>
    </format>
    <format dxfId="1064">
      <pivotArea dataOnly="0" labelOnly="1" outline="0" fieldPosition="0">
        <references count="5">
          <reference field="3" count="1" selected="0">
            <x v="18"/>
          </reference>
          <reference field="4" count="1" selected="0">
            <x v="0"/>
          </reference>
          <reference field="5" count="1" selected="0">
            <x v="14"/>
          </reference>
          <reference field="6" count="1" selected="0">
            <x v="14"/>
          </reference>
          <reference field="7" count="2">
            <x v="88"/>
            <x v="161"/>
          </reference>
        </references>
      </pivotArea>
    </format>
    <format dxfId="1063">
      <pivotArea dataOnly="0" labelOnly="1" outline="0" fieldPosition="0">
        <references count="5">
          <reference field="3" count="1" selected="0">
            <x v="18"/>
          </reference>
          <reference field="4" count="1" selected="0">
            <x v="0"/>
          </reference>
          <reference field="5" count="1" selected="0">
            <x v="20"/>
          </reference>
          <reference field="6" count="1" selected="0">
            <x v="25"/>
          </reference>
          <reference field="7" count="6">
            <x v="56"/>
            <x v="114"/>
            <x v="131"/>
            <x v="134"/>
            <x v="154"/>
            <x v="165"/>
          </reference>
        </references>
      </pivotArea>
    </format>
    <format dxfId="1062">
      <pivotArea dataOnly="0" labelOnly="1" outline="0" fieldPosition="0">
        <references count="5">
          <reference field="3" count="1" selected="0">
            <x v="18"/>
          </reference>
          <reference field="4" count="1" selected="0">
            <x v="0"/>
          </reference>
          <reference field="5" count="1" selected="0">
            <x v="21"/>
          </reference>
          <reference field="6" count="1" selected="0">
            <x v="13"/>
          </reference>
          <reference field="7" count="1">
            <x v="31"/>
          </reference>
        </references>
      </pivotArea>
    </format>
    <format dxfId="1061">
      <pivotArea dataOnly="0" labelOnly="1" outline="0" fieldPosition="0">
        <references count="5">
          <reference field="3" count="1" selected="0">
            <x v="18"/>
          </reference>
          <reference field="4" count="1" selected="0">
            <x v="0"/>
          </reference>
          <reference field="5" count="1" selected="0">
            <x v="24"/>
          </reference>
          <reference field="6" count="1" selected="0">
            <x v="35"/>
          </reference>
          <reference field="7" count="1">
            <x v="136"/>
          </reference>
        </references>
      </pivotArea>
    </format>
    <format dxfId="1060">
      <pivotArea dataOnly="0" labelOnly="1" outline="0" fieldPosition="0">
        <references count="5">
          <reference field="3" count="1" selected="0">
            <x v="18"/>
          </reference>
          <reference field="4" count="1" selected="0">
            <x v="0"/>
          </reference>
          <reference field="5" count="1" selected="0">
            <x v="26"/>
          </reference>
          <reference field="6" count="1" selected="0">
            <x v="68"/>
          </reference>
          <reference field="7" count="2">
            <x v="57"/>
            <x v="185"/>
          </reference>
        </references>
      </pivotArea>
    </format>
    <format dxfId="1059">
      <pivotArea dataOnly="0" labelOnly="1" outline="0" fieldPosition="0">
        <references count="5">
          <reference field="3" count="1" selected="0">
            <x v="18"/>
          </reference>
          <reference field="4" count="1" selected="0">
            <x v="0"/>
          </reference>
          <reference field="5" count="1" selected="0">
            <x v="35"/>
          </reference>
          <reference field="6" count="1" selected="0">
            <x v="21"/>
          </reference>
          <reference field="7" count="1">
            <x v="143"/>
          </reference>
        </references>
      </pivotArea>
    </format>
    <format dxfId="1058">
      <pivotArea dataOnly="0" labelOnly="1" outline="0" fieldPosition="0">
        <references count="5">
          <reference field="3" count="1" selected="0">
            <x v="18"/>
          </reference>
          <reference field="4" count="1" selected="0">
            <x v="0"/>
          </reference>
          <reference field="5" count="1" selected="0">
            <x v="38"/>
          </reference>
          <reference field="6" count="1" selected="0">
            <x v="83"/>
          </reference>
          <reference field="7" count="1">
            <x v="118"/>
          </reference>
        </references>
      </pivotArea>
    </format>
    <format dxfId="1057">
      <pivotArea dataOnly="0" labelOnly="1" outline="0" fieldPosition="0">
        <references count="5">
          <reference field="3" count="1" selected="0">
            <x v="18"/>
          </reference>
          <reference field="4" count="1" selected="0">
            <x v="0"/>
          </reference>
          <reference field="5" count="1" selected="0">
            <x v="42"/>
          </reference>
          <reference field="6" count="1" selected="0">
            <x v="14"/>
          </reference>
          <reference field="7" count="1">
            <x v="156"/>
          </reference>
        </references>
      </pivotArea>
    </format>
    <format dxfId="1056">
      <pivotArea dataOnly="0" labelOnly="1" outline="0" fieldPosition="0">
        <references count="5">
          <reference field="3" count="1" selected="0">
            <x v="18"/>
          </reference>
          <reference field="4" count="1" selected="0">
            <x v="0"/>
          </reference>
          <reference field="5" count="1" selected="0">
            <x v="42"/>
          </reference>
          <reference field="6" count="1" selected="0">
            <x v="22"/>
          </reference>
          <reference field="7" count="1">
            <x v="129"/>
          </reference>
        </references>
      </pivotArea>
    </format>
    <format dxfId="1055">
      <pivotArea dataOnly="0" labelOnly="1" outline="0" fieldPosition="0">
        <references count="5">
          <reference field="3" count="1" selected="0">
            <x v="18"/>
          </reference>
          <reference field="4" count="1" selected="0">
            <x v="0"/>
          </reference>
          <reference field="5" count="1" selected="0">
            <x v="47"/>
          </reference>
          <reference field="6" count="1" selected="0">
            <x v="25"/>
          </reference>
          <reference field="7" count="1">
            <x v="105"/>
          </reference>
        </references>
      </pivotArea>
    </format>
    <format dxfId="1054">
      <pivotArea dataOnly="0" labelOnly="1" outline="0" fieldPosition="0">
        <references count="5">
          <reference field="3" count="1" selected="0">
            <x v="18"/>
          </reference>
          <reference field="4" count="1" selected="0">
            <x v="0"/>
          </reference>
          <reference field="5" count="1" selected="0">
            <x v="49"/>
          </reference>
          <reference field="6" count="1" selected="0">
            <x v="61"/>
          </reference>
          <reference field="7" count="1">
            <x v="138"/>
          </reference>
        </references>
      </pivotArea>
    </format>
    <format dxfId="1053">
      <pivotArea dataOnly="0" labelOnly="1" outline="0" fieldPosition="0">
        <references count="5">
          <reference field="3" count="1" selected="0">
            <x v="18"/>
          </reference>
          <reference field="4" count="1" selected="0">
            <x v="0"/>
          </reference>
          <reference field="5" count="1" selected="0">
            <x v="52"/>
          </reference>
          <reference field="6" count="1" selected="0">
            <x v="83"/>
          </reference>
          <reference field="7" count="3">
            <x v="61"/>
            <x v="90"/>
            <x v="117"/>
          </reference>
        </references>
      </pivotArea>
    </format>
    <format dxfId="1052">
      <pivotArea dataOnly="0" labelOnly="1" outline="0" fieldPosition="0">
        <references count="5">
          <reference field="3" count="1" selected="0">
            <x v="18"/>
          </reference>
          <reference field="4" count="1" selected="0">
            <x v="0"/>
          </reference>
          <reference field="5" count="1" selected="0">
            <x v="53"/>
          </reference>
          <reference field="6" count="1" selected="0">
            <x v="2"/>
          </reference>
          <reference field="7" count="2">
            <x v="67"/>
            <x v="91"/>
          </reference>
        </references>
      </pivotArea>
    </format>
    <format dxfId="1051">
      <pivotArea dataOnly="0" labelOnly="1" outline="0" fieldPosition="0">
        <references count="5">
          <reference field="3" count="1" selected="0">
            <x v="18"/>
          </reference>
          <reference field="4" count="1" selected="0">
            <x v="0"/>
          </reference>
          <reference field="5" count="1" selected="0">
            <x v="53"/>
          </reference>
          <reference field="6" count="1" selected="0">
            <x v="37"/>
          </reference>
          <reference field="7" count="4">
            <x v="90"/>
            <x v="113"/>
            <x v="124"/>
            <x v="140"/>
          </reference>
        </references>
      </pivotArea>
    </format>
    <format dxfId="1050">
      <pivotArea dataOnly="0" labelOnly="1" outline="0" fieldPosition="0">
        <references count="5">
          <reference field="3" count="1" selected="0">
            <x v="18"/>
          </reference>
          <reference field="4" count="1" selected="0">
            <x v="0"/>
          </reference>
          <reference field="5" count="1" selected="0">
            <x v="60"/>
          </reference>
          <reference field="6" count="1" selected="0">
            <x v="1"/>
          </reference>
          <reference field="7" count="2">
            <x v="9"/>
            <x v="11"/>
          </reference>
        </references>
      </pivotArea>
    </format>
    <format dxfId="1049">
      <pivotArea dataOnly="0" labelOnly="1" outline="0" fieldPosition="0">
        <references count="5">
          <reference field="3" count="1" selected="0">
            <x v="18"/>
          </reference>
          <reference field="4" count="1" selected="0">
            <x v="0"/>
          </reference>
          <reference field="5" count="1" selected="0">
            <x v="64"/>
          </reference>
          <reference field="6" count="1" selected="0">
            <x v="1"/>
          </reference>
          <reference field="7" count="1">
            <x v="22"/>
          </reference>
        </references>
      </pivotArea>
    </format>
    <format dxfId="1048">
      <pivotArea dataOnly="0" labelOnly="1" outline="0" fieldPosition="0">
        <references count="5">
          <reference field="3" count="1" selected="0">
            <x v="18"/>
          </reference>
          <reference field="4" count="1" selected="0">
            <x v="0"/>
          </reference>
          <reference field="5" count="1" selected="0">
            <x v="65"/>
          </reference>
          <reference field="6" count="1" selected="0">
            <x v="12"/>
          </reference>
          <reference field="7" count="1">
            <x v="100"/>
          </reference>
        </references>
      </pivotArea>
    </format>
    <format dxfId="1047">
      <pivotArea dataOnly="0" labelOnly="1" outline="0" fieldPosition="0">
        <references count="5">
          <reference field="3" count="1" selected="0">
            <x v="18"/>
          </reference>
          <reference field="4" count="1" selected="0">
            <x v="0"/>
          </reference>
          <reference field="5" count="1" selected="0">
            <x v="84"/>
          </reference>
          <reference field="6" count="1" selected="0">
            <x v="38"/>
          </reference>
          <reference field="7" count="1">
            <x v="88"/>
          </reference>
        </references>
      </pivotArea>
    </format>
    <format dxfId="1046">
      <pivotArea dataOnly="0" labelOnly="1" outline="0" fieldPosition="0">
        <references count="5">
          <reference field="3" count="1" selected="0">
            <x v="18"/>
          </reference>
          <reference field="4" count="1" selected="0">
            <x v="0"/>
          </reference>
          <reference field="5" count="1" selected="0">
            <x v="85"/>
          </reference>
          <reference field="6" count="1" selected="0">
            <x v="26"/>
          </reference>
          <reference field="7" count="1">
            <x v="94"/>
          </reference>
        </references>
      </pivotArea>
    </format>
    <format dxfId="1045">
      <pivotArea dataOnly="0" labelOnly="1" outline="0" fieldPosition="0">
        <references count="5">
          <reference field="3" count="1" selected="0">
            <x v="18"/>
          </reference>
          <reference field="4" count="1" selected="0">
            <x v="0"/>
          </reference>
          <reference field="5" count="1" selected="0">
            <x v="98"/>
          </reference>
          <reference field="6" count="1" selected="0">
            <x v="8"/>
          </reference>
          <reference field="7" count="2">
            <x v="89"/>
            <x v="115"/>
          </reference>
        </references>
      </pivotArea>
    </format>
    <format dxfId="1044">
      <pivotArea dataOnly="0" labelOnly="1" outline="0" fieldPosition="0">
        <references count="5">
          <reference field="3" count="1" selected="0">
            <x v="18"/>
          </reference>
          <reference field="4" count="1" selected="0">
            <x v="0"/>
          </reference>
          <reference field="5" count="1" selected="0">
            <x v="98"/>
          </reference>
          <reference field="6" count="1" selected="0">
            <x v="9"/>
          </reference>
          <reference field="7" count="1">
            <x v="101"/>
          </reference>
        </references>
      </pivotArea>
    </format>
    <format dxfId="1043">
      <pivotArea dataOnly="0" labelOnly="1" outline="0" fieldPosition="0">
        <references count="5">
          <reference field="3" count="1" selected="0">
            <x v="18"/>
          </reference>
          <reference field="4" count="1" selected="0">
            <x v="0"/>
          </reference>
          <reference field="5" count="1" selected="0">
            <x v="101"/>
          </reference>
          <reference field="6" count="1" selected="0">
            <x v="14"/>
          </reference>
          <reference field="7" count="2">
            <x v="72"/>
            <x v="94"/>
          </reference>
        </references>
      </pivotArea>
    </format>
    <format dxfId="1042">
      <pivotArea dataOnly="0" labelOnly="1" outline="0" fieldPosition="0">
        <references count="5">
          <reference field="3" count="1" selected="0">
            <x v="18"/>
          </reference>
          <reference field="4" count="1" selected="0">
            <x v="0"/>
          </reference>
          <reference field="5" count="1" selected="0">
            <x v="73"/>
          </reference>
          <reference field="6" count="1" selected="0">
            <x v="36"/>
          </reference>
          <reference field="7" count="1">
            <x v="86"/>
          </reference>
        </references>
      </pivotArea>
    </format>
    <format dxfId="1041">
      <pivotArea dataOnly="0" labelOnly="1" outline="0" fieldPosition="0">
        <references count="5">
          <reference field="3" count="1" selected="0">
            <x v="18"/>
          </reference>
          <reference field="4" count="1" selected="0">
            <x v="4"/>
          </reference>
          <reference field="5" count="1" selected="0">
            <x v="26"/>
          </reference>
          <reference field="6" count="1" selected="0">
            <x v="68"/>
          </reference>
          <reference field="7" count="1">
            <x v="47"/>
          </reference>
        </references>
      </pivotArea>
    </format>
    <format dxfId="1040">
      <pivotArea dataOnly="0" labelOnly="1" outline="0" fieldPosition="0">
        <references count="5">
          <reference field="3" count="1" selected="0">
            <x v="18"/>
          </reference>
          <reference field="4" count="1" selected="0">
            <x v="4"/>
          </reference>
          <reference field="5" count="1" selected="0">
            <x v="61"/>
          </reference>
          <reference field="6" count="1" selected="0">
            <x v="14"/>
          </reference>
          <reference field="7" count="1">
            <x v="26"/>
          </reference>
        </references>
      </pivotArea>
    </format>
    <format dxfId="1039">
      <pivotArea dataOnly="0" labelOnly="1" outline="0" fieldPosition="0">
        <references count="5">
          <reference field="3" count="1" selected="0">
            <x v="18"/>
          </reference>
          <reference field="4" count="1" selected="0">
            <x v="5"/>
          </reference>
          <reference field="5" count="1" selected="0">
            <x v="25"/>
          </reference>
          <reference field="6" count="1" selected="0">
            <x v="68"/>
          </reference>
          <reference field="7" count="1">
            <x v="149"/>
          </reference>
        </references>
      </pivotArea>
    </format>
    <format dxfId="1038">
      <pivotArea dataOnly="0" labelOnly="1" outline="0" fieldPosition="0">
        <references count="5">
          <reference field="3" count="1" selected="0">
            <x v="18"/>
          </reference>
          <reference field="4" count="1" selected="0">
            <x v="5"/>
          </reference>
          <reference field="5" count="1" selected="0">
            <x v="81"/>
          </reference>
          <reference field="6" count="1" selected="0">
            <x v="1"/>
          </reference>
          <reference field="7" count="1">
            <x v="11"/>
          </reference>
        </references>
      </pivotArea>
    </format>
    <format dxfId="1037">
      <pivotArea dataOnly="0" labelOnly="1" outline="0" fieldPosition="0">
        <references count="5">
          <reference field="3" count="1" selected="0">
            <x v="18"/>
          </reference>
          <reference field="4" count="1" selected="0">
            <x v="5"/>
          </reference>
          <reference field="5" count="1" selected="0">
            <x v="85"/>
          </reference>
          <reference field="6" count="1" selected="0">
            <x v="26"/>
          </reference>
          <reference field="7" count="1">
            <x v="63"/>
          </reference>
        </references>
      </pivotArea>
    </format>
    <format dxfId="1036">
      <pivotArea dataOnly="0" labelOnly="1" outline="0" fieldPosition="0">
        <references count="5">
          <reference field="3" count="1" selected="0">
            <x v="18"/>
          </reference>
          <reference field="4" count="1" selected="0">
            <x v="5"/>
          </reference>
          <reference field="5" count="1" selected="0">
            <x v="87"/>
          </reference>
          <reference field="6" count="1" selected="0">
            <x v="14"/>
          </reference>
          <reference field="7" count="1">
            <x v="29"/>
          </reference>
        </references>
      </pivotArea>
    </format>
    <format dxfId="1035">
      <pivotArea dataOnly="0" labelOnly="1" outline="0" fieldPosition="0">
        <references count="5">
          <reference field="3" count="1" selected="0">
            <x v="18"/>
          </reference>
          <reference field="4" count="1" selected="0">
            <x v="6"/>
          </reference>
          <reference field="5" count="1" selected="0">
            <x v="1"/>
          </reference>
          <reference field="6" count="1" selected="0">
            <x v="50"/>
          </reference>
          <reference field="7" count="1">
            <x v="59"/>
          </reference>
        </references>
      </pivotArea>
    </format>
    <format dxfId="1034">
      <pivotArea dataOnly="0" labelOnly="1" outline="0" fieldPosition="0">
        <references count="5">
          <reference field="3" count="1" selected="0">
            <x v="18"/>
          </reference>
          <reference field="4" count="1" selected="0">
            <x v="6"/>
          </reference>
          <reference field="5" count="1" selected="0">
            <x v="18"/>
          </reference>
          <reference field="6" count="1" selected="0">
            <x v="27"/>
          </reference>
          <reference field="7" count="1">
            <x v="50"/>
          </reference>
        </references>
      </pivotArea>
    </format>
    <format dxfId="1033">
      <pivotArea dataOnly="0" labelOnly="1" outline="0" fieldPosition="0">
        <references count="5">
          <reference field="3" count="1" selected="0">
            <x v="18"/>
          </reference>
          <reference field="4" count="1" selected="0">
            <x v="6"/>
          </reference>
          <reference field="5" count="1" selected="0">
            <x v="20"/>
          </reference>
          <reference field="6" count="1" selected="0">
            <x v="25"/>
          </reference>
          <reference field="7" count="1">
            <x v="56"/>
          </reference>
        </references>
      </pivotArea>
    </format>
    <format dxfId="1032">
      <pivotArea dataOnly="0" labelOnly="1" outline="0" fieldPosition="0">
        <references count="5">
          <reference field="3" count="1" selected="0">
            <x v="18"/>
          </reference>
          <reference field="4" count="1" selected="0">
            <x v="6"/>
          </reference>
          <reference field="5" count="1" selected="0">
            <x v="26"/>
          </reference>
          <reference field="6" count="1" selected="0">
            <x v="68"/>
          </reference>
          <reference field="7" count="1">
            <x v="33"/>
          </reference>
        </references>
      </pivotArea>
    </format>
    <format dxfId="1031">
      <pivotArea dataOnly="0" labelOnly="1" outline="0" fieldPosition="0">
        <references count="5">
          <reference field="3" count="1" selected="0">
            <x v="18"/>
          </reference>
          <reference field="4" count="1" selected="0">
            <x v="6"/>
          </reference>
          <reference field="5" count="1" selected="0">
            <x v="33"/>
          </reference>
          <reference field="6" count="1" selected="0">
            <x v="14"/>
          </reference>
          <reference field="7" count="2">
            <x v="53"/>
            <x v="157"/>
          </reference>
        </references>
      </pivotArea>
    </format>
    <format dxfId="1030">
      <pivotArea dataOnly="0" labelOnly="1" outline="0" fieldPosition="0">
        <references count="5">
          <reference field="3" count="1" selected="0">
            <x v="18"/>
          </reference>
          <reference field="4" count="1" selected="0">
            <x v="6"/>
          </reference>
          <reference field="5" count="1" selected="0">
            <x v="52"/>
          </reference>
          <reference field="6" count="1" selected="0">
            <x v="83"/>
          </reference>
          <reference field="7" count="1">
            <x v="66"/>
          </reference>
        </references>
      </pivotArea>
    </format>
    <format dxfId="1029">
      <pivotArea dataOnly="0" labelOnly="1" outline="0" fieldPosition="0">
        <references count="5">
          <reference field="3" count="1" selected="0">
            <x v="18"/>
          </reference>
          <reference field="4" count="1" selected="0">
            <x v="6"/>
          </reference>
          <reference field="5" count="1" selected="0">
            <x v="53"/>
          </reference>
          <reference field="6" count="1" selected="0">
            <x v="42"/>
          </reference>
          <reference field="7" count="1">
            <x v="45"/>
          </reference>
        </references>
      </pivotArea>
    </format>
    <format dxfId="1028">
      <pivotArea dataOnly="0" labelOnly="1" outline="0" fieldPosition="0">
        <references count="5">
          <reference field="3" count="1" selected="0">
            <x v="18"/>
          </reference>
          <reference field="4" count="1" selected="0">
            <x v="6"/>
          </reference>
          <reference field="5" count="1" selected="0">
            <x v="56"/>
          </reference>
          <reference field="6" count="1" selected="0">
            <x v="41"/>
          </reference>
          <reference field="7" count="1">
            <x v="18"/>
          </reference>
        </references>
      </pivotArea>
    </format>
    <format dxfId="1027">
      <pivotArea dataOnly="0" labelOnly="1" outline="0" fieldPosition="0">
        <references count="5">
          <reference field="3" count="1" selected="0">
            <x v="18"/>
          </reference>
          <reference field="4" count="1" selected="0">
            <x v="6"/>
          </reference>
          <reference field="5" count="1" selected="0">
            <x v="60"/>
          </reference>
          <reference field="6" count="1" selected="0">
            <x v="1"/>
          </reference>
          <reference field="7" count="2">
            <x v="9"/>
            <x v="11"/>
          </reference>
        </references>
      </pivotArea>
    </format>
    <format dxfId="1026">
      <pivotArea dataOnly="0" labelOnly="1" outline="0" fieldPosition="0">
        <references count="5">
          <reference field="3" count="1" selected="0">
            <x v="18"/>
          </reference>
          <reference field="4" count="1" selected="0">
            <x v="6"/>
          </reference>
          <reference field="5" count="1" selected="0">
            <x v="79"/>
          </reference>
          <reference field="6" count="1" selected="0">
            <x v="17"/>
          </reference>
          <reference field="7" count="1">
            <x v="16"/>
          </reference>
        </references>
      </pivotArea>
    </format>
    <format dxfId="1025">
      <pivotArea dataOnly="0" labelOnly="1" outline="0" fieldPosition="0">
        <references count="5">
          <reference field="3" count="1" selected="0">
            <x v="18"/>
          </reference>
          <reference field="4" count="1" selected="0">
            <x v="6"/>
          </reference>
          <reference field="5" count="1" selected="0">
            <x v="79"/>
          </reference>
          <reference field="6" count="1" selected="0">
            <x v="23"/>
          </reference>
          <reference field="7" count="1">
            <x v="15"/>
          </reference>
        </references>
      </pivotArea>
    </format>
    <format dxfId="1024">
      <pivotArea dataOnly="0" labelOnly="1" outline="0" fieldPosition="0">
        <references count="5">
          <reference field="3" count="1" selected="0">
            <x v="18"/>
          </reference>
          <reference field="4" count="1" selected="0">
            <x v="6"/>
          </reference>
          <reference field="5" count="1" selected="0">
            <x v="79"/>
          </reference>
          <reference field="6" count="1" selected="0">
            <x v="46"/>
          </reference>
          <reference field="7" count="1">
            <x v="40"/>
          </reference>
        </references>
      </pivotArea>
    </format>
    <format dxfId="1023">
      <pivotArea dataOnly="0" labelOnly="1" outline="0" fieldPosition="0">
        <references count="5">
          <reference field="3" count="1" selected="0">
            <x v="18"/>
          </reference>
          <reference field="4" count="1" selected="0">
            <x v="6"/>
          </reference>
          <reference field="5" count="1" selected="0">
            <x v="81"/>
          </reference>
          <reference field="6" count="1" selected="0">
            <x v="1"/>
          </reference>
          <reference field="7" count="1">
            <x v="21"/>
          </reference>
        </references>
      </pivotArea>
    </format>
    <format dxfId="1022">
      <pivotArea dataOnly="0" labelOnly="1" outline="0" fieldPosition="0">
        <references count="5">
          <reference field="3" count="1" selected="0">
            <x v="18"/>
          </reference>
          <reference field="4" count="1" selected="0">
            <x v="6"/>
          </reference>
          <reference field="5" count="1" selected="0">
            <x v="85"/>
          </reference>
          <reference field="6" count="1" selected="0">
            <x v="26"/>
          </reference>
          <reference field="7" count="1">
            <x v="50"/>
          </reference>
        </references>
      </pivotArea>
    </format>
    <format dxfId="1021">
      <pivotArea dataOnly="0" labelOnly="1" outline="0" fieldPosition="0">
        <references count="5">
          <reference field="3" count="1" selected="0">
            <x v="18"/>
          </reference>
          <reference field="4" count="1" selected="0">
            <x v="6"/>
          </reference>
          <reference field="5" count="1" selected="0">
            <x v="87"/>
          </reference>
          <reference field="6" count="1" selected="0">
            <x v="14"/>
          </reference>
          <reference field="7" count="3">
            <x v="53"/>
            <x v="115"/>
            <x v="121"/>
          </reference>
        </references>
      </pivotArea>
    </format>
    <format dxfId="1020">
      <pivotArea dataOnly="0" labelOnly="1" outline="0" fieldPosition="0">
        <references count="5">
          <reference field="3" count="1" selected="0">
            <x v="18"/>
          </reference>
          <reference field="4" count="1" selected="0">
            <x v="6"/>
          </reference>
          <reference field="5" count="1" selected="0">
            <x v="96"/>
          </reference>
          <reference field="6" count="1" selected="0">
            <x v="14"/>
          </reference>
          <reference field="7" count="2">
            <x v="53"/>
            <x v="81"/>
          </reference>
        </references>
      </pivotArea>
    </format>
    <format dxfId="1019">
      <pivotArea dataOnly="0" labelOnly="1" outline="0" fieldPosition="0">
        <references count="5">
          <reference field="3" count="1" selected="0">
            <x v="18"/>
          </reference>
          <reference field="4" count="1" selected="0">
            <x v="6"/>
          </reference>
          <reference field="5" count="1" selected="0">
            <x v="101"/>
          </reference>
          <reference field="6" count="1" selected="0">
            <x v="14"/>
          </reference>
          <reference field="7" count="2">
            <x v="50"/>
            <x v="112"/>
          </reference>
        </references>
      </pivotArea>
    </format>
    <format dxfId="1018">
      <pivotArea dataOnly="0" labelOnly="1" outline="0" fieldPosition="0">
        <references count="5">
          <reference field="3" count="1" selected="0">
            <x v="19"/>
          </reference>
          <reference field="4" count="1" selected="0">
            <x v="0"/>
          </reference>
          <reference field="5" count="1" selected="0">
            <x v="0"/>
          </reference>
          <reference field="6" count="1" selected="0">
            <x v="62"/>
          </reference>
          <reference field="7" count="1">
            <x v="74"/>
          </reference>
        </references>
      </pivotArea>
    </format>
    <format dxfId="1017">
      <pivotArea dataOnly="0" labelOnly="1" outline="0" fieldPosition="0">
        <references count="5">
          <reference field="3" count="1" selected="0">
            <x v="19"/>
          </reference>
          <reference field="4" count="1" selected="0">
            <x v="0"/>
          </reference>
          <reference field="5" count="1" selected="0">
            <x v="1"/>
          </reference>
          <reference field="6" count="1" selected="0">
            <x v="50"/>
          </reference>
          <reference field="7" count="1">
            <x v="30"/>
          </reference>
        </references>
      </pivotArea>
    </format>
    <format dxfId="1016">
      <pivotArea dataOnly="0" labelOnly="1" outline="0" fieldPosition="0">
        <references count="5">
          <reference field="3" count="1" selected="0">
            <x v="19"/>
          </reference>
          <reference field="4" count="1" selected="0">
            <x v="0"/>
          </reference>
          <reference field="5" count="1" selected="0">
            <x v="2"/>
          </reference>
          <reference field="6" count="1" selected="0">
            <x v="11"/>
          </reference>
          <reference field="7" count="1">
            <x v="22"/>
          </reference>
        </references>
      </pivotArea>
    </format>
    <format dxfId="1015">
      <pivotArea dataOnly="0" labelOnly="1" outline="0" fieldPosition="0">
        <references count="5">
          <reference field="3" count="1" selected="0">
            <x v="19"/>
          </reference>
          <reference field="4" count="1" selected="0">
            <x v="0"/>
          </reference>
          <reference field="5" count="1" selected="0">
            <x v="2"/>
          </reference>
          <reference field="6" count="1" selected="0">
            <x v="60"/>
          </reference>
          <reference field="7" count="2">
            <x v="70"/>
            <x v="71"/>
          </reference>
        </references>
      </pivotArea>
    </format>
    <format dxfId="1014">
      <pivotArea dataOnly="0" labelOnly="1" outline="0" fieldPosition="0">
        <references count="5">
          <reference field="3" count="1" selected="0">
            <x v="19"/>
          </reference>
          <reference field="4" count="1" selected="0">
            <x v="0"/>
          </reference>
          <reference field="5" count="1" selected="0">
            <x v="13"/>
          </reference>
          <reference field="6" count="1" selected="0">
            <x v="62"/>
          </reference>
          <reference field="7" count="1">
            <x v="102"/>
          </reference>
        </references>
      </pivotArea>
    </format>
    <format dxfId="1013">
      <pivotArea dataOnly="0" labelOnly="1" outline="0" fieldPosition="0">
        <references count="5">
          <reference field="3" count="1" selected="0">
            <x v="19"/>
          </reference>
          <reference field="4" count="1" selected="0">
            <x v="0"/>
          </reference>
          <reference field="5" count="1" selected="0">
            <x v="18"/>
          </reference>
          <reference field="6" count="1" selected="0">
            <x v="27"/>
          </reference>
          <reference field="7" count="1">
            <x v="70"/>
          </reference>
        </references>
      </pivotArea>
    </format>
    <format dxfId="1012">
      <pivotArea dataOnly="0" labelOnly="1" outline="0" fieldPosition="0">
        <references count="5">
          <reference field="3" count="1" selected="0">
            <x v="19"/>
          </reference>
          <reference field="4" count="1" selected="0">
            <x v="0"/>
          </reference>
          <reference field="5" count="1" selected="0">
            <x v="18"/>
          </reference>
          <reference field="6" count="1" selected="0">
            <x v="32"/>
          </reference>
          <reference field="7" count="1">
            <x v="93"/>
          </reference>
        </references>
      </pivotArea>
    </format>
    <format dxfId="1011">
      <pivotArea dataOnly="0" labelOnly="1" outline="0" fieldPosition="0">
        <references count="5">
          <reference field="3" count="1" selected="0">
            <x v="19"/>
          </reference>
          <reference field="4" count="1" selected="0">
            <x v="0"/>
          </reference>
          <reference field="5" count="1" selected="0">
            <x v="20"/>
          </reference>
          <reference field="6" count="1" selected="0">
            <x v="25"/>
          </reference>
          <reference field="7" count="3">
            <x v="56"/>
            <x v="95"/>
            <x v="165"/>
          </reference>
        </references>
      </pivotArea>
    </format>
    <format dxfId="1010">
      <pivotArea dataOnly="0" labelOnly="1" outline="0" fieldPosition="0">
        <references count="5">
          <reference field="3" count="1" selected="0">
            <x v="19"/>
          </reference>
          <reference field="4" count="1" selected="0">
            <x v="0"/>
          </reference>
          <reference field="5" count="1" selected="0">
            <x v="21"/>
          </reference>
          <reference field="6" count="1" selected="0">
            <x v="13"/>
          </reference>
          <reference field="7" count="1">
            <x v="31"/>
          </reference>
        </references>
      </pivotArea>
    </format>
    <format dxfId="1009">
      <pivotArea dataOnly="0" labelOnly="1" outline="0" fieldPosition="0">
        <references count="5">
          <reference field="3" count="1" selected="0">
            <x v="19"/>
          </reference>
          <reference field="4" count="1" selected="0">
            <x v="0"/>
          </reference>
          <reference field="5" count="1" selected="0">
            <x v="24"/>
          </reference>
          <reference field="6" count="1" selected="0">
            <x v="35"/>
          </reference>
          <reference field="7" count="1">
            <x v="136"/>
          </reference>
        </references>
      </pivotArea>
    </format>
    <format dxfId="1008">
      <pivotArea dataOnly="0" labelOnly="1" outline="0" fieldPosition="0">
        <references count="5">
          <reference field="3" count="1" selected="0">
            <x v="19"/>
          </reference>
          <reference field="4" count="1" selected="0">
            <x v="0"/>
          </reference>
          <reference field="5" count="1" selected="0">
            <x v="25"/>
          </reference>
          <reference field="6" count="1" selected="0">
            <x v="68"/>
          </reference>
          <reference field="7" count="1">
            <x v="164"/>
          </reference>
        </references>
      </pivotArea>
    </format>
    <format dxfId="1007">
      <pivotArea dataOnly="0" labelOnly="1" outline="0" fieldPosition="0">
        <references count="5">
          <reference field="3" count="1" selected="0">
            <x v="19"/>
          </reference>
          <reference field="4" count="1" selected="0">
            <x v="0"/>
          </reference>
          <reference field="5" count="1" selected="0">
            <x v="26"/>
          </reference>
          <reference field="6" count="1" selected="0">
            <x v="68"/>
          </reference>
          <reference field="7" count="1">
            <x v="21"/>
          </reference>
        </references>
      </pivotArea>
    </format>
    <format dxfId="1006">
      <pivotArea dataOnly="0" labelOnly="1" outline="0" fieldPosition="0">
        <references count="5">
          <reference field="3" count="1" selected="0">
            <x v="19"/>
          </reference>
          <reference field="4" count="1" selected="0">
            <x v="0"/>
          </reference>
          <reference field="5" count="1" selected="0">
            <x v="28"/>
          </reference>
          <reference field="6" count="1" selected="0">
            <x v="52"/>
          </reference>
          <reference field="7" count="1">
            <x v="45"/>
          </reference>
        </references>
      </pivotArea>
    </format>
    <format dxfId="1005">
      <pivotArea dataOnly="0" labelOnly="1" outline="0" fieldPosition="0">
        <references count="5">
          <reference field="3" count="1" selected="0">
            <x v="19"/>
          </reference>
          <reference field="4" count="1" selected="0">
            <x v="0"/>
          </reference>
          <reference field="5" count="1" selected="0">
            <x v="28"/>
          </reference>
          <reference field="6" count="1" selected="0">
            <x v="53"/>
          </reference>
          <reference field="7" count="1">
            <x v="42"/>
          </reference>
        </references>
      </pivotArea>
    </format>
    <format dxfId="1004">
      <pivotArea dataOnly="0" labelOnly="1" outline="0" fieldPosition="0">
        <references count="5">
          <reference field="3" count="1" selected="0">
            <x v="19"/>
          </reference>
          <reference field="4" count="1" selected="0">
            <x v="0"/>
          </reference>
          <reference field="5" count="1" selected="0">
            <x v="28"/>
          </reference>
          <reference field="6" count="1" selected="0">
            <x v="64"/>
          </reference>
          <reference field="7" count="1">
            <x v="45"/>
          </reference>
        </references>
      </pivotArea>
    </format>
    <format dxfId="1003">
      <pivotArea dataOnly="0" labelOnly="1" outline="0" fieldPosition="0">
        <references count="5">
          <reference field="3" count="1" selected="0">
            <x v="19"/>
          </reference>
          <reference field="4" count="1" selected="0">
            <x v="0"/>
          </reference>
          <reference field="5" count="1" selected="0">
            <x v="32"/>
          </reference>
          <reference field="6" count="1" selected="0">
            <x v="14"/>
          </reference>
          <reference field="7" count="1">
            <x v="42"/>
          </reference>
        </references>
      </pivotArea>
    </format>
    <format dxfId="1002">
      <pivotArea dataOnly="0" labelOnly="1" outline="0" fieldPosition="0">
        <references count="5">
          <reference field="3" count="1" selected="0">
            <x v="19"/>
          </reference>
          <reference field="4" count="1" selected="0">
            <x v="0"/>
          </reference>
          <reference field="5" count="1" selected="0">
            <x v="33"/>
          </reference>
          <reference field="6" count="1" selected="0">
            <x v="14"/>
          </reference>
          <reference field="7" count="1">
            <x v="46"/>
          </reference>
        </references>
      </pivotArea>
    </format>
    <format dxfId="1001">
      <pivotArea dataOnly="0" labelOnly="1" outline="0" fieldPosition="0">
        <references count="5">
          <reference field="3" count="1" selected="0">
            <x v="19"/>
          </reference>
          <reference field="4" count="1" selected="0">
            <x v="0"/>
          </reference>
          <reference field="5" count="1" selected="0">
            <x v="35"/>
          </reference>
          <reference field="6" count="1" selected="0">
            <x v="21"/>
          </reference>
          <reference field="7" count="1">
            <x v="103"/>
          </reference>
        </references>
      </pivotArea>
    </format>
    <format dxfId="1000">
      <pivotArea dataOnly="0" labelOnly="1" outline="0" fieldPosition="0">
        <references count="5">
          <reference field="3" count="1" selected="0">
            <x v="19"/>
          </reference>
          <reference field="4" count="1" selected="0">
            <x v="0"/>
          </reference>
          <reference field="5" count="1" selected="0">
            <x v="42"/>
          </reference>
          <reference field="6" count="1" selected="0">
            <x v="14"/>
          </reference>
          <reference field="7" count="1">
            <x v="156"/>
          </reference>
        </references>
      </pivotArea>
    </format>
    <format dxfId="999">
      <pivotArea dataOnly="0" labelOnly="1" outline="0" fieldPosition="0">
        <references count="5">
          <reference field="3" count="1" selected="0">
            <x v="19"/>
          </reference>
          <reference field="4" count="1" selected="0">
            <x v="0"/>
          </reference>
          <reference field="5" count="1" selected="0">
            <x v="42"/>
          </reference>
          <reference field="6" count="1" selected="0">
            <x v="22"/>
          </reference>
          <reference field="7" count="1">
            <x v="128"/>
          </reference>
        </references>
      </pivotArea>
    </format>
    <format dxfId="998">
      <pivotArea dataOnly="0" labelOnly="1" outline="0" fieldPosition="0">
        <references count="5">
          <reference field="3" count="1" selected="0">
            <x v="19"/>
          </reference>
          <reference field="4" count="1" selected="0">
            <x v="0"/>
          </reference>
          <reference field="5" count="1" selected="0">
            <x v="43"/>
          </reference>
          <reference field="6" count="1" selected="0">
            <x v="4"/>
          </reference>
          <reference field="7" count="1">
            <x v="72"/>
          </reference>
        </references>
      </pivotArea>
    </format>
    <format dxfId="997">
      <pivotArea dataOnly="0" labelOnly="1" outline="0" fieldPosition="0">
        <references count="5">
          <reference field="3" count="1" selected="0">
            <x v="19"/>
          </reference>
          <reference field="4" count="1" selected="0">
            <x v="0"/>
          </reference>
          <reference field="5" count="1" selected="0">
            <x v="43"/>
          </reference>
          <reference field="6" count="1" selected="0">
            <x v="14"/>
          </reference>
          <reference field="7" count="1">
            <x v="45"/>
          </reference>
        </references>
      </pivotArea>
    </format>
    <format dxfId="996">
      <pivotArea dataOnly="0" labelOnly="1" outline="0" fieldPosition="0">
        <references count="5">
          <reference field="3" count="1" selected="0">
            <x v="19"/>
          </reference>
          <reference field="4" count="1" selected="0">
            <x v="0"/>
          </reference>
          <reference field="5" count="1" selected="0">
            <x v="43"/>
          </reference>
          <reference field="6" count="1" selected="0">
            <x v="15"/>
          </reference>
          <reference field="7" count="1">
            <x v="87"/>
          </reference>
        </references>
      </pivotArea>
    </format>
    <format dxfId="995">
      <pivotArea dataOnly="0" labelOnly="1" outline="0" fieldPosition="0">
        <references count="5">
          <reference field="3" count="1" selected="0">
            <x v="19"/>
          </reference>
          <reference field="4" count="1" selected="0">
            <x v="0"/>
          </reference>
          <reference field="5" count="1" selected="0">
            <x v="47"/>
          </reference>
          <reference field="6" count="1" selected="0">
            <x v="25"/>
          </reference>
          <reference field="7" count="2">
            <x v="34"/>
            <x v="56"/>
          </reference>
        </references>
      </pivotArea>
    </format>
    <format dxfId="994">
      <pivotArea dataOnly="0" labelOnly="1" outline="0" fieldPosition="0">
        <references count="5">
          <reference field="3" count="1" selected="0">
            <x v="19"/>
          </reference>
          <reference field="4" count="1" selected="0">
            <x v="0"/>
          </reference>
          <reference field="5" count="1" selected="0">
            <x v="48"/>
          </reference>
          <reference field="6" count="1" selected="0">
            <x v="19"/>
          </reference>
          <reference field="7" count="1">
            <x v="71"/>
          </reference>
        </references>
      </pivotArea>
    </format>
    <format dxfId="993">
      <pivotArea dataOnly="0" labelOnly="1" outline="0" fieldPosition="0">
        <references count="5">
          <reference field="3" count="1" selected="0">
            <x v="19"/>
          </reference>
          <reference field="4" count="1" selected="0">
            <x v="0"/>
          </reference>
          <reference field="5" count="1" selected="0">
            <x v="49"/>
          </reference>
          <reference field="6" count="1" selected="0">
            <x v="61"/>
          </reference>
          <reference field="7" count="1">
            <x v="73"/>
          </reference>
        </references>
      </pivotArea>
    </format>
    <format dxfId="992">
      <pivotArea dataOnly="0" labelOnly="1" outline="0" fieldPosition="0">
        <references count="5">
          <reference field="3" count="1" selected="0">
            <x v="19"/>
          </reference>
          <reference field="4" count="1" selected="0">
            <x v="0"/>
          </reference>
          <reference field="5" count="1" selected="0">
            <x v="52"/>
          </reference>
          <reference field="6" count="1" selected="0">
            <x v="83"/>
          </reference>
          <reference field="7" count="4">
            <x v="61"/>
            <x v="68"/>
            <x v="87"/>
            <x v="117"/>
          </reference>
        </references>
      </pivotArea>
    </format>
    <format dxfId="991">
      <pivotArea dataOnly="0" labelOnly="1" outline="0" fieldPosition="0">
        <references count="5">
          <reference field="3" count="1" selected="0">
            <x v="19"/>
          </reference>
          <reference field="4" count="1" selected="0">
            <x v="0"/>
          </reference>
          <reference field="5" count="1" selected="0">
            <x v="53"/>
          </reference>
          <reference field="6" count="1" selected="0">
            <x v="2"/>
          </reference>
          <reference field="7" count="1">
            <x v="58"/>
          </reference>
        </references>
      </pivotArea>
    </format>
    <format dxfId="990">
      <pivotArea dataOnly="0" labelOnly="1" outline="0" fieldPosition="0">
        <references count="5">
          <reference field="3" count="1" selected="0">
            <x v="19"/>
          </reference>
          <reference field="4" count="1" selected="0">
            <x v="0"/>
          </reference>
          <reference field="5" count="1" selected="0">
            <x v="53"/>
          </reference>
          <reference field="6" count="1" selected="0">
            <x v="37"/>
          </reference>
          <reference field="7" count="1">
            <x v="72"/>
          </reference>
        </references>
      </pivotArea>
    </format>
    <format dxfId="989">
      <pivotArea dataOnly="0" labelOnly="1" outline="0" fieldPosition="0">
        <references count="5">
          <reference field="3" count="1" selected="0">
            <x v="19"/>
          </reference>
          <reference field="4" count="1" selected="0">
            <x v="0"/>
          </reference>
          <reference field="5" count="1" selected="0">
            <x v="54"/>
          </reference>
          <reference field="6" count="1" selected="0">
            <x v="14"/>
          </reference>
          <reference field="7" count="2">
            <x v="69"/>
            <x v="177"/>
          </reference>
        </references>
      </pivotArea>
    </format>
    <format dxfId="988">
      <pivotArea dataOnly="0" labelOnly="1" outline="0" fieldPosition="0">
        <references count="5">
          <reference field="3" count="1" selected="0">
            <x v="19"/>
          </reference>
          <reference field="4" count="1" selected="0">
            <x v="0"/>
          </reference>
          <reference field="5" count="1" selected="0">
            <x v="65"/>
          </reference>
          <reference field="6" count="1" selected="0">
            <x v="12"/>
          </reference>
          <reference field="7" count="1">
            <x v="97"/>
          </reference>
        </references>
      </pivotArea>
    </format>
    <format dxfId="987">
      <pivotArea dataOnly="0" labelOnly="1" outline="0" fieldPosition="0">
        <references count="5">
          <reference field="3" count="1" selected="0">
            <x v="19"/>
          </reference>
          <reference field="4" count="1" selected="0">
            <x v="0"/>
          </reference>
          <reference field="5" count="1" selected="0">
            <x v="85"/>
          </reference>
          <reference field="6" count="1" selected="0">
            <x v="26"/>
          </reference>
          <reference field="7" count="1">
            <x v="60"/>
          </reference>
        </references>
      </pivotArea>
    </format>
    <format dxfId="986">
      <pivotArea dataOnly="0" labelOnly="1" outline="0" fieldPosition="0">
        <references count="5">
          <reference field="3" count="1" selected="0">
            <x v="19"/>
          </reference>
          <reference field="4" count="1" selected="0">
            <x v="0"/>
          </reference>
          <reference field="5" count="1" selected="0">
            <x v="87"/>
          </reference>
          <reference field="6" count="1" selected="0">
            <x v="14"/>
          </reference>
          <reference field="7" count="1">
            <x v="48"/>
          </reference>
        </references>
      </pivotArea>
    </format>
    <format dxfId="985">
      <pivotArea dataOnly="0" labelOnly="1" outline="0" fieldPosition="0">
        <references count="5">
          <reference field="3" count="1" selected="0">
            <x v="19"/>
          </reference>
          <reference field="4" count="1" selected="0">
            <x v="0"/>
          </reference>
          <reference field="5" count="1" selected="0">
            <x v="97"/>
          </reference>
          <reference field="6" count="1" selected="0">
            <x v="73"/>
          </reference>
          <reference field="7" count="1">
            <x v="180"/>
          </reference>
        </references>
      </pivotArea>
    </format>
    <format dxfId="984">
      <pivotArea dataOnly="0" labelOnly="1" outline="0" fieldPosition="0">
        <references count="5">
          <reference field="3" count="1" selected="0">
            <x v="19"/>
          </reference>
          <reference field="4" count="1" selected="0">
            <x v="0"/>
          </reference>
          <reference field="5" count="1" selected="0">
            <x v="101"/>
          </reference>
          <reference field="6" count="1" selected="0">
            <x v="14"/>
          </reference>
          <reference field="7" count="1">
            <x v="42"/>
          </reference>
        </references>
      </pivotArea>
    </format>
    <format dxfId="983">
      <pivotArea dataOnly="0" labelOnly="1" outline="0" fieldPosition="0">
        <references count="5">
          <reference field="3" count="1" selected="0">
            <x v="19"/>
          </reference>
          <reference field="4" count="1" selected="0">
            <x v="0"/>
          </reference>
          <reference field="5" count="1" selected="0">
            <x v="78"/>
          </reference>
          <reference field="6" count="1" selected="0">
            <x v="1"/>
          </reference>
          <reference field="7" count="2">
            <x v="13"/>
            <x v="62"/>
          </reference>
        </references>
      </pivotArea>
    </format>
    <format dxfId="982">
      <pivotArea dataOnly="0" labelOnly="1" outline="0" fieldPosition="0">
        <references count="5">
          <reference field="3" count="1" selected="0">
            <x v="19"/>
          </reference>
          <reference field="4" count="1" selected="0">
            <x v="1"/>
          </reference>
          <reference field="5" count="1" selected="0">
            <x v="76"/>
          </reference>
          <reference field="6" count="1" selected="0">
            <x v="14"/>
          </reference>
          <reference field="7" count="1">
            <x v="22"/>
          </reference>
        </references>
      </pivotArea>
    </format>
    <format dxfId="981">
      <pivotArea dataOnly="0" labelOnly="1" outline="0" fieldPosition="0">
        <references count="5">
          <reference field="3" count="1" selected="0">
            <x v="19"/>
          </reference>
          <reference field="4" count="1" selected="0">
            <x v="4"/>
          </reference>
          <reference field="5" count="1" selected="0">
            <x v="26"/>
          </reference>
          <reference field="6" count="1" selected="0">
            <x v="68"/>
          </reference>
          <reference field="7" count="1">
            <x v="47"/>
          </reference>
        </references>
      </pivotArea>
    </format>
    <format dxfId="980">
      <pivotArea dataOnly="0" labelOnly="1" outline="0" fieldPosition="0">
        <references count="5">
          <reference field="3" count="1" selected="0">
            <x v="19"/>
          </reference>
          <reference field="4" count="1" selected="0">
            <x v="5"/>
          </reference>
          <reference field="5" count="1" selected="0">
            <x v="81"/>
          </reference>
          <reference field="6" count="1" selected="0">
            <x v="1"/>
          </reference>
          <reference field="7" count="1">
            <x v="11"/>
          </reference>
        </references>
      </pivotArea>
    </format>
    <format dxfId="979">
      <pivotArea dataOnly="0" labelOnly="1" outline="0" fieldPosition="0">
        <references count="5">
          <reference field="3" count="1" selected="0">
            <x v="19"/>
          </reference>
          <reference field="4" count="1" selected="0">
            <x v="5"/>
          </reference>
          <reference field="5" count="1" selected="0">
            <x v="85"/>
          </reference>
          <reference field="6" count="1" selected="0">
            <x v="26"/>
          </reference>
          <reference field="7" count="1">
            <x v="104"/>
          </reference>
        </references>
      </pivotArea>
    </format>
    <format dxfId="978">
      <pivotArea dataOnly="0" labelOnly="1" outline="0" fieldPosition="0">
        <references count="5">
          <reference field="3" count="1" selected="0">
            <x v="19"/>
          </reference>
          <reference field="4" count="1" selected="0">
            <x v="5"/>
          </reference>
          <reference field="5" count="1" selected="0">
            <x v="87"/>
          </reference>
          <reference field="6" count="1" selected="0">
            <x v="14"/>
          </reference>
          <reference field="7" count="1">
            <x v="29"/>
          </reference>
        </references>
      </pivotArea>
    </format>
    <format dxfId="977">
      <pivotArea dataOnly="0" labelOnly="1" outline="0" fieldPosition="0">
        <references count="5">
          <reference field="3" count="1" selected="0">
            <x v="20"/>
          </reference>
          <reference field="4" count="1" selected="0">
            <x v="0"/>
          </reference>
          <reference field="5" count="1" selected="0">
            <x v="1"/>
          </reference>
          <reference field="6" count="1" selected="0">
            <x v="50"/>
          </reference>
          <reference field="7" count="2">
            <x v="86"/>
            <x v="199"/>
          </reference>
        </references>
      </pivotArea>
    </format>
    <format dxfId="976">
      <pivotArea dataOnly="0" labelOnly="1" outline="0" fieldPosition="0">
        <references count="5">
          <reference field="3" count="1" selected="0">
            <x v="20"/>
          </reference>
          <reference field="4" count="1" selected="0">
            <x v="0"/>
          </reference>
          <reference field="5" count="1" selected="0">
            <x v="2"/>
          </reference>
          <reference field="6" count="1" selected="0">
            <x v="11"/>
          </reference>
          <reference field="7" count="1">
            <x v="22"/>
          </reference>
        </references>
      </pivotArea>
    </format>
    <format dxfId="975">
      <pivotArea dataOnly="0" labelOnly="1" outline="0" fieldPosition="0">
        <references count="5">
          <reference field="3" count="1" selected="0">
            <x v="20"/>
          </reference>
          <reference field="4" count="1" selected="0">
            <x v="0"/>
          </reference>
          <reference field="5" count="1" selected="0">
            <x v="2"/>
          </reference>
          <reference field="6" count="1" selected="0">
            <x v="19"/>
          </reference>
          <reference field="7" count="1">
            <x v="195"/>
          </reference>
        </references>
      </pivotArea>
    </format>
    <format dxfId="974">
      <pivotArea dataOnly="0" labelOnly="1" outline="0" fieldPosition="0">
        <references count="5">
          <reference field="3" count="1" selected="0">
            <x v="20"/>
          </reference>
          <reference field="4" count="1" selected="0">
            <x v="0"/>
          </reference>
          <reference field="5" count="1" selected="0">
            <x v="2"/>
          </reference>
          <reference field="6" count="1" selected="0">
            <x v="31"/>
          </reference>
          <reference field="7" count="1">
            <x v="22"/>
          </reference>
        </references>
      </pivotArea>
    </format>
    <format dxfId="973">
      <pivotArea dataOnly="0" labelOnly="1" outline="0" fieldPosition="0">
        <references count="5">
          <reference field="3" count="1" selected="0">
            <x v="20"/>
          </reference>
          <reference field="4" count="1" selected="0">
            <x v="0"/>
          </reference>
          <reference field="5" count="1" selected="0">
            <x v="2"/>
          </reference>
          <reference field="6" count="1" selected="0">
            <x v="60"/>
          </reference>
          <reference field="7" count="1">
            <x v="195"/>
          </reference>
        </references>
      </pivotArea>
    </format>
    <format dxfId="972">
      <pivotArea dataOnly="0" labelOnly="1" outline="0" fieldPosition="0">
        <references count="5">
          <reference field="3" count="1" selected="0">
            <x v="20"/>
          </reference>
          <reference field="4" count="1" selected="0">
            <x v="0"/>
          </reference>
          <reference field="5" count="1" selected="0">
            <x v="2"/>
          </reference>
          <reference field="6" count="1" selected="0">
            <x v="77"/>
          </reference>
          <reference field="7" count="1">
            <x v="201"/>
          </reference>
        </references>
      </pivotArea>
    </format>
    <format dxfId="971">
      <pivotArea dataOnly="0" labelOnly="1" outline="0" fieldPosition="0">
        <references count="5">
          <reference field="3" count="1" selected="0">
            <x v="20"/>
          </reference>
          <reference field="4" count="1" selected="0">
            <x v="0"/>
          </reference>
          <reference field="5" count="1" selected="0">
            <x v="11"/>
          </reference>
          <reference field="6" count="1" selected="0">
            <x v="20"/>
          </reference>
          <reference field="7" count="1">
            <x v="194"/>
          </reference>
        </references>
      </pivotArea>
    </format>
    <format dxfId="970">
      <pivotArea dataOnly="0" labelOnly="1" outline="0" fieldPosition="0">
        <references count="5">
          <reference field="3" count="1" selected="0">
            <x v="20"/>
          </reference>
          <reference field="4" count="1" selected="0">
            <x v="0"/>
          </reference>
          <reference field="5" count="1" selected="0">
            <x v="14"/>
          </reference>
          <reference field="6" count="1" selected="0">
            <x v="14"/>
          </reference>
          <reference field="7" count="1">
            <x v="186"/>
          </reference>
        </references>
      </pivotArea>
    </format>
    <format dxfId="969">
      <pivotArea dataOnly="0" labelOnly="1" outline="0" fieldPosition="0">
        <references count="5">
          <reference field="3" count="1" selected="0">
            <x v="20"/>
          </reference>
          <reference field="4" count="1" selected="0">
            <x v="0"/>
          </reference>
          <reference field="5" count="1" selected="0">
            <x v="18"/>
          </reference>
          <reference field="6" count="1" selected="0">
            <x v="27"/>
          </reference>
          <reference field="7" count="1">
            <x v="192"/>
          </reference>
        </references>
      </pivotArea>
    </format>
    <format dxfId="968">
      <pivotArea dataOnly="0" labelOnly="1" outline="0" fieldPosition="0">
        <references count="5">
          <reference field="3" count="1" selected="0">
            <x v="20"/>
          </reference>
          <reference field="4" count="1" selected="0">
            <x v="0"/>
          </reference>
          <reference field="5" count="1" selected="0">
            <x v="20"/>
          </reference>
          <reference field="6" count="1" selected="0">
            <x v="25"/>
          </reference>
          <reference field="7" count="1">
            <x v="187"/>
          </reference>
        </references>
      </pivotArea>
    </format>
    <format dxfId="967">
      <pivotArea dataOnly="0" labelOnly="1" outline="0" fieldPosition="0">
        <references count="5">
          <reference field="3" count="1" selected="0">
            <x v="20"/>
          </reference>
          <reference field="4" count="1" selected="0">
            <x v="0"/>
          </reference>
          <reference field="5" count="1" selected="0">
            <x v="21"/>
          </reference>
          <reference field="6" count="1" selected="0">
            <x v="13"/>
          </reference>
          <reference field="7" count="2">
            <x v="31"/>
            <x v="174"/>
          </reference>
        </references>
      </pivotArea>
    </format>
    <format dxfId="966">
      <pivotArea dataOnly="0" labelOnly="1" outline="0" fieldPosition="0">
        <references count="5">
          <reference field="3" count="1" selected="0">
            <x v="20"/>
          </reference>
          <reference field="4" count="1" selected="0">
            <x v="0"/>
          </reference>
          <reference field="5" count="1" selected="0">
            <x v="23"/>
          </reference>
          <reference field="6" count="1" selected="0">
            <x v="25"/>
          </reference>
          <reference field="7" count="1">
            <x v="193"/>
          </reference>
        </references>
      </pivotArea>
    </format>
    <format dxfId="965">
      <pivotArea dataOnly="0" labelOnly="1" outline="0" fieldPosition="0">
        <references count="5">
          <reference field="3" count="1" selected="0">
            <x v="20"/>
          </reference>
          <reference field="4" count="1" selected="0">
            <x v="0"/>
          </reference>
          <reference field="5" count="1" selected="0">
            <x v="26"/>
          </reference>
          <reference field="6" count="1" selected="0">
            <x v="68"/>
          </reference>
          <reference field="7" count="1">
            <x v="109"/>
          </reference>
        </references>
      </pivotArea>
    </format>
    <format dxfId="964">
      <pivotArea dataOnly="0" labelOnly="1" outline="0" fieldPosition="0">
        <references count="5">
          <reference field="3" count="1" selected="0">
            <x v="20"/>
          </reference>
          <reference field="4" count="1" selected="0">
            <x v="0"/>
          </reference>
          <reference field="5" count="1" selected="0">
            <x v="37"/>
          </reference>
          <reference field="6" count="1" selected="0">
            <x v="1"/>
          </reference>
          <reference field="7" count="3">
            <x v="14"/>
            <x v="76"/>
            <x v="184"/>
          </reference>
        </references>
      </pivotArea>
    </format>
    <format dxfId="963">
      <pivotArea dataOnly="0" labelOnly="1" outline="0" fieldPosition="0">
        <references count="5">
          <reference field="3" count="1" selected="0">
            <x v="20"/>
          </reference>
          <reference field="4" count="1" selected="0">
            <x v="0"/>
          </reference>
          <reference field="5" count="1" selected="0">
            <x v="47"/>
          </reference>
          <reference field="6" count="1" selected="0">
            <x v="25"/>
          </reference>
          <reference field="7" count="1">
            <x v="190"/>
          </reference>
        </references>
      </pivotArea>
    </format>
    <format dxfId="962">
      <pivotArea dataOnly="0" labelOnly="1" outline="0" fieldPosition="0">
        <references count="5">
          <reference field="3" count="1" selected="0">
            <x v="20"/>
          </reference>
          <reference field="4" count="1" selected="0">
            <x v="0"/>
          </reference>
          <reference field="5" count="1" selected="0">
            <x v="52"/>
          </reference>
          <reference field="6" count="1" selected="0">
            <x v="83"/>
          </reference>
          <reference field="7" count="2">
            <x v="191"/>
            <x v="221"/>
          </reference>
        </references>
      </pivotArea>
    </format>
    <format dxfId="961">
      <pivotArea dataOnly="0" labelOnly="1" outline="0" fieldPosition="0">
        <references count="5">
          <reference field="3" count="1" selected="0">
            <x v="20"/>
          </reference>
          <reference field="4" count="1" selected="0">
            <x v="0"/>
          </reference>
          <reference field="5" count="1" selected="0">
            <x v="53"/>
          </reference>
          <reference field="6" count="1" selected="0">
            <x v="2"/>
          </reference>
          <reference field="7" count="1">
            <x v="67"/>
          </reference>
        </references>
      </pivotArea>
    </format>
    <format dxfId="960">
      <pivotArea dataOnly="0" labelOnly="1" outline="0" fieldPosition="0">
        <references count="5">
          <reference field="3" count="1" selected="0">
            <x v="20"/>
          </reference>
          <reference field="4" count="1" selected="0">
            <x v="0"/>
          </reference>
          <reference field="5" count="1" selected="0">
            <x v="53"/>
          </reference>
          <reference field="6" count="1" selected="0">
            <x v="37"/>
          </reference>
          <reference field="7" count="4">
            <x v="189"/>
            <x v="200"/>
            <x v="207"/>
            <x v="214"/>
          </reference>
        </references>
      </pivotArea>
    </format>
    <format dxfId="959">
      <pivotArea dataOnly="0" labelOnly="1" outline="0" fieldPosition="0">
        <references count="5">
          <reference field="3" count="1" selected="0">
            <x v="20"/>
          </reference>
          <reference field="4" count="1" selected="0">
            <x v="0"/>
          </reference>
          <reference field="5" count="1" selected="0">
            <x v="85"/>
          </reference>
          <reference field="6" count="1" selected="0">
            <x v="26"/>
          </reference>
          <reference field="7" count="1">
            <x v="197"/>
          </reference>
        </references>
      </pivotArea>
    </format>
    <format dxfId="958">
      <pivotArea dataOnly="0" labelOnly="1" outline="0" fieldPosition="0">
        <references count="5">
          <reference field="3" count="1" selected="0">
            <x v="20"/>
          </reference>
          <reference field="4" count="1" selected="0">
            <x v="0"/>
          </reference>
          <reference field="5" count="1" selected="0">
            <x v="98"/>
          </reference>
          <reference field="6" count="1" selected="0">
            <x v="9"/>
          </reference>
          <reference field="7" count="1">
            <x v="192"/>
          </reference>
        </references>
      </pivotArea>
    </format>
    <format dxfId="957">
      <pivotArea dataOnly="0" labelOnly="1" outline="0" fieldPosition="0">
        <references count="5">
          <reference field="3" count="1" selected="0">
            <x v="20"/>
          </reference>
          <reference field="4" count="1" selected="0">
            <x v="0"/>
          </reference>
          <reference field="5" count="1" selected="0">
            <x v="100"/>
          </reference>
          <reference field="6" count="1" selected="0">
            <x v="57"/>
          </reference>
          <reference field="7" count="1">
            <x v="92"/>
          </reference>
        </references>
      </pivotArea>
    </format>
    <format dxfId="956">
      <pivotArea dataOnly="0" labelOnly="1" outline="0" fieldPosition="0">
        <references count="5">
          <reference field="3" count="1" selected="0">
            <x v="20"/>
          </reference>
          <reference field="4" count="1" selected="0">
            <x v="0"/>
          </reference>
          <reference field="5" count="1" selected="0">
            <x v="73"/>
          </reference>
          <reference field="6" count="1" selected="0">
            <x v="36"/>
          </reference>
          <reference field="7" count="1">
            <x v="181"/>
          </reference>
        </references>
      </pivotArea>
    </format>
    <format dxfId="955">
      <pivotArea dataOnly="0" labelOnly="1" outline="0" fieldPosition="0">
        <references count="5">
          <reference field="3" count="1" selected="0">
            <x v="20"/>
          </reference>
          <reference field="4" count="1" selected="0">
            <x v="5"/>
          </reference>
          <reference field="5" count="1" selected="0">
            <x v="25"/>
          </reference>
          <reference field="6" count="1" selected="0">
            <x v="68"/>
          </reference>
          <reference field="7" count="1">
            <x v="107"/>
          </reference>
        </references>
      </pivotArea>
    </format>
    <format dxfId="954">
      <pivotArea dataOnly="0" labelOnly="1" outline="0" fieldPosition="0">
        <references count="5">
          <reference field="3" count="1" selected="0">
            <x v="20"/>
          </reference>
          <reference field="4" count="1" selected="0">
            <x v="5"/>
          </reference>
          <reference field="5" count="1" selected="0">
            <x v="81"/>
          </reference>
          <reference field="6" count="1" selected="0">
            <x v="1"/>
          </reference>
          <reference field="7" count="1">
            <x v="11"/>
          </reference>
        </references>
      </pivotArea>
    </format>
    <format dxfId="953">
      <pivotArea dataOnly="0" labelOnly="1" outline="0" fieldPosition="0">
        <references count="5">
          <reference field="3" count="1" selected="0">
            <x v="20"/>
          </reference>
          <reference field="4" count="1" selected="0">
            <x v="5"/>
          </reference>
          <reference field="5" count="1" selected="0">
            <x v="85"/>
          </reference>
          <reference field="6" count="1" selected="0">
            <x v="26"/>
          </reference>
          <reference field="7" count="1">
            <x v="36"/>
          </reference>
        </references>
      </pivotArea>
    </format>
    <format dxfId="952">
      <pivotArea dataOnly="0" labelOnly="1" outline="0" fieldPosition="0">
        <references count="5">
          <reference field="3" count="1" selected="0">
            <x v="20"/>
          </reference>
          <reference field="4" count="1" selected="0">
            <x v="5"/>
          </reference>
          <reference field="5" count="1" selected="0">
            <x v="87"/>
          </reference>
          <reference field="6" count="1" selected="0">
            <x v="14"/>
          </reference>
          <reference field="7" count="1">
            <x v="29"/>
          </reference>
        </references>
      </pivotArea>
    </format>
    <format dxfId="951">
      <pivotArea dataOnly="0" labelOnly="1" outline="0" fieldPosition="0">
        <references count="5">
          <reference field="3" count="1" selected="0">
            <x v="20"/>
          </reference>
          <reference field="4" count="1" selected="0">
            <x v="6"/>
          </reference>
          <reference field="5" count="1" selected="0">
            <x v="1"/>
          </reference>
          <reference field="6" count="1" selected="0">
            <x v="50"/>
          </reference>
          <reference field="7" count="1">
            <x v="86"/>
          </reference>
        </references>
      </pivotArea>
    </format>
    <format dxfId="950">
      <pivotArea dataOnly="0" labelOnly="1" outline="0" fieldPosition="0">
        <references count="5">
          <reference field="3" count="1" selected="0">
            <x v="20"/>
          </reference>
          <reference field="4" count="1" selected="0">
            <x v="6"/>
          </reference>
          <reference field="5" count="1" selected="0">
            <x v="14"/>
          </reference>
          <reference field="6" count="1" selected="0">
            <x v="14"/>
          </reference>
          <reference field="7" count="1">
            <x v="159"/>
          </reference>
        </references>
      </pivotArea>
    </format>
    <format dxfId="949">
      <pivotArea dataOnly="0" labelOnly="1" outline="0" fieldPosition="0">
        <references count="5">
          <reference field="3" count="1" selected="0">
            <x v="20"/>
          </reference>
          <reference field="4" count="1" selected="0">
            <x v="6"/>
          </reference>
          <reference field="5" count="1" selected="0">
            <x v="18"/>
          </reference>
          <reference field="6" count="1" selected="0">
            <x v="27"/>
          </reference>
          <reference field="7" count="1">
            <x v="179"/>
          </reference>
        </references>
      </pivotArea>
    </format>
    <format dxfId="948">
      <pivotArea dataOnly="0" labelOnly="1" outline="0" fieldPosition="0">
        <references count="5">
          <reference field="3" count="1" selected="0">
            <x v="20"/>
          </reference>
          <reference field="4" count="1" selected="0">
            <x v="6"/>
          </reference>
          <reference field="5" count="1" selected="0">
            <x v="25"/>
          </reference>
          <reference field="6" count="1" selected="0">
            <x v="68"/>
          </reference>
          <reference field="7" count="1">
            <x v="203"/>
          </reference>
        </references>
      </pivotArea>
    </format>
    <format dxfId="947">
      <pivotArea dataOnly="0" labelOnly="1" outline="0" fieldPosition="0">
        <references count="5">
          <reference field="3" count="1" selected="0">
            <x v="20"/>
          </reference>
          <reference field="4" count="1" selected="0">
            <x v="6"/>
          </reference>
          <reference field="5" count="1" selected="0">
            <x v="26"/>
          </reference>
          <reference field="6" count="1" selected="0">
            <x v="68"/>
          </reference>
          <reference field="7" count="1">
            <x v="42"/>
          </reference>
        </references>
      </pivotArea>
    </format>
    <format dxfId="946">
      <pivotArea dataOnly="0" labelOnly="1" outline="0" fieldPosition="0">
        <references count="5">
          <reference field="3" count="1" selected="0">
            <x v="20"/>
          </reference>
          <reference field="4" count="1" selected="0">
            <x v="6"/>
          </reference>
          <reference field="5" count="1" selected="0">
            <x v="33"/>
          </reference>
          <reference field="6" count="1" selected="0">
            <x v="14"/>
          </reference>
          <reference field="7" count="1">
            <x v="179"/>
          </reference>
        </references>
      </pivotArea>
    </format>
    <format dxfId="945">
      <pivotArea dataOnly="0" labelOnly="1" outline="0" fieldPosition="0">
        <references count="5">
          <reference field="3" count="1" selected="0">
            <x v="20"/>
          </reference>
          <reference field="4" count="1" selected="0">
            <x v="6"/>
          </reference>
          <reference field="5" count="1" selected="0">
            <x v="37"/>
          </reference>
          <reference field="6" count="1" selected="0">
            <x v="1"/>
          </reference>
          <reference field="7" count="4">
            <x v="14"/>
            <x v="77"/>
            <x v="119"/>
            <x v="160"/>
          </reference>
        </references>
      </pivotArea>
    </format>
    <format dxfId="944">
      <pivotArea dataOnly="0" labelOnly="1" outline="0" fieldPosition="0">
        <references count="5">
          <reference field="3" count="1" selected="0">
            <x v="20"/>
          </reference>
          <reference field="4" count="1" selected="0">
            <x v="6"/>
          </reference>
          <reference field="5" count="1" selected="0">
            <x v="56"/>
          </reference>
          <reference field="6" count="1" selected="0">
            <x v="41"/>
          </reference>
          <reference field="7" count="1">
            <x v="18"/>
          </reference>
        </references>
      </pivotArea>
    </format>
    <format dxfId="943">
      <pivotArea dataOnly="0" labelOnly="1" outline="0" fieldPosition="0">
        <references count="5">
          <reference field="3" count="1" selected="0">
            <x v="20"/>
          </reference>
          <reference field="4" count="1" selected="0">
            <x v="6"/>
          </reference>
          <reference field="5" count="1" selected="0">
            <x v="77"/>
          </reference>
          <reference field="6" count="1" selected="0">
            <x v="66"/>
          </reference>
          <reference field="7" count="1">
            <x v="163"/>
          </reference>
        </references>
      </pivotArea>
    </format>
    <format dxfId="942">
      <pivotArea dataOnly="0" labelOnly="1" outline="0" fieldPosition="0">
        <references count="5">
          <reference field="3" count="1" selected="0">
            <x v="20"/>
          </reference>
          <reference field="4" count="1" selected="0">
            <x v="6"/>
          </reference>
          <reference field="5" count="1" selected="0">
            <x v="79"/>
          </reference>
          <reference field="6" count="1" selected="0">
            <x v="23"/>
          </reference>
          <reference field="7" count="1">
            <x v="41"/>
          </reference>
        </references>
      </pivotArea>
    </format>
    <format dxfId="941">
      <pivotArea dataOnly="0" labelOnly="1" outline="0" fieldPosition="0">
        <references count="5">
          <reference field="3" count="1" selected="0">
            <x v="20"/>
          </reference>
          <reference field="4" count="1" selected="0">
            <x v="6"/>
          </reference>
          <reference field="5" count="1" selected="0">
            <x v="85"/>
          </reference>
          <reference field="6" count="1" selected="0">
            <x v="26"/>
          </reference>
          <reference field="7" count="1">
            <x v="71"/>
          </reference>
        </references>
      </pivotArea>
    </format>
    <format dxfId="940">
      <pivotArea dataOnly="0" labelOnly="1" outline="0" fieldPosition="0">
        <references count="5">
          <reference field="3" count="1" selected="0">
            <x v="20"/>
          </reference>
          <reference field="4" count="1" selected="0">
            <x v="6"/>
          </reference>
          <reference field="5" count="1" selected="0">
            <x v="88"/>
          </reference>
          <reference field="6" count="1" selected="0">
            <x v="49"/>
          </reference>
          <reference field="7" count="2">
            <x v="25"/>
            <x v="173"/>
          </reference>
        </references>
      </pivotArea>
    </format>
    <format dxfId="939">
      <pivotArea dataOnly="0" labelOnly="1" outline="0" fieldPosition="0">
        <references count="5">
          <reference field="3" count="1" selected="0">
            <x v="20"/>
          </reference>
          <reference field="4" count="1" selected="0">
            <x v="6"/>
          </reference>
          <reference field="5" count="1" selected="0">
            <x v="88"/>
          </reference>
          <reference field="6" count="1" selected="0">
            <x v="75"/>
          </reference>
          <reference field="7" count="1">
            <x v="196"/>
          </reference>
        </references>
      </pivotArea>
    </format>
    <format dxfId="938">
      <pivotArea dataOnly="0" labelOnly="1" outline="0" fieldPosition="0">
        <references count="5">
          <reference field="3" count="1" selected="0">
            <x v="20"/>
          </reference>
          <reference field="4" count="1" selected="0">
            <x v="6"/>
          </reference>
          <reference field="5" count="1" selected="0">
            <x v="101"/>
          </reference>
          <reference field="6" count="1" selected="0">
            <x v="14"/>
          </reference>
          <reference field="7" count="1">
            <x v="179"/>
          </reference>
        </references>
      </pivotArea>
    </format>
    <format dxfId="937">
      <pivotArea dataOnly="0" labelOnly="1" outline="0" fieldPosition="0">
        <references count="5">
          <reference field="3" count="1" selected="0">
            <x v="20"/>
          </reference>
          <reference field="4" count="1" selected="0">
            <x v="6"/>
          </reference>
          <reference field="5" count="1" selected="0">
            <x v="73"/>
          </reference>
          <reference field="6" count="1" selected="0">
            <x v="36"/>
          </reference>
          <reference field="7" count="1">
            <x v="146"/>
          </reference>
        </references>
      </pivotArea>
    </format>
    <format dxfId="936">
      <pivotArea dataOnly="0" labelOnly="1" outline="0" fieldPosition="0">
        <references count="5">
          <reference field="3" count="1" selected="0">
            <x v="21"/>
          </reference>
          <reference field="4" count="1" selected="0">
            <x v="0"/>
          </reference>
          <reference field="5" count="1" selected="0">
            <x v="2"/>
          </reference>
          <reference field="6" count="1" selected="0">
            <x v="11"/>
          </reference>
          <reference field="7" count="1">
            <x v="22"/>
          </reference>
        </references>
      </pivotArea>
    </format>
    <format dxfId="935">
      <pivotArea dataOnly="0" labelOnly="1" outline="0" fieldPosition="0">
        <references count="5">
          <reference field="3" count="1" selected="0">
            <x v="21"/>
          </reference>
          <reference field="4" count="1" selected="0">
            <x v="0"/>
          </reference>
          <reference field="5" count="1" selected="0">
            <x v="21"/>
          </reference>
          <reference field="6" count="1" selected="0">
            <x v="13"/>
          </reference>
          <reference field="7" count="2">
            <x v="144"/>
            <x v="157"/>
          </reference>
        </references>
      </pivotArea>
    </format>
    <format dxfId="934">
      <pivotArea dataOnly="0" labelOnly="1" outline="0" fieldPosition="0">
        <references count="5">
          <reference field="3" count="1" selected="0">
            <x v="21"/>
          </reference>
          <reference field="4" count="1" selected="0">
            <x v="0"/>
          </reference>
          <reference field="5" count="1" selected="0">
            <x v="32"/>
          </reference>
          <reference field="6" count="1" selected="0">
            <x v="14"/>
          </reference>
          <reference field="7" count="1">
            <x v="51"/>
          </reference>
        </references>
      </pivotArea>
    </format>
    <format dxfId="933">
      <pivotArea dataOnly="0" labelOnly="1" outline="0" fieldPosition="0">
        <references count="5">
          <reference field="3" count="1" selected="0">
            <x v="21"/>
          </reference>
          <reference field="4" count="1" selected="0">
            <x v="0"/>
          </reference>
          <reference field="5" count="1" selected="0">
            <x v="53"/>
          </reference>
          <reference field="6" count="1" selected="0">
            <x v="2"/>
          </reference>
          <reference field="7" count="1">
            <x v="80"/>
          </reference>
        </references>
      </pivotArea>
    </format>
    <format dxfId="932">
      <pivotArea dataOnly="0" labelOnly="1" outline="0" fieldPosition="0">
        <references count="5">
          <reference field="3" count="1" selected="0">
            <x v="21"/>
          </reference>
          <reference field="4" count="1" selected="0">
            <x v="0"/>
          </reference>
          <reference field="5" count="1" selected="0">
            <x v="64"/>
          </reference>
          <reference field="6" count="1" selected="0">
            <x v="1"/>
          </reference>
          <reference field="7" count="1">
            <x v="132"/>
          </reference>
        </references>
      </pivotArea>
    </format>
    <format dxfId="931">
      <pivotArea dataOnly="0" labelOnly="1" outline="0" fieldPosition="0">
        <references count="5">
          <reference field="3" count="1" selected="0">
            <x v="21"/>
          </reference>
          <reference field="4" count="1" selected="0">
            <x v="5"/>
          </reference>
          <reference field="5" count="1" selected="0">
            <x v="26"/>
          </reference>
          <reference field="6" count="1" selected="0">
            <x v="68"/>
          </reference>
          <reference field="7" count="1">
            <x v="123"/>
          </reference>
        </references>
      </pivotArea>
    </format>
    <format dxfId="930">
      <pivotArea dataOnly="0" labelOnly="1" outline="0" fieldPosition="0">
        <references count="5">
          <reference field="3" count="1" selected="0">
            <x v="21"/>
          </reference>
          <reference field="4" count="1" selected="0">
            <x v="5"/>
          </reference>
          <reference field="5" count="1" selected="0">
            <x v="81"/>
          </reference>
          <reference field="6" count="1" selected="0">
            <x v="1"/>
          </reference>
          <reference field="7" count="1">
            <x v="89"/>
          </reference>
        </references>
      </pivotArea>
    </format>
    <format dxfId="929">
      <pivotArea dataOnly="0" labelOnly="1" outline="0" fieldPosition="0">
        <references count="5">
          <reference field="3" count="1" selected="0">
            <x v="21"/>
          </reference>
          <reference field="4" count="1" selected="0">
            <x v="6"/>
          </reference>
          <reference field="5" count="1" selected="0">
            <x v="64"/>
          </reference>
          <reference field="6" count="1" selected="0">
            <x v="1"/>
          </reference>
          <reference field="7" count="1">
            <x v="132"/>
          </reference>
        </references>
      </pivotArea>
    </format>
    <format dxfId="928">
      <pivotArea dataOnly="0" labelOnly="1" outline="0" fieldPosition="0">
        <references count="5">
          <reference field="3" count="1" selected="0">
            <x v="22"/>
          </reference>
          <reference field="4" count="1" selected="0">
            <x v="0"/>
          </reference>
          <reference field="5" count="1" selected="0">
            <x v="2"/>
          </reference>
          <reference field="6" count="1" selected="0">
            <x v="11"/>
          </reference>
          <reference field="7" count="1">
            <x v="22"/>
          </reference>
        </references>
      </pivotArea>
    </format>
    <format dxfId="927">
      <pivotArea dataOnly="0" labelOnly="1" outline="0" fieldPosition="0">
        <references count="5">
          <reference field="3" count="1" selected="0">
            <x v="22"/>
          </reference>
          <reference field="4" count="1" selected="0">
            <x v="0"/>
          </reference>
          <reference field="5" count="1" selected="0">
            <x v="32"/>
          </reference>
          <reference field="6" count="1" selected="0">
            <x v="14"/>
          </reference>
          <reference field="7" count="1">
            <x v="51"/>
          </reference>
        </references>
      </pivotArea>
    </format>
    <format dxfId="926">
      <pivotArea dataOnly="0" labelOnly="1" outline="0" fieldPosition="0">
        <references count="5">
          <reference field="3" count="1" selected="0">
            <x v="22"/>
          </reference>
          <reference field="4" count="1" selected="0">
            <x v="0"/>
          </reference>
          <reference field="5" count="1" selected="0">
            <x v="43"/>
          </reference>
          <reference field="6" count="1" selected="0">
            <x v="15"/>
          </reference>
          <reference field="7" count="1">
            <x v="120"/>
          </reference>
        </references>
      </pivotArea>
    </format>
    <format dxfId="925">
      <pivotArea dataOnly="0" labelOnly="1" outline="0" fieldPosition="0">
        <references count="5">
          <reference field="3" count="1" selected="0">
            <x v="22"/>
          </reference>
          <reference field="4" count="1" selected="0">
            <x v="0"/>
          </reference>
          <reference field="5" count="1" selected="0">
            <x v="47"/>
          </reference>
          <reference field="6" count="1" selected="0">
            <x v="25"/>
          </reference>
          <reference field="7" count="1">
            <x v="34"/>
          </reference>
        </references>
      </pivotArea>
    </format>
    <format dxfId="924">
      <pivotArea dataOnly="0" labelOnly="1" outline="0" fieldPosition="0">
        <references count="5">
          <reference field="3" count="1" selected="0">
            <x v="22"/>
          </reference>
          <reference field="4" count="1" selected="0">
            <x v="0"/>
          </reference>
          <reference field="5" count="1" selected="0">
            <x v="53"/>
          </reference>
          <reference field="6" count="1" selected="0">
            <x v="2"/>
          </reference>
          <reference field="7" count="1">
            <x v="65"/>
          </reference>
        </references>
      </pivotArea>
    </format>
    <format dxfId="923">
      <pivotArea dataOnly="0" labelOnly="1" outline="0" fieldPosition="0">
        <references count="5">
          <reference field="3" count="1" selected="0">
            <x v="22"/>
          </reference>
          <reference field="4" count="1" selected="0">
            <x v="1"/>
          </reference>
          <reference field="5" count="1" selected="0">
            <x v="76"/>
          </reference>
          <reference field="6" count="1" selected="0">
            <x v="14"/>
          </reference>
          <reference field="7" count="1">
            <x v="22"/>
          </reference>
        </references>
      </pivotArea>
    </format>
    <format dxfId="922">
      <pivotArea dataOnly="0" labelOnly="1" outline="0" fieldPosition="0">
        <references count="5">
          <reference field="3" count="1" selected="0">
            <x v="22"/>
          </reference>
          <reference field="4" count="1" selected="0">
            <x v="4"/>
          </reference>
          <reference field="5" count="1" selected="0">
            <x v="26"/>
          </reference>
          <reference field="6" count="1" selected="0">
            <x v="68"/>
          </reference>
          <reference field="7" count="1">
            <x v="47"/>
          </reference>
        </references>
      </pivotArea>
    </format>
    <format dxfId="921">
      <pivotArea dataOnly="0" labelOnly="1" outline="0" fieldPosition="0">
        <references count="5">
          <reference field="3" count="1" selected="0">
            <x v="22"/>
          </reference>
          <reference field="4" count="1" selected="0">
            <x v="5"/>
          </reference>
          <reference field="5" count="1" selected="0">
            <x v="26"/>
          </reference>
          <reference field="6" count="1" selected="0">
            <x v="68"/>
          </reference>
          <reference field="7" count="1">
            <x v="123"/>
          </reference>
        </references>
      </pivotArea>
    </format>
    <format dxfId="920">
      <pivotArea dataOnly="0" labelOnly="1" outline="0" fieldPosition="0">
        <references count="5">
          <reference field="3" count="1" selected="0">
            <x v="22"/>
          </reference>
          <reference field="4" count="1" selected="0">
            <x v="5"/>
          </reference>
          <reference field="5" count="1" selected="0">
            <x v="81"/>
          </reference>
          <reference field="6" count="1" selected="0">
            <x v="1"/>
          </reference>
          <reference field="7" count="1">
            <x v="89"/>
          </reference>
        </references>
      </pivotArea>
    </format>
    <format dxfId="919">
      <pivotArea dataOnly="0" labelOnly="1" outline="0" fieldPosition="0">
        <references count="5">
          <reference field="3" count="1" selected="0">
            <x v="23"/>
          </reference>
          <reference field="4" count="1" selected="0">
            <x v="0"/>
          </reference>
          <reference field="5" count="1" selected="0">
            <x v="2"/>
          </reference>
          <reference field="6" count="1" selected="0">
            <x v="31"/>
          </reference>
          <reference field="7" count="1">
            <x v="22"/>
          </reference>
        </references>
      </pivotArea>
    </format>
    <format dxfId="918">
      <pivotArea dataOnly="0" labelOnly="1" outline="0" fieldPosition="0">
        <references count="5">
          <reference field="3" count="1" selected="0">
            <x v="24"/>
          </reference>
          <reference field="4" count="1" selected="0">
            <x v="0"/>
          </reference>
          <reference field="5" count="1" selected="0">
            <x v="2"/>
          </reference>
          <reference field="6" count="1" selected="0">
            <x v="11"/>
          </reference>
          <reference field="7" count="1">
            <x v="22"/>
          </reference>
        </references>
      </pivotArea>
    </format>
    <format dxfId="917">
      <pivotArea dataOnly="0" labelOnly="1" outline="0" fieldPosition="0">
        <references count="5">
          <reference field="3" count="1" selected="0">
            <x v="24"/>
          </reference>
          <reference field="4" count="1" selected="0">
            <x v="0"/>
          </reference>
          <reference field="5" count="1" selected="0">
            <x v="53"/>
          </reference>
          <reference field="6" count="1" selected="0">
            <x v="2"/>
          </reference>
          <reference field="7" count="1">
            <x v="80"/>
          </reference>
        </references>
      </pivotArea>
    </format>
    <format dxfId="916">
      <pivotArea dataOnly="0" labelOnly="1" outline="0" fieldPosition="0">
        <references count="5">
          <reference field="3" count="1" selected="0">
            <x v="24"/>
          </reference>
          <reference field="4" count="1" selected="0">
            <x v="5"/>
          </reference>
          <reference field="5" count="1" selected="0">
            <x v="26"/>
          </reference>
          <reference field="6" count="1" selected="0">
            <x v="68"/>
          </reference>
          <reference field="7" count="1">
            <x v="123"/>
          </reference>
        </references>
      </pivotArea>
    </format>
    <format dxfId="915">
      <pivotArea dataOnly="0" labelOnly="1" outline="0" fieldPosition="0">
        <references count="5">
          <reference field="3" count="1" selected="0">
            <x v="24"/>
          </reference>
          <reference field="4" count="1" selected="0">
            <x v="5"/>
          </reference>
          <reference field="5" count="1" selected="0">
            <x v="81"/>
          </reference>
          <reference field="6" count="1" selected="0">
            <x v="1"/>
          </reference>
          <reference field="7" count="1">
            <x v="89"/>
          </reference>
        </references>
      </pivotArea>
    </format>
    <format dxfId="914">
      <pivotArea dataOnly="0" labelOnly="1" outline="0" fieldPosition="0">
        <references count="5">
          <reference field="3" count="1" selected="0">
            <x v="25"/>
          </reference>
          <reference field="4" count="1" selected="0">
            <x v="0"/>
          </reference>
          <reference field="5" count="1" selected="0">
            <x v="2"/>
          </reference>
          <reference field="6" count="1" selected="0">
            <x v="11"/>
          </reference>
          <reference field="7" count="1">
            <x v="22"/>
          </reference>
        </references>
      </pivotArea>
    </format>
    <format dxfId="913">
      <pivotArea dataOnly="0" labelOnly="1" outline="0" fieldPosition="0">
        <references count="5">
          <reference field="3" count="1" selected="0">
            <x v="25"/>
          </reference>
          <reference field="4" count="1" selected="0">
            <x v="0"/>
          </reference>
          <reference field="5" count="1" selected="0">
            <x v="32"/>
          </reference>
          <reference field="6" count="1" selected="0">
            <x v="14"/>
          </reference>
          <reference field="7" count="1">
            <x v="51"/>
          </reference>
        </references>
      </pivotArea>
    </format>
    <format dxfId="912">
      <pivotArea dataOnly="0" labelOnly="1" outline="0" fieldPosition="0">
        <references count="5">
          <reference field="3" count="1" selected="0">
            <x v="25"/>
          </reference>
          <reference field="4" count="1" selected="0">
            <x v="0"/>
          </reference>
          <reference field="5" count="1" selected="0">
            <x v="43"/>
          </reference>
          <reference field="6" count="1" selected="0">
            <x v="15"/>
          </reference>
          <reference field="7" count="2">
            <x v="82"/>
            <x v="142"/>
          </reference>
        </references>
      </pivotArea>
    </format>
    <format dxfId="911">
      <pivotArea dataOnly="0" labelOnly="1" outline="0" fieldPosition="0">
        <references count="5">
          <reference field="3" count="1" selected="0">
            <x v="25"/>
          </reference>
          <reference field="4" count="1" selected="0">
            <x v="0"/>
          </reference>
          <reference field="5" count="1" selected="0">
            <x v="47"/>
          </reference>
          <reference field="6" count="1" selected="0">
            <x v="25"/>
          </reference>
          <reference field="7" count="1">
            <x v="34"/>
          </reference>
        </references>
      </pivotArea>
    </format>
    <format dxfId="910">
      <pivotArea dataOnly="0" labelOnly="1" outline="0" fieldPosition="0">
        <references count="5">
          <reference field="3" count="1" selected="0">
            <x v="25"/>
          </reference>
          <reference field="4" count="1" selected="0">
            <x v="0"/>
          </reference>
          <reference field="5" count="1" selected="0">
            <x v="53"/>
          </reference>
          <reference field="6" count="1" selected="0">
            <x v="2"/>
          </reference>
          <reference field="7" count="1">
            <x v="65"/>
          </reference>
        </references>
      </pivotArea>
    </format>
    <format dxfId="909">
      <pivotArea dataOnly="0" labelOnly="1" outline="0" fieldPosition="0">
        <references count="5">
          <reference field="3" count="1" selected="0">
            <x v="25"/>
          </reference>
          <reference field="4" count="1" selected="0">
            <x v="1"/>
          </reference>
          <reference field="5" count="1" selected="0">
            <x v="76"/>
          </reference>
          <reference field="6" count="1" selected="0">
            <x v="14"/>
          </reference>
          <reference field="7" count="1">
            <x v="22"/>
          </reference>
        </references>
      </pivotArea>
    </format>
    <format dxfId="908">
      <pivotArea dataOnly="0" labelOnly="1" outline="0" fieldPosition="0">
        <references count="5">
          <reference field="3" count="1" selected="0">
            <x v="25"/>
          </reference>
          <reference field="4" count="1" selected="0">
            <x v="4"/>
          </reference>
          <reference field="5" count="1" selected="0">
            <x v="85"/>
          </reference>
          <reference field="6" count="1" selected="0">
            <x v="26"/>
          </reference>
          <reference field="7" count="1">
            <x v="39"/>
          </reference>
        </references>
      </pivotArea>
    </format>
    <format dxfId="907">
      <pivotArea dataOnly="0" labelOnly="1" outline="0" fieldPosition="0">
        <references count="5">
          <reference field="3" count="1" selected="0">
            <x v="25"/>
          </reference>
          <reference field="4" count="1" selected="0">
            <x v="5"/>
          </reference>
          <reference field="5" count="1" selected="0">
            <x v="26"/>
          </reference>
          <reference field="6" count="1" selected="0">
            <x v="68"/>
          </reference>
          <reference field="7" count="1">
            <x v="42"/>
          </reference>
        </references>
      </pivotArea>
    </format>
    <format dxfId="906">
      <pivotArea dataOnly="0" labelOnly="1" outline="0" fieldPosition="0">
        <references count="5">
          <reference field="3" count="1" selected="0">
            <x v="25"/>
          </reference>
          <reference field="4" count="1" selected="0">
            <x v="5"/>
          </reference>
          <reference field="5" count="1" selected="0">
            <x v="81"/>
          </reference>
          <reference field="6" count="1" selected="0">
            <x v="1"/>
          </reference>
          <reference field="7" count="1">
            <x v="41"/>
          </reference>
        </references>
      </pivotArea>
    </format>
    <format dxfId="905">
      <pivotArea dataOnly="0" labelOnly="1" outline="0" fieldPosition="0">
        <references count="5">
          <reference field="3" count="1" selected="0">
            <x v="26"/>
          </reference>
          <reference field="4" count="1" selected="0">
            <x v="0"/>
          </reference>
          <reference field="5" count="1" selected="0">
            <x v="1"/>
          </reference>
          <reference field="6" count="1" selected="0">
            <x v="50"/>
          </reference>
          <reference field="7" count="2">
            <x v="86"/>
            <x v="199"/>
          </reference>
        </references>
      </pivotArea>
    </format>
    <format dxfId="904">
      <pivotArea dataOnly="0" labelOnly="1" outline="0" fieldPosition="0">
        <references count="5">
          <reference field="3" count="1" selected="0">
            <x v="26"/>
          </reference>
          <reference field="4" count="1" selected="0">
            <x v="0"/>
          </reference>
          <reference field="5" count="1" selected="0">
            <x v="2"/>
          </reference>
          <reference field="6" count="1" selected="0">
            <x v="11"/>
          </reference>
          <reference field="7" count="1">
            <x v="22"/>
          </reference>
        </references>
      </pivotArea>
    </format>
    <format dxfId="903">
      <pivotArea dataOnly="0" labelOnly="1" outline="0" fieldPosition="0">
        <references count="5">
          <reference field="3" count="1" selected="0">
            <x v="26"/>
          </reference>
          <reference field="4" count="1" selected="0">
            <x v="0"/>
          </reference>
          <reference field="5" count="1" selected="0">
            <x v="2"/>
          </reference>
          <reference field="6" count="1" selected="0">
            <x v="19"/>
          </reference>
          <reference field="7" count="1">
            <x v="195"/>
          </reference>
        </references>
      </pivotArea>
    </format>
    <format dxfId="902">
      <pivotArea dataOnly="0" labelOnly="1" outline="0" fieldPosition="0">
        <references count="5">
          <reference field="3" count="1" selected="0">
            <x v="26"/>
          </reference>
          <reference field="4" count="1" selected="0">
            <x v="0"/>
          </reference>
          <reference field="5" count="1" selected="0">
            <x v="2"/>
          </reference>
          <reference field="6" count="1" selected="0">
            <x v="31"/>
          </reference>
          <reference field="7" count="1">
            <x v="22"/>
          </reference>
        </references>
      </pivotArea>
    </format>
    <format dxfId="901">
      <pivotArea dataOnly="0" labelOnly="1" outline="0" fieldPosition="0">
        <references count="5">
          <reference field="3" count="1" selected="0">
            <x v="26"/>
          </reference>
          <reference field="4" count="1" selected="0">
            <x v="0"/>
          </reference>
          <reference field="5" count="1" selected="0">
            <x v="2"/>
          </reference>
          <reference field="6" count="1" selected="0">
            <x v="60"/>
          </reference>
          <reference field="7" count="1">
            <x v="195"/>
          </reference>
        </references>
      </pivotArea>
    </format>
    <format dxfId="900">
      <pivotArea dataOnly="0" labelOnly="1" outline="0" fieldPosition="0">
        <references count="5">
          <reference field="3" count="1" selected="0">
            <x v="26"/>
          </reference>
          <reference field="4" count="1" selected="0">
            <x v="0"/>
          </reference>
          <reference field="5" count="1" selected="0">
            <x v="2"/>
          </reference>
          <reference field="6" count="1" selected="0">
            <x v="77"/>
          </reference>
          <reference field="7" count="1">
            <x v="201"/>
          </reference>
        </references>
      </pivotArea>
    </format>
    <format dxfId="899">
      <pivotArea dataOnly="0" labelOnly="1" outline="0" fieldPosition="0">
        <references count="5">
          <reference field="3" count="1" selected="0">
            <x v="26"/>
          </reference>
          <reference field="4" count="1" selected="0">
            <x v="0"/>
          </reference>
          <reference field="5" count="1" selected="0">
            <x v="11"/>
          </reference>
          <reference field="6" count="1" selected="0">
            <x v="20"/>
          </reference>
          <reference field="7" count="1">
            <x v="194"/>
          </reference>
        </references>
      </pivotArea>
    </format>
    <format dxfId="898">
      <pivotArea dataOnly="0" labelOnly="1" outline="0" fieldPosition="0">
        <references count="5">
          <reference field="3" count="1" selected="0">
            <x v="26"/>
          </reference>
          <reference field="4" count="1" selected="0">
            <x v="0"/>
          </reference>
          <reference field="5" count="1" selected="0">
            <x v="14"/>
          </reference>
          <reference field="6" count="1" selected="0">
            <x v="14"/>
          </reference>
          <reference field="7" count="1">
            <x v="186"/>
          </reference>
        </references>
      </pivotArea>
    </format>
    <format dxfId="897">
      <pivotArea dataOnly="0" labelOnly="1" outline="0" fieldPosition="0">
        <references count="5">
          <reference field="3" count="1" selected="0">
            <x v="26"/>
          </reference>
          <reference field="4" count="1" selected="0">
            <x v="0"/>
          </reference>
          <reference field="5" count="1" selected="0">
            <x v="18"/>
          </reference>
          <reference field="6" count="1" selected="0">
            <x v="27"/>
          </reference>
          <reference field="7" count="1">
            <x v="192"/>
          </reference>
        </references>
      </pivotArea>
    </format>
    <format dxfId="896">
      <pivotArea dataOnly="0" labelOnly="1" outline="0" fieldPosition="0">
        <references count="5">
          <reference field="3" count="1" selected="0">
            <x v="26"/>
          </reference>
          <reference field="4" count="1" selected="0">
            <x v="0"/>
          </reference>
          <reference field="5" count="1" selected="0">
            <x v="20"/>
          </reference>
          <reference field="6" count="1" selected="0">
            <x v="25"/>
          </reference>
          <reference field="7" count="1">
            <x v="187"/>
          </reference>
        </references>
      </pivotArea>
    </format>
    <format dxfId="895">
      <pivotArea dataOnly="0" labelOnly="1" outline="0" fieldPosition="0">
        <references count="5">
          <reference field="3" count="1" selected="0">
            <x v="26"/>
          </reference>
          <reference field="4" count="1" selected="0">
            <x v="0"/>
          </reference>
          <reference field="5" count="1" selected="0">
            <x v="21"/>
          </reference>
          <reference field="6" count="1" selected="0">
            <x v="13"/>
          </reference>
          <reference field="7" count="3">
            <x v="31"/>
            <x v="174"/>
            <x v="212"/>
          </reference>
        </references>
      </pivotArea>
    </format>
    <format dxfId="894">
      <pivotArea dataOnly="0" labelOnly="1" outline="0" fieldPosition="0">
        <references count="5">
          <reference field="3" count="1" selected="0">
            <x v="26"/>
          </reference>
          <reference field="4" count="1" selected="0">
            <x v="0"/>
          </reference>
          <reference field="5" count="1" selected="0">
            <x v="23"/>
          </reference>
          <reference field="6" count="1" selected="0">
            <x v="25"/>
          </reference>
          <reference field="7" count="1">
            <x v="193"/>
          </reference>
        </references>
      </pivotArea>
    </format>
    <format dxfId="893">
      <pivotArea dataOnly="0" labelOnly="1" outline="0" fieldPosition="0">
        <references count="5">
          <reference field="3" count="1" selected="0">
            <x v="26"/>
          </reference>
          <reference field="4" count="1" selected="0">
            <x v="0"/>
          </reference>
          <reference field="5" count="1" selected="0">
            <x v="26"/>
          </reference>
          <reference field="6" count="1" selected="0">
            <x v="68"/>
          </reference>
          <reference field="7" count="1">
            <x v="109"/>
          </reference>
        </references>
      </pivotArea>
    </format>
    <format dxfId="892">
      <pivotArea dataOnly="0" labelOnly="1" outline="0" fieldPosition="0">
        <references count="5">
          <reference field="3" count="1" selected="0">
            <x v="26"/>
          </reference>
          <reference field="4" count="1" selected="0">
            <x v="0"/>
          </reference>
          <reference field="5" count="1" selected="0">
            <x v="37"/>
          </reference>
          <reference field="6" count="1" selected="0">
            <x v="1"/>
          </reference>
          <reference field="7" count="3">
            <x v="14"/>
            <x v="76"/>
            <x v="184"/>
          </reference>
        </references>
      </pivotArea>
    </format>
    <format dxfId="891">
      <pivotArea dataOnly="0" labelOnly="1" outline="0" fieldPosition="0">
        <references count="5">
          <reference field="3" count="1" selected="0">
            <x v="26"/>
          </reference>
          <reference field="4" count="1" selected="0">
            <x v="0"/>
          </reference>
          <reference field="5" count="1" selected="0">
            <x v="47"/>
          </reference>
          <reference field="6" count="1" selected="0">
            <x v="25"/>
          </reference>
          <reference field="7" count="1">
            <x v="190"/>
          </reference>
        </references>
      </pivotArea>
    </format>
    <format dxfId="890">
      <pivotArea dataOnly="0" labelOnly="1" outline="0" fieldPosition="0">
        <references count="5">
          <reference field="3" count="1" selected="0">
            <x v="26"/>
          </reference>
          <reference field="4" count="1" selected="0">
            <x v="0"/>
          </reference>
          <reference field="5" count="1" selected="0">
            <x v="52"/>
          </reference>
          <reference field="6" count="1" selected="0">
            <x v="83"/>
          </reference>
          <reference field="7" count="2">
            <x v="191"/>
            <x v="221"/>
          </reference>
        </references>
      </pivotArea>
    </format>
    <format dxfId="889">
      <pivotArea dataOnly="0" labelOnly="1" outline="0" fieldPosition="0">
        <references count="5">
          <reference field="3" count="1" selected="0">
            <x v="26"/>
          </reference>
          <reference field="4" count="1" selected="0">
            <x v="0"/>
          </reference>
          <reference field="5" count="1" selected="0">
            <x v="53"/>
          </reference>
          <reference field="6" count="1" selected="0">
            <x v="2"/>
          </reference>
          <reference field="7" count="1">
            <x v="67"/>
          </reference>
        </references>
      </pivotArea>
    </format>
    <format dxfId="888">
      <pivotArea dataOnly="0" labelOnly="1" outline="0" fieldPosition="0">
        <references count="5">
          <reference field="3" count="1" selected="0">
            <x v="26"/>
          </reference>
          <reference field="4" count="1" selected="0">
            <x v="0"/>
          </reference>
          <reference field="5" count="1" selected="0">
            <x v="53"/>
          </reference>
          <reference field="6" count="1" selected="0">
            <x v="37"/>
          </reference>
          <reference field="7" count="2">
            <x v="189"/>
            <x v="202"/>
          </reference>
        </references>
      </pivotArea>
    </format>
    <format dxfId="887">
      <pivotArea dataOnly="0" labelOnly="1" outline="0" fieldPosition="0">
        <references count="5">
          <reference field="3" count="1" selected="0">
            <x v="26"/>
          </reference>
          <reference field="4" count="1" selected="0">
            <x v="0"/>
          </reference>
          <reference field="5" count="1" selected="0">
            <x v="85"/>
          </reference>
          <reference field="6" count="1" selected="0">
            <x v="26"/>
          </reference>
          <reference field="7" count="2">
            <x v="197"/>
            <x v="223"/>
          </reference>
        </references>
      </pivotArea>
    </format>
    <format dxfId="886">
      <pivotArea dataOnly="0" labelOnly="1" outline="0" fieldPosition="0">
        <references count="5">
          <reference field="3" count="1" selected="0">
            <x v="26"/>
          </reference>
          <reference field="4" count="1" selected="0">
            <x v="0"/>
          </reference>
          <reference field="5" count="1" selected="0">
            <x v="98"/>
          </reference>
          <reference field="6" count="1" selected="0">
            <x v="9"/>
          </reference>
          <reference field="7" count="1">
            <x v="192"/>
          </reference>
        </references>
      </pivotArea>
    </format>
    <format dxfId="885">
      <pivotArea dataOnly="0" labelOnly="1" outline="0" fieldPosition="0">
        <references count="5">
          <reference field="3" count="1" selected="0">
            <x v="26"/>
          </reference>
          <reference field="4" count="1" selected="0">
            <x v="0"/>
          </reference>
          <reference field="5" count="1" selected="0">
            <x v="73"/>
          </reference>
          <reference field="6" count="1" selected="0">
            <x v="36"/>
          </reference>
          <reference field="7" count="1">
            <x v="181"/>
          </reference>
        </references>
      </pivotArea>
    </format>
    <format dxfId="884">
      <pivotArea dataOnly="0" labelOnly="1" outline="0" fieldPosition="0">
        <references count="5">
          <reference field="3" count="1" selected="0">
            <x v="26"/>
          </reference>
          <reference field="4" count="1" selected="0">
            <x v="5"/>
          </reference>
          <reference field="5" count="1" selected="0">
            <x v="25"/>
          </reference>
          <reference field="6" count="1" selected="0">
            <x v="68"/>
          </reference>
          <reference field="7" count="1">
            <x v="107"/>
          </reference>
        </references>
      </pivotArea>
    </format>
    <format dxfId="883">
      <pivotArea dataOnly="0" labelOnly="1" outline="0" fieldPosition="0">
        <references count="5">
          <reference field="3" count="1" selected="0">
            <x v="26"/>
          </reference>
          <reference field="4" count="1" selected="0">
            <x v="5"/>
          </reference>
          <reference field="5" count="1" selected="0">
            <x v="81"/>
          </reference>
          <reference field="6" count="1" selected="0">
            <x v="1"/>
          </reference>
          <reference field="7" count="1">
            <x v="11"/>
          </reference>
        </references>
      </pivotArea>
    </format>
    <format dxfId="882">
      <pivotArea dataOnly="0" labelOnly="1" outline="0" fieldPosition="0">
        <references count="5">
          <reference field="3" count="1" selected="0">
            <x v="26"/>
          </reference>
          <reference field="4" count="1" selected="0">
            <x v="5"/>
          </reference>
          <reference field="5" count="1" selected="0">
            <x v="85"/>
          </reference>
          <reference field="6" count="1" selected="0">
            <x v="26"/>
          </reference>
          <reference field="7" count="1">
            <x v="36"/>
          </reference>
        </references>
      </pivotArea>
    </format>
    <format dxfId="881">
      <pivotArea dataOnly="0" labelOnly="1" outline="0" fieldPosition="0">
        <references count="5">
          <reference field="3" count="1" selected="0">
            <x v="26"/>
          </reference>
          <reference field="4" count="1" selected="0">
            <x v="5"/>
          </reference>
          <reference field="5" count="1" selected="0">
            <x v="87"/>
          </reference>
          <reference field="6" count="1" selected="0">
            <x v="14"/>
          </reference>
          <reference field="7" count="1">
            <x v="29"/>
          </reference>
        </references>
      </pivotArea>
    </format>
    <format dxfId="880">
      <pivotArea dataOnly="0" labelOnly="1" outline="0" fieldPosition="0">
        <references count="5">
          <reference field="3" count="1" selected="0">
            <x v="27"/>
          </reference>
          <reference field="4" count="1" selected="0">
            <x v="0"/>
          </reference>
          <reference field="5" count="1" selected="0">
            <x v="2"/>
          </reference>
          <reference field="6" count="1" selected="0">
            <x v="31"/>
          </reference>
          <reference field="7" count="1">
            <x v="22"/>
          </reference>
        </references>
      </pivotArea>
    </format>
    <format dxfId="879">
      <pivotArea dataOnly="0" labelOnly="1" outline="0" fieldPosition="0">
        <references count="5">
          <reference field="3" count="1" selected="0">
            <x v="27"/>
          </reference>
          <reference field="4" count="1" selected="0">
            <x v="0"/>
          </reference>
          <reference field="5" count="1" selected="0">
            <x v="21"/>
          </reference>
          <reference field="6" count="1" selected="0">
            <x v="13"/>
          </reference>
          <reference field="7" count="2">
            <x v="144"/>
            <x v="157"/>
          </reference>
        </references>
      </pivotArea>
    </format>
    <format dxfId="878">
      <pivotArea dataOnly="0" labelOnly="1" outline="0" fieldPosition="0">
        <references count="5">
          <reference field="3" count="1" selected="0">
            <x v="27"/>
          </reference>
          <reference field="4" count="1" selected="0">
            <x v="0"/>
          </reference>
          <reference field="5" count="1" selected="0">
            <x v="73"/>
          </reference>
          <reference field="6" count="1" selected="0">
            <x v="36"/>
          </reference>
          <reference field="7" count="1">
            <x v="225"/>
          </reference>
        </references>
      </pivotArea>
    </format>
    <format dxfId="877">
      <pivotArea dataOnly="0" labelOnly="1" outline="0" fieldPosition="0">
        <references count="5">
          <reference field="3" count="1" selected="0">
            <x v="27"/>
          </reference>
          <reference field="4" count="1" selected="0">
            <x v="5"/>
          </reference>
          <reference field="5" count="1" selected="0">
            <x v="26"/>
          </reference>
          <reference field="6" count="1" selected="0">
            <x v="68"/>
          </reference>
          <reference field="7" count="1">
            <x v="42"/>
          </reference>
        </references>
      </pivotArea>
    </format>
    <format dxfId="876">
      <pivotArea dataOnly="0" labelOnly="1" outline="0" fieldPosition="0">
        <references count="5">
          <reference field="3" count="1" selected="0">
            <x v="27"/>
          </reference>
          <reference field="4" count="1" selected="0">
            <x v="5"/>
          </reference>
          <reference field="5" count="1" selected="0">
            <x v="81"/>
          </reference>
          <reference field="6" count="1" selected="0">
            <x v="1"/>
          </reference>
          <reference field="7" count="1">
            <x v="41"/>
          </reference>
        </references>
      </pivotArea>
    </format>
    <format dxfId="875">
      <pivotArea dataOnly="0" labelOnly="1" outline="0" fieldPosition="0">
        <references count="5">
          <reference field="3" count="1" selected="0">
            <x v="28"/>
          </reference>
          <reference field="4" count="1" selected="0">
            <x v="0"/>
          </reference>
          <reference field="5" count="1" selected="0">
            <x v="2"/>
          </reference>
          <reference field="6" count="1" selected="0">
            <x v="11"/>
          </reference>
          <reference field="7" count="1">
            <x v="22"/>
          </reference>
        </references>
      </pivotArea>
    </format>
    <format dxfId="874">
      <pivotArea dataOnly="0" labelOnly="1" outline="0" fieldPosition="0">
        <references count="5">
          <reference field="3" count="1" selected="0">
            <x v="28"/>
          </reference>
          <reference field="4" count="1" selected="0">
            <x v="0"/>
          </reference>
          <reference field="5" count="1" selected="0">
            <x v="21"/>
          </reference>
          <reference field="6" count="1" selected="0">
            <x v="13"/>
          </reference>
          <reference field="7" count="2">
            <x v="144"/>
            <x v="157"/>
          </reference>
        </references>
      </pivotArea>
    </format>
    <format dxfId="873">
      <pivotArea dataOnly="0" labelOnly="1" outline="0" fieldPosition="0">
        <references count="5">
          <reference field="3" count="1" selected="0">
            <x v="28"/>
          </reference>
          <reference field="4" count="1" selected="0">
            <x v="0"/>
          </reference>
          <reference field="5" count="1" selected="0">
            <x v="43"/>
          </reference>
          <reference field="6" count="1" selected="0">
            <x v="15"/>
          </reference>
          <reference field="7" count="2">
            <x v="107"/>
            <x v="148"/>
          </reference>
        </references>
      </pivotArea>
    </format>
    <format dxfId="872">
      <pivotArea dataOnly="0" labelOnly="1" outline="0" fieldPosition="0">
        <references count="5">
          <reference field="3" count="1" selected="0">
            <x v="28"/>
          </reference>
          <reference field="4" count="1" selected="0">
            <x v="0"/>
          </reference>
          <reference field="5" count="1" selected="0">
            <x v="47"/>
          </reference>
          <reference field="6" count="1" selected="0">
            <x v="25"/>
          </reference>
          <reference field="7" count="1">
            <x v="34"/>
          </reference>
        </references>
      </pivotArea>
    </format>
    <format dxfId="871">
      <pivotArea dataOnly="0" labelOnly="1" outline="0" fieldPosition="0">
        <references count="5">
          <reference field="3" count="1" selected="0">
            <x v="28"/>
          </reference>
          <reference field="4" count="1" selected="0">
            <x v="0"/>
          </reference>
          <reference field="5" count="1" selected="0">
            <x v="53"/>
          </reference>
          <reference field="6" count="1" selected="0">
            <x v="2"/>
          </reference>
          <reference field="7" count="1">
            <x v="65"/>
          </reference>
        </references>
      </pivotArea>
    </format>
    <format dxfId="870">
      <pivotArea dataOnly="0" labelOnly="1" outline="0" fieldPosition="0">
        <references count="5">
          <reference field="3" count="1" selected="0">
            <x v="28"/>
          </reference>
          <reference field="4" count="1" selected="0">
            <x v="0"/>
          </reference>
          <reference field="5" count="1" selected="0">
            <x v="78"/>
          </reference>
          <reference field="6" count="1" selected="0">
            <x v="1"/>
          </reference>
          <reference field="7" count="1">
            <x v="132"/>
          </reference>
        </references>
      </pivotArea>
    </format>
    <format dxfId="869">
      <pivotArea dataOnly="0" labelOnly="1" outline="0" fieldPosition="0">
        <references count="5">
          <reference field="3" count="1" selected="0">
            <x v="28"/>
          </reference>
          <reference field="4" count="1" selected="0">
            <x v="1"/>
          </reference>
          <reference field="5" count="1" selected="0">
            <x v="76"/>
          </reference>
          <reference field="6" count="1" selected="0">
            <x v="14"/>
          </reference>
          <reference field="7" count="1">
            <x v="22"/>
          </reference>
        </references>
      </pivotArea>
    </format>
    <format dxfId="868">
      <pivotArea dataOnly="0" labelOnly="1" outline="0" fieldPosition="0">
        <references count="5">
          <reference field="3" count="1" selected="0">
            <x v="28"/>
          </reference>
          <reference field="4" count="1" selected="0">
            <x v="4"/>
          </reference>
          <reference field="5" count="1" selected="0">
            <x v="61"/>
          </reference>
          <reference field="6" count="1" selected="0">
            <x v="14"/>
          </reference>
          <reference field="7" count="1">
            <x v="37"/>
          </reference>
        </references>
      </pivotArea>
    </format>
    <format dxfId="867">
      <pivotArea dataOnly="0" labelOnly="1" outline="0" fieldPosition="0">
        <references count="5">
          <reference field="3" count="1" selected="0">
            <x v="28"/>
          </reference>
          <reference field="4" count="1" selected="0">
            <x v="4"/>
          </reference>
          <reference field="5" count="1" selected="0">
            <x v="101"/>
          </reference>
          <reference field="6" count="1" selected="0">
            <x v="14"/>
          </reference>
          <reference field="7" count="1">
            <x v="78"/>
          </reference>
        </references>
      </pivotArea>
    </format>
    <format dxfId="866">
      <pivotArea dataOnly="0" labelOnly="1" outline="0" fieldPosition="0">
        <references count="5">
          <reference field="3" count="1" selected="0">
            <x v="28"/>
          </reference>
          <reference field="4" count="1" selected="0">
            <x v="5"/>
          </reference>
          <reference field="5" count="1" selected="0">
            <x v="26"/>
          </reference>
          <reference field="6" count="1" selected="0">
            <x v="68"/>
          </reference>
          <reference field="7" count="1">
            <x v="123"/>
          </reference>
        </references>
      </pivotArea>
    </format>
    <format dxfId="865">
      <pivotArea dataOnly="0" labelOnly="1" outline="0" fieldPosition="0">
        <references count="5">
          <reference field="3" count="1" selected="0">
            <x v="28"/>
          </reference>
          <reference field="4" count="1" selected="0">
            <x v="5"/>
          </reference>
          <reference field="5" count="1" selected="0">
            <x v="81"/>
          </reference>
          <reference field="6" count="1" selected="0">
            <x v="1"/>
          </reference>
          <reference field="7" count="1">
            <x v="89"/>
          </reference>
        </references>
      </pivotArea>
    </format>
    <format dxfId="864">
      <pivotArea dataOnly="0" labelOnly="1" outline="0" fieldPosition="0">
        <references count="5">
          <reference field="3" count="1" selected="0">
            <x v="28"/>
          </reference>
          <reference field="4" count="1" selected="0">
            <x v="6"/>
          </reference>
          <reference field="5" count="1" selected="0">
            <x v="78"/>
          </reference>
          <reference field="6" count="1" selected="0">
            <x v="1"/>
          </reference>
          <reference field="7" count="1">
            <x v="132"/>
          </reference>
        </references>
      </pivotArea>
    </format>
    <format dxfId="863">
      <pivotArea dataOnly="0" labelOnly="1" outline="0" fieldPosition="0">
        <references count="5">
          <reference field="3" count="1" selected="0">
            <x v="29"/>
          </reference>
          <reference field="4" count="1" selected="0">
            <x v="0"/>
          </reference>
          <reference field="5" count="1" selected="0">
            <x v="2"/>
          </reference>
          <reference field="6" count="1" selected="0">
            <x v="11"/>
          </reference>
          <reference field="7" count="1">
            <x v="22"/>
          </reference>
        </references>
      </pivotArea>
    </format>
    <format dxfId="862">
      <pivotArea dataOnly="0" labelOnly="1" outline="0" fieldPosition="0">
        <references count="5">
          <reference field="3" count="1" selected="0">
            <x v="29"/>
          </reference>
          <reference field="4" count="1" selected="0">
            <x v="0"/>
          </reference>
          <reference field="5" count="1" selected="0">
            <x v="47"/>
          </reference>
          <reference field="6" count="1" selected="0">
            <x v="25"/>
          </reference>
          <reference field="7" count="1">
            <x v="34"/>
          </reference>
        </references>
      </pivotArea>
    </format>
    <format dxfId="861">
      <pivotArea dataOnly="0" labelOnly="1" outline="0" fieldPosition="0">
        <references count="5">
          <reference field="3" count="1" selected="0">
            <x v="29"/>
          </reference>
          <reference field="4" count="1" selected="0">
            <x v="0"/>
          </reference>
          <reference field="5" count="1" selected="0">
            <x v="53"/>
          </reference>
          <reference field="6" count="1" selected="0">
            <x v="2"/>
          </reference>
          <reference field="7" count="1">
            <x v="65"/>
          </reference>
        </references>
      </pivotArea>
    </format>
    <format dxfId="860">
      <pivotArea dataOnly="0" labelOnly="1" outline="0" fieldPosition="0">
        <references count="5">
          <reference field="3" count="1" selected="0">
            <x v="29"/>
          </reference>
          <reference field="4" count="1" selected="0">
            <x v="1"/>
          </reference>
          <reference field="5" count="1" selected="0">
            <x v="76"/>
          </reference>
          <reference field="6" count="1" selected="0">
            <x v="14"/>
          </reference>
          <reference field="7" count="1">
            <x v="22"/>
          </reference>
        </references>
      </pivotArea>
    </format>
    <format dxfId="859">
      <pivotArea dataOnly="0" labelOnly="1" outline="0" fieldPosition="0">
        <references count="5">
          <reference field="3" count="1" selected="0">
            <x v="30"/>
          </reference>
          <reference field="4" count="1" selected="0">
            <x v="0"/>
          </reference>
          <reference field="5" count="1" selected="0">
            <x v="2"/>
          </reference>
          <reference field="6" count="1" selected="0">
            <x v="11"/>
          </reference>
          <reference field="7" count="1">
            <x v="22"/>
          </reference>
        </references>
      </pivotArea>
    </format>
    <format dxfId="858">
      <pivotArea dataOnly="0" labelOnly="1" outline="0" fieldPosition="0">
        <references count="5">
          <reference field="3" count="1" selected="0">
            <x v="30"/>
          </reference>
          <reference field="4" count="1" selected="0">
            <x v="0"/>
          </reference>
          <reference field="5" count="1" selected="0">
            <x v="28"/>
          </reference>
          <reference field="6" count="1" selected="0">
            <x v="64"/>
          </reference>
          <reference field="7" count="1">
            <x v="28"/>
          </reference>
        </references>
      </pivotArea>
    </format>
    <format dxfId="857">
      <pivotArea dataOnly="0" labelOnly="1" outline="0" fieldPosition="0">
        <references count="5">
          <reference field="3" count="1" selected="0">
            <x v="30"/>
          </reference>
          <reference field="4" count="1" selected="0">
            <x v="0"/>
          </reference>
          <reference field="5" count="1" selected="0">
            <x v="47"/>
          </reference>
          <reference field="6" count="1" selected="0">
            <x v="25"/>
          </reference>
          <reference field="7" count="1">
            <x v="34"/>
          </reference>
        </references>
      </pivotArea>
    </format>
    <format dxfId="856">
      <pivotArea dataOnly="0" labelOnly="1" outline="0" fieldPosition="0">
        <references count="5">
          <reference field="3" count="1" selected="0">
            <x v="30"/>
          </reference>
          <reference field="4" count="1" selected="0">
            <x v="0"/>
          </reference>
          <reference field="5" count="1" selected="0">
            <x v="53"/>
          </reference>
          <reference field="6" count="1" selected="0">
            <x v="2"/>
          </reference>
          <reference field="7" count="1">
            <x v="80"/>
          </reference>
        </references>
      </pivotArea>
    </format>
    <format dxfId="855">
      <pivotArea dataOnly="0" labelOnly="1" outline="0" fieldPosition="0">
        <references count="5">
          <reference field="3" count="1" selected="0">
            <x v="30"/>
          </reference>
          <reference field="4" count="1" selected="0">
            <x v="5"/>
          </reference>
          <reference field="5" count="1" selected="0">
            <x v="26"/>
          </reference>
          <reference field="6" count="1" selected="0">
            <x v="68"/>
          </reference>
          <reference field="7" count="1">
            <x v="42"/>
          </reference>
        </references>
      </pivotArea>
    </format>
    <format dxfId="854">
      <pivotArea dataOnly="0" labelOnly="1" outline="0" fieldPosition="0">
        <references count="5">
          <reference field="3" count="1" selected="0">
            <x v="30"/>
          </reference>
          <reference field="4" count="1" selected="0">
            <x v="5"/>
          </reference>
          <reference field="5" count="1" selected="0">
            <x v="81"/>
          </reference>
          <reference field="6" count="1" selected="0">
            <x v="1"/>
          </reference>
          <reference field="7" count="1">
            <x v="41"/>
          </reference>
        </references>
      </pivotArea>
    </format>
    <format dxfId="853">
      <pivotArea dataOnly="0" labelOnly="1" outline="0" fieldPosition="0">
        <references count="5">
          <reference field="3" count="1" selected="0">
            <x v="31"/>
          </reference>
          <reference field="4" count="1" selected="0">
            <x v="0"/>
          </reference>
          <reference field="5" count="1" selected="0">
            <x v="2"/>
          </reference>
          <reference field="6" count="1" selected="0">
            <x v="11"/>
          </reference>
          <reference field="7" count="1">
            <x v="22"/>
          </reference>
        </references>
      </pivotArea>
    </format>
    <format dxfId="852">
      <pivotArea dataOnly="0" labelOnly="1" outline="0" fieldPosition="0">
        <references count="5">
          <reference field="3" count="1" selected="0">
            <x v="31"/>
          </reference>
          <reference field="4" count="1" selected="0">
            <x v="0"/>
          </reference>
          <reference field="5" count="1" selected="0">
            <x v="32"/>
          </reference>
          <reference field="6" count="1" selected="0">
            <x v="14"/>
          </reference>
          <reference field="7" count="1">
            <x v="51"/>
          </reference>
        </references>
      </pivotArea>
    </format>
    <format dxfId="851">
      <pivotArea dataOnly="0" labelOnly="1" outline="0" fieldPosition="0">
        <references count="5">
          <reference field="3" count="1" selected="0">
            <x v="31"/>
          </reference>
          <reference field="4" count="1" selected="0">
            <x v="0"/>
          </reference>
          <reference field="5" count="1" selected="0">
            <x v="53"/>
          </reference>
          <reference field="6" count="1" selected="0">
            <x v="2"/>
          </reference>
          <reference field="7" count="1">
            <x v="80"/>
          </reference>
        </references>
      </pivotArea>
    </format>
    <format dxfId="850">
      <pivotArea dataOnly="0" labelOnly="1" outline="0" fieldPosition="0">
        <references count="5">
          <reference field="3" count="1" selected="0">
            <x v="31"/>
          </reference>
          <reference field="4" count="1" selected="0">
            <x v="5"/>
          </reference>
          <reference field="5" count="1" selected="0">
            <x v="25"/>
          </reference>
          <reference field="6" count="1" selected="0">
            <x v="68"/>
          </reference>
          <reference field="7" count="1">
            <x v="147"/>
          </reference>
        </references>
      </pivotArea>
    </format>
    <format dxfId="849">
      <pivotArea dataOnly="0" labelOnly="1" outline="0" fieldPosition="0">
        <references count="5">
          <reference field="3" count="1" selected="0">
            <x v="31"/>
          </reference>
          <reference field="4" count="1" selected="0">
            <x v="5"/>
          </reference>
          <reference field="5" count="1" selected="0">
            <x v="26"/>
          </reference>
          <reference field="6" count="1" selected="0">
            <x v="68"/>
          </reference>
          <reference field="7" count="1">
            <x v="27"/>
          </reference>
        </references>
      </pivotArea>
    </format>
    <format dxfId="848">
      <pivotArea dataOnly="0" labelOnly="1" outline="0" fieldPosition="0">
        <references count="5">
          <reference field="3" count="1" selected="0">
            <x v="31"/>
          </reference>
          <reference field="4" count="1" selected="0">
            <x v="5"/>
          </reference>
          <reference field="5" count="1" selected="0">
            <x v="81"/>
          </reference>
          <reference field="6" count="1" selected="0">
            <x v="1"/>
          </reference>
          <reference field="7" count="1">
            <x v="11"/>
          </reference>
        </references>
      </pivotArea>
    </format>
    <format dxfId="847">
      <pivotArea dataOnly="0" labelOnly="1" outline="0" fieldPosition="0">
        <references count="5">
          <reference field="3" count="1" selected="0">
            <x v="31"/>
          </reference>
          <reference field="4" count="1" selected="0">
            <x v="5"/>
          </reference>
          <reference field="5" count="1" selected="0">
            <x v="85"/>
          </reference>
          <reference field="6" count="1" selected="0">
            <x v="26"/>
          </reference>
          <reference field="7" count="1">
            <x v="79"/>
          </reference>
        </references>
      </pivotArea>
    </format>
    <format dxfId="846">
      <pivotArea dataOnly="0" labelOnly="1" outline="0" fieldPosition="0">
        <references count="5">
          <reference field="3" count="1" selected="0">
            <x v="31"/>
          </reference>
          <reference field="4" count="1" selected="0">
            <x v="5"/>
          </reference>
          <reference field="5" count="1" selected="0">
            <x v="87"/>
          </reference>
          <reference field="6" count="1" selected="0">
            <x v="14"/>
          </reference>
          <reference field="7" count="2">
            <x v="57"/>
            <x v="132"/>
          </reference>
        </references>
      </pivotArea>
    </format>
    <format dxfId="845">
      <pivotArea dataOnly="0" labelOnly="1" outline="0" fieldPosition="0">
        <references count="5">
          <reference field="3" count="1" selected="0">
            <x v="32"/>
          </reference>
          <reference field="4" count="1" selected="0">
            <x v="0"/>
          </reference>
          <reference field="5" count="1" selected="0">
            <x v="2"/>
          </reference>
          <reference field="6" count="1" selected="0">
            <x v="11"/>
          </reference>
          <reference field="7" count="1">
            <x v="22"/>
          </reference>
        </references>
      </pivotArea>
    </format>
    <format dxfId="844">
      <pivotArea dataOnly="0" labelOnly="1" outline="0" fieldPosition="0">
        <references count="5">
          <reference field="3" count="1" selected="0">
            <x v="32"/>
          </reference>
          <reference field="4" count="1" selected="0">
            <x v="0"/>
          </reference>
          <reference field="5" count="1" selected="0">
            <x v="32"/>
          </reference>
          <reference field="6" count="1" selected="0">
            <x v="14"/>
          </reference>
          <reference field="7" count="1">
            <x v="51"/>
          </reference>
        </references>
      </pivotArea>
    </format>
    <format dxfId="843">
      <pivotArea dataOnly="0" labelOnly="1" outline="0" fieldPosition="0">
        <references count="5">
          <reference field="3" count="1" selected="0">
            <x v="32"/>
          </reference>
          <reference field="4" count="1" selected="0">
            <x v="4"/>
          </reference>
          <reference field="5" count="1" selected="0">
            <x v="61"/>
          </reference>
          <reference field="6" count="1" selected="0">
            <x v="14"/>
          </reference>
          <reference field="7" count="1">
            <x v="37"/>
          </reference>
        </references>
      </pivotArea>
    </format>
    <format dxfId="842">
      <pivotArea dataOnly="0" labelOnly="1" outline="0" fieldPosition="0">
        <references count="5">
          <reference field="3" count="1" selected="0">
            <x v="32"/>
          </reference>
          <reference field="4" count="1" selected="0">
            <x v="4"/>
          </reference>
          <reference field="5" count="1" selected="0">
            <x v="85"/>
          </reference>
          <reference field="6" count="1" selected="0">
            <x v="26"/>
          </reference>
          <reference field="7" count="1">
            <x v="39"/>
          </reference>
        </references>
      </pivotArea>
    </format>
    <format dxfId="841">
      <pivotArea dataOnly="0" labelOnly="1" outline="0" fieldPosition="0">
        <references count="5">
          <reference field="3" count="1" selected="0">
            <x v="33"/>
          </reference>
          <reference field="4" count="1" selected="0">
            <x v="0"/>
          </reference>
          <reference field="5" count="1" selected="0">
            <x v="53"/>
          </reference>
          <reference field="6" count="1" selected="0">
            <x v="2"/>
          </reference>
          <reference field="7" count="1">
            <x v="80"/>
          </reference>
        </references>
      </pivotArea>
    </format>
    <format dxfId="840">
      <pivotArea dataOnly="0" labelOnly="1" outline="0" fieldPosition="0">
        <references count="5">
          <reference field="3" count="1" selected="0">
            <x v="34"/>
          </reference>
          <reference field="4" count="1" selected="0">
            <x v="0"/>
          </reference>
          <reference field="5" count="1" selected="0">
            <x v="2"/>
          </reference>
          <reference field="6" count="1" selected="0">
            <x v="11"/>
          </reference>
          <reference field="7" count="1">
            <x v="22"/>
          </reference>
        </references>
      </pivotArea>
    </format>
    <format dxfId="839">
      <pivotArea dataOnly="0" labelOnly="1" outline="0" fieldPosition="0">
        <references count="5">
          <reference field="3" count="1" selected="0">
            <x v="34"/>
          </reference>
          <reference field="4" count="1" selected="0">
            <x v="0"/>
          </reference>
          <reference field="5" count="1" selected="0">
            <x v="21"/>
          </reference>
          <reference field="6" count="1" selected="0">
            <x v="13"/>
          </reference>
          <reference field="7" count="2">
            <x v="204"/>
            <x v="216"/>
          </reference>
        </references>
      </pivotArea>
    </format>
    <format dxfId="838">
      <pivotArea dataOnly="0" labelOnly="1" outline="0" fieldPosition="0">
        <references count="5">
          <reference field="3" count="1" selected="0">
            <x v="34"/>
          </reference>
          <reference field="4" count="1" selected="0">
            <x v="0"/>
          </reference>
          <reference field="5" count="1" selected="0">
            <x v="32"/>
          </reference>
          <reference field="6" count="1" selected="0">
            <x v="14"/>
          </reference>
          <reference field="7" count="1">
            <x v="51"/>
          </reference>
        </references>
      </pivotArea>
    </format>
    <format dxfId="837">
      <pivotArea dataOnly="0" labelOnly="1" outline="0" fieldPosition="0">
        <references count="5">
          <reference field="3" count="1" selected="0">
            <x v="34"/>
          </reference>
          <reference field="4" count="1" selected="0">
            <x v="0"/>
          </reference>
          <reference field="5" count="1" selected="0">
            <x v="53"/>
          </reference>
          <reference field="6" count="1" selected="0">
            <x v="2"/>
          </reference>
          <reference field="7" count="1">
            <x v="80"/>
          </reference>
        </references>
      </pivotArea>
    </format>
    <format dxfId="836">
      <pivotArea dataOnly="0" labelOnly="1" outline="0" fieldPosition="0">
        <references count="5">
          <reference field="3" count="1" selected="0">
            <x v="34"/>
          </reference>
          <reference field="4" count="1" selected="0">
            <x v="0"/>
          </reference>
          <reference field="5" count="1" selected="0">
            <x v="73"/>
          </reference>
          <reference field="6" count="1" selected="0">
            <x v="36"/>
          </reference>
          <reference field="7" count="1">
            <x v="225"/>
          </reference>
        </references>
      </pivotArea>
    </format>
    <format dxfId="835">
      <pivotArea dataOnly="0" labelOnly="1" outline="0" fieldPosition="0">
        <references count="5">
          <reference field="3" count="1" selected="0">
            <x v="34"/>
          </reference>
          <reference field="4" count="1" selected="0">
            <x v="4"/>
          </reference>
          <reference field="5" count="1" selected="0">
            <x v="85"/>
          </reference>
          <reference field="6" count="1" selected="0">
            <x v="26"/>
          </reference>
          <reference field="7" count="1">
            <x v="39"/>
          </reference>
        </references>
      </pivotArea>
    </format>
    <format dxfId="834">
      <pivotArea dataOnly="0" labelOnly="1" outline="0" fieldPosition="0">
        <references count="5">
          <reference field="3" count="1" selected="0">
            <x v="34"/>
          </reference>
          <reference field="4" count="1" selected="0">
            <x v="5"/>
          </reference>
          <reference field="5" count="1" selected="0">
            <x v="81"/>
          </reference>
          <reference field="6" count="1" selected="0">
            <x v="1"/>
          </reference>
          <reference field="7" count="1">
            <x v="11"/>
          </reference>
        </references>
      </pivotArea>
    </format>
    <format dxfId="833">
      <pivotArea dataOnly="0" labelOnly="1" outline="0" fieldPosition="0">
        <references count="5">
          <reference field="3" count="1" selected="0">
            <x v="34"/>
          </reference>
          <reference field="4" count="1" selected="0">
            <x v="5"/>
          </reference>
          <reference field="5" count="1" selected="0">
            <x v="85"/>
          </reference>
          <reference field="6" count="1" selected="0">
            <x v="26"/>
          </reference>
          <reference field="7" count="1">
            <x v="63"/>
          </reference>
        </references>
      </pivotArea>
    </format>
    <format dxfId="832">
      <pivotArea dataOnly="0" labelOnly="1" outline="0" fieldPosition="0">
        <references count="5">
          <reference field="3" count="1" selected="0">
            <x v="34"/>
          </reference>
          <reference field="4" count="1" selected="0">
            <x v="5"/>
          </reference>
          <reference field="5" count="1" selected="0">
            <x v="87"/>
          </reference>
          <reference field="6" count="1" selected="0">
            <x v="14"/>
          </reference>
          <reference field="7" count="1">
            <x v="29"/>
          </reference>
        </references>
      </pivotArea>
    </format>
    <format dxfId="831">
      <pivotArea dataOnly="0" labelOnly="1" outline="0" fieldPosition="0">
        <references count="5">
          <reference field="3" count="1" selected="0">
            <x v="35"/>
          </reference>
          <reference field="4" count="1" selected="0">
            <x v="0"/>
          </reference>
          <reference field="5" count="1" selected="0">
            <x v="2"/>
          </reference>
          <reference field="6" count="1" selected="0">
            <x v="11"/>
          </reference>
          <reference field="7" count="1">
            <x v="22"/>
          </reference>
        </references>
      </pivotArea>
    </format>
    <format dxfId="830">
      <pivotArea dataOnly="0" labelOnly="1" outline="0" fieldPosition="0">
        <references count="5">
          <reference field="3" count="1" selected="0">
            <x v="35"/>
          </reference>
          <reference field="4" count="1" selected="0">
            <x v="0"/>
          </reference>
          <reference field="5" count="1" selected="0">
            <x v="43"/>
          </reference>
          <reference field="6" count="1" selected="0">
            <x v="15"/>
          </reference>
          <reference field="7" count="1">
            <x v="120"/>
          </reference>
        </references>
      </pivotArea>
    </format>
    <format dxfId="829">
      <pivotArea dataOnly="0" labelOnly="1" outline="0" fieldPosition="0">
        <references count="5">
          <reference field="3" count="1" selected="0">
            <x v="35"/>
          </reference>
          <reference field="4" count="1" selected="0">
            <x v="0"/>
          </reference>
          <reference field="5" count="1" selected="0">
            <x v="47"/>
          </reference>
          <reference field="6" count="1" selected="0">
            <x v="25"/>
          </reference>
          <reference field="7" count="1">
            <x v="34"/>
          </reference>
        </references>
      </pivotArea>
    </format>
    <format dxfId="828">
      <pivotArea dataOnly="0" labelOnly="1" outline="0" fieldPosition="0">
        <references count="5">
          <reference field="3" count="1" selected="0">
            <x v="35"/>
          </reference>
          <reference field="4" count="1" selected="0">
            <x v="0"/>
          </reference>
          <reference field="5" count="1" selected="0">
            <x v="53"/>
          </reference>
          <reference field="6" count="1" selected="0">
            <x v="2"/>
          </reference>
          <reference field="7" count="1">
            <x v="65"/>
          </reference>
        </references>
      </pivotArea>
    </format>
    <format dxfId="827">
      <pivotArea dataOnly="0" labelOnly="1" outline="0" fieldPosition="0">
        <references count="5">
          <reference field="3" count="1" selected="0">
            <x v="35"/>
          </reference>
          <reference field="4" count="1" selected="0">
            <x v="1"/>
          </reference>
          <reference field="5" count="1" selected="0">
            <x v="76"/>
          </reference>
          <reference field="6" count="1" selected="0">
            <x v="14"/>
          </reference>
          <reference field="7" count="1">
            <x v="22"/>
          </reference>
        </references>
      </pivotArea>
    </format>
    <format dxfId="826">
      <pivotArea dataOnly="0" labelOnly="1" outline="0" fieldPosition="0">
        <references count="5">
          <reference field="3" count="1" selected="0">
            <x v="35"/>
          </reference>
          <reference field="4" count="1" selected="0">
            <x v="4"/>
          </reference>
          <reference field="5" count="1" selected="0">
            <x v="61"/>
          </reference>
          <reference field="6" count="1" selected="0">
            <x v="14"/>
          </reference>
          <reference field="7" count="1">
            <x v="26"/>
          </reference>
        </references>
      </pivotArea>
    </format>
    <format dxfId="825">
      <pivotArea dataOnly="0" labelOnly="1" outline="0" fieldPosition="0">
        <references count="5">
          <reference field="3" count="1" selected="0">
            <x v="35"/>
          </reference>
          <reference field="4" count="1" selected="0">
            <x v="5"/>
          </reference>
          <reference field="5" count="1" selected="0">
            <x v="26"/>
          </reference>
          <reference field="6" count="1" selected="0">
            <x v="68"/>
          </reference>
          <reference field="7" count="1">
            <x v="123"/>
          </reference>
        </references>
      </pivotArea>
    </format>
    <format dxfId="824">
      <pivotArea dataOnly="0" labelOnly="1" outline="0" fieldPosition="0">
        <references count="5">
          <reference field="3" count="1" selected="0">
            <x v="35"/>
          </reference>
          <reference field="4" count="1" selected="0">
            <x v="5"/>
          </reference>
          <reference field="5" count="1" selected="0">
            <x v="81"/>
          </reference>
          <reference field="6" count="1" selected="0">
            <x v="1"/>
          </reference>
          <reference field="7" count="1">
            <x v="89"/>
          </reference>
        </references>
      </pivotArea>
    </format>
    <format dxfId="823">
      <pivotArea dataOnly="0" labelOnly="1" outline="0" fieldPosition="0">
        <references count="5">
          <reference field="3" count="1" selected="0">
            <x v="36"/>
          </reference>
          <reference field="4" count="1" selected="0">
            <x v="0"/>
          </reference>
          <reference field="5" count="1" selected="0">
            <x v="1"/>
          </reference>
          <reference field="6" count="1" selected="0">
            <x v="50"/>
          </reference>
          <reference field="7" count="2">
            <x v="30"/>
            <x v="59"/>
          </reference>
        </references>
      </pivotArea>
    </format>
    <format dxfId="822">
      <pivotArea dataOnly="0" labelOnly="1" outline="0" fieldPosition="0">
        <references count="5">
          <reference field="3" count="1" selected="0">
            <x v="36"/>
          </reference>
          <reference field="4" count="1" selected="0">
            <x v="0"/>
          </reference>
          <reference field="5" count="1" selected="0">
            <x v="2"/>
          </reference>
          <reference field="6" count="1" selected="0">
            <x v="11"/>
          </reference>
          <reference field="7" count="1">
            <x v="22"/>
          </reference>
        </references>
      </pivotArea>
    </format>
    <format dxfId="821">
      <pivotArea dataOnly="0" labelOnly="1" outline="0" fieldPosition="0">
        <references count="5">
          <reference field="3" count="1" selected="0">
            <x v="36"/>
          </reference>
          <reference field="4" count="1" selected="0">
            <x v="0"/>
          </reference>
          <reference field="5" count="1" selected="0">
            <x v="2"/>
          </reference>
          <reference field="6" count="1" selected="0">
            <x v="60"/>
          </reference>
          <reference field="7" count="2">
            <x v="71"/>
            <x v="142"/>
          </reference>
        </references>
      </pivotArea>
    </format>
    <format dxfId="820">
      <pivotArea dataOnly="0" labelOnly="1" outline="0" fieldPosition="0">
        <references count="5">
          <reference field="3" count="1" selected="0">
            <x v="36"/>
          </reference>
          <reference field="4" count="1" selected="0">
            <x v="0"/>
          </reference>
          <reference field="5" count="1" selected="0">
            <x v="11"/>
          </reference>
          <reference field="6" count="1" selected="0">
            <x v="20"/>
          </reference>
          <reference field="7" count="1">
            <x v="71"/>
          </reference>
        </references>
      </pivotArea>
    </format>
    <format dxfId="819">
      <pivotArea dataOnly="0" labelOnly="1" outline="0" fieldPosition="0">
        <references count="5">
          <reference field="3" count="1" selected="0">
            <x v="36"/>
          </reference>
          <reference field="4" count="1" selected="0">
            <x v="0"/>
          </reference>
          <reference field="5" count="1" selected="0">
            <x v="13"/>
          </reference>
          <reference field="6" count="1" selected="0">
            <x v="62"/>
          </reference>
          <reference field="7" count="1">
            <x v="102"/>
          </reference>
        </references>
      </pivotArea>
    </format>
    <format dxfId="818">
      <pivotArea dataOnly="0" labelOnly="1" outline="0" fieldPosition="0">
        <references count="5">
          <reference field="3" count="1" selected="0">
            <x v="36"/>
          </reference>
          <reference field="4" count="1" selected="0">
            <x v="0"/>
          </reference>
          <reference field="5" count="1" selected="0">
            <x v="15"/>
          </reference>
          <reference field="6" count="1" selected="0">
            <x v="55"/>
          </reference>
          <reference field="7" count="1">
            <x v="85"/>
          </reference>
        </references>
      </pivotArea>
    </format>
    <format dxfId="817">
      <pivotArea dataOnly="0" labelOnly="1" outline="0" fieldPosition="0">
        <references count="5">
          <reference field="3" count="1" selected="0">
            <x v="36"/>
          </reference>
          <reference field="4" count="1" selected="0">
            <x v="0"/>
          </reference>
          <reference field="5" count="1" selected="0">
            <x v="18"/>
          </reference>
          <reference field="6" count="1" selected="0">
            <x v="27"/>
          </reference>
          <reference field="7" count="1">
            <x v="70"/>
          </reference>
        </references>
      </pivotArea>
    </format>
    <format dxfId="816">
      <pivotArea dataOnly="0" labelOnly="1" outline="0" fieldPosition="0">
        <references count="5">
          <reference field="3" count="1" selected="0">
            <x v="36"/>
          </reference>
          <reference field="4" count="1" selected="0">
            <x v="0"/>
          </reference>
          <reference field="5" count="1" selected="0">
            <x v="20"/>
          </reference>
          <reference field="6" count="1" selected="0">
            <x v="25"/>
          </reference>
          <reference field="7" count="4">
            <x v="56"/>
            <x v="95"/>
            <x v="116"/>
            <x v="165"/>
          </reference>
        </references>
      </pivotArea>
    </format>
    <format dxfId="815">
      <pivotArea dataOnly="0" labelOnly="1" outline="0" fieldPosition="0">
        <references count="5">
          <reference field="3" count="1" selected="0">
            <x v="36"/>
          </reference>
          <reference field="4" count="1" selected="0">
            <x v="0"/>
          </reference>
          <reference field="5" count="1" selected="0">
            <x v="21"/>
          </reference>
          <reference field="6" count="1" selected="0">
            <x v="13"/>
          </reference>
          <reference field="7" count="1">
            <x v="31"/>
          </reference>
        </references>
      </pivotArea>
    </format>
    <format dxfId="814">
      <pivotArea dataOnly="0" labelOnly="1" outline="0" fieldPosition="0">
        <references count="5">
          <reference field="3" count="1" selected="0">
            <x v="36"/>
          </reference>
          <reference field="4" count="1" selected="0">
            <x v="0"/>
          </reference>
          <reference field="5" count="1" selected="0">
            <x v="24"/>
          </reference>
          <reference field="6" count="1" selected="0">
            <x v="35"/>
          </reference>
          <reference field="7" count="1">
            <x v="136"/>
          </reference>
        </references>
      </pivotArea>
    </format>
    <format dxfId="813">
      <pivotArea dataOnly="0" labelOnly="1" outline="0" fieldPosition="0">
        <references count="5">
          <reference field="3" count="1" selected="0">
            <x v="36"/>
          </reference>
          <reference field="4" count="1" selected="0">
            <x v="0"/>
          </reference>
          <reference field="5" count="1" selected="0">
            <x v="26"/>
          </reference>
          <reference field="6" count="1" selected="0">
            <x v="68"/>
          </reference>
          <reference field="7" count="3">
            <x v="19"/>
            <x v="123"/>
            <x v="166"/>
          </reference>
        </references>
      </pivotArea>
    </format>
    <format dxfId="812">
      <pivotArea dataOnly="0" labelOnly="1" outline="0" fieldPosition="0">
        <references count="5">
          <reference field="3" count="1" selected="0">
            <x v="36"/>
          </reference>
          <reference field="4" count="1" selected="0">
            <x v="0"/>
          </reference>
          <reference field="5" count="1" selected="0">
            <x v="35"/>
          </reference>
          <reference field="6" count="1" selected="0">
            <x v="21"/>
          </reference>
          <reference field="7" count="1">
            <x v="103"/>
          </reference>
        </references>
      </pivotArea>
    </format>
    <format dxfId="811">
      <pivotArea dataOnly="0" labelOnly="1" outline="0" fieldPosition="0">
        <references count="5">
          <reference field="3" count="1" selected="0">
            <x v="36"/>
          </reference>
          <reference field="4" count="1" selected="0">
            <x v="0"/>
          </reference>
          <reference field="5" count="1" selected="0">
            <x v="42"/>
          </reference>
          <reference field="6" count="1" selected="0">
            <x v="22"/>
          </reference>
          <reference field="7" count="1">
            <x v="97"/>
          </reference>
        </references>
      </pivotArea>
    </format>
    <format dxfId="810">
      <pivotArea dataOnly="0" labelOnly="1" outline="0" fieldPosition="0">
        <references count="5">
          <reference field="3" count="1" selected="0">
            <x v="36"/>
          </reference>
          <reference field="4" count="1" selected="0">
            <x v="0"/>
          </reference>
          <reference field="5" count="1" selected="0">
            <x v="43"/>
          </reference>
          <reference field="6" count="1" selected="0">
            <x v="3"/>
          </reference>
          <reference field="7" count="1">
            <x v="84"/>
          </reference>
        </references>
      </pivotArea>
    </format>
    <format dxfId="809">
      <pivotArea dataOnly="0" labelOnly="1" outline="0" fieldPosition="0">
        <references count="5">
          <reference field="3" count="1" selected="0">
            <x v="36"/>
          </reference>
          <reference field="4" count="1" selected="0">
            <x v="0"/>
          </reference>
          <reference field="5" count="1" selected="0">
            <x v="43"/>
          </reference>
          <reference field="6" count="1" selected="0">
            <x v="4"/>
          </reference>
          <reference field="7" count="1">
            <x v="72"/>
          </reference>
        </references>
      </pivotArea>
    </format>
    <format dxfId="808">
      <pivotArea dataOnly="0" labelOnly="1" outline="0" fieldPosition="0">
        <references count="5">
          <reference field="3" count="1" selected="0">
            <x v="36"/>
          </reference>
          <reference field="4" count="1" selected="0">
            <x v="0"/>
          </reference>
          <reference field="5" count="1" selected="0">
            <x v="43"/>
          </reference>
          <reference field="6" count="1" selected="0">
            <x v="15"/>
          </reference>
          <reference field="7" count="1">
            <x v="87"/>
          </reference>
        </references>
      </pivotArea>
    </format>
    <format dxfId="807">
      <pivotArea dataOnly="0" labelOnly="1" outline="0" fieldPosition="0">
        <references count="5">
          <reference field="3" count="1" selected="0">
            <x v="36"/>
          </reference>
          <reference field="4" count="1" selected="0">
            <x v="0"/>
          </reference>
          <reference field="5" count="1" selected="0">
            <x v="47"/>
          </reference>
          <reference field="6" count="1" selected="0">
            <x v="25"/>
          </reference>
          <reference field="7" count="2">
            <x v="34"/>
            <x v="96"/>
          </reference>
        </references>
      </pivotArea>
    </format>
    <format dxfId="806">
      <pivotArea dataOnly="0" labelOnly="1" outline="0" fieldPosition="0">
        <references count="5">
          <reference field="3" count="1" selected="0">
            <x v="36"/>
          </reference>
          <reference field="4" count="1" selected="0">
            <x v="0"/>
          </reference>
          <reference field="5" count="1" selected="0">
            <x v="48"/>
          </reference>
          <reference field="6" count="1" selected="0">
            <x v="19"/>
          </reference>
          <reference field="7" count="1">
            <x v="71"/>
          </reference>
        </references>
      </pivotArea>
    </format>
    <format dxfId="805">
      <pivotArea dataOnly="0" labelOnly="1" outline="0" fieldPosition="0">
        <references count="5">
          <reference field="3" count="1" selected="0">
            <x v="36"/>
          </reference>
          <reference field="4" count="1" selected="0">
            <x v="0"/>
          </reference>
          <reference field="5" count="1" selected="0">
            <x v="49"/>
          </reference>
          <reference field="6" count="1" selected="0">
            <x v="61"/>
          </reference>
          <reference field="7" count="1">
            <x v="73"/>
          </reference>
        </references>
      </pivotArea>
    </format>
    <format dxfId="804">
      <pivotArea dataOnly="0" labelOnly="1" outline="0" fieldPosition="0">
        <references count="5">
          <reference field="3" count="1" selected="0">
            <x v="36"/>
          </reference>
          <reference field="4" count="1" selected="0">
            <x v="0"/>
          </reference>
          <reference field="5" count="1" selected="0">
            <x v="52"/>
          </reference>
          <reference field="6" count="1" selected="0">
            <x v="83"/>
          </reference>
          <reference field="7" count="4">
            <x v="61"/>
            <x v="68"/>
            <x v="117"/>
            <x v="122"/>
          </reference>
        </references>
      </pivotArea>
    </format>
    <format dxfId="803">
      <pivotArea dataOnly="0" labelOnly="1" outline="0" fieldPosition="0">
        <references count="5">
          <reference field="3" count="1" selected="0">
            <x v="36"/>
          </reference>
          <reference field="4" count="1" selected="0">
            <x v="0"/>
          </reference>
          <reference field="5" count="1" selected="0">
            <x v="53"/>
          </reference>
          <reference field="6" count="1" selected="0">
            <x v="2"/>
          </reference>
          <reference field="7" count="2">
            <x v="58"/>
            <x v="68"/>
          </reference>
        </references>
      </pivotArea>
    </format>
    <format dxfId="802">
      <pivotArea dataOnly="0" labelOnly="1" outline="0" fieldPosition="0">
        <references count="5">
          <reference field="3" count="1" selected="0">
            <x v="36"/>
          </reference>
          <reference field="4" count="1" selected="0">
            <x v="0"/>
          </reference>
          <reference field="5" count="1" selected="0">
            <x v="53"/>
          </reference>
          <reference field="6" count="1" selected="0">
            <x v="37"/>
          </reference>
          <reference field="7" count="2">
            <x v="72"/>
            <x v="83"/>
          </reference>
        </references>
      </pivotArea>
    </format>
    <format dxfId="801">
      <pivotArea dataOnly="0" labelOnly="1" outline="0" fieldPosition="0">
        <references count="5">
          <reference field="3" count="1" selected="0">
            <x v="36"/>
          </reference>
          <reference field="4" count="1" selected="0">
            <x v="0"/>
          </reference>
          <reference field="5" count="1" selected="0">
            <x v="65"/>
          </reference>
          <reference field="6" count="1" selected="0">
            <x v="12"/>
          </reference>
          <reference field="7" count="1">
            <x v="97"/>
          </reference>
        </references>
      </pivotArea>
    </format>
    <format dxfId="800">
      <pivotArea dataOnly="0" labelOnly="1" outline="0" fieldPosition="0">
        <references count="5">
          <reference field="3" count="1" selected="0">
            <x v="36"/>
          </reference>
          <reference field="4" count="1" selected="0">
            <x v="0"/>
          </reference>
          <reference field="5" count="1" selected="0">
            <x v="80"/>
          </reference>
          <reference field="6" count="1" selected="0">
            <x v="1"/>
          </reference>
          <reference field="7" count="1">
            <x v="8"/>
          </reference>
        </references>
      </pivotArea>
    </format>
    <format dxfId="799">
      <pivotArea dataOnly="0" labelOnly="1" outline="0" fieldPosition="0">
        <references count="5">
          <reference field="3" count="1" selected="0">
            <x v="36"/>
          </reference>
          <reference field="4" count="1" selected="0">
            <x v="0"/>
          </reference>
          <reference field="5" count="1" selected="0">
            <x v="80"/>
          </reference>
          <reference field="6" count="1" selected="0">
            <x v="68"/>
          </reference>
          <reference field="7" count="1">
            <x v="52"/>
          </reference>
        </references>
      </pivotArea>
    </format>
    <format dxfId="798">
      <pivotArea dataOnly="0" labelOnly="1" outline="0" fieldPosition="0">
        <references count="5">
          <reference field="3" count="1" selected="0">
            <x v="36"/>
          </reference>
          <reference field="4" count="1" selected="0">
            <x v="0"/>
          </reference>
          <reference field="5" count="1" selected="0">
            <x v="85"/>
          </reference>
          <reference field="6" count="1" selected="0">
            <x v="26"/>
          </reference>
          <reference field="7" count="1">
            <x v="60"/>
          </reference>
        </references>
      </pivotArea>
    </format>
    <format dxfId="797">
      <pivotArea dataOnly="0" labelOnly="1" outline="0" fieldPosition="0">
        <references count="5">
          <reference field="3" count="1" selected="0">
            <x v="36"/>
          </reference>
          <reference field="4" count="1" selected="0">
            <x v="0"/>
          </reference>
          <reference field="5" count="1" selected="0">
            <x v="90"/>
          </reference>
          <reference field="6" count="1" selected="0">
            <x v="14"/>
          </reference>
          <reference field="7" count="3">
            <x v="70"/>
            <x v="169"/>
            <x v="196"/>
          </reference>
        </references>
      </pivotArea>
    </format>
    <format dxfId="796">
      <pivotArea dataOnly="0" labelOnly="1" outline="0" fieldPosition="0">
        <references count="5">
          <reference field="3" count="1" selected="0">
            <x v="36"/>
          </reference>
          <reference field="4" count="1" selected="0">
            <x v="0"/>
          </reference>
          <reference field="5" count="1" selected="0">
            <x v="97"/>
          </reference>
          <reference field="6" count="1" selected="0">
            <x v="73"/>
          </reference>
          <reference field="7" count="1">
            <x v="180"/>
          </reference>
        </references>
      </pivotArea>
    </format>
    <format dxfId="795">
      <pivotArea dataOnly="0" labelOnly="1" outline="0" fieldPosition="0">
        <references count="5">
          <reference field="3" count="1" selected="0">
            <x v="36"/>
          </reference>
          <reference field="4" count="1" selected="0">
            <x v="0"/>
          </reference>
          <reference field="5" count="1" selected="0">
            <x v="78"/>
          </reference>
          <reference field="6" count="1" selected="0">
            <x v="1"/>
          </reference>
          <reference field="7" count="1">
            <x v="127"/>
          </reference>
        </references>
      </pivotArea>
    </format>
    <format dxfId="794">
      <pivotArea dataOnly="0" labelOnly="1" outline="0" fieldPosition="0">
        <references count="5">
          <reference field="3" count="1" selected="0">
            <x v="36"/>
          </reference>
          <reference field="4" count="1" selected="0">
            <x v="1"/>
          </reference>
          <reference field="5" count="1" selected="0">
            <x v="76"/>
          </reference>
          <reference field="6" count="1" selected="0">
            <x v="14"/>
          </reference>
          <reference field="7" count="1">
            <x v="22"/>
          </reference>
        </references>
      </pivotArea>
    </format>
    <format dxfId="793">
      <pivotArea dataOnly="0" labelOnly="1" outline="0" fieldPosition="0">
        <references count="5">
          <reference field="3" count="1" selected="0">
            <x v="36"/>
          </reference>
          <reference field="4" count="1" selected="0">
            <x v="4"/>
          </reference>
          <reference field="5" count="1" selected="0">
            <x v="85"/>
          </reference>
          <reference field="6" count="1" selected="0">
            <x v="26"/>
          </reference>
          <reference field="7" count="1">
            <x v="39"/>
          </reference>
        </references>
      </pivotArea>
    </format>
    <format dxfId="792">
      <pivotArea dataOnly="0" labelOnly="1" outline="0" fieldPosition="0">
        <references count="5">
          <reference field="3" count="1" selected="0">
            <x v="36"/>
          </reference>
          <reference field="4" count="1" selected="0">
            <x v="5"/>
          </reference>
          <reference field="5" count="1" selected="0">
            <x v="81"/>
          </reference>
          <reference field="6" count="1" selected="0">
            <x v="1"/>
          </reference>
          <reference field="7" count="1">
            <x v="11"/>
          </reference>
        </references>
      </pivotArea>
    </format>
    <format dxfId="791">
      <pivotArea dataOnly="0" labelOnly="1" outline="0" fieldPosition="0">
        <references count="5">
          <reference field="3" count="1" selected="0">
            <x v="36"/>
          </reference>
          <reference field="4" count="1" selected="0">
            <x v="5"/>
          </reference>
          <reference field="5" count="1" selected="0">
            <x v="85"/>
          </reference>
          <reference field="6" count="1" selected="0">
            <x v="26"/>
          </reference>
          <reference field="7" count="1">
            <x v="110"/>
          </reference>
        </references>
      </pivotArea>
    </format>
    <format dxfId="790">
      <pivotArea dataOnly="0" labelOnly="1" outline="0" fieldPosition="0">
        <references count="5">
          <reference field="3" count="1" selected="0">
            <x v="36"/>
          </reference>
          <reference field="4" count="1" selected="0">
            <x v="5"/>
          </reference>
          <reference field="5" count="1" selected="0">
            <x v="87"/>
          </reference>
          <reference field="6" count="1" selected="0">
            <x v="14"/>
          </reference>
          <reference field="7" count="1">
            <x v="29"/>
          </reference>
        </references>
      </pivotArea>
    </format>
    <format dxfId="789">
      <pivotArea dataOnly="0" labelOnly="1" outline="0" fieldPosition="0">
        <references count="5">
          <reference field="3" count="1" selected="0">
            <x v="37"/>
          </reference>
          <reference field="4" count="1" selected="0">
            <x v="0"/>
          </reference>
          <reference field="5" count="1" selected="0">
            <x v="1"/>
          </reference>
          <reference field="6" count="1" selected="0">
            <x v="50"/>
          </reference>
          <reference field="7" count="1">
            <x v="199"/>
          </reference>
        </references>
      </pivotArea>
    </format>
    <format dxfId="788">
      <pivotArea dataOnly="0" labelOnly="1" outline="0" fieldPosition="0">
        <references count="5">
          <reference field="3" count="1" selected="0">
            <x v="37"/>
          </reference>
          <reference field="4" count="1" selected="0">
            <x v="0"/>
          </reference>
          <reference field="5" count="1" selected="0">
            <x v="2"/>
          </reference>
          <reference field="6" count="1" selected="0">
            <x v="11"/>
          </reference>
          <reference field="7" count="1">
            <x v="22"/>
          </reference>
        </references>
      </pivotArea>
    </format>
    <format dxfId="787">
      <pivotArea dataOnly="0" labelOnly="1" outline="0" fieldPosition="0">
        <references count="5">
          <reference field="3" count="1" selected="0">
            <x v="37"/>
          </reference>
          <reference field="4" count="1" selected="0">
            <x v="0"/>
          </reference>
          <reference field="5" count="1" selected="0">
            <x v="14"/>
          </reference>
          <reference field="6" count="1" selected="0">
            <x v="14"/>
          </reference>
          <reference field="7" count="1">
            <x v="227"/>
          </reference>
        </references>
      </pivotArea>
    </format>
    <format dxfId="786">
      <pivotArea dataOnly="0" labelOnly="1" outline="0" fieldPosition="0">
        <references count="5">
          <reference field="3" count="1" selected="0">
            <x v="37"/>
          </reference>
          <reference field="4" count="1" selected="0">
            <x v="0"/>
          </reference>
          <reference field="5" count="1" selected="0">
            <x v="21"/>
          </reference>
          <reference field="6" count="1" selected="0">
            <x v="13"/>
          </reference>
          <reference field="7" count="2">
            <x v="204"/>
            <x v="216"/>
          </reference>
        </references>
      </pivotArea>
    </format>
    <format dxfId="785">
      <pivotArea dataOnly="0" labelOnly="1" outline="0" fieldPosition="0">
        <references count="5">
          <reference field="3" count="1" selected="0">
            <x v="37"/>
          </reference>
          <reference field="4" count="1" selected="0">
            <x v="0"/>
          </reference>
          <reference field="5" count="1" selected="0">
            <x v="32"/>
          </reference>
          <reference field="6" count="1" selected="0">
            <x v="14"/>
          </reference>
          <reference field="7" count="1">
            <x v="51"/>
          </reference>
        </references>
      </pivotArea>
    </format>
    <format dxfId="784">
      <pivotArea dataOnly="0" labelOnly="1" outline="0" fieldPosition="0">
        <references count="5">
          <reference field="3" count="1" selected="0">
            <x v="37"/>
          </reference>
          <reference field="4" count="1" selected="0">
            <x v="0"/>
          </reference>
          <reference field="5" count="1" selected="0">
            <x v="53"/>
          </reference>
          <reference field="6" count="1" selected="0">
            <x v="2"/>
          </reference>
          <reference field="7" count="1">
            <x v="80"/>
          </reference>
        </references>
      </pivotArea>
    </format>
    <format dxfId="783">
      <pivotArea dataOnly="0" labelOnly="1" outline="0" fieldPosition="0">
        <references count="5">
          <reference field="3" count="1" selected="0">
            <x v="37"/>
          </reference>
          <reference field="4" count="1" selected="0">
            <x v="0"/>
          </reference>
          <reference field="5" count="1" selected="0">
            <x v="53"/>
          </reference>
          <reference field="6" count="1" selected="0">
            <x v="37"/>
          </reference>
          <reference field="7" count="1">
            <x v="228"/>
          </reference>
        </references>
      </pivotArea>
    </format>
    <format dxfId="782">
      <pivotArea dataOnly="0" labelOnly="1" outline="0" fieldPosition="0">
        <references count="5">
          <reference field="3" count="1" selected="0">
            <x v="37"/>
          </reference>
          <reference field="4" count="1" selected="0">
            <x v="0"/>
          </reference>
          <reference field="5" count="1" selected="0">
            <x v="93"/>
          </reference>
          <reference field="6" count="1" selected="0">
            <x v="9"/>
          </reference>
          <reference field="7" count="1">
            <x v="229"/>
          </reference>
        </references>
      </pivotArea>
    </format>
    <format dxfId="781">
      <pivotArea dataOnly="0" labelOnly="1" outline="0" fieldPosition="0">
        <references count="6">
          <reference field="3" count="1" selected="0">
            <x v="0"/>
          </reference>
          <reference field="4" count="1" selected="0">
            <x v="0"/>
          </reference>
          <reference field="5" count="1" selected="0">
            <x v="2"/>
          </reference>
          <reference field="6" count="1" selected="0">
            <x v="11"/>
          </reference>
          <reference field="7" count="1" selected="0">
            <x v="22"/>
          </reference>
          <reference field="8" count="1">
            <x v="66"/>
          </reference>
        </references>
      </pivotArea>
    </format>
    <format dxfId="780">
      <pivotArea dataOnly="0" labelOnly="1" outline="0" fieldPosition="0">
        <references count="6">
          <reference field="3" count="1" selected="0">
            <x v="0"/>
          </reference>
          <reference field="4" count="1" selected="0">
            <x v="0"/>
          </reference>
          <reference field="5" count="1" selected="0">
            <x v="47"/>
          </reference>
          <reference field="6" count="1" selected="0">
            <x v="25"/>
          </reference>
          <reference field="7" count="1" selected="0">
            <x v="34"/>
          </reference>
          <reference field="8" count="2">
            <x v="91"/>
            <x v="92"/>
          </reference>
        </references>
      </pivotArea>
    </format>
    <format dxfId="779">
      <pivotArea dataOnly="0" labelOnly="1" outline="0" fieldPosition="0">
        <references count="6">
          <reference field="3" count="1" selected="0">
            <x v="0"/>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778">
      <pivotArea dataOnly="0" labelOnly="1" outline="0" fieldPosition="0">
        <references count="6">
          <reference field="3" count="1" selected="0">
            <x v="0"/>
          </reference>
          <reference field="4" count="1" selected="0">
            <x v="1"/>
          </reference>
          <reference field="5" count="1" selected="0">
            <x v="76"/>
          </reference>
          <reference field="6" count="1" selected="0">
            <x v="14"/>
          </reference>
          <reference field="7" count="1" selected="0">
            <x v="22"/>
          </reference>
          <reference field="8" count="4">
            <x v="80"/>
            <x v="425"/>
            <x v="523"/>
            <x v="524"/>
          </reference>
        </references>
      </pivotArea>
    </format>
    <format dxfId="777">
      <pivotArea dataOnly="0" labelOnly="1" outline="0" fieldPosition="0">
        <references count="6">
          <reference field="3" count="1" selected="0">
            <x v="0"/>
          </reference>
          <reference field="4" count="1" selected="0">
            <x v="4"/>
          </reference>
          <reference field="5" count="1" selected="0">
            <x v="61"/>
          </reference>
          <reference field="6" count="1" selected="0">
            <x v="14"/>
          </reference>
          <reference field="7" count="1" selected="0">
            <x v="26"/>
          </reference>
          <reference field="8" count="1">
            <x v="98"/>
          </reference>
        </references>
      </pivotArea>
    </format>
    <format dxfId="776">
      <pivotArea dataOnly="0" labelOnly="1" outline="0" fieldPosition="0">
        <references count="6">
          <reference field="3" count="1" selected="0">
            <x v="0"/>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775">
      <pivotArea dataOnly="0" labelOnly="1" outline="0" fieldPosition="0">
        <references count="6">
          <reference field="3" count="1" selected="0">
            <x v="1"/>
          </reference>
          <reference field="4" count="1" selected="0">
            <x v="0"/>
          </reference>
          <reference field="5" count="1" selected="0">
            <x v="2"/>
          </reference>
          <reference field="6" count="1" selected="0">
            <x v="11"/>
          </reference>
          <reference field="7" count="1" selected="0">
            <x v="22"/>
          </reference>
          <reference field="8" count="2">
            <x v="58"/>
            <x v="72"/>
          </reference>
        </references>
      </pivotArea>
    </format>
    <format dxfId="774">
      <pivotArea dataOnly="0" labelOnly="1" outline="0" fieldPosition="0">
        <references count="6">
          <reference field="3" count="1" selected="0">
            <x v="1"/>
          </reference>
          <reference field="4" count="1" selected="0">
            <x v="0"/>
          </reference>
          <reference field="5" count="1" selected="0">
            <x v="2"/>
          </reference>
          <reference field="6" count="1" selected="0">
            <x v="31"/>
          </reference>
          <reference field="7" count="1" selected="0">
            <x v="22"/>
          </reference>
          <reference field="8" count="2">
            <x v="62"/>
            <x v="63"/>
          </reference>
        </references>
      </pivotArea>
    </format>
    <format dxfId="773">
      <pivotArea dataOnly="0" labelOnly="1" outline="0" fieldPosition="0">
        <references count="6">
          <reference field="3" count="1" selected="0">
            <x v="1"/>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772">
      <pivotArea dataOnly="0" labelOnly="1" outline="0" fieldPosition="0">
        <references count="6">
          <reference field="3" count="1" selected="0">
            <x v="1"/>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771">
      <pivotArea dataOnly="0" labelOnly="1" outline="0" fieldPosition="0">
        <references count="6">
          <reference field="3" count="1" selected="0">
            <x v="1"/>
          </reference>
          <reference field="4" count="1" selected="0">
            <x v="0"/>
          </reference>
          <reference field="5" count="1" selected="0">
            <x v="26"/>
          </reference>
          <reference field="6" count="1" selected="0">
            <x v="68"/>
          </reference>
          <reference field="7" count="1" selected="0">
            <x v="227"/>
          </reference>
          <reference field="8" count="1">
            <x v="533"/>
          </reference>
        </references>
      </pivotArea>
    </format>
    <format dxfId="770">
      <pivotArea dataOnly="0" labelOnly="1" outline="0" fieldPosition="0">
        <references count="6">
          <reference field="3" count="1" selected="0">
            <x v="1"/>
          </reference>
          <reference field="4" count="1" selected="0">
            <x v="0"/>
          </reference>
          <reference field="5" count="1" selected="0">
            <x v="43"/>
          </reference>
          <reference field="6" count="1" selected="0">
            <x v="15"/>
          </reference>
          <reference field="7" count="1" selected="0">
            <x v="120"/>
          </reference>
          <reference field="8" count="1">
            <x v="220"/>
          </reference>
        </references>
      </pivotArea>
    </format>
    <format dxfId="769">
      <pivotArea dataOnly="0" labelOnly="1" outline="0" fieldPosition="0">
        <references count="6">
          <reference field="3" count="1" selected="0">
            <x v="1"/>
          </reference>
          <reference field="4" count="1" selected="0">
            <x v="0"/>
          </reference>
          <reference field="5" count="1" selected="0">
            <x v="43"/>
          </reference>
          <reference field="6" count="1" selected="0">
            <x v="15"/>
          </reference>
          <reference field="7" count="1" selected="0">
            <x v="142"/>
          </reference>
          <reference field="8" count="1">
            <x v="263"/>
          </reference>
        </references>
      </pivotArea>
    </format>
    <format dxfId="768">
      <pivotArea dataOnly="0" labelOnly="1" outline="0" fieldPosition="0">
        <references count="6">
          <reference field="3" count="1" selected="0">
            <x v="1"/>
          </reference>
          <reference field="4" count="1" selected="0">
            <x v="0"/>
          </reference>
          <reference field="5" count="1" selected="0">
            <x v="47"/>
          </reference>
          <reference field="6" count="1" selected="0">
            <x v="25"/>
          </reference>
          <reference field="7" count="1" selected="0">
            <x v="34"/>
          </reference>
          <reference field="8" count="2">
            <x v="81"/>
            <x v="92"/>
          </reference>
        </references>
      </pivotArea>
    </format>
    <format dxfId="767">
      <pivotArea dataOnly="0" labelOnly="1" outline="0" fieldPosition="0">
        <references count="6">
          <reference field="3" count="1" selected="0">
            <x v="1"/>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766">
      <pivotArea dataOnly="0" labelOnly="1" outline="0" fieldPosition="0">
        <references count="6">
          <reference field="3" count="1" selected="0">
            <x v="1"/>
          </reference>
          <reference field="4" count="1" selected="0">
            <x v="0"/>
          </reference>
          <reference field="5" count="1" selected="0">
            <x v="78"/>
          </reference>
          <reference field="6" count="1" selected="0">
            <x v="1"/>
          </reference>
          <reference field="7" count="1" selected="0">
            <x v="132"/>
          </reference>
          <reference field="8" count="5">
            <x v="263"/>
            <x v="275"/>
            <x v="535"/>
            <x v="536"/>
            <x v="850"/>
          </reference>
        </references>
      </pivotArea>
    </format>
    <format dxfId="765">
      <pivotArea dataOnly="0" labelOnly="1" outline="0" fieldPosition="0">
        <references count="6">
          <reference field="3" count="1" selected="0">
            <x v="1"/>
          </reference>
          <reference field="4" count="1" selected="0">
            <x v="1"/>
          </reference>
          <reference field="5" count="1" selected="0">
            <x v="76"/>
          </reference>
          <reference field="6" count="1" selected="0">
            <x v="14"/>
          </reference>
          <reference field="7" count="1" selected="0">
            <x v="22"/>
          </reference>
          <reference field="8" count="4">
            <x v="80"/>
            <x v="162"/>
            <x v="238"/>
            <x v="524"/>
          </reference>
        </references>
      </pivotArea>
    </format>
    <format dxfId="764">
      <pivotArea dataOnly="0" labelOnly="1" outline="0" fieldPosition="0">
        <references count="6">
          <reference field="3" count="1" selected="0">
            <x v="1"/>
          </reference>
          <reference field="4" count="1" selected="0">
            <x v="4"/>
          </reference>
          <reference field="5" count="1" selected="0">
            <x v="26"/>
          </reference>
          <reference field="6" count="1" selected="0">
            <x v="68"/>
          </reference>
          <reference field="7" count="1" selected="0">
            <x v="47"/>
          </reference>
          <reference field="8" count="1">
            <x v="95"/>
          </reference>
        </references>
      </pivotArea>
    </format>
    <format dxfId="763">
      <pivotArea dataOnly="0" labelOnly="1" outline="0" fieldPosition="0">
        <references count="6">
          <reference field="3" count="1" selected="0">
            <x v="1"/>
          </reference>
          <reference field="4" count="1" selected="0">
            <x v="5"/>
          </reference>
          <reference field="5" count="1" selected="0">
            <x v="26"/>
          </reference>
          <reference field="6" count="1" selected="0">
            <x v="68"/>
          </reference>
          <reference field="7" count="1" selected="0">
            <x v="27"/>
          </reference>
          <reference field="8" count="1">
            <x v="53"/>
          </reference>
        </references>
      </pivotArea>
    </format>
    <format dxfId="762">
      <pivotArea dataOnly="0" labelOnly="1" outline="0" fieldPosition="0">
        <references count="6">
          <reference field="3" count="1" selected="0">
            <x v="1"/>
          </reference>
          <reference field="4" count="1" selected="0">
            <x v="5"/>
          </reference>
          <reference field="5" count="1" selected="0">
            <x v="81"/>
          </reference>
          <reference field="6" count="1" selected="0">
            <x v="1"/>
          </reference>
          <reference field="7" count="1" selected="0">
            <x v="11"/>
          </reference>
          <reference field="8" count="2">
            <x v="423"/>
            <x v="424"/>
          </reference>
        </references>
      </pivotArea>
    </format>
    <format dxfId="761">
      <pivotArea dataOnly="0" labelOnly="1" outline="0" fieldPosition="0">
        <references count="6">
          <reference field="3" count="1" selected="0">
            <x v="1"/>
          </reference>
          <reference field="4" count="1" selected="0">
            <x v="6"/>
          </reference>
          <reference field="5" count="1" selected="0">
            <x v="78"/>
          </reference>
          <reference field="6" count="1" selected="0">
            <x v="1"/>
          </reference>
          <reference field="7" count="1" selected="0">
            <x v="132"/>
          </reference>
          <reference field="8" count="2">
            <x v="512"/>
            <x v="513"/>
          </reference>
        </references>
      </pivotArea>
    </format>
    <format dxfId="760">
      <pivotArea dataOnly="0" labelOnly="1" outline="0" fieldPosition="0">
        <references count="6">
          <reference field="3" count="1" selected="0">
            <x v="2"/>
          </reference>
          <reference field="4" count="1" selected="0">
            <x v="0"/>
          </reference>
          <reference field="5" count="1" selected="0">
            <x v="2"/>
          </reference>
          <reference field="6" count="1" selected="0">
            <x v="11"/>
          </reference>
          <reference field="7" count="1" selected="0">
            <x v="22"/>
          </reference>
          <reference field="8" count="2">
            <x v="58"/>
            <x v="62"/>
          </reference>
        </references>
      </pivotArea>
    </format>
    <format dxfId="759">
      <pivotArea dataOnly="0" labelOnly="1" outline="0" fieldPosition="0">
        <references count="6">
          <reference field="3" count="1" selected="0">
            <x v="2"/>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758">
      <pivotArea dataOnly="0" labelOnly="1" outline="0" fieldPosition="0">
        <references count="6">
          <reference field="3" count="1" selected="0">
            <x v="2"/>
          </reference>
          <reference field="4" count="1" selected="0">
            <x v="0"/>
          </reference>
          <reference field="5" count="1" selected="0">
            <x v="43"/>
          </reference>
          <reference field="6" count="1" selected="0">
            <x v="15"/>
          </reference>
          <reference field="7" count="1" selected="0">
            <x v="135"/>
          </reference>
          <reference field="8" count="1">
            <x v="243"/>
          </reference>
        </references>
      </pivotArea>
    </format>
    <format dxfId="757">
      <pivotArea dataOnly="0" labelOnly="1" outline="0" fieldPosition="0">
        <references count="6">
          <reference field="3" count="1" selected="0">
            <x v="2"/>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756">
      <pivotArea dataOnly="0" labelOnly="1" outline="0" fieldPosition="0">
        <references count="6">
          <reference field="3" count="1" selected="0">
            <x v="2"/>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755">
      <pivotArea dataOnly="0" labelOnly="1" outline="0" fieldPosition="0">
        <references count="6">
          <reference field="3" count="1" selected="0">
            <x v="2"/>
          </reference>
          <reference field="4" count="1" selected="0">
            <x v="1"/>
          </reference>
          <reference field="5" count="1" selected="0">
            <x v="76"/>
          </reference>
          <reference field="6" count="1" selected="0">
            <x v="14"/>
          </reference>
          <reference field="7" count="1" selected="0">
            <x v="22"/>
          </reference>
          <reference field="8" count="3">
            <x v="80"/>
            <x v="263"/>
            <x v="524"/>
          </reference>
        </references>
      </pivotArea>
    </format>
    <format dxfId="754">
      <pivotArea dataOnly="0" labelOnly="1" outline="0" fieldPosition="0">
        <references count="6">
          <reference field="3" count="1" selected="0">
            <x v="2"/>
          </reference>
          <reference field="4" count="1" selected="0">
            <x v="4"/>
          </reference>
          <reference field="5" count="1" selected="0">
            <x v="26"/>
          </reference>
          <reference field="6" count="1" selected="0">
            <x v="68"/>
          </reference>
          <reference field="7" count="1" selected="0">
            <x v="130"/>
          </reference>
          <reference field="8" count="1">
            <x v="223"/>
          </reference>
        </references>
      </pivotArea>
    </format>
    <format dxfId="753">
      <pivotArea dataOnly="0" labelOnly="1" outline="0" fieldPosition="0">
        <references count="6">
          <reference field="3" count="1" selected="0">
            <x v="2"/>
          </reference>
          <reference field="4" count="1" selected="0">
            <x v="5"/>
          </reference>
          <reference field="5" count="1" selected="0">
            <x v="26"/>
          </reference>
          <reference field="6" count="1" selected="0">
            <x v="68"/>
          </reference>
          <reference field="7" count="1" selected="0">
            <x v="42"/>
          </reference>
          <reference field="8" count="1">
            <x v="95"/>
          </reference>
        </references>
      </pivotArea>
    </format>
    <format dxfId="752">
      <pivotArea dataOnly="0" labelOnly="1" outline="0" fieldPosition="0">
        <references count="6">
          <reference field="3" count="1" selected="0">
            <x v="2"/>
          </reference>
          <reference field="4" count="1" selected="0">
            <x v="5"/>
          </reference>
          <reference field="5" count="1" selected="0">
            <x v="81"/>
          </reference>
          <reference field="6" count="1" selected="0">
            <x v="1"/>
          </reference>
          <reference field="7" count="1" selected="0">
            <x v="41"/>
          </reference>
          <reference field="8" count="2">
            <x v="423"/>
            <x v="424"/>
          </reference>
        </references>
      </pivotArea>
    </format>
    <format dxfId="751">
      <pivotArea dataOnly="0" labelOnly="1" outline="0" fieldPosition="0">
        <references count="6">
          <reference field="3" count="1" selected="0">
            <x v="3"/>
          </reference>
          <reference field="4" count="1" selected="0">
            <x v="0"/>
          </reference>
          <reference field="5" count="1" selected="0">
            <x v="2"/>
          </reference>
          <reference field="6" count="1" selected="0">
            <x v="11"/>
          </reference>
          <reference field="7" count="1" selected="0">
            <x v="22"/>
          </reference>
          <reference field="8" count="1">
            <x v="66"/>
          </reference>
        </references>
      </pivotArea>
    </format>
    <format dxfId="750">
      <pivotArea dataOnly="0" labelOnly="1" outline="0" fieldPosition="0">
        <references count="6">
          <reference field="3" count="1" selected="0">
            <x v="3"/>
          </reference>
          <reference field="4" count="1" selected="0">
            <x v="0"/>
          </reference>
          <reference field="5" count="1" selected="0">
            <x v="2"/>
          </reference>
          <reference field="6" count="1" selected="0">
            <x v="31"/>
          </reference>
          <reference field="7" count="1" selected="0">
            <x v="22"/>
          </reference>
          <reference field="8" count="3">
            <x v="62"/>
            <x v="66"/>
            <x v="74"/>
          </reference>
        </references>
      </pivotArea>
    </format>
    <format dxfId="749">
      <pivotArea dataOnly="0" labelOnly="1" outline="0" fieldPosition="0">
        <references count="6">
          <reference field="3" count="1" selected="0">
            <x v="3"/>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748">
      <pivotArea dataOnly="0" labelOnly="1" outline="0" fieldPosition="0">
        <references count="6">
          <reference field="3" count="1" selected="0">
            <x v="3"/>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747">
      <pivotArea dataOnly="0" labelOnly="1" outline="0" fieldPosition="0">
        <references count="6">
          <reference field="3" count="1" selected="0">
            <x v="3"/>
          </reference>
          <reference field="4" count="1" selected="0">
            <x v="0"/>
          </reference>
          <reference field="5" count="1" selected="0">
            <x v="26"/>
          </reference>
          <reference field="6" count="1" selected="0">
            <x v="68"/>
          </reference>
          <reference field="7" count="1" selected="0">
            <x v="227"/>
          </reference>
          <reference field="8" count="1">
            <x v="533"/>
          </reference>
        </references>
      </pivotArea>
    </format>
    <format dxfId="746">
      <pivotArea dataOnly="0" labelOnly="1" outline="0" fieldPosition="0">
        <references count="6">
          <reference field="3" count="1" selected="0">
            <x v="3"/>
          </reference>
          <reference field="4" count="1" selected="0">
            <x v="0"/>
          </reference>
          <reference field="5" count="1" selected="0">
            <x v="32"/>
          </reference>
          <reference field="6" count="1" selected="0">
            <x v="14"/>
          </reference>
          <reference field="7" count="1" selected="0">
            <x v="51"/>
          </reference>
          <reference field="8" count="1">
            <x v="175"/>
          </reference>
        </references>
      </pivotArea>
    </format>
    <format dxfId="745">
      <pivotArea dataOnly="0" labelOnly="1" outline="0" fieldPosition="0">
        <references count="6">
          <reference field="3" count="1" selected="0">
            <x v="3"/>
          </reference>
          <reference field="4" count="1" selected="0">
            <x v="0"/>
          </reference>
          <reference field="5" count="1" selected="0">
            <x v="43"/>
          </reference>
          <reference field="6" count="1" selected="0">
            <x v="15"/>
          </reference>
          <reference field="7" count="1" selected="0">
            <x v="82"/>
          </reference>
          <reference field="8" count="1">
            <x v="220"/>
          </reference>
        </references>
      </pivotArea>
    </format>
    <format dxfId="744">
      <pivotArea dataOnly="0" labelOnly="1" outline="0" fieldPosition="0">
        <references count="6">
          <reference field="3" count="1" selected="0">
            <x v="3"/>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743">
      <pivotArea dataOnly="0" labelOnly="1" outline="0" fieldPosition="0">
        <references count="6">
          <reference field="3" count="1" selected="0">
            <x v="3"/>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742">
      <pivotArea dataOnly="0" labelOnly="1" outline="0" fieldPosition="0">
        <references count="6">
          <reference field="3" count="1" selected="0">
            <x v="3"/>
          </reference>
          <reference field="4" count="1" selected="0">
            <x v="0"/>
          </reference>
          <reference field="5" count="1" selected="0">
            <x v="78"/>
          </reference>
          <reference field="6" count="1" selected="0">
            <x v="1"/>
          </reference>
          <reference field="7" count="1" selected="0">
            <x v="132"/>
          </reference>
          <reference field="8" count="5">
            <x v="263"/>
            <x v="273"/>
            <x v="275"/>
            <x v="535"/>
            <x v="850"/>
          </reference>
        </references>
      </pivotArea>
    </format>
    <format dxfId="741">
      <pivotArea dataOnly="0" labelOnly="1" outline="0" fieldPosition="0">
        <references count="6">
          <reference field="3" count="1" selected="0">
            <x v="3"/>
          </reference>
          <reference field="4" count="1" selected="0">
            <x v="1"/>
          </reference>
          <reference field="5" count="1" selected="0">
            <x v="76"/>
          </reference>
          <reference field="6" count="1" selected="0">
            <x v="14"/>
          </reference>
          <reference field="7" count="1" selected="0">
            <x v="22"/>
          </reference>
          <reference field="8" count="3">
            <x v="80"/>
            <x v="181"/>
            <x v="524"/>
          </reference>
        </references>
      </pivotArea>
    </format>
    <format dxfId="740">
      <pivotArea dataOnly="0" labelOnly="1" outline="0" fieldPosition="0">
        <references count="6">
          <reference field="3" count="1" selected="0">
            <x v="3"/>
          </reference>
          <reference field="4" count="1" selected="0">
            <x v="4"/>
          </reference>
          <reference field="5" count="1" selected="0">
            <x v="26"/>
          </reference>
          <reference field="6" count="1" selected="0">
            <x v="68"/>
          </reference>
          <reference field="7" count="1" selected="0">
            <x v="47"/>
          </reference>
          <reference field="8" count="1">
            <x v="95"/>
          </reference>
        </references>
      </pivotArea>
    </format>
    <format dxfId="739">
      <pivotArea dataOnly="0" labelOnly="1" outline="0" fieldPosition="0">
        <references count="6">
          <reference field="3" count="1" selected="0">
            <x v="3"/>
          </reference>
          <reference field="4" count="1" selected="0">
            <x v="5"/>
          </reference>
          <reference field="5" count="1" selected="0">
            <x v="25"/>
          </reference>
          <reference field="6" count="1" selected="0">
            <x v="68"/>
          </reference>
          <reference field="7" count="1" selected="0">
            <x v="152"/>
          </reference>
          <reference field="8" count="1">
            <x v="263"/>
          </reference>
        </references>
      </pivotArea>
    </format>
    <format dxfId="738">
      <pivotArea dataOnly="0" labelOnly="1" outline="0" fieldPosition="0">
        <references count="6">
          <reference field="3" count="1" selected="0">
            <x v="3"/>
          </reference>
          <reference field="4" count="1" selected="0">
            <x v="5"/>
          </reference>
          <reference field="5" count="1" selected="0">
            <x v="26"/>
          </reference>
          <reference field="6" count="1" selected="0">
            <x v="68"/>
          </reference>
          <reference field="7" count="1" selected="0">
            <x v="27"/>
          </reference>
          <reference field="8" count="1">
            <x v="53"/>
          </reference>
        </references>
      </pivotArea>
    </format>
    <format dxfId="737">
      <pivotArea dataOnly="0" labelOnly="1" outline="0" fieldPosition="0">
        <references count="6">
          <reference field="3" count="1" selected="0">
            <x v="3"/>
          </reference>
          <reference field="4" count="1" selected="0">
            <x v="5"/>
          </reference>
          <reference field="5" count="1" selected="0">
            <x v="81"/>
          </reference>
          <reference field="6" count="1" selected="0">
            <x v="1"/>
          </reference>
          <reference field="7" count="1" selected="0">
            <x v="11"/>
          </reference>
          <reference field="8" count="5">
            <x v="189"/>
            <x v="207"/>
            <x v="229"/>
            <x v="263"/>
            <x v="301"/>
          </reference>
        </references>
      </pivotArea>
    </format>
    <format dxfId="736">
      <pivotArea dataOnly="0" labelOnly="1" outline="0" fieldPosition="0">
        <references count="6">
          <reference field="3" count="1" selected="0">
            <x v="3"/>
          </reference>
          <reference field="4" count="1" selected="0">
            <x v="5"/>
          </reference>
          <reference field="5" count="1" selected="0">
            <x v="85"/>
          </reference>
          <reference field="6" count="1" selected="0">
            <x v="26"/>
          </reference>
          <reference field="7" count="1" selected="0">
            <x v="90"/>
          </reference>
          <reference field="8" count="4">
            <x v="189"/>
            <x v="191"/>
            <x v="266"/>
            <x v="344"/>
          </reference>
        </references>
      </pivotArea>
    </format>
    <format dxfId="735">
      <pivotArea dataOnly="0" labelOnly="1" outline="0" fieldPosition="0">
        <references count="6">
          <reference field="3" count="1" selected="0">
            <x v="3"/>
          </reference>
          <reference field="4" count="1" selected="0">
            <x v="5"/>
          </reference>
          <reference field="5" count="1" selected="0">
            <x v="87"/>
          </reference>
          <reference field="6" count="1" selected="0">
            <x v="14"/>
          </reference>
          <reference field="7" count="1" selected="0">
            <x v="57"/>
          </reference>
          <reference field="8" count="4">
            <x v="178"/>
            <x v="187"/>
            <x v="232"/>
            <x v="344"/>
          </reference>
        </references>
      </pivotArea>
    </format>
    <format dxfId="734">
      <pivotArea dataOnly="0" labelOnly="1" outline="0" fieldPosition="0">
        <references count="6">
          <reference field="3" count="1" selected="0">
            <x v="3"/>
          </reference>
          <reference field="4" count="1" selected="0">
            <x v="6"/>
          </reference>
          <reference field="5" count="1" selected="0">
            <x v="79"/>
          </reference>
          <reference field="6" count="1" selected="0">
            <x v="23"/>
          </reference>
          <reference field="7" count="1" selected="0">
            <x v="155"/>
          </reference>
          <reference field="8" count="2">
            <x v="270"/>
            <x v="326"/>
          </reference>
        </references>
      </pivotArea>
    </format>
    <format dxfId="733">
      <pivotArea dataOnly="0" labelOnly="1" outline="0" fieldPosition="0">
        <references count="6">
          <reference field="3" count="1" selected="0">
            <x v="3"/>
          </reference>
          <reference field="4" count="1" selected="0">
            <x v="6"/>
          </reference>
          <reference field="5" count="1" selected="0">
            <x v="78"/>
          </reference>
          <reference field="6" count="1" selected="0">
            <x v="1"/>
          </reference>
          <reference field="7" count="1" selected="0">
            <x v="132"/>
          </reference>
          <reference field="8" count="4">
            <x v="263"/>
            <x v="275"/>
            <x v="517"/>
            <x v="519"/>
          </reference>
        </references>
      </pivotArea>
    </format>
    <format dxfId="732">
      <pivotArea dataOnly="0" labelOnly="1" outline="0" fieldPosition="0">
        <references count="6">
          <reference field="3" count="1" selected="0">
            <x v="4"/>
          </reference>
          <reference field="4" count="1" selected="0">
            <x v="0"/>
          </reference>
          <reference field="5" count="1" selected="0">
            <x v="1"/>
          </reference>
          <reference field="6" count="1" selected="0">
            <x v="50"/>
          </reference>
          <reference field="7" count="1" selected="0">
            <x v="59"/>
          </reference>
          <reference field="8" count="3">
            <x v="158"/>
            <x v="161"/>
            <x v="244"/>
          </reference>
        </references>
      </pivotArea>
    </format>
    <format dxfId="731">
      <pivotArea dataOnly="0" labelOnly="1" outline="0" fieldPosition="0">
        <references count="6">
          <reference field="3" count="1" selected="0">
            <x v="4"/>
          </reference>
          <reference field="4" count="1" selected="0">
            <x v="0"/>
          </reference>
          <reference field="5" count="1" selected="0">
            <x v="2"/>
          </reference>
          <reference field="6" count="1" selected="0">
            <x v="11"/>
          </reference>
          <reference field="7" count="1" selected="0">
            <x v="22"/>
          </reference>
          <reference field="8" count="2">
            <x v="58"/>
            <x v="65"/>
          </reference>
        </references>
      </pivotArea>
    </format>
    <format dxfId="730">
      <pivotArea dataOnly="0" labelOnly="1" outline="0" fieldPosition="0">
        <references count="6">
          <reference field="3" count="1" selected="0">
            <x v="4"/>
          </reference>
          <reference field="4" count="1" selected="0">
            <x v="0"/>
          </reference>
          <reference field="5" count="1" selected="0">
            <x v="2"/>
          </reference>
          <reference field="6" count="1" selected="0">
            <x v="19"/>
          </reference>
          <reference field="7" count="1" selected="0">
            <x v="100"/>
          </reference>
          <reference field="8" count="2">
            <x v="186"/>
            <x v="198"/>
          </reference>
        </references>
      </pivotArea>
    </format>
    <format dxfId="729">
      <pivotArea dataOnly="0" labelOnly="1" outline="0" fieldPosition="0">
        <references count="6">
          <reference field="3" count="1" selected="0">
            <x v="4"/>
          </reference>
          <reference field="4" count="1" selected="0">
            <x v="0"/>
          </reference>
          <reference field="5" count="1" selected="0">
            <x v="2"/>
          </reference>
          <reference field="6" count="1" selected="0">
            <x v="19"/>
          </reference>
          <reference field="7" count="1" selected="0">
            <x v="151"/>
          </reference>
          <reference field="8" count="1">
            <x v="311"/>
          </reference>
        </references>
      </pivotArea>
    </format>
    <format dxfId="728">
      <pivotArea dataOnly="0" labelOnly="1" outline="0" fieldPosition="0">
        <references count="6">
          <reference field="3" count="1" selected="0">
            <x v="4"/>
          </reference>
          <reference field="4" count="1" selected="0">
            <x v="0"/>
          </reference>
          <reference field="5" count="1" selected="0">
            <x v="2"/>
          </reference>
          <reference field="6" count="1" selected="0">
            <x v="31"/>
          </reference>
          <reference field="7" count="1" selected="0">
            <x v="22"/>
          </reference>
          <reference field="8" count="3">
            <x v="63"/>
            <x v="66"/>
            <x v="67"/>
          </reference>
        </references>
      </pivotArea>
    </format>
    <format dxfId="727">
      <pivotArea dataOnly="0" labelOnly="1" outline="0" fieldPosition="0">
        <references count="6">
          <reference field="3" count="1" selected="0">
            <x v="4"/>
          </reference>
          <reference field="4" count="1" selected="0">
            <x v="0"/>
          </reference>
          <reference field="5" count="1" selected="0">
            <x v="2"/>
          </reference>
          <reference field="6" count="1" selected="0">
            <x v="60"/>
          </reference>
          <reference field="7" count="1" selected="0">
            <x v="99"/>
          </reference>
          <reference field="8" count="2">
            <x v="198"/>
            <x v="214"/>
          </reference>
        </references>
      </pivotArea>
    </format>
    <format dxfId="726">
      <pivotArea dataOnly="0" labelOnly="1" outline="0" fieldPosition="0">
        <references count="6">
          <reference field="3" count="1" selected="0">
            <x v="4"/>
          </reference>
          <reference field="4" count="1" selected="0">
            <x v="0"/>
          </reference>
          <reference field="5" count="1" selected="0">
            <x v="2"/>
          </reference>
          <reference field="6" count="1" selected="0">
            <x v="60"/>
          </reference>
          <reference field="7" count="1" selected="0">
            <x v="151"/>
          </reference>
          <reference field="8" count="1">
            <x v="311"/>
          </reference>
        </references>
      </pivotArea>
    </format>
    <format dxfId="725">
      <pivotArea dataOnly="0" labelOnly="1" outline="0" fieldPosition="0">
        <references count="6">
          <reference field="3" count="1" selected="0">
            <x v="4"/>
          </reference>
          <reference field="4" count="1" selected="0">
            <x v="0"/>
          </reference>
          <reference field="5" count="1" selected="0">
            <x v="2"/>
          </reference>
          <reference field="6" count="1" selected="0">
            <x v="63"/>
          </reference>
          <reference field="7" count="1" selected="0">
            <x v="151"/>
          </reference>
          <reference field="8" count="1">
            <x v="311"/>
          </reference>
        </references>
      </pivotArea>
    </format>
    <format dxfId="724">
      <pivotArea dataOnly="0" labelOnly="1" outline="0" fieldPosition="0">
        <references count="6">
          <reference field="3" count="1" selected="0">
            <x v="4"/>
          </reference>
          <reference field="4" count="1" selected="0">
            <x v="0"/>
          </reference>
          <reference field="5" count="1" selected="0">
            <x v="11"/>
          </reference>
          <reference field="6" count="1" selected="0">
            <x v="20"/>
          </reference>
          <reference field="7" count="1" selected="0">
            <x v="99"/>
          </reference>
          <reference field="8" count="1">
            <x v="216"/>
          </reference>
        </references>
      </pivotArea>
    </format>
    <format dxfId="723">
      <pivotArea dataOnly="0" labelOnly="1" outline="0" fieldPosition="0">
        <references count="6">
          <reference field="3" count="1" selected="0">
            <x v="4"/>
          </reference>
          <reference field="4" count="1" selected="0">
            <x v="0"/>
          </reference>
          <reference field="5" count="1" selected="0">
            <x v="13"/>
          </reference>
          <reference field="6" count="1" selected="0">
            <x v="62"/>
          </reference>
          <reference field="7" count="1" selected="0">
            <x v="102"/>
          </reference>
          <reference field="8" count="1">
            <x v="199"/>
          </reference>
        </references>
      </pivotArea>
    </format>
    <format dxfId="722">
      <pivotArea dataOnly="0" labelOnly="1" outline="0" fieldPosition="0">
        <references count="6">
          <reference field="3" count="1" selected="0">
            <x v="4"/>
          </reference>
          <reference field="4" count="1" selected="0">
            <x v="0"/>
          </reference>
          <reference field="5" count="1" selected="0">
            <x v="20"/>
          </reference>
          <reference field="6" count="1" selected="0">
            <x v="25"/>
          </reference>
          <reference field="7" count="1" selected="0">
            <x v="114"/>
          </reference>
          <reference field="8" count="3">
            <x v="207"/>
            <x v="218"/>
            <x v="255"/>
          </reference>
        </references>
      </pivotArea>
    </format>
    <format dxfId="721">
      <pivotArea dataOnly="0" labelOnly="1" outline="0" fieldPosition="0">
        <references count="6">
          <reference field="3" count="1" selected="0">
            <x v="4"/>
          </reference>
          <reference field="4" count="1" selected="0">
            <x v="0"/>
          </reference>
          <reference field="5" count="1" selected="0">
            <x v="20"/>
          </reference>
          <reference field="6" count="1" selected="0">
            <x v="25"/>
          </reference>
          <reference field="7" count="1" selected="0">
            <x v="131"/>
          </reference>
          <reference field="8" count="1">
            <x v="255"/>
          </reference>
        </references>
      </pivotArea>
    </format>
    <format dxfId="720">
      <pivotArea dataOnly="0" labelOnly="1" outline="0" fieldPosition="0">
        <references count="6">
          <reference field="3" count="1" selected="0">
            <x v="4"/>
          </reference>
          <reference field="4" count="1" selected="0">
            <x v="0"/>
          </reference>
          <reference field="5" count="1" selected="0">
            <x v="20"/>
          </reference>
          <reference field="6" count="1" selected="0">
            <x v="25"/>
          </reference>
          <reference field="7" count="1" selected="0">
            <x v="134"/>
          </reference>
          <reference field="8" count="2">
            <x v="255"/>
            <x v="272"/>
          </reference>
        </references>
      </pivotArea>
    </format>
    <format dxfId="719">
      <pivotArea dataOnly="0" labelOnly="1" outline="0" fieldPosition="0">
        <references count="6">
          <reference field="3" count="1" selected="0">
            <x v="4"/>
          </reference>
          <reference field="4" count="1" selected="0">
            <x v="0"/>
          </reference>
          <reference field="5" count="1" selected="0">
            <x v="20"/>
          </reference>
          <reference field="6" count="1" selected="0">
            <x v="25"/>
          </reference>
          <reference field="7" count="1" selected="0">
            <x v="165"/>
          </reference>
          <reference field="8" count="1">
            <x v="344"/>
          </reference>
        </references>
      </pivotArea>
    </format>
    <format dxfId="718">
      <pivotArea dataOnly="0" labelOnly="1" outline="0" fieldPosition="0">
        <references count="6">
          <reference field="3" count="1" selected="0">
            <x v="4"/>
          </reference>
          <reference field="4" count="1" selected="0">
            <x v="0"/>
          </reference>
          <reference field="5" count="1" selected="0">
            <x v="21"/>
          </reference>
          <reference field="6" count="1" selected="0">
            <x v="13"/>
          </reference>
          <reference field="7" count="1" selected="0">
            <x v="31"/>
          </reference>
          <reference field="8" count="17">
            <x v="84"/>
            <x v="86"/>
            <x v="106"/>
            <x v="110"/>
            <x v="120"/>
            <x v="125"/>
            <x v="138"/>
            <x v="145"/>
            <x v="158"/>
            <x v="161"/>
            <x v="178"/>
            <x v="190"/>
            <x v="211"/>
            <x v="217"/>
            <x v="228"/>
            <x v="272"/>
            <x v="332"/>
          </reference>
        </references>
      </pivotArea>
    </format>
    <format dxfId="717">
      <pivotArea dataOnly="0" labelOnly="1" outline="0" fieldPosition="0">
        <references count="6">
          <reference field="3" count="1" selected="0">
            <x v="4"/>
          </reference>
          <reference field="4" count="1" selected="0">
            <x v="0"/>
          </reference>
          <reference field="5" count="1" selected="0">
            <x v="23"/>
          </reference>
          <reference field="6" count="1" selected="0">
            <x v="25"/>
          </reference>
          <reference field="7" count="1" selected="0">
            <x v="158"/>
          </reference>
          <reference field="8" count="1">
            <x v="298"/>
          </reference>
        </references>
      </pivotArea>
    </format>
    <format dxfId="716">
      <pivotArea dataOnly="0" labelOnly="1" outline="0" fieldPosition="0">
        <references count="6">
          <reference field="3" count="1" selected="0">
            <x v="4"/>
          </reference>
          <reference field="4" count="1" selected="0">
            <x v="0"/>
          </reference>
          <reference field="5" count="1" selected="0">
            <x v="24"/>
          </reference>
          <reference field="6" count="1" selected="0">
            <x v="35"/>
          </reference>
          <reference field="7" count="1" selected="0">
            <x v="136"/>
          </reference>
          <reference field="8" count="1">
            <x v="257"/>
          </reference>
        </references>
      </pivotArea>
    </format>
    <format dxfId="715">
      <pivotArea dataOnly="0" labelOnly="1" outline="0" fieldPosition="0">
        <references count="6">
          <reference field="3" count="1" selected="0">
            <x v="4"/>
          </reference>
          <reference field="4" count="1" selected="0">
            <x v="0"/>
          </reference>
          <reference field="5" count="1" selected="0">
            <x v="26"/>
          </reference>
          <reference field="6" count="1" selected="0">
            <x v="68"/>
          </reference>
          <reference field="7" count="1" selected="0">
            <x v="57"/>
          </reference>
          <reference field="8" count="1">
            <x v="114"/>
          </reference>
        </references>
      </pivotArea>
    </format>
    <format dxfId="714">
      <pivotArea dataOnly="0" labelOnly="1" outline="0" fieldPosition="0">
        <references count="6">
          <reference field="3" count="1" selected="0">
            <x v="4"/>
          </reference>
          <reference field="4" count="1" selected="0">
            <x v="0"/>
          </reference>
          <reference field="5" count="1" selected="0">
            <x v="26"/>
          </reference>
          <reference field="6" count="1" selected="0">
            <x v="68"/>
          </reference>
          <reference field="7" count="1" selected="0">
            <x v="182"/>
          </reference>
          <reference field="8" count="1">
            <x v="364"/>
          </reference>
        </references>
      </pivotArea>
    </format>
    <format dxfId="713">
      <pivotArea dataOnly="0" labelOnly="1" outline="0" fieldPosition="0">
        <references count="6">
          <reference field="3" count="1" selected="0">
            <x v="4"/>
          </reference>
          <reference field="4" count="1" selected="0">
            <x v="0"/>
          </reference>
          <reference field="5" count="1" selected="0">
            <x v="35"/>
          </reference>
          <reference field="6" count="1" selected="0">
            <x v="21"/>
          </reference>
          <reference field="7" count="1" selected="0">
            <x v="143"/>
          </reference>
          <reference field="8" count="3">
            <x v="258"/>
            <x v="268"/>
            <x v="322"/>
          </reference>
        </references>
      </pivotArea>
    </format>
    <format dxfId="712">
      <pivotArea dataOnly="0" labelOnly="1" outline="0" fieldPosition="0">
        <references count="6">
          <reference field="3" count="1" selected="0">
            <x v="4"/>
          </reference>
          <reference field="4" count="1" selected="0">
            <x v="0"/>
          </reference>
          <reference field="5" count="1" selected="0">
            <x v="42"/>
          </reference>
          <reference field="6" count="1" selected="0">
            <x v="14"/>
          </reference>
          <reference field="7" count="1" selected="0">
            <x v="156"/>
          </reference>
          <reference field="8" count="1">
            <x v="276"/>
          </reference>
        </references>
      </pivotArea>
    </format>
    <format dxfId="711">
      <pivotArea dataOnly="0" labelOnly="1" outline="0" fieldPosition="0">
        <references count="6">
          <reference field="3" count="1" selected="0">
            <x v="4"/>
          </reference>
          <reference field="4" count="1" selected="0">
            <x v="0"/>
          </reference>
          <reference field="5" count="1" selected="0">
            <x v="42"/>
          </reference>
          <reference field="6" count="1" selected="0">
            <x v="22"/>
          </reference>
          <reference field="7" count="1" selected="0">
            <x v="128"/>
          </reference>
          <reference field="8" count="1">
            <x v="235"/>
          </reference>
        </references>
      </pivotArea>
    </format>
    <format dxfId="710">
      <pivotArea dataOnly="0" labelOnly="1" outline="0" fieldPosition="0">
        <references count="6">
          <reference field="3" count="1" selected="0">
            <x v="4"/>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709">
      <pivotArea dataOnly="0" labelOnly="1" outline="0" fieldPosition="0">
        <references count="6">
          <reference field="3" count="1" selected="0">
            <x v="4"/>
          </reference>
          <reference field="4" count="1" selected="0">
            <x v="0"/>
          </reference>
          <reference field="5" count="1" selected="0">
            <x v="47"/>
          </reference>
          <reference field="6" count="1" selected="0">
            <x v="25"/>
          </reference>
          <reference field="7" count="1" selected="0">
            <x v="105"/>
          </reference>
          <reference field="8" count="1">
            <x v="217"/>
          </reference>
        </references>
      </pivotArea>
    </format>
    <format dxfId="708">
      <pivotArea dataOnly="0" labelOnly="1" outline="0" fieldPosition="0">
        <references count="6">
          <reference field="3" count="1" selected="0">
            <x v="4"/>
          </reference>
          <reference field="4" count="1" selected="0">
            <x v="0"/>
          </reference>
          <reference field="5" count="1" selected="0">
            <x v="49"/>
          </reference>
          <reference field="6" count="1" selected="0">
            <x v="61"/>
          </reference>
          <reference field="7" count="1" selected="0">
            <x v="100"/>
          </reference>
          <reference field="8" count="1">
            <x v="215"/>
          </reference>
        </references>
      </pivotArea>
    </format>
    <format dxfId="707">
      <pivotArea dataOnly="0" labelOnly="1" outline="0" fieldPosition="0">
        <references count="6">
          <reference field="3" count="1" selected="0">
            <x v="4"/>
          </reference>
          <reference field="4" count="1" selected="0">
            <x v="0"/>
          </reference>
          <reference field="5" count="1" selected="0">
            <x v="52"/>
          </reference>
          <reference field="6" count="1" selected="0">
            <x v="83"/>
          </reference>
          <reference field="7" count="1" selected="0">
            <x v="117"/>
          </reference>
          <reference field="8" count="3">
            <x v="195"/>
            <x v="263"/>
            <x v="318"/>
          </reference>
        </references>
      </pivotArea>
    </format>
    <format dxfId="706">
      <pivotArea dataOnly="0" labelOnly="1" outline="0" fieldPosition="0">
        <references count="6">
          <reference field="3" count="1" selected="0">
            <x v="4"/>
          </reference>
          <reference field="4" count="1" selected="0">
            <x v="0"/>
          </reference>
          <reference field="5" count="1" selected="0">
            <x v="53"/>
          </reference>
          <reference field="6" count="1" selected="0">
            <x v="2"/>
          </reference>
          <reference field="7" count="1" selected="0">
            <x v="67"/>
          </reference>
          <reference field="8" count="1">
            <x v="158"/>
          </reference>
        </references>
      </pivotArea>
    </format>
    <format dxfId="705">
      <pivotArea dataOnly="0" labelOnly="1" outline="0" fieldPosition="0">
        <references count="6">
          <reference field="3" count="1" selected="0">
            <x v="4"/>
          </reference>
          <reference field="4" count="1" selected="0">
            <x v="0"/>
          </reference>
          <reference field="5" count="1" selected="0">
            <x v="53"/>
          </reference>
          <reference field="6" count="1" selected="0">
            <x v="37"/>
          </reference>
          <reference field="7" count="1" selected="0">
            <x v="92"/>
          </reference>
          <reference field="8" count="3">
            <x v="188"/>
            <x v="445"/>
            <x v="446"/>
          </reference>
        </references>
      </pivotArea>
    </format>
    <format dxfId="704">
      <pivotArea dataOnly="0" labelOnly="1" outline="0" fieldPosition="0">
        <references count="6">
          <reference field="3" count="1" selected="0">
            <x v="4"/>
          </reference>
          <reference field="4" count="1" selected="0">
            <x v="0"/>
          </reference>
          <reference field="5" count="1" selected="0">
            <x v="53"/>
          </reference>
          <reference field="6" count="1" selected="0">
            <x v="37"/>
          </reference>
          <reference field="7" count="1" selected="0">
            <x v="113"/>
          </reference>
          <reference field="8" count="3">
            <x v="205"/>
            <x v="445"/>
            <x v="446"/>
          </reference>
        </references>
      </pivotArea>
    </format>
    <format dxfId="703">
      <pivotArea dataOnly="0" labelOnly="1" outline="0" fieldPosition="0">
        <references count="6">
          <reference field="3" count="1" selected="0">
            <x v="4"/>
          </reference>
          <reference field="4" count="1" selected="0">
            <x v="0"/>
          </reference>
          <reference field="5" count="1" selected="0">
            <x v="53"/>
          </reference>
          <reference field="6" count="1" selected="0">
            <x v="37"/>
          </reference>
          <reference field="7" count="1" selected="0">
            <x v="125"/>
          </reference>
          <reference field="8" count="3">
            <x v="217"/>
            <x v="445"/>
            <x v="446"/>
          </reference>
        </references>
      </pivotArea>
    </format>
    <format dxfId="702">
      <pivotArea dataOnly="0" labelOnly="1" outline="0" fieldPosition="0">
        <references count="6">
          <reference field="3" count="1" selected="0">
            <x v="4"/>
          </reference>
          <reference field="4" count="1" selected="0">
            <x v="0"/>
          </reference>
          <reference field="5" count="1" selected="0">
            <x v="53"/>
          </reference>
          <reference field="6" count="1" selected="0">
            <x v="37"/>
          </reference>
          <reference field="7" count="1" selected="0">
            <x v="133"/>
          </reference>
          <reference field="8" count="4">
            <x v="228"/>
            <x v="262"/>
            <x v="445"/>
            <x v="446"/>
          </reference>
        </references>
      </pivotArea>
    </format>
    <format dxfId="701">
      <pivotArea dataOnly="0" labelOnly="1" outline="0" fieldPosition="0">
        <references count="6">
          <reference field="3" count="1" selected="0">
            <x v="4"/>
          </reference>
          <reference field="4" count="1" selected="0">
            <x v="0"/>
          </reference>
          <reference field="5" count="1" selected="0">
            <x v="53"/>
          </reference>
          <reference field="6" count="1" selected="0">
            <x v="37"/>
          </reference>
          <reference field="7" count="1" selected="0">
            <x v="140"/>
          </reference>
          <reference field="8" count="1">
            <x v="240"/>
          </reference>
        </references>
      </pivotArea>
    </format>
    <format dxfId="700">
      <pivotArea dataOnly="0" labelOnly="1" outline="0" fieldPosition="0">
        <references count="6">
          <reference field="3" count="1" selected="0">
            <x v="4"/>
          </reference>
          <reference field="4" count="1" selected="0">
            <x v="0"/>
          </reference>
          <reference field="5" count="1" selected="0">
            <x v="53"/>
          </reference>
          <reference field="6" count="1" selected="0">
            <x v="37"/>
          </reference>
          <reference field="7" count="1" selected="0">
            <x v="150"/>
          </reference>
          <reference field="8" count="3">
            <x v="272"/>
            <x v="445"/>
            <x v="446"/>
          </reference>
        </references>
      </pivotArea>
    </format>
    <format dxfId="699">
      <pivotArea dataOnly="0" labelOnly="1" outline="0" fieldPosition="0">
        <references count="6">
          <reference field="3" count="1" selected="0">
            <x v="4"/>
          </reference>
          <reference field="4" count="1" selected="0">
            <x v="0"/>
          </reference>
          <reference field="5" count="1" selected="0">
            <x v="54"/>
          </reference>
          <reference field="6" count="1" selected="0">
            <x v="14"/>
          </reference>
          <reference field="7" count="1" selected="0">
            <x v="91"/>
          </reference>
          <reference field="8" count="12">
            <x v="186"/>
            <x v="202"/>
            <x v="213"/>
            <x v="227"/>
            <x v="239"/>
            <x v="248"/>
            <x v="256"/>
            <x v="285"/>
            <x v="292"/>
            <x v="353"/>
            <x v="367"/>
            <x v="383"/>
          </reference>
        </references>
      </pivotArea>
    </format>
    <format dxfId="698">
      <pivotArea dataOnly="0" labelOnly="1" outline="0" fieldPosition="0">
        <references count="6">
          <reference field="3" count="1" selected="0">
            <x v="4"/>
          </reference>
          <reference field="4" count="1" selected="0">
            <x v="0"/>
          </reference>
          <reference field="5" count="1" selected="0">
            <x v="54"/>
          </reference>
          <reference field="6" count="1" selected="0">
            <x v="14"/>
          </reference>
          <reference field="7" count="1" selected="0">
            <x v="175"/>
          </reference>
          <reference field="8" count="4">
            <x v="353"/>
            <x v="367"/>
            <x v="384"/>
            <x v="441"/>
          </reference>
        </references>
      </pivotArea>
    </format>
    <format dxfId="697">
      <pivotArea dataOnly="0" labelOnly="1" outline="0" fieldPosition="0">
        <references count="6">
          <reference field="3" count="1" selected="0">
            <x v="4"/>
          </reference>
          <reference field="4" count="1" selected="0">
            <x v="0"/>
          </reference>
          <reference field="5" count="1" selected="0">
            <x v="64"/>
          </reference>
          <reference field="6" count="1" selected="0">
            <x v="1"/>
          </reference>
          <reference field="7" count="1" selected="0">
            <x v="10"/>
          </reference>
          <reference field="8" count="15">
            <x v="17"/>
            <x v="36"/>
            <x v="63"/>
            <x v="111"/>
            <x v="128"/>
            <x v="146"/>
            <x v="158"/>
            <x v="162"/>
            <x v="189"/>
            <x v="303"/>
            <x v="304"/>
            <x v="351"/>
            <x v="367"/>
            <x v="401"/>
            <x v="822"/>
          </reference>
        </references>
      </pivotArea>
    </format>
    <format dxfId="696">
      <pivotArea dataOnly="0" labelOnly="1" outline="0" fieldPosition="0">
        <references count="6">
          <reference field="3" count="1" selected="0">
            <x v="4"/>
          </reference>
          <reference field="4" count="1" selected="0">
            <x v="0"/>
          </reference>
          <reference field="5" count="1" selected="0">
            <x v="65"/>
          </reference>
          <reference field="6" count="1" selected="0">
            <x v="12"/>
          </reference>
          <reference field="7" count="1" selected="0">
            <x v="100"/>
          </reference>
          <reference field="8" count="1">
            <x v="192"/>
          </reference>
        </references>
      </pivotArea>
    </format>
    <format dxfId="695">
      <pivotArea dataOnly="0" labelOnly="1" outline="0" fieldPosition="0">
        <references count="6">
          <reference field="3" count="1" selected="0">
            <x v="4"/>
          </reference>
          <reference field="4" count="1" selected="0">
            <x v="0"/>
          </reference>
          <reference field="5" count="1" selected="0">
            <x v="84"/>
          </reference>
          <reference field="6" count="1" selected="0">
            <x v="38"/>
          </reference>
          <reference field="7" count="1" selected="0">
            <x v="88"/>
          </reference>
          <reference field="8" count="5">
            <x v="173"/>
            <x v="179"/>
            <x v="197"/>
            <x v="210"/>
            <x v="301"/>
          </reference>
        </references>
      </pivotArea>
    </format>
    <format dxfId="694">
      <pivotArea dataOnly="0" labelOnly="1" outline="0" fieldPosition="0">
        <references count="6">
          <reference field="3" count="1" selected="0">
            <x v="4"/>
          </reference>
          <reference field="4" count="1" selected="0">
            <x v="0"/>
          </reference>
          <reference field="5" count="1" selected="0">
            <x v="85"/>
          </reference>
          <reference field="6" count="1" selected="0">
            <x v="26"/>
          </reference>
          <reference field="7" count="1" selected="0">
            <x v="94"/>
          </reference>
          <reference field="8" count="13">
            <x v="207"/>
            <x v="218"/>
            <x v="219"/>
            <x v="236"/>
            <x v="241"/>
            <x v="263"/>
            <x v="267"/>
            <x v="277"/>
            <x v="287"/>
            <x v="292"/>
            <x v="299"/>
            <x v="352"/>
            <x v="463"/>
          </reference>
        </references>
      </pivotArea>
    </format>
    <format dxfId="693">
      <pivotArea dataOnly="0" labelOnly="1" outline="0" fieldPosition="0">
        <references count="6">
          <reference field="3" count="1" selected="0">
            <x v="4"/>
          </reference>
          <reference field="4" count="1" selected="0">
            <x v="0"/>
          </reference>
          <reference field="5" count="1" selected="0">
            <x v="98"/>
          </reference>
          <reference field="6" count="1" selected="0">
            <x v="8"/>
          </reference>
          <reference field="7" count="1" selected="0">
            <x v="89"/>
          </reference>
          <reference field="8" count="1">
            <x v="164"/>
          </reference>
        </references>
      </pivotArea>
    </format>
    <format dxfId="692">
      <pivotArea dataOnly="0" labelOnly="1" outline="0" fieldPosition="0">
        <references count="6">
          <reference field="3" count="1" selected="0">
            <x v="4"/>
          </reference>
          <reference field="4" count="1" selected="0">
            <x v="0"/>
          </reference>
          <reference field="5" count="1" selected="0">
            <x v="98"/>
          </reference>
          <reference field="6" count="1" selected="0">
            <x v="8"/>
          </reference>
          <reference field="7" count="1" selected="0">
            <x v="111"/>
          </reference>
          <reference field="8" count="1">
            <x v="234"/>
          </reference>
        </references>
      </pivotArea>
    </format>
    <format dxfId="691">
      <pivotArea dataOnly="0" labelOnly="1" outline="0" fieldPosition="0">
        <references count="6">
          <reference field="3" count="1" selected="0">
            <x v="4"/>
          </reference>
          <reference field="4" count="1" selected="0">
            <x v="0"/>
          </reference>
          <reference field="5" count="1" selected="0">
            <x v="98"/>
          </reference>
          <reference field="6" count="1" selected="0">
            <x v="9"/>
          </reference>
          <reference field="7" count="1" selected="0">
            <x v="100"/>
          </reference>
          <reference field="8" count="1">
            <x v="175"/>
          </reference>
        </references>
      </pivotArea>
    </format>
    <format dxfId="690">
      <pivotArea dataOnly="0" labelOnly="1" outline="0" fieldPosition="0">
        <references count="6">
          <reference field="3" count="1" selected="0">
            <x v="4"/>
          </reference>
          <reference field="4" count="1" selected="0">
            <x v="0"/>
          </reference>
          <reference field="5" count="1" selected="0">
            <x v="98"/>
          </reference>
          <reference field="6" count="1" selected="0">
            <x v="9"/>
          </reference>
          <reference field="7" count="1" selected="0">
            <x v="101"/>
          </reference>
          <reference field="8" count="1">
            <x v="176"/>
          </reference>
        </references>
      </pivotArea>
    </format>
    <format dxfId="689">
      <pivotArea dataOnly="0" labelOnly="1" outline="0" fieldPosition="0">
        <references count="6">
          <reference field="3" count="1" selected="0">
            <x v="4"/>
          </reference>
          <reference field="4" count="1" selected="0">
            <x v="0"/>
          </reference>
          <reference field="5" count="1" selected="0">
            <x v="98"/>
          </reference>
          <reference field="6" count="1" selected="0">
            <x v="9"/>
          </reference>
          <reference field="7" count="1" selected="0">
            <x v="108"/>
          </reference>
          <reference field="8" count="1">
            <x v="182"/>
          </reference>
        </references>
      </pivotArea>
    </format>
    <format dxfId="688">
      <pivotArea dataOnly="0" labelOnly="1" outline="0" fieldPosition="0">
        <references count="6">
          <reference field="3" count="1" selected="0">
            <x v="4"/>
          </reference>
          <reference field="4" count="1" selected="0">
            <x v="0"/>
          </reference>
          <reference field="5" count="1" selected="0">
            <x v="98"/>
          </reference>
          <reference field="6" count="1" selected="0">
            <x v="39"/>
          </reference>
          <reference field="7" count="1" selected="0">
            <x v="147"/>
          </reference>
          <reference field="8" count="1">
            <x v="249"/>
          </reference>
        </references>
      </pivotArea>
    </format>
    <format dxfId="687">
      <pivotArea dataOnly="0" labelOnly="1" outline="0" fieldPosition="0">
        <references count="6">
          <reference field="3" count="1" selected="0">
            <x v="4"/>
          </reference>
          <reference field="4" count="1" selected="0">
            <x v="0"/>
          </reference>
          <reference field="5" count="1" selected="0">
            <x v="98"/>
          </reference>
          <reference field="6" count="1" selected="0">
            <x v="54"/>
          </reference>
          <reference field="7" count="1" selected="0">
            <x v="146"/>
          </reference>
          <reference field="8" count="1">
            <x v="248"/>
          </reference>
        </references>
      </pivotArea>
    </format>
    <format dxfId="686">
      <pivotArea dataOnly="0" labelOnly="1" outline="0" fieldPosition="0">
        <references count="6">
          <reference field="3" count="1" selected="0">
            <x v="4"/>
          </reference>
          <reference field="4" count="1" selected="0">
            <x v="0"/>
          </reference>
          <reference field="5" count="1" selected="0">
            <x v="73"/>
          </reference>
          <reference field="6" count="1" selected="0">
            <x v="36"/>
          </reference>
          <reference field="7" count="1" selected="0">
            <x v="86"/>
          </reference>
          <reference field="8" count="1">
            <x v="160"/>
          </reference>
        </references>
      </pivotArea>
    </format>
    <format dxfId="685">
      <pivotArea dataOnly="0" labelOnly="1" outline="0" fieldPosition="0">
        <references count="6">
          <reference field="3" count="1" selected="0">
            <x v="4"/>
          </reference>
          <reference field="4" count="1" selected="0">
            <x v="4"/>
          </reference>
          <reference field="5" count="1" selected="0">
            <x v="85"/>
          </reference>
          <reference field="6" count="1" selected="0">
            <x v="26"/>
          </reference>
          <reference field="7" count="1" selected="0">
            <x v="39"/>
          </reference>
          <reference field="8" count="1">
            <x v="344"/>
          </reference>
        </references>
      </pivotArea>
    </format>
    <format dxfId="684">
      <pivotArea dataOnly="0" labelOnly="1" outline="0" fieldPosition="0">
        <references count="6">
          <reference field="3" count="1" selected="0">
            <x v="4"/>
          </reference>
          <reference field="4" count="1" selected="0">
            <x v="5"/>
          </reference>
          <reference field="5" count="1" selected="0">
            <x v="25"/>
          </reference>
          <reference field="6" count="1" selected="0">
            <x v="68"/>
          </reference>
          <reference field="7" count="1" selected="0">
            <x v="107"/>
          </reference>
          <reference field="8" count="1">
            <x v="185"/>
          </reference>
        </references>
      </pivotArea>
    </format>
    <format dxfId="683">
      <pivotArea dataOnly="0" labelOnly="1" outline="0" fieldPosition="0">
        <references count="6">
          <reference field="3" count="1" selected="0">
            <x v="4"/>
          </reference>
          <reference field="4" count="1" selected="0">
            <x v="5"/>
          </reference>
          <reference field="5" count="1" selected="0">
            <x v="53"/>
          </reference>
          <reference field="6" count="1" selected="0">
            <x v="5"/>
          </reference>
          <reference field="7" count="1" selected="0">
            <x v="57"/>
          </reference>
          <reference field="8" count="1">
            <x v="115"/>
          </reference>
        </references>
      </pivotArea>
    </format>
    <format dxfId="682">
      <pivotArea dataOnly="0" labelOnly="1" outline="0" fieldPosition="0">
        <references count="6">
          <reference field="3" count="1" selected="0">
            <x v="4"/>
          </reference>
          <reference field="4" count="1" selected="0">
            <x v="5"/>
          </reference>
          <reference field="5" count="1" selected="0">
            <x v="81"/>
          </reference>
          <reference field="6" count="1" selected="0">
            <x v="1"/>
          </reference>
          <reference field="7" count="1" selected="0">
            <x v="11"/>
          </reference>
          <reference field="8" count="3">
            <x v="159"/>
            <x v="189"/>
            <x v="207"/>
          </reference>
        </references>
      </pivotArea>
    </format>
    <format dxfId="681">
      <pivotArea dataOnly="0" labelOnly="1" outline="0" fieldPosition="0">
        <references count="6">
          <reference field="3" count="1" selected="0">
            <x v="4"/>
          </reference>
          <reference field="4" count="1" selected="0">
            <x v="5"/>
          </reference>
          <reference field="5" count="1" selected="0">
            <x v="85"/>
          </reference>
          <reference field="6" count="1" selected="0">
            <x v="26"/>
          </reference>
          <reference field="7" count="1" selected="0">
            <x v="49"/>
          </reference>
          <reference field="8" count="2">
            <x v="119"/>
            <x v="159"/>
          </reference>
        </references>
      </pivotArea>
    </format>
    <format dxfId="680">
      <pivotArea dataOnly="0" labelOnly="1" outline="0" fieldPosition="0">
        <references count="6">
          <reference field="3" count="1" selected="0">
            <x v="4"/>
          </reference>
          <reference field="4" count="1" selected="0">
            <x v="5"/>
          </reference>
          <reference field="5" count="1" selected="0">
            <x v="87"/>
          </reference>
          <reference field="6" count="1" selected="0">
            <x v="14"/>
          </reference>
          <reference field="7" count="1" selected="0">
            <x v="29"/>
          </reference>
          <reference field="8" count="7">
            <x v="103"/>
            <x v="109"/>
            <x v="121"/>
            <x v="132"/>
            <x v="141"/>
            <x v="178"/>
            <x v="346"/>
          </reference>
        </references>
      </pivotArea>
    </format>
    <format dxfId="679">
      <pivotArea dataOnly="0" labelOnly="1" outline="0" fieldPosition="0">
        <references count="6">
          <reference field="3" count="1" selected="0">
            <x v="4"/>
          </reference>
          <reference field="4" count="1" selected="0">
            <x v="6"/>
          </reference>
          <reference field="5" count="1" selected="0">
            <x v="18"/>
          </reference>
          <reference field="6" count="1" selected="0">
            <x v="27"/>
          </reference>
          <reference field="7" count="1" selected="0">
            <x v="95"/>
          </reference>
          <reference field="8" count="6">
            <x v="189"/>
            <x v="218"/>
            <x v="229"/>
            <x v="266"/>
            <x v="467"/>
            <x v="482"/>
          </reference>
        </references>
      </pivotArea>
    </format>
    <format dxfId="678">
      <pivotArea dataOnly="0" labelOnly="1" outline="0" fieldPosition="0">
        <references count="6">
          <reference field="3" count="1" selected="0">
            <x v="4"/>
          </reference>
          <reference field="4" count="1" selected="0">
            <x v="6"/>
          </reference>
          <reference field="5" count="1" selected="0">
            <x v="20"/>
          </reference>
          <reference field="6" count="1" selected="0">
            <x v="25"/>
          </reference>
          <reference field="7" count="1" selected="0">
            <x v="56"/>
          </reference>
          <reference field="8" count="3">
            <x v="178"/>
            <x v="224"/>
            <x v="228"/>
          </reference>
        </references>
      </pivotArea>
    </format>
    <format dxfId="677">
      <pivotArea dataOnly="0" labelOnly="1" outline="0" fieldPosition="0">
        <references count="6">
          <reference field="3" count="1" selected="0">
            <x v="4"/>
          </reference>
          <reference field="4" count="1" selected="0">
            <x v="6"/>
          </reference>
          <reference field="5" count="1" selected="0">
            <x v="25"/>
          </reference>
          <reference field="6" count="1" selected="0">
            <x v="68"/>
          </reference>
          <reference field="7" count="1" selected="0">
            <x v="183"/>
          </reference>
          <reference field="8" count="1">
            <x v="368"/>
          </reference>
        </references>
      </pivotArea>
    </format>
    <format dxfId="676">
      <pivotArea dataOnly="0" labelOnly="1" outline="0" fieldPosition="0">
        <references count="6">
          <reference field="3" count="1" selected="0">
            <x v="4"/>
          </reference>
          <reference field="4" count="1" selected="0">
            <x v="6"/>
          </reference>
          <reference field="5" count="1" selected="0">
            <x v="26"/>
          </reference>
          <reference field="6" count="1" selected="0">
            <x v="68"/>
          </reference>
          <reference field="7" count="1" selected="0">
            <x v="43"/>
          </reference>
          <reference field="8" count="1">
            <x v="91"/>
          </reference>
        </references>
      </pivotArea>
    </format>
    <format dxfId="675">
      <pivotArea dataOnly="0" labelOnly="1" outline="0" fieldPosition="0">
        <references count="6">
          <reference field="3" count="1" selected="0">
            <x v="4"/>
          </reference>
          <reference field="4" count="1" selected="0">
            <x v="6"/>
          </reference>
          <reference field="5" count="1" selected="0">
            <x v="54"/>
          </reference>
          <reference field="6" count="1" selected="0">
            <x v="14"/>
          </reference>
          <reference field="7" count="1" selected="0">
            <x v="91"/>
          </reference>
          <reference field="8" count="6">
            <x v="186"/>
            <x v="206"/>
            <x v="213"/>
            <x v="227"/>
            <x v="292"/>
            <x v="345"/>
          </reference>
        </references>
      </pivotArea>
    </format>
    <format dxfId="674">
      <pivotArea dataOnly="0" labelOnly="1" outline="0" fieldPosition="0">
        <references count="6">
          <reference field="3" count="1" selected="0">
            <x v="4"/>
          </reference>
          <reference field="4" count="1" selected="0">
            <x v="6"/>
          </reference>
          <reference field="5" count="1" selected="0">
            <x v="54"/>
          </reference>
          <reference field="6" count="1" selected="0">
            <x v="14"/>
          </reference>
          <reference field="7" count="1" selected="0">
            <x v="172"/>
          </reference>
          <reference field="8" count="2">
            <x v="345"/>
            <x v="383"/>
          </reference>
        </references>
      </pivotArea>
    </format>
    <format dxfId="673">
      <pivotArea dataOnly="0" labelOnly="1" outline="0" fieldPosition="0">
        <references count="6">
          <reference field="3" count="1" selected="0">
            <x v="4"/>
          </reference>
          <reference field="4" count="1" selected="0">
            <x v="6"/>
          </reference>
          <reference field="5" count="1" selected="0">
            <x v="56"/>
          </reference>
          <reference field="6" count="1" selected="0">
            <x v="41"/>
          </reference>
          <reference field="7" count="1" selected="0">
            <x v="18"/>
          </reference>
          <reference field="8" count="2">
            <x v="97"/>
            <x v="189"/>
          </reference>
        </references>
      </pivotArea>
    </format>
    <format dxfId="672">
      <pivotArea dataOnly="0" labelOnly="1" outline="0" fieldPosition="0">
        <references count="6">
          <reference field="3" count="1" selected="0">
            <x v="4"/>
          </reference>
          <reference field="4" count="1" selected="0">
            <x v="6"/>
          </reference>
          <reference field="5" count="1" selected="0">
            <x v="64"/>
          </reference>
          <reference field="6" count="1" selected="0">
            <x v="1"/>
          </reference>
          <reference field="7" count="1" selected="0">
            <x v="10"/>
          </reference>
          <reference field="8" count="12">
            <x v="17"/>
            <x v="26"/>
            <x v="38"/>
            <x v="57"/>
            <x v="60"/>
            <x v="146"/>
            <x v="189"/>
            <x v="304"/>
            <x v="351"/>
            <x v="367"/>
            <x v="401"/>
            <x v="822"/>
          </reference>
        </references>
      </pivotArea>
    </format>
    <format dxfId="671">
      <pivotArea dataOnly="0" labelOnly="1" outline="0" fieldPosition="0">
        <references count="6">
          <reference field="3" count="1" selected="0">
            <x v="4"/>
          </reference>
          <reference field="4" count="1" selected="0">
            <x v="6"/>
          </reference>
          <reference field="5" count="1" selected="0">
            <x v="64"/>
          </reference>
          <reference field="6" count="1" selected="0">
            <x v="1"/>
          </reference>
          <reference field="7" count="1" selected="0">
            <x v="198"/>
          </reference>
          <reference field="8" count="1">
            <x v="416"/>
          </reference>
        </references>
      </pivotArea>
    </format>
    <format dxfId="670">
      <pivotArea dataOnly="0" labelOnly="1" outline="0" fieldPosition="0">
        <references count="6">
          <reference field="3" count="1" selected="0">
            <x v="4"/>
          </reference>
          <reference field="4" count="1" selected="0">
            <x v="6"/>
          </reference>
          <reference field="5" count="1" selected="0">
            <x v="79"/>
          </reference>
          <reference field="6" count="1" selected="0">
            <x v="18"/>
          </reference>
          <reference field="7" count="1" selected="0">
            <x v="35"/>
          </reference>
          <reference field="8" count="1">
            <x v="78"/>
          </reference>
        </references>
      </pivotArea>
    </format>
    <format dxfId="669">
      <pivotArea dataOnly="0" labelOnly="1" outline="0" fieldPosition="0">
        <references count="6">
          <reference field="3" count="1" selected="0">
            <x v="4"/>
          </reference>
          <reference field="4" count="1" selected="0">
            <x v="6"/>
          </reference>
          <reference field="5" count="1" selected="0">
            <x v="79"/>
          </reference>
          <reference field="6" count="1" selected="0">
            <x v="23"/>
          </reference>
          <reference field="7" count="1" selected="0">
            <x v="19"/>
          </reference>
          <reference field="8" count="1">
            <x v="34"/>
          </reference>
        </references>
      </pivotArea>
    </format>
    <format dxfId="668">
      <pivotArea dataOnly="0" labelOnly="1" outline="0" fieldPosition="0">
        <references count="6">
          <reference field="3" count="1" selected="0">
            <x v="4"/>
          </reference>
          <reference field="4" count="1" selected="0">
            <x v="6"/>
          </reference>
          <reference field="5" count="1" selected="0">
            <x v="85"/>
          </reference>
          <reference field="6" count="1" selected="0">
            <x v="26"/>
          </reference>
          <reference field="7" count="1" selected="0">
            <x v="94"/>
          </reference>
          <reference field="8" count="3">
            <x v="207"/>
            <x v="218"/>
            <x v="219"/>
          </reference>
        </references>
      </pivotArea>
    </format>
    <format dxfId="667">
      <pivotArea dataOnly="0" labelOnly="1" outline="0" fieldPosition="0">
        <references count="6">
          <reference field="3" count="1" selected="0">
            <x v="4"/>
          </reference>
          <reference field="4" count="1" selected="0">
            <x v="6"/>
          </reference>
          <reference field="5" count="1" selected="0">
            <x v="73"/>
          </reference>
          <reference field="6" count="1" selected="0">
            <x v="36"/>
          </reference>
          <reference field="7" count="1" selected="0">
            <x v="86"/>
          </reference>
          <reference field="8" count="1">
            <x v="160"/>
          </reference>
        </references>
      </pivotArea>
    </format>
    <format dxfId="666">
      <pivotArea dataOnly="0" labelOnly="1" outline="0" fieldPosition="0">
        <references count="6">
          <reference field="3" count="1" selected="0">
            <x v="5"/>
          </reference>
          <reference field="4" count="1" selected="0">
            <x v="0"/>
          </reference>
          <reference field="5" count="1" selected="0">
            <x v="2"/>
          </reference>
          <reference field="6" count="1" selected="0">
            <x v="11"/>
          </reference>
          <reference field="7" count="1" selected="0">
            <x v="22"/>
          </reference>
          <reference field="8" count="1">
            <x v="62"/>
          </reference>
        </references>
      </pivotArea>
    </format>
    <format dxfId="665">
      <pivotArea dataOnly="0" labelOnly="1" outline="0" fieldPosition="0">
        <references count="6">
          <reference field="3" count="1" selected="0">
            <x v="5"/>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664">
      <pivotArea dataOnly="0" labelOnly="1" outline="0" fieldPosition="0">
        <references count="6">
          <reference field="3" count="1" selected="0">
            <x v="5"/>
          </reference>
          <reference field="4" count="1" selected="0">
            <x v="0"/>
          </reference>
          <reference field="5" count="1" selected="0">
            <x v="32"/>
          </reference>
          <reference field="6" count="1" selected="0">
            <x v="14"/>
          </reference>
          <reference field="7" count="1" selected="0">
            <x v="51"/>
          </reference>
          <reference field="8" count="1">
            <x v="175"/>
          </reference>
        </references>
      </pivotArea>
    </format>
    <format dxfId="663">
      <pivotArea dataOnly="0" labelOnly="1" outline="0" fieldPosition="0">
        <references count="6">
          <reference field="3" count="1" selected="0">
            <x v="5"/>
          </reference>
          <reference field="4" count="1" selected="0">
            <x v="0"/>
          </reference>
          <reference field="5" count="1" selected="0">
            <x v="43"/>
          </reference>
          <reference field="6" count="1" selected="0">
            <x v="15"/>
          </reference>
          <reference field="7" count="1" selected="0">
            <x v="82"/>
          </reference>
          <reference field="8" count="1">
            <x v="172"/>
          </reference>
        </references>
      </pivotArea>
    </format>
    <format dxfId="662">
      <pivotArea dataOnly="0" labelOnly="1" outline="0" fieldPosition="0">
        <references count="6">
          <reference field="3" count="1" selected="0">
            <x v="5"/>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661">
      <pivotArea dataOnly="0" labelOnly="1" outline="0" fieldPosition="0">
        <references count="6">
          <reference field="3" count="1" selected="0">
            <x v="5"/>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660">
      <pivotArea dataOnly="0" labelOnly="1" outline="0" fieldPosition="0">
        <references count="6">
          <reference field="3" count="1" selected="0">
            <x v="5"/>
          </reference>
          <reference field="4" count="1" selected="0">
            <x v="1"/>
          </reference>
          <reference field="5" count="1" selected="0">
            <x v="76"/>
          </reference>
          <reference field="6" count="1" selected="0">
            <x v="14"/>
          </reference>
          <reference field="7" count="1" selected="0">
            <x v="22"/>
          </reference>
          <reference field="8" count="4">
            <x v="80"/>
            <x v="162"/>
            <x v="181"/>
            <x v="524"/>
          </reference>
        </references>
      </pivotArea>
    </format>
    <format dxfId="659">
      <pivotArea dataOnly="0" labelOnly="1" outline="0" fieldPosition="0">
        <references count="6">
          <reference field="3" count="1" selected="0">
            <x v="5"/>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658">
      <pivotArea dataOnly="0" labelOnly="1" outline="0" fieldPosition="0">
        <references count="6">
          <reference field="3" count="1" selected="0">
            <x v="5"/>
          </reference>
          <reference field="4" count="1" selected="0">
            <x v="5"/>
          </reference>
          <reference field="5" count="1" selected="0">
            <x v="81"/>
          </reference>
          <reference field="6" count="1" selected="0">
            <x v="1"/>
          </reference>
          <reference field="7" count="1" selected="0">
            <x v="89"/>
          </reference>
          <reference field="8" count="8">
            <x v="189"/>
            <x v="191"/>
            <x v="207"/>
            <x v="229"/>
            <x v="241"/>
            <x v="263"/>
            <x v="423"/>
            <x v="424"/>
          </reference>
        </references>
      </pivotArea>
    </format>
    <format dxfId="657">
      <pivotArea dataOnly="0" labelOnly="1" outline="0" fieldPosition="0">
        <references count="6">
          <reference field="3" count="1" selected="0">
            <x v="6"/>
          </reference>
          <reference field="4" count="1" selected="0">
            <x v="0"/>
          </reference>
          <reference field="5" count="1" selected="0">
            <x v="53"/>
          </reference>
          <reference field="6" count="1" selected="0">
            <x v="2"/>
          </reference>
          <reference field="7" count="1" selected="0">
            <x v="80"/>
          </reference>
          <reference field="8" count="1">
            <x v="161"/>
          </reference>
        </references>
      </pivotArea>
    </format>
    <format dxfId="656">
      <pivotArea dataOnly="0" labelOnly="1" outline="0" fieldPosition="0">
        <references count="6">
          <reference field="3" count="1" selected="0">
            <x v="7"/>
          </reference>
          <reference field="4" count="1" selected="0">
            <x v="0"/>
          </reference>
          <reference field="5" count="1" selected="0">
            <x v="1"/>
          </reference>
          <reference field="6" count="1" selected="0">
            <x v="50"/>
          </reference>
          <reference field="7" count="1" selected="0">
            <x v="20"/>
          </reference>
          <reference field="8" count="2">
            <x v="39"/>
            <x v="43"/>
          </reference>
        </references>
      </pivotArea>
    </format>
    <format dxfId="655">
      <pivotArea dataOnly="0" labelOnly="1" outline="0" fieldPosition="0">
        <references count="6">
          <reference field="3" count="1" selected="0">
            <x v="7"/>
          </reference>
          <reference field="4" count="1" selected="0">
            <x v="0"/>
          </reference>
          <reference field="5" count="1" selected="0">
            <x v="1"/>
          </reference>
          <reference field="6" count="1" selected="0">
            <x v="50"/>
          </reference>
          <reference field="7" count="1" selected="0">
            <x v="199"/>
          </reference>
          <reference field="8" count="2">
            <x v="515"/>
            <x v="852"/>
          </reference>
        </references>
      </pivotArea>
    </format>
    <format dxfId="654">
      <pivotArea dataOnly="0" labelOnly="1" outline="0" fieldPosition="0">
        <references count="6">
          <reference field="3" count="1" selected="0">
            <x v="7"/>
          </reference>
          <reference field="4" count="1" selected="0">
            <x v="0"/>
          </reference>
          <reference field="5" count="1" selected="0">
            <x v="1"/>
          </reference>
          <reference field="6" count="1" selected="0">
            <x v="50"/>
          </reference>
          <reference field="7" count="1" selected="0">
            <x v="206"/>
          </reference>
          <reference field="8" count="1">
            <x v="852"/>
          </reference>
        </references>
      </pivotArea>
    </format>
    <format dxfId="653">
      <pivotArea dataOnly="0" labelOnly="1" outline="0" fieldPosition="0">
        <references count="6">
          <reference field="3" count="1" selected="0">
            <x v="7"/>
          </reference>
          <reference field="4" count="1" selected="0">
            <x v="0"/>
          </reference>
          <reference field="5" count="1" selected="0">
            <x v="2"/>
          </reference>
          <reference field="6" count="1" selected="0">
            <x v="19"/>
          </reference>
          <reference field="7" count="1" selected="0">
            <x v="217"/>
          </reference>
          <reference field="8" count="1">
            <x v="506"/>
          </reference>
        </references>
      </pivotArea>
    </format>
    <format dxfId="652">
      <pivotArea dataOnly="0" labelOnly="1" outline="0" fieldPosition="0">
        <references count="6">
          <reference field="3" count="1" selected="0">
            <x v="7"/>
          </reference>
          <reference field="4" count="1" selected="0">
            <x v="0"/>
          </reference>
          <reference field="5" count="1" selected="0">
            <x v="2"/>
          </reference>
          <reference field="6" count="1" selected="0">
            <x v="20"/>
          </reference>
          <reference field="7" count="1" selected="0">
            <x v="217"/>
          </reference>
          <reference field="8" count="1">
            <x v="506"/>
          </reference>
        </references>
      </pivotArea>
    </format>
    <format dxfId="651">
      <pivotArea dataOnly="0" labelOnly="1" outline="0" fieldPosition="0">
        <references count="6">
          <reference field="3" count="1" selected="0">
            <x v="7"/>
          </reference>
          <reference field="4" count="1" selected="0">
            <x v="0"/>
          </reference>
          <reference field="5" count="1" selected="0">
            <x v="2"/>
          </reference>
          <reference field="6" count="1" selected="0">
            <x v="31"/>
          </reference>
          <reference field="7" count="1" selected="0">
            <x v="22"/>
          </reference>
          <reference field="8" count="2">
            <x v="63"/>
            <x v="76"/>
          </reference>
        </references>
      </pivotArea>
    </format>
    <format dxfId="650">
      <pivotArea dataOnly="0" labelOnly="1" outline="0" fieldPosition="0">
        <references count="6">
          <reference field="3" count="1" selected="0">
            <x v="7"/>
          </reference>
          <reference field="4" count="1" selected="0">
            <x v="0"/>
          </reference>
          <reference field="5" count="1" selected="0">
            <x v="2"/>
          </reference>
          <reference field="6" count="1" selected="0">
            <x v="31"/>
          </reference>
          <reference field="7" count="1" selected="0">
            <x v="49"/>
          </reference>
          <reference field="8" count="2">
            <x v="102"/>
            <x v="113"/>
          </reference>
        </references>
      </pivotArea>
    </format>
    <format dxfId="649">
      <pivotArea dataOnly="0" labelOnly="1" outline="0" fieldPosition="0">
        <references count="6">
          <reference field="3" count="1" selected="0">
            <x v="7"/>
          </reference>
          <reference field="4" count="1" selected="0">
            <x v="0"/>
          </reference>
          <reference field="5" count="1" selected="0">
            <x v="2"/>
          </reference>
          <reference field="6" count="1" selected="0">
            <x v="60"/>
          </reference>
          <reference field="7" count="1" selected="0">
            <x v="217"/>
          </reference>
          <reference field="8" count="1">
            <x v="506"/>
          </reference>
        </references>
      </pivotArea>
    </format>
    <format dxfId="648">
      <pivotArea dataOnly="0" labelOnly="1" outline="0" fieldPosition="0">
        <references count="6">
          <reference field="3" count="1" selected="0">
            <x v="7"/>
          </reference>
          <reference field="4" count="1" selected="0">
            <x v="0"/>
          </reference>
          <reference field="5" count="1" selected="0">
            <x v="5"/>
          </reference>
          <reference field="6" count="1" selected="0">
            <x v="67"/>
          </reference>
          <reference field="7" count="1" selected="0">
            <x v="162"/>
          </reference>
          <reference field="8" count="1">
            <x v="302"/>
          </reference>
        </references>
      </pivotArea>
    </format>
    <format dxfId="647">
      <pivotArea dataOnly="0" labelOnly="1" outline="0" fieldPosition="0">
        <references count="6">
          <reference field="3" count="1" selected="0">
            <x v="7"/>
          </reference>
          <reference field="4" count="1" selected="0">
            <x v="0"/>
          </reference>
          <reference field="5" count="1" selected="0">
            <x v="5"/>
          </reference>
          <reference field="6" count="1" selected="0">
            <x v="67"/>
          </reference>
          <reference field="7" count="1" selected="0">
            <x v="231"/>
          </reference>
          <reference field="8" count="1">
            <x v="756"/>
          </reference>
        </references>
      </pivotArea>
    </format>
    <format dxfId="646">
      <pivotArea dataOnly="0" labelOnly="1" outline="0" fieldPosition="0">
        <references count="6">
          <reference field="3" count="1" selected="0">
            <x v="7"/>
          </reference>
          <reference field="4" count="1" selected="0">
            <x v="0"/>
          </reference>
          <reference field="5" count="1" selected="0">
            <x v="11"/>
          </reference>
          <reference field="6" count="1" selected="0">
            <x v="71"/>
          </reference>
          <reference field="7" count="1" selected="0">
            <x v="176"/>
          </reference>
          <reference field="8" count="1">
            <x v="347"/>
          </reference>
        </references>
      </pivotArea>
    </format>
    <format dxfId="645">
      <pivotArea dataOnly="0" labelOnly="1" outline="0" fieldPosition="0">
        <references count="6">
          <reference field="3" count="1" selected="0">
            <x v="7"/>
          </reference>
          <reference field="4" count="1" selected="0">
            <x v="0"/>
          </reference>
          <reference field="5" count="1" selected="0">
            <x v="13"/>
          </reference>
          <reference field="6" count="1" selected="0">
            <x v="65"/>
          </reference>
          <reference field="7" count="1" selected="0">
            <x v="22"/>
          </reference>
          <reference field="8" count="2">
            <x v="61"/>
            <x v="62"/>
          </reference>
        </references>
      </pivotArea>
    </format>
    <format dxfId="644">
      <pivotArea dataOnly="0" labelOnly="1" outline="0" fieldPosition="0">
        <references count="6">
          <reference field="3" count="1" selected="0">
            <x v="7"/>
          </reference>
          <reference field="4" count="1" selected="0">
            <x v="0"/>
          </reference>
          <reference field="5" count="1" selected="0">
            <x v="20"/>
          </reference>
          <reference field="6" count="1" selected="0">
            <x v="25"/>
          </reference>
          <reference field="7" count="1" selected="0">
            <x v="56"/>
          </reference>
          <reference field="8" count="1">
            <x v="125"/>
          </reference>
        </references>
      </pivotArea>
    </format>
    <format dxfId="643">
      <pivotArea dataOnly="0" labelOnly="1" outline="0" fieldPosition="0">
        <references count="6">
          <reference field="3" count="1" selected="0">
            <x v="7"/>
          </reference>
          <reference field="4" count="1" selected="0">
            <x v="0"/>
          </reference>
          <reference field="5" count="1" selected="0">
            <x v="21"/>
          </reference>
          <reference field="6" count="1" selected="0">
            <x v="13"/>
          </reference>
          <reference field="7" count="1" selected="0">
            <x v="31"/>
          </reference>
          <reference field="8" count="19">
            <x v="86"/>
            <x v="106"/>
            <x v="110"/>
            <x v="120"/>
            <x v="125"/>
            <x v="138"/>
            <x v="145"/>
            <x v="158"/>
            <x v="161"/>
            <x v="177"/>
            <x v="190"/>
            <x v="211"/>
            <x v="217"/>
            <x v="224"/>
            <x v="228"/>
            <x v="240"/>
            <x v="262"/>
            <x v="263"/>
            <x v="336"/>
          </reference>
        </references>
      </pivotArea>
    </format>
    <format dxfId="642">
      <pivotArea dataOnly="0" labelOnly="1" outline="0" fieldPosition="0">
        <references count="6">
          <reference field="3" count="1" selected="0">
            <x v="7"/>
          </reference>
          <reference field="4" count="1" selected="0">
            <x v="0"/>
          </reference>
          <reference field="5" count="1" selected="0">
            <x v="21"/>
          </reference>
          <reference field="6" count="1" selected="0">
            <x v="13"/>
          </reference>
          <reference field="7" count="1" selected="0">
            <x v="167"/>
          </reference>
          <reference field="8" count="13">
            <x v="315"/>
            <x v="322"/>
            <x v="332"/>
            <x v="342"/>
            <x v="348"/>
            <x v="357"/>
            <x v="370"/>
            <x v="376"/>
            <x v="380"/>
            <x v="392"/>
            <x v="412"/>
            <x v="439"/>
            <x v="440"/>
          </reference>
        </references>
      </pivotArea>
    </format>
    <format dxfId="641">
      <pivotArea dataOnly="0" labelOnly="1" outline="0" fieldPosition="0">
        <references count="6">
          <reference field="3" count="1" selected="0">
            <x v="7"/>
          </reference>
          <reference field="4" count="1" selected="0">
            <x v="0"/>
          </reference>
          <reference field="5" count="1" selected="0">
            <x v="21"/>
          </reference>
          <reference field="6" count="1" selected="0">
            <x v="13"/>
          </reference>
          <reference field="7" count="1" selected="0">
            <x v="222"/>
          </reference>
          <reference field="8" count="1">
            <x v="856"/>
          </reference>
        </references>
      </pivotArea>
    </format>
    <format dxfId="640">
      <pivotArea dataOnly="0" labelOnly="1" outline="0" fieldPosition="0">
        <references count="6">
          <reference field="3" count="1" selected="0">
            <x v="7"/>
          </reference>
          <reference field="4" count="1" selected="0">
            <x v="0"/>
          </reference>
          <reference field="5" count="1" selected="0">
            <x v="28"/>
          </reference>
          <reference field="6" count="1" selected="0">
            <x v="55"/>
          </reference>
          <reference field="7" count="1" selected="0">
            <x v="47"/>
          </reference>
          <reference field="8" count="1">
            <x v="112"/>
          </reference>
        </references>
      </pivotArea>
    </format>
    <format dxfId="639">
      <pivotArea dataOnly="0" labelOnly="1" outline="0" fieldPosition="0">
        <references count="6">
          <reference field="3" count="1" selected="0">
            <x v="7"/>
          </reference>
          <reference field="4" count="1" selected="0">
            <x v="0"/>
          </reference>
          <reference field="5" count="1" selected="0">
            <x v="30"/>
          </reference>
          <reference field="6" count="1" selected="0">
            <x v="6"/>
          </reference>
          <reference field="7" count="1" selected="0">
            <x v="2"/>
          </reference>
          <reference field="8" count="2">
            <x v="8"/>
            <x v="11"/>
          </reference>
        </references>
      </pivotArea>
    </format>
    <format dxfId="638">
      <pivotArea dataOnly="0" labelOnly="1" outline="0" fieldPosition="0">
        <references count="6">
          <reference field="3" count="1" selected="0">
            <x v="7"/>
          </reference>
          <reference field="4" count="1" selected="0">
            <x v="0"/>
          </reference>
          <reference field="5" count="1" selected="0">
            <x v="30"/>
          </reference>
          <reference field="6" count="1" selected="0">
            <x v="6"/>
          </reference>
          <reference field="7" count="1" selected="0">
            <x v="12"/>
          </reference>
          <reference field="8" count="2">
            <x v="32"/>
            <x v="43"/>
          </reference>
        </references>
      </pivotArea>
    </format>
    <format dxfId="637">
      <pivotArea dataOnly="0" labelOnly="1" outline="0" fieldPosition="0">
        <references count="6">
          <reference field="3" count="1" selected="0">
            <x v="7"/>
          </reference>
          <reference field="4" count="1" selected="0">
            <x v="0"/>
          </reference>
          <reference field="5" count="1" selected="0">
            <x v="30"/>
          </reference>
          <reference field="6" count="1" selected="0">
            <x v="6"/>
          </reference>
          <reference field="7" count="1" selected="0">
            <x v="23"/>
          </reference>
          <reference field="8" count="4">
            <x v="47"/>
            <x v="49"/>
            <x v="56"/>
            <x v="82"/>
          </reference>
        </references>
      </pivotArea>
    </format>
    <format dxfId="636">
      <pivotArea dataOnly="0" labelOnly="1" outline="0" fieldPosition="0">
        <references count="6">
          <reference field="3" count="1" selected="0">
            <x v="7"/>
          </reference>
          <reference field="4" count="1" selected="0">
            <x v="0"/>
          </reference>
          <reference field="5" count="1" selected="0">
            <x v="30"/>
          </reference>
          <reference field="6" count="1" selected="0">
            <x v="6"/>
          </reference>
          <reference field="7" count="1" selected="0">
            <x v="55"/>
          </reference>
          <reference field="8" count="5">
            <x v="115"/>
            <x v="132"/>
            <x v="133"/>
            <x v="134"/>
            <x v="244"/>
          </reference>
        </references>
      </pivotArea>
    </format>
    <format dxfId="635">
      <pivotArea dataOnly="0" labelOnly="1" outline="0" fieldPosition="0">
        <references count="6">
          <reference field="3" count="1" selected="0">
            <x v="7"/>
          </reference>
          <reference field="4" count="1" selected="0">
            <x v="0"/>
          </reference>
          <reference field="5" count="1" selected="0">
            <x v="30"/>
          </reference>
          <reference field="6" count="1" selected="0">
            <x v="6"/>
          </reference>
          <reference field="7" count="1" selected="0">
            <x v="75"/>
          </reference>
          <reference field="8" count="7">
            <x v="291"/>
            <x v="294"/>
            <x v="302"/>
            <x v="305"/>
            <x v="316"/>
            <x v="474"/>
            <x v="475"/>
          </reference>
        </references>
      </pivotArea>
    </format>
    <format dxfId="634">
      <pivotArea dataOnly="0" labelOnly="1" outline="0" fieldPosition="0">
        <references count="6">
          <reference field="3" count="1" selected="0">
            <x v="7"/>
          </reference>
          <reference field="4" count="1" selected="0">
            <x v="0"/>
          </reference>
          <reference field="5" count="1" selected="0">
            <x v="30"/>
          </reference>
          <reference field="6" count="1" selected="0">
            <x v="6"/>
          </reference>
          <reference field="7" count="1" selected="0">
            <x v="38"/>
          </reference>
          <reference field="8" count="5">
            <x v="82"/>
            <x v="83"/>
            <x v="85"/>
            <x v="100"/>
            <x v="115"/>
          </reference>
        </references>
      </pivotArea>
    </format>
    <format dxfId="633">
      <pivotArea dataOnly="0" labelOnly="1" outline="0" fieldPosition="0">
        <references count="6">
          <reference field="3" count="1" selected="0">
            <x v="7"/>
          </reference>
          <reference field="4" count="1" selected="0">
            <x v="0"/>
          </reference>
          <reference field="5" count="1" selected="0">
            <x v="32"/>
          </reference>
          <reference field="6" count="1" selected="0">
            <x v="14"/>
          </reference>
          <reference field="7" count="1" selected="0">
            <x v="51"/>
          </reference>
          <reference field="8" count="1">
            <x v="118"/>
          </reference>
        </references>
      </pivotArea>
    </format>
    <format dxfId="632">
      <pivotArea dataOnly="0" labelOnly="1" outline="0" fieldPosition="0">
        <references count="6">
          <reference field="3" count="1" selected="0">
            <x v="7"/>
          </reference>
          <reference field="4" count="1" selected="0">
            <x v="0"/>
          </reference>
          <reference field="5" count="1" selected="0">
            <x v="34"/>
          </reference>
          <reference field="6" count="1" selected="0">
            <x v="51"/>
          </reference>
          <reference field="7" count="1" selected="0">
            <x v="137"/>
          </reference>
          <reference field="8" count="1">
            <x v="233"/>
          </reference>
        </references>
      </pivotArea>
    </format>
    <format dxfId="631">
      <pivotArea dataOnly="0" labelOnly="1" outline="0" fieldPosition="0">
        <references count="6">
          <reference field="3" count="1" selected="0">
            <x v="7"/>
          </reference>
          <reference field="4" count="1" selected="0">
            <x v="0"/>
          </reference>
          <reference field="5" count="1" selected="0">
            <x v="41"/>
          </reference>
          <reference field="6" count="1" selected="0">
            <x v="28"/>
          </reference>
          <reference field="7" count="1" selected="0">
            <x v="64"/>
          </reference>
          <reference field="8" count="1">
            <x v="125"/>
          </reference>
        </references>
      </pivotArea>
    </format>
    <format dxfId="630">
      <pivotArea dataOnly="0" labelOnly="1" outline="0" fieldPosition="0">
        <references count="6">
          <reference field="3" count="1" selected="0">
            <x v="7"/>
          </reference>
          <reference field="4" count="1" selected="0">
            <x v="0"/>
          </reference>
          <reference field="5" count="1" selected="0">
            <x v="52"/>
          </reference>
          <reference field="6" count="1" selected="0">
            <x v="83"/>
          </reference>
          <reference field="7" count="1" selected="0">
            <x v="226"/>
          </reference>
          <reference field="8" count="1">
            <x v="857"/>
          </reference>
        </references>
      </pivotArea>
    </format>
    <format dxfId="629">
      <pivotArea dataOnly="0" labelOnly="1" outline="0" fieldPosition="0">
        <references count="6">
          <reference field="3" count="1" selected="0">
            <x v="7"/>
          </reference>
          <reference field="4" count="1" selected="0">
            <x v="0"/>
          </reference>
          <reference field="5" count="1" selected="0">
            <x v="62"/>
          </reference>
          <reference field="6" count="1" selected="0">
            <x v="6"/>
          </reference>
          <reference field="7" count="1" selected="0">
            <x v="44"/>
          </reference>
          <reference field="8" count="1">
            <x v="99"/>
          </reference>
        </references>
      </pivotArea>
    </format>
    <format dxfId="628">
      <pivotArea dataOnly="0" labelOnly="1" outline="0" fieldPosition="0">
        <references count="6">
          <reference field="3" count="1" selected="0">
            <x v="7"/>
          </reference>
          <reference field="4" count="1" selected="0">
            <x v="0"/>
          </reference>
          <reference field="5" count="1" selected="0">
            <x v="62"/>
          </reference>
          <reference field="6" count="1" selected="0">
            <x v="6"/>
          </reference>
          <reference field="7" count="1" selected="0">
            <x v="51"/>
          </reference>
          <reference field="8" count="7">
            <x v="101"/>
            <x v="108"/>
            <x v="112"/>
            <x v="132"/>
            <x v="133"/>
            <x v="134"/>
            <x v="244"/>
          </reference>
        </references>
      </pivotArea>
    </format>
    <format dxfId="627">
      <pivotArea dataOnly="0" labelOnly="1" outline="0" fieldPosition="0">
        <references count="6">
          <reference field="3" count="1" selected="0">
            <x v="7"/>
          </reference>
          <reference field="4" count="1" selected="0">
            <x v="0"/>
          </reference>
          <reference field="5" count="1" selected="0">
            <x v="62"/>
          </reference>
          <reference field="6" count="1" selected="0">
            <x v="6"/>
          </reference>
          <reference field="7" count="1" selected="0">
            <x v="179"/>
          </reference>
          <reference field="8" count="9">
            <x v="376"/>
            <x v="395"/>
            <x v="407"/>
            <x v="419"/>
            <x v="421"/>
            <x v="427"/>
            <x v="454"/>
            <x v="458"/>
            <x v="846"/>
          </reference>
        </references>
      </pivotArea>
    </format>
    <format dxfId="626">
      <pivotArea dataOnly="0" labelOnly="1" outline="0" fieldPosition="0">
        <references count="6">
          <reference field="3" count="1" selected="0">
            <x v="7"/>
          </reference>
          <reference field="4" count="1" selected="0">
            <x v="0"/>
          </reference>
          <reference field="5" count="1" selected="0">
            <x v="62"/>
          </reference>
          <reference field="6" count="1" selected="0">
            <x v="6"/>
          </reference>
          <reference field="7" count="1" selected="0">
            <x v="211"/>
          </reference>
          <reference field="8" count="1">
            <x v="569"/>
          </reference>
        </references>
      </pivotArea>
    </format>
    <format dxfId="625">
      <pivotArea dataOnly="0" labelOnly="1" outline="0" fieldPosition="0">
        <references count="6">
          <reference field="3" count="1" selected="0">
            <x v="7"/>
          </reference>
          <reference field="4" count="1" selected="0">
            <x v="0"/>
          </reference>
          <reference field="5" count="1" selected="0">
            <x v="93"/>
          </reference>
          <reference field="6" count="1" selected="0">
            <x v="10"/>
          </reference>
          <reference field="7" count="1" selected="0">
            <x v="98"/>
          </reference>
          <reference field="8" count="1">
            <x v="175"/>
          </reference>
        </references>
      </pivotArea>
    </format>
    <format dxfId="624">
      <pivotArea dataOnly="0" labelOnly="1" outline="0" fieldPosition="0">
        <references count="6">
          <reference field="3" count="1" selected="0">
            <x v="7"/>
          </reference>
          <reference field="4" count="1" selected="0">
            <x v="0"/>
          </reference>
          <reference field="5" count="1" selected="0">
            <x v="93"/>
          </reference>
          <reference field="6" count="1" selected="0">
            <x v="30"/>
          </reference>
          <reference field="7" count="1" selected="0">
            <x v="139"/>
          </reference>
          <reference field="8" count="1">
            <x v="234"/>
          </reference>
        </references>
      </pivotArea>
    </format>
    <format dxfId="623">
      <pivotArea dataOnly="0" labelOnly="1" outline="0" fieldPosition="0">
        <references count="6">
          <reference field="3" count="1" selected="0">
            <x v="7"/>
          </reference>
          <reference field="4" count="1" selected="0">
            <x v="0"/>
          </reference>
          <reference field="5" count="1" selected="0">
            <x v="93"/>
          </reference>
          <reference field="6" count="1" selected="0">
            <x v="30"/>
          </reference>
          <reference field="7" count="1" selected="0">
            <x v="141"/>
          </reference>
          <reference field="8" count="1">
            <x v="237"/>
          </reference>
        </references>
      </pivotArea>
    </format>
    <format dxfId="622">
      <pivotArea dataOnly="0" labelOnly="1" outline="0" fieldPosition="0">
        <references count="6">
          <reference field="3" count="1" selected="0">
            <x v="7"/>
          </reference>
          <reference field="4" count="1" selected="0">
            <x v="0"/>
          </reference>
          <reference field="5" count="1" selected="0">
            <x v="59"/>
          </reference>
          <reference field="6" count="1" selected="0">
            <x v="82"/>
          </reference>
          <reference field="7" count="1" selected="0">
            <x v="213"/>
          </reference>
          <reference field="8" count="1">
            <x v="501"/>
          </reference>
        </references>
      </pivotArea>
    </format>
    <format dxfId="621">
      <pivotArea dataOnly="0" labelOnly="1" outline="0" fieldPosition="0">
        <references count="6">
          <reference field="3" count="1" selected="0">
            <x v="7"/>
          </reference>
          <reference field="4" count="1" selected="0">
            <x v="0"/>
          </reference>
          <reference field="5" count="1" selected="0">
            <x v="73"/>
          </reference>
          <reference field="6" count="1" selected="0">
            <x v="36"/>
          </reference>
          <reference field="7" count="1" selected="0">
            <x v="78"/>
          </reference>
          <reference field="8" count="1">
            <x v="163"/>
          </reference>
        </references>
      </pivotArea>
    </format>
    <format dxfId="620">
      <pivotArea dataOnly="0" labelOnly="1" outline="0" fieldPosition="0">
        <references count="6">
          <reference field="3" count="1" selected="0">
            <x v="7"/>
          </reference>
          <reference field="4" count="1" selected="0">
            <x v="0"/>
          </reference>
          <reference field="5" count="1" selected="0">
            <x v="73"/>
          </reference>
          <reference field="6" count="1" selected="0">
            <x v="36"/>
          </reference>
          <reference field="7" count="1" selected="0">
            <x v="170"/>
          </reference>
          <reference field="8" count="1">
            <x v="335"/>
          </reference>
        </references>
      </pivotArea>
    </format>
    <format dxfId="619">
      <pivotArea dataOnly="0" labelOnly="1" outline="0" fieldPosition="0">
        <references count="6">
          <reference field="3" count="1" selected="0">
            <x v="7"/>
          </reference>
          <reference field="4" count="1" selected="0">
            <x v="0"/>
          </reference>
          <reference field="5" count="1" selected="0">
            <x v="3"/>
          </reference>
          <reference field="6" count="1" selected="0">
            <x v="84"/>
          </reference>
          <reference field="7" count="1" selected="0">
            <x v="230"/>
          </reference>
          <reference field="8" count="1">
            <x v="857"/>
          </reference>
        </references>
      </pivotArea>
    </format>
    <format dxfId="618">
      <pivotArea dataOnly="0" labelOnly="1" outline="0" fieldPosition="0">
        <references count="6">
          <reference field="3" count="1" selected="0">
            <x v="7"/>
          </reference>
          <reference field="4" count="1" selected="0">
            <x v="2"/>
          </reference>
          <reference field="5" count="1" selected="0">
            <x v="4"/>
          </reference>
          <reference field="6" count="1" selected="0">
            <x v="43"/>
          </reference>
          <reference field="7" count="1" selected="0">
            <x v="2"/>
          </reference>
          <reference field="8" count="1">
            <x v="2"/>
          </reference>
        </references>
      </pivotArea>
    </format>
    <format dxfId="617">
      <pivotArea dataOnly="0" labelOnly="1" outline="0" fieldPosition="0">
        <references count="6">
          <reference field="3" count="1" selected="0">
            <x v="7"/>
          </reference>
          <reference field="4" count="1" selected="0">
            <x v="2"/>
          </reference>
          <reference field="5" count="1" selected="0">
            <x v="10"/>
          </reference>
          <reference field="6" count="1" selected="0">
            <x v="16"/>
          </reference>
          <reference field="7" count="1" selected="0">
            <x v="2"/>
          </reference>
          <reference field="8" count="1">
            <x v="2"/>
          </reference>
        </references>
      </pivotArea>
    </format>
    <format dxfId="616">
      <pivotArea dataOnly="0" labelOnly="1" outline="0" fieldPosition="0">
        <references count="6">
          <reference field="3" count="1" selected="0">
            <x v="7"/>
          </reference>
          <reference field="4" count="1" selected="0">
            <x v="2"/>
          </reference>
          <reference field="5" count="1" selected="0">
            <x v="31"/>
          </reference>
          <reference field="6" count="1" selected="0">
            <x v="44"/>
          </reference>
          <reference field="7" count="1" selected="0">
            <x v="5"/>
          </reference>
          <reference field="8" count="1">
            <x v="5"/>
          </reference>
        </references>
      </pivotArea>
    </format>
    <format dxfId="615">
      <pivotArea dataOnly="0" labelOnly="1" outline="0" fieldPosition="0">
        <references count="6">
          <reference field="3" count="1" selected="0">
            <x v="7"/>
          </reference>
          <reference field="4" count="1" selected="0">
            <x v="2"/>
          </reference>
          <reference field="5" count="1" selected="0">
            <x v="39"/>
          </reference>
          <reference field="6" count="1" selected="0">
            <x v="7"/>
          </reference>
          <reference field="7" count="1" selected="0">
            <x v="2"/>
          </reference>
          <reference field="8" count="1">
            <x v="2"/>
          </reference>
        </references>
      </pivotArea>
    </format>
    <format dxfId="614">
      <pivotArea dataOnly="0" labelOnly="1" outline="0" fieldPosition="0">
        <references count="6">
          <reference field="3" count="1" selected="0">
            <x v="7"/>
          </reference>
          <reference field="4" count="1" selected="0">
            <x v="2"/>
          </reference>
          <reference field="5" count="1" selected="0">
            <x v="46"/>
          </reference>
          <reference field="6" count="1" selected="0">
            <x v="47"/>
          </reference>
          <reference field="7" count="1" selected="0">
            <x v="7"/>
          </reference>
          <reference field="8" count="1">
            <x v="7"/>
          </reference>
        </references>
      </pivotArea>
    </format>
    <format dxfId="613">
      <pivotArea dataOnly="0" labelOnly="1" outline="0" fieldPosition="0">
        <references count="6">
          <reference field="3" count="1" selected="0">
            <x v="7"/>
          </reference>
          <reference field="4" count="1" selected="0">
            <x v="2"/>
          </reference>
          <reference field="5" count="1" selected="0">
            <x v="57"/>
          </reference>
          <reference field="6" count="1" selected="0">
            <x v="34"/>
          </reference>
          <reference field="7" count="1" selected="0">
            <x v="3"/>
          </reference>
          <reference field="8" count="1">
            <x v="3"/>
          </reference>
        </references>
      </pivotArea>
    </format>
    <format dxfId="612">
      <pivotArea dataOnly="0" labelOnly="1" outline="0" fieldPosition="0">
        <references count="6">
          <reference field="3" count="1" selected="0">
            <x v="7"/>
          </reference>
          <reference field="4" count="1" selected="0">
            <x v="2"/>
          </reference>
          <reference field="5" count="1" selected="0">
            <x v="58"/>
          </reference>
          <reference field="6" count="1" selected="0">
            <x v="44"/>
          </reference>
          <reference field="7" count="1" selected="0">
            <x v="4"/>
          </reference>
          <reference field="8" count="1">
            <x v="4"/>
          </reference>
        </references>
      </pivotArea>
    </format>
    <format dxfId="611">
      <pivotArea dataOnly="0" labelOnly="1" outline="0" fieldPosition="0">
        <references count="6">
          <reference field="3" count="1" selected="0">
            <x v="7"/>
          </reference>
          <reference field="4" count="1" selected="0">
            <x v="2"/>
          </reference>
          <reference field="5" count="1" selected="0">
            <x v="70"/>
          </reference>
          <reference field="6" count="1" selected="0">
            <x v="29"/>
          </reference>
          <reference field="7" count="1" selected="0">
            <x v="2"/>
          </reference>
          <reference field="8" count="1">
            <x v="2"/>
          </reference>
        </references>
      </pivotArea>
    </format>
    <format dxfId="610">
      <pivotArea dataOnly="0" labelOnly="1" outline="0" fieldPosition="0">
        <references count="6">
          <reference field="3" count="1" selected="0">
            <x v="7"/>
          </reference>
          <reference field="4" count="1" selected="0">
            <x v="2"/>
          </reference>
          <reference field="5" count="1" selected="0">
            <x v="70"/>
          </reference>
          <reference field="6" count="1" selected="0">
            <x v="45"/>
          </reference>
          <reference field="7" count="1" selected="0">
            <x v="6"/>
          </reference>
          <reference field="8" count="1">
            <x v="6"/>
          </reference>
        </references>
      </pivotArea>
    </format>
    <format dxfId="609">
      <pivotArea dataOnly="0" labelOnly="1" outline="0" fieldPosition="0">
        <references count="6">
          <reference field="3" count="1" selected="0">
            <x v="7"/>
          </reference>
          <reference field="4" count="1" selected="0">
            <x v="2"/>
          </reference>
          <reference field="5" count="1" selected="0">
            <x v="71"/>
          </reference>
          <reference field="6" count="1" selected="0">
            <x v="44"/>
          </reference>
          <reference field="7" count="1" selected="0">
            <x v="5"/>
          </reference>
          <reference field="8" count="1">
            <x v="5"/>
          </reference>
        </references>
      </pivotArea>
    </format>
    <format dxfId="608">
      <pivotArea dataOnly="0" labelOnly="1" outline="0" fieldPosition="0">
        <references count="6">
          <reference field="3" count="1" selected="0">
            <x v="7"/>
          </reference>
          <reference field="4" count="1" selected="0">
            <x v="2"/>
          </reference>
          <reference field="5" count="1" selected="0">
            <x v="92"/>
          </reference>
          <reference field="6" count="1" selected="0">
            <x v="58"/>
          </reference>
          <reference field="7" count="1" selected="0">
            <x v="3"/>
          </reference>
          <reference field="8" count="1">
            <x v="3"/>
          </reference>
        </references>
      </pivotArea>
    </format>
    <format dxfId="607">
      <pivotArea dataOnly="0" labelOnly="1" outline="0" fieldPosition="0">
        <references count="6">
          <reference field="3" count="1" selected="0">
            <x v="7"/>
          </reference>
          <reference field="4" count="1" selected="0">
            <x v="2"/>
          </reference>
          <reference field="5" count="1" selected="0">
            <x v="94"/>
          </reference>
          <reference field="6" count="1" selected="0">
            <x v="59"/>
          </reference>
          <reference field="7" count="1" selected="0">
            <x v="3"/>
          </reference>
          <reference field="8" count="1">
            <x v="3"/>
          </reference>
        </references>
      </pivotArea>
    </format>
    <format dxfId="606">
      <pivotArea dataOnly="0" labelOnly="1" outline="0" fieldPosition="0">
        <references count="6">
          <reference field="3" count="1" selected="0">
            <x v="7"/>
          </reference>
          <reference field="4" count="1" selected="0">
            <x v="2"/>
          </reference>
          <reference field="5" count="1" selected="0">
            <x v="51"/>
          </reference>
          <reference field="6" count="1" selected="0">
            <x v="80"/>
          </reference>
          <reference field="7" count="1" selected="0">
            <x v="210"/>
          </reference>
          <reference field="8" count="1">
            <x v="491"/>
          </reference>
        </references>
      </pivotArea>
    </format>
    <format dxfId="605">
      <pivotArea dataOnly="0" labelOnly="1" outline="0" fieldPosition="0">
        <references count="6">
          <reference field="3" count="1" selected="0">
            <x v="7"/>
          </reference>
          <reference field="4" count="1" selected="0">
            <x v="2"/>
          </reference>
          <reference field="5" count="1" selected="0">
            <x v="27"/>
          </reference>
          <reference field="6" count="1" selected="0">
            <x v="81"/>
          </reference>
          <reference field="7" count="1" selected="0">
            <x v="215"/>
          </reference>
          <reference field="8" count="1">
            <x v="491"/>
          </reference>
        </references>
      </pivotArea>
    </format>
    <format dxfId="604">
      <pivotArea dataOnly="0" labelOnly="1" outline="0" fieldPosition="0">
        <references count="6">
          <reference field="3" count="1" selected="0">
            <x v="7"/>
          </reference>
          <reference field="4" count="1" selected="0">
            <x v="3"/>
          </reference>
          <reference field="5" count="1" selected="0">
            <x v="37"/>
          </reference>
          <reference field="6" count="1" selected="0">
            <x v="1"/>
          </reference>
          <reference field="7" count="1" selected="0">
            <x v="11"/>
          </reference>
          <reference field="8" count="4">
            <x v="15"/>
            <x v="18"/>
            <x v="232"/>
            <x v="822"/>
          </reference>
        </references>
      </pivotArea>
    </format>
    <format dxfId="603">
      <pivotArea dataOnly="0" labelOnly="1" outline="0" fieldPosition="0">
        <references count="6">
          <reference field="3" count="1" selected="0">
            <x v="8"/>
          </reference>
          <reference field="4" count="1" selected="0">
            <x v="0"/>
          </reference>
          <reference field="5" count="1" selected="0">
            <x v="2"/>
          </reference>
          <reference field="6" count="1" selected="0">
            <x v="11"/>
          </reference>
          <reference field="7" count="1" selected="0">
            <x v="22"/>
          </reference>
          <reference field="8" count="3">
            <x v="58"/>
            <x v="64"/>
            <x v="65"/>
          </reference>
        </references>
      </pivotArea>
    </format>
    <format dxfId="602">
      <pivotArea dataOnly="0" labelOnly="1" outline="0" fieldPosition="0">
        <references count="6">
          <reference field="3" count="1" selected="0">
            <x v="8"/>
          </reference>
          <reference field="4" count="1" selected="0">
            <x v="0"/>
          </reference>
          <reference field="5" count="1" selected="0">
            <x v="2"/>
          </reference>
          <reference field="6" count="1" selected="0">
            <x v="31"/>
          </reference>
          <reference field="7" count="1" selected="0">
            <x v="22"/>
          </reference>
          <reference field="8" count="3">
            <x v="63"/>
            <x v="66"/>
            <x v="67"/>
          </reference>
        </references>
      </pivotArea>
    </format>
    <format dxfId="601">
      <pivotArea dataOnly="0" labelOnly="1" outline="0" fieldPosition="0">
        <references count="6">
          <reference field="3" count="1" selected="0">
            <x v="8"/>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600">
      <pivotArea dataOnly="0" labelOnly="1" outline="0" fieldPosition="0">
        <references count="6">
          <reference field="3" count="1" selected="0">
            <x v="8"/>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599">
      <pivotArea dataOnly="0" labelOnly="1" outline="0" fieldPosition="0">
        <references count="6">
          <reference field="3" count="1" selected="0">
            <x v="8"/>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598">
      <pivotArea dataOnly="0" labelOnly="1" outline="0" fieldPosition="0">
        <references count="6">
          <reference field="3" count="1" selected="0">
            <x v="8"/>
          </reference>
          <reference field="4" count="1" selected="0">
            <x v="0"/>
          </reference>
          <reference field="5" count="1" selected="0">
            <x v="53"/>
          </reference>
          <reference field="6" count="1" selected="0">
            <x v="2"/>
          </reference>
          <reference field="7" count="1" selected="0">
            <x v="80"/>
          </reference>
          <reference field="8" count="1">
            <x v="158"/>
          </reference>
        </references>
      </pivotArea>
    </format>
    <format dxfId="597">
      <pivotArea dataOnly="0" labelOnly="1" outline="0" fieldPosition="0">
        <references count="6">
          <reference field="3" count="1" selected="0">
            <x v="8"/>
          </reference>
          <reference field="4" count="1" selected="0">
            <x v="0"/>
          </reference>
          <reference field="5" count="1" selected="0">
            <x v="64"/>
          </reference>
          <reference field="6" count="1" selected="0">
            <x v="1"/>
          </reference>
          <reference field="7" count="1" selected="0">
            <x v="132"/>
          </reference>
          <reference field="8" count="3">
            <x v="351"/>
            <x v="367"/>
            <x v="854"/>
          </reference>
        </references>
      </pivotArea>
    </format>
    <format dxfId="596">
      <pivotArea dataOnly="0" labelOnly="1" outline="0" fieldPosition="0">
        <references count="6">
          <reference field="3" count="1" selected="0">
            <x v="8"/>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595">
      <pivotArea dataOnly="0" labelOnly="1" outline="0" fieldPosition="0">
        <references count="6">
          <reference field="3" count="1" selected="0">
            <x v="8"/>
          </reference>
          <reference field="4" count="1" selected="0">
            <x v="5"/>
          </reference>
          <reference field="5" count="1" selected="0">
            <x v="26"/>
          </reference>
          <reference field="6" count="1" selected="0">
            <x v="68"/>
          </reference>
          <reference field="7" count="1" selected="0">
            <x v="27"/>
          </reference>
          <reference field="8" count="1">
            <x v="53"/>
          </reference>
        </references>
      </pivotArea>
    </format>
    <format dxfId="594">
      <pivotArea dataOnly="0" labelOnly="1" outline="0" fieldPosition="0">
        <references count="6">
          <reference field="3" count="1" selected="0">
            <x v="8"/>
          </reference>
          <reference field="4" count="1" selected="0">
            <x v="5"/>
          </reference>
          <reference field="5" count="1" selected="0">
            <x v="81"/>
          </reference>
          <reference field="6" count="1" selected="0">
            <x v="1"/>
          </reference>
          <reference field="7" count="1" selected="0">
            <x v="11"/>
          </reference>
          <reference field="8" count="4">
            <x v="207"/>
            <x v="229"/>
            <x v="263"/>
            <x v="350"/>
          </reference>
        </references>
      </pivotArea>
    </format>
    <format dxfId="593">
      <pivotArea dataOnly="0" labelOnly="1" outline="0" fieldPosition="0">
        <references count="6">
          <reference field="3" count="1" selected="0">
            <x v="8"/>
          </reference>
          <reference field="4" count="1" selected="0">
            <x v="5"/>
          </reference>
          <reference field="5" count="1" selected="0">
            <x v="85"/>
          </reference>
          <reference field="6" count="1" selected="0">
            <x v="26"/>
          </reference>
          <reference field="7" count="1" selected="0">
            <x v="111"/>
          </reference>
          <reference field="8" count="1">
            <x v="275"/>
          </reference>
        </references>
      </pivotArea>
    </format>
    <format dxfId="592">
      <pivotArea dataOnly="0" labelOnly="1" outline="0" fieldPosition="0">
        <references count="6">
          <reference field="3" count="1" selected="0">
            <x v="8"/>
          </reference>
          <reference field="4" count="1" selected="0">
            <x v="5"/>
          </reference>
          <reference field="5" count="1" selected="0">
            <x v="87"/>
          </reference>
          <reference field="6" count="1" selected="0">
            <x v="14"/>
          </reference>
          <reference field="7" count="1" selected="0">
            <x v="57"/>
          </reference>
          <reference field="8" count="4">
            <x v="203"/>
            <x v="227"/>
            <x v="280"/>
            <x v="344"/>
          </reference>
        </references>
      </pivotArea>
    </format>
    <format dxfId="591">
      <pivotArea dataOnly="0" labelOnly="1" outline="0" fieldPosition="0">
        <references count="6">
          <reference field="3" count="1" selected="0">
            <x v="8"/>
          </reference>
          <reference field="4" count="1" selected="0">
            <x v="6"/>
          </reference>
          <reference field="5" count="1" selected="0">
            <x v="64"/>
          </reference>
          <reference field="6" count="1" selected="0">
            <x v="1"/>
          </reference>
          <reference field="7" count="1" selected="0">
            <x v="132"/>
          </reference>
          <reference field="8" count="1">
            <x v="854"/>
          </reference>
        </references>
      </pivotArea>
    </format>
    <format dxfId="590">
      <pivotArea dataOnly="0" labelOnly="1" outline="0" fieldPosition="0">
        <references count="6">
          <reference field="3" count="1" selected="0">
            <x v="9"/>
          </reference>
          <reference field="4" count="1" selected="0">
            <x v="0"/>
          </reference>
          <reference field="5" count="1" selected="0">
            <x v="1"/>
          </reference>
          <reference field="6" count="1" selected="0">
            <x v="50"/>
          </reference>
          <reference field="7" count="1" selected="0">
            <x v="86"/>
          </reference>
          <reference field="8" count="5">
            <x v="364"/>
            <x v="367"/>
            <x v="369"/>
            <x v="371"/>
            <x v="425"/>
          </reference>
        </references>
      </pivotArea>
    </format>
    <format dxfId="589">
      <pivotArea dataOnly="0" labelOnly="1" outline="0" fieldPosition="0">
        <references count="6">
          <reference field="3" count="1" selected="0">
            <x v="9"/>
          </reference>
          <reference field="4" count="1" selected="0">
            <x v="0"/>
          </reference>
          <reference field="5" count="1" selected="0">
            <x v="1"/>
          </reference>
          <reference field="6" count="1" selected="0">
            <x v="50"/>
          </reference>
          <reference field="7" count="1" selected="0">
            <x v="199"/>
          </reference>
          <reference field="8" count="2">
            <x v="425"/>
            <x v="455"/>
          </reference>
        </references>
      </pivotArea>
    </format>
    <format dxfId="588">
      <pivotArea dataOnly="0" labelOnly="1" outline="0" fieldPosition="0">
        <references count="6">
          <reference field="3" count="1" selected="0">
            <x v="9"/>
          </reference>
          <reference field="4" count="1" selected="0">
            <x v="0"/>
          </reference>
          <reference field="5" count="1" selected="0">
            <x v="2"/>
          </reference>
          <reference field="6" count="1" selected="0">
            <x v="11"/>
          </reference>
          <reference field="7" count="1" selected="0">
            <x v="22"/>
          </reference>
          <reference field="8" count="1">
            <x v="67"/>
          </reference>
        </references>
      </pivotArea>
    </format>
    <format dxfId="587">
      <pivotArea dataOnly="0" labelOnly="1" outline="0" fieldPosition="0">
        <references count="6">
          <reference field="3" count="1" selected="0">
            <x v="9"/>
          </reference>
          <reference field="4" count="1" selected="0">
            <x v="0"/>
          </reference>
          <reference field="5" count="1" selected="0">
            <x v="2"/>
          </reference>
          <reference field="6" count="1" selected="0">
            <x v="19"/>
          </reference>
          <reference field="7" count="1" selected="0">
            <x v="195"/>
          </reference>
          <reference field="8" count="1">
            <x v="421"/>
          </reference>
        </references>
      </pivotArea>
    </format>
    <format dxfId="586">
      <pivotArea dataOnly="0" labelOnly="1" outline="0" fieldPosition="0">
        <references count="6">
          <reference field="3" count="1" selected="0">
            <x v="9"/>
          </reference>
          <reference field="4" count="1" selected="0">
            <x v="0"/>
          </reference>
          <reference field="5" count="1" selected="0">
            <x v="2"/>
          </reference>
          <reference field="6" count="1" selected="0">
            <x v="31"/>
          </reference>
          <reference field="7" count="1" selected="0">
            <x v="22"/>
          </reference>
          <reference field="8" count="3">
            <x v="63"/>
            <x v="66"/>
            <x v="67"/>
          </reference>
        </references>
      </pivotArea>
    </format>
    <format dxfId="585">
      <pivotArea dataOnly="0" labelOnly="1" outline="0" fieldPosition="0">
        <references count="6">
          <reference field="3" count="1" selected="0">
            <x v="9"/>
          </reference>
          <reference field="4" count="1" selected="0">
            <x v="0"/>
          </reference>
          <reference field="5" count="1" selected="0">
            <x v="2"/>
          </reference>
          <reference field="6" count="1" selected="0">
            <x v="60"/>
          </reference>
          <reference field="7" count="1" selected="0">
            <x v="195"/>
          </reference>
          <reference field="8" count="1">
            <x v="421"/>
          </reference>
        </references>
      </pivotArea>
    </format>
    <format dxfId="584">
      <pivotArea dataOnly="0" labelOnly="1" outline="0" fieldPosition="0">
        <references count="6">
          <reference field="3" count="1" selected="0">
            <x v="9"/>
          </reference>
          <reference field="4" count="1" selected="0">
            <x v="0"/>
          </reference>
          <reference field="5" count="1" selected="0">
            <x v="2"/>
          </reference>
          <reference field="6" count="1" selected="0">
            <x v="63"/>
          </reference>
          <reference field="7" count="1" selected="0">
            <x v="195"/>
          </reference>
          <reference field="8" count="1">
            <x v="421"/>
          </reference>
        </references>
      </pivotArea>
    </format>
    <format dxfId="583">
      <pivotArea dataOnly="0" labelOnly="1" outline="0" fieldPosition="0">
        <references count="6">
          <reference field="3" count="1" selected="0">
            <x v="9"/>
          </reference>
          <reference field="4" count="1" selected="0">
            <x v="0"/>
          </reference>
          <reference field="5" count="1" selected="0">
            <x v="2"/>
          </reference>
          <reference field="6" count="1" selected="0">
            <x v="77"/>
          </reference>
          <reference field="7" count="1" selected="0">
            <x v="201"/>
          </reference>
          <reference field="8" count="1">
            <x v="459"/>
          </reference>
        </references>
      </pivotArea>
    </format>
    <format dxfId="582">
      <pivotArea dataOnly="0" labelOnly="1" outline="0" fieldPosition="0">
        <references count="6">
          <reference field="3" count="1" selected="0">
            <x v="9"/>
          </reference>
          <reference field="4" count="1" selected="0">
            <x v="0"/>
          </reference>
          <reference field="5" count="1" selected="0">
            <x v="2"/>
          </reference>
          <reference field="6" count="1" selected="0">
            <x v="78"/>
          </reference>
          <reference field="7" count="1" selected="0">
            <x v="201"/>
          </reference>
          <reference field="8" count="1">
            <x v="443"/>
          </reference>
        </references>
      </pivotArea>
    </format>
    <format dxfId="581">
      <pivotArea dataOnly="0" labelOnly="1" outline="0" fieldPosition="0">
        <references count="6">
          <reference field="3" count="1" selected="0">
            <x v="9"/>
          </reference>
          <reference field="4" count="1" selected="0">
            <x v="0"/>
          </reference>
          <reference field="5" count="1" selected="0">
            <x v="2"/>
          </reference>
          <reference field="6" count="1" selected="0">
            <x v="79"/>
          </reference>
          <reference field="7" count="1" selected="0">
            <x v="201"/>
          </reference>
          <reference field="8" count="1">
            <x v="443"/>
          </reference>
        </references>
      </pivotArea>
    </format>
    <format dxfId="580">
      <pivotArea dataOnly="0" labelOnly="1" outline="0" fieldPosition="0">
        <references count="6">
          <reference field="3" count="1" selected="0">
            <x v="9"/>
          </reference>
          <reference field="4" count="1" selected="0">
            <x v="0"/>
          </reference>
          <reference field="5" count="1" selected="0">
            <x v="11"/>
          </reference>
          <reference field="6" count="1" selected="0">
            <x v="20"/>
          </reference>
          <reference field="7" count="1" selected="0">
            <x v="194"/>
          </reference>
          <reference field="8" count="1">
            <x v="409"/>
          </reference>
        </references>
      </pivotArea>
    </format>
    <format dxfId="579">
      <pivotArea dataOnly="0" labelOnly="1" outline="0" fieldPosition="0">
        <references count="6">
          <reference field="3" count="1" selected="0">
            <x v="9"/>
          </reference>
          <reference field="4" count="1" selected="0">
            <x v="0"/>
          </reference>
          <reference field="5" count="1" selected="0">
            <x v="14"/>
          </reference>
          <reference field="6" count="1" selected="0">
            <x v="14"/>
          </reference>
          <reference field="7" count="1" selected="0">
            <x v="186"/>
          </reference>
          <reference field="8" count="14">
            <x v="405"/>
            <x v="419"/>
            <x v="425"/>
            <x v="436"/>
            <x v="438"/>
            <x v="442"/>
            <x v="443"/>
            <x v="448"/>
            <x v="460"/>
            <x v="483"/>
            <x v="487"/>
            <x v="507"/>
            <x v="532"/>
            <x v="852"/>
          </reference>
        </references>
      </pivotArea>
    </format>
    <format dxfId="578">
      <pivotArea dataOnly="0" labelOnly="1" outline="0" fieldPosition="0">
        <references count="6">
          <reference field="3" count="1" selected="0">
            <x v="9"/>
          </reference>
          <reference field="4" count="1" selected="0">
            <x v="0"/>
          </reference>
          <reference field="5" count="1" selected="0">
            <x v="18"/>
          </reference>
          <reference field="6" count="1" selected="0">
            <x v="27"/>
          </reference>
          <reference field="7" count="1" selected="0">
            <x v="192"/>
          </reference>
          <reference field="8" count="2">
            <x v="446"/>
            <x v="756"/>
          </reference>
        </references>
      </pivotArea>
    </format>
    <format dxfId="577">
      <pivotArea dataOnly="0" labelOnly="1" outline="0" fieldPosition="0">
        <references count="6">
          <reference field="3" count="1" selected="0">
            <x v="9"/>
          </reference>
          <reference field="4" count="1" selected="0">
            <x v="0"/>
          </reference>
          <reference field="5" count="1" selected="0">
            <x v="20"/>
          </reference>
          <reference field="6" count="1" selected="0">
            <x v="25"/>
          </reference>
          <reference field="7" count="1" selected="0">
            <x v="187"/>
          </reference>
          <reference field="8" count="3">
            <x v="449"/>
            <x v="487"/>
            <x v="526"/>
          </reference>
        </references>
      </pivotArea>
    </format>
    <format dxfId="576">
      <pivotArea dataOnly="0" labelOnly="1" outline="0" fieldPosition="0">
        <references count="6">
          <reference field="3" count="1" selected="0">
            <x v="9"/>
          </reference>
          <reference field="4" count="1" selected="0">
            <x v="0"/>
          </reference>
          <reference field="5" count="1" selected="0">
            <x v="21"/>
          </reference>
          <reference field="6" count="1" selected="0">
            <x v="13"/>
          </reference>
          <reference field="7" count="1" selected="0">
            <x v="31"/>
          </reference>
          <reference field="8" count="21">
            <x v="84"/>
            <x v="86"/>
            <x v="106"/>
            <x v="110"/>
            <x v="120"/>
            <x v="125"/>
            <x v="138"/>
            <x v="145"/>
            <x v="158"/>
            <x v="161"/>
            <x v="178"/>
            <x v="190"/>
            <x v="211"/>
            <x v="217"/>
            <x v="228"/>
            <x v="240"/>
            <x v="262"/>
            <x v="263"/>
            <x v="322"/>
            <x v="331"/>
            <x v="332"/>
          </reference>
        </references>
      </pivotArea>
    </format>
    <format dxfId="575">
      <pivotArea dataOnly="0" labelOnly="1" outline="0" fieldPosition="0">
        <references count="6">
          <reference field="3" count="1" selected="0">
            <x v="9"/>
          </reference>
          <reference field="4" count="1" selected="0">
            <x v="0"/>
          </reference>
          <reference field="5" count="1" selected="0">
            <x v="21"/>
          </reference>
          <reference field="6" count="1" selected="0">
            <x v="13"/>
          </reference>
          <reference field="7" count="1" selected="0">
            <x v="174"/>
          </reference>
          <reference field="8" count="12">
            <x v="333"/>
            <x v="343"/>
            <x v="344"/>
            <x v="395"/>
            <x v="416"/>
            <x v="417"/>
            <x v="425"/>
            <x v="431"/>
            <x v="446"/>
            <x v="457"/>
            <x v="461"/>
            <x v="472"/>
          </reference>
        </references>
      </pivotArea>
    </format>
    <format dxfId="574">
      <pivotArea dataOnly="0" labelOnly="1" outline="0" fieldPosition="0">
        <references count="6">
          <reference field="3" count="1" selected="0">
            <x v="9"/>
          </reference>
          <reference field="4" count="1" selected="0">
            <x v="0"/>
          </reference>
          <reference field="5" count="1" selected="0">
            <x v="21"/>
          </reference>
          <reference field="6" count="1" selected="0">
            <x v="13"/>
          </reference>
          <reference field="7" count="1" selected="0">
            <x v="212"/>
          </reference>
          <reference field="8" count="3">
            <x v="493"/>
            <x v="533"/>
            <x v="695"/>
          </reference>
        </references>
      </pivotArea>
    </format>
    <format dxfId="573">
      <pivotArea dataOnly="0" labelOnly="1" outline="0" fieldPosition="0">
        <references count="6">
          <reference field="3" count="1" selected="0">
            <x v="9"/>
          </reference>
          <reference field="4" count="1" selected="0">
            <x v="0"/>
          </reference>
          <reference field="5" count="1" selected="0">
            <x v="23"/>
          </reference>
          <reference field="6" count="1" selected="0">
            <x v="25"/>
          </reference>
          <reference field="7" count="1" selected="0">
            <x v="193"/>
          </reference>
          <reference field="8" count="1">
            <x v="485"/>
          </reference>
        </references>
      </pivotArea>
    </format>
    <format dxfId="572">
      <pivotArea dataOnly="0" labelOnly="1" outline="0" fieldPosition="0">
        <references count="6">
          <reference field="3" count="1" selected="0">
            <x v="9"/>
          </reference>
          <reference field="4" count="1" selected="0">
            <x v="0"/>
          </reference>
          <reference field="5" count="1" selected="0">
            <x v="26"/>
          </reference>
          <reference field="6" count="1" selected="0">
            <x v="68"/>
          </reference>
          <reference field="7" count="1" selected="0">
            <x v="109"/>
          </reference>
          <reference field="8" count="1">
            <x v="185"/>
          </reference>
        </references>
      </pivotArea>
    </format>
    <format dxfId="571">
      <pivotArea dataOnly="0" labelOnly="1" outline="0" fieldPosition="0">
        <references count="6">
          <reference field="3" count="1" selected="0">
            <x v="9"/>
          </reference>
          <reference field="4" count="1" selected="0">
            <x v="0"/>
          </reference>
          <reference field="5" count="1" selected="0">
            <x v="28"/>
          </reference>
          <reference field="6" count="1" selected="0">
            <x v="64"/>
          </reference>
          <reference field="7" count="1" selected="0">
            <x v="28"/>
          </reference>
          <reference field="8" count="1">
            <x v="59"/>
          </reference>
        </references>
      </pivotArea>
    </format>
    <format dxfId="570">
      <pivotArea dataOnly="0" labelOnly="1" outline="0" fieldPosition="0">
        <references count="6">
          <reference field="3" count="1" selected="0">
            <x v="9"/>
          </reference>
          <reference field="4" count="1" selected="0">
            <x v="0"/>
          </reference>
          <reference field="5" count="1" selected="0">
            <x v="37"/>
          </reference>
          <reference field="6" count="1" selected="0">
            <x v="1"/>
          </reference>
          <reference field="7" count="1" selected="0">
            <x v="9"/>
          </reference>
          <reference field="8" count="26">
            <x v="14"/>
            <x v="24"/>
            <x v="54"/>
            <x v="95"/>
            <x v="103"/>
            <x v="123"/>
            <x v="175"/>
            <x v="224"/>
            <x v="241"/>
            <x v="292"/>
            <x v="358"/>
            <x v="367"/>
            <x v="378"/>
            <x v="384"/>
            <x v="394"/>
            <x v="410"/>
            <x v="420"/>
            <x v="425"/>
            <x v="448"/>
            <x v="469"/>
            <x v="474"/>
            <x v="488"/>
            <x v="496"/>
            <x v="514"/>
            <x v="523"/>
            <x v="822"/>
          </reference>
        </references>
      </pivotArea>
    </format>
    <format dxfId="569">
      <pivotArea dataOnly="0" labelOnly="1" outline="0" fieldPosition="0">
        <references count="6">
          <reference field="3" count="1" selected="0">
            <x v="9"/>
          </reference>
          <reference field="4" count="1" selected="0">
            <x v="0"/>
          </reference>
          <reference field="5" count="1" selected="0">
            <x v="37"/>
          </reference>
          <reference field="6" count="1" selected="0">
            <x v="1"/>
          </reference>
          <reference field="7" count="1" selected="0">
            <x v="76"/>
          </reference>
          <reference field="8" count="1">
            <x v="175"/>
          </reference>
        </references>
      </pivotArea>
    </format>
    <format dxfId="568">
      <pivotArea dataOnly="0" labelOnly="1" outline="0" fieldPosition="0">
        <references count="6">
          <reference field="3" count="1" selected="0">
            <x v="9"/>
          </reference>
          <reference field="4" count="1" selected="0">
            <x v="0"/>
          </reference>
          <reference field="5" count="1" selected="0">
            <x v="37"/>
          </reference>
          <reference field="6" count="1" selected="0">
            <x v="1"/>
          </reference>
          <reference field="7" count="1" selected="0">
            <x v="184"/>
          </reference>
          <reference field="8" count="5">
            <x v="387"/>
            <x v="395"/>
            <x v="410"/>
            <x v="420"/>
            <x v="450"/>
          </reference>
        </references>
      </pivotArea>
    </format>
    <format dxfId="567">
      <pivotArea dataOnly="0" labelOnly="1" outline="0" fieldPosition="0">
        <references count="6">
          <reference field="3" count="1" selected="0">
            <x v="9"/>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566">
      <pivotArea dataOnly="0" labelOnly="1" outline="0" fieldPosition="0">
        <references count="6">
          <reference field="3" count="1" selected="0">
            <x v="9"/>
          </reference>
          <reference field="4" count="1" selected="0">
            <x v="0"/>
          </reference>
          <reference field="5" count="1" selected="0">
            <x v="47"/>
          </reference>
          <reference field="6" count="1" selected="0">
            <x v="25"/>
          </reference>
          <reference field="7" count="1" selected="0">
            <x v="188"/>
          </reference>
          <reference field="8" count="1">
            <x v="466"/>
          </reference>
        </references>
      </pivotArea>
    </format>
    <format dxfId="565">
      <pivotArea dataOnly="0" labelOnly="1" outline="0" fieldPosition="0">
        <references count="6">
          <reference field="3" count="1" selected="0">
            <x v="9"/>
          </reference>
          <reference field="4" count="1" selected="0">
            <x v="0"/>
          </reference>
          <reference field="5" count="1" selected="0">
            <x v="47"/>
          </reference>
          <reference field="6" count="1" selected="0">
            <x v="25"/>
          </reference>
          <reference field="7" count="1" selected="0">
            <x v="190"/>
          </reference>
          <reference field="8" count="2">
            <x v="442"/>
            <x v="454"/>
          </reference>
        </references>
      </pivotArea>
    </format>
    <format dxfId="564">
      <pivotArea dataOnly="0" labelOnly="1" outline="0" fieldPosition="0">
        <references count="6">
          <reference field="3" count="1" selected="0">
            <x v="9"/>
          </reference>
          <reference field="4" count="1" selected="0">
            <x v="0"/>
          </reference>
          <reference field="5" count="1" selected="0">
            <x v="47"/>
          </reference>
          <reference field="6" count="1" selected="0">
            <x v="25"/>
          </reference>
          <reference field="7" count="1" selected="0">
            <x v="209"/>
          </reference>
          <reference field="8" count="1">
            <x v="621"/>
          </reference>
        </references>
      </pivotArea>
    </format>
    <format dxfId="563">
      <pivotArea dataOnly="0" labelOnly="1" outline="0" fieldPosition="0">
        <references count="6">
          <reference field="3" count="1" selected="0">
            <x v="9"/>
          </reference>
          <reference field="4" count="1" selected="0">
            <x v="0"/>
          </reference>
          <reference field="5" count="1" selected="0">
            <x v="47"/>
          </reference>
          <reference field="6" count="1" selected="0">
            <x v="25"/>
          </reference>
          <reference field="7" count="1" selected="0">
            <x v="215"/>
          </reference>
          <reference field="8" count="1">
            <x v="505"/>
          </reference>
        </references>
      </pivotArea>
    </format>
    <format dxfId="562">
      <pivotArea dataOnly="0" labelOnly="1" outline="0" fieldPosition="0">
        <references count="6">
          <reference field="3" count="1" selected="0">
            <x v="9"/>
          </reference>
          <reference field="4" count="1" selected="0">
            <x v="0"/>
          </reference>
          <reference field="5" count="1" selected="0">
            <x v="52"/>
          </reference>
          <reference field="6" count="1" selected="0">
            <x v="83"/>
          </reference>
          <reference field="7" count="1" selected="0">
            <x v="191"/>
          </reference>
          <reference field="8" count="10">
            <x v="406"/>
            <x v="417"/>
            <x v="420"/>
            <x v="432"/>
            <x v="433"/>
            <x v="448"/>
            <x v="473"/>
            <x v="488"/>
            <x v="496"/>
            <x v="515"/>
          </reference>
        </references>
      </pivotArea>
    </format>
    <format dxfId="561">
      <pivotArea dataOnly="0" labelOnly="1" outline="0" fieldPosition="0">
        <references count="6">
          <reference field="3" count="1" selected="0">
            <x v="9"/>
          </reference>
          <reference field="4" count="1" selected="0">
            <x v="0"/>
          </reference>
          <reference field="5" count="1" selected="0">
            <x v="52"/>
          </reference>
          <reference field="6" count="1" selected="0">
            <x v="83"/>
          </reference>
          <reference field="7" count="1" selected="0">
            <x v="221"/>
          </reference>
          <reference field="8" count="2">
            <x v="533"/>
            <x v="562"/>
          </reference>
        </references>
      </pivotArea>
    </format>
    <format dxfId="560">
      <pivotArea dataOnly="0" labelOnly="1" outline="0" fieldPosition="0">
        <references count="6">
          <reference field="3" count="1" selected="0">
            <x v="9"/>
          </reference>
          <reference field="4" count="1" selected="0">
            <x v="0"/>
          </reference>
          <reference field="5" count="1" selected="0">
            <x v="53"/>
          </reference>
          <reference field="6" count="1" selected="0">
            <x v="2"/>
          </reference>
          <reference field="7" count="1" selected="0">
            <x v="67"/>
          </reference>
          <reference field="8" count="1">
            <x v="127"/>
          </reference>
        </references>
      </pivotArea>
    </format>
    <format dxfId="559">
      <pivotArea dataOnly="0" labelOnly="1" outline="0" fieldPosition="0">
        <references count="6">
          <reference field="3" count="1" selected="0">
            <x v="9"/>
          </reference>
          <reference field="4" count="1" selected="0">
            <x v="0"/>
          </reference>
          <reference field="5" count="1" selected="0">
            <x v="53"/>
          </reference>
          <reference field="6" count="1" selected="0">
            <x v="37"/>
          </reference>
          <reference field="7" count="1" selected="0">
            <x v="189"/>
          </reference>
          <reference field="8" count="3">
            <x v="391"/>
            <x v="469"/>
            <x v="470"/>
          </reference>
        </references>
      </pivotArea>
    </format>
    <format dxfId="558">
      <pivotArea dataOnly="0" labelOnly="1" outline="0" fieldPosition="0">
        <references count="6">
          <reference field="3" count="1" selected="0">
            <x v="9"/>
          </reference>
          <reference field="4" count="1" selected="0">
            <x v="0"/>
          </reference>
          <reference field="5" count="1" selected="0">
            <x v="53"/>
          </reference>
          <reference field="6" count="1" selected="0">
            <x v="37"/>
          </reference>
          <reference field="7" count="1" selected="0">
            <x v="205"/>
          </reference>
          <reference field="8" count="2">
            <x v="469"/>
            <x v="470"/>
          </reference>
        </references>
      </pivotArea>
    </format>
    <format dxfId="557">
      <pivotArea dataOnly="0" labelOnly="1" outline="0" fieldPosition="0">
        <references count="6">
          <reference field="3" count="1" selected="0">
            <x v="9"/>
          </reference>
          <reference field="4" count="1" selected="0">
            <x v="0"/>
          </reference>
          <reference field="5" count="1" selected="0">
            <x v="53"/>
          </reference>
          <reference field="6" count="1" selected="0">
            <x v="37"/>
          </reference>
          <reference field="7" count="1" selected="0">
            <x v="214"/>
          </reference>
          <reference field="8" count="2">
            <x v="504"/>
            <x v="846"/>
          </reference>
        </references>
      </pivotArea>
    </format>
    <format dxfId="556">
      <pivotArea dataOnly="0" labelOnly="1" outline="0" fieldPosition="0">
        <references count="6">
          <reference field="3" count="1" selected="0">
            <x v="9"/>
          </reference>
          <reference field="4" count="1" selected="0">
            <x v="0"/>
          </reference>
          <reference field="5" count="1" selected="0">
            <x v="53"/>
          </reference>
          <reference field="6" count="1" selected="0">
            <x v="37"/>
          </reference>
          <reference field="7" count="1" selected="0">
            <x v="218"/>
          </reference>
          <reference field="8" count="1">
            <x v="504"/>
          </reference>
        </references>
      </pivotArea>
    </format>
    <format dxfId="555">
      <pivotArea dataOnly="0" labelOnly="1" outline="0" fieldPosition="0">
        <references count="6">
          <reference field="3" count="1" selected="0">
            <x v="9"/>
          </reference>
          <reference field="4" count="1" selected="0">
            <x v="0"/>
          </reference>
          <reference field="5" count="1" selected="0">
            <x v="85"/>
          </reference>
          <reference field="6" count="1" selected="0">
            <x v="26"/>
          </reference>
          <reference field="7" count="1" selected="0">
            <x v="197"/>
          </reference>
          <reference field="8" count="11">
            <x v="411"/>
            <x v="420"/>
            <x v="425"/>
            <x v="433"/>
            <x v="448"/>
            <x v="473"/>
            <x v="474"/>
            <x v="496"/>
            <x v="517"/>
            <x v="535"/>
            <x v="848"/>
          </reference>
        </references>
      </pivotArea>
    </format>
    <format dxfId="554">
      <pivotArea dataOnly="0" labelOnly="1" outline="0" fieldPosition="0">
        <references count="6">
          <reference field="3" count="1" selected="0">
            <x v="9"/>
          </reference>
          <reference field="4" count="1" selected="0">
            <x v="0"/>
          </reference>
          <reference field="5" count="1" selected="0">
            <x v="93"/>
          </reference>
          <reference field="6" count="1" selected="0">
            <x v="25"/>
          </reference>
          <reference field="7" count="1" selected="0">
            <x v="22"/>
          </reference>
          <reference field="8" count="1">
            <x v="45"/>
          </reference>
        </references>
      </pivotArea>
    </format>
    <format dxfId="553">
      <pivotArea dataOnly="0" labelOnly="1" outline="0" fieldPosition="0">
        <references count="6">
          <reference field="3" count="1" selected="0">
            <x v="9"/>
          </reference>
          <reference field="4" count="1" selected="0">
            <x v="0"/>
          </reference>
          <reference field="5" count="1" selected="0">
            <x v="98"/>
          </reference>
          <reference field="6" count="1" selected="0">
            <x v="9"/>
          </reference>
          <reference field="7" count="1" selected="0">
            <x v="192"/>
          </reference>
          <reference field="8" count="1">
            <x v="388"/>
          </reference>
        </references>
      </pivotArea>
    </format>
    <format dxfId="552">
      <pivotArea dataOnly="0" labelOnly="1" outline="0" fieldPosition="0">
        <references count="6">
          <reference field="3" count="1" selected="0">
            <x v="9"/>
          </reference>
          <reference field="4" count="1" selected="0">
            <x v="0"/>
          </reference>
          <reference field="5" count="1" selected="0">
            <x v="12"/>
          </reference>
          <reference field="6" count="1" selected="0">
            <x v="14"/>
          </reference>
          <reference field="7" count="1" selected="0">
            <x v="220"/>
          </reference>
          <reference field="8" count="2">
            <x v="533"/>
            <x v="621"/>
          </reference>
        </references>
      </pivotArea>
    </format>
    <format dxfId="551">
      <pivotArea dataOnly="0" labelOnly="1" outline="0" fieldPosition="0">
        <references count="6">
          <reference field="3" count="1" selected="0">
            <x v="9"/>
          </reference>
          <reference field="4" count="1" selected="0">
            <x v="0"/>
          </reference>
          <reference field="5" count="1" selected="0">
            <x v="40"/>
          </reference>
          <reference field="6" count="1" selected="0">
            <x v="83"/>
          </reference>
          <reference field="7" count="1" selected="0">
            <x v="224"/>
          </reference>
          <reference field="8" count="3">
            <x v="523"/>
            <x v="524"/>
            <x v="756"/>
          </reference>
        </references>
      </pivotArea>
    </format>
    <format dxfId="550">
      <pivotArea dataOnly="0" labelOnly="1" outline="0" fieldPosition="0">
        <references count="6">
          <reference field="3" count="1" selected="0">
            <x v="9"/>
          </reference>
          <reference field="4" count="1" selected="0">
            <x v="0"/>
          </reference>
          <reference field="5" count="1" selected="0">
            <x v="73"/>
          </reference>
          <reference field="6" count="1" selected="0">
            <x v="36"/>
          </reference>
          <reference field="7" count="1" selected="0">
            <x v="181"/>
          </reference>
          <reference field="8" count="1">
            <x v="366"/>
          </reference>
        </references>
      </pivotArea>
    </format>
    <format dxfId="549">
      <pivotArea dataOnly="0" labelOnly="1" outline="0" fieldPosition="0">
        <references count="6">
          <reference field="3" count="1" selected="0">
            <x v="9"/>
          </reference>
          <reference field="4" count="1" selected="0">
            <x v="5"/>
          </reference>
          <reference field="5" count="1" selected="0">
            <x v="25"/>
          </reference>
          <reference field="6" count="1" selected="0">
            <x v="68"/>
          </reference>
          <reference field="7" count="1" selected="0">
            <x v="149"/>
          </reference>
          <reference field="8" count="1">
            <x v="252"/>
          </reference>
        </references>
      </pivotArea>
    </format>
    <format dxfId="548">
      <pivotArea dataOnly="0" labelOnly="1" outline="0" fieldPosition="0">
        <references count="6">
          <reference field="3" count="1" selected="0">
            <x v="9"/>
          </reference>
          <reference field="4" count="1" selected="0">
            <x v="5"/>
          </reference>
          <reference field="5" count="1" selected="0">
            <x v="53"/>
          </reference>
          <reference field="6" count="1" selected="0">
            <x v="5"/>
          </reference>
          <reference field="7" count="1" selected="0">
            <x v="57"/>
          </reference>
          <reference field="8" count="1">
            <x v="115"/>
          </reference>
        </references>
      </pivotArea>
    </format>
    <format dxfId="547">
      <pivotArea dataOnly="0" labelOnly="1" outline="0" fieldPosition="0">
        <references count="6">
          <reference field="3" count="1" selected="0">
            <x v="9"/>
          </reference>
          <reference field="4" count="1" selected="0">
            <x v="5"/>
          </reference>
          <reference field="5" count="1" selected="0">
            <x v="81"/>
          </reference>
          <reference field="6" count="1" selected="0">
            <x v="1"/>
          </reference>
          <reference field="7" count="1" selected="0">
            <x v="11"/>
          </reference>
          <reference field="8" count="5">
            <x v="159"/>
            <x v="180"/>
            <x v="207"/>
            <x v="263"/>
            <x v="283"/>
          </reference>
        </references>
      </pivotArea>
    </format>
    <format dxfId="546">
      <pivotArea dataOnly="0" labelOnly="1" outline="0" fieldPosition="0">
        <references count="6">
          <reference field="3" count="1" selected="0">
            <x v="9"/>
          </reference>
          <reference field="4" count="1" selected="0">
            <x v="5"/>
          </reference>
          <reference field="5" count="1" selected="0">
            <x v="85"/>
          </reference>
          <reference field="6" count="1" selected="0">
            <x v="26"/>
          </reference>
          <reference field="7" count="1" selected="0">
            <x v="36"/>
          </reference>
          <reference field="8" count="5">
            <x v="119"/>
            <x v="127"/>
            <x v="159"/>
            <x v="265"/>
            <x v="344"/>
          </reference>
        </references>
      </pivotArea>
    </format>
    <format dxfId="545">
      <pivotArea dataOnly="0" labelOnly="1" outline="0" fieldPosition="0">
        <references count="6">
          <reference field="3" count="1" selected="0">
            <x v="9"/>
          </reference>
          <reference field="4" count="1" selected="0">
            <x v="5"/>
          </reference>
          <reference field="5" count="1" selected="0">
            <x v="87"/>
          </reference>
          <reference field="6" count="1" selected="0">
            <x v="14"/>
          </reference>
          <reference field="7" count="1" selected="0">
            <x v="29"/>
          </reference>
          <reference field="8" count="8">
            <x v="103"/>
            <x v="121"/>
            <x v="141"/>
            <x v="151"/>
            <x v="227"/>
            <x v="284"/>
            <x v="345"/>
            <x v="346"/>
          </reference>
        </references>
      </pivotArea>
    </format>
    <format dxfId="544">
      <pivotArea dataOnly="0" labelOnly="1" outline="0" fieldPosition="0">
        <references count="6">
          <reference field="3" count="1" selected="0">
            <x v="10"/>
          </reference>
          <reference field="4" count="1" selected="0">
            <x v="0"/>
          </reference>
          <reference field="5" count="1" selected="0">
            <x v="2"/>
          </reference>
          <reference field="6" count="1" selected="0">
            <x v="11"/>
          </reference>
          <reference field="7" count="1" selected="0">
            <x v="22"/>
          </reference>
          <reference field="8" count="2">
            <x v="58"/>
            <x v="62"/>
          </reference>
        </references>
      </pivotArea>
    </format>
    <format dxfId="543">
      <pivotArea dataOnly="0" labelOnly="1" outline="0" fieldPosition="0">
        <references count="6">
          <reference field="3" count="1" selected="0">
            <x v="10"/>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542">
      <pivotArea dataOnly="0" labelOnly="1" outline="0" fieldPosition="0">
        <references count="6">
          <reference field="3" count="1" selected="0">
            <x v="10"/>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541">
      <pivotArea dataOnly="0" labelOnly="1" outline="0" fieldPosition="0">
        <references count="6">
          <reference field="3" count="1" selected="0">
            <x v="10"/>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540">
      <pivotArea dataOnly="0" labelOnly="1" outline="0" fieldPosition="0">
        <references count="6">
          <reference field="3" count="1" selected="0">
            <x v="10"/>
          </reference>
          <reference field="4" count="1" selected="0">
            <x v="0"/>
          </reference>
          <reference field="5" count="1" selected="0">
            <x v="43"/>
          </reference>
          <reference field="6" count="1" selected="0">
            <x v="15"/>
          </reference>
          <reference field="7" count="1" selected="0">
            <x v="107"/>
          </reference>
          <reference field="8" count="1">
            <x v="207"/>
          </reference>
        </references>
      </pivotArea>
    </format>
    <format dxfId="539">
      <pivotArea dataOnly="0" labelOnly="1" outline="0" fieldPosition="0">
        <references count="6">
          <reference field="3" count="1" selected="0">
            <x v="10"/>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538">
      <pivotArea dataOnly="0" labelOnly="1" outline="0" fieldPosition="0">
        <references count="6">
          <reference field="3" count="1" selected="0">
            <x v="10"/>
          </reference>
          <reference field="4" count="1" selected="0">
            <x v="0"/>
          </reference>
          <reference field="5" count="1" selected="0">
            <x v="78"/>
          </reference>
          <reference field="6" count="1" selected="0">
            <x v="1"/>
          </reference>
          <reference field="7" count="1" selected="0">
            <x v="132"/>
          </reference>
          <reference field="8" count="4">
            <x v="263"/>
            <x v="275"/>
            <x v="535"/>
            <x v="850"/>
          </reference>
        </references>
      </pivotArea>
    </format>
    <format dxfId="537">
      <pivotArea dataOnly="0" labelOnly="1" outline="0" fieldPosition="0">
        <references count="6">
          <reference field="3" count="1" selected="0">
            <x v="10"/>
          </reference>
          <reference field="4" count="1" selected="0">
            <x v="1"/>
          </reference>
          <reference field="5" count="1" selected="0">
            <x v="76"/>
          </reference>
          <reference field="6" count="1" selected="0">
            <x v="14"/>
          </reference>
          <reference field="7" count="1" selected="0">
            <x v="22"/>
          </reference>
          <reference field="8" count="4">
            <x v="80"/>
            <x v="162"/>
            <x v="221"/>
            <x v="524"/>
          </reference>
        </references>
      </pivotArea>
    </format>
    <format dxfId="536">
      <pivotArea dataOnly="0" labelOnly="1" outline="0" fieldPosition="0">
        <references count="6">
          <reference field="3" count="1" selected="0">
            <x v="10"/>
          </reference>
          <reference field="4" count="1" selected="0">
            <x v="5"/>
          </reference>
          <reference field="5" count="1" selected="0">
            <x v="26"/>
          </reference>
          <reference field="6" count="1" selected="0">
            <x v="68"/>
          </reference>
          <reference field="7" count="1" selected="0">
            <x v="42"/>
          </reference>
          <reference field="8" count="1">
            <x v="95"/>
          </reference>
        </references>
      </pivotArea>
    </format>
    <format dxfId="535">
      <pivotArea dataOnly="0" labelOnly="1" outline="0" fieldPosition="0">
        <references count="6">
          <reference field="3" count="1" selected="0">
            <x v="10"/>
          </reference>
          <reference field="4" count="1" selected="0">
            <x v="5"/>
          </reference>
          <reference field="5" count="1" selected="0">
            <x v="81"/>
          </reference>
          <reference field="6" count="1" selected="0">
            <x v="1"/>
          </reference>
          <reference field="7" count="1" selected="0">
            <x v="41"/>
          </reference>
          <reference field="8" count="2">
            <x v="423"/>
            <x v="424"/>
          </reference>
        </references>
      </pivotArea>
    </format>
    <format dxfId="534">
      <pivotArea dataOnly="0" labelOnly="1" outline="0" fieldPosition="0">
        <references count="6">
          <reference field="3" count="1" selected="0">
            <x v="10"/>
          </reference>
          <reference field="4" count="1" selected="0">
            <x v="6"/>
          </reference>
          <reference field="5" count="1" selected="0">
            <x v="78"/>
          </reference>
          <reference field="6" count="1" selected="0">
            <x v="1"/>
          </reference>
          <reference field="7" count="1" selected="0">
            <x v="132"/>
          </reference>
          <reference field="8" count="2">
            <x v="512"/>
            <x v="513"/>
          </reference>
        </references>
      </pivotArea>
    </format>
    <format dxfId="533">
      <pivotArea dataOnly="0" labelOnly="1" outline="0" fieldPosition="0">
        <references count="6">
          <reference field="3" count="1" selected="0">
            <x v="11"/>
          </reference>
          <reference field="4" count="1" selected="0">
            <x v="0"/>
          </reference>
          <reference field="5" count="1" selected="0">
            <x v="2"/>
          </reference>
          <reference field="6" count="1" selected="0">
            <x v="11"/>
          </reference>
          <reference field="7" count="1" selected="0">
            <x v="22"/>
          </reference>
          <reference field="8" count="2">
            <x v="58"/>
            <x v="62"/>
          </reference>
        </references>
      </pivotArea>
    </format>
    <format dxfId="532">
      <pivotArea dataOnly="0" labelOnly="1" outline="0" fieldPosition="0">
        <references count="6">
          <reference field="3" count="1" selected="0">
            <x v="11"/>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531">
      <pivotArea dataOnly="0" labelOnly="1" outline="0" fieldPosition="0">
        <references count="6">
          <reference field="3" count="1" selected="0">
            <x v="11"/>
          </reference>
          <reference field="4" count="1" selected="0">
            <x v="0"/>
          </reference>
          <reference field="5" count="1" selected="0">
            <x v="43"/>
          </reference>
          <reference field="6" count="1" selected="0">
            <x v="15"/>
          </reference>
          <reference field="7" count="1" selected="0">
            <x v="126"/>
          </reference>
          <reference field="8" count="1">
            <x v="229"/>
          </reference>
        </references>
      </pivotArea>
    </format>
    <format dxfId="530">
      <pivotArea dataOnly="0" labelOnly="1" outline="0" fieldPosition="0">
        <references count="6">
          <reference field="3" count="1" selected="0">
            <x v="11"/>
          </reference>
          <reference field="4" count="1" selected="0">
            <x v="0"/>
          </reference>
          <reference field="5" count="1" selected="0">
            <x v="43"/>
          </reference>
          <reference field="6" count="1" selected="0">
            <x v="15"/>
          </reference>
          <reference field="7" count="1" selected="0">
            <x v="142"/>
          </reference>
          <reference field="8" count="1">
            <x v="263"/>
          </reference>
        </references>
      </pivotArea>
    </format>
    <format dxfId="529">
      <pivotArea dataOnly="0" labelOnly="1" outline="0" fieldPosition="0">
        <references count="6">
          <reference field="3" count="1" selected="0">
            <x v="11"/>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528">
      <pivotArea dataOnly="0" labelOnly="1" outline="0" fieldPosition="0">
        <references count="6">
          <reference field="3" count="1" selected="0">
            <x v="11"/>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527">
      <pivotArea dataOnly="0" labelOnly="1" outline="0" fieldPosition="0">
        <references count="6">
          <reference field="3" count="1" selected="0">
            <x v="11"/>
          </reference>
          <reference field="4" count="1" selected="0">
            <x v="1"/>
          </reference>
          <reference field="5" count="1" selected="0">
            <x v="76"/>
          </reference>
          <reference field="6" count="1" selected="0">
            <x v="14"/>
          </reference>
          <reference field="7" count="1" selected="0">
            <x v="22"/>
          </reference>
          <reference field="8" count="3">
            <x v="80"/>
            <x v="238"/>
            <x v="524"/>
          </reference>
        </references>
      </pivotArea>
    </format>
    <format dxfId="526">
      <pivotArea dataOnly="0" labelOnly="1" outline="0" fieldPosition="0">
        <references count="6">
          <reference field="3" count="1" selected="0">
            <x v="11"/>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525">
      <pivotArea dataOnly="0" labelOnly="1" outline="0" fieldPosition="0">
        <references count="6">
          <reference field="3" count="1" selected="0">
            <x v="11"/>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524">
      <pivotArea dataOnly="0" labelOnly="1" outline="0" fieldPosition="0">
        <references count="6">
          <reference field="3" count="1" selected="0">
            <x v="11"/>
          </reference>
          <reference field="4" count="1" selected="0">
            <x v="5"/>
          </reference>
          <reference field="5" count="1" selected="0">
            <x v="81"/>
          </reference>
          <reference field="6" count="1" selected="0">
            <x v="1"/>
          </reference>
          <reference field="7" count="1" selected="0">
            <x v="89"/>
          </reference>
          <reference field="8" count="8">
            <x v="189"/>
            <x v="191"/>
            <x v="207"/>
            <x v="229"/>
            <x v="241"/>
            <x v="263"/>
            <x v="423"/>
            <x v="424"/>
          </reference>
        </references>
      </pivotArea>
    </format>
    <format dxfId="523">
      <pivotArea dataOnly="0" labelOnly="1" outline="0" fieldPosition="0">
        <references count="6">
          <reference field="3" count="1" selected="0">
            <x v="12"/>
          </reference>
          <reference field="4" count="1" selected="0">
            <x v="0"/>
          </reference>
          <reference field="5" count="1" selected="0">
            <x v="1"/>
          </reference>
          <reference field="6" count="1" selected="0">
            <x v="50"/>
          </reference>
          <reference field="7" count="1" selected="0">
            <x v="199"/>
          </reference>
          <reference field="8" count="1">
            <x v="515"/>
          </reference>
        </references>
      </pivotArea>
    </format>
    <format dxfId="522">
      <pivotArea dataOnly="0" labelOnly="1" outline="0" fieldPosition="0">
        <references count="6">
          <reference field="3" count="1" selected="0">
            <x v="12"/>
          </reference>
          <reference field="4" count="1" selected="0">
            <x v="0"/>
          </reference>
          <reference field="5" count="1" selected="0">
            <x v="2"/>
          </reference>
          <reference field="6" count="1" selected="0">
            <x v="11"/>
          </reference>
          <reference field="7" count="1" selected="0">
            <x v="22"/>
          </reference>
          <reference field="8" count="2">
            <x v="58"/>
            <x v="62"/>
          </reference>
        </references>
      </pivotArea>
    </format>
    <format dxfId="521">
      <pivotArea dataOnly="0" labelOnly="1" outline="0" fieldPosition="0">
        <references count="6">
          <reference field="3" count="1" selected="0">
            <x v="12"/>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520">
      <pivotArea dataOnly="0" labelOnly="1" outline="0" fieldPosition="0">
        <references count="6">
          <reference field="3" count="1" selected="0">
            <x v="12"/>
          </reference>
          <reference field="4" count="1" selected="0">
            <x v="0"/>
          </reference>
          <reference field="5" count="1" selected="0">
            <x v="21"/>
          </reference>
          <reference field="6" count="1" selected="0">
            <x v="13"/>
          </reference>
          <reference field="7" count="1" selected="0">
            <x v="204"/>
          </reference>
          <reference field="8" count="3">
            <x v="468"/>
            <x v="469"/>
            <x v="482"/>
          </reference>
        </references>
      </pivotArea>
    </format>
    <format dxfId="519">
      <pivotArea dataOnly="0" labelOnly="1" outline="0" fieldPosition="0">
        <references count="6">
          <reference field="3" count="1" selected="0">
            <x v="12"/>
          </reference>
          <reference field="4" count="1" selected="0">
            <x v="0"/>
          </reference>
          <reference field="5" count="1" selected="0">
            <x v="21"/>
          </reference>
          <reference field="6" count="1" selected="0">
            <x v="13"/>
          </reference>
          <reference field="7" count="1" selected="0">
            <x v="216"/>
          </reference>
          <reference field="8" count="4">
            <x v="493"/>
            <x v="509"/>
            <x v="532"/>
            <x v="852"/>
          </reference>
        </references>
      </pivotArea>
    </format>
    <format dxfId="518">
      <pivotArea dataOnly="0" labelOnly="1" outline="0" fieldPosition="0">
        <references count="6">
          <reference field="3" count="1" selected="0">
            <x v="12"/>
          </reference>
          <reference field="4" count="1" selected="0">
            <x v="0"/>
          </reference>
          <reference field="5" count="1" selected="0">
            <x v="53"/>
          </reference>
          <reference field="6" count="1" selected="0">
            <x v="2"/>
          </reference>
          <reference field="7" count="1" selected="0">
            <x v="80"/>
          </reference>
          <reference field="8" count="1">
            <x v="206"/>
          </reference>
        </references>
      </pivotArea>
    </format>
    <format dxfId="517">
      <pivotArea dataOnly="0" labelOnly="1" outline="0" fieldPosition="0">
        <references count="6">
          <reference field="3" count="1" selected="0">
            <x v="12"/>
          </reference>
          <reference field="4" count="1" selected="0">
            <x v="0"/>
          </reference>
          <reference field="5" count="1" selected="0">
            <x v="53"/>
          </reference>
          <reference field="6" count="1" selected="0">
            <x v="37"/>
          </reference>
          <reference field="7" count="1" selected="0">
            <x v="228"/>
          </reference>
          <reference field="8" count="1">
            <x v="848"/>
          </reference>
        </references>
      </pivotArea>
    </format>
    <format dxfId="516">
      <pivotArea dataOnly="0" labelOnly="1" outline="0" fieldPosition="0">
        <references count="6">
          <reference field="3" count="1" selected="0">
            <x v="12"/>
          </reference>
          <reference field="4" count="1" selected="0">
            <x v="0"/>
          </reference>
          <reference field="5" count="1" selected="0">
            <x v="90"/>
          </reference>
          <reference field="6" count="1" selected="0">
            <x v="14"/>
          </reference>
          <reference field="7" count="1" selected="0">
            <x v="227"/>
          </reference>
          <reference field="8" count="1">
            <x v="854"/>
          </reference>
        </references>
      </pivotArea>
    </format>
    <format dxfId="515">
      <pivotArea dataOnly="0" labelOnly="1" outline="0" fieldPosition="0">
        <references count="6">
          <reference field="3" count="1" selected="0">
            <x v="12"/>
          </reference>
          <reference field="4" count="1" selected="0">
            <x v="0"/>
          </reference>
          <reference field="5" count="1" selected="0">
            <x v="93"/>
          </reference>
          <reference field="6" count="1" selected="0">
            <x v="9"/>
          </reference>
          <reference field="7" count="1" selected="0">
            <x v="229"/>
          </reference>
          <reference field="8" count="1">
            <x v="562"/>
          </reference>
        </references>
      </pivotArea>
    </format>
    <format dxfId="514">
      <pivotArea dataOnly="0" labelOnly="1" outline="0" fieldPosition="0">
        <references count="6">
          <reference field="3" count="1" selected="0">
            <x v="12"/>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513">
      <pivotArea dataOnly="0" labelOnly="1" outline="0" fieldPosition="0">
        <references count="6">
          <reference field="3" count="1" selected="0">
            <x v="12"/>
          </reference>
          <reference field="4" count="1" selected="0">
            <x v="5"/>
          </reference>
          <reference field="5" count="1" selected="0">
            <x v="81"/>
          </reference>
          <reference field="6" count="1" selected="0">
            <x v="1"/>
          </reference>
          <reference field="7" count="1" selected="0">
            <x v="11"/>
          </reference>
          <reference field="8" count="2">
            <x v="423"/>
            <x v="424"/>
          </reference>
        </references>
      </pivotArea>
    </format>
    <format dxfId="512">
      <pivotArea dataOnly="0" labelOnly="1" outline="0" fieldPosition="0">
        <references count="6">
          <reference field="3" count="1" selected="0">
            <x v="12"/>
          </reference>
          <reference field="4" count="1" selected="0">
            <x v="5"/>
          </reference>
          <reference field="5" count="1" selected="0">
            <x v="87"/>
          </reference>
          <reference field="6" count="1" selected="0">
            <x v="14"/>
          </reference>
          <reference field="7" count="1" selected="0">
            <x v="29"/>
          </reference>
          <reference field="8" count="1">
            <x v="103"/>
          </reference>
        </references>
      </pivotArea>
    </format>
    <format dxfId="511">
      <pivotArea dataOnly="0" labelOnly="1" outline="0" fieldPosition="0">
        <references count="6">
          <reference field="3" count="1" selected="0">
            <x v="13"/>
          </reference>
          <reference field="4" count="1" selected="0">
            <x v="0"/>
          </reference>
          <reference field="5" count="1" selected="0">
            <x v="2"/>
          </reference>
          <reference field="6" count="1" selected="0">
            <x v="11"/>
          </reference>
          <reference field="7" count="1" selected="0">
            <x v="22"/>
          </reference>
          <reference field="8" count="2">
            <x v="58"/>
            <x v="72"/>
          </reference>
        </references>
      </pivotArea>
    </format>
    <format dxfId="510">
      <pivotArea dataOnly="0" labelOnly="1" outline="0" fieldPosition="0">
        <references count="6">
          <reference field="3" count="1" selected="0">
            <x v="13"/>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509">
      <pivotArea dataOnly="0" labelOnly="1" outline="0" fieldPosition="0">
        <references count="6">
          <reference field="3" count="1" selected="0">
            <x v="13"/>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508">
      <pivotArea dataOnly="0" labelOnly="1" outline="0" fieldPosition="0">
        <references count="6">
          <reference field="3" count="1" selected="0">
            <x v="13"/>
          </reference>
          <reference field="4" count="1" selected="0">
            <x v="0"/>
          </reference>
          <reference field="5" count="1" selected="0">
            <x v="53"/>
          </reference>
          <reference field="6" count="1" selected="0">
            <x v="2"/>
          </reference>
          <reference field="7" count="1" selected="0">
            <x v="80"/>
          </reference>
          <reference field="8" count="1">
            <x v="158"/>
          </reference>
        </references>
      </pivotArea>
    </format>
    <format dxfId="507">
      <pivotArea dataOnly="0" labelOnly="1" outline="0" fieldPosition="0">
        <references count="6">
          <reference field="3" count="1" selected="0">
            <x v="13"/>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506">
      <pivotArea dataOnly="0" labelOnly="1" outline="0" fieldPosition="0">
        <references count="6">
          <reference field="3" count="1" selected="0">
            <x v="13"/>
          </reference>
          <reference field="4" count="1" selected="0">
            <x v="5"/>
          </reference>
          <reference field="5" count="1" selected="0">
            <x v="26"/>
          </reference>
          <reference field="6" count="1" selected="0">
            <x v="68"/>
          </reference>
          <reference field="7" count="1" selected="0">
            <x v="42"/>
          </reference>
          <reference field="8" count="2">
            <x v="95"/>
            <x v="116"/>
          </reference>
        </references>
      </pivotArea>
    </format>
    <format dxfId="505">
      <pivotArea dataOnly="0" labelOnly="1" outline="0" fieldPosition="0">
        <references count="6">
          <reference field="3" count="1" selected="0">
            <x v="13"/>
          </reference>
          <reference field="4" count="1" selected="0">
            <x v="5"/>
          </reference>
          <reference field="5" count="1" selected="0">
            <x v="81"/>
          </reference>
          <reference field="6" count="1" selected="0">
            <x v="1"/>
          </reference>
          <reference field="7" count="1" selected="0">
            <x v="41"/>
          </reference>
          <reference field="8" count="2">
            <x v="423"/>
            <x v="424"/>
          </reference>
        </references>
      </pivotArea>
    </format>
    <format dxfId="504">
      <pivotArea dataOnly="0" labelOnly="1" outline="0" fieldPosition="0">
        <references count="6">
          <reference field="3" count="1" selected="0">
            <x v="14"/>
          </reference>
          <reference field="4" count="1" selected="0">
            <x v="0"/>
          </reference>
          <reference field="5" count="1" selected="0">
            <x v="1"/>
          </reference>
          <reference field="6" count="1" selected="0">
            <x v="50"/>
          </reference>
          <reference field="7" count="1" selected="0">
            <x v="30"/>
          </reference>
          <reference field="8" count="1">
            <x v="112"/>
          </reference>
        </references>
      </pivotArea>
    </format>
    <format dxfId="503">
      <pivotArea dataOnly="0" labelOnly="1" outline="0" fieldPosition="0">
        <references count="6">
          <reference field="3" count="1" selected="0">
            <x v="14"/>
          </reference>
          <reference field="4" count="1" selected="0">
            <x v="0"/>
          </reference>
          <reference field="5" count="1" selected="0">
            <x v="2"/>
          </reference>
          <reference field="6" count="1" selected="0">
            <x v="11"/>
          </reference>
          <reference field="7" count="1" selected="0">
            <x v="22"/>
          </reference>
          <reference field="8" count="1">
            <x v="67"/>
          </reference>
        </references>
      </pivotArea>
    </format>
    <format dxfId="502">
      <pivotArea dataOnly="0" labelOnly="1" outline="0" fieldPosition="0">
        <references count="6">
          <reference field="3" count="1" selected="0">
            <x v="14"/>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501">
      <pivotArea dataOnly="0" labelOnly="1" outline="0" fieldPosition="0">
        <references count="6">
          <reference field="3" count="1" selected="0">
            <x v="14"/>
          </reference>
          <reference field="4" count="1" selected="0">
            <x v="0"/>
          </reference>
          <reference field="5" count="1" selected="0">
            <x v="2"/>
          </reference>
          <reference field="6" count="1" selected="0">
            <x v="60"/>
          </reference>
          <reference field="7" count="1" selected="0">
            <x v="71"/>
          </reference>
          <reference field="8" count="1">
            <x v="157"/>
          </reference>
        </references>
      </pivotArea>
    </format>
    <format dxfId="500">
      <pivotArea dataOnly="0" labelOnly="1" outline="0" fieldPosition="0">
        <references count="6">
          <reference field="3" count="1" selected="0">
            <x v="14"/>
          </reference>
          <reference field="4" count="1" selected="0">
            <x v="0"/>
          </reference>
          <reference field="5" count="1" selected="0">
            <x v="11"/>
          </reference>
          <reference field="6" count="1" selected="0">
            <x v="20"/>
          </reference>
          <reference field="7" count="1" selected="0">
            <x v="71"/>
          </reference>
          <reference field="8" count="1">
            <x v="135"/>
          </reference>
        </references>
      </pivotArea>
    </format>
    <format dxfId="499">
      <pivotArea dataOnly="0" labelOnly="1" outline="0" fieldPosition="0">
        <references count="6">
          <reference field="3" count="1" selected="0">
            <x v="14"/>
          </reference>
          <reference field="4" count="1" selected="0">
            <x v="0"/>
          </reference>
          <reference field="5" count="1" selected="0">
            <x v="13"/>
          </reference>
          <reference field="6" count="1" selected="0">
            <x v="62"/>
          </reference>
          <reference field="7" count="1" selected="0">
            <x v="102"/>
          </reference>
          <reference field="8" count="1">
            <x v="199"/>
          </reference>
        </references>
      </pivotArea>
    </format>
    <format dxfId="498">
      <pivotArea dataOnly="0" labelOnly="1" outline="0" fieldPosition="0">
        <references count="6">
          <reference field="3" count="1" selected="0">
            <x v="14"/>
          </reference>
          <reference field="4" count="1" selected="0">
            <x v="0"/>
          </reference>
          <reference field="5" count="1" selected="0">
            <x v="18"/>
          </reference>
          <reference field="6" count="1" selected="0">
            <x v="27"/>
          </reference>
          <reference field="7" count="1" selected="0">
            <x v="70"/>
          </reference>
          <reference field="8" count="7">
            <x v="145"/>
            <x v="174"/>
            <x v="189"/>
            <x v="207"/>
            <x v="218"/>
            <x v="467"/>
            <x v="482"/>
          </reference>
        </references>
      </pivotArea>
    </format>
    <format dxfId="497">
      <pivotArea dataOnly="0" labelOnly="1" outline="0" fieldPosition="0">
        <references count="6">
          <reference field="3" count="1" selected="0">
            <x v="14"/>
          </reference>
          <reference field="4" count="1" selected="0">
            <x v="0"/>
          </reference>
          <reference field="5" count="1" selected="0">
            <x v="18"/>
          </reference>
          <reference field="6" count="1" selected="0">
            <x v="32"/>
          </reference>
          <reference field="7" count="1" selected="0">
            <x v="93"/>
          </reference>
          <reference field="8" count="1">
            <x v="263"/>
          </reference>
        </references>
      </pivotArea>
    </format>
    <format dxfId="496">
      <pivotArea dataOnly="0" labelOnly="1" outline="0" fieldPosition="0">
        <references count="6">
          <reference field="3" count="1" selected="0">
            <x v="14"/>
          </reference>
          <reference field="4" count="1" selected="0">
            <x v="0"/>
          </reference>
          <reference field="5" count="1" selected="0">
            <x v="20"/>
          </reference>
          <reference field="6" count="1" selected="0">
            <x v="25"/>
          </reference>
          <reference field="7" count="1" selected="0">
            <x v="56"/>
          </reference>
          <reference field="8" count="4">
            <x v="224"/>
            <x v="228"/>
            <x v="230"/>
            <x v="231"/>
          </reference>
        </references>
      </pivotArea>
    </format>
    <format dxfId="495">
      <pivotArea dataOnly="0" labelOnly="1" outline="0" fieldPosition="0">
        <references count="6">
          <reference field="3" count="1" selected="0">
            <x v="14"/>
          </reference>
          <reference field="4" count="1" selected="0">
            <x v="0"/>
          </reference>
          <reference field="5" count="1" selected="0">
            <x v="20"/>
          </reference>
          <reference field="6" count="1" selected="0">
            <x v="25"/>
          </reference>
          <reference field="7" count="1" selected="0">
            <x v="95"/>
          </reference>
          <reference field="8" count="1">
            <x v="191"/>
          </reference>
        </references>
      </pivotArea>
    </format>
    <format dxfId="494">
      <pivotArea dataOnly="0" labelOnly="1" outline="0" fieldPosition="0">
        <references count="6">
          <reference field="3" count="1" selected="0">
            <x v="14"/>
          </reference>
          <reference field="4" count="1" selected="0">
            <x v="0"/>
          </reference>
          <reference field="5" count="1" selected="0">
            <x v="20"/>
          </reference>
          <reference field="6" count="1" selected="0">
            <x v="25"/>
          </reference>
          <reference field="7" count="1" selected="0">
            <x v="154"/>
          </reference>
          <reference field="8" count="2">
            <x v="282"/>
            <x v="332"/>
          </reference>
        </references>
      </pivotArea>
    </format>
    <format dxfId="493">
      <pivotArea dataOnly="0" labelOnly="1" outline="0" fieldPosition="0">
        <references count="6">
          <reference field="3" count="1" selected="0">
            <x v="14"/>
          </reference>
          <reference field="4" count="1" selected="0">
            <x v="0"/>
          </reference>
          <reference field="5" count="1" selected="0">
            <x v="21"/>
          </reference>
          <reference field="6" count="1" selected="0">
            <x v="13"/>
          </reference>
          <reference field="7" count="1" selected="0">
            <x v="31"/>
          </reference>
          <reference field="8" count="19">
            <x v="84"/>
            <x v="86"/>
            <x v="106"/>
            <x v="110"/>
            <x v="120"/>
            <x v="125"/>
            <x v="138"/>
            <x v="145"/>
            <x v="158"/>
            <x v="161"/>
            <x v="178"/>
            <x v="190"/>
            <x v="211"/>
            <x v="217"/>
            <x v="228"/>
            <x v="272"/>
            <x v="274"/>
            <x v="331"/>
            <x v="332"/>
          </reference>
        </references>
      </pivotArea>
    </format>
    <format dxfId="492">
      <pivotArea dataOnly="0" labelOnly="1" outline="0" fieldPosition="0">
        <references count="6">
          <reference field="3" count="1" selected="0">
            <x v="14"/>
          </reference>
          <reference field="4" count="1" selected="0">
            <x v="0"/>
          </reference>
          <reference field="5" count="1" selected="0">
            <x v="24"/>
          </reference>
          <reference field="6" count="1" selected="0">
            <x v="35"/>
          </reference>
          <reference field="7" count="1" selected="0">
            <x v="136"/>
          </reference>
          <reference field="8" count="1">
            <x v="257"/>
          </reference>
        </references>
      </pivotArea>
    </format>
    <format dxfId="491">
      <pivotArea dataOnly="0" labelOnly="1" outline="0" fieldPosition="0">
        <references count="6">
          <reference field="3" count="1" selected="0">
            <x v="14"/>
          </reference>
          <reference field="4" count="1" selected="0">
            <x v="0"/>
          </reference>
          <reference field="5" count="1" selected="0">
            <x v="25"/>
          </reference>
          <reference field="6" count="1" selected="0">
            <x v="68"/>
          </reference>
          <reference field="7" count="1" selected="0">
            <x v="160"/>
          </reference>
          <reference field="8" count="1">
            <x v="297"/>
          </reference>
        </references>
      </pivotArea>
    </format>
    <format dxfId="490">
      <pivotArea dataOnly="0" labelOnly="1" outline="0" fieldPosition="0">
        <references count="6">
          <reference field="3" count="1" selected="0">
            <x v="14"/>
          </reference>
          <reference field="4" count="1" selected="0">
            <x v="0"/>
          </reference>
          <reference field="5" count="1" selected="0">
            <x v="26"/>
          </reference>
          <reference field="6" count="1" selected="0">
            <x v="68"/>
          </reference>
          <reference field="7" count="1" selected="0">
            <x v="21"/>
          </reference>
          <reference field="8" count="1">
            <x v="42"/>
          </reference>
        </references>
      </pivotArea>
    </format>
    <format dxfId="489">
      <pivotArea dataOnly="0" labelOnly="1" outline="0" fieldPosition="0">
        <references count="6">
          <reference field="3" count="1" selected="0">
            <x v="14"/>
          </reference>
          <reference field="4" count="1" selected="0">
            <x v="0"/>
          </reference>
          <reference field="5" count="1" selected="0">
            <x v="33"/>
          </reference>
          <reference field="6" count="1" selected="0">
            <x v="14"/>
          </reference>
          <reference field="7" count="1" selected="0">
            <x v="83"/>
          </reference>
          <reference field="8" count="1">
            <x v="208"/>
          </reference>
        </references>
      </pivotArea>
    </format>
    <format dxfId="488">
      <pivotArea dataOnly="0" labelOnly="1" outline="0" fieldPosition="0">
        <references count="6">
          <reference field="3" count="1" selected="0">
            <x v="14"/>
          </reference>
          <reference field="4" count="1" selected="0">
            <x v="0"/>
          </reference>
          <reference field="5" count="1" selected="0">
            <x v="35"/>
          </reference>
          <reference field="6" count="1" selected="0">
            <x v="21"/>
          </reference>
          <reference field="7" count="1" selected="0">
            <x v="103"/>
          </reference>
          <reference field="8" count="1">
            <x v="190"/>
          </reference>
        </references>
      </pivotArea>
    </format>
    <format dxfId="487">
      <pivotArea dataOnly="0" labelOnly="1" outline="0" fieldPosition="0">
        <references count="6">
          <reference field="3" count="1" selected="0">
            <x v="14"/>
          </reference>
          <reference field="4" count="1" selected="0">
            <x v="0"/>
          </reference>
          <reference field="5" count="1" selected="0">
            <x v="42"/>
          </reference>
          <reference field="6" count="1" selected="0">
            <x v="14"/>
          </reference>
          <reference field="7" count="1" selected="0">
            <x v="156"/>
          </reference>
          <reference field="8" count="1">
            <x v="276"/>
          </reference>
        </references>
      </pivotArea>
    </format>
    <format dxfId="486">
      <pivotArea dataOnly="0" labelOnly="1" outline="0" fieldPosition="0">
        <references count="6">
          <reference field="3" count="1" selected="0">
            <x v="14"/>
          </reference>
          <reference field="4" count="1" selected="0">
            <x v="0"/>
          </reference>
          <reference field="5" count="1" selected="0">
            <x v="42"/>
          </reference>
          <reference field="6" count="1" selected="0">
            <x v="22"/>
          </reference>
          <reference field="7" count="1" selected="0">
            <x v="128"/>
          </reference>
          <reference field="8" count="1">
            <x v="235"/>
          </reference>
        </references>
      </pivotArea>
    </format>
    <format dxfId="485">
      <pivotArea dataOnly="0" labelOnly="1" outline="0" fieldPosition="0">
        <references count="6">
          <reference field="3" count="1" selected="0">
            <x v="14"/>
          </reference>
          <reference field="4" count="1" selected="0">
            <x v="0"/>
          </reference>
          <reference field="5" count="1" selected="0">
            <x v="43"/>
          </reference>
          <reference field="6" count="1" selected="0">
            <x v="4"/>
          </reference>
          <reference field="7" count="1" selected="0">
            <x v="70"/>
          </reference>
          <reference field="8" count="1">
            <x v="146"/>
          </reference>
        </references>
      </pivotArea>
    </format>
    <format dxfId="484">
      <pivotArea dataOnly="0" labelOnly="1" outline="0" fieldPosition="0">
        <references count="6">
          <reference field="3" count="1" selected="0">
            <x v="14"/>
          </reference>
          <reference field="4" count="1" selected="0">
            <x v="0"/>
          </reference>
          <reference field="5" count="1" selected="0">
            <x v="43"/>
          </reference>
          <reference field="6" count="1" selected="0">
            <x v="4"/>
          </reference>
          <reference field="7" count="1" selected="0">
            <x v="72"/>
          </reference>
          <reference field="8" count="1">
            <x v="158"/>
          </reference>
        </references>
      </pivotArea>
    </format>
    <format dxfId="483">
      <pivotArea dataOnly="0" labelOnly="1" outline="0" fieldPosition="0">
        <references count="6">
          <reference field="3" count="1" selected="0">
            <x v="14"/>
          </reference>
          <reference field="4" count="1" selected="0">
            <x v="0"/>
          </reference>
          <reference field="5" count="1" selected="0">
            <x v="43"/>
          </reference>
          <reference field="6" count="1" selected="0">
            <x v="15"/>
          </reference>
          <reference field="7" count="1" selected="0">
            <x v="87"/>
          </reference>
          <reference field="8" count="1">
            <x v="171"/>
          </reference>
        </references>
      </pivotArea>
    </format>
    <format dxfId="482">
      <pivotArea dataOnly="0" labelOnly="1" outline="0" fieldPosition="0">
        <references count="6">
          <reference field="3" count="1" selected="0">
            <x v="14"/>
          </reference>
          <reference field="4" count="1" selected="0">
            <x v="0"/>
          </reference>
          <reference field="5" count="1" selected="0">
            <x v="44"/>
          </reference>
          <reference field="6" count="1" selected="0">
            <x v="56"/>
          </reference>
          <reference field="7" count="1" selected="0">
            <x v="76"/>
          </reference>
          <reference field="8" count="1">
            <x v="150"/>
          </reference>
        </references>
      </pivotArea>
    </format>
    <format dxfId="481">
      <pivotArea dataOnly="0" labelOnly="1" outline="0" fieldPosition="0">
        <references count="6">
          <reference field="3" count="1" selected="0">
            <x v="14"/>
          </reference>
          <reference field="4" count="1" selected="0">
            <x v="0"/>
          </reference>
          <reference field="5" count="1" selected="0">
            <x v="47"/>
          </reference>
          <reference field="6" count="1" selected="0">
            <x v="25"/>
          </reference>
          <reference field="7" count="1" selected="0">
            <x v="96"/>
          </reference>
          <reference field="8" count="1">
            <x v="194"/>
          </reference>
        </references>
      </pivotArea>
    </format>
    <format dxfId="480">
      <pivotArea dataOnly="0" labelOnly="1" outline="0" fieldPosition="0">
        <references count="6">
          <reference field="3" count="1" selected="0">
            <x v="14"/>
          </reference>
          <reference field="4" count="1" selected="0">
            <x v="0"/>
          </reference>
          <reference field="5" count="1" selected="0">
            <x v="48"/>
          </reference>
          <reference field="6" count="1" selected="0">
            <x v="19"/>
          </reference>
          <reference field="7" count="1" selected="0">
            <x v="71"/>
          </reference>
          <reference field="8" count="2">
            <x v="138"/>
            <x v="143"/>
          </reference>
        </references>
      </pivotArea>
    </format>
    <format dxfId="479">
      <pivotArea dataOnly="0" labelOnly="1" outline="0" fieldPosition="0">
        <references count="6">
          <reference field="3" count="1" selected="0">
            <x v="14"/>
          </reference>
          <reference field="4" count="1" selected="0">
            <x v="0"/>
          </reference>
          <reference field="5" count="1" selected="0">
            <x v="49"/>
          </reference>
          <reference field="6" count="1" selected="0">
            <x v="61"/>
          </reference>
          <reference field="7" count="1" selected="0">
            <x v="73"/>
          </reference>
          <reference field="8" count="1">
            <x v="137"/>
          </reference>
        </references>
      </pivotArea>
    </format>
    <format dxfId="478">
      <pivotArea dataOnly="0" labelOnly="1" outline="0" fieldPosition="0">
        <references count="6">
          <reference field="3" count="1" selected="0">
            <x v="14"/>
          </reference>
          <reference field="4" count="1" selected="0">
            <x v="0"/>
          </reference>
          <reference field="5" count="1" selected="0">
            <x v="52"/>
          </reference>
          <reference field="6" count="1" selected="0">
            <x v="83"/>
          </reference>
          <reference field="7" count="1" selected="0">
            <x v="61"/>
          </reference>
          <reference field="8" count="1">
            <x v="130"/>
          </reference>
        </references>
      </pivotArea>
    </format>
    <format dxfId="477">
      <pivotArea dataOnly="0" labelOnly="1" outline="0" fieldPosition="0">
        <references count="6">
          <reference field="3" count="1" selected="0">
            <x v="14"/>
          </reference>
          <reference field="4" count="1" selected="0">
            <x v="0"/>
          </reference>
          <reference field="5" count="1" selected="0">
            <x v="52"/>
          </reference>
          <reference field="6" count="1" selected="0">
            <x v="83"/>
          </reference>
          <reference field="7" count="1" selected="0">
            <x v="68"/>
          </reference>
          <reference field="8" count="1">
            <x v="146"/>
          </reference>
        </references>
      </pivotArea>
    </format>
    <format dxfId="476">
      <pivotArea dataOnly="0" labelOnly="1" outline="0" fieldPosition="0">
        <references count="6">
          <reference field="3" count="1" selected="0">
            <x v="14"/>
          </reference>
          <reference field="4" count="1" selected="0">
            <x v="0"/>
          </reference>
          <reference field="5" count="1" selected="0">
            <x v="52"/>
          </reference>
          <reference field="6" count="1" selected="0">
            <x v="83"/>
          </reference>
          <reference field="7" count="1" selected="0">
            <x v="72"/>
          </reference>
          <reference field="8" count="2">
            <x v="145"/>
            <x v="158"/>
          </reference>
        </references>
      </pivotArea>
    </format>
    <format dxfId="475">
      <pivotArea dataOnly="0" labelOnly="1" outline="0" fieldPosition="0">
        <references count="6">
          <reference field="3" count="1" selected="0">
            <x v="14"/>
          </reference>
          <reference field="4" count="1" selected="0">
            <x v="0"/>
          </reference>
          <reference field="5" count="1" selected="0">
            <x v="52"/>
          </reference>
          <reference field="6" count="1" selected="0">
            <x v="83"/>
          </reference>
          <reference field="7" count="1" selected="0">
            <x v="117"/>
          </reference>
          <reference field="8" count="7">
            <x v="195"/>
            <x v="207"/>
            <x v="229"/>
            <x v="241"/>
            <x v="244"/>
            <x v="263"/>
            <x v="318"/>
          </reference>
        </references>
      </pivotArea>
    </format>
    <format dxfId="474">
      <pivotArea dataOnly="0" labelOnly="1" outline="0" fieldPosition="0">
        <references count="6">
          <reference field="3" count="1" selected="0">
            <x v="14"/>
          </reference>
          <reference field="4" count="1" selected="0">
            <x v="0"/>
          </reference>
          <reference field="5" count="1" selected="0">
            <x v="53"/>
          </reference>
          <reference field="6" count="1" selected="0">
            <x v="2"/>
          </reference>
          <reference field="7" count="1" selected="0">
            <x v="58"/>
          </reference>
          <reference field="8" count="1">
            <x v="122"/>
          </reference>
        </references>
      </pivotArea>
    </format>
    <format dxfId="473">
      <pivotArea dataOnly="0" labelOnly="1" outline="0" fieldPosition="0">
        <references count="6">
          <reference field="3" count="1" selected="0">
            <x v="14"/>
          </reference>
          <reference field="4" count="1" selected="0">
            <x v="0"/>
          </reference>
          <reference field="5" count="1" selected="0">
            <x v="53"/>
          </reference>
          <reference field="6" count="1" selected="0">
            <x v="37"/>
          </reference>
          <reference field="7" count="1" selected="0">
            <x v="72"/>
          </reference>
          <reference field="8" count="3">
            <x v="145"/>
            <x v="445"/>
            <x v="446"/>
          </reference>
        </references>
      </pivotArea>
    </format>
    <format dxfId="472">
      <pivotArea dataOnly="0" labelOnly="1" outline="0" fieldPosition="0">
        <references count="6">
          <reference field="3" count="1" selected="0">
            <x v="14"/>
          </reference>
          <reference field="4" count="1" selected="0">
            <x v="0"/>
          </reference>
          <reference field="5" count="1" selected="0">
            <x v="54"/>
          </reference>
          <reference field="6" count="1" selected="0">
            <x v="14"/>
          </reference>
          <reference field="7" count="1" selected="0">
            <x v="69"/>
          </reference>
          <reference field="8" count="10">
            <x v="142"/>
            <x v="146"/>
            <x v="156"/>
            <x v="168"/>
            <x v="178"/>
            <x v="183"/>
            <x v="201"/>
            <x v="227"/>
            <x v="341"/>
            <x v="375"/>
          </reference>
        </references>
      </pivotArea>
    </format>
    <format dxfId="471">
      <pivotArea dataOnly="0" labelOnly="1" outline="0" fieldPosition="0">
        <references count="6">
          <reference field="3" count="1" selected="0">
            <x v="14"/>
          </reference>
          <reference field="4" count="1" selected="0">
            <x v="0"/>
          </reference>
          <reference field="5" count="1" selected="0">
            <x v="54"/>
          </reference>
          <reference field="6" count="1" selected="0">
            <x v="14"/>
          </reference>
          <reference field="7" count="1" selected="0">
            <x v="177"/>
          </reference>
          <reference field="8" count="1">
            <x v="375"/>
          </reference>
        </references>
      </pivotArea>
    </format>
    <format dxfId="470">
      <pivotArea dataOnly="0" labelOnly="1" outline="0" fieldPosition="0">
        <references count="6">
          <reference field="3" count="1" selected="0">
            <x v="14"/>
          </reference>
          <reference field="4" count="1" selected="0">
            <x v="0"/>
          </reference>
          <reference field="5" count="1" selected="0">
            <x v="65"/>
          </reference>
          <reference field="6" count="1" selected="0">
            <x v="12"/>
          </reference>
          <reference field="7" count="1" selected="0">
            <x v="97"/>
          </reference>
          <reference field="8" count="1">
            <x v="192"/>
          </reference>
        </references>
      </pivotArea>
    </format>
    <format dxfId="469">
      <pivotArea dataOnly="0" labelOnly="1" outline="0" fieldPosition="0">
        <references count="6">
          <reference field="3" count="1" selected="0">
            <x v="14"/>
          </reference>
          <reference field="4" count="1" selected="0">
            <x v="0"/>
          </reference>
          <reference field="5" count="1" selected="0">
            <x v="85"/>
          </reference>
          <reference field="6" count="1" selected="0">
            <x v="26"/>
          </reference>
          <reference field="7" count="1" selected="0">
            <x v="60"/>
          </reference>
          <reference field="8" count="7">
            <x v="127"/>
            <x v="147"/>
            <x v="159"/>
            <x v="162"/>
            <x v="189"/>
            <x v="207"/>
            <x v="218"/>
          </reference>
        </references>
      </pivotArea>
    </format>
    <format dxfId="468">
      <pivotArea dataOnly="0" labelOnly="1" outline="0" fieldPosition="0">
        <references count="6">
          <reference field="3" count="1" selected="0">
            <x v="14"/>
          </reference>
          <reference field="4" count="1" selected="0">
            <x v="0"/>
          </reference>
          <reference field="5" count="1" selected="0">
            <x v="97"/>
          </reference>
          <reference field="6" count="1" selected="0">
            <x v="73"/>
          </reference>
          <reference field="7" count="1" selected="0">
            <x v="180"/>
          </reference>
          <reference field="8" count="1">
            <x v="366"/>
          </reference>
        </references>
      </pivotArea>
    </format>
    <format dxfId="467">
      <pivotArea dataOnly="0" labelOnly="1" outline="0" fieldPosition="0">
        <references count="6">
          <reference field="3" count="1" selected="0">
            <x v="14"/>
          </reference>
          <reference field="4" count="1" selected="0">
            <x v="0"/>
          </reference>
          <reference field="5" count="1" selected="0">
            <x v="98"/>
          </reference>
          <reference field="6" count="1" selected="0">
            <x v="39"/>
          </reference>
          <reference field="7" count="1" selected="0">
            <x v="153"/>
          </reference>
          <reference field="8" count="1">
            <x v="261"/>
          </reference>
        </references>
      </pivotArea>
    </format>
    <format dxfId="466">
      <pivotArea dataOnly="0" labelOnly="1" outline="0" fieldPosition="0">
        <references count="6">
          <reference field="3" count="1" selected="0">
            <x v="14"/>
          </reference>
          <reference field="4" count="1" selected="0">
            <x v="0"/>
          </reference>
          <reference field="5" count="1" selected="0">
            <x v="78"/>
          </reference>
          <reference field="6" count="1" selected="0">
            <x v="1"/>
          </reference>
          <reference field="7" count="1" selected="0">
            <x v="13"/>
          </reference>
          <reference field="8" count="9">
            <x v="16"/>
            <x v="21"/>
            <x v="51"/>
            <x v="53"/>
            <x v="123"/>
            <x v="189"/>
            <x v="218"/>
            <x v="292"/>
            <x v="310"/>
          </reference>
        </references>
      </pivotArea>
    </format>
    <format dxfId="465">
      <pivotArea dataOnly="0" labelOnly="1" outline="0" fieldPosition="0">
        <references count="6">
          <reference field="3" count="1" selected="0">
            <x v="14"/>
          </reference>
          <reference field="4" count="1" selected="0">
            <x v="0"/>
          </reference>
          <reference field="5" count="1" selected="0">
            <x v="78"/>
          </reference>
          <reference field="6" count="1" selected="0">
            <x v="1"/>
          </reference>
          <reference field="7" count="1" selected="0">
            <x v="62"/>
          </reference>
          <reference field="8" count="1">
            <x v="162"/>
          </reference>
        </references>
      </pivotArea>
    </format>
    <format dxfId="464">
      <pivotArea dataOnly="0" labelOnly="1" outline="0" fieldPosition="0">
        <references count="6">
          <reference field="3" count="1" selected="0">
            <x v="14"/>
          </reference>
          <reference field="4" count="1" selected="0">
            <x v="1"/>
          </reference>
          <reference field="5" count="1" selected="0">
            <x v="76"/>
          </reference>
          <reference field="6" count="1" selected="0">
            <x v="14"/>
          </reference>
          <reference field="7" count="1" selected="0">
            <x v="22"/>
          </reference>
          <reference field="8" count="3">
            <x v="80"/>
            <x v="181"/>
            <x v="524"/>
          </reference>
        </references>
      </pivotArea>
    </format>
    <format dxfId="463">
      <pivotArea dataOnly="0" labelOnly="1" outline="0" fieldPosition="0">
        <references count="6">
          <reference field="3" count="1" selected="0">
            <x v="14"/>
          </reference>
          <reference field="4" count="1" selected="0">
            <x v="4"/>
          </reference>
          <reference field="5" count="1" selected="0">
            <x v="26"/>
          </reference>
          <reference field="6" count="1" selected="0">
            <x v="68"/>
          </reference>
          <reference field="7" count="1" selected="0">
            <x v="47"/>
          </reference>
          <reference field="8" count="1">
            <x v="95"/>
          </reference>
        </references>
      </pivotArea>
    </format>
    <format dxfId="462">
      <pivotArea dataOnly="0" labelOnly="1" outline="0" fieldPosition="0">
        <references count="6">
          <reference field="3" count="1" selected="0">
            <x v="14"/>
          </reference>
          <reference field="4" count="1" selected="0">
            <x v="5"/>
          </reference>
          <reference field="5" count="1" selected="0">
            <x v="81"/>
          </reference>
          <reference field="6" count="1" selected="0">
            <x v="1"/>
          </reference>
          <reference field="7" count="1" selected="0">
            <x v="11"/>
          </reference>
          <reference field="8" count="4">
            <x v="207"/>
            <x v="229"/>
            <x v="263"/>
            <x v="301"/>
          </reference>
        </references>
      </pivotArea>
    </format>
    <format dxfId="461">
      <pivotArea dataOnly="0" labelOnly="1" outline="0" fieldPosition="0">
        <references count="6">
          <reference field="3" count="1" selected="0">
            <x v="14"/>
          </reference>
          <reference field="4" count="1" selected="0">
            <x v="5"/>
          </reference>
          <reference field="5" count="1" selected="0">
            <x v="85"/>
          </reference>
          <reference field="6" count="1" selected="0">
            <x v="26"/>
          </reference>
          <reference field="7" count="1" selected="0">
            <x v="104"/>
          </reference>
          <reference field="8" count="4">
            <x v="191"/>
            <x v="218"/>
            <x v="263"/>
            <x v="265"/>
          </reference>
        </references>
      </pivotArea>
    </format>
    <format dxfId="460">
      <pivotArea dataOnly="0" labelOnly="1" outline="0" fieldPosition="0">
        <references count="6">
          <reference field="3" count="1" selected="0">
            <x v="14"/>
          </reference>
          <reference field="4" count="1" selected="0">
            <x v="5"/>
          </reference>
          <reference field="5" count="1" selected="0">
            <x v="87"/>
          </reference>
          <reference field="6" count="1" selected="0">
            <x v="14"/>
          </reference>
          <reference field="7" count="1" selected="0">
            <x v="29"/>
          </reference>
          <reference field="8" count="6">
            <x v="103"/>
            <x v="178"/>
            <x v="227"/>
            <x v="284"/>
            <x v="345"/>
            <x v="346"/>
          </reference>
        </references>
      </pivotArea>
    </format>
    <format dxfId="459">
      <pivotArea dataOnly="0" labelOnly="1" outline="0" fieldPosition="0">
        <references count="6">
          <reference field="3" count="1" selected="0">
            <x v="14"/>
          </reference>
          <reference field="4" count="1" selected="0">
            <x v="6"/>
          </reference>
          <reference field="5" count="1" selected="0">
            <x v="7"/>
          </reference>
          <reference field="6" count="1" selected="0">
            <x v="0"/>
          </reference>
          <reference field="7" count="1" selected="0">
            <x v="171"/>
          </reference>
          <reference field="8" count="4">
            <x v="327"/>
            <x v="468"/>
            <x v="472"/>
            <x v="473"/>
          </reference>
        </references>
      </pivotArea>
    </format>
    <format dxfId="458">
      <pivotArea dataOnly="0" labelOnly="1" outline="0" fieldPosition="0">
        <references count="6">
          <reference field="3" count="1" selected="0">
            <x v="14"/>
          </reference>
          <reference field="4" count="1" selected="0">
            <x v="6"/>
          </reference>
          <reference field="5" count="1" selected="0">
            <x v="18"/>
          </reference>
          <reference field="6" count="1" selected="0">
            <x v="27"/>
          </reference>
          <reference field="7" count="1" selected="0">
            <x v="22"/>
          </reference>
          <reference field="8" count="3">
            <x v="79"/>
            <x v="467"/>
            <x v="482"/>
          </reference>
        </references>
      </pivotArea>
    </format>
    <format dxfId="457">
      <pivotArea dataOnly="0" labelOnly="1" outline="0" fieldPosition="0">
        <references count="6">
          <reference field="3" count="1" selected="0">
            <x v="14"/>
          </reference>
          <reference field="4" count="1" selected="0">
            <x v="6"/>
          </reference>
          <reference field="5" count="1" selected="0">
            <x v="20"/>
          </reference>
          <reference field="6" count="1" selected="0">
            <x v="25"/>
          </reference>
          <reference field="7" count="1" selected="0">
            <x v="56"/>
          </reference>
          <reference field="8" count="2">
            <x v="224"/>
            <x v="228"/>
          </reference>
        </references>
      </pivotArea>
    </format>
    <format dxfId="456">
      <pivotArea dataOnly="0" labelOnly="1" outline="0" fieldPosition="0">
        <references count="6">
          <reference field="3" count="1" selected="0">
            <x v="14"/>
          </reference>
          <reference field="4" count="1" selected="0">
            <x v="6"/>
          </reference>
          <reference field="5" count="1" selected="0">
            <x v="26"/>
          </reference>
          <reference field="6" count="1" selected="0">
            <x v="68"/>
          </reference>
          <reference field="7" count="1" selected="0">
            <x v="17"/>
          </reference>
          <reference field="8" count="1">
            <x v="29"/>
          </reference>
        </references>
      </pivotArea>
    </format>
    <format dxfId="455">
      <pivotArea dataOnly="0" labelOnly="1" outline="0" fieldPosition="0">
        <references count="6">
          <reference field="3" count="1" selected="0">
            <x v="14"/>
          </reference>
          <reference field="4" count="1" selected="0">
            <x v="6"/>
          </reference>
          <reference field="5" count="1" selected="0">
            <x v="26"/>
          </reference>
          <reference field="6" count="1" selected="0">
            <x v="68"/>
          </reference>
          <reference field="7" count="1" selected="0">
            <x v="54"/>
          </reference>
          <reference field="8" count="1">
            <x v="104"/>
          </reference>
        </references>
      </pivotArea>
    </format>
    <format dxfId="454">
      <pivotArea dataOnly="0" labelOnly="1" outline="0" fieldPosition="0">
        <references count="6">
          <reference field="3" count="1" selected="0">
            <x v="14"/>
          </reference>
          <reference field="4" count="1" selected="0">
            <x v="6"/>
          </reference>
          <reference field="5" count="1" selected="0">
            <x v="28"/>
          </reference>
          <reference field="6" count="1" selected="0">
            <x v="14"/>
          </reference>
          <reference field="7" count="1" selected="0">
            <x v="32"/>
          </reference>
          <reference field="8" count="1">
            <x v="94"/>
          </reference>
        </references>
      </pivotArea>
    </format>
    <format dxfId="453">
      <pivotArea dataOnly="0" labelOnly="1" outline="0" fieldPosition="0">
        <references count="6">
          <reference field="3" count="1" selected="0">
            <x v="14"/>
          </reference>
          <reference field="4" count="1" selected="0">
            <x v="6"/>
          </reference>
          <reference field="5" count="1" selected="0">
            <x v="33"/>
          </reference>
          <reference field="6" count="1" selected="0">
            <x v="14"/>
          </reference>
          <reference field="7" count="1" selected="0">
            <x v="22"/>
          </reference>
          <reference field="8" count="2">
            <x v="71"/>
            <x v="124"/>
          </reference>
        </references>
      </pivotArea>
    </format>
    <format dxfId="452">
      <pivotArea dataOnly="0" labelOnly="1" outline="0" fieldPosition="0">
        <references count="6">
          <reference field="3" count="1" selected="0">
            <x v="14"/>
          </reference>
          <reference field="4" count="1" selected="0">
            <x v="6"/>
          </reference>
          <reference field="5" count="1" selected="0">
            <x v="55"/>
          </reference>
          <reference field="6" count="1" selected="0">
            <x v="0"/>
          </reference>
          <reference field="7" count="1" selected="0">
            <x v="30"/>
          </reference>
          <reference field="8" count="9">
            <x v="70"/>
            <x v="86"/>
            <x v="108"/>
            <x v="145"/>
            <x v="158"/>
            <x v="183"/>
            <x v="217"/>
            <x v="286"/>
            <x v="324"/>
          </reference>
        </references>
      </pivotArea>
    </format>
    <format dxfId="451">
      <pivotArea dataOnly="0" labelOnly="1" outline="0" fieldPosition="0">
        <references count="6">
          <reference field="3" count="1" selected="0">
            <x v="14"/>
          </reference>
          <reference field="4" count="1" selected="0">
            <x v="6"/>
          </reference>
          <reference field="5" count="1" selected="0">
            <x v="56"/>
          </reference>
          <reference field="6" count="1" selected="0">
            <x v="41"/>
          </reference>
          <reference field="7" count="1" selected="0">
            <x v="18"/>
          </reference>
          <reference field="8" count="1">
            <x v="88"/>
          </reference>
        </references>
      </pivotArea>
    </format>
    <format dxfId="450">
      <pivotArea dataOnly="0" labelOnly="1" outline="0" fieldPosition="0">
        <references count="6">
          <reference field="3" count="1" selected="0">
            <x v="14"/>
          </reference>
          <reference field="4" count="1" selected="0">
            <x v="6"/>
          </reference>
          <reference field="5" count="1" selected="0">
            <x v="85"/>
          </reference>
          <reference field="6" count="1" selected="0">
            <x v="26"/>
          </reference>
          <reference field="7" count="1" selected="0">
            <x v="22"/>
          </reference>
          <reference field="8" count="2">
            <x v="79"/>
            <x v="87"/>
          </reference>
        </references>
      </pivotArea>
    </format>
    <format dxfId="449">
      <pivotArea dataOnly="0" labelOnly="1" outline="0" fieldPosition="0">
        <references count="6">
          <reference field="3" count="1" selected="0">
            <x v="14"/>
          </reference>
          <reference field="4" count="1" selected="0">
            <x v="6"/>
          </reference>
          <reference field="5" count="1" selected="0">
            <x v="96"/>
          </reference>
          <reference field="6" count="1" selected="0">
            <x v="14"/>
          </reference>
          <reference field="7" count="1" selected="0">
            <x v="24"/>
          </reference>
          <reference field="8" count="1">
            <x v="50"/>
          </reference>
        </references>
      </pivotArea>
    </format>
    <format dxfId="448">
      <pivotArea dataOnly="0" labelOnly="1" outline="0" fieldPosition="0">
        <references count="6">
          <reference field="3" count="1" selected="0">
            <x v="14"/>
          </reference>
          <reference field="4" count="1" selected="0">
            <x v="6"/>
          </reference>
          <reference field="5" count="1" selected="0">
            <x v="96"/>
          </reference>
          <reference field="6" count="1" selected="0">
            <x v="14"/>
          </reference>
          <reference field="7" count="1" selected="0">
            <x v="29"/>
          </reference>
          <reference field="8" count="1">
            <x v="68"/>
          </reference>
        </references>
      </pivotArea>
    </format>
    <format dxfId="447">
      <pivotArea dataOnly="0" labelOnly="1" outline="0" fieldPosition="0">
        <references count="6">
          <reference field="3" count="1" selected="0">
            <x v="14"/>
          </reference>
          <reference field="4" count="1" selected="0">
            <x v="6"/>
          </reference>
          <reference field="5" count="1" selected="0">
            <x v="78"/>
          </reference>
          <reference field="6" count="1" selected="0">
            <x v="1"/>
          </reference>
          <reference field="7" count="1" selected="0">
            <x v="13"/>
          </reference>
          <reference field="8" count="9">
            <x v="19"/>
            <x v="22"/>
            <x v="30"/>
            <x v="51"/>
            <x v="75"/>
            <x v="79"/>
            <x v="123"/>
            <x v="518"/>
            <x v="519"/>
          </reference>
        </references>
      </pivotArea>
    </format>
    <format dxfId="446">
      <pivotArea dataOnly="0" labelOnly="1" outline="0" fieldPosition="0">
        <references count="6">
          <reference field="3" count="1" selected="0">
            <x v="15"/>
          </reference>
          <reference field="4" count="1" selected="0">
            <x v="0"/>
          </reference>
          <reference field="5" count="1" selected="0">
            <x v="2"/>
          </reference>
          <reference field="6" count="1" selected="0">
            <x v="11"/>
          </reference>
          <reference field="7" count="1" selected="0">
            <x v="22"/>
          </reference>
          <reference field="8" count="2">
            <x v="58"/>
            <x v="72"/>
          </reference>
        </references>
      </pivotArea>
    </format>
    <format dxfId="445">
      <pivotArea dataOnly="0" labelOnly="1" outline="0" fieldPosition="0">
        <references count="6">
          <reference field="3" count="1" selected="0">
            <x v="15"/>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444">
      <pivotArea dataOnly="0" labelOnly="1" outline="0" fieldPosition="0">
        <references count="6">
          <reference field="3" count="1" selected="0">
            <x v="15"/>
          </reference>
          <reference field="4" count="1" selected="0">
            <x v="0"/>
          </reference>
          <reference field="5" count="1" selected="0">
            <x v="21"/>
          </reference>
          <reference field="6" count="1" selected="0">
            <x v="13"/>
          </reference>
          <reference field="7" count="1" selected="0">
            <x v="204"/>
          </reference>
          <reference field="8" count="2">
            <x v="467"/>
            <x v="482"/>
          </reference>
        </references>
      </pivotArea>
    </format>
    <format dxfId="443">
      <pivotArea dataOnly="0" labelOnly="1" outline="0" fieldPosition="0">
        <references count="6">
          <reference field="3" count="1" selected="0">
            <x v="15"/>
          </reference>
          <reference field="4" count="1" selected="0">
            <x v="0"/>
          </reference>
          <reference field="5" count="1" selected="0">
            <x v="21"/>
          </reference>
          <reference field="6" count="1" selected="0">
            <x v="13"/>
          </reference>
          <reference field="7" count="1" selected="0">
            <x v="216"/>
          </reference>
          <reference field="8" count="3">
            <x v="531"/>
            <x v="532"/>
            <x v="852"/>
          </reference>
        </references>
      </pivotArea>
    </format>
    <format dxfId="442">
      <pivotArea dataOnly="0" labelOnly="1" outline="0" fieldPosition="0">
        <references count="6">
          <reference field="3" count="1" selected="0">
            <x v="15"/>
          </reference>
          <reference field="4" count="1" selected="0">
            <x v="0"/>
          </reference>
          <reference field="5" count="1" selected="0">
            <x v="32"/>
          </reference>
          <reference field="6" count="1" selected="0">
            <x v="14"/>
          </reference>
          <reference field="7" count="1" selected="0">
            <x v="51"/>
          </reference>
          <reference field="8" count="1">
            <x v="207"/>
          </reference>
        </references>
      </pivotArea>
    </format>
    <format dxfId="441">
      <pivotArea dataOnly="0" labelOnly="1" outline="0" fieldPosition="0">
        <references count="6">
          <reference field="3" count="1" selected="0">
            <x v="15"/>
          </reference>
          <reference field="4" count="1" selected="0">
            <x v="0"/>
          </reference>
          <reference field="5" count="1" selected="0">
            <x v="53"/>
          </reference>
          <reference field="6" count="1" selected="0">
            <x v="2"/>
          </reference>
          <reference field="7" count="1" selected="0">
            <x v="80"/>
          </reference>
          <reference field="8" count="1">
            <x v="184"/>
          </reference>
        </references>
      </pivotArea>
    </format>
    <format dxfId="440">
      <pivotArea dataOnly="0" labelOnly="1" outline="0" fieldPosition="0">
        <references count="6">
          <reference field="3" count="1" selected="0">
            <x v="15"/>
          </reference>
          <reference field="4" count="1" selected="0">
            <x v="0"/>
          </reference>
          <reference field="5" count="1" selected="0">
            <x v="73"/>
          </reference>
          <reference field="6" count="1" selected="0">
            <x v="36"/>
          </reference>
          <reference field="7" count="1" selected="0">
            <x v="225"/>
          </reference>
          <reference field="8" count="1">
            <x v="569"/>
          </reference>
        </references>
      </pivotArea>
    </format>
    <format dxfId="439">
      <pivotArea dataOnly="0" labelOnly="1" outline="0" fieldPosition="0">
        <references count="6">
          <reference field="3" count="1" selected="0">
            <x v="15"/>
          </reference>
          <reference field="4" count="1" selected="0">
            <x v="4"/>
          </reference>
          <reference field="5" count="1" selected="0">
            <x v="61"/>
          </reference>
          <reference field="6" count="1" selected="0">
            <x v="14"/>
          </reference>
          <reference field="7" count="1" selected="0">
            <x v="26"/>
          </reference>
          <reference field="8" count="1">
            <x v="93"/>
          </reference>
        </references>
      </pivotArea>
    </format>
    <format dxfId="438">
      <pivotArea dataOnly="0" labelOnly="1" outline="0" fieldPosition="0">
        <references count="6">
          <reference field="3" count="1" selected="0">
            <x v="15"/>
          </reference>
          <reference field="4" count="1" selected="0">
            <x v="5"/>
          </reference>
          <reference field="5" count="1" selected="0">
            <x v="26"/>
          </reference>
          <reference field="6" count="1" selected="0">
            <x v="68"/>
          </reference>
          <reference field="7" count="1" selected="0">
            <x v="27"/>
          </reference>
          <reference field="8" count="1">
            <x v="53"/>
          </reference>
        </references>
      </pivotArea>
    </format>
    <format dxfId="437">
      <pivotArea dataOnly="0" labelOnly="1" outline="0" fieldPosition="0">
        <references count="6">
          <reference field="3" count="1" selected="0">
            <x v="15"/>
          </reference>
          <reference field="4" count="1" selected="0">
            <x v="5"/>
          </reference>
          <reference field="5" count="1" selected="0">
            <x v="81"/>
          </reference>
          <reference field="6" count="1" selected="0">
            <x v="1"/>
          </reference>
          <reference field="7" count="1" selected="0">
            <x v="11"/>
          </reference>
          <reference field="8" count="2">
            <x v="423"/>
            <x v="424"/>
          </reference>
        </references>
      </pivotArea>
    </format>
    <format dxfId="436">
      <pivotArea dataOnly="0" labelOnly="1" outline="0" fieldPosition="0">
        <references count="6">
          <reference field="3" count="1" selected="0">
            <x v="16"/>
          </reference>
          <reference field="4" count="1" selected="0">
            <x v="0"/>
          </reference>
          <reference field="5" count="1" selected="0">
            <x v="2"/>
          </reference>
          <reference field="6" count="1" selected="0">
            <x v="11"/>
          </reference>
          <reference field="7" count="1" selected="0">
            <x v="22"/>
          </reference>
          <reference field="8" count="1">
            <x v="67"/>
          </reference>
        </references>
      </pivotArea>
    </format>
    <format dxfId="435">
      <pivotArea dataOnly="0" labelOnly="1" outline="0" fieldPosition="0">
        <references count="6">
          <reference field="3" count="1" selected="0">
            <x v="16"/>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434">
      <pivotArea dataOnly="0" labelOnly="1" outline="0" fieldPosition="0">
        <references count="6">
          <reference field="3" count="1" selected="0">
            <x v="16"/>
          </reference>
          <reference field="4" count="1" selected="0">
            <x v="0"/>
          </reference>
          <reference field="5" count="1" selected="0">
            <x v="20"/>
          </reference>
          <reference field="6" count="1" selected="0">
            <x v="25"/>
          </reference>
          <reference field="7" count="1" selected="0">
            <x v="33"/>
          </reference>
          <reference field="8" count="1">
            <x v="110"/>
          </reference>
        </references>
      </pivotArea>
    </format>
    <format dxfId="433">
      <pivotArea dataOnly="0" labelOnly="1" outline="0" fieldPosition="0">
        <references count="6">
          <reference field="3" count="1" selected="0">
            <x v="16"/>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432">
      <pivotArea dataOnly="0" labelOnly="1" outline="0" fieldPosition="0">
        <references count="6">
          <reference field="3" count="1" selected="0">
            <x v="16"/>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431">
      <pivotArea dataOnly="0" labelOnly="1" outline="0" fieldPosition="0">
        <references count="6">
          <reference field="3" count="1" selected="0">
            <x v="16"/>
          </reference>
          <reference field="4" count="1" selected="0">
            <x v="0"/>
          </reference>
          <reference field="5" count="1" selected="0">
            <x v="43"/>
          </reference>
          <reference field="6" count="1" selected="0">
            <x v="15"/>
          </reference>
          <reference field="7" count="1" selected="0">
            <x v="107"/>
          </reference>
          <reference field="8" count="1">
            <x v="207"/>
          </reference>
        </references>
      </pivotArea>
    </format>
    <format dxfId="430">
      <pivotArea dataOnly="0" labelOnly="1" outline="0" fieldPosition="0">
        <references count="6">
          <reference field="3" count="1" selected="0">
            <x v="16"/>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429">
      <pivotArea dataOnly="0" labelOnly="1" outline="0" fieldPosition="0">
        <references count="6">
          <reference field="3" count="1" selected="0">
            <x v="16"/>
          </reference>
          <reference field="4" count="1" selected="0">
            <x v="0"/>
          </reference>
          <reference field="5" count="1" selected="0">
            <x v="78"/>
          </reference>
          <reference field="6" count="1" selected="0">
            <x v="1"/>
          </reference>
          <reference field="7" count="1" selected="0">
            <x v="132"/>
          </reference>
          <reference field="8" count="4">
            <x v="263"/>
            <x v="275"/>
            <x v="535"/>
            <x v="850"/>
          </reference>
        </references>
      </pivotArea>
    </format>
    <format dxfId="428">
      <pivotArea dataOnly="0" labelOnly="1" outline="0" fieldPosition="0">
        <references count="6">
          <reference field="3" count="1" selected="0">
            <x v="16"/>
          </reference>
          <reference field="4" count="1" selected="0">
            <x v="1"/>
          </reference>
          <reference field="5" count="1" selected="0">
            <x v="76"/>
          </reference>
          <reference field="6" count="1" selected="0">
            <x v="14"/>
          </reference>
          <reference field="7" count="1" selected="0">
            <x v="22"/>
          </reference>
          <reference field="8" count="4">
            <x v="80"/>
            <x v="162"/>
            <x v="221"/>
            <x v="524"/>
          </reference>
        </references>
      </pivotArea>
    </format>
    <format dxfId="427">
      <pivotArea dataOnly="0" labelOnly="1" outline="0" fieldPosition="0">
        <references count="6">
          <reference field="3" count="1" selected="0">
            <x v="16"/>
          </reference>
          <reference field="4" count="1" selected="0">
            <x v="4"/>
          </reference>
          <reference field="5" count="1" selected="0">
            <x v="26"/>
          </reference>
          <reference field="6" count="1" selected="0">
            <x v="68"/>
          </reference>
          <reference field="7" count="1" selected="0">
            <x v="123"/>
          </reference>
          <reference field="8" count="1">
            <x v="223"/>
          </reference>
        </references>
      </pivotArea>
    </format>
    <format dxfId="426">
      <pivotArea dataOnly="0" labelOnly="1" outline="0" fieldPosition="0">
        <references count="6">
          <reference field="3" count="1" selected="0">
            <x v="16"/>
          </reference>
          <reference field="4" count="1" selected="0">
            <x v="5"/>
          </reference>
          <reference field="5" count="1" selected="0">
            <x v="1"/>
          </reference>
          <reference field="6" count="1" selected="0">
            <x v="50"/>
          </reference>
          <reference field="7" count="1" selected="0">
            <x v="86"/>
          </reference>
          <reference field="8" count="1">
            <x v="190"/>
          </reference>
        </references>
      </pivotArea>
    </format>
    <format dxfId="425">
      <pivotArea dataOnly="0" labelOnly="1" outline="0" fieldPosition="0">
        <references count="6">
          <reference field="3" count="1" selected="0">
            <x v="16"/>
          </reference>
          <reference field="4" count="1" selected="0">
            <x v="5"/>
          </reference>
          <reference field="5" count="1" selected="0">
            <x v="26"/>
          </reference>
          <reference field="6" count="1" selected="0">
            <x v="68"/>
          </reference>
          <reference field="7" count="1" selected="0">
            <x v="27"/>
          </reference>
          <reference field="8" count="1">
            <x v="53"/>
          </reference>
        </references>
      </pivotArea>
    </format>
    <format dxfId="424">
      <pivotArea dataOnly="0" labelOnly="1" outline="0" fieldPosition="0">
        <references count="6">
          <reference field="3" count="1" selected="0">
            <x v="16"/>
          </reference>
          <reference field="4" count="1" selected="0">
            <x v="5"/>
          </reference>
          <reference field="5" count="1" selected="0">
            <x v="81"/>
          </reference>
          <reference field="6" count="1" selected="0">
            <x v="1"/>
          </reference>
          <reference field="7" count="1" selected="0">
            <x v="11"/>
          </reference>
          <reference field="8" count="4">
            <x v="207"/>
            <x v="229"/>
            <x v="263"/>
            <x v="350"/>
          </reference>
        </references>
      </pivotArea>
    </format>
    <format dxfId="423">
      <pivotArea dataOnly="0" labelOnly="1" outline="0" fieldPosition="0">
        <references count="6">
          <reference field="3" count="1" selected="0">
            <x v="16"/>
          </reference>
          <reference field="4" count="1" selected="0">
            <x v="5"/>
          </reference>
          <reference field="5" count="1" selected="0">
            <x v="85"/>
          </reference>
          <reference field="6" count="1" selected="0">
            <x v="26"/>
          </reference>
          <reference field="7" count="1" selected="0">
            <x v="111"/>
          </reference>
          <reference field="8" count="1">
            <x v="275"/>
          </reference>
        </references>
      </pivotArea>
    </format>
    <format dxfId="422">
      <pivotArea dataOnly="0" labelOnly="1" outline="0" fieldPosition="0">
        <references count="6">
          <reference field="3" count="1" selected="0">
            <x v="16"/>
          </reference>
          <reference field="4" count="1" selected="0">
            <x v="5"/>
          </reference>
          <reference field="5" count="1" selected="0">
            <x v="87"/>
          </reference>
          <reference field="6" count="1" selected="0">
            <x v="14"/>
          </reference>
          <reference field="7" count="1" selected="0">
            <x v="57"/>
          </reference>
          <reference field="8" count="3">
            <x v="203"/>
            <x v="227"/>
            <x v="344"/>
          </reference>
        </references>
      </pivotArea>
    </format>
    <format dxfId="421">
      <pivotArea dataOnly="0" labelOnly="1" outline="0" fieldPosition="0">
        <references count="6">
          <reference field="3" count="1" selected="0">
            <x v="16"/>
          </reference>
          <reference field="4" count="1" selected="0">
            <x v="6"/>
          </reference>
          <reference field="5" count="1" selected="0">
            <x v="78"/>
          </reference>
          <reference field="6" count="1" selected="0">
            <x v="1"/>
          </reference>
          <reference field="7" count="1" selected="0">
            <x v="132"/>
          </reference>
          <reference field="8" count="2">
            <x v="512"/>
            <x v="513"/>
          </reference>
        </references>
      </pivotArea>
    </format>
    <format dxfId="420">
      <pivotArea dataOnly="0" labelOnly="1" outline="0" fieldPosition="0">
        <references count="6">
          <reference field="3" count="1" selected="0">
            <x v="17"/>
          </reference>
          <reference field="4" count="1" selected="0">
            <x v="0"/>
          </reference>
          <reference field="5" count="1" selected="0">
            <x v="2"/>
          </reference>
          <reference field="6" count="1" selected="0">
            <x v="11"/>
          </reference>
          <reference field="7" count="1" selected="0">
            <x v="22"/>
          </reference>
          <reference field="8" count="1">
            <x v="65"/>
          </reference>
        </references>
      </pivotArea>
    </format>
    <format dxfId="419">
      <pivotArea dataOnly="0" labelOnly="1" outline="0" fieldPosition="0">
        <references count="6">
          <reference field="3" count="1" selected="0">
            <x v="17"/>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418">
      <pivotArea dataOnly="0" labelOnly="1" outline="0" fieldPosition="0">
        <references count="6">
          <reference field="3" count="1" selected="0">
            <x v="17"/>
          </reference>
          <reference field="4" count="1" selected="0">
            <x v="0"/>
          </reference>
          <reference field="5" count="1" selected="0">
            <x v="43"/>
          </reference>
          <reference field="6" count="1" selected="0">
            <x v="15"/>
          </reference>
          <reference field="7" count="1" selected="0">
            <x v="126"/>
          </reference>
          <reference field="8" count="1">
            <x v="229"/>
          </reference>
        </references>
      </pivotArea>
    </format>
    <format dxfId="417">
      <pivotArea dataOnly="0" labelOnly="1" outline="0" fieldPosition="0">
        <references count="6">
          <reference field="3" count="1" selected="0">
            <x v="17"/>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416">
      <pivotArea dataOnly="0" labelOnly="1" outline="0" fieldPosition="0">
        <references count="6">
          <reference field="3" count="1" selected="0">
            <x v="17"/>
          </reference>
          <reference field="4" count="1" selected="0">
            <x v="1"/>
          </reference>
          <reference field="5" count="1" selected="0">
            <x v="76"/>
          </reference>
          <reference field="6" count="1" selected="0">
            <x v="14"/>
          </reference>
          <reference field="7" count="1" selected="0">
            <x v="22"/>
          </reference>
          <reference field="8" count="3">
            <x v="80"/>
            <x v="238"/>
            <x v="524"/>
          </reference>
        </references>
      </pivotArea>
    </format>
    <format dxfId="415">
      <pivotArea dataOnly="0" labelOnly="1" outline="0" fieldPosition="0">
        <references count="6">
          <reference field="3" count="1" selected="0">
            <x v="17"/>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414">
      <pivotArea dataOnly="0" labelOnly="1" outline="0" fieldPosition="0">
        <references count="6">
          <reference field="3" count="1" selected="0">
            <x v="17"/>
          </reference>
          <reference field="4" count="1" selected="0">
            <x v="5"/>
          </reference>
          <reference field="5" count="1" selected="0">
            <x v="81"/>
          </reference>
          <reference field="6" count="1" selected="0">
            <x v="1"/>
          </reference>
          <reference field="7" count="1" selected="0">
            <x v="89"/>
          </reference>
          <reference field="8" count="8">
            <x v="189"/>
            <x v="191"/>
            <x v="207"/>
            <x v="229"/>
            <x v="241"/>
            <x v="263"/>
            <x v="423"/>
            <x v="424"/>
          </reference>
        </references>
      </pivotArea>
    </format>
    <format dxfId="413">
      <pivotArea dataOnly="0" labelOnly="1" outline="0" fieldPosition="0">
        <references count="6">
          <reference field="3" count="1" selected="0">
            <x v="18"/>
          </reference>
          <reference field="4" count="1" selected="0">
            <x v="0"/>
          </reference>
          <reference field="5" count="1" selected="0">
            <x v="1"/>
          </reference>
          <reference field="6" count="1" selected="0">
            <x v="50"/>
          </reference>
          <reference field="7" count="1" selected="0">
            <x v="59"/>
          </reference>
          <reference field="8" count="2">
            <x v="158"/>
            <x v="161"/>
          </reference>
        </references>
      </pivotArea>
    </format>
    <format dxfId="412">
      <pivotArea dataOnly="0" labelOnly="1" outline="0" fieldPosition="0">
        <references count="6">
          <reference field="3" count="1" selected="0">
            <x v="18"/>
          </reference>
          <reference field="4" count="1" selected="0">
            <x v="0"/>
          </reference>
          <reference field="5" count="1" selected="0">
            <x v="2"/>
          </reference>
          <reference field="6" count="1" selected="0">
            <x v="11"/>
          </reference>
          <reference field="7" count="1" selected="0">
            <x v="22"/>
          </reference>
          <reference field="8" count="1">
            <x v="67"/>
          </reference>
        </references>
      </pivotArea>
    </format>
    <format dxfId="411">
      <pivotArea dataOnly="0" labelOnly="1" outline="0" fieldPosition="0">
        <references count="6">
          <reference field="3" count="1" selected="0">
            <x v="18"/>
          </reference>
          <reference field="4" count="1" selected="0">
            <x v="0"/>
          </reference>
          <reference field="5" count="1" selected="0">
            <x v="2"/>
          </reference>
          <reference field="6" count="1" selected="0">
            <x v="19"/>
          </reference>
          <reference field="7" count="1" selected="0">
            <x v="100"/>
          </reference>
          <reference field="8" count="2">
            <x v="186"/>
            <x v="198"/>
          </reference>
        </references>
      </pivotArea>
    </format>
    <format dxfId="410">
      <pivotArea dataOnly="0" labelOnly="1" outline="0" fieldPosition="0">
        <references count="6">
          <reference field="3" count="1" selected="0">
            <x v="18"/>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409">
      <pivotArea dataOnly="0" labelOnly="1" outline="0" fieldPosition="0">
        <references count="6">
          <reference field="3" count="1" selected="0">
            <x v="18"/>
          </reference>
          <reference field="4" count="1" selected="0">
            <x v="0"/>
          </reference>
          <reference field="5" count="1" selected="0">
            <x v="2"/>
          </reference>
          <reference field="6" count="1" selected="0">
            <x v="60"/>
          </reference>
          <reference field="7" count="1" selected="0">
            <x v="99"/>
          </reference>
          <reference field="8" count="2">
            <x v="198"/>
            <x v="214"/>
          </reference>
        </references>
      </pivotArea>
    </format>
    <format dxfId="408">
      <pivotArea dataOnly="0" labelOnly="1" outline="0" fieldPosition="0">
        <references count="6">
          <reference field="3" count="1" selected="0">
            <x v="18"/>
          </reference>
          <reference field="4" count="1" selected="0">
            <x v="0"/>
          </reference>
          <reference field="5" count="1" selected="0">
            <x v="2"/>
          </reference>
          <reference field="6" count="1" selected="0">
            <x v="60"/>
          </reference>
          <reference field="7" count="1" selected="0">
            <x v="142"/>
          </reference>
          <reference field="8" count="1">
            <x v="309"/>
          </reference>
        </references>
      </pivotArea>
    </format>
    <format dxfId="407">
      <pivotArea dataOnly="0" labelOnly="1" outline="0" fieldPosition="0">
        <references count="6">
          <reference field="3" count="1" selected="0">
            <x v="18"/>
          </reference>
          <reference field="4" count="1" selected="0">
            <x v="0"/>
          </reference>
          <reference field="5" count="1" selected="0">
            <x v="11"/>
          </reference>
          <reference field="6" count="1" selected="0">
            <x v="20"/>
          </reference>
          <reference field="7" count="1" selected="0">
            <x v="99"/>
          </reference>
          <reference field="8" count="1">
            <x v="216"/>
          </reference>
        </references>
      </pivotArea>
    </format>
    <format dxfId="406">
      <pivotArea dataOnly="0" labelOnly="1" outline="0" fieldPosition="0">
        <references count="6">
          <reference field="3" count="1" selected="0">
            <x v="18"/>
          </reference>
          <reference field="4" count="1" selected="0">
            <x v="0"/>
          </reference>
          <reference field="5" count="1" selected="0">
            <x v="13"/>
          </reference>
          <reference field="6" count="1" selected="0">
            <x v="62"/>
          </reference>
          <reference field="7" count="1" selected="0">
            <x v="102"/>
          </reference>
          <reference field="8" count="1">
            <x v="199"/>
          </reference>
        </references>
      </pivotArea>
    </format>
    <format dxfId="405">
      <pivotArea dataOnly="0" labelOnly="1" outline="0" fieldPosition="0">
        <references count="6">
          <reference field="3" count="1" selected="0">
            <x v="18"/>
          </reference>
          <reference field="4" count="1" selected="0">
            <x v="0"/>
          </reference>
          <reference field="5" count="1" selected="0">
            <x v="14"/>
          </reference>
          <reference field="6" count="1" selected="0">
            <x v="14"/>
          </reference>
          <reference field="7" count="1" selected="0">
            <x v="88"/>
          </reference>
          <reference field="8" count="11">
            <x v="172"/>
            <x v="180"/>
            <x v="193"/>
            <x v="201"/>
            <x v="212"/>
            <x v="226"/>
            <x v="238"/>
            <x v="247"/>
            <x v="263"/>
            <x v="296"/>
            <x v="363"/>
          </reference>
        </references>
      </pivotArea>
    </format>
    <format dxfId="404">
      <pivotArea dataOnly="0" labelOnly="1" outline="0" fieldPosition="0">
        <references count="6">
          <reference field="3" count="1" selected="0">
            <x v="18"/>
          </reference>
          <reference field="4" count="1" selected="0">
            <x v="0"/>
          </reference>
          <reference field="5" count="1" selected="0">
            <x v="14"/>
          </reference>
          <reference field="6" count="1" selected="0">
            <x v="14"/>
          </reference>
          <reference field="7" count="1" selected="0">
            <x v="161"/>
          </reference>
          <reference field="8" count="1">
            <x v="363"/>
          </reference>
        </references>
      </pivotArea>
    </format>
    <format dxfId="403">
      <pivotArea dataOnly="0" labelOnly="1" outline="0" fieldPosition="0">
        <references count="6">
          <reference field="3" count="1" selected="0">
            <x v="18"/>
          </reference>
          <reference field="4" count="1" selected="0">
            <x v="0"/>
          </reference>
          <reference field="5" count="1" selected="0">
            <x v="20"/>
          </reference>
          <reference field="6" count="1" selected="0">
            <x v="25"/>
          </reference>
          <reference field="7" count="1" selected="0">
            <x v="56"/>
          </reference>
          <reference field="8" count="1">
            <x v="224"/>
          </reference>
        </references>
      </pivotArea>
    </format>
    <format dxfId="402">
      <pivotArea dataOnly="0" labelOnly="1" outline="0" fieldPosition="0">
        <references count="6">
          <reference field="3" count="1" selected="0">
            <x v="18"/>
          </reference>
          <reference field="4" count="1" selected="0">
            <x v="0"/>
          </reference>
          <reference field="5" count="1" selected="0">
            <x v="20"/>
          </reference>
          <reference field="6" count="1" selected="0">
            <x v="25"/>
          </reference>
          <reference field="7" count="1" selected="0">
            <x v="114"/>
          </reference>
          <reference field="8" count="4">
            <x v="206"/>
            <x v="207"/>
            <x v="218"/>
            <x v="255"/>
          </reference>
        </references>
      </pivotArea>
    </format>
    <format dxfId="401">
      <pivotArea dataOnly="0" labelOnly="1" outline="0" fieldPosition="0">
        <references count="6">
          <reference field="3" count="1" selected="0">
            <x v="18"/>
          </reference>
          <reference field="4" count="1" selected="0">
            <x v="0"/>
          </reference>
          <reference field="5" count="1" selected="0">
            <x v="20"/>
          </reference>
          <reference field="6" count="1" selected="0">
            <x v="25"/>
          </reference>
          <reference field="7" count="1" selected="0">
            <x v="131"/>
          </reference>
          <reference field="8" count="2">
            <x v="255"/>
            <x v="272"/>
          </reference>
        </references>
      </pivotArea>
    </format>
    <format dxfId="400">
      <pivotArea dataOnly="0" labelOnly="1" outline="0" fieldPosition="0">
        <references count="6">
          <reference field="3" count="1" selected="0">
            <x v="18"/>
          </reference>
          <reference field="4" count="1" selected="0">
            <x v="0"/>
          </reference>
          <reference field="5" count="1" selected="0">
            <x v="20"/>
          </reference>
          <reference field="6" count="1" selected="0">
            <x v="25"/>
          </reference>
          <reference field="7" count="1" selected="0">
            <x v="134"/>
          </reference>
          <reference field="8" count="1">
            <x v="255"/>
          </reference>
        </references>
      </pivotArea>
    </format>
    <format dxfId="399">
      <pivotArea dataOnly="0" labelOnly="1" outline="0" fieldPosition="0">
        <references count="6">
          <reference field="3" count="1" selected="0">
            <x v="18"/>
          </reference>
          <reference field="4" count="1" selected="0">
            <x v="0"/>
          </reference>
          <reference field="5" count="1" selected="0">
            <x v="20"/>
          </reference>
          <reference field="6" count="1" selected="0">
            <x v="25"/>
          </reference>
          <reference field="7" count="1" selected="0">
            <x v="154"/>
          </reference>
          <reference field="8" count="1">
            <x v="302"/>
          </reference>
        </references>
      </pivotArea>
    </format>
    <format dxfId="398">
      <pivotArea dataOnly="0" labelOnly="1" outline="0" fieldPosition="0">
        <references count="6">
          <reference field="3" count="1" selected="0">
            <x v="18"/>
          </reference>
          <reference field="4" count="1" selected="0">
            <x v="0"/>
          </reference>
          <reference field="5" count="1" selected="0">
            <x v="20"/>
          </reference>
          <reference field="6" count="1" selected="0">
            <x v="25"/>
          </reference>
          <reference field="7" count="1" selected="0">
            <x v="165"/>
          </reference>
          <reference field="8" count="1">
            <x v="344"/>
          </reference>
        </references>
      </pivotArea>
    </format>
    <format dxfId="397">
      <pivotArea dataOnly="0" labelOnly="1" outline="0" fieldPosition="0">
        <references count="6">
          <reference field="3" count="1" selected="0">
            <x v="18"/>
          </reference>
          <reference field="4" count="1" selected="0">
            <x v="0"/>
          </reference>
          <reference field="5" count="1" selected="0">
            <x v="21"/>
          </reference>
          <reference field="6" count="1" selected="0">
            <x v="13"/>
          </reference>
          <reference field="7" count="1" selected="0">
            <x v="31"/>
          </reference>
          <reference field="8" count="23">
            <x v="84"/>
            <x v="86"/>
            <x v="106"/>
            <x v="110"/>
            <x v="120"/>
            <x v="125"/>
            <x v="138"/>
            <x v="145"/>
            <x v="158"/>
            <x v="161"/>
            <x v="178"/>
            <x v="190"/>
            <x v="211"/>
            <x v="217"/>
            <x v="228"/>
            <x v="240"/>
            <x v="263"/>
            <x v="274"/>
            <x v="290"/>
            <x v="302"/>
            <x v="312"/>
            <x v="331"/>
            <x v="332"/>
          </reference>
        </references>
      </pivotArea>
    </format>
    <format dxfId="396">
      <pivotArea dataOnly="0" labelOnly="1" outline="0" fieldPosition="0">
        <references count="6">
          <reference field="3" count="1" selected="0">
            <x v="18"/>
          </reference>
          <reference field="4" count="1" selected="0">
            <x v="0"/>
          </reference>
          <reference field="5" count="1" selected="0">
            <x v="24"/>
          </reference>
          <reference field="6" count="1" selected="0">
            <x v="35"/>
          </reference>
          <reference field="7" count="1" selected="0">
            <x v="136"/>
          </reference>
          <reference field="8" count="1">
            <x v="257"/>
          </reference>
        </references>
      </pivotArea>
    </format>
    <format dxfId="395">
      <pivotArea dataOnly="0" labelOnly="1" outline="0" fieldPosition="0">
        <references count="6">
          <reference field="3" count="1" selected="0">
            <x v="18"/>
          </reference>
          <reference field="4" count="1" selected="0">
            <x v="0"/>
          </reference>
          <reference field="5" count="1" selected="0">
            <x v="26"/>
          </reference>
          <reference field="6" count="1" selected="0">
            <x v="68"/>
          </reference>
          <reference field="7" count="1" selected="0">
            <x v="57"/>
          </reference>
          <reference field="8" count="1">
            <x v="114"/>
          </reference>
        </references>
      </pivotArea>
    </format>
    <format dxfId="394">
      <pivotArea dataOnly="0" labelOnly="1" outline="0" fieldPosition="0">
        <references count="6">
          <reference field="3" count="1" selected="0">
            <x v="18"/>
          </reference>
          <reference field="4" count="1" selected="0">
            <x v="0"/>
          </reference>
          <reference field="5" count="1" selected="0">
            <x v="26"/>
          </reference>
          <reference field="6" count="1" selected="0">
            <x v="68"/>
          </reference>
          <reference field="7" count="1" selected="0">
            <x v="185"/>
          </reference>
          <reference field="8" count="1">
            <x v="381"/>
          </reference>
        </references>
      </pivotArea>
    </format>
    <format dxfId="393">
      <pivotArea dataOnly="0" labelOnly="1" outline="0" fieldPosition="0">
        <references count="6">
          <reference field="3" count="1" selected="0">
            <x v="18"/>
          </reference>
          <reference field="4" count="1" selected="0">
            <x v="0"/>
          </reference>
          <reference field="5" count="1" selected="0">
            <x v="35"/>
          </reference>
          <reference field="6" count="1" selected="0">
            <x v="21"/>
          </reference>
          <reference field="7" count="1" selected="0">
            <x v="143"/>
          </reference>
          <reference field="8" count="3">
            <x v="258"/>
            <x v="268"/>
            <x v="322"/>
          </reference>
        </references>
      </pivotArea>
    </format>
    <format dxfId="392">
      <pivotArea dataOnly="0" labelOnly="1" outline="0" fieldPosition="0">
        <references count="6">
          <reference field="3" count="1" selected="0">
            <x v="18"/>
          </reference>
          <reference field="4" count="1" selected="0">
            <x v="0"/>
          </reference>
          <reference field="5" count="1" selected="0">
            <x v="38"/>
          </reference>
          <reference field="6" count="1" selected="0">
            <x v="83"/>
          </reference>
          <reference field="7" count="1" selected="0">
            <x v="118"/>
          </reference>
          <reference field="8" count="2">
            <x v="195"/>
            <x v="244"/>
          </reference>
        </references>
      </pivotArea>
    </format>
    <format dxfId="391">
      <pivotArea dataOnly="0" labelOnly="1" outline="0" fieldPosition="0">
        <references count="6">
          <reference field="3" count="1" selected="0">
            <x v="18"/>
          </reference>
          <reference field="4" count="1" selected="0">
            <x v="0"/>
          </reference>
          <reference field="5" count="1" selected="0">
            <x v="42"/>
          </reference>
          <reference field="6" count="1" selected="0">
            <x v="14"/>
          </reference>
          <reference field="7" count="1" selected="0">
            <x v="156"/>
          </reference>
          <reference field="8" count="1">
            <x v="276"/>
          </reference>
        </references>
      </pivotArea>
    </format>
    <format dxfId="390">
      <pivotArea dataOnly="0" labelOnly="1" outline="0" fieldPosition="0">
        <references count="6">
          <reference field="3" count="1" selected="0">
            <x v="18"/>
          </reference>
          <reference field="4" count="1" selected="0">
            <x v="0"/>
          </reference>
          <reference field="5" count="1" selected="0">
            <x v="42"/>
          </reference>
          <reference field="6" count="1" selected="0">
            <x v="22"/>
          </reference>
          <reference field="7" count="1" selected="0">
            <x v="129"/>
          </reference>
          <reference field="8" count="1">
            <x v="235"/>
          </reference>
        </references>
      </pivotArea>
    </format>
    <format dxfId="389">
      <pivotArea dataOnly="0" labelOnly="1" outline="0" fieldPosition="0">
        <references count="6">
          <reference field="3" count="1" selected="0">
            <x v="18"/>
          </reference>
          <reference field="4" count="1" selected="0">
            <x v="0"/>
          </reference>
          <reference field="5" count="1" selected="0">
            <x v="47"/>
          </reference>
          <reference field="6" count="1" selected="0">
            <x v="25"/>
          </reference>
          <reference field="7" count="1" selected="0">
            <x v="105"/>
          </reference>
          <reference field="8" count="1">
            <x v="211"/>
          </reference>
        </references>
      </pivotArea>
    </format>
    <format dxfId="388">
      <pivotArea dataOnly="0" labelOnly="1" outline="0" fieldPosition="0">
        <references count="6">
          <reference field="3" count="1" selected="0">
            <x v="18"/>
          </reference>
          <reference field="4" count="1" selected="0">
            <x v="0"/>
          </reference>
          <reference field="5" count="1" selected="0">
            <x v="49"/>
          </reference>
          <reference field="6" count="1" selected="0">
            <x v="61"/>
          </reference>
          <reference field="7" count="1" selected="0">
            <x v="138"/>
          </reference>
          <reference field="8" count="1">
            <x v="260"/>
          </reference>
        </references>
      </pivotArea>
    </format>
    <format dxfId="387">
      <pivotArea dataOnly="0" labelOnly="1" outline="0" fieldPosition="0">
        <references count="6">
          <reference field="3" count="1" selected="0">
            <x v="18"/>
          </reference>
          <reference field="4" count="1" selected="0">
            <x v="0"/>
          </reference>
          <reference field="5" count="1" selected="0">
            <x v="52"/>
          </reference>
          <reference field="6" count="1" selected="0">
            <x v="83"/>
          </reference>
          <reference field="7" count="1" selected="0">
            <x v="61"/>
          </reference>
          <reference field="8" count="1">
            <x v="130"/>
          </reference>
        </references>
      </pivotArea>
    </format>
    <format dxfId="386">
      <pivotArea dataOnly="0" labelOnly="1" outline="0" fieldPosition="0">
        <references count="6">
          <reference field="3" count="1" selected="0">
            <x v="18"/>
          </reference>
          <reference field="4" count="1" selected="0">
            <x v="0"/>
          </reference>
          <reference field="5" count="1" selected="0">
            <x v="52"/>
          </reference>
          <reference field="6" count="1" selected="0">
            <x v="83"/>
          </reference>
          <reference field="7" count="1" selected="0">
            <x v="90"/>
          </reference>
          <reference field="8" count="1">
            <x v="189"/>
          </reference>
        </references>
      </pivotArea>
    </format>
    <format dxfId="385">
      <pivotArea dataOnly="0" labelOnly="1" outline="0" fieldPosition="0">
        <references count="6">
          <reference field="3" count="1" selected="0">
            <x v="18"/>
          </reference>
          <reference field="4" count="1" selected="0">
            <x v="0"/>
          </reference>
          <reference field="5" count="1" selected="0">
            <x v="52"/>
          </reference>
          <reference field="6" count="1" selected="0">
            <x v="83"/>
          </reference>
          <reference field="7" count="1" selected="0">
            <x v="117"/>
          </reference>
          <reference field="8" count="6">
            <x v="195"/>
            <x v="207"/>
            <x v="229"/>
            <x v="241"/>
            <x v="263"/>
            <x v="318"/>
          </reference>
        </references>
      </pivotArea>
    </format>
    <format dxfId="384">
      <pivotArea dataOnly="0" labelOnly="1" outline="0" fieldPosition="0">
        <references count="6">
          <reference field="3" count="1" selected="0">
            <x v="18"/>
          </reference>
          <reference field="4" count="1" selected="0">
            <x v="0"/>
          </reference>
          <reference field="5" count="1" selected="0">
            <x v="53"/>
          </reference>
          <reference field="6" count="1" selected="0">
            <x v="2"/>
          </reference>
          <reference field="7" count="1" selected="0">
            <x v="67"/>
          </reference>
          <reference field="8" count="1">
            <x v="127"/>
          </reference>
        </references>
      </pivotArea>
    </format>
    <format dxfId="383">
      <pivotArea dataOnly="0" labelOnly="1" outline="0" fieldPosition="0">
        <references count="6">
          <reference field="3" count="1" selected="0">
            <x v="18"/>
          </reference>
          <reference field="4" count="1" selected="0">
            <x v="0"/>
          </reference>
          <reference field="5" count="1" selected="0">
            <x v="53"/>
          </reference>
          <reference field="6" count="1" selected="0">
            <x v="2"/>
          </reference>
          <reference field="7" count="1" selected="0">
            <x v="91"/>
          </reference>
          <reference field="8" count="1">
            <x v="188"/>
          </reference>
        </references>
      </pivotArea>
    </format>
    <format dxfId="382">
      <pivotArea dataOnly="0" labelOnly="1" outline="0" fieldPosition="0">
        <references count="6">
          <reference field="3" count="1" selected="0">
            <x v="18"/>
          </reference>
          <reference field="4" count="1" selected="0">
            <x v="0"/>
          </reference>
          <reference field="5" count="1" selected="0">
            <x v="53"/>
          </reference>
          <reference field="6" count="1" selected="0">
            <x v="37"/>
          </reference>
          <reference field="7" count="1" selected="0">
            <x v="90"/>
          </reference>
          <reference field="8" count="3">
            <x v="188"/>
            <x v="445"/>
            <x v="446"/>
          </reference>
        </references>
      </pivotArea>
    </format>
    <format dxfId="381">
      <pivotArea dataOnly="0" labelOnly="1" outline="0" fieldPosition="0">
        <references count="6">
          <reference field="3" count="1" selected="0">
            <x v="18"/>
          </reference>
          <reference field="4" count="1" selected="0">
            <x v="0"/>
          </reference>
          <reference field="5" count="1" selected="0">
            <x v="53"/>
          </reference>
          <reference field="6" count="1" selected="0">
            <x v="37"/>
          </reference>
          <reference field="7" count="1" selected="0">
            <x v="113"/>
          </reference>
          <reference field="8" count="3">
            <x v="205"/>
            <x v="445"/>
            <x v="446"/>
          </reference>
        </references>
      </pivotArea>
    </format>
    <format dxfId="380">
      <pivotArea dataOnly="0" labelOnly="1" outline="0" fieldPosition="0">
        <references count="6">
          <reference field="3" count="1" selected="0">
            <x v="18"/>
          </reference>
          <reference field="4" count="1" selected="0">
            <x v="0"/>
          </reference>
          <reference field="5" count="1" selected="0">
            <x v="53"/>
          </reference>
          <reference field="6" count="1" selected="0">
            <x v="37"/>
          </reference>
          <reference field="7" count="1" selected="0">
            <x v="124"/>
          </reference>
          <reference field="8" count="3">
            <x v="217"/>
            <x v="445"/>
            <x v="446"/>
          </reference>
        </references>
      </pivotArea>
    </format>
    <format dxfId="379">
      <pivotArea dataOnly="0" labelOnly="1" outline="0" fieldPosition="0">
        <references count="6">
          <reference field="3" count="1" selected="0">
            <x v="18"/>
          </reference>
          <reference field="4" count="1" selected="0">
            <x v="0"/>
          </reference>
          <reference field="5" count="1" selected="0">
            <x v="53"/>
          </reference>
          <reference field="6" count="1" selected="0">
            <x v="37"/>
          </reference>
          <reference field="7" count="1" selected="0">
            <x v="140"/>
          </reference>
          <reference field="8" count="1">
            <x v="240"/>
          </reference>
        </references>
      </pivotArea>
    </format>
    <format dxfId="378">
      <pivotArea dataOnly="0" labelOnly="1" outline="0" fieldPosition="0">
        <references count="6">
          <reference field="3" count="1" selected="0">
            <x v="18"/>
          </reference>
          <reference field="4" count="1" selected="0">
            <x v="0"/>
          </reference>
          <reference field="5" count="1" selected="0">
            <x v="60"/>
          </reference>
          <reference field="6" count="1" selected="0">
            <x v="1"/>
          </reference>
          <reference field="7" count="1" selected="0">
            <x v="9"/>
          </reference>
          <reference field="8" count="3">
            <x v="10"/>
            <x v="12"/>
            <x v="41"/>
          </reference>
        </references>
      </pivotArea>
    </format>
    <format dxfId="377">
      <pivotArea dataOnly="0" labelOnly="1" outline="0" fieldPosition="0">
        <references count="6">
          <reference field="3" count="1" selected="0">
            <x v="18"/>
          </reference>
          <reference field="4" count="1" selected="0">
            <x v="0"/>
          </reference>
          <reference field="5" count="1" selected="0">
            <x v="60"/>
          </reference>
          <reference field="6" count="1" selected="0">
            <x v="1"/>
          </reference>
          <reference field="7" count="1" selected="0">
            <x v="11"/>
          </reference>
          <reference field="8" count="3">
            <x v="25"/>
            <x v="41"/>
            <x v="69"/>
          </reference>
        </references>
      </pivotArea>
    </format>
    <format dxfId="376">
      <pivotArea dataOnly="0" labelOnly="1" outline="0" fieldPosition="0">
        <references count="6">
          <reference field="3" count="1" selected="0">
            <x v="18"/>
          </reference>
          <reference field="4" count="1" selected="0">
            <x v="0"/>
          </reference>
          <reference field="5" count="1" selected="0">
            <x v="64"/>
          </reference>
          <reference field="6" count="1" selected="0">
            <x v="1"/>
          </reference>
          <reference field="7" count="1" selected="0">
            <x v="22"/>
          </reference>
          <reference field="8" count="11">
            <x v="107"/>
            <x v="111"/>
            <x v="126"/>
            <x v="146"/>
            <x v="158"/>
            <x v="189"/>
            <x v="303"/>
            <x v="353"/>
            <x v="391"/>
            <x v="403"/>
            <x v="822"/>
          </reference>
        </references>
      </pivotArea>
    </format>
    <format dxfId="375">
      <pivotArea dataOnly="0" labelOnly="1" outline="0" fieldPosition="0">
        <references count="6">
          <reference field="3" count="1" selected="0">
            <x v="18"/>
          </reference>
          <reference field="4" count="1" selected="0">
            <x v="0"/>
          </reference>
          <reference field="5" count="1" selected="0">
            <x v="65"/>
          </reference>
          <reference field="6" count="1" selected="0">
            <x v="12"/>
          </reference>
          <reference field="7" count="1" selected="0">
            <x v="100"/>
          </reference>
          <reference field="8" count="2">
            <x v="194"/>
            <x v="242"/>
          </reference>
        </references>
      </pivotArea>
    </format>
    <format dxfId="374">
      <pivotArea dataOnly="0" labelOnly="1" outline="0" fieldPosition="0">
        <references count="6">
          <reference field="3" count="1" selected="0">
            <x v="18"/>
          </reference>
          <reference field="4" count="1" selected="0">
            <x v="0"/>
          </reference>
          <reference field="5" count="1" selected="0">
            <x v="84"/>
          </reference>
          <reference field="6" count="1" selected="0">
            <x v="38"/>
          </reference>
          <reference field="7" count="1" selected="0">
            <x v="88"/>
          </reference>
          <reference field="8" count="7">
            <x v="173"/>
            <x v="197"/>
            <x v="210"/>
            <x v="222"/>
            <x v="231"/>
            <x v="246"/>
            <x v="301"/>
          </reference>
        </references>
      </pivotArea>
    </format>
    <format dxfId="373">
      <pivotArea dataOnly="0" labelOnly="1" outline="0" fieldPosition="0">
        <references count="6">
          <reference field="3" count="1" selected="0">
            <x v="18"/>
          </reference>
          <reference field="4" count="1" selected="0">
            <x v="0"/>
          </reference>
          <reference field="5" count="1" selected="0">
            <x v="85"/>
          </reference>
          <reference field="6" count="1" selected="0">
            <x v="26"/>
          </reference>
          <reference field="7" count="1" selected="0">
            <x v="94"/>
          </reference>
          <reference field="8" count="9">
            <x v="207"/>
            <x v="218"/>
            <x v="219"/>
            <x v="229"/>
            <x v="241"/>
            <x v="263"/>
            <x v="267"/>
            <x v="352"/>
            <x v="463"/>
          </reference>
        </references>
      </pivotArea>
    </format>
    <format dxfId="372">
      <pivotArea dataOnly="0" labelOnly="1" outline="0" fieldPosition="0">
        <references count="6">
          <reference field="3" count="1" selected="0">
            <x v="18"/>
          </reference>
          <reference field="4" count="1" selected="0">
            <x v="0"/>
          </reference>
          <reference field="5" count="1" selected="0">
            <x v="98"/>
          </reference>
          <reference field="6" count="1" selected="0">
            <x v="8"/>
          </reference>
          <reference field="7" count="1" selected="0">
            <x v="89"/>
          </reference>
          <reference field="8" count="2">
            <x v="164"/>
            <x v="169"/>
          </reference>
        </references>
      </pivotArea>
    </format>
    <format dxfId="371">
      <pivotArea dataOnly="0" labelOnly="1" outline="0" fieldPosition="0">
        <references count="6">
          <reference field="3" count="1" selected="0">
            <x v="18"/>
          </reference>
          <reference field="4" count="1" selected="0">
            <x v="0"/>
          </reference>
          <reference field="5" count="1" selected="0">
            <x v="98"/>
          </reference>
          <reference field="6" count="1" selected="0">
            <x v="8"/>
          </reference>
          <reference field="7" count="1" selected="0">
            <x v="115"/>
          </reference>
          <reference field="8" count="1">
            <x v="192"/>
          </reference>
        </references>
      </pivotArea>
    </format>
    <format dxfId="370">
      <pivotArea dataOnly="0" labelOnly="1" outline="0" fieldPosition="0">
        <references count="6">
          <reference field="3" count="1" selected="0">
            <x v="18"/>
          </reference>
          <reference field="4" count="1" selected="0">
            <x v="0"/>
          </reference>
          <reference field="5" count="1" selected="0">
            <x v="98"/>
          </reference>
          <reference field="6" count="1" selected="0">
            <x v="9"/>
          </reference>
          <reference field="7" count="1" selected="0">
            <x v="101"/>
          </reference>
          <reference field="8" count="1">
            <x v="176"/>
          </reference>
        </references>
      </pivotArea>
    </format>
    <format dxfId="369">
      <pivotArea dataOnly="0" labelOnly="1" outline="0" fieldPosition="0">
        <references count="6">
          <reference field="3" count="1" selected="0">
            <x v="18"/>
          </reference>
          <reference field="4" count="1" selected="0">
            <x v="0"/>
          </reference>
          <reference field="5" count="1" selected="0">
            <x v="101"/>
          </reference>
          <reference field="6" count="1" selected="0">
            <x v="14"/>
          </reference>
          <reference field="7" count="1" selected="0">
            <x v="72"/>
          </reference>
          <reference field="8" count="1">
            <x v="165"/>
          </reference>
        </references>
      </pivotArea>
    </format>
    <format dxfId="368">
      <pivotArea dataOnly="0" labelOnly="1" outline="0" fieldPosition="0">
        <references count="6">
          <reference field="3" count="1" selected="0">
            <x v="18"/>
          </reference>
          <reference field="4" count="1" selected="0">
            <x v="0"/>
          </reference>
          <reference field="5" count="1" selected="0">
            <x v="101"/>
          </reference>
          <reference field="6" count="1" selected="0">
            <x v="14"/>
          </reference>
          <reference field="7" count="1" selected="0">
            <x v="94"/>
          </reference>
          <reference field="8" count="1">
            <x v="183"/>
          </reference>
        </references>
      </pivotArea>
    </format>
    <format dxfId="367">
      <pivotArea dataOnly="0" labelOnly="1" outline="0" fieldPosition="0">
        <references count="6">
          <reference field="3" count="1" selected="0">
            <x v="18"/>
          </reference>
          <reference field="4" count="1" selected="0">
            <x v="0"/>
          </reference>
          <reference field="5" count="1" selected="0">
            <x v="73"/>
          </reference>
          <reference field="6" count="1" selected="0">
            <x v="36"/>
          </reference>
          <reference field="7" count="1" selected="0">
            <x v="86"/>
          </reference>
          <reference field="8" count="1">
            <x v="160"/>
          </reference>
        </references>
      </pivotArea>
    </format>
    <format dxfId="366">
      <pivotArea dataOnly="0" labelOnly="1" outline="0" fieldPosition="0">
        <references count="6">
          <reference field="3" count="1" selected="0">
            <x v="18"/>
          </reference>
          <reference field="4" count="1" selected="0">
            <x v="4"/>
          </reference>
          <reference field="5" count="1" selected="0">
            <x v="26"/>
          </reference>
          <reference field="6" count="1" selected="0">
            <x v="68"/>
          </reference>
          <reference field="7" count="1" selected="0">
            <x v="47"/>
          </reference>
          <reference field="8" count="1">
            <x v="95"/>
          </reference>
        </references>
      </pivotArea>
    </format>
    <format dxfId="365">
      <pivotArea dataOnly="0" labelOnly="1" outline="0" fieldPosition="0">
        <references count="6">
          <reference field="3" count="1" selected="0">
            <x v="18"/>
          </reference>
          <reference field="4" count="1" selected="0">
            <x v="4"/>
          </reference>
          <reference field="5" count="1" selected="0">
            <x v="61"/>
          </reference>
          <reference field="6" count="1" selected="0">
            <x v="14"/>
          </reference>
          <reference field="7" count="1" selected="0">
            <x v="26"/>
          </reference>
          <reference field="8" count="1">
            <x v="93"/>
          </reference>
        </references>
      </pivotArea>
    </format>
    <format dxfId="364">
      <pivotArea dataOnly="0" labelOnly="1" outline="0" fieldPosition="0">
        <references count="6">
          <reference field="3" count="1" selected="0">
            <x v="18"/>
          </reference>
          <reference field="4" count="1" selected="0">
            <x v="5"/>
          </reference>
          <reference field="5" count="1" selected="0">
            <x v="25"/>
          </reference>
          <reference field="6" count="1" selected="0">
            <x v="68"/>
          </reference>
          <reference field="7" count="1" selected="0">
            <x v="149"/>
          </reference>
          <reference field="8" count="1">
            <x v="252"/>
          </reference>
        </references>
      </pivotArea>
    </format>
    <format dxfId="363">
      <pivotArea dataOnly="0" labelOnly="1" outline="0" fieldPosition="0">
        <references count="6">
          <reference field="3" count="1" selected="0">
            <x v="18"/>
          </reference>
          <reference field="4" count="1" selected="0">
            <x v="5"/>
          </reference>
          <reference field="5" count="1" selected="0">
            <x v="81"/>
          </reference>
          <reference field="6" count="1" selected="0">
            <x v="1"/>
          </reference>
          <reference field="7" count="1" selected="0">
            <x v="11"/>
          </reference>
          <reference field="8" count="5">
            <x v="180"/>
            <x v="189"/>
            <x v="207"/>
            <x v="263"/>
            <x v="289"/>
          </reference>
        </references>
      </pivotArea>
    </format>
    <format dxfId="362">
      <pivotArea dataOnly="0" labelOnly="1" outline="0" fieldPosition="0">
        <references count="6">
          <reference field="3" count="1" selected="0">
            <x v="18"/>
          </reference>
          <reference field="4" count="1" selected="0">
            <x v="5"/>
          </reference>
          <reference field="5" count="1" selected="0">
            <x v="85"/>
          </reference>
          <reference field="6" count="1" selected="0">
            <x v="26"/>
          </reference>
          <reference field="7" count="1" selected="0">
            <x v="63"/>
          </reference>
          <reference field="8" count="4">
            <x v="147"/>
            <x v="159"/>
            <x v="162"/>
            <x v="265"/>
          </reference>
        </references>
      </pivotArea>
    </format>
    <format dxfId="361">
      <pivotArea dataOnly="0" labelOnly="1" outline="0" fieldPosition="0">
        <references count="6">
          <reference field="3" count="1" selected="0">
            <x v="18"/>
          </reference>
          <reference field="4" count="1" selected="0">
            <x v="5"/>
          </reference>
          <reference field="5" count="1" selected="0">
            <x v="87"/>
          </reference>
          <reference field="6" count="1" selected="0">
            <x v="14"/>
          </reference>
          <reference field="7" count="1" selected="0">
            <x v="29"/>
          </reference>
          <reference field="8" count="10">
            <x v="103"/>
            <x v="141"/>
            <x v="151"/>
            <x v="158"/>
            <x v="167"/>
            <x v="178"/>
            <x v="227"/>
            <x v="284"/>
            <x v="345"/>
            <x v="346"/>
          </reference>
        </references>
      </pivotArea>
    </format>
    <format dxfId="360">
      <pivotArea dataOnly="0" labelOnly="1" outline="0" fieldPosition="0">
        <references count="6">
          <reference field="3" count="1" selected="0">
            <x v="18"/>
          </reference>
          <reference field="4" count="1" selected="0">
            <x v="6"/>
          </reference>
          <reference field="5" count="1" selected="0">
            <x v="1"/>
          </reference>
          <reference field="6" count="1" selected="0">
            <x v="50"/>
          </reference>
          <reference field="7" count="1" selected="0">
            <x v="59"/>
          </reference>
          <reference field="8" count="1">
            <x v="125"/>
          </reference>
        </references>
      </pivotArea>
    </format>
    <format dxfId="359">
      <pivotArea dataOnly="0" labelOnly="1" outline="0" fieldPosition="0">
        <references count="6">
          <reference field="3" count="1" selected="0">
            <x v="18"/>
          </reference>
          <reference field="4" count="1" selected="0">
            <x v="6"/>
          </reference>
          <reference field="5" count="1" selected="0">
            <x v="18"/>
          </reference>
          <reference field="6" count="1" selected="0">
            <x v="27"/>
          </reference>
          <reference field="7" count="1" selected="0">
            <x v="50"/>
          </reference>
          <reference field="8" count="6">
            <x v="128"/>
            <x v="158"/>
            <x v="218"/>
            <x v="263"/>
            <x v="467"/>
            <x v="482"/>
          </reference>
        </references>
      </pivotArea>
    </format>
    <format dxfId="358">
      <pivotArea dataOnly="0" labelOnly="1" outline="0" fieldPosition="0">
        <references count="6">
          <reference field="3" count="1" selected="0">
            <x v="18"/>
          </reference>
          <reference field="4" count="1" selected="0">
            <x v="6"/>
          </reference>
          <reference field="5" count="1" selected="0">
            <x v="20"/>
          </reference>
          <reference field="6" count="1" selected="0">
            <x v="25"/>
          </reference>
          <reference field="7" count="1" selected="0">
            <x v="56"/>
          </reference>
          <reference field="8" count="3">
            <x v="156"/>
            <x v="224"/>
            <x v="228"/>
          </reference>
        </references>
      </pivotArea>
    </format>
    <format dxfId="357">
      <pivotArea dataOnly="0" labelOnly="1" outline="0" fieldPosition="0">
        <references count="6">
          <reference field="3" count="1" selected="0">
            <x v="18"/>
          </reference>
          <reference field="4" count="1" selected="0">
            <x v="6"/>
          </reference>
          <reference field="5" count="1" selected="0">
            <x v="26"/>
          </reference>
          <reference field="6" count="1" selected="0">
            <x v="68"/>
          </reference>
          <reference field="7" count="1" selected="0">
            <x v="33"/>
          </reference>
          <reference field="8" count="1">
            <x v="69"/>
          </reference>
        </references>
      </pivotArea>
    </format>
    <format dxfId="356">
      <pivotArea dataOnly="0" labelOnly="1" outline="0" fieldPosition="0">
        <references count="6">
          <reference field="3" count="1" selected="0">
            <x v="18"/>
          </reference>
          <reference field="4" count="1" selected="0">
            <x v="6"/>
          </reference>
          <reference field="5" count="1" selected="0">
            <x v="33"/>
          </reference>
          <reference field="6" count="1" selected="0">
            <x v="14"/>
          </reference>
          <reference field="7" count="1" selected="0">
            <x v="53"/>
          </reference>
          <reference field="8" count="4">
            <x v="139"/>
            <x v="152"/>
            <x v="227"/>
            <x v="305"/>
          </reference>
        </references>
      </pivotArea>
    </format>
    <format dxfId="355">
      <pivotArea dataOnly="0" labelOnly="1" outline="0" fieldPosition="0">
        <references count="6">
          <reference field="3" count="1" selected="0">
            <x v="18"/>
          </reference>
          <reference field="4" count="1" selected="0">
            <x v="6"/>
          </reference>
          <reference field="5" count="1" selected="0">
            <x v="33"/>
          </reference>
          <reference field="6" count="1" selected="0">
            <x v="14"/>
          </reference>
          <reference field="7" count="1" selected="0">
            <x v="157"/>
          </reference>
          <reference field="8" count="1">
            <x v="307"/>
          </reference>
        </references>
      </pivotArea>
    </format>
    <format dxfId="354">
      <pivotArea dataOnly="0" labelOnly="1" outline="0" fieldPosition="0">
        <references count="6">
          <reference field="3" count="1" selected="0">
            <x v="18"/>
          </reference>
          <reference field="4" count="1" selected="0">
            <x v="6"/>
          </reference>
          <reference field="5" count="1" selected="0">
            <x v="52"/>
          </reference>
          <reference field="6" count="1" selected="0">
            <x v="83"/>
          </reference>
          <reference field="7" count="1" selected="0">
            <x v="66"/>
          </reference>
          <reference field="8" count="1">
            <x v="129"/>
          </reference>
        </references>
      </pivotArea>
    </format>
    <format dxfId="353">
      <pivotArea dataOnly="0" labelOnly="1" outline="0" fieldPosition="0">
        <references count="6">
          <reference field="3" count="1" selected="0">
            <x v="18"/>
          </reference>
          <reference field="4" count="1" selected="0">
            <x v="6"/>
          </reference>
          <reference field="5" count="1" selected="0">
            <x v="53"/>
          </reference>
          <reference field="6" count="1" selected="0">
            <x v="42"/>
          </reference>
          <reference field="7" count="1" selected="0">
            <x v="45"/>
          </reference>
          <reference field="8" count="1">
            <x v="122"/>
          </reference>
        </references>
      </pivotArea>
    </format>
    <format dxfId="352">
      <pivotArea dataOnly="0" labelOnly="1" outline="0" fieldPosition="0">
        <references count="6">
          <reference field="3" count="1" selected="0">
            <x v="18"/>
          </reference>
          <reference field="4" count="1" selected="0">
            <x v="6"/>
          </reference>
          <reference field="5" count="1" selected="0">
            <x v="56"/>
          </reference>
          <reference field="6" count="1" selected="0">
            <x v="41"/>
          </reference>
          <reference field="7" count="1" selected="0">
            <x v="18"/>
          </reference>
          <reference field="8" count="2">
            <x v="97"/>
            <x v="146"/>
          </reference>
        </references>
      </pivotArea>
    </format>
    <format dxfId="351">
      <pivotArea dataOnly="0" labelOnly="1" outline="0" fieldPosition="0">
        <references count="6">
          <reference field="3" count="1" selected="0">
            <x v="18"/>
          </reference>
          <reference field="4" count="1" selected="0">
            <x v="6"/>
          </reference>
          <reference field="5" count="1" selected="0">
            <x v="60"/>
          </reference>
          <reference field="6" count="1" selected="0">
            <x v="1"/>
          </reference>
          <reference field="7" count="1" selected="0">
            <x v="9"/>
          </reference>
          <reference field="8" count="3">
            <x v="10"/>
            <x v="12"/>
            <x v="41"/>
          </reference>
        </references>
      </pivotArea>
    </format>
    <format dxfId="350">
      <pivotArea dataOnly="0" labelOnly="1" outline="0" fieldPosition="0">
        <references count="6">
          <reference field="3" count="1" selected="0">
            <x v="18"/>
          </reference>
          <reference field="4" count="1" selected="0">
            <x v="6"/>
          </reference>
          <reference field="5" count="1" selected="0">
            <x v="60"/>
          </reference>
          <reference field="6" count="1" selected="0">
            <x v="1"/>
          </reference>
          <reference field="7" count="1" selected="0">
            <x v="11"/>
          </reference>
          <reference field="8" count="1">
            <x v="69"/>
          </reference>
        </references>
      </pivotArea>
    </format>
    <format dxfId="349">
      <pivotArea dataOnly="0" labelOnly="1" outline="0" fieldPosition="0">
        <references count="6">
          <reference field="3" count="1" selected="0">
            <x v="18"/>
          </reference>
          <reference field="4" count="1" selected="0">
            <x v="6"/>
          </reference>
          <reference field="5" count="1" selected="0">
            <x v="79"/>
          </reference>
          <reference field="6" count="1" selected="0">
            <x v="17"/>
          </reference>
          <reference field="7" count="1" selected="0">
            <x v="16"/>
          </reference>
          <reference field="8" count="1">
            <x v="28"/>
          </reference>
        </references>
      </pivotArea>
    </format>
    <format dxfId="348">
      <pivotArea dataOnly="0" labelOnly="1" outline="0" fieldPosition="0">
        <references count="6">
          <reference field="3" count="1" selected="0">
            <x v="18"/>
          </reference>
          <reference field="4" count="1" selected="0">
            <x v="6"/>
          </reference>
          <reference field="5" count="1" selected="0">
            <x v="79"/>
          </reference>
          <reference field="6" count="1" selected="0">
            <x v="23"/>
          </reference>
          <reference field="7" count="1" selected="0">
            <x v="15"/>
          </reference>
          <reference field="8" count="1">
            <x v="20"/>
          </reference>
        </references>
      </pivotArea>
    </format>
    <format dxfId="347">
      <pivotArea dataOnly="0" labelOnly="1" outline="0" fieldPosition="0">
        <references count="6">
          <reference field="3" count="1" selected="0">
            <x v="18"/>
          </reference>
          <reference field="4" count="1" selected="0">
            <x v="6"/>
          </reference>
          <reference field="5" count="1" selected="0">
            <x v="79"/>
          </reference>
          <reference field="6" count="1" selected="0">
            <x v="46"/>
          </reference>
          <reference field="7" count="1" selected="0">
            <x v="40"/>
          </reference>
          <reference field="8" count="1">
            <x v="88"/>
          </reference>
        </references>
      </pivotArea>
    </format>
    <format dxfId="346">
      <pivotArea dataOnly="0" labelOnly="1" outline="0" fieldPosition="0">
        <references count="6">
          <reference field="3" count="1" selected="0">
            <x v="18"/>
          </reference>
          <reference field="4" count="1" selected="0">
            <x v="6"/>
          </reference>
          <reference field="5" count="1" selected="0">
            <x v="81"/>
          </reference>
          <reference field="6" count="1" selected="0">
            <x v="1"/>
          </reference>
          <reference field="7" count="1" selected="0">
            <x v="21"/>
          </reference>
          <reference field="8" count="9">
            <x v="48"/>
            <x v="58"/>
            <x v="87"/>
            <x v="119"/>
            <x v="127"/>
            <x v="146"/>
            <x v="159"/>
            <x v="189"/>
            <x v="273"/>
          </reference>
        </references>
      </pivotArea>
    </format>
    <format dxfId="345">
      <pivotArea dataOnly="0" labelOnly="1" outline="0" fieldPosition="0">
        <references count="6">
          <reference field="3" count="1" selected="0">
            <x v="18"/>
          </reference>
          <reference field="4" count="1" selected="0">
            <x v="6"/>
          </reference>
          <reference field="5" count="1" selected="0">
            <x v="85"/>
          </reference>
          <reference field="6" count="1" selected="0">
            <x v="26"/>
          </reference>
          <reference field="7" count="1" selected="0">
            <x v="50"/>
          </reference>
          <reference field="8" count="4">
            <x v="127"/>
            <x v="147"/>
            <x v="159"/>
            <x v="219"/>
          </reference>
        </references>
      </pivotArea>
    </format>
    <format dxfId="344">
      <pivotArea dataOnly="0" labelOnly="1" outline="0" fieldPosition="0">
        <references count="6">
          <reference field="3" count="1" selected="0">
            <x v="18"/>
          </reference>
          <reference field="4" count="1" selected="0">
            <x v="6"/>
          </reference>
          <reference field="5" count="1" selected="0">
            <x v="87"/>
          </reference>
          <reference field="6" count="1" selected="0">
            <x v="14"/>
          </reference>
          <reference field="7" count="1" selected="0">
            <x v="53"/>
          </reference>
          <reference field="8" count="8">
            <x v="141"/>
            <x v="151"/>
            <x v="168"/>
            <x v="178"/>
            <x v="200"/>
            <x v="227"/>
            <x v="395"/>
            <x v="399"/>
          </reference>
        </references>
      </pivotArea>
    </format>
    <format dxfId="343">
      <pivotArea dataOnly="0" labelOnly="1" outline="0" fieldPosition="0">
        <references count="6">
          <reference field="3" count="1" selected="0">
            <x v="18"/>
          </reference>
          <reference field="4" count="1" selected="0">
            <x v="6"/>
          </reference>
          <reference field="5" count="1" selected="0">
            <x v="87"/>
          </reference>
          <reference field="6" count="1" selected="0">
            <x v="14"/>
          </reference>
          <reference field="7" count="1" selected="0">
            <x v="115"/>
          </reference>
          <reference field="8" count="1">
            <x v="399"/>
          </reference>
        </references>
      </pivotArea>
    </format>
    <format dxfId="342">
      <pivotArea dataOnly="0" labelOnly="1" outline="0" fieldPosition="0">
        <references count="6">
          <reference field="3" count="1" selected="0">
            <x v="18"/>
          </reference>
          <reference field="4" count="1" selected="0">
            <x v="6"/>
          </reference>
          <reference field="5" count="1" selected="0">
            <x v="87"/>
          </reference>
          <reference field="6" count="1" selected="0">
            <x v="14"/>
          </reference>
          <reference field="7" count="1" selected="0">
            <x v="121"/>
          </reference>
          <reference field="8" count="1">
            <x v="399"/>
          </reference>
        </references>
      </pivotArea>
    </format>
    <format dxfId="341">
      <pivotArea dataOnly="0" labelOnly="1" outline="0" fieldPosition="0">
        <references count="6">
          <reference field="3" count="1" selected="0">
            <x v="18"/>
          </reference>
          <reference field="4" count="1" selected="0">
            <x v="6"/>
          </reference>
          <reference field="5" count="1" selected="0">
            <x v="96"/>
          </reference>
          <reference field="6" count="1" selected="0">
            <x v="14"/>
          </reference>
          <reference field="7" count="1" selected="0">
            <x v="53"/>
          </reference>
          <reference field="8" count="2">
            <x v="140"/>
            <x v="158"/>
          </reference>
        </references>
      </pivotArea>
    </format>
    <format dxfId="340">
      <pivotArea dataOnly="0" labelOnly="1" outline="0" fieldPosition="0">
        <references count="6">
          <reference field="3" count="1" selected="0">
            <x v="18"/>
          </reference>
          <reference field="4" count="1" selected="0">
            <x v="6"/>
          </reference>
          <reference field="5" count="1" selected="0">
            <x v="96"/>
          </reference>
          <reference field="6" count="1" selected="0">
            <x v="14"/>
          </reference>
          <reference field="7" count="1" selected="0">
            <x v="81"/>
          </reference>
          <reference field="8" count="1">
            <x v="158"/>
          </reference>
        </references>
      </pivotArea>
    </format>
    <format dxfId="339">
      <pivotArea dataOnly="0" labelOnly="1" outline="0" fieldPosition="0">
        <references count="6">
          <reference field="3" count="1" selected="0">
            <x v="18"/>
          </reference>
          <reference field="4" count="1" selected="0">
            <x v="6"/>
          </reference>
          <reference field="5" count="1" selected="0">
            <x v="101"/>
          </reference>
          <reference field="6" count="1" selected="0">
            <x v="14"/>
          </reference>
          <reference field="7" count="1" selected="0">
            <x v="50"/>
          </reference>
          <reference field="8" count="1">
            <x v="171"/>
          </reference>
        </references>
      </pivotArea>
    </format>
    <format dxfId="338">
      <pivotArea dataOnly="0" labelOnly="1" outline="0" fieldPosition="0">
        <references count="6">
          <reference field="3" count="1" selected="0">
            <x v="18"/>
          </reference>
          <reference field="4" count="1" selected="0">
            <x v="6"/>
          </reference>
          <reference field="5" count="1" selected="0">
            <x v="101"/>
          </reference>
          <reference field="6" count="1" selected="0">
            <x v="14"/>
          </reference>
          <reference field="7" count="1" selected="0">
            <x v="112"/>
          </reference>
          <reference field="8" count="1">
            <x v="207"/>
          </reference>
        </references>
      </pivotArea>
    </format>
    <format dxfId="337">
      <pivotArea dataOnly="0" labelOnly="1" outline="0" fieldPosition="0">
        <references count="6">
          <reference field="3" count="1" selected="0">
            <x v="19"/>
          </reference>
          <reference field="4" count="1" selected="0">
            <x v="0"/>
          </reference>
          <reference field="5" count="1" selected="0">
            <x v="0"/>
          </reference>
          <reference field="6" count="1" selected="0">
            <x v="62"/>
          </reference>
          <reference field="7" count="1" selected="0">
            <x v="74"/>
          </reference>
          <reference field="8" count="1">
            <x v="136"/>
          </reference>
        </references>
      </pivotArea>
    </format>
    <format dxfId="336">
      <pivotArea dataOnly="0" labelOnly="1" outline="0" fieldPosition="0">
        <references count="6">
          <reference field="3" count="1" selected="0">
            <x v="19"/>
          </reference>
          <reference field="4" count="1" selected="0">
            <x v="0"/>
          </reference>
          <reference field="5" count="1" selected="0">
            <x v="1"/>
          </reference>
          <reference field="6" count="1" selected="0">
            <x v="50"/>
          </reference>
          <reference field="7" count="1" selected="0">
            <x v="30"/>
          </reference>
          <reference field="8" count="1">
            <x v="116"/>
          </reference>
        </references>
      </pivotArea>
    </format>
    <format dxfId="335">
      <pivotArea dataOnly="0" labelOnly="1" outline="0" fieldPosition="0">
        <references count="6">
          <reference field="3" count="1" selected="0">
            <x v="19"/>
          </reference>
          <reference field="4" count="1" selected="0">
            <x v="0"/>
          </reference>
          <reference field="5" count="1" selected="0">
            <x v="2"/>
          </reference>
          <reference field="6" count="1" selected="0">
            <x v="11"/>
          </reference>
          <reference field="7" count="1" selected="0">
            <x v="22"/>
          </reference>
          <reference field="8" count="1">
            <x v="67"/>
          </reference>
        </references>
      </pivotArea>
    </format>
    <format dxfId="334">
      <pivotArea dataOnly="0" labelOnly="1" outline="0" fieldPosition="0">
        <references count="6">
          <reference field="3" count="1" selected="0">
            <x v="19"/>
          </reference>
          <reference field="4" count="1" selected="0">
            <x v="0"/>
          </reference>
          <reference field="5" count="1" selected="0">
            <x v="2"/>
          </reference>
          <reference field="6" count="1" selected="0">
            <x v="31"/>
          </reference>
          <reference field="7" count="1" selected="0">
            <x v="22"/>
          </reference>
          <reference field="8" count="3">
            <x v="63"/>
            <x v="66"/>
            <x v="67"/>
          </reference>
        </references>
      </pivotArea>
    </format>
    <format dxfId="333">
      <pivotArea dataOnly="0" labelOnly="1" outline="0" fieldPosition="0">
        <references count="6">
          <reference field="3" count="1" selected="0">
            <x v="19"/>
          </reference>
          <reference field="4" count="1" selected="0">
            <x v="0"/>
          </reference>
          <reference field="5" count="1" selected="0">
            <x v="2"/>
          </reference>
          <reference field="6" count="1" selected="0">
            <x v="60"/>
          </reference>
          <reference field="7" count="1" selected="0">
            <x v="70"/>
          </reference>
          <reference field="8" count="1">
            <x v="133"/>
          </reference>
        </references>
      </pivotArea>
    </format>
    <format dxfId="332">
      <pivotArea dataOnly="0" labelOnly="1" outline="0" fieldPosition="0">
        <references count="6">
          <reference field="3" count="1" selected="0">
            <x v="19"/>
          </reference>
          <reference field="4" count="1" selected="0">
            <x v="0"/>
          </reference>
          <reference field="5" count="1" selected="0">
            <x v="2"/>
          </reference>
          <reference field="6" count="1" selected="0">
            <x v="60"/>
          </reference>
          <reference field="7" count="1" selected="0">
            <x v="71"/>
          </reference>
          <reference field="8" count="2">
            <x v="154"/>
            <x v="157"/>
          </reference>
        </references>
      </pivotArea>
    </format>
    <format dxfId="331">
      <pivotArea dataOnly="0" labelOnly="1" outline="0" fieldPosition="0">
        <references count="6">
          <reference field="3" count="1" selected="0">
            <x v="19"/>
          </reference>
          <reference field="4" count="1" selected="0">
            <x v="0"/>
          </reference>
          <reference field="5" count="1" selected="0">
            <x v="11"/>
          </reference>
          <reference field="6" count="1" selected="0">
            <x v="20"/>
          </reference>
          <reference field="7" count="1" selected="0">
            <x v="71"/>
          </reference>
          <reference field="8" count="1">
            <x v="135"/>
          </reference>
        </references>
      </pivotArea>
    </format>
    <format dxfId="330">
      <pivotArea dataOnly="0" labelOnly="1" outline="0" fieldPosition="0">
        <references count="6">
          <reference field="3" count="1" selected="0">
            <x v="19"/>
          </reference>
          <reference field="4" count="1" selected="0">
            <x v="0"/>
          </reference>
          <reference field="5" count="1" selected="0">
            <x v="13"/>
          </reference>
          <reference field="6" count="1" selected="0">
            <x v="20"/>
          </reference>
          <reference field="7" count="1" selected="0">
            <x v="71"/>
          </reference>
          <reference field="8" count="1">
            <x v="149"/>
          </reference>
        </references>
      </pivotArea>
    </format>
    <format dxfId="329">
      <pivotArea dataOnly="0" labelOnly="1" outline="0" fieldPosition="0">
        <references count="6">
          <reference field="3" count="1" selected="0">
            <x v="19"/>
          </reference>
          <reference field="4" count="1" selected="0">
            <x v="0"/>
          </reference>
          <reference field="5" count="1" selected="0">
            <x v="13"/>
          </reference>
          <reference field="6" count="1" selected="0">
            <x v="62"/>
          </reference>
          <reference field="7" count="1" selected="0">
            <x v="102"/>
          </reference>
          <reference field="8" count="1">
            <x v="199"/>
          </reference>
        </references>
      </pivotArea>
    </format>
    <format dxfId="328">
      <pivotArea dataOnly="0" labelOnly="1" outline="0" fieldPosition="0">
        <references count="6">
          <reference field="3" count="1" selected="0">
            <x v="19"/>
          </reference>
          <reference field="4" count="1" selected="0">
            <x v="0"/>
          </reference>
          <reference field="5" count="1" selected="0">
            <x v="18"/>
          </reference>
          <reference field="6" count="1" selected="0">
            <x v="27"/>
          </reference>
          <reference field="7" count="1" selected="0">
            <x v="70"/>
          </reference>
          <reference field="8" count="3">
            <x v="189"/>
            <x v="467"/>
            <x v="482"/>
          </reference>
        </references>
      </pivotArea>
    </format>
    <format dxfId="327">
      <pivotArea dataOnly="0" labelOnly="1" outline="0" fieldPosition="0">
        <references count="6">
          <reference field="3" count="1" selected="0">
            <x v="19"/>
          </reference>
          <reference field="4" count="1" selected="0">
            <x v="0"/>
          </reference>
          <reference field="5" count="1" selected="0">
            <x v="18"/>
          </reference>
          <reference field="6" count="1" selected="0">
            <x v="32"/>
          </reference>
          <reference field="7" count="1" selected="0">
            <x v="93"/>
          </reference>
          <reference field="8" count="1">
            <x v="273"/>
          </reference>
        </references>
      </pivotArea>
    </format>
    <format dxfId="326">
      <pivotArea dataOnly="0" labelOnly="1" outline="0" fieldPosition="0">
        <references count="6">
          <reference field="3" count="1" selected="0">
            <x v="19"/>
          </reference>
          <reference field="4" count="1" selected="0">
            <x v="0"/>
          </reference>
          <reference field="5" count="1" selected="0">
            <x v="20"/>
          </reference>
          <reference field="6" count="1" selected="0">
            <x v="25"/>
          </reference>
          <reference field="7" count="1" selected="0">
            <x v="56"/>
          </reference>
          <reference field="8" count="5">
            <x v="150"/>
            <x v="224"/>
            <x v="228"/>
            <x v="230"/>
            <x v="231"/>
          </reference>
        </references>
      </pivotArea>
    </format>
    <format dxfId="325">
      <pivotArea dataOnly="0" labelOnly="1" outline="0" fieldPosition="0">
        <references count="6">
          <reference field="3" count="1" selected="0">
            <x v="19"/>
          </reference>
          <reference field="4" count="1" selected="0">
            <x v="0"/>
          </reference>
          <reference field="5" count="1" selected="0">
            <x v="20"/>
          </reference>
          <reference field="6" count="1" selected="0">
            <x v="25"/>
          </reference>
          <reference field="7" count="1" selected="0">
            <x v="95"/>
          </reference>
          <reference field="8" count="1">
            <x v="191"/>
          </reference>
        </references>
      </pivotArea>
    </format>
    <format dxfId="324">
      <pivotArea dataOnly="0" labelOnly="1" outline="0" fieldPosition="0">
        <references count="6">
          <reference field="3" count="1" selected="0">
            <x v="19"/>
          </reference>
          <reference field="4" count="1" selected="0">
            <x v="0"/>
          </reference>
          <reference field="5" count="1" selected="0">
            <x v="20"/>
          </reference>
          <reference field="6" count="1" selected="0">
            <x v="25"/>
          </reference>
          <reference field="7" count="1" selected="0">
            <x v="165"/>
          </reference>
          <reference field="8" count="1">
            <x v="344"/>
          </reference>
        </references>
      </pivotArea>
    </format>
    <format dxfId="323">
      <pivotArea dataOnly="0" labelOnly="1" outline="0" fieldPosition="0">
        <references count="6">
          <reference field="3" count="1" selected="0">
            <x v="19"/>
          </reference>
          <reference field="4" count="1" selected="0">
            <x v="0"/>
          </reference>
          <reference field="5" count="1" selected="0">
            <x v="21"/>
          </reference>
          <reference field="6" count="1" selected="0">
            <x v="13"/>
          </reference>
          <reference field="7" count="1" selected="0">
            <x v="31"/>
          </reference>
          <reference field="8" count="19">
            <x v="84"/>
            <x v="86"/>
            <x v="106"/>
            <x v="110"/>
            <x v="120"/>
            <x v="125"/>
            <x v="138"/>
            <x v="145"/>
            <x v="158"/>
            <x v="161"/>
            <x v="178"/>
            <x v="190"/>
            <x v="211"/>
            <x v="217"/>
            <x v="228"/>
            <x v="312"/>
            <x v="322"/>
            <x v="331"/>
            <x v="332"/>
          </reference>
        </references>
      </pivotArea>
    </format>
    <format dxfId="322">
      <pivotArea dataOnly="0" labelOnly="1" outline="0" fieldPosition="0">
        <references count="6">
          <reference field="3" count="1" selected="0">
            <x v="19"/>
          </reference>
          <reference field="4" count="1" selected="0">
            <x v="0"/>
          </reference>
          <reference field="5" count="1" selected="0">
            <x v="24"/>
          </reference>
          <reference field="6" count="1" selected="0">
            <x v="35"/>
          </reference>
          <reference field="7" count="1" selected="0">
            <x v="136"/>
          </reference>
          <reference field="8" count="1">
            <x v="257"/>
          </reference>
        </references>
      </pivotArea>
    </format>
    <format dxfId="321">
      <pivotArea dataOnly="0" labelOnly="1" outline="0" fieldPosition="0">
        <references count="6">
          <reference field="3" count="1" selected="0">
            <x v="19"/>
          </reference>
          <reference field="4" count="1" selected="0">
            <x v="0"/>
          </reference>
          <reference field="5" count="1" selected="0">
            <x v="25"/>
          </reference>
          <reference field="6" count="1" selected="0">
            <x v="68"/>
          </reference>
          <reference field="7" count="1" selected="0">
            <x v="164"/>
          </reference>
          <reference field="8" count="1">
            <x v="305"/>
          </reference>
        </references>
      </pivotArea>
    </format>
    <format dxfId="320">
      <pivotArea dataOnly="0" labelOnly="1" outline="0" fieldPosition="0">
        <references count="6">
          <reference field="3" count="1" selected="0">
            <x v="19"/>
          </reference>
          <reference field="4" count="1" selected="0">
            <x v="0"/>
          </reference>
          <reference field="5" count="1" selected="0">
            <x v="26"/>
          </reference>
          <reference field="6" count="1" selected="0">
            <x v="68"/>
          </reference>
          <reference field="7" count="1" selected="0">
            <x v="21"/>
          </reference>
          <reference field="8" count="1">
            <x v="42"/>
          </reference>
        </references>
      </pivotArea>
    </format>
    <format dxfId="319">
      <pivotArea dataOnly="0" labelOnly="1" outline="0" fieldPosition="0">
        <references count="6">
          <reference field="3" count="1" selected="0">
            <x v="19"/>
          </reference>
          <reference field="4" count="1" selected="0">
            <x v="0"/>
          </reference>
          <reference field="5" count="1" selected="0">
            <x v="28"/>
          </reference>
          <reference field="6" count="1" selected="0">
            <x v="52"/>
          </reference>
          <reference field="7" count="1" selected="0">
            <x v="45"/>
          </reference>
          <reference field="8" count="1">
            <x v="113"/>
          </reference>
        </references>
      </pivotArea>
    </format>
    <format dxfId="318">
      <pivotArea dataOnly="0" labelOnly="1" outline="0" fieldPosition="0">
        <references count="6">
          <reference field="3" count="1" selected="0">
            <x v="19"/>
          </reference>
          <reference field="4" count="1" selected="0">
            <x v="0"/>
          </reference>
          <reference field="5" count="1" selected="0">
            <x v="28"/>
          </reference>
          <reference field="6" count="1" selected="0">
            <x v="53"/>
          </reference>
          <reference field="7" count="1" selected="0">
            <x v="42"/>
          </reference>
          <reference field="8" count="1">
            <x v="113"/>
          </reference>
        </references>
      </pivotArea>
    </format>
    <format dxfId="317">
      <pivotArea dataOnly="0" labelOnly="1" outline="0" fieldPosition="0">
        <references count="6">
          <reference field="3" count="1" selected="0">
            <x v="19"/>
          </reference>
          <reference field="4" count="1" selected="0">
            <x v="0"/>
          </reference>
          <reference field="5" count="1" selected="0">
            <x v="28"/>
          </reference>
          <reference field="6" count="1" selected="0">
            <x v="64"/>
          </reference>
          <reference field="7" count="1" selected="0">
            <x v="45"/>
          </reference>
          <reference field="8" count="1">
            <x v="113"/>
          </reference>
        </references>
      </pivotArea>
    </format>
    <format dxfId="316">
      <pivotArea dataOnly="0" labelOnly="1" outline="0" fieldPosition="0">
        <references count="6">
          <reference field="3" count="1" selected="0">
            <x v="19"/>
          </reference>
          <reference field="4" count="1" selected="0">
            <x v="0"/>
          </reference>
          <reference field="5" count="1" selected="0">
            <x v="32"/>
          </reference>
          <reference field="6" count="1" selected="0">
            <x v="14"/>
          </reference>
          <reference field="7" count="1" selected="0">
            <x v="42"/>
          </reference>
          <reference field="8" count="1">
            <x v="113"/>
          </reference>
        </references>
      </pivotArea>
    </format>
    <format dxfId="315">
      <pivotArea dataOnly="0" labelOnly="1" outline="0" fieldPosition="0">
        <references count="6">
          <reference field="3" count="1" selected="0">
            <x v="19"/>
          </reference>
          <reference field="4" count="1" selected="0">
            <x v="0"/>
          </reference>
          <reference field="5" count="1" selected="0">
            <x v="33"/>
          </reference>
          <reference field="6" count="1" selected="0">
            <x v="14"/>
          </reference>
          <reference field="7" count="1" selected="0">
            <x v="46"/>
          </reference>
          <reference field="8" count="1">
            <x v="126"/>
          </reference>
        </references>
      </pivotArea>
    </format>
    <format dxfId="314">
      <pivotArea dataOnly="0" labelOnly="1" outline="0" fieldPosition="0">
        <references count="6">
          <reference field="3" count="1" selected="0">
            <x v="19"/>
          </reference>
          <reference field="4" count="1" selected="0">
            <x v="0"/>
          </reference>
          <reference field="5" count="1" selected="0">
            <x v="35"/>
          </reference>
          <reference field="6" count="1" selected="0">
            <x v="21"/>
          </reference>
          <reference field="7" count="1" selected="0">
            <x v="103"/>
          </reference>
          <reference field="8" count="1">
            <x v="190"/>
          </reference>
        </references>
      </pivotArea>
    </format>
    <format dxfId="313">
      <pivotArea dataOnly="0" labelOnly="1" outline="0" fieldPosition="0">
        <references count="6">
          <reference field="3" count="1" selected="0">
            <x v="19"/>
          </reference>
          <reference field="4" count="1" selected="0">
            <x v="0"/>
          </reference>
          <reference field="5" count="1" selected="0">
            <x v="42"/>
          </reference>
          <reference field="6" count="1" selected="0">
            <x v="14"/>
          </reference>
          <reference field="7" count="1" selected="0">
            <x v="156"/>
          </reference>
          <reference field="8" count="1">
            <x v="276"/>
          </reference>
        </references>
      </pivotArea>
    </format>
    <format dxfId="312">
      <pivotArea dataOnly="0" labelOnly="1" outline="0" fieldPosition="0">
        <references count="6">
          <reference field="3" count="1" selected="0">
            <x v="19"/>
          </reference>
          <reference field="4" count="1" selected="0">
            <x v="0"/>
          </reference>
          <reference field="5" count="1" selected="0">
            <x v="42"/>
          </reference>
          <reference field="6" count="1" selected="0">
            <x v="22"/>
          </reference>
          <reference field="7" count="1" selected="0">
            <x v="128"/>
          </reference>
          <reference field="8" count="1">
            <x v="235"/>
          </reference>
        </references>
      </pivotArea>
    </format>
    <format dxfId="311">
      <pivotArea dataOnly="0" labelOnly="1" outline="0" fieldPosition="0">
        <references count="6">
          <reference field="3" count="1" selected="0">
            <x v="19"/>
          </reference>
          <reference field="4" count="1" selected="0">
            <x v="0"/>
          </reference>
          <reference field="5" count="1" selected="0">
            <x v="43"/>
          </reference>
          <reference field="6" count="1" selected="0">
            <x v="4"/>
          </reference>
          <reference field="7" count="1" selected="0">
            <x v="72"/>
          </reference>
          <reference field="8" count="1">
            <x v="158"/>
          </reference>
        </references>
      </pivotArea>
    </format>
    <format dxfId="310">
      <pivotArea dataOnly="0" labelOnly="1" outline="0" fieldPosition="0">
        <references count="6">
          <reference field="3" count="1" selected="0">
            <x v="19"/>
          </reference>
          <reference field="4" count="1" selected="0">
            <x v="0"/>
          </reference>
          <reference field="5" count="1" selected="0">
            <x v="43"/>
          </reference>
          <reference field="6" count="1" selected="0">
            <x v="14"/>
          </reference>
          <reference field="7" count="1" selected="0">
            <x v="45"/>
          </reference>
          <reference field="8" count="1">
            <x v="107"/>
          </reference>
        </references>
      </pivotArea>
    </format>
    <format dxfId="309">
      <pivotArea dataOnly="0" labelOnly="1" outline="0" fieldPosition="0">
        <references count="6">
          <reference field="3" count="1" selected="0">
            <x v="19"/>
          </reference>
          <reference field="4" count="1" selected="0">
            <x v="0"/>
          </reference>
          <reference field="5" count="1" selected="0">
            <x v="43"/>
          </reference>
          <reference field="6" count="1" selected="0">
            <x v="15"/>
          </reference>
          <reference field="7" count="1" selected="0">
            <x v="87"/>
          </reference>
          <reference field="8" count="1">
            <x v="171"/>
          </reference>
        </references>
      </pivotArea>
    </format>
    <format dxfId="308">
      <pivotArea dataOnly="0" labelOnly="1" outline="0" fieldPosition="0">
        <references count="6">
          <reference field="3" count="1" selected="0">
            <x v="19"/>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307">
      <pivotArea dataOnly="0" labelOnly="1" outline="0" fieldPosition="0">
        <references count="6">
          <reference field="3" count="1" selected="0">
            <x v="19"/>
          </reference>
          <reference field="4" count="1" selected="0">
            <x v="0"/>
          </reference>
          <reference field="5" count="1" selected="0">
            <x v="47"/>
          </reference>
          <reference field="6" count="1" selected="0">
            <x v="25"/>
          </reference>
          <reference field="7" count="1" selected="0">
            <x v="56"/>
          </reference>
          <reference field="8" count="2">
            <x v="144"/>
            <x v="206"/>
          </reference>
        </references>
      </pivotArea>
    </format>
    <format dxfId="306">
      <pivotArea dataOnly="0" labelOnly="1" outline="0" fieldPosition="0">
        <references count="6">
          <reference field="3" count="1" selected="0">
            <x v="19"/>
          </reference>
          <reference field="4" count="1" selected="0">
            <x v="0"/>
          </reference>
          <reference field="5" count="1" selected="0">
            <x v="48"/>
          </reference>
          <reference field="6" count="1" selected="0">
            <x v="19"/>
          </reference>
          <reference field="7" count="1" selected="0">
            <x v="71"/>
          </reference>
          <reference field="8" count="3">
            <x v="138"/>
            <x v="143"/>
            <x v="148"/>
          </reference>
        </references>
      </pivotArea>
    </format>
    <format dxfId="305">
      <pivotArea dataOnly="0" labelOnly="1" outline="0" fieldPosition="0">
        <references count="6">
          <reference field="3" count="1" selected="0">
            <x v="19"/>
          </reference>
          <reference field="4" count="1" selected="0">
            <x v="0"/>
          </reference>
          <reference field="5" count="1" selected="0">
            <x v="49"/>
          </reference>
          <reference field="6" count="1" selected="0">
            <x v="61"/>
          </reference>
          <reference field="7" count="1" selected="0">
            <x v="73"/>
          </reference>
          <reference field="8" count="1">
            <x v="137"/>
          </reference>
        </references>
      </pivotArea>
    </format>
    <format dxfId="304">
      <pivotArea dataOnly="0" labelOnly="1" outline="0" fieldPosition="0">
        <references count="6">
          <reference field="3" count="1" selected="0">
            <x v="19"/>
          </reference>
          <reference field="4" count="1" selected="0">
            <x v="0"/>
          </reference>
          <reference field="5" count="1" selected="0">
            <x v="52"/>
          </reference>
          <reference field="6" count="1" selected="0">
            <x v="83"/>
          </reference>
          <reference field="7" count="1" selected="0">
            <x v="61"/>
          </reference>
          <reference field="8" count="1">
            <x v="130"/>
          </reference>
        </references>
      </pivotArea>
    </format>
    <format dxfId="303">
      <pivotArea dataOnly="0" labelOnly="1" outline="0" fieldPosition="0">
        <references count="6">
          <reference field="3" count="1" selected="0">
            <x v="19"/>
          </reference>
          <reference field="4" count="1" selected="0">
            <x v="0"/>
          </reference>
          <reference field="5" count="1" selected="0">
            <x v="52"/>
          </reference>
          <reference field="6" count="1" selected="0">
            <x v="83"/>
          </reference>
          <reference field="7" count="1" selected="0">
            <x v="68"/>
          </reference>
          <reference field="8" count="1">
            <x v="146"/>
          </reference>
        </references>
      </pivotArea>
    </format>
    <format dxfId="302">
      <pivotArea dataOnly="0" labelOnly="1" outline="0" fieldPosition="0">
        <references count="6">
          <reference field="3" count="1" selected="0">
            <x v="19"/>
          </reference>
          <reference field="4" count="1" selected="0">
            <x v="0"/>
          </reference>
          <reference field="5" count="1" selected="0">
            <x v="52"/>
          </reference>
          <reference field="6" count="1" selected="0">
            <x v="83"/>
          </reference>
          <reference field="7" count="1" selected="0">
            <x v="87"/>
          </reference>
          <reference field="8" count="2">
            <x v="317"/>
            <x v="318"/>
          </reference>
        </references>
      </pivotArea>
    </format>
    <format dxfId="301">
      <pivotArea dataOnly="0" labelOnly="1" outline="0" fieldPosition="0">
        <references count="6">
          <reference field="3" count="1" selected="0">
            <x v="19"/>
          </reference>
          <reference field="4" count="1" selected="0">
            <x v="0"/>
          </reference>
          <reference field="5" count="1" selected="0">
            <x v="52"/>
          </reference>
          <reference field="6" count="1" selected="0">
            <x v="83"/>
          </reference>
          <reference field="7" count="1" selected="0">
            <x v="117"/>
          </reference>
          <reference field="8" count="7">
            <x v="195"/>
            <x v="207"/>
            <x v="229"/>
            <x v="241"/>
            <x v="244"/>
            <x v="263"/>
            <x v="318"/>
          </reference>
        </references>
      </pivotArea>
    </format>
    <format dxfId="300">
      <pivotArea dataOnly="0" labelOnly="1" outline="0" fieldPosition="0">
        <references count="6">
          <reference field="3" count="1" selected="0">
            <x v="19"/>
          </reference>
          <reference field="4" count="1" selected="0">
            <x v="0"/>
          </reference>
          <reference field="5" count="1" selected="0">
            <x v="53"/>
          </reference>
          <reference field="6" count="1" selected="0">
            <x v="2"/>
          </reference>
          <reference field="7" count="1" selected="0">
            <x v="58"/>
          </reference>
          <reference field="8" count="1">
            <x v="122"/>
          </reference>
        </references>
      </pivotArea>
    </format>
    <format dxfId="299">
      <pivotArea dataOnly="0" labelOnly="1" outline="0" fieldPosition="0">
        <references count="6">
          <reference field="3" count="1" selected="0">
            <x v="19"/>
          </reference>
          <reference field="4" count="1" selected="0">
            <x v="0"/>
          </reference>
          <reference field="5" count="1" selected="0">
            <x v="53"/>
          </reference>
          <reference field="6" count="1" selected="0">
            <x v="37"/>
          </reference>
          <reference field="7" count="1" selected="0">
            <x v="72"/>
          </reference>
          <reference field="8" count="3">
            <x v="158"/>
            <x v="445"/>
            <x v="446"/>
          </reference>
        </references>
      </pivotArea>
    </format>
    <format dxfId="298">
      <pivotArea dataOnly="0" labelOnly="1" outline="0" fieldPosition="0">
        <references count="6">
          <reference field="3" count="1" selected="0">
            <x v="19"/>
          </reference>
          <reference field="4" count="1" selected="0">
            <x v="0"/>
          </reference>
          <reference field="5" count="1" selected="0">
            <x v="54"/>
          </reference>
          <reference field="6" count="1" selected="0">
            <x v="14"/>
          </reference>
          <reference field="7" count="1" selected="0">
            <x v="69"/>
          </reference>
          <reference field="8" count="9">
            <x v="142"/>
            <x v="146"/>
            <x v="156"/>
            <x v="168"/>
            <x v="183"/>
            <x v="185"/>
            <x v="201"/>
            <x v="227"/>
            <x v="345"/>
          </reference>
        </references>
      </pivotArea>
    </format>
    <format dxfId="297">
      <pivotArea dataOnly="0" labelOnly="1" outline="0" fieldPosition="0">
        <references count="6">
          <reference field="3" count="1" selected="0">
            <x v="19"/>
          </reference>
          <reference field="4" count="1" selected="0">
            <x v="0"/>
          </reference>
          <reference field="5" count="1" selected="0">
            <x v="54"/>
          </reference>
          <reference field="6" count="1" selected="0">
            <x v="14"/>
          </reference>
          <reference field="7" count="1" selected="0">
            <x v="177"/>
          </reference>
          <reference field="8" count="2">
            <x v="464"/>
            <x v="465"/>
          </reference>
        </references>
      </pivotArea>
    </format>
    <format dxfId="296">
      <pivotArea dataOnly="0" labelOnly="1" outline="0" fieldPosition="0">
        <references count="6">
          <reference field="3" count="1" selected="0">
            <x v="19"/>
          </reference>
          <reference field="4" count="1" selected="0">
            <x v="0"/>
          </reference>
          <reference field="5" count="1" selected="0">
            <x v="65"/>
          </reference>
          <reference field="6" count="1" selected="0">
            <x v="12"/>
          </reference>
          <reference field="7" count="1" selected="0">
            <x v="97"/>
          </reference>
          <reference field="8" count="1">
            <x v="192"/>
          </reference>
        </references>
      </pivotArea>
    </format>
    <format dxfId="295">
      <pivotArea dataOnly="0" labelOnly="1" outline="0" fieldPosition="0">
        <references count="6">
          <reference field="3" count="1" selected="0">
            <x v="19"/>
          </reference>
          <reference field="4" count="1" selected="0">
            <x v="0"/>
          </reference>
          <reference field="5" count="1" selected="0">
            <x v="85"/>
          </reference>
          <reference field="6" count="1" selected="0">
            <x v="26"/>
          </reference>
          <reference field="7" count="1" selected="0">
            <x v="60"/>
          </reference>
          <reference field="8" count="10">
            <x v="127"/>
            <x v="147"/>
            <x v="159"/>
            <x v="162"/>
            <x v="189"/>
            <x v="207"/>
            <x v="218"/>
            <x v="219"/>
            <x v="356"/>
            <x v="463"/>
          </reference>
        </references>
      </pivotArea>
    </format>
    <format dxfId="294">
      <pivotArea dataOnly="0" labelOnly="1" outline="0" fieldPosition="0">
        <references count="6">
          <reference field="3" count="1" selected="0">
            <x v="19"/>
          </reference>
          <reference field="4" count="1" selected="0">
            <x v="0"/>
          </reference>
          <reference field="5" count="1" selected="0">
            <x v="87"/>
          </reference>
          <reference field="6" count="1" selected="0">
            <x v="14"/>
          </reference>
          <reference field="7" count="1" selected="0">
            <x v="48"/>
          </reference>
          <reference field="8" count="4">
            <x v="105"/>
            <x v="113"/>
            <x v="121"/>
            <x v="180"/>
          </reference>
        </references>
      </pivotArea>
    </format>
    <format dxfId="293">
      <pivotArea dataOnly="0" labelOnly="1" outline="0" fieldPosition="0">
        <references count="6">
          <reference field="3" count="1" selected="0">
            <x v="19"/>
          </reference>
          <reference field="4" count="1" selected="0">
            <x v="0"/>
          </reference>
          <reference field="5" count="1" selected="0">
            <x v="97"/>
          </reference>
          <reference field="6" count="1" selected="0">
            <x v="73"/>
          </reference>
          <reference field="7" count="1" selected="0">
            <x v="180"/>
          </reference>
          <reference field="8" count="1">
            <x v="366"/>
          </reference>
        </references>
      </pivotArea>
    </format>
    <format dxfId="292">
      <pivotArea dataOnly="0" labelOnly="1" outline="0" fieldPosition="0">
        <references count="6">
          <reference field="3" count="1" selected="0">
            <x v="19"/>
          </reference>
          <reference field="4" count="1" selected="0">
            <x v="0"/>
          </reference>
          <reference field="5" count="1" selected="0">
            <x v="101"/>
          </reference>
          <reference field="6" count="1" selected="0">
            <x v="14"/>
          </reference>
          <reference field="7" count="1" selected="0">
            <x v="42"/>
          </reference>
          <reference field="8" count="1">
            <x v="107"/>
          </reference>
        </references>
      </pivotArea>
    </format>
    <format dxfId="291">
      <pivotArea dataOnly="0" labelOnly="1" outline="0" fieldPosition="0">
        <references count="6">
          <reference field="3" count="1" selected="0">
            <x v="19"/>
          </reference>
          <reference field="4" count="1" selected="0">
            <x v="0"/>
          </reference>
          <reference field="5" count="1" selected="0">
            <x v="78"/>
          </reference>
          <reference field="6" count="1" selected="0">
            <x v="1"/>
          </reference>
          <reference field="7" count="1" selected="0">
            <x v="13"/>
          </reference>
          <reference field="8" count="9">
            <x v="16"/>
            <x v="21"/>
            <x v="51"/>
            <x v="52"/>
            <x v="123"/>
            <x v="162"/>
            <x v="218"/>
            <x v="292"/>
            <x v="310"/>
          </reference>
        </references>
      </pivotArea>
    </format>
    <format dxfId="290">
      <pivotArea dataOnly="0" labelOnly="1" outline="0" fieldPosition="0">
        <references count="6">
          <reference field="3" count="1" selected="0">
            <x v="19"/>
          </reference>
          <reference field="4" count="1" selected="0">
            <x v="0"/>
          </reference>
          <reference field="5" count="1" selected="0">
            <x v="78"/>
          </reference>
          <reference field="6" count="1" selected="0">
            <x v="1"/>
          </reference>
          <reference field="7" count="1" selected="0">
            <x v="62"/>
          </reference>
          <reference field="8" count="1">
            <x v="162"/>
          </reference>
        </references>
      </pivotArea>
    </format>
    <format dxfId="289">
      <pivotArea dataOnly="0" labelOnly="1" outline="0" fieldPosition="0">
        <references count="6">
          <reference field="3" count="1" selected="0">
            <x v="19"/>
          </reference>
          <reference field="4" count="1" selected="0">
            <x v="1"/>
          </reference>
          <reference field="5" count="1" selected="0">
            <x v="76"/>
          </reference>
          <reference field="6" count="1" selected="0">
            <x v="14"/>
          </reference>
          <reference field="7" count="1" selected="0">
            <x v="22"/>
          </reference>
          <reference field="8" count="3">
            <x v="80"/>
            <x v="181"/>
            <x v="524"/>
          </reference>
        </references>
      </pivotArea>
    </format>
    <format dxfId="288">
      <pivotArea dataOnly="0" labelOnly="1" outline="0" fieldPosition="0">
        <references count="6">
          <reference field="3" count="1" selected="0">
            <x v="19"/>
          </reference>
          <reference field="4" count="1" selected="0">
            <x v="4"/>
          </reference>
          <reference field="5" count="1" selected="0">
            <x v="26"/>
          </reference>
          <reference field="6" count="1" selected="0">
            <x v="68"/>
          </reference>
          <reference field="7" count="1" selected="0">
            <x v="47"/>
          </reference>
          <reference field="8" count="1">
            <x v="95"/>
          </reference>
        </references>
      </pivotArea>
    </format>
    <format dxfId="287">
      <pivotArea dataOnly="0" labelOnly="1" outline="0" fieldPosition="0">
        <references count="6">
          <reference field="3" count="1" selected="0">
            <x v="19"/>
          </reference>
          <reference field="4" count="1" selected="0">
            <x v="5"/>
          </reference>
          <reference field="5" count="1" selected="0">
            <x v="81"/>
          </reference>
          <reference field="6" count="1" selected="0">
            <x v="1"/>
          </reference>
          <reference field="7" count="1" selected="0">
            <x v="11"/>
          </reference>
          <reference field="8" count="6">
            <x v="207"/>
            <x v="229"/>
            <x v="263"/>
            <x v="314"/>
            <x v="327"/>
            <x v="328"/>
          </reference>
        </references>
      </pivotArea>
    </format>
    <format dxfId="286">
      <pivotArea dataOnly="0" labelOnly="1" outline="0" fieldPosition="0">
        <references count="6">
          <reference field="3" count="1" selected="0">
            <x v="19"/>
          </reference>
          <reference field="4" count="1" selected="0">
            <x v="5"/>
          </reference>
          <reference field="5" count="1" selected="0">
            <x v="85"/>
          </reference>
          <reference field="6" count="1" selected="0">
            <x v="26"/>
          </reference>
          <reference field="7" count="1" selected="0">
            <x v="104"/>
          </reference>
          <reference field="8" count="3">
            <x v="191"/>
            <x v="263"/>
            <x v="265"/>
          </reference>
        </references>
      </pivotArea>
    </format>
    <format dxfId="285">
      <pivotArea dataOnly="0" labelOnly="1" outline="0" fieldPosition="0">
        <references count="6">
          <reference field="3" count="1" selected="0">
            <x v="19"/>
          </reference>
          <reference field="4" count="1" selected="0">
            <x v="5"/>
          </reference>
          <reference field="5" count="1" selected="0">
            <x v="87"/>
          </reference>
          <reference field="6" count="1" selected="0">
            <x v="14"/>
          </reference>
          <reference field="7" count="1" selected="0">
            <x v="29"/>
          </reference>
          <reference field="8" count="6">
            <x v="103"/>
            <x v="178"/>
            <x v="227"/>
            <x v="284"/>
            <x v="345"/>
            <x v="346"/>
          </reference>
        </references>
      </pivotArea>
    </format>
    <format dxfId="284">
      <pivotArea dataOnly="0" labelOnly="1" outline="0" fieldPosition="0">
        <references count="6">
          <reference field="3" count="1" selected="0">
            <x v="20"/>
          </reference>
          <reference field="4" count="1" selected="0">
            <x v="0"/>
          </reference>
          <reference field="5" count="1" selected="0">
            <x v="1"/>
          </reference>
          <reference field="6" count="1" selected="0">
            <x v="50"/>
          </reference>
          <reference field="7" count="1" selected="0">
            <x v="86"/>
          </reference>
          <reference field="8" count="5">
            <x v="364"/>
            <x v="367"/>
            <x v="369"/>
            <x v="371"/>
            <x v="425"/>
          </reference>
        </references>
      </pivotArea>
    </format>
    <format dxfId="283">
      <pivotArea dataOnly="0" labelOnly="1" outline="0" fieldPosition="0">
        <references count="6">
          <reference field="3" count="1" selected="0">
            <x v="20"/>
          </reference>
          <reference field="4" count="1" selected="0">
            <x v="0"/>
          </reference>
          <reference field="5" count="1" selected="0">
            <x v="1"/>
          </reference>
          <reference field="6" count="1" selected="0">
            <x v="50"/>
          </reference>
          <reference field="7" count="1" selected="0">
            <x v="199"/>
          </reference>
          <reference field="8" count="2">
            <x v="425"/>
            <x v="455"/>
          </reference>
        </references>
      </pivotArea>
    </format>
    <format dxfId="282">
      <pivotArea dataOnly="0" labelOnly="1" outline="0" fieldPosition="0">
        <references count="6">
          <reference field="3" count="1" selected="0">
            <x v="20"/>
          </reference>
          <reference field="4" count="1" selected="0">
            <x v="0"/>
          </reference>
          <reference field="5" count="1" selected="0">
            <x v="2"/>
          </reference>
          <reference field="6" count="1" selected="0">
            <x v="11"/>
          </reference>
          <reference field="7" count="1" selected="0">
            <x v="22"/>
          </reference>
          <reference field="8" count="2">
            <x v="58"/>
            <x v="65"/>
          </reference>
        </references>
      </pivotArea>
    </format>
    <format dxfId="281">
      <pivotArea dataOnly="0" labelOnly="1" outline="0" fieldPosition="0">
        <references count="6">
          <reference field="3" count="1" selected="0">
            <x v="20"/>
          </reference>
          <reference field="4" count="1" selected="0">
            <x v="0"/>
          </reference>
          <reference field="5" count="1" selected="0">
            <x v="2"/>
          </reference>
          <reference field="6" count="1" selected="0">
            <x v="19"/>
          </reference>
          <reference field="7" count="1" selected="0">
            <x v="195"/>
          </reference>
          <reference field="8" count="1">
            <x v="421"/>
          </reference>
        </references>
      </pivotArea>
    </format>
    <format dxfId="280">
      <pivotArea dataOnly="0" labelOnly="1" outline="0" fieldPosition="0">
        <references count="6">
          <reference field="3" count="1" selected="0">
            <x v="20"/>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279">
      <pivotArea dataOnly="0" labelOnly="1" outline="0" fieldPosition="0">
        <references count="6">
          <reference field="3" count="1" selected="0">
            <x v="20"/>
          </reference>
          <reference field="4" count="1" selected="0">
            <x v="0"/>
          </reference>
          <reference field="5" count="1" selected="0">
            <x v="2"/>
          </reference>
          <reference field="6" count="1" selected="0">
            <x v="60"/>
          </reference>
          <reference field="7" count="1" selected="0">
            <x v="195"/>
          </reference>
          <reference field="8" count="1">
            <x v="421"/>
          </reference>
        </references>
      </pivotArea>
    </format>
    <format dxfId="278">
      <pivotArea dataOnly="0" labelOnly="1" outline="0" fieldPosition="0">
        <references count="6">
          <reference field="3" count="1" selected="0">
            <x v="20"/>
          </reference>
          <reference field="4" count="1" selected="0">
            <x v="0"/>
          </reference>
          <reference field="5" count="1" selected="0">
            <x v="2"/>
          </reference>
          <reference field="6" count="1" selected="0">
            <x v="63"/>
          </reference>
          <reference field="7" count="1" selected="0">
            <x v="195"/>
          </reference>
          <reference field="8" count="1">
            <x v="421"/>
          </reference>
        </references>
      </pivotArea>
    </format>
    <format dxfId="277">
      <pivotArea dataOnly="0" labelOnly="1" outline="0" fieldPosition="0">
        <references count="6">
          <reference field="3" count="1" selected="0">
            <x v="20"/>
          </reference>
          <reference field="4" count="1" selected="0">
            <x v="0"/>
          </reference>
          <reference field="5" count="1" selected="0">
            <x v="2"/>
          </reference>
          <reference field="6" count="1" selected="0">
            <x v="77"/>
          </reference>
          <reference field="7" count="1" selected="0">
            <x v="201"/>
          </reference>
          <reference field="8" count="1">
            <x v="459"/>
          </reference>
        </references>
      </pivotArea>
    </format>
    <format dxfId="276">
      <pivotArea dataOnly="0" labelOnly="1" outline="0" fieldPosition="0">
        <references count="6">
          <reference field="3" count="1" selected="0">
            <x v="20"/>
          </reference>
          <reference field="4" count="1" selected="0">
            <x v="0"/>
          </reference>
          <reference field="5" count="1" selected="0">
            <x v="2"/>
          </reference>
          <reference field="6" count="1" selected="0">
            <x v="78"/>
          </reference>
          <reference field="7" count="1" selected="0">
            <x v="201"/>
          </reference>
          <reference field="8" count="1">
            <x v="443"/>
          </reference>
        </references>
      </pivotArea>
    </format>
    <format dxfId="275">
      <pivotArea dataOnly="0" labelOnly="1" outline="0" fieldPosition="0">
        <references count="6">
          <reference field="3" count="1" selected="0">
            <x v="20"/>
          </reference>
          <reference field="4" count="1" selected="0">
            <x v="0"/>
          </reference>
          <reference field="5" count="1" selected="0">
            <x v="2"/>
          </reference>
          <reference field="6" count="1" selected="0">
            <x v="79"/>
          </reference>
          <reference field="7" count="1" selected="0">
            <x v="201"/>
          </reference>
          <reference field="8" count="1">
            <x v="443"/>
          </reference>
        </references>
      </pivotArea>
    </format>
    <format dxfId="274">
      <pivotArea dataOnly="0" labelOnly="1" outline="0" fieldPosition="0">
        <references count="6">
          <reference field="3" count="1" selected="0">
            <x v="20"/>
          </reference>
          <reference field="4" count="1" selected="0">
            <x v="0"/>
          </reference>
          <reference field="5" count="1" selected="0">
            <x v="11"/>
          </reference>
          <reference field="6" count="1" selected="0">
            <x v="20"/>
          </reference>
          <reference field="7" count="1" selected="0">
            <x v="194"/>
          </reference>
          <reference field="8" count="1">
            <x v="409"/>
          </reference>
        </references>
      </pivotArea>
    </format>
    <format dxfId="273">
      <pivotArea dataOnly="0" labelOnly="1" outline="0" fieldPosition="0">
        <references count="6">
          <reference field="3" count="1" selected="0">
            <x v="20"/>
          </reference>
          <reference field="4" count="1" selected="0">
            <x v="0"/>
          </reference>
          <reference field="5" count="1" selected="0">
            <x v="14"/>
          </reference>
          <reference field="6" count="1" selected="0">
            <x v="14"/>
          </reference>
          <reference field="7" count="1" selected="0">
            <x v="186"/>
          </reference>
          <reference field="8" count="14">
            <x v="401"/>
            <x v="419"/>
            <x v="425"/>
            <x v="436"/>
            <x v="438"/>
            <x v="442"/>
            <x v="443"/>
            <x v="448"/>
            <x v="460"/>
            <x v="483"/>
            <x v="487"/>
            <x v="507"/>
            <x v="532"/>
            <x v="852"/>
          </reference>
        </references>
      </pivotArea>
    </format>
    <format dxfId="272">
      <pivotArea dataOnly="0" labelOnly="1" outline="0" fieldPosition="0">
        <references count="6">
          <reference field="3" count="1" selected="0">
            <x v="20"/>
          </reference>
          <reference field="4" count="1" selected="0">
            <x v="0"/>
          </reference>
          <reference field="5" count="1" selected="0">
            <x v="18"/>
          </reference>
          <reference field="6" count="1" selected="0">
            <x v="27"/>
          </reference>
          <reference field="7" count="1" selected="0">
            <x v="192"/>
          </reference>
          <reference field="8" count="2">
            <x v="437"/>
            <x v="756"/>
          </reference>
        </references>
      </pivotArea>
    </format>
    <format dxfId="271">
      <pivotArea dataOnly="0" labelOnly="1" outline="0" fieldPosition="0">
        <references count="6">
          <reference field="3" count="1" selected="0">
            <x v="20"/>
          </reference>
          <reference field="4" count="1" selected="0">
            <x v="0"/>
          </reference>
          <reference field="5" count="1" selected="0">
            <x v="20"/>
          </reference>
          <reference field="6" count="1" selected="0">
            <x v="25"/>
          </reference>
          <reference field="7" count="1" selected="0">
            <x v="187"/>
          </reference>
          <reference field="8" count="7">
            <x v="430"/>
            <x v="483"/>
            <x v="492"/>
            <x v="496"/>
            <x v="515"/>
            <x v="524"/>
            <x v="526"/>
          </reference>
        </references>
      </pivotArea>
    </format>
    <format dxfId="270">
      <pivotArea dataOnly="0" labelOnly="1" outline="0" fieldPosition="0">
        <references count="6">
          <reference field="3" count="1" selected="0">
            <x v="20"/>
          </reference>
          <reference field="4" count="1" selected="0">
            <x v="0"/>
          </reference>
          <reference field="5" count="1" selected="0">
            <x v="21"/>
          </reference>
          <reference field="6" count="1" selected="0">
            <x v="13"/>
          </reference>
          <reference field="7" count="1" selected="0">
            <x v="31"/>
          </reference>
          <reference field="8" count="20">
            <x v="84"/>
            <x v="86"/>
            <x v="106"/>
            <x v="110"/>
            <x v="120"/>
            <x v="125"/>
            <x v="138"/>
            <x v="145"/>
            <x v="158"/>
            <x v="161"/>
            <x v="178"/>
            <x v="190"/>
            <x v="211"/>
            <x v="217"/>
            <x v="228"/>
            <x v="240"/>
            <x v="262"/>
            <x v="263"/>
            <x v="330"/>
            <x v="332"/>
          </reference>
        </references>
      </pivotArea>
    </format>
    <format dxfId="269">
      <pivotArea dataOnly="0" labelOnly="1" outline="0" fieldPosition="0">
        <references count="6">
          <reference field="3" count="1" selected="0">
            <x v="20"/>
          </reference>
          <reference field="4" count="1" selected="0">
            <x v="0"/>
          </reference>
          <reference field="5" count="1" selected="0">
            <x v="21"/>
          </reference>
          <reference field="6" count="1" selected="0">
            <x v="13"/>
          </reference>
          <reference field="7" count="1" selected="0">
            <x v="174"/>
          </reference>
          <reference field="8" count="14">
            <x v="333"/>
            <x v="343"/>
            <x v="344"/>
            <x v="349"/>
            <x v="358"/>
            <x v="367"/>
            <x v="378"/>
            <x v="395"/>
            <x v="399"/>
            <x v="416"/>
            <x v="417"/>
            <x v="425"/>
            <x v="431"/>
            <x v="695"/>
          </reference>
        </references>
      </pivotArea>
    </format>
    <format dxfId="268">
      <pivotArea dataOnly="0" labelOnly="1" outline="0" fieldPosition="0">
        <references count="6">
          <reference field="3" count="1" selected="0">
            <x v="20"/>
          </reference>
          <reference field="4" count="1" selected="0">
            <x v="0"/>
          </reference>
          <reference field="5" count="1" selected="0">
            <x v="23"/>
          </reference>
          <reference field="6" count="1" selected="0">
            <x v="25"/>
          </reference>
          <reference field="7" count="1" selected="0">
            <x v="193"/>
          </reference>
          <reference field="8" count="1">
            <x v="485"/>
          </reference>
        </references>
      </pivotArea>
    </format>
    <format dxfId="267">
      <pivotArea dataOnly="0" labelOnly="1" outline="0" fieldPosition="0">
        <references count="6">
          <reference field="3" count="1" selected="0">
            <x v="20"/>
          </reference>
          <reference field="4" count="1" selected="0">
            <x v="0"/>
          </reference>
          <reference field="5" count="1" selected="0">
            <x v="26"/>
          </reference>
          <reference field="6" count="1" selected="0">
            <x v="68"/>
          </reference>
          <reference field="7" count="1" selected="0">
            <x v="109"/>
          </reference>
          <reference field="8" count="1">
            <x v="185"/>
          </reference>
        </references>
      </pivotArea>
    </format>
    <format dxfId="266">
      <pivotArea dataOnly="0" labelOnly="1" outline="0" fieldPosition="0">
        <references count="6">
          <reference field="3" count="1" selected="0">
            <x v="20"/>
          </reference>
          <reference field="4" count="1" selected="0">
            <x v="0"/>
          </reference>
          <reference field="5" count="1" selected="0">
            <x v="37"/>
          </reference>
          <reference field="6" count="1" selected="0">
            <x v="1"/>
          </reference>
          <reference field="7" count="1" selected="0">
            <x v="14"/>
          </reference>
          <reference field="8" count="22">
            <x v="18"/>
            <x v="54"/>
            <x v="95"/>
            <x v="123"/>
            <x v="153"/>
            <x v="224"/>
            <x v="241"/>
            <x v="292"/>
            <x v="358"/>
            <x v="378"/>
            <x v="384"/>
            <x v="410"/>
            <x v="420"/>
            <x v="425"/>
            <x v="448"/>
            <x v="469"/>
            <x v="474"/>
            <x v="488"/>
            <x v="496"/>
            <x v="511"/>
            <x v="514"/>
            <x v="822"/>
          </reference>
        </references>
      </pivotArea>
    </format>
    <format dxfId="265">
      <pivotArea dataOnly="0" labelOnly="1" outline="0" fieldPosition="0">
        <references count="6">
          <reference field="3" count="1" selected="0">
            <x v="20"/>
          </reference>
          <reference field="4" count="1" selected="0">
            <x v="0"/>
          </reference>
          <reference field="5" count="1" selected="0">
            <x v="37"/>
          </reference>
          <reference field="6" count="1" selected="0">
            <x v="1"/>
          </reference>
          <reference field="7" count="1" selected="0">
            <x v="76"/>
          </reference>
          <reference field="8" count="1">
            <x v="153"/>
          </reference>
        </references>
      </pivotArea>
    </format>
    <format dxfId="264">
      <pivotArea dataOnly="0" labelOnly="1" outline="0" fieldPosition="0">
        <references count="6">
          <reference field="3" count="1" selected="0">
            <x v="20"/>
          </reference>
          <reference field="4" count="1" selected="0">
            <x v="0"/>
          </reference>
          <reference field="5" count="1" selected="0">
            <x v="37"/>
          </reference>
          <reference field="6" count="1" selected="0">
            <x v="1"/>
          </reference>
          <reference field="7" count="1" selected="0">
            <x v="184"/>
          </reference>
          <reference field="8" count="5">
            <x v="387"/>
            <x v="395"/>
            <x v="410"/>
            <x v="420"/>
            <x v="450"/>
          </reference>
        </references>
      </pivotArea>
    </format>
    <format dxfId="263">
      <pivotArea dataOnly="0" labelOnly="1" outline="0" fieldPosition="0">
        <references count="6">
          <reference field="3" count="1" selected="0">
            <x v="20"/>
          </reference>
          <reference field="4" count="1" selected="0">
            <x v="0"/>
          </reference>
          <reference field="5" count="1" selected="0">
            <x v="47"/>
          </reference>
          <reference field="6" count="1" selected="0">
            <x v="25"/>
          </reference>
          <reference field="7" count="1" selected="0">
            <x v="190"/>
          </reference>
          <reference field="8" count="2">
            <x v="442"/>
            <x v="454"/>
          </reference>
        </references>
      </pivotArea>
    </format>
    <format dxfId="262">
      <pivotArea dataOnly="0" labelOnly="1" outline="0" fieldPosition="0">
        <references count="6">
          <reference field="3" count="1" selected="0">
            <x v="20"/>
          </reference>
          <reference field="4" count="1" selected="0">
            <x v="0"/>
          </reference>
          <reference field="5" count="1" selected="0">
            <x v="52"/>
          </reference>
          <reference field="6" count="1" selected="0">
            <x v="83"/>
          </reference>
          <reference field="7" count="1" selected="0">
            <x v="191"/>
          </reference>
          <reference field="8" count="13">
            <x v="416"/>
            <x v="420"/>
            <x v="432"/>
            <x v="433"/>
            <x v="450"/>
            <x v="474"/>
            <x v="476"/>
            <x v="478"/>
            <x v="479"/>
            <x v="497"/>
            <x v="527"/>
            <x v="528"/>
            <x v="530"/>
          </reference>
        </references>
      </pivotArea>
    </format>
    <format dxfId="261">
      <pivotArea dataOnly="0" labelOnly="1" outline="0" fieldPosition="0">
        <references count="6">
          <reference field="3" count="1" selected="0">
            <x v="20"/>
          </reference>
          <reference field="4" count="1" selected="0">
            <x v="0"/>
          </reference>
          <reference field="5" count="1" selected="0">
            <x v="52"/>
          </reference>
          <reference field="6" count="1" selected="0">
            <x v="83"/>
          </reference>
          <reference field="7" count="1" selected="0">
            <x v="221"/>
          </reference>
          <reference field="8" count="2">
            <x v="533"/>
            <x v="562"/>
          </reference>
        </references>
      </pivotArea>
    </format>
    <format dxfId="260">
      <pivotArea dataOnly="0" labelOnly="1" outline="0" fieldPosition="0">
        <references count="6">
          <reference field="3" count="1" selected="0">
            <x v="20"/>
          </reference>
          <reference field="4" count="1" selected="0">
            <x v="0"/>
          </reference>
          <reference field="5" count="1" selected="0">
            <x v="53"/>
          </reference>
          <reference field="6" count="1" selected="0">
            <x v="2"/>
          </reference>
          <reference field="7" count="1" selected="0">
            <x v="67"/>
          </reference>
          <reference field="8" count="1">
            <x v="158"/>
          </reference>
        </references>
      </pivotArea>
    </format>
    <format dxfId="259">
      <pivotArea dataOnly="0" labelOnly="1" outline="0" fieldPosition="0">
        <references count="6">
          <reference field="3" count="1" selected="0">
            <x v="20"/>
          </reference>
          <reference field="4" count="1" selected="0">
            <x v="0"/>
          </reference>
          <reference field="5" count="1" selected="0">
            <x v="53"/>
          </reference>
          <reference field="6" count="1" selected="0">
            <x v="37"/>
          </reference>
          <reference field="7" count="1" selected="0">
            <x v="189"/>
          </reference>
          <reference field="8" count="3">
            <x v="391"/>
            <x v="445"/>
            <x v="446"/>
          </reference>
        </references>
      </pivotArea>
    </format>
    <format dxfId="258">
      <pivotArea dataOnly="0" labelOnly="1" outline="0" fieldPosition="0">
        <references count="6">
          <reference field="3" count="1" selected="0">
            <x v="20"/>
          </reference>
          <reference field="4" count="1" selected="0">
            <x v="0"/>
          </reference>
          <reference field="5" count="1" selected="0">
            <x v="53"/>
          </reference>
          <reference field="6" count="1" selected="0">
            <x v="37"/>
          </reference>
          <reference field="7" count="1" selected="0">
            <x v="200"/>
          </reference>
          <reference field="8" count="3">
            <x v="447"/>
            <x v="462"/>
            <x v="848"/>
          </reference>
        </references>
      </pivotArea>
    </format>
    <format dxfId="257">
      <pivotArea dataOnly="0" labelOnly="1" outline="0" fieldPosition="0">
        <references count="6">
          <reference field="3" count="1" selected="0">
            <x v="20"/>
          </reference>
          <reference field="4" count="1" selected="0">
            <x v="0"/>
          </reference>
          <reference field="5" count="1" selected="0">
            <x v="53"/>
          </reference>
          <reference field="6" count="1" selected="0">
            <x v="37"/>
          </reference>
          <reference field="7" count="1" selected="0">
            <x v="207"/>
          </reference>
          <reference field="8" count="2">
            <x v="490"/>
            <x v="562"/>
          </reference>
        </references>
      </pivotArea>
    </format>
    <format dxfId="256">
      <pivotArea dataOnly="0" labelOnly="1" outline="0" fieldPosition="0">
        <references count="6">
          <reference field="3" count="1" selected="0">
            <x v="20"/>
          </reference>
          <reference field="4" count="1" selected="0">
            <x v="0"/>
          </reference>
          <reference field="5" count="1" selected="0">
            <x v="53"/>
          </reference>
          <reference field="6" count="1" selected="0">
            <x v="37"/>
          </reference>
          <reference field="7" count="1" selected="0">
            <x v="214"/>
          </reference>
          <reference field="8" count="2">
            <x v="502"/>
            <x v="846"/>
          </reference>
        </references>
      </pivotArea>
    </format>
    <format dxfId="255">
      <pivotArea dataOnly="0" labelOnly="1" outline="0" fieldPosition="0">
        <references count="6">
          <reference field="3" count="1" selected="0">
            <x v="20"/>
          </reference>
          <reference field="4" count="1" selected="0">
            <x v="0"/>
          </reference>
          <reference field="5" count="1" selected="0">
            <x v="85"/>
          </reference>
          <reference field="6" count="1" selected="0">
            <x v="26"/>
          </reference>
          <reference field="7" count="1" selected="0">
            <x v="197"/>
          </reference>
          <reference field="8" count="11">
            <x v="411"/>
            <x v="420"/>
            <x v="425"/>
            <x v="433"/>
            <x v="448"/>
            <x v="473"/>
            <x v="474"/>
            <x v="496"/>
            <x v="517"/>
            <x v="535"/>
            <x v="848"/>
          </reference>
        </references>
      </pivotArea>
    </format>
    <format dxfId="254">
      <pivotArea dataOnly="0" labelOnly="1" outline="0" fieldPosition="0">
        <references count="6">
          <reference field="3" count="1" selected="0">
            <x v="20"/>
          </reference>
          <reference field="4" count="1" selected="0">
            <x v="0"/>
          </reference>
          <reference field="5" count="1" selected="0">
            <x v="98"/>
          </reference>
          <reference field="6" count="1" selected="0">
            <x v="9"/>
          </reference>
          <reference field="7" count="1" selected="0">
            <x v="192"/>
          </reference>
          <reference field="8" count="1">
            <x v="388"/>
          </reference>
        </references>
      </pivotArea>
    </format>
    <format dxfId="253">
      <pivotArea dataOnly="0" labelOnly="1" outline="0" fieldPosition="0">
        <references count="6">
          <reference field="3" count="1" selected="0">
            <x v="20"/>
          </reference>
          <reference field="4" count="1" selected="0">
            <x v="0"/>
          </reference>
          <reference field="5" count="1" selected="0">
            <x v="100"/>
          </reference>
          <reference field="6" count="1" selected="0">
            <x v="57"/>
          </reference>
          <reference field="7" count="1" selected="0">
            <x v="92"/>
          </reference>
          <reference field="8" count="1">
            <x v="167"/>
          </reference>
        </references>
      </pivotArea>
    </format>
    <format dxfId="252">
      <pivotArea dataOnly="0" labelOnly="1" outline="0" fieldPosition="0">
        <references count="6">
          <reference field="3" count="1" selected="0">
            <x v="20"/>
          </reference>
          <reference field="4" count="1" selected="0">
            <x v="0"/>
          </reference>
          <reference field="5" count="1" selected="0">
            <x v="73"/>
          </reference>
          <reference field="6" count="1" selected="0">
            <x v="36"/>
          </reference>
          <reference field="7" count="1" selected="0">
            <x v="181"/>
          </reference>
          <reference field="8" count="1">
            <x v="366"/>
          </reference>
        </references>
      </pivotArea>
    </format>
    <format dxfId="251">
      <pivotArea dataOnly="0" labelOnly="1" outline="0" fieldPosition="0">
        <references count="6">
          <reference field="3" count="1" selected="0">
            <x v="20"/>
          </reference>
          <reference field="4" count="1" selected="0">
            <x v="5"/>
          </reference>
          <reference field="5" count="1" selected="0">
            <x v="25"/>
          </reference>
          <reference field="6" count="1" selected="0">
            <x v="68"/>
          </reference>
          <reference field="7" count="1" selected="0">
            <x v="107"/>
          </reference>
          <reference field="8" count="1">
            <x v="204"/>
          </reference>
        </references>
      </pivotArea>
    </format>
    <format dxfId="250">
      <pivotArea dataOnly="0" labelOnly="1" outline="0" fieldPosition="0">
        <references count="6">
          <reference field="3" count="1" selected="0">
            <x v="20"/>
          </reference>
          <reference field="4" count="1" selected="0">
            <x v="5"/>
          </reference>
          <reference field="5" count="1" selected="0">
            <x v="81"/>
          </reference>
          <reference field="6" count="1" selected="0">
            <x v="1"/>
          </reference>
          <reference field="7" count="1" selected="0">
            <x v="11"/>
          </reference>
          <reference field="8" count="3">
            <x v="155"/>
            <x v="189"/>
            <x v="229"/>
          </reference>
        </references>
      </pivotArea>
    </format>
    <format dxfId="249">
      <pivotArea dataOnly="0" labelOnly="1" outline="0" fieldPosition="0">
        <references count="6">
          <reference field="3" count="1" selected="0">
            <x v="20"/>
          </reference>
          <reference field="4" count="1" selected="0">
            <x v="5"/>
          </reference>
          <reference field="5" count="1" selected="0">
            <x v="85"/>
          </reference>
          <reference field="6" count="1" selected="0">
            <x v="26"/>
          </reference>
          <reference field="7" count="1" selected="0">
            <x v="36"/>
          </reference>
          <reference field="8" count="2">
            <x v="119"/>
            <x v="127"/>
          </reference>
        </references>
      </pivotArea>
    </format>
    <format dxfId="248">
      <pivotArea dataOnly="0" labelOnly="1" outline="0" fieldPosition="0">
        <references count="6">
          <reference field="3" count="1" selected="0">
            <x v="20"/>
          </reference>
          <reference field="4" count="1" selected="0">
            <x v="5"/>
          </reference>
          <reference field="5" count="1" selected="0">
            <x v="87"/>
          </reference>
          <reference field="6" count="1" selected="0">
            <x v="14"/>
          </reference>
          <reference field="7" count="1" selected="0">
            <x v="29"/>
          </reference>
          <reference field="8" count="7">
            <x v="103"/>
            <x v="109"/>
            <x v="114"/>
            <x v="121"/>
            <x v="141"/>
            <x v="151"/>
            <x v="346"/>
          </reference>
        </references>
      </pivotArea>
    </format>
    <format dxfId="247">
      <pivotArea dataOnly="0" labelOnly="1" outline="0" fieldPosition="0">
        <references count="6">
          <reference field="3" count="1" selected="0">
            <x v="20"/>
          </reference>
          <reference field="4" count="1" selected="0">
            <x v="6"/>
          </reference>
          <reference field="5" count="1" selected="0">
            <x v="1"/>
          </reference>
          <reference field="6" count="1" selected="0">
            <x v="50"/>
          </reference>
          <reference field="7" count="1" selected="0">
            <x v="86"/>
          </reference>
          <reference field="8" count="2">
            <x v="262"/>
            <x v="302"/>
          </reference>
        </references>
      </pivotArea>
    </format>
    <format dxfId="246">
      <pivotArea dataOnly="0" labelOnly="1" outline="0" fieldPosition="0">
        <references count="6">
          <reference field="3" count="1" selected="0">
            <x v="20"/>
          </reference>
          <reference field="4" count="1" selected="0">
            <x v="6"/>
          </reference>
          <reference field="5" count="1" selected="0">
            <x v="14"/>
          </reference>
          <reference field="6" count="1" selected="0">
            <x v="14"/>
          </reference>
          <reference field="7" count="1" selected="0">
            <x v="159"/>
          </reference>
          <reference field="8" count="6">
            <x v="320"/>
            <x v="340"/>
            <x v="341"/>
            <x v="368"/>
            <x v="400"/>
            <x v="401"/>
          </reference>
        </references>
      </pivotArea>
    </format>
    <format dxfId="245">
      <pivotArea dataOnly="0" labelOnly="1" outline="0" fieldPosition="0">
        <references count="6">
          <reference field="3" count="1" selected="0">
            <x v="20"/>
          </reference>
          <reference field="4" count="1" selected="0">
            <x v="6"/>
          </reference>
          <reference field="5" count="1" selected="0">
            <x v="18"/>
          </reference>
          <reference field="6" count="1" selected="0">
            <x v="27"/>
          </reference>
          <reference field="7" count="1" selected="0">
            <x v="179"/>
          </reference>
          <reference field="8" count="3">
            <x v="362"/>
            <x v="467"/>
            <x v="482"/>
          </reference>
        </references>
      </pivotArea>
    </format>
    <format dxfId="244">
      <pivotArea dataOnly="0" labelOnly="1" outline="0" fieldPosition="0">
        <references count="6">
          <reference field="3" count="1" selected="0">
            <x v="20"/>
          </reference>
          <reference field="4" count="1" selected="0">
            <x v="6"/>
          </reference>
          <reference field="5" count="1" selected="0">
            <x v="25"/>
          </reference>
          <reference field="6" count="1" selected="0">
            <x v="68"/>
          </reference>
          <reference field="7" count="1" selected="0">
            <x v="203"/>
          </reference>
          <reference field="8" count="1">
            <x v="468"/>
          </reference>
        </references>
      </pivotArea>
    </format>
    <format dxfId="243">
      <pivotArea dataOnly="0" labelOnly="1" outline="0" fieldPosition="0">
        <references count="6">
          <reference field="3" count="1" selected="0">
            <x v="20"/>
          </reference>
          <reference field="4" count="1" selected="0">
            <x v="6"/>
          </reference>
          <reference field="5" count="1" selected="0">
            <x v="26"/>
          </reference>
          <reference field="6" count="1" selected="0">
            <x v="68"/>
          </reference>
          <reference field="7" count="1" selected="0">
            <x v="42"/>
          </reference>
          <reference field="8" count="1">
            <x v="90"/>
          </reference>
        </references>
      </pivotArea>
    </format>
    <format dxfId="242">
      <pivotArea dataOnly="0" labelOnly="1" outline="0" fieldPosition="0">
        <references count="6">
          <reference field="3" count="1" selected="0">
            <x v="20"/>
          </reference>
          <reference field="4" count="1" selected="0">
            <x v="6"/>
          </reference>
          <reference field="5" count="1" selected="0">
            <x v="33"/>
          </reference>
          <reference field="6" count="1" selected="0">
            <x v="14"/>
          </reference>
          <reference field="7" count="1" selected="0">
            <x v="179"/>
          </reference>
          <reference field="8" count="1">
            <x v="370"/>
          </reference>
        </references>
      </pivotArea>
    </format>
    <format dxfId="241">
      <pivotArea dataOnly="0" labelOnly="1" outline="0" fieldPosition="0">
        <references count="6">
          <reference field="3" count="1" selected="0">
            <x v="20"/>
          </reference>
          <reference field="4" count="1" selected="0">
            <x v="6"/>
          </reference>
          <reference field="5" count="1" selected="0">
            <x v="37"/>
          </reference>
          <reference field="6" count="1" selected="0">
            <x v="1"/>
          </reference>
          <reference field="7" count="1" selected="0">
            <x v="14"/>
          </reference>
          <reference field="8" count="16">
            <x v="18"/>
            <x v="27"/>
            <x v="54"/>
            <x v="103"/>
            <x v="107"/>
            <x v="224"/>
            <x v="232"/>
            <x v="292"/>
            <x v="320"/>
            <x v="325"/>
            <x v="340"/>
            <x v="359"/>
            <x v="378"/>
            <x v="420"/>
            <x v="448"/>
            <x v="449"/>
          </reference>
        </references>
      </pivotArea>
    </format>
    <format dxfId="240">
      <pivotArea dataOnly="0" labelOnly="1" outline="0" fieldPosition="0">
        <references count="6">
          <reference field="3" count="1" selected="0">
            <x v="20"/>
          </reference>
          <reference field="4" count="1" selected="0">
            <x v="6"/>
          </reference>
          <reference field="5" count="1" selected="0">
            <x v="37"/>
          </reference>
          <reference field="6" count="1" selected="0">
            <x v="1"/>
          </reference>
          <reference field="7" count="1" selected="0">
            <x v="77"/>
          </reference>
          <reference field="8" count="1">
            <x v="224"/>
          </reference>
        </references>
      </pivotArea>
    </format>
    <format dxfId="239">
      <pivotArea dataOnly="0" labelOnly="1" outline="0" fieldPosition="0">
        <references count="6">
          <reference field="3" count="1" selected="0">
            <x v="20"/>
          </reference>
          <reference field="4" count="1" selected="0">
            <x v="6"/>
          </reference>
          <reference field="5" count="1" selected="0">
            <x v="37"/>
          </reference>
          <reference field="6" count="1" selected="0">
            <x v="1"/>
          </reference>
          <reference field="7" count="1" selected="0">
            <x v="119"/>
          </reference>
          <reference field="8" count="1">
            <x v="224"/>
          </reference>
        </references>
      </pivotArea>
    </format>
    <format dxfId="238">
      <pivotArea dataOnly="0" labelOnly="1" outline="0" fieldPosition="0">
        <references count="6">
          <reference field="3" count="1" selected="0">
            <x v="20"/>
          </reference>
          <reference field="4" count="1" selected="0">
            <x v="6"/>
          </reference>
          <reference field="5" count="1" selected="0">
            <x v="37"/>
          </reference>
          <reference field="6" count="1" selected="0">
            <x v="1"/>
          </reference>
          <reference field="7" count="1" selected="0">
            <x v="160"/>
          </reference>
          <reference field="8" count="1">
            <x v="846"/>
          </reference>
        </references>
      </pivotArea>
    </format>
    <format dxfId="237">
      <pivotArea dataOnly="0" labelOnly="1" outline="0" fieldPosition="0">
        <references count="6">
          <reference field="3" count="1" selected="0">
            <x v="20"/>
          </reference>
          <reference field="4" count="1" selected="0">
            <x v="6"/>
          </reference>
          <reference field="5" count="1" selected="0">
            <x v="56"/>
          </reference>
          <reference field="6" count="1" selected="0">
            <x v="41"/>
          </reference>
          <reference field="7" count="1" selected="0">
            <x v="18"/>
          </reference>
          <reference field="8" count="1">
            <x v="97"/>
          </reference>
        </references>
      </pivotArea>
    </format>
    <format dxfId="236">
      <pivotArea dataOnly="0" labelOnly="1" outline="0" fieldPosition="0">
        <references count="6">
          <reference field="3" count="1" selected="0">
            <x v="20"/>
          </reference>
          <reference field="4" count="1" selected="0">
            <x v="6"/>
          </reference>
          <reference field="5" count="1" selected="0">
            <x v="56"/>
          </reference>
          <reference field="6" count="1" selected="0">
            <x v="69"/>
          </reference>
          <reference field="7" count="1" selected="0">
            <x v="18"/>
          </reference>
          <reference field="8" count="1">
            <x v="323"/>
          </reference>
        </references>
      </pivotArea>
    </format>
    <format dxfId="235">
      <pivotArea dataOnly="0" labelOnly="1" outline="0" fieldPosition="0">
        <references count="6">
          <reference field="3" count="1" selected="0">
            <x v="20"/>
          </reference>
          <reference field="4" count="1" selected="0">
            <x v="6"/>
          </reference>
          <reference field="5" count="1" selected="0">
            <x v="77"/>
          </reference>
          <reference field="6" count="1" selected="0">
            <x v="66"/>
          </reference>
          <reference field="7" count="1" selected="0">
            <x v="163"/>
          </reference>
          <reference field="8" count="1">
            <x v="302"/>
          </reference>
        </references>
      </pivotArea>
    </format>
    <format dxfId="234">
      <pivotArea dataOnly="0" labelOnly="1" outline="0" fieldPosition="0">
        <references count="6">
          <reference field="3" count="1" selected="0">
            <x v="20"/>
          </reference>
          <reference field="4" count="1" selected="0">
            <x v="6"/>
          </reference>
          <reference field="5" count="1" selected="0">
            <x v="79"/>
          </reference>
          <reference field="6" count="1" selected="0">
            <x v="23"/>
          </reference>
          <reference field="7" count="1" selected="0">
            <x v="41"/>
          </reference>
          <reference field="8" count="1">
            <x v="89"/>
          </reference>
        </references>
      </pivotArea>
    </format>
    <format dxfId="233">
      <pivotArea dataOnly="0" labelOnly="1" outline="0" fieldPosition="0">
        <references count="6">
          <reference field="3" count="1" selected="0">
            <x v="20"/>
          </reference>
          <reference field="4" count="1" selected="0">
            <x v="6"/>
          </reference>
          <reference field="5" count="1" selected="0">
            <x v="85"/>
          </reference>
          <reference field="6" count="1" selected="0">
            <x v="26"/>
          </reference>
          <reference field="7" count="1" selected="0">
            <x v="71"/>
          </reference>
          <reference field="8" count="2">
            <x v="344"/>
            <x v="355"/>
          </reference>
        </references>
      </pivotArea>
    </format>
    <format dxfId="232">
      <pivotArea dataOnly="0" labelOnly="1" outline="0" fieldPosition="0">
        <references count="6">
          <reference field="3" count="1" selected="0">
            <x v="20"/>
          </reference>
          <reference field="4" count="1" selected="0">
            <x v="6"/>
          </reference>
          <reference field="5" count="1" selected="0">
            <x v="88"/>
          </reference>
          <reference field="6" count="1" selected="0">
            <x v="49"/>
          </reference>
          <reference field="7" count="1" selected="0">
            <x v="25"/>
          </reference>
          <reference field="8" count="2">
            <x v="189"/>
            <x v="340"/>
          </reference>
        </references>
      </pivotArea>
    </format>
    <format dxfId="231">
      <pivotArea dataOnly="0" labelOnly="1" outline="0" fieldPosition="0">
        <references count="6">
          <reference field="3" count="1" selected="0">
            <x v="20"/>
          </reference>
          <reference field="4" count="1" selected="0">
            <x v="6"/>
          </reference>
          <reference field="5" count="1" selected="0">
            <x v="88"/>
          </reference>
          <reference field="6" count="1" selected="0">
            <x v="49"/>
          </reference>
          <reference field="7" count="1" selected="0">
            <x v="173"/>
          </reference>
          <reference field="8" count="2">
            <x v="340"/>
            <x v="349"/>
          </reference>
        </references>
      </pivotArea>
    </format>
    <format dxfId="230">
      <pivotArea dataOnly="0" labelOnly="1" outline="0" fieldPosition="0">
        <references count="6">
          <reference field="3" count="1" selected="0">
            <x v="20"/>
          </reference>
          <reference field="4" count="1" selected="0">
            <x v="6"/>
          </reference>
          <reference field="5" count="1" selected="0">
            <x v="88"/>
          </reference>
          <reference field="6" count="1" selected="0">
            <x v="75"/>
          </reference>
          <reference field="7" count="1" selected="0">
            <x v="196"/>
          </reference>
          <reference field="8" count="10">
            <x v="406"/>
            <x v="411"/>
            <x v="412"/>
            <x v="425"/>
            <x v="448"/>
            <x v="473"/>
            <x v="488"/>
            <x v="496"/>
            <x v="530"/>
            <x v="532"/>
          </reference>
        </references>
      </pivotArea>
    </format>
    <format dxfId="229">
      <pivotArea dataOnly="0" labelOnly="1" outline="0" fieldPosition="0">
        <references count="6">
          <reference field="3" count="1" selected="0">
            <x v="20"/>
          </reference>
          <reference field="4" count="1" selected="0">
            <x v="6"/>
          </reference>
          <reference field="5" count="1" selected="0">
            <x v="101"/>
          </reference>
          <reference field="6" count="1" selected="0">
            <x v="14"/>
          </reference>
          <reference field="7" count="1" selected="0">
            <x v="179"/>
          </reference>
          <reference field="8" count="1">
            <x v="370"/>
          </reference>
        </references>
      </pivotArea>
    </format>
    <format dxfId="228">
      <pivotArea dataOnly="0" labelOnly="1" outline="0" fieldPosition="0">
        <references count="6">
          <reference field="3" count="1" selected="0">
            <x v="20"/>
          </reference>
          <reference field="4" count="1" selected="0">
            <x v="6"/>
          </reference>
          <reference field="5" count="1" selected="0">
            <x v="73"/>
          </reference>
          <reference field="6" count="1" selected="0">
            <x v="36"/>
          </reference>
          <reference field="7" count="1" selected="0">
            <x v="146"/>
          </reference>
          <reference field="8" count="1">
            <x v="250"/>
          </reference>
        </references>
      </pivotArea>
    </format>
    <format dxfId="227">
      <pivotArea dataOnly="0" labelOnly="1" outline="0" fieldPosition="0">
        <references count="6">
          <reference field="3" count="1" selected="0">
            <x v="21"/>
          </reference>
          <reference field="4" count="1" selected="0">
            <x v="0"/>
          </reference>
          <reference field="5" count="1" selected="0">
            <x v="2"/>
          </reference>
          <reference field="6" count="1" selected="0">
            <x v="11"/>
          </reference>
          <reference field="7" count="1" selected="0">
            <x v="22"/>
          </reference>
          <reference field="8" count="3">
            <x v="58"/>
            <x v="62"/>
            <x v="67"/>
          </reference>
        </references>
      </pivotArea>
    </format>
    <format dxfId="226">
      <pivotArea dataOnly="0" labelOnly="1" outline="0" fieldPosition="0">
        <references count="6">
          <reference field="3" count="1" selected="0">
            <x v="21"/>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225">
      <pivotArea dataOnly="0" labelOnly="1" outline="0" fieldPosition="0">
        <references count="6">
          <reference field="3" count="1" selected="0">
            <x v="21"/>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224">
      <pivotArea dataOnly="0" labelOnly="1" outline="0" fieldPosition="0">
        <references count="6">
          <reference field="3" count="1" selected="0">
            <x v="21"/>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223">
      <pivotArea dataOnly="0" labelOnly="1" outline="0" fieldPosition="0">
        <references count="6">
          <reference field="3" count="1" selected="0">
            <x v="21"/>
          </reference>
          <reference field="4" count="1" selected="0">
            <x v="0"/>
          </reference>
          <reference field="5" count="1" selected="0">
            <x v="32"/>
          </reference>
          <reference field="6" count="1" selected="0">
            <x v="14"/>
          </reference>
          <reference field="7" count="1" selected="0">
            <x v="51"/>
          </reference>
          <reference field="8" count="1">
            <x v="343"/>
          </reference>
        </references>
      </pivotArea>
    </format>
    <format dxfId="222">
      <pivotArea dataOnly="0" labelOnly="1" outline="0" fieldPosition="0">
        <references count="6">
          <reference field="3" count="1" selected="0">
            <x v="21"/>
          </reference>
          <reference field="4" count="1" selected="0">
            <x v="0"/>
          </reference>
          <reference field="5" count="1" selected="0">
            <x v="53"/>
          </reference>
          <reference field="6" count="1" selected="0">
            <x v="2"/>
          </reference>
          <reference field="7" count="1" selected="0">
            <x v="80"/>
          </reference>
          <reference field="8" count="1">
            <x v="158"/>
          </reference>
        </references>
      </pivotArea>
    </format>
    <format dxfId="221">
      <pivotArea dataOnly="0" labelOnly="1" outline="0" fieldPosition="0">
        <references count="6">
          <reference field="3" count="1" selected="0">
            <x v="21"/>
          </reference>
          <reference field="4" count="1" selected="0">
            <x v="0"/>
          </reference>
          <reference field="5" count="1" selected="0">
            <x v="64"/>
          </reference>
          <reference field="6" count="1" selected="0">
            <x v="1"/>
          </reference>
          <reference field="7" count="1" selected="0">
            <x v="132"/>
          </reference>
          <reference field="8" count="3">
            <x v="351"/>
            <x v="367"/>
            <x v="854"/>
          </reference>
        </references>
      </pivotArea>
    </format>
    <format dxfId="220">
      <pivotArea dataOnly="0" labelOnly="1" outline="0" fieldPosition="0">
        <references count="6">
          <reference field="3" count="1" selected="0">
            <x v="21"/>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219">
      <pivotArea dataOnly="0" labelOnly="1" outline="0" fieldPosition="0">
        <references count="6">
          <reference field="3" count="1" selected="0">
            <x v="21"/>
          </reference>
          <reference field="4" count="1" selected="0">
            <x v="5"/>
          </reference>
          <reference field="5" count="1" selected="0">
            <x v="81"/>
          </reference>
          <reference field="6" count="1" selected="0">
            <x v="1"/>
          </reference>
          <reference field="7" count="1" selected="0">
            <x v="89"/>
          </reference>
          <reference field="8" count="9">
            <x v="189"/>
            <x v="191"/>
            <x v="195"/>
            <x v="207"/>
            <x v="229"/>
            <x v="241"/>
            <x v="263"/>
            <x v="423"/>
            <x v="424"/>
          </reference>
        </references>
      </pivotArea>
    </format>
    <format dxfId="218">
      <pivotArea dataOnly="0" labelOnly="1" outline="0" fieldPosition="0">
        <references count="6">
          <reference field="3" count="1" selected="0">
            <x v="21"/>
          </reference>
          <reference field="4" count="1" selected="0">
            <x v="6"/>
          </reference>
          <reference field="5" count="1" selected="0">
            <x v="64"/>
          </reference>
          <reference field="6" count="1" selected="0">
            <x v="1"/>
          </reference>
          <reference field="7" count="1" selected="0">
            <x v="132"/>
          </reference>
          <reference field="8" count="1">
            <x v="854"/>
          </reference>
        </references>
      </pivotArea>
    </format>
    <format dxfId="217">
      <pivotArea dataOnly="0" labelOnly="1" outline="0" fieldPosition="0">
        <references count="6">
          <reference field="3" count="1" selected="0">
            <x v="22"/>
          </reference>
          <reference field="4" count="1" selected="0">
            <x v="0"/>
          </reference>
          <reference field="5" count="1" selected="0">
            <x v="2"/>
          </reference>
          <reference field="6" count="1" selected="0">
            <x v="11"/>
          </reference>
          <reference field="7" count="1" selected="0">
            <x v="22"/>
          </reference>
          <reference field="8" count="2">
            <x v="58"/>
            <x v="62"/>
          </reference>
        </references>
      </pivotArea>
    </format>
    <format dxfId="216">
      <pivotArea dataOnly="0" labelOnly="1" outline="0" fieldPosition="0">
        <references count="6">
          <reference field="3" count="1" selected="0">
            <x v="22"/>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215">
      <pivotArea dataOnly="0" labelOnly="1" outline="0" fieldPosition="0">
        <references count="6">
          <reference field="3" count="1" selected="0">
            <x v="22"/>
          </reference>
          <reference field="4" count="1" selected="0">
            <x v="0"/>
          </reference>
          <reference field="5" count="1" selected="0">
            <x v="32"/>
          </reference>
          <reference field="6" count="1" selected="0">
            <x v="14"/>
          </reference>
          <reference field="7" count="1" selected="0">
            <x v="51"/>
          </reference>
          <reference field="8" count="2">
            <x v="151"/>
            <x v="175"/>
          </reference>
        </references>
      </pivotArea>
    </format>
    <format dxfId="214">
      <pivotArea dataOnly="0" labelOnly="1" outline="0" fieldPosition="0">
        <references count="6">
          <reference field="3" count="1" selected="0">
            <x v="22"/>
          </reference>
          <reference field="4" count="1" selected="0">
            <x v="0"/>
          </reference>
          <reference field="5" count="1" selected="0">
            <x v="43"/>
          </reference>
          <reference field="6" count="1" selected="0">
            <x v="15"/>
          </reference>
          <reference field="7" count="1" selected="0">
            <x v="120"/>
          </reference>
          <reference field="8" count="1">
            <x v="220"/>
          </reference>
        </references>
      </pivotArea>
    </format>
    <format dxfId="213">
      <pivotArea dataOnly="0" labelOnly="1" outline="0" fieldPosition="0">
        <references count="6">
          <reference field="3" count="1" selected="0">
            <x v="22"/>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212">
      <pivotArea dataOnly="0" labelOnly="1" outline="0" fieldPosition="0">
        <references count="6">
          <reference field="3" count="1" selected="0">
            <x v="22"/>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211">
      <pivotArea dataOnly="0" labelOnly="1" outline="0" fieldPosition="0">
        <references count="6">
          <reference field="3" count="1" selected="0">
            <x v="22"/>
          </reference>
          <reference field="4" count="1" selected="0">
            <x v="1"/>
          </reference>
          <reference field="5" count="1" selected="0">
            <x v="76"/>
          </reference>
          <reference field="6" count="1" selected="0">
            <x v="14"/>
          </reference>
          <reference field="7" count="1" selected="0">
            <x v="22"/>
          </reference>
          <reference field="8" count="4">
            <x v="80"/>
            <x v="162"/>
            <x v="238"/>
            <x v="524"/>
          </reference>
        </references>
      </pivotArea>
    </format>
    <format dxfId="210">
      <pivotArea dataOnly="0" labelOnly="1" outline="0" fieldPosition="0">
        <references count="6">
          <reference field="3" count="1" selected="0">
            <x v="22"/>
          </reference>
          <reference field="4" count="1" selected="0">
            <x v="4"/>
          </reference>
          <reference field="5" count="1" selected="0">
            <x v="26"/>
          </reference>
          <reference field="6" count="1" selected="0">
            <x v="68"/>
          </reference>
          <reference field="7" count="1" selected="0">
            <x v="47"/>
          </reference>
          <reference field="8" count="1">
            <x v="95"/>
          </reference>
        </references>
      </pivotArea>
    </format>
    <format dxfId="209">
      <pivotArea dataOnly="0" labelOnly="1" outline="0" fieldPosition="0">
        <references count="6">
          <reference field="3" count="1" selected="0">
            <x v="22"/>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208">
      <pivotArea dataOnly="0" labelOnly="1" outline="0" fieldPosition="0">
        <references count="6">
          <reference field="3" count="1" selected="0">
            <x v="22"/>
          </reference>
          <reference field="4" count="1" selected="0">
            <x v="5"/>
          </reference>
          <reference field="5" count="1" selected="0">
            <x v="81"/>
          </reference>
          <reference field="6" count="1" selected="0">
            <x v="1"/>
          </reference>
          <reference field="7" count="1" selected="0">
            <x v="89"/>
          </reference>
          <reference field="8" count="8">
            <x v="189"/>
            <x v="191"/>
            <x v="207"/>
            <x v="229"/>
            <x v="241"/>
            <x v="263"/>
            <x v="423"/>
            <x v="424"/>
          </reference>
        </references>
      </pivotArea>
    </format>
    <format dxfId="207">
      <pivotArea dataOnly="0" labelOnly="1" outline="0" fieldPosition="0">
        <references count="6">
          <reference field="3" count="1" selected="0">
            <x v="23"/>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206">
      <pivotArea dataOnly="0" labelOnly="1" outline="0" fieldPosition="0">
        <references count="6">
          <reference field="3" count="1" selected="0">
            <x v="24"/>
          </reference>
          <reference field="4" count="1" selected="0">
            <x v="0"/>
          </reference>
          <reference field="5" count="1" selected="0">
            <x v="2"/>
          </reference>
          <reference field="6" count="1" selected="0">
            <x v="11"/>
          </reference>
          <reference field="7" count="1" selected="0">
            <x v="22"/>
          </reference>
          <reference field="8" count="1">
            <x v="62"/>
          </reference>
        </references>
      </pivotArea>
    </format>
    <format dxfId="205">
      <pivotArea dataOnly="0" labelOnly="1" outline="0" fieldPosition="0">
        <references count="6">
          <reference field="3" count="1" selected="0">
            <x v="24"/>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204">
      <pivotArea dataOnly="0" labelOnly="1" outline="0" fieldPosition="0">
        <references count="6">
          <reference field="3" count="1" selected="0">
            <x v="24"/>
          </reference>
          <reference field="4" count="1" selected="0">
            <x v="0"/>
          </reference>
          <reference field="5" count="1" selected="0">
            <x v="53"/>
          </reference>
          <reference field="6" count="1" selected="0">
            <x v="2"/>
          </reference>
          <reference field="7" count="1" selected="0">
            <x v="80"/>
          </reference>
          <reference field="8" count="1">
            <x v="158"/>
          </reference>
        </references>
      </pivotArea>
    </format>
    <format dxfId="203">
      <pivotArea dataOnly="0" labelOnly="1" outline="0" fieldPosition="0">
        <references count="6">
          <reference field="3" count="1" selected="0">
            <x v="24"/>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202">
      <pivotArea dataOnly="0" labelOnly="1" outline="0" fieldPosition="0">
        <references count="6">
          <reference field="3" count="1" selected="0">
            <x v="24"/>
          </reference>
          <reference field="4" count="1" selected="0">
            <x v="5"/>
          </reference>
          <reference field="5" count="1" selected="0">
            <x v="81"/>
          </reference>
          <reference field="6" count="1" selected="0">
            <x v="1"/>
          </reference>
          <reference field="7" count="1" selected="0">
            <x v="89"/>
          </reference>
          <reference field="8" count="6">
            <x v="207"/>
            <x v="229"/>
            <x v="241"/>
            <x v="263"/>
            <x v="423"/>
            <x v="424"/>
          </reference>
        </references>
      </pivotArea>
    </format>
    <format dxfId="201">
      <pivotArea dataOnly="0" labelOnly="1" outline="0" fieldPosition="0">
        <references count="6">
          <reference field="3" count="1" selected="0">
            <x v="25"/>
          </reference>
          <reference field="4" count="1" selected="0">
            <x v="0"/>
          </reference>
          <reference field="5" count="1" selected="0">
            <x v="2"/>
          </reference>
          <reference field="6" count="1" selected="0">
            <x v="11"/>
          </reference>
          <reference field="7" count="1" selected="0">
            <x v="22"/>
          </reference>
          <reference field="8" count="1">
            <x v="64"/>
          </reference>
        </references>
      </pivotArea>
    </format>
    <format dxfId="200">
      <pivotArea dataOnly="0" labelOnly="1" outline="0" fieldPosition="0">
        <references count="6">
          <reference field="3" count="1" selected="0">
            <x v="25"/>
          </reference>
          <reference field="4" count="1" selected="0">
            <x v="0"/>
          </reference>
          <reference field="5" count="1" selected="0">
            <x v="2"/>
          </reference>
          <reference field="6" count="1" selected="0">
            <x v="31"/>
          </reference>
          <reference field="7" count="1" selected="0">
            <x v="22"/>
          </reference>
          <reference field="8" count="3">
            <x v="62"/>
            <x v="66"/>
            <x v="67"/>
          </reference>
        </references>
      </pivotArea>
    </format>
    <format dxfId="199">
      <pivotArea dataOnly="0" labelOnly="1" outline="0" fieldPosition="0">
        <references count="6">
          <reference field="3" count="1" selected="0">
            <x v="25"/>
          </reference>
          <reference field="4" count="1" selected="0">
            <x v="0"/>
          </reference>
          <reference field="5" count="1" selected="0">
            <x v="32"/>
          </reference>
          <reference field="6" count="1" selected="0">
            <x v="14"/>
          </reference>
          <reference field="7" count="1" selected="0">
            <x v="51"/>
          </reference>
          <reference field="8" count="1">
            <x v="175"/>
          </reference>
        </references>
      </pivotArea>
    </format>
    <format dxfId="198">
      <pivotArea dataOnly="0" labelOnly="1" outline="0" fieldPosition="0">
        <references count="6">
          <reference field="3" count="1" selected="0">
            <x v="25"/>
          </reference>
          <reference field="4" count="1" selected="0">
            <x v="0"/>
          </reference>
          <reference field="5" count="1" selected="0">
            <x v="43"/>
          </reference>
          <reference field="6" count="1" selected="0">
            <x v="15"/>
          </reference>
          <reference field="7" count="1" selected="0">
            <x v="82"/>
          </reference>
          <reference field="8" count="1">
            <x v="158"/>
          </reference>
        </references>
      </pivotArea>
    </format>
    <format dxfId="197">
      <pivotArea dataOnly="0" labelOnly="1" outline="0" fieldPosition="0">
        <references count="6">
          <reference field="3" count="1" selected="0">
            <x v="25"/>
          </reference>
          <reference field="4" count="1" selected="0">
            <x v="0"/>
          </reference>
          <reference field="5" count="1" selected="0">
            <x v="43"/>
          </reference>
          <reference field="6" count="1" selected="0">
            <x v="15"/>
          </reference>
          <reference field="7" count="1" selected="0">
            <x v="142"/>
          </reference>
          <reference field="8" count="1">
            <x v="263"/>
          </reference>
        </references>
      </pivotArea>
    </format>
    <format dxfId="196">
      <pivotArea dataOnly="0" labelOnly="1" outline="0" fieldPosition="0">
        <references count="6">
          <reference field="3" count="1" selected="0">
            <x v="25"/>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195">
      <pivotArea dataOnly="0" labelOnly="1" outline="0" fieldPosition="0">
        <references count="6">
          <reference field="3" count="1" selected="0">
            <x v="25"/>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194">
      <pivotArea dataOnly="0" labelOnly="1" outline="0" fieldPosition="0">
        <references count="6">
          <reference field="3" count="1" selected="0">
            <x v="25"/>
          </reference>
          <reference field="4" count="1" selected="0">
            <x v="1"/>
          </reference>
          <reference field="5" count="1" selected="0">
            <x v="76"/>
          </reference>
          <reference field="6" count="1" selected="0">
            <x v="14"/>
          </reference>
          <reference field="7" count="1" selected="0">
            <x v="22"/>
          </reference>
          <reference field="8" count="4">
            <x v="80"/>
            <x v="162"/>
            <x v="181"/>
            <x v="524"/>
          </reference>
        </references>
      </pivotArea>
    </format>
    <format dxfId="193">
      <pivotArea dataOnly="0" labelOnly="1" outline="0" fieldPosition="0">
        <references count="6">
          <reference field="3" count="1" selected="0">
            <x v="25"/>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192">
      <pivotArea dataOnly="0" labelOnly="1" outline="0" fieldPosition="0">
        <references count="6">
          <reference field="3" count="1" selected="0">
            <x v="25"/>
          </reference>
          <reference field="4" count="1" selected="0">
            <x v="5"/>
          </reference>
          <reference field="5" count="1" selected="0">
            <x v="26"/>
          </reference>
          <reference field="6" count="1" selected="0">
            <x v="68"/>
          </reference>
          <reference field="7" count="1" selected="0">
            <x v="42"/>
          </reference>
          <reference field="8" count="1">
            <x v="95"/>
          </reference>
        </references>
      </pivotArea>
    </format>
    <format dxfId="191">
      <pivotArea dataOnly="0" labelOnly="1" outline="0" fieldPosition="0">
        <references count="6">
          <reference field="3" count="1" selected="0">
            <x v="25"/>
          </reference>
          <reference field="4" count="1" selected="0">
            <x v="5"/>
          </reference>
          <reference field="5" count="1" selected="0">
            <x v="81"/>
          </reference>
          <reference field="6" count="1" selected="0">
            <x v="1"/>
          </reference>
          <reference field="7" count="1" selected="0">
            <x v="41"/>
          </reference>
          <reference field="8" count="2">
            <x v="423"/>
            <x v="424"/>
          </reference>
        </references>
      </pivotArea>
    </format>
    <format dxfId="190">
      <pivotArea dataOnly="0" labelOnly="1" outline="0" fieldPosition="0">
        <references count="6">
          <reference field="3" count="1" selected="0">
            <x v="26"/>
          </reference>
          <reference field="4" count="1" selected="0">
            <x v="0"/>
          </reference>
          <reference field="5" count="1" selected="0">
            <x v="1"/>
          </reference>
          <reference field="6" count="1" selected="0">
            <x v="50"/>
          </reference>
          <reference field="7" count="1" selected="0">
            <x v="86"/>
          </reference>
          <reference field="8" count="5">
            <x v="364"/>
            <x v="367"/>
            <x v="369"/>
            <x v="371"/>
            <x v="425"/>
          </reference>
        </references>
      </pivotArea>
    </format>
    <format dxfId="189">
      <pivotArea dataOnly="0" labelOnly="1" outline="0" fieldPosition="0">
        <references count="6">
          <reference field="3" count="1" selected="0">
            <x v="26"/>
          </reference>
          <reference field="4" count="1" selected="0">
            <x v="0"/>
          </reference>
          <reference field="5" count="1" selected="0">
            <x v="1"/>
          </reference>
          <reference field="6" count="1" selected="0">
            <x v="50"/>
          </reference>
          <reference field="7" count="1" selected="0">
            <x v="199"/>
          </reference>
          <reference field="8" count="2">
            <x v="425"/>
            <x v="455"/>
          </reference>
        </references>
      </pivotArea>
    </format>
    <format dxfId="188">
      <pivotArea dataOnly="0" labelOnly="1" outline="0" fieldPosition="0">
        <references count="6">
          <reference field="3" count="1" selected="0">
            <x v="26"/>
          </reference>
          <reference field="4" count="1" selected="0">
            <x v="0"/>
          </reference>
          <reference field="5" count="1" selected="0">
            <x v="2"/>
          </reference>
          <reference field="6" count="1" selected="0">
            <x v="11"/>
          </reference>
          <reference field="7" count="1" selected="0">
            <x v="22"/>
          </reference>
          <reference field="8" count="1">
            <x v="61"/>
          </reference>
        </references>
      </pivotArea>
    </format>
    <format dxfId="187">
      <pivotArea dataOnly="0" labelOnly="1" outline="0" fieldPosition="0">
        <references count="6">
          <reference field="3" count="1" selected="0">
            <x v="26"/>
          </reference>
          <reference field="4" count="1" selected="0">
            <x v="0"/>
          </reference>
          <reference field="5" count="1" selected="0">
            <x v="2"/>
          </reference>
          <reference field="6" count="1" selected="0">
            <x v="19"/>
          </reference>
          <reference field="7" count="1" selected="0">
            <x v="195"/>
          </reference>
          <reference field="8" count="1">
            <x v="421"/>
          </reference>
        </references>
      </pivotArea>
    </format>
    <format dxfId="186">
      <pivotArea dataOnly="0" labelOnly="1" outline="0" fieldPosition="0">
        <references count="6">
          <reference field="3" count="1" selected="0">
            <x v="26"/>
          </reference>
          <reference field="4" count="1" selected="0">
            <x v="0"/>
          </reference>
          <reference field="5" count="1" selected="0">
            <x v="2"/>
          </reference>
          <reference field="6" count="1" selected="0">
            <x v="31"/>
          </reference>
          <reference field="7" count="1" selected="0">
            <x v="22"/>
          </reference>
          <reference field="8" count="2">
            <x v="62"/>
            <x v="63"/>
          </reference>
        </references>
      </pivotArea>
    </format>
    <format dxfId="185">
      <pivotArea dataOnly="0" labelOnly="1" outline="0" fieldPosition="0">
        <references count="6">
          <reference field="3" count="1" selected="0">
            <x v="26"/>
          </reference>
          <reference field="4" count="1" selected="0">
            <x v="0"/>
          </reference>
          <reference field="5" count="1" selected="0">
            <x v="2"/>
          </reference>
          <reference field="6" count="1" selected="0">
            <x v="60"/>
          </reference>
          <reference field="7" count="1" selected="0">
            <x v="195"/>
          </reference>
          <reference field="8" count="1">
            <x v="421"/>
          </reference>
        </references>
      </pivotArea>
    </format>
    <format dxfId="184">
      <pivotArea dataOnly="0" labelOnly="1" outline="0" fieldPosition="0">
        <references count="6">
          <reference field="3" count="1" selected="0">
            <x v="26"/>
          </reference>
          <reference field="4" count="1" selected="0">
            <x v="0"/>
          </reference>
          <reference field="5" count="1" selected="0">
            <x v="2"/>
          </reference>
          <reference field="6" count="1" selected="0">
            <x v="63"/>
          </reference>
          <reference field="7" count="1" selected="0">
            <x v="195"/>
          </reference>
          <reference field="8" count="1">
            <x v="421"/>
          </reference>
        </references>
      </pivotArea>
    </format>
    <format dxfId="183">
      <pivotArea dataOnly="0" labelOnly="1" outline="0" fieldPosition="0">
        <references count="6">
          <reference field="3" count="1" selected="0">
            <x v="26"/>
          </reference>
          <reference field="4" count="1" selected="0">
            <x v="0"/>
          </reference>
          <reference field="5" count="1" selected="0">
            <x v="2"/>
          </reference>
          <reference field="6" count="1" selected="0">
            <x v="77"/>
          </reference>
          <reference field="7" count="1" selected="0">
            <x v="201"/>
          </reference>
          <reference field="8" count="1">
            <x v="459"/>
          </reference>
        </references>
      </pivotArea>
    </format>
    <format dxfId="182">
      <pivotArea dataOnly="0" labelOnly="1" outline="0" fieldPosition="0">
        <references count="6">
          <reference field="3" count="1" selected="0">
            <x v="26"/>
          </reference>
          <reference field="4" count="1" selected="0">
            <x v="0"/>
          </reference>
          <reference field="5" count="1" selected="0">
            <x v="2"/>
          </reference>
          <reference field="6" count="1" selected="0">
            <x v="78"/>
          </reference>
          <reference field="7" count="1" selected="0">
            <x v="201"/>
          </reference>
          <reference field="8" count="1">
            <x v="443"/>
          </reference>
        </references>
      </pivotArea>
    </format>
    <format dxfId="181">
      <pivotArea dataOnly="0" labelOnly="1" outline="0" fieldPosition="0">
        <references count="6">
          <reference field="3" count="1" selected="0">
            <x v="26"/>
          </reference>
          <reference field="4" count="1" selected="0">
            <x v="0"/>
          </reference>
          <reference field="5" count="1" selected="0">
            <x v="2"/>
          </reference>
          <reference field="6" count="1" selected="0">
            <x v="79"/>
          </reference>
          <reference field="7" count="1" selected="0">
            <x v="201"/>
          </reference>
          <reference field="8" count="1">
            <x v="443"/>
          </reference>
        </references>
      </pivotArea>
    </format>
    <format dxfId="180">
      <pivotArea dataOnly="0" labelOnly="1" outline="0" fieldPosition="0">
        <references count="6">
          <reference field="3" count="1" selected="0">
            <x v="26"/>
          </reference>
          <reference field="4" count="1" selected="0">
            <x v="0"/>
          </reference>
          <reference field="5" count="1" selected="0">
            <x v="11"/>
          </reference>
          <reference field="6" count="1" selected="0">
            <x v="20"/>
          </reference>
          <reference field="7" count="1" selected="0">
            <x v="194"/>
          </reference>
          <reference field="8" count="1">
            <x v="409"/>
          </reference>
        </references>
      </pivotArea>
    </format>
    <format dxfId="179">
      <pivotArea dataOnly="0" labelOnly="1" outline="0" fieldPosition="0">
        <references count="6">
          <reference field="3" count="1" selected="0">
            <x v="26"/>
          </reference>
          <reference field="4" count="1" selected="0">
            <x v="0"/>
          </reference>
          <reference field="5" count="1" selected="0">
            <x v="14"/>
          </reference>
          <reference field="6" count="1" selected="0">
            <x v="14"/>
          </reference>
          <reference field="7" count="1" selected="0">
            <x v="186"/>
          </reference>
          <reference field="8" count="14">
            <x v="405"/>
            <x v="419"/>
            <x v="425"/>
            <x v="436"/>
            <x v="438"/>
            <x v="442"/>
            <x v="443"/>
            <x v="448"/>
            <x v="460"/>
            <x v="483"/>
            <x v="487"/>
            <x v="507"/>
            <x v="532"/>
            <x v="852"/>
          </reference>
        </references>
      </pivotArea>
    </format>
    <format dxfId="178">
      <pivotArea dataOnly="0" labelOnly="1" outline="0" fieldPosition="0">
        <references count="6">
          <reference field="3" count="1" selected="0">
            <x v="26"/>
          </reference>
          <reference field="4" count="1" selected="0">
            <x v="0"/>
          </reference>
          <reference field="5" count="1" selected="0">
            <x v="18"/>
          </reference>
          <reference field="6" count="1" selected="0">
            <x v="27"/>
          </reference>
          <reference field="7" count="1" selected="0">
            <x v="192"/>
          </reference>
          <reference field="8" count="2">
            <x v="437"/>
            <x v="756"/>
          </reference>
        </references>
      </pivotArea>
    </format>
    <format dxfId="177">
      <pivotArea dataOnly="0" labelOnly="1" outline="0" fieldPosition="0">
        <references count="6">
          <reference field="3" count="1" selected="0">
            <x v="26"/>
          </reference>
          <reference field="4" count="1" selected="0">
            <x v="0"/>
          </reference>
          <reference field="5" count="1" selected="0">
            <x v="20"/>
          </reference>
          <reference field="6" count="1" selected="0">
            <x v="25"/>
          </reference>
          <reference field="7" count="1" selected="0">
            <x v="187"/>
          </reference>
          <reference field="8" count="2">
            <x v="448"/>
            <x v="486"/>
          </reference>
        </references>
      </pivotArea>
    </format>
    <format dxfId="176">
      <pivotArea dataOnly="0" labelOnly="1" outline="0" fieldPosition="0">
        <references count="6">
          <reference field="3" count="1" selected="0">
            <x v="26"/>
          </reference>
          <reference field="4" count="1" selected="0">
            <x v="0"/>
          </reference>
          <reference field="5" count="1" selected="0">
            <x v="21"/>
          </reference>
          <reference field="6" count="1" selected="0">
            <x v="13"/>
          </reference>
          <reference field="7" count="1" selected="0">
            <x v="31"/>
          </reference>
          <reference field="8" count="20">
            <x v="84"/>
            <x v="86"/>
            <x v="106"/>
            <x v="110"/>
            <x v="120"/>
            <x v="125"/>
            <x v="138"/>
            <x v="145"/>
            <x v="158"/>
            <x v="161"/>
            <x v="178"/>
            <x v="190"/>
            <x v="211"/>
            <x v="217"/>
            <x v="228"/>
            <x v="240"/>
            <x v="262"/>
            <x v="263"/>
            <x v="331"/>
            <x v="332"/>
          </reference>
        </references>
      </pivotArea>
    </format>
    <format dxfId="175">
      <pivotArea dataOnly="0" labelOnly="1" outline="0" fieldPosition="0">
        <references count="6">
          <reference field="3" count="1" selected="0">
            <x v="26"/>
          </reference>
          <reference field="4" count="1" selected="0">
            <x v="0"/>
          </reference>
          <reference field="5" count="1" selected="0">
            <x v="21"/>
          </reference>
          <reference field="6" count="1" selected="0">
            <x v="13"/>
          </reference>
          <reference field="7" count="1" selected="0">
            <x v="174"/>
          </reference>
          <reference field="8" count="12">
            <x v="333"/>
            <x v="343"/>
            <x v="344"/>
            <x v="395"/>
            <x v="416"/>
            <x v="417"/>
            <x v="425"/>
            <x v="431"/>
            <x v="446"/>
            <x v="457"/>
            <x v="461"/>
            <x v="472"/>
          </reference>
        </references>
      </pivotArea>
    </format>
    <format dxfId="174">
      <pivotArea dataOnly="0" labelOnly="1" outline="0" fieldPosition="0">
        <references count="6">
          <reference field="3" count="1" selected="0">
            <x v="26"/>
          </reference>
          <reference field="4" count="1" selected="0">
            <x v="0"/>
          </reference>
          <reference field="5" count="1" selected="0">
            <x v="21"/>
          </reference>
          <reference field="6" count="1" selected="0">
            <x v="13"/>
          </reference>
          <reference field="7" count="1" selected="0">
            <x v="212"/>
          </reference>
          <reference field="8" count="3">
            <x v="493"/>
            <x v="533"/>
            <x v="695"/>
          </reference>
        </references>
      </pivotArea>
    </format>
    <format dxfId="173">
      <pivotArea dataOnly="0" labelOnly="1" outline="0" fieldPosition="0">
        <references count="6">
          <reference field="3" count="1" selected="0">
            <x v="26"/>
          </reference>
          <reference field="4" count="1" selected="0">
            <x v="0"/>
          </reference>
          <reference field="5" count="1" selected="0">
            <x v="23"/>
          </reference>
          <reference field="6" count="1" selected="0">
            <x v="25"/>
          </reference>
          <reference field="7" count="1" selected="0">
            <x v="193"/>
          </reference>
          <reference field="8" count="1">
            <x v="485"/>
          </reference>
        </references>
      </pivotArea>
    </format>
    <format dxfId="172">
      <pivotArea dataOnly="0" labelOnly="1" outline="0" fieldPosition="0">
        <references count="6">
          <reference field="3" count="1" selected="0">
            <x v="26"/>
          </reference>
          <reference field="4" count="1" selected="0">
            <x v="0"/>
          </reference>
          <reference field="5" count="1" selected="0">
            <x v="26"/>
          </reference>
          <reference field="6" count="1" selected="0">
            <x v="68"/>
          </reference>
          <reference field="7" count="1" selected="0">
            <x v="109"/>
          </reference>
          <reference field="8" count="1">
            <x v="185"/>
          </reference>
        </references>
      </pivotArea>
    </format>
    <format dxfId="171">
      <pivotArea dataOnly="0" labelOnly="1" outline="0" fieldPosition="0">
        <references count="6">
          <reference field="3" count="1" selected="0">
            <x v="26"/>
          </reference>
          <reference field="4" count="1" selected="0">
            <x v="0"/>
          </reference>
          <reference field="5" count="1" selected="0">
            <x v="37"/>
          </reference>
          <reference field="6" count="1" selected="0">
            <x v="1"/>
          </reference>
          <reference field="7" count="1" selected="0">
            <x v="14"/>
          </reference>
          <reference field="8" count="22">
            <x v="18"/>
            <x v="26"/>
            <x v="95"/>
            <x v="103"/>
            <x v="126"/>
            <x v="175"/>
            <x v="224"/>
            <x v="241"/>
            <x v="292"/>
            <x v="358"/>
            <x v="387"/>
            <x v="410"/>
            <x v="420"/>
            <x v="425"/>
            <x v="448"/>
            <x v="469"/>
            <x v="474"/>
            <x v="488"/>
            <x v="496"/>
            <x v="511"/>
            <x v="514"/>
            <x v="822"/>
          </reference>
        </references>
      </pivotArea>
    </format>
    <format dxfId="170">
      <pivotArea dataOnly="0" labelOnly="1" outline="0" fieldPosition="0">
        <references count="6">
          <reference field="3" count="1" selected="0">
            <x v="26"/>
          </reference>
          <reference field="4" count="1" selected="0">
            <x v="0"/>
          </reference>
          <reference field="5" count="1" selected="0">
            <x v="37"/>
          </reference>
          <reference field="6" count="1" selected="0">
            <x v="1"/>
          </reference>
          <reference field="7" count="1" selected="0">
            <x v="76"/>
          </reference>
          <reference field="8" count="1">
            <x v="175"/>
          </reference>
        </references>
      </pivotArea>
    </format>
    <format dxfId="169">
      <pivotArea dataOnly="0" labelOnly="1" outline="0" fieldPosition="0">
        <references count="6">
          <reference field="3" count="1" selected="0">
            <x v="26"/>
          </reference>
          <reference field="4" count="1" selected="0">
            <x v="0"/>
          </reference>
          <reference field="5" count="1" selected="0">
            <x v="37"/>
          </reference>
          <reference field="6" count="1" selected="0">
            <x v="1"/>
          </reference>
          <reference field="7" count="1" selected="0">
            <x v="184"/>
          </reference>
          <reference field="8" count="5">
            <x v="387"/>
            <x v="395"/>
            <x v="410"/>
            <x v="420"/>
            <x v="450"/>
          </reference>
        </references>
      </pivotArea>
    </format>
    <format dxfId="168">
      <pivotArea dataOnly="0" labelOnly="1" outline="0" fieldPosition="0">
        <references count="6">
          <reference field="3" count="1" selected="0">
            <x v="26"/>
          </reference>
          <reference field="4" count="1" selected="0">
            <x v="0"/>
          </reference>
          <reference field="5" count="1" selected="0">
            <x v="47"/>
          </reference>
          <reference field="6" count="1" selected="0">
            <x v="25"/>
          </reference>
          <reference field="7" count="1" selected="0">
            <x v="190"/>
          </reference>
          <reference field="8" count="2">
            <x v="442"/>
            <x v="454"/>
          </reference>
        </references>
      </pivotArea>
    </format>
    <format dxfId="167">
      <pivotArea dataOnly="0" labelOnly="1" outline="0" fieldPosition="0">
        <references count="6">
          <reference field="3" count="1" selected="0">
            <x v="26"/>
          </reference>
          <reference field="4" count="1" selected="0">
            <x v="0"/>
          </reference>
          <reference field="5" count="1" selected="0">
            <x v="52"/>
          </reference>
          <reference field="6" count="1" selected="0">
            <x v="83"/>
          </reference>
          <reference field="7" count="1" selected="0">
            <x v="191"/>
          </reference>
          <reference field="8" count="13">
            <x v="406"/>
            <x v="416"/>
            <x v="420"/>
            <x v="425"/>
            <x v="432"/>
            <x v="448"/>
            <x v="454"/>
            <x v="473"/>
            <x v="474"/>
            <x v="478"/>
            <x v="479"/>
            <x v="496"/>
            <x v="515"/>
          </reference>
        </references>
      </pivotArea>
    </format>
    <format dxfId="166">
      <pivotArea dataOnly="0" labelOnly="1" outline="0" fieldPosition="0">
        <references count="6">
          <reference field="3" count="1" selected="0">
            <x v="26"/>
          </reference>
          <reference field="4" count="1" selected="0">
            <x v="0"/>
          </reference>
          <reference field="5" count="1" selected="0">
            <x v="52"/>
          </reference>
          <reference field="6" count="1" selected="0">
            <x v="83"/>
          </reference>
          <reference field="7" count="1" selected="0">
            <x v="221"/>
          </reference>
          <reference field="8" count="1">
            <x v="562"/>
          </reference>
        </references>
      </pivotArea>
    </format>
    <format dxfId="165">
      <pivotArea dataOnly="0" labelOnly="1" outline="0" fieldPosition="0">
        <references count="6">
          <reference field="3" count="1" selected="0">
            <x v="26"/>
          </reference>
          <reference field="4" count="1" selected="0">
            <x v="0"/>
          </reference>
          <reference field="5" count="1" selected="0">
            <x v="53"/>
          </reference>
          <reference field="6" count="1" selected="0">
            <x v="2"/>
          </reference>
          <reference field="7" count="1" selected="0">
            <x v="67"/>
          </reference>
          <reference field="8" count="1">
            <x v="127"/>
          </reference>
        </references>
      </pivotArea>
    </format>
    <format dxfId="164">
      <pivotArea dataOnly="0" labelOnly="1" outline="0" fieldPosition="0">
        <references count="6">
          <reference field="3" count="1" selected="0">
            <x v="26"/>
          </reference>
          <reference field="4" count="1" selected="0">
            <x v="0"/>
          </reference>
          <reference field="5" count="1" selected="0">
            <x v="53"/>
          </reference>
          <reference field="6" count="1" selected="0">
            <x v="37"/>
          </reference>
          <reference field="7" count="1" selected="0">
            <x v="189"/>
          </reference>
          <reference field="8" count="3">
            <x v="398"/>
            <x v="475"/>
            <x v="476"/>
          </reference>
        </references>
      </pivotArea>
    </format>
    <format dxfId="163">
      <pivotArea dataOnly="0" labelOnly="1" outline="0" fieldPosition="0">
        <references count="6">
          <reference field="3" count="1" selected="0">
            <x v="26"/>
          </reference>
          <reference field="4" count="1" selected="0">
            <x v="0"/>
          </reference>
          <reference field="5" count="1" selected="0">
            <x v="53"/>
          </reference>
          <reference field="6" count="1" selected="0">
            <x v="37"/>
          </reference>
          <reference field="7" count="1" selected="0">
            <x v="202"/>
          </reference>
          <reference field="8" count="1">
            <x v="469"/>
          </reference>
        </references>
      </pivotArea>
    </format>
    <format dxfId="162">
      <pivotArea dataOnly="0" labelOnly="1" outline="0" fieldPosition="0">
        <references count="6">
          <reference field="3" count="1" selected="0">
            <x v="26"/>
          </reference>
          <reference field="4" count="1" selected="0">
            <x v="0"/>
          </reference>
          <reference field="5" count="1" selected="0">
            <x v="85"/>
          </reference>
          <reference field="6" count="1" selected="0">
            <x v="26"/>
          </reference>
          <reference field="7" count="1" selected="0">
            <x v="197"/>
          </reference>
          <reference field="8" count="9">
            <x v="411"/>
            <x v="420"/>
            <x v="425"/>
            <x v="433"/>
            <x v="448"/>
            <x v="473"/>
            <x v="474"/>
            <x v="496"/>
            <x v="517"/>
          </reference>
        </references>
      </pivotArea>
    </format>
    <format dxfId="161">
      <pivotArea dataOnly="0" labelOnly="1" outline="0" fieldPosition="0">
        <references count="6">
          <reference field="3" count="1" selected="0">
            <x v="26"/>
          </reference>
          <reference field="4" count="1" selected="0">
            <x v="0"/>
          </reference>
          <reference field="5" count="1" selected="0">
            <x v="85"/>
          </reference>
          <reference field="6" count="1" selected="0">
            <x v="26"/>
          </reference>
          <reference field="7" count="1" selected="0">
            <x v="223"/>
          </reference>
          <reference field="8" count="3">
            <x v="535"/>
            <x v="536"/>
            <x v="852"/>
          </reference>
        </references>
      </pivotArea>
    </format>
    <format dxfId="160">
      <pivotArea dataOnly="0" labelOnly="1" outline="0" fieldPosition="0">
        <references count="6">
          <reference field="3" count="1" selected="0">
            <x v="26"/>
          </reference>
          <reference field="4" count="1" selected="0">
            <x v="0"/>
          </reference>
          <reference field="5" count="1" selected="0">
            <x v="98"/>
          </reference>
          <reference field="6" count="1" selected="0">
            <x v="9"/>
          </reference>
          <reference field="7" count="1" selected="0">
            <x v="192"/>
          </reference>
          <reference field="8" count="1">
            <x v="388"/>
          </reference>
        </references>
      </pivotArea>
    </format>
    <format dxfId="159">
      <pivotArea dataOnly="0" labelOnly="1" outline="0" fieldPosition="0">
        <references count="6">
          <reference field="3" count="1" selected="0">
            <x v="26"/>
          </reference>
          <reference field="4" count="1" selected="0">
            <x v="0"/>
          </reference>
          <reference field="5" count="1" selected="0">
            <x v="73"/>
          </reference>
          <reference field="6" count="1" selected="0">
            <x v="36"/>
          </reference>
          <reference field="7" count="1" selected="0">
            <x v="181"/>
          </reference>
          <reference field="8" count="1">
            <x v="366"/>
          </reference>
        </references>
      </pivotArea>
    </format>
    <format dxfId="158">
      <pivotArea dataOnly="0" labelOnly="1" outline="0" fieldPosition="0">
        <references count="6">
          <reference field="3" count="1" selected="0">
            <x v="26"/>
          </reference>
          <reference field="4" count="1" selected="0">
            <x v="5"/>
          </reference>
          <reference field="5" count="1" selected="0">
            <x v="25"/>
          </reference>
          <reference field="6" count="1" selected="0">
            <x v="68"/>
          </reference>
          <reference field="7" count="1" selected="0">
            <x v="107"/>
          </reference>
          <reference field="8" count="1">
            <x v="185"/>
          </reference>
        </references>
      </pivotArea>
    </format>
    <format dxfId="157">
      <pivotArea dataOnly="0" labelOnly="1" outline="0" fieldPosition="0">
        <references count="6">
          <reference field="3" count="1" selected="0">
            <x v="26"/>
          </reference>
          <reference field="4" count="1" selected="0">
            <x v="5"/>
          </reference>
          <reference field="5" count="1" selected="0">
            <x v="81"/>
          </reference>
          <reference field="6" count="1" selected="0">
            <x v="1"/>
          </reference>
          <reference field="7" count="1" selected="0">
            <x v="11"/>
          </reference>
          <reference field="8" count="3">
            <x v="159"/>
            <x v="189"/>
            <x v="207"/>
          </reference>
        </references>
      </pivotArea>
    </format>
    <format dxfId="156">
      <pivotArea dataOnly="0" labelOnly="1" outline="0" fieldPosition="0">
        <references count="6">
          <reference field="3" count="1" selected="0">
            <x v="26"/>
          </reference>
          <reference field="4" count="1" selected="0">
            <x v="5"/>
          </reference>
          <reference field="5" count="1" selected="0">
            <x v="85"/>
          </reference>
          <reference field="6" count="1" selected="0">
            <x v="26"/>
          </reference>
          <reference field="7" count="1" selected="0">
            <x v="36"/>
          </reference>
          <reference field="8" count="3">
            <x v="98"/>
            <x v="111"/>
            <x v="127"/>
          </reference>
        </references>
      </pivotArea>
    </format>
    <format dxfId="155">
      <pivotArea dataOnly="0" labelOnly="1" outline="0" fieldPosition="0">
        <references count="6">
          <reference field="3" count="1" selected="0">
            <x v="26"/>
          </reference>
          <reference field="4" count="1" selected="0">
            <x v="5"/>
          </reference>
          <reference field="5" count="1" selected="0">
            <x v="87"/>
          </reference>
          <reference field="6" count="1" selected="0">
            <x v="14"/>
          </reference>
          <reference field="7" count="1" selected="0">
            <x v="29"/>
          </reference>
          <reference field="8" count="6">
            <x v="103"/>
            <x v="109"/>
            <x v="114"/>
            <x v="121"/>
            <x v="141"/>
            <x v="346"/>
          </reference>
        </references>
      </pivotArea>
    </format>
    <format dxfId="154">
      <pivotArea dataOnly="0" labelOnly="1" outline="0" fieldPosition="0">
        <references count="6">
          <reference field="3" count="1" selected="0">
            <x v="27"/>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153">
      <pivotArea dataOnly="0" labelOnly="1" outline="0" fieldPosition="0">
        <references count="6">
          <reference field="3" count="1" selected="0">
            <x v="27"/>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152">
      <pivotArea dataOnly="0" labelOnly="1" outline="0" fieldPosition="0">
        <references count="6">
          <reference field="3" count="1" selected="0">
            <x v="27"/>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151">
      <pivotArea dataOnly="0" labelOnly="1" outline="0" fieldPosition="0">
        <references count="6">
          <reference field="3" count="1" selected="0">
            <x v="27"/>
          </reference>
          <reference field="4" count="1" selected="0">
            <x v="0"/>
          </reference>
          <reference field="5" count="1" selected="0">
            <x v="73"/>
          </reference>
          <reference field="6" count="1" selected="0">
            <x v="36"/>
          </reference>
          <reference field="7" count="1" selected="0">
            <x v="225"/>
          </reference>
          <reference field="8" count="1">
            <x v="569"/>
          </reference>
        </references>
      </pivotArea>
    </format>
    <format dxfId="150">
      <pivotArea dataOnly="0" labelOnly="1" outline="0" fieldPosition="0">
        <references count="6">
          <reference field="3" count="1" selected="0">
            <x v="27"/>
          </reference>
          <reference field="4" count="1" selected="0">
            <x v="5"/>
          </reference>
          <reference field="5" count="1" selected="0">
            <x v="26"/>
          </reference>
          <reference field="6" count="1" selected="0">
            <x v="68"/>
          </reference>
          <reference field="7" count="1" selected="0">
            <x v="42"/>
          </reference>
          <reference field="8" count="1">
            <x v="95"/>
          </reference>
        </references>
      </pivotArea>
    </format>
    <format dxfId="149">
      <pivotArea dataOnly="0" labelOnly="1" outline="0" fieldPosition="0">
        <references count="6">
          <reference field="3" count="1" selected="0">
            <x v="27"/>
          </reference>
          <reference field="4" count="1" selected="0">
            <x v="5"/>
          </reference>
          <reference field="5" count="1" selected="0">
            <x v="81"/>
          </reference>
          <reference field="6" count="1" selected="0">
            <x v="1"/>
          </reference>
          <reference field="7" count="1" selected="0">
            <x v="41"/>
          </reference>
          <reference field="8" count="6">
            <x v="119"/>
            <x v="127"/>
            <x v="159"/>
            <x v="229"/>
            <x v="423"/>
            <x v="424"/>
          </reference>
        </references>
      </pivotArea>
    </format>
    <format dxfId="148">
      <pivotArea dataOnly="0" labelOnly="1" outline="0" fieldPosition="0">
        <references count="6">
          <reference field="3" count="1" selected="0">
            <x v="28"/>
          </reference>
          <reference field="4" count="1" selected="0">
            <x v="0"/>
          </reference>
          <reference field="5" count="1" selected="0">
            <x v="2"/>
          </reference>
          <reference field="6" count="1" selected="0">
            <x v="11"/>
          </reference>
          <reference field="7" count="1" selected="0">
            <x v="22"/>
          </reference>
          <reference field="8" count="2">
            <x v="67"/>
            <x v="77"/>
          </reference>
        </references>
      </pivotArea>
    </format>
    <format dxfId="147">
      <pivotArea dataOnly="0" labelOnly="1" outline="0" fieldPosition="0">
        <references count="6">
          <reference field="3" count="1" selected="0">
            <x v="28"/>
          </reference>
          <reference field="4" count="1" selected="0">
            <x v="0"/>
          </reference>
          <reference field="5" count="1" selected="0">
            <x v="2"/>
          </reference>
          <reference field="6" count="1" selected="0">
            <x v="31"/>
          </reference>
          <reference field="7" count="1" selected="0">
            <x v="22"/>
          </reference>
          <reference field="8" count="3">
            <x v="63"/>
            <x v="67"/>
            <x v="73"/>
          </reference>
        </references>
      </pivotArea>
    </format>
    <format dxfId="146">
      <pivotArea dataOnly="0" labelOnly="1" outline="0" fieldPosition="0">
        <references count="6">
          <reference field="3" count="1" selected="0">
            <x v="28"/>
          </reference>
          <reference field="4" count="1" selected="0">
            <x v="0"/>
          </reference>
          <reference field="5" count="1" selected="0">
            <x v="21"/>
          </reference>
          <reference field="6" count="1" selected="0">
            <x v="13"/>
          </reference>
          <reference field="7" count="1" selected="0">
            <x v="144"/>
          </reference>
          <reference field="8" count="4">
            <x v="262"/>
            <x v="271"/>
            <x v="499"/>
            <x v="500"/>
          </reference>
        </references>
      </pivotArea>
    </format>
    <format dxfId="145">
      <pivotArea dataOnly="0" labelOnly="1" outline="0" fieldPosition="0">
        <references count="6">
          <reference field="3" count="1" selected="0">
            <x v="28"/>
          </reference>
          <reference field="4" count="1" selected="0">
            <x v="0"/>
          </reference>
          <reference field="5" count="1" selected="0">
            <x v="21"/>
          </reference>
          <reference field="6" count="1" selected="0">
            <x v="13"/>
          </reference>
          <reference field="7" count="1" selected="0">
            <x v="157"/>
          </reference>
          <reference field="8" count="1">
            <x v="281"/>
          </reference>
        </references>
      </pivotArea>
    </format>
    <format dxfId="144">
      <pivotArea dataOnly="0" labelOnly="1" outline="0" fieldPosition="0">
        <references count="6">
          <reference field="3" count="1" selected="0">
            <x v="28"/>
          </reference>
          <reference field="4" count="1" selected="0">
            <x v="0"/>
          </reference>
          <reference field="5" count="1" selected="0">
            <x v="43"/>
          </reference>
          <reference field="6" count="1" selected="0">
            <x v="15"/>
          </reference>
          <reference field="7" count="1" selected="0">
            <x v="107"/>
          </reference>
          <reference field="8" count="1">
            <x v="207"/>
          </reference>
        </references>
      </pivotArea>
    </format>
    <format dxfId="143">
      <pivotArea dataOnly="0" labelOnly="1" outline="0" fieldPosition="0">
        <references count="6">
          <reference field="3" count="1" selected="0">
            <x v="28"/>
          </reference>
          <reference field="4" count="1" selected="0">
            <x v="0"/>
          </reference>
          <reference field="5" count="1" selected="0">
            <x v="43"/>
          </reference>
          <reference field="6" count="1" selected="0">
            <x v="15"/>
          </reference>
          <reference field="7" count="1" selected="0">
            <x v="148"/>
          </reference>
          <reference field="8" count="1">
            <x v="263"/>
          </reference>
        </references>
      </pivotArea>
    </format>
    <format dxfId="142">
      <pivotArea dataOnly="0" labelOnly="1" outline="0" fieldPosition="0">
        <references count="6">
          <reference field="3" count="1" selected="0">
            <x v="28"/>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141">
      <pivotArea dataOnly="0" labelOnly="1" outline="0" fieldPosition="0">
        <references count="6">
          <reference field="3" count="1" selected="0">
            <x v="28"/>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140">
      <pivotArea dataOnly="0" labelOnly="1" outline="0" fieldPosition="0">
        <references count="6">
          <reference field="3" count="1" selected="0">
            <x v="28"/>
          </reference>
          <reference field="4" count="1" selected="0">
            <x v="0"/>
          </reference>
          <reference field="5" count="1" selected="0">
            <x v="78"/>
          </reference>
          <reference field="6" count="1" selected="0">
            <x v="1"/>
          </reference>
          <reference field="7" count="1" selected="0">
            <x v="132"/>
          </reference>
          <reference field="8" count="4">
            <x v="263"/>
            <x v="275"/>
            <x v="518"/>
            <x v="519"/>
          </reference>
        </references>
      </pivotArea>
    </format>
    <format dxfId="139">
      <pivotArea dataOnly="0" labelOnly="1" outline="0" fieldPosition="0">
        <references count="6">
          <reference field="3" count="1" selected="0">
            <x v="28"/>
          </reference>
          <reference field="4" count="1" selected="0">
            <x v="1"/>
          </reference>
          <reference field="5" count="1" selected="0">
            <x v="76"/>
          </reference>
          <reference field="6" count="1" selected="0">
            <x v="14"/>
          </reference>
          <reference field="7" count="1" selected="0">
            <x v="22"/>
          </reference>
          <reference field="8" count="4">
            <x v="80"/>
            <x v="162"/>
            <x v="238"/>
            <x v="524"/>
          </reference>
        </references>
      </pivotArea>
    </format>
    <format dxfId="138">
      <pivotArea dataOnly="0" labelOnly="1" outline="0" fieldPosition="0">
        <references count="6">
          <reference field="3" count="1" selected="0">
            <x v="28"/>
          </reference>
          <reference field="4" count="1" selected="0">
            <x v="4"/>
          </reference>
          <reference field="5" count="1" selected="0">
            <x v="61"/>
          </reference>
          <reference field="6" count="1" selected="0">
            <x v="14"/>
          </reference>
          <reference field="7" count="1" selected="0">
            <x v="37"/>
          </reference>
          <reference field="8" count="1">
            <x v="220"/>
          </reference>
        </references>
      </pivotArea>
    </format>
    <format dxfId="137">
      <pivotArea dataOnly="0" labelOnly="1" outline="0" fieldPosition="0">
        <references count="6">
          <reference field="3" count="1" selected="0">
            <x v="28"/>
          </reference>
          <reference field="4" count="1" selected="0">
            <x v="4"/>
          </reference>
          <reference field="5" count="1" selected="0">
            <x v="101"/>
          </reference>
          <reference field="6" count="1" selected="0">
            <x v="14"/>
          </reference>
          <reference field="7" count="1" selected="0">
            <x v="78"/>
          </reference>
          <reference field="8" count="1">
            <x v="162"/>
          </reference>
        </references>
      </pivotArea>
    </format>
    <format dxfId="136">
      <pivotArea dataOnly="0" labelOnly="1" outline="0" fieldPosition="0">
        <references count="6">
          <reference field="3" count="1" selected="0">
            <x v="28"/>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135">
      <pivotArea dataOnly="0" labelOnly="1" outline="0" fieldPosition="0">
        <references count="6">
          <reference field="3" count="1" selected="0">
            <x v="28"/>
          </reference>
          <reference field="4" count="1" selected="0">
            <x v="5"/>
          </reference>
          <reference field="5" count="1" selected="0">
            <x v="81"/>
          </reference>
          <reference field="6" count="1" selected="0">
            <x v="1"/>
          </reference>
          <reference field="7" count="1" selected="0">
            <x v="89"/>
          </reference>
          <reference field="8" count="8">
            <x v="189"/>
            <x v="191"/>
            <x v="207"/>
            <x v="229"/>
            <x v="241"/>
            <x v="263"/>
            <x v="423"/>
            <x v="424"/>
          </reference>
        </references>
      </pivotArea>
    </format>
    <format dxfId="134">
      <pivotArea dataOnly="0" labelOnly="1" outline="0" fieldPosition="0">
        <references count="6">
          <reference field="3" count="1" selected="0">
            <x v="28"/>
          </reference>
          <reference field="4" count="1" selected="0">
            <x v="6"/>
          </reference>
          <reference field="5" count="1" selected="0">
            <x v="78"/>
          </reference>
          <reference field="6" count="1" selected="0">
            <x v="1"/>
          </reference>
          <reference field="7" count="1" selected="0">
            <x v="132"/>
          </reference>
          <reference field="8" count="2">
            <x v="518"/>
            <x v="519"/>
          </reference>
        </references>
      </pivotArea>
    </format>
    <format dxfId="133">
      <pivotArea dataOnly="0" labelOnly="1" outline="0" fieldPosition="0">
        <references count="6">
          <reference field="3" count="1" selected="0">
            <x v="29"/>
          </reference>
          <reference field="4" count="1" selected="0">
            <x v="0"/>
          </reference>
          <reference field="5" count="1" selected="0">
            <x v="2"/>
          </reference>
          <reference field="6" count="1" selected="0">
            <x v="11"/>
          </reference>
          <reference field="7" count="1" selected="0">
            <x v="22"/>
          </reference>
          <reference field="8" count="1">
            <x v="64"/>
          </reference>
        </references>
      </pivotArea>
    </format>
    <format dxfId="132">
      <pivotArea dataOnly="0" labelOnly="1" outline="0" fieldPosition="0">
        <references count="6">
          <reference field="3" count="1" selected="0">
            <x v="29"/>
          </reference>
          <reference field="4" count="1" selected="0">
            <x v="0"/>
          </reference>
          <reference field="5" count="1" selected="0">
            <x v="2"/>
          </reference>
          <reference field="6" count="1" selected="0">
            <x v="31"/>
          </reference>
          <reference field="7" count="1" selected="0">
            <x v="22"/>
          </reference>
          <reference field="8" count="3">
            <x v="62"/>
            <x v="66"/>
            <x v="67"/>
          </reference>
        </references>
      </pivotArea>
    </format>
    <format dxfId="131">
      <pivotArea dataOnly="0" labelOnly="1" outline="0" fieldPosition="0">
        <references count="6">
          <reference field="3" count="1" selected="0">
            <x v="29"/>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130">
      <pivotArea dataOnly="0" labelOnly="1" outline="0" fieldPosition="0">
        <references count="6">
          <reference field="3" count="1" selected="0">
            <x v="29"/>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129">
      <pivotArea dataOnly="0" labelOnly="1" outline="0" fieldPosition="0">
        <references count="6">
          <reference field="3" count="1" selected="0">
            <x v="29"/>
          </reference>
          <reference field="4" count="1" selected="0">
            <x v="1"/>
          </reference>
          <reference field="5" count="1" selected="0">
            <x v="76"/>
          </reference>
          <reference field="6" count="1" selected="0">
            <x v="14"/>
          </reference>
          <reference field="7" count="1" selected="0">
            <x v="22"/>
          </reference>
          <reference field="8" count="3">
            <x v="80"/>
            <x v="221"/>
            <x v="524"/>
          </reference>
        </references>
      </pivotArea>
    </format>
    <format dxfId="128">
      <pivotArea dataOnly="0" labelOnly="1" outline="0" fieldPosition="0">
        <references count="6">
          <reference field="3" count="1" selected="0">
            <x v="30"/>
          </reference>
          <reference field="4" count="1" selected="0">
            <x v="0"/>
          </reference>
          <reference field="5" count="1" selected="0">
            <x v="2"/>
          </reference>
          <reference field="6" count="1" selected="0">
            <x v="11"/>
          </reference>
          <reference field="7" count="1" selected="0">
            <x v="22"/>
          </reference>
          <reference field="8" count="2">
            <x v="58"/>
            <x v="64"/>
          </reference>
        </references>
      </pivotArea>
    </format>
    <format dxfId="127">
      <pivotArea dataOnly="0" labelOnly="1" outline="0" fieldPosition="0">
        <references count="6">
          <reference field="3" count="1" selected="0">
            <x v="30"/>
          </reference>
          <reference field="4" count="1" selected="0">
            <x v="0"/>
          </reference>
          <reference field="5" count="1" selected="0">
            <x v="2"/>
          </reference>
          <reference field="6" count="1" selected="0">
            <x v="31"/>
          </reference>
          <reference field="7" count="1" selected="0">
            <x v="22"/>
          </reference>
          <reference field="8" count="3">
            <x v="62"/>
            <x v="66"/>
            <x v="67"/>
          </reference>
        </references>
      </pivotArea>
    </format>
    <format dxfId="126">
      <pivotArea dataOnly="0" labelOnly="1" outline="0" fieldPosition="0">
        <references count="6">
          <reference field="3" count="1" selected="0">
            <x v="30"/>
          </reference>
          <reference field="4" count="1" selected="0">
            <x v="0"/>
          </reference>
          <reference field="5" count="1" selected="0">
            <x v="28"/>
          </reference>
          <reference field="6" count="1" selected="0">
            <x v="64"/>
          </reference>
          <reference field="7" count="1" selected="0">
            <x v="28"/>
          </reference>
          <reference field="8" count="1">
            <x v="60"/>
          </reference>
        </references>
      </pivotArea>
    </format>
    <format dxfId="125">
      <pivotArea dataOnly="0" labelOnly="1" outline="0" fieldPosition="0">
        <references count="6">
          <reference field="3" count="1" selected="0">
            <x v="30"/>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124">
      <pivotArea dataOnly="0" labelOnly="1" outline="0" fieldPosition="0">
        <references count="6">
          <reference field="3" count="1" selected="0">
            <x v="30"/>
          </reference>
          <reference field="4" count="1" selected="0">
            <x v="0"/>
          </reference>
          <reference field="5" count="1" selected="0">
            <x v="53"/>
          </reference>
          <reference field="6" count="1" selected="0">
            <x v="2"/>
          </reference>
          <reference field="7" count="1" selected="0">
            <x v="80"/>
          </reference>
          <reference field="8" count="1">
            <x v="158"/>
          </reference>
        </references>
      </pivotArea>
    </format>
    <format dxfId="123">
      <pivotArea dataOnly="0" labelOnly="1" outline="0" fieldPosition="0">
        <references count="6">
          <reference field="3" count="1" selected="0">
            <x v="30"/>
          </reference>
          <reference field="4" count="1" selected="0">
            <x v="5"/>
          </reference>
          <reference field="5" count="1" selected="0">
            <x v="26"/>
          </reference>
          <reference field="6" count="1" selected="0">
            <x v="68"/>
          </reference>
          <reference field="7" count="1" selected="0">
            <x v="42"/>
          </reference>
          <reference field="8" count="1">
            <x v="95"/>
          </reference>
        </references>
      </pivotArea>
    </format>
    <format dxfId="122">
      <pivotArea dataOnly="0" labelOnly="1" outline="0" fieldPosition="0">
        <references count="6">
          <reference field="3" count="1" selected="0">
            <x v="30"/>
          </reference>
          <reference field="4" count="1" selected="0">
            <x v="5"/>
          </reference>
          <reference field="5" count="1" selected="0">
            <x v="81"/>
          </reference>
          <reference field="6" count="1" selected="0">
            <x v="1"/>
          </reference>
          <reference field="7" count="1" selected="0">
            <x v="41"/>
          </reference>
          <reference field="8" count="2">
            <x v="423"/>
            <x v="424"/>
          </reference>
        </references>
      </pivotArea>
    </format>
    <format dxfId="121">
      <pivotArea dataOnly="0" labelOnly="1" outline="0" fieldPosition="0">
        <references count="6">
          <reference field="3" count="1" selected="0">
            <x v="31"/>
          </reference>
          <reference field="4" count="1" selected="0">
            <x v="0"/>
          </reference>
          <reference field="5" count="1" selected="0">
            <x v="2"/>
          </reference>
          <reference field="6" count="1" selected="0">
            <x v="11"/>
          </reference>
          <reference field="7" count="1" selected="0">
            <x v="22"/>
          </reference>
          <reference field="8" count="1">
            <x v="66"/>
          </reference>
        </references>
      </pivotArea>
    </format>
    <format dxfId="120">
      <pivotArea dataOnly="0" labelOnly="1" outline="0" fieldPosition="0">
        <references count="6">
          <reference field="3" count="1" selected="0">
            <x v="31"/>
          </reference>
          <reference field="4" count="1" selected="0">
            <x v="0"/>
          </reference>
          <reference field="5" count="1" selected="0">
            <x v="2"/>
          </reference>
          <reference field="6" count="1" selected="0">
            <x v="31"/>
          </reference>
          <reference field="7" count="1" selected="0">
            <x v="22"/>
          </reference>
          <reference field="8" count="2">
            <x v="63"/>
            <x v="67"/>
          </reference>
        </references>
      </pivotArea>
    </format>
    <format dxfId="119">
      <pivotArea dataOnly="0" labelOnly="1" outline="0" fieldPosition="0">
        <references count="6">
          <reference field="3" count="1" selected="0">
            <x v="31"/>
          </reference>
          <reference field="4" count="1" selected="0">
            <x v="0"/>
          </reference>
          <reference field="5" count="1" selected="0">
            <x v="32"/>
          </reference>
          <reference field="6" count="1" selected="0">
            <x v="14"/>
          </reference>
          <reference field="7" count="1" selected="0">
            <x v="51"/>
          </reference>
          <reference field="8" count="1">
            <x v="263"/>
          </reference>
        </references>
      </pivotArea>
    </format>
    <format dxfId="118">
      <pivotArea dataOnly="0" labelOnly="1" outline="0" fieldPosition="0">
        <references count="6">
          <reference field="3" count="1" selected="0">
            <x v="31"/>
          </reference>
          <reference field="4" count="1" selected="0">
            <x v="0"/>
          </reference>
          <reference field="5" count="1" selected="0">
            <x v="53"/>
          </reference>
          <reference field="6" count="1" selected="0">
            <x v="2"/>
          </reference>
          <reference field="7" count="1" selected="0">
            <x v="80"/>
          </reference>
          <reference field="8" count="1">
            <x v="158"/>
          </reference>
        </references>
      </pivotArea>
    </format>
    <format dxfId="117">
      <pivotArea dataOnly="0" labelOnly="1" outline="0" fieldPosition="0">
        <references count="6">
          <reference field="3" count="1" selected="0">
            <x v="31"/>
          </reference>
          <reference field="4" count="1" selected="0">
            <x v="5"/>
          </reference>
          <reference field="5" count="1" selected="0">
            <x v="25"/>
          </reference>
          <reference field="6" count="1" selected="0">
            <x v="68"/>
          </reference>
          <reference field="7" count="1" selected="0">
            <x v="147"/>
          </reference>
          <reference field="8" count="5">
            <x v="251"/>
            <x v="253"/>
            <x v="254"/>
            <x v="313"/>
            <x v="341"/>
          </reference>
        </references>
      </pivotArea>
    </format>
    <format dxfId="116">
      <pivotArea dataOnly="0" labelOnly="1" outline="0" fieldPosition="0">
        <references count="6">
          <reference field="3" count="1" selected="0">
            <x v="31"/>
          </reference>
          <reference field="4" count="1" selected="0">
            <x v="5"/>
          </reference>
          <reference field="5" count="1" selected="0">
            <x v="26"/>
          </reference>
          <reference field="6" count="1" selected="0">
            <x v="68"/>
          </reference>
          <reference field="7" count="1" selected="0">
            <x v="27"/>
          </reference>
          <reference field="8" count="1">
            <x v="53"/>
          </reference>
        </references>
      </pivotArea>
    </format>
    <format dxfId="115">
      <pivotArea dataOnly="0" labelOnly="1" outline="0" fieldPosition="0">
        <references count="6">
          <reference field="3" count="1" selected="0">
            <x v="31"/>
          </reference>
          <reference field="4" count="1" selected="0">
            <x v="5"/>
          </reference>
          <reference field="5" count="1" selected="0">
            <x v="81"/>
          </reference>
          <reference field="6" count="1" selected="0">
            <x v="1"/>
          </reference>
          <reference field="7" count="1" selected="0">
            <x v="11"/>
          </reference>
          <reference field="8" count="5">
            <x v="159"/>
            <x v="180"/>
            <x v="189"/>
            <x v="191"/>
            <x v="278"/>
          </reference>
        </references>
      </pivotArea>
    </format>
    <format dxfId="114">
      <pivotArea dataOnly="0" labelOnly="1" outline="0" fieldPosition="0">
        <references count="6">
          <reference field="3" count="1" selected="0">
            <x v="31"/>
          </reference>
          <reference field="4" count="1" selected="0">
            <x v="5"/>
          </reference>
          <reference field="5" count="1" selected="0">
            <x v="85"/>
          </reference>
          <reference field="6" count="1" selected="0">
            <x v="26"/>
          </reference>
          <reference field="7" count="1" selected="0">
            <x v="79"/>
          </reference>
          <reference field="8" count="2">
            <x v="159"/>
            <x v="191"/>
          </reference>
        </references>
      </pivotArea>
    </format>
    <format dxfId="113">
      <pivotArea dataOnly="0" labelOnly="1" outline="0" fieldPosition="0">
        <references count="6">
          <reference field="3" count="1" selected="0">
            <x v="31"/>
          </reference>
          <reference field="4" count="1" selected="0">
            <x v="5"/>
          </reference>
          <reference field="5" count="1" selected="0">
            <x v="87"/>
          </reference>
          <reference field="6" count="1" selected="0">
            <x v="14"/>
          </reference>
          <reference field="7" count="1" selected="0">
            <x v="57"/>
          </reference>
          <reference field="8" count="4">
            <x v="158"/>
            <x v="167"/>
            <x v="178"/>
            <x v="224"/>
          </reference>
        </references>
      </pivotArea>
    </format>
    <format dxfId="112">
      <pivotArea dataOnly="0" labelOnly="1" outline="0" fieldPosition="0">
        <references count="6">
          <reference field="3" count="1" selected="0">
            <x v="31"/>
          </reference>
          <reference field="4" count="1" selected="0">
            <x v="5"/>
          </reference>
          <reference field="5" count="1" selected="0">
            <x v="87"/>
          </reference>
          <reference field="6" count="1" selected="0">
            <x v="14"/>
          </reference>
          <reference field="7" count="1" selected="0">
            <x v="132"/>
          </reference>
          <reference field="8" count="3">
            <x v="224"/>
            <x v="225"/>
            <x v="345"/>
          </reference>
        </references>
      </pivotArea>
    </format>
    <format dxfId="111">
      <pivotArea dataOnly="0" labelOnly="1" outline="0" fieldPosition="0">
        <references count="6">
          <reference field="3" count="1" selected="0">
            <x v="32"/>
          </reference>
          <reference field="4" count="1" selected="0">
            <x v="0"/>
          </reference>
          <reference field="5" count="1" selected="0">
            <x v="2"/>
          </reference>
          <reference field="6" count="1" selected="0">
            <x v="11"/>
          </reference>
          <reference field="7" count="1" selected="0">
            <x v="22"/>
          </reference>
          <reference field="8" count="1">
            <x v="62"/>
          </reference>
        </references>
      </pivotArea>
    </format>
    <format dxfId="110">
      <pivotArea dataOnly="0" labelOnly="1" outline="0" fieldPosition="0">
        <references count="6">
          <reference field="3" count="1" selected="0">
            <x v="32"/>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109">
      <pivotArea dataOnly="0" labelOnly="1" outline="0" fieldPosition="0">
        <references count="6">
          <reference field="3" count="1" selected="0">
            <x v="32"/>
          </reference>
          <reference field="4" count="1" selected="0">
            <x v="0"/>
          </reference>
          <reference field="5" count="1" selected="0">
            <x v="32"/>
          </reference>
          <reference field="6" count="1" selected="0">
            <x v="14"/>
          </reference>
          <reference field="7" count="1" selected="0">
            <x v="51"/>
          </reference>
          <reference field="8" count="1">
            <x v="212"/>
          </reference>
        </references>
      </pivotArea>
    </format>
    <format dxfId="108">
      <pivotArea dataOnly="0" labelOnly="1" outline="0" fieldPosition="0">
        <references count="6">
          <reference field="3" count="1" selected="0">
            <x v="32"/>
          </reference>
          <reference field="4" count="1" selected="0">
            <x v="4"/>
          </reference>
          <reference field="5" count="1" selected="0">
            <x v="61"/>
          </reference>
          <reference field="6" count="1" selected="0">
            <x v="14"/>
          </reference>
          <reference field="7" count="1" selected="0">
            <x v="37"/>
          </reference>
          <reference field="8" count="3">
            <x v="213"/>
            <x v="423"/>
            <x v="424"/>
          </reference>
        </references>
      </pivotArea>
    </format>
    <format dxfId="107">
      <pivotArea dataOnly="0" labelOnly="1" outline="0" fieldPosition="0">
        <references count="6">
          <reference field="3" count="1" selected="0">
            <x v="32"/>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106">
      <pivotArea dataOnly="0" labelOnly="1" outline="0" fieldPosition="0">
        <references count="6">
          <reference field="3" count="1" selected="0">
            <x v="33"/>
          </reference>
          <reference field="4" count="1" selected="0">
            <x v="0"/>
          </reference>
          <reference field="5" count="1" selected="0">
            <x v="53"/>
          </reference>
          <reference field="6" count="1" selected="0">
            <x v="2"/>
          </reference>
          <reference field="7" count="1" selected="0">
            <x v="80"/>
          </reference>
          <reference field="8" count="1">
            <x v="161"/>
          </reference>
        </references>
      </pivotArea>
    </format>
    <format dxfId="105">
      <pivotArea dataOnly="0" labelOnly="1" outline="0" fieldPosition="0">
        <references count="6">
          <reference field="3" count="1" selected="0">
            <x v="34"/>
          </reference>
          <reference field="4" count="1" selected="0">
            <x v="0"/>
          </reference>
          <reference field="5" count="1" selected="0">
            <x v="2"/>
          </reference>
          <reference field="6" count="1" selected="0">
            <x v="11"/>
          </reference>
          <reference field="7" count="1" selected="0">
            <x v="22"/>
          </reference>
          <reference field="8" count="1">
            <x v="62"/>
          </reference>
        </references>
      </pivotArea>
    </format>
    <format dxfId="104">
      <pivotArea dataOnly="0" labelOnly="1" outline="0" fieldPosition="0">
        <references count="6">
          <reference field="3" count="1" selected="0">
            <x v="34"/>
          </reference>
          <reference field="4" count="1" selected="0">
            <x v="0"/>
          </reference>
          <reference field="5" count="1" selected="0">
            <x v="2"/>
          </reference>
          <reference field="6" count="1" selected="0">
            <x v="31"/>
          </reference>
          <reference field="7" count="1" selected="0">
            <x v="22"/>
          </reference>
          <reference field="8" count="2">
            <x v="63"/>
            <x v="66"/>
          </reference>
        </references>
      </pivotArea>
    </format>
    <format dxfId="103">
      <pivotArea dataOnly="0" labelOnly="1" outline="0" fieldPosition="0">
        <references count="6">
          <reference field="3" count="1" selected="0">
            <x v="34"/>
          </reference>
          <reference field="4" count="1" selected="0">
            <x v="0"/>
          </reference>
          <reference field="5" count="1" selected="0">
            <x v="21"/>
          </reference>
          <reference field="6" count="1" selected="0">
            <x v="13"/>
          </reference>
          <reference field="7" count="1" selected="0">
            <x v="204"/>
          </reference>
          <reference field="8" count="2">
            <x v="467"/>
            <x v="482"/>
          </reference>
        </references>
      </pivotArea>
    </format>
    <format dxfId="102">
      <pivotArea dataOnly="0" labelOnly="1" outline="0" fieldPosition="0">
        <references count="6">
          <reference field="3" count="1" selected="0">
            <x v="34"/>
          </reference>
          <reference field="4" count="1" selected="0">
            <x v="0"/>
          </reference>
          <reference field="5" count="1" selected="0">
            <x v="21"/>
          </reference>
          <reference field="6" count="1" selected="0">
            <x v="13"/>
          </reference>
          <reference field="7" count="1" selected="0">
            <x v="216"/>
          </reference>
          <reference field="8" count="3">
            <x v="531"/>
            <x v="532"/>
            <x v="852"/>
          </reference>
        </references>
      </pivotArea>
    </format>
    <format dxfId="101">
      <pivotArea dataOnly="0" labelOnly="1" outline="0" fieldPosition="0">
        <references count="6">
          <reference field="3" count="1" selected="0">
            <x v="34"/>
          </reference>
          <reference field="4" count="1" selected="0">
            <x v="0"/>
          </reference>
          <reference field="5" count="1" selected="0">
            <x v="32"/>
          </reference>
          <reference field="6" count="1" selected="0">
            <x v="14"/>
          </reference>
          <reference field="7" count="1" selected="0">
            <x v="51"/>
          </reference>
          <reference field="8" count="2">
            <x v="175"/>
            <x v="212"/>
          </reference>
        </references>
      </pivotArea>
    </format>
    <format dxfId="100">
      <pivotArea dataOnly="0" labelOnly="1" outline="0" fieldPosition="0">
        <references count="6">
          <reference field="3" count="1" selected="0">
            <x v="34"/>
          </reference>
          <reference field="4" count="1" selected="0">
            <x v="0"/>
          </reference>
          <reference field="5" count="1" selected="0">
            <x v="53"/>
          </reference>
          <reference field="6" count="1" selected="0">
            <x v="2"/>
          </reference>
          <reference field="7" count="1" selected="0">
            <x v="80"/>
          </reference>
          <reference field="8" count="1">
            <x v="161"/>
          </reference>
        </references>
      </pivotArea>
    </format>
    <format dxfId="99">
      <pivotArea dataOnly="0" labelOnly="1" outline="0" fieldPosition="0">
        <references count="6">
          <reference field="3" count="1" selected="0">
            <x v="34"/>
          </reference>
          <reference field="4" count="1" selected="0">
            <x v="0"/>
          </reference>
          <reference field="5" count="1" selected="0">
            <x v="73"/>
          </reference>
          <reference field="6" count="1" selected="0">
            <x v="36"/>
          </reference>
          <reference field="7" count="1" selected="0">
            <x v="225"/>
          </reference>
          <reference field="8" count="1">
            <x v="569"/>
          </reference>
        </references>
      </pivotArea>
    </format>
    <format dxfId="98">
      <pivotArea dataOnly="0" labelOnly="1" outline="0" fieldPosition="0">
        <references count="6">
          <reference field="3" count="1" selected="0">
            <x v="34"/>
          </reference>
          <reference field="4" count="1" selected="0">
            <x v="4"/>
          </reference>
          <reference field="5" count="1" selected="0">
            <x v="85"/>
          </reference>
          <reference field="6" count="1" selected="0">
            <x v="26"/>
          </reference>
          <reference field="7" count="1" selected="0">
            <x v="39"/>
          </reference>
          <reference field="8" count="2">
            <x v="423"/>
            <x v="424"/>
          </reference>
        </references>
      </pivotArea>
    </format>
    <format dxfId="97">
      <pivotArea dataOnly="0" labelOnly="1" outline="0" fieldPosition="0">
        <references count="6">
          <reference field="3" count="1" selected="0">
            <x v="34"/>
          </reference>
          <reference field="4" count="1" selected="0">
            <x v="5"/>
          </reference>
          <reference field="5" count="1" selected="0">
            <x v="81"/>
          </reference>
          <reference field="6" count="1" selected="0">
            <x v="1"/>
          </reference>
          <reference field="7" count="1" selected="0">
            <x v="11"/>
          </reference>
          <reference field="8" count="5">
            <x v="180"/>
            <x v="189"/>
            <x v="207"/>
            <x v="423"/>
            <x v="424"/>
          </reference>
        </references>
      </pivotArea>
    </format>
    <format dxfId="96">
      <pivotArea dataOnly="0" labelOnly="1" outline="0" fieldPosition="0">
        <references count="6">
          <reference field="3" count="1" selected="0">
            <x v="34"/>
          </reference>
          <reference field="4" count="1" selected="0">
            <x v="5"/>
          </reference>
          <reference field="5" count="1" selected="0">
            <x v="85"/>
          </reference>
          <reference field="6" count="1" selected="0">
            <x v="26"/>
          </reference>
          <reference field="7" count="1" selected="0">
            <x v="63"/>
          </reference>
          <reference field="8" count="4">
            <x v="127"/>
            <x v="147"/>
            <x v="265"/>
            <x v="344"/>
          </reference>
        </references>
      </pivotArea>
    </format>
    <format dxfId="95">
      <pivotArea dataOnly="0" labelOnly="1" outline="0" fieldPosition="0">
        <references count="6">
          <reference field="3" count="1" selected="0">
            <x v="34"/>
          </reference>
          <reference field="4" count="1" selected="0">
            <x v="5"/>
          </reference>
          <reference field="5" count="1" selected="0">
            <x v="87"/>
          </reference>
          <reference field="6" count="1" selected="0">
            <x v="14"/>
          </reference>
          <reference field="7" count="1" selected="0">
            <x v="29"/>
          </reference>
          <reference field="8" count="10">
            <x v="103"/>
            <x v="121"/>
            <x v="141"/>
            <x v="151"/>
            <x v="158"/>
            <x v="167"/>
            <x v="227"/>
            <x v="284"/>
            <x v="345"/>
            <x v="346"/>
          </reference>
        </references>
      </pivotArea>
    </format>
    <format dxfId="94">
      <pivotArea dataOnly="0" labelOnly="1" outline="0" fieldPosition="0">
        <references count="6">
          <reference field="3" count="1" selected="0">
            <x v="35"/>
          </reference>
          <reference field="4" count="1" selected="0">
            <x v="0"/>
          </reference>
          <reference field="5" count="1" selected="0">
            <x v="2"/>
          </reference>
          <reference field="6" count="1" selected="0">
            <x v="11"/>
          </reference>
          <reference field="7" count="1" selected="0">
            <x v="22"/>
          </reference>
          <reference field="8" count="1">
            <x v="61"/>
          </reference>
        </references>
      </pivotArea>
    </format>
    <format dxfId="93">
      <pivotArea dataOnly="0" labelOnly="1" outline="0" fieldPosition="0">
        <references count="6">
          <reference field="3" count="1" selected="0">
            <x v="35"/>
          </reference>
          <reference field="4" count="1" selected="0">
            <x v="0"/>
          </reference>
          <reference field="5" count="1" selected="0">
            <x v="2"/>
          </reference>
          <reference field="6" count="1" selected="0">
            <x v="31"/>
          </reference>
          <reference field="7" count="1" selected="0">
            <x v="22"/>
          </reference>
          <reference field="8" count="2">
            <x v="62"/>
            <x v="63"/>
          </reference>
        </references>
      </pivotArea>
    </format>
    <format dxfId="92">
      <pivotArea dataOnly="0" labelOnly="1" outline="0" fieldPosition="0">
        <references count="6">
          <reference field="3" count="1" selected="0">
            <x v="35"/>
          </reference>
          <reference field="4" count="1" selected="0">
            <x v="0"/>
          </reference>
          <reference field="5" count="1" selected="0">
            <x v="43"/>
          </reference>
          <reference field="6" count="1" selected="0">
            <x v="15"/>
          </reference>
          <reference field="7" count="1" selected="0">
            <x v="120"/>
          </reference>
          <reference field="8" count="1">
            <x v="220"/>
          </reference>
        </references>
      </pivotArea>
    </format>
    <format dxfId="91">
      <pivotArea dataOnly="0" labelOnly="1" outline="0" fieldPosition="0">
        <references count="6">
          <reference field="3" count="1" selected="0">
            <x v="35"/>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90">
      <pivotArea dataOnly="0" labelOnly="1" outline="0" fieldPosition="0">
        <references count="6">
          <reference field="3" count="1" selected="0">
            <x v="35"/>
          </reference>
          <reference field="4" count="1" selected="0">
            <x v="0"/>
          </reference>
          <reference field="5" count="1" selected="0">
            <x v="53"/>
          </reference>
          <reference field="6" count="1" selected="0">
            <x v="2"/>
          </reference>
          <reference field="7" count="1" selected="0">
            <x v="65"/>
          </reference>
          <reference field="8" count="1">
            <x v="145"/>
          </reference>
        </references>
      </pivotArea>
    </format>
    <format dxfId="89">
      <pivotArea dataOnly="0" labelOnly="1" outline="0" fieldPosition="0">
        <references count="6">
          <reference field="3" count="1" selected="0">
            <x v="35"/>
          </reference>
          <reference field="4" count="1" selected="0">
            <x v="1"/>
          </reference>
          <reference field="5" count="1" selected="0">
            <x v="76"/>
          </reference>
          <reference field="6" count="1" selected="0">
            <x v="14"/>
          </reference>
          <reference field="7" count="1" selected="0">
            <x v="22"/>
          </reference>
          <reference field="8" count="3">
            <x v="80"/>
            <x v="221"/>
            <x v="524"/>
          </reference>
        </references>
      </pivotArea>
    </format>
    <format dxfId="88">
      <pivotArea dataOnly="0" labelOnly="1" outline="0" fieldPosition="0">
        <references count="6">
          <reference field="3" count="1" selected="0">
            <x v="35"/>
          </reference>
          <reference field="4" count="1" selected="0">
            <x v="4"/>
          </reference>
          <reference field="5" count="1" selected="0">
            <x v="61"/>
          </reference>
          <reference field="6" count="1" selected="0">
            <x v="14"/>
          </reference>
          <reference field="7" count="1" selected="0">
            <x v="26"/>
          </reference>
          <reference field="8" count="1">
            <x v="98"/>
          </reference>
        </references>
      </pivotArea>
    </format>
    <format dxfId="87">
      <pivotArea dataOnly="0" labelOnly="1" outline="0" fieldPosition="0">
        <references count="6">
          <reference field="3" count="1" selected="0">
            <x v="35"/>
          </reference>
          <reference field="4" count="1" selected="0">
            <x v="5"/>
          </reference>
          <reference field="5" count="1" selected="0">
            <x v="26"/>
          </reference>
          <reference field="6" count="1" selected="0">
            <x v="68"/>
          </reference>
          <reference field="7" count="1" selected="0">
            <x v="123"/>
          </reference>
          <reference field="8" count="1">
            <x v="209"/>
          </reference>
        </references>
      </pivotArea>
    </format>
    <format dxfId="86">
      <pivotArea dataOnly="0" labelOnly="1" outline="0" fieldPosition="0">
        <references count="6">
          <reference field="3" count="1" selected="0">
            <x v="35"/>
          </reference>
          <reference field="4" count="1" selected="0">
            <x v="5"/>
          </reference>
          <reference field="5" count="1" selected="0">
            <x v="81"/>
          </reference>
          <reference field="6" count="1" selected="0">
            <x v="1"/>
          </reference>
          <reference field="7" count="1" selected="0">
            <x v="89"/>
          </reference>
          <reference field="8" count="8">
            <x v="189"/>
            <x v="191"/>
            <x v="207"/>
            <x v="229"/>
            <x v="241"/>
            <x v="263"/>
            <x v="423"/>
            <x v="424"/>
          </reference>
        </references>
      </pivotArea>
    </format>
    <format dxfId="85">
      <pivotArea dataOnly="0" labelOnly="1" outline="0" fieldPosition="0">
        <references count="6">
          <reference field="3" count="1" selected="0">
            <x v="36"/>
          </reference>
          <reference field="4" count="1" selected="0">
            <x v="0"/>
          </reference>
          <reference field="5" count="1" selected="0">
            <x v="1"/>
          </reference>
          <reference field="6" count="1" selected="0">
            <x v="50"/>
          </reference>
          <reference field="7" count="1" selected="0">
            <x v="30"/>
          </reference>
          <reference field="8" count="3">
            <x v="112"/>
            <x v="116"/>
            <x v="117"/>
          </reference>
        </references>
      </pivotArea>
    </format>
    <format dxfId="84">
      <pivotArea dataOnly="0" labelOnly="1" outline="0" fieldPosition="0">
        <references count="6">
          <reference field="3" count="1" selected="0">
            <x v="36"/>
          </reference>
          <reference field="4" count="1" selected="0">
            <x v="0"/>
          </reference>
          <reference field="5" count="1" selected="0">
            <x v="1"/>
          </reference>
          <reference field="6" count="1" selected="0">
            <x v="50"/>
          </reference>
          <reference field="7" count="1" selected="0">
            <x v="59"/>
          </reference>
          <reference field="8" count="2">
            <x v="117"/>
            <x v="145"/>
          </reference>
        </references>
      </pivotArea>
    </format>
    <format dxfId="83">
      <pivotArea dataOnly="0" labelOnly="1" outline="0" fieldPosition="0">
        <references count="6">
          <reference field="3" count="1" selected="0">
            <x v="36"/>
          </reference>
          <reference field="4" count="1" selected="0">
            <x v="0"/>
          </reference>
          <reference field="5" count="1" selected="0">
            <x v="2"/>
          </reference>
          <reference field="6" count="1" selected="0">
            <x v="11"/>
          </reference>
          <reference field="7" count="1" selected="0">
            <x v="22"/>
          </reference>
          <reference field="8" count="2">
            <x v="58"/>
            <x v="62"/>
          </reference>
        </references>
      </pivotArea>
    </format>
    <format dxfId="82">
      <pivotArea dataOnly="0" labelOnly="1" outline="0" fieldPosition="0">
        <references count="6">
          <reference field="3" count="1" selected="0">
            <x v="36"/>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81">
      <pivotArea dataOnly="0" labelOnly="1" outline="0" fieldPosition="0">
        <references count="6">
          <reference field="3" count="1" selected="0">
            <x v="36"/>
          </reference>
          <reference field="4" count="1" selected="0">
            <x v="0"/>
          </reference>
          <reference field="5" count="1" selected="0">
            <x v="2"/>
          </reference>
          <reference field="6" count="1" selected="0">
            <x v="60"/>
          </reference>
          <reference field="7" count="1" selected="0">
            <x v="71"/>
          </reference>
          <reference field="8" count="1">
            <x v="157"/>
          </reference>
        </references>
      </pivotArea>
    </format>
    <format dxfId="80">
      <pivotArea dataOnly="0" labelOnly="1" outline="0" fieldPosition="0">
        <references count="6">
          <reference field="3" count="1" selected="0">
            <x v="36"/>
          </reference>
          <reference field="4" count="1" selected="0">
            <x v="0"/>
          </reference>
          <reference field="5" count="1" selected="0">
            <x v="2"/>
          </reference>
          <reference field="6" count="1" selected="0">
            <x v="60"/>
          </reference>
          <reference field="7" count="1" selected="0">
            <x v="142"/>
          </reference>
          <reference field="8" count="1">
            <x v="312"/>
          </reference>
        </references>
      </pivotArea>
    </format>
    <format dxfId="79">
      <pivotArea dataOnly="0" labelOnly="1" outline="0" fieldPosition="0">
        <references count="6">
          <reference field="3" count="1" selected="0">
            <x v="36"/>
          </reference>
          <reference field="4" count="1" selected="0">
            <x v="0"/>
          </reference>
          <reference field="5" count="1" selected="0">
            <x v="11"/>
          </reference>
          <reference field="6" count="1" selected="0">
            <x v="20"/>
          </reference>
          <reference field="7" count="1" selected="0">
            <x v="71"/>
          </reference>
          <reference field="8" count="1">
            <x v="135"/>
          </reference>
        </references>
      </pivotArea>
    </format>
    <format dxfId="78">
      <pivotArea dataOnly="0" labelOnly="1" outline="0" fieldPosition="0">
        <references count="6">
          <reference field="3" count="1" selected="0">
            <x v="36"/>
          </reference>
          <reference field="4" count="1" selected="0">
            <x v="0"/>
          </reference>
          <reference field="5" count="1" selected="0">
            <x v="13"/>
          </reference>
          <reference field="6" count="1" selected="0">
            <x v="62"/>
          </reference>
          <reference field="7" count="1" selected="0">
            <x v="102"/>
          </reference>
          <reference field="8" count="1">
            <x v="199"/>
          </reference>
        </references>
      </pivotArea>
    </format>
    <format dxfId="77">
      <pivotArea dataOnly="0" labelOnly="1" outline="0" fieldPosition="0">
        <references count="6">
          <reference field="3" count="1" selected="0">
            <x v="36"/>
          </reference>
          <reference field="4" count="1" selected="0">
            <x v="0"/>
          </reference>
          <reference field="5" count="1" selected="0">
            <x v="15"/>
          </reference>
          <reference field="6" count="1" selected="0">
            <x v="55"/>
          </reference>
          <reference field="7" count="1" selected="0">
            <x v="85"/>
          </reference>
          <reference field="8" count="1">
            <x v="166"/>
          </reference>
        </references>
      </pivotArea>
    </format>
    <format dxfId="76">
      <pivotArea dataOnly="0" labelOnly="1" outline="0" fieldPosition="0">
        <references count="6">
          <reference field="3" count="1" selected="0">
            <x v="36"/>
          </reference>
          <reference field="4" count="1" selected="0">
            <x v="0"/>
          </reference>
          <reference field="5" count="1" selected="0">
            <x v="18"/>
          </reference>
          <reference field="6" count="1" selected="0">
            <x v="27"/>
          </reference>
          <reference field="7" count="1" selected="0">
            <x v="70"/>
          </reference>
          <reference field="8" count="3">
            <x v="189"/>
            <x v="467"/>
            <x v="482"/>
          </reference>
        </references>
      </pivotArea>
    </format>
    <format dxfId="75">
      <pivotArea dataOnly="0" labelOnly="1" outline="0" fieldPosition="0">
        <references count="6">
          <reference field="3" count="1" selected="0">
            <x v="36"/>
          </reference>
          <reference field="4" count="1" selected="0">
            <x v="0"/>
          </reference>
          <reference field="5" count="1" selected="0">
            <x v="20"/>
          </reference>
          <reference field="6" count="1" selected="0">
            <x v="25"/>
          </reference>
          <reference field="7" count="1" selected="0">
            <x v="56"/>
          </reference>
          <reference field="8" count="3">
            <x v="178"/>
            <x v="224"/>
            <x v="228"/>
          </reference>
        </references>
      </pivotArea>
    </format>
    <format dxfId="74">
      <pivotArea dataOnly="0" labelOnly="1" outline="0" fieldPosition="0">
        <references count="6">
          <reference field="3" count="1" selected="0">
            <x v="36"/>
          </reference>
          <reference field="4" count="1" selected="0">
            <x v="0"/>
          </reference>
          <reference field="5" count="1" selected="0">
            <x v="20"/>
          </reference>
          <reference field="6" count="1" selected="0">
            <x v="25"/>
          </reference>
          <reference field="7" count="1" selected="0">
            <x v="95"/>
          </reference>
          <reference field="8" count="1">
            <x v="218"/>
          </reference>
        </references>
      </pivotArea>
    </format>
    <format dxfId="73">
      <pivotArea dataOnly="0" labelOnly="1" outline="0" fieldPosition="0">
        <references count="6">
          <reference field="3" count="1" selected="0">
            <x v="36"/>
          </reference>
          <reference field="4" count="1" selected="0">
            <x v="0"/>
          </reference>
          <reference field="5" count="1" selected="0">
            <x v="20"/>
          </reference>
          <reference field="6" count="1" selected="0">
            <x v="25"/>
          </reference>
          <reference field="7" count="1" selected="0">
            <x v="116"/>
          </reference>
          <reference field="8" count="1">
            <x v="228"/>
          </reference>
        </references>
      </pivotArea>
    </format>
    <format dxfId="72">
      <pivotArea dataOnly="0" labelOnly="1" outline="0" fieldPosition="0">
        <references count="6">
          <reference field="3" count="1" selected="0">
            <x v="36"/>
          </reference>
          <reference field="4" count="1" selected="0">
            <x v="0"/>
          </reference>
          <reference field="5" count="1" selected="0">
            <x v="20"/>
          </reference>
          <reference field="6" count="1" selected="0">
            <x v="25"/>
          </reference>
          <reference field="7" count="1" selected="0">
            <x v="165"/>
          </reference>
          <reference field="8" count="1">
            <x v="324"/>
          </reference>
        </references>
      </pivotArea>
    </format>
    <format dxfId="71">
      <pivotArea dataOnly="0" labelOnly="1" outline="0" fieldPosition="0">
        <references count="6">
          <reference field="3" count="1" selected="0">
            <x v="36"/>
          </reference>
          <reference field="4" count="1" selected="0">
            <x v="0"/>
          </reference>
          <reference field="5" count="1" selected="0">
            <x v="21"/>
          </reference>
          <reference field="6" count="1" selected="0">
            <x v="13"/>
          </reference>
          <reference field="7" count="1" selected="0">
            <x v="31"/>
          </reference>
          <reference field="8" count="20">
            <x v="84"/>
            <x v="86"/>
            <x v="106"/>
            <x v="110"/>
            <x v="120"/>
            <x v="125"/>
            <x v="138"/>
            <x v="145"/>
            <x v="158"/>
            <x v="161"/>
            <x v="178"/>
            <x v="190"/>
            <x v="211"/>
            <x v="217"/>
            <x v="228"/>
            <x v="240"/>
            <x v="322"/>
            <x v="330"/>
            <x v="331"/>
            <x v="332"/>
          </reference>
        </references>
      </pivotArea>
    </format>
    <format dxfId="70">
      <pivotArea dataOnly="0" labelOnly="1" outline="0" fieldPosition="0">
        <references count="6">
          <reference field="3" count="1" selected="0">
            <x v="36"/>
          </reference>
          <reference field="4" count="1" selected="0">
            <x v="0"/>
          </reference>
          <reference field="5" count="1" selected="0">
            <x v="24"/>
          </reference>
          <reference field="6" count="1" selected="0">
            <x v="35"/>
          </reference>
          <reference field="7" count="1" selected="0">
            <x v="136"/>
          </reference>
          <reference field="8" count="1">
            <x v="257"/>
          </reference>
        </references>
      </pivotArea>
    </format>
    <format dxfId="69">
      <pivotArea dataOnly="0" labelOnly="1" outline="0" fieldPosition="0">
        <references count="6">
          <reference field="3" count="1" selected="0">
            <x v="36"/>
          </reference>
          <reference field="4" count="1" selected="0">
            <x v="0"/>
          </reference>
          <reference field="5" count="1" selected="0">
            <x v="26"/>
          </reference>
          <reference field="6" count="1" selected="0">
            <x v="68"/>
          </reference>
          <reference field="7" count="1" selected="0">
            <x v="19"/>
          </reference>
          <reference field="8" count="1">
            <x v="35"/>
          </reference>
        </references>
      </pivotArea>
    </format>
    <format dxfId="68">
      <pivotArea dataOnly="0" labelOnly="1" outline="0" fieldPosition="0">
        <references count="6">
          <reference field="3" count="1" selected="0">
            <x v="36"/>
          </reference>
          <reference field="4" count="1" selected="0">
            <x v="0"/>
          </reference>
          <reference field="5" count="1" selected="0">
            <x v="26"/>
          </reference>
          <reference field="6" count="1" selected="0">
            <x v="68"/>
          </reference>
          <reference field="7" count="1" selected="0">
            <x v="123"/>
          </reference>
          <reference field="8" count="1">
            <x v="223"/>
          </reference>
        </references>
      </pivotArea>
    </format>
    <format dxfId="67">
      <pivotArea dataOnly="0" labelOnly="1" outline="0" fieldPosition="0">
        <references count="6">
          <reference field="3" count="1" selected="0">
            <x v="36"/>
          </reference>
          <reference field="4" count="1" selected="0">
            <x v="0"/>
          </reference>
          <reference field="5" count="1" selected="0">
            <x v="26"/>
          </reference>
          <reference field="6" count="1" selected="0">
            <x v="68"/>
          </reference>
          <reference field="7" count="1" selected="0">
            <x v="166"/>
          </reference>
          <reference field="8" count="1">
            <x v="305"/>
          </reference>
        </references>
      </pivotArea>
    </format>
    <format dxfId="66">
      <pivotArea dataOnly="0" labelOnly="1" outline="0" fieldPosition="0">
        <references count="6">
          <reference field="3" count="1" selected="0">
            <x v="36"/>
          </reference>
          <reference field="4" count="1" selected="0">
            <x v="0"/>
          </reference>
          <reference field="5" count="1" selected="0">
            <x v="35"/>
          </reference>
          <reference field="6" count="1" selected="0">
            <x v="21"/>
          </reference>
          <reference field="7" count="1" selected="0">
            <x v="103"/>
          </reference>
          <reference field="8" count="1">
            <x v="190"/>
          </reference>
        </references>
      </pivotArea>
    </format>
    <format dxfId="65">
      <pivotArea dataOnly="0" labelOnly="1" outline="0" fieldPosition="0">
        <references count="6">
          <reference field="3" count="1" selected="0">
            <x v="36"/>
          </reference>
          <reference field="4" count="1" selected="0">
            <x v="0"/>
          </reference>
          <reference field="5" count="1" selected="0">
            <x v="42"/>
          </reference>
          <reference field="6" count="1" selected="0">
            <x v="22"/>
          </reference>
          <reference field="7" count="1" selected="0">
            <x v="97"/>
          </reference>
          <reference field="8" count="2">
            <x v="217"/>
            <x v="347"/>
          </reference>
        </references>
      </pivotArea>
    </format>
    <format dxfId="64">
      <pivotArea dataOnly="0" labelOnly="1" outline="0" fieldPosition="0">
        <references count="6">
          <reference field="3" count="1" selected="0">
            <x v="36"/>
          </reference>
          <reference field="4" count="1" selected="0">
            <x v="0"/>
          </reference>
          <reference field="5" count="1" selected="0">
            <x v="43"/>
          </reference>
          <reference field="6" count="1" selected="0">
            <x v="3"/>
          </reference>
          <reference field="7" count="1" selected="0">
            <x v="84"/>
          </reference>
          <reference field="8" count="1">
            <x v="207"/>
          </reference>
        </references>
      </pivotArea>
    </format>
    <format dxfId="63">
      <pivotArea dataOnly="0" labelOnly="1" outline="0" fieldPosition="0">
        <references count="6">
          <reference field="3" count="1" selected="0">
            <x v="36"/>
          </reference>
          <reference field="4" count="1" selected="0">
            <x v="0"/>
          </reference>
          <reference field="5" count="1" selected="0">
            <x v="43"/>
          </reference>
          <reference field="6" count="1" selected="0">
            <x v="4"/>
          </reference>
          <reference field="7" count="1" selected="0">
            <x v="72"/>
          </reference>
          <reference field="8" count="1">
            <x v="146"/>
          </reference>
        </references>
      </pivotArea>
    </format>
    <format dxfId="62">
      <pivotArea dataOnly="0" labelOnly="1" outline="0" fieldPosition="0">
        <references count="6">
          <reference field="3" count="1" selected="0">
            <x v="36"/>
          </reference>
          <reference field="4" count="1" selected="0">
            <x v="0"/>
          </reference>
          <reference field="5" count="1" selected="0">
            <x v="43"/>
          </reference>
          <reference field="6" count="1" selected="0">
            <x v="15"/>
          </reference>
          <reference field="7" count="1" selected="0">
            <x v="87"/>
          </reference>
          <reference field="8" count="1">
            <x v="171"/>
          </reference>
        </references>
      </pivotArea>
    </format>
    <format dxfId="61">
      <pivotArea dataOnly="0" labelOnly="1" outline="0" fieldPosition="0">
        <references count="6">
          <reference field="3" count="1" selected="0">
            <x v="36"/>
          </reference>
          <reference field="4" count="1" selected="0">
            <x v="0"/>
          </reference>
          <reference field="5" count="1" selected="0">
            <x v="47"/>
          </reference>
          <reference field="6" count="1" selected="0">
            <x v="25"/>
          </reference>
          <reference field="7" count="1" selected="0">
            <x v="34"/>
          </reference>
          <reference field="8" count="1">
            <x v="92"/>
          </reference>
        </references>
      </pivotArea>
    </format>
    <format dxfId="60">
      <pivotArea dataOnly="0" labelOnly="1" outline="0" fieldPosition="0">
        <references count="6">
          <reference field="3" count="1" selected="0">
            <x v="36"/>
          </reference>
          <reference field="4" count="1" selected="0">
            <x v="0"/>
          </reference>
          <reference field="5" count="1" selected="0">
            <x v="47"/>
          </reference>
          <reference field="6" count="1" selected="0">
            <x v="25"/>
          </reference>
          <reference field="7" count="1" selected="0">
            <x v="96"/>
          </reference>
          <reference field="8" count="2">
            <x v="207"/>
            <x v="217"/>
          </reference>
        </references>
      </pivotArea>
    </format>
    <format dxfId="59">
      <pivotArea dataOnly="0" labelOnly="1" outline="0" fieldPosition="0">
        <references count="6">
          <reference field="3" count="1" selected="0">
            <x v="36"/>
          </reference>
          <reference field="4" count="1" selected="0">
            <x v="0"/>
          </reference>
          <reference field="5" count="1" selected="0">
            <x v="48"/>
          </reference>
          <reference field="6" count="1" selected="0">
            <x v="19"/>
          </reference>
          <reference field="7" count="1" selected="0">
            <x v="71"/>
          </reference>
          <reference field="8" count="2">
            <x v="138"/>
            <x v="143"/>
          </reference>
        </references>
      </pivotArea>
    </format>
    <format dxfId="58">
      <pivotArea dataOnly="0" labelOnly="1" outline="0" fieldPosition="0">
        <references count="6">
          <reference field="3" count="1" selected="0">
            <x v="36"/>
          </reference>
          <reference field="4" count="1" selected="0">
            <x v="0"/>
          </reference>
          <reference field="5" count="1" selected="0">
            <x v="49"/>
          </reference>
          <reference field="6" count="1" selected="0">
            <x v="61"/>
          </reference>
          <reference field="7" count="1" selected="0">
            <x v="73"/>
          </reference>
          <reference field="8" count="1">
            <x v="137"/>
          </reference>
        </references>
      </pivotArea>
    </format>
    <format dxfId="57">
      <pivotArea dataOnly="0" labelOnly="1" outline="0" fieldPosition="0">
        <references count="6">
          <reference field="3" count="1" selected="0">
            <x v="36"/>
          </reference>
          <reference field="4" count="1" selected="0">
            <x v="0"/>
          </reference>
          <reference field="5" count="1" selected="0">
            <x v="52"/>
          </reference>
          <reference field="6" count="1" selected="0">
            <x v="83"/>
          </reference>
          <reference field="7" count="1" selected="0">
            <x v="61"/>
          </reference>
          <reference field="8" count="2">
            <x v="130"/>
            <x v="133"/>
          </reference>
        </references>
      </pivotArea>
    </format>
    <format dxfId="56">
      <pivotArea dataOnly="0" labelOnly="1" outline="0" fieldPosition="0">
        <references count="6">
          <reference field="3" count="1" selected="0">
            <x v="36"/>
          </reference>
          <reference field="4" count="1" selected="0">
            <x v="0"/>
          </reference>
          <reference field="5" count="1" selected="0">
            <x v="52"/>
          </reference>
          <reference field="6" count="1" selected="0">
            <x v="83"/>
          </reference>
          <reference field="7" count="1" selected="0">
            <x v="68"/>
          </reference>
          <reference field="8" count="1">
            <x v="146"/>
          </reference>
        </references>
      </pivotArea>
    </format>
    <format dxfId="55">
      <pivotArea dataOnly="0" labelOnly="1" outline="0" fieldPosition="0">
        <references count="6">
          <reference field="3" count="1" selected="0">
            <x v="36"/>
          </reference>
          <reference field="4" count="1" selected="0">
            <x v="0"/>
          </reference>
          <reference field="5" count="1" selected="0">
            <x v="52"/>
          </reference>
          <reference field="6" count="1" selected="0">
            <x v="83"/>
          </reference>
          <reference field="7" count="1" selected="0">
            <x v="117"/>
          </reference>
          <reference field="8" count="7">
            <x v="195"/>
            <x v="207"/>
            <x v="229"/>
            <x v="241"/>
            <x v="244"/>
            <x v="263"/>
            <x v="318"/>
          </reference>
        </references>
      </pivotArea>
    </format>
    <format dxfId="54">
      <pivotArea dataOnly="0" labelOnly="1" outline="0" fieldPosition="0">
        <references count="6">
          <reference field="3" count="1" selected="0">
            <x v="36"/>
          </reference>
          <reference field="4" count="1" selected="0">
            <x v="0"/>
          </reference>
          <reference field="5" count="1" selected="0">
            <x v="52"/>
          </reference>
          <reference field="6" count="1" selected="0">
            <x v="83"/>
          </reference>
          <reference field="7" count="1" selected="0">
            <x v="122"/>
          </reference>
          <reference field="8" count="4">
            <x v="209"/>
            <x v="229"/>
            <x v="263"/>
            <x v="318"/>
          </reference>
        </references>
      </pivotArea>
    </format>
    <format dxfId="53">
      <pivotArea dataOnly="0" labelOnly="1" outline="0" fieldPosition="0">
        <references count="6">
          <reference field="3" count="1" selected="0">
            <x v="36"/>
          </reference>
          <reference field="4" count="1" selected="0">
            <x v="0"/>
          </reference>
          <reference field="5" count="1" selected="0">
            <x v="53"/>
          </reference>
          <reference field="6" count="1" selected="0">
            <x v="2"/>
          </reference>
          <reference field="7" count="1" selected="0">
            <x v="58"/>
          </reference>
          <reference field="8" count="1">
            <x v="122"/>
          </reference>
        </references>
      </pivotArea>
    </format>
    <format dxfId="52">
      <pivotArea dataOnly="0" labelOnly="1" outline="0" fieldPosition="0">
        <references count="6">
          <reference field="3" count="1" selected="0">
            <x v="36"/>
          </reference>
          <reference field="4" count="1" selected="0">
            <x v="0"/>
          </reference>
          <reference field="5" count="1" selected="0">
            <x v="53"/>
          </reference>
          <reference field="6" count="1" selected="0">
            <x v="2"/>
          </reference>
          <reference field="7" count="1" selected="0">
            <x v="68"/>
          </reference>
          <reference field="8" count="1">
            <x v="131"/>
          </reference>
        </references>
      </pivotArea>
    </format>
    <format dxfId="51">
      <pivotArea dataOnly="0" labelOnly="1" outline="0" fieldPosition="0">
        <references count="6">
          <reference field="3" count="1" selected="0">
            <x v="36"/>
          </reference>
          <reference field="4" count="1" selected="0">
            <x v="0"/>
          </reference>
          <reference field="5" count="1" selected="0">
            <x v="53"/>
          </reference>
          <reference field="6" count="1" selected="0">
            <x v="37"/>
          </reference>
          <reference field="7" count="1" selected="0">
            <x v="72"/>
          </reference>
          <reference field="8" count="3">
            <x v="145"/>
            <x v="445"/>
            <x v="446"/>
          </reference>
        </references>
      </pivotArea>
    </format>
    <format dxfId="50">
      <pivotArea dataOnly="0" labelOnly="1" outline="0" fieldPosition="0">
        <references count="6">
          <reference field="3" count="1" selected="0">
            <x v="36"/>
          </reference>
          <reference field="4" count="1" selected="0">
            <x v="0"/>
          </reference>
          <reference field="5" count="1" selected="0">
            <x v="53"/>
          </reference>
          <reference field="6" count="1" selected="0">
            <x v="37"/>
          </reference>
          <reference field="7" count="1" selected="0">
            <x v="83"/>
          </reference>
          <reference field="8" count="3">
            <x v="170"/>
            <x v="445"/>
            <x v="446"/>
          </reference>
        </references>
      </pivotArea>
    </format>
    <format dxfId="49">
      <pivotArea dataOnly="0" labelOnly="1" outline="0" fieldPosition="0">
        <references count="6">
          <reference field="3" count="1" selected="0">
            <x v="36"/>
          </reference>
          <reference field="4" count="1" selected="0">
            <x v="0"/>
          </reference>
          <reference field="5" count="1" selected="0">
            <x v="65"/>
          </reference>
          <reference field="6" count="1" selected="0">
            <x v="12"/>
          </reference>
          <reference field="7" count="1" selected="0">
            <x v="97"/>
          </reference>
          <reference field="8" count="1">
            <x v="192"/>
          </reference>
        </references>
      </pivotArea>
    </format>
    <format dxfId="48">
      <pivotArea dataOnly="0" labelOnly="1" outline="0" fieldPosition="0">
        <references count="6">
          <reference field="3" count="1" selected="0">
            <x v="36"/>
          </reference>
          <reference field="4" count="1" selected="0">
            <x v="0"/>
          </reference>
          <reference field="5" count="1" selected="0">
            <x v="80"/>
          </reference>
          <reference field="6" count="1" selected="0">
            <x v="1"/>
          </reference>
          <reference field="7" count="1" selected="0">
            <x v="8"/>
          </reference>
          <reference field="8" count="13">
            <x v="10"/>
            <x v="23"/>
            <x v="31"/>
            <x v="51"/>
            <x v="68"/>
            <x v="119"/>
            <x v="122"/>
            <x v="146"/>
            <x v="189"/>
            <x v="244"/>
            <x v="325"/>
            <x v="337"/>
            <x v="340"/>
          </reference>
        </references>
      </pivotArea>
    </format>
    <format dxfId="47">
      <pivotArea dataOnly="0" labelOnly="1" outline="0" fieldPosition="0">
        <references count="6">
          <reference field="3" count="1" selected="0">
            <x v="36"/>
          </reference>
          <reference field="4" count="1" selected="0">
            <x v="0"/>
          </reference>
          <reference field="5" count="1" selected="0">
            <x v="80"/>
          </reference>
          <reference field="6" count="1" selected="0">
            <x v="68"/>
          </reference>
          <reference field="7" count="1" selected="0">
            <x v="52"/>
          </reference>
          <reference field="8" count="1">
            <x v="107"/>
          </reference>
        </references>
      </pivotArea>
    </format>
    <format dxfId="46">
      <pivotArea dataOnly="0" labelOnly="1" outline="0" fieldPosition="0">
        <references count="6">
          <reference field="3" count="1" selected="0">
            <x v="36"/>
          </reference>
          <reference field="4" count="1" selected="0">
            <x v="0"/>
          </reference>
          <reference field="5" count="1" selected="0">
            <x v="85"/>
          </reference>
          <reference field="6" count="1" selected="0">
            <x v="26"/>
          </reference>
          <reference field="7" count="1" selected="0">
            <x v="60"/>
          </reference>
          <reference field="8" count="8">
            <x v="127"/>
            <x v="147"/>
            <x v="159"/>
            <x v="162"/>
            <x v="189"/>
            <x v="218"/>
            <x v="356"/>
            <x v="463"/>
          </reference>
        </references>
      </pivotArea>
    </format>
    <format dxfId="45">
      <pivotArea dataOnly="0" labelOnly="1" outline="0" fieldPosition="0">
        <references count="6">
          <reference field="3" count="1" selected="0">
            <x v="36"/>
          </reference>
          <reference field="4" count="1" selected="0">
            <x v="0"/>
          </reference>
          <reference field="5" count="1" selected="0">
            <x v="90"/>
          </reference>
          <reference field="6" count="1" selected="0">
            <x v="14"/>
          </reference>
          <reference field="7" count="1" selected="0">
            <x v="70"/>
          </reference>
          <reference field="8" count="5">
            <x v="158"/>
            <x v="189"/>
            <x v="212"/>
            <x v="396"/>
            <x v="401"/>
          </reference>
        </references>
      </pivotArea>
    </format>
    <format dxfId="44">
      <pivotArea dataOnly="0" labelOnly="1" outline="0" fieldPosition="0">
        <references count="6">
          <reference field="3" count="1" selected="0">
            <x v="36"/>
          </reference>
          <reference field="4" count="1" selected="0">
            <x v="0"/>
          </reference>
          <reference field="5" count="1" selected="0">
            <x v="90"/>
          </reference>
          <reference field="6" count="1" selected="0">
            <x v="14"/>
          </reference>
          <reference field="7" count="1" selected="0">
            <x v="169"/>
          </reference>
          <reference field="8" count="1">
            <x v="401"/>
          </reference>
        </references>
      </pivotArea>
    </format>
    <format dxfId="43">
      <pivotArea dataOnly="0" labelOnly="1" outline="0" fieldPosition="0">
        <references count="6">
          <reference field="3" count="1" selected="0">
            <x v="36"/>
          </reference>
          <reference field="4" count="1" selected="0">
            <x v="0"/>
          </reference>
          <reference field="5" count="1" selected="0">
            <x v="90"/>
          </reference>
          <reference field="6" count="1" selected="0">
            <x v="14"/>
          </reference>
          <reference field="7" count="1" selected="0">
            <x v="196"/>
          </reference>
          <reference field="8" count="1">
            <x v="401"/>
          </reference>
        </references>
      </pivotArea>
    </format>
    <format dxfId="42">
      <pivotArea dataOnly="0" labelOnly="1" outline="0" fieldPosition="0">
        <references count="6">
          <reference field="3" count="1" selected="0">
            <x v="36"/>
          </reference>
          <reference field="4" count="1" selected="0">
            <x v="0"/>
          </reference>
          <reference field="5" count="1" selected="0">
            <x v="97"/>
          </reference>
          <reference field="6" count="1" selected="0">
            <x v="73"/>
          </reference>
          <reference field="7" count="1" selected="0">
            <x v="180"/>
          </reference>
          <reference field="8" count="1">
            <x v="366"/>
          </reference>
        </references>
      </pivotArea>
    </format>
    <format dxfId="41">
      <pivotArea dataOnly="0" labelOnly="1" outline="0" fieldPosition="0">
        <references count="6">
          <reference field="3" count="1" selected="0">
            <x v="36"/>
          </reference>
          <reference field="4" count="1" selected="0">
            <x v="0"/>
          </reference>
          <reference field="5" count="1" selected="0">
            <x v="78"/>
          </reference>
          <reference field="6" count="1" selected="0">
            <x v="1"/>
          </reference>
          <reference field="7" count="1" selected="0">
            <x v="127"/>
          </reference>
          <reference field="8" count="3">
            <x v="259"/>
            <x v="518"/>
            <x v="519"/>
          </reference>
        </references>
      </pivotArea>
    </format>
    <format dxfId="40">
      <pivotArea dataOnly="0" labelOnly="1" outline="0" fieldPosition="0">
        <references count="6">
          <reference field="3" count="1" selected="0">
            <x v="36"/>
          </reference>
          <reference field="4" count="1" selected="0">
            <x v="1"/>
          </reference>
          <reference field="5" count="1" selected="0">
            <x v="76"/>
          </reference>
          <reference field="6" count="1" selected="0">
            <x v="14"/>
          </reference>
          <reference field="7" count="1" selected="0">
            <x v="22"/>
          </reference>
          <reference field="8" count="4">
            <x v="80"/>
            <x v="162"/>
            <x v="181"/>
            <x v="524"/>
          </reference>
        </references>
      </pivotArea>
    </format>
    <format dxfId="39">
      <pivotArea dataOnly="0" labelOnly="1" outline="0" fieldPosition="0">
        <references count="6">
          <reference field="3" count="1" selected="0">
            <x v="36"/>
          </reference>
          <reference field="4" count="1" selected="0">
            <x v="4"/>
          </reference>
          <reference field="5" count="1" selected="0">
            <x v="85"/>
          </reference>
          <reference field="6" count="1" selected="0">
            <x v="26"/>
          </reference>
          <reference field="7" count="1" selected="0">
            <x v="39"/>
          </reference>
          <reference field="8" count="1">
            <x v="207"/>
          </reference>
        </references>
      </pivotArea>
    </format>
    <format dxfId="38">
      <pivotArea dataOnly="0" labelOnly="1" outline="0" fieldPosition="0">
        <references count="6">
          <reference field="3" count="1" selected="0">
            <x v="36"/>
          </reference>
          <reference field="4" count="1" selected="0">
            <x v="5"/>
          </reference>
          <reference field="5" count="1" selected="0">
            <x v="81"/>
          </reference>
          <reference field="6" count="1" selected="0">
            <x v="1"/>
          </reference>
          <reference field="7" count="1" selected="0">
            <x v="11"/>
          </reference>
          <reference field="8" count="6">
            <x v="180"/>
            <x v="207"/>
            <x v="263"/>
            <x v="314"/>
            <x v="327"/>
            <x v="328"/>
          </reference>
        </references>
      </pivotArea>
    </format>
    <format dxfId="37">
      <pivotArea dataOnly="0" labelOnly="1" outline="0" fieldPosition="0">
        <references count="6">
          <reference field="3" count="1" selected="0">
            <x v="36"/>
          </reference>
          <reference field="4" count="1" selected="0">
            <x v="5"/>
          </reference>
          <reference field="5" count="1" selected="0">
            <x v="85"/>
          </reference>
          <reference field="6" count="1" selected="0">
            <x v="26"/>
          </reference>
          <reference field="7" count="1" selected="0">
            <x v="110"/>
          </reference>
          <reference field="8" count="4">
            <x v="191"/>
            <x v="218"/>
            <x v="265"/>
            <x v="344"/>
          </reference>
        </references>
      </pivotArea>
    </format>
    <format dxfId="36">
      <pivotArea dataOnly="0" labelOnly="1" outline="0" fieldPosition="0">
        <references count="6">
          <reference field="3" count="1" selected="0">
            <x v="36"/>
          </reference>
          <reference field="4" count="1" selected="0">
            <x v="5"/>
          </reference>
          <reference field="5" count="1" selected="0">
            <x v="87"/>
          </reference>
          <reference field="6" count="1" selected="0">
            <x v="14"/>
          </reference>
          <reference field="7" count="1" selected="0">
            <x v="29"/>
          </reference>
          <reference field="8" count="5">
            <x v="103"/>
            <x v="227"/>
            <x v="284"/>
            <x v="345"/>
            <x v="346"/>
          </reference>
        </references>
      </pivotArea>
    </format>
    <format dxfId="35">
      <pivotArea dataOnly="0" labelOnly="1" outline="0" fieldPosition="0">
        <references count="6">
          <reference field="3" count="1" selected="0">
            <x v="37"/>
          </reference>
          <reference field="4" count="1" selected="0">
            <x v="0"/>
          </reference>
          <reference field="5" count="1" selected="0">
            <x v="1"/>
          </reference>
          <reference field="6" count="1" selected="0">
            <x v="50"/>
          </reference>
          <reference field="7" count="1" selected="0">
            <x v="199"/>
          </reference>
          <reference field="8" count="1">
            <x v="515"/>
          </reference>
        </references>
      </pivotArea>
    </format>
    <format dxfId="34">
      <pivotArea dataOnly="0" labelOnly="1" outline="0" fieldPosition="0">
        <references count="6">
          <reference field="3" count="1" selected="0">
            <x v="37"/>
          </reference>
          <reference field="4" count="1" selected="0">
            <x v="0"/>
          </reference>
          <reference field="5" count="1" selected="0">
            <x v="2"/>
          </reference>
          <reference field="6" count="1" selected="0">
            <x v="11"/>
          </reference>
          <reference field="7" count="1" selected="0">
            <x v="22"/>
          </reference>
          <reference field="8" count="2">
            <x v="58"/>
            <x v="72"/>
          </reference>
        </references>
      </pivotArea>
    </format>
    <format dxfId="33">
      <pivotArea dataOnly="0" labelOnly="1" outline="0" fieldPosition="0">
        <references count="6">
          <reference field="3" count="1" selected="0">
            <x v="37"/>
          </reference>
          <reference field="4" count="1" selected="0">
            <x v="0"/>
          </reference>
          <reference field="5" count="1" selected="0">
            <x v="2"/>
          </reference>
          <reference field="6" count="1" selected="0">
            <x v="31"/>
          </reference>
          <reference field="7" count="1" selected="0">
            <x v="22"/>
          </reference>
          <reference field="8" count="1">
            <x v="63"/>
          </reference>
        </references>
      </pivotArea>
    </format>
    <format dxfId="32">
      <pivotArea dataOnly="0" labelOnly="1" outline="0" fieldPosition="0">
        <references count="6">
          <reference field="3" count="1" selected="0">
            <x v="37"/>
          </reference>
          <reference field="4" count="1" selected="0">
            <x v="0"/>
          </reference>
          <reference field="5" count="1" selected="0">
            <x v="14"/>
          </reference>
          <reference field="6" count="1" selected="0">
            <x v="14"/>
          </reference>
          <reference field="7" count="1" selected="0">
            <x v="227"/>
          </reference>
          <reference field="8" count="1">
            <x v="854"/>
          </reference>
        </references>
      </pivotArea>
    </format>
    <format dxfId="31">
      <pivotArea dataOnly="0" labelOnly="1" outline="0" fieldPosition="0">
        <references count="6">
          <reference field="3" count="1" selected="0">
            <x v="37"/>
          </reference>
          <reference field="4" count="1" selected="0">
            <x v="0"/>
          </reference>
          <reference field="5" count="1" selected="0">
            <x v="21"/>
          </reference>
          <reference field="6" count="1" selected="0">
            <x v="13"/>
          </reference>
          <reference field="7" count="1" selected="0">
            <x v="204"/>
          </reference>
          <reference field="8" count="2">
            <x v="467"/>
            <x v="482"/>
          </reference>
        </references>
      </pivotArea>
    </format>
    <format dxfId="30">
      <pivotArea dataOnly="0" labelOnly="1" outline="0" fieldPosition="0">
        <references count="6">
          <reference field="3" count="1" selected="0">
            <x v="37"/>
          </reference>
          <reference field="4" count="1" selected="0">
            <x v="0"/>
          </reference>
          <reference field="5" count="1" selected="0">
            <x v="21"/>
          </reference>
          <reference field="6" count="1" selected="0">
            <x v="13"/>
          </reference>
          <reference field="7" count="1" selected="0">
            <x v="216"/>
          </reference>
          <reference field="8" count="5">
            <x v="493"/>
            <x v="509"/>
            <x v="531"/>
            <x v="532"/>
            <x v="852"/>
          </reference>
        </references>
      </pivotArea>
    </format>
    <format dxfId="29">
      <pivotArea dataOnly="0" labelOnly="1" outline="0" fieldPosition="0">
        <references count="6">
          <reference field="3" count="1" selected="0">
            <x v="37"/>
          </reference>
          <reference field="4" count="1" selected="0">
            <x v="0"/>
          </reference>
          <reference field="5" count="1" selected="0">
            <x v="32"/>
          </reference>
          <reference field="6" count="1" selected="0">
            <x v="14"/>
          </reference>
          <reference field="7" count="1" selected="0">
            <x v="51"/>
          </reference>
          <reference field="8" count="1">
            <x v="212"/>
          </reference>
        </references>
      </pivotArea>
    </format>
    <format dxfId="28">
      <pivotArea dataOnly="0" labelOnly="1" outline="0" fieldPosition="0">
        <references count="6">
          <reference field="3" count="1" selected="0">
            <x v="37"/>
          </reference>
          <reference field="4" count="1" selected="0">
            <x v="0"/>
          </reference>
          <reference field="5" count="1" selected="0">
            <x v="53"/>
          </reference>
          <reference field="6" count="1" selected="0">
            <x v="2"/>
          </reference>
          <reference field="7" count="1" selected="0">
            <x v="80"/>
          </reference>
          <reference field="8" count="1">
            <x v="184"/>
          </reference>
        </references>
      </pivotArea>
    </format>
    <format dxfId="27">
      <pivotArea dataOnly="0" labelOnly="1" outline="0" fieldPosition="0">
        <references count="6">
          <reference field="3" count="1" selected="0">
            <x v="37"/>
          </reference>
          <reference field="4" count="1" selected="0">
            <x v="0"/>
          </reference>
          <reference field="5" count="1" selected="0">
            <x v="53"/>
          </reference>
          <reference field="6" count="1" selected="0">
            <x v="37"/>
          </reference>
          <reference field="7" count="1" selected="0">
            <x v="228"/>
          </reference>
          <reference field="8" count="1">
            <x v="848"/>
          </reference>
        </references>
      </pivotArea>
    </format>
    <format dxfId="26">
      <pivotArea dataOnly="0" labelOnly="1" outline="0" fieldPosition="0">
        <references count="6">
          <reference field="3" count="1" selected="0">
            <x v="37"/>
          </reference>
          <reference field="4" count="1" selected="0">
            <x v="0"/>
          </reference>
          <reference field="5" count="1" selected="0">
            <x v="93"/>
          </reference>
          <reference field="6" count="1" selected="0">
            <x v="9"/>
          </reference>
          <reference field="7" count="1" selected="0">
            <x v="229"/>
          </reference>
          <reference field="8" count="1">
            <x v="562"/>
          </reference>
        </references>
      </pivotArea>
    </format>
    <format dxfId="25">
      <pivotArea dataOnly="0" labelOnly="1" outline="0" fieldPosition="0">
        <references count="1">
          <reference field="4294967294" count="3">
            <x v="0"/>
            <x v="1"/>
            <x v="2"/>
          </reference>
        </references>
      </pivotArea>
    </format>
    <format dxfId="24">
      <pivotArea grandRow="1" outline="0" collapsedLevelsAreSubtotals="1" fieldPosition="0"/>
    </format>
    <format dxfId="23">
      <pivotArea dataOnly="0" labelOnly="1" grandRow="1" outline="0" fieldPosition="0"/>
    </format>
    <format dxfId="22">
      <pivotArea grandRow="1" outline="0" collapsedLevelsAreSubtotals="1" fieldPosition="0"/>
    </format>
    <format dxfId="21">
      <pivotArea dataOnly="0" labelOnly="1" grandRow="1" outline="0" offset="A256" fieldPosition="0"/>
    </format>
    <format dxfId="20">
      <pivotArea dataOnly="0" labelOnly="1" grandRow="1" outline="0" offset="C256:E256" fieldPosition="0"/>
    </format>
    <format dxfId="19">
      <pivotArea field="7" type="button" dataOnly="0" labelOnly="1" outline="0" axis="axisRow" fieldPosition="5"/>
    </format>
    <format dxfId="18">
      <pivotArea field="8" type="button" dataOnly="0" labelOnly="1" outline="0" axis="axisRow" fieldPosition="6"/>
    </format>
    <format dxfId="17">
      <pivotArea field="11" type="button" dataOnly="0" labelOnly="1" outline="0" axis="axisRow" fieldPosition="3"/>
    </format>
  </formats>
  <pivotTableStyleInfo name="PivotStyleMedium1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PivotTable2" cacheId="0" applyNumberFormats="0" applyBorderFormats="0" applyFontFormats="0" applyPatternFormats="0" applyAlignmentFormats="0" applyWidthHeightFormats="1" dataCaption="Values" grandTotalCaption="Total:" updatedVersion="8" minRefreshableVersion="3" itemPrintTitles="1" createdVersion="6" indent="0" compact="0" compactData="0" multipleFieldFilters="0" chartFormat="16">
  <location ref="AN3:AP26" firstHeaderRow="0" firstDataRow="1" firstDataCol="1"/>
  <pivotFields count="11">
    <pivotField compact="0" outline="0" showAll="0"/>
    <pivotField compact="0" outline="0" showAll="0">
      <items count="11">
        <item x="0"/>
        <item x="3"/>
        <item x="6"/>
        <item x="1"/>
        <item x="5"/>
        <item x="7"/>
        <item x="2"/>
        <item x="4"/>
        <item x="9"/>
        <item x="8"/>
        <item t="default"/>
      </items>
    </pivotField>
    <pivotField compact="0" outline="0" showAll="0">
      <items count="39">
        <item x="0"/>
        <item x="1"/>
        <item x="2"/>
        <item x="3"/>
        <item x="4"/>
        <item x="5"/>
        <item x="6"/>
        <item x="7"/>
        <item x="8"/>
        <item x="9"/>
        <item x="10"/>
        <item x="11"/>
        <item x="12"/>
        <item x="13"/>
        <item x="14"/>
        <item x="15"/>
        <item x="16"/>
        <item x="17"/>
        <item x="18"/>
        <item x="19"/>
        <item x="20"/>
        <item x="21"/>
        <item x="23"/>
        <item x="22"/>
        <item x="24"/>
        <item x="25"/>
        <item x="26"/>
        <item x="27"/>
        <item x="28"/>
        <item x="29"/>
        <item x="30"/>
        <item x="31"/>
        <item x="32"/>
        <item x="33"/>
        <item x="34"/>
        <item x="35"/>
        <item x="36"/>
        <item x="37"/>
        <item t="default"/>
      </items>
    </pivotField>
    <pivotField compact="0" outline="0" showAll="0"/>
    <pivotField axis="axisRow" compact="0" outline="0" showAll="0" sortType="descending">
      <items count="25">
        <item m="1" x="22"/>
        <item x="21"/>
        <item x="15"/>
        <item x="14"/>
        <item x="13"/>
        <item x="12"/>
        <item x="17"/>
        <item x="11"/>
        <item x="18"/>
        <item x="19"/>
        <item x="10"/>
        <item x="9"/>
        <item m="1" x="23"/>
        <item x="8"/>
        <item x="7"/>
        <item x="6"/>
        <item x="5"/>
        <item x="4"/>
        <item x="3"/>
        <item x="2"/>
        <item x="20"/>
        <item x="1"/>
        <item x="16"/>
        <item x="0"/>
        <item t="default"/>
      </items>
    </pivotField>
    <pivotField compact="0" outline="0" showAll="0"/>
    <pivotField compact="0" outline="0" showAll="0"/>
    <pivotField dataField="1" compact="0" numFmtId="4" outline="0" showAll="0"/>
    <pivotField compact="0" numFmtId="4" outline="0" showAll="0"/>
    <pivotField dataField="1" compact="0" numFmtId="4" outline="0" showAll="0"/>
    <pivotField compact="0" outline="0" showAll="0" defaultSubtotal="0"/>
  </pivotFields>
  <rowFields count="1">
    <field x="4"/>
  </rowFields>
  <rowItems count="23">
    <i>
      <x v="1"/>
    </i>
    <i>
      <x v="2"/>
    </i>
    <i>
      <x v="3"/>
    </i>
    <i>
      <x v="4"/>
    </i>
    <i>
      <x v="5"/>
    </i>
    <i>
      <x v="6"/>
    </i>
    <i>
      <x v="7"/>
    </i>
    <i>
      <x v="8"/>
    </i>
    <i>
      <x v="9"/>
    </i>
    <i>
      <x v="10"/>
    </i>
    <i>
      <x v="11"/>
    </i>
    <i>
      <x v="13"/>
    </i>
    <i>
      <x v="14"/>
    </i>
    <i>
      <x v="15"/>
    </i>
    <i>
      <x v="16"/>
    </i>
    <i>
      <x v="17"/>
    </i>
    <i>
      <x v="18"/>
    </i>
    <i>
      <x v="19"/>
    </i>
    <i>
      <x v="20"/>
    </i>
    <i>
      <x v="21"/>
    </i>
    <i>
      <x v="22"/>
    </i>
    <i>
      <x v="23"/>
    </i>
    <i t="grand">
      <x/>
    </i>
  </rowItems>
  <colFields count="1">
    <field x="-2"/>
  </colFields>
  <colItems count="2">
    <i>
      <x/>
    </i>
    <i i="1">
      <x v="1"/>
    </i>
  </colItems>
  <dataFields count="2">
    <dataField name="Total Exp. &amp; _x000a_Committed" fld="7" baseField="0" baseItem="0" numFmtId="3"/>
    <dataField name="Completed _x000a_Amount" fld="9" baseField="0" baseItem="0" numFmtId="3"/>
  </dataFields>
  <formats count="29">
    <format dxfId="2180">
      <pivotArea dataOnly="0" labelOnly="1" outline="0" fieldPosition="0">
        <references count="1">
          <reference field="4294967294" count="1">
            <x v="0"/>
          </reference>
        </references>
      </pivotArea>
    </format>
    <format dxfId="2179">
      <pivotArea outline="0" fieldPosition="0">
        <references count="1">
          <reference field="4294967294" count="1">
            <x v="0"/>
          </reference>
        </references>
      </pivotArea>
    </format>
    <format dxfId="2178">
      <pivotArea field="1" type="button" dataOnly="0" labelOnly="1" outline="0"/>
    </format>
    <format dxfId="2177">
      <pivotArea dataOnly="0" labelOnly="1" outline="0" fieldPosition="0">
        <references count="1">
          <reference field="4294967294" count="1">
            <x v="1"/>
          </reference>
        </references>
      </pivotArea>
    </format>
    <format dxfId="2176">
      <pivotArea outline="0" fieldPosition="0">
        <references count="1">
          <reference field="4294967294" count="1">
            <x v="1"/>
          </reference>
        </references>
      </pivotArea>
    </format>
    <format dxfId="2175">
      <pivotArea field="4" type="button" dataOnly="0" labelOnly="1" outline="0" axis="axisRow" fieldPosition="0"/>
    </format>
    <format dxfId="2174">
      <pivotArea field="4" type="button" dataOnly="0" labelOnly="1" outline="0" axis="axisRow" fieldPosition="0"/>
    </format>
    <format dxfId="2173">
      <pivotArea dataOnly="0" labelOnly="1" outline="0" fieldPosition="0">
        <references count="1">
          <reference field="4294967294" count="2">
            <x v="0"/>
            <x v="1"/>
          </reference>
        </references>
      </pivotArea>
    </format>
    <format dxfId="2172">
      <pivotArea grandRow="1" outline="0" collapsedLevelsAreSubtotals="1" fieldPosition="0"/>
    </format>
    <format dxfId="2171">
      <pivotArea dataOnly="0" labelOnly="1" grandRow="1" outline="0" fieldPosition="0"/>
    </format>
    <format dxfId="2170">
      <pivotArea field="4" type="button" dataOnly="0" labelOnly="1" outline="0" axis="axisRow" fieldPosition="0"/>
    </format>
    <format dxfId="2169">
      <pivotArea dataOnly="0" labelOnly="1" outline="0" fieldPosition="0">
        <references count="1">
          <reference field="4294967294" count="2">
            <x v="0"/>
            <x v="1"/>
          </reference>
        </references>
      </pivotArea>
    </format>
    <format dxfId="2168">
      <pivotArea grandRow="1" outline="0" collapsedLevelsAreSubtotals="1" fieldPosition="0"/>
    </format>
    <format dxfId="2167">
      <pivotArea dataOnly="0" labelOnly="1" grandRow="1" outline="0" fieldPosition="0"/>
    </format>
    <format dxfId="2166">
      <pivotArea grandRow="1" outline="0" collapsedLevelsAreSubtotals="1" fieldPosition="0"/>
    </format>
    <format dxfId="2165">
      <pivotArea dataOnly="0" labelOnly="1" grandRow="1" outline="0" fieldPosition="0"/>
    </format>
    <format dxfId="2164">
      <pivotArea dataOnly="0" labelOnly="1" grandRow="1" outline="0" fieldPosition="0"/>
    </format>
    <format dxfId="2163">
      <pivotArea dataOnly="0" labelOnly="1" grandRow="1" outline="0" fieldPosition="0"/>
    </format>
    <format dxfId="2162">
      <pivotArea dataOnly="0" labelOnly="1" grandRow="1" outline="0" fieldPosition="0"/>
    </format>
    <format dxfId="2161">
      <pivotArea field="4" type="button" dataOnly="0" labelOnly="1" outline="0" axis="axisRow" fieldPosition="0"/>
    </format>
    <format dxfId="2160">
      <pivotArea dataOnly="0" labelOnly="1" outline="0" fieldPosition="0">
        <references count="1">
          <reference field="4294967294" count="2">
            <x v="0"/>
            <x v="1"/>
          </reference>
        </references>
      </pivotArea>
    </format>
    <format dxfId="2159">
      <pivotArea field="4" type="button" dataOnly="0" labelOnly="1" outline="0" axis="axisRow" fieldPosition="0"/>
    </format>
    <format dxfId="2158">
      <pivotArea dataOnly="0" labelOnly="1" outline="0" fieldPosition="0">
        <references count="1">
          <reference field="4294967294" count="2">
            <x v="0"/>
            <x v="1"/>
          </reference>
        </references>
      </pivotArea>
    </format>
    <format dxfId="2157">
      <pivotArea type="all" dataOnly="0" outline="0" fieldPosition="0"/>
    </format>
    <format dxfId="2156">
      <pivotArea outline="0" collapsedLevelsAreSubtotals="1" fieldPosition="0"/>
    </format>
    <format dxfId="2155">
      <pivotArea field="4" type="button" dataOnly="0" labelOnly="1" outline="0" axis="axisRow" fieldPosition="0"/>
    </format>
    <format dxfId="2154">
      <pivotArea dataOnly="0" labelOnly="1" outline="0" fieldPosition="0">
        <references count="1">
          <reference field="4" count="0"/>
        </references>
      </pivotArea>
    </format>
    <format dxfId="2153">
      <pivotArea dataOnly="0" labelOnly="1" grandRow="1" outline="0" fieldPosition="0"/>
    </format>
    <format dxfId="2152">
      <pivotArea dataOnly="0" labelOnly="1" outline="0" fieldPosition="0">
        <references count="1">
          <reference field="4294967294" count="2">
            <x v="0"/>
            <x v="1"/>
          </reference>
        </references>
      </pivotArea>
    </format>
  </formats>
  <chartFormats count="8">
    <chartFormat chart="0" format="32" series="1">
      <pivotArea type="data" outline="0" fieldPosition="0">
        <references count="1">
          <reference field="4294967294" count="1" selected="0">
            <x v="0"/>
          </reference>
        </references>
      </pivotArea>
    </chartFormat>
    <chartFormat chart="10" format="49" series="1">
      <pivotArea type="data" outline="0" fieldPosition="0">
        <references count="1">
          <reference field="4294967294" count="1" selected="0">
            <x v="0"/>
          </reference>
        </references>
      </pivotArea>
    </chartFormat>
    <chartFormat chart="10" format="50" series="1">
      <pivotArea type="data" outline="0" fieldPosition="0">
        <references count="1">
          <reference field="4294967294" count="1" selected="0">
            <x v="1"/>
          </reference>
        </references>
      </pivotArea>
    </chartFormat>
    <chartFormat chart="11" format="2" series="1">
      <pivotArea type="data" outline="0" fieldPosition="0">
        <references count="1">
          <reference field="4294967294" count="1" selected="0">
            <x v="0"/>
          </reference>
        </references>
      </pivotArea>
    </chartFormat>
    <chartFormat chart="11" format="3" series="1">
      <pivotArea type="data" outline="0" fieldPosition="0">
        <references count="1">
          <reference field="4294967294" count="1" selected="0">
            <x v="1"/>
          </reference>
        </references>
      </pivotArea>
    </chartFormat>
    <chartFormat chart="12" format="13" series="1">
      <pivotArea type="data" outline="0" fieldPosition="0">
        <references count="1">
          <reference field="4294967294" count="1" selected="0">
            <x v="0"/>
          </reference>
        </references>
      </pivotArea>
    </chartFormat>
    <chartFormat chart="12" format="14">
      <pivotArea type="data" outline="0" fieldPosition="0">
        <references count="2">
          <reference field="4294967294" count="1" selected="0">
            <x v="0"/>
          </reference>
          <reference field="4" count="1" selected="0">
            <x v="17"/>
          </reference>
        </references>
      </pivotArea>
    </chartFormat>
    <chartFormat chart="12" format="15" series="1">
      <pivotArea type="data" outline="0" fieldPosition="0">
        <references count="1">
          <reference field="4294967294" count="1" selected="0">
            <x v="1"/>
          </reference>
        </references>
      </pivotArea>
    </chartFormat>
  </chartFormats>
  <pivotTableStyleInfo name="PivotStyleLight2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Combined_P" cacheId="0" applyNumberFormats="0" applyBorderFormats="0" applyFontFormats="0" applyPatternFormats="0" applyAlignmentFormats="0" applyWidthHeightFormats="1" dataCaption="Values" grandTotalCaption="Total:" updatedVersion="8" minRefreshableVersion="3" showDrill="0" itemPrintTitles="1" createdVersion="6" indent="0" compact="0" compactData="0" multipleFieldFilters="0" chartFormat="29">
  <location ref="A3:E11" firstHeaderRow="0" firstDataRow="1" firstDataCol="1"/>
  <pivotFields count="11">
    <pivotField compact="0" outline="0" showAll="0"/>
    <pivotField compact="0" outline="0" showAll="0">
      <items count="11">
        <item x="0"/>
        <item x="3"/>
        <item x="6"/>
        <item x="1"/>
        <item x="5"/>
        <item x="7"/>
        <item x="2"/>
        <item x="4"/>
        <item x="9"/>
        <item x="8"/>
        <item t="default"/>
      </items>
    </pivotField>
    <pivotField compact="0" outline="0" showAll="0">
      <items count="39">
        <item x="0"/>
        <item x="1"/>
        <item x="2"/>
        <item x="3"/>
        <item x="4"/>
        <item x="5"/>
        <item x="6"/>
        <item x="7"/>
        <item x="8"/>
        <item x="9"/>
        <item x="10"/>
        <item x="11"/>
        <item x="12"/>
        <item x="13"/>
        <item x="14"/>
        <item x="15"/>
        <item x="16"/>
        <item x="17"/>
        <item x="18"/>
        <item x="19"/>
        <item x="20"/>
        <item x="21"/>
        <item x="23"/>
        <item x="22"/>
        <item x="24"/>
        <item x="25"/>
        <item x="26"/>
        <item x="27"/>
        <item x="28"/>
        <item x="29"/>
        <item x="30"/>
        <item x="31"/>
        <item x="32"/>
        <item x="33"/>
        <item x="34"/>
        <item x="35"/>
        <item x="36"/>
        <item x="37"/>
        <item t="default"/>
      </items>
    </pivotField>
    <pivotField name="Project" axis="axisRow" compact="0" outline="0" showAll="0" sortType="ascending">
      <items count="10">
        <item m="1" x="7"/>
        <item x="0"/>
        <item x="1"/>
        <item x="5"/>
        <item x="6"/>
        <item x="2"/>
        <item m="1" x="8"/>
        <item x="3"/>
        <item x="4"/>
        <item t="default"/>
      </items>
    </pivotField>
    <pivotField compact="0" outline="0" showAll="0"/>
    <pivotField dataField="1" compact="0" outline="0" showAll="0"/>
    <pivotField dataField="1" compact="0" outline="0" showAll="0"/>
    <pivotField dataField="1" compact="0" numFmtId="4" outline="0" showAll="0"/>
    <pivotField compact="0" numFmtId="4" outline="0" showAll="0"/>
    <pivotField dataField="1" compact="0" numFmtId="4" outline="0" showAll="0"/>
    <pivotField compact="0" outline="0" showAll="0" defaultSubtotal="0"/>
  </pivotFields>
  <rowFields count="1">
    <field x="3"/>
  </rowFields>
  <rowItems count="8">
    <i>
      <x v="1"/>
    </i>
    <i>
      <x v="2"/>
    </i>
    <i>
      <x v="3"/>
    </i>
    <i>
      <x v="4"/>
    </i>
    <i>
      <x v="5"/>
    </i>
    <i>
      <x v="7"/>
    </i>
    <i>
      <x v="8"/>
    </i>
    <i t="grand">
      <x/>
    </i>
  </rowItems>
  <colFields count="1">
    <field x="-2"/>
  </colFields>
  <colItems count="4">
    <i>
      <x/>
    </i>
    <i i="1">
      <x v="1"/>
    </i>
    <i i="2">
      <x v="2"/>
    </i>
    <i i="3">
      <x v="3"/>
    </i>
  </colItems>
  <dataFields count="4">
    <dataField name="Preliminary _x000a_Budget" fld="5" baseField="3" baseItem="0" numFmtId="3"/>
    <dataField name="Proposed _x000a_Budget" fld="6" baseField="3" baseItem="0" numFmtId="3"/>
    <dataField name="Total Exp. &amp; _x000a_Committed" fld="7" baseField="0" baseItem="0" numFmtId="3"/>
    <dataField name="Completed _x000a_Amount" fld="9" baseField="0" baseItem="0" numFmtId="3"/>
  </dataFields>
  <formats count="63">
    <format dxfId="2243">
      <pivotArea dataOnly="0" labelOnly="1" outline="0" fieldPosition="0">
        <references count="1">
          <reference field="4294967294" count="1">
            <x v="2"/>
          </reference>
        </references>
      </pivotArea>
    </format>
    <format dxfId="2242">
      <pivotArea outline="0" fieldPosition="0">
        <references count="1">
          <reference field="4294967294" count="1">
            <x v="2"/>
          </reference>
        </references>
      </pivotArea>
    </format>
    <format dxfId="2241">
      <pivotArea field="1" type="button" dataOnly="0" labelOnly="1" outline="0"/>
    </format>
    <format dxfId="2240">
      <pivotArea dataOnly="0" labelOnly="1" outline="0" fieldPosition="0">
        <references count="1">
          <reference field="4294967294" count="1">
            <x v="3"/>
          </reference>
        </references>
      </pivotArea>
    </format>
    <format dxfId="2239">
      <pivotArea outline="0" fieldPosition="0">
        <references count="1">
          <reference field="4294967294" count="1">
            <x v="3"/>
          </reference>
        </references>
      </pivotArea>
    </format>
    <format dxfId="2238">
      <pivotArea dataOnly="0" labelOnly="1" outline="0" fieldPosition="0">
        <references count="1">
          <reference field="4294967294" count="2">
            <x v="2"/>
            <x v="3"/>
          </reference>
        </references>
      </pivotArea>
    </format>
    <format dxfId="2237">
      <pivotArea dataOnly="0" labelOnly="1" outline="0" fieldPosition="0">
        <references count="1">
          <reference field="4294967294" count="2">
            <x v="2"/>
            <x v="3"/>
          </reference>
        </references>
      </pivotArea>
    </format>
    <format dxfId="2236">
      <pivotArea grandRow="1" outline="0" collapsedLevelsAreSubtotals="1" fieldPosition="0"/>
    </format>
    <format dxfId="2235">
      <pivotArea dataOnly="0" labelOnly="1" grandRow="1" outline="0" fieldPosition="0"/>
    </format>
    <format dxfId="2234">
      <pivotArea dataOnly="0" labelOnly="1" outline="0" fieldPosition="0">
        <references count="1">
          <reference field="4294967294" count="2">
            <x v="2"/>
            <x v="3"/>
          </reference>
        </references>
      </pivotArea>
    </format>
    <format dxfId="2233">
      <pivotArea grandRow="1" outline="0" collapsedLevelsAreSubtotals="1" fieldPosition="0"/>
    </format>
    <format dxfId="2232">
      <pivotArea dataOnly="0" labelOnly="1" grandRow="1" outline="0" fieldPosition="0"/>
    </format>
    <format dxfId="2231">
      <pivotArea grandRow="1" outline="0" collapsedLevelsAreSubtotals="1" fieldPosition="0"/>
    </format>
    <format dxfId="2230">
      <pivotArea dataOnly="0" labelOnly="1" grandRow="1" outline="0" fieldPosition="0"/>
    </format>
    <format dxfId="2229">
      <pivotArea grandRow="1" outline="0" collapsedLevelsAreSubtotals="1" fieldPosition="0"/>
    </format>
    <format dxfId="2228">
      <pivotArea dataOnly="0" labelOnly="1" grandRow="1" outline="0" fieldPosition="0"/>
    </format>
    <format dxfId="2227">
      <pivotArea grandRow="1" outline="0" collapsedLevelsAreSubtotals="1" fieldPosition="0"/>
    </format>
    <format dxfId="2226">
      <pivotArea dataOnly="0" labelOnly="1" grandRow="1" outline="0" fieldPosition="0"/>
    </format>
    <format dxfId="2225">
      <pivotArea outline="0" fieldPosition="0">
        <references count="1">
          <reference field="4294967294" count="1">
            <x v="0"/>
          </reference>
        </references>
      </pivotArea>
    </format>
    <format dxfId="2224">
      <pivotArea outline="0" fieldPosition="0">
        <references count="1">
          <reference field="4294967294" count="1">
            <x v="1"/>
          </reference>
        </references>
      </pivotArea>
    </format>
    <format dxfId="2223">
      <pivotArea dataOnly="0" labelOnly="1" outline="0" fieldPosition="0">
        <references count="1">
          <reference field="4294967294" count="2">
            <x v="0"/>
            <x v="1"/>
          </reference>
        </references>
      </pivotArea>
    </format>
    <format dxfId="2222">
      <pivotArea outline="0" fieldPosition="0">
        <references count="1">
          <reference field="4294967294" count="1">
            <x v="1"/>
          </reference>
        </references>
      </pivotArea>
    </format>
    <format dxfId="2221">
      <pivotArea outline="0" fieldPosition="0">
        <references count="1">
          <reference field="4294967294" count="1">
            <x v="0"/>
          </reference>
        </references>
      </pivotArea>
    </format>
    <format dxfId="2220">
      <pivotArea dataOnly="0" labelOnly="1" outline="0" fieldPosition="0">
        <references count="1">
          <reference field="4294967294" count="4">
            <x v="0"/>
            <x v="1"/>
            <x v="2"/>
            <x v="3"/>
          </reference>
        </references>
      </pivotArea>
    </format>
    <format dxfId="2219">
      <pivotArea dataOnly="0" labelOnly="1" outline="0" fieldPosition="0">
        <references count="1">
          <reference field="4294967294" count="4">
            <x v="0"/>
            <x v="1"/>
            <x v="2"/>
            <x v="3"/>
          </reference>
        </references>
      </pivotArea>
    </format>
    <format dxfId="2218">
      <pivotArea grandRow="1" outline="0" collapsedLevelsAreSubtotals="1" fieldPosition="0"/>
    </format>
    <format dxfId="2217">
      <pivotArea dataOnly="0" labelOnly="1" grandRow="1" outline="0" fieldPosition="0"/>
    </format>
    <format dxfId="2216">
      <pivotArea type="all" dataOnly="0" outline="0" fieldPosition="0"/>
    </format>
    <format dxfId="2215">
      <pivotArea outline="0" collapsedLevelsAreSubtotals="1" fieldPosition="0"/>
    </format>
    <format dxfId="2214">
      <pivotArea dataOnly="0" labelOnly="1" grandRow="1" outline="0" fieldPosition="0"/>
    </format>
    <format dxfId="2213">
      <pivotArea dataOnly="0" labelOnly="1" outline="0" fieldPosition="0">
        <references count="1">
          <reference field="4294967294" count="4">
            <x v="0"/>
            <x v="1"/>
            <x v="2"/>
            <x v="3"/>
          </reference>
        </references>
      </pivotArea>
    </format>
    <format dxfId="2212">
      <pivotArea type="all" dataOnly="0" outline="0" fieldPosition="0"/>
    </format>
    <format dxfId="2211">
      <pivotArea outline="0" collapsedLevelsAreSubtotals="1" fieldPosition="0"/>
    </format>
    <format dxfId="2210">
      <pivotArea dataOnly="0" labelOnly="1" grandRow="1" outline="0" fieldPosition="0"/>
    </format>
    <format dxfId="2209">
      <pivotArea dataOnly="0" labelOnly="1" outline="0" fieldPosition="0">
        <references count="1">
          <reference field="4294967294" count="4">
            <x v="0"/>
            <x v="1"/>
            <x v="2"/>
            <x v="3"/>
          </reference>
        </references>
      </pivotArea>
    </format>
    <format dxfId="2208">
      <pivotArea type="all" dataOnly="0" outline="0" fieldPosition="0"/>
    </format>
    <format dxfId="2207">
      <pivotArea outline="0" collapsedLevelsAreSubtotals="1" fieldPosition="0"/>
    </format>
    <format dxfId="2206">
      <pivotArea dataOnly="0" labelOnly="1" grandRow="1" outline="0" fieldPosition="0"/>
    </format>
    <format dxfId="2205">
      <pivotArea dataOnly="0" labelOnly="1" outline="0" fieldPosition="0">
        <references count="1">
          <reference field="4294967294" count="4">
            <x v="0"/>
            <x v="1"/>
            <x v="2"/>
            <x v="3"/>
          </reference>
        </references>
      </pivotArea>
    </format>
    <format dxfId="2204">
      <pivotArea type="all" dataOnly="0" outline="0" fieldPosition="0"/>
    </format>
    <format dxfId="2203">
      <pivotArea outline="0" collapsedLevelsAreSubtotals="1" fieldPosition="0"/>
    </format>
    <format dxfId="2202">
      <pivotArea dataOnly="0" labelOnly="1" grandRow="1" outline="0" fieldPosition="0"/>
    </format>
    <format dxfId="2201">
      <pivotArea dataOnly="0" labelOnly="1" outline="0" fieldPosition="0">
        <references count="1">
          <reference field="4294967294" count="4">
            <x v="0"/>
            <x v="1"/>
            <x v="2"/>
            <x v="3"/>
          </reference>
        </references>
      </pivotArea>
    </format>
    <format dxfId="2200">
      <pivotArea dataOnly="0" labelOnly="1" grandRow="1" outline="0" fieldPosition="0"/>
    </format>
    <format dxfId="2199">
      <pivotArea field="3" type="button" dataOnly="0" labelOnly="1" outline="0" axis="axisRow" fieldPosition="0"/>
    </format>
    <format dxfId="2198">
      <pivotArea field="3" type="button" dataOnly="0" labelOnly="1" outline="0" axis="axisRow" fieldPosition="0"/>
    </format>
    <format dxfId="2197">
      <pivotArea field="3" type="button" dataOnly="0" labelOnly="1" outline="0" axis="axisRow" fieldPosition="0"/>
    </format>
    <format dxfId="2196">
      <pivotArea grandRow="1" outline="0" collapsedLevelsAreSubtotals="1" fieldPosition="0"/>
    </format>
    <format dxfId="2195">
      <pivotArea grandRow="1" outline="0" collapsedLevelsAreSubtotals="1" fieldPosition="0"/>
    </format>
    <format dxfId="2194">
      <pivotArea dataOnly="0" labelOnly="1" grandRow="1" outline="0" fieldPosition="0"/>
    </format>
    <format dxfId="2193">
      <pivotArea outline="0" fieldPosition="0">
        <references count="1">
          <reference field="3" count="0" selected="0"/>
        </references>
      </pivotArea>
    </format>
    <format dxfId="2192">
      <pivotArea grandRow="1" outline="0" collapsedLevelsAreSubtotals="1" fieldPosition="0"/>
    </format>
    <format dxfId="2191">
      <pivotArea dataOnly="0" labelOnly="1" grandRow="1" outline="0" fieldPosition="0"/>
    </format>
    <format dxfId="2190">
      <pivotArea grandRow="1" outline="0" collapsedLevelsAreSubtotals="1" fieldPosition="0"/>
    </format>
    <format dxfId="2189">
      <pivotArea dataOnly="0" labelOnly="1" grandRow="1" outline="0" fieldPosition="0"/>
    </format>
    <format dxfId="2188">
      <pivotArea grandRow="1" outline="0" collapsedLevelsAreSubtotals="1" fieldPosition="0"/>
    </format>
    <format dxfId="2187">
      <pivotArea type="all" dataOnly="0" outline="0" fieldPosition="0"/>
    </format>
    <format dxfId="2186">
      <pivotArea outline="0" collapsedLevelsAreSubtotals="1" fieldPosition="0"/>
    </format>
    <format dxfId="2185">
      <pivotArea dataOnly="0" labelOnly="1" outline="0" fieldPosition="0">
        <references count="1">
          <reference field="3" count="0"/>
        </references>
      </pivotArea>
    </format>
    <format dxfId="2184">
      <pivotArea dataOnly="0" labelOnly="1" outline="0" fieldPosition="0">
        <references count="1">
          <reference field="4294967294" count="4">
            <x v="0"/>
            <x v="1"/>
            <x v="2"/>
            <x v="3"/>
          </reference>
        </references>
      </pivotArea>
    </format>
    <format dxfId="2183">
      <pivotArea grandRow="1" outline="0" collapsedLevelsAreSubtotals="1" fieldPosition="0"/>
    </format>
    <format dxfId="2182">
      <pivotArea dataOnly="0" labelOnly="1" grandRow="1" outline="0" fieldPosition="0"/>
    </format>
    <format dxfId="2181">
      <pivotArea field="3" type="button" dataOnly="0" labelOnly="1" outline="0" axis="axisRow" fieldPosition="0"/>
    </format>
  </formats>
  <chartFormats count="5">
    <chartFormat chart="0" format="32" series="1">
      <pivotArea type="data" outline="0" fieldPosition="0">
        <references count="1">
          <reference field="4294967294" count="1" selected="0">
            <x v="2"/>
          </reference>
        </references>
      </pivotArea>
    </chartFormat>
    <chartFormat chart="21" format="70" series="1">
      <pivotArea type="data" outline="0" fieldPosition="0">
        <references count="1">
          <reference field="4294967294" count="1" selected="0">
            <x v="2"/>
          </reference>
        </references>
      </pivotArea>
    </chartFormat>
    <chartFormat chart="21" format="74" series="1">
      <pivotArea type="data" outline="0" fieldPosition="0">
        <references count="1">
          <reference field="4294967294" count="1" selected="0">
            <x v="3"/>
          </reference>
        </references>
      </pivotArea>
    </chartFormat>
    <chartFormat chart="24" format="85" series="1">
      <pivotArea type="data" outline="0" fieldPosition="0">
        <references count="1">
          <reference field="4294967294" count="1" selected="0">
            <x v="2"/>
          </reference>
        </references>
      </pivotArea>
    </chartFormat>
    <chartFormat chart="24" format="89" series="1">
      <pivotArea type="data" outline="0" fieldPosition="0">
        <references count="1">
          <reference field="4294967294" count="1" selected="0">
            <x v="3"/>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1" cacheId="0" applyNumberFormats="0" applyBorderFormats="0" applyFontFormats="0" applyPatternFormats="0" applyAlignmentFormats="0" applyWidthHeightFormats="1" dataCaption="Values" grandTotalCaption="Total:" updatedVersion="8" minRefreshableVersion="3" itemPrintTitles="1" createdVersion="6" indent="0" compact="0" compactData="0" multipleFieldFilters="0" chartFormat="13">
  <location ref="G3:K26" firstHeaderRow="0" firstDataRow="1" firstDataCol="1"/>
  <pivotFields count="11">
    <pivotField compact="0" outline="0" showAll="0"/>
    <pivotField compact="0" outline="0" showAll="0">
      <items count="11">
        <item x="0"/>
        <item x="3"/>
        <item x="6"/>
        <item x="1"/>
        <item x="5"/>
        <item x="7"/>
        <item x="2"/>
        <item x="4"/>
        <item x="9"/>
        <item x="8"/>
        <item t="default"/>
      </items>
    </pivotField>
    <pivotField compact="0" outline="0" showAll="0">
      <items count="39">
        <item x="0"/>
        <item x="1"/>
        <item x="2"/>
        <item x="3"/>
        <item x="4"/>
        <item x="5"/>
        <item x="6"/>
        <item x="7"/>
        <item x="8"/>
        <item x="9"/>
        <item x="10"/>
        <item x="11"/>
        <item x="12"/>
        <item x="13"/>
        <item x="14"/>
        <item x="15"/>
        <item x="16"/>
        <item x="17"/>
        <item x="18"/>
        <item x="19"/>
        <item x="20"/>
        <item x="21"/>
        <item x="23"/>
        <item x="22"/>
        <item x="24"/>
        <item x="25"/>
        <item x="26"/>
        <item x="27"/>
        <item x="28"/>
        <item x="29"/>
        <item x="30"/>
        <item x="31"/>
        <item x="32"/>
        <item x="33"/>
        <item x="34"/>
        <item x="35"/>
        <item x="36"/>
        <item x="37"/>
        <item t="default"/>
      </items>
    </pivotField>
    <pivotField compact="0" outline="0" showAll="0"/>
    <pivotField name="Category" axis="axisRow" compact="0" outline="0" showAll="0" sortType="ascending">
      <items count="25">
        <item x="0"/>
        <item x="16"/>
        <item x="1"/>
        <item x="20"/>
        <item x="2"/>
        <item x="3"/>
        <item x="4"/>
        <item x="5"/>
        <item x="6"/>
        <item x="7"/>
        <item x="8"/>
        <item m="1" x="23"/>
        <item x="9"/>
        <item x="10"/>
        <item x="19"/>
        <item x="18"/>
        <item x="11"/>
        <item x="17"/>
        <item x="12"/>
        <item x="13"/>
        <item x="14"/>
        <item x="15"/>
        <item x="21"/>
        <item m="1" x="22"/>
        <item t="default"/>
      </items>
    </pivotField>
    <pivotField dataField="1" compact="0" outline="0" showAll="0"/>
    <pivotField dataField="1" compact="0" outline="0" showAll="0"/>
    <pivotField dataField="1" compact="0" numFmtId="4" outline="0" showAll="0"/>
    <pivotField compact="0" numFmtId="4" outline="0" showAll="0"/>
    <pivotField dataField="1" compact="0" numFmtId="4" outline="0" showAll="0"/>
    <pivotField compact="0" outline="0" showAll="0" defaultSubtotal="0"/>
  </pivotFields>
  <rowFields count="1">
    <field x="4"/>
  </rowFields>
  <rowItems count="23">
    <i>
      <x/>
    </i>
    <i>
      <x v="1"/>
    </i>
    <i>
      <x v="2"/>
    </i>
    <i>
      <x v="3"/>
    </i>
    <i>
      <x v="4"/>
    </i>
    <i>
      <x v="5"/>
    </i>
    <i>
      <x v="6"/>
    </i>
    <i>
      <x v="7"/>
    </i>
    <i>
      <x v="8"/>
    </i>
    <i>
      <x v="9"/>
    </i>
    <i>
      <x v="10"/>
    </i>
    <i>
      <x v="12"/>
    </i>
    <i>
      <x v="13"/>
    </i>
    <i>
      <x v="14"/>
    </i>
    <i>
      <x v="15"/>
    </i>
    <i>
      <x v="16"/>
    </i>
    <i>
      <x v="17"/>
    </i>
    <i>
      <x v="18"/>
    </i>
    <i>
      <x v="19"/>
    </i>
    <i>
      <x v="20"/>
    </i>
    <i>
      <x v="21"/>
    </i>
    <i>
      <x v="22"/>
    </i>
    <i t="grand">
      <x/>
    </i>
  </rowItems>
  <colFields count="1">
    <field x="-2"/>
  </colFields>
  <colItems count="4">
    <i>
      <x/>
    </i>
    <i i="1">
      <x v="1"/>
    </i>
    <i i="2">
      <x v="2"/>
    </i>
    <i i="3">
      <x v="3"/>
    </i>
  </colItems>
  <dataFields count="4">
    <dataField name="Preliminary _x000a_Budget" fld="5" baseField="4" baseItem="3" numFmtId="3"/>
    <dataField name="Proposed _x000a_Budget" fld="6" baseField="4" baseItem="3" numFmtId="3"/>
    <dataField name="Total Exp. &amp; _x000a_Committed" fld="7" baseField="0" baseItem="0" numFmtId="3"/>
    <dataField name="Completed _x000a_Amount" fld="9" baseField="0" baseItem="0" numFmtId="3"/>
  </dataFields>
  <formats count="75">
    <format dxfId="2318">
      <pivotArea dataOnly="0" labelOnly="1" outline="0" fieldPosition="0">
        <references count="1">
          <reference field="4294967294" count="1">
            <x v="2"/>
          </reference>
        </references>
      </pivotArea>
    </format>
    <format dxfId="2317">
      <pivotArea outline="0" fieldPosition="0">
        <references count="1">
          <reference field="4294967294" count="1">
            <x v="2"/>
          </reference>
        </references>
      </pivotArea>
    </format>
    <format dxfId="2316">
      <pivotArea field="1" type="button" dataOnly="0" labelOnly="1" outline="0"/>
    </format>
    <format dxfId="2315">
      <pivotArea dataOnly="0" labelOnly="1" outline="0" fieldPosition="0">
        <references count="1">
          <reference field="4294967294" count="1">
            <x v="3"/>
          </reference>
        </references>
      </pivotArea>
    </format>
    <format dxfId="2314">
      <pivotArea outline="0" fieldPosition="0">
        <references count="1">
          <reference field="4294967294" count="1">
            <x v="3"/>
          </reference>
        </references>
      </pivotArea>
    </format>
    <format dxfId="2313">
      <pivotArea field="4" type="button" dataOnly="0" labelOnly="1" outline="0" axis="axisRow" fieldPosition="0"/>
    </format>
    <format dxfId="2312">
      <pivotArea field="4" type="button" dataOnly="0" labelOnly="1" outline="0" axis="axisRow" fieldPosition="0"/>
    </format>
    <format dxfId="2311">
      <pivotArea dataOnly="0" labelOnly="1" outline="0" fieldPosition="0">
        <references count="1">
          <reference field="4294967294" count="2">
            <x v="2"/>
            <x v="3"/>
          </reference>
        </references>
      </pivotArea>
    </format>
    <format dxfId="2310">
      <pivotArea grandRow="1" outline="0" collapsedLevelsAreSubtotals="1" fieldPosition="0"/>
    </format>
    <format dxfId="2309">
      <pivotArea dataOnly="0" labelOnly="1" grandRow="1" outline="0" fieldPosition="0"/>
    </format>
    <format dxfId="2308">
      <pivotArea field="4" type="button" dataOnly="0" labelOnly="1" outline="0" axis="axisRow" fieldPosition="0"/>
    </format>
    <format dxfId="2307">
      <pivotArea dataOnly="0" labelOnly="1" outline="0" fieldPosition="0">
        <references count="1">
          <reference field="4294967294" count="2">
            <x v="2"/>
            <x v="3"/>
          </reference>
        </references>
      </pivotArea>
    </format>
    <format dxfId="2306">
      <pivotArea grandRow="1" outline="0" collapsedLevelsAreSubtotals="1" fieldPosition="0"/>
    </format>
    <format dxfId="2305">
      <pivotArea dataOnly="0" labelOnly="1" grandRow="1" outline="0" fieldPosition="0"/>
    </format>
    <format dxfId="2304">
      <pivotArea grandRow="1" outline="0" collapsedLevelsAreSubtotals="1" fieldPosition="0"/>
    </format>
    <format dxfId="2303">
      <pivotArea dataOnly="0" labelOnly="1" grandRow="1" outline="0" fieldPosition="0"/>
    </format>
    <format dxfId="2302">
      <pivotArea dataOnly="0" labelOnly="1" outline="0" fieldPosition="0">
        <references count="1">
          <reference field="4294967294" count="2">
            <x v="0"/>
            <x v="1"/>
          </reference>
        </references>
      </pivotArea>
    </format>
    <format dxfId="2301">
      <pivotArea outline="0" fieldPosition="0">
        <references count="1">
          <reference field="4294967294" count="1">
            <x v="0"/>
          </reference>
        </references>
      </pivotArea>
    </format>
    <format dxfId="2300">
      <pivotArea outline="0" fieldPosition="0">
        <references count="1">
          <reference field="4294967294" count="1">
            <x v="1"/>
          </reference>
        </references>
      </pivotArea>
    </format>
    <format dxfId="2299">
      <pivotArea dataOnly="0" labelOnly="1" grandRow="1" outline="0" fieldPosition="0"/>
    </format>
    <format dxfId="2298">
      <pivotArea dataOnly="0" labelOnly="1" grandRow="1" outline="0" fieldPosition="0"/>
    </format>
    <format dxfId="2297">
      <pivotArea dataOnly="0" labelOnly="1" grandRow="1" outline="0" fieldPosition="0"/>
    </format>
    <format dxfId="2296">
      <pivotArea field="4" type="button" dataOnly="0" labelOnly="1" outline="0" axis="axisRow" fieldPosition="0"/>
    </format>
    <format dxfId="2295">
      <pivotArea dataOnly="0" labelOnly="1" outline="0" fieldPosition="0">
        <references count="1">
          <reference field="4294967294" count="4">
            <x v="0"/>
            <x v="1"/>
            <x v="2"/>
            <x v="3"/>
          </reference>
        </references>
      </pivotArea>
    </format>
    <format dxfId="2294">
      <pivotArea field="4" type="button" dataOnly="0" labelOnly="1" outline="0" axis="axisRow" fieldPosition="0"/>
    </format>
    <format dxfId="2293">
      <pivotArea dataOnly="0" labelOnly="1" outline="0" fieldPosition="0">
        <references count="1">
          <reference field="4294967294" count="4">
            <x v="0"/>
            <x v="1"/>
            <x v="2"/>
            <x v="3"/>
          </reference>
        </references>
      </pivotArea>
    </format>
    <format dxfId="2292">
      <pivotArea grandRow="1" outline="0" collapsedLevelsAreSubtotals="1" fieldPosition="0"/>
    </format>
    <format dxfId="2291">
      <pivotArea dataOnly="0" labelOnly="1" grandRow="1" outline="0" fieldPosition="0"/>
    </format>
    <format dxfId="2290">
      <pivotArea type="all" dataOnly="0" outline="0" fieldPosition="0"/>
    </format>
    <format dxfId="2289">
      <pivotArea outline="0" collapsedLevelsAreSubtotals="1" fieldPosition="0"/>
    </format>
    <format dxfId="2288">
      <pivotArea field="4" type="button" dataOnly="0" labelOnly="1" outline="0" axis="axisRow" fieldPosition="0"/>
    </format>
    <format dxfId="2287">
      <pivotArea dataOnly="0" labelOnly="1" outline="0" fieldPosition="0">
        <references count="1">
          <reference field="4" count="0"/>
        </references>
      </pivotArea>
    </format>
    <format dxfId="2286">
      <pivotArea dataOnly="0" labelOnly="1" grandRow="1" outline="0" fieldPosition="0"/>
    </format>
    <format dxfId="2285">
      <pivotArea dataOnly="0" labelOnly="1" outline="0" fieldPosition="0">
        <references count="1">
          <reference field="4294967294" count="4">
            <x v="0"/>
            <x v="1"/>
            <x v="2"/>
            <x v="3"/>
          </reference>
        </references>
      </pivotArea>
    </format>
    <format dxfId="2284">
      <pivotArea type="all" dataOnly="0" outline="0" fieldPosition="0"/>
    </format>
    <format dxfId="2283">
      <pivotArea outline="0" collapsedLevelsAreSubtotals="1" fieldPosition="0"/>
    </format>
    <format dxfId="2282">
      <pivotArea field="4" type="button" dataOnly="0" labelOnly="1" outline="0" axis="axisRow" fieldPosition="0"/>
    </format>
    <format dxfId="2281">
      <pivotArea dataOnly="0" labelOnly="1" outline="0" fieldPosition="0">
        <references count="1">
          <reference field="4" count="0"/>
        </references>
      </pivotArea>
    </format>
    <format dxfId="2280">
      <pivotArea dataOnly="0" labelOnly="1" grandRow="1" outline="0" fieldPosition="0"/>
    </format>
    <format dxfId="2279">
      <pivotArea dataOnly="0" labelOnly="1" outline="0" fieldPosition="0">
        <references count="1">
          <reference field="4294967294" count="4">
            <x v="0"/>
            <x v="1"/>
            <x v="2"/>
            <x v="3"/>
          </reference>
        </references>
      </pivotArea>
    </format>
    <format dxfId="2278">
      <pivotArea type="all" dataOnly="0" outline="0" fieldPosition="0"/>
    </format>
    <format dxfId="2277">
      <pivotArea outline="0" collapsedLevelsAreSubtotals="1" fieldPosition="0"/>
    </format>
    <format dxfId="2276">
      <pivotArea field="4" type="button" dataOnly="0" labelOnly="1" outline="0" axis="axisRow" fieldPosition="0"/>
    </format>
    <format dxfId="2275">
      <pivotArea dataOnly="0" labelOnly="1" outline="0" fieldPosition="0">
        <references count="1">
          <reference field="4" count="0"/>
        </references>
      </pivotArea>
    </format>
    <format dxfId="2274">
      <pivotArea dataOnly="0" labelOnly="1" grandRow="1" outline="0" fieldPosition="0"/>
    </format>
    <format dxfId="2273">
      <pivotArea dataOnly="0" labelOnly="1" outline="0" fieldPosition="0">
        <references count="1">
          <reference field="4294967294" count="4">
            <x v="0"/>
            <x v="1"/>
            <x v="2"/>
            <x v="3"/>
          </reference>
        </references>
      </pivotArea>
    </format>
    <format dxfId="2272">
      <pivotArea type="all" dataOnly="0" outline="0" fieldPosition="0"/>
    </format>
    <format dxfId="2271">
      <pivotArea outline="0" collapsedLevelsAreSubtotals="1" fieldPosition="0"/>
    </format>
    <format dxfId="2270">
      <pivotArea field="4" type="button" dataOnly="0" labelOnly="1" outline="0" axis="axisRow" fieldPosition="0"/>
    </format>
    <format dxfId="2269">
      <pivotArea dataOnly="0" labelOnly="1" outline="0" fieldPosition="0">
        <references count="1">
          <reference field="4" count="0"/>
        </references>
      </pivotArea>
    </format>
    <format dxfId="2268">
      <pivotArea dataOnly="0" labelOnly="1" grandRow="1" outline="0" fieldPosition="0"/>
    </format>
    <format dxfId="2267">
      <pivotArea dataOnly="0" labelOnly="1" outline="0" fieldPosition="0">
        <references count="1">
          <reference field="4294967294" count="4">
            <x v="0"/>
            <x v="1"/>
            <x v="2"/>
            <x v="3"/>
          </reference>
        </references>
      </pivotArea>
    </format>
    <format dxfId="2266">
      <pivotArea type="all" dataOnly="0" outline="0" fieldPosition="0"/>
    </format>
    <format dxfId="2265">
      <pivotArea outline="0" collapsedLevelsAreSubtotals="1" fieldPosition="0"/>
    </format>
    <format dxfId="2264">
      <pivotArea field="4" type="button" dataOnly="0" labelOnly="1" outline="0" axis="axisRow" fieldPosition="0"/>
    </format>
    <format dxfId="2263">
      <pivotArea dataOnly="0" labelOnly="1" outline="0" fieldPosition="0">
        <references count="1">
          <reference field="4" count="0"/>
        </references>
      </pivotArea>
    </format>
    <format dxfId="2262">
      <pivotArea dataOnly="0" labelOnly="1" grandRow="1" outline="0" fieldPosition="0"/>
    </format>
    <format dxfId="2261">
      <pivotArea dataOnly="0" labelOnly="1" outline="0" fieldPosition="0">
        <references count="1">
          <reference field="4294967294" count="4">
            <x v="0"/>
            <x v="1"/>
            <x v="2"/>
            <x v="3"/>
          </reference>
        </references>
      </pivotArea>
    </format>
    <format dxfId="2260">
      <pivotArea dataOnly="0" labelOnly="1" grandRow="1" outline="0" fieldPosition="0"/>
    </format>
    <format dxfId="2259">
      <pivotArea grandRow="1" outline="0" collapsedLevelsAreSubtotals="1" fieldPosition="0"/>
    </format>
    <format dxfId="2258">
      <pivotArea grandRow="1" outline="0" collapsedLevelsAreSubtotals="1" fieldPosition="0"/>
    </format>
    <format dxfId="2257">
      <pivotArea dataOnly="0" labelOnly="1" grandRow="1" outline="0" fieldPosition="0"/>
    </format>
    <format dxfId="2256">
      <pivotArea outline="0" fieldPosition="0">
        <references count="1">
          <reference field="4" count="0" selected="0"/>
        </references>
      </pivotArea>
    </format>
    <format dxfId="2255">
      <pivotArea grandRow="1" outline="0" collapsedLevelsAreSubtotals="1" fieldPosition="0"/>
    </format>
    <format dxfId="2254">
      <pivotArea dataOnly="0" labelOnly="1" grandRow="1" outline="0" fieldPosition="0"/>
    </format>
    <format dxfId="2253">
      <pivotArea grandRow="1" outline="0" collapsedLevelsAreSubtotals="1" fieldPosition="0"/>
    </format>
    <format dxfId="2252">
      <pivotArea dataOnly="0" labelOnly="1" grandRow="1" outline="0" fieldPosition="0"/>
    </format>
    <format dxfId="2251">
      <pivotArea grandRow="1" outline="0" collapsedLevelsAreSubtotals="1" fieldPosition="0"/>
    </format>
    <format dxfId="2250">
      <pivotArea type="all" dataOnly="0" outline="0" fieldPosition="0"/>
    </format>
    <format dxfId="2249">
      <pivotArea outline="0" collapsedLevelsAreSubtotals="1" fieldPosition="0"/>
    </format>
    <format dxfId="2248">
      <pivotArea dataOnly="0" labelOnly="1" outline="0" fieldPosition="0">
        <references count="1">
          <reference field="4" count="0"/>
        </references>
      </pivotArea>
    </format>
    <format dxfId="2247">
      <pivotArea dataOnly="0" labelOnly="1" outline="0" fieldPosition="0">
        <references count="1">
          <reference field="4294967294" count="4">
            <x v="0"/>
            <x v="1"/>
            <x v="2"/>
            <x v="3"/>
          </reference>
        </references>
      </pivotArea>
    </format>
    <format dxfId="2246">
      <pivotArea grandRow="1" outline="0" collapsedLevelsAreSubtotals="1" fieldPosition="0"/>
    </format>
    <format dxfId="2245">
      <pivotArea dataOnly="0" labelOnly="1" grandRow="1" outline="0" fieldPosition="0"/>
    </format>
    <format dxfId="2244">
      <pivotArea field="4" type="button" dataOnly="0" labelOnly="1" outline="0" axis="axisRow" fieldPosition="0"/>
    </format>
  </formats>
  <chartFormats count="3">
    <chartFormat chart="0" format="32" series="1">
      <pivotArea type="data" outline="0" fieldPosition="0">
        <references count="1">
          <reference field="4294967294" count="1" selected="0">
            <x v="2"/>
          </reference>
        </references>
      </pivotArea>
    </chartFormat>
    <chartFormat chart="10" format="49" series="1">
      <pivotArea type="data" outline="0" fieldPosition="0">
        <references count="1">
          <reference field="4294967294" count="1" selected="0">
            <x v="2"/>
          </reference>
        </references>
      </pivotArea>
    </chartFormat>
    <chartFormat chart="10" format="50" series="1">
      <pivotArea type="data" outline="0" fieldPosition="0">
        <references count="1">
          <reference field="4294967294" count="1" selected="0">
            <x v="3"/>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hase1" xr10:uid="{00000000-0013-0000-FFFF-FFFF01000000}" sourceName="Phase">
  <pivotTables>
    <pivotTable tabId="52" name="Combined_P"/>
    <pivotTable tabId="52" name="PivotTable1"/>
    <pivotTable tabId="52" name="PivotTable2"/>
  </pivotTables>
  <data>
    <tabular pivotCacheId="1">
      <items count="10">
        <i x="0" s="1"/>
        <i x="3" s="1"/>
        <i x="6" s="1"/>
        <i x="1" s="1"/>
        <i x="5" s="1"/>
        <i x="7" s="1"/>
        <i x="2" s="1"/>
        <i x="4" s="1"/>
        <i x="9" s="1"/>
        <i x="8"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e" xr10:uid="{00000000-0013-0000-FFFF-FFFF02000000}" sourceName="Site">
  <pivotTables>
    <pivotTable tabId="52" name="Combined_P"/>
    <pivotTable tabId="52" name="PivotTable1"/>
    <pivotTable tabId="52" name="PivotTable2"/>
  </pivotTables>
  <data>
    <tabular pivotCacheId="1">
      <items count="38">
        <i x="0" s="1"/>
        <i x="1" s="1"/>
        <i x="2" s="1"/>
        <i x="3" s="1"/>
        <i x="4" s="1"/>
        <i x="5" s="1"/>
        <i x="6" s="1"/>
        <i x="7" s="1"/>
        <i x="8" s="1"/>
        <i x="9" s="1"/>
        <i x="10" s="1"/>
        <i x="11" s="1"/>
        <i x="12" s="1"/>
        <i x="13" s="1"/>
        <i x="14" s="1"/>
        <i x="15" s="1"/>
        <i x="16" s="1"/>
        <i x="17" s="1"/>
        <i x="18" s="1"/>
        <i x="19" s="1"/>
        <i x="20" s="1"/>
        <i x="21" s="1"/>
        <i x="23" s="1"/>
        <i x="22" s="1"/>
        <i x="24" s="1"/>
        <i x="25" s="1"/>
        <i x="26" s="1"/>
        <i x="27" s="1"/>
        <i x="28" s="1"/>
        <i x="29" s="1"/>
        <i x="30" s="1"/>
        <i x="31" s="1"/>
        <i x="32" s="1"/>
        <i x="33" s="1"/>
        <i x="34" s="1"/>
        <i x="35" s="1"/>
        <i x="36" s="1"/>
        <i x="3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hase " xr10:uid="{00000000-0014-0000-FFFF-FFFF01000000}" cache="Slicer_Phase1" caption="Phase" columnCount="2" style="SlicerStyleLight6" rowHeight="241300"/>
  <slicer name="Site 1" xr10:uid="{00000000-0014-0000-FFFF-FFFF02000000}" cache="Slicer_Site" caption="Site" style="SlicerStyleLight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easure_BB_Table" displayName="Measure_BB_Table" ref="A1:AC5576" totalsRowShown="0" headerRowDxfId="2151" dataDxfId="2149" totalsRowDxfId="2147" headerRowBorderDxfId="2150" tableBorderDxfId="2148" totalsRowBorderDxfId="2146">
  <autoFilter ref="A1:AC5576" xr:uid="{00000000-0009-0000-0100-000001000000}"/>
  <sortState xmlns:xlrd2="http://schemas.microsoft.com/office/spreadsheetml/2017/richdata2" ref="A2:AC4469">
    <sortCondition ref="F2:F4469"/>
    <sortCondition ref="L2:L4469"/>
    <sortCondition ref="D2:D4469"/>
    <sortCondition ref="E2:E4469"/>
    <sortCondition ref="I2:I4469"/>
    <sortCondition ref="O2:O4469"/>
  </sortState>
  <tableColumns count="29">
    <tableColumn id="1" xr3:uid="{00000000-0010-0000-0000-000001000000}" name="Combined_x000a_Headers" dataDxfId="2145" totalsRowDxfId="2144"/>
    <tableColumn id="2" xr3:uid="{00000000-0010-0000-0000-000002000000}" name="Pha_x000a_se" dataDxfId="2143" totalsRowDxfId="2142"/>
    <tableColumn id="3" xr3:uid="{00000000-0010-0000-0000-000003000000}" name="Category" dataDxfId="2141"/>
    <tableColumn id="4" xr3:uid="{00000000-0010-0000-0000-000004000000}" name="Site" dataDxfId="2140" totalsRowDxfId="2139"/>
    <tableColumn id="5" xr3:uid="{00000000-0010-0000-0000-000005000000}" name="Project" dataDxfId="2138" totalsRowDxfId="2137"/>
    <tableColumn id="6" xr3:uid="{00000000-0010-0000-0000-000006000000}" name="Vendor" dataDxfId="2136" totalsRowDxfId="2135"/>
    <tableColumn id="7" xr3:uid="{00000000-0010-0000-0000-000007000000}" name="Description _x000a_(Services)" dataDxfId="2134" totalsRowDxfId="2133"/>
    <tableColumn id="8" xr3:uid="{00000000-0010-0000-0000-000008000000}" name="Est._x000a_start_x000a_date" dataDxfId="2132" totalsRowDxfId="2131"/>
    <tableColumn id="9" xr3:uid="{00000000-0010-0000-0000-000009000000}" name="Est._x000a_end_x000a_date" dataDxfId="2130" totalsRowDxfId="2129"/>
    <tableColumn id="10" xr3:uid="{00000000-0010-0000-0000-00000A000000}" name="School_x000a_Year" dataDxfId="2128" totalsRowDxfId="2127"/>
    <tableColumn id="11" xr3:uid="{00000000-0010-0000-0000-00000B000000}" name="BEST_x000a_Req." dataDxfId="2126" totalsRowDxfId="2125"/>
    <tableColumn id="12" xr3:uid="{00000000-0010-0000-0000-00000C000000}" name="PO Number" dataDxfId="2124" totalsRowDxfId="2123"/>
    <tableColumn id="13" xr3:uid="{00000000-0010-0000-0000-00000D000000}" name="Committed_x000a_Amount" dataDxfId="2122" totalsRowDxfId="2121"/>
    <tableColumn id="14" xr3:uid="{00000000-0010-0000-0000-00000E000000}" name="Total Exp. &amp;_x000a_Committed" dataDxfId="2120" totalsRowDxfId="2119"/>
    <tableColumn id="15" xr3:uid="{00000000-0010-0000-0000-00000F000000}" name="Invoice_x000a_Number" dataDxfId="2118" totalsRowDxfId="2117"/>
    <tableColumn id="16" xr3:uid="{00000000-0010-0000-0000-000010000000}" name="Warrant_x000a_Date" dataDxfId="2116" totalsRowDxfId="2115"/>
    <tableColumn id="17" xr3:uid="{00000000-0010-0000-0000-000011000000}" name="Warrant_x000a_Number" dataDxfId="2114" totalsRowDxfId="2113"/>
    <tableColumn id="18" xr3:uid="{00000000-0010-0000-0000-000012000000}" name="Completed_x000a_Amount " dataDxfId="2112" totalsRowDxfId="2111"/>
    <tableColumn id="19" xr3:uid="{00000000-0010-0000-0000-000013000000}" name="DSA_x000a_Number" dataDxfId="2110" totalsRowDxfId="2109"/>
    <tableColumn id="20" xr3:uid="{00000000-0010-0000-0000-000014000000}" name="Project_x000a_Tracking_x000a_#" dataDxfId="2108" totalsRowDxfId="2107"/>
    <tableColumn id="21" xr3:uid="{00000000-0010-0000-0000-000015000000}" name="Fund" dataDxfId="2106" totalsRowDxfId="2105"/>
    <tableColumn id="22" xr3:uid="{00000000-0010-0000-0000-000016000000}" name="Res." dataDxfId="2104" totalsRowDxfId="2103"/>
    <tableColumn id="23" xr3:uid="{00000000-0010-0000-0000-000017000000}" name="Goal" dataDxfId="2102" totalsRowDxfId="2101"/>
    <tableColumn id="24" xr3:uid="{00000000-0010-0000-0000-000018000000}" name="Funct." dataDxfId="2100" totalsRowDxfId="2099"/>
    <tableColumn id="25" xr3:uid="{00000000-0010-0000-0000-000019000000}" name="Obj." dataDxfId="2098" totalsRowDxfId="2097"/>
    <tableColumn id="26" xr3:uid="{00000000-0010-0000-0000-00001A000000}" name="Loc." dataDxfId="2096" totalsRowDxfId="2095"/>
    <tableColumn id="27" xr3:uid="{00000000-0010-0000-0000-00001B000000}" name="% _x000a_Completion" dataDxfId="2094" totalsRowDxfId="2093"/>
    <tableColumn id="28" xr3:uid="{00000000-0010-0000-0000-00001C000000}" name="Detail Description" dataDxfId="2092" totalsRowDxfId="2091"/>
    <tableColumn id="29" xr3:uid="{00000000-0010-0000-0000-00001D000000}" name="Combined_x000a_Headers 2" dataDxfId="2090" totalsRowDxfId="208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Comparison_Data" displayName="Comparison_Data" ref="A1:K1860" totalsRowShown="0" headerRowDxfId="16" dataDxfId="14" headerRowBorderDxfId="15">
  <autoFilter ref="A1:K1860" xr:uid="{00000000-0009-0000-0100-000003000000}">
    <filterColumn colId="10">
      <filters>
        <filter val="0.00%"/>
        <filter val="1.73%"/>
        <filter val="100.00%"/>
        <filter val="16.28%"/>
        <filter val="16.88%"/>
        <filter val="19.96%"/>
        <filter val="2.44%"/>
        <filter val="2.62%"/>
        <filter val="2.76%"/>
        <filter val="21.36%"/>
        <filter val="24.72%"/>
        <filter val="27.47%"/>
        <filter val="28.67%"/>
        <filter val="29.67%"/>
        <filter val="32.25%"/>
        <filter val="33.33%"/>
        <filter val="51.52%"/>
        <filter val="51.56%"/>
        <filter val="52.46%"/>
        <filter val="52.84%"/>
        <filter val="53.98%"/>
        <filter val="54.84%"/>
        <filter val="57.09%"/>
        <filter val="62.52%"/>
        <filter val="63.91%"/>
        <filter val="65.55%"/>
        <filter val="65.84%"/>
        <filter val="66.51%"/>
        <filter val="66.74%"/>
        <filter val="66.79%"/>
        <filter val="68.07%"/>
        <filter val="68.90%"/>
        <filter val="69.66%"/>
        <filter val="69.85%"/>
        <filter val="7.19%"/>
        <filter val="71.70%"/>
        <filter val="71.97%"/>
        <filter val="73.35%"/>
        <filter val="73.36%"/>
        <filter val="75.39%"/>
        <filter val="75.57%"/>
        <filter val="77.19%"/>
        <filter val="77.87%"/>
        <filter val="78.83%"/>
        <filter val="79.23%"/>
        <filter val="80.27%"/>
        <filter val="80.53%"/>
        <filter val="80.81%"/>
        <filter val="81.08%"/>
        <filter val="81.25%"/>
        <filter val="81.27%"/>
        <filter val="81.36%"/>
        <filter val="81.44%"/>
        <filter val="82.54%"/>
        <filter val="83.61%"/>
        <filter val="83.96%"/>
        <filter val="84.22%"/>
        <filter val="85.50%"/>
        <filter val="85.80%"/>
        <filter val="86.02%"/>
        <filter val="86.70%"/>
        <filter val="87.45%"/>
        <filter val="87.57%"/>
        <filter val="87.63%"/>
        <filter val="88.15%"/>
        <filter val="88.47%"/>
        <filter val="88.64%"/>
        <filter val="89.15%"/>
        <filter val="9.07%"/>
        <filter val="90.87%"/>
        <filter val="91.17%"/>
        <filter val="91.23%"/>
        <filter val="91.24%"/>
        <filter val="91.46%"/>
        <filter val="92.53%"/>
        <filter val="92.65%"/>
        <filter val="92.81%"/>
        <filter val="93.31%"/>
        <filter val="93.69%"/>
        <filter val="93.80%"/>
        <filter val="94.25%"/>
        <filter val="94.30%"/>
        <filter val="94.39%"/>
        <filter val="94.53%"/>
        <filter val="96.03%"/>
        <filter val="96.21%"/>
        <filter val="96.62%"/>
        <filter val="96.69%"/>
        <filter val="96.87%"/>
        <filter val="96.97%"/>
        <filter val="97.14%"/>
        <filter val="97.68%"/>
        <filter val="97.85%"/>
        <filter val="98.04%"/>
        <filter val="98.25%"/>
        <filter val="98.27%"/>
        <filter val="99.26%"/>
        <filter val="99.30%"/>
        <filter val="99.32%"/>
        <filter val="99.47%"/>
        <filter val="99.57%"/>
        <filter val="99.83%"/>
      </filters>
    </filterColumn>
  </autoFilter>
  <tableColumns count="11">
    <tableColumn id="1" xr3:uid="{00000000-0010-0000-0100-000001000000}" name="Combined_x000a_Headers" dataDxfId="13"/>
    <tableColumn id="2" xr3:uid="{00000000-0010-0000-0100-000002000000}" name="Phase" dataDxfId="12"/>
    <tableColumn id="3" xr3:uid="{00000000-0010-0000-0100-000003000000}" name="Site" dataDxfId="11"/>
    <tableColumn id="4" xr3:uid="{00000000-0010-0000-0100-000004000000}" name="Project" dataDxfId="10"/>
    <tableColumn id="5" xr3:uid="{00000000-0010-0000-0100-000005000000}" name="Category" dataDxfId="9"/>
    <tableColumn id="6" xr3:uid="{00000000-0010-0000-0100-000006000000}" name="Preliminary_x000a_Budget" dataDxfId="8"/>
    <tableColumn id="7" xr3:uid="{00000000-0010-0000-0100-000007000000}" name="Proposed_x000a_Budget" dataDxfId="7"/>
    <tableColumn id="8" xr3:uid="{00000000-0010-0000-0100-000008000000}" name="Total Exp. &amp;_x000a_Committed" dataDxfId="6">
      <calculatedColumnFormula>SUMIF(Measure_BB_Table[],Combined_header,Total_Exp._MeasureBB)</calculatedColumnFormula>
    </tableColumn>
    <tableColumn id="11" xr3:uid="{00000000-0010-0000-0100-00000B000000}" name="Committed_x000a_Amount" dataDxfId="5">
      <calculatedColumnFormula>SUMIF(Measure_BB_Table[],Combined_header,Committed_Amount)</calculatedColumnFormula>
    </tableColumn>
    <tableColumn id="9" xr3:uid="{00000000-0010-0000-0100-000009000000}" name="Completed_x000a_Amount" dataDxfId="4">
      <calculatedColumnFormula>SUMIF(Measure_BB_Table[],Combined_header,Completed_MeasureBB)</calculatedColumnFormula>
    </tableColumn>
    <tableColumn id="10" xr3:uid="{00000000-0010-0000-0100-00000A000000}" name="% _x000a_Completion" dataDxfId="3">
      <calculatedColumnFormula>Completed_Comparison/Total_Exp._Comparison</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microsoft.com/office/2007/relationships/slicer" Target="../slicers/slicer1.x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A1:AE5641"/>
  <sheetViews>
    <sheetView showGridLines="0" showRowColHeaders="0" topLeftCell="B1" zoomScaleNormal="100" zoomScaleSheetLayoutView="100" workbookViewId="0">
      <pane xSplit="11" ySplit="1" topLeftCell="M2" activePane="bottomRight" state="frozen"/>
      <selection activeCell="B1" sqref="B1"/>
      <selection pane="topRight" activeCell="M1" sqref="M1"/>
      <selection pane="bottomLeft" activeCell="B2" sqref="B2"/>
      <selection pane="bottomRight" activeCell="D1" sqref="D1"/>
      <extLst>
        <ext xmlns:xlsdti="http://schemas.microsoft.com/office/spreadsheetml/2023/showDataTypeIcons" uri="{77bfe23e-c014-4d31-8a63-9c772dbf06b6}">
          <xlsdti:showDataTypeIcons visible="0"/>
        </ext>
      </extLst>
    </sheetView>
  </sheetViews>
  <sheetFormatPr defaultColWidth="9.109375" defaultRowHeight="14.4" x14ac:dyDescent="0.3"/>
  <cols>
    <col min="1" max="1" width="18.5546875" style="4" hidden="1" customWidth="1"/>
    <col min="2" max="2" width="5.6640625" style="13" customWidth="1"/>
    <col min="3" max="3" width="19.109375" style="4" customWidth="1"/>
    <col min="4" max="4" width="12.21875" style="4" bestFit="1" customWidth="1"/>
    <col min="5" max="5" width="20.33203125" style="4" customWidth="1"/>
    <col min="6" max="6" width="21.109375" style="4" customWidth="1"/>
    <col min="7" max="7" width="19.109375" style="4" customWidth="1"/>
    <col min="8" max="9" width="10.44140625" style="6" customWidth="1"/>
    <col min="10" max="10" width="9.109375" style="9" customWidth="1"/>
    <col min="11" max="11" width="8.6640625" style="1" customWidth="1"/>
    <col min="12" max="12" width="19.109375" style="1" customWidth="1"/>
    <col min="13" max="14" width="22.6640625" style="3" bestFit="1" customWidth="1"/>
    <col min="15" max="15" width="15.44140625" style="1" customWidth="1"/>
    <col min="16" max="16" width="10.44140625" style="6" customWidth="1"/>
    <col min="17" max="17" width="16.6640625" style="1" customWidth="1"/>
    <col min="18" max="18" width="22.6640625" style="3" customWidth="1"/>
    <col min="19" max="19" width="13" style="8" bestFit="1" customWidth="1"/>
    <col min="20" max="20" width="10" style="1" customWidth="1"/>
    <col min="21" max="21" width="5.6640625" style="5" customWidth="1"/>
    <col min="22" max="22" width="8.44140625" style="5" customWidth="1"/>
    <col min="23" max="23" width="7.33203125" style="5" customWidth="1"/>
    <col min="24" max="24" width="7" style="5" customWidth="1"/>
    <col min="25" max="25" width="5.5546875" style="11" customWidth="1"/>
    <col min="26" max="26" width="9.44140625" style="11" bestFit="1" customWidth="1"/>
    <col min="27" max="27" width="15.5546875" style="7" customWidth="1"/>
    <col min="28" max="28" width="65.5546875" style="2" customWidth="1"/>
    <col min="29" max="29" width="12.88671875" style="2" hidden="1" customWidth="1"/>
    <col min="30" max="16384" width="9.109375" style="4"/>
  </cols>
  <sheetData>
    <row r="1" spans="1:29" s="69" customFormat="1" ht="46.8" x14ac:dyDescent="0.3">
      <c r="A1" s="195" t="s">
        <v>1732</v>
      </c>
      <c r="B1" s="195" t="s">
        <v>2325</v>
      </c>
      <c r="C1" s="195" t="s">
        <v>1463</v>
      </c>
      <c r="D1" s="195" t="s">
        <v>2720</v>
      </c>
      <c r="E1" s="195" t="s">
        <v>2719</v>
      </c>
      <c r="F1" s="195" t="s">
        <v>2721</v>
      </c>
      <c r="G1" s="195" t="s">
        <v>1541</v>
      </c>
      <c r="H1" s="195" t="s">
        <v>627</v>
      </c>
      <c r="I1" s="195" t="s">
        <v>628</v>
      </c>
      <c r="J1" s="195" t="s">
        <v>621</v>
      </c>
      <c r="K1" s="195" t="s">
        <v>622</v>
      </c>
      <c r="L1" s="195" t="s">
        <v>0</v>
      </c>
      <c r="M1" s="196" t="s">
        <v>624</v>
      </c>
      <c r="N1" s="196" t="s">
        <v>1730</v>
      </c>
      <c r="O1" s="197" t="s">
        <v>623</v>
      </c>
      <c r="P1" s="195" t="s">
        <v>2231</v>
      </c>
      <c r="Q1" s="195" t="s">
        <v>625</v>
      </c>
      <c r="R1" s="196" t="s">
        <v>822</v>
      </c>
      <c r="S1" s="195" t="s">
        <v>626</v>
      </c>
      <c r="T1" s="195" t="s">
        <v>1590</v>
      </c>
      <c r="U1" s="195" t="s">
        <v>1</v>
      </c>
      <c r="V1" s="195" t="s">
        <v>2237</v>
      </c>
      <c r="W1" s="195" t="s">
        <v>2</v>
      </c>
      <c r="X1" s="195" t="s">
        <v>2236</v>
      </c>
      <c r="Y1" s="198" t="s">
        <v>2238</v>
      </c>
      <c r="Z1" s="198" t="s">
        <v>2239</v>
      </c>
      <c r="AA1" s="199" t="s">
        <v>1542</v>
      </c>
      <c r="AB1" s="200" t="s">
        <v>2232</v>
      </c>
      <c r="AC1" s="75" t="s">
        <v>3150</v>
      </c>
    </row>
    <row r="2" spans="1:29" x14ac:dyDescent="0.3">
      <c r="A2" s="156" t="s">
        <v>2738</v>
      </c>
      <c r="B2" s="157">
        <v>1</v>
      </c>
      <c r="C2" s="158" t="s">
        <v>1464</v>
      </c>
      <c r="D2" s="158" t="s">
        <v>283</v>
      </c>
      <c r="E2" s="156" t="s">
        <v>2722</v>
      </c>
      <c r="F2" s="159" t="s">
        <v>2615</v>
      </c>
      <c r="G2" s="158" t="s">
        <v>1558</v>
      </c>
      <c r="H2" s="160">
        <v>44020</v>
      </c>
      <c r="I2" s="160">
        <v>44033</v>
      </c>
      <c r="J2" s="161" t="s">
        <v>979</v>
      </c>
      <c r="K2" s="162" t="s">
        <v>980</v>
      </c>
      <c r="L2" s="163" t="s">
        <v>983</v>
      </c>
      <c r="M2" s="171">
        <v>0</v>
      </c>
      <c r="N2" s="164">
        <v>64.06</v>
      </c>
      <c r="O2" s="162" t="s">
        <v>981</v>
      </c>
      <c r="P2" s="160">
        <v>44033</v>
      </c>
      <c r="Q2" s="162" t="s">
        <v>982</v>
      </c>
      <c r="R2" s="164">
        <v>64.06</v>
      </c>
      <c r="S2" s="163" t="s">
        <v>401</v>
      </c>
      <c r="T2" s="163"/>
      <c r="U2" s="161" t="s">
        <v>10</v>
      </c>
      <c r="V2" s="161" t="s">
        <v>11</v>
      </c>
      <c r="W2" s="161" t="s">
        <v>1355</v>
      </c>
      <c r="X2" s="161" t="s">
        <v>1356</v>
      </c>
      <c r="Y2" s="165">
        <v>4300</v>
      </c>
      <c r="Z2" s="165">
        <v>9231101</v>
      </c>
      <c r="AA2" s="166">
        <v>1</v>
      </c>
      <c r="AB2" s="167" t="s">
        <v>2145</v>
      </c>
      <c r="AC2" s="168" t="s">
        <v>3247</v>
      </c>
    </row>
    <row r="3" spans="1:29" x14ac:dyDescent="0.3">
      <c r="A3" s="156" t="s">
        <v>2804</v>
      </c>
      <c r="B3" s="157">
        <v>0</v>
      </c>
      <c r="C3" s="156" t="s">
        <v>1470</v>
      </c>
      <c r="D3" s="158" t="s">
        <v>3</v>
      </c>
      <c r="E3" s="156" t="s">
        <v>2722</v>
      </c>
      <c r="F3" s="159" t="s">
        <v>271</v>
      </c>
      <c r="G3" s="156" t="s">
        <v>272</v>
      </c>
      <c r="H3" s="160">
        <v>43598</v>
      </c>
      <c r="I3" s="160">
        <v>43619</v>
      </c>
      <c r="J3" s="161" t="s">
        <v>265</v>
      </c>
      <c r="K3" s="162"/>
      <c r="L3" s="163" t="s">
        <v>273</v>
      </c>
      <c r="M3" s="171">
        <v>0</v>
      </c>
      <c r="N3" s="164">
        <v>229.19</v>
      </c>
      <c r="O3" s="162">
        <v>10193793</v>
      </c>
      <c r="P3" s="160">
        <v>43619</v>
      </c>
      <c r="Q3" s="162">
        <v>25329661</v>
      </c>
      <c r="R3" s="164">
        <v>229.19</v>
      </c>
      <c r="S3" s="162"/>
      <c r="T3" s="163"/>
      <c r="U3" s="161" t="s">
        <v>10</v>
      </c>
      <c r="V3" s="161" t="s">
        <v>11</v>
      </c>
      <c r="W3" s="161" t="s">
        <v>12</v>
      </c>
      <c r="X3" s="161" t="s">
        <v>13</v>
      </c>
      <c r="Y3" s="169">
        <v>5800</v>
      </c>
      <c r="Z3" s="169">
        <v>9851100</v>
      </c>
      <c r="AA3" s="166">
        <v>1</v>
      </c>
      <c r="AB3" s="158" t="s">
        <v>2582</v>
      </c>
      <c r="AC3" s="168" t="s">
        <v>3186</v>
      </c>
    </row>
    <row r="4" spans="1:29" x14ac:dyDescent="0.3">
      <c r="A4" s="156" t="s">
        <v>2804</v>
      </c>
      <c r="B4" s="157">
        <v>0</v>
      </c>
      <c r="C4" s="158" t="s">
        <v>1470</v>
      </c>
      <c r="D4" s="156" t="s">
        <v>3</v>
      </c>
      <c r="E4" s="156" t="s">
        <v>2722</v>
      </c>
      <c r="F4" s="156" t="s">
        <v>271</v>
      </c>
      <c r="G4" s="158" t="s">
        <v>272</v>
      </c>
      <c r="H4" s="160">
        <v>43598</v>
      </c>
      <c r="I4" s="160">
        <v>43620</v>
      </c>
      <c r="J4" s="161" t="s">
        <v>265</v>
      </c>
      <c r="K4" s="162"/>
      <c r="L4" s="158" t="s">
        <v>273</v>
      </c>
      <c r="M4" s="171">
        <v>1770.81</v>
      </c>
      <c r="N4" s="170">
        <v>1770.81</v>
      </c>
      <c r="O4" s="162"/>
      <c r="P4" s="160"/>
      <c r="Q4" s="162"/>
      <c r="R4" s="171">
        <v>0</v>
      </c>
      <c r="S4" s="158"/>
      <c r="T4" s="162"/>
      <c r="U4" s="161" t="s">
        <v>10</v>
      </c>
      <c r="V4" s="161" t="s">
        <v>11</v>
      </c>
      <c r="W4" s="161" t="s">
        <v>12</v>
      </c>
      <c r="X4" s="161" t="s">
        <v>13</v>
      </c>
      <c r="Y4" s="165">
        <v>5800</v>
      </c>
      <c r="Z4" s="165">
        <v>9851100</v>
      </c>
      <c r="AA4" s="166">
        <v>0</v>
      </c>
      <c r="AB4" s="158" t="s">
        <v>4931</v>
      </c>
      <c r="AC4" s="168" t="s">
        <v>3186</v>
      </c>
    </row>
    <row r="5" spans="1:29" x14ac:dyDescent="0.3">
      <c r="A5" s="156" t="s">
        <v>2804</v>
      </c>
      <c r="B5" s="157">
        <v>0</v>
      </c>
      <c r="C5" s="158" t="s">
        <v>1470</v>
      </c>
      <c r="D5" s="156" t="s">
        <v>3</v>
      </c>
      <c r="E5" s="156" t="s">
        <v>2722</v>
      </c>
      <c r="F5" s="159" t="s">
        <v>271</v>
      </c>
      <c r="G5" s="158" t="s">
        <v>272</v>
      </c>
      <c r="H5" s="160">
        <v>43598</v>
      </c>
      <c r="I5" s="160">
        <v>43646</v>
      </c>
      <c r="J5" s="161" t="s">
        <v>265</v>
      </c>
      <c r="K5" s="162"/>
      <c r="L5" s="163" t="s">
        <v>273</v>
      </c>
      <c r="M5" s="171">
        <v>-1770.81</v>
      </c>
      <c r="N5" s="164">
        <v>-1770.81</v>
      </c>
      <c r="O5" s="162"/>
      <c r="P5" s="160"/>
      <c r="Q5" s="162"/>
      <c r="R5" s="164">
        <v>0</v>
      </c>
      <c r="S5" s="162"/>
      <c r="T5" s="163"/>
      <c r="U5" s="161" t="s">
        <v>10</v>
      </c>
      <c r="V5" s="161" t="s">
        <v>11</v>
      </c>
      <c r="W5" s="161" t="s">
        <v>12</v>
      </c>
      <c r="X5" s="161" t="s">
        <v>13</v>
      </c>
      <c r="Y5" s="169">
        <v>5800</v>
      </c>
      <c r="Z5" s="169">
        <v>9851100</v>
      </c>
      <c r="AA5" s="166">
        <v>0</v>
      </c>
      <c r="AB5" s="158" t="s">
        <v>4932</v>
      </c>
      <c r="AC5" s="168" t="s">
        <v>3186</v>
      </c>
    </row>
    <row r="6" spans="1:29" x14ac:dyDescent="0.3">
      <c r="A6" s="156" t="s">
        <v>2831</v>
      </c>
      <c r="B6" s="157">
        <v>2</v>
      </c>
      <c r="C6" s="156" t="s">
        <v>1470</v>
      </c>
      <c r="D6" s="158" t="s">
        <v>275</v>
      </c>
      <c r="E6" s="156" t="s">
        <v>2722</v>
      </c>
      <c r="F6" s="159" t="s">
        <v>271</v>
      </c>
      <c r="G6" s="156" t="s">
        <v>272</v>
      </c>
      <c r="H6" s="160">
        <v>43739</v>
      </c>
      <c r="I6" s="160">
        <v>43943</v>
      </c>
      <c r="J6" s="161" t="s">
        <v>5</v>
      </c>
      <c r="K6" s="162"/>
      <c r="L6" s="163" t="s">
        <v>754</v>
      </c>
      <c r="M6" s="171">
        <v>0</v>
      </c>
      <c r="N6" s="164">
        <v>728.6</v>
      </c>
      <c r="O6" s="162">
        <v>10597813</v>
      </c>
      <c r="P6" s="160">
        <v>43943</v>
      </c>
      <c r="Q6" s="162" t="s">
        <v>720</v>
      </c>
      <c r="R6" s="164">
        <v>728.6</v>
      </c>
      <c r="S6" s="162" t="s">
        <v>395</v>
      </c>
      <c r="T6" s="163"/>
      <c r="U6" s="161" t="s">
        <v>10</v>
      </c>
      <c r="V6" s="161" t="s">
        <v>11</v>
      </c>
      <c r="W6" s="161" t="s">
        <v>12</v>
      </c>
      <c r="X6" s="161" t="s">
        <v>13</v>
      </c>
      <c r="Y6" s="169">
        <v>5800</v>
      </c>
      <c r="Z6" s="169">
        <v>9191101</v>
      </c>
      <c r="AA6" s="166">
        <v>0.36430000000000001</v>
      </c>
      <c r="AB6" s="158" t="s">
        <v>5882</v>
      </c>
      <c r="AC6" s="168" t="s">
        <v>3222</v>
      </c>
    </row>
    <row r="7" spans="1:29" x14ac:dyDescent="0.3">
      <c r="A7" s="156" t="s">
        <v>2856</v>
      </c>
      <c r="B7" s="157">
        <v>1</v>
      </c>
      <c r="C7" s="159" t="s">
        <v>1470</v>
      </c>
      <c r="D7" s="158" t="s">
        <v>283</v>
      </c>
      <c r="E7" s="156" t="s">
        <v>2722</v>
      </c>
      <c r="F7" s="159" t="s">
        <v>271</v>
      </c>
      <c r="G7" s="159" t="s">
        <v>272</v>
      </c>
      <c r="H7" s="160">
        <v>43739</v>
      </c>
      <c r="I7" s="160">
        <v>43951</v>
      </c>
      <c r="J7" s="161" t="s">
        <v>5</v>
      </c>
      <c r="K7" s="162"/>
      <c r="L7" s="163" t="s">
        <v>754</v>
      </c>
      <c r="M7" s="171">
        <v>0</v>
      </c>
      <c r="N7" s="164">
        <v>728.6</v>
      </c>
      <c r="O7" s="162">
        <v>10583551</v>
      </c>
      <c r="P7" s="160">
        <v>43951</v>
      </c>
      <c r="Q7" s="162" t="s">
        <v>762</v>
      </c>
      <c r="R7" s="164">
        <v>728.6</v>
      </c>
      <c r="S7" s="162" t="s">
        <v>401</v>
      </c>
      <c r="T7" s="163"/>
      <c r="U7" s="161" t="s">
        <v>10</v>
      </c>
      <c r="V7" s="161" t="s">
        <v>11</v>
      </c>
      <c r="W7" s="161" t="s">
        <v>12</v>
      </c>
      <c r="X7" s="161" t="s">
        <v>13</v>
      </c>
      <c r="Y7" s="165">
        <v>5800</v>
      </c>
      <c r="Z7" s="165">
        <v>9231101</v>
      </c>
      <c r="AA7" s="166">
        <v>0.36430000000000001</v>
      </c>
      <c r="AB7" s="167" t="s">
        <v>5880</v>
      </c>
      <c r="AC7" s="168" t="s">
        <v>3247</v>
      </c>
    </row>
    <row r="8" spans="1:29" x14ac:dyDescent="0.3">
      <c r="A8" s="156" t="s">
        <v>2901</v>
      </c>
      <c r="B8" s="157">
        <v>2</v>
      </c>
      <c r="C8" s="158" t="s">
        <v>1470</v>
      </c>
      <c r="D8" s="158" t="s">
        <v>285</v>
      </c>
      <c r="E8" s="156" t="s">
        <v>2722</v>
      </c>
      <c r="F8" s="159" t="s">
        <v>271</v>
      </c>
      <c r="G8" s="158" t="s">
        <v>272</v>
      </c>
      <c r="H8" s="160">
        <v>43739</v>
      </c>
      <c r="I8" s="160">
        <v>43943</v>
      </c>
      <c r="J8" s="161" t="s">
        <v>5</v>
      </c>
      <c r="K8" s="162"/>
      <c r="L8" s="163" t="s">
        <v>754</v>
      </c>
      <c r="M8" s="171">
        <v>0</v>
      </c>
      <c r="N8" s="164">
        <v>13.62</v>
      </c>
      <c r="O8" s="162">
        <v>10580310</v>
      </c>
      <c r="P8" s="160">
        <v>43943</v>
      </c>
      <c r="Q8" s="162" t="s">
        <v>720</v>
      </c>
      <c r="R8" s="164">
        <v>13.62</v>
      </c>
      <c r="S8" s="163" t="s">
        <v>633</v>
      </c>
      <c r="T8" s="163"/>
      <c r="U8" s="161" t="s">
        <v>10</v>
      </c>
      <c r="V8" s="161" t="s">
        <v>11</v>
      </c>
      <c r="W8" s="161" t="s">
        <v>12</v>
      </c>
      <c r="X8" s="161" t="s">
        <v>13</v>
      </c>
      <c r="Y8" s="165">
        <v>5800</v>
      </c>
      <c r="Z8" s="165">
        <v>9381101</v>
      </c>
      <c r="AA8" s="166">
        <v>6.8099999999999992E-3</v>
      </c>
      <c r="AB8" s="167" t="s">
        <v>5881</v>
      </c>
      <c r="AC8" s="168" t="s">
        <v>3332</v>
      </c>
    </row>
    <row r="9" spans="1:29" x14ac:dyDescent="0.3">
      <c r="A9" s="156" t="s">
        <v>2901</v>
      </c>
      <c r="B9" s="157">
        <v>2</v>
      </c>
      <c r="C9" s="156" t="s">
        <v>1470</v>
      </c>
      <c r="D9" s="156" t="s">
        <v>285</v>
      </c>
      <c r="E9" s="156" t="s">
        <v>2722</v>
      </c>
      <c r="F9" s="159" t="s">
        <v>271</v>
      </c>
      <c r="G9" s="156" t="s">
        <v>272</v>
      </c>
      <c r="H9" s="160">
        <v>43739</v>
      </c>
      <c r="I9" s="160">
        <v>43943</v>
      </c>
      <c r="J9" s="161" t="s">
        <v>5</v>
      </c>
      <c r="K9" s="162"/>
      <c r="L9" s="163" t="s">
        <v>754</v>
      </c>
      <c r="M9" s="171">
        <v>0</v>
      </c>
      <c r="N9" s="164">
        <v>24.33</v>
      </c>
      <c r="O9" s="162">
        <v>10589708</v>
      </c>
      <c r="P9" s="160">
        <v>43943</v>
      </c>
      <c r="Q9" s="162" t="s">
        <v>720</v>
      </c>
      <c r="R9" s="164">
        <v>24.33</v>
      </c>
      <c r="S9" s="162" t="s">
        <v>633</v>
      </c>
      <c r="T9" s="163"/>
      <c r="U9" s="161" t="s">
        <v>10</v>
      </c>
      <c r="V9" s="161" t="s">
        <v>11</v>
      </c>
      <c r="W9" s="161" t="s">
        <v>12</v>
      </c>
      <c r="X9" s="161" t="s">
        <v>13</v>
      </c>
      <c r="Y9" s="169">
        <v>5800</v>
      </c>
      <c r="Z9" s="169">
        <v>9381101</v>
      </c>
      <c r="AA9" s="166">
        <v>1.2164999999999999E-2</v>
      </c>
      <c r="AB9" s="158" t="s">
        <v>5881</v>
      </c>
      <c r="AC9" s="168" t="s">
        <v>3332</v>
      </c>
    </row>
    <row r="10" spans="1:29" x14ac:dyDescent="0.3">
      <c r="A10" s="156" t="s">
        <v>2901</v>
      </c>
      <c r="B10" s="157">
        <v>2</v>
      </c>
      <c r="C10" s="158" t="s">
        <v>1470</v>
      </c>
      <c r="D10" s="158" t="s">
        <v>285</v>
      </c>
      <c r="E10" s="156" t="s">
        <v>2722</v>
      </c>
      <c r="F10" s="159" t="s">
        <v>271</v>
      </c>
      <c r="G10" s="158" t="s">
        <v>272</v>
      </c>
      <c r="H10" s="160">
        <v>43739</v>
      </c>
      <c r="I10" s="160">
        <v>43943</v>
      </c>
      <c r="J10" s="161" t="s">
        <v>5</v>
      </c>
      <c r="K10" s="162"/>
      <c r="L10" s="163" t="s">
        <v>754</v>
      </c>
      <c r="M10" s="171">
        <v>0</v>
      </c>
      <c r="N10" s="164">
        <v>40.19</v>
      </c>
      <c r="O10" s="162">
        <v>10597813</v>
      </c>
      <c r="P10" s="160">
        <v>43943</v>
      </c>
      <c r="Q10" s="162" t="s">
        <v>720</v>
      </c>
      <c r="R10" s="164">
        <v>40.19</v>
      </c>
      <c r="S10" s="163" t="s">
        <v>633</v>
      </c>
      <c r="T10" s="163"/>
      <c r="U10" s="161" t="s">
        <v>10</v>
      </c>
      <c r="V10" s="161" t="s">
        <v>11</v>
      </c>
      <c r="W10" s="161" t="s">
        <v>12</v>
      </c>
      <c r="X10" s="161" t="s">
        <v>13</v>
      </c>
      <c r="Y10" s="169">
        <v>5800</v>
      </c>
      <c r="Z10" s="169">
        <v>9381101</v>
      </c>
      <c r="AA10" s="166">
        <v>2.0094999999999971E-2</v>
      </c>
      <c r="AB10" s="167" t="s">
        <v>5881</v>
      </c>
      <c r="AC10" s="168" t="s">
        <v>3332</v>
      </c>
    </row>
    <row r="11" spans="1:29" x14ac:dyDescent="0.3">
      <c r="A11" s="156" t="s">
        <v>2901</v>
      </c>
      <c r="B11" s="157">
        <v>2</v>
      </c>
      <c r="C11" s="158" t="s">
        <v>1470</v>
      </c>
      <c r="D11" s="158" t="s">
        <v>285</v>
      </c>
      <c r="E11" s="156" t="s">
        <v>2722</v>
      </c>
      <c r="F11" s="159" t="s">
        <v>271</v>
      </c>
      <c r="G11" s="158" t="s">
        <v>272</v>
      </c>
      <c r="H11" s="160">
        <v>43739</v>
      </c>
      <c r="I11" s="160">
        <v>43951</v>
      </c>
      <c r="J11" s="161" t="s">
        <v>5</v>
      </c>
      <c r="K11" s="162"/>
      <c r="L11" s="163" t="s">
        <v>754</v>
      </c>
      <c r="M11" s="171">
        <v>0</v>
      </c>
      <c r="N11" s="164">
        <v>256.09000000000003</v>
      </c>
      <c r="O11" s="162">
        <v>10583551</v>
      </c>
      <c r="P11" s="160">
        <v>43951</v>
      </c>
      <c r="Q11" s="162" t="s">
        <v>762</v>
      </c>
      <c r="R11" s="164">
        <v>256.09000000000003</v>
      </c>
      <c r="S11" s="163" t="s">
        <v>633</v>
      </c>
      <c r="T11" s="163"/>
      <c r="U11" s="161" t="s">
        <v>10</v>
      </c>
      <c r="V11" s="161" t="s">
        <v>11</v>
      </c>
      <c r="W11" s="161" t="s">
        <v>12</v>
      </c>
      <c r="X11" s="161" t="s">
        <v>13</v>
      </c>
      <c r="Y11" s="169">
        <v>5800</v>
      </c>
      <c r="Z11" s="169">
        <v>9381101</v>
      </c>
      <c r="AA11" s="166">
        <v>0.12804500000000002</v>
      </c>
      <c r="AB11" s="158" t="s">
        <v>5881</v>
      </c>
      <c r="AC11" s="168" t="s">
        <v>3332</v>
      </c>
    </row>
    <row r="12" spans="1:29" x14ac:dyDescent="0.3">
      <c r="A12" s="156" t="s">
        <v>2901</v>
      </c>
      <c r="B12" s="157">
        <v>2</v>
      </c>
      <c r="C12" s="158" t="s">
        <v>1470</v>
      </c>
      <c r="D12" s="158" t="s">
        <v>285</v>
      </c>
      <c r="E12" s="156" t="s">
        <v>2722</v>
      </c>
      <c r="F12" s="159" t="s">
        <v>271</v>
      </c>
      <c r="G12" s="158" t="s">
        <v>272</v>
      </c>
      <c r="H12" s="160">
        <v>43739</v>
      </c>
      <c r="I12" s="160">
        <v>43951</v>
      </c>
      <c r="J12" s="161" t="s">
        <v>5</v>
      </c>
      <c r="K12" s="162"/>
      <c r="L12" s="163" t="s">
        <v>754</v>
      </c>
      <c r="M12" s="171">
        <v>0</v>
      </c>
      <c r="N12" s="164">
        <v>19.71</v>
      </c>
      <c r="O12" s="162">
        <v>10583837</v>
      </c>
      <c r="P12" s="160">
        <v>43951</v>
      </c>
      <c r="Q12" s="162" t="s">
        <v>762</v>
      </c>
      <c r="R12" s="164">
        <v>19.71</v>
      </c>
      <c r="S12" s="163" t="s">
        <v>633</v>
      </c>
      <c r="T12" s="163"/>
      <c r="U12" s="161" t="s">
        <v>10</v>
      </c>
      <c r="V12" s="161" t="s">
        <v>11</v>
      </c>
      <c r="W12" s="161" t="s">
        <v>12</v>
      </c>
      <c r="X12" s="161" t="s">
        <v>13</v>
      </c>
      <c r="Y12" s="165">
        <v>5800</v>
      </c>
      <c r="Z12" s="165">
        <v>9381101</v>
      </c>
      <c r="AA12" s="166">
        <v>9.8550000000000009E-3</v>
      </c>
      <c r="AB12" s="167" t="s">
        <v>5881</v>
      </c>
      <c r="AC12" s="168" t="s">
        <v>3332</v>
      </c>
    </row>
    <row r="13" spans="1:29" x14ac:dyDescent="0.3">
      <c r="A13" s="156" t="s">
        <v>2901</v>
      </c>
      <c r="B13" s="157">
        <v>2</v>
      </c>
      <c r="C13" s="158" t="s">
        <v>1470</v>
      </c>
      <c r="D13" s="158" t="s">
        <v>285</v>
      </c>
      <c r="E13" s="156" t="s">
        <v>2722</v>
      </c>
      <c r="F13" s="159" t="s">
        <v>271</v>
      </c>
      <c r="G13" s="156" t="s">
        <v>272</v>
      </c>
      <c r="H13" s="160">
        <v>43739</v>
      </c>
      <c r="I13" s="160">
        <v>43957</v>
      </c>
      <c r="J13" s="161" t="s">
        <v>5</v>
      </c>
      <c r="K13" s="162" t="s">
        <v>274</v>
      </c>
      <c r="L13" s="163" t="s">
        <v>754</v>
      </c>
      <c r="M13" s="171">
        <v>0</v>
      </c>
      <c r="N13" s="164">
        <v>188.86000000000013</v>
      </c>
      <c r="O13" s="162">
        <v>10568458</v>
      </c>
      <c r="P13" s="160">
        <v>43957</v>
      </c>
      <c r="Q13" s="162" t="s">
        <v>776</v>
      </c>
      <c r="R13" s="164">
        <v>188.86</v>
      </c>
      <c r="S13" s="158" t="s">
        <v>633</v>
      </c>
      <c r="T13" s="163"/>
      <c r="U13" s="161" t="s">
        <v>10</v>
      </c>
      <c r="V13" s="161" t="s">
        <v>11</v>
      </c>
      <c r="W13" s="161" t="s">
        <v>12</v>
      </c>
      <c r="X13" s="161" t="s">
        <v>13</v>
      </c>
      <c r="Y13" s="169">
        <v>5800</v>
      </c>
      <c r="Z13" s="169">
        <v>9381101</v>
      </c>
      <c r="AA13" s="166">
        <v>9.443E-2</v>
      </c>
      <c r="AB13" s="163" t="s">
        <v>5881</v>
      </c>
      <c r="AC13" s="168" t="s">
        <v>3332</v>
      </c>
    </row>
    <row r="14" spans="1:29" x14ac:dyDescent="0.3">
      <c r="A14" s="156" t="s">
        <v>2736</v>
      </c>
      <c r="B14" s="157">
        <v>1</v>
      </c>
      <c r="C14" s="158" t="s">
        <v>1470</v>
      </c>
      <c r="D14" s="156" t="s">
        <v>263</v>
      </c>
      <c r="E14" s="156" t="s">
        <v>2722</v>
      </c>
      <c r="F14" s="158" t="s">
        <v>271</v>
      </c>
      <c r="G14" s="158" t="s">
        <v>272</v>
      </c>
      <c r="H14" s="160">
        <v>43949</v>
      </c>
      <c r="I14" s="160">
        <v>44117</v>
      </c>
      <c r="J14" s="161" t="s">
        <v>979</v>
      </c>
      <c r="K14" s="162"/>
      <c r="L14" s="158" t="s">
        <v>753</v>
      </c>
      <c r="M14" s="171">
        <v>0</v>
      </c>
      <c r="N14" s="171">
        <v>106.6</v>
      </c>
      <c r="O14" s="162">
        <v>10742434</v>
      </c>
      <c r="P14" s="160">
        <v>44117</v>
      </c>
      <c r="Q14" s="162" t="s">
        <v>1214</v>
      </c>
      <c r="R14" s="171">
        <v>106.6</v>
      </c>
      <c r="S14" s="163" t="s">
        <v>2249</v>
      </c>
      <c r="T14" s="156"/>
      <c r="U14" s="161" t="s">
        <v>10</v>
      </c>
      <c r="V14" s="161" t="s">
        <v>11</v>
      </c>
      <c r="W14" s="161" t="s">
        <v>12</v>
      </c>
      <c r="X14" s="161" t="s">
        <v>13</v>
      </c>
      <c r="Y14" s="165">
        <v>5800</v>
      </c>
      <c r="Z14" s="165">
        <v>9051101</v>
      </c>
      <c r="AA14" s="166">
        <v>3.019145802650957E-2</v>
      </c>
      <c r="AB14" s="158" t="s">
        <v>5885</v>
      </c>
      <c r="AC14" s="168" t="s">
        <v>3171</v>
      </c>
    </row>
    <row r="15" spans="1:29" x14ac:dyDescent="0.3">
      <c r="A15" s="156" t="s">
        <v>2736</v>
      </c>
      <c r="B15" s="157">
        <v>1</v>
      </c>
      <c r="C15" s="158" t="s">
        <v>1470</v>
      </c>
      <c r="D15" s="156" t="s">
        <v>263</v>
      </c>
      <c r="E15" s="156" t="s">
        <v>2722</v>
      </c>
      <c r="F15" s="159" t="s">
        <v>271</v>
      </c>
      <c r="G15" s="156" t="s">
        <v>272</v>
      </c>
      <c r="H15" s="160">
        <v>43949</v>
      </c>
      <c r="I15" s="160">
        <v>44117</v>
      </c>
      <c r="J15" s="161" t="s">
        <v>979</v>
      </c>
      <c r="K15" s="162"/>
      <c r="L15" s="163" t="s">
        <v>753</v>
      </c>
      <c r="M15" s="171">
        <v>0</v>
      </c>
      <c r="N15" s="164">
        <v>40.85</v>
      </c>
      <c r="O15" s="162">
        <v>10744155</v>
      </c>
      <c r="P15" s="160">
        <v>44117</v>
      </c>
      <c r="Q15" s="162" t="s">
        <v>1214</v>
      </c>
      <c r="R15" s="164">
        <v>40.85</v>
      </c>
      <c r="S15" s="162" t="s">
        <v>2249</v>
      </c>
      <c r="T15" s="163"/>
      <c r="U15" s="161" t="s">
        <v>10</v>
      </c>
      <c r="V15" s="161" t="s">
        <v>11</v>
      </c>
      <c r="W15" s="161" t="s">
        <v>12</v>
      </c>
      <c r="X15" s="161" t="s">
        <v>13</v>
      </c>
      <c r="Y15" s="169">
        <v>5800</v>
      </c>
      <c r="Z15" s="169">
        <v>9051101</v>
      </c>
      <c r="AA15" s="166">
        <v>1.1569615951059251E-2</v>
      </c>
      <c r="AB15" s="158" t="s">
        <v>5885</v>
      </c>
      <c r="AC15" s="168" t="s">
        <v>3171</v>
      </c>
    </row>
    <row r="16" spans="1:29" x14ac:dyDescent="0.3">
      <c r="A16" s="156" t="s">
        <v>2736</v>
      </c>
      <c r="B16" s="157">
        <v>1</v>
      </c>
      <c r="C16" s="158" t="s">
        <v>1470</v>
      </c>
      <c r="D16" s="156" t="s">
        <v>263</v>
      </c>
      <c r="E16" s="156" t="s">
        <v>2722</v>
      </c>
      <c r="F16" s="156" t="s">
        <v>271</v>
      </c>
      <c r="G16" s="158" t="s">
        <v>272</v>
      </c>
      <c r="H16" s="160">
        <v>43949</v>
      </c>
      <c r="I16" s="160">
        <v>44117</v>
      </c>
      <c r="J16" s="161" t="s">
        <v>979</v>
      </c>
      <c r="K16" s="162"/>
      <c r="L16" s="158" t="s">
        <v>753</v>
      </c>
      <c r="M16" s="171">
        <v>0</v>
      </c>
      <c r="N16" s="170">
        <v>20.51</v>
      </c>
      <c r="O16" s="162">
        <v>10744848</v>
      </c>
      <c r="P16" s="160">
        <v>44117</v>
      </c>
      <c r="Q16" s="162" t="s">
        <v>1214</v>
      </c>
      <c r="R16" s="170">
        <v>20.51</v>
      </c>
      <c r="S16" s="163" t="s">
        <v>2249</v>
      </c>
      <c r="T16" s="162"/>
      <c r="U16" s="161" t="s">
        <v>10</v>
      </c>
      <c r="V16" s="161" t="s">
        <v>11</v>
      </c>
      <c r="W16" s="161" t="s">
        <v>12</v>
      </c>
      <c r="X16" s="161" t="s">
        <v>13</v>
      </c>
      <c r="Y16" s="165">
        <v>5800</v>
      </c>
      <c r="Z16" s="165">
        <v>9051101</v>
      </c>
      <c r="AA16" s="166">
        <v>5.808881839809675E-3</v>
      </c>
      <c r="AB16" s="158" t="s">
        <v>5885</v>
      </c>
      <c r="AC16" s="168" t="s">
        <v>3171</v>
      </c>
    </row>
    <row r="17" spans="1:29" x14ac:dyDescent="0.3">
      <c r="A17" s="156" t="s">
        <v>2736</v>
      </c>
      <c r="B17" s="157">
        <v>1</v>
      </c>
      <c r="C17" s="158" t="s">
        <v>1470</v>
      </c>
      <c r="D17" s="156" t="s">
        <v>263</v>
      </c>
      <c r="E17" s="156" t="s">
        <v>2722</v>
      </c>
      <c r="F17" s="156" t="s">
        <v>271</v>
      </c>
      <c r="G17" s="158" t="s">
        <v>272</v>
      </c>
      <c r="H17" s="160">
        <v>43949</v>
      </c>
      <c r="I17" s="160">
        <v>44124</v>
      </c>
      <c r="J17" s="161" t="s">
        <v>979</v>
      </c>
      <c r="K17" s="162"/>
      <c r="L17" s="158" t="s">
        <v>753</v>
      </c>
      <c r="M17" s="171">
        <v>0</v>
      </c>
      <c r="N17" s="170">
        <v>7.03</v>
      </c>
      <c r="O17" s="162">
        <v>10746778</v>
      </c>
      <c r="P17" s="160">
        <v>44124</v>
      </c>
      <c r="Q17" s="162" t="s">
        <v>1254</v>
      </c>
      <c r="R17" s="170">
        <v>7.03</v>
      </c>
      <c r="S17" s="163" t="s">
        <v>2249</v>
      </c>
      <c r="T17" s="162"/>
      <c r="U17" s="161" t="s">
        <v>10</v>
      </c>
      <c r="V17" s="161" t="s">
        <v>11</v>
      </c>
      <c r="W17" s="161" t="s">
        <v>12</v>
      </c>
      <c r="X17" s="161" t="s">
        <v>13</v>
      </c>
      <c r="Y17" s="165">
        <v>5800</v>
      </c>
      <c r="Z17" s="165">
        <v>9051101</v>
      </c>
      <c r="AA17" s="166">
        <v>1.9910501869264755E-3</v>
      </c>
      <c r="AB17" s="158" t="s">
        <v>5885</v>
      </c>
      <c r="AC17" s="168" t="s">
        <v>3171</v>
      </c>
    </row>
    <row r="18" spans="1:29" x14ac:dyDescent="0.3">
      <c r="A18" s="156" t="s">
        <v>2736</v>
      </c>
      <c r="B18" s="157">
        <v>1</v>
      </c>
      <c r="C18" s="158" t="s">
        <v>1470</v>
      </c>
      <c r="D18" s="156" t="s">
        <v>263</v>
      </c>
      <c r="E18" s="156" t="s">
        <v>2722</v>
      </c>
      <c r="F18" s="159" t="s">
        <v>271</v>
      </c>
      <c r="G18" s="156" t="s">
        <v>272</v>
      </c>
      <c r="H18" s="160">
        <v>43949</v>
      </c>
      <c r="I18" s="160">
        <v>44124</v>
      </c>
      <c r="J18" s="161" t="s">
        <v>979</v>
      </c>
      <c r="K18" s="162"/>
      <c r="L18" s="163" t="s">
        <v>753</v>
      </c>
      <c r="M18" s="171">
        <v>0</v>
      </c>
      <c r="N18" s="164">
        <v>41.17</v>
      </c>
      <c r="O18" s="162">
        <v>10746782</v>
      </c>
      <c r="P18" s="160">
        <v>44124</v>
      </c>
      <c r="Q18" s="162" t="s">
        <v>1254</v>
      </c>
      <c r="R18" s="164">
        <v>41.17</v>
      </c>
      <c r="S18" s="162" t="s">
        <v>2249</v>
      </c>
      <c r="T18" s="163"/>
      <c r="U18" s="161" t="s">
        <v>10</v>
      </c>
      <c r="V18" s="161" t="s">
        <v>11</v>
      </c>
      <c r="W18" s="161" t="s">
        <v>12</v>
      </c>
      <c r="X18" s="161" t="s">
        <v>13</v>
      </c>
      <c r="Y18" s="169">
        <v>5800</v>
      </c>
      <c r="Z18" s="169">
        <v>9051101</v>
      </c>
      <c r="AA18" s="166">
        <v>1.166024696952532E-2</v>
      </c>
      <c r="AB18" s="158" t="s">
        <v>5885</v>
      </c>
      <c r="AC18" s="168" t="s">
        <v>3171</v>
      </c>
    </row>
    <row r="19" spans="1:29" x14ac:dyDescent="0.3">
      <c r="A19" s="156" t="s">
        <v>2736</v>
      </c>
      <c r="B19" s="157">
        <v>1</v>
      </c>
      <c r="C19" s="158" t="s">
        <v>1470</v>
      </c>
      <c r="D19" s="158" t="s">
        <v>263</v>
      </c>
      <c r="E19" s="156" t="s">
        <v>2722</v>
      </c>
      <c r="F19" s="159" t="s">
        <v>271</v>
      </c>
      <c r="G19" s="158" t="s">
        <v>272</v>
      </c>
      <c r="H19" s="160">
        <v>43949</v>
      </c>
      <c r="I19" s="160">
        <v>44124</v>
      </c>
      <c r="J19" s="161" t="s">
        <v>979</v>
      </c>
      <c r="K19" s="162"/>
      <c r="L19" s="163" t="s">
        <v>753</v>
      </c>
      <c r="M19" s="171">
        <v>1469.2</v>
      </c>
      <c r="N19" s="164">
        <v>1469.2</v>
      </c>
      <c r="O19" s="162"/>
      <c r="P19" s="160"/>
      <c r="Q19" s="162"/>
      <c r="R19" s="164">
        <v>0</v>
      </c>
      <c r="S19" s="163" t="s">
        <v>2249</v>
      </c>
      <c r="T19" s="163"/>
      <c r="U19" s="161" t="s">
        <v>10</v>
      </c>
      <c r="V19" s="161" t="s">
        <v>11</v>
      </c>
      <c r="W19" s="161" t="s">
        <v>12</v>
      </c>
      <c r="X19" s="161" t="s">
        <v>13</v>
      </c>
      <c r="Y19" s="169">
        <v>5800</v>
      </c>
      <c r="Z19" s="169">
        <v>9051101</v>
      </c>
      <c r="AA19" s="166">
        <v>0</v>
      </c>
      <c r="AB19" s="172" t="s">
        <v>4933</v>
      </c>
      <c r="AC19" s="168" t="s">
        <v>3171</v>
      </c>
    </row>
    <row r="20" spans="1:29" x14ac:dyDescent="0.3">
      <c r="A20" s="156" t="s">
        <v>2736</v>
      </c>
      <c r="B20" s="157">
        <v>1</v>
      </c>
      <c r="C20" s="158" t="s">
        <v>1470</v>
      </c>
      <c r="D20" s="156" t="s">
        <v>263</v>
      </c>
      <c r="E20" s="156" t="s">
        <v>2722</v>
      </c>
      <c r="F20" s="159" t="s">
        <v>271</v>
      </c>
      <c r="G20" s="156" t="s">
        <v>272</v>
      </c>
      <c r="H20" s="160">
        <v>43949</v>
      </c>
      <c r="I20" s="160">
        <v>44377</v>
      </c>
      <c r="J20" s="161" t="s">
        <v>979</v>
      </c>
      <c r="K20" s="162" t="s">
        <v>744</v>
      </c>
      <c r="L20" s="163" t="s">
        <v>753</v>
      </c>
      <c r="M20" s="171">
        <v>-1469.2</v>
      </c>
      <c r="N20" s="164">
        <v>-1469.2</v>
      </c>
      <c r="O20" s="162"/>
      <c r="P20" s="160"/>
      <c r="Q20" s="162"/>
      <c r="R20" s="164">
        <v>0</v>
      </c>
      <c r="S20" s="162" t="s">
        <v>2249</v>
      </c>
      <c r="T20" s="163"/>
      <c r="U20" s="161" t="s">
        <v>10</v>
      </c>
      <c r="V20" s="161" t="s">
        <v>11</v>
      </c>
      <c r="W20" s="161" t="s">
        <v>12</v>
      </c>
      <c r="X20" s="161" t="s">
        <v>13</v>
      </c>
      <c r="Y20" s="169">
        <v>5800</v>
      </c>
      <c r="Z20" s="169">
        <v>9051101</v>
      </c>
      <c r="AA20" s="166">
        <v>0</v>
      </c>
      <c r="AB20" s="156" t="s">
        <v>2126</v>
      </c>
      <c r="AC20" s="168" t="s">
        <v>3171</v>
      </c>
    </row>
    <row r="21" spans="1:29" x14ac:dyDescent="0.3">
      <c r="A21" s="156" t="s">
        <v>2847</v>
      </c>
      <c r="B21" s="157">
        <v>1</v>
      </c>
      <c r="C21" s="158" t="s">
        <v>1470</v>
      </c>
      <c r="D21" s="158" t="s">
        <v>268</v>
      </c>
      <c r="E21" s="156" t="s">
        <v>2722</v>
      </c>
      <c r="F21" s="159" t="s">
        <v>271</v>
      </c>
      <c r="G21" s="158" t="s">
        <v>272</v>
      </c>
      <c r="H21" s="160">
        <v>43949</v>
      </c>
      <c r="I21" s="160">
        <v>44117</v>
      </c>
      <c r="J21" s="161" t="s">
        <v>979</v>
      </c>
      <c r="K21" s="162"/>
      <c r="L21" s="163" t="s">
        <v>753</v>
      </c>
      <c r="M21" s="171">
        <v>0</v>
      </c>
      <c r="N21" s="164">
        <v>106.6</v>
      </c>
      <c r="O21" s="162">
        <v>10742434</v>
      </c>
      <c r="P21" s="160">
        <v>44117</v>
      </c>
      <c r="Q21" s="162" t="s">
        <v>1214</v>
      </c>
      <c r="R21" s="164">
        <v>106.6</v>
      </c>
      <c r="S21" s="163" t="s">
        <v>2250</v>
      </c>
      <c r="T21" s="163"/>
      <c r="U21" s="161" t="s">
        <v>10</v>
      </c>
      <c r="V21" s="161" t="s">
        <v>11</v>
      </c>
      <c r="W21" s="161" t="s">
        <v>12</v>
      </c>
      <c r="X21" s="161" t="s">
        <v>13</v>
      </c>
      <c r="Y21" s="165">
        <v>5800</v>
      </c>
      <c r="Z21" s="165">
        <v>9221101</v>
      </c>
      <c r="AA21" s="166">
        <v>3.019145802650957E-2</v>
      </c>
      <c r="AB21" s="167" t="s">
        <v>5886</v>
      </c>
      <c r="AC21" s="168" t="s">
        <v>3242</v>
      </c>
    </row>
    <row r="22" spans="1:29" x14ac:dyDescent="0.3">
      <c r="A22" s="156" t="s">
        <v>2847</v>
      </c>
      <c r="B22" s="157">
        <v>1</v>
      </c>
      <c r="C22" s="158" t="s">
        <v>1470</v>
      </c>
      <c r="D22" s="158" t="s">
        <v>268</v>
      </c>
      <c r="E22" s="156" t="s">
        <v>2722</v>
      </c>
      <c r="F22" s="159" t="s">
        <v>271</v>
      </c>
      <c r="G22" s="158" t="s">
        <v>272</v>
      </c>
      <c r="H22" s="160">
        <v>43949</v>
      </c>
      <c r="I22" s="160">
        <v>44117</v>
      </c>
      <c r="J22" s="161" t="s">
        <v>979</v>
      </c>
      <c r="K22" s="162"/>
      <c r="L22" s="163" t="s">
        <v>753</v>
      </c>
      <c r="M22" s="171">
        <v>0</v>
      </c>
      <c r="N22" s="164">
        <v>40.840000000000003</v>
      </c>
      <c r="O22" s="162">
        <v>10744155</v>
      </c>
      <c r="P22" s="160">
        <v>44117</v>
      </c>
      <c r="Q22" s="162" t="s">
        <v>1214</v>
      </c>
      <c r="R22" s="164">
        <v>40.840000000000003</v>
      </c>
      <c r="S22" s="163" t="s">
        <v>2250</v>
      </c>
      <c r="T22" s="163"/>
      <c r="U22" s="161" t="s">
        <v>10</v>
      </c>
      <c r="V22" s="161" t="s">
        <v>11</v>
      </c>
      <c r="W22" s="161" t="s">
        <v>12</v>
      </c>
      <c r="X22" s="161" t="s">
        <v>13</v>
      </c>
      <c r="Y22" s="169">
        <v>5800</v>
      </c>
      <c r="Z22" s="169">
        <v>9221101</v>
      </c>
      <c r="AA22" s="166">
        <v>1.1566783731732186E-2</v>
      </c>
      <c r="AB22" s="167" t="s">
        <v>5886</v>
      </c>
      <c r="AC22" s="168" t="s">
        <v>3242</v>
      </c>
    </row>
    <row r="23" spans="1:29" x14ac:dyDescent="0.3">
      <c r="A23" s="156" t="s">
        <v>2847</v>
      </c>
      <c r="B23" s="157">
        <v>1</v>
      </c>
      <c r="C23" s="158" t="s">
        <v>1470</v>
      </c>
      <c r="D23" s="156" t="s">
        <v>268</v>
      </c>
      <c r="E23" s="156" t="s">
        <v>2722</v>
      </c>
      <c r="F23" s="159" t="s">
        <v>271</v>
      </c>
      <c r="G23" s="156" t="s">
        <v>272</v>
      </c>
      <c r="H23" s="160">
        <v>43949</v>
      </c>
      <c r="I23" s="160">
        <v>44117</v>
      </c>
      <c r="J23" s="161" t="s">
        <v>979</v>
      </c>
      <c r="K23" s="162"/>
      <c r="L23" s="163" t="s">
        <v>753</v>
      </c>
      <c r="M23" s="171">
        <v>0</v>
      </c>
      <c r="N23" s="164">
        <v>20.51</v>
      </c>
      <c r="O23" s="162">
        <v>10744848</v>
      </c>
      <c r="P23" s="160">
        <v>44117</v>
      </c>
      <c r="Q23" s="162" t="s">
        <v>1214</v>
      </c>
      <c r="R23" s="164">
        <v>20.51</v>
      </c>
      <c r="S23" s="162" t="s">
        <v>2250</v>
      </c>
      <c r="T23" s="163"/>
      <c r="U23" s="161" t="s">
        <v>10</v>
      </c>
      <c r="V23" s="161" t="s">
        <v>11</v>
      </c>
      <c r="W23" s="161" t="s">
        <v>12</v>
      </c>
      <c r="X23" s="161" t="s">
        <v>13</v>
      </c>
      <c r="Y23" s="169">
        <v>5800</v>
      </c>
      <c r="Z23" s="169">
        <v>9221101</v>
      </c>
      <c r="AA23" s="166">
        <v>5.808881839809675E-3</v>
      </c>
      <c r="AB23" s="158" t="s">
        <v>5886</v>
      </c>
      <c r="AC23" s="168" t="s">
        <v>3242</v>
      </c>
    </row>
    <row r="24" spans="1:29" x14ac:dyDescent="0.3">
      <c r="A24" s="156" t="s">
        <v>2847</v>
      </c>
      <c r="B24" s="157">
        <v>1</v>
      </c>
      <c r="C24" s="156" t="s">
        <v>1470</v>
      </c>
      <c r="D24" s="158" t="s">
        <v>268</v>
      </c>
      <c r="E24" s="156" t="s">
        <v>2722</v>
      </c>
      <c r="F24" s="159" t="s">
        <v>271</v>
      </c>
      <c r="G24" s="167" t="s">
        <v>272</v>
      </c>
      <c r="H24" s="160">
        <v>43949</v>
      </c>
      <c r="I24" s="160">
        <v>44124</v>
      </c>
      <c r="J24" s="161" t="s">
        <v>979</v>
      </c>
      <c r="K24" s="162"/>
      <c r="L24" s="163" t="s">
        <v>753</v>
      </c>
      <c r="M24" s="171">
        <v>0</v>
      </c>
      <c r="N24" s="164">
        <v>7.03</v>
      </c>
      <c r="O24" s="162">
        <v>10746778</v>
      </c>
      <c r="P24" s="160">
        <v>44124</v>
      </c>
      <c r="Q24" s="162" t="s">
        <v>1254</v>
      </c>
      <c r="R24" s="164">
        <v>7.03</v>
      </c>
      <c r="S24" s="162" t="s">
        <v>2250</v>
      </c>
      <c r="T24" s="163"/>
      <c r="U24" s="161" t="s">
        <v>10</v>
      </c>
      <c r="V24" s="161" t="s">
        <v>11</v>
      </c>
      <c r="W24" s="161" t="s">
        <v>12</v>
      </c>
      <c r="X24" s="161" t="s">
        <v>13</v>
      </c>
      <c r="Y24" s="169">
        <v>5800</v>
      </c>
      <c r="Z24" s="169">
        <v>9221101</v>
      </c>
      <c r="AA24" s="166">
        <v>1.9910501869264755E-3</v>
      </c>
      <c r="AB24" s="163" t="s">
        <v>5886</v>
      </c>
      <c r="AC24" s="168" t="s">
        <v>3242</v>
      </c>
    </row>
    <row r="25" spans="1:29" x14ac:dyDescent="0.3">
      <c r="A25" s="156" t="s">
        <v>2847</v>
      </c>
      <c r="B25" s="157">
        <v>1</v>
      </c>
      <c r="C25" s="158" t="s">
        <v>1470</v>
      </c>
      <c r="D25" s="156" t="s">
        <v>268</v>
      </c>
      <c r="E25" s="156" t="s">
        <v>2722</v>
      </c>
      <c r="F25" s="159" t="s">
        <v>271</v>
      </c>
      <c r="G25" s="156" t="s">
        <v>272</v>
      </c>
      <c r="H25" s="160">
        <v>43949</v>
      </c>
      <c r="I25" s="160">
        <v>44124</v>
      </c>
      <c r="J25" s="161" t="s">
        <v>979</v>
      </c>
      <c r="K25" s="162"/>
      <c r="L25" s="163" t="s">
        <v>753</v>
      </c>
      <c r="M25" s="171">
        <v>0</v>
      </c>
      <c r="N25" s="164">
        <v>41.16</v>
      </c>
      <c r="O25" s="162">
        <v>10746782</v>
      </c>
      <c r="P25" s="160">
        <v>44124</v>
      </c>
      <c r="Q25" s="162" t="s">
        <v>1254</v>
      </c>
      <c r="R25" s="164">
        <v>41.16</v>
      </c>
      <c r="S25" s="162" t="s">
        <v>2250</v>
      </c>
      <c r="T25" s="163"/>
      <c r="U25" s="161" t="s">
        <v>10</v>
      </c>
      <c r="V25" s="161" t="s">
        <v>11</v>
      </c>
      <c r="W25" s="161" t="s">
        <v>12</v>
      </c>
      <c r="X25" s="161" t="s">
        <v>13</v>
      </c>
      <c r="Y25" s="169">
        <v>5800</v>
      </c>
      <c r="Z25" s="169">
        <v>9221101</v>
      </c>
      <c r="AA25" s="166">
        <v>1.1657414750198254E-2</v>
      </c>
      <c r="AB25" s="158" t="s">
        <v>5886</v>
      </c>
      <c r="AC25" s="168" t="s">
        <v>3242</v>
      </c>
    </row>
    <row r="26" spans="1:29" x14ac:dyDescent="0.3">
      <c r="A26" s="156" t="s">
        <v>1712</v>
      </c>
      <c r="B26" s="157">
        <v>1</v>
      </c>
      <c r="C26" s="158" t="s">
        <v>1470</v>
      </c>
      <c r="D26" s="158" t="s">
        <v>268</v>
      </c>
      <c r="E26" s="156" t="s">
        <v>236</v>
      </c>
      <c r="F26" s="159" t="s">
        <v>271</v>
      </c>
      <c r="G26" s="158" t="s">
        <v>272</v>
      </c>
      <c r="H26" s="160">
        <v>43949</v>
      </c>
      <c r="I26" s="160">
        <v>43999</v>
      </c>
      <c r="J26" s="161" t="s">
        <v>5</v>
      </c>
      <c r="K26" s="162"/>
      <c r="L26" s="158" t="s">
        <v>753</v>
      </c>
      <c r="M26" s="171">
        <v>0</v>
      </c>
      <c r="N26" s="164">
        <v>1661.08</v>
      </c>
      <c r="O26" s="162">
        <v>10644576</v>
      </c>
      <c r="P26" s="160">
        <v>43999</v>
      </c>
      <c r="Q26" s="162" t="s">
        <v>885</v>
      </c>
      <c r="R26" s="164">
        <v>1661.08</v>
      </c>
      <c r="S26" s="163" t="s">
        <v>642</v>
      </c>
      <c r="T26" s="163"/>
      <c r="U26" s="161" t="s">
        <v>10</v>
      </c>
      <c r="V26" s="161" t="s">
        <v>11</v>
      </c>
      <c r="W26" s="161" t="s">
        <v>12</v>
      </c>
      <c r="X26" s="161" t="s">
        <v>13</v>
      </c>
      <c r="Y26" s="169">
        <v>5800</v>
      </c>
      <c r="Z26" s="169">
        <v>9221102</v>
      </c>
      <c r="AA26" s="166">
        <v>0.47045428798006111</v>
      </c>
      <c r="AB26" s="167" t="s">
        <v>5883</v>
      </c>
      <c r="AC26" s="168" t="s">
        <v>3246</v>
      </c>
    </row>
    <row r="27" spans="1:29" x14ac:dyDescent="0.3">
      <c r="A27" s="156" t="s">
        <v>2901</v>
      </c>
      <c r="B27" s="157">
        <v>2</v>
      </c>
      <c r="C27" s="158" t="s">
        <v>1470</v>
      </c>
      <c r="D27" s="156" t="s">
        <v>285</v>
      </c>
      <c r="E27" s="156" t="s">
        <v>2722</v>
      </c>
      <c r="F27" s="159" t="s">
        <v>271</v>
      </c>
      <c r="G27" s="156" t="s">
        <v>272</v>
      </c>
      <c r="H27" s="160">
        <v>43949</v>
      </c>
      <c r="I27" s="160">
        <v>43957</v>
      </c>
      <c r="J27" s="161" t="s">
        <v>5</v>
      </c>
      <c r="K27" s="162"/>
      <c r="L27" s="163" t="s">
        <v>753</v>
      </c>
      <c r="M27" s="171">
        <v>0</v>
      </c>
      <c r="N27" s="164">
        <v>185.8</v>
      </c>
      <c r="O27" s="162">
        <v>10568458</v>
      </c>
      <c r="P27" s="160">
        <v>43957</v>
      </c>
      <c r="Q27" s="162" t="s">
        <v>776</v>
      </c>
      <c r="R27" s="164">
        <v>185.8</v>
      </c>
      <c r="S27" s="162" t="s">
        <v>633</v>
      </c>
      <c r="T27" s="163"/>
      <c r="U27" s="161" t="s">
        <v>10</v>
      </c>
      <c r="V27" s="161" t="s">
        <v>11</v>
      </c>
      <c r="W27" s="161" t="s">
        <v>12</v>
      </c>
      <c r="X27" s="161" t="s">
        <v>13</v>
      </c>
      <c r="Y27" s="169">
        <v>5800</v>
      </c>
      <c r="Z27" s="169">
        <v>9381101</v>
      </c>
      <c r="AA27" s="166">
        <v>5.2622635096861901E-2</v>
      </c>
      <c r="AB27" s="158" t="s">
        <v>5881</v>
      </c>
      <c r="AC27" s="168" t="s">
        <v>3332</v>
      </c>
    </row>
    <row r="28" spans="1:29" x14ac:dyDescent="0.3">
      <c r="A28" s="156" t="s">
        <v>2901</v>
      </c>
      <c r="B28" s="157">
        <v>2</v>
      </c>
      <c r="C28" s="156" t="s">
        <v>1470</v>
      </c>
      <c r="D28" s="156" t="s">
        <v>285</v>
      </c>
      <c r="E28" s="156" t="s">
        <v>2722</v>
      </c>
      <c r="F28" s="159" t="s">
        <v>271</v>
      </c>
      <c r="G28" s="156" t="s">
        <v>272</v>
      </c>
      <c r="H28" s="160">
        <v>43949</v>
      </c>
      <c r="I28" s="160">
        <v>44060</v>
      </c>
      <c r="J28" s="161" t="s">
        <v>5</v>
      </c>
      <c r="K28" s="162"/>
      <c r="L28" s="163" t="s">
        <v>753</v>
      </c>
      <c r="M28" s="171">
        <v>0</v>
      </c>
      <c r="N28" s="164">
        <v>1251.6199999999999</v>
      </c>
      <c r="O28" s="162">
        <v>10673862</v>
      </c>
      <c r="P28" s="160">
        <v>44060</v>
      </c>
      <c r="Q28" s="162" t="s">
        <v>1038</v>
      </c>
      <c r="R28" s="164">
        <v>1251.6199999999999</v>
      </c>
      <c r="S28" s="162" t="s">
        <v>633</v>
      </c>
      <c r="T28" s="163"/>
      <c r="U28" s="161" t="s">
        <v>10</v>
      </c>
      <c r="V28" s="161" t="s">
        <v>11</v>
      </c>
      <c r="W28" s="161" t="s">
        <v>12</v>
      </c>
      <c r="X28" s="161" t="s">
        <v>13</v>
      </c>
      <c r="Y28" s="169">
        <v>5800</v>
      </c>
      <c r="Z28" s="169">
        <v>9381101</v>
      </c>
      <c r="AA28" s="166">
        <v>0.35448623541407043</v>
      </c>
      <c r="AB28" s="158" t="s">
        <v>5884</v>
      </c>
      <c r="AC28" s="168" t="s">
        <v>3332</v>
      </c>
    </row>
    <row r="29" spans="1:29" x14ac:dyDescent="0.3">
      <c r="A29" s="156" t="s">
        <v>2811</v>
      </c>
      <c r="B29" s="157">
        <v>2</v>
      </c>
      <c r="C29" s="156" t="s">
        <v>1470</v>
      </c>
      <c r="D29" s="156" t="s">
        <v>130</v>
      </c>
      <c r="E29" s="156" t="s">
        <v>2722</v>
      </c>
      <c r="F29" s="159" t="s">
        <v>271</v>
      </c>
      <c r="G29" s="156" t="s">
        <v>272</v>
      </c>
      <c r="H29" s="160">
        <v>44109</v>
      </c>
      <c r="I29" s="160">
        <v>44783</v>
      </c>
      <c r="J29" s="161" t="s">
        <v>2671</v>
      </c>
      <c r="K29" s="162"/>
      <c r="L29" s="163" t="s">
        <v>1270</v>
      </c>
      <c r="M29" s="171">
        <v>0</v>
      </c>
      <c r="N29" s="164">
        <v>40.96</v>
      </c>
      <c r="O29" s="162">
        <v>11292881</v>
      </c>
      <c r="P29" s="160">
        <v>44783</v>
      </c>
      <c r="Q29" s="162" t="s">
        <v>2701</v>
      </c>
      <c r="R29" s="164">
        <v>40.96</v>
      </c>
      <c r="S29" s="162" t="s">
        <v>1571</v>
      </c>
      <c r="T29" s="163"/>
      <c r="U29" s="161" t="s">
        <v>10</v>
      </c>
      <c r="V29" s="161" t="s">
        <v>11</v>
      </c>
      <c r="W29" s="161" t="s">
        <v>12</v>
      </c>
      <c r="X29" s="161" t="s">
        <v>13</v>
      </c>
      <c r="Y29" s="169">
        <v>5800</v>
      </c>
      <c r="Z29" s="169">
        <v>9121101</v>
      </c>
      <c r="AA29" s="166">
        <v>8.1919999999999996E-3</v>
      </c>
      <c r="AB29" s="158" t="s">
        <v>5865</v>
      </c>
      <c r="AC29" s="168" t="s">
        <v>3197</v>
      </c>
    </row>
    <row r="30" spans="1:29" x14ac:dyDescent="0.3">
      <c r="A30" s="156" t="s">
        <v>2811</v>
      </c>
      <c r="B30" s="157">
        <v>2</v>
      </c>
      <c r="C30" s="158" t="s">
        <v>1470</v>
      </c>
      <c r="D30" s="158" t="s">
        <v>130</v>
      </c>
      <c r="E30" s="156" t="s">
        <v>2722</v>
      </c>
      <c r="F30" s="159" t="s">
        <v>271</v>
      </c>
      <c r="G30" s="158" t="s">
        <v>272</v>
      </c>
      <c r="H30" s="160">
        <v>44109</v>
      </c>
      <c r="I30" s="160">
        <v>44791</v>
      </c>
      <c r="J30" s="161" t="s">
        <v>2671</v>
      </c>
      <c r="K30" s="162"/>
      <c r="L30" s="163" t="s">
        <v>1270</v>
      </c>
      <c r="M30" s="171">
        <v>0</v>
      </c>
      <c r="N30" s="164">
        <v>85.07</v>
      </c>
      <c r="O30" s="162">
        <v>11284411</v>
      </c>
      <c r="P30" s="160">
        <v>44791</v>
      </c>
      <c r="Q30" s="162" t="s">
        <v>2710</v>
      </c>
      <c r="R30" s="164">
        <v>85.07</v>
      </c>
      <c r="S30" s="163" t="s">
        <v>1571</v>
      </c>
      <c r="T30" s="163"/>
      <c r="U30" s="161" t="s">
        <v>10</v>
      </c>
      <c r="V30" s="161" t="s">
        <v>11</v>
      </c>
      <c r="W30" s="161" t="s">
        <v>12</v>
      </c>
      <c r="X30" s="161" t="s">
        <v>13</v>
      </c>
      <c r="Y30" s="165">
        <v>5800</v>
      </c>
      <c r="Z30" s="165">
        <v>9121101</v>
      </c>
      <c r="AA30" s="166">
        <v>1.7013999999999998E-2</v>
      </c>
      <c r="AB30" s="167" t="s">
        <v>5866</v>
      </c>
      <c r="AC30" s="168" t="s">
        <v>3197</v>
      </c>
    </row>
    <row r="31" spans="1:29" x14ac:dyDescent="0.3">
      <c r="A31" s="156" t="s">
        <v>2811</v>
      </c>
      <c r="B31" s="157">
        <v>2</v>
      </c>
      <c r="C31" s="158" t="s">
        <v>1470</v>
      </c>
      <c r="D31" s="158" t="s">
        <v>130</v>
      </c>
      <c r="E31" s="156" t="s">
        <v>2722</v>
      </c>
      <c r="F31" s="159" t="s">
        <v>271</v>
      </c>
      <c r="G31" s="158" t="s">
        <v>272</v>
      </c>
      <c r="H31" s="160">
        <v>44109</v>
      </c>
      <c r="I31" s="160">
        <v>44791</v>
      </c>
      <c r="J31" s="161" t="s">
        <v>2671</v>
      </c>
      <c r="K31" s="162"/>
      <c r="L31" s="163" t="s">
        <v>1270</v>
      </c>
      <c r="M31" s="171">
        <v>0</v>
      </c>
      <c r="N31" s="171">
        <v>12.55</v>
      </c>
      <c r="O31" s="162">
        <v>11297255</v>
      </c>
      <c r="P31" s="160">
        <v>44791</v>
      </c>
      <c r="Q31" s="162" t="s">
        <v>2710</v>
      </c>
      <c r="R31" s="164">
        <v>12.55</v>
      </c>
      <c r="S31" s="163" t="s">
        <v>1571</v>
      </c>
      <c r="T31" s="163"/>
      <c r="U31" s="161" t="s">
        <v>10</v>
      </c>
      <c r="V31" s="161" t="s">
        <v>11</v>
      </c>
      <c r="W31" s="161" t="s">
        <v>12</v>
      </c>
      <c r="X31" s="161" t="s">
        <v>13</v>
      </c>
      <c r="Y31" s="165">
        <v>5800</v>
      </c>
      <c r="Z31" s="165">
        <v>9121101</v>
      </c>
      <c r="AA31" s="166">
        <v>2.5100000000000001E-3</v>
      </c>
      <c r="AB31" s="167" t="s">
        <v>5866</v>
      </c>
      <c r="AC31" s="168" t="s">
        <v>3197</v>
      </c>
    </row>
    <row r="32" spans="1:29" x14ac:dyDescent="0.3">
      <c r="A32" s="156" t="s">
        <v>2811</v>
      </c>
      <c r="B32" s="157">
        <v>2</v>
      </c>
      <c r="C32" s="156" t="s">
        <v>1470</v>
      </c>
      <c r="D32" s="158" t="s">
        <v>130</v>
      </c>
      <c r="E32" s="156" t="s">
        <v>2722</v>
      </c>
      <c r="F32" s="159" t="s">
        <v>271</v>
      </c>
      <c r="G32" s="156" t="s">
        <v>272</v>
      </c>
      <c r="H32" s="160">
        <v>44109</v>
      </c>
      <c r="I32" s="160">
        <v>44795</v>
      </c>
      <c r="J32" s="161" t="s">
        <v>2671</v>
      </c>
      <c r="K32" s="173"/>
      <c r="L32" s="163" t="s">
        <v>1270</v>
      </c>
      <c r="M32" s="171">
        <v>0</v>
      </c>
      <c r="N32" s="171">
        <v>6.17</v>
      </c>
      <c r="O32" s="162">
        <v>11300418</v>
      </c>
      <c r="P32" s="160">
        <v>44795</v>
      </c>
      <c r="Q32" s="162" t="s">
        <v>2718</v>
      </c>
      <c r="R32" s="164">
        <v>6.17</v>
      </c>
      <c r="S32" s="158" t="s">
        <v>1571</v>
      </c>
      <c r="T32" s="163"/>
      <c r="U32" s="161" t="s">
        <v>10</v>
      </c>
      <c r="V32" s="161" t="s">
        <v>11</v>
      </c>
      <c r="W32" s="161" t="s">
        <v>12</v>
      </c>
      <c r="X32" s="161" t="s">
        <v>13</v>
      </c>
      <c r="Y32" s="169">
        <v>5800</v>
      </c>
      <c r="Z32" s="169">
        <v>9121101</v>
      </c>
      <c r="AA32" s="166">
        <v>1.2340000000000001E-3</v>
      </c>
      <c r="AB32" s="156" t="s">
        <v>5867</v>
      </c>
      <c r="AC32" s="168" t="s">
        <v>3197</v>
      </c>
    </row>
    <row r="33" spans="1:29" x14ac:dyDescent="0.3">
      <c r="A33" s="156" t="s">
        <v>2811</v>
      </c>
      <c r="B33" s="157">
        <v>2</v>
      </c>
      <c r="C33" s="158" t="s">
        <v>1470</v>
      </c>
      <c r="D33" s="158" t="s">
        <v>130</v>
      </c>
      <c r="E33" s="156" t="s">
        <v>2722</v>
      </c>
      <c r="F33" s="159" t="s">
        <v>271</v>
      </c>
      <c r="G33" s="158" t="s">
        <v>272</v>
      </c>
      <c r="H33" s="160">
        <v>44109</v>
      </c>
      <c r="I33" s="160">
        <v>44804</v>
      </c>
      <c r="J33" s="161" t="s">
        <v>2671</v>
      </c>
      <c r="K33" s="162"/>
      <c r="L33" s="163" t="s">
        <v>1270</v>
      </c>
      <c r="M33" s="171">
        <v>0</v>
      </c>
      <c r="N33" s="164">
        <v>12.67</v>
      </c>
      <c r="O33" s="162">
        <v>11304234</v>
      </c>
      <c r="P33" s="160">
        <v>44804</v>
      </c>
      <c r="Q33" s="162" t="s">
        <v>3026</v>
      </c>
      <c r="R33" s="164">
        <v>12.67</v>
      </c>
      <c r="S33" s="163" t="s">
        <v>1571</v>
      </c>
      <c r="T33" s="163"/>
      <c r="U33" s="161" t="s">
        <v>10</v>
      </c>
      <c r="V33" s="161" t="s">
        <v>11</v>
      </c>
      <c r="W33" s="161" t="s">
        <v>12</v>
      </c>
      <c r="X33" s="161" t="s">
        <v>13</v>
      </c>
      <c r="Y33" s="169">
        <v>5800</v>
      </c>
      <c r="Z33" s="165">
        <v>9121101</v>
      </c>
      <c r="AA33" s="166">
        <v>2.5339999999999998E-3</v>
      </c>
      <c r="AB33" s="167" t="s">
        <v>5867</v>
      </c>
      <c r="AC33" s="168" t="s">
        <v>3197</v>
      </c>
    </row>
    <row r="34" spans="1:29" x14ac:dyDescent="0.3">
      <c r="A34" s="156" t="s">
        <v>2811</v>
      </c>
      <c r="B34" s="157">
        <v>2</v>
      </c>
      <c r="C34" s="158" t="s">
        <v>1470</v>
      </c>
      <c r="D34" s="156" t="s">
        <v>130</v>
      </c>
      <c r="E34" s="156" t="s">
        <v>2722</v>
      </c>
      <c r="F34" s="158" t="s">
        <v>271</v>
      </c>
      <c r="G34" s="158" t="s">
        <v>272</v>
      </c>
      <c r="H34" s="160">
        <v>44109</v>
      </c>
      <c r="I34" s="160">
        <v>44804</v>
      </c>
      <c r="J34" s="161" t="s">
        <v>2671</v>
      </c>
      <c r="K34" s="156"/>
      <c r="L34" s="158" t="s">
        <v>1270</v>
      </c>
      <c r="M34" s="171">
        <v>0</v>
      </c>
      <c r="N34" s="171">
        <v>4.46</v>
      </c>
      <c r="O34" s="162">
        <v>11305380</v>
      </c>
      <c r="P34" s="160">
        <v>44804</v>
      </c>
      <c r="Q34" s="162" t="s">
        <v>3026</v>
      </c>
      <c r="R34" s="171">
        <v>4.46</v>
      </c>
      <c r="S34" s="163" t="s">
        <v>1571</v>
      </c>
      <c r="T34" s="156"/>
      <c r="U34" s="161" t="s">
        <v>10</v>
      </c>
      <c r="V34" s="161" t="s">
        <v>11</v>
      </c>
      <c r="W34" s="161" t="s">
        <v>12</v>
      </c>
      <c r="X34" s="161" t="s">
        <v>13</v>
      </c>
      <c r="Y34" s="165">
        <v>5800</v>
      </c>
      <c r="Z34" s="165">
        <v>9121101</v>
      </c>
      <c r="AA34" s="166">
        <v>8.92E-4</v>
      </c>
      <c r="AB34" s="163" t="s">
        <v>5867</v>
      </c>
      <c r="AC34" s="168" t="s">
        <v>3197</v>
      </c>
    </row>
    <row r="35" spans="1:29" x14ac:dyDescent="0.3">
      <c r="A35" s="156" t="s">
        <v>2811</v>
      </c>
      <c r="B35" s="157">
        <v>2</v>
      </c>
      <c r="C35" s="158" t="s">
        <v>1470</v>
      </c>
      <c r="D35" s="158" t="s">
        <v>130</v>
      </c>
      <c r="E35" s="156" t="s">
        <v>2722</v>
      </c>
      <c r="F35" s="159" t="s">
        <v>271</v>
      </c>
      <c r="G35" s="158" t="s">
        <v>272</v>
      </c>
      <c r="H35" s="160">
        <v>44109</v>
      </c>
      <c r="I35" s="160">
        <v>44804</v>
      </c>
      <c r="J35" s="161" t="s">
        <v>2671</v>
      </c>
      <c r="K35" s="162"/>
      <c r="L35" s="163" t="s">
        <v>1270</v>
      </c>
      <c r="M35" s="171">
        <v>0</v>
      </c>
      <c r="N35" s="164">
        <v>4.4400000000000004</v>
      </c>
      <c r="O35" s="162">
        <v>11307269</v>
      </c>
      <c r="P35" s="160">
        <v>44804</v>
      </c>
      <c r="Q35" s="162" t="s">
        <v>3026</v>
      </c>
      <c r="R35" s="164">
        <v>4.4400000000000004</v>
      </c>
      <c r="S35" s="163" t="s">
        <v>1571</v>
      </c>
      <c r="T35" s="163"/>
      <c r="U35" s="161" t="s">
        <v>10</v>
      </c>
      <c r="V35" s="161" t="s">
        <v>11</v>
      </c>
      <c r="W35" s="161" t="s">
        <v>12</v>
      </c>
      <c r="X35" s="161" t="s">
        <v>13</v>
      </c>
      <c r="Y35" s="169">
        <v>5800</v>
      </c>
      <c r="Z35" s="169">
        <v>9121101</v>
      </c>
      <c r="AA35" s="166">
        <v>8.8800000000000012E-4</v>
      </c>
      <c r="AB35" s="174" t="s">
        <v>5867</v>
      </c>
      <c r="AC35" s="168" t="s">
        <v>3197</v>
      </c>
    </row>
    <row r="36" spans="1:29" x14ac:dyDescent="0.3">
      <c r="A36" s="156" t="s">
        <v>2811</v>
      </c>
      <c r="B36" s="157">
        <v>2</v>
      </c>
      <c r="C36" s="158" t="s">
        <v>1470</v>
      </c>
      <c r="D36" s="158" t="s">
        <v>130</v>
      </c>
      <c r="E36" s="156" t="s">
        <v>2722</v>
      </c>
      <c r="F36" s="159" t="s">
        <v>271</v>
      </c>
      <c r="G36" s="158" t="s">
        <v>272</v>
      </c>
      <c r="H36" s="160">
        <v>44109</v>
      </c>
      <c r="I36" s="160">
        <v>44992</v>
      </c>
      <c r="J36" s="161" t="s">
        <v>2671</v>
      </c>
      <c r="K36" s="162"/>
      <c r="L36" s="163" t="s">
        <v>1270</v>
      </c>
      <c r="M36" s="171">
        <v>0</v>
      </c>
      <c r="N36" s="164">
        <v>1179.6199999999999</v>
      </c>
      <c r="O36" s="162">
        <v>11359952</v>
      </c>
      <c r="P36" s="160">
        <v>44992</v>
      </c>
      <c r="Q36" s="162" t="s">
        <v>5033</v>
      </c>
      <c r="R36" s="164">
        <v>1179.6199999999999</v>
      </c>
      <c r="S36" s="163" t="s">
        <v>1571</v>
      </c>
      <c r="T36" s="163"/>
      <c r="U36" s="161" t="s">
        <v>10</v>
      </c>
      <c r="V36" s="161" t="s">
        <v>11</v>
      </c>
      <c r="W36" s="161" t="s">
        <v>12</v>
      </c>
      <c r="X36" s="161" t="s">
        <v>13</v>
      </c>
      <c r="Y36" s="169">
        <v>5800</v>
      </c>
      <c r="Z36" s="169">
        <v>9121101</v>
      </c>
      <c r="AA36" s="166">
        <v>0.23592399999999997</v>
      </c>
      <c r="AB36" s="167" t="s">
        <v>5868</v>
      </c>
      <c r="AC36" s="168" t="s">
        <v>3197</v>
      </c>
    </row>
    <row r="37" spans="1:29" x14ac:dyDescent="0.3">
      <c r="A37" s="156" t="s">
        <v>2973</v>
      </c>
      <c r="B37" s="157">
        <v>4</v>
      </c>
      <c r="C37" s="156" t="s">
        <v>1470</v>
      </c>
      <c r="D37" s="158" t="s">
        <v>135</v>
      </c>
      <c r="E37" s="156" t="s">
        <v>2723</v>
      </c>
      <c r="F37" s="159" t="s">
        <v>271</v>
      </c>
      <c r="G37" s="156" t="s">
        <v>272</v>
      </c>
      <c r="H37" s="160">
        <v>44109</v>
      </c>
      <c r="I37" s="160">
        <v>44235</v>
      </c>
      <c r="J37" s="161" t="s">
        <v>979</v>
      </c>
      <c r="K37" s="162"/>
      <c r="L37" s="163" t="s">
        <v>1270</v>
      </c>
      <c r="M37" s="171">
        <v>0</v>
      </c>
      <c r="N37" s="164">
        <v>422.21</v>
      </c>
      <c r="O37" s="162">
        <v>10842654</v>
      </c>
      <c r="P37" s="160">
        <v>44235</v>
      </c>
      <c r="Q37" s="162" t="s">
        <v>1612</v>
      </c>
      <c r="R37" s="164">
        <v>422.21</v>
      </c>
      <c r="S37" s="162" t="s">
        <v>643</v>
      </c>
      <c r="T37" s="163"/>
      <c r="U37" s="161" t="s">
        <v>10</v>
      </c>
      <c r="V37" s="161" t="s">
        <v>11</v>
      </c>
      <c r="W37" s="161" t="s">
        <v>12</v>
      </c>
      <c r="X37" s="161" t="s">
        <v>13</v>
      </c>
      <c r="Y37" s="169">
        <v>5800</v>
      </c>
      <c r="Z37" s="169">
        <v>9201103</v>
      </c>
      <c r="AA37" s="166">
        <v>8.4441999999999989E-2</v>
      </c>
      <c r="AB37" s="167" t="s">
        <v>5887</v>
      </c>
      <c r="AC37" s="168" t="s">
        <v>3235</v>
      </c>
    </row>
    <row r="38" spans="1:29" x14ac:dyDescent="0.3">
      <c r="A38" s="156" t="s">
        <v>2865</v>
      </c>
      <c r="B38" s="157">
        <v>1</v>
      </c>
      <c r="C38" s="158" t="s">
        <v>1470</v>
      </c>
      <c r="D38" s="158" t="s">
        <v>235</v>
      </c>
      <c r="E38" s="156" t="s">
        <v>2722</v>
      </c>
      <c r="F38" s="159" t="s">
        <v>271</v>
      </c>
      <c r="G38" s="156" t="s">
        <v>272</v>
      </c>
      <c r="H38" s="160">
        <v>44109</v>
      </c>
      <c r="I38" s="160">
        <v>44783</v>
      </c>
      <c r="J38" s="161" t="s">
        <v>2671</v>
      </c>
      <c r="K38" s="162"/>
      <c r="L38" s="163" t="s">
        <v>1270</v>
      </c>
      <c r="M38" s="171">
        <v>0</v>
      </c>
      <c r="N38" s="164">
        <v>40.96</v>
      </c>
      <c r="O38" s="162">
        <v>11292881</v>
      </c>
      <c r="P38" s="160">
        <v>44783</v>
      </c>
      <c r="Q38" s="162" t="s">
        <v>2701</v>
      </c>
      <c r="R38" s="164">
        <v>40.96</v>
      </c>
      <c r="S38" s="162" t="s">
        <v>1572</v>
      </c>
      <c r="T38" s="163"/>
      <c r="U38" s="161" t="s">
        <v>10</v>
      </c>
      <c r="V38" s="161" t="s">
        <v>11</v>
      </c>
      <c r="W38" s="161" t="s">
        <v>12</v>
      </c>
      <c r="X38" s="161" t="s">
        <v>13</v>
      </c>
      <c r="Y38" s="169">
        <v>5800</v>
      </c>
      <c r="Z38" s="169">
        <v>9241101</v>
      </c>
      <c r="AA38" s="166">
        <v>8.1919999999999996E-3</v>
      </c>
      <c r="AB38" s="158" t="s">
        <v>5869</v>
      </c>
      <c r="AC38" s="168" t="s">
        <v>3252</v>
      </c>
    </row>
    <row r="39" spans="1:29" x14ac:dyDescent="0.3">
      <c r="A39" s="156" t="s">
        <v>2865</v>
      </c>
      <c r="B39" s="157">
        <v>1</v>
      </c>
      <c r="C39" s="158" t="s">
        <v>1470</v>
      </c>
      <c r="D39" s="156" t="s">
        <v>235</v>
      </c>
      <c r="E39" s="156" t="s">
        <v>2722</v>
      </c>
      <c r="F39" s="159" t="s">
        <v>271</v>
      </c>
      <c r="G39" s="156" t="s">
        <v>272</v>
      </c>
      <c r="H39" s="160">
        <v>44109</v>
      </c>
      <c r="I39" s="160">
        <v>44791</v>
      </c>
      <c r="J39" s="161" t="s">
        <v>2671</v>
      </c>
      <c r="K39" s="162"/>
      <c r="L39" s="163" t="s">
        <v>1270</v>
      </c>
      <c r="M39" s="171">
        <v>0</v>
      </c>
      <c r="N39" s="164">
        <v>85.07</v>
      </c>
      <c r="O39" s="162">
        <v>11284411</v>
      </c>
      <c r="P39" s="160">
        <v>44791</v>
      </c>
      <c r="Q39" s="162" t="s">
        <v>2710</v>
      </c>
      <c r="R39" s="164">
        <v>85.07</v>
      </c>
      <c r="S39" s="163" t="s">
        <v>1572</v>
      </c>
      <c r="T39" s="163"/>
      <c r="U39" s="161" t="s">
        <v>10</v>
      </c>
      <c r="V39" s="161" t="s">
        <v>11</v>
      </c>
      <c r="W39" s="161" t="s">
        <v>12</v>
      </c>
      <c r="X39" s="161" t="s">
        <v>13</v>
      </c>
      <c r="Y39" s="169">
        <v>5800</v>
      </c>
      <c r="Z39" s="169">
        <v>9241101</v>
      </c>
      <c r="AA39" s="166">
        <v>1.7013999999999998E-2</v>
      </c>
      <c r="AB39" s="158" t="s">
        <v>5870</v>
      </c>
      <c r="AC39" s="168" t="s">
        <v>3252</v>
      </c>
    </row>
    <row r="40" spans="1:29" x14ac:dyDescent="0.3">
      <c r="A40" s="156" t="s">
        <v>2865</v>
      </c>
      <c r="B40" s="157">
        <v>1</v>
      </c>
      <c r="C40" s="158" t="s">
        <v>1470</v>
      </c>
      <c r="D40" s="158" t="s">
        <v>235</v>
      </c>
      <c r="E40" s="156" t="s">
        <v>2722</v>
      </c>
      <c r="F40" s="159" t="s">
        <v>271</v>
      </c>
      <c r="G40" s="158" t="s">
        <v>272</v>
      </c>
      <c r="H40" s="160">
        <v>44109</v>
      </c>
      <c r="I40" s="160">
        <v>44791</v>
      </c>
      <c r="J40" s="161" t="s">
        <v>2671</v>
      </c>
      <c r="K40" s="162"/>
      <c r="L40" s="163" t="s">
        <v>1270</v>
      </c>
      <c r="M40" s="171">
        <v>0</v>
      </c>
      <c r="N40" s="164">
        <v>12.55</v>
      </c>
      <c r="O40" s="162">
        <v>11297255</v>
      </c>
      <c r="P40" s="160">
        <v>44791</v>
      </c>
      <c r="Q40" s="162" t="s">
        <v>2710</v>
      </c>
      <c r="R40" s="164">
        <v>12.55</v>
      </c>
      <c r="S40" s="163" t="s">
        <v>1572</v>
      </c>
      <c r="T40" s="163"/>
      <c r="U40" s="161" t="s">
        <v>10</v>
      </c>
      <c r="V40" s="161" t="s">
        <v>11</v>
      </c>
      <c r="W40" s="161" t="s">
        <v>12</v>
      </c>
      <c r="X40" s="161" t="s">
        <v>13</v>
      </c>
      <c r="Y40" s="165">
        <v>5800</v>
      </c>
      <c r="Z40" s="165">
        <v>9241101</v>
      </c>
      <c r="AA40" s="166">
        <v>2.5100000000000001E-3</v>
      </c>
      <c r="AB40" s="175" t="s">
        <v>5870</v>
      </c>
      <c r="AC40" s="168" t="s">
        <v>3252</v>
      </c>
    </row>
    <row r="41" spans="1:29" x14ac:dyDescent="0.3">
      <c r="A41" s="156" t="s">
        <v>2865</v>
      </c>
      <c r="B41" s="157">
        <v>1</v>
      </c>
      <c r="C41" s="156" t="s">
        <v>1470</v>
      </c>
      <c r="D41" s="158" t="s">
        <v>235</v>
      </c>
      <c r="E41" s="156" t="s">
        <v>2722</v>
      </c>
      <c r="F41" s="159" t="s">
        <v>271</v>
      </c>
      <c r="G41" s="156" t="s">
        <v>272</v>
      </c>
      <c r="H41" s="160">
        <v>44109</v>
      </c>
      <c r="I41" s="160">
        <v>44795</v>
      </c>
      <c r="J41" s="161" t="s">
        <v>2671</v>
      </c>
      <c r="K41" s="173"/>
      <c r="L41" s="163" t="s">
        <v>1270</v>
      </c>
      <c r="M41" s="171">
        <v>0</v>
      </c>
      <c r="N41" s="171">
        <v>6.17</v>
      </c>
      <c r="O41" s="162">
        <v>11300418</v>
      </c>
      <c r="P41" s="160">
        <v>44795</v>
      </c>
      <c r="Q41" s="162" t="s">
        <v>2718</v>
      </c>
      <c r="R41" s="164">
        <v>6.17</v>
      </c>
      <c r="S41" s="158" t="s">
        <v>1572</v>
      </c>
      <c r="T41" s="163"/>
      <c r="U41" s="161" t="s">
        <v>10</v>
      </c>
      <c r="V41" s="161" t="s">
        <v>11</v>
      </c>
      <c r="W41" s="161" t="s">
        <v>12</v>
      </c>
      <c r="X41" s="161" t="s">
        <v>13</v>
      </c>
      <c r="Y41" s="169">
        <v>5800</v>
      </c>
      <c r="Z41" s="169">
        <v>9241101</v>
      </c>
      <c r="AA41" s="166">
        <v>1.2340000000000001E-3</v>
      </c>
      <c r="AB41" s="156" t="s">
        <v>5871</v>
      </c>
      <c r="AC41" s="168" t="s">
        <v>3252</v>
      </c>
    </row>
    <row r="42" spans="1:29" x14ac:dyDescent="0.3">
      <c r="A42" s="156" t="s">
        <v>2865</v>
      </c>
      <c r="B42" s="157">
        <v>1</v>
      </c>
      <c r="C42" s="158" t="s">
        <v>1470</v>
      </c>
      <c r="D42" s="158" t="s">
        <v>235</v>
      </c>
      <c r="E42" s="156" t="s">
        <v>2722</v>
      </c>
      <c r="F42" s="159" t="s">
        <v>271</v>
      </c>
      <c r="G42" s="158" t="s">
        <v>272</v>
      </c>
      <c r="H42" s="160">
        <v>44109</v>
      </c>
      <c r="I42" s="160">
        <v>44804</v>
      </c>
      <c r="J42" s="161" t="s">
        <v>2671</v>
      </c>
      <c r="K42" s="162"/>
      <c r="L42" s="163" t="s">
        <v>1270</v>
      </c>
      <c r="M42" s="171">
        <v>0</v>
      </c>
      <c r="N42" s="164">
        <v>12.68</v>
      </c>
      <c r="O42" s="162">
        <v>11304234</v>
      </c>
      <c r="P42" s="160">
        <v>44804</v>
      </c>
      <c r="Q42" s="162" t="s">
        <v>3026</v>
      </c>
      <c r="R42" s="164">
        <v>12.68</v>
      </c>
      <c r="S42" s="163" t="s">
        <v>1572</v>
      </c>
      <c r="T42" s="163"/>
      <c r="U42" s="161" t="s">
        <v>10</v>
      </c>
      <c r="V42" s="161" t="s">
        <v>11</v>
      </c>
      <c r="W42" s="161" t="s">
        <v>12</v>
      </c>
      <c r="X42" s="161" t="s">
        <v>13</v>
      </c>
      <c r="Y42" s="165">
        <v>5800</v>
      </c>
      <c r="Z42" s="165">
        <v>9241101</v>
      </c>
      <c r="AA42" s="166">
        <v>2.5360000000000001E-3</v>
      </c>
      <c r="AB42" s="167" t="s">
        <v>5871</v>
      </c>
      <c r="AC42" s="168" t="s">
        <v>3252</v>
      </c>
    </row>
    <row r="43" spans="1:29" x14ac:dyDescent="0.3">
      <c r="A43" s="156" t="s">
        <v>2865</v>
      </c>
      <c r="B43" s="157">
        <v>1</v>
      </c>
      <c r="C43" s="158" t="s">
        <v>1470</v>
      </c>
      <c r="D43" s="158" t="s">
        <v>235</v>
      </c>
      <c r="E43" s="156" t="s">
        <v>2722</v>
      </c>
      <c r="F43" s="159" t="s">
        <v>271</v>
      </c>
      <c r="G43" s="158" t="s">
        <v>272</v>
      </c>
      <c r="H43" s="160">
        <v>44109</v>
      </c>
      <c r="I43" s="160">
        <v>44804</v>
      </c>
      <c r="J43" s="161" t="s">
        <v>2671</v>
      </c>
      <c r="K43" s="162"/>
      <c r="L43" s="163" t="s">
        <v>1270</v>
      </c>
      <c r="M43" s="171">
        <v>0</v>
      </c>
      <c r="N43" s="164">
        <v>4.47</v>
      </c>
      <c r="O43" s="162">
        <v>11305380</v>
      </c>
      <c r="P43" s="160">
        <v>44804</v>
      </c>
      <c r="Q43" s="162" t="s">
        <v>3026</v>
      </c>
      <c r="R43" s="164">
        <v>4.47</v>
      </c>
      <c r="S43" s="163" t="s">
        <v>1572</v>
      </c>
      <c r="T43" s="163"/>
      <c r="U43" s="161" t="s">
        <v>10</v>
      </c>
      <c r="V43" s="161" t="s">
        <v>11</v>
      </c>
      <c r="W43" s="161" t="s">
        <v>12</v>
      </c>
      <c r="X43" s="161" t="s">
        <v>13</v>
      </c>
      <c r="Y43" s="165">
        <v>5800</v>
      </c>
      <c r="Z43" s="165">
        <v>9241101</v>
      </c>
      <c r="AA43" s="166">
        <v>8.9399999999999994E-4</v>
      </c>
      <c r="AB43" s="167" t="s">
        <v>5871</v>
      </c>
      <c r="AC43" s="168" t="s">
        <v>3252</v>
      </c>
    </row>
    <row r="44" spans="1:29" x14ac:dyDescent="0.3">
      <c r="A44" s="156" t="s">
        <v>2865</v>
      </c>
      <c r="B44" s="157">
        <v>1</v>
      </c>
      <c r="C44" s="158" t="s">
        <v>1470</v>
      </c>
      <c r="D44" s="158" t="s">
        <v>235</v>
      </c>
      <c r="E44" s="156" t="s">
        <v>2722</v>
      </c>
      <c r="F44" s="159" t="s">
        <v>271</v>
      </c>
      <c r="G44" s="158" t="s">
        <v>272</v>
      </c>
      <c r="H44" s="160">
        <v>44109</v>
      </c>
      <c r="I44" s="160">
        <v>44804</v>
      </c>
      <c r="J44" s="161" t="s">
        <v>2671</v>
      </c>
      <c r="K44" s="162"/>
      <c r="L44" s="163" t="s">
        <v>1270</v>
      </c>
      <c r="M44" s="171">
        <v>0</v>
      </c>
      <c r="N44" s="164">
        <v>4.43</v>
      </c>
      <c r="O44" s="162">
        <v>11307269</v>
      </c>
      <c r="P44" s="160">
        <v>44804</v>
      </c>
      <c r="Q44" s="162" t="s">
        <v>3026</v>
      </c>
      <c r="R44" s="164">
        <v>4.43</v>
      </c>
      <c r="S44" s="163" t="s">
        <v>1572</v>
      </c>
      <c r="T44" s="163"/>
      <c r="U44" s="161" t="s">
        <v>10</v>
      </c>
      <c r="V44" s="161" t="s">
        <v>11</v>
      </c>
      <c r="W44" s="161" t="s">
        <v>12</v>
      </c>
      <c r="X44" s="161" t="s">
        <v>13</v>
      </c>
      <c r="Y44" s="165">
        <v>5800</v>
      </c>
      <c r="Z44" s="165">
        <v>9241101</v>
      </c>
      <c r="AA44" s="166">
        <v>8.8599999999999996E-4</v>
      </c>
      <c r="AB44" s="167" t="s">
        <v>5871</v>
      </c>
      <c r="AC44" s="168" t="s">
        <v>3252</v>
      </c>
    </row>
    <row r="45" spans="1:29" x14ac:dyDescent="0.3">
      <c r="A45" s="156" t="s">
        <v>2865</v>
      </c>
      <c r="B45" s="157">
        <v>1</v>
      </c>
      <c r="C45" s="158" t="s">
        <v>1470</v>
      </c>
      <c r="D45" s="158" t="s">
        <v>235</v>
      </c>
      <c r="E45" s="156" t="s">
        <v>2722</v>
      </c>
      <c r="F45" s="159" t="s">
        <v>271</v>
      </c>
      <c r="G45" s="158" t="s">
        <v>272</v>
      </c>
      <c r="H45" s="160">
        <v>44109</v>
      </c>
      <c r="I45" s="160">
        <v>44992</v>
      </c>
      <c r="J45" s="161" t="s">
        <v>2671</v>
      </c>
      <c r="K45" s="162"/>
      <c r="L45" s="163" t="s">
        <v>1270</v>
      </c>
      <c r="M45" s="171">
        <v>0</v>
      </c>
      <c r="N45" s="164">
        <v>1179.6300000000001</v>
      </c>
      <c r="O45" s="162">
        <v>11359952</v>
      </c>
      <c r="P45" s="160">
        <v>44992</v>
      </c>
      <c r="Q45" s="162" t="s">
        <v>5033</v>
      </c>
      <c r="R45" s="164">
        <v>1179.6300000000001</v>
      </c>
      <c r="S45" s="163" t="s">
        <v>1572</v>
      </c>
      <c r="T45" s="163"/>
      <c r="U45" s="161" t="s">
        <v>10</v>
      </c>
      <c r="V45" s="161" t="s">
        <v>11</v>
      </c>
      <c r="W45" s="161" t="s">
        <v>12</v>
      </c>
      <c r="X45" s="161" t="s">
        <v>13</v>
      </c>
      <c r="Y45" s="165">
        <v>5800</v>
      </c>
      <c r="Z45" s="165">
        <v>9241101</v>
      </c>
      <c r="AA45" s="166">
        <v>0.23592600000000002</v>
      </c>
      <c r="AB45" s="167" t="s">
        <v>5872</v>
      </c>
      <c r="AC45" s="168" t="s">
        <v>3252</v>
      </c>
    </row>
    <row r="46" spans="1:29" x14ac:dyDescent="0.3">
      <c r="A46" s="156" t="s">
        <v>2397</v>
      </c>
      <c r="B46" s="157">
        <v>1</v>
      </c>
      <c r="C46" s="158" t="s">
        <v>1470</v>
      </c>
      <c r="D46" s="158" t="s">
        <v>235</v>
      </c>
      <c r="E46" s="156" t="s">
        <v>236</v>
      </c>
      <c r="F46" s="159" t="s">
        <v>271</v>
      </c>
      <c r="G46" s="158" t="s">
        <v>272</v>
      </c>
      <c r="H46" s="160">
        <v>44109</v>
      </c>
      <c r="I46" s="160">
        <v>44447</v>
      </c>
      <c r="J46" s="161" t="s">
        <v>2202</v>
      </c>
      <c r="K46" s="162"/>
      <c r="L46" s="163" t="s">
        <v>1270</v>
      </c>
      <c r="M46" s="171">
        <v>0</v>
      </c>
      <c r="N46" s="164">
        <v>129.44999999999999</v>
      </c>
      <c r="O46" s="162">
        <v>10959170</v>
      </c>
      <c r="P46" s="160">
        <v>44447</v>
      </c>
      <c r="Q46" s="162" t="s">
        <v>2344</v>
      </c>
      <c r="R46" s="164">
        <v>129.44999999999999</v>
      </c>
      <c r="S46" s="163" t="s">
        <v>559</v>
      </c>
      <c r="T46" s="163"/>
      <c r="U46" s="161" t="s">
        <v>10</v>
      </c>
      <c r="V46" s="161" t="s">
        <v>11</v>
      </c>
      <c r="W46" s="161" t="s">
        <v>12</v>
      </c>
      <c r="X46" s="161" t="s">
        <v>13</v>
      </c>
      <c r="Y46" s="169">
        <v>5800</v>
      </c>
      <c r="Z46" s="169">
        <v>9241102</v>
      </c>
      <c r="AA46" s="166">
        <v>2.5889999999999996E-2</v>
      </c>
      <c r="AB46" s="167" t="s">
        <v>5888</v>
      </c>
      <c r="AC46" s="168" t="s">
        <v>3256</v>
      </c>
    </row>
    <row r="47" spans="1:29" x14ac:dyDescent="0.3">
      <c r="A47" s="156" t="s">
        <v>2397</v>
      </c>
      <c r="B47" s="157">
        <v>1</v>
      </c>
      <c r="C47" s="158" t="s">
        <v>1470</v>
      </c>
      <c r="D47" s="158" t="s">
        <v>235</v>
      </c>
      <c r="E47" s="156" t="s">
        <v>236</v>
      </c>
      <c r="F47" s="159" t="s">
        <v>271</v>
      </c>
      <c r="G47" s="158" t="s">
        <v>272</v>
      </c>
      <c r="H47" s="160">
        <v>44109</v>
      </c>
      <c r="I47" s="160">
        <v>44447</v>
      </c>
      <c r="J47" s="161" t="s">
        <v>2202</v>
      </c>
      <c r="K47" s="162"/>
      <c r="L47" s="163" t="s">
        <v>1270</v>
      </c>
      <c r="M47" s="171">
        <v>0</v>
      </c>
      <c r="N47" s="164">
        <v>28.53</v>
      </c>
      <c r="O47" s="162">
        <v>10973023</v>
      </c>
      <c r="P47" s="160">
        <v>44447</v>
      </c>
      <c r="Q47" s="162" t="s">
        <v>2344</v>
      </c>
      <c r="R47" s="164">
        <v>28.53</v>
      </c>
      <c r="S47" s="163" t="s">
        <v>559</v>
      </c>
      <c r="T47" s="163"/>
      <c r="U47" s="161" t="s">
        <v>10</v>
      </c>
      <c r="V47" s="161" t="s">
        <v>11</v>
      </c>
      <c r="W47" s="161" t="s">
        <v>12</v>
      </c>
      <c r="X47" s="161" t="s">
        <v>13</v>
      </c>
      <c r="Y47" s="169">
        <v>5800</v>
      </c>
      <c r="Z47" s="169">
        <v>9241102</v>
      </c>
      <c r="AA47" s="166">
        <v>5.7060000000000001E-3</v>
      </c>
      <c r="AB47" s="167" t="s">
        <v>5888</v>
      </c>
      <c r="AC47" s="168" t="s">
        <v>3256</v>
      </c>
    </row>
    <row r="48" spans="1:29" x14ac:dyDescent="0.3">
      <c r="A48" s="156" t="s">
        <v>2397</v>
      </c>
      <c r="B48" s="157">
        <v>1</v>
      </c>
      <c r="C48" s="156" t="s">
        <v>1470</v>
      </c>
      <c r="D48" s="156" t="s">
        <v>235</v>
      </c>
      <c r="E48" s="156" t="s">
        <v>236</v>
      </c>
      <c r="F48" s="159" t="s">
        <v>271</v>
      </c>
      <c r="G48" s="156" t="s">
        <v>272</v>
      </c>
      <c r="H48" s="160">
        <v>44109</v>
      </c>
      <c r="I48" s="160">
        <v>44447</v>
      </c>
      <c r="J48" s="161" t="s">
        <v>2202</v>
      </c>
      <c r="K48" s="162"/>
      <c r="L48" s="163" t="s">
        <v>1270</v>
      </c>
      <c r="M48" s="171">
        <v>0</v>
      </c>
      <c r="N48" s="164">
        <v>15.58</v>
      </c>
      <c r="O48" s="162">
        <v>10975113</v>
      </c>
      <c r="P48" s="160">
        <v>44447</v>
      </c>
      <c r="Q48" s="162" t="s">
        <v>2344</v>
      </c>
      <c r="R48" s="164">
        <v>15.58</v>
      </c>
      <c r="S48" s="162" t="s">
        <v>559</v>
      </c>
      <c r="T48" s="163"/>
      <c r="U48" s="161" t="s">
        <v>10</v>
      </c>
      <c r="V48" s="161" t="s">
        <v>11</v>
      </c>
      <c r="W48" s="161" t="s">
        <v>12</v>
      </c>
      <c r="X48" s="161" t="s">
        <v>13</v>
      </c>
      <c r="Y48" s="169">
        <v>5800</v>
      </c>
      <c r="Z48" s="169">
        <v>9241102</v>
      </c>
      <c r="AA48" s="166">
        <v>3.1159999999999998E-3</v>
      </c>
      <c r="AB48" s="156" t="s">
        <v>5888</v>
      </c>
      <c r="AC48" s="168" t="s">
        <v>3256</v>
      </c>
    </row>
    <row r="49" spans="1:29" x14ac:dyDescent="0.3">
      <c r="A49" s="156" t="s">
        <v>2397</v>
      </c>
      <c r="B49" s="157">
        <v>1</v>
      </c>
      <c r="C49" s="158" t="s">
        <v>1470</v>
      </c>
      <c r="D49" s="158" t="s">
        <v>235</v>
      </c>
      <c r="E49" s="156" t="s">
        <v>236</v>
      </c>
      <c r="F49" s="159" t="s">
        <v>271</v>
      </c>
      <c r="G49" s="158" t="s">
        <v>272</v>
      </c>
      <c r="H49" s="160">
        <v>44109</v>
      </c>
      <c r="I49" s="160">
        <v>44447</v>
      </c>
      <c r="J49" s="161" t="s">
        <v>2202</v>
      </c>
      <c r="K49" s="162"/>
      <c r="L49" s="163" t="s">
        <v>1270</v>
      </c>
      <c r="M49" s="171">
        <v>0</v>
      </c>
      <c r="N49" s="164">
        <v>13.38</v>
      </c>
      <c r="O49" s="162">
        <v>10978975</v>
      </c>
      <c r="P49" s="160">
        <v>44447</v>
      </c>
      <c r="Q49" s="162" t="s">
        <v>2344</v>
      </c>
      <c r="R49" s="164">
        <v>13.38</v>
      </c>
      <c r="S49" s="163" t="s">
        <v>559</v>
      </c>
      <c r="T49" s="163"/>
      <c r="U49" s="161" t="s">
        <v>10</v>
      </c>
      <c r="V49" s="161" t="s">
        <v>11</v>
      </c>
      <c r="W49" s="161" t="s">
        <v>12</v>
      </c>
      <c r="X49" s="161" t="s">
        <v>13</v>
      </c>
      <c r="Y49" s="169">
        <v>5800</v>
      </c>
      <c r="Z49" s="169">
        <v>9241102</v>
      </c>
      <c r="AA49" s="166">
        <v>2.676E-3</v>
      </c>
      <c r="AB49" s="167" t="s">
        <v>5888</v>
      </c>
      <c r="AC49" s="168" t="s">
        <v>3256</v>
      </c>
    </row>
    <row r="50" spans="1:29" x14ac:dyDescent="0.3">
      <c r="A50" s="156" t="s">
        <v>2397</v>
      </c>
      <c r="B50" s="157">
        <v>1</v>
      </c>
      <c r="C50" s="158" t="s">
        <v>1470</v>
      </c>
      <c r="D50" s="158" t="s">
        <v>235</v>
      </c>
      <c r="E50" s="156" t="s">
        <v>236</v>
      </c>
      <c r="F50" s="159" t="s">
        <v>271</v>
      </c>
      <c r="G50" s="156" t="s">
        <v>272</v>
      </c>
      <c r="H50" s="160">
        <v>44109</v>
      </c>
      <c r="I50" s="160">
        <v>44585</v>
      </c>
      <c r="J50" s="161" t="s">
        <v>2202</v>
      </c>
      <c r="K50" s="162"/>
      <c r="L50" s="163" t="s">
        <v>1270</v>
      </c>
      <c r="M50" s="171">
        <v>0</v>
      </c>
      <c r="N50" s="164">
        <v>353</v>
      </c>
      <c r="O50" s="162">
        <v>11120655</v>
      </c>
      <c r="P50" s="160">
        <v>44585</v>
      </c>
      <c r="Q50" s="162" t="s">
        <v>2497</v>
      </c>
      <c r="R50" s="164">
        <v>353</v>
      </c>
      <c r="S50" s="162" t="s">
        <v>559</v>
      </c>
      <c r="T50" s="163"/>
      <c r="U50" s="161" t="s">
        <v>10</v>
      </c>
      <c r="V50" s="161" t="s">
        <v>11</v>
      </c>
      <c r="W50" s="161" t="s">
        <v>12</v>
      </c>
      <c r="X50" s="161" t="s">
        <v>13</v>
      </c>
      <c r="Y50" s="169">
        <v>5800</v>
      </c>
      <c r="Z50" s="169">
        <v>9241102</v>
      </c>
      <c r="AA50" s="166">
        <v>7.0599999999999996E-2</v>
      </c>
      <c r="AB50" s="158" t="s">
        <v>5889</v>
      </c>
      <c r="AC50" s="168" t="s">
        <v>3256</v>
      </c>
    </row>
    <row r="51" spans="1:29" x14ac:dyDescent="0.3">
      <c r="A51" s="156" t="s">
        <v>2880</v>
      </c>
      <c r="B51" s="157">
        <v>2</v>
      </c>
      <c r="C51" s="158" t="s">
        <v>1470</v>
      </c>
      <c r="D51" s="158" t="s">
        <v>284</v>
      </c>
      <c r="E51" s="156" t="s">
        <v>2722</v>
      </c>
      <c r="F51" s="156" t="s">
        <v>271</v>
      </c>
      <c r="G51" s="158" t="s">
        <v>272</v>
      </c>
      <c r="H51" s="160">
        <v>44109</v>
      </c>
      <c r="I51" s="160">
        <v>44783</v>
      </c>
      <c r="J51" s="161" t="s">
        <v>2671</v>
      </c>
      <c r="K51" s="162"/>
      <c r="L51" s="158" t="s">
        <v>1270</v>
      </c>
      <c r="M51" s="171">
        <v>0</v>
      </c>
      <c r="N51" s="170">
        <v>40.97</v>
      </c>
      <c r="O51" s="162">
        <v>11292881</v>
      </c>
      <c r="P51" s="160">
        <v>44783</v>
      </c>
      <c r="Q51" s="162" t="s">
        <v>2701</v>
      </c>
      <c r="R51" s="170">
        <v>40.97</v>
      </c>
      <c r="S51" s="163" t="s">
        <v>1573</v>
      </c>
      <c r="T51" s="162"/>
      <c r="U51" s="161" t="s">
        <v>10</v>
      </c>
      <c r="V51" s="161" t="s">
        <v>11</v>
      </c>
      <c r="W51" s="161" t="s">
        <v>12</v>
      </c>
      <c r="X51" s="161" t="s">
        <v>13</v>
      </c>
      <c r="Y51" s="165">
        <v>5800</v>
      </c>
      <c r="Z51" s="169">
        <v>9301101</v>
      </c>
      <c r="AA51" s="166">
        <v>8.1939999999999999E-3</v>
      </c>
      <c r="AB51" s="158" t="s">
        <v>5873</v>
      </c>
      <c r="AC51" s="168" t="s">
        <v>3282</v>
      </c>
    </row>
    <row r="52" spans="1:29" x14ac:dyDescent="0.3">
      <c r="A52" s="156" t="s">
        <v>2880</v>
      </c>
      <c r="B52" s="157">
        <v>2</v>
      </c>
      <c r="C52" s="158" t="s">
        <v>1470</v>
      </c>
      <c r="D52" s="158" t="s">
        <v>284</v>
      </c>
      <c r="E52" s="156" t="s">
        <v>2722</v>
      </c>
      <c r="F52" s="159" t="s">
        <v>271</v>
      </c>
      <c r="G52" s="158" t="s">
        <v>272</v>
      </c>
      <c r="H52" s="160">
        <v>44109</v>
      </c>
      <c r="I52" s="160">
        <v>44791</v>
      </c>
      <c r="J52" s="161" t="s">
        <v>2671</v>
      </c>
      <c r="K52" s="162"/>
      <c r="L52" s="163" t="s">
        <v>1270</v>
      </c>
      <c r="M52" s="171">
        <v>0</v>
      </c>
      <c r="N52" s="164">
        <v>85.07</v>
      </c>
      <c r="O52" s="162">
        <v>11284411</v>
      </c>
      <c r="P52" s="160">
        <v>44791</v>
      </c>
      <c r="Q52" s="162" t="s">
        <v>2710</v>
      </c>
      <c r="R52" s="164">
        <v>85.07</v>
      </c>
      <c r="S52" s="163" t="s">
        <v>1573</v>
      </c>
      <c r="T52" s="163"/>
      <c r="U52" s="161" t="s">
        <v>10</v>
      </c>
      <c r="V52" s="161" t="s">
        <v>11</v>
      </c>
      <c r="W52" s="161" t="s">
        <v>12</v>
      </c>
      <c r="X52" s="161" t="s">
        <v>13</v>
      </c>
      <c r="Y52" s="165">
        <v>5800</v>
      </c>
      <c r="Z52" s="165">
        <v>9301101</v>
      </c>
      <c r="AA52" s="166">
        <v>1.7013999999999998E-2</v>
      </c>
      <c r="AB52" s="175" t="s">
        <v>5874</v>
      </c>
      <c r="AC52" s="168" t="s">
        <v>3282</v>
      </c>
    </row>
    <row r="53" spans="1:29" x14ac:dyDescent="0.3">
      <c r="A53" s="156" t="s">
        <v>2880</v>
      </c>
      <c r="B53" s="157">
        <v>2</v>
      </c>
      <c r="C53" s="158" t="s">
        <v>1470</v>
      </c>
      <c r="D53" s="158" t="s">
        <v>284</v>
      </c>
      <c r="E53" s="156" t="s">
        <v>2722</v>
      </c>
      <c r="F53" s="159" t="s">
        <v>271</v>
      </c>
      <c r="G53" s="158" t="s">
        <v>272</v>
      </c>
      <c r="H53" s="160">
        <v>44109</v>
      </c>
      <c r="I53" s="160">
        <v>44791</v>
      </c>
      <c r="J53" s="161" t="s">
        <v>2671</v>
      </c>
      <c r="K53" s="162"/>
      <c r="L53" s="163" t="s">
        <v>1270</v>
      </c>
      <c r="M53" s="171">
        <v>0</v>
      </c>
      <c r="N53" s="164">
        <v>12.55</v>
      </c>
      <c r="O53" s="162">
        <v>11297255</v>
      </c>
      <c r="P53" s="160">
        <v>44791</v>
      </c>
      <c r="Q53" s="162" t="s">
        <v>2710</v>
      </c>
      <c r="R53" s="164">
        <v>12.55</v>
      </c>
      <c r="S53" s="163" t="s">
        <v>1573</v>
      </c>
      <c r="T53" s="163"/>
      <c r="U53" s="161" t="s">
        <v>10</v>
      </c>
      <c r="V53" s="161" t="s">
        <v>11</v>
      </c>
      <c r="W53" s="161" t="s">
        <v>12</v>
      </c>
      <c r="X53" s="161" t="s">
        <v>13</v>
      </c>
      <c r="Y53" s="165">
        <v>5800</v>
      </c>
      <c r="Z53" s="165">
        <v>9301101</v>
      </c>
      <c r="AA53" s="166">
        <v>2.5100000000000001E-3</v>
      </c>
      <c r="AB53" s="175" t="s">
        <v>5874</v>
      </c>
      <c r="AC53" s="168" t="s">
        <v>3282</v>
      </c>
    </row>
    <row r="54" spans="1:29" x14ac:dyDescent="0.3">
      <c r="A54" s="156" t="s">
        <v>2880</v>
      </c>
      <c r="B54" s="157">
        <v>2</v>
      </c>
      <c r="C54" s="156" t="s">
        <v>1470</v>
      </c>
      <c r="D54" s="158" t="s">
        <v>284</v>
      </c>
      <c r="E54" s="156" t="s">
        <v>2722</v>
      </c>
      <c r="F54" s="159" t="s">
        <v>271</v>
      </c>
      <c r="G54" s="158" t="s">
        <v>272</v>
      </c>
      <c r="H54" s="160">
        <v>44109</v>
      </c>
      <c r="I54" s="160">
        <v>44795</v>
      </c>
      <c r="J54" s="161" t="s">
        <v>2671</v>
      </c>
      <c r="K54" s="173"/>
      <c r="L54" s="163" t="s">
        <v>1270</v>
      </c>
      <c r="M54" s="171">
        <v>0</v>
      </c>
      <c r="N54" s="171">
        <v>6.16</v>
      </c>
      <c r="O54" s="176">
        <v>11300418</v>
      </c>
      <c r="P54" s="160">
        <v>44795</v>
      </c>
      <c r="Q54" s="162" t="s">
        <v>2718</v>
      </c>
      <c r="R54" s="164">
        <v>6.16</v>
      </c>
      <c r="S54" s="158" t="s">
        <v>1573</v>
      </c>
      <c r="T54" s="163"/>
      <c r="U54" s="161" t="s">
        <v>10</v>
      </c>
      <c r="V54" s="161" t="s">
        <v>11</v>
      </c>
      <c r="W54" s="161" t="s">
        <v>12</v>
      </c>
      <c r="X54" s="161" t="s">
        <v>13</v>
      </c>
      <c r="Y54" s="169">
        <v>5800</v>
      </c>
      <c r="Z54" s="177">
        <v>9301101</v>
      </c>
      <c r="AA54" s="166">
        <v>1.232E-3</v>
      </c>
      <c r="AB54" s="156" t="s">
        <v>5875</v>
      </c>
      <c r="AC54" s="168" t="s">
        <v>3282</v>
      </c>
    </row>
    <row r="55" spans="1:29" x14ac:dyDescent="0.3">
      <c r="A55" s="156" t="s">
        <v>2880</v>
      </c>
      <c r="B55" s="157">
        <v>2</v>
      </c>
      <c r="C55" s="156" t="s">
        <v>1470</v>
      </c>
      <c r="D55" s="163" t="s">
        <v>284</v>
      </c>
      <c r="E55" s="156" t="s">
        <v>2722</v>
      </c>
      <c r="F55" s="159" t="s">
        <v>271</v>
      </c>
      <c r="G55" s="158" t="s">
        <v>272</v>
      </c>
      <c r="H55" s="160">
        <v>44109</v>
      </c>
      <c r="I55" s="160">
        <v>44804</v>
      </c>
      <c r="J55" s="161" t="s">
        <v>2671</v>
      </c>
      <c r="K55" s="162"/>
      <c r="L55" s="163" t="s">
        <v>1270</v>
      </c>
      <c r="M55" s="171">
        <v>0</v>
      </c>
      <c r="N55" s="164">
        <v>12.67</v>
      </c>
      <c r="O55" s="162">
        <v>11304234</v>
      </c>
      <c r="P55" s="160">
        <v>44804</v>
      </c>
      <c r="Q55" s="162" t="s">
        <v>3026</v>
      </c>
      <c r="R55" s="164">
        <v>12.67</v>
      </c>
      <c r="S55" s="162" t="s">
        <v>1573</v>
      </c>
      <c r="T55" s="163"/>
      <c r="U55" s="161" t="s">
        <v>10</v>
      </c>
      <c r="V55" s="161" t="s">
        <v>11</v>
      </c>
      <c r="W55" s="161" t="s">
        <v>12</v>
      </c>
      <c r="X55" s="161" t="s">
        <v>13</v>
      </c>
      <c r="Y55" s="169">
        <v>5800</v>
      </c>
      <c r="Z55" s="169">
        <v>9301101</v>
      </c>
      <c r="AA55" s="166">
        <v>2.5339999999999998E-3</v>
      </c>
      <c r="AB55" s="158" t="s">
        <v>5875</v>
      </c>
      <c r="AC55" s="168" t="s">
        <v>3282</v>
      </c>
    </row>
    <row r="56" spans="1:29" x14ac:dyDescent="0.3">
      <c r="A56" s="156" t="s">
        <v>2880</v>
      </c>
      <c r="B56" s="157">
        <v>2</v>
      </c>
      <c r="C56" s="158" t="s">
        <v>1470</v>
      </c>
      <c r="D56" s="156" t="s">
        <v>284</v>
      </c>
      <c r="E56" s="156" t="s">
        <v>2722</v>
      </c>
      <c r="F56" s="159" t="s">
        <v>271</v>
      </c>
      <c r="G56" s="158" t="s">
        <v>272</v>
      </c>
      <c r="H56" s="160">
        <v>44109</v>
      </c>
      <c r="I56" s="160">
        <v>44804</v>
      </c>
      <c r="J56" s="161" t="s">
        <v>2671</v>
      </c>
      <c r="K56" s="162"/>
      <c r="L56" s="163" t="s">
        <v>1270</v>
      </c>
      <c r="M56" s="171">
        <v>0</v>
      </c>
      <c r="N56" s="164">
        <v>4.47</v>
      </c>
      <c r="O56" s="162">
        <v>11305380</v>
      </c>
      <c r="P56" s="160">
        <v>44804</v>
      </c>
      <c r="Q56" s="162" t="s">
        <v>3026</v>
      </c>
      <c r="R56" s="164">
        <v>4.47</v>
      </c>
      <c r="S56" s="162" t="s">
        <v>1573</v>
      </c>
      <c r="T56" s="163"/>
      <c r="U56" s="161" t="s">
        <v>10</v>
      </c>
      <c r="V56" s="161" t="s">
        <v>11</v>
      </c>
      <c r="W56" s="161" t="s">
        <v>12</v>
      </c>
      <c r="X56" s="161" t="s">
        <v>13</v>
      </c>
      <c r="Y56" s="169">
        <v>5800</v>
      </c>
      <c r="Z56" s="169">
        <v>9301101</v>
      </c>
      <c r="AA56" s="166">
        <v>8.9399999999999994E-4</v>
      </c>
      <c r="AB56" s="158" t="s">
        <v>5875</v>
      </c>
      <c r="AC56" s="168" t="s">
        <v>3282</v>
      </c>
    </row>
    <row r="57" spans="1:29" x14ac:dyDescent="0.3">
      <c r="A57" s="156" t="s">
        <v>2880</v>
      </c>
      <c r="B57" s="157">
        <v>2</v>
      </c>
      <c r="C57" s="158" t="s">
        <v>1470</v>
      </c>
      <c r="D57" s="158" t="s">
        <v>284</v>
      </c>
      <c r="E57" s="156" t="s">
        <v>2722</v>
      </c>
      <c r="F57" s="159" t="s">
        <v>271</v>
      </c>
      <c r="G57" s="158" t="s">
        <v>272</v>
      </c>
      <c r="H57" s="160">
        <v>44109</v>
      </c>
      <c r="I57" s="160">
        <v>44804</v>
      </c>
      <c r="J57" s="161" t="s">
        <v>2671</v>
      </c>
      <c r="K57" s="162"/>
      <c r="L57" s="163" t="s">
        <v>1270</v>
      </c>
      <c r="M57" s="171">
        <v>0</v>
      </c>
      <c r="N57" s="164">
        <v>4.43</v>
      </c>
      <c r="O57" s="162">
        <v>11307269</v>
      </c>
      <c r="P57" s="160">
        <v>44804</v>
      </c>
      <c r="Q57" s="162" t="s">
        <v>3026</v>
      </c>
      <c r="R57" s="164">
        <v>4.43</v>
      </c>
      <c r="S57" s="158" t="s">
        <v>1573</v>
      </c>
      <c r="T57" s="163"/>
      <c r="U57" s="161" t="s">
        <v>10</v>
      </c>
      <c r="V57" s="161" t="s">
        <v>11</v>
      </c>
      <c r="W57" s="161" t="s">
        <v>12</v>
      </c>
      <c r="X57" s="161" t="s">
        <v>13</v>
      </c>
      <c r="Y57" s="169">
        <v>5800</v>
      </c>
      <c r="Z57" s="169">
        <v>9301101</v>
      </c>
      <c r="AA57" s="166">
        <v>8.8599999999999996E-4</v>
      </c>
      <c r="AB57" s="158" t="s">
        <v>5875</v>
      </c>
      <c r="AC57" s="168" t="s">
        <v>3282</v>
      </c>
    </row>
    <row r="58" spans="1:29" x14ac:dyDescent="0.3">
      <c r="A58" s="156" t="s">
        <v>2880</v>
      </c>
      <c r="B58" s="157">
        <v>2</v>
      </c>
      <c r="C58" s="158" t="s">
        <v>1470</v>
      </c>
      <c r="D58" s="158" t="s">
        <v>284</v>
      </c>
      <c r="E58" s="156" t="s">
        <v>2722</v>
      </c>
      <c r="F58" s="159" t="s">
        <v>271</v>
      </c>
      <c r="G58" s="158" t="s">
        <v>272</v>
      </c>
      <c r="H58" s="160">
        <v>44109</v>
      </c>
      <c r="I58" s="160">
        <v>44992</v>
      </c>
      <c r="J58" s="161" t="s">
        <v>2671</v>
      </c>
      <c r="K58" s="162" t="s">
        <v>1204</v>
      </c>
      <c r="L58" s="163" t="s">
        <v>1270</v>
      </c>
      <c r="M58" s="171">
        <v>0</v>
      </c>
      <c r="N58" s="164">
        <v>1179.6300000000001</v>
      </c>
      <c r="O58" s="162">
        <v>11359952</v>
      </c>
      <c r="P58" s="160">
        <v>44992</v>
      </c>
      <c r="Q58" s="162" t="s">
        <v>5033</v>
      </c>
      <c r="R58" s="164">
        <v>1179.6300000000001</v>
      </c>
      <c r="S58" s="163" t="s">
        <v>1573</v>
      </c>
      <c r="T58" s="163"/>
      <c r="U58" s="161" t="s">
        <v>10</v>
      </c>
      <c r="V58" s="161" t="s">
        <v>11</v>
      </c>
      <c r="W58" s="161" t="s">
        <v>12</v>
      </c>
      <c r="X58" s="161" t="s">
        <v>13</v>
      </c>
      <c r="Y58" s="165">
        <v>5800</v>
      </c>
      <c r="Z58" s="165">
        <v>9301101</v>
      </c>
      <c r="AA58" s="166">
        <v>0.23592600000000002</v>
      </c>
      <c r="AB58" s="167" t="s">
        <v>5876</v>
      </c>
      <c r="AC58" s="168" t="s">
        <v>3282</v>
      </c>
    </row>
    <row r="59" spans="1:29" x14ac:dyDescent="0.3">
      <c r="A59" s="156" t="s">
        <v>2804</v>
      </c>
      <c r="B59" s="157">
        <v>0</v>
      </c>
      <c r="C59" s="158" t="s">
        <v>1470</v>
      </c>
      <c r="D59" s="158" t="s">
        <v>3</v>
      </c>
      <c r="E59" s="156" t="s">
        <v>2722</v>
      </c>
      <c r="F59" s="159" t="s">
        <v>271</v>
      </c>
      <c r="G59" s="158" t="s">
        <v>272</v>
      </c>
      <c r="H59" s="160">
        <v>44981</v>
      </c>
      <c r="I59" s="160">
        <v>45266</v>
      </c>
      <c r="J59" s="161" t="s">
        <v>5251</v>
      </c>
      <c r="K59" s="162"/>
      <c r="L59" s="163" t="s">
        <v>5034</v>
      </c>
      <c r="M59" s="171">
        <v>0</v>
      </c>
      <c r="N59" s="164">
        <v>18.86</v>
      </c>
      <c r="O59" s="162">
        <v>12291600</v>
      </c>
      <c r="P59" s="160">
        <v>45266</v>
      </c>
      <c r="Q59" s="162" t="s">
        <v>5581</v>
      </c>
      <c r="R59" s="164">
        <v>18.86</v>
      </c>
      <c r="S59" s="163"/>
      <c r="T59" s="163"/>
      <c r="U59" s="161" t="s">
        <v>10</v>
      </c>
      <c r="V59" s="161" t="s">
        <v>11</v>
      </c>
      <c r="W59" s="161" t="s">
        <v>12</v>
      </c>
      <c r="X59" s="161" t="s">
        <v>13</v>
      </c>
      <c r="Y59" s="165">
        <v>5800</v>
      </c>
      <c r="Z59" s="165">
        <v>9851100</v>
      </c>
      <c r="AA59" s="166">
        <v>3.4014770995464097E-3</v>
      </c>
      <c r="AB59" s="172" t="s">
        <v>5893</v>
      </c>
      <c r="AC59" s="168" t="s">
        <v>3186</v>
      </c>
    </row>
    <row r="60" spans="1:29" x14ac:dyDescent="0.3">
      <c r="A60" s="156" t="s">
        <v>2804</v>
      </c>
      <c r="B60" s="157">
        <v>0</v>
      </c>
      <c r="C60" s="156" t="s">
        <v>1470</v>
      </c>
      <c r="D60" s="156" t="s">
        <v>3</v>
      </c>
      <c r="E60" s="156" t="s">
        <v>2722</v>
      </c>
      <c r="F60" s="156" t="s">
        <v>271</v>
      </c>
      <c r="G60" s="158" t="s">
        <v>272</v>
      </c>
      <c r="H60" s="160">
        <v>44981</v>
      </c>
      <c r="I60" s="160">
        <v>45278</v>
      </c>
      <c r="J60" s="161" t="s">
        <v>5251</v>
      </c>
      <c r="K60" s="158"/>
      <c r="L60" s="156" t="s">
        <v>5034</v>
      </c>
      <c r="M60" s="171">
        <v>0</v>
      </c>
      <c r="N60" s="170">
        <v>-18.86</v>
      </c>
      <c r="O60" s="162">
        <v>12291600</v>
      </c>
      <c r="P60" s="160">
        <v>45266</v>
      </c>
      <c r="Q60" s="162" t="s">
        <v>5581</v>
      </c>
      <c r="R60" s="178">
        <v>-18.86</v>
      </c>
      <c r="S60" s="158"/>
      <c r="T60" s="162"/>
      <c r="U60" s="161" t="s">
        <v>10</v>
      </c>
      <c r="V60" s="161" t="s">
        <v>11</v>
      </c>
      <c r="W60" s="161" t="s">
        <v>12</v>
      </c>
      <c r="X60" s="161" t="s">
        <v>13</v>
      </c>
      <c r="Y60" s="165">
        <v>5800</v>
      </c>
      <c r="Z60" s="165">
        <v>9851100</v>
      </c>
      <c r="AA60" s="166">
        <v>-3.4014770995464097E-3</v>
      </c>
      <c r="AB60" s="162" t="s">
        <v>5897</v>
      </c>
      <c r="AC60" s="168" t="s">
        <v>3186</v>
      </c>
    </row>
    <row r="61" spans="1:29" x14ac:dyDescent="0.3">
      <c r="A61" s="156" t="s">
        <v>2804</v>
      </c>
      <c r="B61" s="157">
        <v>0</v>
      </c>
      <c r="C61" s="156" t="s">
        <v>1470</v>
      </c>
      <c r="D61" s="158" t="s">
        <v>3</v>
      </c>
      <c r="E61" s="156" t="s">
        <v>2722</v>
      </c>
      <c r="F61" s="159" t="s">
        <v>271</v>
      </c>
      <c r="G61" s="156" t="s">
        <v>272</v>
      </c>
      <c r="H61" s="160">
        <v>44981</v>
      </c>
      <c r="I61" s="160">
        <v>45372</v>
      </c>
      <c r="J61" s="161" t="s">
        <v>5251</v>
      </c>
      <c r="K61" s="162"/>
      <c r="L61" s="163" t="s">
        <v>5034</v>
      </c>
      <c r="M61" s="171">
        <v>0</v>
      </c>
      <c r="N61" s="164">
        <v>13.45</v>
      </c>
      <c r="O61" s="158">
        <v>12349393</v>
      </c>
      <c r="P61" s="160">
        <v>45372</v>
      </c>
      <c r="Q61" s="162" t="s">
        <v>5995</v>
      </c>
      <c r="R61" s="164">
        <v>13.45</v>
      </c>
      <c r="S61" s="163"/>
      <c r="T61" s="163"/>
      <c r="U61" s="161" t="s">
        <v>10</v>
      </c>
      <c r="V61" s="161" t="s">
        <v>11</v>
      </c>
      <c r="W61" s="161" t="s">
        <v>12</v>
      </c>
      <c r="X61" s="161" t="s">
        <v>13</v>
      </c>
      <c r="Y61" s="169">
        <v>5800</v>
      </c>
      <c r="Z61" s="169">
        <v>9851100</v>
      </c>
      <c r="AA61" s="166">
        <v>2.4257617703552074E-3</v>
      </c>
      <c r="AB61" s="158" t="s">
        <v>1205</v>
      </c>
      <c r="AC61" s="168" t="s">
        <v>3186</v>
      </c>
    </row>
    <row r="62" spans="1:29" x14ac:dyDescent="0.3">
      <c r="A62" s="156" t="s">
        <v>2811</v>
      </c>
      <c r="B62" s="157">
        <v>2</v>
      </c>
      <c r="C62" s="156" t="s">
        <v>1470</v>
      </c>
      <c r="D62" s="158" t="s">
        <v>130</v>
      </c>
      <c r="E62" s="156" t="s">
        <v>2722</v>
      </c>
      <c r="F62" s="159" t="s">
        <v>271</v>
      </c>
      <c r="G62" s="156" t="s">
        <v>272</v>
      </c>
      <c r="H62" s="160">
        <v>44981</v>
      </c>
      <c r="I62" s="160">
        <v>44992</v>
      </c>
      <c r="J62" s="161" t="s">
        <v>2671</v>
      </c>
      <c r="K62" s="162"/>
      <c r="L62" s="163" t="s">
        <v>5034</v>
      </c>
      <c r="M62" s="171">
        <v>0</v>
      </c>
      <c r="N62" s="164">
        <v>10.35</v>
      </c>
      <c r="O62" s="162">
        <v>11359952</v>
      </c>
      <c r="P62" s="160">
        <v>44992</v>
      </c>
      <c r="Q62" s="162" t="s">
        <v>5033</v>
      </c>
      <c r="R62" s="164">
        <v>10.35</v>
      </c>
      <c r="S62" s="162" t="s">
        <v>1571</v>
      </c>
      <c r="T62" s="163"/>
      <c r="U62" s="161" t="s">
        <v>10</v>
      </c>
      <c r="V62" s="161" t="s">
        <v>11</v>
      </c>
      <c r="W62" s="161" t="s">
        <v>12</v>
      </c>
      <c r="X62" s="161" t="s">
        <v>13</v>
      </c>
      <c r="Y62" s="169">
        <v>5800</v>
      </c>
      <c r="Z62" s="169">
        <v>9121101</v>
      </c>
      <c r="AA62" s="166">
        <v>1.8666642619462005E-3</v>
      </c>
      <c r="AB62" s="158" t="s">
        <v>5868</v>
      </c>
      <c r="AC62" s="168" t="s">
        <v>3197</v>
      </c>
    </row>
    <row r="63" spans="1:29" x14ac:dyDescent="0.3">
      <c r="A63" s="156" t="s">
        <v>2811</v>
      </c>
      <c r="B63" s="157">
        <v>2</v>
      </c>
      <c r="C63" s="158" t="s">
        <v>1470</v>
      </c>
      <c r="D63" s="158" t="s">
        <v>130</v>
      </c>
      <c r="E63" s="156" t="s">
        <v>2722</v>
      </c>
      <c r="F63" s="159" t="s">
        <v>271</v>
      </c>
      <c r="G63" s="156" t="s">
        <v>272</v>
      </c>
      <c r="H63" s="160">
        <v>44981</v>
      </c>
      <c r="I63" s="160">
        <v>45083</v>
      </c>
      <c r="J63" s="161" t="s">
        <v>2671</v>
      </c>
      <c r="K63" s="162"/>
      <c r="L63" s="163" t="s">
        <v>5034</v>
      </c>
      <c r="M63" s="171">
        <v>0</v>
      </c>
      <c r="N63" s="164">
        <v>764.42</v>
      </c>
      <c r="O63" s="162">
        <v>11360036</v>
      </c>
      <c r="P63" s="160">
        <v>45083</v>
      </c>
      <c r="Q63" s="162" t="s">
        <v>5234</v>
      </c>
      <c r="R63" s="164">
        <v>764.42</v>
      </c>
      <c r="S63" s="162" t="s">
        <v>1571</v>
      </c>
      <c r="T63" s="163"/>
      <c r="U63" s="161" t="s">
        <v>10</v>
      </c>
      <c r="V63" s="161" t="s">
        <v>11</v>
      </c>
      <c r="W63" s="161" t="s">
        <v>12</v>
      </c>
      <c r="X63" s="161" t="s">
        <v>13</v>
      </c>
      <c r="Y63" s="169">
        <v>5800</v>
      </c>
      <c r="Z63" s="169">
        <v>9121101</v>
      </c>
      <c r="AA63" s="166">
        <v>0.13786623141226229</v>
      </c>
      <c r="AB63" s="158" t="s">
        <v>5877</v>
      </c>
      <c r="AC63" s="168" t="s">
        <v>3197</v>
      </c>
    </row>
    <row r="64" spans="1:29" x14ac:dyDescent="0.3">
      <c r="A64" s="156" t="s">
        <v>2811</v>
      </c>
      <c r="B64" s="157">
        <v>2</v>
      </c>
      <c r="C64" s="156" t="s">
        <v>1470</v>
      </c>
      <c r="D64" s="156" t="s">
        <v>130</v>
      </c>
      <c r="E64" s="156" t="s">
        <v>2722</v>
      </c>
      <c r="F64" s="159" t="s">
        <v>271</v>
      </c>
      <c r="G64" s="156" t="s">
        <v>272</v>
      </c>
      <c r="H64" s="160">
        <v>44981</v>
      </c>
      <c r="I64" s="160">
        <v>45309</v>
      </c>
      <c r="J64" s="161" t="s">
        <v>5251</v>
      </c>
      <c r="K64" s="162"/>
      <c r="L64" s="163" t="s">
        <v>5034</v>
      </c>
      <c r="M64" s="171">
        <v>0</v>
      </c>
      <c r="N64" s="164">
        <v>349.34</v>
      </c>
      <c r="O64" s="162">
        <v>12247248</v>
      </c>
      <c r="P64" s="160">
        <v>45261</v>
      </c>
      <c r="Q64" s="162" t="s">
        <v>5790</v>
      </c>
      <c r="R64" s="164">
        <v>349.34</v>
      </c>
      <c r="S64" s="162" t="s">
        <v>1571</v>
      </c>
      <c r="T64" s="163"/>
      <c r="U64" s="161" t="s">
        <v>10</v>
      </c>
      <c r="V64" s="161" t="s">
        <v>11</v>
      </c>
      <c r="W64" s="161" t="s">
        <v>12</v>
      </c>
      <c r="X64" s="161" t="s">
        <v>13</v>
      </c>
      <c r="Y64" s="169">
        <v>5800</v>
      </c>
      <c r="Z64" s="169">
        <v>9121101</v>
      </c>
      <c r="AA64" s="166">
        <v>6.3004878576645953E-2</v>
      </c>
      <c r="AB64" s="158" t="s">
        <v>5890</v>
      </c>
      <c r="AC64" s="168" t="s">
        <v>3197</v>
      </c>
    </row>
    <row r="65" spans="1:29" x14ac:dyDescent="0.3">
      <c r="A65" s="156" t="s">
        <v>2811</v>
      </c>
      <c r="B65" s="157">
        <v>2</v>
      </c>
      <c r="C65" s="156" t="s">
        <v>1470</v>
      </c>
      <c r="D65" s="158" t="s">
        <v>130</v>
      </c>
      <c r="E65" s="156" t="s">
        <v>2722</v>
      </c>
      <c r="F65" s="159" t="s">
        <v>271</v>
      </c>
      <c r="G65" s="156" t="s">
        <v>272</v>
      </c>
      <c r="H65" s="160">
        <v>44981</v>
      </c>
      <c r="I65" s="160">
        <v>45309</v>
      </c>
      <c r="J65" s="161" t="s">
        <v>5251</v>
      </c>
      <c r="K65" s="162"/>
      <c r="L65" s="158" t="s">
        <v>5034</v>
      </c>
      <c r="M65" s="171">
        <v>0</v>
      </c>
      <c r="N65" s="164">
        <v>388.02</v>
      </c>
      <c r="O65" s="162">
        <v>12248730</v>
      </c>
      <c r="P65" s="160">
        <v>45261</v>
      </c>
      <c r="Q65" s="162" t="s">
        <v>5790</v>
      </c>
      <c r="R65" s="164">
        <v>388.02</v>
      </c>
      <c r="S65" s="158" t="s">
        <v>1571</v>
      </c>
      <c r="T65" s="163"/>
      <c r="U65" s="161" t="s">
        <v>10</v>
      </c>
      <c r="V65" s="161" t="s">
        <v>11</v>
      </c>
      <c r="W65" s="161" t="s">
        <v>12</v>
      </c>
      <c r="X65" s="161" t="s">
        <v>13</v>
      </c>
      <c r="Y65" s="169">
        <v>5800</v>
      </c>
      <c r="Z65" s="169">
        <v>9121101</v>
      </c>
      <c r="AA65" s="166">
        <v>6.9980972649310594E-2</v>
      </c>
      <c r="AB65" s="163" t="s">
        <v>5890</v>
      </c>
      <c r="AC65" s="168" t="s">
        <v>3197</v>
      </c>
    </row>
    <row r="66" spans="1:29" x14ac:dyDescent="0.3">
      <c r="A66" s="156" t="s">
        <v>3816</v>
      </c>
      <c r="B66" s="157">
        <v>5</v>
      </c>
      <c r="C66" s="158" t="s">
        <v>1470</v>
      </c>
      <c r="D66" s="158" t="s">
        <v>312</v>
      </c>
      <c r="E66" s="156" t="s">
        <v>2722</v>
      </c>
      <c r="F66" s="159" t="s">
        <v>271</v>
      </c>
      <c r="G66" s="156" t="s">
        <v>272</v>
      </c>
      <c r="H66" s="160">
        <v>44981</v>
      </c>
      <c r="I66" s="160">
        <v>45266</v>
      </c>
      <c r="J66" s="161" t="s">
        <v>5251</v>
      </c>
      <c r="K66" s="162"/>
      <c r="L66" s="163" t="s">
        <v>5034</v>
      </c>
      <c r="M66" s="171">
        <v>0</v>
      </c>
      <c r="N66" s="164">
        <v>88.79</v>
      </c>
      <c r="O66" s="162">
        <v>12292159</v>
      </c>
      <c r="P66" s="160">
        <v>45266</v>
      </c>
      <c r="Q66" s="162" t="s">
        <v>5581</v>
      </c>
      <c r="R66" s="164">
        <v>88.79</v>
      </c>
      <c r="S66" s="162"/>
      <c r="T66" s="163"/>
      <c r="U66" s="161" t="s">
        <v>10</v>
      </c>
      <c r="V66" s="161" t="s">
        <v>11</v>
      </c>
      <c r="W66" s="161" t="s">
        <v>12</v>
      </c>
      <c r="X66" s="161" t="s">
        <v>13</v>
      </c>
      <c r="Y66" s="169">
        <v>5800</v>
      </c>
      <c r="Z66" s="169">
        <v>9401101</v>
      </c>
      <c r="AA66" s="166">
        <v>1.6013634765043784E-2</v>
      </c>
      <c r="AB66" s="167" t="s">
        <v>5891</v>
      </c>
      <c r="AC66" s="168" t="s">
        <v>3212</v>
      </c>
    </row>
    <row r="67" spans="1:29" x14ac:dyDescent="0.3">
      <c r="A67" s="156" t="s">
        <v>3816</v>
      </c>
      <c r="B67" s="157">
        <v>5</v>
      </c>
      <c r="C67" s="158" t="s">
        <v>1470</v>
      </c>
      <c r="D67" s="158" t="s">
        <v>312</v>
      </c>
      <c r="E67" s="156" t="s">
        <v>2722</v>
      </c>
      <c r="F67" s="159" t="s">
        <v>271</v>
      </c>
      <c r="G67" s="158" t="s">
        <v>272</v>
      </c>
      <c r="H67" s="160">
        <v>44981</v>
      </c>
      <c r="I67" s="160">
        <v>45266</v>
      </c>
      <c r="J67" s="161" t="s">
        <v>5251</v>
      </c>
      <c r="K67" s="162"/>
      <c r="L67" s="163" t="s">
        <v>5034</v>
      </c>
      <c r="M67" s="171">
        <v>0</v>
      </c>
      <c r="N67" s="164">
        <v>24.67</v>
      </c>
      <c r="O67" s="162">
        <v>12297228</v>
      </c>
      <c r="P67" s="160">
        <v>45266</v>
      </c>
      <c r="Q67" s="162" t="s">
        <v>5581</v>
      </c>
      <c r="R67" s="164">
        <v>24.67</v>
      </c>
      <c r="S67" s="163"/>
      <c r="T67" s="163"/>
      <c r="U67" s="161" t="s">
        <v>10</v>
      </c>
      <c r="V67" s="161" t="s">
        <v>11</v>
      </c>
      <c r="W67" s="161" t="s">
        <v>12</v>
      </c>
      <c r="X67" s="161" t="s">
        <v>13</v>
      </c>
      <c r="Y67" s="169">
        <v>5800</v>
      </c>
      <c r="Z67" s="169">
        <v>9401101</v>
      </c>
      <c r="AA67" s="166">
        <v>4.4493340427258716E-3</v>
      </c>
      <c r="AB67" s="167" t="s">
        <v>5891</v>
      </c>
      <c r="AC67" s="168" t="s">
        <v>3212</v>
      </c>
    </row>
    <row r="68" spans="1:29" x14ac:dyDescent="0.3">
      <c r="A68" s="156" t="s">
        <v>3816</v>
      </c>
      <c r="B68" s="157">
        <v>5</v>
      </c>
      <c r="C68" s="156" t="s">
        <v>1470</v>
      </c>
      <c r="D68" s="158" t="s">
        <v>312</v>
      </c>
      <c r="E68" s="156" t="s">
        <v>2722</v>
      </c>
      <c r="F68" s="158" t="s">
        <v>271</v>
      </c>
      <c r="G68" s="156" t="s">
        <v>272</v>
      </c>
      <c r="H68" s="160">
        <v>44981</v>
      </c>
      <c r="I68" s="160">
        <v>45266</v>
      </c>
      <c r="J68" s="161" t="s">
        <v>5251</v>
      </c>
      <c r="K68" s="162"/>
      <c r="L68" s="163" t="s">
        <v>5034</v>
      </c>
      <c r="M68" s="171">
        <v>0</v>
      </c>
      <c r="N68" s="171">
        <v>13.16</v>
      </c>
      <c r="O68" s="162">
        <v>12298366</v>
      </c>
      <c r="P68" s="160">
        <v>45266</v>
      </c>
      <c r="Q68" s="162" t="s">
        <v>5581</v>
      </c>
      <c r="R68" s="171">
        <v>13.16</v>
      </c>
      <c r="S68" s="163"/>
      <c r="T68" s="162"/>
      <c r="U68" s="161" t="s">
        <v>10</v>
      </c>
      <c r="V68" s="161" t="s">
        <v>11</v>
      </c>
      <c r="W68" s="161" t="s">
        <v>12</v>
      </c>
      <c r="X68" s="161" t="s">
        <v>13</v>
      </c>
      <c r="Y68" s="165">
        <v>5800</v>
      </c>
      <c r="Z68" s="165">
        <v>9401101</v>
      </c>
      <c r="AA68" s="166">
        <v>2.3734591002137198E-3</v>
      </c>
      <c r="AB68" s="167" t="s">
        <v>5891</v>
      </c>
      <c r="AC68" s="168" t="s">
        <v>3212</v>
      </c>
    </row>
    <row r="69" spans="1:29" x14ac:dyDescent="0.3">
      <c r="A69" s="156" t="s">
        <v>3927</v>
      </c>
      <c r="B69" s="157">
        <v>5</v>
      </c>
      <c r="C69" s="158" t="s">
        <v>1470</v>
      </c>
      <c r="D69" s="156" t="s">
        <v>333</v>
      </c>
      <c r="E69" s="156" t="s">
        <v>2722</v>
      </c>
      <c r="F69" s="159" t="s">
        <v>271</v>
      </c>
      <c r="G69" s="156" t="s">
        <v>272</v>
      </c>
      <c r="H69" s="160">
        <v>44981</v>
      </c>
      <c r="I69" s="160">
        <v>45309</v>
      </c>
      <c r="J69" s="161" t="s">
        <v>5251</v>
      </c>
      <c r="K69" s="162"/>
      <c r="L69" s="163" t="s">
        <v>5034</v>
      </c>
      <c r="M69" s="171">
        <v>0</v>
      </c>
      <c r="N69" s="164">
        <v>349.34</v>
      </c>
      <c r="O69" s="162">
        <v>12247248</v>
      </c>
      <c r="P69" s="160">
        <v>45261</v>
      </c>
      <c r="Q69" s="162" t="s">
        <v>5790</v>
      </c>
      <c r="R69" s="164">
        <v>349.34</v>
      </c>
      <c r="S69" s="162"/>
      <c r="T69" s="163"/>
      <c r="U69" s="161" t="s">
        <v>10</v>
      </c>
      <c r="V69" s="161" t="s">
        <v>11</v>
      </c>
      <c r="W69" s="161" t="s">
        <v>12</v>
      </c>
      <c r="X69" s="161" t="s">
        <v>13</v>
      </c>
      <c r="Y69" s="169">
        <v>5800</v>
      </c>
      <c r="Z69" s="169">
        <v>9411101</v>
      </c>
      <c r="AA69" s="166">
        <v>6.3004878576645953E-2</v>
      </c>
      <c r="AB69" s="158" t="s">
        <v>5894</v>
      </c>
      <c r="AC69" s="168" t="s">
        <v>3227</v>
      </c>
    </row>
    <row r="70" spans="1:29" x14ac:dyDescent="0.3">
      <c r="A70" s="156" t="s">
        <v>2865</v>
      </c>
      <c r="B70" s="157">
        <v>1</v>
      </c>
      <c r="C70" s="158" t="s">
        <v>1470</v>
      </c>
      <c r="D70" s="158" t="s">
        <v>235</v>
      </c>
      <c r="E70" s="156" t="s">
        <v>2722</v>
      </c>
      <c r="F70" s="159" t="s">
        <v>271</v>
      </c>
      <c r="G70" s="158" t="s">
        <v>272</v>
      </c>
      <c r="H70" s="160">
        <v>44981</v>
      </c>
      <c r="I70" s="160">
        <v>44992</v>
      </c>
      <c r="J70" s="161" t="s">
        <v>2671</v>
      </c>
      <c r="K70" s="162"/>
      <c r="L70" s="163" t="s">
        <v>5034</v>
      </c>
      <c r="M70" s="171">
        <v>0</v>
      </c>
      <c r="N70" s="164">
        <v>10.34</v>
      </c>
      <c r="O70" s="162">
        <v>11359952</v>
      </c>
      <c r="P70" s="160">
        <v>44992</v>
      </c>
      <c r="Q70" s="162" t="s">
        <v>5033</v>
      </c>
      <c r="R70" s="164">
        <v>10.34</v>
      </c>
      <c r="S70" s="163" t="s">
        <v>1572</v>
      </c>
      <c r="T70" s="163"/>
      <c r="U70" s="161" t="s">
        <v>10</v>
      </c>
      <c r="V70" s="161" t="s">
        <v>11</v>
      </c>
      <c r="W70" s="161" t="s">
        <v>12</v>
      </c>
      <c r="X70" s="161" t="s">
        <v>13</v>
      </c>
      <c r="Y70" s="165">
        <v>5800</v>
      </c>
      <c r="Z70" s="165">
        <v>9241101</v>
      </c>
      <c r="AA70" s="166">
        <v>1.864860721596494E-3</v>
      </c>
      <c r="AB70" s="167" t="s">
        <v>5872</v>
      </c>
      <c r="AC70" s="168" t="s">
        <v>3252</v>
      </c>
    </row>
    <row r="71" spans="1:29" x14ac:dyDescent="0.3">
      <c r="A71" s="156" t="s">
        <v>2865</v>
      </c>
      <c r="B71" s="157">
        <v>1</v>
      </c>
      <c r="C71" s="158" t="s">
        <v>1470</v>
      </c>
      <c r="D71" s="158" t="s">
        <v>235</v>
      </c>
      <c r="E71" s="156" t="s">
        <v>2722</v>
      </c>
      <c r="F71" s="159" t="s">
        <v>271</v>
      </c>
      <c r="G71" s="158" t="s">
        <v>272</v>
      </c>
      <c r="H71" s="160">
        <v>44981</v>
      </c>
      <c r="I71" s="160">
        <v>45083</v>
      </c>
      <c r="J71" s="161" t="s">
        <v>2671</v>
      </c>
      <c r="K71" s="162"/>
      <c r="L71" s="158" t="s">
        <v>5034</v>
      </c>
      <c r="M71" s="171">
        <v>0</v>
      </c>
      <c r="N71" s="171">
        <v>764.42</v>
      </c>
      <c r="O71" s="162">
        <v>11360036</v>
      </c>
      <c r="P71" s="160">
        <v>45083</v>
      </c>
      <c r="Q71" s="162" t="s">
        <v>5234</v>
      </c>
      <c r="R71" s="171">
        <v>764.42</v>
      </c>
      <c r="S71" s="163" t="s">
        <v>1572</v>
      </c>
      <c r="T71" s="156"/>
      <c r="U71" s="161" t="s">
        <v>10</v>
      </c>
      <c r="V71" s="161" t="s">
        <v>11</v>
      </c>
      <c r="W71" s="161" t="s">
        <v>12</v>
      </c>
      <c r="X71" s="161" t="s">
        <v>13</v>
      </c>
      <c r="Y71" s="165">
        <v>5800</v>
      </c>
      <c r="Z71" s="165">
        <v>9241101</v>
      </c>
      <c r="AA71" s="166">
        <v>0.13786623141226229</v>
      </c>
      <c r="AB71" s="158" t="s">
        <v>5878</v>
      </c>
      <c r="AC71" s="168" t="s">
        <v>3252</v>
      </c>
    </row>
    <row r="72" spans="1:29" x14ac:dyDescent="0.3">
      <c r="A72" s="156" t="s">
        <v>2865</v>
      </c>
      <c r="B72" s="157">
        <v>1</v>
      </c>
      <c r="C72" s="158" t="s">
        <v>1470</v>
      </c>
      <c r="D72" s="158" t="s">
        <v>235</v>
      </c>
      <c r="E72" s="156" t="s">
        <v>2722</v>
      </c>
      <c r="F72" s="159" t="s">
        <v>271</v>
      </c>
      <c r="G72" s="158" t="s">
        <v>272</v>
      </c>
      <c r="H72" s="160">
        <v>44981</v>
      </c>
      <c r="I72" s="160">
        <v>45309</v>
      </c>
      <c r="J72" s="161" t="s">
        <v>5251</v>
      </c>
      <c r="K72" s="162"/>
      <c r="L72" s="163" t="s">
        <v>5034</v>
      </c>
      <c r="M72" s="171">
        <v>0</v>
      </c>
      <c r="N72" s="164">
        <v>388.02</v>
      </c>
      <c r="O72" s="162">
        <v>12248730</v>
      </c>
      <c r="P72" s="160">
        <v>45261</v>
      </c>
      <c r="Q72" s="162" t="s">
        <v>5790</v>
      </c>
      <c r="R72" s="164">
        <v>388.02</v>
      </c>
      <c r="S72" s="163" t="s">
        <v>1572</v>
      </c>
      <c r="T72" s="163"/>
      <c r="U72" s="161" t="s">
        <v>10</v>
      </c>
      <c r="V72" s="161" t="s">
        <v>11</v>
      </c>
      <c r="W72" s="161" t="s">
        <v>12</v>
      </c>
      <c r="X72" s="161" t="s">
        <v>13</v>
      </c>
      <c r="Y72" s="165">
        <v>5800</v>
      </c>
      <c r="Z72" s="165">
        <v>9241101</v>
      </c>
      <c r="AA72" s="166">
        <v>6.9980972649310594E-2</v>
      </c>
      <c r="AB72" s="167" t="s">
        <v>5895</v>
      </c>
      <c r="AC72" s="168" t="s">
        <v>3252</v>
      </c>
    </row>
    <row r="73" spans="1:29" x14ac:dyDescent="0.3">
      <c r="A73" s="156" t="s">
        <v>2880</v>
      </c>
      <c r="B73" s="157">
        <v>2</v>
      </c>
      <c r="C73" s="156" t="s">
        <v>1470</v>
      </c>
      <c r="D73" s="158" t="s">
        <v>284</v>
      </c>
      <c r="E73" s="156" t="s">
        <v>2722</v>
      </c>
      <c r="F73" s="159" t="s">
        <v>271</v>
      </c>
      <c r="G73" s="158" t="s">
        <v>272</v>
      </c>
      <c r="H73" s="160">
        <v>44981</v>
      </c>
      <c r="I73" s="160">
        <v>44992</v>
      </c>
      <c r="J73" s="161" t="s">
        <v>2671</v>
      </c>
      <c r="K73" s="162"/>
      <c r="L73" s="163" t="s">
        <v>5034</v>
      </c>
      <c r="M73" s="171">
        <v>0</v>
      </c>
      <c r="N73" s="164">
        <v>10.34</v>
      </c>
      <c r="O73" s="162">
        <v>11359952</v>
      </c>
      <c r="P73" s="160">
        <v>44992</v>
      </c>
      <c r="Q73" s="162" t="s">
        <v>5033</v>
      </c>
      <c r="R73" s="164">
        <v>10.34</v>
      </c>
      <c r="S73" s="163" t="s">
        <v>1573</v>
      </c>
      <c r="T73" s="163"/>
      <c r="U73" s="161" t="s">
        <v>10</v>
      </c>
      <c r="V73" s="161" t="s">
        <v>11</v>
      </c>
      <c r="W73" s="161" t="s">
        <v>12</v>
      </c>
      <c r="X73" s="161" t="s">
        <v>13</v>
      </c>
      <c r="Y73" s="169">
        <v>5800</v>
      </c>
      <c r="Z73" s="169">
        <v>9301101</v>
      </c>
      <c r="AA73" s="166">
        <v>1.864860721596494E-3</v>
      </c>
      <c r="AB73" s="167" t="s">
        <v>5876</v>
      </c>
      <c r="AC73" s="168" t="s">
        <v>3282</v>
      </c>
    </row>
    <row r="74" spans="1:29" x14ac:dyDescent="0.3">
      <c r="A74" s="156" t="s">
        <v>2880</v>
      </c>
      <c r="B74" s="157">
        <v>2</v>
      </c>
      <c r="C74" s="158" t="s">
        <v>1470</v>
      </c>
      <c r="D74" s="156" t="s">
        <v>284</v>
      </c>
      <c r="E74" s="156" t="s">
        <v>2722</v>
      </c>
      <c r="F74" s="159" t="s">
        <v>271</v>
      </c>
      <c r="G74" s="156" t="s">
        <v>272</v>
      </c>
      <c r="H74" s="160">
        <v>44981</v>
      </c>
      <c r="I74" s="160">
        <v>45083</v>
      </c>
      <c r="J74" s="161" t="s">
        <v>2671</v>
      </c>
      <c r="K74" s="162"/>
      <c r="L74" s="163" t="s">
        <v>5034</v>
      </c>
      <c r="M74" s="171">
        <v>0</v>
      </c>
      <c r="N74" s="164">
        <v>764.41</v>
      </c>
      <c r="O74" s="162">
        <v>11360036</v>
      </c>
      <c r="P74" s="160">
        <v>45083</v>
      </c>
      <c r="Q74" s="162" t="s">
        <v>5234</v>
      </c>
      <c r="R74" s="164">
        <v>764.41</v>
      </c>
      <c r="S74" s="163" t="s">
        <v>1573</v>
      </c>
      <c r="T74" s="163"/>
      <c r="U74" s="161" t="s">
        <v>10</v>
      </c>
      <c r="V74" s="161" t="s">
        <v>11</v>
      </c>
      <c r="W74" s="161" t="s">
        <v>12</v>
      </c>
      <c r="X74" s="161" t="s">
        <v>13</v>
      </c>
      <c r="Y74" s="169">
        <v>5800</v>
      </c>
      <c r="Z74" s="169">
        <v>9301101</v>
      </c>
      <c r="AA74" s="166">
        <v>0.13786442787191258</v>
      </c>
      <c r="AB74" s="158" t="s">
        <v>5879</v>
      </c>
      <c r="AC74" s="168" t="s">
        <v>3282</v>
      </c>
    </row>
    <row r="75" spans="1:29" x14ac:dyDescent="0.3">
      <c r="A75" s="156" t="s">
        <v>2880</v>
      </c>
      <c r="B75" s="157">
        <v>2</v>
      </c>
      <c r="C75" s="158" t="s">
        <v>1470</v>
      </c>
      <c r="D75" s="158" t="s">
        <v>284</v>
      </c>
      <c r="E75" s="156" t="s">
        <v>2722</v>
      </c>
      <c r="F75" s="159" t="s">
        <v>271</v>
      </c>
      <c r="G75" s="158" t="s">
        <v>272</v>
      </c>
      <c r="H75" s="160">
        <v>44981</v>
      </c>
      <c r="I75" s="160">
        <v>45309</v>
      </c>
      <c r="J75" s="161" t="s">
        <v>5251</v>
      </c>
      <c r="K75" s="162"/>
      <c r="L75" s="163" t="s">
        <v>5034</v>
      </c>
      <c r="M75" s="171">
        <v>0</v>
      </c>
      <c r="N75" s="164">
        <v>349.35</v>
      </c>
      <c r="O75" s="162">
        <v>12247248</v>
      </c>
      <c r="P75" s="160">
        <v>45261</v>
      </c>
      <c r="Q75" s="162" t="s">
        <v>5790</v>
      </c>
      <c r="R75" s="164">
        <v>349.35</v>
      </c>
      <c r="S75" s="163" t="s">
        <v>1573</v>
      </c>
      <c r="T75" s="163"/>
      <c r="U75" s="161" t="s">
        <v>10</v>
      </c>
      <c r="V75" s="161" t="s">
        <v>11</v>
      </c>
      <c r="W75" s="161" t="s">
        <v>12</v>
      </c>
      <c r="X75" s="161" t="s">
        <v>13</v>
      </c>
      <c r="Y75" s="165">
        <v>5800</v>
      </c>
      <c r="Z75" s="165">
        <v>9301101</v>
      </c>
      <c r="AA75" s="166">
        <v>6.3006682116995671E-2</v>
      </c>
      <c r="AB75" s="167" t="s">
        <v>5896</v>
      </c>
      <c r="AC75" s="168" t="s">
        <v>3282</v>
      </c>
    </row>
    <row r="76" spans="1:29" x14ac:dyDescent="0.3">
      <c r="A76" s="156" t="s">
        <v>4799</v>
      </c>
      <c r="B76" s="157">
        <v>5</v>
      </c>
      <c r="C76" s="158" t="s">
        <v>1470</v>
      </c>
      <c r="D76" s="156" t="s">
        <v>315</v>
      </c>
      <c r="E76" s="156" t="s">
        <v>2722</v>
      </c>
      <c r="F76" s="158" t="s">
        <v>271</v>
      </c>
      <c r="G76" s="158" t="s">
        <v>272</v>
      </c>
      <c r="H76" s="179">
        <v>44981</v>
      </c>
      <c r="I76" s="160">
        <v>45266</v>
      </c>
      <c r="J76" s="161" t="s">
        <v>5251</v>
      </c>
      <c r="K76" s="162"/>
      <c r="L76" s="158" t="s">
        <v>5034</v>
      </c>
      <c r="M76" s="171">
        <v>0</v>
      </c>
      <c r="N76" s="171">
        <v>88.79</v>
      </c>
      <c r="O76" s="162">
        <v>12292159</v>
      </c>
      <c r="P76" s="160">
        <v>45266</v>
      </c>
      <c r="Q76" s="162" t="s">
        <v>5581</v>
      </c>
      <c r="R76" s="170">
        <v>88.79</v>
      </c>
      <c r="S76" s="158"/>
      <c r="T76" s="156"/>
      <c r="U76" s="161" t="s">
        <v>10</v>
      </c>
      <c r="V76" s="161" t="s">
        <v>11</v>
      </c>
      <c r="W76" s="161" t="s">
        <v>12</v>
      </c>
      <c r="X76" s="161" t="s">
        <v>13</v>
      </c>
      <c r="Y76" s="165">
        <v>5800</v>
      </c>
      <c r="Z76" s="165">
        <v>9431101</v>
      </c>
      <c r="AA76" s="166">
        <v>1.6013634765043784E-2</v>
      </c>
      <c r="AB76" s="158" t="s">
        <v>5892</v>
      </c>
      <c r="AC76" s="168" t="s">
        <v>3337</v>
      </c>
    </row>
    <row r="77" spans="1:29" x14ac:dyDescent="0.3">
      <c r="A77" s="156" t="s">
        <v>4799</v>
      </c>
      <c r="B77" s="157">
        <v>5</v>
      </c>
      <c r="C77" s="156" t="s">
        <v>1470</v>
      </c>
      <c r="D77" s="158" t="s">
        <v>315</v>
      </c>
      <c r="E77" s="156" t="s">
        <v>2722</v>
      </c>
      <c r="F77" s="159" t="s">
        <v>271</v>
      </c>
      <c r="G77" s="156" t="s">
        <v>272</v>
      </c>
      <c r="H77" s="160">
        <v>44981</v>
      </c>
      <c r="I77" s="160">
        <v>45266</v>
      </c>
      <c r="J77" s="161" t="s">
        <v>5251</v>
      </c>
      <c r="K77" s="162"/>
      <c r="L77" s="163" t="s">
        <v>5034</v>
      </c>
      <c r="M77" s="171">
        <v>0</v>
      </c>
      <c r="N77" s="164">
        <v>24.66</v>
      </c>
      <c r="O77" s="162">
        <v>12297228</v>
      </c>
      <c r="P77" s="160">
        <v>45266</v>
      </c>
      <c r="Q77" s="162" t="s">
        <v>5581</v>
      </c>
      <c r="R77" s="164">
        <v>24.66</v>
      </c>
      <c r="S77" s="162"/>
      <c r="T77" s="157"/>
      <c r="U77" s="161" t="s">
        <v>10</v>
      </c>
      <c r="V77" s="161" t="s">
        <v>11</v>
      </c>
      <c r="W77" s="161" t="s">
        <v>12</v>
      </c>
      <c r="X77" s="161" t="s">
        <v>13</v>
      </c>
      <c r="Y77" s="165">
        <v>5800</v>
      </c>
      <c r="Z77" s="165">
        <v>9431101</v>
      </c>
      <c r="AA77" s="166">
        <v>4.4475305023761649E-3</v>
      </c>
      <c r="AB77" s="163" t="s">
        <v>5892</v>
      </c>
      <c r="AC77" s="168" t="s">
        <v>3337</v>
      </c>
    </row>
    <row r="78" spans="1:29" x14ac:dyDescent="0.3">
      <c r="A78" s="156" t="s">
        <v>4799</v>
      </c>
      <c r="B78" s="157">
        <v>5</v>
      </c>
      <c r="C78" s="158" t="s">
        <v>1470</v>
      </c>
      <c r="D78" s="158" t="s">
        <v>315</v>
      </c>
      <c r="E78" s="156" t="s">
        <v>2722</v>
      </c>
      <c r="F78" s="159" t="s">
        <v>271</v>
      </c>
      <c r="G78" s="158" t="s">
        <v>272</v>
      </c>
      <c r="H78" s="160">
        <v>44981</v>
      </c>
      <c r="I78" s="160">
        <v>45266</v>
      </c>
      <c r="J78" s="161" t="s">
        <v>5251</v>
      </c>
      <c r="K78" s="162"/>
      <c r="L78" s="163" t="s">
        <v>5034</v>
      </c>
      <c r="M78" s="171">
        <v>0</v>
      </c>
      <c r="N78" s="164">
        <v>13.17</v>
      </c>
      <c r="O78" s="162">
        <v>12298366</v>
      </c>
      <c r="P78" s="160">
        <v>45266</v>
      </c>
      <c r="Q78" s="162" t="s">
        <v>5581</v>
      </c>
      <c r="R78" s="164">
        <v>13.17</v>
      </c>
      <c r="S78" s="163"/>
      <c r="T78" s="163"/>
      <c r="U78" s="161" t="s">
        <v>10</v>
      </c>
      <c r="V78" s="161" t="s">
        <v>11</v>
      </c>
      <c r="W78" s="161" t="s">
        <v>12</v>
      </c>
      <c r="X78" s="161" t="s">
        <v>13</v>
      </c>
      <c r="Y78" s="169">
        <v>5800</v>
      </c>
      <c r="Z78" s="169">
        <v>9431101</v>
      </c>
      <c r="AA78" s="166">
        <v>2.375262640563426E-3</v>
      </c>
      <c r="AB78" s="167" t="s">
        <v>5892</v>
      </c>
      <c r="AC78" s="168" t="s">
        <v>3337</v>
      </c>
    </row>
    <row r="79" spans="1:29" x14ac:dyDescent="0.3">
      <c r="A79" s="156" t="s">
        <v>4258</v>
      </c>
      <c r="B79" s="157">
        <v>8</v>
      </c>
      <c r="C79" s="158" t="s">
        <v>1470</v>
      </c>
      <c r="D79" s="158" t="s">
        <v>507</v>
      </c>
      <c r="E79" s="156" t="s">
        <v>2722</v>
      </c>
      <c r="F79" s="159" t="s">
        <v>271</v>
      </c>
      <c r="G79" s="156" t="s">
        <v>272</v>
      </c>
      <c r="H79" s="160">
        <v>44981</v>
      </c>
      <c r="I79" s="160">
        <v>45594</v>
      </c>
      <c r="J79" s="161" t="s">
        <v>6174</v>
      </c>
      <c r="K79" s="162"/>
      <c r="L79" s="163" t="s">
        <v>5034</v>
      </c>
      <c r="M79" s="171">
        <v>0</v>
      </c>
      <c r="N79" s="164">
        <v>409.74</v>
      </c>
      <c r="O79" s="162" t="s">
        <v>6329</v>
      </c>
      <c r="P79" s="160">
        <v>45594</v>
      </c>
      <c r="Q79" s="162" t="s">
        <v>6330</v>
      </c>
      <c r="R79" s="164">
        <v>409.74</v>
      </c>
      <c r="S79" s="163" t="s">
        <v>6241</v>
      </c>
      <c r="T79" s="163"/>
      <c r="U79" s="161" t="s">
        <v>10</v>
      </c>
      <c r="V79" s="161" t="s">
        <v>11</v>
      </c>
      <c r="W79" s="161" t="s">
        <v>12</v>
      </c>
      <c r="X79" s="161" t="s">
        <v>13</v>
      </c>
      <c r="Y79" s="169">
        <v>5800</v>
      </c>
      <c r="Z79" s="169">
        <v>9281101</v>
      </c>
      <c r="AA79" s="166">
        <v>7.3898262288873071E-2</v>
      </c>
      <c r="AB79" s="158" t="s">
        <v>6331</v>
      </c>
      <c r="AC79" s="168" t="s">
        <v>3272</v>
      </c>
    </row>
    <row r="80" spans="1:29" x14ac:dyDescent="0.3">
      <c r="A80" s="156" t="s">
        <v>3399</v>
      </c>
      <c r="B80" s="157">
        <v>3</v>
      </c>
      <c r="C80" s="158" t="s">
        <v>1470</v>
      </c>
      <c r="D80" s="180" t="s">
        <v>421</v>
      </c>
      <c r="E80" s="156" t="s">
        <v>2722</v>
      </c>
      <c r="F80" s="159" t="s">
        <v>271</v>
      </c>
      <c r="G80" s="156" t="s">
        <v>272</v>
      </c>
      <c r="H80" s="160">
        <v>44981</v>
      </c>
      <c r="I80" s="160">
        <v>45708</v>
      </c>
      <c r="J80" s="161" t="s">
        <v>6174</v>
      </c>
      <c r="K80" s="162"/>
      <c r="L80" s="163" t="s">
        <v>5034</v>
      </c>
      <c r="M80" s="171">
        <v>0</v>
      </c>
      <c r="N80" s="164">
        <v>30.37</v>
      </c>
      <c r="O80" s="162" t="s">
        <v>6615</v>
      </c>
      <c r="P80" s="160">
        <v>45708</v>
      </c>
      <c r="Q80" s="162" t="s">
        <v>6616</v>
      </c>
      <c r="R80" s="164">
        <v>30.37</v>
      </c>
      <c r="S80" s="191" t="s">
        <v>5656</v>
      </c>
      <c r="T80" s="163"/>
      <c r="U80" s="161" t="s">
        <v>10</v>
      </c>
      <c r="V80" s="161" t="s">
        <v>11</v>
      </c>
      <c r="W80" s="161" t="s">
        <v>12</v>
      </c>
      <c r="X80" s="161" t="s">
        <v>13</v>
      </c>
      <c r="Y80" s="169">
        <v>5800</v>
      </c>
      <c r="Z80" s="169">
        <v>9021101</v>
      </c>
      <c r="AA80" s="166">
        <v>5.4773520420585611E-3</v>
      </c>
      <c r="AB80" s="158" t="s">
        <v>6621</v>
      </c>
      <c r="AC80" s="168" t="s">
        <v>3156</v>
      </c>
    </row>
    <row r="81" spans="1:29" x14ac:dyDescent="0.3">
      <c r="A81" s="156" t="s">
        <v>3478</v>
      </c>
      <c r="B81" s="157">
        <v>3</v>
      </c>
      <c r="C81" s="158" t="s">
        <v>1470</v>
      </c>
      <c r="D81" s="180" t="s">
        <v>412</v>
      </c>
      <c r="E81" s="156" t="s">
        <v>2722</v>
      </c>
      <c r="F81" s="159" t="s">
        <v>271</v>
      </c>
      <c r="G81" s="156" t="s">
        <v>272</v>
      </c>
      <c r="H81" s="160">
        <v>44981</v>
      </c>
      <c r="I81" s="160">
        <v>45708</v>
      </c>
      <c r="J81" s="161" t="s">
        <v>6174</v>
      </c>
      <c r="K81" s="162"/>
      <c r="L81" s="163" t="s">
        <v>5034</v>
      </c>
      <c r="M81" s="171">
        <v>0</v>
      </c>
      <c r="N81" s="164">
        <v>30.37</v>
      </c>
      <c r="O81" s="162" t="s">
        <v>6615</v>
      </c>
      <c r="P81" s="160">
        <v>45708</v>
      </c>
      <c r="Q81" s="162" t="s">
        <v>6616</v>
      </c>
      <c r="R81" s="164">
        <v>30.37</v>
      </c>
      <c r="S81" s="163" t="s">
        <v>5657</v>
      </c>
      <c r="T81" s="163"/>
      <c r="U81" s="161" t="s">
        <v>10</v>
      </c>
      <c r="V81" s="161" t="s">
        <v>11</v>
      </c>
      <c r="W81" s="161" t="s">
        <v>12</v>
      </c>
      <c r="X81" s="161" t="s">
        <v>13</v>
      </c>
      <c r="Y81" s="169">
        <v>5800</v>
      </c>
      <c r="Z81" s="169">
        <v>9041101</v>
      </c>
      <c r="AA81" s="166">
        <v>5.4773520420585611E-3</v>
      </c>
      <c r="AB81" s="158" t="s">
        <v>6617</v>
      </c>
      <c r="AC81" s="168" t="s">
        <v>3166</v>
      </c>
    </row>
    <row r="82" spans="1:29" x14ac:dyDescent="0.3">
      <c r="A82" s="156" t="s">
        <v>3732</v>
      </c>
      <c r="B82" s="157">
        <v>3</v>
      </c>
      <c r="C82" s="158" t="s">
        <v>1470</v>
      </c>
      <c r="D82" s="180" t="s">
        <v>436</v>
      </c>
      <c r="E82" s="156" t="s">
        <v>2722</v>
      </c>
      <c r="F82" s="159" t="s">
        <v>271</v>
      </c>
      <c r="G82" s="156" t="s">
        <v>272</v>
      </c>
      <c r="H82" s="160">
        <v>44981</v>
      </c>
      <c r="I82" s="160">
        <v>45708</v>
      </c>
      <c r="J82" s="161" t="s">
        <v>6174</v>
      </c>
      <c r="K82" s="162"/>
      <c r="L82" s="163" t="s">
        <v>5034</v>
      </c>
      <c r="M82" s="171">
        <v>0</v>
      </c>
      <c r="N82" s="164">
        <v>30.38</v>
      </c>
      <c r="O82" s="162" t="s">
        <v>6615</v>
      </c>
      <c r="P82" s="160">
        <v>45708</v>
      </c>
      <c r="Q82" s="162" t="s">
        <v>6616</v>
      </c>
      <c r="R82" s="164">
        <v>30.38</v>
      </c>
      <c r="S82" s="163" t="s">
        <v>5859</v>
      </c>
      <c r="T82" s="163"/>
      <c r="U82" s="161" t="s">
        <v>10</v>
      </c>
      <c r="V82" s="161" t="s">
        <v>11</v>
      </c>
      <c r="W82" s="161" t="s">
        <v>12</v>
      </c>
      <c r="X82" s="161" t="s">
        <v>13</v>
      </c>
      <c r="Y82" s="169">
        <v>5800</v>
      </c>
      <c r="Z82" s="169">
        <v>9131101</v>
      </c>
      <c r="AA82" s="166">
        <v>5.4791555824082678E-3</v>
      </c>
      <c r="AB82" s="158" t="s">
        <v>6618</v>
      </c>
      <c r="AC82" s="168" t="s">
        <v>3202</v>
      </c>
    </row>
    <row r="83" spans="1:29" x14ac:dyDescent="0.3">
      <c r="A83" s="156" t="s">
        <v>3967</v>
      </c>
      <c r="B83" s="157">
        <v>4</v>
      </c>
      <c r="C83" s="158" t="s">
        <v>1470</v>
      </c>
      <c r="D83" s="180" t="s">
        <v>135</v>
      </c>
      <c r="E83" s="156" t="s">
        <v>2722</v>
      </c>
      <c r="F83" s="159" t="s">
        <v>271</v>
      </c>
      <c r="G83" s="156" t="s">
        <v>272</v>
      </c>
      <c r="H83" s="160">
        <v>44981</v>
      </c>
      <c r="I83" s="160">
        <v>45708</v>
      </c>
      <c r="J83" s="161" t="s">
        <v>6174</v>
      </c>
      <c r="K83" s="162"/>
      <c r="L83" s="163" t="s">
        <v>5034</v>
      </c>
      <c r="M83" s="171">
        <v>0</v>
      </c>
      <c r="N83" s="164">
        <v>30.38</v>
      </c>
      <c r="O83" s="162" t="s">
        <v>6615</v>
      </c>
      <c r="P83" s="160">
        <v>45708</v>
      </c>
      <c r="Q83" s="162" t="s">
        <v>6616</v>
      </c>
      <c r="R83" s="164">
        <v>30.38</v>
      </c>
      <c r="S83" s="163" t="s">
        <v>5858</v>
      </c>
      <c r="T83" s="163"/>
      <c r="U83" s="161" t="s">
        <v>10</v>
      </c>
      <c r="V83" s="161" t="s">
        <v>11</v>
      </c>
      <c r="W83" s="161" t="s">
        <v>12</v>
      </c>
      <c r="X83" s="161" t="s">
        <v>13</v>
      </c>
      <c r="Y83" s="169">
        <v>5800</v>
      </c>
      <c r="Z83" s="169">
        <v>9201101</v>
      </c>
      <c r="AA83" s="166">
        <v>5.4791555824082678E-3</v>
      </c>
      <c r="AB83" s="158" t="s">
        <v>6619</v>
      </c>
      <c r="AC83" s="168" t="s">
        <v>3232</v>
      </c>
    </row>
    <row r="84" spans="1:29" x14ac:dyDescent="0.3">
      <c r="A84" s="156" t="s">
        <v>3399</v>
      </c>
      <c r="B84" s="157">
        <v>3</v>
      </c>
      <c r="C84" s="158" t="s">
        <v>1470</v>
      </c>
      <c r="D84" s="180" t="s">
        <v>421</v>
      </c>
      <c r="E84" s="156" t="s">
        <v>2722</v>
      </c>
      <c r="F84" s="159" t="s">
        <v>271</v>
      </c>
      <c r="G84" s="156" t="s">
        <v>272</v>
      </c>
      <c r="H84" s="160">
        <v>44981</v>
      </c>
      <c r="I84" s="160">
        <v>45708</v>
      </c>
      <c r="J84" s="161" t="s">
        <v>6174</v>
      </c>
      <c r="K84" s="162"/>
      <c r="L84" s="163" t="s">
        <v>5034</v>
      </c>
      <c r="M84" s="171">
        <v>0</v>
      </c>
      <c r="N84" s="164">
        <v>5.12</v>
      </c>
      <c r="O84" s="162" t="s">
        <v>6620</v>
      </c>
      <c r="P84" s="160">
        <v>45708</v>
      </c>
      <c r="Q84" s="162" t="s">
        <v>6616</v>
      </c>
      <c r="R84" s="164">
        <v>5.12</v>
      </c>
      <c r="S84" s="191" t="s">
        <v>5656</v>
      </c>
      <c r="T84" s="163"/>
      <c r="U84" s="161" t="s">
        <v>10</v>
      </c>
      <c r="V84" s="161" t="s">
        <v>11</v>
      </c>
      <c r="W84" s="161" t="s">
        <v>12</v>
      </c>
      <c r="X84" s="161" t="s">
        <v>13</v>
      </c>
      <c r="Y84" s="169">
        <v>5800</v>
      </c>
      <c r="Z84" s="169">
        <v>9021101</v>
      </c>
      <c r="AA84" s="166">
        <v>9.2341265904971462E-4</v>
      </c>
      <c r="AB84" s="158" t="s">
        <v>6621</v>
      </c>
      <c r="AC84" s="168" t="s">
        <v>3156</v>
      </c>
    </row>
    <row r="85" spans="1:29" x14ac:dyDescent="0.3">
      <c r="A85" s="156" t="s">
        <v>3478</v>
      </c>
      <c r="B85" s="157">
        <v>3</v>
      </c>
      <c r="C85" s="158" t="s">
        <v>1470</v>
      </c>
      <c r="D85" s="180" t="s">
        <v>412</v>
      </c>
      <c r="E85" s="156" t="s">
        <v>2722</v>
      </c>
      <c r="F85" s="159" t="s">
        <v>271</v>
      </c>
      <c r="G85" s="156" t="s">
        <v>272</v>
      </c>
      <c r="H85" s="160">
        <v>44981</v>
      </c>
      <c r="I85" s="160">
        <v>45708</v>
      </c>
      <c r="J85" s="161" t="s">
        <v>6174</v>
      </c>
      <c r="K85" s="162"/>
      <c r="L85" s="163" t="s">
        <v>5034</v>
      </c>
      <c r="M85" s="171">
        <v>0</v>
      </c>
      <c r="N85" s="164">
        <v>5.1100000000000003</v>
      </c>
      <c r="O85" s="162" t="s">
        <v>6620</v>
      </c>
      <c r="P85" s="160">
        <v>45708</v>
      </c>
      <c r="Q85" s="162" t="s">
        <v>6616</v>
      </c>
      <c r="R85" s="164">
        <v>5.1100000000000003</v>
      </c>
      <c r="S85" s="163" t="s">
        <v>5657</v>
      </c>
      <c r="T85" s="163"/>
      <c r="U85" s="161" t="s">
        <v>10</v>
      </c>
      <c r="V85" s="161" t="s">
        <v>11</v>
      </c>
      <c r="W85" s="161" t="s">
        <v>12</v>
      </c>
      <c r="X85" s="161" t="s">
        <v>13</v>
      </c>
      <c r="Y85" s="169">
        <v>5800</v>
      </c>
      <c r="Z85" s="169">
        <v>9041101</v>
      </c>
      <c r="AA85" s="166">
        <v>9.2160911870000826E-4</v>
      </c>
      <c r="AB85" s="158" t="s">
        <v>6617</v>
      </c>
      <c r="AC85" s="168" t="s">
        <v>3166</v>
      </c>
    </row>
    <row r="86" spans="1:29" x14ac:dyDescent="0.3">
      <c r="A86" s="156" t="s">
        <v>3732</v>
      </c>
      <c r="B86" s="157">
        <v>3</v>
      </c>
      <c r="C86" s="158" t="s">
        <v>1470</v>
      </c>
      <c r="D86" s="180" t="s">
        <v>436</v>
      </c>
      <c r="E86" s="156" t="s">
        <v>2722</v>
      </c>
      <c r="F86" s="159" t="s">
        <v>271</v>
      </c>
      <c r="G86" s="156" t="s">
        <v>272</v>
      </c>
      <c r="H86" s="160">
        <v>44981</v>
      </c>
      <c r="I86" s="160">
        <v>45708</v>
      </c>
      <c r="J86" s="161" t="s">
        <v>6174</v>
      </c>
      <c r="K86" s="162"/>
      <c r="L86" s="163" t="s">
        <v>5034</v>
      </c>
      <c r="M86" s="171">
        <v>0</v>
      </c>
      <c r="N86" s="164">
        <v>5.1100000000000003</v>
      </c>
      <c r="O86" s="162" t="s">
        <v>6620</v>
      </c>
      <c r="P86" s="160">
        <v>45708</v>
      </c>
      <c r="Q86" s="162" t="s">
        <v>6616</v>
      </c>
      <c r="R86" s="164">
        <v>5.1100000000000003</v>
      </c>
      <c r="S86" s="163" t="s">
        <v>5859</v>
      </c>
      <c r="T86" s="163"/>
      <c r="U86" s="161" t="s">
        <v>10</v>
      </c>
      <c r="V86" s="161" t="s">
        <v>11</v>
      </c>
      <c r="W86" s="161" t="s">
        <v>12</v>
      </c>
      <c r="X86" s="161" t="s">
        <v>13</v>
      </c>
      <c r="Y86" s="169">
        <v>5800</v>
      </c>
      <c r="Z86" s="169">
        <v>9131101</v>
      </c>
      <c r="AA86" s="166">
        <v>9.2160911870000826E-4</v>
      </c>
      <c r="AB86" s="158" t="s">
        <v>6618</v>
      </c>
      <c r="AC86" s="168" t="s">
        <v>3202</v>
      </c>
    </row>
    <row r="87" spans="1:29" x14ac:dyDescent="0.3">
      <c r="A87" s="156" t="s">
        <v>3967</v>
      </c>
      <c r="B87" s="157">
        <v>4</v>
      </c>
      <c r="C87" s="158" t="s">
        <v>1470</v>
      </c>
      <c r="D87" s="180" t="s">
        <v>135</v>
      </c>
      <c r="E87" s="156" t="s">
        <v>2722</v>
      </c>
      <c r="F87" s="159" t="s">
        <v>271</v>
      </c>
      <c r="G87" s="156" t="s">
        <v>272</v>
      </c>
      <c r="H87" s="160">
        <v>44981</v>
      </c>
      <c r="I87" s="160">
        <v>45708</v>
      </c>
      <c r="J87" s="161" t="s">
        <v>6174</v>
      </c>
      <c r="K87" s="162"/>
      <c r="L87" s="163" t="s">
        <v>5034</v>
      </c>
      <c r="M87" s="171">
        <v>0</v>
      </c>
      <c r="N87" s="164">
        <v>5.1100000000000003</v>
      </c>
      <c r="O87" s="162" t="s">
        <v>6620</v>
      </c>
      <c r="P87" s="160">
        <v>45708</v>
      </c>
      <c r="Q87" s="162" t="s">
        <v>6616</v>
      </c>
      <c r="R87" s="164">
        <v>5.1100000000000003</v>
      </c>
      <c r="S87" s="163" t="s">
        <v>5858</v>
      </c>
      <c r="T87" s="163"/>
      <c r="U87" s="161" t="s">
        <v>10</v>
      </c>
      <c r="V87" s="161" t="s">
        <v>11</v>
      </c>
      <c r="W87" s="161" t="s">
        <v>12</v>
      </c>
      <c r="X87" s="161" t="s">
        <v>13</v>
      </c>
      <c r="Y87" s="169">
        <v>5800</v>
      </c>
      <c r="Z87" s="169">
        <v>9201101</v>
      </c>
      <c r="AA87" s="166">
        <v>9.2160911870000826E-4</v>
      </c>
      <c r="AB87" s="158" t="s">
        <v>6619</v>
      </c>
      <c r="AC87" s="168" t="s">
        <v>3232</v>
      </c>
    </row>
    <row r="88" spans="1:29" x14ac:dyDescent="0.3">
      <c r="A88" s="156" t="s">
        <v>3399</v>
      </c>
      <c r="B88" s="157">
        <v>3</v>
      </c>
      <c r="C88" s="158" t="s">
        <v>1470</v>
      </c>
      <c r="D88" s="180" t="s">
        <v>421</v>
      </c>
      <c r="E88" s="156" t="s">
        <v>2722</v>
      </c>
      <c r="F88" s="159" t="s">
        <v>271</v>
      </c>
      <c r="G88" s="156" t="s">
        <v>272</v>
      </c>
      <c r="H88" s="160">
        <v>44981</v>
      </c>
      <c r="I88" s="160">
        <v>45708</v>
      </c>
      <c r="J88" s="161" t="s">
        <v>6174</v>
      </c>
      <c r="K88" s="162"/>
      <c r="L88" s="163" t="s">
        <v>5034</v>
      </c>
      <c r="M88" s="171">
        <v>0</v>
      </c>
      <c r="N88" s="164">
        <v>33.619999999999997</v>
      </c>
      <c r="O88" s="162" t="s">
        <v>6622</v>
      </c>
      <c r="P88" s="160">
        <v>45708</v>
      </c>
      <c r="Q88" s="162" t="s">
        <v>6616</v>
      </c>
      <c r="R88" s="164">
        <v>33.619999999999997</v>
      </c>
      <c r="S88" s="191" t="s">
        <v>5656</v>
      </c>
      <c r="T88" s="163"/>
      <c r="U88" s="161" t="s">
        <v>10</v>
      </c>
      <c r="V88" s="161" t="s">
        <v>11</v>
      </c>
      <c r="W88" s="161" t="s">
        <v>12</v>
      </c>
      <c r="X88" s="161" t="s">
        <v>13</v>
      </c>
      <c r="Y88" s="169">
        <v>5800</v>
      </c>
      <c r="Z88" s="169">
        <v>9021101</v>
      </c>
      <c r="AA88" s="166">
        <v>6.0635026557131644E-3</v>
      </c>
      <c r="AB88" s="158" t="s">
        <v>6621</v>
      </c>
      <c r="AC88" s="168" t="s">
        <v>3156</v>
      </c>
    </row>
    <row r="89" spans="1:29" x14ac:dyDescent="0.3">
      <c r="A89" s="156" t="s">
        <v>3478</v>
      </c>
      <c r="B89" s="157">
        <v>3</v>
      </c>
      <c r="C89" s="158" t="s">
        <v>1470</v>
      </c>
      <c r="D89" s="180" t="s">
        <v>412</v>
      </c>
      <c r="E89" s="156" t="s">
        <v>2722</v>
      </c>
      <c r="F89" s="159" t="s">
        <v>271</v>
      </c>
      <c r="G89" s="156" t="s">
        <v>272</v>
      </c>
      <c r="H89" s="160">
        <v>44981</v>
      </c>
      <c r="I89" s="160">
        <v>45708</v>
      </c>
      <c r="J89" s="161" t="s">
        <v>6174</v>
      </c>
      <c r="K89" s="162"/>
      <c r="L89" s="163" t="s">
        <v>5034</v>
      </c>
      <c r="M89" s="171">
        <v>0</v>
      </c>
      <c r="N89" s="164">
        <v>33.630000000000003</v>
      </c>
      <c r="O89" s="162" t="s">
        <v>6622</v>
      </c>
      <c r="P89" s="160">
        <v>45708</v>
      </c>
      <c r="Q89" s="162" t="s">
        <v>6616</v>
      </c>
      <c r="R89" s="164">
        <v>33.630000000000003</v>
      </c>
      <c r="S89" s="163" t="s">
        <v>5657</v>
      </c>
      <c r="T89" s="163"/>
      <c r="U89" s="161" t="s">
        <v>10</v>
      </c>
      <c r="V89" s="161" t="s">
        <v>11</v>
      </c>
      <c r="W89" s="161" t="s">
        <v>12</v>
      </c>
      <c r="X89" s="161" t="s">
        <v>13</v>
      </c>
      <c r="Y89" s="169">
        <v>5800</v>
      </c>
      <c r="Z89" s="169">
        <v>9041101</v>
      </c>
      <c r="AA89" s="166">
        <v>6.065306196062872E-3</v>
      </c>
      <c r="AB89" s="158" t="s">
        <v>6617</v>
      </c>
      <c r="AC89" s="168" t="s">
        <v>3166</v>
      </c>
    </row>
    <row r="90" spans="1:29" x14ac:dyDescent="0.3">
      <c r="A90" s="156" t="s">
        <v>3732</v>
      </c>
      <c r="B90" s="157">
        <v>3</v>
      </c>
      <c r="C90" s="158" t="s">
        <v>1470</v>
      </c>
      <c r="D90" s="180" t="s">
        <v>436</v>
      </c>
      <c r="E90" s="156" t="s">
        <v>2722</v>
      </c>
      <c r="F90" s="159" t="s">
        <v>271</v>
      </c>
      <c r="G90" s="156" t="s">
        <v>272</v>
      </c>
      <c r="H90" s="160">
        <v>44981</v>
      </c>
      <c r="I90" s="160">
        <v>45708</v>
      </c>
      <c r="J90" s="161" t="s">
        <v>6174</v>
      </c>
      <c r="K90" s="162"/>
      <c r="L90" s="163" t="s">
        <v>5034</v>
      </c>
      <c r="M90" s="171">
        <v>0</v>
      </c>
      <c r="N90" s="164">
        <v>33.619999999999997</v>
      </c>
      <c r="O90" s="162" t="s">
        <v>6622</v>
      </c>
      <c r="P90" s="160">
        <v>45708</v>
      </c>
      <c r="Q90" s="162" t="s">
        <v>6616</v>
      </c>
      <c r="R90" s="164">
        <v>33.619999999999997</v>
      </c>
      <c r="S90" s="163" t="s">
        <v>5859</v>
      </c>
      <c r="T90" s="163"/>
      <c r="U90" s="161" t="s">
        <v>10</v>
      </c>
      <c r="V90" s="161" t="s">
        <v>11</v>
      </c>
      <c r="W90" s="161" t="s">
        <v>12</v>
      </c>
      <c r="X90" s="161" t="s">
        <v>13</v>
      </c>
      <c r="Y90" s="169">
        <v>5800</v>
      </c>
      <c r="Z90" s="169">
        <v>9131101</v>
      </c>
      <c r="AA90" s="166">
        <v>6.0635026557131644E-3</v>
      </c>
      <c r="AB90" s="158" t="s">
        <v>6618</v>
      </c>
      <c r="AC90" s="168" t="s">
        <v>3202</v>
      </c>
    </row>
    <row r="91" spans="1:29" x14ac:dyDescent="0.3">
      <c r="A91" s="156" t="s">
        <v>3967</v>
      </c>
      <c r="B91" s="157">
        <v>4</v>
      </c>
      <c r="C91" s="158" t="s">
        <v>1470</v>
      </c>
      <c r="D91" s="180" t="s">
        <v>135</v>
      </c>
      <c r="E91" s="156" t="s">
        <v>2722</v>
      </c>
      <c r="F91" s="159" t="s">
        <v>271</v>
      </c>
      <c r="G91" s="156" t="s">
        <v>272</v>
      </c>
      <c r="H91" s="160">
        <v>44981</v>
      </c>
      <c r="I91" s="160">
        <v>45708</v>
      </c>
      <c r="J91" s="161" t="s">
        <v>6174</v>
      </c>
      <c r="K91" s="162"/>
      <c r="L91" s="163" t="s">
        <v>5034</v>
      </c>
      <c r="M91" s="171">
        <v>0</v>
      </c>
      <c r="N91" s="164">
        <v>33.619999999999997</v>
      </c>
      <c r="O91" s="162" t="s">
        <v>6622</v>
      </c>
      <c r="P91" s="160">
        <v>45708</v>
      </c>
      <c r="Q91" s="162" t="s">
        <v>6616</v>
      </c>
      <c r="R91" s="164">
        <v>33.619999999999997</v>
      </c>
      <c r="S91" s="163" t="s">
        <v>5858</v>
      </c>
      <c r="T91" s="163"/>
      <c r="U91" s="161" t="s">
        <v>10</v>
      </c>
      <c r="V91" s="161" t="s">
        <v>11</v>
      </c>
      <c r="W91" s="161" t="s">
        <v>12</v>
      </c>
      <c r="X91" s="161" t="s">
        <v>13</v>
      </c>
      <c r="Y91" s="169">
        <v>5800</v>
      </c>
      <c r="Z91" s="169">
        <v>9201101</v>
      </c>
      <c r="AA91" s="166">
        <v>6.0635026557131644E-3</v>
      </c>
      <c r="AB91" s="158" t="s">
        <v>6619</v>
      </c>
      <c r="AC91" s="168" t="s">
        <v>3232</v>
      </c>
    </row>
    <row r="92" spans="1:29" x14ac:dyDescent="0.3">
      <c r="A92" s="156" t="s">
        <v>3773</v>
      </c>
      <c r="B92" s="157">
        <v>7</v>
      </c>
      <c r="C92" s="158" t="s">
        <v>1470</v>
      </c>
      <c r="D92" s="180" t="s">
        <v>438</v>
      </c>
      <c r="E92" s="156" t="s">
        <v>2722</v>
      </c>
      <c r="F92" s="159" t="s">
        <v>271</v>
      </c>
      <c r="G92" s="156" t="s">
        <v>272</v>
      </c>
      <c r="H92" s="160">
        <v>44981</v>
      </c>
      <c r="I92" s="160">
        <v>45708</v>
      </c>
      <c r="J92" s="161" t="s">
        <v>6174</v>
      </c>
      <c r="K92" s="162"/>
      <c r="L92" s="163" t="s">
        <v>5034</v>
      </c>
      <c r="M92" s="171">
        <v>0</v>
      </c>
      <c r="N92" s="164">
        <v>147.81</v>
      </c>
      <c r="O92" s="162" t="s">
        <v>6623</v>
      </c>
      <c r="P92" s="160">
        <v>45708</v>
      </c>
      <c r="Q92" s="162" t="s">
        <v>6616</v>
      </c>
      <c r="R92" s="164">
        <v>147.81</v>
      </c>
      <c r="S92" s="163" t="s">
        <v>6132</v>
      </c>
      <c r="T92" s="163"/>
      <c r="U92" s="161" t="s">
        <v>10</v>
      </c>
      <c r="V92" s="161" t="s">
        <v>11</v>
      </c>
      <c r="W92" s="161" t="s">
        <v>12</v>
      </c>
      <c r="X92" s="161" t="s">
        <v>13</v>
      </c>
      <c r="Y92" s="169">
        <v>5800</v>
      </c>
      <c r="Z92" s="169">
        <v>9161101</v>
      </c>
      <c r="AA92" s="166">
        <v>2.6658129909011393E-2</v>
      </c>
      <c r="AB92" s="158" t="s">
        <v>6624</v>
      </c>
      <c r="AC92" s="168" t="s">
        <v>3207</v>
      </c>
    </row>
    <row r="93" spans="1:29" x14ac:dyDescent="0.3">
      <c r="A93" s="156" t="s">
        <v>3859</v>
      </c>
      <c r="B93" s="157">
        <v>6</v>
      </c>
      <c r="C93" s="158" t="s">
        <v>1470</v>
      </c>
      <c r="D93" s="180" t="s">
        <v>501</v>
      </c>
      <c r="E93" s="156" t="s">
        <v>2722</v>
      </c>
      <c r="F93" s="159" t="s">
        <v>271</v>
      </c>
      <c r="G93" s="156" t="s">
        <v>272</v>
      </c>
      <c r="H93" s="160">
        <v>44981</v>
      </c>
      <c r="I93" s="160">
        <v>45708</v>
      </c>
      <c r="J93" s="161" t="s">
        <v>6174</v>
      </c>
      <c r="K93" s="162"/>
      <c r="L93" s="163" t="s">
        <v>5034</v>
      </c>
      <c r="M93" s="171">
        <v>0</v>
      </c>
      <c r="N93" s="164">
        <v>147.81</v>
      </c>
      <c r="O93" s="162" t="s">
        <v>6623</v>
      </c>
      <c r="P93" s="160">
        <v>45708</v>
      </c>
      <c r="Q93" s="162" t="s">
        <v>6616</v>
      </c>
      <c r="R93" s="164">
        <v>147.81</v>
      </c>
      <c r="S93" s="163" t="s">
        <v>6176</v>
      </c>
      <c r="T93" s="163"/>
      <c r="U93" s="161" t="s">
        <v>10</v>
      </c>
      <c r="V93" s="161" t="s">
        <v>11</v>
      </c>
      <c r="W93" s="161" t="s">
        <v>12</v>
      </c>
      <c r="X93" s="161" t="s">
        <v>13</v>
      </c>
      <c r="Y93" s="169">
        <v>5800</v>
      </c>
      <c r="Z93" s="169">
        <v>9171101</v>
      </c>
      <c r="AA93" s="166">
        <v>2.6658129909011393E-2</v>
      </c>
      <c r="AB93" s="158" t="s">
        <v>6625</v>
      </c>
      <c r="AC93" s="168" t="s">
        <v>3217</v>
      </c>
    </row>
    <row r="94" spans="1:29" x14ac:dyDescent="0.3">
      <c r="A94" s="156" t="s">
        <v>4258</v>
      </c>
      <c r="B94" s="157">
        <v>8</v>
      </c>
      <c r="C94" s="158" t="s">
        <v>1470</v>
      </c>
      <c r="D94" s="180" t="s">
        <v>507</v>
      </c>
      <c r="E94" s="156" t="s">
        <v>2722</v>
      </c>
      <c r="F94" s="159" t="s">
        <v>271</v>
      </c>
      <c r="G94" s="156" t="s">
        <v>272</v>
      </c>
      <c r="H94" s="160">
        <v>44981</v>
      </c>
      <c r="I94" s="160">
        <v>45708</v>
      </c>
      <c r="J94" s="161" t="s">
        <v>6174</v>
      </c>
      <c r="K94" s="162" t="s">
        <v>5002</v>
      </c>
      <c r="L94" s="163" t="s">
        <v>5034</v>
      </c>
      <c r="M94" s="171">
        <v>0</v>
      </c>
      <c r="N94" s="164">
        <v>147.81</v>
      </c>
      <c r="O94" s="162" t="s">
        <v>6623</v>
      </c>
      <c r="P94" s="160">
        <v>45708</v>
      </c>
      <c r="Q94" s="162" t="s">
        <v>6616</v>
      </c>
      <c r="R94" s="164">
        <v>147.81</v>
      </c>
      <c r="S94" s="163" t="s">
        <v>6241</v>
      </c>
      <c r="T94" s="163"/>
      <c r="U94" s="161" t="s">
        <v>10</v>
      </c>
      <c r="V94" s="161" t="s">
        <v>11</v>
      </c>
      <c r="W94" s="161" t="s">
        <v>12</v>
      </c>
      <c r="X94" s="161" t="s">
        <v>13</v>
      </c>
      <c r="Y94" s="169">
        <v>5800</v>
      </c>
      <c r="Z94" s="169">
        <v>9281101</v>
      </c>
      <c r="AA94" s="166">
        <v>2.6658129909011393E-2</v>
      </c>
      <c r="AB94" s="158" t="s">
        <v>6626</v>
      </c>
      <c r="AC94" s="168" t="s">
        <v>3272</v>
      </c>
    </row>
    <row r="95" spans="1:29" x14ac:dyDescent="0.3">
      <c r="A95" s="156" t="s">
        <v>3816</v>
      </c>
      <c r="B95" s="157">
        <v>5</v>
      </c>
      <c r="C95" s="158" t="s">
        <v>1470</v>
      </c>
      <c r="D95" s="180" t="s">
        <v>312</v>
      </c>
      <c r="E95" s="156" t="s">
        <v>2722</v>
      </c>
      <c r="F95" s="159" t="s">
        <v>271</v>
      </c>
      <c r="G95" s="158" t="s">
        <v>272</v>
      </c>
      <c r="H95" s="160">
        <v>45069</v>
      </c>
      <c r="I95" s="160">
        <v>45673</v>
      </c>
      <c r="J95" s="161" t="s">
        <v>6174</v>
      </c>
      <c r="K95" s="162"/>
      <c r="L95" s="163" t="s">
        <v>5241</v>
      </c>
      <c r="M95" s="171">
        <v>0</v>
      </c>
      <c r="N95" s="164">
        <v>1281.99</v>
      </c>
      <c r="O95" s="162" t="s">
        <v>6627</v>
      </c>
      <c r="P95" s="160">
        <v>45673</v>
      </c>
      <c r="Q95" s="162" t="s">
        <v>6628</v>
      </c>
      <c r="R95" s="164">
        <v>1281.99</v>
      </c>
      <c r="S95" s="163"/>
      <c r="T95" s="163"/>
      <c r="U95" s="161" t="s">
        <v>10</v>
      </c>
      <c r="V95" s="161" t="s">
        <v>11</v>
      </c>
      <c r="W95" s="161" t="s">
        <v>12</v>
      </c>
      <c r="X95" s="161" t="s">
        <v>13</v>
      </c>
      <c r="Y95" s="169">
        <v>5800</v>
      </c>
      <c r="Z95" s="169">
        <v>9401101</v>
      </c>
      <c r="AA95" s="166">
        <v>4.2733E-2</v>
      </c>
      <c r="AB95" s="167" t="s">
        <v>6629</v>
      </c>
      <c r="AC95" s="168" t="s">
        <v>3212</v>
      </c>
    </row>
    <row r="96" spans="1:29" x14ac:dyDescent="0.3">
      <c r="A96" s="156" t="s">
        <v>3927</v>
      </c>
      <c r="B96" s="157">
        <v>5</v>
      </c>
      <c r="C96" s="158" t="s">
        <v>1470</v>
      </c>
      <c r="D96" s="180" t="s">
        <v>333</v>
      </c>
      <c r="E96" s="156" t="s">
        <v>2722</v>
      </c>
      <c r="F96" s="159" t="s">
        <v>271</v>
      </c>
      <c r="G96" s="158" t="s">
        <v>272</v>
      </c>
      <c r="H96" s="160">
        <v>45069</v>
      </c>
      <c r="I96" s="160">
        <v>45673</v>
      </c>
      <c r="J96" s="161" t="s">
        <v>6174</v>
      </c>
      <c r="K96" s="162"/>
      <c r="L96" s="163" t="s">
        <v>5241</v>
      </c>
      <c r="M96" s="171">
        <v>0</v>
      </c>
      <c r="N96" s="164">
        <v>1281.99</v>
      </c>
      <c r="O96" s="162" t="s">
        <v>6627</v>
      </c>
      <c r="P96" s="160">
        <v>45673</v>
      </c>
      <c r="Q96" s="162" t="s">
        <v>6628</v>
      </c>
      <c r="R96" s="164">
        <v>1281.99</v>
      </c>
      <c r="S96" s="163"/>
      <c r="T96" s="163"/>
      <c r="U96" s="161" t="s">
        <v>10</v>
      </c>
      <c r="V96" s="161" t="s">
        <v>11</v>
      </c>
      <c r="W96" s="161" t="s">
        <v>12</v>
      </c>
      <c r="X96" s="161" t="s">
        <v>13</v>
      </c>
      <c r="Y96" s="169">
        <v>5800</v>
      </c>
      <c r="Z96" s="169">
        <v>9411101</v>
      </c>
      <c r="AA96" s="166">
        <v>4.2733E-2</v>
      </c>
      <c r="AB96" s="167" t="s">
        <v>6630</v>
      </c>
      <c r="AC96" s="168" t="s">
        <v>3227</v>
      </c>
    </row>
    <row r="97" spans="1:29" x14ac:dyDescent="0.3">
      <c r="A97" s="156" t="s">
        <v>4683</v>
      </c>
      <c r="B97" s="157">
        <v>5</v>
      </c>
      <c r="C97" s="158" t="s">
        <v>1470</v>
      </c>
      <c r="D97" s="180" t="s">
        <v>317</v>
      </c>
      <c r="E97" s="156" t="s">
        <v>2722</v>
      </c>
      <c r="F97" s="159" t="s">
        <v>271</v>
      </c>
      <c r="G97" s="158" t="s">
        <v>272</v>
      </c>
      <c r="H97" s="160">
        <v>45069</v>
      </c>
      <c r="I97" s="160">
        <v>45673</v>
      </c>
      <c r="J97" s="161" t="s">
        <v>6174</v>
      </c>
      <c r="K97" s="162"/>
      <c r="L97" s="163" t="s">
        <v>5241</v>
      </c>
      <c r="M97" s="171">
        <v>0</v>
      </c>
      <c r="N97" s="164">
        <v>1281.99</v>
      </c>
      <c r="O97" s="162" t="s">
        <v>6627</v>
      </c>
      <c r="P97" s="160">
        <v>45673</v>
      </c>
      <c r="Q97" s="162" t="s">
        <v>6628</v>
      </c>
      <c r="R97" s="164">
        <v>1281.99</v>
      </c>
      <c r="S97" s="163"/>
      <c r="T97" s="163"/>
      <c r="U97" s="161" t="s">
        <v>10</v>
      </c>
      <c r="V97" s="161" t="s">
        <v>11</v>
      </c>
      <c r="W97" s="161" t="s">
        <v>12</v>
      </c>
      <c r="X97" s="161" t="s">
        <v>13</v>
      </c>
      <c r="Y97" s="169">
        <v>5800</v>
      </c>
      <c r="Z97" s="169">
        <v>9421101</v>
      </c>
      <c r="AA97" s="166">
        <v>4.2733E-2</v>
      </c>
      <c r="AB97" s="167" t="s">
        <v>6631</v>
      </c>
      <c r="AC97" s="168" t="s">
        <v>3322</v>
      </c>
    </row>
    <row r="98" spans="1:29" x14ac:dyDescent="0.3">
      <c r="A98" s="156" t="s">
        <v>4799</v>
      </c>
      <c r="B98" s="157">
        <v>5</v>
      </c>
      <c r="C98" s="158" t="s">
        <v>1470</v>
      </c>
      <c r="D98" s="180" t="s">
        <v>315</v>
      </c>
      <c r="E98" s="156" t="s">
        <v>2722</v>
      </c>
      <c r="F98" s="159" t="s">
        <v>271</v>
      </c>
      <c r="G98" s="158" t="s">
        <v>272</v>
      </c>
      <c r="H98" s="160">
        <v>45069</v>
      </c>
      <c r="I98" s="160">
        <v>45673</v>
      </c>
      <c r="J98" s="161" t="s">
        <v>6174</v>
      </c>
      <c r="K98" s="162"/>
      <c r="L98" s="163" t="s">
        <v>5241</v>
      </c>
      <c r="M98" s="171">
        <v>0</v>
      </c>
      <c r="N98" s="164">
        <v>1282</v>
      </c>
      <c r="O98" s="162" t="s">
        <v>6627</v>
      </c>
      <c r="P98" s="160">
        <v>45673</v>
      </c>
      <c r="Q98" s="162" t="s">
        <v>6628</v>
      </c>
      <c r="R98" s="164">
        <v>1282</v>
      </c>
      <c r="S98" s="163"/>
      <c r="T98" s="163"/>
      <c r="U98" s="161" t="s">
        <v>10</v>
      </c>
      <c r="V98" s="161" t="s">
        <v>11</v>
      </c>
      <c r="W98" s="161" t="s">
        <v>12</v>
      </c>
      <c r="X98" s="161" t="s">
        <v>13</v>
      </c>
      <c r="Y98" s="169">
        <v>5800</v>
      </c>
      <c r="Z98" s="169">
        <v>9431101</v>
      </c>
      <c r="AA98" s="166">
        <v>4.2733333333333332E-2</v>
      </c>
      <c r="AB98" s="167" t="s">
        <v>6632</v>
      </c>
      <c r="AC98" s="168" t="s">
        <v>3337</v>
      </c>
    </row>
    <row r="99" spans="1:29" x14ac:dyDescent="0.3">
      <c r="A99" s="156" t="s">
        <v>3662</v>
      </c>
      <c r="B99" s="157">
        <v>4</v>
      </c>
      <c r="C99" s="158" t="s">
        <v>1470</v>
      </c>
      <c r="D99" s="158" t="s">
        <v>418</v>
      </c>
      <c r="E99" s="156" t="s">
        <v>2722</v>
      </c>
      <c r="F99" s="159" t="s">
        <v>271</v>
      </c>
      <c r="G99" s="158" t="s">
        <v>272</v>
      </c>
      <c r="H99" s="160">
        <v>45069</v>
      </c>
      <c r="I99" s="160">
        <v>45723</v>
      </c>
      <c r="J99" s="161" t="s">
        <v>6174</v>
      </c>
      <c r="K99" s="162"/>
      <c r="L99" s="163" t="s">
        <v>5241</v>
      </c>
      <c r="M99" s="171">
        <v>0</v>
      </c>
      <c r="N99" s="164">
        <v>188.19</v>
      </c>
      <c r="O99" s="162" t="s">
        <v>6633</v>
      </c>
      <c r="P99" s="160">
        <v>45723</v>
      </c>
      <c r="Q99" s="162" t="s">
        <v>6634</v>
      </c>
      <c r="R99" s="164">
        <v>188.19</v>
      </c>
      <c r="S99" s="163" t="s">
        <v>6235</v>
      </c>
      <c r="T99" s="163"/>
      <c r="U99" s="161" t="s">
        <v>10</v>
      </c>
      <c r="V99" s="161" t="s">
        <v>11</v>
      </c>
      <c r="W99" s="161" t="s">
        <v>12</v>
      </c>
      <c r="X99" s="161" t="s">
        <v>13</v>
      </c>
      <c r="Y99" s="169">
        <v>5800</v>
      </c>
      <c r="Z99" s="169">
        <v>9091101</v>
      </c>
      <c r="AA99" s="166">
        <v>6.2729999999999999E-3</v>
      </c>
      <c r="AB99" s="167" t="s">
        <v>6635</v>
      </c>
      <c r="AC99" s="168" t="s">
        <v>3192</v>
      </c>
    </row>
    <row r="100" spans="1:29" x14ac:dyDescent="0.3">
      <c r="A100" s="156" t="s">
        <v>3662</v>
      </c>
      <c r="B100" s="157">
        <v>4</v>
      </c>
      <c r="C100" s="158" t="s">
        <v>1470</v>
      </c>
      <c r="D100" s="180" t="s">
        <v>418</v>
      </c>
      <c r="E100" s="156" t="s">
        <v>2722</v>
      </c>
      <c r="F100" s="159" t="s">
        <v>271</v>
      </c>
      <c r="G100" s="158" t="s">
        <v>272</v>
      </c>
      <c r="H100" s="160">
        <v>45069</v>
      </c>
      <c r="I100" s="160">
        <v>45743</v>
      </c>
      <c r="J100" s="161" t="s">
        <v>6174</v>
      </c>
      <c r="K100" s="162"/>
      <c r="L100" s="163" t="s">
        <v>5241</v>
      </c>
      <c r="M100" s="171">
        <v>0</v>
      </c>
      <c r="N100" s="164">
        <v>13.45</v>
      </c>
      <c r="O100" s="162" t="s">
        <v>6636</v>
      </c>
      <c r="P100" s="160">
        <v>45743</v>
      </c>
      <c r="Q100" s="162" t="s">
        <v>6637</v>
      </c>
      <c r="R100" s="164">
        <v>13.45</v>
      </c>
      <c r="S100" s="191" t="s">
        <v>6235</v>
      </c>
      <c r="T100" s="163"/>
      <c r="U100" s="161" t="s">
        <v>10</v>
      </c>
      <c r="V100" s="161" t="s">
        <v>11</v>
      </c>
      <c r="W100" s="161" t="s">
        <v>12</v>
      </c>
      <c r="X100" s="161" t="s">
        <v>13</v>
      </c>
      <c r="Y100" s="169">
        <v>5800</v>
      </c>
      <c r="Z100" s="169">
        <v>9091101</v>
      </c>
      <c r="AA100" s="166">
        <v>4.483333333333333E-4</v>
      </c>
      <c r="AB100" s="167" t="s">
        <v>7283</v>
      </c>
      <c r="AC100" s="168" t="s">
        <v>3192</v>
      </c>
    </row>
    <row r="101" spans="1:29" x14ac:dyDescent="0.3">
      <c r="A101" s="156" t="s">
        <v>3773</v>
      </c>
      <c r="B101" s="157">
        <v>7</v>
      </c>
      <c r="C101" s="158" t="s">
        <v>1470</v>
      </c>
      <c r="D101" s="180" t="s">
        <v>438</v>
      </c>
      <c r="E101" s="156" t="s">
        <v>2722</v>
      </c>
      <c r="F101" s="159" t="s">
        <v>271</v>
      </c>
      <c r="G101" s="158" t="s">
        <v>272</v>
      </c>
      <c r="H101" s="160">
        <v>45069</v>
      </c>
      <c r="I101" s="160">
        <v>45743</v>
      </c>
      <c r="J101" s="161" t="s">
        <v>6174</v>
      </c>
      <c r="K101" s="162"/>
      <c r="L101" s="163" t="s">
        <v>5241</v>
      </c>
      <c r="M101" s="171">
        <v>0</v>
      </c>
      <c r="N101" s="164">
        <v>4.4800000000000004</v>
      </c>
      <c r="O101" s="162" t="s">
        <v>6638</v>
      </c>
      <c r="P101" s="160">
        <v>45743</v>
      </c>
      <c r="Q101" s="162" t="s">
        <v>6637</v>
      </c>
      <c r="R101" s="164">
        <v>4.4800000000000004</v>
      </c>
      <c r="S101" s="191" t="s">
        <v>6132</v>
      </c>
      <c r="T101" s="163"/>
      <c r="U101" s="161" t="s">
        <v>10</v>
      </c>
      <c r="V101" s="161" t="s">
        <v>11</v>
      </c>
      <c r="W101" s="161" t="s">
        <v>12</v>
      </c>
      <c r="X101" s="161" t="s">
        <v>13</v>
      </c>
      <c r="Y101" s="169">
        <v>5800</v>
      </c>
      <c r="Z101" s="169">
        <v>9161101</v>
      </c>
      <c r="AA101" s="166">
        <v>1.4933333333333335E-4</v>
      </c>
      <c r="AB101" s="167" t="s">
        <v>6639</v>
      </c>
      <c r="AC101" s="168" t="s">
        <v>3207</v>
      </c>
    </row>
    <row r="102" spans="1:29" x14ac:dyDescent="0.3">
      <c r="A102" s="156" t="s">
        <v>3859</v>
      </c>
      <c r="B102" s="157">
        <v>6</v>
      </c>
      <c r="C102" s="158" t="s">
        <v>1470</v>
      </c>
      <c r="D102" s="180" t="s">
        <v>501</v>
      </c>
      <c r="E102" s="156" t="s">
        <v>2722</v>
      </c>
      <c r="F102" s="159" t="s">
        <v>271</v>
      </c>
      <c r="G102" s="158" t="s">
        <v>272</v>
      </c>
      <c r="H102" s="160">
        <v>45069</v>
      </c>
      <c r="I102" s="160">
        <v>45743</v>
      </c>
      <c r="J102" s="161" t="s">
        <v>6174</v>
      </c>
      <c r="K102" s="162"/>
      <c r="L102" s="163" t="s">
        <v>5241</v>
      </c>
      <c r="M102" s="171">
        <v>0</v>
      </c>
      <c r="N102" s="164">
        <v>4.4800000000000004</v>
      </c>
      <c r="O102" s="162" t="s">
        <v>6638</v>
      </c>
      <c r="P102" s="160">
        <v>45743</v>
      </c>
      <c r="Q102" s="162" t="s">
        <v>6637</v>
      </c>
      <c r="R102" s="164">
        <v>4.4800000000000004</v>
      </c>
      <c r="S102" s="191" t="s">
        <v>6176</v>
      </c>
      <c r="T102" s="163"/>
      <c r="U102" s="161" t="s">
        <v>10</v>
      </c>
      <c r="V102" s="161" t="s">
        <v>11</v>
      </c>
      <c r="W102" s="161" t="s">
        <v>12</v>
      </c>
      <c r="X102" s="161" t="s">
        <v>13</v>
      </c>
      <c r="Y102" s="169">
        <v>5800</v>
      </c>
      <c r="Z102" s="169">
        <v>9171101</v>
      </c>
      <c r="AA102" s="166">
        <v>1.4933333333333335E-4</v>
      </c>
      <c r="AB102" s="167" t="s">
        <v>6640</v>
      </c>
      <c r="AC102" s="168" t="s">
        <v>3217</v>
      </c>
    </row>
    <row r="103" spans="1:29" x14ac:dyDescent="0.3">
      <c r="A103" s="156" t="s">
        <v>4258</v>
      </c>
      <c r="B103" s="157">
        <v>8</v>
      </c>
      <c r="C103" s="158" t="s">
        <v>1470</v>
      </c>
      <c r="D103" s="180" t="s">
        <v>507</v>
      </c>
      <c r="E103" s="156" t="s">
        <v>2722</v>
      </c>
      <c r="F103" s="159" t="s">
        <v>271</v>
      </c>
      <c r="G103" s="158" t="s">
        <v>272</v>
      </c>
      <c r="H103" s="160">
        <v>45069</v>
      </c>
      <c r="I103" s="160">
        <v>45743</v>
      </c>
      <c r="J103" s="161" t="s">
        <v>6174</v>
      </c>
      <c r="K103" s="162"/>
      <c r="L103" s="163" t="s">
        <v>5241</v>
      </c>
      <c r="M103" s="171">
        <v>0</v>
      </c>
      <c r="N103" s="164">
        <v>4.49</v>
      </c>
      <c r="O103" s="162" t="s">
        <v>6638</v>
      </c>
      <c r="P103" s="160">
        <v>45743</v>
      </c>
      <c r="Q103" s="162" t="s">
        <v>6637</v>
      </c>
      <c r="R103" s="164">
        <v>4.49</v>
      </c>
      <c r="S103" s="191" t="s">
        <v>6241</v>
      </c>
      <c r="T103" s="163"/>
      <c r="U103" s="161" t="s">
        <v>10</v>
      </c>
      <c r="V103" s="161" t="s">
        <v>11</v>
      </c>
      <c r="W103" s="161" t="s">
        <v>12</v>
      </c>
      <c r="X103" s="161" t="s">
        <v>13</v>
      </c>
      <c r="Y103" s="169">
        <v>5800</v>
      </c>
      <c r="Z103" s="169">
        <v>9281101</v>
      </c>
      <c r="AA103" s="166">
        <v>1.4966666666666668E-4</v>
      </c>
      <c r="AB103" s="167" t="s">
        <v>6641</v>
      </c>
      <c r="AC103" s="168" t="s">
        <v>3272</v>
      </c>
    </row>
    <row r="104" spans="1:29" x14ac:dyDescent="0.3">
      <c r="A104" s="156" t="s">
        <v>4215</v>
      </c>
      <c r="B104" s="157">
        <v>6</v>
      </c>
      <c r="C104" s="158" t="s">
        <v>1470</v>
      </c>
      <c r="D104" s="181" t="s">
        <v>500</v>
      </c>
      <c r="E104" s="156" t="s">
        <v>2722</v>
      </c>
      <c r="F104" s="159" t="s">
        <v>271</v>
      </c>
      <c r="G104" s="158" t="s">
        <v>272</v>
      </c>
      <c r="H104" s="160">
        <v>45069</v>
      </c>
      <c r="I104" s="160">
        <v>45804</v>
      </c>
      <c r="J104" s="161" t="s">
        <v>6174</v>
      </c>
      <c r="K104" s="162"/>
      <c r="L104" s="163" t="s">
        <v>5241</v>
      </c>
      <c r="M104" s="171">
        <v>0</v>
      </c>
      <c r="N104" s="164">
        <v>157.88</v>
      </c>
      <c r="O104" s="162" t="s">
        <v>6642</v>
      </c>
      <c r="P104" s="160">
        <v>45804</v>
      </c>
      <c r="Q104" s="162" t="s">
        <v>6643</v>
      </c>
      <c r="R104" s="164">
        <v>157.88</v>
      </c>
      <c r="S104" s="182" t="s">
        <v>6332</v>
      </c>
      <c r="T104" s="163"/>
      <c r="U104" s="161" t="s">
        <v>10</v>
      </c>
      <c r="V104" s="161" t="s">
        <v>11</v>
      </c>
      <c r="W104" s="161" t="s">
        <v>12</v>
      </c>
      <c r="X104" s="161" t="s">
        <v>13</v>
      </c>
      <c r="Y104" s="169">
        <v>5800</v>
      </c>
      <c r="Z104" s="169">
        <v>9261101</v>
      </c>
      <c r="AA104" s="166">
        <v>5.2626666666666664E-3</v>
      </c>
      <c r="AB104" s="167" t="s">
        <v>7284</v>
      </c>
      <c r="AC104" s="168" t="s">
        <v>3267</v>
      </c>
    </row>
    <row r="105" spans="1:29" x14ac:dyDescent="0.3">
      <c r="A105" s="156" t="s">
        <v>2880</v>
      </c>
      <c r="B105" s="157">
        <v>2</v>
      </c>
      <c r="C105" s="158" t="s">
        <v>1470</v>
      </c>
      <c r="D105" s="181" t="s">
        <v>284</v>
      </c>
      <c r="E105" s="156" t="s">
        <v>2722</v>
      </c>
      <c r="F105" s="159" t="s">
        <v>271</v>
      </c>
      <c r="G105" s="158" t="s">
        <v>272</v>
      </c>
      <c r="H105" s="160">
        <v>45069</v>
      </c>
      <c r="I105" s="160">
        <v>45804</v>
      </c>
      <c r="J105" s="161" t="s">
        <v>6174</v>
      </c>
      <c r="K105" s="162"/>
      <c r="L105" s="163" t="s">
        <v>5241</v>
      </c>
      <c r="M105" s="171">
        <v>0</v>
      </c>
      <c r="N105" s="164">
        <v>157.88</v>
      </c>
      <c r="O105" s="162" t="s">
        <v>6642</v>
      </c>
      <c r="P105" s="160">
        <v>45804</v>
      </c>
      <c r="Q105" s="162" t="s">
        <v>6643</v>
      </c>
      <c r="R105" s="164">
        <v>157.88</v>
      </c>
      <c r="S105" s="182" t="s">
        <v>1573</v>
      </c>
      <c r="T105" s="163"/>
      <c r="U105" s="161" t="s">
        <v>10</v>
      </c>
      <c r="V105" s="161" t="s">
        <v>11</v>
      </c>
      <c r="W105" s="161" t="s">
        <v>12</v>
      </c>
      <c r="X105" s="161" t="s">
        <v>13</v>
      </c>
      <c r="Y105" s="169">
        <v>5800</v>
      </c>
      <c r="Z105" s="169">
        <v>9301101</v>
      </c>
      <c r="AA105" s="166">
        <v>5.2626666666666664E-3</v>
      </c>
      <c r="AB105" s="167" t="s">
        <v>7285</v>
      </c>
      <c r="AC105" s="168" t="s">
        <v>3282</v>
      </c>
    </row>
    <row r="106" spans="1:29" x14ac:dyDescent="0.3">
      <c r="A106" s="156" t="s">
        <v>4724</v>
      </c>
      <c r="B106" s="157">
        <v>9</v>
      </c>
      <c r="C106" s="158" t="s">
        <v>1470</v>
      </c>
      <c r="D106" s="181" t="s">
        <v>328</v>
      </c>
      <c r="E106" s="156" t="s">
        <v>2722</v>
      </c>
      <c r="F106" s="159" t="s">
        <v>271</v>
      </c>
      <c r="G106" s="158" t="s">
        <v>272</v>
      </c>
      <c r="H106" s="160">
        <v>45069</v>
      </c>
      <c r="I106" s="160">
        <v>45804</v>
      </c>
      <c r="J106" s="161" t="s">
        <v>6174</v>
      </c>
      <c r="K106" s="162"/>
      <c r="L106" s="163" t="s">
        <v>5241</v>
      </c>
      <c r="M106" s="171">
        <v>0</v>
      </c>
      <c r="N106" s="164">
        <v>157.88</v>
      </c>
      <c r="O106" s="162" t="s">
        <v>6642</v>
      </c>
      <c r="P106" s="160">
        <v>45804</v>
      </c>
      <c r="Q106" s="162" t="s">
        <v>6643</v>
      </c>
      <c r="R106" s="164">
        <v>157.88</v>
      </c>
      <c r="S106" s="182" t="s">
        <v>6336</v>
      </c>
      <c r="T106" s="163"/>
      <c r="U106" s="161" t="s">
        <v>10</v>
      </c>
      <c r="V106" s="161" t="s">
        <v>11</v>
      </c>
      <c r="W106" s="161" t="s">
        <v>12</v>
      </c>
      <c r="X106" s="161" t="s">
        <v>13</v>
      </c>
      <c r="Y106" s="169">
        <v>5800</v>
      </c>
      <c r="Z106" s="169">
        <v>9371101</v>
      </c>
      <c r="AA106" s="166">
        <v>5.2626666666666664E-3</v>
      </c>
      <c r="AB106" s="167" t="s">
        <v>7286</v>
      </c>
      <c r="AC106" s="168" t="s">
        <v>3327</v>
      </c>
    </row>
    <row r="107" spans="1:29" x14ac:dyDescent="0.3">
      <c r="A107" s="156" t="s">
        <v>4504</v>
      </c>
      <c r="B107" s="157">
        <v>6</v>
      </c>
      <c r="C107" s="158" t="s">
        <v>1470</v>
      </c>
      <c r="D107" s="181" t="s">
        <v>301</v>
      </c>
      <c r="E107" s="156" t="s">
        <v>2722</v>
      </c>
      <c r="F107" s="159" t="s">
        <v>271</v>
      </c>
      <c r="G107" s="158" t="s">
        <v>272</v>
      </c>
      <c r="H107" s="160">
        <v>45069</v>
      </c>
      <c r="I107" s="160">
        <v>45804</v>
      </c>
      <c r="J107" s="161" t="s">
        <v>6174</v>
      </c>
      <c r="K107" s="162"/>
      <c r="L107" s="163" t="s">
        <v>5241</v>
      </c>
      <c r="M107" s="171">
        <v>0</v>
      </c>
      <c r="N107" s="164">
        <v>157.88</v>
      </c>
      <c r="O107" s="162" t="s">
        <v>6642</v>
      </c>
      <c r="P107" s="160">
        <v>45804</v>
      </c>
      <c r="Q107" s="162" t="s">
        <v>6643</v>
      </c>
      <c r="R107" s="164">
        <v>157.88</v>
      </c>
      <c r="S107" s="182" t="s">
        <v>6334</v>
      </c>
      <c r="T107" s="163"/>
      <c r="U107" s="161" t="s">
        <v>10</v>
      </c>
      <c r="V107" s="161" t="s">
        <v>11</v>
      </c>
      <c r="W107" s="161" t="s">
        <v>12</v>
      </c>
      <c r="X107" s="161" t="s">
        <v>13</v>
      </c>
      <c r="Y107" s="169">
        <v>5800</v>
      </c>
      <c r="Z107" s="169">
        <v>9341101</v>
      </c>
      <c r="AA107" s="166">
        <v>5.2626666666666664E-3</v>
      </c>
      <c r="AB107" s="167" t="s">
        <v>7287</v>
      </c>
      <c r="AC107" s="168" t="s">
        <v>3302</v>
      </c>
    </row>
    <row r="108" spans="1:29" x14ac:dyDescent="0.3">
      <c r="A108" s="156" t="s">
        <v>4215</v>
      </c>
      <c r="B108" s="157">
        <v>6</v>
      </c>
      <c r="C108" s="158" t="s">
        <v>1470</v>
      </c>
      <c r="D108" s="181" t="s">
        <v>500</v>
      </c>
      <c r="E108" s="156" t="s">
        <v>2722</v>
      </c>
      <c r="F108" s="159" t="s">
        <v>271</v>
      </c>
      <c r="G108" s="158" t="s">
        <v>272</v>
      </c>
      <c r="H108" s="160">
        <v>45069</v>
      </c>
      <c r="I108" s="160">
        <v>45884</v>
      </c>
      <c r="J108" s="161" t="s">
        <v>6707</v>
      </c>
      <c r="K108" s="162"/>
      <c r="L108" s="163" t="s">
        <v>5241</v>
      </c>
      <c r="M108" s="171">
        <v>0</v>
      </c>
      <c r="N108" s="164">
        <v>1239.94</v>
      </c>
      <c r="O108" s="162" t="s">
        <v>7288</v>
      </c>
      <c r="P108" s="160">
        <v>45884</v>
      </c>
      <c r="Q108" s="162" t="s">
        <v>7289</v>
      </c>
      <c r="R108" s="164">
        <v>1239.94</v>
      </c>
      <c r="S108" s="182" t="s">
        <v>6332</v>
      </c>
      <c r="T108" s="163"/>
      <c r="U108" s="161" t="s">
        <v>10</v>
      </c>
      <c r="V108" s="161" t="s">
        <v>11</v>
      </c>
      <c r="W108" s="161" t="s">
        <v>12</v>
      </c>
      <c r="X108" s="161" t="s">
        <v>13</v>
      </c>
      <c r="Y108" s="169">
        <v>5800</v>
      </c>
      <c r="Z108" s="169">
        <v>9261101</v>
      </c>
      <c r="AA108" s="166">
        <v>4.1331333333333338E-2</v>
      </c>
      <c r="AB108" s="167" t="s">
        <v>7290</v>
      </c>
      <c r="AC108" s="168" t="s">
        <v>3267</v>
      </c>
    </row>
    <row r="109" spans="1:29" x14ac:dyDescent="0.3">
      <c r="A109" s="156" t="s">
        <v>4301</v>
      </c>
      <c r="B109" s="157">
        <v>7</v>
      </c>
      <c r="C109" s="158" t="s">
        <v>1470</v>
      </c>
      <c r="D109" s="181" t="s">
        <v>446</v>
      </c>
      <c r="E109" s="156" t="s">
        <v>2722</v>
      </c>
      <c r="F109" s="159" t="s">
        <v>271</v>
      </c>
      <c r="G109" s="158" t="s">
        <v>272</v>
      </c>
      <c r="H109" s="160">
        <v>45069</v>
      </c>
      <c r="I109" s="160">
        <v>45884</v>
      </c>
      <c r="J109" s="161" t="s">
        <v>6707</v>
      </c>
      <c r="K109" s="162"/>
      <c r="L109" s="163" t="s">
        <v>5241</v>
      </c>
      <c r="M109" s="171">
        <v>0</v>
      </c>
      <c r="N109" s="164">
        <v>1239.94</v>
      </c>
      <c r="O109" s="162" t="s">
        <v>7288</v>
      </c>
      <c r="P109" s="160">
        <v>45884</v>
      </c>
      <c r="Q109" s="162" t="s">
        <v>7289</v>
      </c>
      <c r="R109" s="164">
        <v>1239.94</v>
      </c>
      <c r="S109" s="182" t="s">
        <v>6333</v>
      </c>
      <c r="T109" s="163"/>
      <c r="U109" s="161" t="s">
        <v>10</v>
      </c>
      <c r="V109" s="161" t="s">
        <v>11</v>
      </c>
      <c r="W109" s="161" t="s">
        <v>12</v>
      </c>
      <c r="X109" s="161" t="s">
        <v>13</v>
      </c>
      <c r="Y109" s="169">
        <v>5800</v>
      </c>
      <c r="Z109" s="169">
        <v>9291101</v>
      </c>
      <c r="AA109" s="166">
        <v>4.1331333333333338E-2</v>
      </c>
      <c r="AB109" s="167" t="s">
        <v>7291</v>
      </c>
      <c r="AC109" s="168" t="s">
        <v>3277</v>
      </c>
    </row>
    <row r="110" spans="1:29" x14ac:dyDescent="0.3">
      <c r="A110" s="156" t="s">
        <v>4504</v>
      </c>
      <c r="B110" s="157">
        <v>6</v>
      </c>
      <c r="C110" s="158" t="s">
        <v>1470</v>
      </c>
      <c r="D110" s="181" t="s">
        <v>301</v>
      </c>
      <c r="E110" s="156" t="s">
        <v>2722</v>
      </c>
      <c r="F110" s="159" t="s">
        <v>271</v>
      </c>
      <c r="G110" s="158" t="s">
        <v>272</v>
      </c>
      <c r="H110" s="160">
        <v>45069</v>
      </c>
      <c r="I110" s="160">
        <v>45884</v>
      </c>
      <c r="J110" s="161" t="s">
        <v>6707</v>
      </c>
      <c r="K110" s="162"/>
      <c r="L110" s="163" t="s">
        <v>5241</v>
      </c>
      <c r="M110" s="171">
        <v>0</v>
      </c>
      <c r="N110" s="164">
        <v>1239.94</v>
      </c>
      <c r="O110" s="162" t="s">
        <v>7288</v>
      </c>
      <c r="P110" s="160">
        <v>45884</v>
      </c>
      <c r="Q110" s="162" t="s">
        <v>7289</v>
      </c>
      <c r="R110" s="164">
        <v>1239.94</v>
      </c>
      <c r="S110" s="182" t="s">
        <v>6334</v>
      </c>
      <c r="T110" s="163"/>
      <c r="U110" s="161" t="s">
        <v>10</v>
      </c>
      <c r="V110" s="161" t="s">
        <v>11</v>
      </c>
      <c r="W110" s="161" t="s">
        <v>12</v>
      </c>
      <c r="X110" s="161" t="s">
        <v>13</v>
      </c>
      <c r="Y110" s="169">
        <v>5800</v>
      </c>
      <c r="Z110" s="169">
        <v>9341101</v>
      </c>
      <c r="AA110" s="166">
        <v>4.1331333333333338E-2</v>
      </c>
      <c r="AB110" s="167" t="s">
        <v>7292</v>
      </c>
      <c r="AC110" s="168" t="s">
        <v>3302</v>
      </c>
    </row>
    <row r="111" spans="1:29" x14ac:dyDescent="0.3">
      <c r="A111" s="156" t="s">
        <v>4724</v>
      </c>
      <c r="B111" s="157">
        <v>9</v>
      </c>
      <c r="C111" s="158" t="s">
        <v>1470</v>
      </c>
      <c r="D111" s="181" t="s">
        <v>328</v>
      </c>
      <c r="E111" s="156" t="s">
        <v>2722</v>
      </c>
      <c r="F111" s="159" t="s">
        <v>271</v>
      </c>
      <c r="G111" s="158" t="s">
        <v>272</v>
      </c>
      <c r="H111" s="160">
        <v>45069</v>
      </c>
      <c r="I111" s="160">
        <v>45884</v>
      </c>
      <c r="J111" s="161" t="s">
        <v>6707</v>
      </c>
      <c r="K111" s="162"/>
      <c r="L111" s="163" t="s">
        <v>5241</v>
      </c>
      <c r="M111" s="171">
        <v>0</v>
      </c>
      <c r="N111" s="164">
        <v>1239.94</v>
      </c>
      <c r="O111" s="162" t="s">
        <v>7288</v>
      </c>
      <c r="P111" s="160">
        <v>45884</v>
      </c>
      <c r="Q111" s="162" t="s">
        <v>7289</v>
      </c>
      <c r="R111" s="164">
        <v>1239.94</v>
      </c>
      <c r="S111" s="181" t="s">
        <v>6336</v>
      </c>
      <c r="T111" s="163"/>
      <c r="U111" s="161" t="s">
        <v>10</v>
      </c>
      <c r="V111" s="161" t="s">
        <v>11</v>
      </c>
      <c r="W111" s="161" t="s">
        <v>12</v>
      </c>
      <c r="X111" s="161" t="s">
        <v>13</v>
      </c>
      <c r="Y111" s="169">
        <v>5800</v>
      </c>
      <c r="Z111" s="169">
        <v>9371101</v>
      </c>
      <c r="AA111" s="166">
        <v>4.1331333333333338E-2</v>
      </c>
      <c r="AB111" s="167" t="s">
        <v>7293</v>
      </c>
      <c r="AC111" s="168" t="s">
        <v>3327</v>
      </c>
    </row>
    <row r="112" spans="1:29" x14ac:dyDescent="0.3">
      <c r="A112" s="156" t="s">
        <v>4215</v>
      </c>
      <c r="B112" s="157">
        <v>6</v>
      </c>
      <c r="C112" s="158" t="s">
        <v>1470</v>
      </c>
      <c r="D112" s="181" t="s">
        <v>500</v>
      </c>
      <c r="E112" s="156" t="s">
        <v>2722</v>
      </c>
      <c r="F112" s="159" t="s">
        <v>271</v>
      </c>
      <c r="G112" s="158" t="s">
        <v>272</v>
      </c>
      <c r="H112" s="160">
        <v>45069</v>
      </c>
      <c r="I112" s="160">
        <v>45895</v>
      </c>
      <c r="J112" s="161" t="s">
        <v>6707</v>
      </c>
      <c r="K112" s="162"/>
      <c r="L112" s="163" t="s">
        <v>5241</v>
      </c>
      <c r="M112" s="171">
        <v>0</v>
      </c>
      <c r="N112" s="164">
        <v>32.49</v>
      </c>
      <c r="O112" s="162" t="s">
        <v>7294</v>
      </c>
      <c r="P112" s="160">
        <v>45895</v>
      </c>
      <c r="Q112" s="162" t="s">
        <v>7295</v>
      </c>
      <c r="R112" s="164">
        <v>32.49</v>
      </c>
      <c r="S112" s="181" t="s">
        <v>6332</v>
      </c>
      <c r="T112" s="163"/>
      <c r="U112" s="161" t="s">
        <v>10</v>
      </c>
      <c r="V112" s="161" t="s">
        <v>11</v>
      </c>
      <c r="W112" s="161" t="s">
        <v>12</v>
      </c>
      <c r="X112" s="161" t="s">
        <v>13</v>
      </c>
      <c r="Y112" s="169">
        <v>5800</v>
      </c>
      <c r="Z112" s="169">
        <v>9261101</v>
      </c>
      <c r="AA112" s="166">
        <v>1.083E-3</v>
      </c>
      <c r="AB112" s="167" t="s">
        <v>7296</v>
      </c>
      <c r="AC112" s="168" t="s">
        <v>3267</v>
      </c>
    </row>
    <row r="113" spans="1:29" x14ac:dyDescent="0.3">
      <c r="A113" s="156" t="s">
        <v>4301</v>
      </c>
      <c r="B113" s="157">
        <v>7</v>
      </c>
      <c r="C113" s="158" t="s">
        <v>1470</v>
      </c>
      <c r="D113" s="181" t="s">
        <v>446</v>
      </c>
      <c r="E113" s="156" t="s">
        <v>2722</v>
      </c>
      <c r="F113" s="159" t="s">
        <v>271</v>
      </c>
      <c r="G113" s="158" t="s">
        <v>272</v>
      </c>
      <c r="H113" s="160">
        <v>45069</v>
      </c>
      <c r="I113" s="160">
        <v>45895</v>
      </c>
      <c r="J113" s="161" t="s">
        <v>6707</v>
      </c>
      <c r="K113" s="162"/>
      <c r="L113" s="163" t="s">
        <v>5241</v>
      </c>
      <c r="M113" s="171">
        <v>0</v>
      </c>
      <c r="N113" s="164">
        <v>32.49</v>
      </c>
      <c r="O113" s="162" t="s">
        <v>7294</v>
      </c>
      <c r="P113" s="160">
        <v>45895</v>
      </c>
      <c r="Q113" s="162" t="s">
        <v>7295</v>
      </c>
      <c r="R113" s="164">
        <v>32.49</v>
      </c>
      <c r="S113" s="181" t="s">
        <v>6333</v>
      </c>
      <c r="T113" s="163"/>
      <c r="U113" s="161" t="s">
        <v>10</v>
      </c>
      <c r="V113" s="161" t="s">
        <v>11</v>
      </c>
      <c r="W113" s="161" t="s">
        <v>12</v>
      </c>
      <c r="X113" s="161" t="s">
        <v>13</v>
      </c>
      <c r="Y113" s="169">
        <v>5800</v>
      </c>
      <c r="Z113" s="169">
        <v>9291101</v>
      </c>
      <c r="AA113" s="166">
        <v>1.083E-3</v>
      </c>
      <c r="AB113" s="167" t="s">
        <v>7297</v>
      </c>
      <c r="AC113" s="168" t="s">
        <v>3277</v>
      </c>
    </row>
    <row r="114" spans="1:29" x14ac:dyDescent="0.3">
      <c r="A114" s="156" t="s">
        <v>4504</v>
      </c>
      <c r="B114" s="157">
        <v>6</v>
      </c>
      <c r="C114" s="158" t="s">
        <v>1470</v>
      </c>
      <c r="D114" s="181" t="s">
        <v>301</v>
      </c>
      <c r="E114" s="156" t="s">
        <v>2722</v>
      </c>
      <c r="F114" s="159" t="s">
        <v>271</v>
      </c>
      <c r="G114" s="158" t="s">
        <v>272</v>
      </c>
      <c r="H114" s="160">
        <v>45069</v>
      </c>
      <c r="I114" s="160">
        <v>45895</v>
      </c>
      <c r="J114" s="161" t="s">
        <v>6707</v>
      </c>
      <c r="K114" s="162"/>
      <c r="L114" s="163" t="s">
        <v>5241</v>
      </c>
      <c r="M114" s="171">
        <v>0</v>
      </c>
      <c r="N114" s="164">
        <v>32.49</v>
      </c>
      <c r="O114" s="162" t="s">
        <v>7294</v>
      </c>
      <c r="P114" s="160">
        <v>45895</v>
      </c>
      <c r="Q114" s="162" t="s">
        <v>7295</v>
      </c>
      <c r="R114" s="164">
        <v>32.49</v>
      </c>
      <c r="S114" s="181" t="s">
        <v>6334</v>
      </c>
      <c r="T114" s="163"/>
      <c r="U114" s="161" t="s">
        <v>10</v>
      </c>
      <c r="V114" s="161" t="s">
        <v>11</v>
      </c>
      <c r="W114" s="161" t="s">
        <v>12</v>
      </c>
      <c r="X114" s="161" t="s">
        <v>13</v>
      </c>
      <c r="Y114" s="169">
        <v>5800</v>
      </c>
      <c r="Z114" s="169">
        <v>9341101</v>
      </c>
      <c r="AA114" s="166">
        <v>1.083E-3</v>
      </c>
      <c r="AB114" s="167" t="s">
        <v>7298</v>
      </c>
      <c r="AC114" s="168" t="s">
        <v>3302</v>
      </c>
    </row>
    <row r="115" spans="1:29" x14ac:dyDescent="0.3">
      <c r="A115" s="156" t="s">
        <v>4724</v>
      </c>
      <c r="B115" s="157">
        <v>9</v>
      </c>
      <c r="C115" s="158" t="s">
        <v>1470</v>
      </c>
      <c r="D115" s="181" t="s">
        <v>328</v>
      </c>
      <c r="E115" s="156" t="s">
        <v>2722</v>
      </c>
      <c r="F115" s="159" t="s">
        <v>271</v>
      </c>
      <c r="G115" s="158" t="s">
        <v>272</v>
      </c>
      <c r="H115" s="160">
        <v>45069</v>
      </c>
      <c r="I115" s="160">
        <v>45895</v>
      </c>
      <c r="J115" s="161" t="s">
        <v>6707</v>
      </c>
      <c r="K115" s="162"/>
      <c r="L115" s="163" t="s">
        <v>5241</v>
      </c>
      <c r="M115" s="171">
        <v>0</v>
      </c>
      <c r="N115" s="164">
        <v>32.49</v>
      </c>
      <c r="O115" s="162" t="s">
        <v>7294</v>
      </c>
      <c r="P115" s="160">
        <v>45895</v>
      </c>
      <c r="Q115" s="162" t="s">
        <v>7295</v>
      </c>
      <c r="R115" s="164">
        <v>32.49</v>
      </c>
      <c r="S115" s="181" t="s">
        <v>6336</v>
      </c>
      <c r="T115" s="163"/>
      <c r="U115" s="161" t="s">
        <v>10</v>
      </c>
      <c r="V115" s="161" t="s">
        <v>11</v>
      </c>
      <c r="W115" s="161" t="s">
        <v>12</v>
      </c>
      <c r="X115" s="161" t="s">
        <v>13</v>
      </c>
      <c r="Y115" s="169">
        <v>5800</v>
      </c>
      <c r="Z115" s="169">
        <v>9371101</v>
      </c>
      <c r="AA115" s="166">
        <v>1.083E-3</v>
      </c>
      <c r="AB115" s="167" t="s">
        <v>7299</v>
      </c>
      <c r="AC115" s="168" t="s">
        <v>3327</v>
      </c>
    </row>
    <row r="116" spans="1:29" x14ac:dyDescent="0.3">
      <c r="A116" s="156" t="s">
        <v>4215</v>
      </c>
      <c r="B116" s="157">
        <v>6</v>
      </c>
      <c r="C116" s="158" t="s">
        <v>1470</v>
      </c>
      <c r="D116" s="181" t="s">
        <v>500</v>
      </c>
      <c r="E116" s="156" t="s">
        <v>2722</v>
      </c>
      <c r="F116" s="159" t="s">
        <v>271</v>
      </c>
      <c r="G116" s="158" t="s">
        <v>272</v>
      </c>
      <c r="H116" s="160">
        <v>45069</v>
      </c>
      <c r="I116" s="160">
        <v>45895</v>
      </c>
      <c r="J116" s="161" t="s">
        <v>6707</v>
      </c>
      <c r="K116" s="162"/>
      <c r="L116" s="163" t="s">
        <v>5241</v>
      </c>
      <c r="M116" s="171">
        <v>0</v>
      </c>
      <c r="N116" s="164">
        <v>3.36</v>
      </c>
      <c r="O116" s="162" t="s">
        <v>7300</v>
      </c>
      <c r="P116" s="160">
        <v>45895</v>
      </c>
      <c r="Q116" s="162" t="s">
        <v>7295</v>
      </c>
      <c r="R116" s="164">
        <v>3.36</v>
      </c>
      <c r="S116" s="181" t="s">
        <v>6332</v>
      </c>
      <c r="T116" s="163"/>
      <c r="U116" s="161" t="s">
        <v>10</v>
      </c>
      <c r="V116" s="161" t="s">
        <v>11</v>
      </c>
      <c r="W116" s="161" t="s">
        <v>12</v>
      </c>
      <c r="X116" s="161" t="s">
        <v>13</v>
      </c>
      <c r="Y116" s="169">
        <v>5800</v>
      </c>
      <c r="Z116" s="169">
        <v>9261101</v>
      </c>
      <c r="AA116" s="166">
        <v>1.12E-4</v>
      </c>
      <c r="AB116" s="167" t="s">
        <v>7296</v>
      </c>
      <c r="AC116" s="168" t="s">
        <v>3267</v>
      </c>
    </row>
    <row r="117" spans="1:29" x14ac:dyDescent="0.3">
      <c r="A117" s="156" t="s">
        <v>4301</v>
      </c>
      <c r="B117" s="157">
        <v>7</v>
      </c>
      <c r="C117" s="158" t="s">
        <v>1470</v>
      </c>
      <c r="D117" s="181" t="s">
        <v>446</v>
      </c>
      <c r="E117" s="156" t="s">
        <v>2722</v>
      </c>
      <c r="F117" s="159" t="s">
        <v>271</v>
      </c>
      <c r="G117" s="158" t="s">
        <v>272</v>
      </c>
      <c r="H117" s="160">
        <v>45069</v>
      </c>
      <c r="I117" s="160">
        <v>45895</v>
      </c>
      <c r="J117" s="161" t="s">
        <v>6707</v>
      </c>
      <c r="K117" s="162"/>
      <c r="L117" s="163" t="s">
        <v>5241</v>
      </c>
      <c r="M117" s="171">
        <v>0</v>
      </c>
      <c r="N117" s="164">
        <v>3.36</v>
      </c>
      <c r="O117" s="162" t="s">
        <v>7300</v>
      </c>
      <c r="P117" s="160">
        <v>45895</v>
      </c>
      <c r="Q117" s="162" t="s">
        <v>7295</v>
      </c>
      <c r="R117" s="164">
        <v>3.36</v>
      </c>
      <c r="S117" s="181" t="s">
        <v>6333</v>
      </c>
      <c r="T117" s="163"/>
      <c r="U117" s="161" t="s">
        <v>10</v>
      </c>
      <c r="V117" s="161" t="s">
        <v>11</v>
      </c>
      <c r="W117" s="161" t="s">
        <v>12</v>
      </c>
      <c r="X117" s="161" t="s">
        <v>13</v>
      </c>
      <c r="Y117" s="169">
        <v>5800</v>
      </c>
      <c r="Z117" s="169">
        <v>9291101</v>
      </c>
      <c r="AA117" s="166">
        <v>1.12E-4</v>
      </c>
      <c r="AB117" s="167" t="s">
        <v>7301</v>
      </c>
      <c r="AC117" s="168" t="s">
        <v>3277</v>
      </c>
    </row>
    <row r="118" spans="1:29" x14ac:dyDescent="0.3">
      <c r="A118" s="156" t="s">
        <v>4504</v>
      </c>
      <c r="B118" s="157">
        <v>6</v>
      </c>
      <c r="C118" s="158" t="s">
        <v>1470</v>
      </c>
      <c r="D118" s="181" t="s">
        <v>301</v>
      </c>
      <c r="E118" s="156" t="s">
        <v>2722</v>
      </c>
      <c r="F118" s="159" t="s">
        <v>271</v>
      </c>
      <c r="G118" s="158" t="s">
        <v>272</v>
      </c>
      <c r="H118" s="160">
        <v>45069</v>
      </c>
      <c r="I118" s="160">
        <v>45895</v>
      </c>
      <c r="J118" s="161" t="s">
        <v>6707</v>
      </c>
      <c r="K118" s="162"/>
      <c r="L118" s="163" t="s">
        <v>5241</v>
      </c>
      <c r="M118" s="171">
        <v>0</v>
      </c>
      <c r="N118" s="164">
        <v>3.37</v>
      </c>
      <c r="O118" s="162" t="s">
        <v>7300</v>
      </c>
      <c r="P118" s="160">
        <v>45895</v>
      </c>
      <c r="Q118" s="162" t="s">
        <v>7295</v>
      </c>
      <c r="R118" s="164">
        <v>3.37</v>
      </c>
      <c r="S118" s="181" t="s">
        <v>6334</v>
      </c>
      <c r="T118" s="163"/>
      <c r="U118" s="161" t="s">
        <v>10</v>
      </c>
      <c r="V118" s="161" t="s">
        <v>11</v>
      </c>
      <c r="W118" s="161" t="s">
        <v>12</v>
      </c>
      <c r="X118" s="161" t="s">
        <v>13</v>
      </c>
      <c r="Y118" s="169">
        <v>5800</v>
      </c>
      <c r="Z118" s="169">
        <v>9341101</v>
      </c>
      <c r="AA118" s="166">
        <v>1.1233333333333333E-4</v>
      </c>
      <c r="AB118" s="167" t="s">
        <v>7298</v>
      </c>
      <c r="AC118" s="168" t="s">
        <v>3302</v>
      </c>
    </row>
    <row r="119" spans="1:29" x14ac:dyDescent="0.3">
      <c r="A119" s="156" t="s">
        <v>4724</v>
      </c>
      <c r="B119" s="157">
        <v>9</v>
      </c>
      <c r="C119" s="158" t="s">
        <v>1470</v>
      </c>
      <c r="D119" s="181" t="s">
        <v>328</v>
      </c>
      <c r="E119" s="156" t="s">
        <v>2722</v>
      </c>
      <c r="F119" s="159" t="s">
        <v>271</v>
      </c>
      <c r="G119" s="158" t="s">
        <v>272</v>
      </c>
      <c r="H119" s="160">
        <v>45069</v>
      </c>
      <c r="I119" s="160">
        <v>45895</v>
      </c>
      <c r="J119" s="161" t="s">
        <v>6707</v>
      </c>
      <c r="K119" s="162"/>
      <c r="L119" s="163" t="s">
        <v>5241</v>
      </c>
      <c r="M119" s="171">
        <v>0</v>
      </c>
      <c r="N119" s="164">
        <v>3.36</v>
      </c>
      <c r="O119" s="162" t="s">
        <v>7300</v>
      </c>
      <c r="P119" s="160">
        <v>45895</v>
      </c>
      <c r="Q119" s="162" t="s">
        <v>7295</v>
      </c>
      <c r="R119" s="164">
        <v>3.36</v>
      </c>
      <c r="S119" s="181" t="s">
        <v>6336</v>
      </c>
      <c r="T119" s="163"/>
      <c r="U119" s="161" t="s">
        <v>10</v>
      </c>
      <c r="V119" s="161" t="s">
        <v>11</v>
      </c>
      <c r="W119" s="161" t="s">
        <v>12</v>
      </c>
      <c r="X119" s="161" t="s">
        <v>13</v>
      </c>
      <c r="Y119" s="169">
        <v>5800</v>
      </c>
      <c r="Z119" s="169">
        <v>9371101</v>
      </c>
      <c r="AA119" s="166">
        <v>1.12E-4</v>
      </c>
      <c r="AB119" s="167" t="s">
        <v>7299</v>
      </c>
      <c r="AC119" s="168" t="s">
        <v>3327</v>
      </c>
    </row>
    <row r="120" spans="1:29" x14ac:dyDescent="0.3">
      <c r="A120" s="156" t="s">
        <v>3662</v>
      </c>
      <c r="B120" s="157">
        <v>4</v>
      </c>
      <c r="C120" s="158" t="s">
        <v>1470</v>
      </c>
      <c r="D120" s="181" t="s">
        <v>418</v>
      </c>
      <c r="E120" s="156" t="s">
        <v>2722</v>
      </c>
      <c r="F120" s="159" t="s">
        <v>271</v>
      </c>
      <c r="G120" s="158" t="s">
        <v>272</v>
      </c>
      <c r="H120" s="160">
        <v>45069</v>
      </c>
      <c r="I120" s="160">
        <v>45895</v>
      </c>
      <c r="J120" s="161" t="s">
        <v>6707</v>
      </c>
      <c r="K120" s="162"/>
      <c r="L120" s="163" t="s">
        <v>5241</v>
      </c>
      <c r="M120" s="171">
        <v>0</v>
      </c>
      <c r="N120" s="164">
        <v>371.26</v>
      </c>
      <c r="O120" s="162" t="s">
        <v>7302</v>
      </c>
      <c r="P120" s="160">
        <v>45895</v>
      </c>
      <c r="Q120" s="162" t="s">
        <v>7295</v>
      </c>
      <c r="R120" s="164">
        <v>371.26</v>
      </c>
      <c r="S120" s="181" t="s">
        <v>6235</v>
      </c>
      <c r="T120" s="163"/>
      <c r="U120" s="161" t="s">
        <v>10</v>
      </c>
      <c r="V120" s="161" t="s">
        <v>11</v>
      </c>
      <c r="W120" s="161" t="s">
        <v>12</v>
      </c>
      <c r="X120" s="161" t="s">
        <v>13</v>
      </c>
      <c r="Y120" s="169">
        <v>5800</v>
      </c>
      <c r="Z120" s="169">
        <v>9091101</v>
      </c>
      <c r="AA120" s="166">
        <v>1.2375333333333334E-2</v>
      </c>
      <c r="AB120" s="167" t="s">
        <v>7303</v>
      </c>
      <c r="AC120" s="168" t="s">
        <v>3192</v>
      </c>
    </row>
    <row r="121" spans="1:29" x14ac:dyDescent="0.3">
      <c r="A121" s="156" t="s">
        <v>3732</v>
      </c>
      <c r="B121" s="157">
        <v>3</v>
      </c>
      <c r="C121" s="158" t="s">
        <v>1470</v>
      </c>
      <c r="D121" s="181" t="s">
        <v>436</v>
      </c>
      <c r="E121" s="156" t="s">
        <v>2722</v>
      </c>
      <c r="F121" s="159" t="s">
        <v>271</v>
      </c>
      <c r="G121" s="158" t="s">
        <v>272</v>
      </c>
      <c r="H121" s="160">
        <v>45069</v>
      </c>
      <c r="I121" s="160">
        <v>45895</v>
      </c>
      <c r="J121" s="161" t="s">
        <v>6707</v>
      </c>
      <c r="K121" s="162"/>
      <c r="L121" s="163" t="s">
        <v>5241</v>
      </c>
      <c r="M121" s="171">
        <v>0</v>
      </c>
      <c r="N121" s="164">
        <v>371.26</v>
      </c>
      <c r="O121" s="162" t="s">
        <v>7302</v>
      </c>
      <c r="P121" s="160">
        <v>45895</v>
      </c>
      <c r="Q121" s="162" t="s">
        <v>7295</v>
      </c>
      <c r="R121" s="164">
        <v>371.26</v>
      </c>
      <c r="S121" s="181" t="s">
        <v>5859</v>
      </c>
      <c r="T121" s="163"/>
      <c r="U121" s="161" t="s">
        <v>10</v>
      </c>
      <c r="V121" s="161" t="s">
        <v>11</v>
      </c>
      <c r="W121" s="161" t="s">
        <v>12</v>
      </c>
      <c r="X121" s="161" t="s">
        <v>13</v>
      </c>
      <c r="Y121" s="169">
        <v>5800</v>
      </c>
      <c r="Z121" s="169">
        <v>9131101</v>
      </c>
      <c r="AA121" s="166">
        <v>1.2375333333333334E-2</v>
      </c>
      <c r="AB121" s="167" t="s">
        <v>7304</v>
      </c>
      <c r="AC121" s="168" t="s">
        <v>3202</v>
      </c>
    </row>
    <row r="122" spans="1:29" x14ac:dyDescent="0.3">
      <c r="A122" s="156" t="s">
        <v>3773</v>
      </c>
      <c r="B122" s="157">
        <v>7</v>
      </c>
      <c r="C122" s="158" t="s">
        <v>1470</v>
      </c>
      <c r="D122" s="181" t="s">
        <v>438</v>
      </c>
      <c r="E122" s="156" t="s">
        <v>2722</v>
      </c>
      <c r="F122" s="159" t="s">
        <v>271</v>
      </c>
      <c r="G122" s="158" t="s">
        <v>272</v>
      </c>
      <c r="H122" s="160">
        <v>45069</v>
      </c>
      <c r="I122" s="160">
        <v>45895</v>
      </c>
      <c r="J122" s="161" t="s">
        <v>6707</v>
      </c>
      <c r="K122" s="162"/>
      <c r="L122" s="163" t="s">
        <v>5241</v>
      </c>
      <c r="M122" s="171">
        <v>0</v>
      </c>
      <c r="N122" s="164">
        <v>371.25</v>
      </c>
      <c r="O122" s="162" t="s">
        <v>7302</v>
      </c>
      <c r="P122" s="160">
        <v>45895</v>
      </c>
      <c r="Q122" s="162" t="s">
        <v>7295</v>
      </c>
      <c r="R122" s="164">
        <v>371.25</v>
      </c>
      <c r="S122" s="181" t="s">
        <v>6132</v>
      </c>
      <c r="T122" s="163"/>
      <c r="U122" s="161" t="s">
        <v>10</v>
      </c>
      <c r="V122" s="161" t="s">
        <v>11</v>
      </c>
      <c r="W122" s="161" t="s">
        <v>12</v>
      </c>
      <c r="X122" s="161" t="s">
        <v>13</v>
      </c>
      <c r="Y122" s="169">
        <v>5800</v>
      </c>
      <c r="Z122" s="169">
        <v>9161101</v>
      </c>
      <c r="AA122" s="166">
        <v>1.2375000000000001E-2</v>
      </c>
      <c r="AB122" s="167" t="s">
        <v>7305</v>
      </c>
      <c r="AC122" s="168" t="s">
        <v>3207</v>
      </c>
    </row>
    <row r="123" spans="1:29" x14ac:dyDescent="0.3">
      <c r="A123" s="156" t="s">
        <v>3859</v>
      </c>
      <c r="B123" s="157">
        <v>6</v>
      </c>
      <c r="C123" s="158" t="s">
        <v>1470</v>
      </c>
      <c r="D123" s="181" t="s">
        <v>501</v>
      </c>
      <c r="E123" s="156" t="s">
        <v>2722</v>
      </c>
      <c r="F123" s="159" t="s">
        <v>271</v>
      </c>
      <c r="G123" s="158" t="s">
        <v>272</v>
      </c>
      <c r="H123" s="160">
        <v>45069</v>
      </c>
      <c r="I123" s="160">
        <v>45895</v>
      </c>
      <c r="J123" s="161" t="s">
        <v>6707</v>
      </c>
      <c r="K123" s="162"/>
      <c r="L123" s="163" t="s">
        <v>5241</v>
      </c>
      <c r="M123" s="171">
        <v>0</v>
      </c>
      <c r="N123" s="164">
        <v>371.25</v>
      </c>
      <c r="O123" s="162" t="s">
        <v>7302</v>
      </c>
      <c r="P123" s="160">
        <v>45895</v>
      </c>
      <c r="Q123" s="162" t="s">
        <v>7295</v>
      </c>
      <c r="R123" s="164">
        <v>371.25</v>
      </c>
      <c r="S123" s="181" t="s">
        <v>6176</v>
      </c>
      <c r="T123" s="163"/>
      <c r="U123" s="161" t="s">
        <v>10</v>
      </c>
      <c r="V123" s="161" t="s">
        <v>11</v>
      </c>
      <c r="W123" s="161" t="s">
        <v>12</v>
      </c>
      <c r="X123" s="161" t="s">
        <v>13</v>
      </c>
      <c r="Y123" s="169">
        <v>5800</v>
      </c>
      <c r="Z123" s="169">
        <v>9171101</v>
      </c>
      <c r="AA123" s="166">
        <v>1.2375000000000001E-2</v>
      </c>
      <c r="AB123" s="167" t="s">
        <v>7306</v>
      </c>
      <c r="AC123" s="168" t="s">
        <v>3217</v>
      </c>
    </row>
    <row r="124" spans="1:29" x14ac:dyDescent="0.3">
      <c r="A124" s="156" t="s">
        <v>4258</v>
      </c>
      <c r="B124" s="157">
        <v>8</v>
      </c>
      <c r="C124" s="158" t="s">
        <v>1470</v>
      </c>
      <c r="D124" s="181" t="s">
        <v>507</v>
      </c>
      <c r="E124" s="156" t="s">
        <v>2722</v>
      </c>
      <c r="F124" s="159" t="s">
        <v>271</v>
      </c>
      <c r="G124" s="158" t="s">
        <v>272</v>
      </c>
      <c r="H124" s="160">
        <v>45069</v>
      </c>
      <c r="I124" s="160">
        <v>45895</v>
      </c>
      <c r="J124" s="161" t="s">
        <v>6707</v>
      </c>
      <c r="K124" s="162"/>
      <c r="L124" s="163" t="s">
        <v>5241</v>
      </c>
      <c r="M124" s="171">
        <v>0</v>
      </c>
      <c r="N124" s="164">
        <v>371.25</v>
      </c>
      <c r="O124" s="162" t="s">
        <v>7302</v>
      </c>
      <c r="P124" s="160">
        <v>45895</v>
      </c>
      <c r="Q124" s="162" t="s">
        <v>7295</v>
      </c>
      <c r="R124" s="164">
        <v>371.25</v>
      </c>
      <c r="S124" s="181" t="s">
        <v>6241</v>
      </c>
      <c r="T124" s="163"/>
      <c r="U124" s="161" t="s">
        <v>10</v>
      </c>
      <c r="V124" s="161" t="s">
        <v>11</v>
      </c>
      <c r="W124" s="161" t="s">
        <v>12</v>
      </c>
      <c r="X124" s="161" t="s">
        <v>13</v>
      </c>
      <c r="Y124" s="169">
        <v>5800</v>
      </c>
      <c r="Z124" s="169">
        <v>9281101</v>
      </c>
      <c r="AA124" s="166">
        <v>1.2375000000000001E-2</v>
      </c>
      <c r="AB124" s="167" t="s">
        <v>7307</v>
      </c>
      <c r="AC124" s="168" t="s">
        <v>3272</v>
      </c>
    </row>
    <row r="125" spans="1:29" x14ac:dyDescent="0.3">
      <c r="A125" s="156" t="s">
        <v>3662</v>
      </c>
      <c r="B125" s="157">
        <v>4</v>
      </c>
      <c r="C125" s="158" t="s">
        <v>1470</v>
      </c>
      <c r="D125" s="181" t="s">
        <v>418</v>
      </c>
      <c r="E125" s="156" t="s">
        <v>2722</v>
      </c>
      <c r="F125" s="159" t="s">
        <v>271</v>
      </c>
      <c r="G125" s="158" t="s">
        <v>272</v>
      </c>
      <c r="H125" s="160">
        <v>45069</v>
      </c>
      <c r="I125" s="160">
        <v>45895</v>
      </c>
      <c r="J125" s="161" t="s">
        <v>6707</v>
      </c>
      <c r="K125" s="162"/>
      <c r="L125" s="163" t="s">
        <v>5241</v>
      </c>
      <c r="M125" s="171">
        <v>0</v>
      </c>
      <c r="N125" s="164">
        <v>1282.93</v>
      </c>
      <c r="O125" s="162" t="s">
        <v>7308</v>
      </c>
      <c r="P125" s="160">
        <v>45895</v>
      </c>
      <c r="Q125" s="162" t="s">
        <v>7295</v>
      </c>
      <c r="R125" s="164">
        <v>1282.93</v>
      </c>
      <c r="S125" s="181" t="s">
        <v>6235</v>
      </c>
      <c r="T125" s="163"/>
      <c r="U125" s="161" t="s">
        <v>10</v>
      </c>
      <c r="V125" s="161" t="s">
        <v>11</v>
      </c>
      <c r="W125" s="161" t="s">
        <v>12</v>
      </c>
      <c r="X125" s="161" t="s">
        <v>13</v>
      </c>
      <c r="Y125" s="169">
        <v>5800</v>
      </c>
      <c r="Z125" s="169">
        <v>9091101</v>
      </c>
      <c r="AA125" s="166">
        <v>4.2764333333333335E-2</v>
      </c>
      <c r="AB125" s="167" t="s">
        <v>7303</v>
      </c>
      <c r="AC125" s="168" t="s">
        <v>3192</v>
      </c>
    </row>
    <row r="126" spans="1:29" x14ac:dyDescent="0.3">
      <c r="A126" s="156" t="s">
        <v>3773</v>
      </c>
      <c r="B126" s="157">
        <v>7</v>
      </c>
      <c r="C126" s="158" t="s">
        <v>1470</v>
      </c>
      <c r="D126" s="181" t="s">
        <v>438</v>
      </c>
      <c r="E126" s="156" t="s">
        <v>2722</v>
      </c>
      <c r="F126" s="159" t="s">
        <v>271</v>
      </c>
      <c r="G126" s="158" t="s">
        <v>272</v>
      </c>
      <c r="H126" s="160">
        <v>45069</v>
      </c>
      <c r="I126" s="160">
        <v>45895</v>
      </c>
      <c r="J126" s="161" t="s">
        <v>6707</v>
      </c>
      <c r="K126" s="162"/>
      <c r="L126" s="163" t="s">
        <v>5241</v>
      </c>
      <c r="M126" s="171">
        <v>0</v>
      </c>
      <c r="N126" s="164">
        <v>1282.92</v>
      </c>
      <c r="O126" s="162" t="s">
        <v>7308</v>
      </c>
      <c r="P126" s="160">
        <v>45895</v>
      </c>
      <c r="Q126" s="162" t="s">
        <v>7295</v>
      </c>
      <c r="R126" s="164">
        <v>1282.92</v>
      </c>
      <c r="S126" s="181" t="s">
        <v>6132</v>
      </c>
      <c r="T126" s="163"/>
      <c r="U126" s="161" t="s">
        <v>10</v>
      </c>
      <c r="V126" s="161" t="s">
        <v>11</v>
      </c>
      <c r="W126" s="161" t="s">
        <v>12</v>
      </c>
      <c r="X126" s="161" t="s">
        <v>13</v>
      </c>
      <c r="Y126" s="169">
        <v>5800</v>
      </c>
      <c r="Z126" s="169">
        <v>9161101</v>
      </c>
      <c r="AA126" s="166">
        <v>4.2764000000000003E-2</v>
      </c>
      <c r="AB126" s="167" t="s">
        <v>7305</v>
      </c>
      <c r="AC126" s="168" t="s">
        <v>3207</v>
      </c>
    </row>
    <row r="127" spans="1:29" x14ac:dyDescent="0.3">
      <c r="A127" s="156" t="s">
        <v>3859</v>
      </c>
      <c r="B127" s="157">
        <v>6</v>
      </c>
      <c r="C127" s="158" t="s">
        <v>1470</v>
      </c>
      <c r="D127" s="181" t="s">
        <v>501</v>
      </c>
      <c r="E127" s="156" t="s">
        <v>2722</v>
      </c>
      <c r="F127" s="159" t="s">
        <v>271</v>
      </c>
      <c r="G127" s="158" t="s">
        <v>272</v>
      </c>
      <c r="H127" s="160">
        <v>45069</v>
      </c>
      <c r="I127" s="160">
        <v>45895</v>
      </c>
      <c r="J127" s="161" t="s">
        <v>6707</v>
      </c>
      <c r="K127" s="162"/>
      <c r="L127" s="163" t="s">
        <v>5241</v>
      </c>
      <c r="M127" s="171">
        <v>0</v>
      </c>
      <c r="N127" s="164">
        <v>1282.92</v>
      </c>
      <c r="O127" s="162" t="s">
        <v>7308</v>
      </c>
      <c r="P127" s="160">
        <v>45895</v>
      </c>
      <c r="Q127" s="162" t="s">
        <v>7295</v>
      </c>
      <c r="R127" s="164">
        <v>1282.92</v>
      </c>
      <c r="S127" s="181" t="s">
        <v>6176</v>
      </c>
      <c r="T127" s="163"/>
      <c r="U127" s="161" t="s">
        <v>10</v>
      </c>
      <c r="V127" s="161" t="s">
        <v>11</v>
      </c>
      <c r="W127" s="161" t="s">
        <v>12</v>
      </c>
      <c r="X127" s="161" t="s">
        <v>13</v>
      </c>
      <c r="Y127" s="169">
        <v>5800</v>
      </c>
      <c r="Z127" s="169">
        <v>9171101</v>
      </c>
      <c r="AA127" s="166">
        <v>4.2764000000000003E-2</v>
      </c>
      <c r="AB127" s="167" t="s">
        <v>7306</v>
      </c>
      <c r="AC127" s="168" t="s">
        <v>3217</v>
      </c>
    </row>
    <row r="128" spans="1:29" x14ac:dyDescent="0.3">
      <c r="A128" s="156" t="s">
        <v>4258</v>
      </c>
      <c r="B128" s="157">
        <v>8</v>
      </c>
      <c r="C128" s="158" t="s">
        <v>1470</v>
      </c>
      <c r="D128" s="181" t="s">
        <v>507</v>
      </c>
      <c r="E128" s="156" t="s">
        <v>2722</v>
      </c>
      <c r="F128" s="159" t="s">
        <v>271</v>
      </c>
      <c r="G128" s="158" t="s">
        <v>272</v>
      </c>
      <c r="H128" s="160">
        <v>45069</v>
      </c>
      <c r="I128" s="160">
        <v>45895</v>
      </c>
      <c r="J128" s="161" t="s">
        <v>6707</v>
      </c>
      <c r="K128" s="162"/>
      <c r="L128" s="163" t="s">
        <v>5241</v>
      </c>
      <c r="M128" s="171">
        <v>0</v>
      </c>
      <c r="N128" s="164">
        <v>1282.92</v>
      </c>
      <c r="O128" s="162" t="s">
        <v>7308</v>
      </c>
      <c r="P128" s="160">
        <v>45895</v>
      </c>
      <c r="Q128" s="162" t="s">
        <v>7295</v>
      </c>
      <c r="R128" s="164">
        <v>1282.92</v>
      </c>
      <c r="S128" s="181" t="s">
        <v>6241</v>
      </c>
      <c r="T128" s="163"/>
      <c r="U128" s="161" t="s">
        <v>10</v>
      </c>
      <c r="V128" s="161" t="s">
        <v>11</v>
      </c>
      <c r="W128" s="161" t="s">
        <v>12</v>
      </c>
      <c r="X128" s="161" t="s">
        <v>13</v>
      </c>
      <c r="Y128" s="169">
        <v>5800</v>
      </c>
      <c r="Z128" s="169">
        <v>9281101</v>
      </c>
      <c r="AA128" s="166">
        <v>4.2764000000000003E-2</v>
      </c>
      <c r="AB128" s="167" t="s">
        <v>7307</v>
      </c>
      <c r="AC128" s="168" t="s">
        <v>3272</v>
      </c>
    </row>
    <row r="129" spans="1:29" x14ac:dyDescent="0.3">
      <c r="A129" s="156" t="s">
        <v>3662</v>
      </c>
      <c r="B129" s="157">
        <v>4</v>
      </c>
      <c r="C129" s="158" t="s">
        <v>1470</v>
      </c>
      <c r="D129" s="181" t="s">
        <v>418</v>
      </c>
      <c r="E129" s="156" t="s">
        <v>2722</v>
      </c>
      <c r="F129" s="159" t="s">
        <v>271</v>
      </c>
      <c r="G129" s="158" t="s">
        <v>272</v>
      </c>
      <c r="H129" s="160">
        <v>45069</v>
      </c>
      <c r="I129" s="160">
        <v>45895</v>
      </c>
      <c r="J129" s="161" t="s">
        <v>6707</v>
      </c>
      <c r="K129" s="162"/>
      <c r="L129" s="163" t="s">
        <v>5241</v>
      </c>
      <c r="M129" s="171">
        <v>0</v>
      </c>
      <c r="N129" s="164">
        <v>218.56</v>
      </c>
      <c r="O129" s="162" t="s">
        <v>7309</v>
      </c>
      <c r="P129" s="160">
        <v>45895</v>
      </c>
      <c r="Q129" s="162" t="s">
        <v>7295</v>
      </c>
      <c r="R129" s="164">
        <v>218.56</v>
      </c>
      <c r="S129" s="181" t="s">
        <v>6235</v>
      </c>
      <c r="T129" s="163"/>
      <c r="U129" s="161" t="s">
        <v>10</v>
      </c>
      <c r="V129" s="161" t="s">
        <v>11</v>
      </c>
      <c r="W129" s="161" t="s">
        <v>12</v>
      </c>
      <c r="X129" s="161" t="s">
        <v>13</v>
      </c>
      <c r="Y129" s="169">
        <v>5800</v>
      </c>
      <c r="Z129" s="169">
        <v>9091101</v>
      </c>
      <c r="AA129" s="166">
        <v>7.2853333333333338E-3</v>
      </c>
      <c r="AB129" s="167" t="s">
        <v>7303</v>
      </c>
      <c r="AC129" s="168" t="s">
        <v>3192</v>
      </c>
    </row>
    <row r="130" spans="1:29" x14ac:dyDescent="0.3">
      <c r="A130" s="156" t="s">
        <v>3773</v>
      </c>
      <c r="B130" s="157">
        <v>7</v>
      </c>
      <c r="C130" s="158" t="s">
        <v>1470</v>
      </c>
      <c r="D130" s="181" t="s">
        <v>438</v>
      </c>
      <c r="E130" s="156" t="s">
        <v>2722</v>
      </c>
      <c r="F130" s="159" t="s">
        <v>271</v>
      </c>
      <c r="G130" s="158" t="s">
        <v>272</v>
      </c>
      <c r="H130" s="160">
        <v>45069</v>
      </c>
      <c r="I130" s="160">
        <v>45895</v>
      </c>
      <c r="J130" s="161" t="s">
        <v>6707</v>
      </c>
      <c r="K130" s="162"/>
      <c r="L130" s="163" t="s">
        <v>5241</v>
      </c>
      <c r="M130" s="171">
        <v>0</v>
      </c>
      <c r="N130" s="164">
        <v>218.56</v>
      </c>
      <c r="O130" s="162" t="s">
        <v>7309</v>
      </c>
      <c r="P130" s="160">
        <v>45895</v>
      </c>
      <c r="Q130" s="162" t="s">
        <v>7295</v>
      </c>
      <c r="R130" s="164">
        <v>218.56</v>
      </c>
      <c r="S130" s="181" t="s">
        <v>6132</v>
      </c>
      <c r="T130" s="163"/>
      <c r="U130" s="161" t="s">
        <v>10</v>
      </c>
      <c r="V130" s="161" t="s">
        <v>11</v>
      </c>
      <c r="W130" s="161" t="s">
        <v>12</v>
      </c>
      <c r="X130" s="161" t="s">
        <v>13</v>
      </c>
      <c r="Y130" s="169">
        <v>5800</v>
      </c>
      <c r="Z130" s="169">
        <v>9161101</v>
      </c>
      <c r="AA130" s="166">
        <v>7.2853333333333338E-3</v>
      </c>
      <c r="AB130" s="167" t="s">
        <v>7305</v>
      </c>
      <c r="AC130" s="168" t="s">
        <v>3207</v>
      </c>
    </row>
    <row r="131" spans="1:29" x14ac:dyDescent="0.3">
      <c r="A131" s="156" t="s">
        <v>3859</v>
      </c>
      <c r="B131" s="157">
        <v>6</v>
      </c>
      <c r="C131" s="158" t="s">
        <v>1470</v>
      </c>
      <c r="D131" s="181" t="s">
        <v>501</v>
      </c>
      <c r="E131" s="156" t="s">
        <v>2722</v>
      </c>
      <c r="F131" s="159" t="s">
        <v>271</v>
      </c>
      <c r="G131" s="158" t="s">
        <v>272</v>
      </c>
      <c r="H131" s="160">
        <v>45069</v>
      </c>
      <c r="I131" s="160">
        <v>45895</v>
      </c>
      <c r="J131" s="161" t="s">
        <v>6707</v>
      </c>
      <c r="K131" s="162"/>
      <c r="L131" s="163" t="s">
        <v>5241</v>
      </c>
      <c r="M131" s="171">
        <v>0</v>
      </c>
      <c r="N131" s="164">
        <v>218.56</v>
      </c>
      <c r="O131" s="162" t="s">
        <v>7309</v>
      </c>
      <c r="P131" s="160">
        <v>45895</v>
      </c>
      <c r="Q131" s="162" t="s">
        <v>7295</v>
      </c>
      <c r="R131" s="164">
        <v>218.56</v>
      </c>
      <c r="S131" s="181" t="s">
        <v>6176</v>
      </c>
      <c r="T131" s="163"/>
      <c r="U131" s="161" t="s">
        <v>10</v>
      </c>
      <c r="V131" s="161" t="s">
        <v>11</v>
      </c>
      <c r="W131" s="161" t="s">
        <v>12</v>
      </c>
      <c r="X131" s="161" t="s">
        <v>13</v>
      </c>
      <c r="Y131" s="169">
        <v>5800</v>
      </c>
      <c r="Z131" s="169">
        <v>9171101</v>
      </c>
      <c r="AA131" s="166">
        <v>7.2853333333333338E-3</v>
      </c>
      <c r="AB131" s="167" t="s">
        <v>7306</v>
      </c>
      <c r="AC131" s="168" t="s">
        <v>3217</v>
      </c>
    </row>
    <row r="132" spans="1:29" x14ac:dyDescent="0.3">
      <c r="A132" s="156" t="s">
        <v>4258</v>
      </c>
      <c r="B132" s="157">
        <v>8</v>
      </c>
      <c r="C132" s="158" t="s">
        <v>1470</v>
      </c>
      <c r="D132" s="181" t="s">
        <v>507</v>
      </c>
      <c r="E132" s="156" t="s">
        <v>2722</v>
      </c>
      <c r="F132" s="159" t="s">
        <v>271</v>
      </c>
      <c r="G132" s="158" t="s">
        <v>272</v>
      </c>
      <c r="H132" s="160">
        <v>45069</v>
      </c>
      <c r="I132" s="160">
        <v>45895</v>
      </c>
      <c r="J132" s="161" t="s">
        <v>6707</v>
      </c>
      <c r="K132" s="162"/>
      <c r="L132" s="163" t="s">
        <v>5241</v>
      </c>
      <c r="M132" s="171">
        <v>0</v>
      </c>
      <c r="N132" s="164">
        <v>218.56</v>
      </c>
      <c r="O132" s="162" t="s">
        <v>7309</v>
      </c>
      <c r="P132" s="160">
        <v>45895</v>
      </c>
      <c r="Q132" s="162" t="s">
        <v>7295</v>
      </c>
      <c r="R132" s="164">
        <v>218.56</v>
      </c>
      <c r="S132" s="181" t="s">
        <v>6241</v>
      </c>
      <c r="T132" s="163"/>
      <c r="U132" s="161" t="s">
        <v>10</v>
      </c>
      <c r="V132" s="161" t="s">
        <v>11</v>
      </c>
      <c r="W132" s="161" t="s">
        <v>12</v>
      </c>
      <c r="X132" s="161" t="s">
        <v>13</v>
      </c>
      <c r="Y132" s="169">
        <v>5800</v>
      </c>
      <c r="Z132" s="169">
        <v>9281101</v>
      </c>
      <c r="AA132" s="166">
        <v>7.2853333333333338E-3</v>
      </c>
      <c r="AB132" s="167" t="s">
        <v>7307</v>
      </c>
      <c r="AC132" s="168" t="s">
        <v>3272</v>
      </c>
    </row>
    <row r="133" spans="1:29" x14ac:dyDescent="0.3">
      <c r="A133" s="156" t="s">
        <v>3662</v>
      </c>
      <c r="B133" s="157">
        <v>4</v>
      </c>
      <c r="C133" s="158" t="s">
        <v>1470</v>
      </c>
      <c r="D133" s="181" t="s">
        <v>418</v>
      </c>
      <c r="E133" s="156" t="s">
        <v>2722</v>
      </c>
      <c r="F133" s="159" t="s">
        <v>271</v>
      </c>
      <c r="G133" s="158" t="s">
        <v>272</v>
      </c>
      <c r="H133" s="160">
        <v>45069</v>
      </c>
      <c r="I133" s="160">
        <v>45896</v>
      </c>
      <c r="J133" s="161" t="s">
        <v>6707</v>
      </c>
      <c r="K133" s="162"/>
      <c r="L133" s="163" t="s">
        <v>5241</v>
      </c>
      <c r="M133" s="171">
        <v>0</v>
      </c>
      <c r="N133" s="164">
        <v>472.64</v>
      </c>
      <c r="O133" s="162" t="s">
        <v>7310</v>
      </c>
      <c r="P133" s="160">
        <v>45896</v>
      </c>
      <c r="Q133" s="162" t="s">
        <v>7311</v>
      </c>
      <c r="R133" s="164">
        <v>472.64</v>
      </c>
      <c r="S133" s="181" t="s">
        <v>6235</v>
      </c>
      <c r="T133" s="163"/>
      <c r="U133" s="161" t="s">
        <v>10</v>
      </c>
      <c r="V133" s="161" t="s">
        <v>11</v>
      </c>
      <c r="W133" s="161" t="s">
        <v>12</v>
      </c>
      <c r="X133" s="161" t="s">
        <v>13</v>
      </c>
      <c r="Y133" s="169">
        <v>5800</v>
      </c>
      <c r="Z133" s="169">
        <v>9091101</v>
      </c>
      <c r="AA133" s="166">
        <v>1.5754666666666667E-2</v>
      </c>
      <c r="AB133" s="167" t="s">
        <v>7303</v>
      </c>
      <c r="AC133" s="168" t="s">
        <v>3192</v>
      </c>
    </row>
    <row r="134" spans="1:29" x14ac:dyDescent="0.3">
      <c r="A134" s="156" t="s">
        <v>4215</v>
      </c>
      <c r="B134" s="157">
        <v>6</v>
      </c>
      <c r="C134" s="158" t="s">
        <v>1470</v>
      </c>
      <c r="D134" s="181" t="s">
        <v>500</v>
      </c>
      <c r="E134" s="156" t="s">
        <v>2722</v>
      </c>
      <c r="F134" s="159" t="s">
        <v>271</v>
      </c>
      <c r="G134" s="158" t="s">
        <v>272</v>
      </c>
      <c r="H134" s="160">
        <v>45069</v>
      </c>
      <c r="I134" s="160">
        <v>45896</v>
      </c>
      <c r="J134" s="161" t="s">
        <v>6707</v>
      </c>
      <c r="K134" s="162"/>
      <c r="L134" s="163" t="s">
        <v>5241</v>
      </c>
      <c r="M134" s="171">
        <v>0</v>
      </c>
      <c r="N134" s="164">
        <v>346.37</v>
      </c>
      <c r="O134" s="162" t="s">
        <v>7312</v>
      </c>
      <c r="P134" s="160">
        <v>45896</v>
      </c>
      <c r="Q134" s="162" t="s">
        <v>7311</v>
      </c>
      <c r="R134" s="164">
        <v>346.37</v>
      </c>
      <c r="S134" s="181" t="s">
        <v>6332</v>
      </c>
      <c r="T134" s="163"/>
      <c r="U134" s="161" t="s">
        <v>10</v>
      </c>
      <c r="V134" s="161" t="s">
        <v>11</v>
      </c>
      <c r="W134" s="161" t="s">
        <v>12</v>
      </c>
      <c r="X134" s="161" t="s">
        <v>13</v>
      </c>
      <c r="Y134" s="169">
        <v>5800</v>
      </c>
      <c r="Z134" s="169">
        <v>9261101</v>
      </c>
      <c r="AA134" s="166">
        <v>1.1545666666666668E-2</v>
      </c>
      <c r="AB134" s="167" t="s">
        <v>7296</v>
      </c>
      <c r="AC134" s="168" t="s">
        <v>3267</v>
      </c>
    </row>
    <row r="135" spans="1:29" x14ac:dyDescent="0.3">
      <c r="A135" s="156" t="s">
        <v>4301</v>
      </c>
      <c r="B135" s="157">
        <v>7</v>
      </c>
      <c r="C135" s="158" t="s">
        <v>1470</v>
      </c>
      <c r="D135" s="181" t="s">
        <v>446</v>
      </c>
      <c r="E135" s="156" t="s">
        <v>2722</v>
      </c>
      <c r="F135" s="159" t="s">
        <v>271</v>
      </c>
      <c r="G135" s="158" t="s">
        <v>272</v>
      </c>
      <c r="H135" s="160">
        <v>45069</v>
      </c>
      <c r="I135" s="160">
        <v>45896</v>
      </c>
      <c r="J135" s="161" t="s">
        <v>6707</v>
      </c>
      <c r="K135" s="162"/>
      <c r="L135" s="163" t="s">
        <v>5241</v>
      </c>
      <c r="M135" s="171">
        <v>0</v>
      </c>
      <c r="N135" s="164">
        <v>346.37</v>
      </c>
      <c r="O135" s="162" t="s">
        <v>7312</v>
      </c>
      <c r="P135" s="160">
        <v>45896</v>
      </c>
      <c r="Q135" s="162" t="s">
        <v>7311</v>
      </c>
      <c r="R135" s="164">
        <v>346.37</v>
      </c>
      <c r="S135" s="181" t="s">
        <v>6333</v>
      </c>
      <c r="T135" s="163"/>
      <c r="U135" s="161" t="s">
        <v>10</v>
      </c>
      <c r="V135" s="161" t="s">
        <v>11</v>
      </c>
      <c r="W135" s="161" t="s">
        <v>12</v>
      </c>
      <c r="X135" s="161" t="s">
        <v>13</v>
      </c>
      <c r="Y135" s="169">
        <v>5800</v>
      </c>
      <c r="Z135" s="169">
        <v>9291101</v>
      </c>
      <c r="AA135" s="166">
        <v>1.1545666666666668E-2</v>
      </c>
      <c r="AB135" s="167" t="s">
        <v>7301</v>
      </c>
      <c r="AC135" s="168" t="s">
        <v>3277</v>
      </c>
    </row>
    <row r="136" spans="1:29" x14ac:dyDescent="0.3">
      <c r="A136" s="156" t="s">
        <v>4504</v>
      </c>
      <c r="B136" s="157">
        <v>6</v>
      </c>
      <c r="C136" s="158" t="s">
        <v>1470</v>
      </c>
      <c r="D136" s="181" t="s">
        <v>301</v>
      </c>
      <c r="E136" s="156" t="s">
        <v>2722</v>
      </c>
      <c r="F136" s="159" t="s">
        <v>271</v>
      </c>
      <c r="G136" s="158" t="s">
        <v>272</v>
      </c>
      <c r="H136" s="160">
        <v>45069</v>
      </c>
      <c r="I136" s="160">
        <v>45896</v>
      </c>
      <c r="J136" s="161" t="s">
        <v>6707</v>
      </c>
      <c r="K136" s="162"/>
      <c r="L136" s="163" t="s">
        <v>5241</v>
      </c>
      <c r="M136" s="171">
        <v>0</v>
      </c>
      <c r="N136" s="164">
        <v>346.37</v>
      </c>
      <c r="O136" s="162" t="s">
        <v>7312</v>
      </c>
      <c r="P136" s="160">
        <v>45896</v>
      </c>
      <c r="Q136" s="162" t="s">
        <v>7311</v>
      </c>
      <c r="R136" s="164">
        <v>346.37</v>
      </c>
      <c r="S136" s="181" t="s">
        <v>6334</v>
      </c>
      <c r="T136" s="163"/>
      <c r="U136" s="161" t="s">
        <v>10</v>
      </c>
      <c r="V136" s="161" t="s">
        <v>11</v>
      </c>
      <c r="W136" s="161" t="s">
        <v>12</v>
      </c>
      <c r="X136" s="161" t="s">
        <v>13</v>
      </c>
      <c r="Y136" s="169">
        <v>5800</v>
      </c>
      <c r="Z136" s="169">
        <v>9341101</v>
      </c>
      <c r="AA136" s="166">
        <v>1.1545666666666668E-2</v>
      </c>
      <c r="AB136" s="167" t="s">
        <v>7298</v>
      </c>
      <c r="AC136" s="168" t="s">
        <v>3302</v>
      </c>
    </row>
    <row r="137" spans="1:29" x14ac:dyDescent="0.3">
      <c r="A137" s="156" t="s">
        <v>4724</v>
      </c>
      <c r="B137" s="157">
        <v>9</v>
      </c>
      <c r="C137" s="158" t="s">
        <v>1470</v>
      </c>
      <c r="D137" s="181" t="s">
        <v>328</v>
      </c>
      <c r="E137" s="156" t="s">
        <v>2722</v>
      </c>
      <c r="F137" s="159" t="s">
        <v>271</v>
      </c>
      <c r="G137" s="158" t="s">
        <v>272</v>
      </c>
      <c r="H137" s="160">
        <v>45069</v>
      </c>
      <c r="I137" s="160">
        <v>45896</v>
      </c>
      <c r="J137" s="161" t="s">
        <v>6707</v>
      </c>
      <c r="K137" s="162"/>
      <c r="L137" s="163" t="s">
        <v>5241</v>
      </c>
      <c r="M137" s="171">
        <v>0</v>
      </c>
      <c r="N137" s="164">
        <v>346.37</v>
      </c>
      <c r="O137" s="162" t="s">
        <v>7312</v>
      </c>
      <c r="P137" s="160">
        <v>45896</v>
      </c>
      <c r="Q137" s="162" t="s">
        <v>7311</v>
      </c>
      <c r="R137" s="164">
        <v>346.37</v>
      </c>
      <c r="S137" s="181" t="s">
        <v>6336</v>
      </c>
      <c r="T137" s="163"/>
      <c r="U137" s="161" t="s">
        <v>10</v>
      </c>
      <c r="V137" s="161" t="s">
        <v>11</v>
      </c>
      <c r="W137" s="161" t="s">
        <v>12</v>
      </c>
      <c r="X137" s="161" t="s">
        <v>13</v>
      </c>
      <c r="Y137" s="169">
        <v>5800</v>
      </c>
      <c r="Z137" s="169">
        <v>9371101</v>
      </c>
      <c r="AA137" s="166">
        <v>1.1545666666666668E-2</v>
      </c>
      <c r="AB137" s="167" t="s">
        <v>7299</v>
      </c>
      <c r="AC137" s="168" t="s">
        <v>3327</v>
      </c>
    </row>
    <row r="138" spans="1:29" x14ac:dyDescent="0.3">
      <c r="A138" s="156" t="s">
        <v>4258</v>
      </c>
      <c r="B138" s="157">
        <v>8</v>
      </c>
      <c r="C138" s="158" t="s">
        <v>1470</v>
      </c>
      <c r="D138" s="181" t="s">
        <v>507</v>
      </c>
      <c r="E138" s="156" t="s">
        <v>2722</v>
      </c>
      <c r="F138" s="159" t="s">
        <v>271</v>
      </c>
      <c r="G138" s="158" t="s">
        <v>272</v>
      </c>
      <c r="H138" s="160">
        <v>45069</v>
      </c>
      <c r="I138" s="160">
        <v>45904</v>
      </c>
      <c r="J138" s="161" t="s">
        <v>6707</v>
      </c>
      <c r="K138" s="162"/>
      <c r="L138" s="163" t="s">
        <v>5241</v>
      </c>
      <c r="M138" s="171">
        <v>0</v>
      </c>
      <c r="N138" s="164">
        <v>385.5</v>
      </c>
      <c r="O138" s="162" t="s">
        <v>7313</v>
      </c>
      <c r="P138" s="160">
        <v>45904</v>
      </c>
      <c r="Q138" s="162" t="s">
        <v>7314</v>
      </c>
      <c r="R138" s="164">
        <v>385.5</v>
      </c>
      <c r="S138" s="181" t="s">
        <v>6241</v>
      </c>
      <c r="T138" s="163"/>
      <c r="U138" s="161" t="s">
        <v>10</v>
      </c>
      <c r="V138" s="161" t="s">
        <v>11</v>
      </c>
      <c r="W138" s="161" t="s">
        <v>12</v>
      </c>
      <c r="X138" s="161" t="s">
        <v>13</v>
      </c>
      <c r="Y138" s="169">
        <v>5800</v>
      </c>
      <c r="Z138" s="169">
        <v>9281101</v>
      </c>
      <c r="AA138" s="166">
        <v>1.285E-2</v>
      </c>
      <c r="AB138" s="167" t="s">
        <v>7315</v>
      </c>
      <c r="AC138" s="168" t="s">
        <v>3272</v>
      </c>
    </row>
    <row r="139" spans="1:29" x14ac:dyDescent="0.3">
      <c r="A139" s="156" t="s">
        <v>4258</v>
      </c>
      <c r="B139" s="157">
        <v>8</v>
      </c>
      <c r="C139" s="158" t="s">
        <v>1470</v>
      </c>
      <c r="D139" s="181" t="s">
        <v>507</v>
      </c>
      <c r="E139" s="156" t="s">
        <v>2722</v>
      </c>
      <c r="F139" s="159" t="s">
        <v>271</v>
      </c>
      <c r="G139" s="158" t="s">
        <v>272</v>
      </c>
      <c r="H139" s="160">
        <v>45069</v>
      </c>
      <c r="I139" s="160">
        <v>45904</v>
      </c>
      <c r="J139" s="161" t="s">
        <v>6707</v>
      </c>
      <c r="K139" s="162"/>
      <c r="L139" s="163" t="s">
        <v>5241</v>
      </c>
      <c r="M139" s="171">
        <v>0</v>
      </c>
      <c r="N139" s="164">
        <v>104.94</v>
      </c>
      <c r="O139" s="162" t="s">
        <v>7316</v>
      </c>
      <c r="P139" s="160">
        <v>45904</v>
      </c>
      <c r="Q139" s="162" t="s">
        <v>7314</v>
      </c>
      <c r="R139" s="164">
        <v>104.94</v>
      </c>
      <c r="S139" s="181" t="s">
        <v>6241</v>
      </c>
      <c r="T139" s="163"/>
      <c r="U139" s="161" t="s">
        <v>10</v>
      </c>
      <c r="V139" s="161" t="s">
        <v>11</v>
      </c>
      <c r="W139" s="161" t="s">
        <v>12</v>
      </c>
      <c r="X139" s="161" t="s">
        <v>13</v>
      </c>
      <c r="Y139" s="169">
        <v>5800</v>
      </c>
      <c r="Z139" s="169">
        <v>9281101</v>
      </c>
      <c r="AA139" s="166">
        <v>3.4979999999999998E-3</v>
      </c>
      <c r="AB139" s="167" t="s">
        <v>7315</v>
      </c>
      <c r="AC139" s="168" t="s">
        <v>3272</v>
      </c>
    </row>
    <row r="140" spans="1:29" x14ac:dyDescent="0.3">
      <c r="A140" s="156" t="s">
        <v>3439</v>
      </c>
      <c r="B140" s="157">
        <v>6</v>
      </c>
      <c r="C140" s="158" t="s">
        <v>1470</v>
      </c>
      <c r="D140" s="158" t="s">
        <v>431</v>
      </c>
      <c r="E140" s="156" t="s">
        <v>2722</v>
      </c>
      <c r="F140" s="159" t="s">
        <v>271</v>
      </c>
      <c r="G140" s="158" t="s">
        <v>272</v>
      </c>
      <c r="H140" s="160">
        <v>45069</v>
      </c>
      <c r="I140" s="160">
        <v>46203</v>
      </c>
      <c r="J140" s="161" t="s">
        <v>6707</v>
      </c>
      <c r="K140" s="162"/>
      <c r="L140" s="163" t="s">
        <v>5241</v>
      </c>
      <c r="M140" s="171">
        <v>0</v>
      </c>
      <c r="N140" s="164">
        <v>7.14</v>
      </c>
      <c r="O140" s="162" t="s">
        <v>8174</v>
      </c>
      <c r="P140" s="160">
        <v>46203</v>
      </c>
      <c r="Q140" s="162" t="s">
        <v>8175</v>
      </c>
      <c r="R140" s="164">
        <v>7.14</v>
      </c>
      <c r="S140" s="163"/>
      <c r="T140" s="163"/>
      <c r="U140" s="161" t="s">
        <v>10</v>
      </c>
      <c r="V140" s="161" t="s">
        <v>11</v>
      </c>
      <c r="W140" s="161" t="s">
        <v>12</v>
      </c>
      <c r="X140" s="161" t="s">
        <v>13</v>
      </c>
      <c r="Y140" s="169">
        <v>5800</v>
      </c>
      <c r="Z140" s="169">
        <v>9031101</v>
      </c>
      <c r="AA140" s="166">
        <v>2.3799999999999998E-4</v>
      </c>
      <c r="AB140" s="167" t="s">
        <v>8176</v>
      </c>
      <c r="AC140" s="168" t="s">
        <v>3161</v>
      </c>
    </row>
    <row r="141" spans="1:29" x14ac:dyDescent="0.3">
      <c r="A141" s="156" t="s">
        <v>4125</v>
      </c>
      <c r="B141" s="157">
        <v>3</v>
      </c>
      <c r="C141" s="158" t="s">
        <v>1470</v>
      </c>
      <c r="D141" s="156" t="s">
        <v>506</v>
      </c>
      <c r="E141" s="156" t="s">
        <v>2722</v>
      </c>
      <c r="F141" s="158" t="s">
        <v>271</v>
      </c>
      <c r="G141" s="158" t="s">
        <v>272</v>
      </c>
      <c r="H141" s="179">
        <v>45069</v>
      </c>
      <c r="I141" s="160">
        <v>46203</v>
      </c>
      <c r="J141" s="161" t="s">
        <v>6707</v>
      </c>
      <c r="K141" s="162"/>
      <c r="L141" s="158" t="s">
        <v>5241</v>
      </c>
      <c r="M141" s="171">
        <v>0</v>
      </c>
      <c r="N141" s="170">
        <v>7.14</v>
      </c>
      <c r="O141" s="162" t="s">
        <v>8174</v>
      </c>
      <c r="P141" s="160">
        <v>46203</v>
      </c>
      <c r="Q141" s="162" t="s">
        <v>8175</v>
      </c>
      <c r="R141" s="171">
        <v>7.14</v>
      </c>
      <c r="S141" s="162"/>
      <c r="T141" s="156"/>
      <c r="U141" s="161" t="s">
        <v>10</v>
      </c>
      <c r="V141" s="161" t="s">
        <v>11</v>
      </c>
      <c r="W141" s="161" t="s">
        <v>12</v>
      </c>
      <c r="X141" s="161" t="s">
        <v>13</v>
      </c>
      <c r="Y141" s="165">
        <v>5800</v>
      </c>
      <c r="Z141" s="169">
        <v>9251101</v>
      </c>
      <c r="AA141" s="166">
        <v>2.3799999999999998E-4</v>
      </c>
      <c r="AB141" s="158" t="s">
        <v>8177</v>
      </c>
      <c r="AC141" s="168" t="s">
        <v>3257</v>
      </c>
    </row>
    <row r="142" spans="1:29" x14ac:dyDescent="0.3">
      <c r="A142" s="156" t="s">
        <v>4548</v>
      </c>
      <c r="B142" s="157">
        <v>8</v>
      </c>
      <c r="C142" s="158" t="s">
        <v>1470</v>
      </c>
      <c r="D142" s="158" t="s">
        <v>415</v>
      </c>
      <c r="E142" s="156" t="s">
        <v>2722</v>
      </c>
      <c r="F142" s="159" t="s">
        <v>271</v>
      </c>
      <c r="G142" s="158" t="s">
        <v>272</v>
      </c>
      <c r="H142" s="160">
        <v>45069</v>
      </c>
      <c r="I142" s="160">
        <v>46203</v>
      </c>
      <c r="J142" s="161" t="s">
        <v>6707</v>
      </c>
      <c r="K142" s="162"/>
      <c r="L142" s="163" t="s">
        <v>5241</v>
      </c>
      <c r="M142" s="171">
        <v>0</v>
      </c>
      <c r="N142" s="164">
        <v>7.14</v>
      </c>
      <c r="O142" s="162" t="s">
        <v>8174</v>
      </c>
      <c r="P142" s="160">
        <v>46203</v>
      </c>
      <c r="Q142" s="162" t="s">
        <v>8175</v>
      </c>
      <c r="R142" s="164">
        <v>7.14</v>
      </c>
      <c r="S142" s="163" t="s">
        <v>6335</v>
      </c>
      <c r="T142" s="163"/>
      <c r="U142" s="161" t="s">
        <v>10</v>
      </c>
      <c r="V142" s="161" t="s">
        <v>11</v>
      </c>
      <c r="W142" s="161" t="s">
        <v>12</v>
      </c>
      <c r="X142" s="161" t="s">
        <v>13</v>
      </c>
      <c r="Y142" s="165">
        <v>5800</v>
      </c>
      <c r="Z142" s="169">
        <v>9441101</v>
      </c>
      <c r="AA142" s="166">
        <v>2.3799999999999998E-4</v>
      </c>
      <c r="AB142" s="175" t="s">
        <v>8178</v>
      </c>
      <c r="AC142" s="168" t="s">
        <v>3307</v>
      </c>
    </row>
    <row r="143" spans="1:29" x14ac:dyDescent="0.3">
      <c r="A143" s="156" t="s">
        <v>4125</v>
      </c>
      <c r="B143" s="157">
        <v>3</v>
      </c>
      <c r="C143" s="158" t="s">
        <v>1470</v>
      </c>
      <c r="D143" s="156" t="s">
        <v>506</v>
      </c>
      <c r="E143" s="156" t="s">
        <v>2722</v>
      </c>
      <c r="F143" s="158" t="s">
        <v>271</v>
      </c>
      <c r="G143" s="158" t="s">
        <v>272</v>
      </c>
      <c r="H143" s="160">
        <v>45069</v>
      </c>
      <c r="I143" s="160">
        <v>46203</v>
      </c>
      <c r="J143" s="161" t="s">
        <v>6707</v>
      </c>
      <c r="K143" s="156"/>
      <c r="L143" s="158" t="s">
        <v>5241</v>
      </c>
      <c r="M143" s="171">
        <v>0</v>
      </c>
      <c r="N143" s="171">
        <v>63.51</v>
      </c>
      <c r="O143" s="162" t="s">
        <v>8179</v>
      </c>
      <c r="P143" s="160">
        <v>46203</v>
      </c>
      <c r="Q143" s="162" t="s">
        <v>8175</v>
      </c>
      <c r="R143" s="171">
        <v>63.51</v>
      </c>
      <c r="S143" s="163"/>
      <c r="T143" s="156"/>
      <c r="U143" s="161" t="s">
        <v>10</v>
      </c>
      <c r="V143" s="161" t="s">
        <v>11</v>
      </c>
      <c r="W143" s="161" t="s">
        <v>12</v>
      </c>
      <c r="X143" s="161" t="s">
        <v>13</v>
      </c>
      <c r="Y143" s="165">
        <v>5800</v>
      </c>
      <c r="Z143" s="169">
        <v>9251101</v>
      </c>
      <c r="AA143" s="166">
        <v>2.117E-3</v>
      </c>
      <c r="AB143" s="163" t="s">
        <v>8177</v>
      </c>
      <c r="AC143" s="168" t="s">
        <v>3257</v>
      </c>
    </row>
    <row r="144" spans="1:29" x14ac:dyDescent="0.3">
      <c r="A144" s="156" t="s">
        <v>4548</v>
      </c>
      <c r="B144" s="157">
        <v>8</v>
      </c>
      <c r="C144" s="158" t="s">
        <v>1470</v>
      </c>
      <c r="D144" s="158" t="s">
        <v>415</v>
      </c>
      <c r="E144" s="156" t="s">
        <v>2722</v>
      </c>
      <c r="F144" s="159" t="s">
        <v>271</v>
      </c>
      <c r="G144" s="158" t="s">
        <v>272</v>
      </c>
      <c r="H144" s="160">
        <v>45069</v>
      </c>
      <c r="I144" s="160">
        <v>46203</v>
      </c>
      <c r="J144" s="161" t="s">
        <v>6707</v>
      </c>
      <c r="K144" s="162"/>
      <c r="L144" s="163" t="s">
        <v>5241</v>
      </c>
      <c r="M144" s="171">
        <v>0</v>
      </c>
      <c r="N144" s="164">
        <v>63.52</v>
      </c>
      <c r="O144" s="158" t="s">
        <v>8179</v>
      </c>
      <c r="P144" s="160">
        <v>46203</v>
      </c>
      <c r="Q144" s="162" t="s">
        <v>8175</v>
      </c>
      <c r="R144" s="164">
        <v>63.52</v>
      </c>
      <c r="S144" s="163" t="s">
        <v>6335</v>
      </c>
      <c r="T144" s="163"/>
      <c r="U144" s="161" t="s">
        <v>10</v>
      </c>
      <c r="V144" s="161" t="s">
        <v>11</v>
      </c>
      <c r="W144" s="161" t="s">
        <v>12</v>
      </c>
      <c r="X144" s="161" t="s">
        <v>13</v>
      </c>
      <c r="Y144" s="169">
        <v>5800</v>
      </c>
      <c r="Z144" s="169">
        <v>9441101</v>
      </c>
      <c r="AA144" s="166">
        <v>2.1173333333333335E-3</v>
      </c>
      <c r="AB144" s="167" t="s">
        <v>8178</v>
      </c>
      <c r="AC144" s="168" t="s">
        <v>3307</v>
      </c>
    </row>
    <row r="145" spans="1:29" x14ac:dyDescent="0.3">
      <c r="A145" s="156" t="s">
        <v>2804</v>
      </c>
      <c r="B145" s="157">
        <v>0</v>
      </c>
      <c r="C145" s="158" t="s">
        <v>1470</v>
      </c>
      <c r="D145" s="158" t="s">
        <v>3</v>
      </c>
      <c r="E145" s="156" t="s">
        <v>2722</v>
      </c>
      <c r="F145" s="159" t="s">
        <v>271</v>
      </c>
      <c r="G145" s="158" t="s">
        <v>272</v>
      </c>
      <c r="H145" s="160">
        <v>45069</v>
      </c>
      <c r="I145" s="160">
        <v>46730</v>
      </c>
      <c r="J145" s="161" t="s">
        <v>6707</v>
      </c>
      <c r="K145" s="162" t="s">
        <v>5229</v>
      </c>
      <c r="L145" s="163" t="s">
        <v>5241</v>
      </c>
      <c r="M145" s="171">
        <v>8563.0400000000045</v>
      </c>
      <c r="N145" s="164">
        <v>8563.0400000000045</v>
      </c>
      <c r="O145" s="162"/>
      <c r="P145" s="160"/>
      <c r="Q145" s="162"/>
      <c r="R145" s="164">
        <v>0</v>
      </c>
      <c r="S145" s="163"/>
      <c r="T145" s="163"/>
      <c r="U145" s="161" t="s">
        <v>10</v>
      </c>
      <c r="V145" s="161" t="s">
        <v>11</v>
      </c>
      <c r="W145" s="161" t="s">
        <v>12</v>
      </c>
      <c r="X145" s="161" t="s">
        <v>13</v>
      </c>
      <c r="Y145" s="169">
        <v>5800</v>
      </c>
      <c r="Z145" s="169">
        <v>9851100</v>
      </c>
      <c r="AA145" s="166">
        <v>0</v>
      </c>
      <c r="AB145" s="167" t="s">
        <v>1205</v>
      </c>
      <c r="AC145" s="168" t="s">
        <v>3186</v>
      </c>
    </row>
    <row r="146" spans="1:29" x14ac:dyDescent="0.3">
      <c r="A146" s="156" t="s">
        <v>2778</v>
      </c>
      <c r="B146" s="157">
        <v>3</v>
      </c>
      <c r="C146" s="158" t="s">
        <v>1464</v>
      </c>
      <c r="D146" s="156" t="s">
        <v>421</v>
      </c>
      <c r="E146" s="156" t="s">
        <v>2722</v>
      </c>
      <c r="F146" s="156" t="s">
        <v>4</v>
      </c>
      <c r="G146" s="156" t="s">
        <v>1209</v>
      </c>
      <c r="H146" s="160">
        <v>43647</v>
      </c>
      <c r="I146" s="160">
        <v>43746</v>
      </c>
      <c r="J146" s="161" t="s">
        <v>5</v>
      </c>
      <c r="K146" s="162"/>
      <c r="L146" s="163" t="s">
        <v>7</v>
      </c>
      <c r="M146" s="171">
        <v>0</v>
      </c>
      <c r="N146" s="170">
        <v>15596.68</v>
      </c>
      <c r="O146" s="162" t="s">
        <v>20</v>
      </c>
      <c r="P146" s="160">
        <v>43746</v>
      </c>
      <c r="Q146" s="162" t="s">
        <v>9</v>
      </c>
      <c r="R146" s="164">
        <v>15596.68</v>
      </c>
      <c r="S146" s="158" t="s">
        <v>5656</v>
      </c>
      <c r="T146" s="162"/>
      <c r="U146" s="161" t="s">
        <v>10</v>
      </c>
      <c r="V146" s="161" t="s">
        <v>11</v>
      </c>
      <c r="W146" s="161" t="s">
        <v>12</v>
      </c>
      <c r="X146" s="161" t="s">
        <v>13</v>
      </c>
      <c r="Y146" s="165">
        <v>4300</v>
      </c>
      <c r="Z146" s="169">
        <v>9021101</v>
      </c>
      <c r="AA146" s="166">
        <v>3.5898313185431874E-3</v>
      </c>
      <c r="AB146" s="183" t="s">
        <v>2262</v>
      </c>
      <c r="AC146" s="168" t="s">
        <v>3156</v>
      </c>
    </row>
    <row r="147" spans="1:29" x14ac:dyDescent="0.3">
      <c r="A147" s="156" t="s">
        <v>2778</v>
      </c>
      <c r="B147" s="157">
        <v>3</v>
      </c>
      <c r="C147" s="158" t="s">
        <v>1464</v>
      </c>
      <c r="D147" s="156" t="s">
        <v>421</v>
      </c>
      <c r="E147" s="156" t="s">
        <v>2722</v>
      </c>
      <c r="F147" s="156" t="s">
        <v>4</v>
      </c>
      <c r="G147" s="156" t="s">
        <v>1209</v>
      </c>
      <c r="H147" s="160">
        <v>43647</v>
      </c>
      <c r="I147" s="160">
        <v>43746</v>
      </c>
      <c r="J147" s="161" t="s">
        <v>5</v>
      </c>
      <c r="K147" s="162"/>
      <c r="L147" s="163" t="s">
        <v>7</v>
      </c>
      <c r="M147" s="171">
        <v>0</v>
      </c>
      <c r="N147" s="170">
        <v>200</v>
      </c>
      <c r="O147" s="162" t="s">
        <v>20</v>
      </c>
      <c r="P147" s="160">
        <v>43746</v>
      </c>
      <c r="Q147" s="162" t="s">
        <v>9</v>
      </c>
      <c r="R147" s="164">
        <v>200</v>
      </c>
      <c r="S147" s="158" t="s">
        <v>5656</v>
      </c>
      <c r="T147" s="162"/>
      <c r="U147" s="161" t="s">
        <v>10</v>
      </c>
      <c r="V147" s="161" t="s">
        <v>11</v>
      </c>
      <c r="W147" s="161" t="s">
        <v>12</v>
      </c>
      <c r="X147" s="161" t="s">
        <v>13</v>
      </c>
      <c r="Y147" s="165">
        <v>4340</v>
      </c>
      <c r="Z147" s="169">
        <v>9021101</v>
      </c>
      <c r="AA147" s="166">
        <v>4.6033275268110739E-5</v>
      </c>
      <c r="AB147" s="183" t="s">
        <v>2262</v>
      </c>
      <c r="AC147" s="168" t="s">
        <v>3156</v>
      </c>
    </row>
    <row r="148" spans="1:29" x14ac:dyDescent="0.3">
      <c r="A148" s="156" t="s">
        <v>2778</v>
      </c>
      <c r="B148" s="157">
        <v>3</v>
      </c>
      <c r="C148" s="158" t="s">
        <v>1464</v>
      </c>
      <c r="D148" s="156" t="s">
        <v>421</v>
      </c>
      <c r="E148" s="156" t="s">
        <v>2722</v>
      </c>
      <c r="F148" s="159" t="s">
        <v>4</v>
      </c>
      <c r="G148" s="158" t="s">
        <v>1209</v>
      </c>
      <c r="H148" s="160">
        <v>43647</v>
      </c>
      <c r="I148" s="160">
        <v>43746</v>
      </c>
      <c r="J148" s="161" t="s">
        <v>5</v>
      </c>
      <c r="K148" s="162"/>
      <c r="L148" s="163" t="s">
        <v>7</v>
      </c>
      <c r="M148" s="171">
        <v>0</v>
      </c>
      <c r="N148" s="171">
        <v>380</v>
      </c>
      <c r="O148" s="162" t="s">
        <v>20</v>
      </c>
      <c r="P148" s="160">
        <v>43746</v>
      </c>
      <c r="Q148" s="162" t="s">
        <v>9</v>
      </c>
      <c r="R148" s="171">
        <v>380</v>
      </c>
      <c r="S148" s="158" t="s">
        <v>5656</v>
      </c>
      <c r="T148" s="156"/>
      <c r="U148" s="161" t="s">
        <v>10</v>
      </c>
      <c r="V148" s="161" t="s">
        <v>11</v>
      </c>
      <c r="W148" s="161" t="s">
        <v>12</v>
      </c>
      <c r="X148" s="161" t="s">
        <v>13</v>
      </c>
      <c r="Y148" s="165">
        <v>4340</v>
      </c>
      <c r="Z148" s="169">
        <v>9021101</v>
      </c>
      <c r="AA148" s="166">
        <v>8.7463223009410403E-5</v>
      </c>
      <c r="AB148" s="158" t="s">
        <v>2262</v>
      </c>
      <c r="AC148" s="168" t="s">
        <v>3156</v>
      </c>
    </row>
    <row r="149" spans="1:29" x14ac:dyDescent="0.3">
      <c r="A149" s="156" t="s">
        <v>2778</v>
      </c>
      <c r="B149" s="157">
        <v>3</v>
      </c>
      <c r="C149" s="158" t="s">
        <v>1464</v>
      </c>
      <c r="D149" s="158" t="s">
        <v>421</v>
      </c>
      <c r="E149" s="156" t="s">
        <v>2722</v>
      </c>
      <c r="F149" s="159" t="s">
        <v>4</v>
      </c>
      <c r="G149" s="158" t="s">
        <v>1209</v>
      </c>
      <c r="H149" s="160">
        <v>43647</v>
      </c>
      <c r="I149" s="160">
        <v>43746</v>
      </c>
      <c r="J149" s="161" t="s">
        <v>5</v>
      </c>
      <c r="K149" s="162"/>
      <c r="L149" s="163" t="s">
        <v>7</v>
      </c>
      <c r="M149" s="171">
        <v>0</v>
      </c>
      <c r="N149" s="164">
        <v>465.6</v>
      </c>
      <c r="O149" s="162" t="s">
        <v>20</v>
      </c>
      <c r="P149" s="160">
        <v>43746</v>
      </c>
      <c r="Q149" s="162" t="s">
        <v>9</v>
      </c>
      <c r="R149" s="164">
        <v>465.6</v>
      </c>
      <c r="S149" s="163" t="s">
        <v>5656</v>
      </c>
      <c r="T149" s="163"/>
      <c r="U149" s="161" t="s">
        <v>10</v>
      </c>
      <c r="V149" s="161" t="s">
        <v>11</v>
      </c>
      <c r="W149" s="161" t="s">
        <v>12</v>
      </c>
      <c r="X149" s="161" t="s">
        <v>13</v>
      </c>
      <c r="Y149" s="165">
        <v>4340</v>
      </c>
      <c r="Z149" s="169">
        <v>9021101</v>
      </c>
      <c r="AA149" s="166">
        <v>1.0716546482416181E-4</v>
      </c>
      <c r="AB149" s="167" t="s">
        <v>2262</v>
      </c>
      <c r="AC149" s="168" t="s">
        <v>3156</v>
      </c>
    </row>
    <row r="150" spans="1:29" x14ac:dyDescent="0.3">
      <c r="A150" s="156" t="s">
        <v>2778</v>
      </c>
      <c r="B150" s="157">
        <v>3</v>
      </c>
      <c r="C150" s="158" t="s">
        <v>1464</v>
      </c>
      <c r="D150" s="158" t="s">
        <v>421</v>
      </c>
      <c r="E150" s="156" t="s">
        <v>2722</v>
      </c>
      <c r="F150" s="159" t="s">
        <v>4</v>
      </c>
      <c r="G150" s="158" t="s">
        <v>1209</v>
      </c>
      <c r="H150" s="160">
        <v>43647</v>
      </c>
      <c r="I150" s="160">
        <v>43746</v>
      </c>
      <c r="J150" s="161" t="s">
        <v>5</v>
      </c>
      <c r="K150" s="162"/>
      <c r="L150" s="163" t="s">
        <v>7</v>
      </c>
      <c r="M150" s="171">
        <v>0</v>
      </c>
      <c r="N150" s="164">
        <v>1281.2</v>
      </c>
      <c r="O150" s="162" t="s">
        <v>20</v>
      </c>
      <c r="P150" s="160">
        <v>43746</v>
      </c>
      <c r="Q150" s="162" t="s">
        <v>9</v>
      </c>
      <c r="R150" s="164">
        <v>1281.2</v>
      </c>
      <c r="S150" s="163" t="s">
        <v>5656</v>
      </c>
      <c r="T150" s="163"/>
      <c r="U150" s="161" t="s">
        <v>10</v>
      </c>
      <c r="V150" s="161" t="s">
        <v>11</v>
      </c>
      <c r="W150" s="161" t="s">
        <v>12</v>
      </c>
      <c r="X150" s="161" t="s">
        <v>13</v>
      </c>
      <c r="Y150" s="165">
        <v>4340</v>
      </c>
      <c r="Z150" s="169">
        <v>9021101</v>
      </c>
      <c r="AA150" s="166">
        <v>2.9488916136751744E-4</v>
      </c>
      <c r="AB150" s="167" t="s">
        <v>2262</v>
      </c>
      <c r="AC150" s="168" t="s">
        <v>3156</v>
      </c>
    </row>
    <row r="151" spans="1:29" x14ac:dyDescent="0.3">
      <c r="A151" s="156" t="s">
        <v>2778</v>
      </c>
      <c r="B151" s="157">
        <v>3</v>
      </c>
      <c r="C151" s="156" t="s">
        <v>1464</v>
      </c>
      <c r="D151" s="156" t="s">
        <v>421</v>
      </c>
      <c r="E151" s="156" t="s">
        <v>2722</v>
      </c>
      <c r="F151" s="159" t="s">
        <v>4</v>
      </c>
      <c r="G151" s="156" t="s">
        <v>1209</v>
      </c>
      <c r="H151" s="160">
        <v>43647</v>
      </c>
      <c r="I151" s="160">
        <v>43746</v>
      </c>
      <c r="J151" s="161" t="s">
        <v>5</v>
      </c>
      <c r="K151" s="162"/>
      <c r="L151" s="163" t="s">
        <v>7</v>
      </c>
      <c r="M151" s="171">
        <v>0</v>
      </c>
      <c r="N151" s="164">
        <v>120</v>
      </c>
      <c r="O151" s="162" t="s">
        <v>20</v>
      </c>
      <c r="P151" s="160">
        <v>43746</v>
      </c>
      <c r="Q151" s="162" t="s">
        <v>9</v>
      </c>
      <c r="R151" s="164">
        <v>120</v>
      </c>
      <c r="S151" s="162" t="s">
        <v>5656</v>
      </c>
      <c r="T151" s="163"/>
      <c r="U151" s="161" t="s">
        <v>10</v>
      </c>
      <c r="V151" s="161" t="s">
        <v>11</v>
      </c>
      <c r="W151" s="161" t="s">
        <v>12</v>
      </c>
      <c r="X151" s="161" t="s">
        <v>13</v>
      </c>
      <c r="Y151" s="169">
        <v>4340</v>
      </c>
      <c r="Z151" s="169">
        <v>9021101</v>
      </c>
      <c r="AA151" s="166">
        <v>2.7619965160866445E-5</v>
      </c>
      <c r="AB151" s="158" t="s">
        <v>2262</v>
      </c>
      <c r="AC151" s="168" t="s">
        <v>3156</v>
      </c>
    </row>
    <row r="152" spans="1:29" x14ac:dyDescent="0.3">
      <c r="A152" s="156" t="s">
        <v>2778</v>
      </c>
      <c r="B152" s="157">
        <v>3</v>
      </c>
      <c r="C152" s="158" t="s">
        <v>1464</v>
      </c>
      <c r="D152" s="158" t="s">
        <v>421</v>
      </c>
      <c r="E152" s="156" t="s">
        <v>2722</v>
      </c>
      <c r="F152" s="159" t="s">
        <v>4</v>
      </c>
      <c r="G152" s="158" t="s">
        <v>1209</v>
      </c>
      <c r="H152" s="160">
        <v>43647</v>
      </c>
      <c r="I152" s="160">
        <v>43746</v>
      </c>
      <c r="J152" s="161" t="s">
        <v>5</v>
      </c>
      <c r="K152" s="162"/>
      <c r="L152" s="163" t="s">
        <v>7</v>
      </c>
      <c r="M152" s="171">
        <v>0</v>
      </c>
      <c r="N152" s="164">
        <v>60</v>
      </c>
      <c r="O152" s="162" t="s">
        <v>20</v>
      </c>
      <c r="P152" s="160">
        <v>43746</v>
      </c>
      <c r="Q152" s="162" t="s">
        <v>9</v>
      </c>
      <c r="R152" s="164">
        <v>60</v>
      </c>
      <c r="S152" s="163" t="s">
        <v>5656</v>
      </c>
      <c r="T152" s="163"/>
      <c r="U152" s="161" t="s">
        <v>10</v>
      </c>
      <c r="V152" s="161" t="s">
        <v>11</v>
      </c>
      <c r="W152" s="161" t="s">
        <v>12</v>
      </c>
      <c r="X152" s="161" t="s">
        <v>13</v>
      </c>
      <c r="Y152" s="165">
        <v>4340</v>
      </c>
      <c r="Z152" s="169">
        <v>9021101</v>
      </c>
      <c r="AA152" s="166">
        <v>1.3809982580433222E-5</v>
      </c>
      <c r="AB152" s="172" t="s">
        <v>2262</v>
      </c>
      <c r="AC152" s="168" t="s">
        <v>3156</v>
      </c>
    </row>
    <row r="153" spans="1:29" x14ac:dyDescent="0.3">
      <c r="A153" s="156" t="s">
        <v>2778</v>
      </c>
      <c r="B153" s="157">
        <v>3</v>
      </c>
      <c r="C153" s="158" t="s">
        <v>1464</v>
      </c>
      <c r="D153" s="158" t="s">
        <v>421</v>
      </c>
      <c r="E153" s="156" t="s">
        <v>2722</v>
      </c>
      <c r="F153" s="159" t="s">
        <v>4</v>
      </c>
      <c r="G153" s="158" t="s">
        <v>1209</v>
      </c>
      <c r="H153" s="160">
        <v>43647</v>
      </c>
      <c r="I153" s="160">
        <v>43746</v>
      </c>
      <c r="J153" s="161" t="s">
        <v>5</v>
      </c>
      <c r="K153" s="162" t="s">
        <v>6</v>
      </c>
      <c r="L153" s="163" t="s">
        <v>7</v>
      </c>
      <c r="M153" s="171">
        <v>0</v>
      </c>
      <c r="N153" s="164">
        <v>10917.68</v>
      </c>
      <c r="O153" s="162" t="s">
        <v>22</v>
      </c>
      <c r="P153" s="160">
        <v>43746</v>
      </c>
      <c r="Q153" s="162" t="s">
        <v>9</v>
      </c>
      <c r="R153" s="164">
        <v>10917.68</v>
      </c>
      <c r="S153" s="163" t="s">
        <v>5656</v>
      </c>
      <c r="T153" s="163"/>
      <c r="U153" s="161" t="s">
        <v>10</v>
      </c>
      <c r="V153" s="161" t="s">
        <v>11</v>
      </c>
      <c r="W153" s="161" t="s">
        <v>12</v>
      </c>
      <c r="X153" s="161" t="s">
        <v>13</v>
      </c>
      <c r="Y153" s="169">
        <v>4300</v>
      </c>
      <c r="Z153" s="169">
        <v>9021101</v>
      </c>
      <c r="AA153" s="166">
        <v>2.5128828436457363E-3</v>
      </c>
      <c r="AB153" s="167" t="s">
        <v>2262</v>
      </c>
      <c r="AC153" s="168" t="s">
        <v>3156</v>
      </c>
    </row>
    <row r="154" spans="1:29" x14ac:dyDescent="0.3">
      <c r="A154" s="156" t="s">
        <v>2778</v>
      </c>
      <c r="B154" s="157">
        <v>3</v>
      </c>
      <c r="C154" s="156" t="s">
        <v>1464</v>
      </c>
      <c r="D154" s="158" t="s">
        <v>421</v>
      </c>
      <c r="E154" s="156" t="s">
        <v>2722</v>
      </c>
      <c r="F154" s="159" t="s">
        <v>4</v>
      </c>
      <c r="G154" s="158" t="s">
        <v>1209</v>
      </c>
      <c r="H154" s="160">
        <v>43647</v>
      </c>
      <c r="I154" s="160">
        <v>43746</v>
      </c>
      <c r="J154" s="161" t="s">
        <v>5</v>
      </c>
      <c r="K154" s="162"/>
      <c r="L154" s="163" t="s">
        <v>7</v>
      </c>
      <c r="M154" s="171">
        <v>0</v>
      </c>
      <c r="N154" s="164">
        <v>140</v>
      </c>
      <c r="O154" s="162" t="s">
        <v>22</v>
      </c>
      <c r="P154" s="160">
        <v>43746</v>
      </c>
      <c r="Q154" s="162" t="s">
        <v>9</v>
      </c>
      <c r="R154" s="164">
        <v>140</v>
      </c>
      <c r="S154" s="162" t="s">
        <v>5656</v>
      </c>
      <c r="T154" s="163"/>
      <c r="U154" s="161" t="s">
        <v>10</v>
      </c>
      <c r="V154" s="161" t="s">
        <v>11</v>
      </c>
      <c r="W154" s="161" t="s">
        <v>12</v>
      </c>
      <c r="X154" s="161" t="s">
        <v>13</v>
      </c>
      <c r="Y154" s="169">
        <v>4340</v>
      </c>
      <c r="Z154" s="169">
        <v>9021101</v>
      </c>
      <c r="AA154" s="166">
        <v>3.222329268767752E-5</v>
      </c>
      <c r="AB154" s="158" t="s">
        <v>2262</v>
      </c>
      <c r="AC154" s="168" t="s">
        <v>3156</v>
      </c>
    </row>
    <row r="155" spans="1:29" x14ac:dyDescent="0.3">
      <c r="A155" s="156" t="s">
        <v>2778</v>
      </c>
      <c r="B155" s="157">
        <v>3</v>
      </c>
      <c r="C155" s="158" t="s">
        <v>1464</v>
      </c>
      <c r="D155" s="158" t="s">
        <v>421</v>
      </c>
      <c r="E155" s="156" t="s">
        <v>2722</v>
      </c>
      <c r="F155" s="159" t="s">
        <v>4</v>
      </c>
      <c r="G155" s="158" t="s">
        <v>1209</v>
      </c>
      <c r="H155" s="160">
        <v>43647</v>
      </c>
      <c r="I155" s="160">
        <v>43746</v>
      </c>
      <c r="J155" s="161" t="s">
        <v>5</v>
      </c>
      <c r="K155" s="162"/>
      <c r="L155" s="163" t="s">
        <v>7</v>
      </c>
      <c r="M155" s="171">
        <v>0</v>
      </c>
      <c r="N155" s="164">
        <v>266</v>
      </c>
      <c r="O155" s="162" t="s">
        <v>22</v>
      </c>
      <c r="P155" s="160">
        <v>43746</v>
      </c>
      <c r="Q155" s="162" t="s">
        <v>9</v>
      </c>
      <c r="R155" s="164">
        <v>266</v>
      </c>
      <c r="S155" s="163" t="s">
        <v>5656</v>
      </c>
      <c r="T155" s="163"/>
      <c r="U155" s="161" t="s">
        <v>10</v>
      </c>
      <c r="V155" s="161" t="s">
        <v>11</v>
      </c>
      <c r="W155" s="161" t="s">
        <v>12</v>
      </c>
      <c r="X155" s="161" t="s">
        <v>13</v>
      </c>
      <c r="Y155" s="169">
        <v>4340</v>
      </c>
      <c r="Z155" s="169">
        <v>9021101</v>
      </c>
      <c r="AA155" s="166">
        <v>6.1224256106587281E-5</v>
      </c>
      <c r="AB155" s="167" t="s">
        <v>2262</v>
      </c>
      <c r="AC155" s="168" t="s">
        <v>3156</v>
      </c>
    </row>
    <row r="156" spans="1:29" x14ac:dyDescent="0.3">
      <c r="A156" s="156" t="s">
        <v>2778</v>
      </c>
      <c r="B156" s="157">
        <v>3</v>
      </c>
      <c r="C156" s="158" t="s">
        <v>1464</v>
      </c>
      <c r="D156" s="158" t="s">
        <v>421</v>
      </c>
      <c r="E156" s="156" t="s">
        <v>2722</v>
      </c>
      <c r="F156" s="159" t="s">
        <v>4</v>
      </c>
      <c r="G156" s="158" t="s">
        <v>1209</v>
      </c>
      <c r="H156" s="160">
        <v>43647</v>
      </c>
      <c r="I156" s="160">
        <v>43746</v>
      </c>
      <c r="J156" s="161" t="s">
        <v>5</v>
      </c>
      <c r="K156" s="162"/>
      <c r="L156" s="163" t="s">
        <v>7</v>
      </c>
      <c r="M156" s="171">
        <v>0</v>
      </c>
      <c r="N156" s="164">
        <v>325.92</v>
      </c>
      <c r="O156" s="162" t="s">
        <v>22</v>
      </c>
      <c r="P156" s="160">
        <v>43746</v>
      </c>
      <c r="Q156" s="162" t="s">
        <v>9</v>
      </c>
      <c r="R156" s="164">
        <v>325.92</v>
      </c>
      <c r="S156" s="163" t="s">
        <v>5656</v>
      </c>
      <c r="T156" s="163"/>
      <c r="U156" s="161" t="s">
        <v>10</v>
      </c>
      <c r="V156" s="161" t="s">
        <v>11</v>
      </c>
      <c r="W156" s="161" t="s">
        <v>12</v>
      </c>
      <c r="X156" s="161" t="s">
        <v>13</v>
      </c>
      <c r="Y156" s="169">
        <v>4340</v>
      </c>
      <c r="Z156" s="169">
        <v>9021101</v>
      </c>
      <c r="AA156" s="166">
        <v>7.5015825376913272E-5</v>
      </c>
      <c r="AB156" s="167" t="s">
        <v>2262</v>
      </c>
      <c r="AC156" s="168" t="s">
        <v>3156</v>
      </c>
    </row>
    <row r="157" spans="1:29" x14ac:dyDescent="0.3">
      <c r="A157" s="156" t="s">
        <v>2778</v>
      </c>
      <c r="B157" s="157">
        <v>3</v>
      </c>
      <c r="C157" s="158" t="s">
        <v>1464</v>
      </c>
      <c r="D157" s="158" t="s">
        <v>421</v>
      </c>
      <c r="E157" s="156" t="s">
        <v>2722</v>
      </c>
      <c r="F157" s="159" t="s">
        <v>4</v>
      </c>
      <c r="G157" s="156" t="s">
        <v>1209</v>
      </c>
      <c r="H157" s="160">
        <v>43647</v>
      </c>
      <c r="I157" s="160">
        <v>43746</v>
      </c>
      <c r="J157" s="161" t="s">
        <v>5</v>
      </c>
      <c r="K157" s="162"/>
      <c r="L157" s="163" t="s">
        <v>7</v>
      </c>
      <c r="M157" s="171">
        <v>0</v>
      </c>
      <c r="N157" s="164">
        <v>896.84</v>
      </c>
      <c r="O157" s="162" t="s">
        <v>22</v>
      </c>
      <c r="P157" s="160">
        <v>43746</v>
      </c>
      <c r="Q157" s="162" t="s">
        <v>9</v>
      </c>
      <c r="R157" s="164">
        <v>896.84</v>
      </c>
      <c r="S157" s="158" t="s">
        <v>5656</v>
      </c>
      <c r="T157" s="163"/>
      <c r="U157" s="161" t="s">
        <v>10</v>
      </c>
      <c r="V157" s="161" t="s">
        <v>11</v>
      </c>
      <c r="W157" s="161" t="s">
        <v>12</v>
      </c>
      <c r="X157" s="161" t="s">
        <v>13</v>
      </c>
      <c r="Y157" s="169">
        <v>4340</v>
      </c>
      <c r="Z157" s="169">
        <v>9021101</v>
      </c>
      <c r="AA157" s="166">
        <v>2.0642241295726219E-4</v>
      </c>
      <c r="AB157" s="163" t="s">
        <v>2262</v>
      </c>
      <c r="AC157" s="168" t="s">
        <v>3156</v>
      </c>
    </row>
    <row r="158" spans="1:29" x14ac:dyDescent="0.3">
      <c r="A158" s="156" t="s">
        <v>2778</v>
      </c>
      <c r="B158" s="157">
        <v>3</v>
      </c>
      <c r="C158" s="158" t="s">
        <v>1464</v>
      </c>
      <c r="D158" s="158" t="s">
        <v>421</v>
      </c>
      <c r="E158" s="156" t="s">
        <v>2722</v>
      </c>
      <c r="F158" s="159" t="s">
        <v>4</v>
      </c>
      <c r="G158" s="158" t="s">
        <v>1209</v>
      </c>
      <c r="H158" s="160">
        <v>43647</v>
      </c>
      <c r="I158" s="160">
        <v>43746</v>
      </c>
      <c r="J158" s="161" t="s">
        <v>5</v>
      </c>
      <c r="K158" s="162"/>
      <c r="L158" s="163" t="s">
        <v>7</v>
      </c>
      <c r="M158" s="171">
        <v>0</v>
      </c>
      <c r="N158" s="164">
        <v>84</v>
      </c>
      <c r="O158" s="162" t="s">
        <v>22</v>
      </c>
      <c r="P158" s="160">
        <v>43746</v>
      </c>
      <c r="Q158" s="162" t="s">
        <v>9</v>
      </c>
      <c r="R158" s="164">
        <v>84</v>
      </c>
      <c r="S158" s="163" t="s">
        <v>5656</v>
      </c>
      <c r="T158" s="163"/>
      <c r="U158" s="161" t="s">
        <v>10</v>
      </c>
      <c r="V158" s="161" t="s">
        <v>11</v>
      </c>
      <c r="W158" s="161" t="s">
        <v>12</v>
      </c>
      <c r="X158" s="161" t="s">
        <v>13</v>
      </c>
      <c r="Y158" s="169">
        <v>4340</v>
      </c>
      <c r="Z158" s="169">
        <v>9021101</v>
      </c>
      <c r="AA158" s="166">
        <v>1.9333975612606513E-5</v>
      </c>
      <c r="AB158" s="167" t="s">
        <v>2262</v>
      </c>
      <c r="AC158" s="168" t="s">
        <v>3156</v>
      </c>
    </row>
    <row r="159" spans="1:29" x14ac:dyDescent="0.3">
      <c r="A159" s="156" t="s">
        <v>2778</v>
      </c>
      <c r="B159" s="157">
        <v>3</v>
      </c>
      <c r="C159" s="156" t="s">
        <v>1464</v>
      </c>
      <c r="D159" s="158" t="s">
        <v>421</v>
      </c>
      <c r="E159" s="156" t="s">
        <v>2722</v>
      </c>
      <c r="F159" s="159" t="s">
        <v>4</v>
      </c>
      <c r="G159" s="156" t="s">
        <v>1209</v>
      </c>
      <c r="H159" s="160">
        <v>43647</v>
      </c>
      <c r="I159" s="160">
        <v>43746</v>
      </c>
      <c r="J159" s="161" t="s">
        <v>5</v>
      </c>
      <c r="K159" s="162"/>
      <c r="L159" s="163" t="s">
        <v>7</v>
      </c>
      <c r="M159" s="171">
        <v>0</v>
      </c>
      <c r="N159" s="164">
        <v>42</v>
      </c>
      <c r="O159" s="162" t="s">
        <v>22</v>
      </c>
      <c r="P159" s="160">
        <v>43746</v>
      </c>
      <c r="Q159" s="162" t="s">
        <v>9</v>
      </c>
      <c r="R159" s="164">
        <v>42</v>
      </c>
      <c r="S159" s="158" t="s">
        <v>5656</v>
      </c>
      <c r="T159" s="163"/>
      <c r="U159" s="161" t="s">
        <v>10</v>
      </c>
      <c r="V159" s="161" t="s">
        <v>11</v>
      </c>
      <c r="W159" s="161" t="s">
        <v>12</v>
      </c>
      <c r="X159" s="161" t="s">
        <v>13</v>
      </c>
      <c r="Y159" s="169">
        <v>4340</v>
      </c>
      <c r="Z159" s="169">
        <v>9021101</v>
      </c>
      <c r="AA159" s="166">
        <v>9.6669878063032564E-6</v>
      </c>
      <c r="AB159" s="163" t="s">
        <v>2262</v>
      </c>
      <c r="AC159" s="168" t="s">
        <v>3156</v>
      </c>
    </row>
    <row r="160" spans="1:29" x14ac:dyDescent="0.3">
      <c r="A160" s="156" t="s">
        <v>2778</v>
      </c>
      <c r="B160" s="157">
        <v>3</v>
      </c>
      <c r="C160" s="158" t="s">
        <v>1464</v>
      </c>
      <c r="D160" s="156" t="s">
        <v>421</v>
      </c>
      <c r="E160" s="156" t="s">
        <v>2722</v>
      </c>
      <c r="F160" s="159" t="s">
        <v>4</v>
      </c>
      <c r="G160" s="156" t="s">
        <v>1209</v>
      </c>
      <c r="H160" s="160">
        <v>43647</v>
      </c>
      <c r="I160" s="160">
        <v>43748</v>
      </c>
      <c r="J160" s="161" t="s">
        <v>5</v>
      </c>
      <c r="K160" s="162"/>
      <c r="L160" s="163" t="s">
        <v>7</v>
      </c>
      <c r="M160" s="171">
        <v>0</v>
      </c>
      <c r="N160" s="164">
        <v>388.14</v>
      </c>
      <c r="O160" s="162" t="s">
        <v>65</v>
      </c>
      <c r="P160" s="160">
        <v>43748</v>
      </c>
      <c r="Q160" s="162" t="s">
        <v>24</v>
      </c>
      <c r="R160" s="164">
        <v>388.14</v>
      </c>
      <c r="S160" s="158" t="s">
        <v>5656</v>
      </c>
      <c r="T160" s="163"/>
      <c r="U160" s="161" t="s">
        <v>10</v>
      </c>
      <c r="V160" s="161" t="s">
        <v>11</v>
      </c>
      <c r="W160" s="161" t="s">
        <v>12</v>
      </c>
      <c r="X160" s="161" t="s">
        <v>13</v>
      </c>
      <c r="Y160" s="169">
        <v>4300</v>
      </c>
      <c r="Z160" s="169">
        <v>9021101</v>
      </c>
      <c r="AA160" s="166">
        <v>8.933677731282252E-5</v>
      </c>
      <c r="AB160" s="158" t="s">
        <v>2262</v>
      </c>
      <c r="AC160" s="168" t="s">
        <v>3156</v>
      </c>
    </row>
    <row r="161" spans="1:29" x14ac:dyDescent="0.3">
      <c r="A161" s="156" t="s">
        <v>2778</v>
      </c>
      <c r="B161" s="157">
        <v>3</v>
      </c>
      <c r="C161" s="158" t="s">
        <v>1464</v>
      </c>
      <c r="D161" s="158" t="s">
        <v>421</v>
      </c>
      <c r="E161" s="156" t="s">
        <v>2722</v>
      </c>
      <c r="F161" s="159" t="s">
        <v>4</v>
      </c>
      <c r="G161" s="158" t="s">
        <v>1209</v>
      </c>
      <c r="H161" s="160">
        <v>43647</v>
      </c>
      <c r="I161" s="160">
        <v>43748</v>
      </c>
      <c r="J161" s="161" t="s">
        <v>5</v>
      </c>
      <c r="K161" s="162"/>
      <c r="L161" s="163" t="s">
        <v>7</v>
      </c>
      <c r="M161" s="171">
        <v>0</v>
      </c>
      <c r="N161" s="164">
        <v>32.03</v>
      </c>
      <c r="O161" s="162" t="s">
        <v>65</v>
      </c>
      <c r="P161" s="160">
        <v>43748</v>
      </c>
      <c r="Q161" s="162" t="s">
        <v>24</v>
      </c>
      <c r="R161" s="164">
        <v>32.03</v>
      </c>
      <c r="S161" s="163" t="s">
        <v>5656</v>
      </c>
      <c r="T161" s="163"/>
      <c r="U161" s="161" t="s">
        <v>10</v>
      </c>
      <c r="V161" s="161" t="s">
        <v>11</v>
      </c>
      <c r="W161" s="161" t="s">
        <v>12</v>
      </c>
      <c r="X161" s="161" t="s">
        <v>13</v>
      </c>
      <c r="Y161" s="169">
        <v>4340</v>
      </c>
      <c r="Z161" s="169">
        <v>9021101</v>
      </c>
      <c r="AA161" s="166">
        <v>7.3722290341879358E-6</v>
      </c>
      <c r="AB161" s="167" t="s">
        <v>2262</v>
      </c>
      <c r="AC161" s="168" t="s">
        <v>3156</v>
      </c>
    </row>
    <row r="162" spans="1:29" x14ac:dyDescent="0.3">
      <c r="A162" s="156" t="s">
        <v>2778</v>
      </c>
      <c r="B162" s="157">
        <v>3</v>
      </c>
      <c r="C162" s="158" t="s">
        <v>1464</v>
      </c>
      <c r="D162" s="156" t="s">
        <v>421</v>
      </c>
      <c r="E162" s="156" t="s">
        <v>2722</v>
      </c>
      <c r="F162" s="159" t="s">
        <v>4</v>
      </c>
      <c r="G162" s="156" t="s">
        <v>1209</v>
      </c>
      <c r="H162" s="160">
        <v>43647</v>
      </c>
      <c r="I162" s="160">
        <v>43748</v>
      </c>
      <c r="J162" s="161" t="s">
        <v>5</v>
      </c>
      <c r="K162" s="162"/>
      <c r="L162" s="163" t="s">
        <v>7</v>
      </c>
      <c r="M162" s="171">
        <v>0</v>
      </c>
      <c r="N162" s="164">
        <v>11.64</v>
      </c>
      <c r="O162" s="162" t="s">
        <v>65</v>
      </c>
      <c r="P162" s="160">
        <v>43748</v>
      </c>
      <c r="Q162" s="162" t="s">
        <v>24</v>
      </c>
      <c r="R162" s="164">
        <v>11.64</v>
      </c>
      <c r="S162" s="158" t="s">
        <v>5656</v>
      </c>
      <c r="T162" s="163"/>
      <c r="U162" s="161" t="s">
        <v>10</v>
      </c>
      <c r="V162" s="161" t="s">
        <v>11</v>
      </c>
      <c r="W162" s="161" t="s">
        <v>12</v>
      </c>
      <c r="X162" s="161" t="s">
        <v>13</v>
      </c>
      <c r="Y162" s="169">
        <v>4340</v>
      </c>
      <c r="Z162" s="169">
        <v>9021101</v>
      </c>
      <c r="AA162" s="166">
        <v>2.6791366206040452E-6</v>
      </c>
      <c r="AB162" s="158" t="s">
        <v>2262</v>
      </c>
      <c r="AC162" s="168" t="s">
        <v>3156</v>
      </c>
    </row>
    <row r="163" spans="1:29" x14ac:dyDescent="0.3">
      <c r="A163" s="156" t="s">
        <v>2778</v>
      </c>
      <c r="B163" s="157">
        <v>3</v>
      </c>
      <c r="C163" s="156" t="s">
        <v>1464</v>
      </c>
      <c r="D163" s="156" t="s">
        <v>421</v>
      </c>
      <c r="E163" s="156" t="s">
        <v>2722</v>
      </c>
      <c r="F163" s="156" t="s">
        <v>4</v>
      </c>
      <c r="G163" s="158" t="s">
        <v>1209</v>
      </c>
      <c r="H163" s="160">
        <v>43647</v>
      </c>
      <c r="I163" s="160">
        <v>43748</v>
      </c>
      <c r="J163" s="161" t="s">
        <v>5</v>
      </c>
      <c r="K163" s="162"/>
      <c r="L163" s="156" t="s">
        <v>7</v>
      </c>
      <c r="M163" s="171">
        <v>0</v>
      </c>
      <c r="N163" s="170">
        <v>9.5</v>
      </c>
      <c r="O163" s="162" t="s">
        <v>65</v>
      </c>
      <c r="P163" s="160">
        <v>43748</v>
      </c>
      <c r="Q163" s="162" t="s">
        <v>24</v>
      </c>
      <c r="R163" s="171">
        <v>9.5</v>
      </c>
      <c r="S163" s="158" t="s">
        <v>5656</v>
      </c>
      <c r="T163" s="162"/>
      <c r="U163" s="161" t="s">
        <v>10</v>
      </c>
      <c r="V163" s="161" t="s">
        <v>11</v>
      </c>
      <c r="W163" s="161" t="s">
        <v>12</v>
      </c>
      <c r="X163" s="161" t="s">
        <v>13</v>
      </c>
      <c r="Y163" s="165">
        <v>4340</v>
      </c>
      <c r="Z163" s="165">
        <v>9021101</v>
      </c>
      <c r="AA163" s="166">
        <v>2.1865805752352603E-6</v>
      </c>
      <c r="AB163" s="167" t="s">
        <v>2262</v>
      </c>
      <c r="AC163" s="168" t="s">
        <v>3156</v>
      </c>
    </row>
    <row r="164" spans="1:29" x14ac:dyDescent="0.3">
      <c r="A164" s="156" t="s">
        <v>2778</v>
      </c>
      <c r="B164" s="157">
        <v>3</v>
      </c>
      <c r="C164" s="158" t="s">
        <v>1464</v>
      </c>
      <c r="D164" s="158" t="s">
        <v>421</v>
      </c>
      <c r="E164" s="156" t="s">
        <v>2722</v>
      </c>
      <c r="F164" s="159" t="s">
        <v>4</v>
      </c>
      <c r="G164" s="158" t="s">
        <v>1209</v>
      </c>
      <c r="H164" s="160">
        <v>43647</v>
      </c>
      <c r="I164" s="160">
        <v>43748</v>
      </c>
      <c r="J164" s="161" t="s">
        <v>5</v>
      </c>
      <c r="K164" s="162"/>
      <c r="L164" s="163" t="s">
        <v>7</v>
      </c>
      <c r="M164" s="171">
        <v>0</v>
      </c>
      <c r="N164" s="164">
        <v>5</v>
      </c>
      <c r="O164" s="162" t="s">
        <v>65</v>
      </c>
      <c r="P164" s="160">
        <v>43748</v>
      </c>
      <c r="Q164" s="162" t="s">
        <v>24</v>
      </c>
      <c r="R164" s="164">
        <v>5</v>
      </c>
      <c r="S164" s="163" t="s">
        <v>5656</v>
      </c>
      <c r="T164" s="163"/>
      <c r="U164" s="161" t="s">
        <v>10</v>
      </c>
      <c r="V164" s="161" t="s">
        <v>11</v>
      </c>
      <c r="W164" s="161" t="s">
        <v>12</v>
      </c>
      <c r="X164" s="161" t="s">
        <v>13</v>
      </c>
      <c r="Y164" s="165">
        <v>4340</v>
      </c>
      <c r="Z164" s="165">
        <v>9021101</v>
      </c>
      <c r="AA164" s="166">
        <v>1.1508318817027686E-6</v>
      </c>
      <c r="AB164" s="167" t="s">
        <v>2262</v>
      </c>
      <c r="AC164" s="168" t="s">
        <v>3156</v>
      </c>
    </row>
    <row r="165" spans="1:29" x14ac:dyDescent="0.3">
      <c r="A165" s="156" t="s">
        <v>2778</v>
      </c>
      <c r="B165" s="157">
        <v>3</v>
      </c>
      <c r="C165" s="158" t="s">
        <v>1464</v>
      </c>
      <c r="D165" s="158" t="s">
        <v>421</v>
      </c>
      <c r="E165" s="156" t="s">
        <v>2722</v>
      </c>
      <c r="F165" s="159" t="s">
        <v>4</v>
      </c>
      <c r="G165" s="158" t="s">
        <v>1209</v>
      </c>
      <c r="H165" s="160">
        <v>43647</v>
      </c>
      <c r="I165" s="160">
        <v>43748</v>
      </c>
      <c r="J165" s="161" t="s">
        <v>5</v>
      </c>
      <c r="K165" s="162"/>
      <c r="L165" s="163" t="s">
        <v>7</v>
      </c>
      <c r="M165" s="171">
        <v>0</v>
      </c>
      <c r="N165" s="164">
        <v>3</v>
      </c>
      <c r="O165" s="162" t="s">
        <v>65</v>
      </c>
      <c r="P165" s="160">
        <v>43748</v>
      </c>
      <c r="Q165" s="162" t="s">
        <v>24</v>
      </c>
      <c r="R165" s="164">
        <v>3</v>
      </c>
      <c r="S165" s="163" t="s">
        <v>5656</v>
      </c>
      <c r="T165" s="163"/>
      <c r="U165" s="161" t="s">
        <v>10</v>
      </c>
      <c r="V165" s="161" t="s">
        <v>11</v>
      </c>
      <c r="W165" s="161" t="s">
        <v>12</v>
      </c>
      <c r="X165" s="161" t="s">
        <v>13</v>
      </c>
      <c r="Y165" s="165">
        <v>4340</v>
      </c>
      <c r="Z165" s="165">
        <v>9021101</v>
      </c>
      <c r="AA165" s="166">
        <v>6.9049912902166108E-7</v>
      </c>
      <c r="AB165" s="167" t="s">
        <v>2262</v>
      </c>
      <c r="AC165" s="168" t="s">
        <v>3156</v>
      </c>
    </row>
    <row r="166" spans="1:29" x14ac:dyDescent="0.3">
      <c r="A166" s="156" t="s">
        <v>2778</v>
      </c>
      <c r="B166" s="157">
        <v>3</v>
      </c>
      <c r="C166" s="158" t="s">
        <v>1464</v>
      </c>
      <c r="D166" s="158" t="s">
        <v>421</v>
      </c>
      <c r="E166" s="156" t="s">
        <v>2722</v>
      </c>
      <c r="F166" s="159" t="s">
        <v>4</v>
      </c>
      <c r="G166" s="156" t="s">
        <v>1209</v>
      </c>
      <c r="H166" s="160">
        <v>43647</v>
      </c>
      <c r="I166" s="160">
        <v>43748</v>
      </c>
      <c r="J166" s="161" t="s">
        <v>5</v>
      </c>
      <c r="K166" s="162"/>
      <c r="L166" s="163" t="s">
        <v>7</v>
      </c>
      <c r="M166" s="171">
        <v>0</v>
      </c>
      <c r="N166" s="164">
        <v>1.5</v>
      </c>
      <c r="O166" s="162" t="s">
        <v>65</v>
      </c>
      <c r="P166" s="160">
        <v>43748</v>
      </c>
      <c r="Q166" s="162" t="s">
        <v>24</v>
      </c>
      <c r="R166" s="164">
        <v>1.5</v>
      </c>
      <c r="S166" s="162" t="s">
        <v>5656</v>
      </c>
      <c r="T166" s="163"/>
      <c r="U166" s="161" t="s">
        <v>10</v>
      </c>
      <c r="V166" s="161" t="s">
        <v>11</v>
      </c>
      <c r="W166" s="161" t="s">
        <v>12</v>
      </c>
      <c r="X166" s="161" t="s">
        <v>13</v>
      </c>
      <c r="Y166" s="169">
        <v>4340</v>
      </c>
      <c r="Z166" s="169">
        <v>9021101</v>
      </c>
      <c r="AA166" s="166">
        <v>3.4524956451083054E-7</v>
      </c>
      <c r="AB166" s="183" t="s">
        <v>2262</v>
      </c>
      <c r="AC166" s="168" t="s">
        <v>3156</v>
      </c>
    </row>
    <row r="167" spans="1:29" x14ac:dyDescent="0.3">
      <c r="A167" s="156" t="s">
        <v>2778</v>
      </c>
      <c r="B167" s="157">
        <v>3</v>
      </c>
      <c r="C167" s="158" t="s">
        <v>1464</v>
      </c>
      <c r="D167" s="163" t="s">
        <v>421</v>
      </c>
      <c r="E167" s="156" t="s">
        <v>2722</v>
      </c>
      <c r="F167" s="159" t="s">
        <v>4</v>
      </c>
      <c r="G167" s="156" t="s">
        <v>1209</v>
      </c>
      <c r="H167" s="160">
        <v>43647</v>
      </c>
      <c r="I167" s="160">
        <v>43748</v>
      </c>
      <c r="J167" s="161" t="s">
        <v>5</v>
      </c>
      <c r="K167" s="162" t="s">
        <v>6</v>
      </c>
      <c r="L167" s="163" t="s">
        <v>7</v>
      </c>
      <c r="M167" s="171">
        <v>0</v>
      </c>
      <c r="N167" s="164">
        <v>155966.79999999999</v>
      </c>
      <c r="O167" s="162" t="s">
        <v>71</v>
      </c>
      <c r="P167" s="160">
        <v>43748</v>
      </c>
      <c r="Q167" s="162" t="s">
        <v>24</v>
      </c>
      <c r="R167" s="164">
        <v>155966.79999999999</v>
      </c>
      <c r="S167" s="162" t="s">
        <v>5656</v>
      </c>
      <c r="T167" s="163"/>
      <c r="U167" s="161" t="s">
        <v>10</v>
      </c>
      <c r="V167" s="161" t="s">
        <v>11</v>
      </c>
      <c r="W167" s="161" t="s">
        <v>12</v>
      </c>
      <c r="X167" s="161" t="s">
        <v>13</v>
      </c>
      <c r="Y167" s="169">
        <v>4300</v>
      </c>
      <c r="Z167" s="169">
        <v>9021101</v>
      </c>
      <c r="AA167" s="166">
        <v>3.5898313185431872E-2</v>
      </c>
      <c r="AB167" s="158" t="s">
        <v>2262</v>
      </c>
      <c r="AC167" s="168" t="s">
        <v>3156</v>
      </c>
    </row>
    <row r="168" spans="1:29" x14ac:dyDescent="0.3">
      <c r="A168" s="156" t="s">
        <v>2778</v>
      </c>
      <c r="B168" s="157">
        <v>3</v>
      </c>
      <c r="C168" s="158" t="s">
        <v>1464</v>
      </c>
      <c r="D168" s="158" t="s">
        <v>421</v>
      </c>
      <c r="E168" s="156" t="s">
        <v>2722</v>
      </c>
      <c r="F168" s="159" t="s">
        <v>4</v>
      </c>
      <c r="G168" s="158" t="s">
        <v>1209</v>
      </c>
      <c r="H168" s="160">
        <v>43647</v>
      </c>
      <c r="I168" s="160">
        <v>43748</v>
      </c>
      <c r="J168" s="161" t="s">
        <v>5</v>
      </c>
      <c r="K168" s="162" t="s">
        <v>6</v>
      </c>
      <c r="L168" s="163" t="s">
        <v>7</v>
      </c>
      <c r="M168" s="171">
        <v>0</v>
      </c>
      <c r="N168" s="164">
        <v>12812</v>
      </c>
      <c r="O168" s="162" t="s">
        <v>71</v>
      </c>
      <c r="P168" s="160">
        <v>43748</v>
      </c>
      <c r="Q168" s="162" t="s">
        <v>24</v>
      </c>
      <c r="R168" s="164">
        <v>12812</v>
      </c>
      <c r="S168" s="163" t="s">
        <v>5656</v>
      </c>
      <c r="T168" s="163"/>
      <c r="U168" s="161" t="s">
        <v>10</v>
      </c>
      <c r="V168" s="161" t="s">
        <v>11</v>
      </c>
      <c r="W168" s="161" t="s">
        <v>12</v>
      </c>
      <c r="X168" s="161" t="s">
        <v>13</v>
      </c>
      <c r="Y168" s="165">
        <v>4340</v>
      </c>
      <c r="Z168" s="165">
        <v>9021101</v>
      </c>
      <c r="AA168" s="166">
        <v>2.948891613675174E-3</v>
      </c>
      <c r="AB168" s="167" t="s">
        <v>2262</v>
      </c>
      <c r="AC168" s="168" t="s">
        <v>3156</v>
      </c>
    </row>
    <row r="169" spans="1:29" x14ac:dyDescent="0.3">
      <c r="A169" s="156" t="s">
        <v>2778</v>
      </c>
      <c r="B169" s="157">
        <v>3</v>
      </c>
      <c r="C169" s="156" t="s">
        <v>1464</v>
      </c>
      <c r="D169" s="156" t="s">
        <v>421</v>
      </c>
      <c r="E169" s="156" t="s">
        <v>2722</v>
      </c>
      <c r="F169" s="159" t="s">
        <v>4</v>
      </c>
      <c r="G169" s="156" t="s">
        <v>1209</v>
      </c>
      <c r="H169" s="160">
        <v>43647</v>
      </c>
      <c r="I169" s="160">
        <v>43748</v>
      </c>
      <c r="J169" s="161" t="s">
        <v>5</v>
      </c>
      <c r="K169" s="162"/>
      <c r="L169" s="163" t="s">
        <v>7</v>
      </c>
      <c r="M169" s="171">
        <v>0</v>
      </c>
      <c r="N169" s="164">
        <v>600</v>
      </c>
      <c r="O169" s="162" t="s">
        <v>71</v>
      </c>
      <c r="P169" s="160">
        <v>43748</v>
      </c>
      <c r="Q169" s="162" t="s">
        <v>24</v>
      </c>
      <c r="R169" s="164">
        <v>600</v>
      </c>
      <c r="S169" s="163" t="s">
        <v>5656</v>
      </c>
      <c r="T169" s="163"/>
      <c r="U169" s="161" t="s">
        <v>10</v>
      </c>
      <c r="V169" s="161" t="s">
        <v>11</v>
      </c>
      <c r="W169" s="161" t="s">
        <v>12</v>
      </c>
      <c r="X169" s="161" t="s">
        <v>13</v>
      </c>
      <c r="Y169" s="169">
        <v>4340</v>
      </c>
      <c r="Z169" s="169">
        <v>9021101</v>
      </c>
      <c r="AA169" s="166">
        <v>1.3809982580433223E-4</v>
      </c>
      <c r="AB169" s="158" t="s">
        <v>2262</v>
      </c>
      <c r="AC169" s="168" t="s">
        <v>3156</v>
      </c>
    </row>
    <row r="170" spans="1:29" x14ac:dyDescent="0.3">
      <c r="A170" s="156" t="s">
        <v>2778</v>
      </c>
      <c r="B170" s="157">
        <v>3</v>
      </c>
      <c r="C170" s="158" t="s">
        <v>1464</v>
      </c>
      <c r="D170" s="158" t="s">
        <v>421</v>
      </c>
      <c r="E170" s="156" t="s">
        <v>2722</v>
      </c>
      <c r="F170" s="159" t="s">
        <v>4</v>
      </c>
      <c r="G170" s="158" t="s">
        <v>1209</v>
      </c>
      <c r="H170" s="160">
        <v>43647</v>
      </c>
      <c r="I170" s="160">
        <v>43748</v>
      </c>
      <c r="J170" s="161" t="s">
        <v>5</v>
      </c>
      <c r="K170" s="162"/>
      <c r="L170" s="163" t="s">
        <v>7</v>
      </c>
      <c r="M170" s="171">
        <v>0</v>
      </c>
      <c r="N170" s="164">
        <v>1200</v>
      </c>
      <c r="O170" s="162" t="s">
        <v>71</v>
      </c>
      <c r="P170" s="160">
        <v>43748</v>
      </c>
      <c r="Q170" s="162" t="s">
        <v>24</v>
      </c>
      <c r="R170" s="164">
        <v>1200</v>
      </c>
      <c r="S170" s="163" t="s">
        <v>5656</v>
      </c>
      <c r="T170" s="163"/>
      <c r="U170" s="161" t="s">
        <v>10</v>
      </c>
      <c r="V170" s="161" t="s">
        <v>11</v>
      </c>
      <c r="W170" s="161" t="s">
        <v>12</v>
      </c>
      <c r="X170" s="161" t="s">
        <v>13</v>
      </c>
      <c r="Y170" s="165">
        <v>4340</v>
      </c>
      <c r="Z170" s="165">
        <v>9021101</v>
      </c>
      <c r="AA170" s="166">
        <v>2.7619965160866446E-4</v>
      </c>
      <c r="AB170" s="167" t="s">
        <v>2262</v>
      </c>
      <c r="AC170" s="168" t="s">
        <v>3156</v>
      </c>
    </row>
    <row r="171" spans="1:29" x14ac:dyDescent="0.3">
      <c r="A171" s="156" t="s">
        <v>2778</v>
      </c>
      <c r="B171" s="157">
        <v>3</v>
      </c>
      <c r="C171" s="158" t="s">
        <v>1464</v>
      </c>
      <c r="D171" s="158" t="s">
        <v>421</v>
      </c>
      <c r="E171" s="156" t="s">
        <v>2722</v>
      </c>
      <c r="F171" s="159" t="s">
        <v>4</v>
      </c>
      <c r="G171" s="158" t="s">
        <v>1209</v>
      </c>
      <c r="H171" s="160">
        <v>43647</v>
      </c>
      <c r="I171" s="160">
        <v>43748</v>
      </c>
      <c r="J171" s="161" t="s">
        <v>5</v>
      </c>
      <c r="K171" s="162"/>
      <c r="L171" s="163" t="s">
        <v>7</v>
      </c>
      <c r="M171" s="171">
        <v>0</v>
      </c>
      <c r="N171" s="164">
        <v>2000</v>
      </c>
      <c r="O171" s="162" t="s">
        <v>71</v>
      </c>
      <c r="P171" s="160">
        <v>43748</v>
      </c>
      <c r="Q171" s="162" t="s">
        <v>24</v>
      </c>
      <c r="R171" s="164">
        <v>2000</v>
      </c>
      <c r="S171" s="163" t="s">
        <v>5656</v>
      </c>
      <c r="T171" s="163"/>
      <c r="U171" s="161" t="s">
        <v>10</v>
      </c>
      <c r="V171" s="161" t="s">
        <v>11</v>
      </c>
      <c r="W171" s="161" t="s">
        <v>12</v>
      </c>
      <c r="X171" s="161" t="s">
        <v>13</v>
      </c>
      <c r="Y171" s="165">
        <v>4340</v>
      </c>
      <c r="Z171" s="165">
        <v>9021101</v>
      </c>
      <c r="AA171" s="166">
        <v>4.6033275268110742E-4</v>
      </c>
      <c r="AB171" s="167" t="s">
        <v>2262</v>
      </c>
      <c r="AC171" s="168" t="s">
        <v>3156</v>
      </c>
    </row>
    <row r="172" spans="1:29" x14ac:dyDescent="0.3">
      <c r="A172" s="156" t="s">
        <v>2778</v>
      </c>
      <c r="B172" s="157">
        <v>3</v>
      </c>
      <c r="C172" s="167" t="s">
        <v>1464</v>
      </c>
      <c r="D172" s="158" t="s">
        <v>421</v>
      </c>
      <c r="E172" s="156" t="s">
        <v>2722</v>
      </c>
      <c r="F172" s="159" t="s">
        <v>4</v>
      </c>
      <c r="G172" s="156" t="s">
        <v>1209</v>
      </c>
      <c r="H172" s="160">
        <v>43647</v>
      </c>
      <c r="I172" s="160">
        <v>43748</v>
      </c>
      <c r="J172" s="161" t="s">
        <v>5</v>
      </c>
      <c r="K172" s="162"/>
      <c r="L172" s="156" t="s">
        <v>7</v>
      </c>
      <c r="M172" s="171">
        <v>0</v>
      </c>
      <c r="N172" s="164">
        <v>3800</v>
      </c>
      <c r="O172" s="162" t="s">
        <v>71</v>
      </c>
      <c r="P172" s="160">
        <v>43748</v>
      </c>
      <c r="Q172" s="162" t="s">
        <v>24</v>
      </c>
      <c r="R172" s="164">
        <v>3800</v>
      </c>
      <c r="S172" s="158" t="s">
        <v>5656</v>
      </c>
      <c r="T172" s="163"/>
      <c r="U172" s="161" t="s">
        <v>10</v>
      </c>
      <c r="V172" s="161" t="s">
        <v>11</v>
      </c>
      <c r="W172" s="161" t="s">
        <v>12</v>
      </c>
      <c r="X172" s="161" t="s">
        <v>13</v>
      </c>
      <c r="Y172" s="169">
        <v>4340</v>
      </c>
      <c r="Z172" s="165">
        <v>9021101</v>
      </c>
      <c r="AA172" s="166">
        <v>8.7463223009410411E-4</v>
      </c>
      <c r="AB172" s="158" t="s">
        <v>2262</v>
      </c>
      <c r="AC172" s="168" t="s">
        <v>3156</v>
      </c>
    </row>
    <row r="173" spans="1:29" x14ac:dyDescent="0.3">
      <c r="A173" s="156" t="s">
        <v>2778</v>
      </c>
      <c r="B173" s="157">
        <v>3</v>
      </c>
      <c r="C173" s="158" t="s">
        <v>1464</v>
      </c>
      <c r="D173" s="156" t="s">
        <v>421</v>
      </c>
      <c r="E173" s="156" t="s">
        <v>2722</v>
      </c>
      <c r="F173" s="159" t="s">
        <v>4</v>
      </c>
      <c r="G173" s="158" t="s">
        <v>1209</v>
      </c>
      <c r="H173" s="160">
        <v>43647</v>
      </c>
      <c r="I173" s="160">
        <v>43748</v>
      </c>
      <c r="J173" s="161" t="s">
        <v>5</v>
      </c>
      <c r="K173" s="162"/>
      <c r="L173" s="158" t="s">
        <v>7</v>
      </c>
      <c r="M173" s="171">
        <v>0</v>
      </c>
      <c r="N173" s="171">
        <v>4656</v>
      </c>
      <c r="O173" s="162" t="s">
        <v>71</v>
      </c>
      <c r="P173" s="160">
        <v>43748</v>
      </c>
      <c r="Q173" s="162" t="s">
        <v>24</v>
      </c>
      <c r="R173" s="171">
        <v>4656</v>
      </c>
      <c r="S173" s="163" t="s">
        <v>5656</v>
      </c>
      <c r="T173" s="156"/>
      <c r="U173" s="161" t="s">
        <v>10</v>
      </c>
      <c r="V173" s="161" t="s">
        <v>11</v>
      </c>
      <c r="W173" s="161" t="s">
        <v>12</v>
      </c>
      <c r="X173" s="161" t="s">
        <v>13</v>
      </c>
      <c r="Y173" s="165">
        <v>4340</v>
      </c>
      <c r="Z173" s="165">
        <v>9021101</v>
      </c>
      <c r="AA173" s="166">
        <v>1.0716546482416182E-3</v>
      </c>
      <c r="AB173" s="158" t="s">
        <v>2262</v>
      </c>
      <c r="AC173" s="168" t="s">
        <v>3156</v>
      </c>
    </row>
    <row r="174" spans="1:29" x14ac:dyDescent="0.3">
      <c r="A174" s="156" t="s">
        <v>2779</v>
      </c>
      <c r="B174" s="157">
        <v>6</v>
      </c>
      <c r="C174" s="156" t="s">
        <v>1464</v>
      </c>
      <c r="D174" s="156" t="s">
        <v>431</v>
      </c>
      <c r="E174" s="156" t="s">
        <v>2722</v>
      </c>
      <c r="F174" s="156" t="s">
        <v>4</v>
      </c>
      <c r="G174" s="158" t="s">
        <v>1209</v>
      </c>
      <c r="H174" s="160">
        <v>43647</v>
      </c>
      <c r="I174" s="160">
        <v>43748</v>
      </c>
      <c r="J174" s="161" t="s">
        <v>5</v>
      </c>
      <c r="K174" s="162"/>
      <c r="L174" s="163" t="s">
        <v>7</v>
      </c>
      <c r="M174" s="171">
        <v>0</v>
      </c>
      <c r="N174" s="170">
        <v>5822.17</v>
      </c>
      <c r="O174" s="162" t="s">
        <v>55</v>
      </c>
      <c r="P174" s="160">
        <v>43748</v>
      </c>
      <c r="Q174" s="162" t="s">
        <v>24</v>
      </c>
      <c r="R174" s="171">
        <v>5822.17</v>
      </c>
      <c r="S174" s="158"/>
      <c r="T174" s="162"/>
      <c r="U174" s="161" t="s">
        <v>10</v>
      </c>
      <c r="V174" s="161" t="s">
        <v>11</v>
      </c>
      <c r="W174" s="161" t="s">
        <v>12</v>
      </c>
      <c r="X174" s="161" t="s">
        <v>13</v>
      </c>
      <c r="Y174" s="165">
        <v>4300</v>
      </c>
      <c r="Z174" s="165">
        <v>9031101</v>
      </c>
      <c r="AA174" s="166">
        <v>1.3400677713386816E-3</v>
      </c>
      <c r="AB174" s="183" t="s">
        <v>2263</v>
      </c>
      <c r="AC174" s="168" t="s">
        <v>3161</v>
      </c>
    </row>
    <row r="175" spans="1:29" x14ac:dyDescent="0.3">
      <c r="A175" s="156" t="s">
        <v>2779</v>
      </c>
      <c r="B175" s="157">
        <v>6</v>
      </c>
      <c r="C175" s="158" t="s">
        <v>1464</v>
      </c>
      <c r="D175" s="158" t="s">
        <v>431</v>
      </c>
      <c r="E175" s="156" t="s">
        <v>2722</v>
      </c>
      <c r="F175" s="159" t="s">
        <v>4</v>
      </c>
      <c r="G175" s="158" t="s">
        <v>1209</v>
      </c>
      <c r="H175" s="160">
        <v>43647</v>
      </c>
      <c r="I175" s="160">
        <v>43748</v>
      </c>
      <c r="J175" s="161" t="s">
        <v>5</v>
      </c>
      <c r="K175" s="162"/>
      <c r="L175" s="163" t="s">
        <v>7</v>
      </c>
      <c r="M175" s="171">
        <v>0</v>
      </c>
      <c r="N175" s="164">
        <v>174.6</v>
      </c>
      <c r="O175" s="162" t="s">
        <v>55</v>
      </c>
      <c r="P175" s="160">
        <v>43748</v>
      </c>
      <c r="Q175" s="162" t="s">
        <v>24</v>
      </c>
      <c r="R175" s="164">
        <v>174.6</v>
      </c>
      <c r="S175" s="163"/>
      <c r="T175" s="163"/>
      <c r="U175" s="161" t="s">
        <v>10</v>
      </c>
      <c r="V175" s="161" t="s">
        <v>11</v>
      </c>
      <c r="W175" s="161" t="s">
        <v>12</v>
      </c>
      <c r="X175" s="161" t="s">
        <v>13</v>
      </c>
      <c r="Y175" s="165">
        <v>4340</v>
      </c>
      <c r="Z175" s="165">
        <v>9031101</v>
      </c>
      <c r="AA175" s="166">
        <v>4.018704930906068E-5</v>
      </c>
      <c r="AB175" s="172" t="s">
        <v>2263</v>
      </c>
      <c r="AC175" s="168" t="s">
        <v>3161</v>
      </c>
    </row>
    <row r="176" spans="1:29" x14ac:dyDescent="0.3">
      <c r="A176" s="156" t="s">
        <v>2779</v>
      </c>
      <c r="B176" s="157">
        <v>6</v>
      </c>
      <c r="C176" s="158" t="s">
        <v>1464</v>
      </c>
      <c r="D176" s="158" t="s">
        <v>431</v>
      </c>
      <c r="E176" s="156" t="s">
        <v>2722</v>
      </c>
      <c r="F176" s="159" t="s">
        <v>4</v>
      </c>
      <c r="G176" s="158" t="s">
        <v>1209</v>
      </c>
      <c r="H176" s="160">
        <v>43647</v>
      </c>
      <c r="I176" s="160">
        <v>43748</v>
      </c>
      <c r="J176" s="161" t="s">
        <v>5</v>
      </c>
      <c r="K176" s="162"/>
      <c r="L176" s="163" t="s">
        <v>7</v>
      </c>
      <c r="M176" s="171">
        <v>0</v>
      </c>
      <c r="N176" s="164">
        <v>142.5</v>
      </c>
      <c r="O176" s="162" t="s">
        <v>55</v>
      </c>
      <c r="P176" s="160">
        <v>43748</v>
      </c>
      <c r="Q176" s="162" t="s">
        <v>24</v>
      </c>
      <c r="R176" s="164">
        <v>142.5</v>
      </c>
      <c r="S176" s="163"/>
      <c r="T176" s="163"/>
      <c r="U176" s="161" t="s">
        <v>10</v>
      </c>
      <c r="V176" s="161" t="s">
        <v>11</v>
      </c>
      <c r="W176" s="161" t="s">
        <v>12</v>
      </c>
      <c r="X176" s="161" t="s">
        <v>13</v>
      </c>
      <c r="Y176" s="169">
        <v>4340</v>
      </c>
      <c r="Z176" s="165">
        <v>9031101</v>
      </c>
      <c r="AA176" s="166">
        <v>3.2798708628528903E-5</v>
      </c>
      <c r="AB176" s="167" t="s">
        <v>2263</v>
      </c>
      <c r="AC176" s="168" t="s">
        <v>3161</v>
      </c>
    </row>
    <row r="177" spans="1:29" x14ac:dyDescent="0.3">
      <c r="A177" s="156" t="s">
        <v>2779</v>
      </c>
      <c r="B177" s="157">
        <v>6</v>
      </c>
      <c r="C177" s="156" t="s">
        <v>1464</v>
      </c>
      <c r="D177" s="158" t="s">
        <v>431</v>
      </c>
      <c r="E177" s="156" t="s">
        <v>2722</v>
      </c>
      <c r="F177" s="159" t="s">
        <v>4</v>
      </c>
      <c r="G177" s="156" t="s">
        <v>1209</v>
      </c>
      <c r="H177" s="160">
        <v>43647</v>
      </c>
      <c r="I177" s="160">
        <v>43748</v>
      </c>
      <c r="J177" s="161" t="s">
        <v>5</v>
      </c>
      <c r="K177" s="173"/>
      <c r="L177" s="156" t="s">
        <v>7</v>
      </c>
      <c r="M177" s="171">
        <v>0</v>
      </c>
      <c r="N177" s="171">
        <v>480.45</v>
      </c>
      <c r="O177" s="162" t="s">
        <v>55</v>
      </c>
      <c r="P177" s="160">
        <v>43748</v>
      </c>
      <c r="Q177" s="162" t="s">
        <v>24</v>
      </c>
      <c r="R177" s="171">
        <v>480.45</v>
      </c>
      <c r="S177" s="158"/>
      <c r="T177" s="163"/>
      <c r="U177" s="161" t="s">
        <v>10</v>
      </c>
      <c r="V177" s="161" t="s">
        <v>11</v>
      </c>
      <c r="W177" s="161" t="s">
        <v>12</v>
      </c>
      <c r="X177" s="161" t="s">
        <v>13</v>
      </c>
      <c r="Y177" s="169">
        <v>4340</v>
      </c>
      <c r="Z177" s="169">
        <v>9031101</v>
      </c>
      <c r="AA177" s="166">
        <v>1.1058343551281903E-4</v>
      </c>
      <c r="AB177" s="183" t="s">
        <v>2263</v>
      </c>
      <c r="AC177" s="168" t="s">
        <v>3161</v>
      </c>
    </row>
    <row r="178" spans="1:29" x14ac:dyDescent="0.3">
      <c r="A178" s="156" t="s">
        <v>2779</v>
      </c>
      <c r="B178" s="157">
        <v>6</v>
      </c>
      <c r="C178" s="158" t="s">
        <v>1464</v>
      </c>
      <c r="D178" s="158" t="s">
        <v>431</v>
      </c>
      <c r="E178" s="156" t="s">
        <v>2722</v>
      </c>
      <c r="F178" s="159" t="s">
        <v>4</v>
      </c>
      <c r="G178" s="158" t="s">
        <v>1209</v>
      </c>
      <c r="H178" s="160">
        <v>43647</v>
      </c>
      <c r="I178" s="160">
        <v>43748</v>
      </c>
      <c r="J178" s="161" t="s">
        <v>5</v>
      </c>
      <c r="K178" s="162"/>
      <c r="L178" s="163" t="s">
        <v>7</v>
      </c>
      <c r="M178" s="171">
        <v>0</v>
      </c>
      <c r="N178" s="164">
        <v>75</v>
      </c>
      <c r="O178" s="162" t="s">
        <v>55</v>
      </c>
      <c r="P178" s="160">
        <v>43748</v>
      </c>
      <c r="Q178" s="162" t="s">
        <v>24</v>
      </c>
      <c r="R178" s="164">
        <v>75</v>
      </c>
      <c r="S178" s="163"/>
      <c r="T178" s="163"/>
      <c r="U178" s="161" t="s">
        <v>10</v>
      </c>
      <c r="V178" s="161" t="s">
        <v>11</v>
      </c>
      <c r="W178" s="161" t="s">
        <v>12</v>
      </c>
      <c r="X178" s="161" t="s">
        <v>13</v>
      </c>
      <c r="Y178" s="169">
        <v>4340</v>
      </c>
      <c r="Z178" s="165">
        <v>9031101</v>
      </c>
      <c r="AA178" s="166">
        <v>1.7262478225541529E-5</v>
      </c>
      <c r="AB178" s="167" t="s">
        <v>2263</v>
      </c>
      <c r="AC178" s="168" t="s">
        <v>3161</v>
      </c>
    </row>
    <row r="179" spans="1:29" x14ac:dyDescent="0.3">
      <c r="A179" s="156" t="s">
        <v>2779</v>
      </c>
      <c r="B179" s="157">
        <v>6</v>
      </c>
      <c r="C179" s="158" t="s">
        <v>1464</v>
      </c>
      <c r="D179" s="158" t="s">
        <v>431</v>
      </c>
      <c r="E179" s="156" t="s">
        <v>2722</v>
      </c>
      <c r="F179" s="158" t="s">
        <v>4</v>
      </c>
      <c r="G179" s="158" t="s">
        <v>1209</v>
      </c>
      <c r="H179" s="160">
        <v>43647</v>
      </c>
      <c r="I179" s="160">
        <v>43748</v>
      </c>
      <c r="J179" s="161" t="s">
        <v>5</v>
      </c>
      <c r="K179" s="162"/>
      <c r="L179" s="158" t="s">
        <v>7</v>
      </c>
      <c r="M179" s="171">
        <v>0</v>
      </c>
      <c r="N179" s="171">
        <v>45</v>
      </c>
      <c r="O179" s="162" t="s">
        <v>55</v>
      </c>
      <c r="P179" s="160">
        <v>43748</v>
      </c>
      <c r="Q179" s="162" t="s">
        <v>24</v>
      </c>
      <c r="R179" s="171">
        <v>45</v>
      </c>
      <c r="S179" s="163"/>
      <c r="T179" s="156"/>
      <c r="U179" s="161" t="s">
        <v>10</v>
      </c>
      <c r="V179" s="161" t="s">
        <v>11</v>
      </c>
      <c r="W179" s="161" t="s">
        <v>12</v>
      </c>
      <c r="X179" s="161" t="s">
        <v>13</v>
      </c>
      <c r="Y179" s="165">
        <v>4340</v>
      </c>
      <c r="Z179" s="165">
        <v>9031101</v>
      </c>
      <c r="AA179" s="166">
        <v>1.0357486935324918E-5</v>
      </c>
      <c r="AB179" s="158" t="s">
        <v>2263</v>
      </c>
      <c r="AC179" s="168" t="s">
        <v>3161</v>
      </c>
    </row>
    <row r="180" spans="1:29" x14ac:dyDescent="0.3">
      <c r="A180" s="156" t="s">
        <v>2779</v>
      </c>
      <c r="B180" s="157">
        <v>6</v>
      </c>
      <c r="C180" s="158" t="s">
        <v>1464</v>
      </c>
      <c r="D180" s="156" t="s">
        <v>431</v>
      </c>
      <c r="E180" s="156" t="s">
        <v>2722</v>
      </c>
      <c r="F180" s="156" t="s">
        <v>4</v>
      </c>
      <c r="G180" s="158" t="s">
        <v>1209</v>
      </c>
      <c r="H180" s="160">
        <v>43647</v>
      </c>
      <c r="I180" s="160">
        <v>43748</v>
      </c>
      <c r="J180" s="161" t="s">
        <v>5</v>
      </c>
      <c r="K180" s="162"/>
      <c r="L180" s="163" t="s">
        <v>7</v>
      </c>
      <c r="M180" s="171">
        <v>0</v>
      </c>
      <c r="N180" s="170">
        <v>22.5</v>
      </c>
      <c r="O180" s="162" t="s">
        <v>55</v>
      </c>
      <c r="P180" s="160">
        <v>43748</v>
      </c>
      <c r="Q180" s="162" t="s">
        <v>24</v>
      </c>
      <c r="R180" s="164">
        <v>22.5</v>
      </c>
      <c r="S180" s="158"/>
      <c r="T180" s="162"/>
      <c r="U180" s="161" t="s">
        <v>10</v>
      </c>
      <c r="V180" s="161" t="s">
        <v>11</v>
      </c>
      <c r="W180" s="161" t="s">
        <v>12</v>
      </c>
      <c r="X180" s="161" t="s">
        <v>13</v>
      </c>
      <c r="Y180" s="165">
        <v>4340</v>
      </c>
      <c r="Z180" s="165">
        <v>9031101</v>
      </c>
      <c r="AA180" s="166">
        <v>5.1787434676624588E-6</v>
      </c>
      <c r="AB180" s="158" t="s">
        <v>2263</v>
      </c>
      <c r="AC180" s="168" t="s">
        <v>3161</v>
      </c>
    </row>
    <row r="181" spans="1:29" x14ac:dyDescent="0.3">
      <c r="A181" s="156" t="s">
        <v>2779</v>
      </c>
      <c r="B181" s="157">
        <v>6</v>
      </c>
      <c r="C181" s="158" t="s">
        <v>1464</v>
      </c>
      <c r="D181" s="158" t="s">
        <v>431</v>
      </c>
      <c r="E181" s="156" t="s">
        <v>2722</v>
      </c>
      <c r="F181" s="159" t="s">
        <v>4</v>
      </c>
      <c r="G181" s="158" t="s">
        <v>1209</v>
      </c>
      <c r="H181" s="160">
        <v>43647</v>
      </c>
      <c r="I181" s="160">
        <v>43748</v>
      </c>
      <c r="J181" s="161" t="s">
        <v>5</v>
      </c>
      <c r="K181" s="162"/>
      <c r="L181" s="163" t="s">
        <v>7</v>
      </c>
      <c r="M181" s="171">
        <v>0</v>
      </c>
      <c r="N181" s="164">
        <v>7762.89</v>
      </c>
      <c r="O181" s="162" t="s">
        <v>59</v>
      </c>
      <c r="P181" s="160">
        <v>43748</v>
      </c>
      <c r="Q181" s="162" t="s">
        <v>24</v>
      </c>
      <c r="R181" s="164">
        <v>7762.89</v>
      </c>
      <c r="S181" s="163"/>
      <c r="T181" s="163"/>
      <c r="U181" s="161" t="s">
        <v>10</v>
      </c>
      <c r="V181" s="161" t="s">
        <v>11</v>
      </c>
      <c r="W181" s="161" t="s">
        <v>12</v>
      </c>
      <c r="X181" s="161" t="s">
        <v>13</v>
      </c>
      <c r="Y181" s="165">
        <v>4300</v>
      </c>
      <c r="Z181" s="165">
        <v>9031101</v>
      </c>
      <c r="AA181" s="166">
        <v>1.786756261230321E-3</v>
      </c>
      <c r="AB181" s="167" t="s">
        <v>2263</v>
      </c>
      <c r="AC181" s="168" t="s">
        <v>3161</v>
      </c>
    </row>
    <row r="182" spans="1:29" x14ac:dyDescent="0.3">
      <c r="A182" s="156" t="s">
        <v>2779</v>
      </c>
      <c r="B182" s="157">
        <v>6</v>
      </c>
      <c r="C182" s="156" t="s">
        <v>1464</v>
      </c>
      <c r="D182" s="156" t="s">
        <v>431</v>
      </c>
      <c r="E182" s="156" t="s">
        <v>2722</v>
      </c>
      <c r="F182" s="159" t="s">
        <v>4</v>
      </c>
      <c r="G182" s="158" t="s">
        <v>1209</v>
      </c>
      <c r="H182" s="160">
        <v>43647</v>
      </c>
      <c r="I182" s="160">
        <v>43748</v>
      </c>
      <c r="J182" s="161" t="s">
        <v>5</v>
      </c>
      <c r="K182" s="162"/>
      <c r="L182" s="158" t="s">
        <v>7</v>
      </c>
      <c r="M182" s="171">
        <v>0</v>
      </c>
      <c r="N182" s="171">
        <v>190</v>
      </c>
      <c r="O182" s="162" t="s">
        <v>59</v>
      </c>
      <c r="P182" s="160">
        <v>43748</v>
      </c>
      <c r="Q182" s="162" t="s">
        <v>24</v>
      </c>
      <c r="R182" s="171">
        <v>190</v>
      </c>
      <c r="S182" s="163"/>
      <c r="T182" s="156"/>
      <c r="U182" s="161" t="s">
        <v>10</v>
      </c>
      <c r="V182" s="161" t="s">
        <v>11</v>
      </c>
      <c r="W182" s="161" t="s">
        <v>12</v>
      </c>
      <c r="X182" s="161" t="s">
        <v>13</v>
      </c>
      <c r="Y182" s="165">
        <v>4340</v>
      </c>
      <c r="Z182" s="165">
        <v>9031101</v>
      </c>
      <c r="AA182" s="166">
        <v>4.3731611504705202E-5</v>
      </c>
      <c r="AB182" s="158" t="s">
        <v>2263</v>
      </c>
      <c r="AC182" s="168" t="s">
        <v>3161</v>
      </c>
    </row>
    <row r="183" spans="1:29" x14ac:dyDescent="0.3">
      <c r="A183" s="156" t="s">
        <v>2779</v>
      </c>
      <c r="B183" s="157">
        <v>6</v>
      </c>
      <c r="C183" s="156" t="s">
        <v>1464</v>
      </c>
      <c r="D183" s="156" t="s">
        <v>431</v>
      </c>
      <c r="E183" s="156" t="s">
        <v>2722</v>
      </c>
      <c r="F183" s="159" t="s">
        <v>4</v>
      </c>
      <c r="G183" s="156" t="s">
        <v>1209</v>
      </c>
      <c r="H183" s="160">
        <v>43647</v>
      </c>
      <c r="I183" s="160">
        <v>43748</v>
      </c>
      <c r="J183" s="161" t="s">
        <v>5</v>
      </c>
      <c r="K183" s="162"/>
      <c r="L183" s="163" t="s">
        <v>7</v>
      </c>
      <c r="M183" s="171">
        <v>0</v>
      </c>
      <c r="N183" s="164">
        <v>100</v>
      </c>
      <c r="O183" s="162" t="s">
        <v>59</v>
      </c>
      <c r="P183" s="160">
        <v>43748</v>
      </c>
      <c r="Q183" s="162" t="s">
        <v>24</v>
      </c>
      <c r="R183" s="164">
        <v>100</v>
      </c>
      <c r="S183" s="158"/>
      <c r="T183" s="163"/>
      <c r="U183" s="161" t="s">
        <v>10</v>
      </c>
      <c r="V183" s="161" t="s">
        <v>11</v>
      </c>
      <c r="W183" s="161" t="s">
        <v>12</v>
      </c>
      <c r="X183" s="161" t="s">
        <v>13</v>
      </c>
      <c r="Y183" s="169">
        <v>4340</v>
      </c>
      <c r="Z183" s="169">
        <v>9031101</v>
      </c>
      <c r="AA183" s="166">
        <v>2.301663763405537E-5</v>
      </c>
      <c r="AB183" s="158" t="s">
        <v>2263</v>
      </c>
      <c r="AC183" s="168" t="s">
        <v>3161</v>
      </c>
    </row>
    <row r="184" spans="1:29" x14ac:dyDescent="0.3">
      <c r="A184" s="156" t="s">
        <v>2779</v>
      </c>
      <c r="B184" s="157">
        <v>6</v>
      </c>
      <c r="C184" s="156" t="s">
        <v>1464</v>
      </c>
      <c r="D184" s="158" t="s">
        <v>431</v>
      </c>
      <c r="E184" s="156" t="s">
        <v>2722</v>
      </c>
      <c r="F184" s="158" t="s">
        <v>4</v>
      </c>
      <c r="G184" s="158" t="s">
        <v>1209</v>
      </c>
      <c r="H184" s="160">
        <v>43647</v>
      </c>
      <c r="I184" s="160">
        <v>43748</v>
      </c>
      <c r="J184" s="161" t="s">
        <v>5</v>
      </c>
      <c r="K184" s="162"/>
      <c r="L184" s="158" t="s">
        <v>7</v>
      </c>
      <c r="M184" s="171">
        <v>0</v>
      </c>
      <c r="N184" s="171">
        <v>232.8</v>
      </c>
      <c r="O184" s="162" t="s">
        <v>59</v>
      </c>
      <c r="P184" s="160">
        <v>43748</v>
      </c>
      <c r="Q184" s="162" t="s">
        <v>24</v>
      </c>
      <c r="R184" s="171">
        <v>232.8</v>
      </c>
      <c r="S184" s="163"/>
      <c r="T184" s="156"/>
      <c r="U184" s="161" t="s">
        <v>10</v>
      </c>
      <c r="V184" s="161" t="s">
        <v>11</v>
      </c>
      <c r="W184" s="161" t="s">
        <v>12</v>
      </c>
      <c r="X184" s="161" t="s">
        <v>13</v>
      </c>
      <c r="Y184" s="165">
        <v>4340</v>
      </c>
      <c r="Z184" s="165">
        <v>9031101</v>
      </c>
      <c r="AA184" s="166">
        <v>5.3582732412080904E-5</v>
      </c>
      <c r="AB184" s="158" t="s">
        <v>2263</v>
      </c>
      <c r="AC184" s="168" t="s">
        <v>3161</v>
      </c>
    </row>
    <row r="185" spans="1:29" x14ac:dyDescent="0.3">
      <c r="A185" s="156" t="s">
        <v>2779</v>
      </c>
      <c r="B185" s="157">
        <v>6</v>
      </c>
      <c r="C185" s="156" t="s">
        <v>1464</v>
      </c>
      <c r="D185" s="156" t="s">
        <v>431</v>
      </c>
      <c r="E185" s="156" t="s">
        <v>2722</v>
      </c>
      <c r="F185" s="159" t="s">
        <v>4</v>
      </c>
      <c r="G185" s="156" t="s">
        <v>1209</v>
      </c>
      <c r="H185" s="160">
        <v>43647</v>
      </c>
      <c r="I185" s="160">
        <v>43748</v>
      </c>
      <c r="J185" s="161" t="s">
        <v>5</v>
      </c>
      <c r="K185" s="162"/>
      <c r="L185" s="163" t="s">
        <v>7</v>
      </c>
      <c r="M185" s="171">
        <v>0</v>
      </c>
      <c r="N185" s="164">
        <v>640.6</v>
      </c>
      <c r="O185" s="162" t="s">
        <v>59</v>
      </c>
      <c r="P185" s="160">
        <v>43748</v>
      </c>
      <c r="Q185" s="162" t="s">
        <v>24</v>
      </c>
      <c r="R185" s="164">
        <v>640.6</v>
      </c>
      <c r="S185" s="158"/>
      <c r="T185" s="163"/>
      <c r="U185" s="161" t="s">
        <v>10</v>
      </c>
      <c r="V185" s="161" t="s">
        <v>11</v>
      </c>
      <c r="W185" s="161" t="s">
        <v>12</v>
      </c>
      <c r="X185" s="161" t="s">
        <v>13</v>
      </c>
      <c r="Y185" s="169">
        <v>4340</v>
      </c>
      <c r="Z185" s="169">
        <v>9031101</v>
      </c>
      <c r="AA185" s="166">
        <v>1.4744458068375872E-4</v>
      </c>
      <c r="AB185" s="158" t="s">
        <v>2263</v>
      </c>
      <c r="AC185" s="168" t="s">
        <v>3161</v>
      </c>
    </row>
    <row r="186" spans="1:29" x14ac:dyDescent="0.3">
      <c r="A186" s="156" t="s">
        <v>2779</v>
      </c>
      <c r="B186" s="157">
        <v>6</v>
      </c>
      <c r="C186" s="156" t="s">
        <v>1464</v>
      </c>
      <c r="D186" s="158" t="s">
        <v>431</v>
      </c>
      <c r="E186" s="156" t="s">
        <v>2722</v>
      </c>
      <c r="F186" s="159" t="s">
        <v>4</v>
      </c>
      <c r="G186" s="156" t="s">
        <v>1209</v>
      </c>
      <c r="H186" s="160">
        <v>43647</v>
      </c>
      <c r="I186" s="160">
        <v>43748</v>
      </c>
      <c r="J186" s="161" t="s">
        <v>5</v>
      </c>
      <c r="K186" s="162"/>
      <c r="L186" s="163" t="s">
        <v>7</v>
      </c>
      <c r="M186" s="171">
        <v>0</v>
      </c>
      <c r="N186" s="164">
        <v>60</v>
      </c>
      <c r="O186" s="162" t="s">
        <v>59</v>
      </c>
      <c r="P186" s="160">
        <v>43748</v>
      </c>
      <c r="Q186" s="162" t="s">
        <v>24</v>
      </c>
      <c r="R186" s="164">
        <v>60</v>
      </c>
      <c r="S186" s="158"/>
      <c r="T186" s="163"/>
      <c r="U186" s="161" t="s">
        <v>10</v>
      </c>
      <c r="V186" s="161" t="s">
        <v>11</v>
      </c>
      <c r="W186" s="161" t="s">
        <v>12</v>
      </c>
      <c r="X186" s="161" t="s">
        <v>13</v>
      </c>
      <c r="Y186" s="169">
        <v>4340</v>
      </c>
      <c r="Z186" s="169">
        <v>9031101</v>
      </c>
      <c r="AA186" s="166">
        <v>1.3809982580433222E-5</v>
      </c>
      <c r="AB186" s="158" t="s">
        <v>2263</v>
      </c>
      <c r="AC186" s="168" t="s">
        <v>3161</v>
      </c>
    </row>
    <row r="187" spans="1:29" x14ac:dyDescent="0.3">
      <c r="A187" s="156" t="s">
        <v>2779</v>
      </c>
      <c r="B187" s="157">
        <v>6</v>
      </c>
      <c r="C187" s="158" t="s">
        <v>1464</v>
      </c>
      <c r="D187" s="158" t="s">
        <v>431</v>
      </c>
      <c r="E187" s="156" t="s">
        <v>2722</v>
      </c>
      <c r="F187" s="159" t="s">
        <v>4</v>
      </c>
      <c r="G187" s="158" t="s">
        <v>1209</v>
      </c>
      <c r="H187" s="160">
        <v>43647</v>
      </c>
      <c r="I187" s="160">
        <v>43748</v>
      </c>
      <c r="J187" s="161" t="s">
        <v>5</v>
      </c>
      <c r="K187" s="162"/>
      <c r="L187" s="163" t="s">
        <v>7</v>
      </c>
      <c r="M187" s="171">
        <v>0</v>
      </c>
      <c r="N187" s="164">
        <v>30</v>
      </c>
      <c r="O187" s="162" t="s">
        <v>59</v>
      </c>
      <c r="P187" s="160">
        <v>43748</v>
      </c>
      <c r="Q187" s="162" t="s">
        <v>24</v>
      </c>
      <c r="R187" s="164">
        <v>30</v>
      </c>
      <c r="S187" s="163"/>
      <c r="T187" s="163"/>
      <c r="U187" s="161" t="s">
        <v>10</v>
      </c>
      <c r="V187" s="161" t="s">
        <v>11</v>
      </c>
      <c r="W187" s="161" t="s">
        <v>12</v>
      </c>
      <c r="X187" s="161" t="s">
        <v>13</v>
      </c>
      <c r="Y187" s="165">
        <v>4340</v>
      </c>
      <c r="Z187" s="165">
        <v>9031101</v>
      </c>
      <c r="AA187" s="166">
        <v>6.9049912902166112E-6</v>
      </c>
      <c r="AB187" s="167" t="s">
        <v>2263</v>
      </c>
      <c r="AC187" s="168" t="s">
        <v>3161</v>
      </c>
    </row>
    <row r="188" spans="1:29" x14ac:dyDescent="0.3">
      <c r="A188" s="156" t="s">
        <v>2779</v>
      </c>
      <c r="B188" s="157">
        <v>6</v>
      </c>
      <c r="C188" s="158" t="s">
        <v>1464</v>
      </c>
      <c r="D188" s="158" t="s">
        <v>431</v>
      </c>
      <c r="E188" s="156" t="s">
        <v>2722</v>
      </c>
      <c r="F188" s="184" t="s">
        <v>4</v>
      </c>
      <c r="G188" s="158" t="s">
        <v>1209</v>
      </c>
      <c r="H188" s="160">
        <v>43647</v>
      </c>
      <c r="I188" s="160">
        <v>43748</v>
      </c>
      <c r="J188" s="161" t="s">
        <v>5</v>
      </c>
      <c r="K188" s="162" t="s">
        <v>6</v>
      </c>
      <c r="L188" s="163" t="s">
        <v>7</v>
      </c>
      <c r="M188" s="171">
        <v>0</v>
      </c>
      <c r="N188" s="164">
        <v>50458.8</v>
      </c>
      <c r="O188" s="162" t="s">
        <v>72</v>
      </c>
      <c r="P188" s="160">
        <v>43748</v>
      </c>
      <c r="Q188" s="162" t="s">
        <v>24</v>
      </c>
      <c r="R188" s="164">
        <v>50458.8</v>
      </c>
      <c r="S188" s="163"/>
      <c r="T188" s="163"/>
      <c r="U188" s="161" t="s">
        <v>10</v>
      </c>
      <c r="V188" s="161" t="s">
        <v>11</v>
      </c>
      <c r="W188" s="161" t="s">
        <v>12</v>
      </c>
      <c r="X188" s="161" t="s">
        <v>13</v>
      </c>
      <c r="Y188" s="165">
        <v>4300</v>
      </c>
      <c r="Z188" s="165">
        <v>9031101</v>
      </c>
      <c r="AA188" s="166">
        <v>1.1613919150492731E-2</v>
      </c>
      <c r="AB188" s="167" t="s">
        <v>2263</v>
      </c>
      <c r="AC188" s="168" t="s">
        <v>3161</v>
      </c>
    </row>
    <row r="189" spans="1:29" x14ac:dyDescent="0.3">
      <c r="A189" s="156" t="s">
        <v>2779</v>
      </c>
      <c r="B189" s="157">
        <v>6</v>
      </c>
      <c r="C189" s="158" t="s">
        <v>1464</v>
      </c>
      <c r="D189" s="158" t="s">
        <v>431</v>
      </c>
      <c r="E189" s="156" t="s">
        <v>2722</v>
      </c>
      <c r="F189" s="159" t="s">
        <v>4</v>
      </c>
      <c r="G189" s="158" t="s">
        <v>1209</v>
      </c>
      <c r="H189" s="160">
        <v>43647</v>
      </c>
      <c r="I189" s="160">
        <v>43748</v>
      </c>
      <c r="J189" s="161" t="s">
        <v>5</v>
      </c>
      <c r="K189" s="162" t="s">
        <v>6</v>
      </c>
      <c r="L189" s="163" t="s">
        <v>7</v>
      </c>
      <c r="M189" s="171">
        <v>0</v>
      </c>
      <c r="N189" s="164">
        <v>4163.8999999999996</v>
      </c>
      <c r="O189" s="162" t="s">
        <v>72</v>
      </c>
      <c r="P189" s="160">
        <v>43748</v>
      </c>
      <c r="Q189" s="162" t="s">
        <v>24</v>
      </c>
      <c r="R189" s="164">
        <v>4163.8999999999996</v>
      </c>
      <c r="S189" s="163"/>
      <c r="T189" s="163"/>
      <c r="U189" s="161" t="s">
        <v>10</v>
      </c>
      <c r="V189" s="161" t="s">
        <v>11</v>
      </c>
      <c r="W189" s="161" t="s">
        <v>12</v>
      </c>
      <c r="X189" s="161" t="s">
        <v>13</v>
      </c>
      <c r="Y189" s="165">
        <v>4340</v>
      </c>
      <c r="Z189" s="165">
        <v>9031101</v>
      </c>
      <c r="AA189" s="166">
        <v>9.5838977444443146E-4</v>
      </c>
      <c r="AB189" s="167" t="s">
        <v>2263</v>
      </c>
      <c r="AC189" s="168" t="s">
        <v>3161</v>
      </c>
    </row>
    <row r="190" spans="1:29" x14ac:dyDescent="0.3">
      <c r="A190" s="156" t="s">
        <v>2779</v>
      </c>
      <c r="B190" s="157">
        <v>6</v>
      </c>
      <c r="C190" s="158" t="s">
        <v>1464</v>
      </c>
      <c r="D190" s="163" t="s">
        <v>431</v>
      </c>
      <c r="E190" s="156" t="s">
        <v>2722</v>
      </c>
      <c r="F190" s="159" t="s">
        <v>4</v>
      </c>
      <c r="G190" s="156" t="s">
        <v>1209</v>
      </c>
      <c r="H190" s="160">
        <v>43647</v>
      </c>
      <c r="I190" s="160">
        <v>43748</v>
      </c>
      <c r="J190" s="161" t="s">
        <v>5</v>
      </c>
      <c r="K190" s="162"/>
      <c r="L190" s="163" t="s">
        <v>7</v>
      </c>
      <c r="M190" s="171">
        <v>0</v>
      </c>
      <c r="N190" s="164">
        <v>195</v>
      </c>
      <c r="O190" s="162" t="s">
        <v>72</v>
      </c>
      <c r="P190" s="160">
        <v>43748</v>
      </c>
      <c r="Q190" s="162" t="s">
        <v>24</v>
      </c>
      <c r="R190" s="164">
        <v>195</v>
      </c>
      <c r="S190" s="162"/>
      <c r="T190" s="163"/>
      <c r="U190" s="161" t="s">
        <v>10</v>
      </c>
      <c r="V190" s="161" t="s">
        <v>11</v>
      </c>
      <c r="W190" s="161" t="s">
        <v>12</v>
      </c>
      <c r="X190" s="161" t="s">
        <v>13</v>
      </c>
      <c r="Y190" s="169">
        <v>4340</v>
      </c>
      <c r="Z190" s="169">
        <v>9031101</v>
      </c>
      <c r="AA190" s="166">
        <v>4.4882443386407974E-5</v>
      </c>
      <c r="AB190" s="158" t="s">
        <v>2263</v>
      </c>
      <c r="AC190" s="168" t="s">
        <v>3161</v>
      </c>
    </row>
    <row r="191" spans="1:29" x14ac:dyDescent="0.3">
      <c r="A191" s="156" t="s">
        <v>2779</v>
      </c>
      <c r="B191" s="157">
        <v>6</v>
      </c>
      <c r="C191" s="156" t="s">
        <v>1464</v>
      </c>
      <c r="D191" s="156" t="s">
        <v>431</v>
      </c>
      <c r="E191" s="156" t="s">
        <v>2722</v>
      </c>
      <c r="F191" s="159" t="s">
        <v>4</v>
      </c>
      <c r="G191" s="156" t="s">
        <v>1209</v>
      </c>
      <c r="H191" s="160">
        <v>43647</v>
      </c>
      <c r="I191" s="160">
        <v>43748</v>
      </c>
      <c r="J191" s="161" t="s">
        <v>5</v>
      </c>
      <c r="K191" s="162"/>
      <c r="L191" s="163" t="s">
        <v>7</v>
      </c>
      <c r="M191" s="171">
        <v>0</v>
      </c>
      <c r="N191" s="164">
        <v>390</v>
      </c>
      <c r="O191" s="162" t="s">
        <v>72</v>
      </c>
      <c r="P191" s="160">
        <v>43748</v>
      </c>
      <c r="Q191" s="162" t="s">
        <v>24</v>
      </c>
      <c r="R191" s="164">
        <v>390</v>
      </c>
      <c r="S191" s="158"/>
      <c r="T191" s="163"/>
      <c r="U191" s="161" t="s">
        <v>10</v>
      </c>
      <c r="V191" s="161" t="s">
        <v>11</v>
      </c>
      <c r="W191" s="161" t="s">
        <v>12</v>
      </c>
      <c r="X191" s="161" t="s">
        <v>13</v>
      </c>
      <c r="Y191" s="169">
        <v>4340</v>
      </c>
      <c r="Z191" s="169">
        <v>9031101</v>
      </c>
      <c r="AA191" s="166">
        <v>8.9764886772815948E-5</v>
      </c>
      <c r="AB191" s="183" t="s">
        <v>2263</v>
      </c>
      <c r="AC191" s="168" t="s">
        <v>3161</v>
      </c>
    </row>
    <row r="192" spans="1:29" x14ac:dyDescent="0.3">
      <c r="A192" s="156" t="s">
        <v>2779</v>
      </c>
      <c r="B192" s="157">
        <v>6</v>
      </c>
      <c r="C192" s="158" t="s">
        <v>1464</v>
      </c>
      <c r="D192" s="158" t="s">
        <v>431</v>
      </c>
      <c r="E192" s="156" t="s">
        <v>2722</v>
      </c>
      <c r="F192" s="159" t="s">
        <v>4</v>
      </c>
      <c r="G192" s="158" t="s">
        <v>1209</v>
      </c>
      <c r="H192" s="160">
        <v>43647</v>
      </c>
      <c r="I192" s="160">
        <v>43748</v>
      </c>
      <c r="J192" s="161" t="s">
        <v>5</v>
      </c>
      <c r="K192" s="162"/>
      <c r="L192" s="163" t="s">
        <v>7</v>
      </c>
      <c r="M192" s="171">
        <v>0</v>
      </c>
      <c r="N192" s="164">
        <v>650</v>
      </c>
      <c r="O192" s="162" t="s">
        <v>72</v>
      </c>
      <c r="P192" s="160">
        <v>43748</v>
      </c>
      <c r="Q192" s="162" t="s">
        <v>24</v>
      </c>
      <c r="R192" s="164">
        <v>650</v>
      </c>
      <c r="S192" s="163"/>
      <c r="T192" s="163"/>
      <c r="U192" s="161" t="s">
        <v>10</v>
      </c>
      <c r="V192" s="161" t="s">
        <v>11</v>
      </c>
      <c r="W192" s="161" t="s">
        <v>12</v>
      </c>
      <c r="X192" s="161" t="s">
        <v>13</v>
      </c>
      <c r="Y192" s="169">
        <v>4340</v>
      </c>
      <c r="Z192" s="169">
        <v>9031101</v>
      </c>
      <c r="AA192" s="166">
        <v>1.4960814462135991E-4</v>
      </c>
      <c r="AB192" s="174" t="s">
        <v>2263</v>
      </c>
      <c r="AC192" s="168" t="s">
        <v>3161</v>
      </c>
    </row>
    <row r="193" spans="1:29" x14ac:dyDescent="0.3">
      <c r="A193" s="156" t="s">
        <v>2779</v>
      </c>
      <c r="B193" s="157">
        <v>6</v>
      </c>
      <c r="C193" s="158" t="s">
        <v>1464</v>
      </c>
      <c r="D193" s="158" t="s">
        <v>431</v>
      </c>
      <c r="E193" s="156" t="s">
        <v>2722</v>
      </c>
      <c r="F193" s="159" t="s">
        <v>4</v>
      </c>
      <c r="G193" s="158" t="s">
        <v>1209</v>
      </c>
      <c r="H193" s="160">
        <v>43647</v>
      </c>
      <c r="I193" s="160">
        <v>43748</v>
      </c>
      <c r="J193" s="161" t="s">
        <v>5</v>
      </c>
      <c r="K193" s="162"/>
      <c r="L193" s="163" t="s">
        <v>7</v>
      </c>
      <c r="M193" s="171">
        <v>0</v>
      </c>
      <c r="N193" s="164">
        <v>1235</v>
      </c>
      <c r="O193" s="162" t="s">
        <v>72</v>
      </c>
      <c r="P193" s="160">
        <v>43748</v>
      </c>
      <c r="Q193" s="162" t="s">
        <v>24</v>
      </c>
      <c r="R193" s="164">
        <v>1235</v>
      </c>
      <c r="S193" s="163"/>
      <c r="T193" s="163"/>
      <c r="U193" s="161" t="s">
        <v>10</v>
      </c>
      <c r="V193" s="161" t="s">
        <v>11</v>
      </c>
      <c r="W193" s="161" t="s">
        <v>12</v>
      </c>
      <c r="X193" s="161" t="s">
        <v>13</v>
      </c>
      <c r="Y193" s="165">
        <v>4340</v>
      </c>
      <c r="Z193" s="165">
        <v>9031101</v>
      </c>
      <c r="AA193" s="166">
        <v>2.8425547478058385E-4</v>
      </c>
      <c r="AB193" s="167" t="s">
        <v>2263</v>
      </c>
      <c r="AC193" s="168" t="s">
        <v>3161</v>
      </c>
    </row>
    <row r="194" spans="1:29" x14ac:dyDescent="0.3">
      <c r="A194" s="156" t="s">
        <v>2779</v>
      </c>
      <c r="B194" s="157">
        <v>6</v>
      </c>
      <c r="C194" s="158" t="s">
        <v>1464</v>
      </c>
      <c r="D194" s="158" t="s">
        <v>431</v>
      </c>
      <c r="E194" s="156" t="s">
        <v>2722</v>
      </c>
      <c r="F194" s="158" t="s">
        <v>4</v>
      </c>
      <c r="G194" s="158" t="s">
        <v>1209</v>
      </c>
      <c r="H194" s="160">
        <v>43647</v>
      </c>
      <c r="I194" s="160">
        <v>43748</v>
      </c>
      <c r="J194" s="161" t="s">
        <v>5</v>
      </c>
      <c r="K194" s="162"/>
      <c r="L194" s="158" t="s">
        <v>7</v>
      </c>
      <c r="M194" s="171">
        <v>0</v>
      </c>
      <c r="N194" s="171">
        <v>1513.2</v>
      </c>
      <c r="O194" s="162" t="s">
        <v>72</v>
      </c>
      <c r="P194" s="160">
        <v>43748</v>
      </c>
      <c r="Q194" s="162" t="s">
        <v>24</v>
      </c>
      <c r="R194" s="171">
        <v>1513.2</v>
      </c>
      <c r="S194" s="162"/>
      <c r="T194" s="156"/>
      <c r="U194" s="161" t="s">
        <v>10</v>
      </c>
      <c r="V194" s="161" t="s">
        <v>11</v>
      </c>
      <c r="W194" s="161" t="s">
        <v>12</v>
      </c>
      <c r="X194" s="161" t="s">
        <v>13</v>
      </c>
      <c r="Y194" s="165">
        <v>4340</v>
      </c>
      <c r="Z194" s="165">
        <v>9031101</v>
      </c>
      <c r="AA194" s="166">
        <v>3.4828776067852589E-4</v>
      </c>
      <c r="AB194" s="158" t="s">
        <v>2263</v>
      </c>
      <c r="AC194" s="168" t="s">
        <v>3161</v>
      </c>
    </row>
    <row r="195" spans="1:29" x14ac:dyDescent="0.3">
      <c r="A195" s="156" t="s">
        <v>2740</v>
      </c>
      <c r="B195" s="157">
        <v>3</v>
      </c>
      <c r="C195" s="158" t="s">
        <v>1464</v>
      </c>
      <c r="D195" s="158" t="s">
        <v>412</v>
      </c>
      <c r="E195" s="156" t="s">
        <v>2722</v>
      </c>
      <c r="F195" s="159" t="s">
        <v>4</v>
      </c>
      <c r="G195" s="158" t="s">
        <v>1209</v>
      </c>
      <c r="H195" s="160">
        <v>43647</v>
      </c>
      <c r="I195" s="160">
        <v>43746</v>
      </c>
      <c r="J195" s="161" t="s">
        <v>5</v>
      </c>
      <c r="K195" s="162"/>
      <c r="L195" s="163" t="s">
        <v>7</v>
      </c>
      <c r="M195" s="171">
        <v>0</v>
      </c>
      <c r="N195" s="164">
        <v>7018.51</v>
      </c>
      <c r="O195" s="162" t="s">
        <v>16</v>
      </c>
      <c r="P195" s="160">
        <v>43746</v>
      </c>
      <c r="Q195" s="162" t="s">
        <v>9</v>
      </c>
      <c r="R195" s="164">
        <v>7018.51</v>
      </c>
      <c r="S195" s="163" t="s">
        <v>5657</v>
      </c>
      <c r="T195" s="163"/>
      <c r="U195" s="161" t="s">
        <v>10</v>
      </c>
      <c r="V195" s="161" t="s">
        <v>11</v>
      </c>
      <c r="W195" s="161" t="s">
        <v>12</v>
      </c>
      <c r="X195" s="161" t="s">
        <v>13</v>
      </c>
      <c r="Y195" s="169">
        <v>4300</v>
      </c>
      <c r="Z195" s="169">
        <v>9041101</v>
      </c>
      <c r="AA195" s="166">
        <v>1.6154250140099397E-3</v>
      </c>
      <c r="AB195" s="167" t="s">
        <v>2264</v>
      </c>
      <c r="AC195" s="168" t="s">
        <v>3166</v>
      </c>
    </row>
    <row r="196" spans="1:29" x14ac:dyDescent="0.3">
      <c r="A196" s="156" t="s">
        <v>2740</v>
      </c>
      <c r="B196" s="157">
        <v>3</v>
      </c>
      <c r="C196" s="158" t="s">
        <v>1464</v>
      </c>
      <c r="D196" s="158" t="s">
        <v>412</v>
      </c>
      <c r="E196" s="156" t="s">
        <v>2722</v>
      </c>
      <c r="F196" s="159" t="s">
        <v>4</v>
      </c>
      <c r="G196" s="158" t="s">
        <v>1209</v>
      </c>
      <c r="H196" s="160">
        <v>43647</v>
      </c>
      <c r="I196" s="160">
        <v>43746</v>
      </c>
      <c r="J196" s="161" t="s">
        <v>5</v>
      </c>
      <c r="K196" s="162"/>
      <c r="L196" s="163" t="s">
        <v>7</v>
      </c>
      <c r="M196" s="171">
        <v>0</v>
      </c>
      <c r="N196" s="164">
        <v>209.52</v>
      </c>
      <c r="O196" s="162" t="s">
        <v>16</v>
      </c>
      <c r="P196" s="160">
        <v>43746</v>
      </c>
      <c r="Q196" s="162" t="s">
        <v>9</v>
      </c>
      <c r="R196" s="164">
        <v>209.52</v>
      </c>
      <c r="S196" s="163" t="s">
        <v>5657</v>
      </c>
      <c r="T196" s="163"/>
      <c r="U196" s="161" t="s">
        <v>10</v>
      </c>
      <c r="V196" s="161" t="s">
        <v>11</v>
      </c>
      <c r="W196" s="161" t="s">
        <v>12</v>
      </c>
      <c r="X196" s="161" t="s">
        <v>13</v>
      </c>
      <c r="Y196" s="169">
        <v>4340</v>
      </c>
      <c r="Z196" s="169">
        <v>9041101</v>
      </c>
      <c r="AA196" s="166">
        <v>4.8224459170872817E-5</v>
      </c>
      <c r="AB196" s="167" t="s">
        <v>2264</v>
      </c>
      <c r="AC196" s="168" t="s">
        <v>3166</v>
      </c>
    </row>
    <row r="197" spans="1:29" x14ac:dyDescent="0.3">
      <c r="A197" s="156" t="s">
        <v>2740</v>
      </c>
      <c r="B197" s="157">
        <v>3</v>
      </c>
      <c r="C197" s="156" t="s">
        <v>1464</v>
      </c>
      <c r="D197" s="156" t="s">
        <v>412</v>
      </c>
      <c r="E197" s="156" t="s">
        <v>2722</v>
      </c>
      <c r="F197" s="156" t="s">
        <v>4</v>
      </c>
      <c r="G197" s="158" t="s">
        <v>1209</v>
      </c>
      <c r="H197" s="160">
        <v>43647</v>
      </c>
      <c r="I197" s="160">
        <v>43746</v>
      </c>
      <c r="J197" s="161" t="s">
        <v>5</v>
      </c>
      <c r="K197" s="158"/>
      <c r="L197" s="156" t="s">
        <v>7</v>
      </c>
      <c r="M197" s="171">
        <v>0</v>
      </c>
      <c r="N197" s="170">
        <v>171</v>
      </c>
      <c r="O197" s="162" t="s">
        <v>16</v>
      </c>
      <c r="P197" s="160">
        <v>43746</v>
      </c>
      <c r="Q197" s="162" t="s">
        <v>9</v>
      </c>
      <c r="R197" s="178">
        <v>171</v>
      </c>
      <c r="S197" s="162" t="s">
        <v>5657</v>
      </c>
      <c r="T197" s="162"/>
      <c r="U197" s="161" t="s">
        <v>10</v>
      </c>
      <c r="V197" s="161" t="s">
        <v>11</v>
      </c>
      <c r="W197" s="161" t="s">
        <v>12</v>
      </c>
      <c r="X197" s="161" t="s">
        <v>13</v>
      </c>
      <c r="Y197" s="165">
        <v>4340</v>
      </c>
      <c r="Z197" s="165">
        <v>9041101</v>
      </c>
      <c r="AA197" s="166">
        <v>3.9358450354234683E-5</v>
      </c>
      <c r="AB197" s="162" t="s">
        <v>2264</v>
      </c>
      <c r="AC197" s="168" t="s">
        <v>3166</v>
      </c>
    </row>
    <row r="198" spans="1:29" x14ac:dyDescent="0.3">
      <c r="A198" s="156" t="s">
        <v>2740</v>
      </c>
      <c r="B198" s="157">
        <v>3</v>
      </c>
      <c r="C198" s="158" t="s">
        <v>1464</v>
      </c>
      <c r="D198" s="158" t="s">
        <v>412</v>
      </c>
      <c r="E198" s="156" t="s">
        <v>2722</v>
      </c>
      <c r="F198" s="159" t="s">
        <v>4</v>
      </c>
      <c r="G198" s="156" t="s">
        <v>1209</v>
      </c>
      <c r="H198" s="160">
        <v>43647</v>
      </c>
      <c r="I198" s="160">
        <v>43746</v>
      </c>
      <c r="J198" s="161" t="s">
        <v>5</v>
      </c>
      <c r="K198" s="162"/>
      <c r="L198" s="163" t="s">
        <v>7</v>
      </c>
      <c r="M198" s="171">
        <v>0</v>
      </c>
      <c r="N198" s="164">
        <v>576.54</v>
      </c>
      <c r="O198" s="162" t="s">
        <v>16</v>
      </c>
      <c r="P198" s="160">
        <v>43746</v>
      </c>
      <c r="Q198" s="162" t="s">
        <v>9</v>
      </c>
      <c r="R198" s="164">
        <v>576.54</v>
      </c>
      <c r="S198" s="162" t="s">
        <v>5657</v>
      </c>
      <c r="T198" s="163"/>
      <c r="U198" s="161" t="s">
        <v>10</v>
      </c>
      <c r="V198" s="161" t="s">
        <v>11</v>
      </c>
      <c r="W198" s="161" t="s">
        <v>12</v>
      </c>
      <c r="X198" s="161" t="s">
        <v>13</v>
      </c>
      <c r="Y198" s="169">
        <v>4340</v>
      </c>
      <c r="Z198" s="169">
        <v>9041101</v>
      </c>
      <c r="AA198" s="166">
        <v>1.3270012261538283E-4</v>
      </c>
      <c r="AB198" s="183" t="s">
        <v>2264</v>
      </c>
      <c r="AC198" s="168" t="s">
        <v>3166</v>
      </c>
    </row>
    <row r="199" spans="1:29" x14ac:dyDescent="0.3">
      <c r="A199" s="156" t="s">
        <v>2740</v>
      </c>
      <c r="B199" s="157">
        <v>3</v>
      </c>
      <c r="C199" s="158" t="s">
        <v>1464</v>
      </c>
      <c r="D199" s="156" t="s">
        <v>412</v>
      </c>
      <c r="E199" s="156" t="s">
        <v>2722</v>
      </c>
      <c r="F199" s="159" t="s">
        <v>4</v>
      </c>
      <c r="G199" s="156" t="s">
        <v>1209</v>
      </c>
      <c r="H199" s="160">
        <v>43647</v>
      </c>
      <c r="I199" s="160">
        <v>43746</v>
      </c>
      <c r="J199" s="161" t="s">
        <v>5</v>
      </c>
      <c r="K199" s="162"/>
      <c r="L199" s="163" t="s">
        <v>7</v>
      </c>
      <c r="M199" s="171">
        <v>0</v>
      </c>
      <c r="N199" s="164">
        <v>90</v>
      </c>
      <c r="O199" s="162" t="s">
        <v>16</v>
      </c>
      <c r="P199" s="160">
        <v>43746</v>
      </c>
      <c r="Q199" s="162" t="s">
        <v>9</v>
      </c>
      <c r="R199" s="164">
        <v>90</v>
      </c>
      <c r="S199" s="163" t="s">
        <v>5657</v>
      </c>
      <c r="T199" s="163"/>
      <c r="U199" s="161" t="s">
        <v>10</v>
      </c>
      <c r="V199" s="161" t="s">
        <v>11</v>
      </c>
      <c r="W199" s="161" t="s">
        <v>12</v>
      </c>
      <c r="X199" s="161" t="s">
        <v>13</v>
      </c>
      <c r="Y199" s="169">
        <v>4340</v>
      </c>
      <c r="Z199" s="169">
        <v>9041101</v>
      </c>
      <c r="AA199" s="166">
        <v>2.0714973870649835E-5</v>
      </c>
      <c r="AB199" s="158" t="s">
        <v>2264</v>
      </c>
      <c r="AC199" s="168" t="s">
        <v>3166</v>
      </c>
    </row>
    <row r="200" spans="1:29" x14ac:dyDescent="0.3">
      <c r="A200" s="156" t="s">
        <v>2740</v>
      </c>
      <c r="B200" s="157">
        <v>3</v>
      </c>
      <c r="C200" s="156" t="s">
        <v>1464</v>
      </c>
      <c r="D200" s="156" t="s">
        <v>412</v>
      </c>
      <c r="E200" s="156" t="s">
        <v>2722</v>
      </c>
      <c r="F200" s="159" t="s">
        <v>4</v>
      </c>
      <c r="G200" s="156" t="s">
        <v>1209</v>
      </c>
      <c r="H200" s="160">
        <v>43647</v>
      </c>
      <c r="I200" s="160">
        <v>43746</v>
      </c>
      <c r="J200" s="161" t="s">
        <v>5</v>
      </c>
      <c r="K200" s="162"/>
      <c r="L200" s="163" t="s">
        <v>7</v>
      </c>
      <c r="M200" s="171">
        <v>0</v>
      </c>
      <c r="N200" s="164">
        <v>54</v>
      </c>
      <c r="O200" s="162" t="s">
        <v>16</v>
      </c>
      <c r="P200" s="160">
        <v>43746</v>
      </c>
      <c r="Q200" s="162" t="s">
        <v>9</v>
      </c>
      <c r="R200" s="164">
        <v>54</v>
      </c>
      <c r="S200" s="162" t="s">
        <v>5657</v>
      </c>
      <c r="T200" s="163"/>
      <c r="U200" s="161" t="s">
        <v>10</v>
      </c>
      <c r="V200" s="161" t="s">
        <v>11</v>
      </c>
      <c r="W200" s="161" t="s">
        <v>12</v>
      </c>
      <c r="X200" s="161" t="s">
        <v>13</v>
      </c>
      <c r="Y200" s="169">
        <v>4340</v>
      </c>
      <c r="Z200" s="165">
        <v>9041101</v>
      </c>
      <c r="AA200" s="166">
        <v>1.24289843223899E-5</v>
      </c>
      <c r="AB200" s="158" t="s">
        <v>2264</v>
      </c>
      <c r="AC200" s="168" t="s">
        <v>3166</v>
      </c>
    </row>
    <row r="201" spans="1:29" x14ac:dyDescent="0.3">
      <c r="A201" s="156" t="s">
        <v>2740</v>
      </c>
      <c r="B201" s="157">
        <v>3</v>
      </c>
      <c r="C201" s="158" t="s">
        <v>1464</v>
      </c>
      <c r="D201" s="158" t="s">
        <v>412</v>
      </c>
      <c r="E201" s="156" t="s">
        <v>2722</v>
      </c>
      <c r="F201" s="159" t="s">
        <v>4</v>
      </c>
      <c r="G201" s="158" t="s">
        <v>1209</v>
      </c>
      <c r="H201" s="160">
        <v>43647</v>
      </c>
      <c r="I201" s="160">
        <v>43746</v>
      </c>
      <c r="J201" s="161" t="s">
        <v>5</v>
      </c>
      <c r="K201" s="162"/>
      <c r="L201" s="163" t="s">
        <v>7</v>
      </c>
      <c r="M201" s="171">
        <v>0</v>
      </c>
      <c r="N201" s="164">
        <v>27</v>
      </c>
      <c r="O201" s="162" t="s">
        <v>16</v>
      </c>
      <c r="P201" s="160">
        <v>43746</v>
      </c>
      <c r="Q201" s="162" t="s">
        <v>9</v>
      </c>
      <c r="R201" s="164">
        <v>27</v>
      </c>
      <c r="S201" s="163" t="s">
        <v>5657</v>
      </c>
      <c r="T201" s="163"/>
      <c r="U201" s="161" t="s">
        <v>10</v>
      </c>
      <c r="V201" s="161" t="s">
        <v>11</v>
      </c>
      <c r="W201" s="161" t="s">
        <v>12</v>
      </c>
      <c r="X201" s="161" t="s">
        <v>13</v>
      </c>
      <c r="Y201" s="169">
        <v>4340</v>
      </c>
      <c r="Z201" s="169">
        <v>9041101</v>
      </c>
      <c r="AA201" s="166">
        <v>6.2144921611949499E-6</v>
      </c>
      <c r="AB201" s="167" t="s">
        <v>2264</v>
      </c>
      <c r="AC201" s="168" t="s">
        <v>3166</v>
      </c>
    </row>
    <row r="202" spans="1:29" x14ac:dyDescent="0.3">
      <c r="A202" s="156" t="s">
        <v>2740</v>
      </c>
      <c r="B202" s="157">
        <v>3</v>
      </c>
      <c r="C202" s="156" t="s">
        <v>1464</v>
      </c>
      <c r="D202" s="156" t="s">
        <v>412</v>
      </c>
      <c r="E202" s="156" t="s">
        <v>2722</v>
      </c>
      <c r="F202" s="159" t="s">
        <v>4</v>
      </c>
      <c r="G202" s="156" t="s">
        <v>1209</v>
      </c>
      <c r="H202" s="160">
        <v>43647</v>
      </c>
      <c r="I202" s="160">
        <v>43759</v>
      </c>
      <c r="J202" s="161" t="s">
        <v>5</v>
      </c>
      <c r="K202" s="162"/>
      <c r="L202" s="163" t="s">
        <v>7</v>
      </c>
      <c r="M202" s="171">
        <v>0</v>
      </c>
      <c r="N202" s="164">
        <v>7798.34</v>
      </c>
      <c r="O202" s="162" t="s">
        <v>94</v>
      </c>
      <c r="P202" s="160">
        <v>43759</v>
      </c>
      <c r="Q202" s="162" t="s">
        <v>87</v>
      </c>
      <c r="R202" s="164">
        <v>7798.34</v>
      </c>
      <c r="S202" s="162" t="s">
        <v>5657</v>
      </c>
      <c r="T202" s="163"/>
      <c r="U202" s="161" t="s">
        <v>10</v>
      </c>
      <c r="V202" s="161" t="s">
        <v>11</v>
      </c>
      <c r="W202" s="161" t="s">
        <v>12</v>
      </c>
      <c r="X202" s="161" t="s">
        <v>13</v>
      </c>
      <c r="Y202" s="169">
        <v>4300</v>
      </c>
      <c r="Z202" s="169">
        <v>9041101</v>
      </c>
      <c r="AA202" s="166">
        <v>1.7949156592715937E-3</v>
      </c>
      <c r="AB202" s="158" t="s">
        <v>2264</v>
      </c>
      <c r="AC202" s="168" t="s">
        <v>3166</v>
      </c>
    </row>
    <row r="203" spans="1:29" x14ac:dyDescent="0.3">
      <c r="A203" s="156" t="s">
        <v>2740</v>
      </c>
      <c r="B203" s="157">
        <v>3</v>
      </c>
      <c r="C203" s="158" t="s">
        <v>1464</v>
      </c>
      <c r="D203" s="156" t="s">
        <v>412</v>
      </c>
      <c r="E203" s="156" t="s">
        <v>2722</v>
      </c>
      <c r="F203" s="159" t="s">
        <v>4</v>
      </c>
      <c r="G203" s="156" t="s">
        <v>1209</v>
      </c>
      <c r="H203" s="160">
        <v>43647</v>
      </c>
      <c r="I203" s="160">
        <v>43759</v>
      </c>
      <c r="J203" s="161" t="s">
        <v>5</v>
      </c>
      <c r="K203" s="162"/>
      <c r="L203" s="163" t="s">
        <v>7</v>
      </c>
      <c r="M203" s="171">
        <v>0</v>
      </c>
      <c r="N203" s="164">
        <v>190</v>
      </c>
      <c r="O203" s="162" t="s">
        <v>94</v>
      </c>
      <c r="P203" s="160">
        <v>43759</v>
      </c>
      <c r="Q203" s="162" t="s">
        <v>87</v>
      </c>
      <c r="R203" s="164">
        <v>190</v>
      </c>
      <c r="S203" s="162" t="s">
        <v>5657</v>
      </c>
      <c r="T203" s="163"/>
      <c r="U203" s="161" t="s">
        <v>10</v>
      </c>
      <c r="V203" s="161" t="s">
        <v>11</v>
      </c>
      <c r="W203" s="161" t="s">
        <v>12</v>
      </c>
      <c r="X203" s="161" t="s">
        <v>13</v>
      </c>
      <c r="Y203" s="169">
        <v>4340</v>
      </c>
      <c r="Z203" s="169">
        <v>9041101</v>
      </c>
      <c r="AA203" s="166">
        <v>4.3731611504705202E-5</v>
      </c>
      <c r="AB203" s="158" t="s">
        <v>2264</v>
      </c>
      <c r="AC203" s="168" t="s">
        <v>3166</v>
      </c>
    </row>
    <row r="204" spans="1:29" x14ac:dyDescent="0.3">
      <c r="A204" s="156" t="s">
        <v>2740</v>
      </c>
      <c r="B204" s="157">
        <v>3</v>
      </c>
      <c r="C204" s="167" t="s">
        <v>1464</v>
      </c>
      <c r="D204" s="158" t="s">
        <v>412</v>
      </c>
      <c r="E204" s="156" t="s">
        <v>2722</v>
      </c>
      <c r="F204" s="159" t="s">
        <v>4</v>
      </c>
      <c r="G204" s="167" t="s">
        <v>1209</v>
      </c>
      <c r="H204" s="160">
        <v>43647</v>
      </c>
      <c r="I204" s="160">
        <v>43759</v>
      </c>
      <c r="J204" s="161" t="s">
        <v>5</v>
      </c>
      <c r="K204" s="162"/>
      <c r="L204" s="163" t="s">
        <v>7</v>
      </c>
      <c r="M204" s="171">
        <v>0</v>
      </c>
      <c r="N204" s="164">
        <v>100</v>
      </c>
      <c r="O204" s="162" t="s">
        <v>94</v>
      </c>
      <c r="P204" s="160">
        <v>43759</v>
      </c>
      <c r="Q204" s="162" t="s">
        <v>87</v>
      </c>
      <c r="R204" s="164">
        <v>100</v>
      </c>
      <c r="S204" s="162" t="s">
        <v>5657</v>
      </c>
      <c r="T204" s="163"/>
      <c r="U204" s="161" t="s">
        <v>10</v>
      </c>
      <c r="V204" s="161" t="s">
        <v>11</v>
      </c>
      <c r="W204" s="161" t="s">
        <v>12</v>
      </c>
      <c r="X204" s="161" t="s">
        <v>13</v>
      </c>
      <c r="Y204" s="169">
        <v>4340</v>
      </c>
      <c r="Z204" s="169">
        <v>9041101</v>
      </c>
      <c r="AA204" s="166">
        <v>2.301663763405537E-5</v>
      </c>
      <c r="AB204" s="167" t="s">
        <v>2264</v>
      </c>
      <c r="AC204" s="168" t="s">
        <v>3166</v>
      </c>
    </row>
    <row r="205" spans="1:29" x14ac:dyDescent="0.3">
      <c r="A205" s="156" t="s">
        <v>2740</v>
      </c>
      <c r="B205" s="157">
        <v>3</v>
      </c>
      <c r="C205" s="158" t="s">
        <v>1464</v>
      </c>
      <c r="D205" s="158" t="s">
        <v>412</v>
      </c>
      <c r="E205" s="156" t="s">
        <v>2722</v>
      </c>
      <c r="F205" s="159" t="s">
        <v>4</v>
      </c>
      <c r="G205" s="158" t="s">
        <v>1209</v>
      </c>
      <c r="H205" s="160">
        <v>43647</v>
      </c>
      <c r="I205" s="160">
        <v>43759</v>
      </c>
      <c r="J205" s="161" t="s">
        <v>5</v>
      </c>
      <c r="K205" s="162"/>
      <c r="L205" s="163" t="s">
        <v>7</v>
      </c>
      <c r="M205" s="171">
        <v>0</v>
      </c>
      <c r="N205" s="164">
        <v>232.8</v>
      </c>
      <c r="O205" s="162" t="s">
        <v>94</v>
      </c>
      <c r="P205" s="160">
        <v>43759</v>
      </c>
      <c r="Q205" s="162" t="s">
        <v>87</v>
      </c>
      <c r="R205" s="164">
        <v>232.8</v>
      </c>
      <c r="S205" s="158" t="s">
        <v>5657</v>
      </c>
      <c r="T205" s="163"/>
      <c r="U205" s="161" t="s">
        <v>10</v>
      </c>
      <c r="V205" s="161" t="s">
        <v>11</v>
      </c>
      <c r="W205" s="161" t="s">
        <v>12</v>
      </c>
      <c r="X205" s="161" t="s">
        <v>13</v>
      </c>
      <c r="Y205" s="169">
        <v>4340</v>
      </c>
      <c r="Z205" s="169">
        <v>9041101</v>
      </c>
      <c r="AA205" s="166">
        <v>5.3582732412080904E-5</v>
      </c>
      <c r="AB205" s="167" t="s">
        <v>2264</v>
      </c>
      <c r="AC205" s="168" t="s">
        <v>3166</v>
      </c>
    </row>
    <row r="206" spans="1:29" x14ac:dyDescent="0.3">
      <c r="A206" s="156" t="s">
        <v>2740</v>
      </c>
      <c r="B206" s="157">
        <v>3</v>
      </c>
      <c r="C206" s="167" t="s">
        <v>1464</v>
      </c>
      <c r="D206" s="158" t="s">
        <v>412</v>
      </c>
      <c r="E206" s="156" t="s">
        <v>2722</v>
      </c>
      <c r="F206" s="159" t="s">
        <v>4</v>
      </c>
      <c r="G206" s="156" t="s">
        <v>1209</v>
      </c>
      <c r="H206" s="160">
        <v>43647</v>
      </c>
      <c r="I206" s="160">
        <v>43759</v>
      </c>
      <c r="J206" s="161" t="s">
        <v>5</v>
      </c>
      <c r="K206" s="162"/>
      <c r="L206" s="156" t="s">
        <v>7</v>
      </c>
      <c r="M206" s="171">
        <v>0</v>
      </c>
      <c r="N206" s="164">
        <v>640.6</v>
      </c>
      <c r="O206" s="158" t="s">
        <v>94</v>
      </c>
      <c r="P206" s="160">
        <v>43759</v>
      </c>
      <c r="Q206" s="162" t="s">
        <v>87</v>
      </c>
      <c r="R206" s="164">
        <v>640.6</v>
      </c>
      <c r="S206" s="162" t="s">
        <v>5657</v>
      </c>
      <c r="T206" s="163"/>
      <c r="U206" s="161" t="s">
        <v>10</v>
      </c>
      <c r="V206" s="161" t="s">
        <v>11</v>
      </c>
      <c r="W206" s="161" t="s">
        <v>12</v>
      </c>
      <c r="X206" s="161" t="s">
        <v>13</v>
      </c>
      <c r="Y206" s="169">
        <v>4340</v>
      </c>
      <c r="Z206" s="169">
        <v>9041101</v>
      </c>
      <c r="AA206" s="166">
        <v>1.4744458068375872E-4</v>
      </c>
      <c r="AB206" s="185" t="s">
        <v>2264</v>
      </c>
      <c r="AC206" s="168" t="s">
        <v>3166</v>
      </c>
    </row>
    <row r="207" spans="1:29" x14ac:dyDescent="0.3">
      <c r="A207" s="156" t="s">
        <v>2740</v>
      </c>
      <c r="B207" s="157">
        <v>3</v>
      </c>
      <c r="C207" s="156" t="s">
        <v>1464</v>
      </c>
      <c r="D207" s="158" t="s">
        <v>412</v>
      </c>
      <c r="E207" s="156" t="s">
        <v>2722</v>
      </c>
      <c r="F207" s="159" t="s">
        <v>4</v>
      </c>
      <c r="G207" s="156" t="s">
        <v>1209</v>
      </c>
      <c r="H207" s="160">
        <v>43647</v>
      </c>
      <c r="I207" s="160">
        <v>43759</v>
      </c>
      <c r="J207" s="161" t="s">
        <v>5</v>
      </c>
      <c r="K207" s="162"/>
      <c r="L207" s="163" t="s">
        <v>7</v>
      </c>
      <c r="M207" s="171">
        <v>0</v>
      </c>
      <c r="N207" s="164">
        <v>60</v>
      </c>
      <c r="O207" s="162" t="s">
        <v>94</v>
      </c>
      <c r="P207" s="160">
        <v>43759</v>
      </c>
      <c r="Q207" s="162" t="s">
        <v>87</v>
      </c>
      <c r="R207" s="164">
        <v>60</v>
      </c>
      <c r="S207" s="162" t="s">
        <v>5657</v>
      </c>
      <c r="T207" s="163"/>
      <c r="U207" s="161" t="s">
        <v>10</v>
      </c>
      <c r="V207" s="161" t="s">
        <v>11</v>
      </c>
      <c r="W207" s="161" t="s">
        <v>12</v>
      </c>
      <c r="X207" s="161" t="s">
        <v>13</v>
      </c>
      <c r="Y207" s="169">
        <v>4340</v>
      </c>
      <c r="Z207" s="169">
        <v>9041101</v>
      </c>
      <c r="AA207" s="166">
        <v>1.3809982580433222E-5</v>
      </c>
      <c r="AB207" s="158" t="s">
        <v>2264</v>
      </c>
      <c r="AC207" s="168" t="s">
        <v>3166</v>
      </c>
    </row>
    <row r="208" spans="1:29" x14ac:dyDescent="0.3">
      <c r="A208" s="156" t="s">
        <v>2740</v>
      </c>
      <c r="B208" s="157">
        <v>3</v>
      </c>
      <c r="C208" s="156" t="s">
        <v>1464</v>
      </c>
      <c r="D208" s="156" t="s">
        <v>412</v>
      </c>
      <c r="E208" s="156" t="s">
        <v>2722</v>
      </c>
      <c r="F208" s="159" t="s">
        <v>4</v>
      </c>
      <c r="G208" s="156" t="s">
        <v>1209</v>
      </c>
      <c r="H208" s="160">
        <v>43647</v>
      </c>
      <c r="I208" s="160">
        <v>43759</v>
      </c>
      <c r="J208" s="161" t="s">
        <v>5</v>
      </c>
      <c r="K208" s="162"/>
      <c r="L208" s="163" t="s">
        <v>7</v>
      </c>
      <c r="M208" s="171">
        <v>0</v>
      </c>
      <c r="N208" s="164">
        <v>30</v>
      </c>
      <c r="O208" s="162" t="s">
        <v>94</v>
      </c>
      <c r="P208" s="160">
        <v>43759</v>
      </c>
      <c r="Q208" s="162" t="s">
        <v>87</v>
      </c>
      <c r="R208" s="164">
        <v>30</v>
      </c>
      <c r="S208" s="162" t="s">
        <v>5657</v>
      </c>
      <c r="T208" s="163"/>
      <c r="U208" s="161" t="s">
        <v>10</v>
      </c>
      <c r="V208" s="161" t="s">
        <v>11</v>
      </c>
      <c r="W208" s="161" t="s">
        <v>12</v>
      </c>
      <c r="X208" s="161" t="s">
        <v>13</v>
      </c>
      <c r="Y208" s="169">
        <v>4340</v>
      </c>
      <c r="Z208" s="169">
        <v>9041101</v>
      </c>
      <c r="AA208" s="166">
        <v>6.9049912902166112E-6</v>
      </c>
      <c r="AB208" s="158" t="s">
        <v>2264</v>
      </c>
      <c r="AC208" s="168" t="s">
        <v>3166</v>
      </c>
    </row>
    <row r="209" spans="1:29" x14ac:dyDescent="0.3">
      <c r="A209" s="156" t="s">
        <v>2740</v>
      </c>
      <c r="B209" s="157">
        <v>3</v>
      </c>
      <c r="C209" s="158" t="s">
        <v>1464</v>
      </c>
      <c r="D209" s="158" t="s">
        <v>412</v>
      </c>
      <c r="E209" s="156" t="s">
        <v>2722</v>
      </c>
      <c r="F209" s="159" t="s">
        <v>4</v>
      </c>
      <c r="G209" s="158" t="s">
        <v>1209</v>
      </c>
      <c r="H209" s="160">
        <v>43647</v>
      </c>
      <c r="I209" s="160">
        <v>43759</v>
      </c>
      <c r="J209" s="161" t="s">
        <v>5</v>
      </c>
      <c r="K209" s="162" t="s">
        <v>6</v>
      </c>
      <c r="L209" s="163" t="s">
        <v>7</v>
      </c>
      <c r="M209" s="171">
        <v>0</v>
      </c>
      <c r="N209" s="164">
        <v>73694.31</v>
      </c>
      <c r="O209" s="162" t="s">
        <v>96</v>
      </c>
      <c r="P209" s="160">
        <v>43759</v>
      </c>
      <c r="Q209" s="162" t="s">
        <v>87</v>
      </c>
      <c r="R209" s="164">
        <v>73694.31</v>
      </c>
      <c r="S209" s="158" t="s">
        <v>5657</v>
      </c>
      <c r="T209" s="163"/>
      <c r="U209" s="161" t="s">
        <v>10</v>
      </c>
      <c r="V209" s="161" t="s">
        <v>11</v>
      </c>
      <c r="W209" s="161" t="s">
        <v>12</v>
      </c>
      <c r="X209" s="161" t="s">
        <v>13</v>
      </c>
      <c r="Y209" s="169">
        <v>4300</v>
      </c>
      <c r="Z209" s="169">
        <v>9041101</v>
      </c>
      <c r="AA209" s="166">
        <v>1.696195228961743E-2</v>
      </c>
      <c r="AB209" s="167" t="s">
        <v>2264</v>
      </c>
      <c r="AC209" s="168" t="s">
        <v>3166</v>
      </c>
    </row>
    <row r="210" spans="1:29" x14ac:dyDescent="0.3">
      <c r="A210" s="156" t="s">
        <v>2740</v>
      </c>
      <c r="B210" s="157">
        <v>3</v>
      </c>
      <c r="C210" s="158" t="s">
        <v>1464</v>
      </c>
      <c r="D210" s="158" t="s">
        <v>412</v>
      </c>
      <c r="E210" s="156" t="s">
        <v>2722</v>
      </c>
      <c r="F210" s="159" t="s">
        <v>4</v>
      </c>
      <c r="G210" s="156" t="s">
        <v>1209</v>
      </c>
      <c r="H210" s="160">
        <v>43647</v>
      </c>
      <c r="I210" s="160">
        <v>43759</v>
      </c>
      <c r="J210" s="161" t="s">
        <v>5</v>
      </c>
      <c r="K210" s="162" t="s">
        <v>6</v>
      </c>
      <c r="L210" s="163" t="s">
        <v>7</v>
      </c>
      <c r="M210" s="171">
        <v>0</v>
      </c>
      <c r="N210" s="164">
        <v>6053.67</v>
      </c>
      <c r="O210" s="162" t="s">
        <v>96</v>
      </c>
      <c r="P210" s="160">
        <v>43759</v>
      </c>
      <c r="Q210" s="162" t="s">
        <v>87</v>
      </c>
      <c r="R210" s="164">
        <v>6053.67</v>
      </c>
      <c r="S210" s="162" t="s">
        <v>5657</v>
      </c>
      <c r="T210" s="163"/>
      <c r="U210" s="161" t="s">
        <v>10</v>
      </c>
      <c r="V210" s="161" t="s">
        <v>11</v>
      </c>
      <c r="W210" s="161" t="s">
        <v>12</v>
      </c>
      <c r="X210" s="161" t="s">
        <v>13</v>
      </c>
      <c r="Y210" s="169">
        <v>4340</v>
      </c>
      <c r="Z210" s="169">
        <v>9041101</v>
      </c>
      <c r="AA210" s="166">
        <v>1.3933512874615198E-3</v>
      </c>
      <c r="AB210" s="156" t="s">
        <v>2264</v>
      </c>
      <c r="AC210" s="168" t="s">
        <v>3166</v>
      </c>
    </row>
    <row r="211" spans="1:29" x14ac:dyDescent="0.3">
      <c r="A211" s="156" t="s">
        <v>2740</v>
      </c>
      <c r="B211" s="157">
        <v>3</v>
      </c>
      <c r="C211" s="158" t="s">
        <v>1464</v>
      </c>
      <c r="D211" s="158" t="s">
        <v>412</v>
      </c>
      <c r="E211" s="156" t="s">
        <v>2722</v>
      </c>
      <c r="F211" s="159" t="s">
        <v>4</v>
      </c>
      <c r="G211" s="156" t="s">
        <v>1209</v>
      </c>
      <c r="H211" s="160">
        <v>43647</v>
      </c>
      <c r="I211" s="160">
        <v>43759</v>
      </c>
      <c r="J211" s="161" t="s">
        <v>5</v>
      </c>
      <c r="K211" s="162"/>
      <c r="L211" s="163" t="s">
        <v>7</v>
      </c>
      <c r="M211" s="171">
        <v>0</v>
      </c>
      <c r="N211" s="164">
        <v>283.5</v>
      </c>
      <c r="O211" s="162" t="s">
        <v>96</v>
      </c>
      <c r="P211" s="160">
        <v>43759</v>
      </c>
      <c r="Q211" s="162" t="s">
        <v>87</v>
      </c>
      <c r="R211" s="164">
        <v>283.5</v>
      </c>
      <c r="S211" s="158" t="s">
        <v>5657</v>
      </c>
      <c r="T211" s="163"/>
      <c r="U211" s="161" t="s">
        <v>10</v>
      </c>
      <c r="V211" s="161" t="s">
        <v>11</v>
      </c>
      <c r="W211" s="161" t="s">
        <v>12</v>
      </c>
      <c r="X211" s="161" t="s">
        <v>13</v>
      </c>
      <c r="Y211" s="169">
        <v>4340</v>
      </c>
      <c r="Z211" s="169">
        <v>9041101</v>
      </c>
      <c r="AA211" s="166">
        <v>6.5252167692546973E-5</v>
      </c>
      <c r="AB211" s="163" t="s">
        <v>2264</v>
      </c>
      <c r="AC211" s="168" t="s">
        <v>3166</v>
      </c>
    </row>
    <row r="212" spans="1:29" x14ac:dyDescent="0.3">
      <c r="A212" s="156" t="s">
        <v>2740</v>
      </c>
      <c r="B212" s="157">
        <v>3</v>
      </c>
      <c r="C212" s="158" t="s">
        <v>1464</v>
      </c>
      <c r="D212" s="158" t="s">
        <v>412</v>
      </c>
      <c r="E212" s="156" t="s">
        <v>2722</v>
      </c>
      <c r="F212" s="159" t="s">
        <v>4</v>
      </c>
      <c r="G212" s="158" t="s">
        <v>1209</v>
      </c>
      <c r="H212" s="160">
        <v>43647</v>
      </c>
      <c r="I212" s="160">
        <v>43759</v>
      </c>
      <c r="J212" s="161" t="s">
        <v>5</v>
      </c>
      <c r="K212" s="162"/>
      <c r="L212" s="163" t="s">
        <v>7</v>
      </c>
      <c r="M212" s="171">
        <v>0</v>
      </c>
      <c r="N212" s="164">
        <v>567</v>
      </c>
      <c r="O212" s="162" t="s">
        <v>96</v>
      </c>
      <c r="P212" s="160">
        <v>43759</v>
      </c>
      <c r="Q212" s="162" t="s">
        <v>87</v>
      </c>
      <c r="R212" s="164">
        <v>567</v>
      </c>
      <c r="S212" s="163" t="s">
        <v>5657</v>
      </c>
      <c r="T212" s="163"/>
      <c r="U212" s="161" t="s">
        <v>10</v>
      </c>
      <c r="V212" s="161" t="s">
        <v>11</v>
      </c>
      <c r="W212" s="161" t="s">
        <v>12</v>
      </c>
      <c r="X212" s="161" t="s">
        <v>13</v>
      </c>
      <c r="Y212" s="165">
        <v>4340</v>
      </c>
      <c r="Z212" s="165">
        <v>9041101</v>
      </c>
      <c r="AA212" s="166">
        <v>1.3050433538509395E-4</v>
      </c>
      <c r="AB212" s="172" t="s">
        <v>2264</v>
      </c>
      <c r="AC212" s="168" t="s">
        <v>3166</v>
      </c>
    </row>
    <row r="213" spans="1:29" x14ac:dyDescent="0.3">
      <c r="A213" s="156" t="s">
        <v>2740</v>
      </c>
      <c r="B213" s="157">
        <v>3</v>
      </c>
      <c r="C213" s="158" t="s">
        <v>1464</v>
      </c>
      <c r="D213" s="156" t="s">
        <v>412</v>
      </c>
      <c r="E213" s="156" t="s">
        <v>2722</v>
      </c>
      <c r="F213" s="159" t="s">
        <v>4</v>
      </c>
      <c r="G213" s="156" t="s">
        <v>1209</v>
      </c>
      <c r="H213" s="160">
        <v>43647</v>
      </c>
      <c r="I213" s="160">
        <v>43759</v>
      </c>
      <c r="J213" s="161" t="s">
        <v>5</v>
      </c>
      <c r="K213" s="162"/>
      <c r="L213" s="163" t="s">
        <v>7</v>
      </c>
      <c r="M213" s="171">
        <v>0</v>
      </c>
      <c r="N213" s="164">
        <v>945</v>
      </c>
      <c r="O213" s="162" t="s">
        <v>96</v>
      </c>
      <c r="P213" s="160">
        <v>43759</v>
      </c>
      <c r="Q213" s="162" t="s">
        <v>87</v>
      </c>
      <c r="R213" s="164">
        <v>945</v>
      </c>
      <c r="S213" s="162" t="s">
        <v>5657</v>
      </c>
      <c r="T213" s="163"/>
      <c r="U213" s="161" t="s">
        <v>10</v>
      </c>
      <c r="V213" s="161" t="s">
        <v>11</v>
      </c>
      <c r="W213" s="161" t="s">
        <v>12</v>
      </c>
      <c r="X213" s="161" t="s">
        <v>13</v>
      </c>
      <c r="Y213" s="169">
        <v>4340</v>
      </c>
      <c r="Z213" s="169">
        <v>9041101</v>
      </c>
      <c r="AA213" s="166">
        <v>2.1750722564182326E-4</v>
      </c>
      <c r="AB213" s="158" t="s">
        <v>2264</v>
      </c>
      <c r="AC213" s="168" t="s">
        <v>3166</v>
      </c>
    </row>
    <row r="214" spans="1:29" x14ac:dyDescent="0.3">
      <c r="A214" s="156" t="s">
        <v>2740</v>
      </c>
      <c r="B214" s="157">
        <v>3</v>
      </c>
      <c r="C214" s="158" t="s">
        <v>1464</v>
      </c>
      <c r="D214" s="156" t="s">
        <v>412</v>
      </c>
      <c r="E214" s="156" t="s">
        <v>2722</v>
      </c>
      <c r="F214" s="156" t="s">
        <v>4</v>
      </c>
      <c r="G214" s="158" t="s">
        <v>1209</v>
      </c>
      <c r="H214" s="160">
        <v>43647</v>
      </c>
      <c r="I214" s="160">
        <v>43759</v>
      </c>
      <c r="J214" s="161" t="s">
        <v>5</v>
      </c>
      <c r="K214" s="162"/>
      <c r="L214" s="163" t="s">
        <v>7</v>
      </c>
      <c r="M214" s="171">
        <v>0</v>
      </c>
      <c r="N214" s="170">
        <v>1795.5</v>
      </c>
      <c r="O214" s="158" t="s">
        <v>96</v>
      </c>
      <c r="P214" s="160">
        <v>43759</v>
      </c>
      <c r="Q214" s="162" t="s">
        <v>87</v>
      </c>
      <c r="R214" s="164">
        <v>1795.5</v>
      </c>
      <c r="S214" s="162" t="s">
        <v>5657</v>
      </c>
      <c r="T214" s="162"/>
      <c r="U214" s="161" t="s">
        <v>10</v>
      </c>
      <c r="V214" s="161" t="s">
        <v>11</v>
      </c>
      <c r="W214" s="161" t="s">
        <v>12</v>
      </c>
      <c r="X214" s="161" t="s">
        <v>13</v>
      </c>
      <c r="Y214" s="165">
        <v>4340</v>
      </c>
      <c r="Z214" s="165">
        <v>9041101</v>
      </c>
      <c r="AA214" s="166">
        <v>4.132637287194642E-4</v>
      </c>
      <c r="AB214" s="158" t="s">
        <v>2264</v>
      </c>
      <c r="AC214" s="168" t="s">
        <v>3166</v>
      </c>
    </row>
    <row r="215" spans="1:29" x14ac:dyDescent="0.3">
      <c r="A215" s="156" t="s">
        <v>2740</v>
      </c>
      <c r="B215" s="157">
        <v>3</v>
      </c>
      <c r="C215" s="158" t="s">
        <v>1464</v>
      </c>
      <c r="D215" s="158" t="s">
        <v>412</v>
      </c>
      <c r="E215" s="156" t="s">
        <v>2722</v>
      </c>
      <c r="F215" s="159" t="s">
        <v>4</v>
      </c>
      <c r="G215" s="158" t="s">
        <v>1209</v>
      </c>
      <c r="H215" s="160">
        <v>43647</v>
      </c>
      <c r="I215" s="160">
        <v>43759</v>
      </c>
      <c r="J215" s="161" t="s">
        <v>5</v>
      </c>
      <c r="K215" s="162"/>
      <c r="L215" s="163" t="s">
        <v>7</v>
      </c>
      <c r="M215" s="171">
        <v>0</v>
      </c>
      <c r="N215" s="164">
        <v>2199.96</v>
      </c>
      <c r="O215" s="162" t="s">
        <v>96</v>
      </c>
      <c r="P215" s="160">
        <v>43759</v>
      </c>
      <c r="Q215" s="162" t="s">
        <v>87</v>
      </c>
      <c r="R215" s="164">
        <v>2199.96</v>
      </c>
      <c r="S215" s="163" t="s">
        <v>5657</v>
      </c>
      <c r="T215" s="163"/>
      <c r="U215" s="161" t="s">
        <v>10</v>
      </c>
      <c r="V215" s="161" t="s">
        <v>11</v>
      </c>
      <c r="W215" s="161" t="s">
        <v>12</v>
      </c>
      <c r="X215" s="161" t="s">
        <v>13</v>
      </c>
      <c r="Y215" s="165">
        <v>4340</v>
      </c>
      <c r="Z215" s="165">
        <v>9041101</v>
      </c>
      <c r="AA215" s="166">
        <v>5.0635682129416453E-4</v>
      </c>
      <c r="AB215" s="167" t="s">
        <v>2264</v>
      </c>
      <c r="AC215" s="168" t="s">
        <v>3166</v>
      </c>
    </row>
    <row r="216" spans="1:29" x14ac:dyDescent="0.3">
      <c r="A216" s="156" t="s">
        <v>2741</v>
      </c>
      <c r="B216" s="157">
        <v>1</v>
      </c>
      <c r="C216" s="158" t="s">
        <v>1464</v>
      </c>
      <c r="D216" s="158" t="s">
        <v>263</v>
      </c>
      <c r="E216" s="156" t="s">
        <v>2722</v>
      </c>
      <c r="F216" s="159" t="s">
        <v>4</v>
      </c>
      <c r="G216" s="158" t="s">
        <v>1209</v>
      </c>
      <c r="H216" s="160">
        <v>43647</v>
      </c>
      <c r="I216" s="160">
        <v>43748</v>
      </c>
      <c r="J216" s="161" t="s">
        <v>5</v>
      </c>
      <c r="K216" s="162"/>
      <c r="L216" s="163" t="s">
        <v>7</v>
      </c>
      <c r="M216" s="171">
        <v>0</v>
      </c>
      <c r="N216" s="164">
        <v>17466.509999999998</v>
      </c>
      <c r="O216" s="162" t="s">
        <v>29</v>
      </c>
      <c r="P216" s="160">
        <v>43748</v>
      </c>
      <c r="Q216" s="162" t="s">
        <v>24</v>
      </c>
      <c r="R216" s="164">
        <v>17466.509999999998</v>
      </c>
      <c r="S216" s="158" t="s">
        <v>2249</v>
      </c>
      <c r="T216" s="163"/>
      <c r="U216" s="161" t="s">
        <v>10</v>
      </c>
      <c r="V216" s="161" t="s">
        <v>11</v>
      </c>
      <c r="W216" s="161" t="s">
        <v>12</v>
      </c>
      <c r="X216" s="161" t="s">
        <v>13</v>
      </c>
      <c r="Y216" s="169">
        <v>4300</v>
      </c>
      <c r="Z216" s="169">
        <v>9051101</v>
      </c>
      <c r="AA216" s="166">
        <v>4.020203314016044E-3</v>
      </c>
      <c r="AB216" s="158" t="s">
        <v>2266</v>
      </c>
      <c r="AC216" s="168" t="s">
        <v>3171</v>
      </c>
    </row>
    <row r="217" spans="1:29" x14ac:dyDescent="0.3">
      <c r="A217" s="156" t="s">
        <v>2741</v>
      </c>
      <c r="B217" s="157">
        <v>1</v>
      </c>
      <c r="C217" s="158" t="s">
        <v>1464</v>
      </c>
      <c r="D217" s="158" t="s">
        <v>263</v>
      </c>
      <c r="E217" s="156" t="s">
        <v>2722</v>
      </c>
      <c r="F217" s="159" t="s">
        <v>4</v>
      </c>
      <c r="G217" s="158" t="s">
        <v>1209</v>
      </c>
      <c r="H217" s="160">
        <v>43647</v>
      </c>
      <c r="I217" s="160">
        <v>43748</v>
      </c>
      <c r="J217" s="161" t="s">
        <v>5</v>
      </c>
      <c r="K217" s="162"/>
      <c r="L217" s="163" t="s">
        <v>7</v>
      </c>
      <c r="M217" s="171">
        <v>0</v>
      </c>
      <c r="N217" s="164">
        <v>135</v>
      </c>
      <c r="O217" s="162" t="s">
        <v>29</v>
      </c>
      <c r="P217" s="160">
        <v>43748</v>
      </c>
      <c r="Q217" s="162" t="s">
        <v>24</v>
      </c>
      <c r="R217" s="164">
        <v>135</v>
      </c>
      <c r="S217" s="158" t="s">
        <v>2249</v>
      </c>
      <c r="T217" s="163"/>
      <c r="U217" s="161" t="s">
        <v>10</v>
      </c>
      <c r="V217" s="161" t="s">
        <v>11</v>
      </c>
      <c r="W217" s="161" t="s">
        <v>12</v>
      </c>
      <c r="X217" s="161" t="s">
        <v>13</v>
      </c>
      <c r="Y217" s="169">
        <v>4340</v>
      </c>
      <c r="Z217" s="169">
        <v>9051101</v>
      </c>
      <c r="AA217" s="166">
        <v>3.1072460805974748E-5</v>
      </c>
      <c r="AB217" s="158" t="s">
        <v>2266</v>
      </c>
      <c r="AC217" s="168" t="s">
        <v>3171</v>
      </c>
    </row>
    <row r="218" spans="1:29" x14ac:dyDescent="0.3">
      <c r="A218" s="156" t="s">
        <v>2741</v>
      </c>
      <c r="B218" s="157">
        <v>1</v>
      </c>
      <c r="C218" s="158" t="s">
        <v>1464</v>
      </c>
      <c r="D218" s="156" t="s">
        <v>263</v>
      </c>
      <c r="E218" s="156" t="s">
        <v>2722</v>
      </c>
      <c r="F218" s="159" t="s">
        <v>4</v>
      </c>
      <c r="G218" s="156" t="s">
        <v>1209</v>
      </c>
      <c r="H218" s="160">
        <v>43647</v>
      </c>
      <c r="I218" s="160">
        <v>43748</v>
      </c>
      <c r="J218" s="161" t="s">
        <v>5</v>
      </c>
      <c r="K218" s="173"/>
      <c r="L218" s="156" t="s">
        <v>7</v>
      </c>
      <c r="M218" s="171">
        <v>0</v>
      </c>
      <c r="N218" s="164">
        <v>225</v>
      </c>
      <c r="O218" s="162" t="s">
        <v>29</v>
      </c>
      <c r="P218" s="160">
        <v>43748</v>
      </c>
      <c r="Q218" s="162" t="s">
        <v>24</v>
      </c>
      <c r="R218" s="164">
        <v>225</v>
      </c>
      <c r="S218" s="162" t="s">
        <v>2249</v>
      </c>
      <c r="T218" s="163"/>
      <c r="U218" s="161" t="s">
        <v>10</v>
      </c>
      <c r="V218" s="161" t="s">
        <v>11</v>
      </c>
      <c r="W218" s="161" t="s">
        <v>12</v>
      </c>
      <c r="X218" s="161" t="s">
        <v>13</v>
      </c>
      <c r="Y218" s="165">
        <v>4340</v>
      </c>
      <c r="Z218" s="169">
        <v>9051101</v>
      </c>
      <c r="AA218" s="166">
        <v>5.1787434676624587E-5</v>
      </c>
      <c r="AB218" s="158" t="s">
        <v>2266</v>
      </c>
      <c r="AC218" s="168" t="s">
        <v>3171</v>
      </c>
    </row>
    <row r="219" spans="1:29" x14ac:dyDescent="0.3">
      <c r="A219" s="156" t="s">
        <v>2741</v>
      </c>
      <c r="B219" s="157">
        <v>1</v>
      </c>
      <c r="C219" s="156" t="s">
        <v>1464</v>
      </c>
      <c r="D219" s="158" t="s">
        <v>263</v>
      </c>
      <c r="E219" s="156" t="s">
        <v>2722</v>
      </c>
      <c r="F219" s="159" t="s">
        <v>4</v>
      </c>
      <c r="G219" s="156" t="s">
        <v>1209</v>
      </c>
      <c r="H219" s="160">
        <v>43647</v>
      </c>
      <c r="I219" s="160">
        <v>43748</v>
      </c>
      <c r="J219" s="161" t="s">
        <v>5</v>
      </c>
      <c r="K219" s="162"/>
      <c r="L219" s="163" t="s">
        <v>7</v>
      </c>
      <c r="M219" s="171">
        <v>0</v>
      </c>
      <c r="N219" s="164">
        <v>427.5</v>
      </c>
      <c r="O219" s="162" t="s">
        <v>29</v>
      </c>
      <c r="P219" s="160">
        <v>43748</v>
      </c>
      <c r="Q219" s="162" t="s">
        <v>24</v>
      </c>
      <c r="R219" s="164">
        <v>427.5</v>
      </c>
      <c r="S219" s="162" t="s">
        <v>2249</v>
      </c>
      <c r="T219" s="163"/>
      <c r="U219" s="161" t="s">
        <v>10</v>
      </c>
      <c r="V219" s="161" t="s">
        <v>11</v>
      </c>
      <c r="W219" s="161" t="s">
        <v>12</v>
      </c>
      <c r="X219" s="161" t="s">
        <v>13</v>
      </c>
      <c r="Y219" s="169">
        <v>4340</v>
      </c>
      <c r="Z219" s="169">
        <v>9051101</v>
      </c>
      <c r="AA219" s="166">
        <v>9.8396125885586715E-5</v>
      </c>
      <c r="AB219" s="183" t="s">
        <v>2266</v>
      </c>
      <c r="AC219" s="168" t="s">
        <v>3171</v>
      </c>
    </row>
    <row r="220" spans="1:29" x14ac:dyDescent="0.3">
      <c r="A220" s="156" t="s">
        <v>2741</v>
      </c>
      <c r="B220" s="157">
        <v>1</v>
      </c>
      <c r="C220" s="158" t="s">
        <v>1464</v>
      </c>
      <c r="D220" s="158" t="s">
        <v>263</v>
      </c>
      <c r="E220" s="156" t="s">
        <v>2722</v>
      </c>
      <c r="F220" s="159" t="s">
        <v>4</v>
      </c>
      <c r="G220" s="158" t="s">
        <v>1209</v>
      </c>
      <c r="H220" s="160">
        <v>43647</v>
      </c>
      <c r="I220" s="160">
        <v>43748</v>
      </c>
      <c r="J220" s="161" t="s">
        <v>5</v>
      </c>
      <c r="K220" s="162"/>
      <c r="L220" s="158" t="s">
        <v>7</v>
      </c>
      <c r="M220" s="171">
        <v>0</v>
      </c>
      <c r="N220" s="171">
        <v>523.79999999999995</v>
      </c>
      <c r="O220" s="162" t="s">
        <v>29</v>
      </c>
      <c r="P220" s="160">
        <v>43748</v>
      </c>
      <c r="Q220" s="162" t="s">
        <v>24</v>
      </c>
      <c r="R220" s="171">
        <v>523.79999999999995</v>
      </c>
      <c r="S220" s="163" t="s">
        <v>2249</v>
      </c>
      <c r="T220" s="156"/>
      <c r="U220" s="161" t="s">
        <v>10</v>
      </c>
      <c r="V220" s="161" t="s">
        <v>11</v>
      </c>
      <c r="W220" s="161" t="s">
        <v>12</v>
      </c>
      <c r="X220" s="161" t="s">
        <v>13</v>
      </c>
      <c r="Y220" s="165">
        <v>4340</v>
      </c>
      <c r="Z220" s="165">
        <v>9051101</v>
      </c>
      <c r="AA220" s="166">
        <v>1.2056114792718202E-4</v>
      </c>
      <c r="AB220" s="163" t="s">
        <v>2266</v>
      </c>
      <c r="AC220" s="168" t="s">
        <v>3171</v>
      </c>
    </row>
    <row r="221" spans="1:29" x14ac:dyDescent="0.3">
      <c r="A221" s="156" t="s">
        <v>2741</v>
      </c>
      <c r="B221" s="157">
        <v>1</v>
      </c>
      <c r="C221" s="158" t="s">
        <v>1464</v>
      </c>
      <c r="D221" s="156" t="s">
        <v>263</v>
      </c>
      <c r="E221" s="156" t="s">
        <v>2722</v>
      </c>
      <c r="F221" s="156" t="s">
        <v>4</v>
      </c>
      <c r="G221" s="158" t="s">
        <v>1209</v>
      </c>
      <c r="H221" s="160">
        <v>43647</v>
      </c>
      <c r="I221" s="160">
        <v>43748</v>
      </c>
      <c r="J221" s="161" t="s">
        <v>5</v>
      </c>
      <c r="K221" s="162"/>
      <c r="L221" s="163" t="s">
        <v>7</v>
      </c>
      <c r="M221" s="171">
        <v>0</v>
      </c>
      <c r="N221" s="170">
        <v>1441.35</v>
      </c>
      <c r="O221" s="162" t="s">
        <v>29</v>
      </c>
      <c r="P221" s="160">
        <v>43748</v>
      </c>
      <c r="Q221" s="162" t="s">
        <v>24</v>
      </c>
      <c r="R221" s="164">
        <v>1441.35</v>
      </c>
      <c r="S221" s="162" t="s">
        <v>2249</v>
      </c>
      <c r="T221" s="162"/>
      <c r="U221" s="161" t="s">
        <v>10</v>
      </c>
      <c r="V221" s="161" t="s">
        <v>11</v>
      </c>
      <c r="W221" s="161" t="s">
        <v>12</v>
      </c>
      <c r="X221" s="161" t="s">
        <v>13</v>
      </c>
      <c r="Y221" s="165">
        <v>4340</v>
      </c>
      <c r="Z221" s="165">
        <v>9051101</v>
      </c>
      <c r="AA221" s="166">
        <v>3.3175030653845707E-4</v>
      </c>
      <c r="AB221" s="158" t="s">
        <v>2266</v>
      </c>
      <c r="AC221" s="168" t="s">
        <v>3171</v>
      </c>
    </row>
    <row r="222" spans="1:29" x14ac:dyDescent="0.3">
      <c r="A222" s="156" t="s">
        <v>2741</v>
      </c>
      <c r="B222" s="157">
        <v>1</v>
      </c>
      <c r="C222" s="158" t="s">
        <v>1464</v>
      </c>
      <c r="D222" s="158" t="s">
        <v>263</v>
      </c>
      <c r="E222" s="156" t="s">
        <v>2722</v>
      </c>
      <c r="F222" s="159" t="s">
        <v>4</v>
      </c>
      <c r="G222" s="158" t="s">
        <v>1209</v>
      </c>
      <c r="H222" s="160">
        <v>43647</v>
      </c>
      <c r="I222" s="160">
        <v>43748</v>
      </c>
      <c r="J222" s="161" t="s">
        <v>5</v>
      </c>
      <c r="K222" s="162"/>
      <c r="L222" s="163" t="s">
        <v>7</v>
      </c>
      <c r="M222" s="171">
        <v>0</v>
      </c>
      <c r="N222" s="164">
        <v>67.5</v>
      </c>
      <c r="O222" s="162" t="s">
        <v>29</v>
      </c>
      <c r="P222" s="160">
        <v>43748</v>
      </c>
      <c r="Q222" s="162" t="s">
        <v>24</v>
      </c>
      <c r="R222" s="164">
        <v>67.5</v>
      </c>
      <c r="S222" s="163" t="s">
        <v>2249</v>
      </c>
      <c r="T222" s="163"/>
      <c r="U222" s="161" t="s">
        <v>10</v>
      </c>
      <c r="V222" s="161" t="s">
        <v>11</v>
      </c>
      <c r="W222" s="161" t="s">
        <v>12</v>
      </c>
      <c r="X222" s="161" t="s">
        <v>13</v>
      </c>
      <c r="Y222" s="165">
        <v>4340</v>
      </c>
      <c r="Z222" s="165">
        <v>9051101</v>
      </c>
      <c r="AA222" s="166">
        <v>1.5536230402987374E-5</v>
      </c>
      <c r="AB222" s="167" t="s">
        <v>2266</v>
      </c>
      <c r="AC222" s="168" t="s">
        <v>3171</v>
      </c>
    </row>
    <row r="223" spans="1:29" x14ac:dyDescent="0.3">
      <c r="A223" s="156" t="s">
        <v>2741</v>
      </c>
      <c r="B223" s="157">
        <v>1</v>
      </c>
      <c r="C223" s="158" t="s">
        <v>1464</v>
      </c>
      <c r="D223" s="156" t="s">
        <v>263</v>
      </c>
      <c r="E223" s="156" t="s">
        <v>2722</v>
      </c>
      <c r="F223" s="156" t="s">
        <v>4</v>
      </c>
      <c r="G223" s="158" t="s">
        <v>1209</v>
      </c>
      <c r="H223" s="160">
        <v>43647</v>
      </c>
      <c r="I223" s="160">
        <v>43748</v>
      </c>
      <c r="J223" s="161" t="s">
        <v>5</v>
      </c>
      <c r="K223" s="162"/>
      <c r="L223" s="158" t="s">
        <v>7</v>
      </c>
      <c r="M223" s="171">
        <v>0</v>
      </c>
      <c r="N223" s="170">
        <v>11644.34</v>
      </c>
      <c r="O223" s="162" t="s">
        <v>49</v>
      </c>
      <c r="P223" s="160">
        <v>43748</v>
      </c>
      <c r="Q223" s="162" t="s">
        <v>24</v>
      </c>
      <c r="R223" s="171">
        <v>11644.34</v>
      </c>
      <c r="S223" s="162" t="s">
        <v>2249</v>
      </c>
      <c r="T223" s="162"/>
      <c r="U223" s="161" t="s">
        <v>10</v>
      </c>
      <c r="V223" s="161" t="s">
        <v>11</v>
      </c>
      <c r="W223" s="161" t="s">
        <v>12</v>
      </c>
      <c r="X223" s="161" t="s">
        <v>13</v>
      </c>
      <c r="Y223" s="165">
        <v>4300</v>
      </c>
      <c r="Z223" s="165">
        <v>9051101</v>
      </c>
      <c r="AA223" s="166">
        <v>2.6801355426773633E-3</v>
      </c>
      <c r="AB223" s="158" t="s">
        <v>2266</v>
      </c>
      <c r="AC223" s="168" t="s">
        <v>3171</v>
      </c>
    </row>
    <row r="224" spans="1:29" x14ac:dyDescent="0.3">
      <c r="A224" s="156" t="s">
        <v>2741</v>
      </c>
      <c r="B224" s="157">
        <v>1</v>
      </c>
      <c r="C224" s="156" t="s">
        <v>1464</v>
      </c>
      <c r="D224" s="156" t="s">
        <v>263</v>
      </c>
      <c r="E224" s="156" t="s">
        <v>2722</v>
      </c>
      <c r="F224" s="159" t="s">
        <v>4</v>
      </c>
      <c r="G224" s="156" t="s">
        <v>1209</v>
      </c>
      <c r="H224" s="160">
        <v>43647</v>
      </c>
      <c r="I224" s="160">
        <v>43748</v>
      </c>
      <c r="J224" s="161" t="s">
        <v>5</v>
      </c>
      <c r="K224" s="162"/>
      <c r="L224" s="163" t="s">
        <v>7</v>
      </c>
      <c r="M224" s="171">
        <v>0</v>
      </c>
      <c r="N224" s="164">
        <v>150</v>
      </c>
      <c r="O224" s="162" t="s">
        <v>49</v>
      </c>
      <c r="P224" s="160">
        <v>43748</v>
      </c>
      <c r="Q224" s="162" t="s">
        <v>24</v>
      </c>
      <c r="R224" s="164">
        <v>150</v>
      </c>
      <c r="S224" s="162" t="s">
        <v>2249</v>
      </c>
      <c r="T224" s="163"/>
      <c r="U224" s="161" t="s">
        <v>10</v>
      </c>
      <c r="V224" s="161" t="s">
        <v>11</v>
      </c>
      <c r="W224" s="161" t="s">
        <v>12</v>
      </c>
      <c r="X224" s="161" t="s">
        <v>13</v>
      </c>
      <c r="Y224" s="169">
        <v>4340</v>
      </c>
      <c r="Z224" s="165">
        <v>9051101</v>
      </c>
      <c r="AA224" s="166">
        <v>3.4524956451083058E-5</v>
      </c>
      <c r="AB224" s="167" t="s">
        <v>2266</v>
      </c>
      <c r="AC224" s="168" t="s">
        <v>3171</v>
      </c>
    </row>
    <row r="225" spans="1:29" x14ac:dyDescent="0.3">
      <c r="A225" s="156" t="s">
        <v>2741</v>
      </c>
      <c r="B225" s="157">
        <v>1</v>
      </c>
      <c r="C225" s="158" t="s">
        <v>1464</v>
      </c>
      <c r="D225" s="158" t="s">
        <v>263</v>
      </c>
      <c r="E225" s="156" t="s">
        <v>2722</v>
      </c>
      <c r="F225" s="159" t="s">
        <v>4</v>
      </c>
      <c r="G225" s="158" t="s">
        <v>1209</v>
      </c>
      <c r="H225" s="160">
        <v>43647</v>
      </c>
      <c r="I225" s="160">
        <v>43748</v>
      </c>
      <c r="J225" s="161" t="s">
        <v>5</v>
      </c>
      <c r="K225" s="162"/>
      <c r="L225" s="163" t="s">
        <v>7</v>
      </c>
      <c r="M225" s="171">
        <v>0</v>
      </c>
      <c r="N225" s="164">
        <v>285</v>
      </c>
      <c r="O225" s="162" t="s">
        <v>49</v>
      </c>
      <c r="P225" s="160">
        <v>43748</v>
      </c>
      <c r="Q225" s="162" t="s">
        <v>24</v>
      </c>
      <c r="R225" s="164">
        <v>285</v>
      </c>
      <c r="S225" s="163" t="s">
        <v>2249</v>
      </c>
      <c r="T225" s="163"/>
      <c r="U225" s="161" t="s">
        <v>10</v>
      </c>
      <c r="V225" s="161" t="s">
        <v>11</v>
      </c>
      <c r="W225" s="161" t="s">
        <v>12</v>
      </c>
      <c r="X225" s="161" t="s">
        <v>13</v>
      </c>
      <c r="Y225" s="169">
        <v>4340</v>
      </c>
      <c r="Z225" s="169">
        <v>9051101</v>
      </c>
      <c r="AA225" s="166">
        <v>6.5597417257057806E-5</v>
      </c>
      <c r="AB225" s="167" t="s">
        <v>2266</v>
      </c>
      <c r="AC225" s="168" t="s">
        <v>3171</v>
      </c>
    </row>
    <row r="226" spans="1:29" x14ac:dyDescent="0.3">
      <c r="A226" s="156" t="s">
        <v>2741</v>
      </c>
      <c r="B226" s="157">
        <v>1</v>
      </c>
      <c r="C226" s="158" t="s">
        <v>1464</v>
      </c>
      <c r="D226" s="158" t="s">
        <v>263</v>
      </c>
      <c r="E226" s="156" t="s">
        <v>2722</v>
      </c>
      <c r="F226" s="158" t="s">
        <v>4</v>
      </c>
      <c r="G226" s="158" t="s">
        <v>1209</v>
      </c>
      <c r="H226" s="160">
        <v>43647</v>
      </c>
      <c r="I226" s="160">
        <v>43748</v>
      </c>
      <c r="J226" s="161" t="s">
        <v>5</v>
      </c>
      <c r="K226" s="162"/>
      <c r="L226" s="163" t="s">
        <v>7</v>
      </c>
      <c r="M226" s="171">
        <v>0</v>
      </c>
      <c r="N226" s="171">
        <v>349.2</v>
      </c>
      <c r="O226" s="162" t="s">
        <v>49</v>
      </c>
      <c r="P226" s="160">
        <v>43748</v>
      </c>
      <c r="Q226" s="162" t="s">
        <v>24</v>
      </c>
      <c r="R226" s="171">
        <v>349.2</v>
      </c>
      <c r="S226" s="162" t="s">
        <v>2249</v>
      </c>
      <c r="T226" s="156"/>
      <c r="U226" s="161" t="s">
        <v>10</v>
      </c>
      <c r="V226" s="161" t="s">
        <v>11</v>
      </c>
      <c r="W226" s="161" t="s">
        <v>12</v>
      </c>
      <c r="X226" s="161" t="s">
        <v>13</v>
      </c>
      <c r="Y226" s="165">
        <v>4340</v>
      </c>
      <c r="Z226" s="165">
        <v>9051101</v>
      </c>
      <c r="AA226" s="166">
        <v>8.0374098618121359E-5</v>
      </c>
      <c r="AB226" s="158" t="s">
        <v>2266</v>
      </c>
      <c r="AC226" s="168" t="s">
        <v>3171</v>
      </c>
    </row>
    <row r="227" spans="1:29" x14ac:dyDescent="0.3">
      <c r="A227" s="156" t="s">
        <v>2741</v>
      </c>
      <c r="B227" s="157">
        <v>1</v>
      </c>
      <c r="C227" s="158" t="s">
        <v>1464</v>
      </c>
      <c r="D227" s="158" t="s">
        <v>263</v>
      </c>
      <c r="E227" s="156" t="s">
        <v>2722</v>
      </c>
      <c r="F227" s="159" t="s">
        <v>4</v>
      </c>
      <c r="G227" s="158" t="s">
        <v>1209</v>
      </c>
      <c r="H227" s="160">
        <v>43647</v>
      </c>
      <c r="I227" s="160">
        <v>43748</v>
      </c>
      <c r="J227" s="161" t="s">
        <v>5</v>
      </c>
      <c r="K227" s="162"/>
      <c r="L227" s="163" t="s">
        <v>7</v>
      </c>
      <c r="M227" s="171">
        <v>0</v>
      </c>
      <c r="N227" s="164">
        <v>960.9</v>
      </c>
      <c r="O227" s="162" t="s">
        <v>49</v>
      </c>
      <c r="P227" s="160">
        <v>43748</v>
      </c>
      <c r="Q227" s="162" t="s">
        <v>24</v>
      </c>
      <c r="R227" s="164">
        <v>960.9</v>
      </c>
      <c r="S227" s="163" t="s">
        <v>2249</v>
      </c>
      <c r="T227" s="163"/>
      <c r="U227" s="161" t="s">
        <v>10</v>
      </c>
      <c r="V227" s="161" t="s">
        <v>11</v>
      </c>
      <c r="W227" s="161" t="s">
        <v>12</v>
      </c>
      <c r="X227" s="161" t="s">
        <v>13</v>
      </c>
      <c r="Y227" s="169">
        <v>4340</v>
      </c>
      <c r="Z227" s="169">
        <v>9051101</v>
      </c>
      <c r="AA227" s="166">
        <v>2.2116687102563805E-4</v>
      </c>
      <c r="AB227" s="167" t="s">
        <v>2266</v>
      </c>
      <c r="AC227" s="168" t="s">
        <v>3171</v>
      </c>
    </row>
    <row r="228" spans="1:29" x14ac:dyDescent="0.3">
      <c r="A228" s="156" t="s">
        <v>2741</v>
      </c>
      <c r="B228" s="157">
        <v>1</v>
      </c>
      <c r="C228" s="158" t="s">
        <v>1464</v>
      </c>
      <c r="D228" s="156" t="s">
        <v>263</v>
      </c>
      <c r="E228" s="156" t="s">
        <v>2722</v>
      </c>
      <c r="F228" s="159" t="s">
        <v>4</v>
      </c>
      <c r="G228" s="156" t="s">
        <v>1209</v>
      </c>
      <c r="H228" s="160">
        <v>43647</v>
      </c>
      <c r="I228" s="160">
        <v>43748</v>
      </c>
      <c r="J228" s="161" t="s">
        <v>5</v>
      </c>
      <c r="K228" s="162"/>
      <c r="L228" s="163" t="s">
        <v>7</v>
      </c>
      <c r="M228" s="171">
        <v>0</v>
      </c>
      <c r="N228" s="164">
        <v>90</v>
      </c>
      <c r="O228" s="162" t="s">
        <v>49</v>
      </c>
      <c r="P228" s="160">
        <v>43748</v>
      </c>
      <c r="Q228" s="162" t="s">
        <v>24</v>
      </c>
      <c r="R228" s="164">
        <v>90</v>
      </c>
      <c r="S228" s="162" t="s">
        <v>2249</v>
      </c>
      <c r="T228" s="163"/>
      <c r="U228" s="161" t="s">
        <v>10</v>
      </c>
      <c r="V228" s="161" t="s">
        <v>11</v>
      </c>
      <c r="W228" s="161" t="s">
        <v>12</v>
      </c>
      <c r="X228" s="161" t="s">
        <v>13</v>
      </c>
      <c r="Y228" s="169">
        <v>4340</v>
      </c>
      <c r="Z228" s="169">
        <v>9051101</v>
      </c>
      <c r="AA228" s="166">
        <v>2.0714973870649835E-5</v>
      </c>
      <c r="AB228" s="158" t="s">
        <v>2266</v>
      </c>
      <c r="AC228" s="168" t="s">
        <v>3171</v>
      </c>
    </row>
    <row r="229" spans="1:29" x14ac:dyDescent="0.3">
      <c r="A229" s="156" t="s">
        <v>2741</v>
      </c>
      <c r="B229" s="157">
        <v>1</v>
      </c>
      <c r="C229" s="158" t="s">
        <v>1464</v>
      </c>
      <c r="D229" s="156" t="s">
        <v>263</v>
      </c>
      <c r="E229" s="156" t="s">
        <v>2722</v>
      </c>
      <c r="F229" s="159" t="s">
        <v>4</v>
      </c>
      <c r="G229" s="156" t="s">
        <v>1209</v>
      </c>
      <c r="H229" s="160">
        <v>43647</v>
      </c>
      <c r="I229" s="160">
        <v>43748</v>
      </c>
      <c r="J229" s="161" t="s">
        <v>5</v>
      </c>
      <c r="K229" s="162"/>
      <c r="L229" s="163" t="s">
        <v>7</v>
      </c>
      <c r="M229" s="171">
        <v>0</v>
      </c>
      <c r="N229" s="164">
        <v>45</v>
      </c>
      <c r="O229" s="162" t="s">
        <v>49</v>
      </c>
      <c r="P229" s="160">
        <v>43748</v>
      </c>
      <c r="Q229" s="162" t="s">
        <v>24</v>
      </c>
      <c r="R229" s="164">
        <v>45</v>
      </c>
      <c r="S229" s="163" t="s">
        <v>2249</v>
      </c>
      <c r="T229" s="163"/>
      <c r="U229" s="161" t="s">
        <v>10</v>
      </c>
      <c r="V229" s="161" t="s">
        <v>11</v>
      </c>
      <c r="W229" s="161" t="s">
        <v>12</v>
      </c>
      <c r="X229" s="161" t="s">
        <v>13</v>
      </c>
      <c r="Y229" s="169">
        <v>4340</v>
      </c>
      <c r="Z229" s="169">
        <v>9051101</v>
      </c>
      <c r="AA229" s="166">
        <v>1.0357486935324918E-5</v>
      </c>
      <c r="AB229" s="158" t="s">
        <v>2266</v>
      </c>
      <c r="AC229" s="168" t="s">
        <v>3171</v>
      </c>
    </row>
    <row r="230" spans="1:29" x14ac:dyDescent="0.3">
      <c r="A230" s="156" t="s">
        <v>2741</v>
      </c>
      <c r="B230" s="157">
        <v>1</v>
      </c>
      <c r="C230" s="156" t="s">
        <v>1464</v>
      </c>
      <c r="D230" s="158" t="s">
        <v>263</v>
      </c>
      <c r="E230" s="156" t="s">
        <v>2722</v>
      </c>
      <c r="F230" s="159" t="s">
        <v>4</v>
      </c>
      <c r="G230" s="158" t="s">
        <v>1209</v>
      </c>
      <c r="H230" s="160">
        <v>43647</v>
      </c>
      <c r="I230" s="160">
        <v>43759</v>
      </c>
      <c r="J230" s="161" t="s">
        <v>5</v>
      </c>
      <c r="K230" s="162" t="s">
        <v>6</v>
      </c>
      <c r="L230" s="163" t="s">
        <v>7</v>
      </c>
      <c r="M230" s="171">
        <v>0</v>
      </c>
      <c r="N230" s="164">
        <v>7762.89</v>
      </c>
      <c r="O230" s="162" t="s">
        <v>93</v>
      </c>
      <c r="P230" s="160">
        <v>43759</v>
      </c>
      <c r="Q230" s="162" t="s">
        <v>87</v>
      </c>
      <c r="R230" s="164">
        <v>7762.89</v>
      </c>
      <c r="S230" s="163" t="s">
        <v>2249</v>
      </c>
      <c r="T230" s="163"/>
      <c r="U230" s="161" t="s">
        <v>10</v>
      </c>
      <c r="V230" s="161" t="s">
        <v>11</v>
      </c>
      <c r="W230" s="161" t="s">
        <v>12</v>
      </c>
      <c r="X230" s="161" t="s">
        <v>13</v>
      </c>
      <c r="Y230" s="169">
        <v>4300</v>
      </c>
      <c r="Z230" s="169">
        <v>9051101</v>
      </c>
      <c r="AA230" s="166">
        <v>1.786756261230321E-3</v>
      </c>
      <c r="AB230" s="167" t="s">
        <v>2266</v>
      </c>
      <c r="AC230" s="168" t="s">
        <v>3171</v>
      </c>
    </row>
    <row r="231" spans="1:29" x14ac:dyDescent="0.3">
      <c r="A231" s="156" t="s">
        <v>2741</v>
      </c>
      <c r="B231" s="157">
        <v>1</v>
      </c>
      <c r="C231" s="158" t="s">
        <v>1464</v>
      </c>
      <c r="D231" s="158" t="s">
        <v>263</v>
      </c>
      <c r="E231" s="156" t="s">
        <v>2722</v>
      </c>
      <c r="F231" s="159" t="s">
        <v>4</v>
      </c>
      <c r="G231" s="158" t="s">
        <v>1209</v>
      </c>
      <c r="H231" s="160">
        <v>43647</v>
      </c>
      <c r="I231" s="160">
        <v>43759</v>
      </c>
      <c r="J231" s="161" t="s">
        <v>5</v>
      </c>
      <c r="K231" s="162" t="s">
        <v>6</v>
      </c>
      <c r="L231" s="163" t="s">
        <v>7</v>
      </c>
      <c r="M231" s="171">
        <v>0</v>
      </c>
      <c r="N231" s="164">
        <v>30</v>
      </c>
      <c r="O231" s="162" t="s">
        <v>93</v>
      </c>
      <c r="P231" s="160">
        <v>43759</v>
      </c>
      <c r="Q231" s="162" t="s">
        <v>87</v>
      </c>
      <c r="R231" s="164">
        <v>30</v>
      </c>
      <c r="S231" s="163" t="s">
        <v>2249</v>
      </c>
      <c r="T231" s="163"/>
      <c r="U231" s="161" t="s">
        <v>10</v>
      </c>
      <c r="V231" s="161" t="s">
        <v>11</v>
      </c>
      <c r="W231" s="161" t="s">
        <v>12</v>
      </c>
      <c r="X231" s="161" t="s">
        <v>13</v>
      </c>
      <c r="Y231" s="165">
        <v>4340</v>
      </c>
      <c r="Z231" s="165">
        <v>9051101</v>
      </c>
      <c r="AA231" s="166">
        <v>6.9049912902166112E-6</v>
      </c>
      <c r="AB231" s="167" t="s">
        <v>2266</v>
      </c>
      <c r="AC231" s="168" t="s">
        <v>3171</v>
      </c>
    </row>
    <row r="232" spans="1:29" x14ac:dyDescent="0.3">
      <c r="A232" s="156" t="s">
        <v>2741</v>
      </c>
      <c r="B232" s="157">
        <v>1</v>
      </c>
      <c r="C232" s="156" t="s">
        <v>1464</v>
      </c>
      <c r="D232" s="156" t="s">
        <v>263</v>
      </c>
      <c r="E232" s="156" t="s">
        <v>2722</v>
      </c>
      <c r="F232" s="159" t="s">
        <v>4</v>
      </c>
      <c r="G232" s="156" t="s">
        <v>1209</v>
      </c>
      <c r="H232" s="160">
        <v>43647</v>
      </c>
      <c r="I232" s="160">
        <v>43759</v>
      </c>
      <c r="J232" s="161" t="s">
        <v>5</v>
      </c>
      <c r="K232" s="162"/>
      <c r="L232" s="163" t="s">
        <v>7</v>
      </c>
      <c r="M232" s="171">
        <v>0</v>
      </c>
      <c r="N232" s="164">
        <v>190</v>
      </c>
      <c r="O232" s="162" t="s">
        <v>93</v>
      </c>
      <c r="P232" s="160">
        <v>43759</v>
      </c>
      <c r="Q232" s="162" t="s">
        <v>87</v>
      </c>
      <c r="R232" s="164">
        <v>190</v>
      </c>
      <c r="S232" s="163" t="s">
        <v>2249</v>
      </c>
      <c r="T232" s="163"/>
      <c r="U232" s="161" t="s">
        <v>10</v>
      </c>
      <c r="V232" s="161" t="s">
        <v>11</v>
      </c>
      <c r="W232" s="161" t="s">
        <v>12</v>
      </c>
      <c r="X232" s="161" t="s">
        <v>13</v>
      </c>
      <c r="Y232" s="169">
        <v>4340</v>
      </c>
      <c r="Z232" s="169">
        <v>9051101</v>
      </c>
      <c r="AA232" s="166">
        <v>4.3731611504705202E-5</v>
      </c>
      <c r="AB232" s="158" t="s">
        <v>2266</v>
      </c>
      <c r="AC232" s="168" t="s">
        <v>3171</v>
      </c>
    </row>
    <row r="233" spans="1:29" x14ac:dyDescent="0.3">
      <c r="A233" s="156" t="s">
        <v>2741</v>
      </c>
      <c r="B233" s="157">
        <v>1</v>
      </c>
      <c r="C233" s="158" t="s">
        <v>1464</v>
      </c>
      <c r="D233" s="158" t="s">
        <v>263</v>
      </c>
      <c r="E233" s="156" t="s">
        <v>2722</v>
      </c>
      <c r="F233" s="159" t="s">
        <v>4</v>
      </c>
      <c r="G233" s="158" t="s">
        <v>1209</v>
      </c>
      <c r="H233" s="160">
        <v>43647</v>
      </c>
      <c r="I233" s="160">
        <v>43759</v>
      </c>
      <c r="J233" s="161" t="s">
        <v>5</v>
      </c>
      <c r="K233" s="162"/>
      <c r="L233" s="163" t="s">
        <v>7</v>
      </c>
      <c r="M233" s="171">
        <v>0</v>
      </c>
      <c r="N233" s="164">
        <v>100</v>
      </c>
      <c r="O233" s="162" t="s">
        <v>93</v>
      </c>
      <c r="P233" s="160">
        <v>43759</v>
      </c>
      <c r="Q233" s="162" t="s">
        <v>87</v>
      </c>
      <c r="R233" s="164">
        <v>100</v>
      </c>
      <c r="S233" s="163" t="s">
        <v>2249</v>
      </c>
      <c r="T233" s="163"/>
      <c r="U233" s="161" t="s">
        <v>10</v>
      </c>
      <c r="V233" s="161" t="s">
        <v>11</v>
      </c>
      <c r="W233" s="161" t="s">
        <v>12</v>
      </c>
      <c r="X233" s="161" t="s">
        <v>13</v>
      </c>
      <c r="Y233" s="169">
        <v>4340</v>
      </c>
      <c r="Z233" s="169">
        <v>9051101</v>
      </c>
      <c r="AA233" s="166">
        <v>2.301663763405537E-5</v>
      </c>
      <c r="AB233" s="167" t="s">
        <v>2266</v>
      </c>
      <c r="AC233" s="168" t="s">
        <v>3171</v>
      </c>
    </row>
    <row r="234" spans="1:29" x14ac:dyDescent="0.3">
      <c r="A234" s="156" t="s">
        <v>2741</v>
      </c>
      <c r="B234" s="157">
        <v>1</v>
      </c>
      <c r="C234" s="158" t="s">
        <v>1464</v>
      </c>
      <c r="D234" s="156" t="s">
        <v>263</v>
      </c>
      <c r="E234" s="156" t="s">
        <v>2722</v>
      </c>
      <c r="F234" s="159" t="s">
        <v>4</v>
      </c>
      <c r="G234" s="156" t="s">
        <v>1209</v>
      </c>
      <c r="H234" s="160">
        <v>43647</v>
      </c>
      <c r="I234" s="160">
        <v>43759</v>
      </c>
      <c r="J234" s="161" t="s">
        <v>5</v>
      </c>
      <c r="K234" s="162"/>
      <c r="L234" s="163" t="s">
        <v>7</v>
      </c>
      <c r="M234" s="171">
        <v>0</v>
      </c>
      <c r="N234" s="164">
        <v>232.8</v>
      </c>
      <c r="O234" s="162" t="s">
        <v>93</v>
      </c>
      <c r="P234" s="160">
        <v>43759</v>
      </c>
      <c r="Q234" s="162" t="s">
        <v>87</v>
      </c>
      <c r="R234" s="164">
        <v>232.8</v>
      </c>
      <c r="S234" s="163" t="s">
        <v>2249</v>
      </c>
      <c r="T234" s="163"/>
      <c r="U234" s="161" t="s">
        <v>10</v>
      </c>
      <c r="V234" s="161" t="s">
        <v>11</v>
      </c>
      <c r="W234" s="161" t="s">
        <v>12</v>
      </c>
      <c r="X234" s="161" t="s">
        <v>13</v>
      </c>
      <c r="Y234" s="169">
        <v>4340</v>
      </c>
      <c r="Z234" s="169">
        <v>9051101</v>
      </c>
      <c r="AA234" s="166">
        <v>5.3582732412080904E-5</v>
      </c>
      <c r="AB234" s="158" t="s">
        <v>2266</v>
      </c>
      <c r="AC234" s="168" t="s">
        <v>3171</v>
      </c>
    </row>
    <row r="235" spans="1:29" x14ac:dyDescent="0.3">
      <c r="A235" s="156" t="s">
        <v>2741</v>
      </c>
      <c r="B235" s="157">
        <v>1</v>
      </c>
      <c r="C235" s="156" t="s">
        <v>1464</v>
      </c>
      <c r="D235" s="156" t="s">
        <v>263</v>
      </c>
      <c r="E235" s="156" t="s">
        <v>2722</v>
      </c>
      <c r="F235" s="156" t="s">
        <v>4</v>
      </c>
      <c r="G235" s="158" t="s">
        <v>1209</v>
      </c>
      <c r="H235" s="160">
        <v>43647</v>
      </c>
      <c r="I235" s="160">
        <v>43759</v>
      </c>
      <c r="J235" s="161" t="s">
        <v>5</v>
      </c>
      <c r="K235" s="162"/>
      <c r="L235" s="156" t="s">
        <v>7</v>
      </c>
      <c r="M235" s="171">
        <v>0</v>
      </c>
      <c r="N235" s="170">
        <v>640.6</v>
      </c>
      <c r="O235" s="162" t="s">
        <v>93</v>
      </c>
      <c r="P235" s="160">
        <v>43759</v>
      </c>
      <c r="Q235" s="158" t="s">
        <v>87</v>
      </c>
      <c r="R235" s="170">
        <v>640.6</v>
      </c>
      <c r="S235" s="163" t="s">
        <v>2249</v>
      </c>
      <c r="T235" s="162"/>
      <c r="U235" s="161" t="s">
        <v>10</v>
      </c>
      <c r="V235" s="161" t="s">
        <v>11</v>
      </c>
      <c r="W235" s="161" t="s">
        <v>12</v>
      </c>
      <c r="X235" s="161" t="s">
        <v>13</v>
      </c>
      <c r="Y235" s="165">
        <v>4340</v>
      </c>
      <c r="Z235" s="165">
        <v>9051101</v>
      </c>
      <c r="AA235" s="166">
        <v>1.4744458068375872E-4</v>
      </c>
      <c r="AB235" s="183" t="s">
        <v>2266</v>
      </c>
      <c r="AC235" s="168" t="s">
        <v>3171</v>
      </c>
    </row>
    <row r="236" spans="1:29" x14ac:dyDescent="0.3">
      <c r="A236" s="156" t="s">
        <v>2741</v>
      </c>
      <c r="B236" s="157">
        <v>1</v>
      </c>
      <c r="C236" s="158" t="s">
        <v>1464</v>
      </c>
      <c r="D236" s="163" t="s">
        <v>263</v>
      </c>
      <c r="E236" s="156" t="s">
        <v>2722</v>
      </c>
      <c r="F236" s="159" t="s">
        <v>4</v>
      </c>
      <c r="G236" s="156" t="s">
        <v>1209</v>
      </c>
      <c r="H236" s="160">
        <v>43647</v>
      </c>
      <c r="I236" s="160">
        <v>43759</v>
      </c>
      <c r="J236" s="161" t="s">
        <v>5</v>
      </c>
      <c r="K236" s="162"/>
      <c r="L236" s="163" t="s">
        <v>7</v>
      </c>
      <c r="M236" s="171">
        <v>0</v>
      </c>
      <c r="N236" s="164">
        <v>60</v>
      </c>
      <c r="O236" s="162" t="s">
        <v>93</v>
      </c>
      <c r="P236" s="160">
        <v>43759</v>
      </c>
      <c r="Q236" s="162" t="s">
        <v>87</v>
      </c>
      <c r="R236" s="164">
        <v>60</v>
      </c>
      <c r="S236" s="162" t="s">
        <v>2249</v>
      </c>
      <c r="T236" s="163"/>
      <c r="U236" s="161" t="s">
        <v>10</v>
      </c>
      <c r="V236" s="161" t="s">
        <v>11</v>
      </c>
      <c r="W236" s="161" t="s">
        <v>12</v>
      </c>
      <c r="X236" s="161" t="s">
        <v>13</v>
      </c>
      <c r="Y236" s="169">
        <v>4340</v>
      </c>
      <c r="Z236" s="169">
        <v>9051101</v>
      </c>
      <c r="AA236" s="166">
        <v>1.3809982580433222E-5</v>
      </c>
      <c r="AB236" s="158" t="s">
        <v>2266</v>
      </c>
      <c r="AC236" s="168" t="s">
        <v>3171</v>
      </c>
    </row>
    <row r="237" spans="1:29" x14ac:dyDescent="0.3">
      <c r="A237" s="156" t="s">
        <v>2742</v>
      </c>
      <c r="B237" s="157">
        <v>7</v>
      </c>
      <c r="C237" s="156" t="s">
        <v>1464</v>
      </c>
      <c r="D237" s="163" t="s">
        <v>434</v>
      </c>
      <c r="E237" s="156" t="s">
        <v>2722</v>
      </c>
      <c r="F237" s="159" t="s">
        <v>4</v>
      </c>
      <c r="G237" s="156" t="s">
        <v>1209</v>
      </c>
      <c r="H237" s="160">
        <v>43647</v>
      </c>
      <c r="I237" s="160">
        <v>43748</v>
      </c>
      <c r="J237" s="161" t="s">
        <v>5</v>
      </c>
      <c r="K237" s="162"/>
      <c r="L237" s="163" t="s">
        <v>7</v>
      </c>
      <c r="M237" s="171">
        <v>0</v>
      </c>
      <c r="N237" s="164">
        <v>15596.67</v>
      </c>
      <c r="O237" s="162" t="s">
        <v>57</v>
      </c>
      <c r="P237" s="160">
        <v>43748</v>
      </c>
      <c r="Q237" s="162" t="s">
        <v>24</v>
      </c>
      <c r="R237" s="164">
        <v>15596.67</v>
      </c>
      <c r="S237" s="162"/>
      <c r="T237" s="163"/>
      <c r="U237" s="161" t="s">
        <v>10</v>
      </c>
      <c r="V237" s="161" t="s">
        <v>11</v>
      </c>
      <c r="W237" s="161" t="s">
        <v>12</v>
      </c>
      <c r="X237" s="161" t="s">
        <v>13</v>
      </c>
      <c r="Y237" s="169">
        <v>4300</v>
      </c>
      <c r="Z237" s="169">
        <v>9061101</v>
      </c>
      <c r="AA237" s="166">
        <v>3.5898290168794238E-3</v>
      </c>
      <c r="AB237" s="167" t="s">
        <v>2268</v>
      </c>
      <c r="AC237" s="168" t="s">
        <v>3176</v>
      </c>
    </row>
    <row r="238" spans="1:29" x14ac:dyDescent="0.3">
      <c r="A238" s="156" t="s">
        <v>2742</v>
      </c>
      <c r="B238" s="157">
        <v>7</v>
      </c>
      <c r="C238" s="156" t="s">
        <v>1464</v>
      </c>
      <c r="D238" s="163" t="s">
        <v>434</v>
      </c>
      <c r="E238" s="156" t="s">
        <v>2722</v>
      </c>
      <c r="F238" s="159" t="s">
        <v>4</v>
      </c>
      <c r="G238" s="156" t="s">
        <v>1209</v>
      </c>
      <c r="H238" s="160">
        <v>43647</v>
      </c>
      <c r="I238" s="160">
        <v>43748</v>
      </c>
      <c r="J238" s="161" t="s">
        <v>5</v>
      </c>
      <c r="K238" s="162"/>
      <c r="L238" s="163" t="s">
        <v>7</v>
      </c>
      <c r="M238" s="171">
        <v>0</v>
      </c>
      <c r="N238" s="164">
        <v>200</v>
      </c>
      <c r="O238" s="162" t="s">
        <v>57</v>
      </c>
      <c r="P238" s="160">
        <v>43748</v>
      </c>
      <c r="Q238" s="162" t="s">
        <v>24</v>
      </c>
      <c r="R238" s="164">
        <v>200</v>
      </c>
      <c r="S238" s="162"/>
      <c r="T238" s="163"/>
      <c r="U238" s="161" t="s">
        <v>10</v>
      </c>
      <c r="V238" s="161" t="s">
        <v>11</v>
      </c>
      <c r="W238" s="161" t="s">
        <v>12</v>
      </c>
      <c r="X238" s="161" t="s">
        <v>13</v>
      </c>
      <c r="Y238" s="169">
        <v>4340</v>
      </c>
      <c r="Z238" s="169">
        <v>9061101</v>
      </c>
      <c r="AA238" s="166">
        <v>4.6033275268110739E-5</v>
      </c>
      <c r="AB238" s="167" t="s">
        <v>2268</v>
      </c>
      <c r="AC238" s="168" t="s">
        <v>3176</v>
      </c>
    </row>
    <row r="239" spans="1:29" x14ac:dyDescent="0.3">
      <c r="A239" s="156" t="s">
        <v>2742</v>
      </c>
      <c r="B239" s="157">
        <v>7</v>
      </c>
      <c r="C239" s="158" t="s">
        <v>1464</v>
      </c>
      <c r="D239" s="158" t="s">
        <v>434</v>
      </c>
      <c r="E239" s="156" t="s">
        <v>2722</v>
      </c>
      <c r="F239" s="159" t="s">
        <v>4</v>
      </c>
      <c r="G239" s="158" t="s">
        <v>1209</v>
      </c>
      <c r="H239" s="160">
        <v>43647</v>
      </c>
      <c r="I239" s="160">
        <v>43748</v>
      </c>
      <c r="J239" s="161" t="s">
        <v>5</v>
      </c>
      <c r="K239" s="162"/>
      <c r="L239" s="163" t="s">
        <v>7</v>
      </c>
      <c r="M239" s="171">
        <v>0</v>
      </c>
      <c r="N239" s="164">
        <v>120</v>
      </c>
      <c r="O239" s="162" t="s">
        <v>57</v>
      </c>
      <c r="P239" s="160">
        <v>43748</v>
      </c>
      <c r="Q239" s="162" t="s">
        <v>24</v>
      </c>
      <c r="R239" s="164">
        <v>120</v>
      </c>
      <c r="S239" s="163"/>
      <c r="T239" s="163"/>
      <c r="U239" s="161" t="s">
        <v>10</v>
      </c>
      <c r="V239" s="161" t="s">
        <v>11</v>
      </c>
      <c r="W239" s="161" t="s">
        <v>12</v>
      </c>
      <c r="X239" s="161" t="s">
        <v>13</v>
      </c>
      <c r="Y239" s="169">
        <v>4340</v>
      </c>
      <c r="Z239" s="169">
        <v>9061101</v>
      </c>
      <c r="AA239" s="166">
        <v>2.7619965160866445E-5</v>
      </c>
      <c r="AB239" s="167" t="s">
        <v>2268</v>
      </c>
      <c r="AC239" s="168" t="s">
        <v>3176</v>
      </c>
    </row>
    <row r="240" spans="1:29" x14ac:dyDescent="0.3">
      <c r="A240" s="156" t="s">
        <v>2742</v>
      </c>
      <c r="B240" s="157">
        <v>7</v>
      </c>
      <c r="C240" s="156" t="s">
        <v>1464</v>
      </c>
      <c r="D240" s="156" t="s">
        <v>434</v>
      </c>
      <c r="E240" s="156" t="s">
        <v>2722</v>
      </c>
      <c r="F240" s="159" t="s">
        <v>4</v>
      </c>
      <c r="G240" s="156" t="s">
        <v>1209</v>
      </c>
      <c r="H240" s="160">
        <v>43647</v>
      </c>
      <c r="I240" s="160">
        <v>43748</v>
      </c>
      <c r="J240" s="161" t="s">
        <v>5</v>
      </c>
      <c r="K240" s="162"/>
      <c r="L240" s="163" t="s">
        <v>7</v>
      </c>
      <c r="M240" s="171">
        <v>0</v>
      </c>
      <c r="N240" s="164">
        <v>380</v>
      </c>
      <c r="O240" s="162" t="s">
        <v>57</v>
      </c>
      <c r="P240" s="160">
        <v>43748</v>
      </c>
      <c r="Q240" s="162" t="s">
        <v>24</v>
      </c>
      <c r="R240" s="164">
        <v>380</v>
      </c>
      <c r="S240" s="158"/>
      <c r="T240" s="163"/>
      <c r="U240" s="161" t="s">
        <v>10</v>
      </c>
      <c r="V240" s="161" t="s">
        <v>11</v>
      </c>
      <c r="W240" s="161" t="s">
        <v>12</v>
      </c>
      <c r="X240" s="161" t="s">
        <v>13</v>
      </c>
      <c r="Y240" s="169">
        <v>4340</v>
      </c>
      <c r="Z240" s="169">
        <v>9061101</v>
      </c>
      <c r="AA240" s="166">
        <v>8.7463223009410403E-5</v>
      </c>
      <c r="AB240" s="158" t="s">
        <v>2268</v>
      </c>
      <c r="AC240" s="168" t="s">
        <v>3176</v>
      </c>
    </row>
    <row r="241" spans="1:29" x14ac:dyDescent="0.3">
      <c r="A241" s="156" t="s">
        <v>2742</v>
      </c>
      <c r="B241" s="157">
        <v>7</v>
      </c>
      <c r="C241" s="158" t="s">
        <v>1464</v>
      </c>
      <c r="D241" s="156" t="s">
        <v>434</v>
      </c>
      <c r="E241" s="156" t="s">
        <v>2722</v>
      </c>
      <c r="F241" s="156" t="s">
        <v>4</v>
      </c>
      <c r="G241" s="158" t="s">
        <v>1209</v>
      </c>
      <c r="H241" s="160">
        <v>43647</v>
      </c>
      <c r="I241" s="160">
        <v>43748</v>
      </c>
      <c r="J241" s="161" t="s">
        <v>5</v>
      </c>
      <c r="K241" s="162"/>
      <c r="L241" s="163" t="s">
        <v>7</v>
      </c>
      <c r="M241" s="171">
        <v>0</v>
      </c>
      <c r="N241" s="170">
        <v>465.6</v>
      </c>
      <c r="O241" s="162" t="s">
        <v>57</v>
      </c>
      <c r="P241" s="160">
        <v>43748</v>
      </c>
      <c r="Q241" s="162" t="s">
        <v>24</v>
      </c>
      <c r="R241" s="171">
        <v>465.6</v>
      </c>
      <c r="S241" s="163"/>
      <c r="T241" s="162"/>
      <c r="U241" s="161" t="s">
        <v>10</v>
      </c>
      <c r="V241" s="161" t="s">
        <v>11</v>
      </c>
      <c r="W241" s="161" t="s">
        <v>12</v>
      </c>
      <c r="X241" s="161" t="s">
        <v>13</v>
      </c>
      <c r="Y241" s="165">
        <v>4340</v>
      </c>
      <c r="Z241" s="165">
        <v>9061101</v>
      </c>
      <c r="AA241" s="166">
        <v>1.0716546482416181E-4</v>
      </c>
      <c r="AB241" s="183" t="s">
        <v>2268</v>
      </c>
      <c r="AC241" s="168" t="s">
        <v>3176</v>
      </c>
    </row>
    <row r="242" spans="1:29" x14ac:dyDescent="0.3">
      <c r="A242" s="156" t="s">
        <v>2742</v>
      </c>
      <c r="B242" s="157">
        <v>7</v>
      </c>
      <c r="C242" s="158" t="s">
        <v>1464</v>
      </c>
      <c r="D242" s="158" t="s">
        <v>434</v>
      </c>
      <c r="E242" s="156" t="s">
        <v>2722</v>
      </c>
      <c r="F242" s="158" t="s">
        <v>4</v>
      </c>
      <c r="G242" s="158" t="s">
        <v>1209</v>
      </c>
      <c r="H242" s="179">
        <v>43647</v>
      </c>
      <c r="I242" s="160">
        <v>43748</v>
      </c>
      <c r="J242" s="161" t="s">
        <v>5</v>
      </c>
      <c r="K242" s="162"/>
      <c r="L242" s="158" t="s">
        <v>7</v>
      </c>
      <c r="M242" s="171">
        <v>0</v>
      </c>
      <c r="N242" s="170">
        <v>1281.2</v>
      </c>
      <c r="O242" s="158" t="s">
        <v>57</v>
      </c>
      <c r="P242" s="160">
        <v>43748</v>
      </c>
      <c r="Q242" s="162" t="s">
        <v>24</v>
      </c>
      <c r="R242" s="171">
        <v>1281.2</v>
      </c>
      <c r="S242" s="162"/>
      <c r="T242" s="156"/>
      <c r="U242" s="161" t="s">
        <v>10</v>
      </c>
      <c r="V242" s="161" t="s">
        <v>11</v>
      </c>
      <c r="W242" s="161" t="s">
        <v>12</v>
      </c>
      <c r="X242" s="161" t="s">
        <v>13</v>
      </c>
      <c r="Y242" s="165">
        <v>4340</v>
      </c>
      <c r="Z242" s="165">
        <v>9061101</v>
      </c>
      <c r="AA242" s="166">
        <v>2.9488916136751744E-4</v>
      </c>
      <c r="AB242" s="158" t="s">
        <v>2268</v>
      </c>
      <c r="AC242" s="168" t="s">
        <v>3176</v>
      </c>
    </row>
    <row r="243" spans="1:29" x14ac:dyDescent="0.3">
      <c r="A243" s="156" t="s">
        <v>2742</v>
      </c>
      <c r="B243" s="157">
        <v>7</v>
      </c>
      <c r="C243" s="156" t="s">
        <v>1464</v>
      </c>
      <c r="D243" s="163" t="s">
        <v>434</v>
      </c>
      <c r="E243" s="156" t="s">
        <v>2722</v>
      </c>
      <c r="F243" s="159" t="s">
        <v>4</v>
      </c>
      <c r="G243" s="156" t="s">
        <v>1209</v>
      </c>
      <c r="H243" s="160">
        <v>43647</v>
      </c>
      <c r="I243" s="160">
        <v>43748</v>
      </c>
      <c r="J243" s="161" t="s">
        <v>5</v>
      </c>
      <c r="K243" s="162"/>
      <c r="L243" s="163" t="s">
        <v>7</v>
      </c>
      <c r="M243" s="171">
        <v>0</v>
      </c>
      <c r="N243" s="164">
        <v>60</v>
      </c>
      <c r="O243" s="162" t="s">
        <v>57</v>
      </c>
      <c r="P243" s="160">
        <v>43748</v>
      </c>
      <c r="Q243" s="162" t="s">
        <v>24</v>
      </c>
      <c r="R243" s="164">
        <v>60</v>
      </c>
      <c r="S243" s="162"/>
      <c r="T243" s="163"/>
      <c r="U243" s="161" t="s">
        <v>10</v>
      </c>
      <c r="V243" s="161" t="s">
        <v>11</v>
      </c>
      <c r="W243" s="161" t="s">
        <v>12</v>
      </c>
      <c r="X243" s="161" t="s">
        <v>13</v>
      </c>
      <c r="Y243" s="169">
        <v>4340</v>
      </c>
      <c r="Z243" s="169">
        <v>9061101</v>
      </c>
      <c r="AA243" s="166">
        <v>1.3809982580433222E-5</v>
      </c>
      <c r="AB243" s="158" t="s">
        <v>2268</v>
      </c>
      <c r="AC243" s="168" t="s">
        <v>3176</v>
      </c>
    </row>
    <row r="244" spans="1:29" x14ac:dyDescent="0.3">
      <c r="A244" s="156" t="s">
        <v>2742</v>
      </c>
      <c r="B244" s="157">
        <v>7</v>
      </c>
      <c r="C244" s="158" t="s">
        <v>1464</v>
      </c>
      <c r="D244" s="156" t="s">
        <v>434</v>
      </c>
      <c r="E244" s="158" t="s">
        <v>2722</v>
      </c>
      <c r="F244" s="158" t="s">
        <v>4</v>
      </c>
      <c r="G244" s="158" t="s">
        <v>1209</v>
      </c>
      <c r="H244" s="160">
        <v>43647</v>
      </c>
      <c r="I244" s="160">
        <v>43748</v>
      </c>
      <c r="J244" s="161" t="s">
        <v>5</v>
      </c>
      <c r="K244" s="156" t="s">
        <v>6</v>
      </c>
      <c r="L244" s="158" t="s">
        <v>7</v>
      </c>
      <c r="M244" s="171">
        <v>0</v>
      </c>
      <c r="N244" s="171">
        <v>6628.59</v>
      </c>
      <c r="O244" s="162" t="s">
        <v>79</v>
      </c>
      <c r="P244" s="160">
        <v>43748</v>
      </c>
      <c r="Q244" s="162" t="s">
        <v>24</v>
      </c>
      <c r="R244" s="171">
        <v>6628.59</v>
      </c>
      <c r="S244" s="163"/>
      <c r="T244" s="156"/>
      <c r="U244" s="161" t="s">
        <v>10</v>
      </c>
      <c r="V244" s="161" t="s">
        <v>11</v>
      </c>
      <c r="W244" s="161" t="s">
        <v>12</v>
      </c>
      <c r="X244" s="161" t="s">
        <v>13</v>
      </c>
      <c r="Y244" s="165">
        <v>4300</v>
      </c>
      <c r="Z244" s="165">
        <v>9061101</v>
      </c>
      <c r="AA244" s="166">
        <v>1.525678540547231E-3</v>
      </c>
      <c r="AB244" s="163" t="s">
        <v>2268</v>
      </c>
      <c r="AC244" s="168" t="s">
        <v>3176</v>
      </c>
    </row>
    <row r="245" spans="1:29" x14ac:dyDescent="0.3">
      <c r="A245" s="156" t="s">
        <v>2742</v>
      </c>
      <c r="B245" s="157">
        <v>7</v>
      </c>
      <c r="C245" s="158" t="s">
        <v>1464</v>
      </c>
      <c r="D245" s="156" t="s">
        <v>434</v>
      </c>
      <c r="E245" s="158" t="s">
        <v>2722</v>
      </c>
      <c r="F245" s="158" t="s">
        <v>4</v>
      </c>
      <c r="G245" s="158" t="s">
        <v>1209</v>
      </c>
      <c r="H245" s="160">
        <v>43647</v>
      </c>
      <c r="I245" s="160">
        <v>43748</v>
      </c>
      <c r="J245" s="161" t="s">
        <v>5</v>
      </c>
      <c r="K245" s="156" t="s">
        <v>6</v>
      </c>
      <c r="L245" s="158" t="s">
        <v>7</v>
      </c>
      <c r="M245" s="171">
        <v>0</v>
      </c>
      <c r="N245" s="171">
        <v>25.5</v>
      </c>
      <c r="O245" s="162" t="s">
        <v>79</v>
      </c>
      <c r="P245" s="160">
        <v>43748</v>
      </c>
      <c r="Q245" s="162" t="s">
        <v>24</v>
      </c>
      <c r="R245" s="171">
        <v>25.5</v>
      </c>
      <c r="S245" s="163"/>
      <c r="T245" s="156"/>
      <c r="U245" s="161" t="s">
        <v>10</v>
      </c>
      <c r="V245" s="161" t="s">
        <v>11</v>
      </c>
      <c r="W245" s="161" t="s">
        <v>12</v>
      </c>
      <c r="X245" s="161" t="s">
        <v>13</v>
      </c>
      <c r="Y245" s="165">
        <v>4340</v>
      </c>
      <c r="Z245" s="165">
        <v>9061101</v>
      </c>
      <c r="AA245" s="166">
        <v>5.8692425966841193E-6</v>
      </c>
      <c r="AB245" s="163" t="s">
        <v>2268</v>
      </c>
      <c r="AC245" s="168" t="s">
        <v>3176</v>
      </c>
    </row>
    <row r="246" spans="1:29" x14ac:dyDescent="0.3">
      <c r="A246" s="156" t="s">
        <v>2742</v>
      </c>
      <c r="B246" s="157">
        <v>7</v>
      </c>
      <c r="C246" s="158" t="s">
        <v>1464</v>
      </c>
      <c r="D246" s="158" t="s">
        <v>434</v>
      </c>
      <c r="E246" s="158" t="s">
        <v>2722</v>
      </c>
      <c r="F246" s="159" t="s">
        <v>4</v>
      </c>
      <c r="G246" s="158" t="s">
        <v>1209</v>
      </c>
      <c r="H246" s="160">
        <v>43647</v>
      </c>
      <c r="I246" s="160">
        <v>43748</v>
      </c>
      <c r="J246" s="161" t="s">
        <v>5</v>
      </c>
      <c r="K246" s="162"/>
      <c r="L246" s="163" t="s">
        <v>7</v>
      </c>
      <c r="M246" s="171">
        <v>0</v>
      </c>
      <c r="N246" s="164">
        <v>197.88</v>
      </c>
      <c r="O246" s="162" t="s">
        <v>79</v>
      </c>
      <c r="P246" s="160">
        <v>43748</v>
      </c>
      <c r="Q246" s="162" t="s">
        <v>24</v>
      </c>
      <c r="R246" s="164">
        <v>197.88</v>
      </c>
      <c r="S246" s="163"/>
      <c r="T246" s="163"/>
      <c r="U246" s="161" t="s">
        <v>10</v>
      </c>
      <c r="V246" s="161" t="s">
        <v>11</v>
      </c>
      <c r="W246" s="161" t="s">
        <v>12</v>
      </c>
      <c r="X246" s="161" t="s">
        <v>13</v>
      </c>
      <c r="Y246" s="165">
        <v>4340</v>
      </c>
      <c r="Z246" s="165">
        <v>9061101</v>
      </c>
      <c r="AA246" s="166">
        <v>4.5545322550268767E-5</v>
      </c>
      <c r="AB246" s="175" t="s">
        <v>2268</v>
      </c>
      <c r="AC246" s="168" t="s">
        <v>3176</v>
      </c>
    </row>
    <row r="247" spans="1:29" x14ac:dyDescent="0.3">
      <c r="A247" s="156" t="s">
        <v>2742</v>
      </c>
      <c r="B247" s="157">
        <v>7</v>
      </c>
      <c r="C247" s="156" t="s">
        <v>1464</v>
      </c>
      <c r="D247" s="158" t="s">
        <v>434</v>
      </c>
      <c r="E247" s="156" t="s">
        <v>2722</v>
      </c>
      <c r="F247" s="159" t="s">
        <v>4</v>
      </c>
      <c r="G247" s="156" t="s">
        <v>1209</v>
      </c>
      <c r="H247" s="160">
        <v>43647</v>
      </c>
      <c r="I247" s="160">
        <v>43748</v>
      </c>
      <c r="J247" s="161" t="s">
        <v>5</v>
      </c>
      <c r="K247" s="162"/>
      <c r="L247" s="163" t="s">
        <v>7</v>
      </c>
      <c r="M247" s="171">
        <v>0</v>
      </c>
      <c r="N247" s="164">
        <v>161.5</v>
      </c>
      <c r="O247" s="162" t="s">
        <v>79</v>
      </c>
      <c r="P247" s="160">
        <v>43748</v>
      </c>
      <c r="Q247" s="162" t="s">
        <v>24</v>
      </c>
      <c r="R247" s="164">
        <v>161.5</v>
      </c>
      <c r="S247" s="162"/>
      <c r="T247" s="163"/>
      <c r="U247" s="161" t="s">
        <v>10</v>
      </c>
      <c r="V247" s="161" t="s">
        <v>11</v>
      </c>
      <c r="W247" s="161" t="s">
        <v>12</v>
      </c>
      <c r="X247" s="161" t="s">
        <v>13</v>
      </c>
      <c r="Y247" s="169">
        <v>4340</v>
      </c>
      <c r="Z247" s="169">
        <v>9061101</v>
      </c>
      <c r="AA247" s="166">
        <v>3.7171869778999421E-5</v>
      </c>
      <c r="AB247" s="158" t="s">
        <v>2268</v>
      </c>
      <c r="AC247" s="168" t="s">
        <v>3176</v>
      </c>
    </row>
    <row r="248" spans="1:29" x14ac:dyDescent="0.3">
      <c r="A248" s="156" t="s">
        <v>2742</v>
      </c>
      <c r="B248" s="157">
        <v>7</v>
      </c>
      <c r="C248" s="158" t="s">
        <v>1464</v>
      </c>
      <c r="D248" s="158" t="s">
        <v>434</v>
      </c>
      <c r="E248" s="156" t="s">
        <v>2722</v>
      </c>
      <c r="F248" s="159" t="s">
        <v>4</v>
      </c>
      <c r="G248" s="158" t="s">
        <v>1209</v>
      </c>
      <c r="H248" s="160">
        <v>43647</v>
      </c>
      <c r="I248" s="160">
        <v>43748</v>
      </c>
      <c r="J248" s="161" t="s">
        <v>5</v>
      </c>
      <c r="K248" s="162"/>
      <c r="L248" s="163" t="s">
        <v>7</v>
      </c>
      <c r="M248" s="171">
        <v>0</v>
      </c>
      <c r="N248" s="164">
        <v>85</v>
      </c>
      <c r="O248" s="162" t="s">
        <v>79</v>
      </c>
      <c r="P248" s="160">
        <v>43748</v>
      </c>
      <c r="Q248" s="162" t="s">
        <v>24</v>
      </c>
      <c r="R248" s="164">
        <v>85</v>
      </c>
      <c r="S248" s="158"/>
      <c r="T248" s="163"/>
      <c r="U248" s="161" t="s">
        <v>10</v>
      </c>
      <c r="V248" s="161" t="s">
        <v>11</v>
      </c>
      <c r="W248" s="161" t="s">
        <v>12</v>
      </c>
      <c r="X248" s="161" t="s">
        <v>13</v>
      </c>
      <c r="Y248" s="169">
        <v>4340</v>
      </c>
      <c r="Z248" s="169">
        <v>9061101</v>
      </c>
      <c r="AA248" s="166">
        <v>1.9564141988947067E-5</v>
      </c>
      <c r="AB248" s="167" t="s">
        <v>2268</v>
      </c>
      <c r="AC248" s="168" t="s">
        <v>3176</v>
      </c>
    </row>
    <row r="249" spans="1:29" x14ac:dyDescent="0.3">
      <c r="A249" s="156" t="s">
        <v>2742</v>
      </c>
      <c r="B249" s="157">
        <v>7</v>
      </c>
      <c r="C249" s="158" t="s">
        <v>1464</v>
      </c>
      <c r="D249" s="156" t="s">
        <v>434</v>
      </c>
      <c r="E249" s="156" t="s">
        <v>2722</v>
      </c>
      <c r="F249" s="156" t="s">
        <v>4</v>
      </c>
      <c r="G249" s="158" t="s">
        <v>1209</v>
      </c>
      <c r="H249" s="160">
        <v>43647</v>
      </c>
      <c r="I249" s="160">
        <v>43748</v>
      </c>
      <c r="J249" s="161" t="s">
        <v>5</v>
      </c>
      <c r="K249" s="162"/>
      <c r="L249" s="158" t="s">
        <v>7</v>
      </c>
      <c r="M249" s="171">
        <v>0</v>
      </c>
      <c r="N249" s="170">
        <v>544.51</v>
      </c>
      <c r="O249" s="162" t="s">
        <v>79</v>
      </c>
      <c r="P249" s="160">
        <v>43748</v>
      </c>
      <c r="Q249" s="162" t="s">
        <v>24</v>
      </c>
      <c r="R249" s="171">
        <v>544.51</v>
      </c>
      <c r="S249" s="158"/>
      <c r="T249" s="162"/>
      <c r="U249" s="161" t="s">
        <v>10</v>
      </c>
      <c r="V249" s="161" t="s">
        <v>11</v>
      </c>
      <c r="W249" s="161" t="s">
        <v>12</v>
      </c>
      <c r="X249" s="161" t="s">
        <v>13</v>
      </c>
      <c r="Y249" s="165">
        <v>4340</v>
      </c>
      <c r="Z249" s="165">
        <v>9061101</v>
      </c>
      <c r="AA249" s="166">
        <v>1.2532789358119491E-4</v>
      </c>
      <c r="AB249" s="183" t="s">
        <v>2268</v>
      </c>
      <c r="AC249" s="168" t="s">
        <v>3176</v>
      </c>
    </row>
    <row r="250" spans="1:29" x14ac:dyDescent="0.3">
      <c r="A250" s="156" t="s">
        <v>2742</v>
      </c>
      <c r="B250" s="157">
        <v>7</v>
      </c>
      <c r="C250" s="158" t="s">
        <v>1464</v>
      </c>
      <c r="D250" s="158" t="s">
        <v>434</v>
      </c>
      <c r="E250" s="156" t="s">
        <v>2722</v>
      </c>
      <c r="F250" s="159" t="s">
        <v>4</v>
      </c>
      <c r="G250" s="158" t="s">
        <v>1209</v>
      </c>
      <c r="H250" s="160">
        <v>43647</v>
      </c>
      <c r="I250" s="160">
        <v>43748</v>
      </c>
      <c r="J250" s="161" t="s">
        <v>5</v>
      </c>
      <c r="K250" s="162"/>
      <c r="L250" s="163" t="s">
        <v>7</v>
      </c>
      <c r="M250" s="171">
        <v>0</v>
      </c>
      <c r="N250" s="164">
        <v>51</v>
      </c>
      <c r="O250" s="162" t="s">
        <v>79</v>
      </c>
      <c r="P250" s="160">
        <v>43748</v>
      </c>
      <c r="Q250" s="162" t="s">
        <v>24</v>
      </c>
      <c r="R250" s="164">
        <v>51</v>
      </c>
      <c r="S250" s="158"/>
      <c r="T250" s="163"/>
      <c r="U250" s="161" t="s">
        <v>10</v>
      </c>
      <c r="V250" s="161" t="s">
        <v>11</v>
      </c>
      <c r="W250" s="161" t="s">
        <v>12</v>
      </c>
      <c r="X250" s="161" t="s">
        <v>13</v>
      </c>
      <c r="Y250" s="169">
        <v>4340</v>
      </c>
      <c r="Z250" s="169">
        <v>9061101</v>
      </c>
      <c r="AA250" s="166">
        <v>1.1738485193368239E-5</v>
      </c>
      <c r="AB250" s="167" t="s">
        <v>2268</v>
      </c>
      <c r="AC250" s="168" t="s">
        <v>3176</v>
      </c>
    </row>
    <row r="251" spans="1:29" x14ac:dyDescent="0.3">
      <c r="A251" s="156" t="s">
        <v>2737</v>
      </c>
      <c r="B251" s="157">
        <v>0</v>
      </c>
      <c r="C251" s="158" t="s">
        <v>1464</v>
      </c>
      <c r="D251" s="158" t="s">
        <v>3</v>
      </c>
      <c r="E251" s="156" t="s">
        <v>2722</v>
      </c>
      <c r="F251" s="159" t="s">
        <v>4</v>
      </c>
      <c r="G251" s="158" t="s">
        <v>1209</v>
      </c>
      <c r="H251" s="160">
        <v>43647</v>
      </c>
      <c r="I251" s="160">
        <v>43748</v>
      </c>
      <c r="J251" s="161" t="s">
        <v>5</v>
      </c>
      <c r="K251" s="162" t="s">
        <v>6</v>
      </c>
      <c r="L251" s="163" t="s">
        <v>7</v>
      </c>
      <c r="M251" s="171">
        <v>0</v>
      </c>
      <c r="N251" s="164">
        <v>16690.22</v>
      </c>
      <c r="O251" s="162" t="s">
        <v>73</v>
      </c>
      <c r="P251" s="160">
        <v>43748</v>
      </c>
      <c r="Q251" s="162" t="s">
        <v>24</v>
      </c>
      <c r="R251" s="164">
        <v>16690.22</v>
      </c>
      <c r="S251" s="163"/>
      <c r="T251" s="163"/>
      <c r="U251" s="161" t="s">
        <v>10</v>
      </c>
      <c r="V251" s="161" t="s">
        <v>11</v>
      </c>
      <c r="W251" s="161" t="s">
        <v>12</v>
      </c>
      <c r="X251" s="161" t="s">
        <v>13</v>
      </c>
      <c r="Y251" s="169">
        <v>4300</v>
      </c>
      <c r="Z251" s="169">
        <v>9851100</v>
      </c>
      <c r="AA251" s="166">
        <v>3.8415274577266365E-3</v>
      </c>
      <c r="AB251" s="167" t="s">
        <v>2270</v>
      </c>
      <c r="AC251" s="168" t="s">
        <v>3186</v>
      </c>
    </row>
    <row r="252" spans="1:29" x14ac:dyDescent="0.3">
      <c r="A252" s="156" t="s">
        <v>2737</v>
      </c>
      <c r="B252" s="157">
        <v>0</v>
      </c>
      <c r="C252" s="156" t="s">
        <v>1464</v>
      </c>
      <c r="D252" s="158" t="s">
        <v>3</v>
      </c>
      <c r="E252" s="156" t="s">
        <v>2722</v>
      </c>
      <c r="F252" s="159" t="s">
        <v>4</v>
      </c>
      <c r="G252" s="158" t="s">
        <v>1209</v>
      </c>
      <c r="H252" s="160">
        <v>43647</v>
      </c>
      <c r="I252" s="160">
        <v>43748</v>
      </c>
      <c r="J252" s="161" t="s">
        <v>5</v>
      </c>
      <c r="K252" s="162" t="s">
        <v>6</v>
      </c>
      <c r="L252" s="163" t="s">
        <v>7</v>
      </c>
      <c r="M252" s="171">
        <v>0</v>
      </c>
      <c r="N252" s="164">
        <v>64.5</v>
      </c>
      <c r="O252" s="162" t="s">
        <v>73</v>
      </c>
      <c r="P252" s="160">
        <v>43748</v>
      </c>
      <c r="Q252" s="162" t="s">
        <v>24</v>
      </c>
      <c r="R252" s="164">
        <v>64.5</v>
      </c>
      <c r="S252" s="158"/>
      <c r="T252" s="163"/>
      <c r="U252" s="161" t="s">
        <v>10</v>
      </c>
      <c r="V252" s="161" t="s">
        <v>11</v>
      </c>
      <c r="W252" s="161" t="s">
        <v>12</v>
      </c>
      <c r="X252" s="161" t="s">
        <v>13</v>
      </c>
      <c r="Y252" s="169">
        <v>4340</v>
      </c>
      <c r="Z252" s="169">
        <v>9851100</v>
      </c>
      <c r="AA252" s="166">
        <v>1.4845731273965714E-5</v>
      </c>
      <c r="AB252" s="167" t="s">
        <v>2270</v>
      </c>
      <c r="AC252" s="168" t="s">
        <v>3186</v>
      </c>
    </row>
    <row r="253" spans="1:29" x14ac:dyDescent="0.3">
      <c r="A253" s="156" t="s">
        <v>2737</v>
      </c>
      <c r="B253" s="157">
        <v>0</v>
      </c>
      <c r="C253" s="158" t="s">
        <v>1464</v>
      </c>
      <c r="D253" s="158" t="s">
        <v>3</v>
      </c>
      <c r="E253" s="156" t="s">
        <v>2722</v>
      </c>
      <c r="F253" s="159" t="s">
        <v>4</v>
      </c>
      <c r="G253" s="158" t="s">
        <v>1209</v>
      </c>
      <c r="H253" s="160">
        <v>43647</v>
      </c>
      <c r="I253" s="160">
        <v>43748</v>
      </c>
      <c r="J253" s="161" t="s">
        <v>5</v>
      </c>
      <c r="K253" s="162"/>
      <c r="L253" s="163" t="s">
        <v>7</v>
      </c>
      <c r="M253" s="171">
        <v>0</v>
      </c>
      <c r="N253" s="164">
        <v>215</v>
      </c>
      <c r="O253" s="162" t="s">
        <v>73</v>
      </c>
      <c r="P253" s="160">
        <v>43748</v>
      </c>
      <c r="Q253" s="162" t="s">
        <v>24</v>
      </c>
      <c r="R253" s="164">
        <v>215</v>
      </c>
      <c r="S253" s="163"/>
      <c r="T253" s="163"/>
      <c r="U253" s="161" t="s">
        <v>10</v>
      </c>
      <c r="V253" s="161" t="s">
        <v>11</v>
      </c>
      <c r="W253" s="161" t="s">
        <v>12</v>
      </c>
      <c r="X253" s="161" t="s">
        <v>13</v>
      </c>
      <c r="Y253" s="169">
        <v>4340</v>
      </c>
      <c r="Z253" s="169">
        <v>9851100</v>
      </c>
      <c r="AA253" s="166">
        <v>4.9485770913219049E-5</v>
      </c>
      <c r="AB253" s="167" t="s">
        <v>2270</v>
      </c>
      <c r="AC253" s="168" t="s">
        <v>3186</v>
      </c>
    </row>
    <row r="254" spans="1:29" x14ac:dyDescent="0.3">
      <c r="A254" s="156" t="s">
        <v>2737</v>
      </c>
      <c r="B254" s="157">
        <v>0</v>
      </c>
      <c r="C254" s="158" t="s">
        <v>1464</v>
      </c>
      <c r="D254" s="158" t="s">
        <v>3</v>
      </c>
      <c r="E254" s="156" t="s">
        <v>2722</v>
      </c>
      <c r="F254" s="159" t="s">
        <v>4</v>
      </c>
      <c r="G254" s="158" t="s">
        <v>1209</v>
      </c>
      <c r="H254" s="160">
        <v>43647</v>
      </c>
      <c r="I254" s="160">
        <v>43748</v>
      </c>
      <c r="J254" s="161" t="s">
        <v>5</v>
      </c>
      <c r="K254" s="162"/>
      <c r="L254" s="163" t="s">
        <v>7</v>
      </c>
      <c r="M254" s="171">
        <v>0</v>
      </c>
      <c r="N254" s="164">
        <v>129</v>
      </c>
      <c r="O254" s="162" t="s">
        <v>73</v>
      </c>
      <c r="P254" s="160">
        <v>43748</v>
      </c>
      <c r="Q254" s="162" t="s">
        <v>24</v>
      </c>
      <c r="R254" s="164">
        <v>129</v>
      </c>
      <c r="S254" s="163"/>
      <c r="T254" s="163"/>
      <c r="U254" s="161" t="s">
        <v>10</v>
      </c>
      <c r="V254" s="161" t="s">
        <v>11</v>
      </c>
      <c r="W254" s="161" t="s">
        <v>12</v>
      </c>
      <c r="X254" s="161" t="s">
        <v>13</v>
      </c>
      <c r="Y254" s="169">
        <v>4340</v>
      </c>
      <c r="Z254" s="169">
        <v>9851100</v>
      </c>
      <c r="AA254" s="166">
        <v>2.9691462547931429E-5</v>
      </c>
      <c r="AB254" s="167" t="s">
        <v>2270</v>
      </c>
      <c r="AC254" s="168" t="s">
        <v>3186</v>
      </c>
    </row>
    <row r="255" spans="1:29" x14ac:dyDescent="0.3">
      <c r="A255" s="156" t="s">
        <v>2737</v>
      </c>
      <c r="B255" s="157">
        <v>0</v>
      </c>
      <c r="C255" s="158" t="s">
        <v>1464</v>
      </c>
      <c r="D255" s="156" t="s">
        <v>3</v>
      </c>
      <c r="E255" s="156" t="s">
        <v>2722</v>
      </c>
      <c r="F255" s="159" t="s">
        <v>4</v>
      </c>
      <c r="G255" s="156" t="s">
        <v>1209</v>
      </c>
      <c r="H255" s="160">
        <v>43647</v>
      </c>
      <c r="I255" s="160">
        <v>43748</v>
      </c>
      <c r="J255" s="161" t="s">
        <v>5</v>
      </c>
      <c r="K255" s="162"/>
      <c r="L255" s="163" t="s">
        <v>7</v>
      </c>
      <c r="M255" s="171">
        <v>0</v>
      </c>
      <c r="N255" s="164">
        <v>408.5</v>
      </c>
      <c r="O255" s="162" t="s">
        <v>73</v>
      </c>
      <c r="P255" s="160">
        <v>43748</v>
      </c>
      <c r="Q255" s="162" t="s">
        <v>24</v>
      </c>
      <c r="R255" s="164">
        <v>408.5</v>
      </c>
      <c r="S255" s="163"/>
      <c r="T255" s="163"/>
      <c r="U255" s="161" t="s">
        <v>10</v>
      </c>
      <c r="V255" s="161" t="s">
        <v>11</v>
      </c>
      <c r="W255" s="161" t="s">
        <v>12</v>
      </c>
      <c r="X255" s="161" t="s">
        <v>13</v>
      </c>
      <c r="Y255" s="169">
        <v>4340</v>
      </c>
      <c r="Z255" s="169">
        <v>9851100</v>
      </c>
      <c r="AA255" s="166">
        <v>9.4022964735116191E-5</v>
      </c>
      <c r="AB255" s="158" t="s">
        <v>2270</v>
      </c>
      <c r="AC255" s="168" t="s">
        <v>3186</v>
      </c>
    </row>
    <row r="256" spans="1:29" x14ac:dyDescent="0.3">
      <c r="A256" s="156" t="s">
        <v>2737</v>
      </c>
      <c r="B256" s="157">
        <v>0</v>
      </c>
      <c r="C256" s="158" t="s">
        <v>1464</v>
      </c>
      <c r="D256" s="156" t="s">
        <v>3</v>
      </c>
      <c r="E256" s="156" t="s">
        <v>2722</v>
      </c>
      <c r="F256" s="158" t="s">
        <v>4</v>
      </c>
      <c r="G256" s="158" t="s">
        <v>1209</v>
      </c>
      <c r="H256" s="160">
        <v>43647</v>
      </c>
      <c r="I256" s="160">
        <v>43748</v>
      </c>
      <c r="J256" s="161" t="s">
        <v>5</v>
      </c>
      <c r="K256" s="162"/>
      <c r="L256" s="163" t="s">
        <v>7</v>
      </c>
      <c r="M256" s="171">
        <v>0</v>
      </c>
      <c r="N256" s="171">
        <v>500.52000000000004</v>
      </c>
      <c r="O256" s="162" t="s">
        <v>73</v>
      </c>
      <c r="P256" s="160">
        <v>43748</v>
      </c>
      <c r="Q256" s="162" t="s">
        <v>24</v>
      </c>
      <c r="R256" s="171">
        <v>500.52000000000004</v>
      </c>
      <c r="S256" s="158"/>
      <c r="T256" s="156"/>
      <c r="U256" s="161" t="s">
        <v>10</v>
      </c>
      <c r="V256" s="161" t="s">
        <v>11</v>
      </c>
      <c r="W256" s="161" t="s">
        <v>12</v>
      </c>
      <c r="X256" s="161" t="s">
        <v>13</v>
      </c>
      <c r="Y256" s="165">
        <v>4340</v>
      </c>
      <c r="Z256" s="165">
        <v>9851100</v>
      </c>
      <c r="AA256" s="166">
        <v>1.1520287468597395E-4</v>
      </c>
      <c r="AB256" s="158" t="s">
        <v>2270</v>
      </c>
      <c r="AC256" s="168" t="s">
        <v>3186</v>
      </c>
    </row>
    <row r="257" spans="1:29" x14ac:dyDescent="0.3">
      <c r="A257" s="156" t="s">
        <v>2737</v>
      </c>
      <c r="B257" s="157">
        <v>0</v>
      </c>
      <c r="C257" s="158" t="s">
        <v>1464</v>
      </c>
      <c r="D257" s="158" t="s">
        <v>3</v>
      </c>
      <c r="E257" s="156" t="s">
        <v>2722</v>
      </c>
      <c r="F257" s="159" t="s">
        <v>4</v>
      </c>
      <c r="G257" s="158" t="s">
        <v>1209</v>
      </c>
      <c r="H257" s="160">
        <v>43647</v>
      </c>
      <c r="I257" s="160">
        <v>43748</v>
      </c>
      <c r="J257" s="161" t="s">
        <v>5</v>
      </c>
      <c r="K257" s="162"/>
      <c r="L257" s="163" t="s">
        <v>7</v>
      </c>
      <c r="M257" s="171">
        <v>0</v>
      </c>
      <c r="N257" s="164">
        <v>1377.29</v>
      </c>
      <c r="O257" s="162" t="s">
        <v>73</v>
      </c>
      <c r="P257" s="160">
        <v>43748</v>
      </c>
      <c r="Q257" s="162" t="s">
        <v>24</v>
      </c>
      <c r="R257" s="164">
        <v>1377.29</v>
      </c>
      <c r="S257" s="163"/>
      <c r="T257" s="163"/>
      <c r="U257" s="161" t="s">
        <v>10</v>
      </c>
      <c r="V257" s="161" t="s">
        <v>11</v>
      </c>
      <c r="W257" s="161" t="s">
        <v>12</v>
      </c>
      <c r="X257" s="161" t="s">
        <v>13</v>
      </c>
      <c r="Y257" s="165">
        <v>4340</v>
      </c>
      <c r="Z257" s="165">
        <v>9851100</v>
      </c>
      <c r="AA257" s="166">
        <v>3.1700584847008123E-4</v>
      </c>
      <c r="AB257" s="167" t="s">
        <v>2270</v>
      </c>
      <c r="AC257" s="168" t="s">
        <v>3186</v>
      </c>
    </row>
    <row r="258" spans="1:29" x14ac:dyDescent="0.3">
      <c r="A258" s="156" t="s">
        <v>2743</v>
      </c>
      <c r="B258" s="157">
        <v>4</v>
      </c>
      <c r="C258" s="158" t="s">
        <v>1464</v>
      </c>
      <c r="D258" s="156" t="s">
        <v>418</v>
      </c>
      <c r="E258" s="156" t="s">
        <v>2722</v>
      </c>
      <c r="F258" s="156" t="s">
        <v>4</v>
      </c>
      <c r="G258" s="158" t="s">
        <v>1209</v>
      </c>
      <c r="H258" s="160">
        <v>43647</v>
      </c>
      <c r="I258" s="160">
        <v>43748</v>
      </c>
      <c r="J258" s="161" t="s">
        <v>5</v>
      </c>
      <c r="K258" s="162"/>
      <c r="L258" s="158" t="s">
        <v>7</v>
      </c>
      <c r="M258" s="171">
        <v>0</v>
      </c>
      <c r="N258" s="170">
        <v>15596.67</v>
      </c>
      <c r="O258" s="162" t="s">
        <v>28</v>
      </c>
      <c r="P258" s="160">
        <v>43748</v>
      </c>
      <c r="Q258" s="162" t="s">
        <v>24</v>
      </c>
      <c r="R258" s="171">
        <v>15596.67</v>
      </c>
      <c r="S258" s="162" t="s">
        <v>6235</v>
      </c>
      <c r="T258" s="162"/>
      <c r="U258" s="161" t="s">
        <v>10</v>
      </c>
      <c r="V258" s="161" t="s">
        <v>11</v>
      </c>
      <c r="W258" s="161" t="s">
        <v>12</v>
      </c>
      <c r="X258" s="161" t="s">
        <v>13</v>
      </c>
      <c r="Y258" s="165">
        <v>4300</v>
      </c>
      <c r="Z258" s="165">
        <v>9091101</v>
      </c>
      <c r="AA258" s="166">
        <v>3.5898290168794238E-3</v>
      </c>
      <c r="AB258" s="163" t="s">
        <v>2274</v>
      </c>
      <c r="AC258" s="168" t="s">
        <v>3192</v>
      </c>
    </row>
    <row r="259" spans="1:29" x14ac:dyDescent="0.3">
      <c r="A259" s="156" t="s">
        <v>2743</v>
      </c>
      <c r="B259" s="157">
        <v>4</v>
      </c>
      <c r="C259" s="156" t="s">
        <v>1464</v>
      </c>
      <c r="D259" s="163" t="s">
        <v>418</v>
      </c>
      <c r="E259" s="156" t="s">
        <v>2722</v>
      </c>
      <c r="F259" s="159" t="s">
        <v>4</v>
      </c>
      <c r="G259" s="156" t="s">
        <v>1209</v>
      </c>
      <c r="H259" s="160">
        <v>43647</v>
      </c>
      <c r="I259" s="160">
        <v>43748</v>
      </c>
      <c r="J259" s="161" t="s">
        <v>5</v>
      </c>
      <c r="K259" s="162"/>
      <c r="L259" s="163" t="s">
        <v>7</v>
      </c>
      <c r="M259" s="171">
        <v>0</v>
      </c>
      <c r="N259" s="164">
        <v>200</v>
      </c>
      <c r="O259" s="162" t="s">
        <v>28</v>
      </c>
      <c r="P259" s="160">
        <v>43748</v>
      </c>
      <c r="Q259" s="162" t="s">
        <v>24</v>
      </c>
      <c r="R259" s="164">
        <v>200</v>
      </c>
      <c r="S259" s="162" t="s">
        <v>6235</v>
      </c>
      <c r="T259" s="163"/>
      <c r="U259" s="161" t="s">
        <v>10</v>
      </c>
      <c r="V259" s="161" t="s">
        <v>11</v>
      </c>
      <c r="W259" s="161" t="s">
        <v>12</v>
      </c>
      <c r="X259" s="161" t="s">
        <v>13</v>
      </c>
      <c r="Y259" s="169">
        <v>4340</v>
      </c>
      <c r="Z259" s="169">
        <v>9091101</v>
      </c>
      <c r="AA259" s="166">
        <v>4.6033275268110739E-5</v>
      </c>
      <c r="AB259" s="167" t="s">
        <v>2274</v>
      </c>
      <c r="AC259" s="168" t="s">
        <v>3192</v>
      </c>
    </row>
    <row r="260" spans="1:29" x14ac:dyDescent="0.3">
      <c r="A260" s="156" t="s">
        <v>2743</v>
      </c>
      <c r="B260" s="157">
        <v>4</v>
      </c>
      <c r="C260" s="156" t="s">
        <v>1464</v>
      </c>
      <c r="D260" s="163" t="s">
        <v>418</v>
      </c>
      <c r="E260" s="156" t="s">
        <v>2722</v>
      </c>
      <c r="F260" s="159" t="s">
        <v>4</v>
      </c>
      <c r="G260" s="156" t="s">
        <v>1209</v>
      </c>
      <c r="H260" s="160">
        <v>43647</v>
      </c>
      <c r="I260" s="160">
        <v>43748</v>
      </c>
      <c r="J260" s="161" t="s">
        <v>5</v>
      </c>
      <c r="K260" s="162"/>
      <c r="L260" s="163" t="s">
        <v>7</v>
      </c>
      <c r="M260" s="171">
        <v>0</v>
      </c>
      <c r="N260" s="164">
        <v>120</v>
      </c>
      <c r="O260" s="162" t="s">
        <v>28</v>
      </c>
      <c r="P260" s="160">
        <v>43748</v>
      </c>
      <c r="Q260" s="162" t="s">
        <v>24</v>
      </c>
      <c r="R260" s="164">
        <v>120</v>
      </c>
      <c r="S260" s="162" t="s">
        <v>6235</v>
      </c>
      <c r="T260" s="163"/>
      <c r="U260" s="161" t="s">
        <v>10</v>
      </c>
      <c r="V260" s="161" t="s">
        <v>11</v>
      </c>
      <c r="W260" s="161" t="s">
        <v>12</v>
      </c>
      <c r="X260" s="161" t="s">
        <v>13</v>
      </c>
      <c r="Y260" s="169">
        <v>4340</v>
      </c>
      <c r="Z260" s="169">
        <v>9091101</v>
      </c>
      <c r="AA260" s="166">
        <v>2.7619965160866445E-5</v>
      </c>
      <c r="AB260" s="156" t="s">
        <v>2274</v>
      </c>
      <c r="AC260" s="168" t="s">
        <v>3192</v>
      </c>
    </row>
    <row r="261" spans="1:29" x14ac:dyDescent="0.3">
      <c r="A261" s="156" t="s">
        <v>2743</v>
      </c>
      <c r="B261" s="157">
        <v>4</v>
      </c>
      <c r="C261" s="158" t="s">
        <v>1464</v>
      </c>
      <c r="D261" s="158" t="s">
        <v>418</v>
      </c>
      <c r="E261" s="156" t="s">
        <v>2722</v>
      </c>
      <c r="F261" s="159" t="s">
        <v>4</v>
      </c>
      <c r="G261" s="158" t="s">
        <v>1209</v>
      </c>
      <c r="H261" s="160">
        <v>43647</v>
      </c>
      <c r="I261" s="160">
        <v>43748</v>
      </c>
      <c r="J261" s="161" t="s">
        <v>5</v>
      </c>
      <c r="K261" s="162"/>
      <c r="L261" s="158" t="s">
        <v>7</v>
      </c>
      <c r="M261" s="171">
        <v>0</v>
      </c>
      <c r="N261" s="164">
        <v>380</v>
      </c>
      <c r="O261" s="162" t="s">
        <v>28</v>
      </c>
      <c r="P261" s="160">
        <v>43748</v>
      </c>
      <c r="Q261" s="162" t="s">
        <v>24</v>
      </c>
      <c r="R261" s="164">
        <v>380</v>
      </c>
      <c r="S261" s="163" t="s">
        <v>6235</v>
      </c>
      <c r="T261" s="163"/>
      <c r="U261" s="161" t="s">
        <v>10</v>
      </c>
      <c r="V261" s="161" t="s">
        <v>11</v>
      </c>
      <c r="W261" s="161" t="s">
        <v>12</v>
      </c>
      <c r="X261" s="161" t="s">
        <v>13</v>
      </c>
      <c r="Y261" s="169">
        <v>4340</v>
      </c>
      <c r="Z261" s="169">
        <v>9091101</v>
      </c>
      <c r="AA261" s="166">
        <v>8.7463223009410403E-5</v>
      </c>
      <c r="AB261" s="167" t="s">
        <v>2274</v>
      </c>
      <c r="AC261" s="168" t="s">
        <v>3192</v>
      </c>
    </row>
    <row r="262" spans="1:29" x14ac:dyDescent="0.3">
      <c r="A262" s="156" t="s">
        <v>2743</v>
      </c>
      <c r="B262" s="157">
        <v>4</v>
      </c>
      <c r="C262" s="158" t="s">
        <v>1464</v>
      </c>
      <c r="D262" s="156" t="s">
        <v>418</v>
      </c>
      <c r="E262" s="156" t="s">
        <v>2722</v>
      </c>
      <c r="F262" s="158" t="s">
        <v>4</v>
      </c>
      <c r="G262" s="158" t="s">
        <v>1209</v>
      </c>
      <c r="H262" s="160">
        <v>43647</v>
      </c>
      <c r="I262" s="160">
        <v>43748</v>
      </c>
      <c r="J262" s="161" t="s">
        <v>5</v>
      </c>
      <c r="K262" s="173"/>
      <c r="L262" s="158" t="s">
        <v>7</v>
      </c>
      <c r="M262" s="171">
        <v>0</v>
      </c>
      <c r="N262" s="171">
        <v>465.6</v>
      </c>
      <c r="O262" s="162" t="s">
        <v>28</v>
      </c>
      <c r="P262" s="160">
        <v>43748</v>
      </c>
      <c r="Q262" s="162" t="s">
        <v>24</v>
      </c>
      <c r="R262" s="171">
        <v>465.6</v>
      </c>
      <c r="S262" s="163" t="s">
        <v>6235</v>
      </c>
      <c r="T262" s="156"/>
      <c r="U262" s="161" t="s">
        <v>10</v>
      </c>
      <c r="V262" s="161" t="s">
        <v>11</v>
      </c>
      <c r="W262" s="161" t="s">
        <v>12</v>
      </c>
      <c r="X262" s="161" t="s">
        <v>13</v>
      </c>
      <c r="Y262" s="165">
        <v>4340</v>
      </c>
      <c r="Z262" s="165">
        <v>9091101</v>
      </c>
      <c r="AA262" s="166">
        <v>1.0716546482416181E-4</v>
      </c>
      <c r="AB262" s="163" t="s">
        <v>2274</v>
      </c>
      <c r="AC262" s="168" t="s">
        <v>3192</v>
      </c>
    </row>
    <row r="263" spans="1:29" x14ac:dyDescent="0.3">
      <c r="A263" s="156" t="s">
        <v>2743</v>
      </c>
      <c r="B263" s="157">
        <v>4</v>
      </c>
      <c r="C263" s="158" t="s">
        <v>1464</v>
      </c>
      <c r="D263" s="158" t="s">
        <v>418</v>
      </c>
      <c r="E263" s="156" t="s">
        <v>2722</v>
      </c>
      <c r="F263" s="159" t="s">
        <v>4</v>
      </c>
      <c r="G263" s="156" t="s">
        <v>1209</v>
      </c>
      <c r="H263" s="160">
        <v>43647</v>
      </c>
      <c r="I263" s="160">
        <v>43748</v>
      </c>
      <c r="J263" s="161" t="s">
        <v>5</v>
      </c>
      <c r="K263" s="162"/>
      <c r="L263" s="163" t="s">
        <v>7</v>
      </c>
      <c r="M263" s="171">
        <v>0</v>
      </c>
      <c r="N263" s="164">
        <v>1281.2</v>
      </c>
      <c r="O263" s="162" t="s">
        <v>28</v>
      </c>
      <c r="P263" s="160">
        <v>43748</v>
      </c>
      <c r="Q263" s="162" t="s">
        <v>24</v>
      </c>
      <c r="R263" s="164">
        <v>1281.2</v>
      </c>
      <c r="S263" s="163" t="s">
        <v>6235</v>
      </c>
      <c r="T263" s="163"/>
      <c r="U263" s="161" t="s">
        <v>10</v>
      </c>
      <c r="V263" s="161" t="s">
        <v>11</v>
      </c>
      <c r="W263" s="161" t="s">
        <v>12</v>
      </c>
      <c r="X263" s="161" t="s">
        <v>13</v>
      </c>
      <c r="Y263" s="169">
        <v>4340</v>
      </c>
      <c r="Z263" s="169">
        <v>9091101</v>
      </c>
      <c r="AA263" s="166">
        <v>2.9488916136751744E-4</v>
      </c>
      <c r="AB263" s="183" t="s">
        <v>2274</v>
      </c>
      <c r="AC263" s="168" t="s">
        <v>3192</v>
      </c>
    </row>
    <row r="264" spans="1:29" x14ac:dyDescent="0.3">
      <c r="A264" s="156" t="s">
        <v>2743</v>
      </c>
      <c r="B264" s="157">
        <v>4</v>
      </c>
      <c r="C264" s="158" t="s">
        <v>1464</v>
      </c>
      <c r="D264" s="158" t="s">
        <v>418</v>
      </c>
      <c r="E264" s="156" t="s">
        <v>2722</v>
      </c>
      <c r="F264" s="159" t="s">
        <v>4</v>
      </c>
      <c r="G264" s="156" t="s">
        <v>1209</v>
      </c>
      <c r="H264" s="160">
        <v>43647</v>
      </c>
      <c r="I264" s="160">
        <v>43748</v>
      </c>
      <c r="J264" s="161" t="s">
        <v>5</v>
      </c>
      <c r="K264" s="162"/>
      <c r="L264" s="163" t="s">
        <v>7</v>
      </c>
      <c r="M264" s="171">
        <v>0</v>
      </c>
      <c r="N264" s="164">
        <v>60</v>
      </c>
      <c r="O264" s="162" t="s">
        <v>28</v>
      </c>
      <c r="P264" s="160">
        <v>43748</v>
      </c>
      <c r="Q264" s="162" t="s">
        <v>24</v>
      </c>
      <c r="R264" s="164">
        <v>60</v>
      </c>
      <c r="S264" s="158" t="s">
        <v>6235</v>
      </c>
      <c r="T264" s="163"/>
      <c r="U264" s="161" t="s">
        <v>10</v>
      </c>
      <c r="V264" s="161" t="s">
        <v>11</v>
      </c>
      <c r="W264" s="161" t="s">
        <v>12</v>
      </c>
      <c r="X264" s="161" t="s">
        <v>13</v>
      </c>
      <c r="Y264" s="169">
        <v>4340</v>
      </c>
      <c r="Z264" s="169">
        <v>9091101</v>
      </c>
      <c r="AA264" s="166">
        <v>1.3809982580433222E-5</v>
      </c>
      <c r="AB264" s="156" t="s">
        <v>2274</v>
      </c>
      <c r="AC264" s="168" t="s">
        <v>3192</v>
      </c>
    </row>
    <row r="265" spans="1:29" x14ac:dyDescent="0.3">
      <c r="A265" s="156" t="s">
        <v>2743</v>
      </c>
      <c r="B265" s="157">
        <v>4</v>
      </c>
      <c r="C265" s="158" t="s">
        <v>1464</v>
      </c>
      <c r="D265" s="158" t="s">
        <v>418</v>
      </c>
      <c r="E265" s="156" t="s">
        <v>2722</v>
      </c>
      <c r="F265" s="159" t="s">
        <v>4</v>
      </c>
      <c r="G265" s="158" t="s">
        <v>1209</v>
      </c>
      <c r="H265" s="160">
        <v>43647</v>
      </c>
      <c r="I265" s="160">
        <v>43748</v>
      </c>
      <c r="J265" s="161" t="s">
        <v>5</v>
      </c>
      <c r="K265" s="162" t="s">
        <v>6</v>
      </c>
      <c r="L265" s="163" t="s">
        <v>7</v>
      </c>
      <c r="M265" s="171">
        <v>0</v>
      </c>
      <c r="N265" s="164">
        <v>15206.76</v>
      </c>
      <c r="O265" s="162" t="s">
        <v>80</v>
      </c>
      <c r="P265" s="160">
        <v>43748</v>
      </c>
      <c r="Q265" s="162" t="s">
        <v>24</v>
      </c>
      <c r="R265" s="164">
        <v>15206.76</v>
      </c>
      <c r="S265" s="163" t="s">
        <v>6235</v>
      </c>
      <c r="T265" s="163"/>
      <c r="U265" s="161" t="s">
        <v>10</v>
      </c>
      <c r="V265" s="161" t="s">
        <v>11</v>
      </c>
      <c r="W265" s="161" t="s">
        <v>12</v>
      </c>
      <c r="X265" s="161" t="s">
        <v>13</v>
      </c>
      <c r="Y265" s="169">
        <v>4300</v>
      </c>
      <c r="Z265" s="169">
        <v>9091101</v>
      </c>
      <c r="AA265" s="166">
        <v>3.5000848450804788E-3</v>
      </c>
      <c r="AB265" s="167" t="s">
        <v>2274</v>
      </c>
      <c r="AC265" s="168" t="s">
        <v>3192</v>
      </c>
    </row>
    <row r="266" spans="1:29" x14ac:dyDescent="0.3">
      <c r="A266" s="156" t="s">
        <v>2743</v>
      </c>
      <c r="B266" s="157">
        <v>4</v>
      </c>
      <c r="C266" s="158" t="s">
        <v>1464</v>
      </c>
      <c r="D266" s="156" t="s">
        <v>418</v>
      </c>
      <c r="E266" s="156" t="s">
        <v>2722</v>
      </c>
      <c r="F266" s="159" t="s">
        <v>4</v>
      </c>
      <c r="G266" s="156" t="s">
        <v>1209</v>
      </c>
      <c r="H266" s="160">
        <v>43647</v>
      </c>
      <c r="I266" s="160">
        <v>43748</v>
      </c>
      <c r="J266" s="161" t="s">
        <v>5</v>
      </c>
      <c r="K266" s="162"/>
      <c r="L266" s="163" t="s">
        <v>7</v>
      </c>
      <c r="M266" s="171">
        <v>0</v>
      </c>
      <c r="N266" s="164">
        <v>195</v>
      </c>
      <c r="O266" s="162" t="s">
        <v>80</v>
      </c>
      <c r="P266" s="160">
        <v>43748</v>
      </c>
      <c r="Q266" s="162" t="s">
        <v>24</v>
      </c>
      <c r="R266" s="164">
        <v>195</v>
      </c>
      <c r="S266" s="162" t="s">
        <v>6235</v>
      </c>
      <c r="T266" s="163"/>
      <c r="U266" s="161" t="s">
        <v>10</v>
      </c>
      <c r="V266" s="161" t="s">
        <v>11</v>
      </c>
      <c r="W266" s="161" t="s">
        <v>12</v>
      </c>
      <c r="X266" s="161" t="s">
        <v>13</v>
      </c>
      <c r="Y266" s="169">
        <v>4340</v>
      </c>
      <c r="Z266" s="169">
        <v>9091101</v>
      </c>
      <c r="AA266" s="166">
        <v>4.4882443386407974E-5</v>
      </c>
      <c r="AB266" s="158" t="s">
        <v>2274</v>
      </c>
      <c r="AC266" s="168" t="s">
        <v>3192</v>
      </c>
    </row>
    <row r="267" spans="1:29" x14ac:dyDescent="0.3">
      <c r="A267" s="156" t="s">
        <v>2743</v>
      </c>
      <c r="B267" s="157">
        <v>4</v>
      </c>
      <c r="C267" s="158" t="s">
        <v>1464</v>
      </c>
      <c r="D267" s="156" t="s">
        <v>418</v>
      </c>
      <c r="E267" s="156" t="s">
        <v>2722</v>
      </c>
      <c r="F267" s="159" t="s">
        <v>4</v>
      </c>
      <c r="G267" s="156" t="s">
        <v>1209</v>
      </c>
      <c r="H267" s="160">
        <v>43647</v>
      </c>
      <c r="I267" s="160">
        <v>43748</v>
      </c>
      <c r="J267" s="161" t="s">
        <v>5</v>
      </c>
      <c r="K267" s="162"/>
      <c r="L267" s="163" t="s">
        <v>7</v>
      </c>
      <c r="M267" s="171">
        <v>0</v>
      </c>
      <c r="N267" s="164">
        <v>117</v>
      </c>
      <c r="O267" s="162" t="s">
        <v>80</v>
      </c>
      <c r="P267" s="160">
        <v>43748</v>
      </c>
      <c r="Q267" s="162" t="s">
        <v>24</v>
      </c>
      <c r="R267" s="164">
        <v>117</v>
      </c>
      <c r="S267" s="162" t="s">
        <v>6235</v>
      </c>
      <c r="T267" s="163"/>
      <c r="U267" s="161" t="s">
        <v>10</v>
      </c>
      <c r="V267" s="161" t="s">
        <v>11</v>
      </c>
      <c r="W267" s="161" t="s">
        <v>12</v>
      </c>
      <c r="X267" s="161" t="s">
        <v>13</v>
      </c>
      <c r="Y267" s="169">
        <v>4340</v>
      </c>
      <c r="Z267" s="169">
        <v>9091101</v>
      </c>
      <c r="AA267" s="166">
        <v>2.6929466031844784E-5</v>
      </c>
      <c r="AB267" s="158" t="s">
        <v>2274</v>
      </c>
      <c r="AC267" s="168" t="s">
        <v>3192</v>
      </c>
    </row>
    <row r="268" spans="1:29" x14ac:dyDescent="0.3">
      <c r="A268" s="156" t="s">
        <v>2743</v>
      </c>
      <c r="B268" s="157">
        <v>4</v>
      </c>
      <c r="C268" s="158" t="s">
        <v>1464</v>
      </c>
      <c r="D268" s="158" t="s">
        <v>418</v>
      </c>
      <c r="E268" s="156" t="s">
        <v>2722</v>
      </c>
      <c r="F268" s="159" t="s">
        <v>4</v>
      </c>
      <c r="G268" s="158" t="s">
        <v>1209</v>
      </c>
      <c r="H268" s="160">
        <v>43647</v>
      </c>
      <c r="I268" s="160">
        <v>43748</v>
      </c>
      <c r="J268" s="161" t="s">
        <v>5</v>
      </c>
      <c r="K268" s="162"/>
      <c r="L268" s="163" t="s">
        <v>7</v>
      </c>
      <c r="M268" s="171">
        <v>0</v>
      </c>
      <c r="N268" s="164">
        <v>370.5</v>
      </c>
      <c r="O268" s="162" t="s">
        <v>80</v>
      </c>
      <c r="P268" s="160">
        <v>43748</v>
      </c>
      <c r="Q268" s="162" t="s">
        <v>24</v>
      </c>
      <c r="R268" s="164">
        <v>370.5</v>
      </c>
      <c r="S268" s="163" t="s">
        <v>6235</v>
      </c>
      <c r="T268" s="163"/>
      <c r="U268" s="161" t="s">
        <v>10</v>
      </c>
      <c r="V268" s="161" t="s">
        <v>11</v>
      </c>
      <c r="W268" s="161" t="s">
        <v>12</v>
      </c>
      <c r="X268" s="161" t="s">
        <v>13</v>
      </c>
      <c r="Y268" s="165">
        <v>4340</v>
      </c>
      <c r="Z268" s="165">
        <v>9091101</v>
      </c>
      <c r="AA268" s="166">
        <v>8.5276642434175154E-5</v>
      </c>
      <c r="AB268" s="167" t="s">
        <v>2274</v>
      </c>
      <c r="AC268" s="168" t="s">
        <v>3192</v>
      </c>
    </row>
    <row r="269" spans="1:29" x14ac:dyDescent="0.3">
      <c r="A269" s="156" t="s">
        <v>2743</v>
      </c>
      <c r="B269" s="157">
        <v>4</v>
      </c>
      <c r="C269" s="156" t="s">
        <v>1464</v>
      </c>
      <c r="D269" s="156" t="s">
        <v>418</v>
      </c>
      <c r="E269" s="156" t="s">
        <v>2722</v>
      </c>
      <c r="F269" s="159" t="s">
        <v>4</v>
      </c>
      <c r="G269" s="156" t="s">
        <v>1209</v>
      </c>
      <c r="H269" s="160">
        <v>43647</v>
      </c>
      <c r="I269" s="160">
        <v>43748</v>
      </c>
      <c r="J269" s="161" t="s">
        <v>5</v>
      </c>
      <c r="K269" s="162"/>
      <c r="L269" s="163" t="s">
        <v>7</v>
      </c>
      <c r="M269" s="171">
        <v>0</v>
      </c>
      <c r="N269" s="164">
        <v>453.96</v>
      </c>
      <c r="O269" s="162" t="s">
        <v>80</v>
      </c>
      <c r="P269" s="160">
        <v>43748</v>
      </c>
      <c r="Q269" s="162" t="s">
        <v>24</v>
      </c>
      <c r="R269" s="164">
        <v>453.96</v>
      </c>
      <c r="S269" s="163" t="s">
        <v>6235</v>
      </c>
      <c r="T269" s="163"/>
      <c r="U269" s="161" t="s">
        <v>10</v>
      </c>
      <c r="V269" s="161" t="s">
        <v>11</v>
      </c>
      <c r="W269" s="161" t="s">
        <v>12</v>
      </c>
      <c r="X269" s="161" t="s">
        <v>13</v>
      </c>
      <c r="Y269" s="169">
        <v>4340</v>
      </c>
      <c r="Z269" s="165">
        <v>9091101</v>
      </c>
      <c r="AA269" s="166">
        <v>1.0448632820355776E-4</v>
      </c>
      <c r="AB269" s="158" t="s">
        <v>2274</v>
      </c>
      <c r="AC269" s="168" t="s">
        <v>3192</v>
      </c>
    </row>
    <row r="270" spans="1:29" x14ac:dyDescent="0.3">
      <c r="A270" s="156" t="s">
        <v>2743</v>
      </c>
      <c r="B270" s="157">
        <v>4</v>
      </c>
      <c r="C270" s="158" t="s">
        <v>1464</v>
      </c>
      <c r="D270" s="158" t="s">
        <v>418</v>
      </c>
      <c r="E270" s="156" t="s">
        <v>2722</v>
      </c>
      <c r="F270" s="159" t="s">
        <v>4</v>
      </c>
      <c r="G270" s="158" t="s">
        <v>1209</v>
      </c>
      <c r="H270" s="160">
        <v>43647</v>
      </c>
      <c r="I270" s="160">
        <v>43748</v>
      </c>
      <c r="J270" s="161" t="s">
        <v>5</v>
      </c>
      <c r="K270" s="162"/>
      <c r="L270" s="163" t="s">
        <v>7</v>
      </c>
      <c r="M270" s="171">
        <v>0</v>
      </c>
      <c r="N270" s="164">
        <v>1249.17</v>
      </c>
      <c r="O270" s="162" t="s">
        <v>80</v>
      </c>
      <c r="P270" s="160">
        <v>43748</v>
      </c>
      <c r="Q270" s="162" t="s">
        <v>24</v>
      </c>
      <c r="R270" s="164">
        <v>1249.17</v>
      </c>
      <c r="S270" s="163" t="s">
        <v>6235</v>
      </c>
      <c r="T270" s="163"/>
      <c r="U270" s="161" t="s">
        <v>10</v>
      </c>
      <c r="V270" s="161" t="s">
        <v>11</v>
      </c>
      <c r="W270" s="161" t="s">
        <v>12</v>
      </c>
      <c r="X270" s="161" t="s">
        <v>13</v>
      </c>
      <c r="Y270" s="165">
        <v>4340</v>
      </c>
      <c r="Z270" s="165">
        <v>9091101</v>
      </c>
      <c r="AA270" s="166">
        <v>2.8751693233332949E-4</v>
      </c>
      <c r="AB270" s="167" t="s">
        <v>2274</v>
      </c>
      <c r="AC270" s="168" t="s">
        <v>3192</v>
      </c>
    </row>
    <row r="271" spans="1:29" x14ac:dyDescent="0.3">
      <c r="A271" s="156" t="s">
        <v>2743</v>
      </c>
      <c r="B271" s="157">
        <v>4</v>
      </c>
      <c r="C271" s="159" t="s">
        <v>1464</v>
      </c>
      <c r="D271" s="158" t="s">
        <v>418</v>
      </c>
      <c r="E271" s="156" t="s">
        <v>2722</v>
      </c>
      <c r="F271" s="159" t="s">
        <v>4</v>
      </c>
      <c r="G271" s="159" t="s">
        <v>1209</v>
      </c>
      <c r="H271" s="160">
        <v>43647</v>
      </c>
      <c r="I271" s="160">
        <v>43748</v>
      </c>
      <c r="J271" s="161" t="s">
        <v>5</v>
      </c>
      <c r="K271" s="162"/>
      <c r="L271" s="163" t="s">
        <v>7</v>
      </c>
      <c r="M271" s="171">
        <v>0</v>
      </c>
      <c r="N271" s="164">
        <v>58.5</v>
      </c>
      <c r="O271" s="162" t="s">
        <v>80</v>
      </c>
      <c r="P271" s="160">
        <v>43748</v>
      </c>
      <c r="Q271" s="162" t="s">
        <v>24</v>
      </c>
      <c r="R271" s="164">
        <v>58.5</v>
      </c>
      <c r="S271" s="162" t="s">
        <v>6235</v>
      </c>
      <c r="T271" s="163"/>
      <c r="U271" s="161" t="s">
        <v>10</v>
      </c>
      <c r="V271" s="161" t="s">
        <v>11</v>
      </c>
      <c r="W271" s="161" t="s">
        <v>12</v>
      </c>
      <c r="X271" s="161" t="s">
        <v>13</v>
      </c>
      <c r="Y271" s="165">
        <v>4340</v>
      </c>
      <c r="Z271" s="165">
        <v>9091101</v>
      </c>
      <c r="AA271" s="166">
        <v>1.3464733015922392E-5</v>
      </c>
      <c r="AB271" s="167" t="s">
        <v>2274</v>
      </c>
      <c r="AC271" s="168" t="s">
        <v>3192</v>
      </c>
    </row>
    <row r="272" spans="1:29" x14ac:dyDescent="0.3">
      <c r="A272" s="156" t="s">
        <v>2743</v>
      </c>
      <c r="B272" s="157">
        <v>4</v>
      </c>
      <c r="C272" s="158" t="s">
        <v>1464</v>
      </c>
      <c r="D272" s="158" t="s">
        <v>418</v>
      </c>
      <c r="E272" s="156" t="s">
        <v>2722</v>
      </c>
      <c r="F272" s="158" t="s">
        <v>4</v>
      </c>
      <c r="G272" s="158" t="s">
        <v>1209</v>
      </c>
      <c r="H272" s="179">
        <v>43647</v>
      </c>
      <c r="I272" s="160">
        <v>43759</v>
      </c>
      <c r="J272" s="161" t="s">
        <v>5</v>
      </c>
      <c r="K272" s="162"/>
      <c r="L272" s="158" t="s">
        <v>7</v>
      </c>
      <c r="M272" s="171">
        <v>0</v>
      </c>
      <c r="N272" s="171">
        <v>17546.27</v>
      </c>
      <c r="O272" s="162" t="s">
        <v>89</v>
      </c>
      <c r="P272" s="160">
        <v>43759</v>
      </c>
      <c r="Q272" s="162" t="s">
        <v>87</v>
      </c>
      <c r="R272" s="171">
        <v>17546.27</v>
      </c>
      <c r="S272" s="162" t="s">
        <v>6235</v>
      </c>
      <c r="T272" s="156"/>
      <c r="U272" s="161" t="s">
        <v>10</v>
      </c>
      <c r="V272" s="161" t="s">
        <v>11</v>
      </c>
      <c r="W272" s="161" t="s">
        <v>12</v>
      </c>
      <c r="X272" s="161" t="s">
        <v>13</v>
      </c>
      <c r="Y272" s="165">
        <v>4300</v>
      </c>
      <c r="Z272" s="165">
        <v>9091101</v>
      </c>
      <c r="AA272" s="166">
        <v>4.0385613841929678E-3</v>
      </c>
      <c r="AB272" s="158" t="s">
        <v>2274</v>
      </c>
      <c r="AC272" s="168" t="s">
        <v>3192</v>
      </c>
    </row>
    <row r="273" spans="1:29" x14ac:dyDescent="0.3">
      <c r="A273" s="156" t="s">
        <v>2743</v>
      </c>
      <c r="B273" s="157">
        <v>4</v>
      </c>
      <c r="C273" s="156" t="s">
        <v>1464</v>
      </c>
      <c r="D273" s="156" t="s">
        <v>418</v>
      </c>
      <c r="E273" s="156" t="s">
        <v>2722</v>
      </c>
      <c r="F273" s="159" t="s">
        <v>4</v>
      </c>
      <c r="G273" s="156" t="s">
        <v>1209</v>
      </c>
      <c r="H273" s="160">
        <v>43647</v>
      </c>
      <c r="I273" s="160">
        <v>43759</v>
      </c>
      <c r="J273" s="161" t="s">
        <v>5</v>
      </c>
      <c r="K273" s="162" t="s">
        <v>6</v>
      </c>
      <c r="L273" s="163" t="s">
        <v>7</v>
      </c>
      <c r="M273" s="171">
        <v>0</v>
      </c>
      <c r="N273" s="164">
        <v>1441.35</v>
      </c>
      <c r="O273" s="162" t="s">
        <v>89</v>
      </c>
      <c r="P273" s="160">
        <v>43759</v>
      </c>
      <c r="Q273" s="162" t="s">
        <v>87</v>
      </c>
      <c r="R273" s="164">
        <v>1441.35</v>
      </c>
      <c r="S273" s="163" t="s">
        <v>6235</v>
      </c>
      <c r="T273" s="163"/>
      <c r="U273" s="161" t="s">
        <v>10</v>
      </c>
      <c r="V273" s="161" t="s">
        <v>11</v>
      </c>
      <c r="W273" s="161" t="s">
        <v>12</v>
      </c>
      <c r="X273" s="161" t="s">
        <v>13</v>
      </c>
      <c r="Y273" s="169">
        <v>4340</v>
      </c>
      <c r="Z273" s="165">
        <v>9091101</v>
      </c>
      <c r="AA273" s="166">
        <v>3.3175030653845707E-4</v>
      </c>
      <c r="AB273" s="167" t="s">
        <v>2274</v>
      </c>
      <c r="AC273" s="168" t="s">
        <v>3192</v>
      </c>
    </row>
    <row r="274" spans="1:29" x14ac:dyDescent="0.3">
      <c r="A274" s="156" t="s">
        <v>2743</v>
      </c>
      <c r="B274" s="157">
        <v>4</v>
      </c>
      <c r="C274" s="158" t="s">
        <v>1464</v>
      </c>
      <c r="D274" s="158" t="s">
        <v>418</v>
      </c>
      <c r="E274" s="156" t="s">
        <v>2722</v>
      </c>
      <c r="F274" s="159" t="s">
        <v>4</v>
      </c>
      <c r="G274" s="158" t="s">
        <v>1209</v>
      </c>
      <c r="H274" s="160">
        <v>43647</v>
      </c>
      <c r="I274" s="160">
        <v>43759</v>
      </c>
      <c r="J274" s="161" t="s">
        <v>5</v>
      </c>
      <c r="K274" s="162"/>
      <c r="L274" s="163" t="s">
        <v>7</v>
      </c>
      <c r="M274" s="171">
        <v>0</v>
      </c>
      <c r="N274" s="164">
        <v>135</v>
      </c>
      <c r="O274" s="162" t="s">
        <v>89</v>
      </c>
      <c r="P274" s="160">
        <v>43759</v>
      </c>
      <c r="Q274" s="162" t="s">
        <v>87</v>
      </c>
      <c r="R274" s="164">
        <v>135</v>
      </c>
      <c r="S274" s="163" t="s">
        <v>6235</v>
      </c>
      <c r="T274" s="163"/>
      <c r="U274" s="161" t="s">
        <v>10</v>
      </c>
      <c r="V274" s="161" t="s">
        <v>11</v>
      </c>
      <c r="W274" s="161" t="s">
        <v>12</v>
      </c>
      <c r="X274" s="161" t="s">
        <v>13</v>
      </c>
      <c r="Y274" s="169">
        <v>4340</v>
      </c>
      <c r="Z274" s="169">
        <v>9091101</v>
      </c>
      <c r="AA274" s="166">
        <v>3.1072460805974748E-5</v>
      </c>
      <c r="AB274" s="174" t="s">
        <v>2274</v>
      </c>
      <c r="AC274" s="168" t="s">
        <v>3192</v>
      </c>
    </row>
    <row r="275" spans="1:29" x14ac:dyDescent="0.3">
      <c r="A275" s="156" t="s">
        <v>2743</v>
      </c>
      <c r="B275" s="157">
        <v>4</v>
      </c>
      <c r="C275" s="156" t="s">
        <v>1464</v>
      </c>
      <c r="D275" s="163" t="s">
        <v>418</v>
      </c>
      <c r="E275" s="156" t="s">
        <v>2722</v>
      </c>
      <c r="F275" s="159" t="s">
        <v>4</v>
      </c>
      <c r="G275" s="156" t="s">
        <v>1209</v>
      </c>
      <c r="H275" s="160">
        <v>43647</v>
      </c>
      <c r="I275" s="160">
        <v>43759</v>
      </c>
      <c r="J275" s="161" t="s">
        <v>5</v>
      </c>
      <c r="K275" s="162"/>
      <c r="L275" s="163" t="s">
        <v>7</v>
      </c>
      <c r="M275" s="171">
        <v>0</v>
      </c>
      <c r="N275" s="164">
        <v>67.5</v>
      </c>
      <c r="O275" s="162" t="s">
        <v>89</v>
      </c>
      <c r="P275" s="160">
        <v>43759</v>
      </c>
      <c r="Q275" s="162" t="s">
        <v>87</v>
      </c>
      <c r="R275" s="164">
        <v>67.5</v>
      </c>
      <c r="S275" s="162" t="s">
        <v>6235</v>
      </c>
      <c r="T275" s="163"/>
      <c r="U275" s="161" t="s">
        <v>10</v>
      </c>
      <c r="V275" s="161" t="s">
        <v>11</v>
      </c>
      <c r="W275" s="161" t="s">
        <v>12</v>
      </c>
      <c r="X275" s="161" t="s">
        <v>13</v>
      </c>
      <c r="Y275" s="169">
        <v>4340</v>
      </c>
      <c r="Z275" s="169">
        <v>9091101</v>
      </c>
      <c r="AA275" s="166">
        <v>1.5536230402987374E-5</v>
      </c>
      <c r="AB275" s="156" t="s">
        <v>2274</v>
      </c>
      <c r="AC275" s="168" t="s">
        <v>3192</v>
      </c>
    </row>
    <row r="276" spans="1:29" x14ac:dyDescent="0.3">
      <c r="A276" s="156" t="s">
        <v>2743</v>
      </c>
      <c r="B276" s="157">
        <v>4</v>
      </c>
      <c r="C276" s="158" t="s">
        <v>1464</v>
      </c>
      <c r="D276" s="158" t="s">
        <v>418</v>
      </c>
      <c r="E276" s="156" t="s">
        <v>2722</v>
      </c>
      <c r="F276" s="159" t="s">
        <v>4</v>
      </c>
      <c r="G276" s="158" t="s">
        <v>1209</v>
      </c>
      <c r="H276" s="160">
        <v>43647</v>
      </c>
      <c r="I276" s="160">
        <v>43759</v>
      </c>
      <c r="J276" s="161" t="s">
        <v>5</v>
      </c>
      <c r="K276" s="162"/>
      <c r="L276" s="163" t="s">
        <v>7</v>
      </c>
      <c r="M276" s="171">
        <v>0</v>
      </c>
      <c r="N276" s="164">
        <v>225</v>
      </c>
      <c r="O276" s="162" t="s">
        <v>89</v>
      </c>
      <c r="P276" s="160">
        <v>43759</v>
      </c>
      <c r="Q276" s="162" t="s">
        <v>87</v>
      </c>
      <c r="R276" s="164">
        <v>225</v>
      </c>
      <c r="S276" s="163" t="s">
        <v>6235</v>
      </c>
      <c r="T276" s="163"/>
      <c r="U276" s="161" t="s">
        <v>10</v>
      </c>
      <c r="V276" s="161" t="s">
        <v>11</v>
      </c>
      <c r="W276" s="161" t="s">
        <v>12</v>
      </c>
      <c r="X276" s="161" t="s">
        <v>13</v>
      </c>
      <c r="Y276" s="169">
        <v>4340</v>
      </c>
      <c r="Z276" s="169">
        <v>9091101</v>
      </c>
      <c r="AA276" s="166">
        <v>5.1787434676624587E-5</v>
      </c>
      <c r="AB276" s="167" t="s">
        <v>2274</v>
      </c>
      <c r="AC276" s="168" t="s">
        <v>3192</v>
      </c>
    </row>
    <row r="277" spans="1:29" x14ac:dyDescent="0.3">
      <c r="A277" s="156" t="s">
        <v>2743</v>
      </c>
      <c r="B277" s="157">
        <v>4</v>
      </c>
      <c r="C277" s="158" t="s">
        <v>1464</v>
      </c>
      <c r="D277" s="156" t="s">
        <v>418</v>
      </c>
      <c r="E277" s="156" t="s">
        <v>2722</v>
      </c>
      <c r="F277" s="159" t="s">
        <v>4</v>
      </c>
      <c r="G277" s="156" t="s">
        <v>1209</v>
      </c>
      <c r="H277" s="160">
        <v>43647</v>
      </c>
      <c r="I277" s="160">
        <v>43759</v>
      </c>
      <c r="J277" s="161" t="s">
        <v>5</v>
      </c>
      <c r="K277" s="162"/>
      <c r="L277" s="163" t="s">
        <v>7</v>
      </c>
      <c r="M277" s="171">
        <v>0</v>
      </c>
      <c r="N277" s="164">
        <v>427.5</v>
      </c>
      <c r="O277" s="162" t="s">
        <v>89</v>
      </c>
      <c r="P277" s="160">
        <v>43759</v>
      </c>
      <c r="Q277" s="162" t="s">
        <v>87</v>
      </c>
      <c r="R277" s="164">
        <v>427.5</v>
      </c>
      <c r="S277" s="162" t="s">
        <v>6235</v>
      </c>
      <c r="T277" s="163"/>
      <c r="U277" s="161" t="s">
        <v>10</v>
      </c>
      <c r="V277" s="161" t="s">
        <v>11</v>
      </c>
      <c r="W277" s="161" t="s">
        <v>12</v>
      </c>
      <c r="X277" s="161" t="s">
        <v>13</v>
      </c>
      <c r="Y277" s="169">
        <v>4340</v>
      </c>
      <c r="Z277" s="169">
        <v>9091101</v>
      </c>
      <c r="AA277" s="166">
        <v>9.8396125885586715E-5</v>
      </c>
      <c r="AB277" s="158" t="s">
        <v>2274</v>
      </c>
      <c r="AC277" s="168" t="s">
        <v>3192</v>
      </c>
    </row>
    <row r="278" spans="1:29" x14ac:dyDescent="0.3">
      <c r="A278" s="156" t="s">
        <v>2743</v>
      </c>
      <c r="B278" s="157">
        <v>4</v>
      </c>
      <c r="C278" s="158" t="s">
        <v>1464</v>
      </c>
      <c r="D278" s="156" t="s">
        <v>418</v>
      </c>
      <c r="E278" s="156" t="s">
        <v>2722</v>
      </c>
      <c r="F278" s="159" t="s">
        <v>4</v>
      </c>
      <c r="G278" s="156" t="s">
        <v>1209</v>
      </c>
      <c r="H278" s="160">
        <v>43647</v>
      </c>
      <c r="I278" s="160">
        <v>43759</v>
      </c>
      <c r="J278" s="161" t="s">
        <v>5</v>
      </c>
      <c r="K278" s="162"/>
      <c r="L278" s="163" t="s">
        <v>7</v>
      </c>
      <c r="M278" s="171">
        <v>0</v>
      </c>
      <c r="N278" s="164">
        <v>523.79999999999995</v>
      </c>
      <c r="O278" s="162" t="s">
        <v>89</v>
      </c>
      <c r="P278" s="160">
        <v>43759</v>
      </c>
      <c r="Q278" s="162" t="s">
        <v>87</v>
      </c>
      <c r="R278" s="164">
        <v>523.79999999999995</v>
      </c>
      <c r="S278" s="162" t="s">
        <v>6235</v>
      </c>
      <c r="T278" s="163"/>
      <c r="U278" s="161" t="s">
        <v>10</v>
      </c>
      <c r="V278" s="161" t="s">
        <v>11</v>
      </c>
      <c r="W278" s="161" t="s">
        <v>12</v>
      </c>
      <c r="X278" s="161" t="s">
        <v>13</v>
      </c>
      <c r="Y278" s="169">
        <v>4340</v>
      </c>
      <c r="Z278" s="169">
        <v>9091101</v>
      </c>
      <c r="AA278" s="166">
        <v>1.2056114792718202E-4</v>
      </c>
      <c r="AB278" s="158" t="s">
        <v>2274</v>
      </c>
      <c r="AC278" s="168" t="s">
        <v>3192</v>
      </c>
    </row>
    <row r="279" spans="1:29" x14ac:dyDescent="0.3">
      <c r="A279" s="156" t="s">
        <v>2744</v>
      </c>
      <c r="B279" s="157">
        <v>2</v>
      </c>
      <c r="C279" s="156" t="s">
        <v>1464</v>
      </c>
      <c r="D279" s="156" t="s">
        <v>130</v>
      </c>
      <c r="E279" s="156" t="s">
        <v>2722</v>
      </c>
      <c r="F279" s="159" t="s">
        <v>4</v>
      </c>
      <c r="G279" s="158" t="s">
        <v>1209</v>
      </c>
      <c r="H279" s="160">
        <v>43647</v>
      </c>
      <c r="I279" s="160">
        <v>43748</v>
      </c>
      <c r="J279" s="161" t="s">
        <v>5</v>
      </c>
      <c r="K279" s="162" t="s">
        <v>6</v>
      </c>
      <c r="L279" s="163" t="s">
        <v>7</v>
      </c>
      <c r="M279" s="171">
        <v>0</v>
      </c>
      <c r="N279" s="170">
        <v>10479.91</v>
      </c>
      <c r="O279" s="162" t="s">
        <v>81</v>
      </c>
      <c r="P279" s="160">
        <v>43748</v>
      </c>
      <c r="Q279" s="162" t="s">
        <v>24</v>
      </c>
      <c r="R279" s="171">
        <v>10479.91</v>
      </c>
      <c r="S279" s="158" t="s">
        <v>1571</v>
      </c>
      <c r="T279" s="162"/>
      <c r="U279" s="161" t="s">
        <v>10</v>
      </c>
      <c r="V279" s="161" t="s">
        <v>11</v>
      </c>
      <c r="W279" s="161" t="s">
        <v>12</v>
      </c>
      <c r="X279" s="161" t="s">
        <v>13</v>
      </c>
      <c r="Y279" s="165">
        <v>4300</v>
      </c>
      <c r="Z279" s="165">
        <v>9121101</v>
      </c>
      <c r="AA279" s="166">
        <v>2.4121229090751321E-3</v>
      </c>
      <c r="AB279" s="183" t="s">
        <v>2276</v>
      </c>
      <c r="AC279" s="168" t="s">
        <v>3197</v>
      </c>
    </row>
    <row r="280" spans="1:29" x14ac:dyDescent="0.3">
      <c r="A280" s="156" t="s">
        <v>2744</v>
      </c>
      <c r="B280" s="157">
        <v>2</v>
      </c>
      <c r="C280" s="158" t="s">
        <v>1464</v>
      </c>
      <c r="D280" s="156" t="s">
        <v>130</v>
      </c>
      <c r="E280" s="156" t="s">
        <v>2722</v>
      </c>
      <c r="F280" s="158" t="s">
        <v>4</v>
      </c>
      <c r="G280" s="158" t="s">
        <v>1209</v>
      </c>
      <c r="H280" s="160">
        <v>43647</v>
      </c>
      <c r="I280" s="160">
        <v>43748</v>
      </c>
      <c r="J280" s="161" t="s">
        <v>5</v>
      </c>
      <c r="K280" s="162"/>
      <c r="L280" s="158" t="s">
        <v>7</v>
      </c>
      <c r="M280" s="171">
        <v>0</v>
      </c>
      <c r="N280" s="171">
        <v>135</v>
      </c>
      <c r="O280" s="186" t="s">
        <v>81</v>
      </c>
      <c r="P280" s="160">
        <v>43748</v>
      </c>
      <c r="Q280" s="162" t="s">
        <v>24</v>
      </c>
      <c r="R280" s="171">
        <v>135</v>
      </c>
      <c r="S280" s="163" t="s">
        <v>1571</v>
      </c>
      <c r="T280" s="156"/>
      <c r="U280" s="161" t="s">
        <v>10</v>
      </c>
      <c r="V280" s="161" t="s">
        <v>11</v>
      </c>
      <c r="W280" s="161" t="s">
        <v>12</v>
      </c>
      <c r="X280" s="161" t="s">
        <v>13</v>
      </c>
      <c r="Y280" s="165">
        <v>4340</v>
      </c>
      <c r="Z280" s="165">
        <v>9121101</v>
      </c>
      <c r="AA280" s="166">
        <v>3.1072460805974748E-5</v>
      </c>
      <c r="AB280" s="185" t="s">
        <v>2276</v>
      </c>
      <c r="AC280" s="168" t="s">
        <v>3197</v>
      </c>
    </row>
    <row r="281" spans="1:29" x14ac:dyDescent="0.3">
      <c r="A281" s="156" t="s">
        <v>2744</v>
      </c>
      <c r="B281" s="157">
        <v>2</v>
      </c>
      <c r="C281" s="158" t="s">
        <v>1464</v>
      </c>
      <c r="D281" s="156" t="s">
        <v>130</v>
      </c>
      <c r="E281" s="156" t="s">
        <v>2722</v>
      </c>
      <c r="F281" s="158" t="s">
        <v>4</v>
      </c>
      <c r="G281" s="156" t="s">
        <v>1209</v>
      </c>
      <c r="H281" s="160">
        <v>43647</v>
      </c>
      <c r="I281" s="160">
        <v>43748</v>
      </c>
      <c r="J281" s="161" t="s">
        <v>5</v>
      </c>
      <c r="K281" s="162"/>
      <c r="L281" s="163" t="s">
        <v>7</v>
      </c>
      <c r="M281" s="171">
        <v>0</v>
      </c>
      <c r="N281" s="171">
        <v>81</v>
      </c>
      <c r="O281" s="162" t="s">
        <v>81</v>
      </c>
      <c r="P281" s="160">
        <v>43748</v>
      </c>
      <c r="Q281" s="162" t="s">
        <v>24</v>
      </c>
      <c r="R281" s="171">
        <v>81</v>
      </c>
      <c r="S281" s="162" t="s">
        <v>1571</v>
      </c>
      <c r="T281" s="156"/>
      <c r="U281" s="161" t="s">
        <v>10</v>
      </c>
      <c r="V281" s="161" t="s">
        <v>11</v>
      </c>
      <c r="W281" s="161" t="s">
        <v>12</v>
      </c>
      <c r="X281" s="161" t="s">
        <v>13</v>
      </c>
      <c r="Y281" s="165">
        <v>4340</v>
      </c>
      <c r="Z281" s="165">
        <v>9121101</v>
      </c>
      <c r="AA281" s="166">
        <v>1.8643476483584851E-5</v>
      </c>
      <c r="AB281" s="156" t="s">
        <v>2276</v>
      </c>
      <c r="AC281" s="168" t="s">
        <v>3197</v>
      </c>
    </row>
    <row r="282" spans="1:29" x14ac:dyDescent="0.3">
      <c r="A282" s="156" t="s">
        <v>2744</v>
      </c>
      <c r="B282" s="157">
        <v>2</v>
      </c>
      <c r="C282" s="158" t="s">
        <v>1464</v>
      </c>
      <c r="D282" s="158" t="s">
        <v>130</v>
      </c>
      <c r="E282" s="156" t="s">
        <v>2722</v>
      </c>
      <c r="F282" s="159" t="s">
        <v>4</v>
      </c>
      <c r="G282" s="156" t="s">
        <v>1209</v>
      </c>
      <c r="H282" s="160">
        <v>43647</v>
      </c>
      <c r="I282" s="160">
        <v>43748</v>
      </c>
      <c r="J282" s="161" t="s">
        <v>5</v>
      </c>
      <c r="K282" s="162"/>
      <c r="L282" s="163" t="s">
        <v>7</v>
      </c>
      <c r="M282" s="171">
        <v>0</v>
      </c>
      <c r="N282" s="164">
        <v>256.5</v>
      </c>
      <c r="O282" s="162" t="s">
        <v>81</v>
      </c>
      <c r="P282" s="160">
        <v>43748</v>
      </c>
      <c r="Q282" s="162" t="s">
        <v>24</v>
      </c>
      <c r="R282" s="164">
        <v>256.5</v>
      </c>
      <c r="S282" s="158" t="s">
        <v>1571</v>
      </c>
      <c r="T282" s="163"/>
      <c r="U282" s="161" t="s">
        <v>10</v>
      </c>
      <c r="V282" s="161" t="s">
        <v>11</v>
      </c>
      <c r="W282" s="161" t="s">
        <v>12</v>
      </c>
      <c r="X282" s="161" t="s">
        <v>13</v>
      </c>
      <c r="Y282" s="169">
        <v>4340</v>
      </c>
      <c r="Z282" s="165">
        <v>9121101</v>
      </c>
      <c r="AA282" s="166">
        <v>5.9037675531352025E-5</v>
      </c>
      <c r="AB282" s="158" t="s">
        <v>2276</v>
      </c>
      <c r="AC282" s="168" t="s">
        <v>3197</v>
      </c>
    </row>
    <row r="283" spans="1:29" x14ac:dyDescent="0.3">
      <c r="A283" s="156" t="s">
        <v>2744</v>
      </c>
      <c r="B283" s="157">
        <v>2</v>
      </c>
      <c r="C283" s="158" t="s">
        <v>1464</v>
      </c>
      <c r="D283" s="156" t="s">
        <v>130</v>
      </c>
      <c r="E283" s="156" t="s">
        <v>2722</v>
      </c>
      <c r="F283" s="159" t="s">
        <v>4</v>
      </c>
      <c r="G283" s="156" t="s">
        <v>1209</v>
      </c>
      <c r="H283" s="160">
        <v>43647</v>
      </c>
      <c r="I283" s="160">
        <v>43748</v>
      </c>
      <c r="J283" s="161" t="s">
        <v>5</v>
      </c>
      <c r="K283" s="162"/>
      <c r="L283" s="163" t="s">
        <v>7</v>
      </c>
      <c r="M283" s="171">
        <v>0</v>
      </c>
      <c r="N283" s="164">
        <v>314.28000000000003</v>
      </c>
      <c r="O283" s="162" t="s">
        <v>81</v>
      </c>
      <c r="P283" s="160">
        <v>43748</v>
      </c>
      <c r="Q283" s="162" t="s">
        <v>24</v>
      </c>
      <c r="R283" s="164">
        <v>314.28000000000003</v>
      </c>
      <c r="S283" s="163" t="s">
        <v>1571</v>
      </c>
      <c r="T283" s="163"/>
      <c r="U283" s="161" t="s">
        <v>10</v>
      </c>
      <c r="V283" s="161" t="s">
        <v>11</v>
      </c>
      <c r="W283" s="161" t="s">
        <v>12</v>
      </c>
      <c r="X283" s="161" t="s">
        <v>13</v>
      </c>
      <c r="Y283" s="169">
        <v>4340</v>
      </c>
      <c r="Z283" s="169">
        <v>9121101</v>
      </c>
      <c r="AA283" s="166">
        <v>7.2336688756309222E-5</v>
      </c>
      <c r="AB283" s="158" t="s">
        <v>2276</v>
      </c>
      <c r="AC283" s="168" t="s">
        <v>3197</v>
      </c>
    </row>
    <row r="284" spans="1:29" x14ac:dyDescent="0.3">
      <c r="A284" s="156" t="s">
        <v>2744</v>
      </c>
      <c r="B284" s="157">
        <v>2</v>
      </c>
      <c r="C284" s="158" t="s">
        <v>1464</v>
      </c>
      <c r="D284" s="158" t="s">
        <v>130</v>
      </c>
      <c r="E284" s="156" t="s">
        <v>2722</v>
      </c>
      <c r="F284" s="159" t="s">
        <v>4</v>
      </c>
      <c r="G284" s="158" t="s">
        <v>1209</v>
      </c>
      <c r="H284" s="160">
        <v>43647</v>
      </c>
      <c r="I284" s="160">
        <v>43748</v>
      </c>
      <c r="J284" s="161" t="s">
        <v>5</v>
      </c>
      <c r="K284" s="162"/>
      <c r="L284" s="163" t="s">
        <v>7</v>
      </c>
      <c r="M284" s="171">
        <v>0</v>
      </c>
      <c r="N284" s="164">
        <v>864.81</v>
      </c>
      <c r="O284" s="162" t="s">
        <v>81</v>
      </c>
      <c r="P284" s="160">
        <v>43748</v>
      </c>
      <c r="Q284" s="162" t="s">
        <v>24</v>
      </c>
      <c r="R284" s="164">
        <v>864.81</v>
      </c>
      <c r="S284" s="163" t="s">
        <v>1571</v>
      </c>
      <c r="T284" s="163"/>
      <c r="U284" s="161" t="s">
        <v>10</v>
      </c>
      <c r="V284" s="161" t="s">
        <v>11</v>
      </c>
      <c r="W284" s="161" t="s">
        <v>12</v>
      </c>
      <c r="X284" s="161" t="s">
        <v>13</v>
      </c>
      <c r="Y284" s="165">
        <v>4340</v>
      </c>
      <c r="Z284" s="165">
        <v>9121101</v>
      </c>
      <c r="AA284" s="166">
        <v>1.9905018392307424E-4</v>
      </c>
      <c r="AB284" s="175" t="s">
        <v>2276</v>
      </c>
      <c r="AC284" s="168" t="s">
        <v>3197</v>
      </c>
    </row>
    <row r="285" spans="1:29" x14ac:dyDescent="0.3">
      <c r="A285" s="156" t="s">
        <v>2744</v>
      </c>
      <c r="B285" s="157">
        <v>2</v>
      </c>
      <c r="C285" s="167" t="s">
        <v>1464</v>
      </c>
      <c r="D285" s="156" t="s">
        <v>130</v>
      </c>
      <c r="E285" s="156" t="s">
        <v>2722</v>
      </c>
      <c r="F285" s="162" t="s">
        <v>4</v>
      </c>
      <c r="G285" s="167" t="s">
        <v>1209</v>
      </c>
      <c r="H285" s="160">
        <v>43647</v>
      </c>
      <c r="I285" s="160">
        <v>43748</v>
      </c>
      <c r="J285" s="161" t="s">
        <v>5</v>
      </c>
      <c r="K285" s="162"/>
      <c r="L285" s="158" t="s">
        <v>7</v>
      </c>
      <c r="M285" s="171">
        <v>0</v>
      </c>
      <c r="N285" s="171">
        <v>40.5</v>
      </c>
      <c r="O285" s="162" t="s">
        <v>81</v>
      </c>
      <c r="P285" s="160">
        <v>43748</v>
      </c>
      <c r="Q285" s="162" t="s">
        <v>24</v>
      </c>
      <c r="R285" s="171">
        <v>40.5</v>
      </c>
      <c r="S285" s="163" t="s">
        <v>1571</v>
      </c>
      <c r="T285" s="156"/>
      <c r="U285" s="161" t="s">
        <v>10</v>
      </c>
      <c r="V285" s="161" t="s">
        <v>11</v>
      </c>
      <c r="W285" s="161" t="s">
        <v>12</v>
      </c>
      <c r="X285" s="161" t="s">
        <v>13</v>
      </c>
      <c r="Y285" s="169">
        <v>4340</v>
      </c>
      <c r="Z285" s="169">
        <v>9121101</v>
      </c>
      <c r="AA285" s="166">
        <v>9.3217382417924257E-6</v>
      </c>
      <c r="AB285" s="167" t="s">
        <v>2276</v>
      </c>
      <c r="AC285" s="168" t="s">
        <v>3197</v>
      </c>
    </row>
    <row r="286" spans="1:29" x14ac:dyDescent="0.3">
      <c r="A286" s="156" t="s">
        <v>2744</v>
      </c>
      <c r="B286" s="157">
        <v>2</v>
      </c>
      <c r="C286" s="158" t="s">
        <v>1464</v>
      </c>
      <c r="D286" s="156" t="s">
        <v>130</v>
      </c>
      <c r="E286" s="156" t="s">
        <v>2722</v>
      </c>
      <c r="F286" s="159" t="s">
        <v>4</v>
      </c>
      <c r="G286" s="158" t="s">
        <v>1209</v>
      </c>
      <c r="H286" s="160">
        <v>43647</v>
      </c>
      <c r="I286" s="160">
        <v>43759</v>
      </c>
      <c r="J286" s="161" t="s">
        <v>5</v>
      </c>
      <c r="K286" s="162"/>
      <c r="L286" s="158" t="s">
        <v>7</v>
      </c>
      <c r="M286" s="171">
        <v>0</v>
      </c>
      <c r="N286" s="171">
        <v>7762.89</v>
      </c>
      <c r="O286" s="162" t="s">
        <v>86</v>
      </c>
      <c r="P286" s="160">
        <v>43759</v>
      </c>
      <c r="Q286" s="162" t="s">
        <v>87</v>
      </c>
      <c r="R286" s="171">
        <v>7762.89</v>
      </c>
      <c r="S286" s="158" t="s">
        <v>1571</v>
      </c>
      <c r="T286" s="156"/>
      <c r="U286" s="161" t="s">
        <v>10</v>
      </c>
      <c r="V286" s="161" t="s">
        <v>11</v>
      </c>
      <c r="W286" s="161" t="s">
        <v>12</v>
      </c>
      <c r="X286" s="161" t="s">
        <v>13</v>
      </c>
      <c r="Y286" s="165">
        <v>4300</v>
      </c>
      <c r="Z286" s="165">
        <v>9121101</v>
      </c>
      <c r="AA286" s="166">
        <v>1.786756261230321E-3</v>
      </c>
      <c r="AB286" s="158" t="s">
        <v>2276</v>
      </c>
      <c r="AC286" s="168" t="s">
        <v>3197</v>
      </c>
    </row>
    <row r="287" spans="1:29" x14ac:dyDescent="0.3">
      <c r="A287" s="156" t="s">
        <v>2744</v>
      </c>
      <c r="B287" s="157">
        <v>2</v>
      </c>
      <c r="C287" s="158" t="s">
        <v>1464</v>
      </c>
      <c r="D287" s="156" t="s">
        <v>130</v>
      </c>
      <c r="E287" s="156" t="s">
        <v>2722</v>
      </c>
      <c r="F287" s="156" t="s">
        <v>4</v>
      </c>
      <c r="G287" s="158" t="s">
        <v>1209</v>
      </c>
      <c r="H287" s="160">
        <v>43647</v>
      </c>
      <c r="I287" s="160">
        <v>43759</v>
      </c>
      <c r="J287" s="161" t="s">
        <v>5</v>
      </c>
      <c r="K287" s="162" t="s">
        <v>6</v>
      </c>
      <c r="L287" s="163" t="s">
        <v>7</v>
      </c>
      <c r="M287" s="171">
        <v>0</v>
      </c>
      <c r="N287" s="170">
        <v>30</v>
      </c>
      <c r="O287" s="158" t="s">
        <v>86</v>
      </c>
      <c r="P287" s="160">
        <v>43759</v>
      </c>
      <c r="Q287" s="162" t="s">
        <v>87</v>
      </c>
      <c r="R287" s="164">
        <v>30</v>
      </c>
      <c r="S287" s="162" t="s">
        <v>1571</v>
      </c>
      <c r="T287" s="162"/>
      <c r="U287" s="161" t="s">
        <v>10</v>
      </c>
      <c r="V287" s="161" t="s">
        <v>11</v>
      </c>
      <c r="W287" s="161" t="s">
        <v>12</v>
      </c>
      <c r="X287" s="161" t="s">
        <v>13</v>
      </c>
      <c r="Y287" s="165">
        <v>4340</v>
      </c>
      <c r="Z287" s="165">
        <v>9121101</v>
      </c>
      <c r="AA287" s="166">
        <v>6.9049912902166112E-6</v>
      </c>
      <c r="AB287" s="158" t="s">
        <v>2276</v>
      </c>
      <c r="AC287" s="168" t="s">
        <v>3197</v>
      </c>
    </row>
    <row r="288" spans="1:29" x14ac:dyDescent="0.3">
      <c r="A288" s="156" t="s">
        <v>2744</v>
      </c>
      <c r="B288" s="157">
        <v>2</v>
      </c>
      <c r="C288" s="167" t="s">
        <v>1464</v>
      </c>
      <c r="D288" s="158" t="s">
        <v>130</v>
      </c>
      <c r="E288" s="156" t="s">
        <v>2722</v>
      </c>
      <c r="F288" s="159" t="s">
        <v>4</v>
      </c>
      <c r="G288" s="167" t="s">
        <v>1209</v>
      </c>
      <c r="H288" s="160">
        <v>43647</v>
      </c>
      <c r="I288" s="160">
        <v>43759</v>
      </c>
      <c r="J288" s="161" t="s">
        <v>5</v>
      </c>
      <c r="K288" s="162"/>
      <c r="L288" s="163" t="s">
        <v>7</v>
      </c>
      <c r="M288" s="171">
        <v>0</v>
      </c>
      <c r="N288" s="164">
        <v>190</v>
      </c>
      <c r="O288" s="162" t="s">
        <v>86</v>
      </c>
      <c r="P288" s="160">
        <v>43759</v>
      </c>
      <c r="Q288" s="162" t="s">
        <v>87</v>
      </c>
      <c r="R288" s="164">
        <v>190</v>
      </c>
      <c r="S288" s="162" t="s">
        <v>1571</v>
      </c>
      <c r="T288" s="163"/>
      <c r="U288" s="161" t="s">
        <v>10</v>
      </c>
      <c r="V288" s="161" t="s">
        <v>11</v>
      </c>
      <c r="W288" s="161" t="s">
        <v>12</v>
      </c>
      <c r="X288" s="161" t="s">
        <v>13</v>
      </c>
      <c r="Y288" s="169">
        <v>4340</v>
      </c>
      <c r="Z288" s="169">
        <v>9121101</v>
      </c>
      <c r="AA288" s="166">
        <v>4.3731611504705202E-5</v>
      </c>
      <c r="AB288" s="167" t="s">
        <v>2276</v>
      </c>
      <c r="AC288" s="168" t="s">
        <v>3197</v>
      </c>
    </row>
    <row r="289" spans="1:29" x14ac:dyDescent="0.3">
      <c r="A289" s="156" t="s">
        <v>2744</v>
      </c>
      <c r="B289" s="157">
        <v>2</v>
      </c>
      <c r="C289" s="158" t="s">
        <v>1464</v>
      </c>
      <c r="D289" s="158" t="s">
        <v>130</v>
      </c>
      <c r="E289" s="156" t="s">
        <v>2722</v>
      </c>
      <c r="F289" s="159" t="s">
        <v>4</v>
      </c>
      <c r="G289" s="158" t="s">
        <v>1209</v>
      </c>
      <c r="H289" s="160">
        <v>43647</v>
      </c>
      <c r="I289" s="160">
        <v>43759</v>
      </c>
      <c r="J289" s="161" t="s">
        <v>5</v>
      </c>
      <c r="K289" s="162"/>
      <c r="L289" s="163" t="s">
        <v>7</v>
      </c>
      <c r="M289" s="171">
        <v>0</v>
      </c>
      <c r="N289" s="164">
        <v>100</v>
      </c>
      <c r="O289" s="162" t="s">
        <v>86</v>
      </c>
      <c r="P289" s="160">
        <v>43759</v>
      </c>
      <c r="Q289" s="162" t="s">
        <v>87</v>
      </c>
      <c r="R289" s="164">
        <v>100</v>
      </c>
      <c r="S289" s="163" t="s">
        <v>1571</v>
      </c>
      <c r="T289" s="163"/>
      <c r="U289" s="161" t="s">
        <v>10</v>
      </c>
      <c r="V289" s="161" t="s">
        <v>11</v>
      </c>
      <c r="W289" s="161" t="s">
        <v>12</v>
      </c>
      <c r="X289" s="161" t="s">
        <v>13</v>
      </c>
      <c r="Y289" s="165">
        <v>4340</v>
      </c>
      <c r="Z289" s="165">
        <v>9121101</v>
      </c>
      <c r="AA289" s="166">
        <v>2.301663763405537E-5</v>
      </c>
      <c r="AB289" s="167" t="s">
        <v>2276</v>
      </c>
      <c r="AC289" s="168" t="s">
        <v>3197</v>
      </c>
    </row>
    <row r="290" spans="1:29" x14ac:dyDescent="0.3">
      <c r="A290" s="156" t="s">
        <v>2744</v>
      </c>
      <c r="B290" s="157">
        <v>2</v>
      </c>
      <c r="C290" s="156" t="s">
        <v>1464</v>
      </c>
      <c r="D290" s="156" t="s">
        <v>130</v>
      </c>
      <c r="E290" s="156" t="s">
        <v>2722</v>
      </c>
      <c r="F290" s="156" t="s">
        <v>4</v>
      </c>
      <c r="G290" s="158" t="s">
        <v>1209</v>
      </c>
      <c r="H290" s="160">
        <v>43647</v>
      </c>
      <c r="I290" s="160">
        <v>43759</v>
      </c>
      <c r="J290" s="161" t="s">
        <v>5</v>
      </c>
      <c r="K290" s="158"/>
      <c r="L290" s="163" t="s">
        <v>7</v>
      </c>
      <c r="M290" s="171">
        <v>0</v>
      </c>
      <c r="N290" s="170">
        <v>60</v>
      </c>
      <c r="O290" s="162" t="s">
        <v>86</v>
      </c>
      <c r="P290" s="160">
        <v>43759</v>
      </c>
      <c r="Q290" s="162" t="s">
        <v>87</v>
      </c>
      <c r="R290" s="178">
        <v>60</v>
      </c>
      <c r="S290" s="158" t="s">
        <v>1571</v>
      </c>
      <c r="T290" s="162"/>
      <c r="U290" s="161" t="s">
        <v>10</v>
      </c>
      <c r="V290" s="161" t="s">
        <v>11</v>
      </c>
      <c r="W290" s="161" t="s">
        <v>12</v>
      </c>
      <c r="X290" s="161" t="s">
        <v>13</v>
      </c>
      <c r="Y290" s="165">
        <v>4340</v>
      </c>
      <c r="Z290" s="165">
        <v>9121101</v>
      </c>
      <c r="AA290" s="166">
        <v>1.3809982580433222E-5</v>
      </c>
      <c r="AB290" s="162" t="s">
        <v>2276</v>
      </c>
      <c r="AC290" s="168" t="s">
        <v>3197</v>
      </c>
    </row>
    <row r="291" spans="1:29" x14ac:dyDescent="0.3">
      <c r="A291" s="156" t="s">
        <v>2744</v>
      </c>
      <c r="B291" s="157">
        <v>2</v>
      </c>
      <c r="C291" s="158" t="s">
        <v>1464</v>
      </c>
      <c r="D291" s="158" t="s">
        <v>130</v>
      </c>
      <c r="E291" s="156" t="s">
        <v>2722</v>
      </c>
      <c r="F291" s="158" t="s">
        <v>4</v>
      </c>
      <c r="G291" s="158" t="s">
        <v>1209</v>
      </c>
      <c r="H291" s="160">
        <v>43647</v>
      </c>
      <c r="I291" s="160">
        <v>43759</v>
      </c>
      <c r="J291" s="161" t="s">
        <v>5</v>
      </c>
      <c r="K291" s="162"/>
      <c r="L291" s="158" t="s">
        <v>7</v>
      </c>
      <c r="M291" s="171">
        <v>0</v>
      </c>
      <c r="N291" s="171">
        <v>232.8</v>
      </c>
      <c r="O291" s="162" t="s">
        <v>86</v>
      </c>
      <c r="P291" s="160">
        <v>43759</v>
      </c>
      <c r="Q291" s="162" t="s">
        <v>87</v>
      </c>
      <c r="R291" s="170">
        <v>232.8</v>
      </c>
      <c r="S291" s="163" t="s">
        <v>1571</v>
      </c>
      <c r="T291" s="156"/>
      <c r="U291" s="161" t="s">
        <v>10</v>
      </c>
      <c r="V291" s="161" t="s">
        <v>11</v>
      </c>
      <c r="W291" s="161" t="s">
        <v>12</v>
      </c>
      <c r="X291" s="161" t="s">
        <v>13</v>
      </c>
      <c r="Y291" s="165">
        <v>4340</v>
      </c>
      <c r="Z291" s="165">
        <v>9121101</v>
      </c>
      <c r="AA291" s="166">
        <v>5.3582732412080904E-5</v>
      </c>
      <c r="AB291" s="158" t="s">
        <v>2276</v>
      </c>
      <c r="AC291" s="168" t="s">
        <v>3197</v>
      </c>
    </row>
    <row r="292" spans="1:29" x14ac:dyDescent="0.3">
      <c r="A292" s="156" t="s">
        <v>2744</v>
      </c>
      <c r="B292" s="157">
        <v>2</v>
      </c>
      <c r="C292" s="156" t="s">
        <v>1464</v>
      </c>
      <c r="D292" s="156" t="s">
        <v>130</v>
      </c>
      <c r="E292" s="156" t="s">
        <v>2722</v>
      </c>
      <c r="F292" s="156" t="s">
        <v>4</v>
      </c>
      <c r="G292" s="158" t="s">
        <v>1209</v>
      </c>
      <c r="H292" s="160">
        <v>43647</v>
      </c>
      <c r="I292" s="160">
        <v>43759</v>
      </c>
      <c r="J292" s="161" t="s">
        <v>5</v>
      </c>
      <c r="K292" s="158"/>
      <c r="L292" s="156" t="s">
        <v>7</v>
      </c>
      <c r="M292" s="171">
        <v>0</v>
      </c>
      <c r="N292" s="170">
        <v>640.6</v>
      </c>
      <c r="O292" s="162" t="s">
        <v>86</v>
      </c>
      <c r="P292" s="160">
        <v>43759</v>
      </c>
      <c r="Q292" s="162" t="s">
        <v>87</v>
      </c>
      <c r="R292" s="178">
        <v>640.6</v>
      </c>
      <c r="S292" s="158" t="s">
        <v>1571</v>
      </c>
      <c r="T292" s="162"/>
      <c r="U292" s="161" t="s">
        <v>10</v>
      </c>
      <c r="V292" s="161" t="s">
        <v>11</v>
      </c>
      <c r="W292" s="161" t="s">
        <v>12</v>
      </c>
      <c r="X292" s="161" t="s">
        <v>13</v>
      </c>
      <c r="Y292" s="165">
        <v>4340</v>
      </c>
      <c r="Z292" s="165">
        <v>9121101</v>
      </c>
      <c r="AA292" s="166">
        <v>1.4744458068375872E-4</v>
      </c>
      <c r="AB292" s="162" t="s">
        <v>2276</v>
      </c>
      <c r="AC292" s="168" t="s">
        <v>3197</v>
      </c>
    </row>
    <row r="293" spans="1:29" x14ac:dyDescent="0.3">
      <c r="A293" s="156" t="s">
        <v>2780</v>
      </c>
      <c r="B293" s="157">
        <v>3</v>
      </c>
      <c r="C293" s="158" t="s">
        <v>1464</v>
      </c>
      <c r="D293" s="158" t="s">
        <v>436</v>
      </c>
      <c r="E293" s="156" t="s">
        <v>2722</v>
      </c>
      <c r="F293" s="159" t="s">
        <v>4</v>
      </c>
      <c r="G293" s="158" t="s">
        <v>1209</v>
      </c>
      <c r="H293" s="160">
        <v>43647</v>
      </c>
      <c r="I293" s="160">
        <v>43748</v>
      </c>
      <c r="J293" s="161" t="s">
        <v>5</v>
      </c>
      <c r="K293" s="162"/>
      <c r="L293" s="163" t="s">
        <v>7</v>
      </c>
      <c r="M293" s="171">
        <v>0</v>
      </c>
      <c r="N293" s="164">
        <v>9315.4699999999993</v>
      </c>
      <c r="O293" s="162" t="s">
        <v>51</v>
      </c>
      <c r="P293" s="160">
        <v>43748</v>
      </c>
      <c r="Q293" s="162" t="s">
        <v>24</v>
      </c>
      <c r="R293" s="164">
        <v>9315.4699999999993</v>
      </c>
      <c r="S293" s="163" t="s">
        <v>5859</v>
      </c>
      <c r="T293" s="163"/>
      <c r="U293" s="161" t="s">
        <v>10</v>
      </c>
      <c r="V293" s="161" t="s">
        <v>11</v>
      </c>
      <c r="W293" s="161" t="s">
        <v>12</v>
      </c>
      <c r="X293" s="161" t="s">
        <v>13</v>
      </c>
      <c r="Y293" s="169">
        <v>4300</v>
      </c>
      <c r="Z293" s="169">
        <v>9131101</v>
      </c>
      <c r="AA293" s="166">
        <v>2.1441079738091376E-3</v>
      </c>
      <c r="AB293" s="167" t="s">
        <v>2278</v>
      </c>
      <c r="AC293" s="168" t="s">
        <v>3202</v>
      </c>
    </row>
    <row r="294" spans="1:29" x14ac:dyDescent="0.3">
      <c r="A294" s="156" t="s">
        <v>2780</v>
      </c>
      <c r="B294" s="157">
        <v>3</v>
      </c>
      <c r="C294" s="158" t="s">
        <v>1464</v>
      </c>
      <c r="D294" s="158" t="s">
        <v>436</v>
      </c>
      <c r="E294" s="156" t="s">
        <v>2722</v>
      </c>
      <c r="F294" s="159" t="s">
        <v>4</v>
      </c>
      <c r="G294" s="158" t="s">
        <v>1209</v>
      </c>
      <c r="H294" s="160">
        <v>43647</v>
      </c>
      <c r="I294" s="160">
        <v>43748</v>
      </c>
      <c r="J294" s="161" t="s">
        <v>5</v>
      </c>
      <c r="K294" s="162"/>
      <c r="L294" s="163" t="s">
        <v>7</v>
      </c>
      <c r="M294" s="171">
        <v>0</v>
      </c>
      <c r="N294" s="164">
        <v>120</v>
      </c>
      <c r="O294" s="162" t="s">
        <v>51</v>
      </c>
      <c r="P294" s="160">
        <v>43748</v>
      </c>
      <c r="Q294" s="162" t="s">
        <v>24</v>
      </c>
      <c r="R294" s="164">
        <v>120</v>
      </c>
      <c r="S294" s="163" t="s">
        <v>5859</v>
      </c>
      <c r="T294" s="163"/>
      <c r="U294" s="161" t="s">
        <v>10</v>
      </c>
      <c r="V294" s="161" t="s">
        <v>11</v>
      </c>
      <c r="W294" s="161" t="s">
        <v>12</v>
      </c>
      <c r="X294" s="161" t="s">
        <v>13</v>
      </c>
      <c r="Y294" s="165">
        <v>4340</v>
      </c>
      <c r="Z294" s="165">
        <v>9131101</v>
      </c>
      <c r="AA294" s="166">
        <v>2.7619965160866445E-5</v>
      </c>
      <c r="AB294" s="167" t="s">
        <v>2278</v>
      </c>
      <c r="AC294" s="168" t="s">
        <v>3202</v>
      </c>
    </row>
    <row r="295" spans="1:29" x14ac:dyDescent="0.3">
      <c r="A295" s="156" t="s">
        <v>2780</v>
      </c>
      <c r="B295" s="157">
        <v>3</v>
      </c>
      <c r="C295" s="158" t="s">
        <v>1464</v>
      </c>
      <c r="D295" s="158" t="s">
        <v>436</v>
      </c>
      <c r="E295" s="156" t="s">
        <v>2722</v>
      </c>
      <c r="F295" s="159" t="s">
        <v>4</v>
      </c>
      <c r="G295" s="158" t="s">
        <v>1209</v>
      </c>
      <c r="H295" s="160">
        <v>43647</v>
      </c>
      <c r="I295" s="160">
        <v>43748</v>
      </c>
      <c r="J295" s="161" t="s">
        <v>5</v>
      </c>
      <c r="K295" s="162"/>
      <c r="L295" s="163" t="s">
        <v>7</v>
      </c>
      <c r="M295" s="171">
        <v>0</v>
      </c>
      <c r="N295" s="164">
        <v>72</v>
      </c>
      <c r="O295" s="162" t="s">
        <v>51</v>
      </c>
      <c r="P295" s="160">
        <v>43748</v>
      </c>
      <c r="Q295" s="162" t="s">
        <v>24</v>
      </c>
      <c r="R295" s="164">
        <v>72</v>
      </c>
      <c r="S295" s="163" t="s">
        <v>5859</v>
      </c>
      <c r="T295" s="163"/>
      <c r="U295" s="161" t="s">
        <v>10</v>
      </c>
      <c r="V295" s="161" t="s">
        <v>11</v>
      </c>
      <c r="W295" s="161" t="s">
        <v>12</v>
      </c>
      <c r="X295" s="161" t="s">
        <v>13</v>
      </c>
      <c r="Y295" s="165">
        <v>4340</v>
      </c>
      <c r="Z295" s="165">
        <v>9131101</v>
      </c>
      <c r="AA295" s="166">
        <v>1.6571979096519868E-5</v>
      </c>
      <c r="AB295" s="167" t="s">
        <v>2278</v>
      </c>
      <c r="AC295" s="168" t="s">
        <v>3202</v>
      </c>
    </row>
    <row r="296" spans="1:29" x14ac:dyDescent="0.3">
      <c r="A296" s="156" t="s">
        <v>2780</v>
      </c>
      <c r="B296" s="157">
        <v>3</v>
      </c>
      <c r="C296" s="158" t="s">
        <v>1464</v>
      </c>
      <c r="D296" s="158" t="s">
        <v>436</v>
      </c>
      <c r="E296" s="156" t="s">
        <v>2722</v>
      </c>
      <c r="F296" s="159" t="s">
        <v>4</v>
      </c>
      <c r="G296" s="158" t="s">
        <v>1209</v>
      </c>
      <c r="H296" s="160">
        <v>43647</v>
      </c>
      <c r="I296" s="160">
        <v>43748</v>
      </c>
      <c r="J296" s="161" t="s">
        <v>5</v>
      </c>
      <c r="K296" s="162"/>
      <c r="L296" s="163" t="s">
        <v>7</v>
      </c>
      <c r="M296" s="171">
        <v>0</v>
      </c>
      <c r="N296" s="164">
        <v>228</v>
      </c>
      <c r="O296" s="162" t="s">
        <v>51</v>
      </c>
      <c r="P296" s="160">
        <v>43748</v>
      </c>
      <c r="Q296" s="162" t="s">
        <v>24</v>
      </c>
      <c r="R296" s="164">
        <v>228</v>
      </c>
      <c r="S296" s="163" t="s">
        <v>5859</v>
      </c>
      <c r="T296" s="163"/>
      <c r="U296" s="161" t="s">
        <v>10</v>
      </c>
      <c r="V296" s="161" t="s">
        <v>11</v>
      </c>
      <c r="W296" s="161" t="s">
        <v>12</v>
      </c>
      <c r="X296" s="161" t="s">
        <v>13</v>
      </c>
      <c r="Y296" s="165">
        <v>4340</v>
      </c>
      <c r="Z296" s="165">
        <v>9131101</v>
      </c>
      <c r="AA296" s="166">
        <v>5.2477933805646245E-5</v>
      </c>
      <c r="AB296" s="167" t="s">
        <v>2278</v>
      </c>
      <c r="AC296" s="168" t="s">
        <v>3202</v>
      </c>
    </row>
    <row r="297" spans="1:29" x14ac:dyDescent="0.3">
      <c r="A297" s="156" t="s">
        <v>2780</v>
      </c>
      <c r="B297" s="157">
        <v>3</v>
      </c>
      <c r="C297" s="158" t="s">
        <v>1464</v>
      </c>
      <c r="D297" s="158" t="s">
        <v>436</v>
      </c>
      <c r="E297" s="156" t="s">
        <v>2722</v>
      </c>
      <c r="F297" s="159" t="s">
        <v>4</v>
      </c>
      <c r="G297" s="158" t="s">
        <v>1209</v>
      </c>
      <c r="H297" s="160">
        <v>43647</v>
      </c>
      <c r="I297" s="160">
        <v>43748</v>
      </c>
      <c r="J297" s="161" t="s">
        <v>5</v>
      </c>
      <c r="K297" s="162"/>
      <c r="L297" s="163" t="s">
        <v>7</v>
      </c>
      <c r="M297" s="171">
        <v>0</v>
      </c>
      <c r="N297" s="164">
        <v>279.36</v>
      </c>
      <c r="O297" s="162" t="s">
        <v>51</v>
      </c>
      <c r="P297" s="160">
        <v>43748</v>
      </c>
      <c r="Q297" s="162" t="s">
        <v>24</v>
      </c>
      <c r="R297" s="164">
        <v>279.36</v>
      </c>
      <c r="S297" s="163" t="s">
        <v>5859</v>
      </c>
      <c r="T297" s="163"/>
      <c r="U297" s="161" t="s">
        <v>10</v>
      </c>
      <c r="V297" s="161" t="s">
        <v>11</v>
      </c>
      <c r="W297" s="161" t="s">
        <v>12</v>
      </c>
      <c r="X297" s="161" t="s">
        <v>13</v>
      </c>
      <c r="Y297" s="165">
        <v>4340</v>
      </c>
      <c r="Z297" s="165">
        <v>9131101</v>
      </c>
      <c r="AA297" s="166">
        <v>6.4299278894497085E-5</v>
      </c>
      <c r="AB297" s="172" t="s">
        <v>2278</v>
      </c>
      <c r="AC297" s="168" t="s">
        <v>3202</v>
      </c>
    </row>
    <row r="298" spans="1:29" x14ac:dyDescent="0.3">
      <c r="A298" s="156" t="s">
        <v>2780</v>
      </c>
      <c r="B298" s="157">
        <v>3</v>
      </c>
      <c r="C298" s="158" t="s">
        <v>1464</v>
      </c>
      <c r="D298" s="158" t="s">
        <v>436</v>
      </c>
      <c r="E298" s="156" t="s">
        <v>2722</v>
      </c>
      <c r="F298" s="159" t="s">
        <v>4</v>
      </c>
      <c r="G298" s="158" t="s">
        <v>1209</v>
      </c>
      <c r="H298" s="160">
        <v>43647</v>
      </c>
      <c r="I298" s="160">
        <v>43748</v>
      </c>
      <c r="J298" s="161" t="s">
        <v>5</v>
      </c>
      <c r="K298" s="162"/>
      <c r="L298" s="163" t="s">
        <v>7</v>
      </c>
      <c r="M298" s="171">
        <v>0</v>
      </c>
      <c r="N298" s="164">
        <v>768.72</v>
      </c>
      <c r="O298" s="162" t="s">
        <v>51</v>
      </c>
      <c r="P298" s="160">
        <v>43748</v>
      </c>
      <c r="Q298" s="162" t="s">
        <v>24</v>
      </c>
      <c r="R298" s="164">
        <v>768.72</v>
      </c>
      <c r="S298" s="163" t="s">
        <v>5859</v>
      </c>
      <c r="T298" s="163"/>
      <c r="U298" s="161" t="s">
        <v>10</v>
      </c>
      <c r="V298" s="161" t="s">
        <v>11</v>
      </c>
      <c r="W298" s="161" t="s">
        <v>12</v>
      </c>
      <c r="X298" s="161" t="s">
        <v>13</v>
      </c>
      <c r="Y298" s="165">
        <v>4340</v>
      </c>
      <c r="Z298" s="165">
        <v>9131101</v>
      </c>
      <c r="AA298" s="166">
        <v>1.7693349682051045E-4</v>
      </c>
      <c r="AB298" s="167" t="s">
        <v>2278</v>
      </c>
      <c r="AC298" s="168" t="s">
        <v>3202</v>
      </c>
    </row>
    <row r="299" spans="1:29" x14ac:dyDescent="0.3">
      <c r="A299" s="156" t="s">
        <v>2780</v>
      </c>
      <c r="B299" s="157">
        <v>3</v>
      </c>
      <c r="C299" s="158" t="s">
        <v>1464</v>
      </c>
      <c r="D299" s="158" t="s">
        <v>436</v>
      </c>
      <c r="E299" s="156" t="s">
        <v>2722</v>
      </c>
      <c r="F299" s="159" t="s">
        <v>4</v>
      </c>
      <c r="G299" s="158" t="s">
        <v>1209</v>
      </c>
      <c r="H299" s="160">
        <v>43647</v>
      </c>
      <c r="I299" s="160">
        <v>43748</v>
      </c>
      <c r="J299" s="161" t="s">
        <v>5</v>
      </c>
      <c r="K299" s="162"/>
      <c r="L299" s="163" t="s">
        <v>7</v>
      </c>
      <c r="M299" s="171">
        <v>0</v>
      </c>
      <c r="N299" s="164">
        <v>36</v>
      </c>
      <c r="O299" s="162" t="s">
        <v>51</v>
      </c>
      <c r="P299" s="160">
        <v>43748</v>
      </c>
      <c r="Q299" s="162" t="s">
        <v>24</v>
      </c>
      <c r="R299" s="164">
        <v>36</v>
      </c>
      <c r="S299" s="163" t="s">
        <v>5859</v>
      </c>
      <c r="T299" s="163"/>
      <c r="U299" s="161" t="s">
        <v>10</v>
      </c>
      <c r="V299" s="161" t="s">
        <v>11</v>
      </c>
      <c r="W299" s="161" t="s">
        <v>12</v>
      </c>
      <c r="X299" s="161" t="s">
        <v>13</v>
      </c>
      <c r="Y299" s="169">
        <v>4340</v>
      </c>
      <c r="Z299" s="169">
        <v>9131101</v>
      </c>
      <c r="AA299" s="166">
        <v>8.2859895482599338E-6</v>
      </c>
      <c r="AB299" s="167" t="s">
        <v>2278</v>
      </c>
      <c r="AC299" s="168" t="s">
        <v>3202</v>
      </c>
    </row>
    <row r="300" spans="1:29" x14ac:dyDescent="0.3">
      <c r="A300" s="156" t="s">
        <v>2780</v>
      </c>
      <c r="B300" s="157">
        <v>3</v>
      </c>
      <c r="C300" s="158" t="s">
        <v>1464</v>
      </c>
      <c r="D300" s="158" t="s">
        <v>436</v>
      </c>
      <c r="E300" s="156" t="s">
        <v>2722</v>
      </c>
      <c r="F300" s="159" t="s">
        <v>4</v>
      </c>
      <c r="G300" s="156" t="s">
        <v>1209</v>
      </c>
      <c r="H300" s="160">
        <v>43647</v>
      </c>
      <c r="I300" s="160">
        <v>43748</v>
      </c>
      <c r="J300" s="161" t="s">
        <v>5</v>
      </c>
      <c r="K300" s="162" t="s">
        <v>6</v>
      </c>
      <c r="L300" s="163" t="s">
        <v>7</v>
      </c>
      <c r="M300" s="171">
        <v>0</v>
      </c>
      <c r="N300" s="164">
        <v>126147.01</v>
      </c>
      <c r="O300" s="162" t="s">
        <v>70</v>
      </c>
      <c r="P300" s="160">
        <v>43748</v>
      </c>
      <c r="Q300" s="162" t="s">
        <v>24</v>
      </c>
      <c r="R300" s="164">
        <v>126147.01</v>
      </c>
      <c r="S300" s="163" t="s">
        <v>5859</v>
      </c>
      <c r="T300" s="163"/>
      <c r="U300" s="161" t="s">
        <v>10</v>
      </c>
      <c r="V300" s="161" t="s">
        <v>11</v>
      </c>
      <c r="W300" s="161" t="s">
        <v>12</v>
      </c>
      <c r="X300" s="161" t="s">
        <v>13</v>
      </c>
      <c r="Y300" s="169">
        <v>4300</v>
      </c>
      <c r="Z300" s="169">
        <v>9131101</v>
      </c>
      <c r="AA300" s="166">
        <v>2.903480017789559E-2</v>
      </c>
      <c r="AB300" s="156" t="s">
        <v>2278</v>
      </c>
      <c r="AC300" s="168" t="s">
        <v>3202</v>
      </c>
    </row>
    <row r="301" spans="1:29" x14ac:dyDescent="0.3">
      <c r="A301" s="156" t="s">
        <v>2780</v>
      </c>
      <c r="B301" s="157">
        <v>3</v>
      </c>
      <c r="C301" s="158" t="s">
        <v>1464</v>
      </c>
      <c r="D301" s="158" t="s">
        <v>436</v>
      </c>
      <c r="E301" s="156" t="s">
        <v>2722</v>
      </c>
      <c r="F301" s="158" t="s">
        <v>4</v>
      </c>
      <c r="G301" s="158" t="s">
        <v>1209</v>
      </c>
      <c r="H301" s="160">
        <v>43647</v>
      </c>
      <c r="I301" s="160">
        <v>43748</v>
      </c>
      <c r="J301" s="161" t="s">
        <v>5</v>
      </c>
      <c r="K301" s="162" t="s">
        <v>6</v>
      </c>
      <c r="L301" s="158" t="s">
        <v>7</v>
      </c>
      <c r="M301" s="171">
        <v>0</v>
      </c>
      <c r="N301" s="171">
        <v>10409.75</v>
      </c>
      <c r="O301" s="162" t="s">
        <v>70</v>
      </c>
      <c r="P301" s="160">
        <v>43748</v>
      </c>
      <c r="Q301" s="162" t="s">
        <v>24</v>
      </c>
      <c r="R301" s="171">
        <v>10409.75</v>
      </c>
      <c r="S301" s="162" t="s">
        <v>5859</v>
      </c>
      <c r="T301" s="156"/>
      <c r="U301" s="161" t="s">
        <v>10</v>
      </c>
      <c r="V301" s="161" t="s">
        <v>11</v>
      </c>
      <c r="W301" s="161" t="s">
        <v>12</v>
      </c>
      <c r="X301" s="161" t="s">
        <v>13</v>
      </c>
      <c r="Y301" s="165">
        <v>4340</v>
      </c>
      <c r="Z301" s="165">
        <v>9131101</v>
      </c>
      <c r="AA301" s="166">
        <v>2.395974436111079E-3</v>
      </c>
      <c r="AB301" s="158" t="s">
        <v>2278</v>
      </c>
      <c r="AC301" s="168" t="s">
        <v>3202</v>
      </c>
    </row>
    <row r="302" spans="1:29" x14ac:dyDescent="0.3">
      <c r="A302" s="156" t="s">
        <v>2780</v>
      </c>
      <c r="B302" s="157">
        <v>3</v>
      </c>
      <c r="C302" s="156" t="s">
        <v>1464</v>
      </c>
      <c r="D302" s="156" t="s">
        <v>436</v>
      </c>
      <c r="E302" s="156" t="s">
        <v>2722</v>
      </c>
      <c r="F302" s="159" t="s">
        <v>4</v>
      </c>
      <c r="G302" s="158" t="s">
        <v>1209</v>
      </c>
      <c r="H302" s="160">
        <v>43647</v>
      </c>
      <c r="I302" s="160">
        <v>43748</v>
      </c>
      <c r="J302" s="161" t="s">
        <v>5</v>
      </c>
      <c r="K302" s="162"/>
      <c r="L302" s="156" t="s">
        <v>7</v>
      </c>
      <c r="M302" s="171">
        <v>0</v>
      </c>
      <c r="N302" s="170">
        <v>487.5</v>
      </c>
      <c r="O302" s="162" t="s">
        <v>70</v>
      </c>
      <c r="P302" s="160">
        <v>43748</v>
      </c>
      <c r="Q302" s="162" t="s">
        <v>24</v>
      </c>
      <c r="R302" s="171">
        <v>487.5</v>
      </c>
      <c r="S302" s="158" t="s">
        <v>5859</v>
      </c>
      <c r="T302" s="162"/>
      <c r="U302" s="161" t="s">
        <v>10</v>
      </c>
      <c r="V302" s="161" t="s">
        <v>11</v>
      </c>
      <c r="W302" s="161" t="s">
        <v>12</v>
      </c>
      <c r="X302" s="161" t="s">
        <v>13</v>
      </c>
      <c r="Y302" s="165">
        <v>4340</v>
      </c>
      <c r="Z302" s="165">
        <v>9131101</v>
      </c>
      <c r="AA302" s="166">
        <v>1.1220610846601993E-4</v>
      </c>
      <c r="AB302" s="156" t="s">
        <v>2278</v>
      </c>
      <c r="AC302" s="168" t="s">
        <v>3202</v>
      </c>
    </row>
    <row r="303" spans="1:29" x14ac:dyDescent="0.3">
      <c r="A303" s="156" t="s">
        <v>2780</v>
      </c>
      <c r="B303" s="157">
        <v>3</v>
      </c>
      <c r="C303" s="158" t="s">
        <v>1464</v>
      </c>
      <c r="D303" s="158" t="s">
        <v>436</v>
      </c>
      <c r="E303" s="156" t="s">
        <v>2722</v>
      </c>
      <c r="F303" s="159" t="s">
        <v>4</v>
      </c>
      <c r="G303" s="156" t="s">
        <v>1209</v>
      </c>
      <c r="H303" s="160">
        <v>43647</v>
      </c>
      <c r="I303" s="160">
        <v>43748</v>
      </c>
      <c r="J303" s="161" t="s">
        <v>5</v>
      </c>
      <c r="K303" s="162"/>
      <c r="L303" s="158" t="s">
        <v>7</v>
      </c>
      <c r="M303" s="171">
        <v>0</v>
      </c>
      <c r="N303" s="164">
        <v>975</v>
      </c>
      <c r="O303" s="162" t="s">
        <v>70</v>
      </c>
      <c r="P303" s="160">
        <v>43748</v>
      </c>
      <c r="Q303" s="162" t="s">
        <v>24</v>
      </c>
      <c r="R303" s="164">
        <v>975</v>
      </c>
      <c r="S303" s="162" t="s">
        <v>5859</v>
      </c>
      <c r="T303" s="163"/>
      <c r="U303" s="161" t="s">
        <v>10</v>
      </c>
      <c r="V303" s="161" t="s">
        <v>11</v>
      </c>
      <c r="W303" s="161" t="s">
        <v>12</v>
      </c>
      <c r="X303" s="161" t="s">
        <v>13</v>
      </c>
      <c r="Y303" s="165">
        <v>4340</v>
      </c>
      <c r="Z303" s="169">
        <v>9131101</v>
      </c>
      <c r="AA303" s="166">
        <v>2.2441221693203986E-4</v>
      </c>
      <c r="AB303" s="163" t="s">
        <v>2278</v>
      </c>
      <c r="AC303" s="168" t="s">
        <v>3202</v>
      </c>
    </row>
    <row r="304" spans="1:29" x14ac:dyDescent="0.3">
      <c r="A304" s="156" t="s">
        <v>2780</v>
      </c>
      <c r="B304" s="157">
        <v>3</v>
      </c>
      <c r="C304" s="158" t="s">
        <v>1464</v>
      </c>
      <c r="D304" s="156" t="s">
        <v>436</v>
      </c>
      <c r="E304" s="156" t="s">
        <v>2722</v>
      </c>
      <c r="F304" s="158" t="s">
        <v>4</v>
      </c>
      <c r="G304" s="158" t="s">
        <v>1209</v>
      </c>
      <c r="H304" s="160">
        <v>43647</v>
      </c>
      <c r="I304" s="160">
        <v>43748</v>
      </c>
      <c r="J304" s="161" t="s">
        <v>5</v>
      </c>
      <c r="K304" s="162"/>
      <c r="L304" s="163" t="s">
        <v>7</v>
      </c>
      <c r="M304" s="171">
        <v>0</v>
      </c>
      <c r="N304" s="171">
        <v>1625</v>
      </c>
      <c r="O304" s="162" t="s">
        <v>70</v>
      </c>
      <c r="P304" s="160">
        <v>43748</v>
      </c>
      <c r="Q304" s="162" t="s">
        <v>24</v>
      </c>
      <c r="R304" s="171">
        <v>1625</v>
      </c>
      <c r="S304" s="158" t="s">
        <v>5859</v>
      </c>
      <c r="T304" s="156"/>
      <c r="U304" s="161" t="s">
        <v>10</v>
      </c>
      <c r="V304" s="161" t="s">
        <v>11</v>
      </c>
      <c r="W304" s="161" t="s">
        <v>12</v>
      </c>
      <c r="X304" s="161" t="s">
        <v>13</v>
      </c>
      <c r="Y304" s="165">
        <v>4340</v>
      </c>
      <c r="Z304" s="165">
        <v>9131101</v>
      </c>
      <c r="AA304" s="166">
        <v>3.7402036155339977E-4</v>
      </c>
      <c r="AB304" s="158" t="s">
        <v>2278</v>
      </c>
      <c r="AC304" s="168" t="s">
        <v>3202</v>
      </c>
    </row>
    <row r="305" spans="1:29" x14ac:dyDescent="0.3">
      <c r="A305" s="156" t="s">
        <v>2780</v>
      </c>
      <c r="B305" s="157">
        <v>3</v>
      </c>
      <c r="C305" s="158" t="s">
        <v>1464</v>
      </c>
      <c r="D305" s="156" t="s">
        <v>436</v>
      </c>
      <c r="E305" s="156" t="s">
        <v>2722</v>
      </c>
      <c r="F305" s="158" t="s">
        <v>4</v>
      </c>
      <c r="G305" s="158" t="s">
        <v>1209</v>
      </c>
      <c r="H305" s="160">
        <v>43647</v>
      </c>
      <c r="I305" s="160">
        <v>43748</v>
      </c>
      <c r="J305" s="161" t="s">
        <v>5</v>
      </c>
      <c r="K305" s="162"/>
      <c r="L305" s="163" t="s">
        <v>7</v>
      </c>
      <c r="M305" s="171">
        <v>0</v>
      </c>
      <c r="N305" s="171">
        <v>3087.5</v>
      </c>
      <c r="O305" s="162" t="s">
        <v>70</v>
      </c>
      <c r="P305" s="160">
        <v>43748</v>
      </c>
      <c r="Q305" s="162" t="s">
        <v>24</v>
      </c>
      <c r="R305" s="171">
        <v>3087.5</v>
      </c>
      <c r="S305" s="158" t="s">
        <v>5859</v>
      </c>
      <c r="T305" s="156"/>
      <c r="U305" s="161" t="s">
        <v>10</v>
      </c>
      <c r="V305" s="161" t="s">
        <v>11</v>
      </c>
      <c r="W305" s="161" t="s">
        <v>12</v>
      </c>
      <c r="X305" s="161" t="s">
        <v>13</v>
      </c>
      <c r="Y305" s="165">
        <v>4340</v>
      </c>
      <c r="Z305" s="165">
        <v>9131101</v>
      </c>
      <c r="AA305" s="166">
        <v>7.1063868695145957E-4</v>
      </c>
      <c r="AB305" s="158" t="s">
        <v>2278</v>
      </c>
      <c r="AC305" s="168" t="s">
        <v>3202</v>
      </c>
    </row>
    <row r="306" spans="1:29" x14ac:dyDescent="0.3">
      <c r="A306" s="156" t="s">
        <v>2780</v>
      </c>
      <c r="B306" s="157">
        <v>3</v>
      </c>
      <c r="C306" s="158" t="s">
        <v>1464</v>
      </c>
      <c r="D306" s="158" t="s">
        <v>436</v>
      </c>
      <c r="E306" s="156" t="s">
        <v>2722</v>
      </c>
      <c r="F306" s="159" t="s">
        <v>4</v>
      </c>
      <c r="G306" s="158" t="s">
        <v>1209</v>
      </c>
      <c r="H306" s="160">
        <v>43647</v>
      </c>
      <c r="I306" s="160">
        <v>43748</v>
      </c>
      <c r="J306" s="161" t="s">
        <v>5</v>
      </c>
      <c r="K306" s="162"/>
      <c r="L306" s="163" t="s">
        <v>7</v>
      </c>
      <c r="M306" s="171">
        <v>0</v>
      </c>
      <c r="N306" s="164">
        <v>3783</v>
      </c>
      <c r="O306" s="162" t="s">
        <v>70</v>
      </c>
      <c r="P306" s="160">
        <v>43748</v>
      </c>
      <c r="Q306" s="162" t="s">
        <v>24</v>
      </c>
      <c r="R306" s="164">
        <v>3783</v>
      </c>
      <c r="S306" s="163" t="s">
        <v>5859</v>
      </c>
      <c r="T306" s="163"/>
      <c r="U306" s="161" t="s">
        <v>10</v>
      </c>
      <c r="V306" s="161" t="s">
        <v>11</v>
      </c>
      <c r="W306" s="161" t="s">
        <v>12</v>
      </c>
      <c r="X306" s="161" t="s">
        <v>13</v>
      </c>
      <c r="Y306" s="165">
        <v>4340</v>
      </c>
      <c r="Z306" s="165">
        <v>9131101</v>
      </c>
      <c r="AA306" s="166">
        <v>8.7071940169631472E-4</v>
      </c>
      <c r="AB306" s="167" t="s">
        <v>2278</v>
      </c>
      <c r="AC306" s="168" t="s">
        <v>3202</v>
      </c>
    </row>
    <row r="307" spans="1:29" x14ac:dyDescent="0.3">
      <c r="A307" s="156" t="s">
        <v>2781</v>
      </c>
      <c r="B307" s="157">
        <v>7</v>
      </c>
      <c r="C307" s="156" t="s">
        <v>1464</v>
      </c>
      <c r="D307" s="156" t="s">
        <v>438</v>
      </c>
      <c r="E307" s="156" t="s">
        <v>2722</v>
      </c>
      <c r="F307" s="156" t="s">
        <v>4</v>
      </c>
      <c r="G307" s="158" t="s">
        <v>1209</v>
      </c>
      <c r="H307" s="160">
        <v>43647</v>
      </c>
      <c r="I307" s="160">
        <v>43748</v>
      </c>
      <c r="J307" s="161" t="s">
        <v>5</v>
      </c>
      <c r="K307" s="162"/>
      <c r="L307" s="156" t="s">
        <v>7</v>
      </c>
      <c r="M307" s="171">
        <v>0</v>
      </c>
      <c r="N307" s="170">
        <v>5822.17</v>
      </c>
      <c r="O307" s="162" t="s">
        <v>33</v>
      </c>
      <c r="P307" s="160">
        <v>43748</v>
      </c>
      <c r="Q307" s="162" t="s">
        <v>24</v>
      </c>
      <c r="R307" s="171">
        <v>5822.17</v>
      </c>
      <c r="S307" s="158" t="s">
        <v>6132</v>
      </c>
      <c r="T307" s="162"/>
      <c r="U307" s="161" t="s">
        <v>10</v>
      </c>
      <c r="V307" s="161" t="s">
        <v>11</v>
      </c>
      <c r="W307" s="161" t="s">
        <v>12</v>
      </c>
      <c r="X307" s="161" t="s">
        <v>13</v>
      </c>
      <c r="Y307" s="165">
        <v>4300</v>
      </c>
      <c r="Z307" s="165">
        <v>9161101</v>
      </c>
      <c r="AA307" s="166">
        <v>1.3400677713386816E-3</v>
      </c>
      <c r="AB307" s="183" t="s">
        <v>2279</v>
      </c>
      <c r="AC307" s="168" t="s">
        <v>3207</v>
      </c>
    </row>
    <row r="308" spans="1:29" x14ac:dyDescent="0.3">
      <c r="A308" s="156" t="s">
        <v>2781</v>
      </c>
      <c r="B308" s="157">
        <v>7</v>
      </c>
      <c r="C308" s="158" t="s">
        <v>1464</v>
      </c>
      <c r="D308" s="158" t="s">
        <v>438</v>
      </c>
      <c r="E308" s="156" t="s">
        <v>2722</v>
      </c>
      <c r="F308" s="159" t="s">
        <v>4</v>
      </c>
      <c r="G308" s="158" t="s">
        <v>1209</v>
      </c>
      <c r="H308" s="160">
        <v>43647</v>
      </c>
      <c r="I308" s="160">
        <v>43748</v>
      </c>
      <c r="J308" s="161" t="s">
        <v>5</v>
      </c>
      <c r="K308" s="162"/>
      <c r="L308" s="163" t="s">
        <v>7</v>
      </c>
      <c r="M308" s="171">
        <v>0</v>
      </c>
      <c r="N308" s="164">
        <v>174.6</v>
      </c>
      <c r="O308" s="162" t="s">
        <v>33</v>
      </c>
      <c r="P308" s="160">
        <v>43748</v>
      </c>
      <c r="Q308" s="162" t="s">
        <v>24</v>
      </c>
      <c r="R308" s="164">
        <v>174.6</v>
      </c>
      <c r="S308" s="163" t="s">
        <v>6132</v>
      </c>
      <c r="T308" s="163"/>
      <c r="U308" s="161" t="s">
        <v>10</v>
      </c>
      <c r="V308" s="161" t="s">
        <v>11</v>
      </c>
      <c r="W308" s="161" t="s">
        <v>12</v>
      </c>
      <c r="X308" s="161" t="s">
        <v>13</v>
      </c>
      <c r="Y308" s="165">
        <v>4340</v>
      </c>
      <c r="Z308" s="165">
        <v>9161101</v>
      </c>
      <c r="AA308" s="166">
        <v>4.018704930906068E-5</v>
      </c>
      <c r="AB308" s="167" t="s">
        <v>2279</v>
      </c>
      <c r="AC308" s="168" t="s">
        <v>3207</v>
      </c>
    </row>
    <row r="309" spans="1:29" x14ac:dyDescent="0.3">
      <c r="A309" s="156" t="s">
        <v>2781</v>
      </c>
      <c r="B309" s="157">
        <v>7</v>
      </c>
      <c r="C309" s="158" t="s">
        <v>1464</v>
      </c>
      <c r="D309" s="156" t="s">
        <v>438</v>
      </c>
      <c r="E309" s="156" t="s">
        <v>2722</v>
      </c>
      <c r="F309" s="159" t="s">
        <v>4</v>
      </c>
      <c r="G309" s="156" t="s">
        <v>1209</v>
      </c>
      <c r="H309" s="160">
        <v>43647</v>
      </c>
      <c r="I309" s="160">
        <v>43748</v>
      </c>
      <c r="J309" s="161" t="s">
        <v>5</v>
      </c>
      <c r="K309" s="162"/>
      <c r="L309" s="163" t="s">
        <v>7</v>
      </c>
      <c r="M309" s="171">
        <v>0</v>
      </c>
      <c r="N309" s="164">
        <v>142.5</v>
      </c>
      <c r="O309" s="162" t="s">
        <v>33</v>
      </c>
      <c r="P309" s="160">
        <v>43748</v>
      </c>
      <c r="Q309" s="162" t="s">
        <v>24</v>
      </c>
      <c r="R309" s="164">
        <v>142.5</v>
      </c>
      <c r="S309" s="163" t="s">
        <v>6132</v>
      </c>
      <c r="T309" s="163"/>
      <c r="U309" s="161" t="s">
        <v>10</v>
      </c>
      <c r="V309" s="161" t="s">
        <v>11</v>
      </c>
      <c r="W309" s="161" t="s">
        <v>12</v>
      </c>
      <c r="X309" s="161" t="s">
        <v>13</v>
      </c>
      <c r="Y309" s="169">
        <v>4340</v>
      </c>
      <c r="Z309" s="169">
        <v>9161101</v>
      </c>
      <c r="AA309" s="166">
        <v>3.2798708628528903E-5</v>
      </c>
      <c r="AB309" s="158" t="s">
        <v>2279</v>
      </c>
      <c r="AC309" s="168" t="s">
        <v>3207</v>
      </c>
    </row>
    <row r="310" spans="1:29" x14ac:dyDescent="0.3">
      <c r="A310" s="156" t="s">
        <v>2781</v>
      </c>
      <c r="B310" s="157">
        <v>7</v>
      </c>
      <c r="C310" s="158" t="s">
        <v>1464</v>
      </c>
      <c r="D310" s="158" t="s">
        <v>438</v>
      </c>
      <c r="E310" s="156" t="s">
        <v>2722</v>
      </c>
      <c r="F310" s="156" t="s">
        <v>4</v>
      </c>
      <c r="G310" s="158" t="s">
        <v>1209</v>
      </c>
      <c r="H310" s="160">
        <v>43647</v>
      </c>
      <c r="I310" s="160">
        <v>43748</v>
      </c>
      <c r="J310" s="161" t="s">
        <v>5</v>
      </c>
      <c r="K310" s="162"/>
      <c r="L310" s="158" t="s">
        <v>7</v>
      </c>
      <c r="M310" s="171">
        <v>0</v>
      </c>
      <c r="N310" s="170">
        <v>75</v>
      </c>
      <c r="O310" s="162" t="s">
        <v>33</v>
      </c>
      <c r="P310" s="160">
        <v>43748</v>
      </c>
      <c r="Q310" s="162" t="s">
        <v>24</v>
      </c>
      <c r="R310" s="171">
        <v>75</v>
      </c>
      <c r="S310" s="162" t="s">
        <v>6132</v>
      </c>
      <c r="T310" s="162"/>
      <c r="U310" s="161" t="s">
        <v>10</v>
      </c>
      <c r="V310" s="161" t="s">
        <v>11</v>
      </c>
      <c r="W310" s="161" t="s">
        <v>12</v>
      </c>
      <c r="X310" s="161" t="s">
        <v>13</v>
      </c>
      <c r="Y310" s="165">
        <v>4340</v>
      </c>
      <c r="Z310" s="169">
        <v>9161101</v>
      </c>
      <c r="AA310" s="166">
        <v>1.7262478225541529E-5</v>
      </c>
      <c r="AB310" s="158" t="s">
        <v>2279</v>
      </c>
      <c r="AC310" s="168" t="s">
        <v>3207</v>
      </c>
    </row>
    <row r="311" spans="1:29" x14ac:dyDescent="0.3">
      <c r="A311" s="156" t="s">
        <v>2781</v>
      </c>
      <c r="B311" s="157">
        <v>7</v>
      </c>
      <c r="C311" s="158" t="s">
        <v>1464</v>
      </c>
      <c r="D311" s="158" t="s">
        <v>438</v>
      </c>
      <c r="E311" s="156" t="s">
        <v>2722</v>
      </c>
      <c r="F311" s="184" t="s">
        <v>4</v>
      </c>
      <c r="G311" s="158" t="s">
        <v>1209</v>
      </c>
      <c r="H311" s="160">
        <v>43647</v>
      </c>
      <c r="I311" s="160">
        <v>43748</v>
      </c>
      <c r="J311" s="161" t="s">
        <v>5</v>
      </c>
      <c r="K311" s="162"/>
      <c r="L311" s="163" t="s">
        <v>7</v>
      </c>
      <c r="M311" s="171">
        <v>0</v>
      </c>
      <c r="N311" s="164">
        <v>480.45</v>
      </c>
      <c r="O311" s="162" t="s">
        <v>33</v>
      </c>
      <c r="P311" s="160">
        <v>43748</v>
      </c>
      <c r="Q311" s="162" t="s">
        <v>24</v>
      </c>
      <c r="R311" s="164">
        <v>480.45</v>
      </c>
      <c r="S311" s="163" t="s">
        <v>6132</v>
      </c>
      <c r="T311" s="163"/>
      <c r="U311" s="161" t="s">
        <v>10</v>
      </c>
      <c r="V311" s="161" t="s">
        <v>11</v>
      </c>
      <c r="W311" s="161" t="s">
        <v>12</v>
      </c>
      <c r="X311" s="161" t="s">
        <v>13</v>
      </c>
      <c r="Y311" s="165">
        <v>4340</v>
      </c>
      <c r="Z311" s="165">
        <v>9161101</v>
      </c>
      <c r="AA311" s="166">
        <v>1.1058343551281903E-4</v>
      </c>
      <c r="AB311" s="167" t="s">
        <v>2279</v>
      </c>
      <c r="AC311" s="168" t="s">
        <v>3207</v>
      </c>
    </row>
    <row r="312" spans="1:29" x14ac:dyDescent="0.3">
      <c r="A312" s="156" t="s">
        <v>2781</v>
      </c>
      <c r="B312" s="157">
        <v>7</v>
      </c>
      <c r="C312" s="158" t="s">
        <v>1464</v>
      </c>
      <c r="D312" s="158" t="s">
        <v>438</v>
      </c>
      <c r="E312" s="156" t="s">
        <v>2722</v>
      </c>
      <c r="F312" s="159" t="s">
        <v>4</v>
      </c>
      <c r="G312" s="158" t="s">
        <v>1209</v>
      </c>
      <c r="H312" s="160">
        <v>43647</v>
      </c>
      <c r="I312" s="160">
        <v>43748</v>
      </c>
      <c r="J312" s="161" t="s">
        <v>5</v>
      </c>
      <c r="K312" s="162"/>
      <c r="L312" s="163" t="s">
        <v>7</v>
      </c>
      <c r="M312" s="171">
        <v>0</v>
      </c>
      <c r="N312" s="164">
        <v>45</v>
      </c>
      <c r="O312" s="162" t="s">
        <v>33</v>
      </c>
      <c r="P312" s="160">
        <v>43748</v>
      </c>
      <c r="Q312" s="162" t="s">
        <v>24</v>
      </c>
      <c r="R312" s="164">
        <v>45</v>
      </c>
      <c r="S312" s="158" t="s">
        <v>6132</v>
      </c>
      <c r="T312" s="163"/>
      <c r="U312" s="161" t="s">
        <v>10</v>
      </c>
      <c r="V312" s="161" t="s">
        <v>11</v>
      </c>
      <c r="W312" s="161" t="s">
        <v>12</v>
      </c>
      <c r="X312" s="161" t="s">
        <v>13</v>
      </c>
      <c r="Y312" s="169">
        <v>4340</v>
      </c>
      <c r="Z312" s="169">
        <v>9161101</v>
      </c>
      <c r="AA312" s="166">
        <v>1.0357486935324918E-5</v>
      </c>
      <c r="AB312" s="167" t="s">
        <v>2279</v>
      </c>
      <c r="AC312" s="168" t="s">
        <v>3207</v>
      </c>
    </row>
    <row r="313" spans="1:29" x14ac:dyDescent="0.3">
      <c r="A313" s="156" t="s">
        <v>2781</v>
      </c>
      <c r="B313" s="157">
        <v>7</v>
      </c>
      <c r="C313" s="158" t="s">
        <v>1464</v>
      </c>
      <c r="D313" s="158" t="s">
        <v>438</v>
      </c>
      <c r="E313" s="156" t="s">
        <v>2722</v>
      </c>
      <c r="F313" s="159" t="s">
        <v>4</v>
      </c>
      <c r="G313" s="156" t="s">
        <v>1209</v>
      </c>
      <c r="H313" s="160">
        <v>43647</v>
      </c>
      <c r="I313" s="160">
        <v>43748</v>
      </c>
      <c r="J313" s="161" t="s">
        <v>5</v>
      </c>
      <c r="K313" s="162"/>
      <c r="L313" s="158" t="s">
        <v>7</v>
      </c>
      <c r="M313" s="171">
        <v>0</v>
      </c>
      <c r="N313" s="164">
        <v>22.5</v>
      </c>
      <c r="O313" s="162" t="s">
        <v>33</v>
      </c>
      <c r="P313" s="160">
        <v>43748</v>
      </c>
      <c r="Q313" s="162" t="s">
        <v>24</v>
      </c>
      <c r="R313" s="164">
        <v>22.5</v>
      </c>
      <c r="S313" s="163" t="s">
        <v>6132</v>
      </c>
      <c r="T313" s="163"/>
      <c r="U313" s="161" t="s">
        <v>10</v>
      </c>
      <c r="V313" s="161" t="s">
        <v>11</v>
      </c>
      <c r="W313" s="161" t="s">
        <v>12</v>
      </c>
      <c r="X313" s="161" t="s">
        <v>13</v>
      </c>
      <c r="Y313" s="165">
        <v>4340</v>
      </c>
      <c r="Z313" s="169">
        <v>9161101</v>
      </c>
      <c r="AA313" s="166">
        <v>5.1787434676624588E-6</v>
      </c>
      <c r="AB313" s="158" t="s">
        <v>2279</v>
      </c>
      <c r="AC313" s="168" t="s">
        <v>3207</v>
      </c>
    </row>
    <row r="314" spans="1:29" x14ac:dyDescent="0.3">
      <c r="A314" s="156" t="s">
        <v>2781</v>
      </c>
      <c r="B314" s="157">
        <v>7</v>
      </c>
      <c r="C314" s="158" t="s">
        <v>1464</v>
      </c>
      <c r="D314" s="158" t="s">
        <v>438</v>
      </c>
      <c r="E314" s="156" t="s">
        <v>2722</v>
      </c>
      <c r="F314" s="159" t="s">
        <v>4</v>
      </c>
      <c r="G314" s="158" t="s">
        <v>1209</v>
      </c>
      <c r="H314" s="160">
        <v>43647</v>
      </c>
      <c r="I314" s="160">
        <v>43748</v>
      </c>
      <c r="J314" s="161" t="s">
        <v>5</v>
      </c>
      <c r="K314" s="162"/>
      <c r="L314" s="163" t="s">
        <v>7</v>
      </c>
      <c r="M314" s="171">
        <v>0</v>
      </c>
      <c r="N314" s="164">
        <v>15525.78</v>
      </c>
      <c r="O314" s="162" t="s">
        <v>61</v>
      </c>
      <c r="P314" s="160">
        <v>43748</v>
      </c>
      <c r="Q314" s="162" t="s">
        <v>24</v>
      </c>
      <c r="R314" s="164">
        <v>15525.78</v>
      </c>
      <c r="S314" s="163" t="s">
        <v>6132</v>
      </c>
      <c r="T314" s="163"/>
      <c r="U314" s="161" t="s">
        <v>10</v>
      </c>
      <c r="V314" s="161" t="s">
        <v>11</v>
      </c>
      <c r="W314" s="161" t="s">
        <v>12</v>
      </c>
      <c r="X314" s="161" t="s">
        <v>13</v>
      </c>
      <c r="Y314" s="169">
        <v>4300</v>
      </c>
      <c r="Z314" s="169">
        <v>9161101</v>
      </c>
      <c r="AA314" s="166">
        <v>3.5735125224606421E-3</v>
      </c>
      <c r="AB314" s="167" t="s">
        <v>2279</v>
      </c>
      <c r="AC314" s="168" t="s">
        <v>3207</v>
      </c>
    </row>
    <row r="315" spans="1:29" x14ac:dyDescent="0.3">
      <c r="A315" s="156" t="s">
        <v>2781</v>
      </c>
      <c r="B315" s="157">
        <v>7</v>
      </c>
      <c r="C315" s="158" t="s">
        <v>1464</v>
      </c>
      <c r="D315" s="158" t="s">
        <v>438</v>
      </c>
      <c r="E315" s="156" t="s">
        <v>2722</v>
      </c>
      <c r="F315" s="159" t="s">
        <v>4</v>
      </c>
      <c r="G315" s="158" t="s">
        <v>1209</v>
      </c>
      <c r="H315" s="160">
        <v>43647</v>
      </c>
      <c r="I315" s="160">
        <v>43748</v>
      </c>
      <c r="J315" s="161" t="s">
        <v>5</v>
      </c>
      <c r="K315" s="162"/>
      <c r="L315" s="163" t="s">
        <v>7</v>
      </c>
      <c r="M315" s="171">
        <v>0</v>
      </c>
      <c r="N315" s="164">
        <v>200</v>
      </c>
      <c r="O315" s="162" t="s">
        <v>61</v>
      </c>
      <c r="P315" s="160">
        <v>43748</v>
      </c>
      <c r="Q315" s="162" t="s">
        <v>24</v>
      </c>
      <c r="R315" s="164">
        <v>200</v>
      </c>
      <c r="S315" s="163" t="s">
        <v>6132</v>
      </c>
      <c r="T315" s="163"/>
      <c r="U315" s="161" t="s">
        <v>10</v>
      </c>
      <c r="V315" s="161" t="s">
        <v>11</v>
      </c>
      <c r="W315" s="161" t="s">
        <v>12</v>
      </c>
      <c r="X315" s="161" t="s">
        <v>13</v>
      </c>
      <c r="Y315" s="169">
        <v>4340</v>
      </c>
      <c r="Z315" s="169">
        <v>9161101</v>
      </c>
      <c r="AA315" s="166">
        <v>4.6033275268110739E-5</v>
      </c>
      <c r="AB315" s="167" t="s">
        <v>2279</v>
      </c>
      <c r="AC315" s="168" t="s">
        <v>3207</v>
      </c>
    </row>
    <row r="316" spans="1:29" x14ac:dyDescent="0.3">
      <c r="A316" s="156" t="s">
        <v>2781</v>
      </c>
      <c r="B316" s="157">
        <v>7</v>
      </c>
      <c r="C316" s="156" t="s">
        <v>1464</v>
      </c>
      <c r="D316" s="156" t="s">
        <v>438</v>
      </c>
      <c r="E316" s="156" t="s">
        <v>2722</v>
      </c>
      <c r="F316" s="159" t="s">
        <v>4</v>
      </c>
      <c r="G316" s="156" t="s">
        <v>1209</v>
      </c>
      <c r="H316" s="160">
        <v>43647</v>
      </c>
      <c r="I316" s="160">
        <v>43748</v>
      </c>
      <c r="J316" s="161" t="s">
        <v>5</v>
      </c>
      <c r="K316" s="162"/>
      <c r="L316" s="163" t="s">
        <v>7</v>
      </c>
      <c r="M316" s="171">
        <v>0</v>
      </c>
      <c r="N316" s="164">
        <v>120</v>
      </c>
      <c r="O316" s="162" t="s">
        <v>61</v>
      </c>
      <c r="P316" s="160">
        <v>43748</v>
      </c>
      <c r="Q316" s="162" t="s">
        <v>24</v>
      </c>
      <c r="R316" s="164">
        <v>120</v>
      </c>
      <c r="S316" s="163" t="s">
        <v>6132</v>
      </c>
      <c r="T316" s="163"/>
      <c r="U316" s="161" t="s">
        <v>10</v>
      </c>
      <c r="V316" s="161" t="s">
        <v>11</v>
      </c>
      <c r="W316" s="161" t="s">
        <v>12</v>
      </c>
      <c r="X316" s="161" t="s">
        <v>13</v>
      </c>
      <c r="Y316" s="169">
        <v>4340</v>
      </c>
      <c r="Z316" s="169">
        <v>9161101</v>
      </c>
      <c r="AA316" s="166">
        <v>2.7619965160866445E-5</v>
      </c>
      <c r="AB316" s="156" t="s">
        <v>2279</v>
      </c>
      <c r="AC316" s="168" t="s">
        <v>3207</v>
      </c>
    </row>
    <row r="317" spans="1:29" x14ac:dyDescent="0.3">
      <c r="A317" s="156" t="s">
        <v>2781</v>
      </c>
      <c r="B317" s="157">
        <v>7</v>
      </c>
      <c r="C317" s="158" t="s">
        <v>1464</v>
      </c>
      <c r="D317" s="163" t="s">
        <v>438</v>
      </c>
      <c r="E317" s="156" t="s">
        <v>2722</v>
      </c>
      <c r="F317" s="159" t="s">
        <v>4</v>
      </c>
      <c r="G317" s="156" t="s">
        <v>1209</v>
      </c>
      <c r="H317" s="160">
        <v>43647</v>
      </c>
      <c r="I317" s="160">
        <v>43748</v>
      </c>
      <c r="J317" s="161" t="s">
        <v>5</v>
      </c>
      <c r="K317" s="162"/>
      <c r="L317" s="163" t="s">
        <v>7</v>
      </c>
      <c r="M317" s="171">
        <v>0</v>
      </c>
      <c r="N317" s="164">
        <v>60</v>
      </c>
      <c r="O317" s="162" t="s">
        <v>61</v>
      </c>
      <c r="P317" s="160">
        <v>43748</v>
      </c>
      <c r="Q317" s="162" t="s">
        <v>24</v>
      </c>
      <c r="R317" s="164">
        <v>60</v>
      </c>
      <c r="S317" s="162" t="s">
        <v>6132</v>
      </c>
      <c r="T317" s="163"/>
      <c r="U317" s="161" t="s">
        <v>10</v>
      </c>
      <c r="V317" s="161" t="s">
        <v>11</v>
      </c>
      <c r="W317" s="161" t="s">
        <v>12</v>
      </c>
      <c r="X317" s="161" t="s">
        <v>13</v>
      </c>
      <c r="Y317" s="169">
        <v>4340</v>
      </c>
      <c r="Z317" s="169">
        <v>9161101</v>
      </c>
      <c r="AA317" s="166">
        <v>1.3809982580433222E-5</v>
      </c>
      <c r="AB317" s="158" t="s">
        <v>2279</v>
      </c>
      <c r="AC317" s="168" t="s">
        <v>3207</v>
      </c>
    </row>
    <row r="318" spans="1:29" x14ac:dyDescent="0.3">
      <c r="A318" s="156" t="s">
        <v>2781</v>
      </c>
      <c r="B318" s="157">
        <v>7</v>
      </c>
      <c r="C318" s="158" t="s">
        <v>1464</v>
      </c>
      <c r="D318" s="158" t="s">
        <v>438</v>
      </c>
      <c r="E318" s="156" t="s">
        <v>2722</v>
      </c>
      <c r="F318" s="159" t="s">
        <v>4</v>
      </c>
      <c r="G318" s="158" t="s">
        <v>1209</v>
      </c>
      <c r="H318" s="160">
        <v>43647</v>
      </c>
      <c r="I318" s="160">
        <v>43748</v>
      </c>
      <c r="J318" s="161" t="s">
        <v>5</v>
      </c>
      <c r="K318" s="162"/>
      <c r="L318" s="163" t="s">
        <v>7</v>
      </c>
      <c r="M318" s="171">
        <v>0</v>
      </c>
      <c r="N318" s="164">
        <v>380</v>
      </c>
      <c r="O318" s="162" t="s">
        <v>61</v>
      </c>
      <c r="P318" s="160">
        <v>43748</v>
      </c>
      <c r="Q318" s="162" t="s">
        <v>24</v>
      </c>
      <c r="R318" s="164">
        <v>380</v>
      </c>
      <c r="S318" s="163" t="s">
        <v>6132</v>
      </c>
      <c r="T318" s="163"/>
      <c r="U318" s="161" t="s">
        <v>10</v>
      </c>
      <c r="V318" s="161" t="s">
        <v>11</v>
      </c>
      <c r="W318" s="161" t="s">
        <v>12</v>
      </c>
      <c r="X318" s="161" t="s">
        <v>13</v>
      </c>
      <c r="Y318" s="169">
        <v>4340</v>
      </c>
      <c r="Z318" s="169">
        <v>9161101</v>
      </c>
      <c r="AA318" s="166">
        <v>8.7463223009410403E-5</v>
      </c>
      <c r="AB318" s="167" t="s">
        <v>2279</v>
      </c>
      <c r="AC318" s="168" t="s">
        <v>3207</v>
      </c>
    </row>
    <row r="319" spans="1:29" x14ac:dyDescent="0.3">
      <c r="A319" s="156" t="s">
        <v>2781</v>
      </c>
      <c r="B319" s="157">
        <v>7</v>
      </c>
      <c r="C319" s="158" t="s">
        <v>1464</v>
      </c>
      <c r="D319" s="158" t="s">
        <v>438</v>
      </c>
      <c r="E319" s="156" t="s">
        <v>2722</v>
      </c>
      <c r="F319" s="159" t="s">
        <v>4</v>
      </c>
      <c r="G319" s="158" t="s">
        <v>1209</v>
      </c>
      <c r="H319" s="179">
        <v>43647</v>
      </c>
      <c r="I319" s="179">
        <v>43748</v>
      </c>
      <c r="J319" s="161" t="s">
        <v>5</v>
      </c>
      <c r="K319" s="162"/>
      <c r="L319" s="158" t="s">
        <v>7</v>
      </c>
      <c r="M319" s="171">
        <v>0</v>
      </c>
      <c r="N319" s="171">
        <v>465.6</v>
      </c>
      <c r="O319" s="162" t="s">
        <v>61</v>
      </c>
      <c r="P319" s="160">
        <v>43748</v>
      </c>
      <c r="Q319" s="162" t="s">
        <v>24</v>
      </c>
      <c r="R319" s="171">
        <v>465.6</v>
      </c>
      <c r="S319" s="158" t="s">
        <v>6132</v>
      </c>
      <c r="T319" s="156"/>
      <c r="U319" s="161" t="s">
        <v>10</v>
      </c>
      <c r="V319" s="161" t="s">
        <v>11</v>
      </c>
      <c r="W319" s="161" t="s">
        <v>12</v>
      </c>
      <c r="X319" s="161" t="s">
        <v>13</v>
      </c>
      <c r="Y319" s="165">
        <v>4340</v>
      </c>
      <c r="Z319" s="165">
        <v>9161101</v>
      </c>
      <c r="AA319" s="166">
        <v>1.0716546482416181E-4</v>
      </c>
      <c r="AB319" s="158" t="s">
        <v>2279</v>
      </c>
      <c r="AC319" s="168" t="s">
        <v>3207</v>
      </c>
    </row>
    <row r="320" spans="1:29" x14ac:dyDescent="0.3">
      <c r="A320" s="156" t="s">
        <v>2781</v>
      </c>
      <c r="B320" s="157">
        <v>7</v>
      </c>
      <c r="C320" s="158" t="s">
        <v>1464</v>
      </c>
      <c r="D320" s="158" t="s">
        <v>438</v>
      </c>
      <c r="E320" s="156" t="s">
        <v>2722</v>
      </c>
      <c r="F320" s="159" t="s">
        <v>4</v>
      </c>
      <c r="G320" s="158" t="s">
        <v>1209</v>
      </c>
      <c r="H320" s="160">
        <v>43647</v>
      </c>
      <c r="I320" s="160">
        <v>43748</v>
      </c>
      <c r="J320" s="161" t="s">
        <v>5</v>
      </c>
      <c r="K320" s="162"/>
      <c r="L320" s="163" t="s">
        <v>7</v>
      </c>
      <c r="M320" s="171">
        <v>0</v>
      </c>
      <c r="N320" s="164">
        <v>1281.2</v>
      </c>
      <c r="O320" s="162" t="s">
        <v>61</v>
      </c>
      <c r="P320" s="160">
        <v>43748</v>
      </c>
      <c r="Q320" s="162" t="s">
        <v>24</v>
      </c>
      <c r="R320" s="164">
        <v>1281.2</v>
      </c>
      <c r="S320" s="163" t="s">
        <v>6132</v>
      </c>
      <c r="T320" s="163"/>
      <c r="U320" s="161" t="s">
        <v>10</v>
      </c>
      <c r="V320" s="161" t="s">
        <v>11</v>
      </c>
      <c r="W320" s="161" t="s">
        <v>12</v>
      </c>
      <c r="X320" s="161" t="s">
        <v>13</v>
      </c>
      <c r="Y320" s="165">
        <v>4340</v>
      </c>
      <c r="Z320" s="165">
        <v>9161101</v>
      </c>
      <c r="AA320" s="166">
        <v>2.9488916136751744E-4</v>
      </c>
      <c r="AB320" s="167" t="s">
        <v>2279</v>
      </c>
      <c r="AC320" s="168" t="s">
        <v>3207</v>
      </c>
    </row>
    <row r="321" spans="1:29" x14ac:dyDescent="0.3">
      <c r="A321" s="156" t="s">
        <v>2781</v>
      </c>
      <c r="B321" s="157">
        <v>7</v>
      </c>
      <c r="C321" s="158" t="s">
        <v>1464</v>
      </c>
      <c r="D321" s="158" t="s">
        <v>438</v>
      </c>
      <c r="E321" s="156" t="s">
        <v>2722</v>
      </c>
      <c r="F321" s="159" t="s">
        <v>4</v>
      </c>
      <c r="G321" s="158" t="s">
        <v>1209</v>
      </c>
      <c r="H321" s="160">
        <v>43647</v>
      </c>
      <c r="I321" s="160">
        <v>43748</v>
      </c>
      <c r="J321" s="161" t="s">
        <v>5</v>
      </c>
      <c r="K321" s="162"/>
      <c r="L321" s="163" t="s">
        <v>7</v>
      </c>
      <c r="M321" s="171">
        <v>0</v>
      </c>
      <c r="N321" s="164">
        <v>5822.17</v>
      </c>
      <c r="O321" s="162" t="s">
        <v>63</v>
      </c>
      <c r="P321" s="160">
        <v>43748</v>
      </c>
      <c r="Q321" s="162" t="s">
        <v>24</v>
      </c>
      <c r="R321" s="164">
        <v>5822.17</v>
      </c>
      <c r="S321" s="163" t="s">
        <v>6132</v>
      </c>
      <c r="T321" s="163"/>
      <c r="U321" s="161" t="s">
        <v>10</v>
      </c>
      <c r="V321" s="161" t="s">
        <v>11</v>
      </c>
      <c r="W321" s="161" t="s">
        <v>12</v>
      </c>
      <c r="X321" s="161" t="s">
        <v>13</v>
      </c>
      <c r="Y321" s="169">
        <v>4300</v>
      </c>
      <c r="Z321" s="169">
        <v>9161101</v>
      </c>
      <c r="AA321" s="166">
        <v>1.3400677713386816E-3</v>
      </c>
      <c r="AB321" s="167" t="s">
        <v>2279</v>
      </c>
      <c r="AC321" s="168" t="s">
        <v>3207</v>
      </c>
    </row>
    <row r="322" spans="1:29" x14ac:dyDescent="0.3">
      <c r="A322" s="156" t="s">
        <v>2781</v>
      </c>
      <c r="B322" s="157">
        <v>7</v>
      </c>
      <c r="C322" s="158" t="s">
        <v>1464</v>
      </c>
      <c r="D322" s="156" t="s">
        <v>438</v>
      </c>
      <c r="E322" s="156" t="s">
        <v>2722</v>
      </c>
      <c r="F322" s="159" t="s">
        <v>4</v>
      </c>
      <c r="G322" s="156" t="s">
        <v>1209</v>
      </c>
      <c r="H322" s="160">
        <v>43647</v>
      </c>
      <c r="I322" s="160">
        <v>43748</v>
      </c>
      <c r="J322" s="161" t="s">
        <v>5</v>
      </c>
      <c r="K322" s="173"/>
      <c r="L322" s="158" t="s">
        <v>7</v>
      </c>
      <c r="M322" s="171">
        <v>0</v>
      </c>
      <c r="N322" s="164">
        <v>174.6</v>
      </c>
      <c r="O322" s="162" t="s">
        <v>63</v>
      </c>
      <c r="P322" s="160">
        <v>43748</v>
      </c>
      <c r="Q322" s="162" t="s">
        <v>24</v>
      </c>
      <c r="R322" s="164">
        <v>174.6</v>
      </c>
      <c r="S322" s="158" t="s">
        <v>6132</v>
      </c>
      <c r="T322" s="163"/>
      <c r="U322" s="161" t="s">
        <v>10</v>
      </c>
      <c r="V322" s="161" t="s">
        <v>11</v>
      </c>
      <c r="W322" s="161" t="s">
        <v>12</v>
      </c>
      <c r="X322" s="161" t="s">
        <v>13</v>
      </c>
      <c r="Y322" s="165">
        <v>4340</v>
      </c>
      <c r="Z322" s="169">
        <v>9161101</v>
      </c>
      <c r="AA322" s="166">
        <v>4.018704930906068E-5</v>
      </c>
      <c r="AB322" s="158" t="s">
        <v>2279</v>
      </c>
      <c r="AC322" s="168" t="s">
        <v>3207</v>
      </c>
    </row>
    <row r="323" spans="1:29" x14ac:dyDescent="0.3">
      <c r="A323" s="156" t="s">
        <v>2781</v>
      </c>
      <c r="B323" s="157">
        <v>7</v>
      </c>
      <c r="C323" s="158" t="s">
        <v>1464</v>
      </c>
      <c r="D323" s="158" t="s">
        <v>438</v>
      </c>
      <c r="E323" s="156" t="s">
        <v>2722</v>
      </c>
      <c r="F323" s="159" t="s">
        <v>4</v>
      </c>
      <c r="G323" s="158" t="s">
        <v>1209</v>
      </c>
      <c r="H323" s="160">
        <v>43647</v>
      </c>
      <c r="I323" s="160">
        <v>43748</v>
      </c>
      <c r="J323" s="161" t="s">
        <v>5</v>
      </c>
      <c r="K323" s="162"/>
      <c r="L323" s="163" t="s">
        <v>7</v>
      </c>
      <c r="M323" s="171">
        <v>0</v>
      </c>
      <c r="N323" s="164">
        <v>142.5</v>
      </c>
      <c r="O323" s="162" t="s">
        <v>63</v>
      </c>
      <c r="P323" s="160">
        <v>43748</v>
      </c>
      <c r="Q323" s="162" t="s">
        <v>24</v>
      </c>
      <c r="R323" s="164">
        <v>142.5</v>
      </c>
      <c r="S323" s="163" t="s">
        <v>6132</v>
      </c>
      <c r="T323" s="163"/>
      <c r="U323" s="161" t="s">
        <v>10</v>
      </c>
      <c r="V323" s="161" t="s">
        <v>11</v>
      </c>
      <c r="W323" s="161" t="s">
        <v>12</v>
      </c>
      <c r="X323" s="161" t="s">
        <v>13</v>
      </c>
      <c r="Y323" s="169">
        <v>4340</v>
      </c>
      <c r="Z323" s="169">
        <v>9161101</v>
      </c>
      <c r="AA323" s="166">
        <v>3.2798708628528903E-5</v>
      </c>
      <c r="AB323" s="167" t="s">
        <v>2279</v>
      </c>
      <c r="AC323" s="168" t="s">
        <v>3207</v>
      </c>
    </row>
    <row r="324" spans="1:29" x14ac:dyDescent="0.3">
      <c r="A324" s="156" t="s">
        <v>2781</v>
      </c>
      <c r="B324" s="157">
        <v>7</v>
      </c>
      <c r="C324" s="158" t="s">
        <v>1464</v>
      </c>
      <c r="D324" s="158" t="s">
        <v>438</v>
      </c>
      <c r="E324" s="156" t="s">
        <v>2722</v>
      </c>
      <c r="F324" s="159" t="s">
        <v>4</v>
      </c>
      <c r="G324" s="158" t="s">
        <v>1209</v>
      </c>
      <c r="H324" s="160">
        <v>43647</v>
      </c>
      <c r="I324" s="160">
        <v>43748</v>
      </c>
      <c r="J324" s="161" t="s">
        <v>5</v>
      </c>
      <c r="K324" s="162"/>
      <c r="L324" s="163" t="s">
        <v>7</v>
      </c>
      <c r="M324" s="171">
        <v>0</v>
      </c>
      <c r="N324" s="164">
        <v>75</v>
      </c>
      <c r="O324" s="162" t="s">
        <v>63</v>
      </c>
      <c r="P324" s="160">
        <v>43748</v>
      </c>
      <c r="Q324" s="162" t="s">
        <v>24</v>
      </c>
      <c r="R324" s="164">
        <v>75</v>
      </c>
      <c r="S324" s="163" t="s">
        <v>6132</v>
      </c>
      <c r="T324" s="163"/>
      <c r="U324" s="161" t="s">
        <v>10</v>
      </c>
      <c r="V324" s="161" t="s">
        <v>11</v>
      </c>
      <c r="W324" s="161" t="s">
        <v>12</v>
      </c>
      <c r="X324" s="161" t="s">
        <v>13</v>
      </c>
      <c r="Y324" s="169">
        <v>4340</v>
      </c>
      <c r="Z324" s="169">
        <v>9161101</v>
      </c>
      <c r="AA324" s="166">
        <v>1.7262478225541529E-5</v>
      </c>
      <c r="AB324" s="167" t="s">
        <v>2279</v>
      </c>
      <c r="AC324" s="168" t="s">
        <v>3207</v>
      </c>
    </row>
    <row r="325" spans="1:29" x14ac:dyDescent="0.3">
      <c r="A325" s="156" t="s">
        <v>2781</v>
      </c>
      <c r="B325" s="157">
        <v>7</v>
      </c>
      <c r="C325" s="158" t="s">
        <v>1464</v>
      </c>
      <c r="D325" s="158" t="s">
        <v>438</v>
      </c>
      <c r="E325" s="156" t="s">
        <v>2722</v>
      </c>
      <c r="F325" s="159" t="s">
        <v>4</v>
      </c>
      <c r="G325" s="158" t="s">
        <v>1209</v>
      </c>
      <c r="H325" s="160">
        <v>43647</v>
      </c>
      <c r="I325" s="160">
        <v>43748</v>
      </c>
      <c r="J325" s="161" t="s">
        <v>5</v>
      </c>
      <c r="K325" s="162"/>
      <c r="L325" s="163" t="s">
        <v>7</v>
      </c>
      <c r="M325" s="171">
        <v>0</v>
      </c>
      <c r="N325" s="164">
        <v>480.45</v>
      </c>
      <c r="O325" s="162" t="s">
        <v>63</v>
      </c>
      <c r="P325" s="160">
        <v>43748</v>
      </c>
      <c r="Q325" s="162" t="s">
        <v>24</v>
      </c>
      <c r="R325" s="164">
        <v>480.45</v>
      </c>
      <c r="S325" s="163" t="s">
        <v>6132</v>
      </c>
      <c r="T325" s="163"/>
      <c r="U325" s="161" t="s">
        <v>10</v>
      </c>
      <c r="V325" s="161" t="s">
        <v>11</v>
      </c>
      <c r="W325" s="161" t="s">
        <v>12</v>
      </c>
      <c r="X325" s="161" t="s">
        <v>13</v>
      </c>
      <c r="Y325" s="169">
        <v>4340</v>
      </c>
      <c r="Z325" s="169">
        <v>9161101</v>
      </c>
      <c r="AA325" s="166">
        <v>1.1058343551281903E-4</v>
      </c>
      <c r="AB325" s="167" t="s">
        <v>2279</v>
      </c>
      <c r="AC325" s="168" t="s">
        <v>3207</v>
      </c>
    </row>
    <row r="326" spans="1:29" x14ac:dyDescent="0.3">
      <c r="A326" s="156" t="s">
        <v>2781</v>
      </c>
      <c r="B326" s="157">
        <v>7</v>
      </c>
      <c r="C326" s="158" t="s">
        <v>1464</v>
      </c>
      <c r="D326" s="158" t="s">
        <v>438</v>
      </c>
      <c r="E326" s="156" t="s">
        <v>2722</v>
      </c>
      <c r="F326" s="159" t="s">
        <v>4</v>
      </c>
      <c r="G326" s="158" t="s">
        <v>1209</v>
      </c>
      <c r="H326" s="160">
        <v>43647</v>
      </c>
      <c r="I326" s="160">
        <v>43748</v>
      </c>
      <c r="J326" s="161" t="s">
        <v>5</v>
      </c>
      <c r="K326" s="162"/>
      <c r="L326" s="163" t="s">
        <v>7</v>
      </c>
      <c r="M326" s="171">
        <v>0</v>
      </c>
      <c r="N326" s="164">
        <v>45</v>
      </c>
      <c r="O326" s="162" t="s">
        <v>63</v>
      </c>
      <c r="P326" s="160">
        <v>43748</v>
      </c>
      <c r="Q326" s="162" t="s">
        <v>24</v>
      </c>
      <c r="R326" s="164">
        <v>45</v>
      </c>
      <c r="S326" s="163" t="s">
        <v>6132</v>
      </c>
      <c r="T326" s="163"/>
      <c r="U326" s="161" t="s">
        <v>10</v>
      </c>
      <c r="V326" s="161" t="s">
        <v>11</v>
      </c>
      <c r="W326" s="161" t="s">
        <v>12</v>
      </c>
      <c r="X326" s="161" t="s">
        <v>13</v>
      </c>
      <c r="Y326" s="165">
        <v>4340</v>
      </c>
      <c r="Z326" s="165">
        <v>9161101</v>
      </c>
      <c r="AA326" s="166">
        <v>1.0357486935324918E-5</v>
      </c>
      <c r="AB326" s="167" t="s">
        <v>2279</v>
      </c>
      <c r="AC326" s="168" t="s">
        <v>3207</v>
      </c>
    </row>
    <row r="327" spans="1:29" x14ac:dyDescent="0.3">
      <c r="A327" s="156" t="s">
        <v>2781</v>
      </c>
      <c r="B327" s="157">
        <v>7</v>
      </c>
      <c r="C327" s="158" t="s">
        <v>1464</v>
      </c>
      <c r="D327" s="156" t="s">
        <v>438</v>
      </c>
      <c r="E327" s="156" t="s">
        <v>2722</v>
      </c>
      <c r="F327" s="158" t="s">
        <v>4</v>
      </c>
      <c r="G327" s="158" t="s">
        <v>1209</v>
      </c>
      <c r="H327" s="179">
        <v>43647</v>
      </c>
      <c r="I327" s="160">
        <v>43748</v>
      </c>
      <c r="J327" s="161" t="s">
        <v>5</v>
      </c>
      <c r="K327" s="162"/>
      <c r="L327" s="158" t="s">
        <v>7</v>
      </c>
      <c r="M327" s="171">
        <v>0</v>
      </c>
      <c r="N327" s="170">
        <v>22.5</v>
      </c>
      <c r="O327" s="162" t="s">
        <v>63</v>
      </c>
      <c r="P327" s="160">
        <v>43748</v>
      </c>
      <c r="Q327" s="162" t="s">
        <v>24</v>
      </c>
      <c r="R327" s="171">
        <v>22.5</v>
      </c>
      <c r="S327" s="163" t="s">
        <v>6132</v>
      </c>
      <c r="T327" s="156"/>
      <c r="U327" s="161" t="s">
        <v>10</v>
      </c>
      <c r="V327" s="161" t="s">
        <v>11</v>
      </c>
      <c r="W327" s="161" t="s">
        <v>12</v>
      </c>
      <c r="X327" s="161" t="s">
        <v>13</v>
      </c>
      <c r="Y327" s="165">
        <v>4340</v>
      </c>
      <c r="Z327" s="165">
        <v>9161101</v>
      </c>
      <c r="AA327" s="166">
        <v>5.1787434676624588E-6</v>
      </c>
      <c r="AB327" s="183" t="s">
        <v>2279</v>
      </c>
      <c r="AC327" s="168" t="s">
        <v>3207</v>
      </c>
    </row>
    <row r="328" spans="1:29" x14ac:dyDescent="0.3">
      <c r="A328" s="156" t="s">
        <v>2781</v>
      </c>
      <c r="B328" s="157">
        <v>7</v>
      </c>
      <c r="C328" s="156" t="s">
        <v>1464</v>
      </c>
      <c r="D328" s="156" t="s">
        <v>438</v>
      </c>
      <c r="E328" s="156" t="s">
        <v>2722</v>
      </c>
      <c r="F328" s="159" t="s">
        <v>4</v>
      </c>
      <c r="G328" s="156" t="s">
        <v>1209</v>
      </c>
      <c r="H328" s="160">
        <v>43647</v>
      </c>
      <c r="I328" s="160">
        <v>43748</v>
      </c>
      <c r="J328" s="161" t="s">
        <v>5</v>
      </c>
      <c r="K328" s="162"/>
      <c r="L328" s="163" t="s">
        <v>7</v>
      </c>
      <c r="M328" s="171">
        <v>0</v>
      </c>
      <c r="N328" s="164">
        <v>388.16</v>
      </c>
      <c r="O328" s="162" t="s">
        <v>64</v>
      </c>
      <c r="P328" s="160">
        <v>43748</v>
      </c>
      <c r="Q328" s="162" t="s">
        <v>24</v>
      </c>
      <c r="R328" s="164">
        <v>388.16</v>
      </c>
      <c r="S328" s="158" t="s">
        <v>6132</v>
      </c>
      <c r="T328" s="163"/>
      <c r="U328" s="161" t="s">
        <v>10</v>
      </c>
      <c r="V328" s="161" t="s">
        <v>11</v>
      </c>
      <c r="W328" s="161" t="s">
        <v>12</v>
      </c>
      <c r="X328" s="161" t="s">
        <v>13</v>
      </c>
      <c r="Y328" s="169">
        <v>4300</v>
      </c>
      <c r="Z328" s="169">
        <v>9161101</v>
      </c>
      <c r="AA328" s="166">
        <v>8.9341380640349329E-5</v>
      </c>
      <c r="AB328" s="158" t="s">
        <v>2279</v>
      </c>
      <c r="AC328" s="168" t="s">
        <v>3207</v>
      </c>
    </row>
    <row r="329" spans="1:29" x14ac:dyDescent="0.3">
      <c r="A329" s="156" t="s">
        <v>2781</v>
      </c>
      <c r="B329" s="157">
        <v>7</v>
      </c>
      <c r="C329" s="158" t="s">
        <v>1464</v>
      </c>
      <c r="D329" s="156" t="s">
        <v>438</v>
      </c>
      <c r="E329" s="156" t="s">
        <v>2722</v>
      </c>
      <c r="F329" s="156" t="s">
        <v>4</v>
      </c>
      <c r="G329" s="158" t="s">
        <v>1209</v>
      </c>
      <c r="H329" s="160">
        <v>43647</v>
      </c>
      <c r="I329" s="160">
        <v>43748</v>
      </c>
      <c r="J329" s="161" t="s">
        <v>5</v>
      </c>
      <c r="K329" s="162"/>
      <c r="L329" s="163" t="s">
        <v>7</v>
      </c>
      <c r="M329" s="171">
        <v>0</v>
      </c>
      <c r="N329" s="170">
        <v>32.03</v>
      </c>
      <c r="O329" s="162" t="s">
        <v>64</v>
      </c>
      <c r="P329" s="160">
        <v>43748</v>
      </c>
      <c r="Q329" s="162" t="s">
        <v>24</v>
      </c>
      <c r="R329" s="164">
        <v>32.03</v>
      </c>
      <c r="S329" s="158" t="s">
        <v>6132</v>
      </c>
      <c r="T329" s="162"/>
      <c r="U329" s="161" t="s">
        <v>10</v>
      </c>
      <c r="V329" s="161" t="s">
        <v>11</v>
      </c>
      <c r="W329" s="161" t="s">
        <v>12</v>
      </c>
      <c r="X329" s="161" t="s">
        <v>13</v>
      </c>
      <c r="Y329" s="165">
        <v>4340</v>
      </c>
      <c r="Z329" s="169">
        <v>9161101</v>
      </c>
      <c r="AA329" s="166">
        <v>7.3722290341879358E-6</v>
      </c>
      <c r="AB329" s="158" t="s">
        <v>2279</v>
      </c>
      <c r="AC329" s="168" t="s">
        <v>3207</v>
      </c>
    </row>
    <row r="330" spans="1:29" x14ac:dyDescent="0.3">
      <c r="A330" s="156" t="s">
        <v>2781</v>
      </c>
      <c r="B330" s="157">
        <v>7</v>
      </c>
      <c r="C330" s="156" t="s">
        <v>1464</v>
      </c>
      <c r="D330" s="156" t="s">
        <v>438</v>
      </c>
      <c r="E330" s="156" t="s">
        <v>2722</v>
      </c>
      <c r="F330" s="159" t="s">
        <v>4</v>
      </c>
      <c r="G330" s="156" t="s">
        <v>1209</v>
      </c>
      <c r="H330" s="160">
        <v>43647</v>
      </c>
      <c r="I330" s="160">
        <v>43748</v>
      </c>
      <c r="J330" s="161" t="s">
        <v>5</v>
      </c>
      <c r="K330" s="162"/>
      <c r="L330" s="163" t="s">
        <v>7</v>
      </c>
      <c r="M330" s="171">
        <v>0</v>
      </c>
      <c r="N330" s="164">
        <v>11.64</v>
      </c>
      <c r="O330" s="162" t="s">
        <v>64</v>
      </c>
      <c r="P330" s="160">
        <v>43748</v>
      </c>
      <c r="Q330" s="162" t="s">
        <v>24</v>
      </c>
      <c r="R330" s="164">
        <v>11.64</v>
      </c>
      <c r="S330" s="163" t="s">
        <v>6132</v>
      </c>
      <c r="T330" s="163"/>
      <c r="U330" s="161" t="s">
        <v>10</v>
      </c>
      <c r="V330" s="161" t="s">
        <v>11</v>
      </c>
      <c r="W330" s="161" t="s">
        <v>12</v>
      </c>
      <c r="X330" s="161" t="s">
        <v>13</v>
      </c>
      <c r="Y330" s="169">
        <v>4340</v>
      </c>
      <c r="Z330" s="165">
        <v>9161101</v>
      </c>
      <c r="AA330" s="166">
        <v>2.6791366206040452E-6</v>
      </c>
      <c r="AB330" s="167" t="s">
        <v>2279</v>
      </c>
      <c r="AC330" s="168" t="s">
        <v>3207</v>
      </c>
    </row>
    <row r="331" spans="1:29" x14ac:dyDescent="0.3">
      <c r="A331" s="156" t="s">
        <v>2781</v>
      </c>
      <c r="B331" s="157">
        <v>7</v>
      </c>
      <c r="C331" s="158" t="s">
        <v>1464</v>
      </c>
      <c r="D331" s="158" t="s">
        <v>438</v>
      </c>
      <c r="E331" s="156" t="s">
        <v>2722</v>
      </c>
      <c r="F331" s="159" t="s">
        <v>4</v>
      </c>
      <c r="G331" s="156" t="s">
        <v>1209</v>
      </c>
      <c r="H331" s="160">
        <v>43647</v>
      </c>
      <c r="I331" s="160">
        <v>43748</v>
      </c>
      <c r="J331" s="161" t="s">
        <v>5</v>
      </c>
      <c r="K331" s="173"/>
      <c r="L331" s="163" t="s">
        <v>7</v>
      </c>
      <c r="M331" s="171">
        <v>0</v>
      </c>
      <c r="N331" s="164">
        <v>9.5</v>
      </c>
      <c r="O331" s="162" t="s">
        <v>64</v>
      </c>
      <c r="P331" s="160">
        <v>43748</v>
      </c>
      <c r="Q331" s="162" t="s">
        <v>24</v>
      </c>
      <c r="R331" s="164">
        <v>9.5</v>
      </c>
      <c r="S331" s="163" t="s">
        <v>6132</v>
      </c>
      <c r="T331" s="163"/>
      <c r="U331" s="161" t="s">
        <v>10</v>
      </c>
      <c r="V331" s="161" t="s">
        <v>11</v>
      </c>
      <c r="W331" s="161" t="s">
        <v>12</v>
      </c>
      <c r="X331" s="161" t="s">
        <v>13</v>
      </c>
      <c r="Y331" s="169">
        <v>4340</v>
      </c>
      <c r="Z331" s="169">
        <v>9161101</v>
      </c>
      <c r="AA331" s="166">
        <v>2.1865805752352603E-6</v>
      </c>
      <c r="AB331" s="156" t="s">
        <v>2279</v>
      </c>
      <c r="AC331" s="168" t="s">
        <v>3207</v>
      </c>
    </row>
    <row r="332" spans="1:29" x14ac:dyDescent="0.3">
      <c r="A332" s="156" t="s">
        <v>2781</v>
      </c>
      <c r="B332" s="157">
        <v>7</v>
      </c>
      <c r="C332" s="158" t="s">
        <v>1464</v>
      </c>
      <c r="D332" s="158" t="s">
        <v>438</v>
      </c>
      <c r="E332" s="156" t="s">
        <v>2722</v>
      </c>
      <c r="F332" s="159" t="s">
        <v>4</v>
      </c>
      <c r="G332" s="158" t="s">
        <v>1209</v>
      </c>
      <c r="H332" s="160">
        <v>43647</v>
      </c>
      <c r="I332" s="160">
        <v>43748</v>
      </c>
      <c r="J332" s="161" t="s">
        <v>5</v>
      </c>
      <c r="K332" s="162"/>
      <c r="L332" s="163" t="s">
        <v>7</v>
      </c>
      <c r="M332" s="171">
        <v>0</v>
      </c>
      <c r="N332" s="164">
        <v>5</v>
      </c>
      <c r="O332" s="162" t="s">
        <v>64</v>
      </c>
      <c r="P332" s="160">
        <v>43748</v>
      </c>
      <c r="Q332" s="162" t="s">
        <v>24</v>
      </c>
      <c r="R332" s="164">
        <v>5</v>
      </c>
      <c r="S332" s="163" t="s">
        <v>6132</v>
      </c>
      <c r="T332" s="163"/>
      <c r="U332" s="161" t="s">
        <v>10</v>
      </c>
      <c r="V332" s="161" t="s">
        <v>11</v>
      </c>
      <c r="W332" s="161" t="s">
        <v>12</v>
      </c>
      <c r="X332" s="161" t="s">
        <v>13</v>
      </c>
      <c r="Y332" s="169">
        <v>4340</v>
      </c>
      <c r="Z332" s="169">
        <v>9161101</v>
      </c>
      <c r="AA332" s="166">
        <v>1.1508318817027686E-6</v>
      </c>
      <c r="AB332" s="158" t="s">
        <v>2279</v>
      </c>
      <c r="AC332" s="168" t="s">
        <v>3207</v>
      </c>
    </row>
    <row r="333" spans="1:29" x14ac:dyDescent="0.3">
      <c r="A333" s="156" t="s">
        <v>2781</v>
      </c>
      <c r="B333" s="157">
        <v>7</v>
      </c>
      <c r="C333" s="156" t="s">
        <v>1464</v>
      </c>
      <c r="D333" s="158" t="s">
        <v>438</v>
      </c>
      <c r="E333" s="156" t="s">
        <v>2722</v>
      </c>
      <c r="F333" s="159" t="s">
        <v>4</v>
      </c>
      <c r="G333" s="156" t="s">
        <v>1209</v>
      </c>
      <c r="H333" s="160">
        <v>43647</v>
      </c>
      <c r="I333" s="160">
        <v>43748</v>
      </c>
      <c r="J333" s="161" t="s">
        <v>5</v>
      </c>
      <c r="K333" s="162"/>
      <c r="L333" s="163" t="s">
        <v>7</v>
      </c>
      <c r="M333" s="171">
        <v>0</v>
      </c>
      <c r="N333" s="164">
        <v>3</v>
      </c>
      <c r="O333" s="162" t="s">
        <v>64</v>
      </c>
      <c r="P333" s="160">
        <v>43748</v>
      </c>
      <c r="Q333" s="162" t="s">
        <v>24</v>
      </c>
      <c r="R333" s="164">
        <v>3</v>
      </c>
      <c r="S333" s="158" t="s">
        <v>6132</v>
      </c>
      <c r="T333" s="163"/>
      <c r="U333" s="161" t="s">
        <v>10</v>
      </c>
      <c r="V333" s="161" t="s">
        <v>11</v>
      </c>
      <c r="W333" s="161" t="s">
        <v>12</v>
      </c>
      <c r="X333" s="161" t="s">
        <v>13</v>
      </c>
      <c r="Y333" s="169">
        <v>4340</v>
      </c>
      <c r="Z333" s="169">
        <v>9161101</v>
      </c>
      <c r="AA333" s="166">
        <v>6.9049912902166108E-7</v>
      </c>
      <c r="AB333" s="158" t="s">
        <v>2279</v>
      </c>
      <c r="AC333" s="168" t="s">
        <v>3207</v>
      </c>
    </row>
    <row r="334" spans="1:29" x14ac:dyDescent="0.3">
      <c r="A334" s="156" t="s">
        <v>2781</v>
      </c>
      <c r="B334" s="157">
        <v>7</v>
      </c>
      <c r="C334" s="158" t="s">
        <v>1464</v>
      </c>
      <c r="D334" s="163" t="s">
        <v>438</v>
      </c>
      <c r="E334" s="156" t="s">
        <v>2722</v>
      </c>
      <c r="F334" s="159" t="s">
        <v>4</v>
      </c>
      <c r="G334" s="156" t="s">
        <v>1209</v>
      </c>
      <c r="H334" s="160">
        <v>43647</v>
      </c>
      <c r="I334" s="160">
        <v>43748</v>
      </c>
      <c r="J334" s="161" t="s">
        <v>5</v>
      </c>
      <c r="K334" s="162"/>
      <c r="L334" s="163" t="s">
        <v>7</v>
      </c>
      <c r="M334" s="171">
        <v>0</v>
      </c>
      <c r="N334" s="164">
        <v>1.5</v>
      </c>
      <c r="O334" s="162" t="s">
        <v>64</v>
      </c>
      <c r="P334" s="160">
        <v>43748</v>
      </c>
      <c r="Q334" s="162" t="s">
        <v>24</v>
      </c>
      <c r="R334" s="164">
        <v>1.5</v>
      </c>
      <c r="S334" s="162" t="s">
        <v>6132</v>
      </c>
      <c r="T334" s="163"/>
      <c r="U334" s="161" t="s">
        <v>10</v>
      </c>
      <c r="V334" s="161" t="s">
        <v>11</v>
      </c>
      <c r="W334" s="161" t="s">
        <v>12</v>
      </c>
      <c r="X334" s="161" t="s">
        <v>13</v>
      </c>
      <c r="Y334" s="169">
        <v>4340</v>
      </c>
      <c r="Z334" s="169">
        <v>9161101</v>
      </c>
      <c r="AA334" s="166">
        <v>3.4524956451083054E-7</v>
      </c>
      <c r="AB334" s="156" t="s">
        <v>2279</v>
      </c>
      <c r="AC334" s="168" t="s">
        <v>3207</v>
      </c>
    </row>
    <row r="335" spans="1:29" x14ac:dyDescent="0.3">
      <c r="A335" s="156" t="s">
        <v>2781</v>
      </c>
      <c r="B335" s="157">
        <v>7</v>
      </c>
      <c r="C335" s="158" t="s">
        <v>1464</v>
      </c>
      <c r="D335" s="158" t="s">
        <v>438</v>
      </c>
      <c r="E335" s="156" t="s">
        <v>2722</v>
      </c>
      <c r="F335" s="159" t="s">
        <v>4</v>
      </c>
      <c r="G335" s="158" t="s">
        <v>1209</v>
      </c>
      <c r="H335" s="160">
        <v>43647</v>
      </c>
      <c r="I335" s="160">
        <v>43748</v>
      </c>
      <c r="J335" s="161" t="s">
        <v>5</v>
      </c>
      <c r="K335" s="162" t="s">
        <v>6</v>
      </c>
      <c r="L335" s="163" t="s">
        <v>7</v>
      </c>
      <c r="M335" s="171">
        <v>0</v>
      </c>
      <c r="N335" s="164">
        <v>58221.7</v>
      </c>
      <c r="O335" s="162" t="s">
        <v>67</v>
      </c>
      <c r="P335" s="160">
        <v>43748</v>
      </c>
      <c r="Q335" s="162" t="s">
        <v>24</v>
      </c>
      <c r="R335" s="164">
        <v>58221.7</v>
      </c>
      <c r="S335" s="163" t="s">
        <v>6132</v>
      </c>
      <c r="T335" s="163"/>
      <c r="U335" s="161" t="s">
        <v>10</v>
      </c>
      <c r="V335" s="161" t="s">
        <v>11</v>
      </c>
      <c r="W335" s="161" t="s">
        <v>12</v>
      </c>
      <c r="X335" s="161" t="s">
        <v>13</v>
      </c>
      <c r="Y335" s="165">
        <v>4300</v>
      </c>
      <c r="Z335" s="165">
        <v>9161101</v>
      </c>
      <c r="AA335" s="166">
        <v>1.3400677713386815E-2</v>
      </c>
      <c r="AB335" s="167" t="s">
        <v>2279</v>
      </c>
      <c r="AC335" s="168" t="s">
        <v>3207</v>
      </c>
    </row>
    <row r="336" spans="1:29" x14ac:dyDescent="0.3">
      <c r="A336" s="156" t="s">
        <v>2781</v>
      </c>
      <c r="B336" s="157">
        <v>7</v>
      </c>
      <c r="C336" s="158" t="s">
        <v>1464</v>
      </c>
      <c r="D336" s="163" t="s">
        <v>438</v>
      </c>
      <c r="E336" s="156" t="s">
        <v>2722</v>
      </c>
      <c r="F336" s="159" t="s">
        <v>4</v>
      </c>
      <c r="G336" s="158" t="s">
        <v>1209</v>
      </c>
      <c r="H336" s="160">
        <v>43647</v>
      </c>
      <c r="I336" s="160">
        <v>43748</v>
      </c>
      <c r="J336" s="161" t="s">
        <v>5</v>
      </c>
      <c r="K336" s="162" t="s">
        <v>6</v>
      </c>
      <c r="L336" s="163" t="s">
        <v>7</v>
      </c>
      <c r="M336" s="171">
        <v>0</v>
      </c>
      <c r="N336" s="164">
        <v>4804.5</v>
      </c>
      <c r="O336" s="162" t="s">
        <v>67</v>
      </c>
      <c r="P336" s="160">
        <v>43748</v>
      </c>
      <c r="Q336" s="162" t="s">
        <v>24</v>
      </c>
      <c r="R336" s="164">
        <v>4804.5</v>
      </c>
      <c r="S336" s="163" t="s">
        <v>6132</v>
      </c>
      <c r="T336" s="163"/>
      <c r="U336" s="161" t="s">
        <v>10</v>
      </c>
      <c r="V336" s="161" t="s">
        <v>11</v>
      </c>
      <c r="W336" s="161" t="s">
        <v>12</v>
      </c>
      <c r="X336" s="161" t="s">
        <v>13</v>
      </c>
      <c r="Y336" s="165">
        <v>4340</v>
      </c>
      <c r="Z336" s="165">
        <v>9161101</v>
      </c>
      <c r="AA336" s="166">
        <v>1.1058343551281903E-3</v>
      </c>
      <c r="AB336" s="167" t="s">
        <v>2279</v>
      </c>
      <c r="AC336" s="168" t="s">
        <v>3207</v>
      </c>
    </row>
    <row r="337" spans="1:29" x14ac:dyDescent="0.3">
      <c r="A337" s="156" t="s">
        <v>2781</v>
      </c>
      <c r="B337" s="157">
        <v>7</v>
      </c>
      <c r="C337" s="158" t="s">
        <v>1464</v>
      </c>
      <c r="D337" s="158" t="s">
        <v>438</v>
      </c>
      <c r="E337" s="156" t="s">
        <v>2722</v>
      </c>
      <c r="F337" s="159" t="s">
        <v>4</v>
      </c>
      <c r="G337" s="158" t="s">
        <v>1209</v>
      </c>
      <c r="H337" s="160">
        <v>43647</v>
      </c>
      <c r="I337" s="160">
        <v>43748</v>
      </c>
      <c r="J337" s="161" t="s">
        <v>5</v>
      </c>
      <c r="K337" s="162"/>
      <c r="L337" s="163" t="s">
        <v>7</v>
      </c>
      <c r="M337" s="171">
        <v>0</v>
      </c>
      <c r="N337" s="164">
        <v>225</v>
      </c>
      <c r="O337" s="162" t="s">
        <v>67</v>
      </c>
      <c r="P337" s="160">
        <v>43748</v>
      </c>
      <c r="Q337" s="162" t="s">
        <v>24</v>
      </c>
      <c r="R337" s="164">
        <v>225</v>
      </c>
      <c r="S337" s="163" t="s">
        <v>6132</v>
      </c>
      <c r="T337" s="163"/>
      <c r="U337" s="161" t="s">
        <v>10</v>
      </c>
      <c r="V337" s="161" t="s">
        <v>11</v>
      </c>
      <c r="W337" s="161" t="s">
        <v>12</v>
      </c>
      <c r="X337" s="161" t="s">
        <v>13</v>
      </c>
      <c r="Y337" s="165">
        <v>4340</v>
      </c>
      <c r="Z337" s="165">
        <v>9161101</v>
      </c>
      <c r="AA337" s="166">
        <v>5.1787434676624587E-5</v>
      </c>
      <c r="AB337" s="167" t="s">
        <v>2279</v>
      </c>
      <c r="AC337" s="168" t="s">
        <v>3207</v>
      </c>
    </row>
    <row r="338" spans="1:29" x14ac:dyDescent="0.3">
      <c r="A338" s="156" t="s">
        <v>2781</v>
      </c>
      <c r="B338" s="157">
        <v>7</v>
      </c>
      <c r="C338" s="156" t="s">
        <v>1464</v>
      </c>
      <c r="D338" s="158" t="s">
        <v>438</v>
      </c>
      <c r="E338" s="156" t="s">
        <v>2722</v>
      </c>
      <c r="F338" s="159" t="s">
        <v>4</v>
      </c>
      <c r="G338" s="156" t="s">
        <v>1209</v>
      </c>
      <c r="H338" s="160">
        <v>43647</v>
      </c>
      <c r="I338" s="160">
        <v>43748</v>
      </c>
      <c r="J338" s="161" t="s">
        <v>5</v>
      </c>
      <c r="K338" s="162"/>
      <c r="L338" s="163" t="s">
        <v>7</v>
      </c>
      <c r="M338" s="171">
        <v>0</v>
      </c>
      <c r="N338" s="164">
        <v>450</v>
      </c>
      <c r="O338" s="162" t="s">
        <v>67</v>
      </c>
      <c r="P338" s="160">
        <v>43748</v>
      </c>
      <c r="Q338" s="162" t="s">
        <v>24</v>
      </c>
      <c r="R338" s="164">
        <v>450</v>
      </c>
      <c r="S338" s="163" t="s">
        <v>6132</v>
      </c>
      <c r="T338" s="163"/>
      <c r="U338" s="161" t="s">
        <v>10</v>
      </c>
      <c r="V338" s="161" t="s">
        <v>11</v>
      </c>
      <c r="W338" s="161" t="s">
        <v>12</v>
      </c>
      <c r="X338" s="161" t="s">
        <v>13</v>
      </c>
      <c r="Y338" s="169">
        <v>4340</v>
      </c>
      <c r="Z338" s="169">
        <v>9161101</v>
      </c>
      <c r="AA338" s="166">
        <v>1.0357486935324917E-4</v>
      </c>
      <c r="AB338" s="158" t="s">
        <v>2279</v>
      </c>
      <c r="AC338" s="168" t="s">
        <v>3207</v>
      </c>
    </row>
    <row r="339" spans="1:29" x14ac:dyDescent="0.3">
      <c r="A339" s="156" t="s">
        <v>2781</v>
      </c>
      <c r="B339" s="157">
        <v>7</v>
      </c>
      <c r="C339" s="158" t="s">
        <v>1464</v>
      </c>
      <c r="D339" s="158" t="s">
        <v>438</v>
      </c>
      <c r="E339" s="156" t="s">
        <v>2722</v>
      </c>
      <c r="F339" s="159" t="s">
        <v>4</v>
      </c>
      <c r="G339" s="158" t="s">
        <v>1209</v>
      </c>
      <c r="H339" s="160">
        <v>43647</v>
      </c>
      <c r="I339" s="160">
        <v>43748</v>
      </c>
      <c r="J339" s="161" t="s">
        <v>5</v>
      </c>
      <c r="K339" s="162"/>
      <c r="L339" s="163" t="s">
        <v>7</v>
      </c>
      <c r="M339" s="171">
        <v>0</v>
      </c>
      <c r="N339" s="164">
        <v>750</v>
      </c>
      <c r="O339" s="162" t="s">
        <v>67</v>
      </c>
      <c r="P339" s="160">
        <v>43748</v>
      </c>
      <c r="Q339" s="162" t="s">
        <v>24</v>
      </c>
      <c r="R339" s="164">
        <v>750</v>
      </c>
      <c r="S339" s="163" t="s">
        <v>6132</v>
      </c>
      <c r="T339" s="163"/>
      <c r="U339" s="161" t="s">
        <v>10</v>
      </c>
      <c r="V339" s="161" t="s">
        <v>11</v>
      </c>
      <c r="W339" s="161" t="s">
        <v>12</v>
      </c>
      <c r="X339" s="161" t="s">
        <v>13</v>
      </c>
      <c r="Y339" s="165">
        <v>4340</v>
      </c>
      <c r="Z339" s="165">
        <v>9161101</v>
      </c>
      <c r="AA339" s="166">
        <v>1.7262478225541528E-4</v>
      </c>
      <c r="AB339" s="175" t="s">
        <v>2279</v>
      </c>
      <c r="AC339" s="168" t="s">
        <v>3207</v>
      </c>
    </row>
    <row r="340" spans="1:29" x14ac:dyDescent="0.3">
      <c r="A340" s="156" t="s">
        <v>2781</v>
      </c>
      <c r="B340" s="157">
        <v>7</v>
      </c>
      <c r="C340" s="158" t="s">
        <v>1464</v>
      </c>
      <c r="D340" s="158" t="s">
        <v>438</v>
      </c>
      <c r="E340" s="156" t="s">
        <v>2722</v>
      </c>
      <c r="F340" s="159" t="s">
        <v>4</v>
      </c>
      <c r="G340" s="158" t="s">
        <v>1209</v>
      </c>
      <c r="H340" s="160">
        <v>43647</v>
      </c>
      <c r="I340" s="160">
        <v>43748</v>
      </c>
      <c r="J340" s="161" t="s">
        <v>5</v>
      </c>
      <c r="K340" s="162"/>
      <c r="L340" s="163" t="s">
        <v>7</v>
      </c>
      <c r="M340" s="171">
        <v>0</v>
      </c>
      <c r="N340" s="164">
        <v>1425</v>
      </c>
      <c r="O340" s="162" t="s">
        <v>67</v>
      </c>
      <c r="P340" s="160">
        <v>43748</v>
      </c>
      <c r="Q340" s="162" t="s">
        <v>24</v>
      </c>
      <c r="R340" s="164">
        <v>1425</v>
      </c>
      <c r="S340" s="163" t="s">
        <v>6132</v>
      </c>
      <c r="T340" s="163"/>
      <c r="U340" s="161" t="s">
        <v>10</v>
      </c>
      <c r="V340" s="161" t="s">
        <v>11</v>
      </c>
      <c r="W340" s="161" t="s">
        <v>12</v>
      </c>
      <c r="X340" s="161" t="s">
        <v>13</v>
      </c>
      <c r="Y340" s="169">
        <v>4340</v>
      </c>
      <c r="Z340" s="169">
        <v>9161101</v>
      </c>
      <c r="AA340" s="166">
        <v>3.2798708628528904E-4</v>
      </c>
      <c r="AB340" s="167" t="s">
        <v>2279</v>
      </c>
      <c r="AC340" s="168" t="s">
        <v>3207</v>
      </c>
    </row>
    <row r="341" spans="1:29" x14ac:dyDescent="0.3">
      <c r="A341" s="156" t="s">
        <v>2781</v>
      </c>
      <c r="B341" s="157">
        <v>7</v>
      </c>
      <c r="C341" s="158" t="s">
        <v>1464</v>
      </c>
      <c r="D341" s="158" t="s">
        <v>438</v>
      </c>
      <c r="E341" s="156" t="s">
        <v>2722</v>
      </c>
      <c r="F341" s="159" t="s">
        <v>4</v>
      </c>
      <c r="G341" s="156" t="s">
        <v>1209</v>
      </c>
      <c r="H341" s="160">
        <v>43647</v>
      </c>
      <c r="I341" s="160">
        <v>43748</v>
      </c>
      <c r="J341" s="161" t="s">
        <v>5</v>
      </c>
      <c r="K341" s="162"/>
      <c r="L341" s="156" t="s">
        <v>7</v>
      </c>
      <c r="M341" s="171">
        <v>0</v>
      </c>
      <c r="N341" s="164">
        <v>1746</v>
      </c>
      <c r="O341" s="162" t="s">
        <v>67</v>
      </c>
      <c r="P341" s="160">
        <v>43748</v>
      </c>
      <c r="Q341" s="162" t="s">
        <v>24</v>
      </c>
      <c r="R341" s="164">
        <v>1746</v>
      </c>
      <c r="S341" s="163" t="s">
        <v>6132</v>
      </c>
      <c r="T341" s="163"/>
      <c r="U341" s="161" t="s">
        <v>10</v>
      </c>
      <c r="V341" s="161" t="s">
        <v>11</v>
      </c>
      <c r="W341" s="161" t="s">
        <v>12</v>
      </c>
      <c r="X341" s="161" t="s">
        <v>13</v>
      </c>
      <c r="Y341" s="165">
        <v>4340</v>
      </c>
      <c r="Z341" s="169">
        <v>9161101</v>
      </c>
      <c r="AA341" s="166">
        <v>4.0187049309060678E-4</v>
      </c>
      <c r="AB341" s="158" t="s">
        <v>2279</v>
      </c>
      <c r="AC341" s="168" t="s">
        <v>3207</v>
      </c>
    </row>
    <row r="342" spans="1:29" x14ac:dyDescent="0.3">
      <c r="A342" s="156" t="s">
        <v>2782</v>
      </c>
      <c r="B342" s="157">
        <v>5</v>
      </c>
      <c r="C342" s="158" t="s">
        <v>1464</v>
      </c>
      <c r="D342" s="158" t="s">
        <v>312</v>
      </c>
      <c r="E342" s="156" t="s">
        <v>2722</v>
      </c>
      <c r="F342" s="159" t="s">
        <v>4</v>
      </c>
      <c r="G342" s="158" t="s">
        <v>1209</v>
      </c>
      <c r="H342" s="160">
        <v>43647</v>
      </c>
      <c r="I342" s="160">
        <v>43748</v>
      </c>
      <c r="J342" s="161" t="s">
        <v>5</v>
      </c>
      <c r="K342" s="162"/>
      <c r="L342" s="163" t="s">
        <v>7</v>
      </c>
      <c r="M342" s="171">
        <v>0</v>
      </c>
      <c r="N342" s="164">
        <v>13647.1</v>
      </c>
      <c r="O342" s="162" t="s">
        <v>25</v>
      </c>
      <c r="P342" s="160">
        <v>43748</v>
      </c>
      <c r="Q342" s="162" t="s">
        <v>24</v>
      </c>
      <c r="R342" s="164">
        <v>13647.1</v>
      </c>
      <c r="S342" s="163"/>
      <c r="T342" s="163"/>
      <c r="U342" s="161" t="s">
        <v>10</v>
      </c>
      <c r="V342" s="161" t="s">
        <v>11</v>
      </c>
      <c r="W342" s="161" t="s">
        <v>12</v>
      </c>
      <c r="X342" s="161" t="s">
        <v>13</v>
      </c>
      <c r="Y342" s="169">
        <v>4300</v>
      </c>
      <c r="Z342" s="169">
        <v>9401101</v>
      </c>
      <c r="AA342" s="166">
        <v>3.1411035545571707E-3</v>
      </c>
      <c r="AB342" s="167" t="s">
        <v>2280</v>
      </c>
      <c r="AC342" s="168" t="s">
        <v>3212</v>
      </c>
    </row>
    <row r="343" spans="1:29" x14ac:dyDescent="0.3">
      <c r="A343" s="156" t="s">
        <v>2782</v>
      </c>
      <c r="B343" s="157">
        <v>5</v>
      </c>
      <c r="C343" s="158" t="s">
        <v>1464</v>
      </c>
      <c r="D343" s="158" t="s">
        <v>312</v>
      </c>
      <c r="E343" s="156" t="s">
        <v>2722</v>
      </c>
      <c r="F343" s="159" t="s">
        <v>4</v>
      </c>
      <c r="G343" s="158" t="s">
        <v>1209</v>
      </c>
      <c r="H343" s="160">
        <v>43647</v>
      </c>
      <c r="I343" s="160">
        <v>43748</v>
      </c>
      <c r="J343" s="161" t="s">
        <v>5</v>
      </c>
      <c r="K343" s="162"/>
      <c r="L343" s="163" t="s">
        <v>7</v>
      </c>
      <c r="M343" s="171">
        <v>0</v>
      </c>
      <c r="N343" s="164">
        <v>175</v>
      </c>
      <c r="O343" s="162" t="s">
        <v>25</v>
      </c>
      <c r="P343" s="160">
        <v>43748</v>
      </c>
      <c r="Q343" s="162" t="s">
        <v>24</v>
      </c>
      <c r="R343" s="164">
        <v>175</v>
      </c>
      <c r="S343" s="158"/>
      <c r="T343" s="163"/>
      <c r="U343" s="161" t="s">
        <v>10</v>
      </c>
      <c r="V343" s="161" t="s">
        <v>11</v>
      </c>
      <c r="W343" s="161" t="s">
        <v>12</v>
      </c>
      <c r="X343" s="161" t="s">
        <v>13</v>
      </c>
      <c r="Y343" s="169">
        <v>4340</v>
      </c>
      <c r="Z343" s="169">
        <v>9401101</v>
      </c>
      <c r="AA343" s="166">
        <v>4.0279115859596899E-5</v>
      </c>
      <c r="AB343" s="167" t="s">
        <v>2280</v>
      </c>
      <c r="AC343" s="168" t="s">
        <v>3212</v>
      </c>
    </row>
    <row r="344" spans="1:29" x14ac:dyDescent="0.3">
      <c r="A344" s="156" t="s">
        <v>2782</v>
      </c>
      <c r="B344" s="157">
        <v>5</v>
      </c>
      <c r="C344" s="158" t="s">
        <v>1464</v>
      </c>
      <c r="D344" s="156" t="s">
        <v>312</v>
      </c>
      <c r="E344" s="156" t="s">
        <v>2722</v>
      </c>
      <c r="F344" s="159" t="s">
        <v>4</v>
      </c>
      <c r="G344" s="158" t="s">
        <v>1209</v>
      </c>
      <c r="H344" s="160">
        <v>43647</v>
      </c>
      <c r="I344" s="160">
        <v>43748</v>
      </c>
      <c r="J344" s="161" t="s">
        <v>5</v>
      </c>
      <c r="K344" s="162"/>
      <c r="L344" s="163" t="s">
        <v>7</v>
      </c>
      <c r="M344" s="171">
        <v>0</v>
      </c>
      <c r="N344" s="164">
        <v>105</v>
      </c>
      <c r="O344" s="162" t="s">
        <v>25</v>
      </c>
      <c r="P344" s="160">
        <v>43748</v>
      </c>
      <c r="Q344" s="162" t="s">
        <v>24</v>
      </c>
      <c r="R344" s="164">
        <v>105</v>
      </c>
      <c r="S344" s="162"/>
      <c r="T344" s="163"/>
      <c r="U344" s="161" t="s">
        <v>10</v>
      </c>
      <c r="V344" s="161" t="s">
        <v>11</v>
      </c>
      <c r="W344" s="161" t="s">
        <v>12</v>
      </c>
      <c r="X344" s="161" t="s">
        <v>13</v>
      </c>
      <c r="Y344" s="169">
        <v>4340</v>
      </c>
      <c r="Z344" s="169">
        <v>9401101</v>
      </c>
      <c r="AA344" s="166">
        <v>2.4167469515758138E-5</v>
      </c>
      <c r="AB344" s="158" t="s">
        <v>2280</v>
      </c>
      <c r="AC344" s="168" t="s">
        <v>3212</v>
      </c>
    </row>
    <row r="345" spans="1:29" x14ac:dyDescent="0.3">
      <c r="A345" s="156" t="s">
        <v>2782</v>
      </c>
      <c r="B345" s="157">
        <v>5</v>
      </c>
      <c r="C345" s="156" t="s">
        <v>1464</v>
      </c>
      <c r="D345" s="163" t="s">
        <v>312</v>
      </c>
      <c r="E345" s="156" t="s">
        <v>2722</v>
      </c>
      <c r="F345" s="159" t="s">
        <v>4</v>
      </c>
      <c r="G345" s="158" t="s">
        <v>1209</v>
      </c>
      <c r="H345" s="160">
        <v>43647</v>
      </c>
      <c r="I345" s="160">
        <v>43748</v>
      </c>
      <c r="J345" s="161" t="s">
        <v>5</v>
      </c>
      <c r="K345" s="162"/>
      <c r="L345" s="163" t="s">
        <v>7</v>
      </c>
      <c r="M345" s="171">
        <v>0</v>
      </c>
      <c r="N345" s="164">
        <v>52.5</v>
      </c>
      <c r="O345" s="162" t="s">
        <v>25</v>
      </c>
      <c r="P345" s="160">
        <v>43748</v>
      </c>
      <c r="Q345" s="162" t="s">
        <v>24</v>
      </c>
      <c r="R345" s="164">
        <v>52.5</v>
      </c>
      <c r="S345" s="162"/>
      <c r="T345" s="163"/>
      <c r="U345" s="161" t="s">
        <v>10</v>
      </c>
      <c r="V345" s="161" t="s">
        <v>11</v>
      </c>
      <c r="W345" s="161" t="s">
        <v>12</v>
      </c>
      <c r="X345" s="161" t="s">
        <v>13</v>
      </c>
      <c r="Y345" s="169">
        <v>4340</v>
      </c>
      <c r="Z345" s="169">
        <v>9401101</v>
      </c>
      <c r="AA345" s="166">
        <v>1.2083734757879069E-5</v>
      </c>
      <c r="AB345" s="158" t="s">
        <v>2280</v>
      </c>
      <c r="AC345" s="168" t="s">
        <v>3212</v>
      </c>
    </row>
    <row r="346" spans="1:29" x14ac:dyDescent="0.3">
      <c r="A346" s="156" t="s">
        <v>2782</v>
      </c>
      <c r="B346" s="157">
        <v>5</v>
      </c>
      <c r="C346" s="158" t="s">
        <v>1464</v>
      </c>
      <c r="D346" s="156" t="s">
        <v>312</v>
      </c>
      <c r="E346" s="156" t="s">
        <v>2722</v>
      </c>
      <c r="F346" s="159" t="s">
        <v>4</v>
      </c>
      <c r="G346" s="158" t="s">
        <v>1209</v>
      </c>
      <c r="H346" s="160">
        <v>43647</v>
      </c>
      <c r="I346" s="160">
        <v>43748</v>
      </c>
      <c r="J346" s="161" t="s">
        <v>5</v>
      </c>
      <c r="K346" s="162"/>
      <c r="L346" s="163" t="s">
        <v>7</v>
      </c>
      <c r="M346" s="171">
        <v>0</v>
      </c>
      <c r="N346" s="164">
        <v>332.5</v>
      </c>
      <c r="O346" s="162" t="s">
        <v>25</v>
      </c>
      <c r="P346" s="160">
        <v>43748</v>
      </c>
      <c r="Q346" s="162" t="s">
        <v>24</v>
      </c>
      <c r="R346" s="164">
        <v>332.5</v>
      </c>
      <c r="S346" s="162"/>
      <c r="T346" s="163"/>
      <c r="U346" s="161" t="s">
        <v>10</v>
      </c>
      <c r="V346" s="161" t="s">
        <v>11</v>
      </c>
      <c r="W346" s="161" t="s">
        <v>12</v>
      </c>
      <c r="X346" s="161" t="s">
        <v>13</v>
      </c>
      <c r="Y346" s="169">
        <v>4340</v>
      </c>
      <c r="Z346" s="169">
        <v>9401101</v>
      </c>
      <c r="AA346" s="166">
        <v>7.6530320133234105E-5</v>
      </c>
      <c r="AB346" s="158" t="s">
        <v>2280</v>
      </c>
      <c r="AC346" s="168" t="s">
        <v>3212</v>
      </c>
    </row>
    <row r="347" spans="1:29" x14ac:dyDescent="0.3">
      <c r="A347" s="156" t="s">
        <v>2782</v>
      </c>
      <c r="B347" s="157">
        <v>5</v>
      </c>
      <c r="C347" s="158" t="s">
        <v>1464</v>
      </c>
      <c r="D347" s="158" t="s">
        <v>312</v>
      </c>
      <c r="E347" s="156" t="s">
        <v>2722</v>
      </c>
      <c r="F347" s="159" t="s">
        <v>4</v>
      </c>
      <c r="G347" s="158" t="s">
        <v>1209</v>
      </c>
      <c r="H347" s="160">
        <v>43647</v>
      </c>
      <c r="I347" s="160">
        <v>43748</v>
      </c>
      <c r="J347" s="161" t="s">
        <v>5</v>
      </c>
      <c r="K347" s="162"/>
      <c r="L347" s="163" t="s">
        <v>7</v>
      </c>
      <c r="M347" s="171">
        <v>0</v>
      </c>
      <c r="N347" s="164">
        <v>407.4</v>
      </c>
      <c r="O347" s="162" t="s">
        <v>25</v>
      </c>
      <c r="P347" s="160">
        <v>43748</v>
      </c>
      <c r="Q347" s="162" t="s">
        <v>24</v>
      </c>
      <c r="R347" s="164">
        <v>407.4</v>
      </c>
      <c r="S347" s="163"/>
      <c r="T347" s="163"/>
      <c r="U347" s="161" t="s">
        <v>10</v>
      </c>
      <c r="V347" s="161" t="s">
        <v>11</v>
      </c>
      <c r="W347" s="161" t="s">
        <v>12</v>
      </c>
      <c r="X347" s="161" t="s">
        <v>13</v>
      </c>
      <c r="Y347" s="165">
        <v>4340</v>
      </c>
      <c r="Z347" s="165">
        <v>9401101</v>
      </c>
      <c r="AA347" s="166">
        <v>9.376978172114157E-5</v>
      </c>
      <c r="AB347" s="167" t="s">
        <v>2280</v>
      </c>
      <c r="AC347" s="168" t="s">
        <v>3212</v>
      </c>
    </row>
    <row r="348" spans="1:29" x14ac:dyDescent="0.3">
      <c r="A348" s="156" t="s">
        <v>2782</v>
      </c>
      <c r="B348" s="157">
        <v>5</v>
      </c>
      <c r="C348" s="158" t="s">
        <v>1464</v>
      </c>
      <c r="D348" s="158" t="s">
        <v>312</v>
      </c>
      <c r="E348" s="156" t="s">
        <v>2722</v>
      </c>
      <c r="F348" s="159" t="s">
        <v>4</v>
      </c>
      <c r="G348" s="158" t="s">
        <v>1209</v>
      </c>
      <c r="H348" s="160">
        <v>43647</v>
      </c>
      <c r="I348" s="160">
        <v>43748</v>
      </c>
      <c r="J348" s="161" t="s">
        <v>5</v>
      </c>
      <c r="K348" s="162"/>
      <c r="L348" s="163" t="s">
        <v>7</v>
      </c>
      <c r="M348" s="171">
        <v>0</v>
      </c>
      <c r="N348" s="164">
        <v>1121.05</v>
      </c>
      <c r="O348" s="162" t="s">
        <v>25</v>
      </c>
      <c r="P348" s="160">
        <v>43748</v>
      </c>
      <c r="Q348" s="162" t="s">
        <v>24</v>
      </c>
      <c r="R348" s="164">
        <v>1121.05</v>
      </c>
      <c r="S348" s="163"/>
      <c r="T348" s="163"/>
      <c r="U348" s="161" t="s">
        <v>10</v>
      </c>
      <c r="V348" s="161" t="s">
        <v>11</v>
      </c>
      <c r="W348" s="161" t="s">
        <v>12</v>
      </c>
      <c r="X348" s="161" t="s">
        <v>13</v>
      </c>
      <c r="Y348" s="165">
        <v>4340</v>
      </c>
      <c r="Z348" s="165">
        <v>9401101</v>
      </c>
      <c r="AA348" s="166">
        <v>2.5802801619657771E-4</v>
      </c>
      <c r="AB348" s="167" t="s">
        <v>2280</v>
      </c>
      <c r="AC348" s="168" t="s">
        <v>3212</v>
      </c>
    </row>
    <row r="349" spans="1:29" x14ac:dyDescent="0.3">
      <c r="A349" s="156" t="s">
        <v>2782</v>
      </c>
      <c r="B349" s="157">
        <v>5</v>
      </c>
      <c r="C349" s="158" t="s">
        <v>1464</v>
      </c>
      <c r="D349" s="158" t="s">
        <v>312</v>
      </c>
      <c r="E349" s="156" t="s">
        <v>2722</v>
      </c>
      <c r="F349" s="159" t="s">
        <v>4</v>
      </c>
      <c r="G349" s="158" t="s">
        <v>1209</v>
      </c>
      <c r="H349" s="160">
        <v>43647</v>
      </c>
      <c r="I349" s="160">
        <v>43748</v>
      </c>
      <c r="J349" s="161" t="s">
        <v>5</v>
      </c>
      <c r="K349" s="162"/>
      <c r="L349" s="163" t="s">
        <v>7</v>
      </c>
      <c r="M349" s="171">
        <v>0</v>
      </c>
      <c r="N349" s="164">
        <v>20275.68</v>
      </c>
      <c r="O349" s="162" t="s">
        <v>40</v>
      </c>
      <c r="P349" s="160">
        <v>43748</v>
      </c>
      <c r="Q349" s="162" t="s">
        <v>24</v>
      </c>
      <c r="R349" s="164">
        <v>20275.68</v>
      </c>
      <c r="S349" s="163"/>
      <c r="T349" s="163"/>
      <c r="U349" s="161" t="s">
        <v>10</v>
      </c>
      <c r="V349" s="161" t="s">
        <v>11</v>
      </c>
      <c r="W349" s="161" t="s">
        <v>12</v>
      </c>
      <c r="X349" s="161" t="s">
        <v>13</v>
      </c>
      <c r="Y349" s="165">
        <v>4300</v>
      </c>
      <c r="Z349" s="165">
        <v>9401101</v>
      </c>
      <c r="AA349" s="166">
        <v>4.6667797934406381E-3</v>
      </c>
      <c r="AB349" s="167" t="s">
        <v>2280</v>
      </c>
      <c r="AC349" s="168" t="s">
        <v>3212</v>
      </c>
    </row>
    <row r="350" spans="1:29" x14ac:dyDescent="0.3">
      <c r="A350" s="156" t="s">
        <v>2782</v>
      </c>
      <c r="B350" s="157">
        <v>5</v>
      </c>
      <c r="C350" s="158" t="s">
        <v>1464</v>
      </c>
      <c r="D350" s="158" t="s">
        <v>312</v>
      </c>
      <c r="E350" s="156" t="s">
        <v>2722</v>
      </c>
      <c r="F350" s="159" t="s">
        <v>4</v>
      </c>
      <c r="G350" s="158" t="s">
        <v>1209</v>
      </c>
      <c r="H350" s="160">
        <v>43647</v>
      </c>
      <c r="I350" s="160">
        <v>43748</v>
      </c>
      <c r="J350" s="161" t="s">
        <v>5</v>
      </c>
      <c r="K350" s="162"/>
      <c r="L350" s="163" t="s">
        <v>7</v>
      </c>
      <c r="M350" s="171">
        <v>0</v>
      </c>
      <c r="N350" s="164">
        <v>156</v>
      </c>
      <c r="O350" s="162" t="s">
        <v>40</v>
      </c>
      <c r="P350" s="160">
        <v>43748</v>
      </c>
      <c r="Q350" s="162" t="s">
        <v>24</v>
      </c>
      <c r="R350" s="164">
        <v>156</v>
      </c>
      <c r="S350" s="163"/>
      <c r="T350" s="163"/>
      <c r="U350" s="161" t="s">
        <v>10</v>
      </c>
      <c r="V350" s="161" t="s">
        <v>11</v>
      </c>
      <c r="W350" s="161" t="s">
        <v>12</v>
      </c>
      <c r="X350" s="161" t="s">
        <v>13</v>
      </c>
      <c r="Y350" s="169">
        <v>4340</v>
      </c>
      <c r="Z350" s="169">
        <v>9401101</v>
      </c>
      <c r="AA350" s="166">
        <v>3.590595470912638E-5</v>
      </c>
      <c r="AB350" s="183" t="s">
        <v>2280</v>
      </c>
      <c r="AC350" s="168" t="s">
        <v>3212</v>
      </c>
    </row>
    <row r="351" spans="1:29" x14ac:dyDescent="0.3">
      <c r="A351" s="156" t="s">
        <v>2782</v>
      </c>
      <c r="B351" s="157">
        <v>5</v>
      </c>
      <c r="C351" s="158" t="s">
        <v>1464</v>
      </c>
      <c r="D351" s="158" t="s">
        <v>312</v>
      </c>
      <c r="E351" s="156" t="s">
        <v>2722</v>
      </c>
      <c r="F351" s="159" t="s">
        <v>4</v>
      </c>
      <c r="G351" s="158" t="s">
        <v>1209</v>
      </c>
      <c r="H351" s="160">
        <v>43647</v>
      </c>
      <c r="I351" s="160">
        <v>43748</v>
      </c>
      <c r="J351" s="161" t="s">
        <v>5</v>
      </c>
      <c r="K351" s="162"/>
      <c r="L351" s="163" t="s">
        <v>7</v>
      </c>
      <c r="M351" s="171">
        <v>0</v>
      </c>
      <c r="N351" s="164">
        <v>78</v>
      </c>
      <c r="O351" s="162" t="s">
        <v>40</v>
      </c>
      <c r="P351" s="160">
        <v>43748</v>
      </c>
      <c r="Q351" s="162" t="s">
        <v>24</v>
      </c>
      <c r="R351" s="164">
        <v>78</v>
      </c>
      <c r="S351" s="163"/>
      <c r="T351" s="163"/>
      <c r="U351" s="161" t="s">
        <v>10</v>
      </c>
      <c r="V351" s="161" t="s">
        <v>11</v>
      </c>
      <c r="W351" s="161" t="s">
        <v>12</v>
      </c>
      <c r="X351" s="161" t="s">
        <v>13</v>
      </c>
      <c r="Y351" s="169">
        <v>4340</v>
      </c>
      <c r="Z351" s="169">
        <v>9401101</v>
      </c>
      <c r="AA351" s="166">
        <v>1.795297735456319E-5</v>
      </c>
      <c r="AB351" s="167" t="s">
        <v>2280</v>
      </c>
      <c r="AC351" s="168" t="s">
        <v>3212</v>
      </c>
    </row>
    <row r="352" spans="1:29" x14ac:dyDescent="0.3">
      <c r="A352" s="156" t="s">
        <v>2782</v>
      </c>
      <c r="B352" s="157">
        <v>5</v>
      </c>
      <c r="C352" s="158" t="s">
        <v>1464</v>
      </c>
      <c r="D352" s="158" t="s">
        <v>312</v>
      </c>
      <c r="E352" s="156" t="s">
        <v>2722</v>
      </c>
      <c r="F352" s="159" t="s">
        <v>4</v>
      </c>
      <c r="G352" s="158" t="s">
        <v>1209</v>
      </c>
      <c r="H352" s="160">
        <v>43647</v>
      </c>
      <c r="I352" s="160">
        <v>43748</v>
      </c>
      <c r="J352" s="161" t="s">
        <v>5</v>
      </c>
      <c r="K352" s="162"/>
      <c r="L352" s="163" t="s">
        <v>7</v>
      </c>
      <c r="M352" s="171">
        <v>0</v>
      </c>
      <c r="N352" s="164">
        <v>260</v>
      </c>
      <c r="O352" s="162" t="s">
        <v>40</v>
      </c>
      <c r="P352" s="160">
        <v>43748</v>
      </c>
      <c r="Q352" s="162" t="s">
        <v>24</v>
      </c>
      <c r="R352" s="164">
        <v>260</v>
      </c>
      <c r="S352" s="162"/>
      <c r="T352" s="163"/>
      <c r="U352" s="161" t="s">
        <v>10</v>
      </c>
      <c r="V352" s="161" t="s">
        <v>11</v>
      </c>
      <c r="W352" s="161" t="s">
        <v>12</v>
      </c>
      <c r="X352" s="161" t="s">
        <v>13</v>
      </c>
      <c r="Y352" s="165">
        <v>4340</v>
      </c>
      <c r="Z352" s="165">
        <v>9401101</v>
      </c>
      <c r="AA352" s="166">
        <v>5.9843257848543965E-5</v>
      </c>
      <c r="AB352" s="167" t="s">
        <v>2280</v>
      </c>
      <c r="AC352" s="168" t="s">
        <v>3212</v>
      </c>
    </row>
    <row r="353" spans="1:29" x14ac:dyDescent="0.3">
      <c r="A353" s="156" t="s">
        <v>2782</v>
      </c>
      <c r="B353" s="157">
        <v>5</v>
      </c>
      <c r="C353" s="158" t="s">
        <v>1464</v>
      </c>
      <c r="D353" s="158" t="s">
        <v>312</v>
      </c>
      <c r="E353" s="156" t="s">
        <v>2722</v>
      </c>
      <c r="F353" s="159" t="s">
        <v>4</v>
      </c>
      <c r="G353" s="158" t="s">
        <v>1209</v>
      </c>
      <c r="H353" s="160">
        <v>43647</v>
      </c>
      <c r="I353" s="160">
        <v>43748</v>
      </c>
      <c r="J353" s="161" t="s">
        <v>5</v>
      </c>
      <c r="K353" s="162"/>
      <c r="L353" s="163" t="s">
        <v>7</v>
      </c>
      <c r="M353" s="171">
        <v>0</v>
      </c>
      <c r="N353" s="164">
        <v>494</v>
      </c>
      <c r="O353" s="162" t="s">
        <v>40</v>
      </c>
      <c r="P353" s="160">
        <v>43748</v>
      </c>
      <c r="Q353" s="162" t="s">
        <v>24</v>
      </c>
      <c r="R353" s="164">
        <v>494</v>
      </c>
      <c r="S353" s="162"/>
      <c r="T353" s="163"/>
      <c r="U353" s="161" t="s">
        <v>10</v>
      </c>
      <c r="V353" s="161" t="s">
        <v>11</v>
      </c>
      <c r="W353" s="161" t="s">
        <v>12</v>
      </c>
      <c r="X353" s="161" t="s">
        <v>13</v>
      </c>
      <c r="Y353" s="169">
        <v>4340</v>
      </c>
      <c r="Z353" s="169">
        <v>9401101</v>
      </c>
      <c r="AA353" s="166">
        <v>1.1370218991223354E-4</v>
      </c>
      <c r="AB353" s="167" t="s">
        <v>2280</v>
      </c>
      <c r="AC353" s="168" t="s">
        <v>3212</v>
      </c>
    </row>
    <row r="354" spans="1:29" x14ac:dyDescent="0.3">
      <c r="A354" s="156" t="s">
        <v>2782</v>
      </c>
      <c r="B354" s="157">
        <v>5</v>
      </c>
      <c r="C354" s="156" t="s">
        <v>1464</v>
      </c>
      <c r="D354" s="158" t="s">
        <v>312</v>
      </c>
      <c r="E354" s="156" t="s">
        <v>2722</v>
      </c>
      <c r="F354" s="159" t="s">
        <v>4</v>
      </c>
      <c r="G354" s="156" t="s">
        <v>1209</v>
      </c>
      <c r="H354" s="160">
        <v>43647</v>
      </c>
      <c r="I354" s="160">
        <v>43748</v>
      </c>
      <c r="J354" s="161" t="s">
        <v>5</v>
      </c>
      <c r="K354" s="162"/>
      <c r="L354" s="163" t="s">
        <v>7</v>
      </c>
      <c r="M354" s="171">
        <v>0</v>
      </c>
      <c r="N354" s="164">
        <v>605.28</v>
      </c>
      <c r="O354" s="162" t="s">
        <v>40</v>
      </c>
      <c r="P354" s="160">
        <v>43748</v>
      </c>
      <c r="Q354" s="162" t="s">
        <v>24</v>
      </c>
      <c r="R354" s="164">
        <v>605.28</v>
      </c>
      <c r="S354" s="162"/>
      <c r="T354" s="163"/>
      <c r="U354" s="161" t="s">
        <v>10</v>
      </c>
      <c r="V354" s="161" t="s">
        <v>11</v>
      </c>
      <c r="W354" s="161" t="s">
        <v>12</v>
      </c>
      <c r="X354" s="161" t="s">
        <v>13</v>
      </c>
      <c r="Y354" s="169">
        <v>4340</v>
      </c>
      <c r="Z354" s="169">
        <v>9401101</v>
      </c>
      <c r="AA354" s="166">
        <v>1.3931510427141034E-4</v>
      </c>
      <c r="AB354" s="167" t="s">
        <v>2280</v>
      </c>
      <c r="AC354" s="168" t="s">
        <v>3212</v>
      </c>
    </row>
    <row r="355" spans="1:29" x14ac:dyDescent="0.3">
      <c r="A355" s="156" t="s">
        <v>2782</v>
      </c>
      <c r="B355" s="157">
        <v>5</v>
      </c>
      <c r="C355" s="158" t="s">
        <v>1464</v>
      </c>
      <c r="D355" s="158" t="s">
        <v>312</v>
      </c>
      <c r="E355" s="156" t="s">
        <v>2722</v>
      </c>
      <c r="F355" s="159" t="s">
        <v>4</v>
      </c>
      <c r="G355" s="158" t="s">
        <v>1209</v>
      </c>
      <c r="H355" s="160">
        <v>43647</v>
      </c>
      <c r="I355" s="160">
        <v>43748</v>
      </c>
      <c r="J355" s="161" t="s">
        <v>5</v>
      </c>
      <c r="K355" s="162"/>
      <c r="L355" s="163" t="s">
        <v>7</v>
      </c>
      <c r="M355" s="171">
        <v>0</v>
      </c>
      <c r="N355" s="164">
        <v>1665.56</v>
      </c>
      <c r="O355" s="162" t="s">
        <v>40</v>
      </c>
      <c r="P355" s="160">
        <v>43748</v>
      </c>
      <c r="Q355" s="162" t="s">
        <v>24</v>
      </c>
      <c r="R355" s="164">
        <v>1665.56</v>
      </c>
      <c r="S355" s="163"/>
      <c r="T355" s="163"/>
      <c r="U355" s="161" t="s">
        <v>10</v>
      </c>
      <c r="V355" s="161" t="s">
        <v>11</v>
      </c>
      <c r="W355" s="161" t="s">
        <v>12</v>
      </c>
      <c r="X355" s="161" t="s">
        <v>13</v>
      </c>
      <c r="Y355" s="169">
        <v>4340</v>
      </c>
      <c r="Z355" s="169">
        <v>9401101</v>
      </c>
      <c r="AA355" s="166">
        <v>3.8335590977777264E-4</v>
      </c>
      <c r="AB355" s="167" t="s">
        <v>2280</v>
      </c>
      <c r="AC355" s="168" t="s">
        <v>3212</v>
      </c>
    </row>
    <row r="356" spans="1:29" x14ac:dyDescent="0.3">
      <c r="A356" s="156" t="s">
        <v>2782</v>
      </c>
      <c r="B356" s="157">
        <v>5</v>
      </c>
      <c r="C356" s="158" t="s">
        <v>1464</v>
      </c>
      <c r="D356" s="158" t="s">
        <v>312</v>
      </c>
      <c r="E356" s="156" t="s">
        <v>2722</v>
      </c>
      <c r="F356" s="159" t="s">
        <v>4</v>
      </c>
      <c r="G356" s="158" t="s">
        <v>1209</v>
      </c>
      <c r="H356" s="160">
        <v>43647</v>
      </c>
      <c r="I356" s="160">
        <v>43748</v>
      </c>
      <c r="J356" s="161" t="s">
        <v>5</v>
      </c>
      <c r="K356" s="162" t="s">
        <v>6</v>
      </c>
      <c r="L356" s="163" t="s">
        <v>7</v>
      </c>
      <c r="M356" s="171">
        <v>0</v>
      </c>
      <c r="N356" s="164">
        <v>366521.98</v>
      </c>
      <c r="O356" s="162" t="s">
        <v>75</v>
      </c>
      <c r="P356" s="160">
        <v>43748</v>
      </c>
      <c r="Q356" s="162" t="s">
        <v>24</v>
      </c>
      <c r="R356" s="164">
        <v>366521.98</v>
      </c>
      <c r="S356" s="162"/>
      <c r="T356" s="163"/>
      <c r="U356" s="161" t="s">
        <v>10</v>
      </c>
      <c r="V356" s="161" t="s">
        <v>11</v>
      </c>
      <c r="W356" s="161" t="s">
        <v>12</v>
      </c>
      <c r="X356" s="161" t="s">
        <v>13</v>
      </c>
      <c r="Y356" s="169">
        <v>4300</v>
      </c>
      <c r="Z356" s="169">
        <v>9401101</v>
      </c>
      <c r="AA356" s="166">
        <v>8.4361035985764901E-2</v>
      </c>
      <c r="AB356" s="167" t="s">
        <v>2280</v>
      </c>
      <c r="AC356" s="168" t="s">
        <v>3212</v>
      </c>
    </row>
    <row r="357" spans="1:29" x14ac:dyDescent="0.3">
      <c r="A357" s="156" t="s">
        <v>2782</v>
      </c>
      <c r="B357" s="157">
        <v>5</v>
      </c>
      <c r="C357" s="158" t="s">
        <v>1464</v>
      </c>
      <c r="D357" s="158" t="s">
        <v>312</v>
      </c>
      <c r="E357" s="156" t="s">
        <v>2722</v>
      </c>
      <c r="F357" s="159" t="s">
        <v>4</v>
      </c>
      <c r="G357" s="158" t="s">
        <v>1209</v>
      </c>
      <c r="H357" s="160">
        <v>43647</v>
      </c>
      <c r="I357" s="160">
        <v>43748</v>
      </c>
      <c r="J357" s="161" t="s">
        <v>5</v>
      </c>
      <c r="K357" s="162" t="s">
        <v>6</v>
      </c>
      <c r="L357" s="163" t="s">
        <v>7</v>
      </c>
      <c r="M357" s="171">
        <v>0</v>
      </c>
      <c r="N357" s="164">
        <v>30108.2</v>
      </c>
      <c r="O357" s="162" t="s">
        <v>75</v>
      </c>
      <c r="P357" s="160">
        <v>43748</v>
      </c>
      <c r="Q357" s="162" t="s">
        <v>24</v>
      </c>
      <c r="R357" s="164">
        <v>30108.2</v>
      </c>
      <c r="S357" s="163"/>
      <c r="T357" s="163"/>
      <c r="U357" s="161" t="s">
        <v>10</v>
      </c>
      <c r="V357" s="161" t="s">
        <v>11</v>
      </c>
      <c r="W357" s="161" t="s">
        <v>12</v>
      </c>
      <c r="X357" s="161" t="s">
        <v>13</v>
      </c>
      <c r="Y357" s="165">
        <v>4340</v>
      </c>
      <c r="Z357" s="165">
        <v>9401101</v>
      </c>
      <c r="AA357" s="166">
        <v>6.9298952921366596E-3</v>
      </c>
      <c r="AB357" s="167" t="s">
        <v>2280</v>
      </c>
      <c r="AC357" s="168" t="s">
        <v>3212</v>
      </c>
    </row>
    <row r="358" spans="1:29" x14ac:dyDescent="0.3">
      <c r="A358" s="156" t="s">
        <v>2782</v>
      </c>
      <c r="B358" s="157">
        <v>5</v>
      </c>
      <c r="C358" s="156" t="s">
        <v>1464</v>
      </c>
      <c r="D358" s="158" t="s">
        <v>312</v>
      </c>
      <c r="E358" s="156" t="s">
        <v>2722</v>
      </c>
      <c r="F358" s="159" t="s">
        <v>4</v>
      </c>
      <c r="G358" s="156" t="s">
        <v>1209</v>
      </c>
      <c r="H358" s="160">
        <v>43647</v>
      </c>
      <c r="I358" s="160">
        <v>43748</v>
      </c>
      <c r="J358" s="161" t="s">
        <v>5</v>
      </c>
      <c r="K358" s="162"/>
      <c r="L358" s="163" t="s">
        <v>7</v>
      </c>
      <c r="M358" s="171">
        <v>0</v>
      </c>
      <c r="N358" s="164">
        <v>1410</v>
      </c>
      <c r="O358" s="162" t="s">
        <v>75</v>
      </c>
      <c r="P358" s="160">
        <v>43748</v>
      </c>
      <c r="Q358" s="162" t="s">
        <v>24</v>
      </c>
      <c r="R358" s="164">
        <v>1410</v>
      </c>
      <c r="S358" s="162"/>
      <c r="T358" s="163"/>
      <c r="U358" s="161" t="s">
        <v>10</v>
      </c>
      <c r="V358" s="161" t="s">
        <v>11</v>
      </c>
      <c r="W358" s="161" t="s">
        <v>12</v>
      </c>
      <c r="X358" s="161" t="s">
        <v>13</v>
      </c>
      <c r="Y358" s="169">
        <v>4340</v>
      </c>
      <c r="Z358" s="169">
        <v>9401101</v>
      </c>
      <c r="AA358" s="166">
        <v>3.2453459064018072E-4</v>
      </c>
      <c r="AB358" s="158" t="s">
        <v>2280</v>
      </c>
      <c r="AC358" s="168" t="s">
        <v>3212</v>
      </c>
    </row>
    <row r="359" spans="1:29" x14ac:dyDescent="0.3">
      <c r="A359" s="156" t="s">
        <v>2782</v>
      </c>
      <c r="B359" s="157">
        <v>5</v>
      </c>
      <c r="C359" s="158" t="s">
        <v>1464</v>
      </c>
      <c r="D359" s="158" t="s">
        <v>312</v>
      </c>
      <c r="E359" s="156" t="s">
        <v>2722</v>
      </c>
      <c r="F359" s="159" t="s">
        <v>4</v>
      </c>
      <c r="G359" s="156" t="s">
        <v>1209</v>
      </c>
      <c r="H359" s="160">
        <v>43647</v>
      </c>
      <c r="I359" s="160">
        <v>43748</v>
      </c>
      <c r="J359" s="161" t="s">
        <v>5</v>
      </c>
      <c r="K359" s="162"/>
      <c r="L359" s="163" t="s">
        <v>7</v>
      </c>
      <c r="M359" s="171">
        <v>0</v>
      </c>
      <c r="N359" s="164">
        <v>2820</v>
      </c>
      <c r="O359" s="162" t="s">
        <v>75</v>
      </c>
      <c r="P359" s="160">
        <v>43748</v>
      </c>
      <c r="Q359" s="162" t="s">
        <v>24</v>
      </c>
      <c r="R359" s="164">
        <v>2820</v>
      </c>
      <c r="S359" s="158"/>
      <c r="T359" s="163"/>
      <c r="U359" s="161" t="s">
        <v>10</v>
      </c>
      <c r="V359" s="161" t="s">
        <v>11</v>
      </c>
      <c r="W359" s="161" t="s">
        <v>12</v>
      </c>
      <c r="X359" s="161" t="s">
        <v>13</v>
      </c>
      <c r="Y359" s="169">
        <v>4340</v>
      </c>
      <c r="Z359" s="169">
        <v>9401101</v>
      </c>
      <c r="AA359" s="166">
        <v>6.4906918128036144E-4</v>
      </c>
      <c r="AB359" s="183" t="s">
        <v>2280</v>
      </c>
      <c r="AC359" s="168" t="s">
        <v>3212</v>
      </c>
    </row>
    <row r="360" spans="1:29" x14ac:dyDescent="0.3">
      <c r="A360" s="156" t="s">
        <v>2782</v>
      </c>
      <c r="B360" s="157">
        <v>5</v>
      </c>
      <c r="C360" s="158" t="s">
        <v>1464</v>
      </c>
      <c r="D360" s="158" t="s">
        <v>312</v>
      </c>
      <c r="E360" s="156" t="s">
        <v>2722</v>
      </c>
      <c r="F360" s="159" t="s">
        <v>4</v>
      </c>
      <c r="G360" s="158" t="s">
        <v>1209</v>
      </c>
      <c r="H360" s="160">
        <v>43647</v>
      </c>
      <c r="I360" s="160">
        <v>43748</v>
      </c>
      <c r="J360" s="161" t="s">
        <v>5</v>
      </c>
      <c r="K360" s="162"/>
      <c r="L360" s="163" t="s">
        <v>7</v>
      </c>
      <c r="M360" s="171">
        <v>0</v>
      </c>
      <c r="N360" s="164">
        <v>4700</v>
      </c>
      <c r="O360" s="162" t="s">
        <v>75</v>
      </c>
      <c r="P360" s="160">
        <v>43748</v>
      </c>
      <c r="Q360" s="162" t="s">
        <v>24</v>
      </c>
      <c r="R360" s="164">
        <v>4700</v>
      </c>
      <c r="S360" s="163"/>
      <c r="T360" s="163"/>
      <c r="U360" s="161" t="s">
        <v>10</v>
      </c>
      <c r="V360" s="161" t="s">
        <v>11</v>
      </c>
      <c r="W360" s="161" t="s">
        <v>12</v>
      </c>
      <c r="X360" s="161" t="s">
        <v>13</v>
      </c>
      <c r="Y360" s="169">
        <v>4340</v>
      </c>
      <c r="Z360" s="169">
        <v>9401101</v>
      </c>
      <c r="AA360" s="166">
        <v>1.0817819688006024E-3</v>
      </c>
      <c r="AB360" s="172" t="s">
        <v>2280</v>
      </c>
      <c r="AC360" s="168" t="s">
        <v>3212</v>
      </c>
    </row>
    <row r="361" spans="1:29" x14ac:dyDescent="0.3">
      <c r="A361" s="156" t="s">
        <v>2782</v>
      </c>
      <c r="B361" s="157">
        <v>5</v>
      </c>
      <c r="C361" s="158" t="s">
        <v>1464</v>
      </c>
      <c r="D361" s="158" t="s">
        <v>312</v>
      </c>
      <c r="E361" s="156" t="s">
        <v>2722</v>
      </c>
      <c r="F361" s="159" t="s">
        <v>4</v>
      </c>
      <c r="G361" s="158" t="s">
        <v>1209</v>
      </c>
      <c r="H361" s="160">
        <v>43647</v>
      </c>
      <c r="I361" s="160">
        <v>43748</v>
      </c>
      <c r="J361" s="161" t="s">
        <v>5</v>
      </c>
      <c r="K361" s="162"/>
      <c r="L361" s="163" t="s">
        <v>7</v>
      </c>
      <c r="M361" s="171">
        <v>0</v>
      </c>
      <c r="N361" s="164">
        <v>8930</v>
      </c>
      <c r="O361" s="162" t="s">
        <v>75</v>
      </c>
      <c r="P361" s="160">
        <v>43748</v>
      </c>
      <c r="Q361" s="162" t="s">
        <v>24</v>
      </c>
      <c r="R361" s="164">
        <v>8930</v>
      </c>
      <c r="S361" s="158"/>
      <c r="T361" s="163"/>
      <c r="U361" s="161" t="s">
        <v>10</v>
      </c>
      <c r="V361" s="161" t="s">
        <v>11</v>
      </c>
      <c r="W361" s="161" t="s">
        <v>12</v>
      </c>
      <c r="X361" s="161" t="s">
        <v>13</v>
      </c>
      <c r="Y361" s="169">
        <v>4340</v>
      </c>
      <c r="Z361" s="169">
        <v>9401101</v>
      </c>
      <c r="AA361" s="166">
        <v>2.0553857407211444E-3</v>
      </c>
      <c r="AB361" s="167" t="s">
        <v>2280</v>
      </c>
      <c r="AC361" s="168" t="s">
        <v>3212</v>
      </c>
    </row>
    <row r="362" spans="1:29" x14ac:dyDescent="0.3">
      <c r="A362" s="156" t="s">
        <v>2782</v>
      </c>
      <c r="B362" s="157">
        <v>5</v>
      </c>
      <c r="C362" s="156" t="s">
        <v>1464</v>
      </c>
      <c r="D362" s="156" t="s">
        <v>312</v>
      </c>
      <c r="E362" s="156" t="s">
        <v>2722</v>
      </c>
      <c r="F362" s="159" t="s">
        <v>4</v>
      </c>
      <c r="G362" s="156" t="s">
        <v>1209</v>
      </c>
      <c r="H362" s="160">
        <v>43647</v>
      </c>
      <c r="I362" s="160">
        <v>43748</v>
      </c>
      <c r="J362" s="161" t="s">
        <v>5</v>
      </c>
      <c r="K362" s="162"/>
      <c r="L362" s="163" t="s">
        <v>7</v>
      </c>
      <c r="M362" s="171">
        <v>0</v>
      </c>
      <c r="N362" s="164">
        <v>10941.6</v>
      </c>
      <c r="O362" s="162" t="s">
        <v>75</v>
      </c>
      <c r="P362" s="160">
        <v>43748</v>
      </c>
      <c r="Q362" s="162" t="s">
        <v>24</v>
      </c>
      <c r="R362" s="164">
        <v>10941.6</v>
      </c>
      <c r="S362" s="158"/>
      <c r="T362" s="163"/>
      <c r="U362" s="161" t="s">
        <v>10</v>
      </c>
      <c r="V362" s="161" t="s">
        <v>11</v>
      </c>
      <c r="W362" s="161" t="s">
        <v>12</v>
      </c>
      <c r="X362" s="161" t="s">
        <v>13</v>
      </c>
      <c r="Y362" s="169">
        <v>4340</v>
      </c>
      <c r="Z362" s="169">
        <v>9401101</v>
      </c>
      <c r="AA362" s="166">
        <v>2.5183884233678025E-3</v>
      </c>
      <c r="AB362" s="158" t="s">
        <v>2280</v>
      </c>
      <c r="AC362" s="168" t="s">
        <v>3212</v>
      </c>
    </row>
    <row r="363" spans="1:29" x14ac:dyDescent="0.3">
      <c r="A363" s="156" t="s">
        <v>2783</v>
      </c>
      <c r="B363" s="157">
        <v>6</v>
      </c>
      <c r="C363" s="158" t="s">
        <v>1464</v>
      </c>
      <c r="D363" s="158" t="s">
        <v>501</v>
      </c>
      <c r="E363" s="156" t="s">
        <v>2722</v>
      </c>
      <c r="F363" s="159" t="s">
        <v>4</v>
      </c>
      <c r="G363" s="158" t="s">
        <v>1209</v>
      </c>
      <c r="H363" s="160">
        <v>43647</v>
      </c>
      <c r="I363" s="160">
        <v>43748</v>
      </c>
      <c r="J363" s="161" t="s">
        <v>5</v>
      </c>
      <c r="K363" s="162"/>
      <c r="L363" s="163" t="s">
        <v>7</v>
      </c>
      <c r="M363" s="171">
        <v>0</v>
      </c>
      <c r="N363" s="164">
        <v>11697.51</v>
      </c>
      <c r="O363" s="162" t="s">
        <v>27</v>
      </c>
      <c r="P363" s="160">
        <v>43748</v>
      </c>
      <c r="Q363" s="162" t="s">
        <v>24</v>
      </c>
      <c r="R363" s="164">
        <v>11697.51</v>
      </c>
      <c r="S363" s="163" t="s">
        <v>6176</v>
      </c>
      <c r="T363" s="163"/>
      <c r="U363" s="161" t="s">
        <v>10</v>
      </c>
      <c r="V363" s="161" t="s">
        <v>11</v>
      </c>
      <c r="W363" s="161" t="s">
        <v>12</v>
      </c>
      <c r="X363" s="161" t="s">
        <v>13</v>
      </c>
      <c r="Y363" s="165">
        <v>4300</v>
      </c>
      <c r="Z363" s="165">
        <v>9171101</v>
      </c>
      <c r="AA363" s="166">
        <v>2.6923734889073903E-3</v>
      </c>
      <c r="AB363" s="167" t="s">
        <v>2281</v>
      </c>
      <c r="AC363" s="168" t="s">
        <v>3217</v>
      </c>
    </row>
    <row r="364" spans="1:29" x14ac:dyDescent="0.3">
      <c r="A364" s="156" t="s">
        <v>2783</v>
      </c>
      <c r="B364" s="157">
        <v>6</v>
      </c>
      <c r="C364" s="158" t="s">
        <v>1464</v>
      </c>
      <c r="D364" s="156" t="s">
        <v>501</v>
      </c>
      <c r="E364" s="156" t="s">
        <v>2722</v>
      </c>
      <c r="F364" s="159" t="s">
        <v>4</v>
      </c>
      <c r="G364" s="158" t="s">
        <v>1209</v>
      </c>
      <c r="H364" s="160">
        <v>43647</v>
      </c>
      <c r="I364" s="160">
        <v>43748</v>
      </c>
      <c r="J364" s="161" t="s">
        <v>5</v>
      </c>
      <c r="K364" s="162"/>
      <c r="L364" s="158" t="s">
        <v>7</v>
      </c>
      <c r="M364" s="171">
        <v>0</v>
      </c>
      <c r="N364" s="171">
        <v>150</v>
      </c>
      <c r="O364" s="162" t="s">
        <v>27</v>
      </c>
      <c r="P364" s="160">
        <v>43748</v>
      </c>
      <c r="Q364" s="162" t="s">
        <v>24</v>
      </c>
      <c r="R364" s="171">
        <v>150</v>
      </c>
      <c r="S364" s="158" t="s">
        <v>6176</v>
      </c>
      <c r="T364" s="156"/>
      <c r="U364" s="161" t="s">
        <v>10</v>
      </c>
      <c r="V364" s="161" t="s">
        <v>11</v>
      </c>
      <c r="W364" s="161" t="s">
        <v>12</v>
      </c>
      <c r="X364" s="161" t="s">
        <v>13</v>
      </c>
      <c r="Y364" s="165">
        <v>4340</v>
      </c>
      <c r="Z364" s="165">
        <v>9171101</v>
      </c>
      <c r="AA364" s="166">
        <v>3.4524956451083058E-5</v>
      </c>
      <c r="AB364" s="158" t="s">
        <v>2281</v>
      </c>
      <c r="AC364" s="168" t="s">
        <v>3217</v>
      </c>
    </row>
    <row r="365" spans="1:29" x14ac:dyDescent="0.3">
      <c r="A365" s="156" t="s">
        <v>2783</v>
      </c>
      <c r="B365" s="157">
        <v>6</v>
      </c>
      <c r="C365" s="158" t="s">
        <v>1464</v>
      </c>
      <c r="D365" s="156" t="s">
        <v>501</v>
      </c>
      <c r="E365" s="156" t="s">
        <v>2722</v>
      </c>
      <c r="F365" s="159" t="s">
        <v>4</v>
      </c>
      <c r="G365" s="158" t="s">
        <v>1209</v>
      </c>
      <c r="H365" s="160">
        <v>43647</v>
      </c>
      <c r="I365" s="160">
        <v>43748</v>
      </c>
      <c r="J365" s="161" t="s">
        <v>5</v>
      </c>
      <c r="K365" s="162"/>
      <c r="L365" s="156" t="s">
        <v>7</v>
      </c>
      <c r="M365" s="171">
        <v>0</v>
      </c>
      <c r="N365" s="170">
        <v>90</v>
      </c>
      <c r="O365" s="162" t="s">
        <v>27</v>
      </c>
      <c r="P365" s="160">
        <v>43748</v>
      </c>
      <c r="Q365" s="162" t="s">
        <v>24</v>
      </c>
      <c r="R365" s="164">
        <v>90</v>
      </c>
      <c r="S365" s="158" t="s">
        <v>6176</v>
      </c>
      <c r="T365" s="162"/>
      <c r="U365" s="161" t="s">
        <v>10</v>
      </c>
      <c r="V365" s="161" t="s">
        <v>11</v>
      </c>
      <c r="W365" s="161" t="s">
        <v>12</v>
      </c>
      <c r="X365" s="161" t="s">
        <v>13</v>
      </c>
      <c r="Y365" s="165">
        <v>4340</v>
      </c>
      <c r="Z365" s="165">
        <v>9171101</v>
      </c>
      <c r="AA365" s="166">
        <v>2.0714973870649835E-5</v>
      </c>
      <c r="AB365" s="158" t="s">
        <v>2281</v>
      </c>
      <c r="AC365" s="168" t="s">
        <v>3217</v>
      </c>
    </row>
    <row r="366" spans="1:29" x14ac:dyDescent="0.3">
      <c r="A366" s="156" t="s">
        <v>2783</v>
      </c>
      <c r="B366" s="157">
        <v>6</v>
      </c>
      <c r="C366" s="156" t="s">
        <v>1464</v>
      </c>
      <c r="D366" s="163" t="s">
        <v>501</v>
      </c>
      <c r="E366" s="156" t="s">
        <v>2722</v>
      </c>
      <c r="F366" s="159" t="s">
        <v>4</v>
      </c>
      <c r="G366" s="156" t="s">
        <v>1209</v>
      </c>
      <c r="H366" s="160">
        <v>43647</v>
      </c>
      <c r="I366" s="160">
        <v>43748</v>
      </c>
      <c r="J366" s="161" t="s">
        <v>5</v>
      </c>
      <c r="K366" s="162"/>
      <c r="L366" s="163" t="s">
        <v>7</v>
      </c>
      <c r="M366" s="171">
        <v>0</v>
      </c>
      <c r="N366" s="164">
        <v>45</v>
      </c>
      <c r="O366" s="162" t="s">
        <v>27</v>
      </c>
      <c r="P366" s="160">
        <v>43748</v>
      </c>
      <c r="Q366" s="162" t="s">
        <v>24</v>
      </c>
      <c r="R366" s="164">
        <v>45</v>
      </c>
      <c r="S366" s="162" t="s">
        <v>6176</v>
      </c>
      <c r="T366" s="163"/>
      <c r="U366" s="161" t="s">
        <v>10</v>
      </c>
      <c r="V366" s="161" t="s">
        <v>11</v>
      </c>
      <c r="W366" s="161" t="s">
        <v>12</v>
      </c>
      <c r="X366" s="161" t="s">
        <v>13</v>
      </c>
      <c r="Y366" s="169">
        <v>4340</v>
      </c>
      <c r="Z366" s="169">
        <v>9171101</v>
      </c>
      <c r="AA366" s="166">
        <v>1.0357486935324918E-5</v>
      </c>
      <c r="AB366" s="156" t="s">
        <v>2281</v>
      </c>
      <c r="AC366" s="168" t="s">
        <v>3217</v>
      </c>
    </row>
    <row r="367" spans="1:29" x14ac:dyDescent="0.3">
      <c r="A367" s="156" t="s">
        <v>2783</v>
      </c>
      <c r="B367" s="157">
        <v>6</v>
      </c>
      <c r="C367" s="158" t="s">
        <v>1464</v>
      </c>
      <c r="D367" s="156" t="s">
        <v>501</v>
      </c>
      <c r="E367" s="156" t="s">
        <v>2722</v>
      </c>
      <c r="F367" s="159" t="s">
        <v>4</v>
      </c>
      <c r="G367" s="156" t="s">
        <v>1209</v>
      </c>
      <c r="H367" s="160">
        <v>43647</v>
      </c>
      <c r="I367" s="160">
        <v>43748</v>
      </c>
      <c r="J367" s="161" t="s">
        <v>5</v>
      </c>
      <c r="K367" s="162"/>
      <c r="L367" s="163" t="s">
        <v>7</v>
      </c>
      <c r="M367" s="171">
        <v>0</v>
      </c>
      <c r="N367" s="164">
        <v>285</v>
      </c>
      <c r="O367" s="162" t="s">
        <v>27</v>
      </c>
      <c r="P367" s="160">
        <v>43748</v>
      </c>
      <c r="Q367" s="162" t="s">
        <v>24</v>
      </c>
      <c r="R367" s="164">
        <v>285</v>
      </c>
      <c r="S367" s="163" t="s">
        <v>6176</v>
      </c>
      <c r="T367" s="163"/>
      <c r="U367" s="161" t="s">
        <v>10</v>
      </c>
      <c r="V367" s="161" t="s">
        <v>11</v>
      </c>
      <c r="W367" s="161" t="s">
        <v>12</v>
      </c>
      <c r="X367" s="161" t="s">
        <v>13</v>
      </c>
      <c r="Y367" s="169">
        <v>4340</v>
      </c>
      <c r="Z367" s="169">
        <v>9171101</v>
      </c>
      <c r="AA367" s="166">
        <v>6.5597417257057806E-5</v>
      </c>
      <c r="AB367" s="158" t="s">
        <v>2281</v>
      </c>
      <c r="AC367" s="168" t="s">
        <v>3217</v>
      </c>
    </row>
    <row r="368" spans="1:29" x14ac:dyDescent="0.3">
      <c r="A368" s="156" t="s">
        <v>2783</v>
      </c>
      <c r="B368" s="157">
        <v>6</v>
      </c>
      <c r="C368" s="158" t="s">
        <v>1464</v>
      </c>
      <c r="D368" s="156" t="s">
        <v>501</v>
      </c>
      <c r="E368" s="156" t="s">
        <v>2722</v>
      </c>
      <c r="F368" s="159" t="s">
        <v>4</v>
      </c>
      <c r="G368" s="156" t="s">
        <v>1209</v>
      </c>
      <c r="H368" s="160">
        <v>43647</v>
      </c>
      <c r="I368" s="160">
        <v>43748</v>
      </c>
      <c r="J368" s="161" t="s">
        <v>5</v>
      </c>
      <c r="K368" s="162"/>
      <c r="L368" s="163" t="s">
        <v>7</v>
      </c>
      <c r="M368" s="171">
        <v>0</v>
      </c>
      <c r="N368" s="164">
        <v>349.2</v>
      </c>
      <c r="O368" s="162" t="s">
        <v>27</v>
      </c>
      <c r="P368" s="160">
        <v>43748</v>
      </c>
      <c r="Q368" s="162" t="s">
        <v>24</v>
      </c>
      <c r="R368" s="164">
        <v>349.2</v>
      </c>
      <c r="S368" s="163" t="s">
        <v>6176</v>
      </c>
      <c r="T368" s="163"/>
      <c r="U368" s="161" t="s">
        <v>10</v>
      </c>
      <c r="V368" s="161" t="s">
        <v>11</v>
      </c>
      <c r="W368" s="161" t="s">
        <v>12</v>
      </c>
      <c r="X368" s="161" t="s">
        <v>13</v>
      </c>
      <c r="Y368" s="169">
        <v>4340</v>
      </c>
      <c r="Z368" s="169">
        <v>9171101</v>
      </c>
      <c r="AA368" s="166">
        <v>8.0374098618121359E-5</v>
      </c>
      <c r="AB368" s="158" t="s">
        <v>2281</v>
      </c>
      <c r="AC368" s="168" t="s">
        <v>3217</v>
      </c>
    </row>
    <row r="369" spans="1:29" x14ac:dyDescent="0.3">
      <c r="A369" s="156" t="s">
        <v>2783</v>
      </c>
      <c r="B369" s="157">
        <v>6</v>
      </c>
      <c r="C369" s="156" t="s">
        <v>1464</v>
      </c>
      <c r="D369" s="158" t="s">
        <v>501</v>
      </c>
      <c r="E369" s="156" t="s">
        <v>2722</v>
      </c>
      <c r="F369" s="159" t="s">
        <v>4</v>
      </c>
      <c r="G369" s="156" t="s">
        <v>1209</v>
      </c>
      <c r="H369" s="160">
        <v>43647</v>
      </c>
      <c r="I369" s="160">
        <v>43748</v>
      </c>
      <c r="J369" s="161" t="s">
        <v>5</v>
      </c>
      <c r="K369" s="162"/>
      <c r="L369" s="163" t="s">
        <v>7</v>
      </c>
      <c r="M369" s="171">
        <v>0</v>
      </c>
      <c r="N369" s="164">
        <v>960.9</v>
      </c>
      <c r="O369" s="158" t="s">
        <v>27</v>
      </c>
      <c r="P369" s="160">
        <v>43748</v>
      </c>
      <c r="Q369" s="162" t="s">
        <v>24</v>
      </c>
      <c r="R369" s="164">
        <v>960.9</v>
      </c>
      <c r="S369" s="163" t="s">
        <v>6176</v>
      </c>
      <c r="T369" s="163"/>
      <c r="U369" s="161" t="s">
        <v>10</v>
      </c>
      <c r="V369" s="161" t="s">
        <v>11</v>
      </c>
      <c r="W369" s="161" t="s">
        <v>12</v>
      </c>
      <c r="X369" s="161" t="s">
        <v>13</v>
      </c>
      <c r="Y369" s="169">
        <v>4340</v>
      </c>
      <c r="Z369" s="169">
        <v>9171101</v>
      </c>
      <c r="AA369" s="166">
        <v>2.2116687102563805E-4</v>
      </c>
      <c r="AB369" s="183" t="s">
        <v>2281</v>
      </c>
      <c r="AC369" s="168" t="s">
        <v>3217</v>
      </c>
    </row>
    <row r="370" spans="1:29" x14ac:dyDescent="0.3">
      <c r="A370" s="156" t="s">
        <v>2783</v>
      </c>
      <c r="B370" s="157">
        <v>6</v>
      </c>
      <c r="C370" s="156" t="s">
        <v>1464</v>
      </c>
      <c r="D370" s="156" t="s">
        <v>501</v>
      </c>
      <c r="E370" s="156" t="s">
        <v>2722</v>
      </c>
      <c r="F370" s="159" t="s">
        <v>4</v>
      </c>
      <c r="G370" s="156" t="s">
        <v>1209</v>
      </c>
      <c r="H370" s="160">
        <v>43647</v>
      </c>
      <c r="I370" s="160">
        <v>43748</v>
      </c>
      <c r="J370" s="161" t="s">
        <v>5</v>
      </c>
      <c r="K370" s="162"/>
      <c r="L370" s="163" t="s">
        <v>7</v>
      </c>
      <c r="M370" s="171">
        <v>0</v>
      </c>
      <c r="N370" s="164">
        <v>11697.51</v>
      </c>
      <c r="O370" s="162" t="s">
        <v>38</v>
      </c>
      <c r="P370" s="160">
        <v>43748</v>
      </c>
      <c r="Q370" s="162" t="s">
        <v>24</v>
      </c>
      <c r="R370" s="164">
        <v>11697.51</v>
      </c>
      <c r="S370" s="158" t="s">
        <v>6176</v>
      </c>
      <c r="T370" s="163"/>
      <c r="U370" s="161" t="s">
        <v>10</v>
      </c>
      <c r="V370" s="161" t="s">
        <v>11</v>
      </c>
      <c r="W370" s="161" t="s">
        <v>12</v>
      </c>
      <c r="X370" s="161" t="s">
        <v>13</v>
      </c>
      <c r="Y370" s="169">
        <v>4300</v>
      </c>
      <c r="Z370" s="169">
        <v>9171101</v>
      </c>
      <c r="AA370" s="166">
        <v>2.6923734889073903E-3</v>
      </c>
      <c r="AB370" s="158" t="s">
        <v>2281</v>
      </c>
      <c r="AC370" s="168" t="s">
        <v>3217</v>
      </c>
    </row>
    <row r="371" spans="1:29" x14ac:dyDescent="0.3">
      <c r="A371" s="156" t="s">
        <v>2783</v>
      </c>
      <c r="B371" s="157">
        <v>6</v>
      </c>
      <c r="C371" s="158" t="s">
        <v>1464</v>
      </c>
      <c r="D371" s="158" t="s">
        <v>501</v>
      </c>
      <c r="E371" s="156" t="s">
        <v>2722</v>
      </c>
      <c r="F371" s="159" t="s">
        <v>4</v>
      </c>
      <c r="G371" s="158" t="s">
        <v>1209</v>
      </c>
      <c r="H371" s="160">
        <v>43647</v>
      </c>
      <c r="I371" s="160">
        <v>43748</v>
      </c>
      <c r="J371" s="161" t="s">
        <v>5</v>
      </c>
      <c r="K371" s="162"/>
      <c r="L371" s="163" t="s">
        <v>7</v>
      </c>
      <c r="M371" s="171">
        <v>0</v>
      </c>
      <c r="N371" s="164">
        <v>150</v>
      </c>
      <c r="O371" s="162" t="s">
        <v>38</v>
      </c>
      <c r="P371" s="160">
        <v>43748</v>
      </c>
      <c r="Q371" s="162" t="s">
        <v>24</v>
      </c>
      <c r="R371" s="164">
        <v>150</v>
      </c>
      <c r="S371" s="163" t="s">
        <v>6176</v>
      </c>
      <c r="T371" s="163"/>
      <c r="U371" s="161" t="s">
        <v>10</v>
      </c>
      <c r="V371" s="161" t="s">
        <v>11</v>
      </c>
      <c r="W371" s="161" t="s">
        <v>12</v>
      </c>
      <c r="X371" s="161" t="s">
        <v>13</v>
      </c>
      <c r="Y371" s="165">
        <v>4340</v>
      </c>
      <c r="Z371" s="165">
        <v>9171101</v>
      </c>
      <c r="AA371" s="166">
        <v>3.4524956451083058E-5</v>
      </c>
      <c r="AB371" s="172" t="s">
        <v>2281</v>
      </c>
      <c r="AC371" s="168" t="s">
        <v>3217</v>
      </c>
    </row>
    <row r="372" spans="1:29" x14ac:dyDescent="0.3">
      <c r="A372" s="156" t="s">
        <v>2783</v>
      </c>
      <c r="B372" s="157">
        <v>6</v>
      </c>
      <c r="C372" s="158" t="s">
        <v>1464</v>
      </c>
      <c r="D372" s="158" t="s">
        <v>501</v>
      </c>
      <c r="E372" s="156" t="s">
        <v>2722</v>
      </c>
      <c r="F372" s="159" t="s">
        <v>4</v>
      </c>
      <c r="G372" s="158" t="s">
        <v>1209</v>
      </c>
      <c r="H372" s="160">
        <v>43647</v>
      </c>
      <c r="I372" s="160">
        <v>43748</v>
      </c>
      <c r="J372" s="161" t="s">
        <v>5</v>
      </c>
      <c r="K372" s="162"/>
      <c r="L372" s="163" t="s">
        <v>7</v>
      </c>
      <c r="M372" s="171">
        <v>0</v>
      </c>
      <c r="N372" s="164">
        <v>90</v>
      </c>
      <c r="O372" s="162" t="s">
        <v>38</v>
      </c>
      <c r="P372" s="160">
        <v>43748</v>
      </c>
      <c r="Q372" s="162" t="s">
        <v>24</v>
      </c>
      <c r="R372" s="164">
        <v>90</v>
      </c>
      <c r="S372" s="163" t="s">
        <v>6176</v>
      </c>
      <c r="T372" s="163"/>
      <c r="U372" s="161" t="s">
        <v>10</v>
      </c>
      <c r="V372" s="161" t="s">
        <v>11</v>
      </c>
      <c r="W372" s="161" t="s">
        <v>12</v>
      </c>
      <c r="X372" s="161" t="s">
        <v>13</v>
      </c>
      <c r="Y372" s="165">
        <v>4340</v>
      </c>
      <c r="Z372" s="165">
        <v>9171101</v>
      </c>
      <c r="AA372" s="166">
        <v>2.0714973870649835E-5</v>
      </c>
      <c r="AB372" s="167" t="s">
        <v>2281</v>
      </c>
      <c r="AC372" s="168" t="s">
        <v>3217</v>
      </c>
    </row>
    <row r="373" spans="1:29" x14ac:dyDescent="0.3">
      <c r="A373" s="156" t="s">
        <v>2783</v>
      </c>
      <c r="B373" s="157">
        <v>6</v>
      </c>
      <c r="C373" s="156" t="s">
        <v>1464</v>
      </c>
      <c r="D373" s="156" t="s">
        <v>501</v>
      </c>
      <c r="E373" s="156" t="s">
        <v>2722</v>
      </c>
      <c r="F373" s="159" t="s">
        <v>4</v>
      </c>
      <c r="G373" s="156" t="s">
        <v>1209</v>
      </c>
      <c r="H373" s="160">
        <v>43647</v>
      </c>
      <c r="I373" s="160">
        <v>43748</v>
      </c>
      <c r="J373" s="161" t="s">
        <v>5</v>
      </c>
      <c r="K373" s="162"/>
      <c r="L373" s="163" t="s">
        <v>7</v>
      </c>
      <c r="M373" s="171">
        <v>0</v>
      </c>
      <c r="N373" s="164">
        <v>45</v>
      </c>
      <c r="O373" s="162" t="s">
        <v>38</v>
      </c>
      <c r="P373" s="160">
        <v>43748</v>
      </c>
      <c r="Q373" s="162" t="s">
        <v>24</v>
      </c>
      <c r="R373" s="164">
        <v>45</v>
      </c>
      <c r="S373" s="162" t="s">
        <v>6176</v>
      </c>
      <c r="T373" s="163"/>
      <c r="U373" s="161" t="s">
        <v>10</v>
      </c>
      <c r="V373" s="161" t="s">
        <v>11</v>
      </c>
      <c r="W373" s="161" t="s">
        <v>12</v>
      </c>
      <c r="X373" s="161" t="s">
        <v>13</v>
      </c>
      <c r="Y373" s="169">
        <v>4340</v>
      </c>
      <c r="Z373" s="169">
        <v>9171101</v>
      </c>
      <c r="AA373" s="166">
        <v>1.0357486935324918E-5</v>
      </c>
      <c r="AB373" s="158" t="s">
        <v>2281</v>
      </c>
      <c r="AC373" s="168" t="s">
        <v>3217</v>
      </c>
    </row>
    <row r="374" spans="1:29" x14ac:dyDescent="0.3">
      <c r="A374" s="156" t="s">
        <v>2783</v>
      </c>
      <c r="B374" s="157">
        <v>6</v>
      </c>
      <c r="C374" s="158" t="s">
        <v>1464</v>
      </c>
      <c r="D374" s="158" t="s">
        <v>501</v>
      </c>
      <c r="E374" s="156" t="s">
        <v>2722</v>
      </c>
      <c r="F374" s="159" t="s">
        <v>4</v>
      </c>
      <c r="G374" s="156" t="s">
        <v>1209</v>
      </c>
      <c r="H374" s="160">
        <v>43647</v>
      </c>
      <c r="I374" s="160">
        <v>43748</v>
      </c>
      <c r="J374" s="161" t="s">
        <v>5</v>
      </c>
      <c r="K374" s="162"/>
      <c r="L374" s="163" t="s">
        <v>7</v>
      </c>
      <c r="M374" s="171">
        <v>0</v>
      </c>
      <c r="N374" s="164">
        <v>285</v>
      </c>
      <c r="O374" s="162" t="s">
        <v>38</v>
      </c>
      <c r="P374" s="160">
        <v>43748</v>
      </c>
      <c r="Q374" s="162" t="s">
        <v>24</v>
      </c>
      <c r="R374" s="164">
        <v>285</v>
      </c>
      <c r="S374" s="162" t="s">
        <v>6176</v>
      </c>
      <c r="T374" s="163"/>
      <c r="U374" s="161" t="s">
        <v>10</v>
      </c>
      <c r="V374" s="161" t="s">
        <v>11</v>
      </c>
      <c r="W374" s="161" t="s">
        <v>12</v>
      </c>
      <c r="X374" s="161" t="s">
        <v>13</v>
      </c>
      <c r="Y374" s="169">
        <v>4340</v>
      </c>
      <c r="Z374" s="169">
        <v>9171101</v>
      </c>
      <c r="AA374" s="166">
        <v>6.5597417257057806E-5</v>
      </c>
      <c r="AB374" s="183" t="s">
        <v>2281</v>
      </c>
      <c r="AC374" s="168" t="s">
        <v>3217</v>
      </c>
    </row>
    <row r="375" spans="1:29" x14ac:dyDescent="0.3">
      <c r="A375" s="156" t="s">
        <v>2783</v>
      </c>
      <c r="B375" s="157">
        <v>6</v>
      </c>
      <c r="C375" s="156" t="s">
        <v>1464</v>
      </c>
      <c r="D375" s="158" t="s">
        <v>501</v>
      </c>
      <c r="E375" s="156" t="s">
        <v>2722</v>
      </c>
      <c r="F375" s="159" t="s">
        <v>4</v>
      </c>
      <c r="G375" s="156" t="s">
        <v>1209</v>
      </c>
      <c r="H375" s="160">
        <v>43647</v>
      </c>
      <c r="I375" s="160">
        <v>43748</v>
      </c>
      <c r="J375" s="161" t="s">
        <v>5</v>
      </c>
      <c r="K375" s="173"/>
      <c r="L375" s="163" t="s">
        <v>7</v>
      </c>
      <c r="M375" s="171">
        <v>0</v>
      </c>
      <c r="N375" s="171">
        <v>349.2</v>
      </c>
      <c r="O375" s="162" t="s">
        <v>38</v>
      </c>
      <c r="P375" s="160">
        <v>43748</v>
      </c>
      <c r="Q375" s="162" t="s">
        <v>24</v>
      </c>
      <c r="R375" s="164">
        <v>349.2</v>
      </c>
      <c r="S375" s="158" t="s">
        <v>6176</v>
      </c>
      <c r="T375" s="163"/>
      <c r="U375" s="161" t="s">
        <v>10</v>
      </c>
      <c r="V375" s="161" t="s">
        <v>11</v>
      </c>
      <c r="W375" s="161" t="s">
        <v>12</v>
      </c>
      <c r="X375" s="161" t="s">
        <v>13</v>
      </c>
      <c r="Y375" s="169">
        <v>4340</v>
      </c>
      <c r="Z375" s="169">
        <v>9171101</v>
      </c>
      <c r="AA375" s="166">
        <v>8.0374098618121359E-5</v>
      </c>
      <c r="AB375" s="156" t="s">
        <v>2281</v>
      </c>
      <c r="AC375" s="168" t="s">
        <v>3217</v>
      </c>
    </row>
    <row r="376" spans="1:29" x14ac:dyDescent="0.3">
      <c r="A376" s="156" t="s">
        <v>2783</v>
      </c>
      <c r="B376" s="157">
        <v>6</v>
      </c>
      <c r="C376" s="158" t="s">
        <v>1464</v>
      </c>
      <c r="D376" s="163" t="s">
        <v>501</v>
      </c>
      <c r="E376" s="156" t="s">
        <v>2722</v>
      </c>
      <c r="F376" s="159" t="s">
        <v>4</v>
      </c>
      <c r="G376" s="156" t="s">
        <v>1209</v>
      </c>
      <c r="H376" s="160">
        <v>43647</v>
      </c>
      <c r="I376" s="160">
        <v>43748</v>
      </c>
      <c r="J376" s="161" t="s">
        <v>5</v>
      </c>
      <c r="K376" s="162"/>
      <c r="L376" s="163" t="s">
        <v>7</v>
      </c>
      <c r="M376" s="171">
        <v>0</v>
      </c>
      <c r="N376" s="164">
        <v>960.9</v>
      </c>
      <c r="O376" s="162" t="s">
        <v>38</v>
      </c>
      <c r="P376" s="160">
        <v>43748</v>
      </c>
      <c r="Q376" s="162" t="s">
        <v>24</v>
      </c>
      <c r="R376" s="164">
        <v>960.9</v>
      </c>
      <c r="S376" s="162" t="s">
        <v>6176</v>
      </c>
      <c r="T376" s="163"/>
      <c r="U376" s="161" t="s">
        <v>10</v>
      </c>
      <c r="V376" s="161" t="s">
        <v>11</v>
      </c>
      <c r="W376" s="161" t="s">
        <v>12</v>
      </c>
      <c r="X376" s="161" t="s">
        <v>13</v>
      </c>
      <c r="Y376" s="169">
        <v>4340</v>
      </c>
      <c r="Z376" s="169">
        <v>9171101</v>
      </c>
      <c r="AA376" s="166">
        <v>2.2116687102563805E-4</v>
      </c>
      <c r="AB376" s="156" t="s">
        <v>2281</v>
      </c>
      <c r="AC376" s="168" t="s">
        <v>3217</v>
      </c>
    </row>
    <row r="377" spans="1:29" x14ac:dyDescent="0.3">
      <c r="A377" s="156" t="s">
        <v>2783</v>
      </c>
      <c r="B377" s="157">
        <v>6</v>
      </c>
      <c r="C377" s="156" t="s">
        <v>1464</v>
      </c>
      <c r="D377" s="158" t="s">
        <v>501</v>
      </c>
      <c r="E377" s="156" t="s">
        <v>2722</v>
      </c>
      <c r="F377" s="159" t="s">
        <v>4</v>
      </c>
      <c r="G377" s="156" t="s">
        <v>1209</v>
      </c>
      <c r="H377" s="160">
        <v>43647</v>
      </c>
      <c r="I377" s="160">
        <v>43748</v>
      </c>
      <c r="J377" s="161" t="s">
        <v>5</v>
      </c>
      <c r="K377" s="162"/>
      <c r="L377" s="163" t="s">
        <v>7</v>
      </c>
      <c r="M377" s="171">
        <v>0</v>
      </c>
      <c r="N377" s="164">
        <v>7798.34</v>
      </c>
      <c r="O377" s="187" t="s">
        <v>60</v>
      </c>
      <c r="P377" s="160">
        <v>43748</v>
      </c>
      <c r="Q377" s="162" t="s">
        <v>24</v>
      </c>
      <c r="R377" s="164">
        <v>7798.34</v>
      </c>
      <c r="S377" s="162" t="s">
        <v>6176</v>
      </c>
      <c r="T377" s="163"/>
      <c r="U377" s="161" t="s">
        <v>10</v>
      </c>
      <c r="V377" s="161" t="s">
        <v>11</v>
      </c>
      <c r="W377" s="161" t="s">
        <v>12</v>
      </c>
      <c r="X377" s="161" t="s">
        <v>13</v>
      </c>
      <c r="Y377" s="169">
        <v>4300</v>
      </c>
      <c r="Z377" s="169">
        <v>9171101</v>
      </c>
      <c r="AA377" s="166">
        <v>1.7949156592715937E-3</v>
      </c>
      <c r="AB377" s="158" t="s">
        <v>2281</v>
      </c>
      <c r="AC377" s="168" t="s">
        <v>3217</v>
      </c>
    </row>
    <row r="378" spans="1:29" x14ac:dyDescent="0.3">
      <c r="A378" s="156" t="s">
        <v>2783</v>
      </c>
      <c r="B378" s="157">
        <v>6</v>
      </c>
      <c r="C378" s="158" t="s">
        <v>1464</v>
      </c>
      <c r="D378" s="158" t="s">
        <v>501</v>
      </c>
      <c r="E378" s="156" t="s">
        <v>2722</v>
      </c>
      <c r="F378" s="159" t="s">
        <v>4</v>
      </c>
      <c r="G378" s="156" t="s">
        <v>1209</v>
      </c>
      <c r="H378" s="160">
        <v>43647</v>
      </c>
      <c r="I378" s="160">
        <v>43748</v>
      </c>
      <c r="J378" s="161" t="s">
        <v>5</v>
      </c>
      <c r="K378" s="162"/>
      <c r="L378" s="163" t="s">
        <v>7</v>
      </c>
      <c r="M378" s="171">
        <v>0</v>
      </c>
      <c r="N378" s="164">
        <v>190</v>
      </c>
      <c r="O378" s="162" t="s">
        <v>60</v>
      </c>
      <c r="P378" s="160">
        <v>43748</v>
      </c>
      <c r="Q378" s="162" t="s">
        <v>24</v>
      </c>
      <c r="R378" s="164">
        <v>190</v>
      </c>
      <c r="S378" s="163" t="s">
        <v>6176</v>
      </c>
      <c r="T378" s="163"/>
      <c r="U378" s="161" t="s">
        <v>10</v>
      </c>
      <c r="V378" s="161" t="s">
        <v>11</v>
      </c>
      <c r="W378" s="161" t="s">
        <v>12</v>
      </c>
      <c r="X378" s="161" t="s">
        <v>13</v>
      </c>
      <c r="Y378" s="169">
        <v>4340</v>
      </c>
      <c r="Z378" s="169">
        <v>9171101</v>
      </c>
      <c r="AA378" s="166">
        <v>4.3731611504705202E-5</v>
      </c>
      <c r="AB378" s="167" t="s">
        <v>2281</v>
      </c>
      <c r="AC378" s="168" t="s">
        <v>3217</v>
      </c>
    </row>
    <row r="379" spans="1:29" x14ac:dyDescent="0.3">
      <c r="A379" s="156" t="s">
        <v>2783</v>
      </c>
      <c r="B379" s="157">
        <v>6</v>
      </c>
      <c r="C379" s="158" t="s">
        <v>1464</v>
      </c>
      <c r="D379" s="158" t="s">
        <v>501</v>
      </c>
      <c r="E379" s="156" t="s">
        <v>2722</v>
      </c>
      <c r="F379" s="159" t="s">
        <v>4</v>
      </c>
      <c r="G379" s="156" t="s">
        <v>1209</v>
      </c>
      <c r="H379" s="160">
        <v>43647</v>
      </c>
      <c r="I379" s="160">
        <v>43748</v>
      </c>
      <c r="J379" s="161" t="s">
        <v>5</v>
      </c>
      <c r="K379" s="162"/>
      <c r="L379" s="163" t="s">
        <v>7</v>
      </c>
      <c r="M379" s="171">
        <v>0</v>
      </c>
      <c r="N379" s="164">
        <v>100</v>
      </c>
      <c r="O379" s="162" t="s">
        <v>60</v>
      </c>
      <c r="P379" s="160">
        <v>43748</v>
      </c>
      <c r="Q379" s="162" t="s">
        <v>24</v>
      </c>
      <c r="R379" s="164">
        <v>100</v>
      </c>
      <c r="S379" s="163" t="s">
        <v>6176</v>
      </c>
      <c r="T379" s="163"/>
      <c r="U379" s="161" t="s">
        <v>10</v>
      </c>
      <c r="V379" s="161" t="s">
        <v>11</v>
      </c>
      <c r="W379" s="161" t="s">
        <v>12</v>
      </c>
      <c r="X379" s="161" t="s">
        <v>13</v>
      </c>
      <c r="Y379" s="169">
        <v>4340</v>
      </c>
      <c r="Z379" s="169">
        <v>9171101</v>
      </c>
      <c r="AA379" s="166">
        <v>2.301663763405537E-5</v>
      </c>
      <c r="AB379" s="167" t="s">
        <v>2281</v>
      </c>
      <c r="AC379" s="168" t="s">
        <v>3217</v>
      </c>
    </row>
    <row r="380" spans="1:29" x14ac:dyDescent="0.3">
      <c r="A380" s="156" t="s">
        <v>2783</v>
      </c>
      <c r="B380" s="157">
        <v>6</v>
      </c>
      <c r="C380" s="158" t="s">
        <v>1464</v>
      </c>
      <c r="D380" s="156" t="s">
        <v>501</v>
      </c>
      <c r="E380" s="156" t="s">
        <v>2722</v>
      </c>
      <c r="F380" s="159" t="s">
        <v>4</v>
      </c>
      <c r="G380" s="156" t="s">
        <v>1209</v>
      </c>
      <c r="H380" s="160">
        <v>43647</v>
      </c>
      <c r="I380" s="160">
        <v>43748</v>
      </c>
      <c r="J380" s="161" t="s">
        <v>5</v>
      </c>
      <c r="K380" s="162"/>
      <c r="L380" s="163" t="s">
        <v>7</v>
      </c>
      <c r="M380" s="171">
        <v>0</v>
      </c>
      <c r="N380" s="164">
        <v>60</v>
      </c>
      <c r="O380" s="162" t="s">
        <v>60</v>
      </c>
      <c r="P380" s="160">
        <v>43748</v>
      </c>
      <c r="Q380" s="162" t="s">
        <v>24</v>
      </c>
      <c r="R380" s="164">
        <v>60</v>
      </c>
      <c r="S380" s="162" t="s">
        <v>6176</v>
      </c>
      <c r="T380" s="163"/>
      <c r="U380" s="161" t="s">
        <v>10</v>
      </c>
      <c r="V380" s="161" t="s">
        <v>11</v>
      </c>
      <c r="W380" s="161" t="s">
        <v>12</v>
      </c>
      <c r="X380" s="161" t="s">
        <v>13</v>
      </c>
      <c r="Y380" s="169">
        <v>4340</v>
      </c>
      <c r="Z380" s="169">
        <v>9171101</v>
      </c>
      <c r="AA380" s="166">
        <v>1.3809982580433222E-5</v>
      </c>
      <c r="AB380" s="156" t="s">
        <v>2281</v>
      </c>
      <c r="AC380" s="168" t="s">
        <v>3217</v>
      </c>
    </row>
    <row r="381" spans="1:29" x14ac:dyDescent="0.3">
      <c r="A381" s="156" t="s">
        <v>2783</v>
      </c>
      <c r="B381" s="157">
        <v>6</v>
      </c>
      <c r="C381" s="158" t="s">
        <v>1464</v>
      </c>
      <c r="D381" s="156" t="s">
        <v>501</v>
      </c>
      <c r="E381" s="156" t="s">
        <v>2722</v>
      </c>
      <c r="F381" s="156" t="s">
        <v>4</v>
      </c>
      <c r="G381" s="158" t="s">
        <v>1209</v>
      </c>
      <c r="H381" s="160">
        <v>43647</v>
      </c>
      <c r="I381" s="160">
        <v>43748</v>
      </c>
      <c r="J381" s="161" t="s">
        <v>5</v>
      </c>
      <c r="K381" s="162"/>
      <c r="L381" s="163" t="s">
        <v>7</v>
      </c>
      <c r="M381" s="171">
        <v>0</v>
      </c>
      <c r="N381" s="170">
        <v>232.8</v>
      </c>
      <c r="O381" s="162" t="s">
        <v>60</v>
      </c>
      <c r="P381" s="160">
        <v>43748</v>
      </c>
      <c r="Q381" s="162" t="s">
        <v>24</v>
      </c>
      <c r="R381" s="164">
        <v>232.8</v>
      </c>
      <c r="S381" s="158" t="s">
        <v>6176</v>
      </c>
      <c r="T381" s="162"/>
      <c r="U381" s="161" t="s">
        <v>10</v>
      </c>
      <c r="V381" s="161" t="s">
        <v>11</v>
      </c>
      <c r="W381" s="161" t="s">
        <v>12</v>
      </c>
      <c r="X381" s="161" t="s">
        <v>13</v>
      </c>
      <c r="Y381" s="165">
        <v>4340</v>
      </c>
      <c r="Z381" s="165">
        <v>9171101</v>
      </c>
      <c r="AA381" s="166">
        <v>5.3582732412080904E-5</v>
      </c>
      <c r="AB381" s="158" t="s">
        <v>2281</v>
      </c>
      <c r="AC381" s="168" t="s">
        <v>3217</v>
      </c>
    </row>
    <row r="382" spans="1:29" x14ac:dyDescent="0.3">
      <c r="A382" s="156" t="s">
        <v>2783</v>
      </c>
      <c r="B382" s="157">
        <v>6</v>
      </c>
      <c r="C382" s="156" t="s">
        <v>1464</v>
      </c>
      <c r="D382" s="163" t="s">
        <v>501</v>
      </c>
      <c r="E382" s="156" t="s">
        <v>2722</v>
      </c>
      <c r="F382" s="159" t="s">
        <v>4</v>
      </c>
      <c r="G382" s="156" t="s">
        <v>1209</v>
      </c>
      <c r="H382" s="160">
        <v>43647</v>
      </c>
      <c r="I382" s="160">
        <v>43748</v>
      </c>
      <c r="J382" s="161" t="s">
        <v>5</v>
      </c>
      <c r="K382" s="162"/>
      <c r="L382" s="163" t="s">
        <v>7</v>
      </c>
      <c r="M382" s="171">
        <v>0</v>
      </c>
      <c r="N382" s="164">
        <v>640.6</v>
      </c>
      <c r="O382" s="162" t="s">
        <v>60</v>
      </c>
      <c r="P382" s="160">
        <v>43748</v>
      </c>
      <c r="Q382" s="162" t="s">
        <v>24</v>
      </c>
      <c r="R382" s="164">
        <v>640.6</v>
      </c>
      <c r="S382" s="162" t="s">
        <v>6176</v>
      </c>
      <c r="T382" s="163"/>
      <c r="U382" s="161" t="s">
        <v>10</v>
      </c>
      <c r="V382" s="161" t="s">
        <v>11</v>
      </c>
      <c r="W382" s="161" t="s">
        <v>12</v>
      </c>
      <c r="X382" s="161" t="s">
        <v>13</v>
      </c>
      <c r="Y382" s="169">
        <v>4340</v>
      </c>
      <c r="Z382" s="169">
        <v>9171101</v>
      </c>
      <c r="AA382" s="166">
        <v>1.4744458068375872E-4</v>
      </c>
      <c r="AB382" s="158" t="s">
        <v>2281</v>
      </c>
      <c r="AC382" s="168" t="s">
        <v>3217</v>
      </c>
    </row>
    <row r="383" spans="1:29" x14ac:dyDescent="0.3">
      <c r="A383" s="156" t="s">
        <v>2783</v>
      </c>
      <c r="B383" s="157">
        <v>6</v>
      </c>
      <c r="C383" s="158" t="s">
        <v>1464</v>
      </c>
      <c r="D383" s="158" t="s">
        <v>501</v>
      </c>
      <c r="E383" s="156" t="s">
        <v>2722</v>
      </c>
      <c r="F383" s="159" t="s">
        <v>4</v>
      </c>
      <c r="G383" s="158" t="s">
        <v>1209</v>
      </c>
      <c r="H383" s="160">
        <v>43647</v>
      </c>
      <c r="I383" s="160">
        <v>43748</v>
      </c>
      <c r="J383" s="161" t="s">
        <v>5</v>
      </c>
      <c r="K383" s="162"/>
      <c r="L383" s="163" t="s">
        <v>7</v>
      </c>
      <c r="M383" s="171">
        <v>0</v>
      </c>
      <c r="N383" s="164">
        <v>30</v>
      </c>
      <c r="O383" s="162" t="s">
        <v>60</v>
      </c>
      <c r="P383" s="160">
        <v>43748</v>
      </c>
      <c r="Q383" s="162" t="s">
        <v>24</v>
      </c>
      <c r="R383" s="164">
        <v>30</v>
      </c>
      <c r="S383" s="163" t="s">
        <v>6176</v>
      </c>
      <c r="T383" s="163"/>
      <c r="U383" s="161" t="s">
        <v>10</v>
      </c>
      <c r="V383" s="161" t="s">
        <v>11</v>
      </c>
      <c r="W383" s="161" t="s">
        <v>12</v>
      </c>
      <c r="X383" s="161" t="s">
        <v>13</v>
      </c>
      <c r="Y383" s="169">
        <v>4340</v>
      </c>
      <c r="Z383" s="169">
        <v>9171101</v>
      </c>
      <c r="AA383" s="166">
        <v>6.9049912902166112E-6</v>
      </c>
      <c r="AB383" s="167" t="s">
        <v>2281</v>
      </c>
      <c r="AC383" s="168" t="s">
        <v>3217</v>
      </c>
    </row>
    <row r="384" spans="1:29" x14ac:dyDescent="0.3">
      <c r="A384" s="156" t="s">
        <v>2783</v>
      </c>
      <c r="B384" s="157">
        <v>6</v>
      </c>
      <c r="C384" s="158" t="s">
        <v>1464</v>
      </c>
      <c r="D384" s="158" t="s">
        <v>501</v>
      </c>
      <c r="E384" s="156" t="s">
        <v>2722</v>
      </c>
      <c r="F384" s="159" t="s">
        <v>4</v>
      </c>
      <c r="G384" s="158" t="s">
        <v>1209</v>
      </c>
      <c r="H384" s="160">
        <v>43647</v>
      </c>
      <c r="I384" s="160">
        <v>43748</v>
      </c>
      <c r="J384" s="161" t="s">
        <v>5</v>
      </c>
      <c r="K384" s="162" t="s">
        <v>6</v>
      </c>
      <c r="L384" s="163" t="s">
        <v>7</v>
      </c>
      <c r="M384" s="171">
        <v>0</v>
      </c>
      <c r="N384" s="164">
        <v>150118.04999999999</v>
      </c>
      <c r="O384" s="162" t="s">
        <v>68</v>
      </c>
      <c r="P384" s="160">
        <v>43748</v>
      </c>
      <c r="Q384" s="162" t="s">
        <v>24</v>
      </c>
      <c r="R384" s="164">
        <v>150118.04999999999</v>
      </c>
      <c r="S384" s="163" t="s">
        <v>6176</v>
      </c>
      <c r="T384" s="163"/>
      <c r="U384" s="161" t="s">
        <v>10</v>
      </c>
      <c r="V384" s="161" t="s">
        <v>11</v>
      </c>
      <c r="W384" s="161" t="s">
        <v>12</v>
      </c>
      <c r="X384" s="161" t="s">
        <v>13</v>
      </c>
      <c r="Y384" s="169">
        <v>4300</v>
      </c>
      <c r="Z384" s="169">
        <v>9171101</v>
      </c>
      <c r="AA384" s="166">
        <v>3.4552127591810054E-2</v>
      </c>
      <c r="AB384" s="167" t="s">
        <v>2281</v>
      </c>
      <c r="AC384" s="168" t="s">
        <v>3217</v>
      </c>
    </row>
    <row r="385" spans="1:29" x14ac:dyDescent="0.3">
      <c r="A385" s="156" t="s">
        <v>2783</v>
      </c>
      <c r="B385" s="157">
        <v>6</v>
      </c>
      <c r="C385" s="158" t="s">
        <v>1464</v>
      </c>
      <c r="D385" s="163" t="s">
        <v>501</v>
      </c>
      <c r="E385" s="156" t="s">
        <v>2722</v>
      </c>
      <c r="F385" s="159" t="s">
        <v>4</v>
      </c>
      <c r="G385" s="156" t="s">
        <v>1209</v>
      </c>
      <c r="H385" s="160">
        <v>43647</v>
      </c>
      <c r="I385" s="160">
        <v>43748</v>
      </c>
      <c r="J385" s="161" t="s">
        <v>5</v>
      </c>
      <c r="K385" s="162" t="s">
        <v>6</v>
      </c>
      <c r="L385" s="163" t="s">
        <v>7</v>
      </c>
      <c r="M385" s="171">
        <v>0</v>
      </c>
      <c r="N385" s="164">
        <v>12331.55</v>
      </c>
      <c r="O385" s="162" t="s">
        <v>68</v>
      </c>
      <c r="P385" s="160">
        <v>43748</v>
      </c>
      <c r="Q385" s="162" t="s">
        <v>24</v>
      </c>
      <c r="R385" s="164">
        <v>12331.55</v>
      </c>
      <c r="S385" s="162" t="s">
        <v>6176</v>
      </c>
      <c r="T385" s="163"/>
      <c r="U385" s="161" t="s">
        <v>10</v>
      </c>
      <c r="V385" s="161" t="s">
        <v>11</v>
      </c>
      <c r="W385" s="161" t="s">
        <v>12</v>
      </c>
      <c r="X385" s="161" t="s">
        <v>13</v>
      </c>
      <c r="Y385" s="169">
        <v>4340</v>
      </c>
      <c r="Z385" s="169">
        <v>9171101</v>
      </c>
      <c r="AA385" s="166">
        <v>2.838308178162355E-3</v>
      </c>
      <c r="AB385" s="158" t="s">
        <v>2281</v>
      </c>
      <c r="AC385" s="168" t="s">
        <v>3217</v>
      </c>
    </row>
    <row r="386" spans="1:29" x14ac:dyDescent="0.3">
      <c r="A386" s="156" t="s">
        <v>2783</v>
      </c>
      <c r="B386" s="157">
        <v>6</v>
      </c>
      <c r="C386" s="156" t="s">
        <v>1464</v>
      </c>
      <c r="D386" s="158" t="s">
        <v>501</v>
      </c>
      <c r="E386" s="156" t="s">
        <v>2722</v>
      </c>
      <c r="F386" s="159" t="s">
        <v>4</v>
      </c>
      <c r="G386" s="156" t="s">
        <v>1209</v>
      </c>
      <c r="H386" s="160">
        <v>43647</v>
      </c>
      <c r="I386" s="160">
        <v>43748</v>
      </c>
      <c r="J386" s="161" t="s">
        <v>5</v>
      </c>
      <c r="K386" s="173"/>
      <c r="L386" s="163" t="s">
        <v>7</v>
      </c>
      <c r="M386" s="171">
        <v>0</v>
      </c>
      <c r="N386" s="171">
        <v>577.5</v>
      </c>
      <c r="O386" s="162" t="s">
        <v>68</v>
      </c>
      <c r="P386" s="160">
        <v>43748</v>
      </c>
      <c r="Q386" s="162" t="s">
        <v>24</v>
      </c>
      <c r="R386" s="164">
        <v>577.5</v>
      </c>
      <c r="S386" s="158" t="s">
        <v>6176</v>
      </c>
      <c r="T386" s="163"/>
      <c r="U386" s="161" t="s">
        <v>10</v>
      </c>
      <c r="V386" s="161" t="s">
        <v>11</v>
      </c>
      <c r="W386" s="161" t="s">
        <v>12</v>
      </c>
      <c r="X386" s="161" t="s">
        <v>13</v>
      </c>
      <c r="Y386" s="169">
        <v>4340</v>
      </c>
      <c r="Z386" s="169">
        <v>9171101</v>
      </c>
      <c r="AA386" s="166">
        <v>1.3292108233666977E-4</v>
      </c>
      <c r="AB386" s="183" t="s">
        <v>2281</v>
      </c>
      <c r="AC386" s="168" t="s">
        <v>3217</v>
      </c>
    </row>
    <row r="387" spans="1:29" x14ac:dyDescent="0.3">
      <c r="A387" s="156" t="s">
        <v>2783</v>
      </c>
      <c r="B387" s="157">
        <v>6</v>
      </c>
      <c r="C387" s="158" t="s">
        <v>1464</v>
      </c>
      <c r="D387" s="156" t="s">
        <v>501</v>
      </c>
      <c r="E387" s="156" t="s">
        <v>2722</v>
      </c>
      <c r="F387" s="159" t="s">
        <v>4</v>
      </c>
      <c r="G387" s="156" t="s">
        <v>1209</v>
      </c>
      <c r="H387" s="160">
        <v>43647</v>
      </c>
      <c r="I387" s="160">
        <v>43748</v>
      </c>
      <c r="J387" s="161" t="s">
        <v>5</v>
      </c>
      <c r="K387" s="162"/>
      <c r="L387" s="163" t="s">
        <v>7</v>
      </c>
      <c r="M387" s="171">
        <v>0</v>
      </c>
      <c r="N387" s="164">
        <v>1155</v>
      </c>
      <c r="O387" s="162" t="s">
        <v>68</v>
      </c>
      <c r="P387" s="160">
        <v>43748</v>
      </c>
      <c r="Q387" s="162" t="s">
        <v>24</v>
      </c>
      <c r="R387" s="164">
        <v>1155</v>
      </c>
      <c r="S387" s="163" t="s">
        <v>6176</v>
      </c>
      <c r="T387" s="163"/>
      <c r="U387" s="161" t="s">
        <v>10</v>
      </c>
      <c r="V387" s="161" t="s">
        <v>11</v>
      </c>
      <c r="W387" s="161" t="s">
        <v>12</v>
      </c>
      <c r="X387" s="161" t="s">
        <v>13</v>
      </c>
      <c r="Y387" s="169">
        <v>4340</v>
      </c>
      <c r="Z387" s="169">
        <v>9171101</v>
      </c>
      <c r="AA387" s="166">
        <v>2.6584216467333955E-4</v>
      </c>
      <c r="AB387" s="158" t="s">
        <v>2281</v>
      </c>
      <c r="AC387" s="168" t="s">
        <v>3217</v>
      </c>
    </row>
    <row r="388" spans="1:29" x14ac:dyDescent="0.3">
      <c r="A388" s="156" t="s">
        <v>2783</v>
      </c>
      <c r="B388" s="157">
        <v>6</v>
      </c>
      <c r="C388" s="158" t="s">
        <v>1464</v>
      </c>
      <c r="D388" s="163" t="s">
        <v>501</v>
      </c>
      <c r="E388" s="156" t="s">
        <v>2722</v>
      </c>
      <c r="F388" s="159" t="s">
        <v>4</v>
      </c>
      <c r="G388" s="156" t="s">
        <v>1209</v>
      </c>
      <c r="H388" s="160">
        <v>43647</v>
      </c>
      <c r="I388" s="160">
        <v>43748</v>
      </c>
      <c r="J388" s="161" t="s">
        <v>5</v>
      </c>
      <c r="K388" s="162"/>
      <c r="L388" s="163" t="s">
        <v>7</v>
      </c>
      <c r="M388" s="171">
        <v>0</v>
      </c>
      <c r="N388" s="164">
        <v>1925</v>
      </c>
      <c r="O388" s="162" t="s">
        <v>68</v>
      </c>
      <c r="P388" s="160">
        <v>43748</v>
      </c>
      <c r="Q388" s="162" t="s">
        <v>24</v>
      </c>
      <c r="R388" s="164">
        <v>1925</v>
      </c>
      <c r="S388" s="162" t="s">
        <v>6176</v>
      </c>
      <c r="T388" s="163"/>
      <c r="U388" s="161" t="s">
        <v>10</v>
      </c>
      <c r="V388" s="161" t="s">
        <v>11</v>
      </c>
      <c r="W388" s="161" t="s">
        <v>12</v>
      </c>
      <c r="X388" s="161" t="s">
        <v>13</v>
      </c>
      <c r="Y388" s="169">
        <v>4340</v>
      </c>
      <c r="Z388" s="169">
        <v>9171101</v>
      </c>
      <c r="AA388" s="166">
        <v>4.4307027445556591E-4</v>
      </c>
      <c r="AB388" s="158" t="s">
        <v>2281</v>
      </c>
      <c r="AC388" s="168" t="s">
        <v>3217</v>
      </c>
    </row>
    <row r="389" spans="1:29" x14ac:dyDescent="0.3">
      <c r="A389" s="156" t="s">
        <v>2783</v>
      </c>
      <c r="B389" s="157">
        <v>6</v>
      </c>
      <c r="C389" s="156" t="s">
        <v>1464</v>
      </c>
      <c r="D389" s="158" t="s">
        <v>501</v>
      </c>
      <c r="E389" s="156" t="s">
        <v>2722</v>
      </c>
      <c r="F389" s="159" t="s">
        <v>4</v>
      </c>
      <c r="G389" s="156" t="s">
        <v>1209</v>
      </c>
      <c r="H389" s="160">
        <v>43647</v>
      </c>
      <c r="I389" s="160">
        <v>43748</v>
      </c>
      <c r="J389" s="161" t="s">
        <v>5</v>
      </c>
      <c r="K389" s="162"/>
      <c r="L389" s="163" t="s">
        <v>7</v>
      </c>
      <c r="M389" s="171">
        <v>0</v>
      </c>
      <c r="N389" s="164">
        <v>3657.5</v>
      </c>
      <c r="O389" s="162" t="s">
        <v>68</v>
      </c>
      <c r="P389" s="160">
        <v>43748</v>
      </c>
      <c r="Q389" s="162" t="s">
        <v>24</v>
      </c>
      <c r="R389" s="164">
        <v>3657.5</v>
      </c>
      <c r="S389" s="158" t="s">
        <v>6176</v>
      </c>
      <c r="T389" s="163"/>
      <c r="U389" s="161" t="s">
        <v>10</v>
      </c>
      <c r="V389" s="161" t="s">
        <v>11</v>
      </c>
      <c r="W389" s="161" t="s">
        <v>12</v>
      </c>
      <c r="X389" s="161" t="s">
        <v>13</v>
      </c>
      <c r="Y389" s="169">
        <v>4340</v>
      </c>
      <c r="Z389" s="169">
        <v>9171101</v>
      </c>
      <c r="AA389" s="166">
        <v>8.418335214655752E-4</v>
      </c>
      <c r="AB389" s="163" t="s">
        <v>2281</v>
      </c>
      <c r="AC389" s="168" t="s">
        <v>3217</v>
      </c>
    </row>
    <row r="390" spans="1:29" x14ac:dyDescent="0.3">
      <c r="A390" s="156" t="s">
        <v>2783</v>
      </c>
      <c r="B390" s="157">
        <v>6</v>
      </c>
      <c r="C390" s="158" t="s">
        <v>1464</v>
      </c>
      <c r="D390" s="158" t="s">
        <v>501</v>
      </c>
      <c r="E390" s="156" t="s">
        <v>2722</v>
      </c>
      <c r="F390" s="159" t="s">
        <v>4</v>
      </c>
      <c r="G390" s="158" t="s">
        <v>1209</v>
      </c>
      <c r="H390" s="160">
        <v>43647</v>
      </c>
      <c r="I390" s="160">
        <v>43748</v>
      </c>
      <c r="J390" s="161" t="s">
        <v>5</v>
      </c>
      <c r="K390" s="162"/>
      <c r="L390" s="163" t="s">
        <v>7</v>
      </c>
      <c r="M390" s="171">
        <v>0</v>
      </c>
      <c r="N390" s="164">
        <v>4481.4000000000005</v>
      </c>
      <c r="O390" s="162" t="s">
        <v>68</v>
      </c>
      <c r="P390" s="160">
        <v>43748</v>
      </c>
      <c r="Q390" s="162" t="s">
        <v>24</v>
      </c>
      <c r="R390" s="164">
        <v>4481.4000000000005</v>
      </c>
      <c r="S390" s="163" t="s">
        <v>6176</v>
      </c>
      <c r="T390" s="163"/>
      <c r="U390" s="161" t="s">
        <v>10</v>
      </c>
      <c r="V390" s="161" t="s">
        <v>11</v>
      </c>
      <c r="W390" s="161" t="s">
        <v>12</v>
      </c>
      <c r="X390" s="161" t="s">
        <v>13</v>
      </c>
      <c r="Y390" s="169">
        <v>4340</v>
      </c>
      <c r="Z390" s="169">
        <v>9171101</v>
      </c>
      <c r="AA390" s="166">
        <v>1.0314675989325575E-3</v>
      </c>
      <c r="AB390" s="167" t="s">
        <v>2281</v>
      </c>
      <c r="AC390" s="168" t="s">
        <v>3217</v>
      </c>
    </row>
    <row r="391" spans="1:29" x14ac:dyDescent="0.3">
      <c r="A391" s="156" t="s">
        <v>2745</v>
      </c>
      <c r="B391" s="157">
        <v>2</v>
      </c>
      <c r="C391" s="158" t="s">
        <v>1464</v>
      </c>
      <c r="D391" s="156" t="s">
        <v>275</v>
      </c>
      <c r="E391" s="156" t="s">
        <v>2722</v>
      </c>
      <c r="F391" s="156" t="s">
        <v>4</v>
      </c>
      <c r="G391" s="158" t="s">
        <v>1209</v>
      </c>
      <c r="H391" s="160">
        <v>43647</v>
      </c>
      <c r="I391" s="160">
        <v>43748</v>
      </c>
      <c r="J391" s="161" t="s">
        <v>5</v>
      </c>
      <c r="K391" s="162" t="s">
        <v>6</v>
      </c>
      <c r="L391" s="163" t="s">
        <v>7</v>
      </c>
      <c r="M391" s="171">
        <v>0</v>
      </c>
      <c r="N391" s="170">
        <v>8539.18</v>
      </c>
      <c r="O391" s="162" t="s">
        <v>42</v>
      </c>
      <c r="P391" s="160">
        <v>43748</v>
      </c>
      <c r="Q391" s="162" t="s">
        <v>24</v>
      </c>
      <c r="R391" s="164">
        <v>8539.18</v>
      </c>
      <c r="S391" s="162" t="s">
        <v>395</v>
      </c>
      <c r="T391" s="162"/>
      <c r="U391" s="161" t="s">
        <v>10</v>
      </c>
      <c r="V391" s="161" t="s">
        <v>11</v>
      </c>
      <c r="W391" s="161" t="s">
        <v>12</v>
      </c>
      <c r="X391" s="161" t="s">
        <v>13</v>
      </c>
      <c r="Y391" s="165">
        <v>4300</v>
      </c>
      <c r="Z391" s="165">
        <v>9191101</v>
      </c>
      <c r="AA391" s="166">
        <v>1.9654321175197297E-3</v>
      </c>
      <c r="AB391" s="158" t="s">
        <v>2282</v>
      </c>
      <c r="AC391" s="168" t="s">
        <v>3222</v>
      </c>
    </row>
    <row r="392" spans="1:29" x14ac:dyDescent="0.3">
      <c r="A392" s="156" t="s">
        <v>2745</v>
      </c>
      <c r="B392" s="157">
        <v>2</v>
      </c>
      <c r="C392" s="158" t="s">
        <v>1464</v>
      </c>
      <c r="D392" s="158" t="s">
        <v>275</v>
      </c>
      <c r="E392" s="156" t="s">
        <v>2722</v>
      </c>
      <c r="F392" s="159" t="s">
        <v>4</v>
      </c>
      <c r="G392" s="156" t="s">
        <v>1209</v>
      </c>
      <c r="H392" s="160">
        <v>43647</v>
      </c>
      <c r="I392" s="160">
        <v>43748</v>
      </c>
      <c r="J392" s="161" t="s">
        <v>5</v>
      </c>
      <c r="K392" s="162" t="s">
        <v>6</v>
      </c>
      <c r="L392" s="163" t="s">
        <v>7</v>
      </c>
      <c r="M392" s="171">
        <v>0</v>
      </c>
      <c r="N392" s="164">
        <v>704.66</v>
      </c>
      <c r="O392" s="162" t="s">
        <v>42</v>
      </c>
      <c r="P392" s="160">
        <v>43748</v>
      </c>
      <c r="Q392" s="162" t="s">
        <v>24</v>
      </c>
      <c r="R392" s="164">
        <v>704.66</v>
      </c>
      <c r="S392" s="163" t="s">
        <v>395</v>
      </c>
      <c r="T392" s="163"/>
      <c r="U392" s="161" t="s">
        <v>10</v>
      </c>
      <c r="V392" s="161" t="s">
        <v>11</v>
      </c>
      <c r="W392" s="161" t="s">
        <v>12</v>
      </c>
      <c r="X392" s="161" t="s">
        <v>13</v>
      </c>
      <c r="Y392" s="169">
        <v>4340</v>
      </c>
      <c r="Z392" s="169">
        <v>9191101</v>
      </c>
      <c r="AA392" s="166">
        <v>1.6218903875213456E-4</v>
      </c>
      <c r="AB392" s="158" t="s">
        <v>2282</v>
      </c>
      <c r="AC392" s="168" t="s">
        <v>3222</v>
      </c>
    </row>
    <row r="393" spans="1:29" x14ac:dyDescent="0.3">
      <c r="A393" s="156" t="s">
        <v>2745</v>
      </c>
      <c r="B393" s="157">
        <v>2</v>
      </c>
      <c r="C393" s="158" t="s">
        <v>1464</v>
      </c>
      <c r="D393" s="158" t="s">
        <v>275</v>
      </c>
      <c r="E393" s="156" t="s">
        <v>2722</v>
      </c>
      <c r="F393" s="159" t="s">
        <v>4</v>
      </c>
      <c r="G393" s="158" t="s">
        <v>1209</v>
      </c>
      <c r="H393" s="160">
        <v>43647</v>
      </c>
      <c r="I393" s="160">
        <v>43748</v>
      </c>
      <c r="J393" s="161" t="s">
        <v>5</v>
      </c>
      <c r="K393" s="162"/>
      <c r="L393" s="163" t="s">
        <v>7</v>
      </c>
      <c r="M393" s="171">
        <v>0</v>
      </c>
      <c r="N393" s="164">
        <v>209</v>
      </c>
      <c r="O393" s="162" t="s">
        <v>42</v>
      </c>
      <c r="P393" s="160">
        <v>43748</v>
      </c>
      <c r="Q393" s="162" t="s">
        <v>24</v>
      </c>
      <c r="R393" s="164">
        <v>209</v>
      </c>
      <c r="S393" s="163" t="s">
        <v>395</v>
      </c>
      <c r="T393" s="163"/>
      <c r="U393" s="161" t="s">
        <v>10</v>
      </c>
      <c r="V393" s="161" t="s">
        <v>11</v>
      </c>
      <c r="W393" s="161" t="s">
        <v>12</v>
      </c>
      <c r="X393" s="161" t="s">
        <v>13</v>
      </c>
      <c r="Y393" s="169">
        <v>4340</v>
      </c>
      <c r="Z393" s="169">
        <v>9191101</v>
      </c>
      <c r="AA393" s="166">
        <v>4.8104772655175727E-5</v>
      </c>
      <c r="AB393" s="167" t="s">
        <v>2282</v>
      </c>
      <c r="AC393" s="168" t="s">
        <v>3222</v>
      </c>
    </row>
    <row r="394" spans="1:29" x14ac:dyDescent="0.3">
      <c r="A394" s="156" t="s">
        <v>2745</v>
      </c>
      <c r="B394" s="157">
        <v>2</v>
      </c>
      <c r="C394" s="158" t="s">
        <v>1464</v>
      </c>
      <c r="D394" s="158" t="s">
        <v>275</v>
      </c>
      <c r="E394" s="156" t="s">
        <v>2722</v>
      </c>
      <c r="F394" s="159" t="s">
        <v>4</v>
      </c>
      <c r="G394" s="158" t="s">
        <v>1209</v>
      </c>
      <c r="H394" s="160">
        <v>43647</v>
      </c>
      <c r="I394" s="160">
        <v>43748</v>
      </c>
      <c r="J394" s="161" t="s">
        <v>5</v>
      </c>
      <c r="K394" s="162"/>
      <c r="L394" s="163" t="s">
        <v>7</v>
      </c>
      <c r="M394" s="171">
        <v>0</v>
      </c>
      <c r="N394" s="164">
        <v>110</v>
      </c>
      <c r="O394" s="162" t="s">
        <v>42</v>
      </c>
      <c r="P394" s="160">
        <v>43748</v>
      </c>
      <c r="Q394" s="162" t="s">
        <v>24</v>
      </c>
      <c r="R394" s="164">
        <v>110</v>
      </c>
      <c r="S394" s="163" t="s">
        <v>395</v>
      </c>
      <c r="T394" s="163"/>
      <c r="U394" s="161" t="s">
        <v>10</v>
      </c>
      <c r="V394" s="161" t="s">
        <v>11</v>
      </c>
      <c r="W394" s="161" t="s">
        <v>12</v>
      </c>
      <c r="X394" s="161" t="s">
        <v>13</v>
      </c>
      <c r="Y394" s="165">
        <v>4340</v>
      </c>
      <c r="Z394" s="165">
        <v>9191101</v>
      </c>
      <c r="AA394" s="166">
        <v>2.5318301397460907E-5</v>
      </c>
      <c r="AB394" s="167" t="s">
        <v>2282</v>
      </c>
      <c r="AC394" s="168" t="s">
        <v>3222</v>
      </c>
    </row>
    <row r="395" spans="1:29" x14ac:dyDescent="0.3">
      <c r="A395" s="156" t="s">
        <v>2745</v>
      </c>
      <c r="B395" s="157">
        <v>2</v>
      </c>
      <c r="C395" s="156" t="s">
        <v>1464</v>
      </c>
      <c r="D395" s="156" t="s">
        <v>275</v>
      </c>
      <c r="E395" s="156" t="s">
        <v>2722</v>
      </c>
      <c r="F395" s="159" t="s">
        <v>4</v>
      </c>
      <c r="G395" s="156" t="s">
        <v>1209</v>
      </c>
      <c r="H395" s="160">
        <v>43647</v>
      </c>
      <c r="I395" s="160">
        <v>43748</v>
      </c>
      <c r="J395" s="161" t="s">
        <v>5</v>
      </c>
      <c r="K395" s="162"/>
      <c r="L395" s="163" t="s">
        <v>7</v>
      </c>
      <c r="M395" s="171">
        <v>0</v>
      </c>
      <c r="N395" s="164">
        <v>66</v>
      </c>
      <c r="O395" s="162" t="s">
        <v>42</v>
      </c>
      <c r="P395" s="160">
        <v>43748</v>
      </c>
      <c r="Q395" s="162" t="s">
        <v>24</v>
      </c>
      <c r="R395" s="164">
        <v>66</v>
      </c>
      <c r="S395" s="162" t="s">
        <v>395</v>
      </c>
      <c r="T395" s="163"/>
      <c r="U395" s="161" t="s">
        <v>10</v>
      </c>
      <c r="V395" s="161" t="s">
        <v>11</v>
      </c>
      <c r="W395" s="161" t="s">
        <v>12</v>
      </c>
      <c r="X395" s="161" t="s">
        <v>13</v>
      </c>
      <c r="Y395" s="169">
        <v>4340</v>
      </c>
      <c r="Z395" s="169">
        <v>9191101</v>
      </c>
      <c r="AA395" s="166">
        <v>1.5190980838476545E-5</v>
      </c>
      <c r="AB395" s="158" t="s">
        <v>2282</v>
      </c>
      <c r="AC395" s="168" t="s">
        <v>3222</v>
      </c>
    </row>
    <row r="396" spans="1:29" x14ac:dyDescent="0.3">
      <c r="A396" s="156" t="s">
        <v>2745</v>
      </c>
      <c r="B396" s="157">
        <v>2</v>
      </c>
      <c r="C396" s="158" t="s">
        <v>1464</v>
      </c>
      <c r="D396" s="156" t="s">
        <v>275</v>
      </c>
      <c r="E396" s="156" t="s">
        <v>2722</v>
      </c>
      <c r="F396" s="156" t="s">
        <v>4</v>
      </c>
      <c r="G396" s="158" t="s">
        <v>1209</v>
      </c>
      <c r="H396" s="160">
        <v>43647</v>
      </c>
      <c r="I396" s="160">
        <v>43748</v>
      </c>
      <c r="J396" s="161" t="s">
        <v>5</v>
      </c>
      <c r="K396" s="162"/>
      <c r="L396" s="158" t="s">
        <v>7</v>
      </c>
      <c r="M396" s="171">
        <v>0</v>
      </c>
      <c r="N396" s="170">
        <v>33</v>
      </c>
      <c r="O396" s="162" t="s">
        <v>42</v>
      </c>
      <c r="P396" s="160">
        <v>43748</v>
      </c>
      <c r="Q396" s="162" t="s">
        <v>24</v>
      </c>
      <c r="R396" s="171">
        <v>33</v>
      </c>
      <c r="S396" s="158" t="s">
        <v>395</v>
      </c>
      <c r="T396" s="162"/>
      <c r="U396" s="161" t="s">
        <v>10</v>
      </c>
      <c r="V396" s="161" t="s">
        <v>11</v>
      </c>
      <c r="W396" s="161" t="s">
        <v>12</v>
      </c>
      <c r="X396" s="161" t="s">
        <v>13</v>
      </c>
      <c r="Y396" s="165">
        <v>4340</v>
      </c>
      <c r="Z396" s="165">
        <v>9191101</v>
      </c>
      <c r="AA396" s="166">
        <v>7.5954904192382725E-6</v>
      </c>
      <c r="AB396" s="183" t="s">
        <v>2282</v>
      </c>
      <c r="AC396" s="168" t="s">
        <v>3222</v>
      </c>
    </row>
    <row r="397" spans="1:29" x14ac:dyDescent="0.3">
      <c r="A397" s="156" t="s">
        <v>2745</v>
      </c>
      <c r="B397" s="157">
        <v>2</v>
      </c>
      <c r="C397" s="158" t="s">
        <v>1464</v>
      </c>
      <c r="D397" s="158" t="s">
        <v>275</v>
      </c>
      <c r="E397" s="156" t="s">
        <v>2722</v>
      </c>
      <c r="F397" s="159" t="s">
        <v>4</v>
      </c>
      <c r="G397" s="158" t="s">
        <v>1209</v>
      </c>
      <c r="H397" s="160">
        <v>43647</v>
      </c>
      <c r="I397" s="160">
        <v>43748</v>
      </c>
      <c r="J397" s="161" t="s">
        <v>5</v>
      </c>
      <c r="K397" s="162"/>
      <c r="L397" s="163" t="s">
        <v>7</v>
      </c>
      <c r="M397" s="171">
        <v>0</v>
      </c>
      <c r="N397" s="164">
        <v>256.08</v>
      </c>
      <c r="O397" s="162" t="s">
        <v>42</v>
      </c>
      <c r="P397" s="160">
        <v>43748</v>
      </c>
      <c r="Q397" s="162" t="s">
        <v>24</v>
      </c>
      <c r="R397" s="164">
        <v>256.08</v>
      </c>
      <c r="S397" s="163" t="s">
        <v>395</v>
      </c>
      <c r="T397" s="163"/>
      <c r="U397" s="161" t="s">
        <v>10</v>
      </c>
      <c r="V397" s="161" t="s">
        <v>11</v>
      </c>
      <c r="W397" s="161" t="s">
        <v>12</v>
      </c>
      <c r="X397" s="161" t="s">
        <v>13</v>
      </c>
      <c r="Y397" s="165">
        <v>4340</v>
      </c>
      <c r="Z397" s="165">
        <v>9191101</v>
      </c>
      <c r="AA397" s="166">
        <v>5.8941005653288991E-5</v>
      </c>
      <c r="AB397" s="172" t="s">
        <v>2282</v>
      </c>
      <c r="AC397" s="168" t="s">
        <v>3222</v>
      </c>
    </row>
    <row r="398" spans="1:29" x14ac:dyDescent="0.3">
      <c r="A398" s="156" t="s">
        <v>2784</v>
      </c>
      <c r="B398" s="157">
        <v>5</v>
      </c>
      <c r="C398" s="158" t="s">
        <v>1464</v>
      </c>
      <c r="D398" s="156" t="s">
        <v>333</v>
      </c>
      <c r="E398" s="156" t="s">
        <v>2722</v>
      </c>
      <c r="F398" s="156" t="s">
        <v>4</v>
      </c>
      <c r="G398" s="158" t="s">
        <v>1209</v>
      </c>
      <c r="H398" s="160">
        <v>43647</v>
      </c>
      <c r="I398" s="160">
        <v>43748</v>
      </c>
      <c r="J398" s="161" t="s">
        <v>5</v>
      </c>
      <c r="K398" s="162"/>
      <c r="L398" s="163" t="s">
        <v>7</v>
      </c>
      <c r="M398" s="171">
        <v>0</v>
      </c>
      <c r="N398" s="170">
        <v>15525.78</v>
      </c>
      <c r="O398" s="162" t="s">
        <v>26</v>
      </c>
      <c r="P398" s="160">
        <v>43748</v>
      </c>
      <c r="Q398" s="162" t="s">
        <v>24</v>
      </c>
      <c r="R398" s="171">
        <v>15525.78</v>
      </c>
      <c r="S398" s="158"/>
      <c r="T398" s="162"/>
      <c r="U398" s="161" t="s">
        <v>10</v>
      </c>
      <c r="V398" s="161" t="s">
        <v>11</v>
      </c>
      <c r="W398" s="161" t="s">
        <v>12</v>
      </c>
      <c r="X398" s="161" t="s">
        <v>13</v>
      </c>
      <c r="Y398" s="165">
        <v>4300</v>
      </c>
      <c r="Z398" s="165">
        <v>9411101</v>
      </c>
      <c r="AA398" s="166">
        <v>3.5735125224606421E-3</v>
      </c>
      <c r="AB398" s="185" t="s">
        <v>2284</v>
      </c>
      <c r="AC398" s="168" t="s">
        <v>3227</v>
      </c>
    </row>
    <row r="399" spans="1:29" x14ac:dyDescent="0.3">
      <c r="A399" s="156" t="s">
        <v>2784</v>
      </c>
      <c r="B399" s="157">
        <v>5</v>
      </c>
      <c r="C399" s="156" t="s">
        <v>1464</v>
      </c>
      <c r="D399" s="158" t="s">
        <v>333</v>
      </c>
      <c r="E399" s="156" t="s">
        <v>2722</v>
      </c>
      <c r="F399" s="159" t="s">
        <v>4</v>
      </c>
      <c r="G399" s="156" t="s">
        <v>1209</v>
      </c>
      <c r="H399" s="160">
        <v>43647</v>
      </c>
      <c r="I399" s="160">
        <v>43748</v>
      </c>
      <c r="J399" s="161" t="s">
        <v>5</v>
      </c>
      <c r="K399" s="162"/>
      <c r="L399" s="163" t="s">
        <v>7</v>
      </c>
      <c r="M399" s="171">
        <v>0</v>
      </c>
      <c r="N399" s="164">
        <v>200</v>
      </c>
      <c r="O399" s="187" t="s">
        <v>26</v>
      </c>
      <c r="P399" s="160">
        <v>43748</v>
      </c>
      <c r="Q399" s="162" t="s">
        <v>24</v>
      </c>
      <c r="R399" s="164">
        <v>200</v>
      </c>
      <c r="S399" s="162"/>
      <c r="T399" s="163"/>
      <c r="U399" s="161" t="s">
        <v>10</v>
      </c>
      <c r="V399" s="161" t="s">
        <v>11</v>
      </c>
      <c r="W399" s="161" t="s">
        <v>12</v>
      </c>
      <c r="X399" s="161" t="s">
        <v>13</v>
      </c>
      <c r="Y399" s="169">
        <v>4340</v>
      </c>
      <c r="Z399" s="169">
        <v>9411101</v>
      </c>
      <c r="AA399" s="166">
        <v>4.6033275268110739E-5</v>
      </c>
      <c r="AB399" s="158" t="s">
        <v>2284</v>
      </c>
      <c r="AC399" s="168" t="s">
        <v>3227</v>
      </c>
    </row>
    <row r="400" spans="1:29" x14ac:dyDescent="0.3">
      <c r="A400" s="156" t="s">
        <v>2784</v>
      </c>
      <c r="B400" s="157">
        <v>5</v>
      </c>
      <c r="C400" s="158" t="s">
        <v>1464</v>
      </c>
      <c r="D400" s="158" t="s">
        <v>333</v>
      </c>
      <c r="E400" s="156" t="s">
        <v>2722</v>
      </c>
      <c r="F400" s="159" t="s">
        <v>4</v>
      </c>
      <c r="G400" s="156" t="s">
        <v>1209</v>
      </c>
      <c r="H400" s="160">
        <v>43647</v>
      </c>
      <c r="I400" s="160">
        <v>43748</v>
      </c>
      <c r="J400" s="161" t="s">
        <v>5</v>
      </c>
      <c r="K400" s="173"/>
      <c r="L400" s="156" t="s">
        <v>7</v>
      </c>
      <c r="M400" s="171">
        <v>0</v>
      </c>
      <c r="N400" s="171">
        <v>120</v>
      </c>
      <c r="O400" s="162" t="s">
        <v>26</v>
      </c>
      <c r="P400" s="160">
        <v>43748</v>
      </c>
      <c r="Q400" s="162" t="s">
        <v>24</v>
      </c>
      <c r="R400" s="164">
        <v>120</v>
      </c>
      <c r="S400" s="163"/>
      <c r="T400" s="163"/>
      <c r="U400" s="161" t="s">
        <v>10</v>
      </c>
      <c r="V400" s="161" t="s">
        <v>11</v>
      </c>
      <c r="W400" s="161" t="s">
        <v>12</v>
      </c>
      <c r="X400" s="161" t="s">
        <v>13</v>
      </c>
      <c r="Y400" s="169">
        <v>4340</v>
      </c>
      <c r="Z400" s="169">
        <v>9411101</v>
      </c>
      <c r="AA400" s="166">
        <v>2.7619965160866445E-5</v>
      </c>
      <c r="AB400" s="156" t="s">
        <v>2284</v>
      </c>
      <c r="AC400" s="168" t="s">
        <v>3227</v>
      </c>
    </row>
    <row r="401" spans="1:29" x14ac:dyDescent="0.3">
      <c r="A401" s="156" t="s">
        <v>2784</v>
      </c>
      <c r="B401" s="157">
        <v>5</v>
      </c>
      <c r="C401" s="158" t="s">
        <v>1464</v>
      </c>
      <c r="D401" s="158" t="s">
        <v>333</v>
      </c>
      <c r="E401" s="156" t="s">
        <v>2722</v>
      </c>
      <c r="F401" s="159" t="s">
        <v>4</v>
      </c>
      <c r="G401" s="156" t="s">
        <v>1209</v>
      </c>
      <c r="H401" s="160">
        <v>43647</v>
      </c>
      <c r="I401" s="160">
        <v>43748</v>
      </c>
      <c r="J401" s="161" t="s">
        <v>5</v>
      </c>
      <c r="K401" s="173"/>
      <c r="L401" s="156" t="s">
        <v>7</v>
      </c>
      <c r="M401" s="171">
        <v>0</v>
      </c>
      <c r="N401" s="171">
        <v>60</v>
      </c>
      <c r="O401" s="162" t="s">
        <v>26</v>
      </c>
      <c r="P401" s="160">
        <v>43748</v>
      </c>
      <c r="Q401" s="162" t="s">
        <v>24</v>
      </c>
      <c r="R401" s="164">
        <v>60</v>
      </c>
      <c r="S401" s="163"/>
      <c r="T401" s="163"/>
      <c r="U401" s="161" t="s">
        <v>10</v>
      </c>
      <c r="V401" s="161" t="s">
        <v>11</v>
      </c>
      <c r="W401" s="161" t="s">
        <v>12</v>
      </c>
      <c r="X401" s="161" t="s">
        <v>13</v>
      </c>
      <c r="Y401" s="169">
        <v>4340</v>
      </c>
      <c r="Z401" s="169">
        <v>9411101</v>
      </c>
      <c r="AA401" s="166">
        <v>1.3809982580433222E-5</v>
      </c>
      <c r="AB401" s="156" t="s">
        <v>2284</v>
      </c>
      <c r="AC401" s="168" t="s">
        <v>3227</v>
      </c>
    </row>
    <row r="402" spans="1:29" x14ac:dyDescent="0.3">
      <c r="A402" s="156" t="s">
        <v>2784</v>
      </c>
      <c r="B402" s="157">
        <v>5</v>
      </c>
      <c r="C402" s="158" t="s">
        <v>1464</v>
      </c>
      <c r="D402" s="156" t="s">
        <v>333</v>
      </c>
      <c r="E402" s="156" t="s">
        <v>2722</v>
      </c>
      <c r="F402" s="159" t="s">
        <v>4</v>
      </c>
      <c r="G402" s="156" t="s">
        <v>1209</v>
      </c>
      <c r="H402" s="160">
        <v>43647</v>
      </c>
      <c r="I402" s="160">
        <v>43748</v>
      </c>
      <c r="J402" s="161" t="s">
        <v>5</v>
      </c>
      <c r="K402" s="162"/>
      <c r="L402" s="163" t="s">
        <v>7</v>
      </c>
      <c r="M402" s="171">
        <v>0</v>
      </c>
      <c r="N402" s="164">
        <v>380</v>
      </c>
      <c r="O402" s="162" t="s">
        <v>26</v>
      </c>
      <c r="P402" s="160">
        <v>43748</v>
      </c>
      <c r="Q402" s="162" t="s">
        <v>24</v>
      </c>
      <c r="R402" s="164">
        <v>380</v>
      </c>
      <c r="S402" s="162"/>
      <c r="T402" s="163"/>
      <c r="U402" s="161" t="s">
        <v>10</v>
      </c>
      <c r="V402" s="161" t="s">
        <v>11</v>
      </c>
      <c r="W402" s="161" t="s">
        <v>12</v>
      </c>
      <c r="X402" s="161" t="s">
        <v>13</v>
      </c>
      <c r="Y402" s="169">
        <v>4340</v>
      </c>
      <c r="Z402" s="169">
        <v>9411101</v>
      </c>
      <c r="AA402" s="166">
        <v>8.7463223009410403E-5</v>
      </c>
      <c r="AB402" s="158" t="s">
        <v>2284</v>
      </c>
      <c r="AC402" s="168" t="s">
        <v>3227</v>
      </c>
    </row>
    <row r="403" spans="1:29" x14ac:dyDescent="0.3">
      <c r="A403" s="156" t="s">
        <v>2784</v>
      </c>
      <c r="B403" s="157">
        <v>5</v>
      </c>
      <c r="C403" s="158" t="s">
        <v>1464</v>
      </c>
      <c r="D403" s="163" t="s">
        <v>333</v>
      </c>
      <c r="E403" s="156" t="s">
        <v>2722</v>
      </c>
      <c r="F403" s="159" t="s">
        <v>4</v>
      </c>
      <c r="G403" s="158" t="s">
        <v>1209</v>
      </c>
      <c r="H403" s="160">
        <v>43647</v>
      </c>
      <c r="I403" s="160">
        <v>43748</v>
      </c>
      <c r="J403" s="161" t="s">
        <v>5</v>
      </c>
      <c r="K403" s="162"/>
      <c r="L403" s="163" t="s">
        <v>7</v>
      </c>
      <c r="M403" s="171">
        <v>0</v>
      </c>
      <c r="N403" s="164">
        <v>465.6</v>
      </c>
      <c r="O403" s="162" t="s">
        <v>26</v>
      </c>
      <c r="P403" s="160">
        <v>43748</v>
      </c>
      <c r="Q403" s="162" t="s">
        <v>24</v>
      </c>
      <c r="R403" s="164">
        <v>465.6</v>
      </c>
      <c r="S403" s="163"/>
      <c r="T403" s="163"/>
      <c r="U403" s="161" t="s">
        <v>10</v>
      </c>
      <c r="V403" s="161" t="s">
        <v>11</v>
      </c>
      <c r="W403" s="161" t="s">
        <v>12</v>
      </c>
      <c r="X403" s="161" t="s">
        <v>13</v>
      </c>
      <c r="Y403" s="165">
        <v>4340</v>
      </c>
      <c r="Z403" s="165">
        <v>9411101</v>
      </c>
      <c r="AA403" s="166">
        <v>1.0716546482416181E-4</v>
      </c>
      <c r="AB403" s="167" t="s">
        <v>2284</v>
      </c>
      <c r="AC403" s="168" t="s">
        <v>3227</v>
      </c>
    </row>
    <row r="404" spans="1:29" x14ac:dyDescent="0.3">
      <c r="A404" s="156" t="s">
        <v>2784</v>
      </c>
      <c r="B404" s="157">
        <v>5</v>
      </c>
      <c r="C404" s="158" t="s">
        <v>1464</v>
      </c>
      <c r="D404" s="158" t="s">
        <v>333</v>
      </c>
      <c r="E404" s="156" t="s">
        <v>2722</v>
      </c>
      <c r="F404" s="159" t="s">
        <v>4</v>
      </c>
      <c r="G404" s="156" t="s">
        <v>1209</v>
      </c>
      <c r="H404" s="160">
        <v>43647</v>
      </c>
      <c r="I404" s="160">
        <v>43748</v>
      </c>
      <c r="J404" s="161" t="s">
        <v>5</v>
      </c>
      <c r="K404" s="162"/>
      <c r="L404" s="163" t="s">
        <v>7</v>
      </c>
      <c r="M404" s="171">
        <v>0</v>
      </c>
      <c r="N404" s="164">
        <v>1281.2</v>
      </c>
      <c r="O404" s="162" t="s">
        <v>26</v>
      </c>
      <c r="P404" s="160">
        <v>43748</v>
      </c>
      <c r="Q404" s="162" t="s">
        <v>24</v>
      </c>
      <c r="R404" s="164">
        <v>1281.2</v>
      </c>
      <c r="S404" s="163"/>
      <c r="T404" s="163"/>
      <c r="U404" s="161" t="s">
        <v>10</v>
      </c>
      <c r="V404" s="161" t="s">
        <v>11</v>
      </c>
      <c r="W404" s="161" t="s">
        <v>12</v>
      </c>
      <c r="X404" s="161" t="s">
        <v>13</v>
      </c>
      <c r="Y404" s="165">
        <v>4340</v>
      </c>
      <c r="Z404" s="165">
        <v>9411101</v>
      </c>
      <c r="AA404" s="166">
        <v>2.9488916136751744E-4</v>
      </c>
      <c r="AB404" s="167" t="s">
        <v>2284</v>
      </c>
      <c r="AC404" s="168" t="s">
        <v>3227</v>
      </c>
    </row>
    <row r="405" spans="1:29" x14ac:dyDescent="0.3">
      <c r="A405" s="156" t="s">
        <v>2784</v>
      </c>
      <c r="B405" s="157">
        <v>5</v>
      </c>
      <c r="C405" s="156" t="s">
        <v>1464</v>
      </c>
      <c r="D405" s="158" t="s">
        <v>333</v>
      </c>
      <c r="E405" s="156" t="s">
        <v>2722</v>
      </c>
      <c r="F405" s="159" t="s">
        <v>4</v>
      </c>
      <c r="G405" s="156" t="s">
        <v>1209</v>
      </c>
      <c r="H405" s="160">
        <v>43647</v>
      </c>
      <c r="I405" s="160">
        <v>43748</v>
      </c>
      <c r="J405" s="161" t="s">
        <v>5</v>
      </c>
      <c r="K405" s="173"/>
      <c r="L405" s="163" t="s">
        <v>7</v>
      </c>
      <c r="M405" s="171">
        <v>0</v>
      </c>
      <c r="N405" s="171">
        <v>28334.560000000001</v>
      </c>
      <c r="O405" s="176" t="s">
        <v>50</v>
      </c>
      <c r="P405" s="160">
        <v>43748</v>
      </c>
      <c r="Q405" s="162" t="s">
        <v>24</v>
      </c>
      <c r="R405" s="164">
        <v>28334.560000000001</v>
      </c>
      <c r="S405" s="158"/>
      <c r="T405" s="163"/>
      <c r="U405" s="161" t="s">
        <v>10</v>
      </c>
      <c r="V405" s="161" t="s">
        <v>11</v>
      </c>
      <c r="W405" s="161" t="s">
        <v>12</v>
      </c>
      <c r="X405" s="161" t="s">
        <v>13</v>
      </c>
      <c r="Y405" s="169">
        <v>4300</v>
      </c>
      <c r="Z405" s="177">
        <v>9411101</v>
      </c>
      <c r="AA405" s="166">
        <v>6.5216630004040002E-3</v>
      </c>
      <c r="AB405" s="156" t="s">
        <v>2284</v>
      </c>
      <c r="AC405" s="168" t="s">
        <v>3227</v>
      </c>
    </row>
    <row r="406" spans="1:29" x14ac:dyDescent="0.3">
      <c r="A406" s="156" t="s">
        <v>2784</v>
      </c>
      <c r="B406" s="157">
        <v>5</v>
      </c>
      <c r="C406" s="158" t="s">
        <v>1464</v>
      </c>
      <c r="D406" s="158" t="s">
        <v>333</v>
      </c>
      <c r="E406" s="156" t="s">
        <v>2722</v>
      </c>
      <c r="F406" s="159" t="s">
        <v>4</v>
      </c>
      <c r="G406" s="158" t="s">
        <v>1209</v>
      </c>
      <c r="H406" s="160">
        <v>43647</v>
      </c>
      <c r="I406" s="160">
        <v>43748</v>
      </c>
      <c r="J406" s="161" t="s">
        <v>5</v>
      </c>
      <c r="K406" s="173"/>
      <c r="L406" s="163" t="s">
        <v>7</v>
      </c>
      <c r="M406" s="171">
        <v>0</v>
      </c>
      <c r="N406" s="164">
        <v>109.5</v>
      </c>
      <c r="O406" s="162" t="s">
        <v>50</v>
      </c>
      <c r="P406" s="160">
        <v>43748</v>
      </c>
      <c r="Q406" s="162" t="s">
        <v>24</v>
      </c>
      <c r="R406" s="164">
        <v>109.5</v>
      </c>
      <c r="S406" s="163"/>
      <c r="T406" s="163"/>
      <c r="U406" s="161" t="s">
        <v>10</v>
      </c>
      <c r="V406" s="161" t="s">
        <v>11</v>
      </c>
      <c r="W406" s="161" t="s">
        <v>12</v>
      </c>
      <c r="X406" s="161" t="s">
        <v>13</v>
      </c>
      <c r="Y406" s="165">
        <v>4340</v>
      </c>
      <c r="Z406" s="165">
        <v>9411101</v>
      </c>
      <c r="AA406" s="166">
        <v>2.5203218209290632E-5</v>
      </c>
      <c r="AB406" s="167" t="s">
        <v>2284</v>
      </c>
      <c r="AC406" s="168" t="s">
        <v>3227</v>
      </c>
    </row>
    <row r="407" spans="1:29" x14ac:dyDescent="0.3">
      <c r="A407" s="156" t="s">
        <v>2784</v>
      </c>
      <c r="B407" s="157">
        <v>5</v>
      </c>
      <c r="C407" s="158" t="s">
        <v>1464</v>
      </c>
      <c r="D407" s="158" t="s">
        <v>333</v>
      </c>
      <c r="E407" s="156" t="s">
        <v>2722</v>
      </c>
      <c r="F407" s="159" t="s">
        <v>4</v>
      </c>
      <c r="G407" s="158" t="s">
        <v>1209</v>
      </c>
      <c r="H407" s="160">
        <v>43647</v>
      </c>
      <c r="I407" s="160">
        <v>43748</v>
      </c>
      <c r="J407" s="161" t="s">
        <v>5</v>
      </c>
      <c r="K407" s="162"/>
      <c r="L407" s="158" t="s">
        <v>7</v>
      </c>
      <c r="M407" s="171">
        <v>0</v>
      </c>
      <c r="N407" s="164">
        <v>219</v>
      </c>
      <c r="O407" s="162" t="s">
        <v>50</v>
      </c>
      <c r="P407" s="160">
        <v>43748</v>
      </c>
      <c r="Q407" s="162" t="s">
        <v>24</v>
      </c>
      <c r="R407" s="164">
        <v>219</v>
      </c>
      <c r="S407" s="163"/>
      <c r="T407" s="163"/>
      <c r="U407" s="161" t="s">
        <v>10</v>
      </c>
      <c r="V407" s="161" t="s">
        <v>11</v>
      </c>
      <c r="W407" s="161" t="s">
        <v>12</v>
      </c>
      <c r="X407" s="161" t="s">
        <v>13</v>
      </c>
      <c r="Y407" s="169">
        <v>4340</v>
      </c>
      <c r="Z407" s="169">
        <v>9411101</v>
      </c>
      <c r="AA407" s="166">
        <v>5.0406436418581264E-5</v>
      </c>
      <c r="AB407" s="167" t="s">
        <v>2284</v>
      </c>
      <c r="AC407" s="168" t="s">
        <v>3227</v>
      </c>
    </row>
    <row r="408" spans="1:29" x14ac:dyDescent="0.3">
      <c r="A408" s="156" t="s">
        <v>2784</v>
      </c>
      <c r="B408" s="157">
        <v>5</v>
      </c>
      <c r="C408" s="158" t="s">
        <v>1464</v>
      </c>
      <c r="D408" s="156" t="s">
        <v>333</v>
      </c>
      <c r="E408" s="156" t="s">
        <v>2722</v>
      </c>
      <c r="F408" s="158" t="s">
        <v>4</v>
      </c>
      <c r="G408" s="158" t="s">
        <v>1209</v>
      </c>
      <c r="H408" s="160">
        <v>43647</v>
      </c>
      <c r="I408" s="160">
        <v>43748</v>
      </c>
      <c r="J408" s="161" t="s">
        <v>5</v>
      </c>
      <c r="K408" s="162"/>
      <c r="L408" s="163" t="s">
        <v>7</v>
      </c>
      <c r="M408" s="171">
        <v>0</v>
      </c>
      <c r="N408" s="171">
        <v>365</v>
      </c>
      <c r="O408" s="162" t="s">
        <v>50</v>
      </c>
      <c r="P408" s="160">
        <v>43748</v>
      </c>
      <c r="Q408" s="162" t="s">
        <v>24</v>
      </c>
      <c r="R408" s="171">
        <v>365</v>
      </c>
      <c r="S408" s="163"/>
      <c r="T408" s="156"/>
      <c r="U408" s="161" t="s">
        <v>10</v>
      </c>
      <c r="V408" s="161" t="s">
        <v>11</v>
      </c>
      <c r="W408" s="161" t="s">
        <v>12</v>
      </c>
      <c r="X408" s="161" t="s">
        <v>13</v>
      </c>
      <c r="Y408" s="165">
        <v>4340</v>
      </c>
      <c r="Z408" s="165">
        <v>9411101</v>
      </c>
      <c r="AA408" s="166">
        <v>8.4010727364302107E-5</v>
      </c>
      <c r="AB408" s="158" t="s">
        <v>2284</v>
      </c>
      <c r="AC408" s="168" t="s">
        <v>3227</v>
      </c>
    </row>
    <row r="409" spans="1:29" x14ac:dyDescent="0.3">
      <c r="A409" s="156" t="s">
        <v>2784</v>
      </c>
      <c r="B409" s="157">
        <v>5</v>
      </c>
      <c r="C409" s="156" t="s">
        <v>1464</v>
      </c>
      <c r="D409" s="156" t="s">
        <v>333</v>
      </c>
      <c r="E409" s="156" t="s">
        <v>2722</v>
      </c>
      <c r="F409" s="159" t="s">
        <v>4</v>
      </c>
      <c r="G409" s="156" t="s">
        <v>1209</v>
      </c>
      <c r="H409" s="160">
        <v>43647</v>
      </c>
      <c r="I409" s="160">
        <v>43748</v>
      </c>
      <c r="J409" s="161" t="s">
        <v>5</v>
      </c>
      <c r="K409" s="162"/>
      <c r="L409" s="163" t="s">
        <v>7</v>
      </c>
      <c r="M409" s="171">
        <v>0</v>
      </c>
      <c r="N409" s="164">
        <v>693.5</v>
      </c>
      <c r="O409" s="162" t="s">
        <v>50</v>
      </c>
      <c r="P409" s="160">
        <v>43748</v>
      </c>
      <c r="Q409" s="162" t="s">
        <v>24</v>
      </c>
      <c r="R409" s="164">
        <v>693.5</v>
      </c>
      <c r="S409" s="158"/>
      <c r="T409" s="163"/>
      <c r="U409" s="161" t="s">
        <v>10</v>
      </c>
      <c r="V409" s="161" t="s">
        <v>11</v>
      </c>
      <c r="W409" s="161" t="s">
        <v>12</v>
      </c>
      <c r="X409" s="161" t="s">
        <v>13</v>
      </c>
      <c r="Y409" s="169">
        <v>4340</v>
      </c>
      <c r="Z409" s="169">
        <v>9411101</v>
      </c>
      <c r="AA409" s="166">
        <v>1.59620381992174E-4</v>
      </c>
      <c r="AB409" s="158" t="s">
        <v>2284</v>
      </c>
      <c r="AC409" s="168" t="s">
        <v>3227</v>
      </c>
    </row>
    <row r="410" spans="1:29" x14ac:dyDescent="0.3">
      <c r="A410" s="156" t="s">
        <v>2784</v>
      </c>
      <c r="B410" s="157">
        <v>5</v>
      </c>
      <c r="C410" s="158" t="s">
        <v>1464</v>
      </c>
      <c r="D410" s="158" t="s">
        <v>333</v>
      </c>
      <c r="E410" s="156" t="s">
        <v>2722</v>
      </c>
      <c r="F410" s="159" t="s">
        <v>4</v>
      </c>
      <c r="G410" s="158" t="s">
        <v>1209</v>
      </c>
      <c r="H410" s="160">
        <v>43647</v>
      </c>
      <c r="I410" s="160">
        <v>43748</v>
      </c>
      <c r="J410" s="161" t="s">
        <v>5</v>
      </c>
      <c r="K410" s="162"/>
      <c r="L410" s="158" t="s">
        <v>7</v>
      </c>
      <c r="M410" s="171">
        <v>0</v>
      </c>
      <c r="N410" s="164">
        <v>849.72</v>
      </c>
      <c r="O410" s="162" t="s">
        <v>50</v>
      </c>
      <c r="P410" s="160">
        <v>43748</v>
      </c>
      <c r="Q410" s="162" t="s">
        <v>24</v>
      </c>
      <c r="R410" s="164">
        <v>849.72</v>
      </c>
      <c r="S410" s="163"/>
      <c r="T410" s="163"/>
      <c r="U410" s="161" t="s">
        <v>10</v>
      </c>
      <c r="V410" s="161" t="s">
        <v>11</v>
      </c>
      <c r="W410" s="161" t="s">
        <v>12</v>
      </c>
      <c r="X410" s="161" t="s">
        <v>13</v>
      </c>
      <c r="Y410" s="169">
        <v>4340</v>
      </c>
      <c r="Z410" s="169">
        <v>9411101</v>
      </c>
      <c r="AA410" s="166">
        <v>1.9557697330409529E-4</v>
      </c>
      <c r="AB410" s="167" t="s">
        <v>2284</v>
      </c>
      <c r="AC410" s="168" t="s">
        <v>3227</v>
      </c>
    </row>
    <row r="411" spans="1:29" x14ac:dyDescent="0.3">
      <c r="A411" s="156" t="s">
        <v>2784</v>
      </c>
      <c r="B411" s="157">
        <v>5</v>
      </c>
      <c r="C411" s="158" t="s">
        <v>1464</v>
      </c>
      <c r="D411" s="156" t="s">
        <v>333</v>
      </c>
      <c r="E411" s="156" t="s">
        <v>2722</v>
      </c>
      <c r="F411" s="159" t="s">
        <v>4</v>
      </c>
      <c r="G411" s="156" t="s">
        <v>1209</v>
      </c>
      <c r="H411" s="160">
        <v>43647</v>
      </c>
      <c r="I411" s="160">
        <v>43748</v>
      </c>
      <c r="J411" s="161" t="s">
        <v>5</v>
      </c>
      <c r="K411" s="162"/>
      <c r="L411" s="163" t="s">
        <v>7</v>
      </c>
      <c r="M411" s="171">
        <v>0</v>
      </c>
      <c r="N411" s="164">
        <v>2338.19</v>
      </c>
      <c r="O411" s="162" t="s">
        <v>50</v>
      </c>
      <c r="P411" s="160">
        <v>43748</v>
      </c>
      <c r="Q411" s="162" t="s">
        <v>24</v>
      </c>
      <c r="R411" s="164">
        <v>2338.19</v>
      </c>
      <c r="S411" s="158"/>
      <c r="T411" s="163"/>
      <c r="U411" s="161" t="s">
        <v>10</v>
      </c>
      <c r="V411" s="161" t="s">
        <v>11</v>
      </c>
      <c r="W411" s="161" t="s">
        <v>12</v>
      </c>
      <c r="X411" s="161" t="s">
        <v>13</v>
      </c>
      <c r="Y411" s="169">
        <v>4340</v>
      </c>
      <c r="Z411" s="169">
        <v>9411101</v>
      </c>
      <c r="AA411" s="166">
        <v>5.3817271949571925E-4</v>
      </c>
      <c r="AB411" s="158" t="s">
        <v>2284</v>
      </c>
      <c r="AC411" s="168" t="s">
        <v>3227</v>
      </c>
    </row>
    <row r="412" spans="1:29" x14ac:dyDescent="0.3">
      <c r="A412" s="156" t="s">
        <v>2784</v>
      </c>
      <c r="B412" s="157">
        <v>5</v>
      </c>
      <c r="C412" s="158" t="s">
        <v>1464</v>
      </c>
      <c r="D412" s="158" t="s">
        <v>333</v>
      </c>
      <c r="E412" s="156" t="s">
        <v>2722</v>
      </c>
      <c r="F412" s="159" t="s">
        <v>4</v>
      </c>
      <c r="G412" s="158" t="s">
        <v>1209</v>
      </c>
      <c r="H412" s="160">
        <v>43647</v>
      </c>
      <c r="I412" s="160">
        <v>43748</v>
      </c>
      <c r="J412" s="161" t="s">
        <v>5</v>
      </c>
      <c r="K412" s="162"/>
      <c r="L412" s="163" t="s">
        <v>7</v>
      </c>
      <c r="M412" s="171">
        <v>0</v>
      </c>
      <c r="N412" s="164">
        <v>388.14</v>
      </c>
      <c r="O412" s="162" t="s">
        <v>66</v>
      </c>
      <c r="P412" s="160">
        <v>43748</v>
      </c>
      <c r="Q412" s="162" t="s">
        <v>24</v>
      </c>
      <c r="R412" s="164">
        <v>388.14</v>
      </c>
      <c r="S412" s="163"/>
      <c r="T412" s="163"/>
      <c r="U412" s="161" t="s">
        <v>10</v>
      </c>
      <c r="V412" s="161" t="s">
        <v>11</v>
      </c>
      <c r="W412" s="161" t="s">
        <v>12</v>
      </c>
      <c r="X412" s="161" t="s">
        <v>13</v>
      </c>
      <c r="Y412" s="165">
        <v>4300</v>
      </c>
      <c r="Z412" s="165">
        <v>9411101</v>
      </c>
      <c r="AA412" s="166">
        <v>8.933677731282252E-5</v>
      </c>
      <c r="AB412" s="172" t="s">
        <v>2284</v>
      </c>
      <c r="AC412" s="168" t="s">
        <v>3227</v>
      </c>
    </row>
    <row r="413" spans="1:29" x14ac:dyDescent="0.3">
      <c r="A413" s="156" t="s">
        <v>2784</v>
      </c>
      <c r="B413" s="157">
        <v>5</v>
      </c>
      <c r="C413" s="158" t="s">
        <v>1464</v>
      </c>
      <c r="D413" s="158" t="s">
        <v>333</v>
      </c>
      <c r="E413" s="156" t="s">
        <v>2722</v>
      </c>
      <c r="F413" s="159" t="s">
        <v>4</v>
      </c>
      <c r="G413" s="158" t="s">
        <v>1209</v>
      </c>
      <c r="H413" s="160">
        <v>43647</v>
      </c>
      <c r="I413" s="160">
        <v>43748</v>
      </c>
      <c r="J413" s="161" t="s">
        <v>5</v>
      </c>
      <c r="K413" s="162"/>
      <c r="L413" s="163" t="s">
        <v>7</v>
      </c>
      <c r="M413" s="171">
        <v>0</v>
      </c>
      <c r="N413" s="164">
        <v>32.03</v>
      </c>
      <c r="O413" s="162" t="s">
        <v>66</v>
      </c>
      <c r="P413" s="160">
        <v>43748</v>
      </c>
      <c r="Q413" s="162" t="s">
        <v>24</v>
      </c>
      <c r="R413" s="164">
        <v>32.03</v>
      </c>
      <c r="S413" s="163"/>
      <c r="T413" s="163"/>
      <c r="U413" s="161" t="s">
        <v>10</v>
      </c>
      <c r="V413" s="161" t="s">
        <v>11</v>
      </c>
      <c r="W413" s="161" t="s">
        <v>12</v>
      </c>
      <c r="X413" s="161" t="s">
        <v>13</v>
      </c>
      <c r="Y413" s="169">
        <v>4340</v>
      </c>
      <c r="Z413" s="169">
        <v>9411101</v>
      </c>
      <c r="AA413" s="166">
        <v>7.3722290341879358E-6</v>
      </c>
      <c r="AB413" s="167" t="s">
        <v>2284</v>
      </c>
      <c r="AC413" s="168" t="s">
        <v>3227</v>
      </c>
    </row>
    <row r="414" spans="1:29" x14ac:dyDescent="0.3">
      <c r="A414" s="156" t="s">
        <v>2784</v>
      </c>
      <c r="B414" s="157">
        <v>5</v>
      </c>
      <c r="C414" s="158" t="s">
        <v>1464</v>
      </c>
      <c r="D414" s="158" t="s">
        <v>333</v>
      </c>
      <c r="E414" s="156" t="s">
        <v>2722</v>
      </c>
      <c r="F414" s="159" t="s">
        <v>4</v>
      </c>
      <c r="G414" s="158" t="s">
        <v>1209</v>
      </c>
      <c r="H414" s="160">
        <v>43647</v>
      </c>
      <c r="I414" s="160">
        <v>43748</v>
      </c>
      <c r="J414" s="161" t="s">
        <v>5</v>
      </c>
      <c r="K414" s="162"/>
      <c r="L414" s="163" t="s">
        <v>7</v>
      </c>
      <c r="M414" s="171">
        <v>0</v>
      </c>
      <c r="N414" s="164">
        <v>11.64</v>
      </c>
      <c r="O414" s="162" t="s">
        <v>66</v>
      </c>
      <c r="P414" s="160">
        <v>43748</v>
      </c>
      <c r="Q414" s="162" t="s">
        <v>24</v>
      </c>
      <c r="R414" s="164">
        <v>11.64</v>
      </c>
      <c r="S414" s="163"/>
      <c r="T414" s="163"/>
      <c r="U414" s="161" t="s">
        <v>10</v>
      </c>
      <c r="V414" s="161" t="s">
        <v>11</v>
      </c>
      <c r="W414" s="161" t="s">
        <v>12</v>
      </c>
      <c r="X414" s="161" t="s">
        <v>13</v>
      </c>
      <c r="Y414" s="169">
        <v>4340</v>
      </c>
      <c r="Z414" s="169">
        <v>9411101</v>
      </c>
      <c r="AA414" s="166">
        <v>2.6791366206040452E-6</v>
      </c>
      <c r="AB414" s="167" t="s">
        <v>2284</v>
      </c>
      <c r="AC414" s="168" t="s">
        <v>3227</v>
      </c>
    </row>
    <row r="415" spans="1:29" x14ac:dyDescent="0.3">
      <c r="A415" s="156" t="s">
        <v>2784</v>
      </c>
      <c r="B415" s="157">
        <v>5</v>
      </c>
      <c r="C415" s="158" t="s">
        <v>1464</v>
      </c>
      <c r="D415" s="158" t="s">
        <v>333</v>
      </c>
      <c r="E415" s="156" t="s">
        <v>2722</v>
      </c>
      <c r="F415" s="159" t="s">
        <v>4</v>
      </c>
      <c r="G415" s="158" t="s">
        <v>1209</v>
      </c>
      <c r="H415" s="160">
        <v>43647</v>
      </c>
      <c r="I415" s="160">
        <v>43748</v>
      </c>
      <c r="J415" s="161" t="s">
        <v>5</v>
      </c>
      <c r="K415" s="162"/>
      <c r="L415" s="163" t="s">
        <v>7</v>
      </c>
      <c r="M415" s="171">
        <v>0</v>
      </c>
      <c r="N415" s="164">
        <v>9.5</v>
      </c>
      <c r="O415" s="162" t="s">
        <v>66</v>
      </c>
      <c r="P415" s="160">
        <v>43748</v>
      </c>
      <c r="Q415" s="162" t="s">
        <v>24</v>
      </c>
      <c r="R415" s="164">
        <v>9.5</v>
      </c>
      <c r="S415" s="163"/>
      <c r="T415" s="163"/>
      <c r="U415" s="161" t="s">
        <v>10</v>
      </c>
      <c r="V415" s="161" t="s">
        <v>11</v>
      </c>
      <c r="W415" s="161" t="s">
        <v>12</v>
      </c>
      <c r="X415" s="161" t="s">
        <v>13</v>
      </c>
      <c r="Y415" s="169">
        <v>4340</v>
      </c>
      <c r="Z415" s="165">
        <v>9411101</v>
      </c>
      <c r="AA415" s="166">
        <v>2.1865805752352603E-6</v>
      </c>
      <c r="AB415" s="167" t="s">
        <v>2284</v>
      </c>
      <c r="AC415" s="168" t="s">
        <v>3227</v>
      </c>
    </row>
    <row r="416" spans="1:29" x14ac:dyDescent="0.3">
      <c r="A416" s="156" t="s">
        <v>2784</v>
      </c>
      <c r="B416" s="157">
        <v>5</v>
      </c>
      <c r="C416" s="158" t="s">
        <v>1464</v>
      </c>
      <c r="D416" s="158" t="s">
        <v>333</v>
      </c>
      <c r="E416" s="156" t="s">
        <v>2722</v>
      </c>
      <c r="F416" s="159" t="s">
        <v>4</v>
      </c>
      <c r="G416" s="158" t="s">
        <v>1209</v>
      </c>
      <c r="H416" s="160">
        <v>43647</v>
      </c>
      <c r="I416" s="160">
        <v>43748</v>
      </c>
      <c r="J416" s="161" t="s">
        <v>5</v>
      </c>
      <c r="K416" s="162"/>
      <c r="L416" s="163" t="s">
        <v>7</v>
      </c>
      <c r="M416" s="171">
        <v>0</v>
      </c>
      <c r="N416" s="164">
        <v>5</v>
      </c>
      <c r="O416" s="162" t="s">
        <v>66</v>
      </c>
      <c r="P416" s="160">
        <v>43748</v>
      </c>
      <c r="Q416" s="162" t="s">
        <v>24</v>
      </c>
      <c r="R416" s="164">
        <v>5</v>
      </c>
      <c r="S416" s="163"/>
      <c r="T416" s="163"/>
      <c r="U416" s="161" t="s">
        <v>10</v>
      </c>
      <c r="V416" s="161" t="s">
        <v>11</v>
      </c>
      <c r="W416" s="161" t="s">
        <v>12</v>
      </c>
      <c r="X416" s="161" t="s">
        <v>13</v>
      </c>
      <c r="Y416" s="169">
        <v>4340</v>
      </c>
      <c r="Z416" s="169">
        <v>9411101</v>
      </c>
      <c r="AA416" s="166">
        <v>1.1508318817027686E-6</v>
      </c>
      <c r="AB416" s="167" t="s">
        <v>2284</v>
      </c>
      <c r="AC416" s="168" t="s">
        <v>3227</v>
      </c>
    </row>
    <row r="417" spans="1:29" x14ac:dyDescent="0.3">
      <c r="A417" s="156" t="s">
        <v>2784</v>
      </c>
      <c r="B417" s="157">
        <v>5</v>
      </c>
      <c r="C417" s="158" t="s">
        <v>1464</v>
      </c>
      <c r="D417" s="158" t="s">
        <v>333</v>
      </c>
      <c r="E417" s="156" t="s">
        <v>2722</v>
      </c>
      <c r="F417" s="159" t="s">
        <v>4</v>
      </c>
      <c r="G417" s="156" t="s">
        <v>1209</v>
      </c>
      <c r="H417" s="160">
        <v>43647</v>
      </c>
      <c r="I417" s="160">
        <v>43748</v>
      </c>
      <c r="J417" s="161" t="s">
        <v>5</v>
      </c>
      <c r="K417" s="162"/>
      <c r="L417" s="163" t="s">
        <v>7</v>
      </c>
      <c r="M417" s="171">
        <v>0</v>
      </c>
      <c r="N417" s="164">
        <v>3</v>
      </c>
      <c r="O417" s="162" t="s">
        <v>66</v>
      </c>
      <c r="P417" s="160">
        <v>43748</v>
      </c>
      <c r="Q417" s="162" t="s">
        <v>24</v>
      </c>
      <c r="R417" s="164">
        <v>3</v>
      </c>
      <c r="S417" s="162"/>
      <c r="T417" s="163"/>
      <c r="U417" s="161" t="s">
        <v>10</v>
      </c>
      <c r="V417" s="161" t="s">
        <v>11</v>
      </c>
      <c r="W417" s="161" t="s">
        <v>12</v>
      </c>
      <c r="X417" s="161" t="s">
        <v>13</v>
      </c>
      <c r="Y417" s="169">
        <v>4340</v>
      </c>
      <c r="Z417" s="169">
        <v>9411101</v>
      </c>
      <c r="AA417" s="166">
        <v>6.9049912902166108E-7</v>
      </c>
      <c r="AB417" s="158" t="s">
        <v>2284</v>
      </c>
      <c r="AC417" s="168" t="s">
        <v>3227</v>
      </c>
    </row>
    <row r="418" spans="1:29" x14ac:dyDescent="0.3">
      <c r="A418" s="156" t="s">
        <v>2784</v>
      </c>
      <c r="B418" s="157">
        <v>5</v>
      </c>
      <c r="C418" s="158" t="s">
        <v>1464</v>
      </c>
      <c r="D418" s="158" t="s">
        <v>333</v>
      </c>
      <c r="E418" s="156" t="s">
        <v>2722</v>
      </c>
      <c r="F418" s="159" t="s">
        <v>4</v>
      </c>
      <c r="G418" s="158" t="s">
        <v>1209</v>
      </c>
      <c r="H418" s="160">
        <v>43647</v>
      </c>
      <c r="I418" s="160">
        <v>43748</v>
      </c>
      <c r="J418" s="161" t="s">
        <v>5</v>
      </c>
      <c r="K418" s="162"/>
      <c r="L418" s="163" t="s">
        <v>7</v>
      </c>
      <c r="M418" s="171">
        <v>0</v>
      </c>
      <c r="N418" s="164">
        <v>1.5</v>
      </c>
      <c r="O418" s="162" t="s">
        <v>66</v>
      </c>
      <c r="P418" s="160">
        <v>43748</v>
      </c>
      <c r="Q418" s="162" t="s">
        <v>24</v>
      </c>
      <c r="R418" s="164">
        <v>1.5</v>
      </c>
      <c r="S418" s="163"/>
      <c r="T418" s="163"/>
      <c r="U418" s="161" t="s">
        <v>10</v>
      </c>
      <c r="V418" s="161" t="s">
        <v>11</v>
      </c>
      <c r="W418" s="161" t="s">
        <v>12</v>
      </c>
      <c r="X418" s="161" t="s">
        <v>13</v>
      </c>
      <c r="Y418" s="169">
        <v>4340</v>
      </c>
      <c r="Z418" s="169">
        <v>9411101</v>
      </c>
      <c r="AA418" s="166">
        <v>3.4524956451083054E-7</v>
      </c>
      <c r="AB418" s="167" t="s">
        <v>2284</v>
      </c>
      <c r="AC418" s="168" t="s">
        <v>3227</v>
      </c>
    </row>
    <row r="419" spans="1:29" x14ac:dyDescent="0.3">
      <c r="A419" s="156" t="s">
        <v>2784</v>
      </c>
      <c r="B419" s="157">
        <v>5</v>
      </c>
      <c r="C419" s="158" t="s">
        <v>1464</v>
      </c>
      <c r="D419" s="158" t="s">
        <v>333</v>
      </c>
      <c r="E419" s="156" t="s">
        <v>2722</v>
      </c>
      <c r="F419" s="159" t="s">
        <v>4</v>
      </c>
      <c r="G419" s="158" t="s">
        <v>1209</v>
      </c>
      <c r="H419" s="160">
        <v>43647</v>
      </c>
      <c r="I419" s="160">
        <v>43748</v>
      </c>
      <c r="J419" s="161" t="s">
        <v>5</v>
      </c>
      <c r="K419" s="162" t="s">
        <v>6</v>
      </c>
      <c r="L419" s="163" t="s">
        <v>7</v>
      </c>
      <c r="M419" s="171">
        <v>0</v>
      </c>
      <c r="N419" s="164">
        <v>580276.25</v>
      </c>
      <c r="O419" s="162" t="s">
        <v>82</v>
      </c>
      <c r="P419" s="160">
        <v>43748</v>
      </c>
      <c r="Q419" s="162" t="s">
        <v>83</v>
      </c>
      <c r="R419" s="164">
        <v>580276.25</v>
      </c>
      <c r="S419" s="163"/>
      <c r="T419" s="163"/>
      <c r="U419" s="161" t="s">
        <v>10</v>
      </c>
      <c r="V419" s="161" t="s">
        <v>11</v>
      </c>
      <c r="W419" s="161" t="s">
        <v>12</v>
      </c>
      <c r="X419" s="161" t="s">
        <v>13</v>
      </c>
      <c r="Y419" s="169">
        <v>4300</v>
      </c>
      <c r="Z419" s="169">
        <v>9411101</v>
      </c>
      <c r="AA419" s="166">
        <v>0.13356008173898523</v>
      </c>
      <c r="AB419" s="167" t="s">
        <v>2284</v>
      </c>
      <c r="AC419" s="168" t="s">
        <v>3227</v>
      </c>
    </row>
    <row r="420" spans="1:29" x14ac:dyDescent="0.3">
      <c r="A420" s="156" t="s">
        <v>2784</v>
      </c>
      <c r="B420" s="157">
        <v>5</v>
      </c>
      <c r="C420" s="158" t="s">
        <v>1464</v>
      </c>
      <c r="D420" s="158" t="s">
        <v>333</v>
      </c>
      <c r="E420" s="156" t="s">
        <v>2722</v>
      </c>
      <c r="F420" s="159" t="s">
        <v>4</v>
      </c>
      <c r="G420" s="158" t="s">
        <v>1209</v>
      </c>
      <c r="H420" s="160">
        <v>43647</v>
      </c>
      <c r="I420" s="160">
        <v>43748</v>
      </c>
      <c r="J420" s="161" t="s">
        <v>5</v>
      </c>
      <c r="K420" s="162" t="s">
        <v>6</v>
      </c>
      <c r="L420" s="163" t="s">
        <v>7</v>
      </c>
      <c r="M420" s="171">
        <v>0</v>
      </c>
      <c r="N420" s="164">
        <v>47884.85</v>
      </c>
      <c r="O420" s="162" t="s">
        <v>82</v>
      </c>
      <c r="P420" s="160">
        <v>43748</v>
      </c>
      <c r="Q420" s="162" t="s">
        <v>83</v>
      </c>
      <c r="R420" s="164">
        <v>47884.85</v>
      </c>
      <c r="S420" s="163"/>
      <c r="T420" s="163"/>
      <c r="U420" s="161" t="s">
        <v>10</v>
      </c>
      <c r="V420" s="161" t="s">
        <v>11</v>
      </c>
      <c r="W420" s="161" t="s">
        <v>12</v>
      </c>
      <c r="X420" s="161" t="s">
        <v>13</v>
      </c>
      <c r="Y420" s="165">
        <v>4340</v>
      </c>
      <c r="Z420" s="165">
        <v>9411101</v>
      </c>
      <c r="AA420" s="166">
        <v>1.1021482406110963E-2</v>
      </c>
      <c r="AB420" s="167" t="s">
        <v>2284</v>
      </c>
      <c r="AC420" s="168" t="s">
        <v>3227</v>
      </c>
    </row>
    <row r="421" spans="1:29" x14ac:dyDescent="0.3">
      <c r="A421" s="156" t="s">
        <v>2784</v>
      </c>
      <c r="B421" s="157">
        <v>5</v>
      </c>
      <c r="C421" s="158" t="s">
        <v>1464</v>
      </c>
      <c r="D421" s="158" t="s">
        <v>333</v>
      </c>
      <c r="E421" s="156" t="s">
        <v>2722</v>
      </c>
      <c r="F421" s="159" t="s">
        <v>4</v>
      </c>
      <c r="G421" s="158" t="s">
        <v>1209</v>
      </c>
      <c r="H421" s="160">
        <v>43647</v>
      </c>
      <c r="I421" s="160">
        <v>43748</v>
      </c>
      <c r="J421" s="161" t="s">
        <v>5</v>
      </c>
      <c r="K421" s="162"/>
      <c r="L421" s="163" t="s">
        <v>7</v>
      </c>
      <c r="M421" s="171">
        <v>0</v>
      </c>
      <c r="N421" s="164">
        <v>2242.5</v>
      </c>
      <c r="O421" s="162" t="s">
        <v>82</v>
      </c>
      <c r="P421" s="160">
        <v>43748</v>
      </c>
      <c r="Q421" s="162" t="s">
        <v>83</v>
      </c>
      <c r="R421" s="164">
        <v>2242.5</v>
      </c>
      <c r="S421" s="163"/>
      <c r="T421" s="163"/>
      <c r="U421" s="161" t="s">
        <v>10</v>
      </c>
      <c r="V421" s="161" t="s">
        <v>11</v>
      </c>
      <c r="W421" s="161" t="s">
        <v>12</v>
      </c>
      <c r="X421" s="161" t="s">
        <v>13</v>
      </c>
      <c r="Y421" s="169">
        <v>4340</v>
      </c>
      <c r="Z421" s="169">
        <v>9411101</v>
      </c>
      <c r="AA421" s="166">
        <v>5.1614809894369169E-4</v>
      </c>
      <c r="AB421" s="167" t="s">
        <v>2284</v>
      </c>
      <c r="AC421" s="168" t="s">
        <v>3227</v>
      </c>
    </row>
    <row r="422" spans="1:29" x14ac:dyDescent="0.3">
      <c r="A422" s="156" t="s">
        <v>2784</v>
      </c>
      <c r="B422" s="157">
        <v>5</v>
      </c>
      <c r="C422" s="158" t="s">
        <v>1464</v>
      </c>
      <c r="D422" s="158" t="s">
        <v>333</v>
      </c>
      <c r="E422" s="156" t="s">
        <v>2722</v>
      </c>
      <c r="F422" s="159" t="s">
        <v>4</v>
      </c>
      <c r="G422" s="158" t="s">
        <v>1209</v>
      </c>
      <c r="H422" s="160">
        <v>43647</v>
      </c>
      <c r="I422" s="160">
        <v>43748</v>
      </c>
      <c r="J422" s="161" t="s">
        <v>5</v>
      </c>
      <c r="K422" s="162"/>
      <c r="L422" s="163" t="s">
        <v>7</v>
      </c>
      <c r="M422" s="171">
        <v>0</v>
      </c>
      <c r="N422" s="164">
        <v>4485</v>
      </c>
      <c r="O422" s="162" t="s">
        <v>82</v>
      </c>
      <c r="P422" s="160">
        <v>43748</v>
      </c>
      <c r="Q422" s="162" t="s">
        <v>83</v>
      </c>
      <c r="R422" s="164">
        <v>4485</v>
      </c>
      <c r="S422" s="163"/>
      <c r="T422" s="163"/>
      <c r="U422" s="161" t="s">
        <v>10</v>
      </c>
      <c r="V422" s="161" t="s">
        <v>11</v>
      </c>
      <c r="W422" s="161" t="s">
        <v>12</v>
      </c>
      <c r="X422" s="161" t="s">
        <v>13</v>
      </c>
      <c r="Y422" s="165">
        <v>4340</v>
      </c>
      <c r="Z422" s="165">
        <v>9411101</v>
      </c>
      <c r="AA422" s="166">
        <v>1.0322961978873834E-3</v>
      </c>
      <c r="AB422" s="167" t="s">
        <v>2284</v>
      </c>
      <c r="AC422" s="168" t="s">
        <v>3227</v>
      </c>
    </row>
    <row r="423" spans="1:29" x14ac:dyDescent="0.3">
      <c r="A423" s="156" t="s">
        <v>2784</v>
      </c>
      <c r="B423" s="157">
        <v>5</v>
      </c>
      <c r="C423" s="158" t="s">
        <v>1464</v>
      </c>
      <c r="D423" s="158" t="s">
        <v>333</v>
      </c>
      <c r="E423" s="156" t="s">
        <v>2722</v>
      </c>
      <c r="F423" s="159" t="s">
        <v>4</v>
      </c>
      <c r="G423" s="156" t="s">
        <v>1209</v>
      </c>
      <c r="H423" s="160">
        <v>43647</v>
      </c>
      <c r="I423" s="160">
        <v>43748</v>
      </c>
      <c r="J423" s="161" t="s">
        <v>5</v>
      </c>
      <c r="K423" s="162"/>
      <c r="L423" s="158" t="s">
        <v>7</v>
      </c>
      <c r="M423" s="171">
        <v>0</v>
      </c>
      <c r="N423" s="164">
        <v>7475</v>
      </c>
      <c r="O423" s="162" t="s">
        <v>82</v>
      </c>
      <c r="P423" s="160">
        <v>43748</v>
      </c>
      <c r="Q423" s="162" t="s">
        <v>83</v>
      </c>
      <c r="R423" s="164">
        <v>7475</v>
      </c>
      <c r="S423" s="158"/>
      <c r="T423" s="163"/>
      <c r="U423" s="161" t="s">
        <v>10</v>
      </c>
      <c r="V423" s="161" t="s">
        <v>11</v>
      </c>
      <c r="W423" s="161" t="s">
        <v>12</v>
      </c>
      <c r="X423" s="161" t="s">
        <v>13</v>
      </c>
      <c r="Y423" s="169">
        <v>4340</v>
      </c>
      <c r="Z423" s="165">
        <v>9411101</v>
      </c>
      <c r="AA423" s="166">
        <v>1.7204936631456389E-3</v>
      </c>
      <c r="AB423" s="163" t="s">
        <v>2284</v>
      </c>
      <c r="AC423" s="168" t="s">
        <v>3227</v>
      </c>
    </row>
    <row r="424" spans="1:29" x14ac:dyDescent="0.3">
      <c r="A424" s="156" t="s">
        <v>2784</v>
      </c>
      <c r="B424" s="157">
        <v>5</v>
      </c>
      <c r="C424" s="158" t="s">
        <v>1464</v>
      </c>
      <c r="D424" s="163" t="s">
        <v>333</v>
      </c>
      <c r="E424" s="156" t="s">
        <v>2722</v>
      </c>
      <c r="F424" s="159" t="s">
        <v>4</v>
      </c>
      <c r="G424" s="156" t="s">
        <v>1209</v>
      </c>
      <c r="H424" s="160">
        <v>43647</v>
      </c>
      <c r="I424" s="160">
        <v>43748</v>
      </c>
      <c r="J424" s="161" t="s">
        <v>5</v>
      </c>
      <c r="K424" s="162"/>
      <c r="L424" s="163" t="s">
        <v>7</v>
      </c>
      <c r="M424" s="171">
        <v>0</v>
      </c>
      <c r="N424" s="164">
        <v>14202.5</v>
      </c>
      <c r="O424" s="162" t="s">
        <v>82</v>
      </c>
      <c r="P424" s="160">
        <v>43748</v>
      </c>
      <c r="Q424" s="162" t="s">
        <v>83</v>
      </c>
      <c r="R424" s="164">
        <v>14202.5</v>
      </c>
      <c r="S424" s="162"/>
      <c r="T424" s="163"/>
      <c r="U424" s="161" t="s">
        <v>10</v>
      </c>
      <c r="V424" s="161" t="s">
        <v>11</v>
      </c>
      <c r="W424" s="161" t="s">
        <v>12</v>
      </c>
      <c r="X424" s="161" t="s">
        <v>13</v>
      </c>
      <c r="Y424" s="169">
        <v>4340</v>
      </c>
      <c r="Z424" s="169">
        <v>9411101</v>
      </c>
      <c r="AA424" s="166">
        <v>3.268937959976714E-3</v>
      </c>
      <c r="AB424" s="158" t="s">
        <v>2284</v>
      </c>
      <c r="AC424" s="168" t="s">
        <v>3227</v>
      </c>
    </row>
    <row r="425" spans="1:29" x14ac:dyDescent="0.3">
      <c r="A425" s="156" t="s">
        <v>2784</v>
      </c>
      <c r="B425" s="157">
        <v>5</v>
      </c>
      <c r="C425" s="158" t="s">
        <v>1464</v>
      </c>
      <c r="D425" s="163" t="s">
        <v>333</v>
      </c>
      <c r="E425" s="156" t="s">
        <v>2722</v>
      </c>
      <c r="F425" s="159" t="s">
        <v>4</v>
      </c>
      <c r="G425" s="156" t="s">
        <v>1209</v>
      </c>
      <c r="H425" s="160">
        <v>43647</v>
      </c>
      <c r="I425" s="160">
        <v>43748</v>
      </c>
      <c r="J425" s="161" t="s">
        <v>5</v>
      </c>
      <c r="K425" s="162"/>
      <c r="L425" s="163" t="s">
        <v>7</v>
      </c>
      <c r="M425" s="171">
        <v>0</v>
      </c>
      <c r="N425" s="164">
        <v>17401.8</v>
      </c>
      <c r="O425" s="162" t="s">
        <v>82</v>
      </c>
      <c r="P425" s="160">
        <v>43748</v>
      </c>
      <c r="Q425" s="162" t="s">
        <v>83</v>
      </c>
      <c r="R425" s="164">
        <v>17401.8</v>
      </c>
      <c r="S425" s="162"/>
      <c r="T425" s="163"/>
      <c r="U425" s="161" t="s">
        <v>10</v>
      </c>
      <c r="V425" s="161" t="s">
        <v>11</v>
      </c>
      <c r="W425" s="161" t="s">
        <v>12</v>
      </c>
      <c r="X425" s="161" t="s">
        <v>13</v>
      </c>
      <c r="Y425" s="169">
        <v>4340</v>
      </c>
      <c r="Z425" s="169">
        <v>9411101</v>
      </c>
      <c r="AA425" s="166">
        <v>4.0053092478030475E-3</v>
      </c>
      <c r="AB425" s="158" t="s">
        <v>2284</v>
      </c>
      <c r="AC425" s="168" t="s">
        <v>3227</v>
      </c>
    </row>
    <row r="426" spans="1:29" x14ac:dyDescent="0.3">
      <c r="A426" s="156" t="s">
        <v>2746</v>
      </c>
      <c r="B426" s="157">
        <v>4</v>
      </c>
      <c r="C426" s="158" t="s">
        <v>1464</v>
      </c>
      <c r="D426" s="158" t="s">
        <v>135</v>
      </c>
      <c r="E426" s="156" t="s">
        <v>2722</v>
      </c>
      <c r="F426" s="159" t="s">
        <v>4</v>
      </c>
      <c r="G426" s="158" t="s">
        <v>1209</v>
      </c>
      <c r="H426" s="160">
        <v>43647</v>
      </c>
      <c r="I426" s="160">
        <v>43748</v>
      </c>
      <c r="J426" s="161" t="s">
        <v>5</v>
      </c>
      <c r="K426" s="162" t="s">
        <v>6</v>
      </c>
      <c r="L426" s="163" t="s">
        <v>7</v>
      </c>
      <c r="M426" s="171">
        <v>0</v>
      </c>
      <c r="N426" s="164">
        <v>8927.33</v>
      </c>
      <c r="O426" s="162" t="s">
        <v>46</v>
      </c>
      <c r="P426" s="160">
        <v>43748</v>
      </c>
      <c r="Q426" s="162" t="s">
        <v>24</v>
      </c>
      <c r="R426" s="164">
        <v>8927.33</v>
      </c>
      <c r="S426" s="163" t="s">
        <v>5858</v>
      </c>
      <c r="T426" s="163"/>
      <c r="U426" s="161" t="s">
        <v>10</v>
      </c>
      <c r="V426" s="161" t="s">
        <v>11</v>
      </c>
      <c r="W426" s="161" t="s">
        <v>12</v>
      </c>
      <c r="X426" s="161" t="s">
        <v>13</v>
      </c>
      <c r="Y426" s="169">
        <v>4300</v>
      </c>
      <c r="Z426" s="169">
        <v>9201101</v>
      </c>
      <c r="AA426" s="166">
        <v>2.0547711964963153E-3</v>
      </c>
      <c r="AB426" s="156" t="s">
        <v>2285</v>
      </c>
      <c r="AC426" s="168" t="s">
        <v>3232</v>
      </c>
    </row>
    <row r="427" spans="1:29" x14ac:dyDescent="0.3">
      <c r="A427" s="156" t="s">
        <v>2746</v>
      </c>
      <c r="B427" s="157">
        <v>4</v>
      </c>
      <c r="C427" s="156" t="s">
        <v>1464</v>
      </c>
      <c r="D427" s="158" t="s">
        <v>135</v>
      </c>
      <c r="E427" s="156" t="s">
        <v>2722</v>
      </c>
      <c r="F427" s="159" t="s">
        <v>4</v>
      </c>
      <c r="G427" s="156" t="s">
        <v>1209</v>
      </c>
      <c r="H427" s="160">
        <v>43647</v>
      </c>
      <c r="I427" s="160">
        <v>43748</v>
      </c>
      <c r="J427" s="161" t="s">
        <v>5</v>
      </c>
      <c r="K427" s="173" t="s">
        <v>6</v>
      </c>
      <c r="L427" s="156" t="s">
        <v>7</v>
      </c>
      <c r="M427" s="171">
        <v>0</v>
      </c>
      <c r="N427" s="171">
        <v>736.69</v>
      </c>
      <c r="O427" s="162" t="s">
        <v>46</v>
      </c>
      <c r="P427" s="160">
        <v>43748</v>
      </c>
      <c r="Q427" s="162" t="s">
        <v>24</v>
      </c>
      <c r="R427" s="164">
        <v>736.69</v>
      </c>
      <c r="S427" s="163" t="s">
        <v>5858</v>
      </c>
      <c r="T427" s="163"/>
      <c r="U427" s="161" t="s">
        <v>10</v>
      </c>
      <c r="V427" s="161" t="s">
        <v>11</v>
      </c>
      <c r="W427" s="161" t="s">
        <v>12</v>
      </c>
      <c r="X427" s="161" t="s">
        <v>13</v>
      </c>
      <c r="Y427" s="169">
        <v>4340</v>
      </c>
      <c r="Z427" s="169">
        <v>9201101</v>
      </c>
      <c r="AA427" s="166">
        <v>1.6956126778632253E-4</v>
      </c>
      <c r="AB427" s="183" t="s">
        <v>2285</v>
      </c>
      <c r="AC427" s="168" t="s">
        <v>3232</v>
      </c>
    </row>
    <row r="428" spans="1:29" x14ac:dyDescent="0.3">
      <c r="A428" s="156" t="s">
        <v>2746</v>
      </c>
      <c r="B428" s="157">
        <v>4</v>
      </c>
      <c r="C428" s="158" t="s">
        <v>1464</v>
      </c>
      <c r="D428" s="156" t="s">
        <v>135</v>
      </c>
      <c r="E428" s="156" t="s">
        <v>2722</v>
      </c>
      <c r="F428" s="156" t="s">
        <v>4</v>
      </c>
      <c r="G428" s="158" t="s">
        <v>1209</v>
      </c>
      <c r="H428" s="160">
        <v>43647</v>
      </c>
      <c r="I428" s="160">
        <v>43748</v>
      </c>
      <c r="J428" s="161" t="s">
        <v>5</v>
      </c>
      <c r="K428" s="162"/>
      <c r="L428" s="158" t="s">
        <v>7</v>
      </c>
      <c r="M428" s="171">
        <v>0</v>
      </c>
      <c r="N428" s="171">
        <v>115</v>
      </c>
      <c r="O428" s="162" t="s">
        <v>46</v>
      </c>
      <c r="P428" s="160">
        <v>43748</v>
      </c>
      <c r="Q428" s="162" t="s">
        <v>24</v>
      </c>
      <c r="R428" s="171">
        <v>115</v>
      </c>
      <c r="S428" s="162" t="s">
        <v>5858</v>
      </c>
      <c r="T428" s="162"/>
      <c r="U428" s="161" t="s">
        <v>10</v>
      </c>
      <c r="V428" s="161" t="s">
        <v>11</v>
      </c>
      <c r="W428" s="161" t="s">
        <v>12</v>
      </c>
      <c r="X428" s="161" t="s">
        <v>13</v>
      </c>
      <c r="Y428" s="165">
        <v>4340</v>
      </c>
      <c r="Z428" s="165">
        <v>9201101</v>
      </c>
      <c r="AA428" s="166">
        <v>2.6469133279163676E-5</v>
      </c>
      <c r="AB428" s="158" t="s">
        <v>2285</v>
      </c>
      <c r="AC428" s="168" t="s">
        <v>3232</v>
      </c>
    </row>
    <row r="429" spans="1:29" x14ac:dyDescent="0.3">
      <c r="A429" s="156" t="s">
        <v>2746</v>
      </c>
      <c r="B429" s="157">
        <v>4</v>
      </c>
      <c r="C429" s="158" t="s">
        <v>1464</v>
      </c>
      <c r="D429" s="158" t="s">
        <v>135</v>
      </c>
      <c r="E429" s="156" t="s">
        <v>2722</v>
      </c>
      <c r="F429" s="159" t="s">
        <v>4</v>
      </c>
      <c r="G429" s="158" t="s">
        <v>1209</v>
      </c>
      <c r="H429" s="160">
        <v>43647</v>
      </c>
      <c r="I429" s="160">
        <v>43748</v>
      </c>
      <c r="J429" s="161" t="s">
        <v>5</v>
      </c>
      <c r="K429" s="162"/>
      <c r="L429" s="163" t="s">
        <v>7</v>
      </c>
      <c r="M429" s="171">
        <v>0</v>
      </c>
      <c r="N429" s="164">
        <v>69</v>
      </c>
      <c r="O429" s="162" t="s">
        <v>46</v>
      </c>
      <c r="P429" s="160">
        <v>43748</v>
      </c>
      <c r="Q429" s="162" t="s">
        <v>24</v>
      </c>
      <c r="R429" s="164">
        <v>69</v>
      </c>
      <c r="S429" s="163" t="s">
        <v>5858</v>
      </c>
      <c r="T429" s="163"/>
      <c r="U429" s="161" t="s">
        <v>10</v>
      </c>
      <c r="V429" s="161" t="s">
        <v>11</v>
      </c>
      <c r="W429" s="161" t="s">
        <v>12</v>
      </c>
      <c r="X429" s="161" t="s">
        <v>13</v>
      </c>
      <c r="Y429" s="169">
        <v>4340</v>
      </c>
      <c r="Z429" s="169">
        <v>9201101</v>
      </c>
      <c r="AA429" s="166">
        <v>1.5881479967498206E-5</v>
      </c>
      <c r="AB429" s="167" t="s">
        <v>2285</v>
      </c>
      <c r="AC429" s="168" t="s">
        <v>3232</v>
      </c>
    </row>
    <row r="430" spans="1:29" x14ac:dyDescent="0.3">
      <c r="A430" s="156" t="s">
        <v>2746</v>
      </c>
      <c r="B430" s="157">
        <v>4</v>
      </c>
      <c r="C430" s="158" t="s">
        <v>1464</v>
      </c>
      <c r="D430" s="156" t="s">
        <v>135</v>
      </c>
      <c r="E430" s="156" t="s">
        <v>2722</v>
      </c>
      <c r="F430" s="159" t="s">
        <v>4</v>
      </c>
      <c r="G430" s="156" t="s">
        <v>1209</v>
      </c>
      <c r="H430" s="160">
        <v>43647</v>
      </c>
      <c r="I430" s="160">
        <v>43748</v>
      </c>
      <c r="J430" s="161" t="s">
        <v>5</v>
      </c>
      <c r="K430" s="162"/>
      <c r="L430" s="163" t="s">
        <v>7</v>
      </c>
      <c r="M430" s="171">
        <v>0</v>
      </c>
      <c r="N430" s="164">
        <v>34.5</v>
      </c>
      <c r="O430" s="162" t="s">
        <v>46</v>
      </c>
      <c r="P430" s="160">
        <v>43748</v>
      </c>
      <c r="Q430" s="162" t="s">
        <v>24</v>
      </c>
      <c r="R430" s="164">
        <v>34.5</v>
      </c>
      <c r="S430" s="162" t="s">
        <v>5858</v>
      </c>
      <c r="T430" s="163"/>
      <c r="U430" s="161" t="s">
        <v>10</v>
      </c>
      <c r="V430" s="161" t="s">
        <v>11</v>
      </c>
      <c r="W430" s="161" t="s">
        <v>12</v>
      </c>
      <c r="X430" s="161" t="s">
        <v>13</v>
      </c>
      <c r="Y430" s="169">
        <v>4340</v>
      </c>
      <c r="Z430" s="169">
        <v>9201101</v>
      </c>
      <c r="AA430" s="166">
        <v>7.9407399837491032E-6</v>
      </c>
      <c r="AB430" s="158" t="s">
        <v>2285</v>
      </c>
      <c r="AC430" s="168" t="s">
        <v>3232</v>
      </c>
    </row>
    <row r="431" spans="1:29" x14ac:dyDescent="0.3">
      <c r="A431" s="156" t="s">
        <v>2746</v>
      </c>
      <c r="B431" s="157">
        <v>4</v>
      </c>
      <c r="C431" s="158" t="s">
        <v>1464</v>
      </c>
      <c r="D431" s="156" t="s">
        <v>135</v>
      </c>
      <c r="E431" s="156" t="s">
        <v>2722</v>
      </c>
      <c r="F431" s="159" t="s">
        <v>4</v>
      </c>
      <c r="G431" s="156" t="s">
        <v>1209</v>
      </c>
      <c r="H431" s="160">
        <v>43647</v>
      </c>
      <c r="I431" s="160">
        <v>43748</v>
      </c>
      <c r="J431" s="161" t="s">
        <v>5</v>
      </c>
      <c r="K431" s="162"/>
      <c r="L431" s="163" t="s">
        <v>7</v>
      </c>
      <c r="M431" s="171">
        <v>0</v>
      </c>
      <c r="N431" s="164">
        <v>218.5</v>
      </c>
      <c r="O431" s="162" t="s">
        <v>46</v>
      </c>
      <c r="P431" s="160">
        <v>43748</v>
      </c>
      <c r="Q431" s="162" t="s">
        <v>24</v>
      </c>
      <c r="R431" s="164">
        <v>218.5</v>
      </c>
      <c r="S431" s="163" t="s">
        <v>5858</v>
      </c>
      <c r="T431" s="163"/>
      <c r="U431" s="161" t="s">
        <v>10</v>
      </c>
      <c r="V431" s="161" t="s">
        <v>11</v>
      </c>
      <c r="W431" s="161" t="s">
        <v>12</v>
      </c>
      <c r="X431" s="161" t="s">
        <v>13</v>
      </c>
      <c r="Y431" s="169">
        <v>4340</v>
      </c>
      <c r="Z431" s="169">
        <v>9201101</v>
      </c>
      <c r="AA431" s="166">
        <v>5.0291353230410989E-5</v>
      </c>
      <c r="AB431" s="158" t="s">
        <v>2285</v>
      </c>
      <c r="AC431" s="168" t="s">
        <v>3232</v>
      </c>
    </row>
    <row r="432" spans="1:29" x14ac:dyDescent="0.3">
      <c r="A432" s="156" t="s">
        <v>2746</v>
      </c>
      <c r="B432" s="157">
        <v>4</v>
      </c>
      <c r="C432" s="158" t="s">
        <v>1464</v>
      </c>
      <c r="D432" s="158" t="s">
        <v>135</v>
      </c>
      <c r="E432" s="156" t="s">
        <v>2722</v>
      </c>
      <c r="F432" s="159" t="s">
        <v>4</v>
      </c>
      <c r="G432" s="158" t="s">
        <v>1209</v>
      </c>
      <c r="H432" s="160">
        <v>43647</v>
      </c>
      <c r="I432" s="160">
        <v>43748</v>
      </c>
      <c r="J432" s="161" t="s">
        <v>5</v>
      </c>
      <c r="K432" s="162"/>
      <c r="L432" s="156" t="s">
        <v>7</v>
      </c>
      <c r="M432" s="171">
        <v>0</v>
      </c>
      <c r="N432" s="164">
        <v>267.72000000000003</v>
      </c>
      <c r="O432" s="162" t="s">
        <v>46</v>
      </c>
      <c r="P432" s="160">
        <v>43748</v>
      </c>
      <c r="Q432" s="162" t="s">
        <v>24</v>
      </c>
      <c r="R432" s="164">
        <v>267.72000000000003</v>
      </c>
      <c r="S432" s="163" t="s">
        <v>5858</v>
      </c>
      <c r="T432" s="163"/>
      <c r="U432" s="161" t="s">
        <v>10</v>
      </c>
      <c r="V432" s="161" t="s">
        <v>11</v>
      </c>
      <c r="W432" s="161" t="s">
        <v>12</v>
      </c>
      <c r="X432" s="161" t="s">
        <v>13</v>
      </c>
      <c r="Y432" s="169">
        <v>4340</v>
      </c>
      <c r="Z432" s="169">
        <v>9201101</v>
      </c>
      <c r="AA432" s="166">
        <v>6.1620142273893048E-5</v>
      </c>
      <c r="AB432" s="167" t="s">
        <v>2285</v>
      </c>
      <c r="AC432" s="168" t="s">
        <v>3232</v>
      </c>
    </row>
    <row r="433" spans="1:29" x14ac:dyDescent="0.3">
      <c r="A433" s="156" t="s">
        <v>2747</v>
      </c>
      <c r="B433" s="157">
        <v>9</v>
      </c>
      <c r="C433" s="158" t="s">
        <v>1464</v>
      </c>
      <c r="D433" s="158" t="s">
        <v>442</v>
      </c>
      <c r="E433" s="156" t="s">
        <v>2722</v>
      </c>
      <c r="F433" s="159" t="s">
        <v>4</v>
      </c>
      <c r="G433" s="158" t="s">
        <v>1209</v>
      </c>
      <c r="H433" s="160">
        <v>43647</v>
      </c>
      <c r="I433" s="160">
        <v>43748</v>
      </c>
      <c r="J433" s="161" t="s">
        <v>5</v>
      </c>
      <c r="K433" s="162" t="s">
        <v>6</v>
      </c>
      <c r="L433" s="163" t="s">
        <v>7</v>
      </c>
      <c r="M433" s="171">
        <v>0</v>
      </c>
      <c r="N433" s="164">
        <v>4269.59</v>
      </c>
      <c r="O433" s="162" t="s">
        <v>43</v>
      </c>
      <c r="P433" s="160">
        <v>43748</v>
      </c>
      <c r="Q433" s="162" t="s">
        <v>24</v>
      </c>
      <c r="R433" s="164">
        <v>4269.59</v>
      </c>
      <c r="S433" s="163"/>
      <c r="T433" s="163"/>
      <c r="U433" s="161" t="s">
        <v>10</v>
      </c>
      <c r="V433" s="161" t="s">
        <v>11</v>
      </c>
      <c r="W433" s="161" t="s">
        <v>12</v>
      </c>
      <c r="X433" s="161" t="s">
        <v>13</v>
      </c>
      <c r="Y433" s="169">
        <v>4300</v>
      </c>
      <c r="Z433" s="169">
        <v>9211101</v>
      </c>
      <c r="AA433" s="166">
        <v>9.8271605875986483E-4</v>
      </c>
      <c r="AB433" s="167" t="s">
        <v>2287</v>
      </c>
      <c r="AC433" s="168" t="s">
        <v>3237</v>
      </c>
    </row>
    <row r="434" spans="1:29" x14ac:dyDescent="0.3">
      <c r="A434" s="156" t="s">
        <v>2747</v>
      </c>
      <c r="B434" s="157">
        <v>9</v>
      </c>
      <c r="C434" s="158" t="s">
        <v>1464</v>
      </c>
      <c r="D434" s="156" t="s">
        <v>442</v>
      </c>
      <c r="E434" s="156" t="s">
        <v>2722</v>
      </c>
      <c r="F434" s="159" t="s">
        <v>4</v>
      </c>
      <c r="G434" s="156" t="s">
        <v>1209</v>
      </c>
      <c r="H434" s="160">
        <v>43647</v>
      </c>
      <c r="I434" s="160">
        <v>43748</v>
      </c>
      <c r="J434" s="161" t="s">
        <v>5</v>
      </c>
      <c r="K434" s="162" t="s">
        <v>6</v>
      </c>
      <c r="L434" s="163" t="s">
        <v>7</v>
      </c>
      <c r="M434" s="171">
        <v>0</v>
      </c>
      <c r="N434" s="164">
        <v>16.5</v>
      </c>
      <c r="O434" s="162" t="s">
        <v>43</v>
      </c>
      <c r="P434" s="160">
        <v>43748</v>
      </c>
      <c r="Q434" s="162" t="s">
        <v>24</v>
      </c>
      <c r="R434" s="164">
        <v>16.5</v>
      </c>
      <c r="S434" s="162"/>
      <c r="T434" s="163"/>
      <c r="U434" s="161" t="s">
        <v>10</v>
      </c>
      <c r="V434" s="161" t="s">
        <v>11</v>
      </c>
      <c r="W434" s="161" t="s">
        <v>12</v>
      </c>
      <c r="X434" s="161" t="s">
        <v>13</v>
      </c>
      <c r="Y434" s="169">
        <v>4340</v>
      </c>
      <c r="Z434" s="169">
        <v>9211101</v>
      </c>
      <c r="AA434" s="166">
        <v>3.7977452096191363E-6</v>
      </c>
      <c r="AB434" s="158" t="s">
        <v>2287</v>
      </c>
      <c r="AC434" s="168" t="s">
        <v>3237</v>
      </c>
    </row>
    <row r="435" spans="1:29" x14ac:dyDescent="0.3">
      <c r="A435" s="156" t="s">
        <v>2747</v>
      </c>
      <c r="B435" s="157">
        <v>9</v>
      </c>
      <c r="C435" s="156" t="s">
        <v>1464</v>
      </c>
      <c r="D435" s="158" t="s">
        <v>442</v>
      </c>
      <c r="E435" s="156" t="s">
        <v>2722</v>
      </c>
      <c r="F435" s="159" t="s">
        <v>4</v>
      </c>
      <c r="G435" s="156" t="s">
        <v>1209</v>
      </c>
      <c r="H435" s="160">
        <v>43647</v>
      </c>
      <c r="I435" s="160">
        <v>43748</v>
      </c>
      <c r="J435" s="161" t="s">
        <v>5</v>
      </c>
      <c r="K435" s="173"/>
      <c r="L435" s="156" t="s">
        <v>7</v>
      </c>
      <c r="M435" s="171">
        <v>0</v>
      </c>
      <c r="N435" s="171">
        <v>128.04</v>
      </c>
      <c r="O435" s="162" t="s">
        <v>43</v>
      </c>
      <c r="P435" s="160">
        <v>43748</v>
      </c>
      <c r="Q435" s="162" t="s">
        <v>24</v>
      </c>
      <c r="R435" s="164">
        <v>128.04</v>
      </c>
      <c r="S435" s="163"/>
      <c r="T435" s="163"/>
      <c r="U435" s="161" t="s">
        <v>10</v>
      </c>
      <c r="V435" s="161" t="s">
        <v>11</v>
      </c>
      <c r="W435" s="161" t="s">
        <v>12</v>
      </c>
      <c r="X435" s="161" t="s">
        <v>13</v>
      </c>
      <c r="Y435" s="169">
        <v>4340</v>
      </c>
      <c r="Z435" s="169">
        <v>9211101</v>
      </c>
      <c r="AA435" s="166">
        <v>2.9470502826644496E-5</v>
      </c>
      <c r="AB435" s="183" t="s">
        <v>2287</v>
      </c>
      <c r="AC435" s="168" t="s">
        <v>3237</v>
      </c>
    </row>
    <row r="436" spans="1:29" x14ac:dyDescent="0.3">
      <c r="A436" s="156" t="s">
        <v>2747</v>
      </c>
      <c r="B436" s="157">
        <v>9</v>
      </c>
      <c r="C436" s="156" t="s">
        <v>1464</v>
      </c>
      <c r="D436" s="158" t="s">
        <v>442</v>
      </c>
      <c r="E436" s="156" t="s">
        <v>2722</v>
      </c>
      <c r="F436" s="159" t="s">
        <v>4</v>
      </c>
      <c r="G436" s="156" t="s">
        <v>1209</v>
      </c>
      <c r="H436" s="160">
        <v>43647</v>
      </c>
      <c r="I436" s="160">
        <v>43748</v>
      </c>
      <c r="J436" s="161" t="s">
        <v>5</v>
      </c>
      <c r="K436" s="162"/>
      <c r="L436" s="163" t="s">
        <v>7</v>
      </c>
      <c r="M436" s="171">
        <v>0</v>
      </c>
      <c r="N436" s="164">
        <v>104.5</v>
      </c>
      <c r="O436" s="162" t="s">
        <v>43</v>
      </c>
      <c r="P436" s="160">
        <v>43748</v>
      </c>
      <c r="Q436" s="162" t="s">
        <v>24</v>
      </c>
      <c r="R436" s="164">
        <v>104.5</v>
      </c>
      <c r="S436" s="162"/>
      <c r="T436" s="163"/>
      <c r="U436" s="161" t="s">
        <v>10</v>
      </c>
      <c r="V436" s="161" t="s">
        <v>11</v>
      </c>
      <c r="W436" s="161" t="s">
        <v>12</v>
      </c>
      <c r="X436" s="161" t="s">
        <v>13</v>
      </c>
      <c r="Y436" s="169">
        <v>4340</v>
      </c>
      <c r="Z436" s="169">
        <v>9211101</v>
      </c>
      <c r="AA436" s="166">
        <v>2.4052386327587863E-5</v>
      </c>
      <c r="AB436" s="158" t="s">
        <v>2287</v>
      </c>
      <c r="AC436" s="168" t="s">
        <v>3237</v>
      </c>
    </row>
    <row r="437" spans="1:29" x14ac:dyDescent="0.3">
      <c r="A437" s="156" t="s">
        <v>2747</v>
      </c>
      <c r="B437" s="157">
        <v>9</v>
      </c>
      <c r="C437" s="158" t="s">
        <v>1464</v>
      </c>
      <c r="D437" s="158" t="s">
        <v>442</v>
      </c>
      <c r="E437" s="156" t="s">
        <v>2722</v>
      </c>
      <c r="F437" s="159" t="s">
        <v>4</v>
      </c>
      <c r="G437" s="158" t="s">
        <v>1209</v>
      </c>
      <c r="H437" s="160">
        <v>43647</v>
      </c>
      <c r="I437" s="160">
        <v>43748</v>
      </c>
      <c r="J437" s="161" t="s">
        <v>5</v>
      </c>
      <c r="K437" s="162"/>
      <c r="L437" s="163" t="s">
        <v>7</v>
      </c>
      <c r="M437" s="171">
        <v>0</v>
      </c>
      <c r="N437" s="164">
        <v>55</v>
      </c>
      <c r="O437" s="162" t="s">
        <v>43</v>
      </c>
      <c r="P437" s="160">
        <v>43748</v>
      </c>
      <c r="Q437" s="162" t="s">
        <v>24</v>
      </c>
      <c r="R437" s="164">
        <v>55</v>
      </c>
      <c r="S437" s="163"/>
      <c r="T437" s="163"/>
      <c r="U437" s="161" t="s">
        <v>10</v>
      </c>
      <c r="V437" s="161" t="s">
        <v>11</v>
      </c>
      <c r="W437" s="161" t="s">
        <v>12</v>
      </c>
      <c r="X437" s="161" t="s">
        <v>13</v>
      </c>
      <c r="Y437" s="169">
        <v>4340</v>
      </c>
      <c r="Z437" s="169">
        <v>9211101</v>
      </c>
      <c r="AA437" s="166">
        <v>1.2659150698730454E-5</v>
      </c>
      <c r="AB437" s="167" t="s">
        <v>2287</v>
      </c>
      <c r="AC437" s="168" t="s">
        <v>3237</v>
      </c>
    </row>
    <row r="438" spans="1:29" x14ac:dyDescent="0.3">
      <c r="A438" s="156" t="s">
        <v>2747</v>
      </c>
      <c r="B438" s="157">
        <v>9</v>
      </c>
      <c r="C438" s="156" t="s">
        <v>1464</v>
      </c>
      <c r="D438" s="156" t="s">
        <v>442</v>
      </c>
      <c r="E438" s="156" t="s">
        <v>2722</v>
      </c>
      <c r="F438" s="156" t="s">
        <v>4</v>
      </c>
      <c r="G438" s="158" t="s">
        <v>1209</v>
      </c>
      <c r="H438" s="160">
        <v>43647</v>
      </c>
      <c r="I438" s="160">
        <v>43748</v>
      </c>
      <c r="J438" s="161" t="s">
        <v>5</v>
      </c>
      <c r="K438" s="162"/>
      <c r="L438" s="163" t="s">
        <v>7</v>
      </c>
      <c r="M438" s="171">
        <v>0</v>
      </c>
      <c r="N438" s="170">
        <v>33</v>
      </c>
      <c r="O438" s="162" t="s">
        <v>43</v>
      </c>
      <c r="P438" s="160">
        <v>43748</v>
      </c>
      <c r="Q438" s="162" t="s">
        <v>24</v>
      </c>
      <c r="R438" s="164">
        <v>33</v>
      </c>
      <c r="S438" s="158"/>
      <c r="T438" s="162"/>
      <c r="U438" s="161" t="s">
        <v>10</v>
      </c>
      <c r="V438" s="161" t="s">
        <v>11</v>
      </c>
      <c r="W438" s="161" t="s">
        <v>12</v>
      </c>
      <c r="X438" s="161" t="s">
        <v>13</v>
      </c>
      <c r="Y438" s="165">
        <v>4340</v>
      </c>
      <c r="Z438" s="169">
        <v>9211101</v>
      </c>
      <c r="AA438" s="166">
        <v>7.5954904192382725E-6</v>
      </c>
      <c r="AB438" s="158" t="s">
        <v>2287</v>
      </c>
      <c r="AC438" s="168" t="s">
        <v>3237</v>
      </c>
    </row>
    <row r="439" spans="1:29" x14ac:dyDescent="0.3">
      <c r="A439" s="156" t="s">
        <v>2747</v>
      </c>
      <c r="B439" s="157">
        <v>9</v>
      </c>
      <c r="C439" s="158" t="s">
        <v>1464</v>
      </c>
      <c r="D439" s="158" t="s">
        <v>442</v>
      </c>
      <c r="E439" s="156" t="s">
        <v>2722</v>
      </c>
      <c r="F439" s="159" t="s">
        <v>4</v>
      </c>
      <c r="G439" s="158" t="s">
        <v>1209</v>
      </c>
      <c r="H439" s="160">
        <v>43647</v>
      </c>
      <c r="I439" s="160">
        <v>43748</v>
      </c>
      <c r="J439" s="161" t="s">
        <v>5</v>
      </c>
      <c r="K439" s="162"/>
      <c r="L439" s="163" t="s">
        <v>7</v>
      </c>
      <c r="M439" s="171">
        <v>0</v>
      </c>
      <c r="N439" s="164">
        <v>352.33</v>
      </c>
      <c r="O439" s="162" t="s">
        <v>43</v>
      </c>
      <c r="P439" s="160">
        <v>43748</v>
      </c>
      <c r="Q439" s="162" t="s">
        <v>24</v>
      </c>
      <c r="R439" s="164">
        <v>352.33</v>
      </c>
      <c r="S439" s="163"/>
      <c r="T439" s="163"/>
      <c r="U439" s="161" t="s">
        <v>10</v>
      </c>
      <c r="V439" s="161" t="s">
        <v>11</v>
      </c>
      <c r="W439" s="161" t="s">
        <v>12</v>
      </c>
      <c r="X439" s="161" t="s">
        <v>13</v>
      </c>
      <c r="Y439" s="165">
        <v>4340</v>
      </c>
      <c r="Z439" s="165">
        <v>9211101</v>
      </c>
      <c r="AA439" s="166">
        <v>8.109451937606728E-5</v>
      </c>
      <c r="AB439" s="175" t="s">
        <v>2287</v>
      </c>
      <c r="AC439" s="168" t="s">
        <v>3237</v>
      </c>
    </row>
    <row r="440" spans="1:29" x14ac:dyDescent="0.3">
      <c r="A440" s="156" t="s">
        <v>2748</v>
      </c>
      <c r="B440" s="157">
        <v>1</v>
      </c>
      <c r="C440" s="158" t="s">
        <v>1464</v>
      </c>
      <c r="D440" s="163" t="s">
        <v>268</v>
      </c>
      <c r="E440" s="156" t="s">
        <v>2722</v>
      </c>
      <c r="F440" s="159" t="s">
        <v>4</v>
      </c>
      <c r="G440" s="158" t="s">
        <v>1209</v>
      </c>
      <c r="H440" s="160">
        <v>43647</v>
      </c>
      <c r="I440" s="160">
        <v>43748</v>
      </c>
      <c r="J440" s="161" t="s">
        <v>5</v>
      </c>
      <c r="K440" s="162" t="s">
        <v>6</v>
      </c>
      <c r="L440" s="163" t="s">
        <v>7</v>
      </c>
      <c r="M440" s="171">
        <v>0</v>
      </c>
      <c r="N440" s="164">
        <v>17854.66</v>
      </c>
      <c r="O440" s="162" t="s">
        <v>56</v>
      </c>
      <c r="P440" s="160">
        <v>43748</v>
      </c>
      <c r="Q440" s="162" t="s">
        <v>24</v>
      </c>
      <c r="R440" s="164">
        <v>17854.66</v>
      </c>
      <c r="S440" s="163" t="s">
        <v>2250</v>
      </c>
      <c r="T440" s="163"/>
      <c r="U440" s="161" t="s">
        <v>10</v>
      </c>
      <c r="V440" s="161" t="s">
        <v>11</v>
      </c>
      <c r="W440" s="161" t="s">
        <v>12</v>
      </c>
      <c r="X440" s="161" t="s">
        <v>13</v>
      </c>
      <c r="Y440" s="165">
        <v>4300</v>
      </c>
      <c r="Z440" s="165">
        <v>9221101</v>
      </c>
      <c r="AA440" s="166">
        <v>4.1095423929926305E-3</v>
      </c>
      <c r="AB440" s="167" t="s">
        <v>2289</v>
      </c>
      <c r="AC440" s="168" t="s">
        <v>3242</v>
      </c>
    </row>
    <row r="441" spans="1:29" x14ac:dyDescent="0.3">
      <c r="A441" s="156" t="s">
        <v>2748</v>
      </c>
      <c r="B441" s="157">
        <v>1</v>
      </c>
      <c r="C441" s="158" t="s">
        <v>1464</v>
      </c>
      <c r="D441" s="156" t="s">
        <v>268</v>
      </c>
      <c r="E441" s="156" t="s">
        <v>2722</v>
      </c>
      <c r="F441" s="159" t="s">
        <v>4</v>
      </c>
      <c r="G441" s="156" t="s">
        <v>1209</v>
      </c>
      <c r="H441" s="160">
        <v>43647</v>
      </c>
      <c r="I441" s="160">
        <v>43748</v>
      </c>
      <c r="J441" s="161" t="s">
        <v>5</v>
      </c>
      <c r="K441" s="162" t="s">
        <v>6</v>
      </c>
      <c r="L441" s="163" t="s">
        <v>7</v>
      </c>
      <c r="M441" s="171">
        <v>0</v>
      </c>
      <c r="N441" s="164">
        <v>1473.38</v>
      </c>
      <c r="O441" s="162" t="s">
        <v>56</v>
      </c>
      <c r="P441" s="160">
        <v>43748</v>
      </c>
      <c r="Q441" s="162" t="s">
        <v>24</v>
      </c>
      <c r="R441" s="164">
        <v>1473.38</v>
      </c>
      <c r="S441" s="158" t="s">
        <v>2250</v>
      </c>
      <c r="T441" s="163"/>
      <c r="U441" s="161" t="s">
        <v>10</v>
      </c>
      <c r="V441" s="161" t="s">
        <v>11</v>
      </c>
      <c r="W441" s="161" t="s">
        <v>12</v>
      </c>
      <c r="X441" s="161" t="s">
        <v>13</v>
      </c>
      <c r="Y441" s="169">
        <v>4340</v>
      </c>
      <c r="Z441" s="165">
        <v>9221101</v>
      </c>
      <c r="AA441" s="166">
        <v>3.3912253557264507E-4</v>
      </c>
      <c r="AB441" s="183" t="s">
        <v>2289</v>
      </c>
      <c r="AC441" s="168" t="s">
        <v>3242</v>
      </c>
    </row>
    <row r="442" spans="1:29" x14ac:dyDescent="0.3">
      <c r="A442" s="156" t="s">
        <v>2748</v>
      </c>
      <c r="B442" s="157">
        <v>1</v>
      </c>
      <c r="C442" s="156" t="s">
        <v>1464</v>
      </c>
      <c r="D442" s="156" t="s">
        <v>268</v>
      </c>
      <c r="E442" s="156" t="s">
        <v>2722</v>
      </c>
      <c r="F442" s="159" t="s">
        <v>4</v>
      </c>
      <c r="G442" s="156" t="s">
        <v>1209</v>
      </c>
      <c r="H442" s="160">
        <v>43647</v>
      </c>
      <c r="I442" s="160">
        <v>43748</v>
      </c>
      <c r="J442" s="161" t="s">
        <v>5</v>
      </c>
      <c r="K442" s="162"/>
      <c r="L442" s="163" t="s">
        <v>7</v>
      </c>
      <c r="M442" s="171">
        <v>0</v>
      </c>
      <c r="N442" s="164">
        <v>138</v>
      </c>
      <c r="O442" s="162" t="s">
        <v>56</v>
      </c>
      <c r="P442" s="160">
        <v>43748</v>
      </c>
      <c r="Q442" s="162" t="s">
        <v>24</v>
      </c>
      <c r="R442" s="164">
        <v>138</v>
      </c>
      <c r="S442" s="162" t="s">
        <v>2250</v>
      </c>
      <c r="T442" s="163"/>
      <c r="U442" s="161" t="s">
        <v>10</v>
      </c>
      <c r="V442" s="161" t="s">
        <v>11</v>
      </c>
      <c r="W442" s="161" t="s">
        <v>12</v>
      </c>
      <c r="X442" s="161" t="s">
        <v>13</v>
      </c>
      <c r="Y442" s="169">
        <v>4340</v>
      </c>
      <c r="Z442" s="169">
        <v>9221101</v>
      </c>
      <c r="AA442" s="166">
        <v>3.1762959934996413E-5</v>
      </c>
      <c r="AB442" s="158" t="s">
        <v>2289</v>
      </c>
      <c r="AC442" s="168" t="s">
        <v>3242</v>
      </c>
    </row>
    <row r="443" spans="1:29" x14ac:dyDescent="0.3">
      <c r="A443" s="156" t="s">
        <v>2748</v>
      </c>
      <c r="B443" s="157">
        <v>1</v>
      </c>
      <c r="C443" s="167" t="s">
        <v>1464</v>
      </c>
      <c r="D443" s="158" t="s">
        <v>268</v>
      </c>
      <c r="E443" s="156" t="s">
        <v>2722</v>
      </c>
      <c r="F443" s="159" t="s">
        <v>4</v>
      </c>
      <c r="G443" s="167" t="s">
        <v>1209</v>
      </c>
      <c r="H443" s="160">
        <v>43647</v>
      </c>
      <c r="I443" s="160">
        <v>43748</v>
      </c>
      <c r="J443" s="161" t="s">
        <v>5</v>
      </c>
      <c r="K443" s="162"/>
      <c r="L443" s="158" t="s">
        <v>7</v>
      </c>
      <c r="M443" s="171">
        <v>0</v>
      </c>
      <c r="N443" s="164">
        <v>69</v>
      </c>
      <c r="O443" s="162" t="s">
        <v>56</v>
      </c>
      <c r="P443" s="160">
        <v>43748</v>
      </c>
      <c r="Q443" s="162" t="s">
        <v>24</v>
      </c>
      <c r="R443" s="164">
        <v>69</v>
      </c>
      <c r="S443" s="158" t="s">
        <v>2250</v>
      </c>
      <c r="T443" s="163"/>
      <c r="U443" s="161" t="s">
        <v>10</v>
      </c>
      <c r="V443" s="161" t="s">
        <v>11</v>
      </c>
      <c r="W443" s="161" t="s">
        <v>12</v>
      </c>
      <c r="X443" s="161" t="s">
        <v>13</v>
      </c>
      <c r="Y443" s="169">
        <v>4340</v>
      </c>
      <c r="Z443" s="165">
        <v>9221101</v>
      </c>
      <c r="AA443" s="166">
        <v>1.5881479967498206E-5</v>
      </c>
      <c r="AB443" s="167" t="s">
        <v>2289</v>
      </c>
      <c r="AC443" s="168" t="s">
        <v>3242</v>
      </c>
    </row>
    <row r="444" spans="1:29" x14ac:dyDescent="0.3">
      <c r="A444" s="156" t="s">
        <v>2748</v>
      </c>
      <c r="B444" s="157">
        <v>1</v>
      </c>
      <c r="C444" s="158" t="s">
        <v>1464</v>
      </c>
      <c r="D444" s="158" t="s">
        <v>268</v>
      </c>
      <c r="E444" s="156" t="s">
        <v>2722</v>
      </c>
      <c r="F444" s="159" t="s">
        <v>4</v>
      </c>
      <c r="G444" s="158" t="s">
        <v>1209</v>
      </c>
      <c r="H444" s="160">
        <v>43647</v>
      </c>
      <c r="I444" s="160">
        <v>43748</v>
      </c>
      <c r="J444" s="161" t="s">
        <v>5</v>
      </c>
      <c r="K444" s="162"/>
      <c r="L444" s="163" t="s">
        <v>7</v>
      </c>
      <c r="M444" s="171">
        <v>0</v>
      </c>
      <c r="N444" s="164">
        <v>230</v>
      </c>
      <c r="O444" s="162" t="s">
        <v>56</v>
      </c>
      <c r="P444" s="160">
        <v>43748</v>
      </c>
      <c r="Q444" s="162" t="s">
        <v>24</v>
      </c>
      <c r="R444" s="164">
        <v>230</v>
      </c>
      <c r="S444" s="163" t="s">
        <v>2250</v>
      </c>
      <c r="T444" s="163"/>
      <c r="U444" s="161" t="s">
        <v>10</v>
      </c>
      <c r="V444" s="161" t="s">
        <v>11</v>
      </c>
      <c r="W444" s="161" t="s">
        <v>12</v>
      </c>
      <c r="X444" s="161" t="s">
        <v>13</v>
      </c>
      <c r="Y444" s="165">
        <v>4340</v>
      </c>
      <c r="Z444" s="165">
        <v>9221101</v>
      </c>
      <c r="AA444" s="166">
        <v>5.2938266558327352E-5</v>
      </c>
      <c r="AB444" s="167" t="s">
        <v>2289</v>
      </c>
      <c r="AC444" s="168" t="s">
        <v>3242</v>
      </c>
    </row>
    <row r="445" spans="1:29" x14ac:dyDescent="0.3">
      <c r="A445" s="156" t="s">
        <v>2748</v>
      </c>
      <c r="B445" s="157">
        <v>1</v>
      </c>
      <c r="C445" s="158" t="s">
        <v>1464</v>
      </c>
      <c r="D445" s="156" t="s">
        <v>268</v>
      </c>
      <c r="E445" s="156" t="s">
        <v>2722</v>
      </c>
      <c r="F445" s="159" t="s">
        <v>4</v>
      </c>
      <c r="G445" s="156" t="s">
        <v>1209</v>
      </c>
      <c r="H445" s="160">
        <v>43647</v>
      </c>
      <c r="I445" s="160">
        <v>43748</v>
      </c>
      <c r="J445" s="161" t="s">
        <v>5</v>
      </c>
      <c r="K445" s="162"/>
      <c r="L445" s="163" t="s">
        <v>7</v>
      </c>
      <c r="M445" s="171">
        <v>0</v>
      </c>
      <c r="N445" s="164">
        <v>437</v>
      </c>
      <c r="O445" s="162" t="s">
        <v>56</v>
      </c>
      <c r="P445" s="160">
        <v>43748</v>
      </c>
      <c r="Q445" s="162" t="s">
        <v>24</v>
      </c>
      <c r="R445" s="164">
        <v>437</v>
      </c>
      <c r="S445" s="158" t="s">
        <v>2250</v>
      </c>
      <c r="T445" s="163"/>
      <c r="U445" s="161" t="s">
        <v>10</v>
      </c>
      <c r="V445" s="161" t="s">
        <v>11</v>
      </c>
      <c r="W445" s="161" t="s">
        <v>12</v>
      </c>
      <c r="X445" s="161" t="s">
        <v>13</v>
      </c>
      <c r="Y445" s="169">
        <v>4340</v>
      </c>
      <c r="Z445" s="165">
        <v>9221101</v>
      </c>
      <c r="AA445" s="166">
        <v>1.0058270646082198E-4</v>
      </c>
      <c r="AB445" s="183" t="s">
        <v>2289</v>
      </c>
      <c r="AC445" s="168" t="s">
        <v>3242</v>
      </c>
    </row>
    <row r="446" spans="1:29" x14ac:dyDescent="0.3">
      <c r="A446" s="156" t="s">
        <v>2748</v>
      </c>
      <c r="B446" s="157">
        <v>1</v>
      </c>
      <c r="C446" s="158" t="s">
        <v>1464</v>
      </c>
      <c r="D446" s="156" t="s">
        <v>268</v>
      </c>
      <c r="E446" s="156" t="s">
        <v>2722</v>
      </c>
      <c r="F446" s="158" t="s">
        <v>4</v>
      </c>
      <c r="G446" s="158" t="s">
        <v>1209</v>
      </c>
      <c r="H446" s="179">
        <v>43647</v>
      </c>
      <c r="I446" s="160">
        <v>43748</v>
      </c>
      <c r="J446" s="161" t="s">
        <v>5</v>
      </c>
      <c r="K446" s="162"/>
      <c r="L446" s="158" t="s">
        <v>7</v>
      </c>
      <c r="M446" s="171">
        <v>0</v>
      </c>
      <c r="N446" s="171">
        <v>535.44000000000005</v>
      </c>
      <c r="O446" s="162" t="s">
        <v>56</v>
      </c>
      <c r="P446" s="160">
        <v>43748</v>
      </c>
      <c r="Q446" s="162" t="s">
        <v>24</v>
      </c>
      <c r="R446" s="170">
        <v>535.44000000000005</v>
      </c>
      <c r="S446" s="162" t="s">
        <v>2250</v>
      </c>
      <c r="T446" s="156"/>
      <c r="U446" s="161" t="s">
        <v>10</v>
      </c>
      <c r="V446" s="161" t="s">
        <v>11</v>
      </c>
      <c r="W446" s="161" t="s">
        <v>12</v>
      </c>
      <c r="X446" s="161" t="s">
        <v>13</v>
      </c>
      <c r="Y446" s="165">
        <v>4340</v>
      </c>
      <c r="Z446" s="165">
        <v>9221101</v>
      </c>
      <c r="AA446" s="166">
        <v>1.232402845477861E-4</v>
      </c>
      <c r="AB446" s="167" t="s">
        <v>2289</v>
      </c>
      <c r="AC446" s="168" t="s">
        <v>3242</v>
      </c>
    </row>
    <row r="447" spans="1:29" x14ac:dyDescent="0.3">
      <c r="A447" s="156" t="s">
        <v>2738</v>
      </c>
      <c r="B447" s="157">
        <v>1</v>
      </c>
      <c r="C447" s="158" t="s">
        <v>1464</v>
      </c>
      <c r="D447" s="158" t="s">
        <v>283</v>
      </c>
      <c r="E447" s="156" t="s">
        <v>2722</v>
      </c>
      <c r="F447" s="159" t="s">
        <v>4</v>
      </c>
      <c r="G447" s="158" t="s">
        <v>1209</v>
      </c>
      <c r="H447" s="160">
        <v>43647</v>
      </c>
      <c r="I447" s="160">
        <v>43748</v>
      </c>
      <c r="J447" s="161" t="s">
        <v>5</v>
      </c>
      <c r="K447" s="162" t="s">
        <v>6</v>
      </c>
      <c r="L447" s="163" t="s">
        <v>7</v>
      </c>
      <c r="M447" s="171">
        <v>0</v>
      </c>
      <c r="N447" s="164">
        <v>7798.34</v>
      </c>
      <c r="O447" s="162" t="s">
        <v>35</v>
      </c>
      <c r="P447" s="160">
        <v>43748</v>
      </c>
      <c r="Q447" s="162" t="s">
        <v>24</v>
      </c>
      <c r="R447" s="164">
        <v>7798.34</v>
      </c>
      <c r="S447" s="163" t="s">
        <v>401</v>
      </c>
      <c r="T447" s="163"/>
      <c r="U447" s="161" t="s">
        <v>10</v>
      </c>
      <c r="V447" s="161" t="s">
        <v>11</v>
      </c>
      <c r="W447" s="161" t="s">
        <v>12</v>
      </c>
      <c r="X447" s="161" t="s">
        <v>13</v>
      </c>
      <c r="Y447" s="165">
        <v>4300</v>
      </c>
      <c r="Z447" s="165">
        <v>9231101</v>
      </c>
      <c r="AA447" s="166">
        <v>1.7949156592715937E-3</v>
      </c>
      <c r="AB447" s="167" t="s">
        <v>2293</v>
      </c>
      <c r="AC447" s="168" t="s">
        <v>3247</v>
      </c>
    </row>
    <row r="448" spans="1:29" x14ac:dyDescent="0.3">
      <c r="A448" s="156" t="s">
        <v>2738</v>
      </c>
      <c r="B448" s="157">
        <v>1</v>
      </c>
      <c r="C448" s="158" t="s">
        <v>1464</v>
      </c>
      <c r="D448" s="156" t="s">
        <v>283</v>
      </c>
      <c r="E448" s="156" t="s">
        <v>2722</v>
      </c>
      <c r="F448" s="159" t="s">
        <v>4</v>
      </c>
      <c r="G448" s="156" t="s">
        <v>1209</v>
      </c>
      <c r="H448" s="160">
        <v>43647</v>
      </c>
      <c r="I448" s="160">
        <v>43748</v>
      </c>
      <c r="J448" s="161" t="s">
        <v>5</v>
      </c>
      <c r="K448" s="162"/>
      <c r="L448" s="163" t="s">
        <v>7</v>
      </c>
      <c r="M448" s="171">
        <v>0</v>
      </c>
      <c r="N448" s="164">
        <v>190</v>
      </c>
      <c r="O448" s="162" t="s">
        <v>35</v>
      </c>
      <c r="P448" s="160">
        <v>43748</v>
      </c>
      <c r="Q448" s="162" t="s">
        <v>24</v>
      </c>
      <c r="R448" s="164">
        <v>190</v>
      </c>
      <c r="S448" s="162" t="s">
        <v>401</v>
      </c>
      <c r="T448" s="163"/>
      <c r="U448" s="161" t="s">
        <v>10</v>
      </c>
      <c r="V448" s="161" t="s">
        <v>11</v>
      </c>
      <c r="W448" s="161" t="s">
        <v>12</v>
      </c>
      <c r="X448" s="161" t="s">
        <v>13</v>
      </c>
      <c r="Y448" s="169">
        <v>4340</v>
      </c>
      <c r="Z448" s="169">
        <v>9231101</v>
      </c>
      <c r="AA448" s="166">
        <v>4.3731611504705202E-5</v>
      </c>
      <c r="AB448" s="158" t="s">
        <v>2293</v>
      </c>
      <c r="AC448" s="168" t="s">
        <v>3247</v>
      </c>
    </row>
    <row r="449" spans="1:29" x14ac:dyDescent="0.3">
      <c r="A449" s="156" t="s">
        <v>2738</v>
      </c>
      <c r="B449" s="157">
        <v>1</v>
      </c>
      <c r="C449" s="156" t="s">
        <v>1464</v>
      </c>
      <c r="D449" s="156" t="s">
        <v>283</v>
      </c>
      <c r="E449" s="156" t="s">
        <v>2722</v>
      </c>
      <c r="F449" s="159" t="s">
        <v>4</v>
      </c>
      <c r="G449" s="156" t="s">
        <v>1209</v>
      </c>
      <c r="H449" s="160">
        <v>43647</v>
      </c>
      <c r="I449" s="160">
        <v>43748</v>
      </c>
      <c r="J449" s="161" t="s">
        <v>5</v>
      </c>
      <c r="K449" s="162"/>
      <c r="L449" s="163" t="s">
        <v>7</v>
      </c>
      <c r="M449" s="171">
        <v>0</v>
      </c>
      <c r="N449" s="164">
        <v>100</v>
      </c>
      <c r="O449" s="162" t="s">
        <v>35</v>
      </c>
      <c r="P449" s="160">
        <v>43748</v>
      </c>
      <c r="Q449" s="162" t="s">
        <v>24</v>
      </c>
      <c r="R449" s="164">
        <v>100</v>
      </c>
      <c r="S449" s="162" t="s">
        <v>401</v>
      </c>
      <c r="T449" s="163"/>
      <c r="U449" s="161" t="s">
        <v>10</v>
      </c>
      <c r="V449" s="161" t="s">
        <v>11</v>
      </c>
      <c r="W449" s="161" t="s">
        <v>12</v>
      </c>
      <c r="X449" s="161" t="s">
        <v>13</v>
      </c>
      <c r="Y449" s="169">
        <v>4340</v>
      </c>
      <c r="Z449" s="169">
        <v>9231101</v>
      </c>
      <c r="AA449" s="166">
        <v>2.301663763405537E-5</v>
      </c>
      <c r="AB449" s="158" t="s">
        <v>2293</v>
      </c>
      <c r="AC449" s="168" t="s">
        <v>3247</v>
      </c>
    </row>
    <row r="450" spans="1:29" x14ac:dyDescent="0.3">
      <c r="A450" s="156" t="s">
        <v>2738</v>
      </c>
      <c r="B450" s="157">
        <v>1</v>
      </c>
      <c r="C450" s="158" t="s">
        <v>1464</v>
      </c>
      <c r="D450" s="158" t="s">
        <v>283</v>
      </c>
      <c r="E450" s="156" t="s">
        <v>2722</v>
      </c>
      <c r="F450" s="159" t="s">
        <v>4</v>
      </c>
      <c r="G450" s="156" t="s">
        <v>1209</v>
      </c>
      <c r="H450" s="160">
        <v>43647</v>
      </c>
      <c r="I450" s="160">
        <v>43748</v>
      </c>
      <c r="J450" s="161" t="s">
        <v>5</v>
      </c>
      <c r="K450" s="162"/>
      <c r="L450" s="163" t="s">
        <v>7</v>
      </c>
      <c r="M450" s="171">
        <v>0</v>
      </c>
      <c r="N450" s="164">
        <v>60</v>
      </c>
      <c r="O450" s="162" t="s">
        <v>35</v>
      </c>
      <c r="P450" s="160">
        <v>43748</v>
      </c>
      <c r="Q450" s="162" t="s">
        <v>24</v>
      </c>
      <c r="R450" s="164">
        <v>60</v>
      </c>
      <c r="S450" s="162" t="s">
        <v>401</v>
      </c>
      <c r="T450" s="163"/>
      <c r="U450" s="161" t="s">
        <v>10</v>
      </c>
      <c r="V450" s="161" t="s">
        <v>11</v>
      </c>
      <c r="W450" s="161" t="s">
        <v>12</v>
      </c>
      <c r="X450" s="161" t="s">
        <v>13</v>
      </c>
      <c r="Y450" s="169">
        <v>4340</v>
      </c>
      <c r="Z450" s="169">
        <v>9231101</v>
      </c>
      <c r="AA450" s="166">
        <v>1.3809982580433222E-5</v>
      </c>
      <c r="AB450" s="156" t="s">
        <v>2293</v>
      </c>
      <c r="AC450" s="168" t="s">
        <v>3247</v>
      </c>
    </row>
    <row r="451" spans="1:29" x14ac:dyDescent="0.3">
      <c r="A451" s="156" t="s">
        <v>2738</v>
      </c>
      <c r="B451" s="157">
        <v>1</v>
      </c>
      <c r="C451" s="158" t="s">
        <v>1464</v>
      </c>
      <c r="D451" s="158" t="s">
        <v>283</v>
      </c>
      <c r="E451" s="156" t="s">
        <v>2722</v>
      </c>
      <c r="F451" s="159" t="s">
        <v>4</v>
      </c>
      <c r="G451" s="158" t="s">
        <v>1209</v>
      </c>
      <c r="H451" s="160">
        <v>43647</v>
      </c>
      <c r="I451" s="160">
        <v>43748</v>
      </c>
      <c r="J451" s="161" t="s">
        <v>5</v>
      </c>
      <c r="K451" s="162"/>
      <c r="L451" s="163" t="s">
        <v>7</v>
      </c>
      <c r="M451" s="171">
        <v>0</v>
      </c>
      <c r="N451" s="164">
        <v>30</v>
      </c>
      <c r="O451" s="162" t="s">
        <v>35</v>
      </c>
      <c r="P451" s="160">
        <v>43748</v>
      </c>
      <c r="Q451" s="162" t="s">
        <v>24</v>
      </c>
      <c r="R451" s="164">
        <v>30</v>
      </c>
      <c r="S451" s="163" t="s">
        <v>401</v>
      </c>
      <c r="T451" s="163"/>
      <c r="U451" s="161" t="s">
        <v>10</v>
      </c>
      <c r="V451" s="161" t="s">
        <v>11</v>
      </c>
      <c r="W451" s="161" t="s">
        <v>12</v>
      </c>
      <c r="X451" s="161" t="s">
        <v>13</v>
      </c>
      <c r="Y451" s="165">
        <v>4340</v>
      </c>
      <c r="Z451" s="165">
        <v>9231101</v>
      </c>
      <c r="AA451" s="166">
        <v>6.9049912902166112E-6</v>
      </c>
      <c r="AB451" s="167" t="s">
        <v>2293</v>
      </c>
      <c r="AC451" s="168" t="s">
        <v>3247</v>
      </c>
    </row>
    <row r="452" spans="1:29" x14ac:dyDescent="0.3">
      <c r="A452" s="156" t="s">
        <v>2738</v>
      </c>
      <c r="B452" s="157">
        <v>1</v>
      </c>
      <c r="C452" s="158" t="s">
        <v>1464</v>
      </c>
      <c r="D452" s="158" t="s">
        <v>283</v>
      </c>
      <c r="E452" s="156" t="s">
        <v>2722</v>
      </c>
      <c r="F452" s="159" t="s">
        <v>4</v>
      </c>
      <c r="G452" s="158" t="s">
        <v>1209</v>
      </c>
      <c r="H452" s="160">
        <v>43647</v>
      </c>
      <c r="I452" s="160">
        <v>43748</v>
      </c>
      <c r="J452" s="161" t="s">
        <v>5</v>
      </c>
      <c r="K452" s="162"/>
      <c r="L452" s="163" t="s">
        <v>7</v>
      </c>
      <c r="M452" s="171">
        <v>0</v>
      </c>
      <c r="N452" s="164">
        <v>232.8</v>
      </c>
      <c r="O452" s="162" t="s">
        <v>35</v>
      </c>
      <c r="P452" s="160">
        <v>43748</v>
      </c>
      <c r="Q452" s="162" t="s">
        <v>24</v>
      </c>
      <c r="R452" s="164">
        <v>232.8</v>
      </c>
      <c r="S452" s="163" t="s">
        <v>401</v>
      </c>
      <c r="T452" s="163"/>
      <c r="U452" s="161" t="s">
        <v>10</v>
      </c>
      <c r="V452" s="161" t="s">
        <v>11</v>
      </c>
      <c r="W452" s="161" t="s">
        <v>12</v>
      </c>
      <c r="X452" s="161" t="s">
        <v>13</v>
      </c>
      <c r="Y452" s="169">
        <v>4340</v>
      </c>
      <c r="Z452" s="169">
        <v>9231101</v>
      </c>
      <c r="AA452" s="166">
        <v>5.3582732412080904E-5</v>
      </c>
      <c r="AB452" s="167" t="s">
        <v>2293</v>
      </c>
      <c r="AC452" s="168" t="s">
        <v>3247</v>
      </c>
    </row>
    <row r="453" spans="1:29" x14ac:dyDescent="0.3">
      <c r="A453" s="156" t="s">
        <v>2738</v>
      </c>
      <c r="B453" s="157">
        <v>1</v>
      </c>
      <c r="C453" s="158" t="s">
        <v>1464</v>
      </c>
      <c r="D453" s="156" t="s">
        <v>283</v>
      </c>
      <c r="E453" s="156" t="s">
        <v>2722</v>
      </c>
      <c r="F453" s="156" t="s">
        <v>4</v>
      </c>
      <c r="G453" s="158" t="s">
        <v>1209</v>
      </c>
      <c r="H453" s="160">
        <v>43647</v>
      </c>
      <c r="I453" s="160">
        <v>43748</v>
      </c>
      <c r="J453" s="161" t="s">
        <v>5</v>
      </c>
      <c r="K453" s="162"/>
      <c r="L453" s="158" t="s">
        <v>7</v>
      </c>
      <c r="M453" s="171">
        <v>0</v>
      </c>
      <c r="N453" s="170">
        <v>640.6</v>
      </c>
      <c r="O453" s="162" t="s">
        <v>35</v>
      </c>
      <c r="P453" s="160">
        <v>43748</v>
      </c>
      <c r="Q453" s="162" t="s">
        <v>24</v>
      </c>
      <c r="R453" s="171">
        <v>640.6</v>
      </c>
      <c r="S453" s="163" t="s">
        <v>401</v>
      </c>
      <c r="T453" s="162"/>
      <c r="U453" s="161" t="s">
        <v>10</v>
      </c>
      <c r="V453" s="161" t="s">
        <v>11</v>
      </c>
      <c r="W453" s="161" t="s">
        <v>12</v>
      </c>
      <c r="X453" s="161" t="s">
        <v>13</v>
      </c>
      <c r="Y453" s="165">
        <v>4340</v>
      </c>
      <c r="Z453" s="165">
        <v>9231101</v>
      </c>
      <c r="AA453" s="166">
        <v>1.4744458068375872E-4</v>
      </c>
      <c r="AB453" s="158" t="s">
        <v>2293</v>
      </c>
      <c r="AC453" s="168" t="s">
        <v>3247</v>
      </c>
    </row>
    <row r="454" spans="1:29" x14ac:dyDescent="0.3">
      <c r="A454" s="156" t="s">
        <v>2738</v>
      </c>
      <c r="B454" s="157">
        <v>1</v>
      </c>
      <c r="C454" s="158" t="s">
        <v>1464</v>
      </c>
      <c r="D454" s="156" t="s">
        <v>283</v>
      </c>
      <c r="E454" s="156" t="s">
        <v>2722</v>
      </c>
      <c r="F454" s="159" t="s">
        <v>4</v>
      </c>
      <c r="G454" s="156" t="s">
        <v>1209</v>
      </c>
      <c r="H454" s="160">
        <v>43647</v>
      </c>
      <c r="I454" s="160">
        <v>43759</v>
      </c>
      <c r="J454" s="161" t="s">
        <v>5</v>
      </c>
      <c r="K454" s="162"/>
      <c r="L454" s="163" t="s">
        <v>7</v>
      </c>
      <c r="M454" s="171">
        <v>0</v>
      </c>
      <c r="N454" s="164">
        <v>15596.67</v>
      </c>
      <c r="O454" s="162" t="s">
        <v>91</v>
      </c>
      <c r="P454" s="160">
        <v>43759</v>
      </c>
      <c r="Q454" s="162" t="s">
        <v>87</v>
      </c>
      <c r="R454" s="164">
        <v>15596.67</v>
      </c>
      <c r="S454" s="163" t="s">
        <v>401</v>
      </c>
      <c r="T454" s="163"/>
      <c r="U454" s="161" t="s">
        <v>10</v>
      </c>
      <c r="V454" s="161" t="s">
        <v>11</v>
      </c>
      <c r="W454" s="161" t="s">
        <v>12</v>
      </c>
      <c r="X454" s="161" t="s">
        <v>13</v>
      </c>
      <c r="Y454" s="169">
        <v>4300</v>
      </c>
      <c r="Z454" s="169">
        <v>9231101</v>
      </c>
      <c r="AA454" s="166">
        <v>3.5898290168794238E-3</v>
      </c>
      <c r="AB454" s="158" t="s">
        <v>2293</v>
      </c>
      <c r="AC454" s="168" t="s">
        <v>3247</v>
      </c>
    </row>
    <row r="455" spans="1:29" x14ac:dyDescent="0.3">
      <c r="A455" s="156" t="s">
        <v>2738</v>
      </c>
      <c r="B455" s="157">
        <v>1</v>
      </c>
      <c r="C455" s="167" t="s">
        <v>1464</v>
      </c>
      <c r="D455" s="156" t="s">
        <v>283</v>
      </c>
      <c r="E455" s="156" t="s">
        <v>2722</v>
      </c>
      <c r="F455" s="162" t="s">
        <v>4</v>
      </c>
      <c r="G455" s="167" t="s">
        <v>1209</v>
      </c>
      <c r="H455" s="160">
        <v>43647</v>
      </c>
      <c r="I455" s="160">
        <v>43759</v>
      </c>
      <c r="J455" s="161" t="s">
        <v>5</v>
      </c>
      <c r="K455" s="162" t="s">
        <v>6</v>
      </c>
      <c r="L455" s="158" t="s">
        <v>7</v>
      </c>
      <c r="M455" s="171">
        <v>0</v>
      </c>
      <c r="N455" s="171">
        <v>1281.2</v>
      </c>
      <c r="O455" s="162" t="s">
        <v>91</v>
      </c>
      <c r="P455" s="160">
        <v>43759</v>
      </c>
      <c r="Q455" s="162" t="s">
        <v>87</v>
      </c>
      <c r="R455" s="171">
        <v>1281.2</v>
      </c>
      <c r="S455" s="163" t="s">
        <v>401</v>
      </c>
      <c r="T455" s="156"/>
      <c r="U455" s="161" t="s">
        <v>10</v>
      </c>
      <c r="V455" s="161" t="s">
        <v>11</v>
      </c>
      <c r="W455" s="161" t="s">
        <v>12</v>
      </c>
      <c r="X455" s="161" t="s">
        <v>13</v>
      </c>
      <c r="Y455" s="169">
        <v>4340</v>
      </c>
      <c r="Z455" s="169">
        <v>9231101</v>
      </c>
      <c r="AA455" s="166">
        <v>2.9488916136751744E-4</v>
      </c>
      <c r="AB455" s="167" t="s">
        <v>2293</v>
      </c>
      <c r="AC455" s="168" t="s">
        <v>3247</v>
      </c>
    </row>
    <row r="456" spans="1:29" x14ac:dyDescent="0.3">
      <c r="A456" s="156" t="s">
        <v>2738</v>
      </c>
      <c r="B456" s="157">
        <v>1</v>
      </c>
      <c r="C456" s="156" t="s">
        <v>1464</v>
      </c>
      <c r="D456" s="158" t="s">
        <v>283</v>
      </c>
      <c r="E456" s="156" t="s">
        <v>2722</v>
      </c>
      <c r="F456" s="159" t="s">
        <v>4</v>
      </c>
      <c r="G456" s="156" t="s">
        <v>1209</v>
      </c>
      <c r="H456" s="160">
        <v>43647</v>
      </c>
      <c r="I456" s="160">
        <v>43759</v>
      </c>
      <c r="J456" s="161" t="s">
        <v>5</v>
      </c>
      <c r="K456" s="162"/>
      <c r="L456" s="163" t="s">
        <v>7</v>
      </c>
      <c r="M456" s="171">
        <v>0</v>
      </c>
      <c r="N456" s="164">
        <v>200</v>
      </c>
      <c r="O456" s="162" t="s">
        <v>91</v>
      </c>
      <c r="P456" s="160">
        <v>43759</v>
      </c>
      <c r="Q456" s="162" t="s">
        <v>87</v>
      </c>
      <c r="R456" s="164">
        <v>200</v>
      </c>
      <c r="S456" s="162" t="s">
        <v>401</v>
      </c>
      <c r="T456" s="163"/>
      <c r="U456" s="161" t="s">
        <v>10</v>
      </c>
      <c r="V456" s="161" t="s">
        <v>11</v>
      </c>
      <c r="W456" s="161" t="s">
        <v>12</v>
      </c>
      <c r="X456" s="161" t="s">
        <v>13</v>
      </c>
      <c r="Y456" s="169">
        <v>4340</v>
      </c>
      <c r="Z456" s="169">
        <v>9231101</v>
      </c>
      <c r="AA456" s="166">
        <v>4.6033275268110739E-5</v>
      </c>
      <c r="AB456" s="158" t="s">
        <v>2293</v>
      </c>
      <c r="AC456" s="168" t="s">
        <v>3247</v>
      </c>
    </row>
    <row r="457" spans="1:29" x14ac:dyDescent="0.3">
      <c r="A457" s="156" t="s">
        <v>2738</v>
      </c>
      <c r="B457" s="157">
        <v>1</v>
      </c>
      <c r="C457" s="156" t="s">
        <v>1464</v>
      </c>
      <c r="D457" s="156" t="s">
        <v>283</v>
      </c>
      <c r="E457" s="156" t="s">
        <v>2722</v>
      </c>
      <c r="F457" s="159" t="s">
        <v>4</v>
      </c>
      <c r="G457" s="156" t="s">
        <v>1209</v>
      </c>
      <c r="H457" s="160">
        <v>43647</v>
      </c>
      <c r="I457" s="160">
        <v>43759</v>
      </c>
      <c r="J457" s="161" t="s">
        <v>5</v>
      </c>
      <c r="K457" s="162"/>
      <c r="L457" s="163" t="s">
        <v>7</v>
      </c>
      <c r="M457" s="171">
        <v>0</v>
      </c>
      <c r="N457" s="164">
        <v>120</v>
      </c>
      <c r="O457" s="162" t="s">
        <v>91</v>
      </c>
      <c r="P457" s="160">
        <v>43759</v>
      </c>
      <c r="Q457" s="162" t="s">
        <v>87</v>
      </c>
      <c r="R457" s="164">
        <v>120</v>
      </c>
      <c r="S457" s="162" t="s">
        <v>401</v>
      </c>
      <c r="T457" s="163"/>
      <c r="U457" s="161" t="s">
        <v>10</v>
      </c>
      <c r="V457" s="161" t="s">
        <v>11</v>
      </c>
      <c r="W457" s="161" t="s">
        <v>12</v>
      </c>
      <c r="X457" s="161" t="s">
        <v>13</v>
      </c>
      <c r="Y457" s="169">
        <v>4340</v>
      </c>
      <c r="Z457" s="169">
        <v>9231101</v>
      </c>
      <c r="AA457" s="166">
        <v>2.7619965160866445E-5</v>
      </c>
      <c r="AB457" s="158" t="s">
        <v>2293</v>
      </c>
      <c r="AC457" s="168" t="s">
        <v>3247</v>
      </c>
    </row>
    <row r="458" spans="1:29" x14ac:dyDescent="0.3">
      <c r="A458" s="156" t="s">
        <v>2738</v>
      </c>
      <c r="B458" s="157">
        <v>1</v>
      </c>
      <c r="C458" s="158" t="s">
        <v>1464</v>
      </c>
      <c r="D458" s="156" t="s">
        <v>283</v>
      </c>
      <c r="E458" s="156" t="s">
        <v>2722</v>
      </c>
      <c r="F458" s="156" t="s">
        <v>4</v>
      </c>
      <c r="G458" s="158" t="s">
        <v>1209</v>
      </c>
      <c r="H458" s="160">
        <v>43647</v>
      </c>
      <c r="I458" s="160">
        <v>43759</v>
      </c>
      <c r="J458" s="161" t="s">
        <v>5</v>
      </c>
      <c r="K458" s="162"/>
      <c r="L458" s="158" t="s">
        <v>7</v>
      </c>
      <c r="M458" s="171">
        <v>0</v>
      </c>
      <c r="N458" s="170">
        <v>60</v>
      </c>
      <c r="O458" s="162" t="s">
        <v>91</v>
      </c>
      <c r="P458" s="160">
        <v>43759</v>
      </c>
      <c r="Q458" s="162" t="s">
        <v>87</v>
      </c>
      <c r="R458" s="170">
        <v>60</v>
      </c>
      <c r="S458" s="162" t="s">
        <v>401</v>
      </c>
      <c r="T458" s="162"/>
      <c r="U458" s="161" t="s">
        <v>10</v>
      </c>
      <c r="V458" s="161" t="s">
        <v>11</v>
      </c>
      <c r="W458" s="161" t="s">
        <v>12</v>
      </c>
      <c r="X458" s="161" t="s">
        <v>13</v>
      </c>
      <c r="Y458" s="165">
        <v>4340</v>
      </c>
      <c r="Z458" s="165">
        <v>9231101</v>
      </c>
      <c r="AA458" s="166">
        <v>1.3809982580433222E-5</v>
      </c>
      <c r="AB458" s="158" t="s">
        <v>2293</v>
      </c>
      <c r="AC458" s="168" t="s">
        <v>3247</v>
      </c>
    </row>
    <row r="459" spans="1:29" x14ac:dyDescent="0.3">
      <c r="A459" s="156" t="s">
        <v>2738</v>
      </c>
      <c r="B459" s="157">
        <v>1</v>
      </c>
      <c r="C459" s="158" t="s">
        <v>1464</v>
      </c>
      <c r="D459" s="163" t="s">
        <v>283</v>
      </c>
      <c r="E459" s="156" t="s">
        <v>2722</v>
      </c>
      <c r="F459" s="158" t="s">
        <v>4</v>
      </c>
      <c r="G459" s="158" t="s">
        <v>1209</v>
      </c>
      <c r="H459" s="160">
        <v>43647</v>
      </c>
      <c r="I459" s="160">
        <v>43759</v>
      </c>
      <c r="J459" s="161" t="s">
        <v>5</v>
      </c>
      <c r="K459" s="162"/>
      <c r="L459" s="158" t="s">
        <v>7</v>
      </c>
      <c r="M459" s="171">
        <v>0</v>
      </c>
      <c r="N459" s="171">
        <v>380</v>
      </c>
      <c r="O459" s="162" t="s">
        <v>91</v>
      </c>
      <c r="P459" s="160">
        <v>43759</v>
      </c>
      <c r="Q459" s="162" t="s">
        <v>87</v>
      </c>
      <c r="R459" s="171">
        <v>380</v>
      </c>
      <c r="S459" s="163" t="s">
        <v>401</v>
      </c>
      <c r="T459" s="156"/>
      <c r="U459" s="161" t="s">
        <v>10</v>
      </c>
      <c r="V459" s="161" t="s">
        <v>11</v>
      </c>
      <c r="W459" s="161" t="s">
        <v>12</v>
      </c>
      <c r="X459" s="161" t="s">
        <v>13</v>
      </c>
      <c r="Y459" s="165">
        <v>4340</v>
      </c>
      <c r="Z459" s="165">
        <v>9231101</v>
      </c>
      <c r="AA459" s="166">
        <v>8.7463223009410403E-5</v>
      </c>
      <c r="AB459" s="158" t="s">
        <v>2293</v>
      </c>
      <c r="AC459" s="168" t="s">
        <v>3247</v>
      </c>
    </row>
    <row r="460" spans="1:29" x14ac:dyDescent="0.3">
      <c r="A460" s="156" t="s">
        <v>2738</v>
      </c>
      <c r="B460" s="157">
        <v>1</v>
      </c>
      <c r="C460" s="158" t="s">
        <v>1464</v>
      </c>
      <c r="D460" s="156" t="s">
        <v>283</v>
      </c>
      <c r="E460" s="156" t="s">
        <v>2722</v>
      </c>
      <c r="F460" s="159" t="s">
        <v>4</v>
      </c>
      <c r="G460" s="156" t="s">
        <v>1209</v>
      </c>
      <c r="H460" s="160">
        <v>43647</v>
      </c>
      <c r="I460" s="160">
        <v>43759</v>
      </c>
      <c r="J460" s="161" t="s">
        <v>5</v>
      </c>
      <c r="K460" s="162"/>
      <c r="L460" s="163" t="s">
        <v>7</v>
      </c>
      <c r="M460" s="171">
        <v>0</v>
      </c>
      <c r="N460" s="164">
        <v>465.6</v>
      </c>
      <c r="O460" s="162" t="s">
        <v>91</v>
      </c>
      <c r="P460" s="160">
        <v>43759</v>
      </c>
      <c r="Q460" s="162" t="s">
        <v>87</v>
      </c>
      <c r="R460" s="164">
        <v>465.6</v>
      </c>
      <c r="S460" s="162" t="s">
        <v>401</v>
      </c>
      <c r="T460" s="163"/>
      <c r="U460" s="161" t="s">
        <v>10</v>
      </c>
      <c r="V460" s="161" t="s">
        <v>11</v>
      </c>
      <c r="W460" s="161" t="s">
        <v>12</v>
      </c>
      <c r="X460" s="161" t="s">
        <v>13</v>
      </c>
      <c r="Y460" s="169">
        <v>4340</v>
      </c>
      <c r="Z460" s="169">
        <v>9231101</v>
      </c>
      <c r="AA460" s="166">
        <v>1.0716546482416181E-4</v>
      </c>
      <c r="AB460" s="158" t="s">
        <v>2293</v>
      </c>
      <c r="AC460" s="168" t="s">
        <v>3247</v>
      </c>
    </row>
    <row r="461" spans="1:29" x14ac:dyDescent="0.3">
      <c r="A461" s="156" t="s">
        <v>2749</v>
      </c>
      <c r="B461" s="157">
        <v>1</v>
      </c>
      <c r="C461" s="156" t="s">
        <v>1464</v>
      </c>
      <c r="D461" s="158" t="s">
        <v>235</v>
      </c>
      <c r="E461" s="156" t="s">
        <v>2722</v>
      </c>
      <c r="F461" s="159" t="s">
        <v>4</v>
      </c>
      <c r="G461" s="156" t="s">
        <v>1209</v>
      </c>
      <c r="H461" s="160">
        <v>43647</v>
      </c>
      <c r="I461" s="160">
        <v>43748</v>
      </c>
      <c r="J461" s="161" t="s">
        <v>5</v>
      </c>
      <c r="K461" s="162"/>
      <c r="L461" s="163" t="s">
        <v>7</v>
      </c>
      <c r="M461" s="171">
        <v>0</v>
      </c>
      <c r="N461" s="164">
        <v>13585.07</v>
      </c>
      <c r="O461" s="162" t="s">
        <v>31</v>
      </c>
      <c r="P461" s="160">
        <v>43748</v>
      </c>
      <c r="Q461" s="162" t="s">
        <v>24</v>
      </c>
      <c r="R461" s="164">
        <v>13585.07</v>
      </c>
      <c r="S461" s="162" t="s">
        <v>1572</v>
      </c>
      <c r="T461" s="163"/>
      <c r="U461" s="161" t="s">
        <v>10</v>
      </c>
      <c r="V461" s="161" t="s">
        <v>11</v>
      </c>
      <c r="W461" s="161" t="s">
        <v>12</v>
      </c>
      <c r="X461" s="161" t="s">
        <v>13</v>
      </c>
      <c r="Y461" s="169">
        <v>4300</v>
      </c>
      <c r="Z461" s="169">
        <v>9241101</v>
      </c>
      <c r="AA461" s="166">
        <v>3.1268263342327661E-3</v>
      </c>
      <c r="AB461" s="167" t="s">
        <v>2296</v>
      </c>
      <c r="AC461" s="168" t="s">
        <v>3252</v>
      </c>
    </row>
    <row r="462" spans="1:29" x14ac:dyDescent="0.3">
      <c r="A462" s="156" t="s">
        <v>2749</v>
      </c>
      <c r="B462" s="157">
        <v>1</v>
      </c>
      <c r="C462" s="158" t="s">
        <v>1464</v>
      </c>
      <c r="D462" s="163" t="s">
        <v>235</v>
      </c>
      <c r="E462" s="156" t="s">
        <v>2722</v>
      </c>
      <c r="F462" s="159" t="s">
        <v>4</v>
      </c>
      <c r="G462" s="158" t="s">
        <v>1209</v>
      </c>
      <c r="H462" s="160">
        <v>43647</v>
      </c>
      <c r="I462" s="160">
        <v>43748</v>
      </c>
      <c r="J462" s="161" t="s">
        <v>5</v>
      </c>
      <c r="K462" s="162"/>
      <c r="L462" s="163" t="s">
        <v>7</v>
      </c>
      <c r="M462" s="171">
        <v>0</v>
      </c>
      <c r="N462" s="164">
        <v>175</v>
      </c>
      <c r="O462" s="162" t="s">
        <v>31</v>
      </c>
      <c r="P462" s="160">
        <v>43748</v>
      </c>
      <c r="Q462" s="162" t="s">
        <v>24</v>
      </c>
      <c r="R462" s="164">
        <v>175</v>
      </c>
      <c r="S462" s="163" t="s">
        <v>1572</v>
      </c>
      <c r="T462" s="163"/>
      <c r="U462" s="161" t="s">
        <v>10</v>
      </c>
      <c r="V462" s="161" t="s">
        <v>11</v>
      </c>
      <c r="W462" s="161" t="s">
        <v>12</v>
      </c>
      <c r="X462" s="161" t="s">
        <v>13</v>
      </c>
      <c r="Y462" s="165">
        <v>4340</v>
      </c>
      <c r="Z462" s="165">
        <v>9241101</v>
      </c>
      <c r="AA462" s="166">
        <v>4.0279115859596899E-5</v>
      </c>
      <c r="AB462" s="167" t="s">
        <v>2296</v>
      </c>
      <c r="AC462" s="168" t="s">
        <v>3252</v>
      </c>
    </row>
    <row r="463" spans="1:29" x14ac:dyDescent="0.3">
      <c r="A463" s="156" t="s">
        <v>2749</v>
      </c>
      <c r="B463" s="157">
        <v>1</v>
      </c>
      <c r="C463" s="156" t="s">
        <v>1464</v>
      </c>
      <c r="D463" s="158" t="s">
        <v>235</v>
      </c>
      <c r="E463" s="156" t="s">
        <v>2722</v>
      </c>
      <c r="F463" s="159" t="s">
        <v>4</v>
      </c>
      <c r="G463" s="156" t="s">
        <v>1209</v>
      </c>
      <c r="H463" s="160">
        <v>43647</v>
      </c>
      <c r="I463" s="160">
        <v>43748</v>
      </c>
      <c r="J463" s="161" t="s">
        <v>5</v>
      </c>
      <c r="K463" s="162"/>
      <c r="L463" s="163" t="s">
        <v>7</v>
      </c>
      <c r="M463" s="171">
        <v>0</v>
      </c>
      <c r="N463" s="164">
        <v>105</v>
      </c>
      <c r="O463" s="162" t="s">
        <v>31</v>
      </c>
      <c r="P463" s="160">
        <v>43748</v>
      </c>
      <c r="Q463" s="162" t="s">
        <v>24</v>
      </c>
      <c r="R463" s="164">
        <v>105</v>
      </c>
      <c r="S463" s="163" t="s">
        <v>1572</v>
      </c>
      <c r="T463" s="156"/>
      <c r="U463" s="161" t="s">
        <v>10</v>
      </c>
      <c r="V463" s="161" t="s">
        <v>11</v>
      </c>
      <c r="W463" s="161" t="s">
        <v>12</v>
      </c>
      <c r="X463" s="161" t="s">
        <v>13</v>
      </c>
      <c r="Y463" s="169">
        <v>4340</v>
      </c>
      <c r="Z463" s="169">
        <v>9241101</v>
      </c>
      <c r="AA463" s="166">
        <v>2.4167469515758138E-5</v>
      </c>
      <c r="AB463" s="183" t="s">
        <v>2296</v>
      </c>
      <c r="AC463" s="168" t="s">
        <v>3252</v>
      </c>
    </row>
    <row r="464" spans="1:29" x14ac:dyDescent="0.3">
      <c r="A464" s="156" t="s">
        <v>2749</v>
      </c>
      <c r="B464" s="157">
        <v>1</v>
      </c>
      <c r="C464" s="158" t="s">
        <v>1464</v>
      </c>
      <c r="D464" s="158" t="s">
        <v>235</v>
      </c>
      <c r="E464" s="156" t="s">
        <v>2722</v>
      </c>
      <c r="F464" s="159" t="s">
        <v>4</v>
      </c>
      <c r="G464" s="158" t="s">
        <v>1209</v>
      </c>
      <c r="H464" s="160">
        <v>43647</v>
      </c>
      <c r="I464" s="160">
        <v>43748</v>
      </c>
      <c r="J464" s="161" t="s">
        <v>5</v>
      </c>
      <c r="K464" s="162"/>
      <c r="L464" s="163" t="s">
        <v>7</v>
      </c>
      <c r="M464" s="171">
        <v>0</v>
      </c>
      <c r="N464" s="164">
        <v>52.5</v>
      </c>
      <c r="O464" s="162" t="s">
        <v>31</v>
      </c>
      <c r="P464" s="160">
        <v>43748</v>
      </c>
      <c r="Q464" s="162" t="s">
        <v>24</v>
      </c>
      <c r="R464" s="164">
        <v>52.5</v>
      </c>
      <c r="S464" s="163" t="s">
        <v>1572</v>
      </c>
      <c r="T464" s="163"/>
      <c r="U464" s="161" t="s">
        <v>10</v>
      </c>
      <c r="V464" s="161" t="s">
        <v>11</v>
      </c>
      <c r="W464" s="161" t="s">
        <v>12</v>
      </c>
      <c r="X464" s="161" t="s">
        <v>13</v>
      </c>
      <c r="Y464" s="169">
        <v>4340</v>
      </c>
      <c r="Z464" s="169">
        <v>9241101</v>
      </c>
      <c r="AA464" s="166">
        <v>1.2083734757879069E-5</v>
      </c>
      <c r="AB464" s="167" t="s">
        <v>2296</v>
      </c>
      <c r="AC464" s="168" t="s">
        <v>3252</v>
      </c>
    </row>
    <row r="465" spans="1:29" x14ac:dyDescent="0.3">
      <c r="A465" s="156" t="s">
        <v>2749</v>
      </c>
      <c r="B465" s="157">
        <v>1</v>
      </c>
      <c r="C465" s="158" t="s">
        <v>1464</v>
      </c>
      <c r="D465" s="158" t="s">
        <v>235</v>
      </c>
      <c r="E465" s="156" t="s">
        <v>2722</v>
      </c>
      <c r="F465" s="159" t="s">
        <v>4</v>
      </c>
      <c r="G465" s="156" t="s">
        <v>1209</v>
      </c>
      <c r="H465" s="160">
        <v>43647</v>
      </c>
      <c r="I465" s="160">
        <v>43748</v>
      </c>
      <c r="J465" s="161" t="s">
        <v>5</v>
      </c>
      <c r="K465" s="162"/>
      <c r="L465" s="163" t="s">
        <v>7</v>
      </c>
      <c r="M465" s="171">
        <v>0</v>
      </c>
      <c r="N465" s="164">
        <v>332.5</v>
      </c>
      <c r="O465" s="162" t="s">
        <v>31</v>
      </c>
      <c r="P465" s="160">
        <v>43748</v>
      </c>
      <c r="Q465" s="162" t="s">
        <v>24</v>
      </c>
      <c r="R465" s="164">
        <v>332.5</v>
      </c>
      <c r="S465" s="162" t="s">
        <v>1572</v>
      </c>
      <c r="T465" s="163"/>
      <c r="U465" s="161" t="s">
        <v>10</v>
      </c>
      <c r="V465" s="161" t="s">
        <v>11</v>
      </c>
      <c r="W465" s="161" t="s">
        <v>12</v>
      </c>
      <c r="X465" s="161" t="s">
        <v>13</v>
      </c>
      <c r="Y465" s="169">
        <v>4340</v>
      </c>
      <c r="Z465" s="169">
        <v>9241101</v>
      </c>
      <c r="AA465" s="166">
        <v>7.6530320133234105E-5</v>
      </c>
      <c r="AB465" s="167" t="s">
        <v>2296</v>
      </c>
      <c r="AC465" s="168" t="s">
        <v>3252</v>
      </c>
    </row>
    <row r="466" spans="1:29" x14ac:dyDescent="0.3">
      <c r="A466" s="156" t="s">
        <v>2749</v>
      </c>
      <c r="B466" s="157">
        <v>1</v>
      </c>
      <c r="C466" s="158" t="s">
        <v>1464</v>
      </c>
      <c r="D466" s="158" t="s">
        <v>235</v>
      </c>
      <c r="E466" s="156" t="s">
        <v>2722</v>
      </c>
      <c r="F466" s="159" t="s">
        <v>4</v>
      </c>
      <c r="G466" s="158" t="s">
        <v>1209</v>
      </c>
      <c r="H466" s="160">
        <v>43647</v>
      </c>
      <c r="I466" s="160">
        <v>43748</v>
      </c>
      <c r="J466" s="161" t="s">
        <v>5</v>
      </c>
      <c r="K466" s="162"/>
      <c r="L466" s="163" t="s">
        <v>7</v>
      </c>
      <c r="M466" s="171">
        <v>0</v>
      </c>
      <c r="N466" s="164">
        <v>407.4</v>
      </c>
      <c r="O466" s="162" t="s">
        <v>31</v>
      </c>
      <c r="P466" s="160">
        <v>43748</v>
      </c>
      <c r="Q466" s="162" t="s">
        <v>24</v>
      </c>
      <c r="R466" s="164">
        <v>407.4</v>
      </c>
      <c r="S466" s="163" t="s">
        <v>1572</v>
      </c>
      <c r="T466" s="163"/>
      <c r="U466" s="161" t="s">
        <v>10</v>
      </c>
      <c r="V466" s="161" t="s">
        <v>11</v>
      </c>
      <c r="W466" s="161" t="s">
        <v>12</v>
      </c>
      <c r="X466" s="161" t="s">
        <v>13</v>
      </c>
      <c r="Y466" s="169">
        <v>4340</v>
      </c>
      <c r="Z466" s="169">
        <v>9241101</v>
      </c>
      <c r="AA466" s="166">
        <v>9.376978172114157E-5</v>
      </c>
      <c r="AB466" s="167" t="s">
        <v>2296</v>
      </c>
      <c r="AC466" s="168" t="s">
        <v>3252</v>
      </c>
    </row>
    <row r="467" spans="1:29" x14ac:dyDescent="0.3">
      <c r="A467" s="156" t="s">
        <v>2749</v>
      </c>
      <c r="B467" s="157">
        <v>1</v>
      </c>
      <c r="C467" s="156" t="s">
        <v>1464</v>
      </c>
      <c r="D467" s="163" t="s">
        <v>235</v>
      </c>
      <c r="E467" s="156" t="s">
        <v>2722</v>
      </c>
      <c r="F467" s="159" t="s">
        <v>4</v>
      </c>
      <c r="G467" s="156" t="s">
        <v>1209</v>
      </c>
      <c r="H467" s="160">
        <v>43647</v>
      </c>
      <c r="I467" s="160">
        <v>43748</v>
      </c>
      <c r="J467" s="161" t="s">
        <v>5</v>
      </c>
      <c r="K467" s="162"/>
      <c r="L467" s="163" t="s">
        <v>7</v>
      </c>
      <c r="M467" s="171">
        <v>0</v>
      </c>
      <c r="N467" s="164">
        <v>1121.05</v>
      </c>
      <c r="O467" s="162" t="s">
        <v>31</v>
      </c>
      <c r="P467" s="160">
        <v>43748</v>
      </c>
      <c r="Q467" s="162" t="s">
        <v>24</v>
      </c>
      <c r="R467" s="164">
        <v>1121.05</v>
      </c>
      <c r="S467" s="162" t="s">
        <v>1572</v>
      </c>
      <c r="T467" s="163"/>
      <c r="U467" s="161" t="s">
        <v>10</v>
      </c>
      <c r="V467" s="161" t="s">
        <v>11</v>
      </c>
      <c r="W467" s="161" t="s">
        <v>12</v>
      </c>
      <c r="X467" s="161" t="s">
        <v>13</v>
      </c>
      <c r="Y467" s="169">
        <v>4340</v>
      </c>
      <c r="Z467" s="169">
        <v>9241101</v>
      </c>
      <c r="AA467" s="166">
        <v>2.5802801619657771E-4</v>
      </c>
      <c r="AB467" s="158" t="s">
        <v>2296</v>
      </c>
      <c r="AC467" s="168" t="s">
        <v>3252</v>
      </c>
    </row>
    <row r="468" spans="1:29" x14ac:dyDescent="0.3">
      <c r="A468" s="156" t="s">
        <v>2749</v>
      </c>
      <c r="B468" s="157">
        <v>1</v>
      </c>
      <c r="C468" s="158" t="s">
        <v>1464</v>
      </c>
      <c r="D468" s="158" t="s">
        <v>235</v>
      </c>
      <c r="E468" s="156" t="s">
        <v>2722</v>
      </c>
      <c r="F468" s="159" t="s">
        <v>4</v>
      </c>
      <c r="G468" s="158" t="s">
        <v>1209</v>
      </c>
      <c r="H468" s="160">
        <v>43647</v>
      </c>
      <c r="I468" s="160">
        <v>43748</v>
      </c>
      <c r="J468" s="161" t="s">
        <v>5</v>
      </c>
      <c r="K468" s="162" t="s">
        <v>6</v>
      </c>
      <c r="L468" s="163" t="s">
        <v>7</v>
      </c>
      <c r="M468" s="171">
        <v>0</v>
      </c>
      <c r="N468" s="164">
        <v>10091.76</v>
      </c>
      <c r="O468" s="162" t="s">
        <v>44</v>
      </c>
      <c r="P468" s="160">
        <v>43748</v>
      </c>
      <c r="Q468" s="162" t="s">
        <v>24</v>
      </c>
      <c r="R468" s="164">
        <v>10091.76</v>
      </c>
      <c r="S468" s="163" t="s">
        <v>1572</v>
      </c>
      <c r="T468" s="163"/>
      <c r="U468" s="161" t="s">
        <v>10</v>
      </c>
      <c r="V468" s="161" t="s">
        <v>11</v>
      </c>
      <c r="W468" s="161" t="s">
        <v>12</v>
      </c>
      <c r="X468" s="161" t="s">
        <v>13</v>
      </c>
      <c r="Y468" s="169">
        <v>4300</v>
      </c>
      <c r="Z468" s="169">
        <v>9241101</v>
      </c>
      <c r="AA468" s="166">
        <v>2.3227838300985465E-3</v>
      </c>
      <c r="AB468" s="167" t="s">
        <v>2296</v>
      </c>
      <c r="AC468" s="168" t="s">
        <v>3252</v>
      </c>
    </row>
    <row r="469" spans="1:29" x14ac:dyDescent="0.3">
      <c r="A469" s="156" t="s">
        <v>2749</v>
      </c>
      <c r="B469" s="157">
        <v>1</v>
      </c>
      <c r="C469" s="158" t="s">
        <v>1464</v>
      </c>
      <c r="D469" s="158" t="s">
        <v>235</v>
      </c>
      <c r="E469" s="156" t="s">
        <v>2722</v>
      </c>
      <c r="F469" s="159" t="s">
        <v>4</v>
      </c>
      <c r="G469" s="158" t="s">
        <v>1209</v>
      </c>
      <c r="H469" s="160">
        <v>43647</v>
      </c>
      <c r="I469" s="160">
        <v>43748</v>
      </c>
      <c r="J469" s="161" t="s">
        <v>5</v>
      </c>
      <c r="K469" s="162" t="s">
        <v>6</v>
      </c>
      <c r="L469" s="163" t="s">
        <v>7</v>
      </c>
      <c r="M469" s="171">
        <v>0</v>
      </c>
      <c r="N469" s="164">
        <v>832.78</v>
      </c>
      <c r="O469" s="162" t="s">
        <v>44</v>
      </c>
      <c r="P469" s="160">
        <v>43748</v>
      </c>
      <c r="Q469" s="162" t="s">
        <v>24</v>
      </c>
      <c r="R469" s="164">
        <v>832.78</v>
      </c>
      <c r="S469" s="163" t="s">
        <v>1572</v>
      </c>
      <c r="T469" s="163"/>
      <c r="U469" s="161" t="s">
        <v>10</v>
      </c>
      <c r="V469" s="161" t="s">
        <v>11</v>
      </c>
      <c r="W469" s="161" t="s">
        <v>12</v>
      </c>
      <c r="X469" s="161" t="s">
        <v>13</v>
      </c>
      <c r="Y469" s="169">
        <v>4340</v>
      </c>
      <c r="Z469" s="169">
        <v>9241101</v>
      </c>
      <c r="AA469" s="166">
        <v>1.9167795488888632E-4</v>
      </c>
      <c r="AB469" s="167" t="s">
        <v>2296</v>
      </c>
      <c r="AC469" s="168" t="s">
        <v>3252</v>
      </c>
    </row>
    <row r="470" spans="1:29" s="10" customFormat="1" x14ac:dyDescent="0.3">
      <c r="A470" s="156" t="s">
        <v>2749</v>
      </c>
      <c r="B470" s="157">
        <v>1</v>
      </c>
      <c r="C470" s="158" t="s">
        <v>1464</v>
      </c>
      <c r="D470" s="163" t="s">
        <v>235</v>
      </c>
      <c r="E470" s="156" t="s">
        <v>2722</v>
      </c>
      <c r="F470" s="159" t="s">
        <v>4</v>
      </c>
      <c r="G470" s="158" t="s">
        <v>1209</v>
      </c>
      <c r="H470" s="160">
        <v>43647</v>
      </c>
      <c r="I470" s="160">
        <v>43748</v>
      </c>
      <c r="J470" s="161" t="s">
        <v>5</v>
      </c>
      <c r="K470" s="162"/>
      <c r="L470" s="163" t="s">
        <v>7</v>
      </c>
      <c r="M470" s="171">
        <v>0</v>
      </c>
      <c r="N470" s="164">
        <v>130</v>
      </c>
      <c r="O470" s="162" t="s">
        <v>44</v>
      </c>
      <c r="P470" s="160">
        <v>43748</v>
      </c>
      <c r="Q470" s="162" t="s">
        <v>24</v>
      </c>
      <c r="R470" s="164">
        <v>130</v>
      </c>
      <c r="S470" s="163" t="s">
        <v>1572</v>
      </c>
      <c r="T470" s="163"/>
      <c r="U470" s="161" t="s">
        <v>10</v>
      </c>
      <c r="V470" s="161" t="s">
        <v>11</v>
      </c>
      <c r="W470" s="161" t="s">
        <v>12</v>
      </c>
      <c r="X470" s="161" t="s">
        <v>13</v>
      </c>
      <c r="Y470" s="165">
        <v>4340</v>
      </c>
      <c r="Z470" s="165">
        <v>9241101</v>
      </c>
      <c r="AA470" s="166">
        <v>2.9921628924271983E-5</v>
      </c>
      <c r="AB470" s="167" t="s">
        <v>2296</v>
      </c>
      <c r="AC470" s="168" t="s">
        <v>3252</v>
      </c>
    </row>
    <row r="471" spans="1:29" s="10" customFormat="1" x14ac:dyDescent="0.3">
      <c r="A471" s="156" t="s">
        <v>2749</v>
      </c>
      <c r="B471" s="157">
        <v>1</v>
      </c>
      <c r="C471" s="158" t="s">
        <v>1464</v>
      </c>
      <c r="D471" s="158" t="s">
        <v>235</v>
      </c>
      <c r="E471" s="156" t="s">
        <v>2722</v>
      </c>
      <c r="F471" s="158" t="s">
        <v>4</v>
      </c>
      <c r="G471" s="158" t="s">
        <v>1209</v>
      </c>
      <c r="H471" s="160">
        <v>43647</v>
      </c>
      <c r="I471" s="160">
        <v>43748</v>
      </c>
      <c r="J471" s="161" t="s">
        <v>5</v>
      </c>
      <c r="K471" s="162"/>
      <c r="L471" s="158" t="s">
        <v>7</v>
      </c>
      <c r="M471" s="171">
        <v>0</v>
      </c>
      <c r="N471" s="171">
        <v>78</v>
      </c>
      <c r="O471" s="162" t="s">
        <v>44</v>
      </c>
      <c r="P471" s="160">
        <v>43748</v>
      </c>
      <c r="Q471" s="162" t="s">
        <v>24</v>
      </c>
      <c r="R471" s="171">
        <v>78</v>
      </c>
      <c r="S471" s="162" t="s">
        <v>1572</v>
      </c>
      <c r="T471" s="156"/>
      <c r="U471" s="161" t="s">
        <v>10</v>
      </c>
      <c r="V471" s="161" t="s">
        <v>11</v>
      </c>
      <c r="W471" s="161" t="s">
        <v>12</v>
      </c>
      <c r="X471" s="161" t="s">
        <v>13</v>
      </c>
      <c r="Y471" s="165">
        <v>4340</v>
      </c>
      <c r="Z471" s="165">
        <v>9241101</v>
      </c>
      <c r="AA471" s="166">
        <v>1.795297735456319E-5</v>
      </c>
      <c r="AB471" s="158" t="s">
        <v>2296</v>
      </c>
      <c r="AC471" s="168" t="s">
        <v>3252</v>
      </c>
    </row>
    <row r="472" spans="1:29" s="10" customFormat="1" x14ac:dyDescent="0.3">
      <c r="A472" s="156" t="s">
        <v>2749</v>
      </c>
      <c r="B472" s="157">
        <v>1</v>
      </c>
      <c r="C472" s="158" t="s">
        <v>1464</v>
      </c>
      <c r="D472" s="158" t="s">
        <v>235</v>
      </c>
      <c r="E472" s="156" t="s">
        <v>2722</v>
      </c>
      <c r="F472" s="159" t="s">
        <v>4</v>
      </c>
      <c r="G472" s="156" t="s">
        <v>1209</v>
      </c>
      <c r="H472" s="160">
        <v>43647</v>
      </c>
      <c r="I472" s="160">
        <v>43748</v>
      </c>
      <c r="J472" s="161" t="s">
        <v>5</v>
      </c>
      <c r="K472" s="173"/>
      <c r="L472" s="158" t="s">
        <v>7</v>
      </c>
      <c r="M472" s="171">
        <v>0</v>
      </c>
      <c r="N472" s="171">
        <v>39</v>
      </c>
      <c r="O472" s="162" t="s">
        <v>44</v>
      </c>
      <c r="P472" s="160">
        <v>43748</v>
      </c>
      <c r="Q472" s="162" t="s">
        <v>24</v>
      </c>
      <c r="R472" s="164">
        <v>39</v>
      </c>
      <c r="S472" s="162" t="s">
        <v>1572</v>
      </c>
      <c r="T472" s="163"/>
      <c r="U472" s="161" t="s">
        <v>10</v>
      </c>
      <c r="V472" s="161" t="s">
        <v>11</v>
      </c>
      <c r="W472" s="161" t="s">
        <v>12</v>
      </c>
      <c r="X472" s="161" t="s">
        <v>13</v>
      </c>
      <c r="Y472" s="169">
        <v>4340</v>
      </c>
      <c r="Z472" s="169">
        <v>9241101</v>
      </c>
      <c r="AA472" s="166">
        <v>8.9764886772815951E-6</v>
      </c>
      <c r="AB472" s="158" t="s">
        <v>2296</v>
      </c>
      <c r="AC472" s="168" t="s">
        <v>3252</v>
      </c>
    </row>
    <row r="473" spans="1:29" x14ac:dyDescent="0.3">
      <c r="A473" s="156" t="s">
        <v>2749</v>
      </c>
      <c r="B473" s="157">
        <v>1</v>
      </c>
      <c r="C473" s="158" t="s">
        <v>1464</v>
      </c>
      <c r="D473" s="158" t="s">
        <v>235</v>
      </c>
      <c r="E473" s="156" t="s">
        <v>2722</v>
      </c>
      <c r="F473" s="159" t="s">
        <v>4</v>
      </c>
      <c r="G473" s="158" t="s">
        <v>1209</v>
      </c>
      <c r="H473" s="160">
        <v>43647</v>
      </c>
      <c r="I473" s="160">
        <v>43748</v>
      </c>
      <c r="J473" s="161" t="s">
        <v>5</v>
      </c>
      <c r="K473" s="162"/>
      <c r="L473" s="163" t="s">
        <v>7</v>
      </c>
      <c r="M473" s="171">
        <v>0</v>
      </c>
      <c r="N473" s="164">
        <v>247</v>
      </c>
      <c r="O473" s="162" t="s">
        <v>44</v>
      </c>
      <c r="P473" s="160">
        <v>43748</v>
      </c>
      <c r="Q473" s="162" t="s">
        <v>24</v>
      </c>
      <c r="R473" s="164">
        <v>247</v>
      </c>
      <c r="S473" s="163" t="s">
        <v>1572</v>
      </c>
      <c r="T473" s="163"/>
      <c r="U473" s="161" t="s">
        <v>10</v>
      </c>
      <c r="V473" s="161" t="s">
        <v>11</v>
      </c>
      <c r="W473" s="161" t="s">
        <v>12</v>
      </c>
      <c r="X473" s="161" t="s">
        <v>13</v>
      </c>
      <c r="Y473" s="165">
        <v>4340</v>
      </c>
      <c r="Z473" s="165">
        <v>9241101</v>
      </c>
      <c r="AA473" s="166">
        <v>5.685109495611677E-5</v>
      </c>
      <c r="AB473" s="167" t="s">
        <v>2296</v>
      </c>
      <c r="AC473" s="168" t="s">
        <v>3252</v>
      </c>
    </row>
    <row r="474" spans="1:29" x14ac:dyDescent="0.3">
      <c r="A474" s="156" t="s">
        <v>2749</v>
      </c>
      <c r="B474" s="157">
        <v>1</v>
      </c>
      <c r="C474" s="158" t="s">
        <v>1464</v>
      </c>
      <c r="D474" s="158" t="s">
        <v>235</v>
      </c>
      <c r="E474" s="156" t="s">
        <v>2722</v>
      </c>
      <c r="F474" s="159" t="s">
        <v>4</v>
      </c>
      <c r="G474" s="156" t="s">
        <v>1209</v>
      </c>
      <c r="H474" s="160">
        <v>43647</v>
      </c>
      <c r="I474" s="160">
        <v>43748</v>
      </c>
      <c r="J474" s="161" t="s">
        <v>5</v>
      </c>
      <c r="K474" s="162"/>
      <c r="L474" s="163" t="s">
        <v>7</v>
      </c>
      <c r="M474" s="171">
        <v>0</v>
      </c>
      <c r="N474" s="164">
        <v>302.64</v>
      </c>
      <c r="O474" s="162" t="s">
        <v>44</v>
      </c>
      <c r="P474" s="160">
        <v>43748</v>
      </c>
      <c r="Q474" s="162" t="s">
        <v>24</v>
      </c>
      <c r="R474" s="164">
        <v>302.64</v>
      </c>
      <c r="S474" s="162" t="s">
        <v>1572</v>
      </c>
      <c r="T474" s="163"/>
      <c r="U474" s="161" t="s">
        <v>10</v>
      </c>
      <c r="V474" s="161" t="s">
        <v>11</v>
      </c>
      <c r="W474" s="161" t="s">
        <v>12</v>
      </c>
      <c r="X474" s="161" t="s">
        <v>13</v>
      </c>
      <c r="Y474" s="169">
        <v>4340</v>
      </c>
      <c r="Z474" s="169">
        <v>9241101</v>
      </c>
      <c r="AA474" s="166">
        <v>6.9657552135705172E-5</v>
      </c>
      <c r="AB474" s="158" t="s">
        <v>2296</v>
      </c>
      <c r="AC474" s="168" t="s">
        <v>3252</v>
      </c>
    </row>
    <row r="475" spans="1:29" x14ac:dyDescent="0.3">
      <c r="A475" s="156" t="s">
        <v>2750</v>
      </c>
      <c r="B475" s="157">
        <v>3</v>
      </c>
      <c r="C475" s="158" t="s">
        <v>1464</v>
      </c>
      <c r="D475" s="158" t="s">
        <v>506</v>
      </c>
      <c r="E475" s="156" t="s">
        <v>2722</v>
      </c>
      <c r="F475" s="159" t="s">
        <v>4</v>
      </c>
      <c r="G475" s="156" t="s">
        <v>1209</v>
      </c>
      <c r="H475" s="160">
        <v>43647</v>
      </c>
      <c r="I475" s="160">
        <v>43748</v>
      </c>
      <c r="J475" s="161" t="s">
        <v>5</v>
      </c>
      <c r="K475" s="162"/>
      <c r="L475" s="163" t="s">
        <v>7</v>
      </c>
      <c r="M475" s="171">
        <v>0</v>
      </c>
      <c r="N475" s="164">
        <v>13585.07</v>
      </c>
      <c r="O475" s="162" t="s">
        <v>30</v>
      </c>
      <c r="P475" s="160">
        <v>43748</v>
      </c>
      <c r="Q475" s="162" t="s">
        <v>24</v>
      </c>
      <c r="R475" s="164">
        <v>13585.07</v>
      </c>
      <c r="S475" s="162"/>
      <c r="T475" s="163"/>
      <c r="U475" s="161" t="s">
        <v>10</v>
      </c>
      <c r="V475" s="161" t="s">
        <v>11</v>
      </c>
      <c r="W475" s="161" t="s">
        <v>12</v>
      </c>
      <c r="X475" s="161" t="s">
        <v>13</v>
      </c>
      <c r="Y475" s="169">
        <v>4300</v>
      </c>
      <c r="Z475" s="169">
        <v>9251101</v>
      </c>
      <c r="AA475" s="166">
        <v>3.1268263342327661E-3</v>
      </c>
      <c r="AB475" s="156" t="s">
        <v>2299</v>
      </c>
      <c r="AC475" s="168" t="s">
        <v>3257</v>
      </c>
    </row>
    <row r="476" spans="1:29" x14ac:dyDescent="0.3">
      <c r="A476" s="156" t="s">
        <v>2750</v>
      </c>
      <c r="B476" s="157">
        <v>3</v>
      </c>
      <c r="C476" s="156" t="s">
        <v>1464</v>
      </c>
      <c r="D476" s="156" t="s">
        <v>506</v>
      </c>
      <c r="E476" s="156" t="s">
        <v>2722</v>
      </c>
      <c r="F476" s="159" t="s">
        <v>4</v>
      </c>
      <c r="G476" s="156" t="s">
        <v>1209</v>
      </c>
      <c r="H476" s="160">
        <v>43647</v>
      </c>
      <c r="I476" s="160">
        <v>43748</v>
      </c>
      <c r="J476" s="161" t="s">
        <v>5</v>
      </c>
      <c r="K476" s="162"/>
      <c r="L476" s="163" t="s">
        <v>7</v>
      </c>
      <c r="M476" s="171">
        <v>0</v>
      </c>
      <c r="N476" s="164">
        <v>175</v>
      </c>
      <c r="O476" s="162" t="s">
        <v>30</v>
      </c>
      <c r="P476" s="160">
        <v>43748</v>
      </c>
      <c r="Q476" s="162" t="s">
        <v>24</v>
      </c>
      <c r="R476" s="164">
        <v>175</v>
      </c>
      <c r="S476" s="162"/>
      <c r="T476" s="163"/>
      <c r="U476" s="161" t="s">
        <v>10</v>
      </c>
      <c r="V476" s="161" t="s">
        <v>11</v>
      </c>
      <c r="W476" s="161" t="s">
        <v>12</v>
      </c>
      <c r="X476" s="161" t="s">
        <v>13</v>
      </c>
      <c r="Y476" s="169">
        <v>4340</v>
      </c>
      <c r="Z476" s="169">
        <v>9251101</v>
      </c>
      <c r="AA476" s="166">
        <v>4.0279115859596899E-5</v>
      </c>
      <c r="AB476" s="158" t="s">
        <v>2299</v>
      </c>
      <c r="AC476" s="168" t="s">
        <v>3257</v>
      </c>
    </row>
    <row r="477" spans="1:29" x14ac:dyDescent="0.3">
      <c r="A477" s="156" t="s">
        <v>2750</v>
      </c>
      <c r="B477" s="157">
        <v>3</v>
      </c>
      <c r="C477" s="158" t="s">
        <v>1464</v>
      </c>
      <c r="D477" s="158" t="s">
        <v>506</v>
      </c>
      <c r="E477" s="156" t="s">
        <v>2722</v>
      </c>
      <c r="F477" s="159" t="s">
        <v>4</v>
      </c>
      <c r="G477" s="158" t="s">
        <v>1209</v>
      </c>
      <c r="H477" s="160">
        <v>43647</v>
      </c>
      <c r="I477" s="160">
        <v>43748</v>
      </c>
      <c r="J477" s="161" t="s">
        <v>5</v>
      </c>
      <c r="K477" s="162"/>
      <c r="L477" s="163" t="s">
        <v>7</v>
      </c>
      <c r="M477" s="171">
        <v>0</v>
      </c>
      <c r="N477" s="164">
        <v>105</v>
      </c>
      <c r="O477" s="162" t="s">
        <v>30</v>
      </c>
      <c r="P477" s="160">
        <v>43748</v>
      </c>
      <c r="Q477" s="162" t="s">
        <v>24</v>
      </c>
      <c r="R477" s="164">
        <v>105</v>
      </c>
      <c r="S477" s="163"/>
      <c r="T477" s="163"/>
      <c r="U477" s="161" t="s">
        <v>10</v>
      </c>
      <c r="V477" s="161" t="s">
        <v>11</v>
      </c>
      <c r="W477" s="161" t="s">
        <v>12</v>
      </c>
      <c r="X477" s="161" t="s">
        <v>13</v>
      </c>
      <c r="Y477" s="165">
        <v>4340</v>
      </c>
      <c r="Z477" s="165">
        <v>9251101</v>
      </c>
      <c r="AA477" s="166">
        <v>2.4167469515758138E-5</v>
      </c>
      <c r="AB477" s="167" t="s">
        <v>2299</v>
      </c>
      <c r="AC477" s="168" t="s">
        <v>3257</v>
      </c>
    </row>
    <row r="478" spans="1:29" x14ac:dyDescent="0.3">
      <c r="A478" s="156" t="s">
        <v>2750</v>
      </c>
      <c r="B478" s="157">
        <v>3</v>
      </c>
      <c r="C478" s="156" t="s">
        <v>1464</v>
      </c>
      <c r="D478" s="158" t="s">
        <v>506</v>
      </c>
      <c r="E478" s="156" t="s">
        <v>2722</v>
      </c>
      <c r="F478" s="159" t="s">
        <v>4</v>
      </c>
      <c r="G478" s="156" t="s">
        <v>1209</v>
      </c>
      <c r="H478" s="160">
        <v>43647</v>
      </c>
      <c r="I478" s="160">
        <v>43748</v>
      </c>
      <c r="J478" s="161" t="s">
        <v>5</v>
      </c>
      <c r="K478" s="162"/>
      <c r="L478" s="163" t="s">
        <v>7</v>
      </c>
      <c r="M478" s="171">
        <v>0</v>
      </c>
      <c r="N478" s="164">
        <v>52.5</v>
      </c>
      <c r="O478" s="162" t="s">
        <v>30</v>
      </c>
      <c r="P478" s="160">
        <v>43748</v>
      </c>
      <c r="Q478" s="162" t="s">
        <v>24</v>
      </c>
      <c r="R478" s="164">
        <v>52.5</v>
      </c>
      <c r="S478" s="162"/>
      <c r="T478" s="163"/>
      <c r="U478" s="161" t="s">
        <v>10</v>
      </c>
      <c r="V478" s="161" t="s">
        <v>11</v>
      </c>
      <c r="W478" s="161" t="s">
        <v>12</v>
      </c>
      <c r="X478" s="161" t="s">
        <v>13</v>
      </c>
      <c r="Y478" s="169">
        <v>4340</v>
      </c>
      <c r="Z478" s="169">
        <v>9251101</v>
      </c>
      <c r="AA478" s="166">
        <v>1.2083734757879069E-5</v>
      </c>
      <c r="AB478" s="156" t="s">
        <v>2299</v>
      </c>
      <c r="AC478" s="168" t="s">
        <v>3257</v>
      </c>
    </row>
    <row r="479" spans="1:29" x14ac:dyDescent="0.3">
      <c r="A479" s="156" t="s">
        <v>2750</v>
      </c>
      <c r="B479" s="157">
        <v>3</v>
      </c>
      <c r="C479" s="158" t="s">
        <v>1464</v>
      </c>
      <c r="D479" s="158" t="s">
        <v>506</v>
      </c>
      <c r="E479" s="156" t="s">
        <v>2722</v>
      </c>
      <c r="F479" s="159" t="s">
        <v>4</v>
      </c>
      <c r="G479" s="158" t="s">
        <v>1209</v>
      </c>
      <c r="H479" s="160">
        <v>43647</v>
      </c>
      <c r="I479" s="160">
        <v>43748</v>
      </c>
      <c r="J479" s="161" t="s">
        <v>5</v>
      </c>
      <c r="K479" s="162"/>
      <c r="L479" s="163" t="s">
        <v>7</v>
      </c>
      <c r="M479" s="171">
        <v>0</v>
      </c>
      <c r="N479" s="164">
        <v>332.5</v>
      </c>
      <c r="O479" s="162" t="s">
        <v>30</v>
      </c>
      <c r="P479" s="160">
        <v>43748</v>
      </c>
      <c r="Q479" s="162" t="s">
        <v>24</v>
      </c>
      <c r="R479" s="164">
        <v>332.5</v>
      </c>
      <c r="S479" s="163"/>
      <c r="T479" s="163"/>
      <c r="U479" s="161" t="s">
        <v>10</v>
      </c>
      <c r="V479" s="161" t="s">
        <v>11</v>
      </c>
      <c r="W479" s="161" t="s">
        <v>12</v>
      </c>
      <c r="X479" s="161" t="s">
        <v>13</v>
      </c>
      <c r="Y479" s="165">
        <v>4340</v>
      </c>
      <c r="Z479" s="165">
        <v>9251101</v>
      </c>
      <c r="AA479" s="166">
        <v>7.6530320133234105E-5</v>
      </c>
      <c r="AB479" s="167" t="s">
        <v>2299</v>
      </c>
      <c r="AC479" s="168" t="s">
        <v>3257</v>
      </c>
    </row>
    <row r="480" spans="1:29" s="10" customFormat="1" x14ac:dyDescent="0.3">
      <c r="A480" s="156" t="s">
        <v>2750</v>
      </c>
      <c r="B480" s="157">
        <v>3</v>
      </c>
      <c r="C480" s="158" t="s">
        <v>1464</v>
      </c>
      <c r="D480" s="163" t="s">
        <v>506</v>
      </c>
      <c r="E480" s="156" t="s">
        <v>2722</v>
      </c>
      <c r="F480" s="159" t="s">
        <v>4</v>
      </c>
      <c r="G480" s="158" t="s">
        <v>1209</v>
      </c>
      <c r="H480" s="160">
        <v>43647</v>
      </c>
      <c r="I480" s="160">
        <v>43748</v>
      </c>
      <c r="J480" s="161" t="s">
        <v>5</v>
      </c>
      <c r="K480" s="162"/>
      <c r="L480" s="163" t="s">
        <v>7</v>
      </c>
      <c r="M480" s="171">
        <v>0</v>
      </c>
      <c r="N480" s="164">
        <v>407.4</v>
      </c>
      <c r="O480" s="176" t="s">
        <v>30</v>
      </c>
      <c r="P480" s="160">
        <v>43748</v>
      </c>
      <c r="Q480" s="162" t="s">
        <v>24</v>
      </c>
      <c r="R480" s="164">
        <v>407.4</v>
      </c>
      <c r="S480" s="163"/>
      <c r="T480" s="163"/>
      <c r="U480" s="161" t="s">
        <v>10</v>
      </c>
      <c r="V480" s="161" t="s">
        <v>11</v>
      </c>
      <c r="W480" s="161" t="s">
        <v>12</v>
      </c>
      <c r="X480" s="161" t="s">
        <v>13</v>
      </c>
      <c r="Y480" s="165">
        <v>4340</v>
      </c>
      <c r="Z480" s="165">
        <v>9251101</v>
      </c>
      <c r="AA480" s="166">
        <v>9.376978172114157E-5</v>
      </c>
      <c r="AB480" s="167" t="s">
        <v>2299</v>
      </c>
      <c r="AC480" s="168" t="s">
        <v>3257</v>
      </c>
    </row>
    <row r="481" spans="1:29" x14ac:dyDescent="0.3">
      <c r="A481" s="156" t="s">
        <v>2750</v>
      </c>
      <c r="B481" s="157">
        <v>3</v>
      </c>
      <c r="C481" s="158" t="s">
        <v>1464</v>
      </c>
      <c r="D481" s="158" t="s">
        <v>506</v>
      </c>
      <c r="E481" s="156" t="s">
        <v>2722</v>
      </c>
      <c r="F481" s="159" t="s">
        <v>4</v>
      </c>
      <c r="G481" s="158" t="s">
        <v>1209</v>
      </c>
      <c r="H481" s="160">
        <v>43647</v>
      </c>
      <c r="I481" s="160">
        <v>43748</v>
      </c>
      <c r="J481" s="161" t="s">
        <v>5</v>
      </c>
      <c r="K481" s="162"/>
      <c r="L481" s="163" t="s">
        <v>7</v>
      </c>
      <c r="M481" s="171">
        <v>0</v>
      </c>
      <c r="N481" s="164">
        <v>1121.05</v>
      </c>
      <c r="O481" s="162" t="s">
        <v>30</v>
      </c>
      <c r="P481" s="160">
        <v>43748</v>
      </c>
      <c r="Q481" s="162" t="s">
        <v>24</v>
      </c>
      <c r="R481" s="164">
        <v>1121.05</v>
      </c>
      <c r="S481" s="163"/>
      <c r="T481" s="163"/>
      <c r="U481" s="161" t="s">
        <v>10</v>
      </c>
      <c r="V481" s="161" t="s">
        <v>11</v>
      </c>
      <c r="W481" s="161" t="s">
        <v>12</v>
      </c>
      <c r="X481" s="161" t="s">
        <v>13</v>
      </c>
      <c r="Y481" s="165">
        <v>4340</v>
      </c>
      <c r="Z481" s="165">
        <v>9251101</v>
      </c>
      <c r="AA481" s="166">
        <v>2.5802801619657771E-4</v>
      </c>
      <c r="AB481" s="167" t="s">
        <v>2299</v>
      </c>
      <c r="AC481" s="168" t="s">
        <v>3257</v>
      </c>
    </row>
    <row r="482" spans="1:29" s="10" customFormat="1" x14ac:dyDescent="0.3">
      <c r="A482" s="156" t="s">
        <v>2750</v>
      </c>
      <c r="B482" s="157">
        <v>3</v>
      </c>
      <c r="C482" s="158" t="s">
        <v>1464</v>
      </c>
      <c r="D482" s="158" t="s">
        <v>506</v>
      </c>
      <c r="E482" s="156" t="s">
        <v>2722</v>
      </c>
      <c r="F482" s="159" t="s">
        <v>4</v>
      </c>
      <c r="G482" s="158" t="s">
        <v>1209</v>
      </c>
      <c r="H482" s="160">
        <v>43647</v>
      </c>
      <c r="I482" s="160">
        <v>43748</v>
      </c>
      <c r="J482" s="161" t="s">
        <v>5</v>
      </c>
      <c r="K482" s="162"/>
      <c r="L482" s="163" t="s">
        <v>7</v>
      </c>
      <c r="M482" s="171">
        <v>0</v>
      </c>
      <c r="N482" s="164">
        <v>6986.6</v>
      </c>
      <c r="O482" s="162" t="s">
        <v>39</v>
      </c>
      <c r="P482" s="160">
        <v>43748</v>
      </c>
      <c r="Q482" s="162" t="s">
        <v>24</v>
      </c>
      <c r="R482" s="164">
        <v>6986.6</v>
      </c>
      <c r="S482" s="163"/>
      <c r="T482" s="163"/>
      <c r="U482" s="161" t="s">
        <v>10</v>
      </c>
      <c r="V482" s="161" t="s">
        <v>11</v>
      </c>
      <c r="W482" s="161" t="s">
        <v>12</v>
      </c>
      <c r="X482" s="161" t="s">
        <v>13</v>
      </c>
      <c r="Y482" s="169">
        <v>4300</v>
      </c>
      <c r="Z482" s="169">
        <v>9251101</v>
      </c>
      <c r="AA482" s="166">
        <v>1.6080804049409126E-3</v>
      </c>
      <c r="AB482" s="167" t="s">
        <v>2299</v>
      </c>
      <c r="AC482" s="168" t="s">
        <v>3257</v>
      </c>
    </row>
    <row r="483" spans="1:29" x14ac:dyDescent="0.3">
      <c r="A483" s="156" t="s">
        <v>2750</v>
      </c>
      <c r="B483" s="157">
        <v>3</v>
      </c>
      <c r="C483" s="158" t="s">
        <v>1464</v>
      </c>
      <c r="D483" s="158" t="s">
        <v>506</v>
      </c>
      <c r="E483" s="156" t="s">
        <v>2722</v>
      </c>
      <c r="F483" s="159" t="s">
        <v>4</v>
      </c>
      <c r="G483" s="158" t="s">
        <v>1209</v>
      </c>
      <c r="H483" s="160">
        <v>43647</v>
      </c>
      <c r="I483" s="160">
        <v>43748</v>
      </c>
      <c r="J483" s="161" t="s">
        <v>5</v>
      </c>
      <c r="K483" s="162"/>
      <c r="L483" s="163" t="s">
        <v>7</v>
      </c>
      <c r="M483" s="171">
        <v>0</v>
      </c>
      <c r="N483" s="164">
        <v>209.52</v>
      </c>
      <c r="O483" s="162" t="s">
        <v>39</v>
      </c>
      <c r="P483" s="160">
        <v>43748</v>
      </c>
      <c r="Q483" s="162" t="s">
        <v>24</v>
      </c>
      <c r="R483" s="164">
        <v>209.52</v>
      </c>
      <c r="S483" s="163"/>
      <c r="T483" s="163"/>
      <c r="U483" s="161" t="s">
        <v>10</v>
      </c>
      <c r="V483" s="161" t="s">
        <v>11</v>
      </c>
      <c r="W483" s="161" t="s">
        <v>12</v>
      </c>
      <c r="X483" s="161" t="s">
        <v>13</v>
      </c>
      <c r="Y483" s="165">
        <v>4340</v>
      </c>
      <c r="Z483" s="165">
        <v>9251101</v>
      </c>
      <c r="AA483" s="166">
        <v>4.8224459170872817E-5</v>
      </c>
      <c r="AB483" s="167" t="s">
        <v>2299</v>
      </c>
      <c r="AC483" s="168" t="s">
        <v>3257</v>
      </c>
    </row>
    <row r="484" spans="1:29" x14ac:dyDescent="0.3">
      <c r="A484" s="156" t="s">
        <v>2750</v>
      </c>
      <c r="B484" s="157">
        <v>3</v>
      </c>
      <c r="C484" s="156" t="s">
        <v>1464</v>
      </c>
      <c r="D484" s="163" t="s">
        <v>506</v>
      </c>
      <c r="E484" s="156" t="s">
        <v>2722</v>
      </c>
      <c r="F484" s="159" t="s">
        <v>4</v>
      </c>
      <c r="G484" s="158" t="s">
        <v>1209</v>
      </c>
      <c r="H484" s="160">
        <v>43647</v>
      </c>
      <c r="I484" s="160">
        <v>43748</v>
      </c>
      <c r="J484" s="161" t="s">
        <v>5</v>
      </c>
      <c r="K484" s="162"/>
      <c r="L484" s="163" t="s">
        <v>7</v>
      </c>
      <c r="M484" s="171">
        <v>0</v>
      </c>
      <c r="N484" s="164">
        <v>171</v>
      </c>
      <c r="O484" s="162" t="s">
        <v>39</v>
      </c>
      <c r="P484" s="160">
        <v>43748</v>
      </c>
      <c r="Q484" s="162" t="s">
        <v>24</v>
      </c>
      <c r="R484" s="164">
        <v>171</v>
      </c>
      <c r="S484" s="162"/>
      <c r="T484" s="163"/>
      <c r="U484" s="161" t="s">
        <v>10</v>
      </c>
      <c r="V484" s="161" t="s">
        <v>11</v>
      </c>
      <c r="W484" s="161" t="s">
        <v>12</v>
      </c>
      <c r="X484" s="161" t="s">
        <v>13</v>
      </c>
      <c r="Y484" s="169">
        <v>4340</v>
      </c>
      <c r="Z484" s="169">
        <v>9251101</v>
      </c>
      <c r="AA484" s="166">
        <v>3.9358450354234683E-5</v>
      </c>
      <c r="AB484" s="158" t="s">
        <v>2299</v>
      </c>
      <c r="AC484" s="168" t="s">
        <v>3257</v>
      </c>
    </row>
    <row r="485" spans="1:29" s="10" customFormat="1" x14ac:dyDescent="0.3">
      <c r="A485" s="156" t="s">
        <v>2750</v>
      </c>
      <c r="B485" s="157">
        <v>3</v>
      </c>
      <c r="C485" s="158" t="s">
        <v>1464</v>
      </c>
      <c r="D485" s="156" t="s">
        <v>506</v>
      </c>
      <c r="E485" s="156" t="s">
        <v>2722</v>
      </c>
      <c r="F485" s="159" t="s">
        <v>4</v>
      </c>
      <c r="G485" s="156" t="s">
        <v>1209</v>
      </c>
      <c r="H485" s="160">
        <v>43647</v>
      </c>
      <c r="I485" s="160">
        <v>43748</v>
      </c>
      <c r="J485" s="161" t="s">
        <v>5</v>
      </c>
      <c r="K485" s="162"/>
      <c r="L485" s="163" t="s">
        <v>7</v>
      </c>
      <c r="M485" s="171">
        <v>0</v>
      </c>
      <c r="N485" s="164">
        <v>90</v>
      </c>
      <c r="O485" s="162" t="s">
        <v>39</v>
      </c>
      <c r="P485" s="160">
        <v>43748</v>
      </c>
      <c r="Q485" s="162" t="s">
        <v>24</v>
      </c>
      <c r="R485" s="164">
        <v>90</v>
      </c>
      <c r="S485" s="162"/>
      <c r="T485" s="163"/>
      <c r="U485" s="161" t="s">
        <v>10</v>
      </c>
      <c r="V485" s="161" t="s">
        <v>11</v>
      </c>
      <c r="W485" s="161" t="s">
        <v>12</v>
      </c>
      <c r="X485" s="161" t="s">
        <v>13</v>
      </c>
      <c r="Y485" s="169">
        <v>4340</v>
      </c>
      <c r="Z485" s="169">
        <v>9251101</v>
      </c>
      <c r="AA485" s="166">
        <v>2.0714973870649835E-5</v>
      </c>
      <c r="AB485" s="158" t="s">
        <v>2299</v>
      </c>
      <c r="AC485" s="168" t="s">
        <v>3257</v>
      </c>
    </row>
    <row r="486" spans="1:29" x14ac:dyDescent="0.3">
      <c r="A486" s="156" t="s">
        <v>2750</v>
      </c>
      <c r="B486" s="157">
        <v>3</v>
      </c>
      <c r="C486" s="156" t="s">
        <v>1464</v>
      </c>
      <c r="D486" s="158" t="s">
        <v>506</v>
      </c>
      <c r="E486" s="156" t="s">
        <v>2722</v>
      </c>
      <c r="F486" s="159" t="s">
        <v>4</v>
      </c>
      <c r="G486" s="156" t="s">
        <v>1209</v>
      </c>
      <c r="H486" s="160">
        <v>43647</v>
      </c>
      <c r="I486" s="160">
        <v>43748</v>
      </c>
      <c r="J486" s="161" t="s">
        <v>5</v>
      </c>
      <c r="K486" s="173"/>
      <c r="L486" s="163" t="s">
        <v>7</v>
      </c>
      <c r="M486" s="171">
        <v>0</v>
      </c>
      <c r="N486" s="171">
        <v>54</v>
      </c>
      <c r="O486" s="162" t="s">
        <v>39</v>
      </c>
      <c r="P486" s="160">
        <v>43748</v>
      </c>
      <c r="Q486" s="162" t="s">
        <v>24</v>
      </c>
      <c r="R486" s="164">
        <v>54</v>
      </c>
      <c r="S486" s="158"/>
      <c r="T486" s="163"/>
      <c r="U486" s="161" t="s">
        <v>10</v>
      </c>
      <c r="V486" s="161" t="s">
        <v>11</v>
      </c>
      <c r="W486" s="161" t="s">
        <v>12</v>
      </c>
      <c r="X486" s="161" t="s">
        <v>13</v>
      </c>
      <c r="Y486" s="169">
        <v>4340</v>
      </c>
      <c r="Z486" s="169">
        <v>9251101</v>
      </c>
      <c r="AA486" s="166">
        <v>1.24289843223899E-5</v>
      </c>
      <c r="AB486" s="183" t="s">
        <v>2299</v>
      </c>
      <c r="AC486" s="168" t="s">
        <v>3257</v>
      </c>
    </row>
    <row r="487" spans="1:29" x14ac:dyDescent="0.3">
      <c r="A487" s="156" t="s">
        <v>2750</v>
      </c>
      <c r="B487" s="157">
        <v>3</v>
      </c>
      <c r="C487" s="158" t="s">
        <v>1464</v>
      </c>
      <c r="D487" s="163" t="s">
        <v>506</v>
      </c>
      <c r="E487" s="156" t="s">
        <v>2722</v>
      </c>
      <c r="F487" s="159" t="s">
        <v>4</v>
      </c>
      <c r="G487" s="156" t="s">
        <v>1209</v>
      </c>
      <c r="H487" s="160">
        <v>43647</v>
      </c>
      <c r="I487" s="160">
        <v>43748</v>
      </c>
      <c r="J487" s="161" t="s">
        <v>5</v>
      </c>
      <c r="K487" s="162"/>
      <c r="L487" s="163" t="s">
        <v>7</v>
      </c>
      <c r="M487" s="171">
        <v>0</v>
      </c>
      <c r="N487" s="164">
        <v>27</v>
      </c>
      <c r="O487" s="162" t="s">
        <v>39</v>
      </c>
      <c r="P487" s="160">
        <v>43748</v>
      </c>
      <c r="Q487" s="162" t="s">
        <v>24</v>
      </c>
      <c r="R487" s="164">
        <v>27</v>
      </c>
      <c r="S487" s="162"/>
      <c r="T487" s="163"/>
      <c r="U487" s="161" t="s">
        <v>10</v>
      </c>
      <c r="V487" s="161" t="s">
        <v>11</v>
      </c>
      <c r="W487" s="161" t="s">
        <v>12</v>
      </c>
      <c r="X487" s="161" t="s">
        <v>13</v>
      </c>
      <c r="Y487" s="169">
        <v>4340</v>
      </c>
      <c r="Z487" s="169">
        <v>9251101</v>
      </c>
      <c r="AA487" s="166">
        <v>6.2144921611949499E-6</v>
      </c>
      <c r="AB487" s="158" t="s">
        <v>2299</v>
      </c>
      <c r="AC487" s="168" t="s">
        <v>3257</v>
      </c>
    </row>
    <row r="488" spans="1:29" x14ac:dyDescent="0.3">
      <c r="A488" s="156" t="s">
        <v>2750</v>
      </c>
      <c r="B488" s="157">
        <v>3</v>
      </c>
      <c r="C488" s="158" t="s">
        <v>1464</v>
      </c>
      <c r="D488" s="158" t="s">
        <v>506</v>
      </c>
      <c r="E488" s="156" t="s">
        <v>2722</v>
      </c>
      <c r="F488" s="159" t="s">
        <v>4</v>
      </c>
      <c r="G488" s="158" t="s">
        <v>1209</v>
      </c>
      <c r="H488" s="160">
        <v>43647</v>
      </c>
      <c r="I488" s="160">
        <v>43748</v>
      </c>
      <c r="J488" s="161" t="s">
        <v>5</v>
      </c>
      <c r="K488" s="162"/>
      <c r="L488" s="163" t="s">
        <v>7</v>
      </c>
      <c r="M488" s="171">
        <v>0</v>
      </c>
      <c r="N488" s="164">
        <v>576.54</v>
      </c>
      <c r="O488" s="162" t="s">
        <v>39</v>
      </c>
      <c r="P488" s="160">
        <v>43748</v>
      </c>
      <c r="Q488" s="162" t="s">
        <v>24</v>
      </c>
      <c r="R488" s="164">
        <v>576.54</v>
      </c>
      <c r="S488" s="163"/>
      <c r="T488" s="163"/>
      <c r="U488" s="161" t="s">
        <v>10</v>
      </c>
      <c r="V488" s="161" t="s">
        <v>11</v>
      </c>
      <c r="W488" s="161" t="s">
        <v>12</v>
      </c>
      <c r="X488" s="161" t="s">
        <v>13</v>
      </c>
      <c r="Y488" s="169">
        <v>4340</v>
      </c>
      <c r="Z488" s="169">
        <v>9251101</v>
      </c>
      <c r="AA488" s="166">
        <v>1.3270012261538283E-4</v>
      </c>
      <c r="AB488" s="167" t="s">
        <v>2299</v>
      </c>
      <c r="AC488" s="168" t="s">
        <v>3257</v>
      </c>
    </row>
    <row r="489" spans="1:29" x14ac:dyDescent="0.3">
      <c r="A489" s="156" t="s">
        <v>2750</v>
      </c>
      <c r="B489" s="157">
        <v>3</v>
      </c>
      <c r="C489" s="158" t="s">
        <v>1464</v>
      </c>
      <c r="D489" s="156" t="s">
        <v>506</v>
      </c>
      <c r="E489" s="156" t="s">
        <v>2722</v>
      </c>
      <c r="F489" s="159" t="s">
        <v>4</v>
      </c>
      <c r="G489" s="156" t="s">
        <v>1209</v>
      </c>
      <c r="H489" s="160">
        <v>43647</v>
      </c>
      <c r="I489" s="160">
        <v>43748</v>
      </c>
      <c r="J489" s="161" t="s">
        <v>5</v>
      </c>
      <c r="K489" s="173" t="s">
        <v>6</v>
      </c>
      <c r="L489" s="158" t="s">
        <v>7</v>
      </c>
      <c r="M489" s="171">
        <v>0</v>
      </c>
      <c r="N489" s="164">
        <v>130028.46</v>
      </c>
      <c r="O489" s="162" t="s">
        <v>84</v>
      </c>
      <c r="P489" s="160">
        <v>43748</v>
      </c>
      <c r="Q489" s="162" t="s">
        <v>83</v>
      </c>
      <c r="R489" s="164">
        <v>130028.46</v>
      </c>
      <c r="S489" s="162"/>
      <c r="T489" s="163"/>
      <c r="U489" s="161" t="s">
        <v>10</v>
      </c>
      <c r="V489" s="161" t="s">
        <v>11</v>
      </c>
      <c r="W489" s="161" t="s">
        <v>12</v>
      </c>
      <c r="X489" s="161" t="s">
        <v>13</v>
      </c>
      <c r="Y489" s="165">
        <v>4300</v>
      </c>
      <c r="Z489" s="169">
        <v>9251101</v>
      </c>
      <c r="AA489" s="166">
        <v>2.9928179459342636E-2</v>
      </c>
      <c r="AB489" s="158" t="s">
        <v>2299</v>
      </c>
      <c r="AC489" s="168" t="s">
        <v>3257</v>
      </c>
    </row>
    <row r="490" spans="1:29" x14ac:dyDescent="0.3">
      <c r="A490" s="156" t="s">
        <v>2750</v>
      </c>
      <c r="B490" s="157">
        <v>3</v>
      </c>
      <c r="C490" s="158" t="s">
        <v>1464</v>
      </c>
      <c r="D490" s="158" t="s">
        <v>506</v>
      </c>
      <c r="E490" s="156" t="s">
        <v>2722</v>
      </c>
      <c r="F490" s="159" t="s">
        <v>4</v>
      </c>
      <c r="G490" s="156" t="s">
        <v>1209</v>
      </c>
      <c r="H490" s="160">
        <v>43647</v>
      </c>
      <c r="I490" s="160">
        <v>43748</v>
      </c>
      <c r="J490" s="161" t="s">
        <v>5</v>
      </c>
      <c r="K490" s="162" t="s">
        <v>6</v>
      </c>
      <c r="L490" s="163" t="s">
        <v>7</v>
      </c>
      <c r="M490" s="171">
        <v>0</v>
      </c>
      <c r="N490" s="164">
        <v>10730.05</v>
      </c>
      <c r="O490" s="162" t="s">
        <v>84</v>
      </c>
      <c r="P490" s="160">
        <v>43748</v>
      </c>
      <c r="Q490" s="162" t="s">
        <v>83</v>
      </c>
      <c r="R490" s="164">
        <v>10730.05</v>
      </c>
      <c r="S490" s="163"/>
      <c r="T490" s="163"/>
      <c r="U490" s="161" t="s">
        <v>10</v>
      </c>
      <c r="V490" s="161" t="s">
        <v>11</v>
      </c>
      <c r="W490" s="161" t="s">
        <v>12</v>
      </c>
      <c r="X490" s="161" t="s">
        <v>13</v>
      </c>
      <c r="Y490" s="165">
        <v>4340</v>
      </c>
      <c r="Z490" s="165">
        <v>9251101</v>
      </c>
      <c r="AA490" s="166">
        <v>2.4696967264529581E-3</v>
      </c>
      <c r="AB490" s="167" t="s">
        <v>2299</v>
      </c>
      <c r="AC490" s="168" t="s">
        <v>3257</v>
      </c>
    </row>
    <row r="491" spans="1:29" x14ac:dyDescent="0.3">
      <c r="A491" s="156" t="s">
        <v>2750</v>
      </c>
      <c r="B491" s="157">
        <v>3</v>
      </c>
      <c r="C491" s="158" t="s">
        <v>1464</v>
      </c>
      <c r="D491" s="158" t="s">
        <v>506</v>
      </c>
      <c r="E491" s="156" t="s">
        <v>2722</v>
      </c>
      <c r="F491" s="159" t="s">
        <v>4</v>
      </c>
      <c r="G491" s="158" t="s">
        <v>1209</v>
      </c>
      <c r="H491" s="160">
        <v>43647</v>
      </c>
      <c r="I491" s="160">
        <v>43748</v>
      </c>
      <c r="J491" s="161" t="s">
        <v>5</v>
      </c>
      <c r="K491" s="162"/>
      <c r="L491" s="163" t="s">
        <v>7</v>
      </c>
      <c r="M491" s="171">
        <v>0</v>
      </c>
      <c r="N491" s="164">
        <v>502.5</v>
      </c>
      <c r="O491" s="162" t="s">
        <v>84</v>
      </c>
      <c r="P491" s="160">
        <v>43748</v>
      </c>
      <c r="Q491" s="162" t="s">
        <v>83</v>
      </c>
      <c r="R491" s="164">
        <v>502.5</v>
      </c>
      <c r="S491" s="158"/>
      <c r="T491" s="163"/>
      <c r="U491" s="161" t="s">
        <v>10</v>
      </c>
      <c r="V491" s="161" t="s">
        <v>11</v>
      </c>
      <c r="W491" s="161" t="s">
        <v>12</v>
      </c>
      <c r="X491" s="161" t="s">
        <v>13</v>
      </c>
      <c r="Y491" s="169">
        <v>4340</v>
      </c>
      <c r="Z491" s="169">
        <v>9251101</v>
      </c>
      <c r="AA491" s="166">
        <v>1.1565860411112824E-4</v>
      </c>
      <c r="AB491" s="167" t="s">
        <v>2299</v>
      </c>
      <c r="AC491" s="168" t="s">
        <v>3257</v>
      </c>
    </row>
    <row r="492" spans="1:29" x14ac:dyDescent="0.3">
      <c r="A492" s="156" t="s">
        <v>2750</v>
      </c>
      <c r="B492" s="157">
        <v>3</v>
      </c>
      <c r="C492" s="158" t="s">
        <v>1464</v>
      </c>
      <c r="D492" s="156" t="s">
        <v>506</v>
      </c>
      <c r="E492" s="156" t="s">
        <v>2722</v>
      </c>
      <c r="F492" s="159" t="s">
        <v>4</v>
      </c>
      <c r="G492" s="156" t="s">
        <v>1209</v>
      </c>
      <c r="H492" s="160">
        <v>43647</v>
      </c>
      <c r="I492" s="160">
        <v>43748</v>
      </c>
      <c r="J492" s="161" t="s">
        <v>5</v>
      </c>
      <c r="K492" s="162"/>
      <c r="L492" s="163" t="s">
        <v>7</v>
      </c>
      <c r="M492" s="171">
        <v>0</v>
      </c>
      <c r="N492" s="164">
        <v>1005</v>
      </c>
      <c r="O492" s="162" t="s">
        <v>84</v>
      </c>
      <c r="P492" s="160">
        <v>43748</v>
      </c>
      <c r="Q492" s="162" t="s">
        <v>83</v>
      </c>
      <c r="R492" s="164">
        <v>1005</v>
      </c>
      <c r="S492" s="158"/>
      <c r="T492" s="163"/>
      <c r="U492" s="161" t="s">
        <v>10</v>
      </c>
      <c r="V492" s="161" t="s">
        <v>11</v>
      </c>
      <c r="W492" s="161" t="s">
        <v>12</v>
      </c>
      <c r="X492" s="161" t="s">
        <v>13</v>
      </c>
      <c r="Y492" s="169">
        <v>4340</v>
      </c>
      <c r="Z492" s="169">
        <v>9251101</v>
      </c>
      <c r="AA492" s="166">
        <v>2.3131720822225648E-4</v>
      </c>
      <c r="AB492" s="158" t="s">
        <v>2299</v>
      </c>
      <c r="AC492" s="168" t="s">
        <v>3257</v>
      </c>
    </row>
    <row r="493" spans="1:29" x14ac:dyDescent="0.3">
      <c r="A493" s="156" t="s">
        <v>2750</v>
      </c>
      <c r="B493" s="157">
        <v>3</v>
      </c>
      <c r="C493" s="158" t="s">
        <v>1464</v>
      </c>
      <c r="D493" s="158" t="s">
        <v>506</v>
      </c>
      <c r="E493" s="156" t="s">
        <v>2722</v>
      </c>
      <c r="F493" s="159" t="s">
        <v>4</v>
      </c>
      <c r="G493" s="158" t="s">
        <v>1209</v>
      </c>
      <c r="H493" s="160">
        <v>43647</v>
      </c>
      <c r="I493" s="160">
        <v>43748</v>
      </c>
      <c r="J493" s="161" t="s">
        <v>5</v>
      </c>
      <c r="K493" s="162"/>
      <c r="L493" s="163" t="s">
        <v>7</v>
      </c>
      <c r="M493" s="171">
        <v>0</v>
      </c>
      <c r="N493" s="164">
        <v>1675</v>
      </c>
      <c r="O493" s="162" t="s">
        <v>84</v>
      </c>
      <c r="P493" s="160">
        <v>43748</v>
      </c>
      <c r="Q493" s="162" t="s">
        <v>83</v>
      </c>
      <c r="R493" s="164">
        <v>1675</v>
      </c>
      <c r="S493" s="158"/>
      <c r="T493" s="163"/>
      <c r="U493" s="161" t="s">
        <v>10</v>
      </c>
      <c r="V493" s="161" t="s">
        <v>11</v>
      </c>
      <c r="W493" s="161" t="s">
        <v>12</v>
      </c>
      <c r="X493" s="161" t="s">
        <v>13</v>
      </c>
      <c r="Y493" s="165">
        <v>4340</v>
      </c>
      <c r="Z493" s="165">
        <v>9251101</v>
      </c>
      <c r="AA493" s="166">
        <v>3.8552868037042748E-4</v>
      </c>
      <c r="AB493" s="167" t="s">
        <v>2299</v>
      </c>
      <c r="AC493" s="168" t="s">
        <v>3257</v>
      </c>
    </row>
    <row r="494" spans="1:29" x14ac:dyDescent="0.3">
      <c r="A494" s="156" t="s">
        <v>2750</v>
      </c>
      <c r="B494" s="157">
        <v>3</v>
      </c>
      <c r="C494" s="156" t="s">
        <v>1464</v>
      </c>
      <c r="D494" s="158" t="s">
        <v>506</v>
      </c>
      <c r="E494" s="156" t="s">
        <v>2722</v>
      </c>
      <c r="F494" s="159" t="s">
        <v>4</v>
      </c>
      <c r="G494" s="156" t="s">
        <v>1209</v>
      </c>
      <c r="H494" s="160">
        <v>43647</v>
      </c>
      <c r="I494" s="160">
        <v>43748</v>
      </c>
      <c r="J494" s="161" t="s">
        <v>5</v>
      </c>
      <c r="K494" s="162"/>
      <c r="L494" s="163" t="s">
        <v>7</v>
      </c>
      <c r="M494" s="171">
        <v>0</v>
      </c>
      <c r="N494" s="164">
        <v>3182.5</v>
      </c>
      <c r="O494" s="162" t="s">
        <v>84</v>
      </c>
      <c r="P494" s="160">
        <v>43748</v>
      </c>
      <c r="Q494" s="162" t="s">
        <v>83</v>
      </c>
      <c r="R494" s="164">
        <v>3182.5</v>
      </c>
      <c r="S494" s="158"/>
      <c r="T494" s="163"/>
      <c r="U494" s="161" t="s">
        <v>10</v>
      </c>
      <c r="V494" s="161" t="s">
        <v>11</v>
      </c>
      <c r="W494" s="161" t="s">
        <v>12</v>
      </c>
      <c r="X494" s="161" t="s">
        <v>13</v>
      </c>
      <c r="Y494" s="169">
        <v>4340</v>
      </c>
      <c r="Z494" s="169">
        <v>9251101</v>
      </c>
      <c r="AA494" s="166">
        <v>7.3250449270381214E-4</v>
      </c>
      <c r="AB494" s="158" t="s">
        <v>2299</v>
      </c>
      <c r="AC494" s="168" t="s">
        <v>3257</v>
      </c>
    </row>
    <row r="495" spans="1:29" x14ac:dyDescent="0.3">
      <c r="A495" s="156" t="s">
        <v>2750</v>
      </c>
      <c r="B495" s="157">
        <v>3</v>
      </c>
      <c r="C495" s="158" t="s">
        <v>1464</v>
      </c>
      <c r="D495" s="156" t="s">
        <v>506</v>
      </c>
      <c r="E495" s="156" t="s">
        <v>2722</v>
      </c>
      <c r="F495" s="159" t="s">
        <v>4</v>
      </c>
      <c r="G495" s="156" t="s">
        <v>1209</v>
      </c>
      <c r="H495" s="160">
        <v>43647</v>
      </c>
      <c r="I495" s="160">
        <v>43748</v>
      </c>
      <c r="J495" s="161" t="s">
        <v>5</v>
      </c>
      <c r="K495" s="162"/>
      <c r="L495" s="163" t="s">
        <v>7</v>
      </c>
      <c r="M495" s="171">
        <v>0</v>
      </c>
      <c r="N495" s="164">
        <v>3899.4</v>
      </c>
      <c r="O495" s="162" t="s">
        <v>84</v>
      </c>
      <c r="P495" s="160">
        <v>43748</v>
      </c>
      <c r="Q495" s="162" t="s">
        <v>83</v>
      </c>
      <c r="R495" s="164">
        <v>3899.4</v>
      </c>
      <c r="S495" s="158"/>
      <c r="T495" s="163"/>
      <c r="U495" s="161" t="s">
        <v>10</v>
      </c>
      <c r="V495" s="161" t="s">
        <v>11</v>
      </c>
      <c r="W495" s="161" t="s">
        <v>12</v>
      </c>
      <c r="X495" s="161" t="s">
        <v>13</v>
      </c>
      <c r="Y495" s="169">
        <v>4340</v>
      </c>
      <c r="Z495" s="169">
        <v>9251101</v>
      </c>
      <c r="AA495" s="166">
        <v>8.9751076790235511E-4</v>
      </c>
      <c r="AB495" s="158" t="s">
        <v>2299</v>
      </c>
      <c r="AC495" s="168" t="s">
        <v>3257</v>
      </c>
    </row>
    <row r="496" spans="1:29" x14ac:dyDescent="0.3">
      <c r="A496" s="156" t="s">
        <v>2785</v>
      </c>
      <c r="B496" s="157">
        <v>6</v>
      </c>
      <c r="C496" s="158" t="s">
        <v>1464</v>
      </c>
      <c r="D496" s="163" t="s">
        <v>500</v>
      </c>
      <c r="E496" s="156" t="s">
        <v>2722</v>
      </c>
      <c r="F496" s="159" t="s">
        <v>4</v>
      </c>
      <c r="G496" s="158" t="s">
        <v>1209</v>
      </c>
      <c r="H496" s="160">
        <v>43647</v>
      </c>
      <c r="I496" s="160">
        <v>43748</v>
      </c>
      <c r="J496" s="161" t="s">
        <v>5</v>
      </c>
      <c r="K496" s="162"/>
      <c r="L496" s="163" t="s">
        <v>7</v>
      </c>
      <c r="M496" s="171">
        <v>0</v>
      </c>
      <c r="N496" s="164">
        <v>5822.17</v>
      </c>
      <c r="O496" s="162" t="s">
        <v>41</v>
      </c>
      <c r="P496" s="160">
        <v>43748</v>
      </c>
      <c r="Q496" s="162" t="s">
        <v>24</v>
      </c>
      <c r="R496" s="164">
        <v>5822.17</v>
      </c>
      <c r="S496" s="158" t="s">
        <v>6332</v>
      </c>
      <c r="T496" s="163"/>
      <c r="U496" s="161" t="s">
        <v>10</v>
      </c>
      <c r="V496" s="161" t="s">
        <v>11</v>
      </c>
      <c r="W496" s="161" t="s">
        <v>12</v>
      </c>
      <c r="X496" s="161" t="s">
        <v>13</v>
      </c>
      <c r="Y496" s="165">
        <v>4300</v>
      </c>
      <c r="Z496" s="165">
        <v>9261101</v>
      </c>
      <c r="AA496" s="166">
        <v>1.3400677713386816E-3</v>
      </c>
      <c r="AB496" s="167" t="s">
        <v>2301</v>
      </c>
      <c r="AC496" s="168" t="s">
        <v>3267</v>
      </c>
    </row>
    <row r="497" spans="1:29" x14ac:dyDescent="0.3">
      <c r="A497" s="156" t="s">
        <v>2785</v>
      </c>
      <c r="B497" s="157">
        <v>6</v>
      </c>
      <c r="C497" s="158" t="s">
        <v>1464</v>
      </c>
      <c r="D497" s="158" t="s">
        <v>500</v>
      </c>
      <c r="E497" s="156" t="s">
        <v>2722</v>
      </c>
      <c r="F497" s="159" t="s">
        <v>4</v>
      </c>
      <c r="G497" s="158" t="s">
        <v>1209</v>
      </c>
      <c r="H497" s="179">
        <v>43647</v>
      </c>
      <c r="I497" s="179">
        <v>43748</v>
      </c>
      <c r="J497" s="161" t="s">
        <v>5</v>
      </c>
      <c r="K497" s="162"/>
      <c r="L497" s="158" t="s">
        <v>7</v>
      </c>
      <c r="M497" s="171">
        <v>0</v>
      </c>
      <c r="N497" s="171">
        <v>174.6</v>
      </c>
      <c r="O497" s="162" t="s">
        <v>41</v>
      </c>
      <c r="P497" s="160">
        <v>43748</v>
      </c>
      <c r="Q497" s="162" t="s">
        <v>24</v>
      </c>
      <c r="R497" s="171">
        <v>174.6</v>
      </c>
      <c r="S497" s="158" t="s">
        <v>6332</v>
      </c>
      <c r="T497" s="156"/>
      <c r="U497" s="161" t="s">
        <v>10</v>
      </c>
      <c r="V497" s="161" t="s">
        <v>11</v>
      </c>
      <c r="W497" s="161" t="s">
        <v>12</v>
      </c>
      <c r="X497" s="161" t="s">
        <v>13</v>
      </c>
      <c r="Y497" s="165">
        <v>4340</v>
      </c>
      <c r="Z497" s="165">
        <v>9261101</v>
      </c>
      <c r="AA497" s="166">
        <v>4.018704930906068E-5</v>
      </c>
      <c r="AB497" s="158" t="s">
        <v>2301</v>
      </c>
      <c r="AC497" s="168" t="s">
        <v>3267</v>
      </c>
    </row>
    <row r="498" spans="1:29" x14ac:dyDescent="0.3">
      <c r="A498" s="156" t="s">
        <v>2785</v>
      </c>
      <c r="B498" s="157">
        <v>6</v>
      </c>
      <c r="C498" s="158" t="s">
        <v>1464</v>
      </c>
      <c r="D498" s="158" t="s">
        <v>500</v>
      </c>
      <c r="E498" s="156" t="s">
        <v>2722</v>
      </c>
      <c r="F498" s="159" t="s">
        <v>4</v>
      </c>
      <c r="G498" s="158" t="s">
        <v>1209</v>
      </c>
      <c r="H498" s="160">
        <v>43647</v>
      </c>
      <c r="I498" s="160">
        <v>43748</v>
      </c>
      <c r="J498" s="161" t="s">
        <v>5</v>
      </c>
      <c r="K498" s="162"/>
      <c r="L498" s="163" t="s">
        <v>7</v>
      </c>
      <c r="M498" s="171">
        <v>0</v>
      </c>
      <c r="N498" s="164">
        <v>142.5</v>
      </c>
      <c r="O498" s="162" t="s">
        <v>41</v>
      </c>
      <c r="P498" s="160">
        <v>43748</v>
      </c>
      <c r="Q498" s="162" t="s">
        <v>24</v>
      </c>
      <c r="R498" s="164">
        <v>142.5</v>
      </c>
      <c r="S498" s="158" t="s">
        <v>6332</v>
      </c>
      <c r="T498" s="163"/>
      <c r="U498" s="161" t="s">
        <v>10</v>
      </c>
      <c r="V498" s="161" t="s">
        <v>11</v>
      </c>
      <c r="W498" s="161" t="s">
        <v>12</v>
      </c>
      <c r="X498" s="161" t="s">
        <v>13</v>
      </c>
      <c r="Y498" s="169">
        <v>4340</v>
      </c>
      <c r="Z498" s="169">
        <v>9261101</v>
      </c>
      <c r="AA498" s="166">
        <v>3.2798708628528903E-5</v>
      </c>
      <c r="AB498" s="175" t="s">
        <v>2301</v>
      </c>
      <c r="AC498" s="168" t="s">
        <v>3267</v>
      </c>
    </row>
    <row r="499" spans="1:29" x14ac:dyDescent="0.3">
      <c r="A499" s="156" t="s">
        <v>2785</v>
      </c>
      <c r="B499" s="157">
        <v>6</v>
      </c>
      <c r="C499" s="158" t="s">
        <v>1464</v>
      </c>
      <c r="D499" s="158" t="s">
        <v>500</v>
      </c>
      <c r="E499" s="156" t="s">
        <v>2722</v>
      </c>
      <c r="F499" s="159" t="s">
        <v>4</v>
      </c>
      <c r="G499" s="158" t="s">
        <v>1209</v>
      </c>
      <c r="H499" s="160">
        <v>43647</v>
      </c>
      <c r="I499" s="160">
        <v>43748</v>
      </c>
      <c r="J499" s="161" t="s">
        <v>5</v>
      </c>
      <c r="K499" s="162"/>
      <c r="L499" s="163" t="s">
        <v>7</v>
      </c>
      <c r="M499" s="171">
        <v>0</v>
      </c>
      <c r="N499" s="164">
        <v>75</v>
      </c>
      <c r="O499" s="162" t="s">
        <v>41</v>
      </c>
      <c r="P499" s="160">
        <v>43748</v>
      </c>
      <c r="Q499" s="162" t="s">
        <v>24</v>
      </c>
      <c r="R499" s="164">
        <v>75</v>
      </c>
      <c r="S499" s="158" t="s">
        <v>6332</v>
      </c>
      <c r="T499" s="163"/>
      <c r="U499" s="161" t="s">
        <v>10</v>
      </c>
      <c r="V499" s="161" t="s">
        <v>11</v>
      </c>
      <c r="W499" s="161" t="s">
        <v>12</v>
      </c>
      <c r="X499" s="161" t="s">
        <v>13</v>
      </c>
      <c r="Y499" s="165">
        <v>4340</v>
      </c>
      <c r="Z499" s="165">
        <v>9261101</v>
      </c>
      <c r="AA499" s="166">
        <v>1.7262478225541529E-5</v>
      </c>
      <c r="AB499" s="167" t="s">
        <v>2301</v>
      </c>
      <c r="AC499" s="168" t="s">
        <v>3267</v>
      </c>
    </row>
    <row r="500" spans="1:29" x14ac:dyDescent="0.3">
      <c r="A500" s="156" t="s">
        <v>2785</v>
      </c>
      <c r="B500" s="157">
        <v>6</v>
      </c>
      <c r="C500" s="158" t="s">
        <v>1464</v>
      </c>
      <c r="D500" s="158" t="s">
        <v>500</v>
      </c>
      <c r="E500" s="156" t="s">
        <v>2722</v>
      </c>
      <c r="F500" s="159" t="s">
        <v>4</v>
      </c>
      <c r="G500" s="158" t="s">
        <v>1209</v>
      </c>
      <c r="H500" s="160">
        <v>43647</v>
      </c>
      <c r="I500" s="160">
        <v>43748</v>
      </c>
      <c r="J500" s="161" t="s">
        <v>5</v>
      </c>
      <c r="K500" s="162"/>
      <c r="L500" s="163" t="s">
        <v>7</v>
      </c>
      <c r="M500" s="171">
        <v>0</v>
      </c>
      <c r="N500" s="164">
        <v>45</v>
      </c>
      <c r="O500" s="162" t="s">
        <v>41</v>
      </c>
      <c r="P500" s="160">
        <v>43748</v>
      </c>
      <c r="Q500" s="162" t="s">
        <v>24</v>
      </c>
      <c r="R500" s="164">
        <v>45</v>
      </c>
      <c r="S500" s="158" t="s">
        <v>6332</v>
      </c>
      <c r="T500" s="163"/>
      <c r="U500" s="161" t="s">
        <v>10</v>
      </c>
      <c r="V500" s="161" t="s">
        <v>11</v>
      </c>
      <c r="W500" s="161" t="s">
        <v>12</v>
      </c>
      <c r="X500" s="161" t="s">
        <v>13</v>
      </c>
      <c r="Y500" s="165">
        <v>4340</v>
      </c>
      <c r="Z500" s="165">
        <v>9261101</v>
      </c>
      <c r="AA500" s="166">
        <v>1.0357486935324918E-5</v>
      </c>
      <c r="AB500" s="167" t="s">
        <v>2301</v>
      </c>
      <c r="AC500" s="168" t="s">
        <v>3267</v>
      </c>
    </row>
    <row r="501" spans="1:29" x14ac:dyDescent="0.3">
      <c r="A501" s="156" t="s">
        <v>2785</v>
      </c>
      <c r="B501" s="157">
        <v>6</v>
      </c>
      <c r="C501" s="158" t="s">
        <v>1464</v>
      </c>
      <c r="D501" s="163" t="s">
        <v>500</v>
      </c>
      <c r="E501" s="156" t="s">
        <v>2722</v>
      </c>
      <c r="F501" s="159" t="s">
        <v>4</v>
      </c>
      <c r="G501" s="156" t="s">
        <v>1209</v>
      </c>
      <c r="H501" s="160">
        <v>43647</v>
      </c>
      <c r="I501" s="160">
        <v>43748</v>
      </c>
      <c r="J501" s="161" t="s">
        <v>5</v>
      </c>
      <c r="K501" s="173"/>
      <c r="L501" s="158" t="s">
        <v>7</v>
      </c>
      <c r="M501" s="171">
        <v>0</v>
      </c>
      <c r="N501" s="164">
        <v>22.5</v>
      </c>
      <c r="O501" s="162" t="s">
        <v>41</v>
      </c>
      <c r="P501" s="160">
        <v>43748</v>
      </c>
      <c r="Q501" s="162" t="s">
        <v>24</v>
      </c>
      <c r="R501" s="164">
        <v>22.5</v>
      </c>
      <c r="S501" s="158" t="s">
        <v>6332</v>
      </c>
      <c r="T501" s="163"/>
      <c r="U501" s="161" t="s">
        <v>10</v>
      </c>
      <c r="V501" s="161" t="s">
        <v>11</v>
      </c>
      <c r="W501" s="161" t="s">
        <v>12</v>
      </c>
      <c r="X501" s="161" t="s">
        <v>13</v>
      </c>
      <c r="Y501" s="165">
        <v>4340</v>
      </c>
      <c r="Z501" s="169">
        <v>9261101</v>
      </c>
      <c r="AA501" s="166">
        <v>5.1787434676624588E-6</v>
      </c>
      <c r="AB501" s="158" t="s">
        <v>2301</v>
      </c>
      <c r="AC501" s="168" t="s">
        <v>3267</v>
      </c>
    </row>
    <row r="502" spans="1:29" x14ac:dyDescent="0.3">
      <c r="A502" s="156" t="s">
        <v>2785</v>
      </c>
      <c r="B502" s="157">
        <v>6</v>
      </c>
      <c r="C502" s="158" t="s">
        <v>1464</v>
      </c>
      <c r="D502" s="158" t="s">
        <v>500</v>
      </c>
      <c r="E502" s="156" t="s">
        <v>2722</v>
      </c>
      <c r="F502" s="159" t="s">
        <v>4</v>
      </c>
      <c r="G502" s="158" t="s">
        <v>1209</v>
      </c>
      <c r="H502" s="160">
        <v>43647</v>
      </c>
      <c r="I502" s="160">
        <v>43748</v>
      </c>
      <c r="J502" s="161" t="s">
        <v>5</v>
      </c>
      <c r="K502" s="162"/>
      <c r="L502" s="163" t="s">
        <v>7</v>
      </c>
      <c r="M502" s="171">
        <v>0</v>
      </c>
      <c r="N502" s="164">
        <v>480.45</v>
      </c>
      <c r="O502" s="162" t="s">
        <v>41</v>
      </c>
      <c r="P502" s="160">
        <v>43748</v>
      </c>
      <c r="Q502" s="162" t="s">
        <v>24</v>
      </c>
      <c r="R502" s="164">
        <v>480.45</v>
      </c>
      <c r="S502" s="158" t="s">
        <v>6332</v>
      </c>
      <c r="T502" s="163"/>
      <c r="U502" s="161" t="s">
        <v>10</v>
      </c>
      <c r="V502" s="161" t="s">
        <v>11</v>
      </c>
      <c r="W502" s="161" t="s">
        <v>12</v>
      </c>
      <c r="X502" s="161" t="s">
        <v>13</v>
      </c>
      <c r="Y502" s="165">
        <v>4340</v>
      </c>
      <c r="Z502" s="165">
        <v>9261101</v>
      </c>
      <c r="AA502" s="166">
        <v>1.1058343551281903E-4</v>
      </c>
      <c r="AB502" s="172" t="s">
        <v>2301</v>
      </c>
      <c r="AC502" s="168" t="s">
        <v>3267</v>
      </c>
    </row>
    <row r="503" spans="1:29" x14ac:dyDescent="0.3">
      <c r="A503" s="156" t="s">
        <v>2785</v>
      </c>
      <c r="B503" s="157">
        <v>6</v>
      </c>
      <c r="C503" s="158" t="s">
        <v>1464</v>
      </c>
      <c r="D503" s="158" t="s">
        <v>500</v>
      </c>
      <c r="E503" s="156" t="s">
        <v>2722</v>
      </c>
      <c r="F503" s="159" t="s">
        <v>4</v>
      </c>
      <c r="G503" s="158" t="s">
        <v>1209</v>
      </c>
      <c r="H503" s="160">
        <v>43647</v>
      </c>
      <c r="I503" s="160">
        <v>43748</v>
      </c>
      <c r="J503" s="161" t="s">
        <v>5</v>
      </c>
      <c r="K503" s="162"/>
      <c r="L503" s="163" t="s">
        <v>7</v>
      </c>
      <c r="M503" s="171">
        <v>0</v>
      </c>
      <c r="N503" s="164">
        <v>7762.89</v>
      </c>
      <c r="O503" s="162" t="s">
        <v>62</v>
      </c>
      <c r="P503" s="160">
        <v>43748</v>
      </c>
      <c r="Q503" s="162" t="s">
        <v>24</v>
      </c>
      <c r="R503" s="164">
        <v>7762.89</v>
      </c>
      <c r="S503" s="158" t="s">
        <v>6332</v>
      </c>
      <c r="T503" s="163"/>
      <c r="U503" s="161" t="s">
        <v>10</v>
      </c>
      <c r="V503" s="161" t="s">
        <v>11</v>
      </c>
      <c r="W503" s="161" t="s">
        <v>12</v>
      </c>
      <c r="X503" s="161" t="s">
        <v>13</v>
      </c>
      <c r="Y503" s="169">
        <v>4300</v>
      </c>
      <c r="Z503" s="169">
        <v>9261101</v>
      </c>
      <c r="AA503" s="166">
        <v>1.786756261230321E-3</v>
      </c>
      <c r="AB503" s="167" t="s">
        <v>2301</v>
      </c>
      <c r="AC503" s="168" t="s">
        <v>3267</v>
      </c>
    </row>
    <row r="504" spans="1:29" x14ac:dyDescent="0.3">
      <c r="A504" s="156" t="s">
        <v>2785</v>
      </c>
      <c r="B504" s="157">
        <v>6</v>
      </c>
      <c r="C504" s="158" t="s">
        <v>1464</v>
      </c>
      <c r="D504" s="158" t="s">
        <v>500</v>
      </c>
      <c r="E504" s="156" t="s">
        <v>2722</v>
      </c>
      <c r="F504" s="159" t="s">
        <v>4</v>
      </c>
      <c r="G504" s="156" t="s">
        <v>1209</v>
      </c>
      <c r="H504" s="160">
        <v>43647</v>
      </c>
      <c r="I504" s="160">
        <v>43748</v>
      </c>
      <c r="J504" s="161" t="s">
        <v>5</v>
      </c>
      <c r="K504" s="162"/>
      <c r="L504" s="163" t="s">
        <v>7</v>
      </c>
      <c r="M504" s="171">
        <v>0</v>
      </c>
      <c r="N504" s="164">
        <v>190</v>
      </c>
      <c r="O504" s="162" t="s">
        <v>62</v>
      </c>
      <c r="P504" s="160">
        <v>43748</v>
      </c>
      <c r="Q504" s="162" t="s">
        <v>24</v>
      </c>
      <c r="R504" s="164">
        <v>190</v>
      </c>
      <c r="S504" s="158" t="s">
        <v>6332</v>
      </c>
      <c r="T504" s="163"/>
      <c r="U504" s="161" t="s">
        <v>10</v>
      </c>
      <c r="V504" s="161" t="s">
        <v>11</v>
      </c>
      <c r="W504" s="161" t="s">
        <v>12</v>
      </c>
      <c r="X504" s="161" t="s">
        <v>13</v>
      </c>
      <c r="Y504" s="169">
        <v>4340</v>
      </c>
      <c r="Z504" s="169">
        <v>9261101</v>
      </c>
      <c r="AA504" s="166">
        <v>4.3731611504705202E-5</v>
      </c>
      <c r="AB504" s="156" t="s">
        <v>2301</v>
      </c>
      <c r="AC504" s="168" t="s">
        <v>3267</v>
      </c>
    </row>
    <row r="505" spans="1:29" x14ac:dyDescent="0.3">
      <c r="A505" s="156" t="s">
        <v>2785</v>
      </c>
      <c r="B505" s="157">
        <v>6</v>
      </c>
      <c r="C505" s="158" t="s">
        <v>1464</v>
      </c>
      <c r="D505" s="158" t="s">
        <v>500</v>
      </c>
      <c r="E505" s="156" t="s">
        <v>2722</v>
      </c>
      <c r="F505" s="159" t="s">
        <v>4</v>
      </c>
      <c r="G505" s="158" t="s">
        <v>1209</v>
      </c>
      <c r="H505" s="160">
        <v>43647</v>
      </c>
      <c r="I505" s="160">
        <v>43748</v>
      </c>
      <c r="J505" s="161" t="s">
        <v>5</v>
      </c>
      <c r="K505" s="162"/>
      <c r="L505" s="163" t="s">
        <v>7</v>
      </c>
      <c r="M505" s="171">
        <v>0</v>
      </c>
      <c r="N505" s="164">
        <v>100</v>
      </c>
      <c r="O505" s="162" t="s">
        <v>62</v>
      </c>
      <c r="P505" s="160">
        <v>43748</v>
      </c>
      <c r="Q505" s="162" t="s">
        <v>24</v>
      </c>
      <c r="R505" s="164">
        <v>100</v>
      </c>
      <c r="S505" s="158" t="s">
        <v>6332</v>
      </c>
      <c r="T505" s="163"/>
      <c r="U505" s="161" t="s">
        <v>10</v>
      </c>
      <c r="V505" s="161" t="s">
        <v>11</v>
      </c>
      <c r="W505" s="161" t="s">
        <v>12</v>
      </c>
      <c r="X505" s="161" t="s">
        <v>13</v>
      </c>
      <c r="Y505" s="169">
        <v>4340</v>
      </c>
      <c r="Z505" s="169">
        <v>9261101</v>
      </c>
      <c r="AA505" s="166">
        <v>2.301663763405537E-5</v>
      </c>
      <c r="AB505" s="167" t="s">
        <v>2301</v>
      </c>
      <c r="AC505" s="168" t="s">
        <v>3267</v>
      </c>
    </row>
    <row r="506" spans="1:29" x14ac:dyDescent="0.3">
      <c r="A506" s="156" t="s">
        <v>2785</v>
      </c>
      <c r="B506" s="157">
        <v>6</v>
      </c>
      <c r="C506" s="156" t="s">
        <v>1464</v>
      </c>
      <c r="D506" s="163" t="s">
        <v>500</v>
      </c>
      <c r="E506" s="156" t="s">
        <v>2722</v>
      </c>
      <c r="F506" s="159" t="s">
        <v>4</v>
      </c>
      <c r="G506" s="158" t="s">
        <v>1209</v>
      </c>
      <c r="H506" s="160">
        <v>43647</v>
      </c>
      <c r="I506" s="160">
        <v>43748</v>
      </c>
      <c r="J506" s="161" t="s">
        <v>5</v>
      </c>
      <c r="K506" s="162"/>
      <c r="L506" s="163" t="s">
        <v>7</v>
      </c>
      <c r="M506" s="171">
        <v>0</v>
      </c>
      <c r="N506" s="164">
        <v>60</v>
      </c>
      <c r="O506" s="162" t="s">
        <v>62</v>
      </c>
      <c r="P506" s="160">
        <v>43748</v>
      </c>
      <c r="Q506" s="162" t="s">
        <v>24</v>
      </c>
      <c r="R506" s="164">
        <v>60</v>
      </c>
      <c r="S506" s="158" t="s">
        <v>6332</v>
      </c>
      <c r="T506" s="163"/>
      <c r="U506" s="161" t="s">
        <v>10</v>
      </c>
      <c r="V506" s="161" t="s">
        <v>11</v>
      </c>
      <c r="W506" s="161" t="s">
        <v>12</v>
      </c>
      <c r="X506" s="161" t="s">
        <v>13</v>
      </c>
      <c r="Y506" s="169">
        <v>4340</v>
      </c>
      <c r="Z506" s="169">
        <v>9261101</v>
      </c>
      <c r="AA506" s="166">
        <v>1.3809982580433222E-5</v>
      </c>
      <c r="AB506" s="158" t="s">
        <v>2301</v>
      </c>
      <c r="AC506" s="168" t="s">
        <v>3267</v>
      </c>
    </row>
    <row r="507" spans="1:29" x14ac:dyDescent="0.3">
      <c r="A507" s="156" t="s">
        <v>2785</v>
      </c>
      <c r="B507" s="157">
        <v>6</v>
      </c>
      <c r="C507" s="158" t="s">
        <v>1464</v>
      </c>
      <c r="D507" s="156" t="s">
        <v>500</v>
      </c>
      <c r="E507" s="156" t="s">
        <v>2722</v>
      </c>
      <c r="F507" s="159" t="s">
        <v>4</v>
      </c>
      <c r="G507" s="158" t="s">
        <v>1209</v>
      </c>
      <c r="H507" s="160">
        <v>43647</v>
      </c>
      <c r="I507" s="160">
        <v>43748</v>
      </c>
      <c r="J507" s="161" t="s">
        <v>5</v>
      </c>
      <c r="K507" s="162"/>
      <c r="L507" s="163" t="s">
        <v>7</v>
      </c>
      <c r="M507" s="171">
        <v>0</v>
      </c>
      <c r="N507" s="164">
        <v>30</v>
      </c>
      <c r="O507" s="162" t="s">
        <v>62</v>
      </c>
      <c r="P507" s="160">
        <v>43748</v>
      </c>
      <c r="Q507" s="162" t="s">
        <v>24</v>
      </c>
      <c r="R507" s="164">
        <v>30</v>
      </c>
      <c r="S507" s="158" t="s">
        <v>6332</v>
      </c>
      <c r="T507" s="163"/>
      <c r="U507" s="161" t="s">
        <v>10</v>
      </c>
      <c r="V507" s="161" t="s">
        <v>11</v>
      </c>
      <c r="W507" s="161" t="s">
        <v>12</v>
      </c>
      <c r="X507" s="161" t="s">
        <v>13</v>
      </c>
      <c r="Y507" s="169">
        <v>4340</v>
      </c>
      <c r="Z507" s="169">
        <v>9261101</v>
      </c>
      <c r="AA507" s="166">
        <v>6.9049912902166112E-6</v>
      </c>
      <c r="AB507" s="158" t="s">
        <v>2301</v>
      </c>
      <c r="AC507" s="168" t="s">
        <v>3267</v>
      </c>
    </row>
    <row r="508" spans="1:29" x14ac:dyDescent="0.3">
      <c r="A508" s="156" t="s">
        <v>2785</v>
      </c>
      <c r="B508" s="157">
        <v>6</v>
      </c>
      <c r="C508" s="158" t="s">
        <v>1464</v>
      </c>
      <c r="D508" s="158" t="s">
        <v>500</v>
      </c>
      <c r="E508" s="156" t="s">
        <v>2722</v>
      </c>
      <c r="F508" s="159" t="s">
        <v>4</v>
      </c>
      <c r="G508" s="156" t="s">
        <v>1209</v>
      </c>
      <c r="H508" s="160">
        <v>43647</v>
      </c>
      <c r="I508" s="160">
        <v>43748</v>
      </c>
      <c r="J508" s="161" t="s">
        <v>5</v>
      </c>
      <c r="K508" s="162"/>
      <c r="L508" s="163" t="s">
        <v>7</v>
      </c>
      <c r="M508" s="171">
        <v>0</v>
      </c>
      <c r="N508" s="164">
        <v>232.8</v>
      </c>
      <c r="O508" s="162" t="s">
        <v>62</v>
      </c>
      <c r="P508" s="160">
        <v>43748</v>
      </c>
      <c r="Q508" s="162" t="s">
        <v>24</v>
      </c>
      <c r="R508" s="164">
        <v>232.8</v>
      </c>
      <c r="S508" s="158" t="s">
        <v>6332</v>
      </c>
      <c r="T508" s="163"/>
      <c r="U508" s="161" t="s">
        <v>10</v>
      </c>
      <c r="V508" s="161" t="s">
        <v>11</v>
      </c>
      <c r="W508" s="161" t="s">
        <v>12</v>
      </c>
      <c r="X508" s="161" t="s">
        <v>13</v>
      </c>
      <c r="Y508" s="169">
        <v>4340</v>
      </c>
      <c r="Z508" s="169">
        <v>9261101</v>
      </c>
      <c r="AA508" s="166">
        <v>5.3582732412080904E-5</v>
      </c>
      <c r="AB508" s="158" t="s">
        <v>2301</v>
      </c>
      <c r="AC508" s="168" t="s">
        <v>3267</v>
      </c>
    </row>
    <row r="509" spans="1:29" x14ac:dyDescent="0.3">
      <c r="A509" s="156" t="s">
        <v>2785</v>
      </c>
      <c r="B509" s="157">
        <v>6</v>
      </c>
      <c r="C509" s="156" t="s">
        <v>1464</v>
      </c>
      <c r="D509" s="158" t="s">
        <v>500</v>
      </c>
      <c r="E509" s="156" t="s">
        <v>2722</v>
      </c>
      <c r="F509" s="159" t="s">
        <v>4</v>
      </c>
      <c r="G509" s="156" t="s">
        <v>1209</v>
      </c>
      <c r="H509" s="160">
        <v>43647</v>
      </c>
      <c r="I509" s="160">
        <v>43748</v>
      </c>
      <c r="J509" s="161" t="s">
        <v>5</v>
      </c>
      <c r="K509" s="162"/>
      <c r="L509" s="163" t="s">
        <v>7</v>
      </c>
      <c r="M509" s="171">
        <v>0</v>
      </c>
      <c r="N509" s="164">
        <v>640.6</v>
      </c>
      <c r="O509" s="162" t="s">
        <v>62</v>
      </c>
      <c r="P509" s="160">
        <v>43748</v>
      </c>
      <c r="Q509" s="162" t="s">
        <v>24</v>
      </c>
      <c r="R509" s="164">
        <v>640.6</v>
      </c>
      <c r="S509" s="158" t="s">
        <v>6332</v>
      </c>
      <c r="T509" s="163"/>
      <c r="U509" s="161" t="s">
        <v>10</v>
      </c>
      <c r="V509" s="161" t="s">
        <v>11</v>
      </c>
      <c r="W509" s="161" t="s">
        <v>12</v>
      </c>
      <c r="X509" s="161" t="s">
        <v>13</v>
      </c>
      <c r="Y509" s="169">
        <v>4340</v>
      </c>
      <c r="Z509" s="169">
        <v>9261101</v>
      </c>
      <c r="AA509" s="166">
        <v>1.4744458068375872E-4</v>
      </c>
      <c r="AB509" s="183" t="s">
        <v>2301</v>
      </c>
      <c r="AC509" s="168" t="s">
        <v>3267</v>
      </c>
    </row>
    <row r="510" spans="1:29" x14ac:dyDescent="0.3">
      <c r="A510" s="156" t="s">
        <v>2785</v>
      </c>
      <c r="B510" s="157">
        <v>6</v>
      </c>
      <c r="C510" s="158" t="s">
        <v>1464</v>
      </c>
      <c r="D510" s="158" t="s">
        <v>500</v>
      </c>
      <c r="E510" s="156" t="s">
        <v>2722</v>
      </c>
      <c r="F510" s="159" t="s">
        <v>4</v>
      </c>
      <c r="G510" s="158" t="s">
        <v>1209</v>
      </c>
      <c r="H510" s="160">
        <v>43647</v>
      </c>
      <c r="I510" s="160">
        <v>43748</v>
      </c>
      <c r="J510" s="161" t="s">
        <v>5</v>
      </c>
      <c r="K510" s="162" t="s">
        <v>6</v>
      </c>
      <c r="L510" s="163" t="s">
        <v>7</v>
      </c>
      <c r="M510" s="171">
        <v>0</v>
      </c>
      <c r="N510" s="164">
        <v>67925.320000000007</v>
      </c>
      <c r="O510" s="162" t="s">
        <v>69</v>
      </c>
      <c r="P510" s="160">
        <v>43748</v>
      </c>
      <c r="Q510" s="162" t="s">
        <v>24</v>
      </c>
      <c r="R510" s="164">
        <v>67925.320000000007</v>
      </c>
      <c r="S510" s="158" t="s">
        <v>6332</v>
      </c>
      <c r="T510" s="163"/>
      <c r="U510" s="161" t="s">
        <v>10</v>
      </c>
      <c r="V510" s="161" t="s">
        <v>11</v>
      </c>
      <c r="W510" s="161" t="s">
        <v>12</v>
      </c>
      <c r="X510" s="161" t="s">
        <v>13</v>
      </c>
      <c r="Y510" s="169">
        <v>4300</v>
      </c>
      <c r="Z510" s="169">
        <v>9261101</v>
      </c>
      <c r="AA510" s="166">
        <v>1.5634124766172541E-2</v>
      </c>
      <c r="AB510" s="167" t="s">
        <v>2301</v>
      </c>
      <c r="AC510" s="168" t="s">
        <v>3267</v>
      </c>
    </row>
    <row r="511" spans="1:29" x14ac:dyDescent="0.3">
      <c r="A511" s="156" t="s">
        <v>2785</v>
      </c>
      <c r="B511" s="157">
        <v>6</v>
      </c>
      <c r="C511" s="158" t="s">
        <v>1464</v>
      </c>
      <c r="D511" s="156" t="s">
        <v>500</v>
      </c>
      <c r="E511" s="156" t="s">
        <v>2722</v>
      </c>
      <c r="F511" s="158" t="s">
        <v>4</v>
      </c>
      <c r="G511" s="158" t="s">
        <v>1209</v>
      </c>
      <c r="H511" s="179">
        <v>43647</v>
      </c>
      <c r="I511" s="160">
        <v>43748</v>
      </c>
      <c r="J511" s="161" t="s">
        <v>5</v>
      </c>
      <c r="K511" s="162" t="s">
        <v>6</v>
      </c>
      <c r="L511" s="158" t="s">
        <v>7</v>
      </c>
      <c r="M511" s="171">
        <v>0</v>
      </c>
      <c r="N511" s="171">
        <v>5605.25</v>
      </c>
      <c r="O511" s="162" t="s">
        <v>69</v>
      </c>
      <c r="P511" s="160">
        <v>43748</v>
      </c>
      <c r="Q511" s="162" t="s">
        <v>24</v>
      </c>
      <c r="R511" s="170">
        <v>5605.25</v>
      </c>
      <c r="S511" s="158" t="s">
        <v>6332</v>
      </c>
      <c r="T511" s="156"/>
      <c r="U511" s="161" t="s">
        <v>10</v>
      </c>
      <c r="V511" s="161" t="s">
        <v>11</v>
      </c>
      <c r="W511" s="161" t="s">
        <v>12</v>
      </c>
      <c r="X511" s="161" t="s">
        <v>13</v>
      </c>
      <c r="Y511" s="165">
        <v>4340</v>
      </c>
      <c r="Z511" s="165">
        <v>9261101</v>
      </c>
      <c r="AA511" s="166">
        <v>1.2901400809828887E-3</v>
      </c>
      <c r="AB511" s="158" t="s">
        <v>2301</v>
      </c>
      <c r="AC511" s="168" t="s">
        <v>3267</v>
      </c>
    </row>
    <row r="512" spans="1:29" x14ac:dyDescent="0.3">
      <c r="A512" s="156" t="s">
        <v>2785</v>
      </c>
      <c r="B512" s="157">
        <v>6</v>
      </c>
      <c r="C512" s="156" t="s">
        <v>1464</v>
      </c>
      <c r="D512" s="156" t="s">
        <v>500</v>
      </c>
      <c r="E512" s="156" t="s">
        <v>2722</v>
      </c>
      <c r="F512" s="156" t="s">
        <v>4</v>
      </c>
      <c r="G512" s="158" t="s">
        <v>1209</v>
      </c>
      <c r="H512" s="160">
        <v>43647</v>
      </c>
      <c r="I512" s="160">
        <v>43748</v>
      </c>
      <c r="J512" s="161" t="s">
        <v>5</v>
      </c>
      <c r="K512" s="158"/>
      <c r="L512" s="156" t="s">
        <v>7</v>
      </c>
      <c r="M512" s="171">
        <v>0</v>
      </c>
      <c r="N512" s="170">
        <v>262.5</v>
      </c>
      <c r="O512" s="162" t="s">
        <v>69</v>
      </c>
      <c r="P512" s="160">
        <v>43748</v>
      </c>
      <c r="Q512" s="162" t="s">
        <v>24</v>
      </c>
      <c r="R512" s="178">
        <v>262.5</v>
      </c>
      <c r="S512" s="158" t="s">
        <v>6332</v>
      </c>
      <c r="T512" s="162"/>
      <c r="U512" s="161" t="s">
        <v>10</v>
      </c>
      <c r="V512" s="161" t="s">
        <v>11</v>
      </c>
      <c r="W512" s="161" t="s">
        <v>12</v>
      </c>
      <c r="X512" s="161" t="s">
        <v>13</v>
      </c>
      <c r="Y512" s="165">
        <v>4340</v>
      </c>
      <c r="Z512" s="165">
        <v>9261101</v>
      </c>
      <c r="AA512" s="166">
        <v>6.0418673789395348E-5</v>
      </c>
      <c r="AB512" s="162" t="s">
        <v>2301</v>
      </c>
      <c r="AC512" s="168" t="s">
        <v>3267</v>
      </c>
    </row>
    <row r="513" spans="1:29" x14ac:dyDescent="0.3">
      <c r="A513" s="156" t="s">
        <v>2785</v>
      </c>
      <c r="B513" s="157">
        <v>6</v>
      </c>
      <c r="C513" s="158" t="s">
        <v>1464</v>
      </c>
      <c r="D513" s="156" t="s">
        <v>500</v>
      </c>
      <c r="E513" s="156" t="s">
        <v>2722</v>
      </c>
      <c r="F513" s="159" t="s">
        <v>4</v>
      </c>
      <c r="G513" s="156" t="s">
        <v>1209</v>
      </c>
      <c r="H513" s="160">
        <v>43647</v>
      </c>
      <c r="I513" s="160">
        <v>43748</v>
      </c>
      <c r="J513" s="161" t="s">
        <v>5</v>
      </c>
      <c r="K513" s="162"/>
      <c r="L513" s="163" t="s">
        <v>7</v>
      </c>
      <c r="M513" s="171">
        <v>0</v>
      </c>
      <c r="N513" s="164">
        <v>525</v>
      </c>
      <c r="O513" s="162" t="s">
        <v>69</v>
      </c>
      <c r="P513" s="160">
        <v>43748</v>
      </c>
      <c r="Q513" s="162" t="s">
        <v>24</v>
      </c>
      <c r="R513" s="164">
        <v>525</v>
      </c>
      <c r="S513" s="158" t="s">
        <v>6332</v>
      </c>
      <c r="T513" s="163"/>
      <c r="U513" s="161" t="s">
        <v>10</v>
      </c>
      <c r="V513" s="161" t="s">
        <v>11</v>
      </c>
      <c r="W513" s="161" t="s">
        <v>12</v>
      </c>
      <c r="X513" s="161" t="s">
        <v>13</v>
      </c>
      <c r="Y513" s="169">
        <v>4340</v>
      </c>
      <c r="Z513" s="169">
        <v>9261101</v>
      </c>
      <c r="AA513" s="166">
        <v>1.208373475787907E-4</v>
      </c>
      <c r="AB513" s="158" t="s">
        <v>2301</v>
      </c>
      <c r="AC513" s="168" t="s">
        <v>3267</v>
      </c>
    </row>
    <row r="514" spans="1:29" x14ac:dyDescent="0.3">
      <c r="A514" s="156" t="s">
        <v>2785</v>
      </c>
      <c r="B514" s="157">
        <v>6</v>
      </c>
      <c r="C514" s="158" t="s">
        <v>1464</v>
      </c>
      <c r="D514" s="156" t="s">
        <v>500</v>
      </c>
      <c r="E514" s="156" t="s">
        <v>2722</v>
      </c>
      <c r="F514" s="158" t="s">
        <v>4</v>
      </c>
      <c r="G514" s="158" t="s">
        <v>1209</v>
      </c>
      <c r="H514" s="160">
        <v>43647</v>
      </c>
      <c r="I514" s="160">
        <v>43748</v>
      </c>
      <c r="J514" s="161" t="s">
        <v>5</v>
      </c>
      <c r="K514" s="162"/>
      <c r="L514" s="163" t="s">
        <v>7</v>
      </c>
      <c r="M514" s="171">
        <v>0</v>
      </c>
      <c r="N514" s="171">
        <v>875</v>
      </c>
      <c r="O514" s="162" t="s">
        <v>69</v>
      </c>
      <c r="P514" s="160">
        <v>43748</v>
      </c>
      <c r="Q514" s="162" t="s">
        <v>24</v>
      </c>
      <c r="R514" s="171">
        <v>875</v>
      </c>
      <c r="S514" s="158" t="s">
        <v>6332</v>
      </c>
      <c r="T514" s="156"/>
      <c r="U514" s="161" t="s">
        <v>10</v>
      </c>
      <c r="V514" s="161" t="s">
        <v>11</v>
      </c>
      <c r="W514" s="161" t="s">
        <v>12</v>
      </c>
      <c r="X514" s="161" t="s">
        <v>13</v>
      </c>
      <c r="Y514" s="165">
        <v>4340</v>
      </c>
      <c r="Z514" s="165">
        <v>9261101</v>
      </c>
      <c r="AA514" s="166">
        <v>2.0139557929798449E-4</v>
      </c>
      <c r="AB514" s="158" t="s">
        <v>2301</v>
      </c>
      <c r="AC514" s="168" t="s">
        <v>3267</v>
      </c>
    </row>
    <row r="515" spans="1:29" x14ac:dyDescent="0.3">
      <c r="A515" s="156" t="s">
        <v>2785</v>
      </c>
      <c r="B515" s="157">
        <v>6</v>
      </c>
      <c r="C515" s="156" t="s">
        <v>1464</v>
      </c>
      <c r="D515" s="156" t="s">
        <v>500</v>
      </c>
      <c r="E515" s="156" t="s">
        <v>2722</v>
      </c>
      <c r="F515" s="159" t="s">
        <v>4</v>
      </c>
      <c r="G515" s="156" t="s">
        <v>1209</v>
      </c>
      <c r="H515" s="160">
        <v>43647</v>
      </c>
      <c r="I515" s="160">
        <v>43748</v>
      </c>
      <c r="J515" s="161" t="s">
        <v>5</v>
      </c>
      <c r="K515" s="162"/>
      <c r="L515" s="163" t="s">
        <v>7</v>
      </c>
      <c r="M515" s="171">
        <v>0</v>
      </c>
      <c r="N515" s="164">
        <v>1662.5</v>
      </c>
      <c r="O515" s="162" t="s">
        <v>69</v>
      </c>
      <c r="P515" s="160">
        <v>43748</v>
      </c>
      <c r="Q515" s="162" t="s">
        <v>24</v>
      </c>
      <c r="R515" s="164">
        <v>1662.5</v>
      </c>
      <c r="S515" s="158" t="s">
        <v>6332</v>
      </c>
      <c r="T515" s="163"/>
      <c r="U515" s="161" t="s">
        <v>10</v>
      </c>
      <c r="V515" s="161" t="s">
        <v>11</v>
      </c>
      <c r="W515" s="161" t="s">
        <v>12</v>
      </c>
      <c r="X515" s="161" t="s">
        <v>13</v>
      </c>
      <c r="Y515" s="169">
        <v>4340</v>
      </c>
      <c r="Z515" s="169">
        <v>9261101</v>
      </c>
      <c r="AA515" s="166">
        <v>3.8265160066617052E-4</v>
      </c>
      <c r="AB515" s="183" t="s">
        <v>2301</v>
      </c>
      <c r="AC515" s="168" t="s">
        <v>3267</v>
      </c>
    </row>
    <row r="516" spans="1:29" x14ac:dyDescent="0.3">
      <c r="A516" s="156" t="s">
        <v>2785</v>
      </c>
      <c r="B516" s="157">
        <v>6</v>
      </c>
      <c r="C516" s="158" t="s">
        <v>1464</v>
      </c>
      <c r="D516" s="158" t="s">
        <v>500</v>
      </c>
      <c r="E516" s="156" t="s">
        <v>2722</v>
      </c>
      <c r="F516" s="159" t="s">
        <v>4</v>
      </c>
      <c r="G516" s="158" t="s">
        <v>1209</v>
      </c>
      <c r="H516" s="160">
        <v>43647</v>
      </c>
      <c r="I516" s="160">
        <v>43748</v>
      </c>
      <c r="J516" s="161" t="s">
        <v>5</v>
      </c>
      <c r="K516" s="162"/>
      <c r="L516" s="163" t="s">
        <v>7</v>
      </c>
      <c r="M516" s="171">
        <v>0</v>
      </c>
      <c r="N516" s="164">
        <v>2037</v>
      </c>
      <c r="O516" s="162" t="s">
        <v>69</v>
      </c>
      <c r="P516" s="160">
        <v>43748</v>
      </c>
      <c r="Q516" s="162" t="s">
        <v>24</v>
      </c>
      <c r="R516" s="164">
        <v>2037</v>
      </c>
      <c r="S516" s="158" t="s">
        <v>6332</v>
      </c>
      <c r="T516" s="163"/>
      <c r="U516" s="161" t="s">
        <v>10</v>
      </c>
      <c r="V516" s="161" t="s">
        <v>11</v>
      </c>
      <c r="W516" s="161" t="s">
        <v>12</v>
      </c>
      <c r="X516" s="161" t="s">
        <v>13</v>
      </c>
      <c r="Y516" s="169">
        <v>4340</v>
      </c>
      <c r="Z516" s="169">
        <v>9261101</v>
      </c>
      <c r="AA516" s="166">
        <v>4.6884890860570793E-4</v>
      </c>
      <c r="AB516" s="167" t="s">
        <v>2301</v>
      </c>
      <c r="AC516" s="168" t="s">
        <v>3267</v>
      </c>
    </row>
    <row r="517" spans="1:29" x14ac:dyDescent="0.3">
      <c r="A517" s="156" t="s">
        <v>2751</v>
      </c>
      <c r="B517" s="157">
        <v>0</v>
      </c>
      <c r="C517" s="158" t="s">
        <v>1464</v>
      </c>
      <c r="D517" s="156" t="s">
        <v>522</v>
      </c>
      <c r="E517" s="156" t="s">
        <v>2722</v>
      </c>
      <c r="F517" s="159" t="s">
        <v>4</v>
      </c>
      <c r="G517" s="156" t="s">
        <v>1209</v>
      </c>
      <c r="H517" s="160">
        <v>43647</v>
      </c>
      <c r="I517" s="160">
        <v>43748</v>
      </c>
      <c r="J517" s="161" t="s">
        <v>5</v>
      </c>
      <c r="K517" s="162" t="s">
        <v>6</v>
      </c>
      <c r="L517" s="163" t="s">
        <v>7</v>
      </c>
      <c r="M517" s="171">
        <v>0</v>
      </c>
      <c r="N517" s="164">
        <v>1164.44</v>
      </c>
      <c r="O517" s="162" t="s">
        <v>47</v>
      </c>
      <c r="P517" s="160">
        <v>43748</v>
      </c>
      <c r="Q517" s="162" t="s">
        <v>24</v>
      </c>
      <c r="R517" s="164">
        <v>1164.44</v>
      </c>
      <c r="S517" s="158"/>
      <c r="T517" s="163"/>
      <c r="U517" s="161" t="s">
        <v>10</v>
      </c>
      <c r="V517" s="161" t="s">
        <v>11</v>
      </c>
      <c r="W517" s="161" t="s">
        <v>12</v>
      </c>
      <c r="X517" s="161" t="s">
        <v>13</v>
      </c>
      <c r="Y517" s="169">
        <v>4300</v>
      </c>
      <c r="Z517" s="169">
        <v>8031101</v>
      </c>
      <c r="AA517" s="166">
        <v>2.6801493526599438E-4</v>
      </c>
      <c r="AB517" s="158" t="s">
        <v>2302</v>
      </c>
      <c r="AC517" s="168" t="s">
        <v>3262</v>
      </c>
    </row>
    <row r="518" spans="1:29" x14ac:dyDescent="0.3">
      <c r="A518" s="156" t="s">
        <v>2751</v>
      </c>
      <c r="B518" s="157">
        <v>0</v>
      </c>
      <c r="C518" s="158" t="s">
        <v>1464</v>
      </c>
      <c r="D518" s="158" t="s">
        <v>522</v>
      </c>
      <c r="E518" s="156" t="s">
        <v>2722</v>
      </c>
      <c r="F518" s="159" t="s">
        <v>4</v>
      </c>
      <c r="G518" s="158" t="s">
        <v>1209</v>
      </c>
      <c r="H518" s="160">
        <v>43647</v>
      </c>
      <c r="I518" s="160">
        <v>43748</v>
      </c>
      <c r="J518" s="161" t="s">
        <v>5</v>
      </c>
      <c r="K518" s="162" t="s">
        <v>6</v>
      </c>
      <c r="L518" s="163" t="s">
        <v>7</v>
      </c>
      <c r="M518" s="171">
        <v>0</v>
      </c>
      <c r="N518" s="164">
        <v>4.5</v>
      </c>
      <c r="O518" s="162" t="s">
        <v>47</v>
      </c>
      <c r="P518" s="160">
        <v>43748</v>
      </c>
      <c r="Q518" s="162" t="s">
        <v>24</v>
      </c>
      <c r="R518" s="164">
        <v>4.5</v>
      </c>
      <c r="S518" s="158"/>
      <c r="T518" s="163"/>
      <c r="U518" s="161" t="s">
        <v>10</v>
      </c>
      <c r="V518" s="161" t="s">
        <v>11</v>
      </c>
      <c r="W518" s="161" t="s">
        <v>12</v>
      </c>
      <c r="X518" s="161" t="s">
        <v>13</v>
      </c>
      <c r="Y518" s="165">
        <v>4340</v>
      </c>
      <c r="Z518" s="165">
        <v>8031101</v>
      </c>
      <c r="AA518" s="166">
        <v>1.0357486935324917E-6</v>
      </c>
      <c r="AB518" s="167" t="s">
        <v>2302</v>
      </c>
      <c r="AC518" s="168" t="s">
        <v>3262</v>
      </c>
    </row>
    <row r="519" spans="1:29" x14ac:dyDescent="0.3">
      <c r="A519" s="156" t="s">
        <v>2751</v>
      </c>
      <c r="B519" s="157">
        <v>0</v>
      </c>
      <c r="C519" s="156" t="s">
        <v>1464</v>
      </c>
      <c r="D519" s="156" t="s">
        <v>522</v>
      </c>
      <c r="E519" s="156" t="s">
        <v>2722</v>
      </c>
      <c r="F519" s="159" t="s">
        <v>4</v>
      </c>
      <c r="G519" s="156" t="s">
        <v>1209</v>
      </c>
      <c r="H519" s="160">
        <v>43647</v>
      </c>
      <c r="I519" s="160">
        <v>43748</v>
      </c>
      <c r="J519" s="161" t="s">
        <v>5</v>
      </c>
      <c r="K519" s="162"/>
      <c r="L519" s="163" t="s">
        <v>7</v>
      </c>
      <c r="M519" s="171">
        <v>0</v>
      </c>
      <c r="N519" s="164">
        <v>96.09</v>
      </c>
      <c r="O519" s="162" t="s">
        <v>47</v>
      </c>
      <c r="P519" s="160">
        <v>43748</v>
      </c>
      <c r="Q519" s="162" t="s">
        <v>24</v>
      </c>
      <c r="R519" s="164">
        <v>96.09</v>
      </c>
      <c r="S519" s="162"/>
      <c r="T519" s="163"/>
      <c r="U519" s="161" t="s">
        <v>10</v>
      </c>
      <c r="V519" s="161" t="s">
        <v>11</v>
      </c>
      <c r="W519" s="161" t="s">
        <v>12</v>
      </c>
      <c r="X519" s="161" t="s">
        <v>13</v>
      </c>
      <c r="Y519" s="169">
        <v>4340</v>
      </c>
      <c r="Z519" s="169">
        <v>8031101</v>
      </c>
      <c r="AA519" s="166">
        <v>2.2116687102563807E-5</v>
      </c>
      <c r="AB519" s="158" t="s">
        <v>2302</v>
      </c>
      <c r="AC519" s="168" t="s">
        <v>3262</v>
      </c>
    </row>
    <row r="520" spans="1:29" x14ac:dyDescent="0.3">
      <c r="A520" s="156" t="s">
        <v>2751</v>
      </c>
      <c r="B520" s="157">
        <v>0</v>
      </c>
      <c r="C520" s="158" t="s">
        <v>1464</v>
      </c>
      <c r="D520" s="163" t="s">
        <v>522</v>
      </c>
      <c r="E520" s="156" t="s">
        <v>2722</v>
      </c>
      <c r="F520" s="159" t="s">
        <v>4</v>
      </c>
      <c r="G520" s="158" t="s">
        <v>1209</v>
      </c>
      <c r="H520" s="160">
        <v>43647</v>
      </c>
      <c r="I520" s="160">
        <v>43748</v>
      </c>
      <c r="J520" s="161" t="s">
        <v>5</v>
      </c>
      <c r="K520" s="162"/>
      <c r="L520" s="163" t="s">
        <v>7</v>
      </c>
      <c r="M520" s="171">
        <v>0</v>
      </c>
      <c r="N520" s="164">
        <v>34.92</v>
      </c>
      <c r="O520" s="162" t="s">
        <v>47</v>
      </c>
      <c r="P520" s="160">
        <v>43748</v>
      </c>
      <c r="Q520" s="162" t="s">
        <v>24</v>
      </c>
      <c r="R520" s="164">
        <v>34.92</v>
      </c>
      <c r="S520" s="163"/>
      <c r="T520" s="163"/>
      <c r="U520" s="161" t="s">
        <v>10</v>
      </c>
      <c r="V520" s="161" t="s">
        <v>11</v>
      </c>
      <c r="W520" s="161" t="s">
        <v>12</v>
      </c>
      <c r="X520" s="161" t="s">
        <v>13</v>
      </c>
      <c r="Y520" s="169">
        <v>4340</v>
      </c>
      <c r="Z520" s="169">
        <v>8031101</v>
      </c>
      <c r="AA520" s="166">
        <v>8.0374098618121356E-6</v>
      </c>
      <c r="AB520" s="167" t="s">
        <v>2302</v>
      </c>
      <c r="AC520" s="168" t="s">
        <v>3262</v>
      </c>
    </row>
    <row r="521" spans="1:29" x14ac:dyDescent="0.3">
      <c r="A521" s="156" t="s">
        <v>2751</v>
      </c>
      <c r="B521" s="157">
        <v>0</v>
      </c>
      <c r="C521" s="158" t="s">
        <v>1464</v>
      </c>
      <c r="D521" s="158" t="s">
        <v>522</v>
      </c>
      <c r="E521" s="156" t="s">
        <v>2722</v>
      </c>
      <c r="F521" s="159" t="s">
        <v>4</v>
      </c>
      <c r="G521" s="158" t="s">
        <v>1209</v>
      </c>
      <c r="H521" s="160">
        <v>43647</v>
      </c>
      <c r="I521" s="160">
        <v>43748</v>
      </c>
      <c r="J521" s="161" t="s">
        <v>5</v>
      </c>
      <c r="K521" s="162"/>
      <c r="L521" s="163" t="s">
        <v>7</v>
      </c>
      <c r="M521" s="171">
        <v>0</v>
      </c>
      <c r="N521" s="164">
        <v>28.5</v>
      </c>
      <c r="O521" s="162" t="s">
        <v>47</v>
      </c>
      <c r="P521" s="160">
        <v>43748</v>
      </c>
      <c r="Q521" s="162" t="s">
        <v>24</v>
      </c>
      <c r="R521" s="164">
        <v>28.5</v>
      </c>
      <c r="S521" s="163"/>
      <c r="T521" s="163"/>
      <c r="U521" s="161" t="s">
        <v>10</v>
      </c>
      <c r="V521" s="161" t="s">
        <v>11</v>
      </c>
      <c r="W521" s="161" t="s">
        <v>12</v>
      </c>
      <c r="X521" s="161" t="s">
        <v>13</v>
      </c>
      <c r="Y521" s="169">
        <v>4340</v>
      </c>
      <c r="Z521" s="169">
        <v>8031101</v>
      </c>
      <c r="AA521" s="166">
        <v>6.5597417257057806E-6</v>
      </c>
      <c r="AB521" s="167" t="s">
        <v>2302</v>
      </c>
      <c r="AC521" s="168" t="s">
        <v>3262</v>
      </c>
    </row>
    <row r="522" spans="1:29" x14ac:dyDescent="0.3">
      <c r="A522" s="156" t="s">
        <v>2751</v>
      </c>
      <c r="B522" s="157">
        <v>0</v>
      </c>
      <c r="C522" s="158" t="s">
        <v>1464</v>
      </c>
      <c r="D522" s="158" t="s">
        <v>522</v>
      </c>
      <c r="E522" s="156" t="s">
        <v>2722</v>
      </c>
      <c r="F522" s="159" t="s">
        <v>4</v>
      </c>
      <c r="G522" s="158" t="s">
        <v>1209</v>
      </c>
      <c r="H522" s="160">
        <v>43647</v>
      </c>
      <c r="I522" s="160">
        <v>43748</v>
      </c>
      <c r="J522" s="161" t="s">
        <v>5</v>
      </c>
      <c r="K522" s="162"/>
      <c r="L522" s="163" t="s">
        <v>7</v>
      </c>
      <c r="M522" s="171">
        <v>0</v>
      </c>
      <c r="N522" s="164">
        <v>15</v>
      </c>
      <c r="O522" s="162" t="s">
        <v>47</v>
      </c>
      <c r="P522" s="160">
        <v>43748</v>
      </c>
      <c r="Q522" s="162" t="s">
        <v>24</v>
      </c>
      <c r="R522" s="164">
        <v>15</v>
      </c>
      <c r="S522" s="163"/>
      <c r="T522" s="163"/>
      <c r="U522" s="161" t="s">
        <v>10</v>
      </c>
      <c r="V522" s="161" t="s">
        <v>11</v>
      </c>
      <c r="W522" s="161" t="s">
        <v>12</v>
      </c>
      <c r="X522" s="161" t="s">
        <v>13</v>
      </c>
      <c r="Y522" s="165">
        <v>4340</v>
      </c>
      <c r="Z522" s="165">
        <v>8031101</v>
      </c>
      <c r="AA522" s="166">
        <v>3.4524956451083056E-6</v>
      </c>
      <c r="AB522" s="167" t="s">
        <v>2302</v>
      </c>
      <c r="AC522" s="168" t="s">
        <v>3262</v>
      </c>
    </row>
    <row r="523" spans="1:29" x14ac:dyDescent="0.3">
      <c r="A523" s="156" t="s">
        <v>2751</v>
      </c>
      <c r="B523" s="157">
        <v>0</v>
      </c>
      <c r="C523" s="158" t="s">
        <v>1464</v>
      </c>
      <c r="D523" s="156" t="s">
        <v>522</v>
      </c>
      <c r="E523" s="156" t="s">
        <v>2722</v>
      </c>
      <c r="F523" s="158" t="s">
        <v>4</v>
      </c>
      <c r="G523" s="158" t="s">
        <v>1209</v>
      </c>
      <c r="H523" s="160">
        <v>43647</v>
      </c>
      <c r="I523" s="160">
        <v>43748</v>
      </c>
      <c r="J523" s="161" t="s">
        <v>5</v>
      </c>
      <c r="K523" s="162"/>
      <c r="L523" s="158" t="s">
        <v>7</v>
      </c>
      <c r="M523" s="171">
        <v>0</v>
      </c>
      <c r="N523" s="171">
        <v>9</v>
      </c>
      <c r="O523" s="162" t="s">
        <v>47</v>
      </c>
      <c r="P523" s="160">
        <v>43748</v>
      </c>
      <c r="Q523" s="162" t="s">
        <v>24</v>
      </c>
      <c r="R523" s="171">
        <v>9</v>
      </c>
      <c r="S523" s="162"/>
      <c r="T523" s="156"/>
      <c r="U523" s="161" t="s">
        <v>10</v>
      </c>
      <c r="V523" s="161" t="s">
        <v>11</v>
      </c>
      <c r="W523" s="161" t="s">
        <v>12</v>
      </c>
      <c r="X523" s="161" t="s">
        <v>13</v>
      </c>
      <c r="Y523" s="165">
        <v>4340</v>
      </c>
      <c r="Z523" s="165">
        <v>8031101</v>
      </c>
      <c r="AA523" s="166">
        <v>2.0714973870649835E-6</v>
      </c>
      <c r="AB523" s="158" t="s">
        <v>2302</v>
      </c>
      <c r="AC523" s="168" t="s">
        <v>3262</v>
      </c>
    </row>
    <row r="524" spans="1:29" x14ac:dyDescent="0.3">
      <c r="A524" s="156" t="s">
        <v>2786</v>
      </c>
      <c r="B524" s="157">
        <v>8</v>
      </c>
      <c r="C524" s="158" t="s">
        <v>1464</v>
      </c>
      <c r="D524" s="158" t="s">
        <v>507</v>
      </c>
      <c r="E524" s="156" t="s">
        <v>2722</v>
      </c>
      <c r="F524" s="159" t="s">
        <v>4</v>
      </c>
      <c r="G524" s="158" t="s">
        <v>1209</v>
      </c>
      <c r="H524" s="160">
        <v>43647</v>
      </c>
      <c r="I524" s="160">
        <v>43748</v>
      </c>
      <c r="J524" s="161" t="s">
        <v>5</v>
      </c>
      <c r="K524" s="162"/>
      <c r="L524" s="163" t="s">
        <v>7</v>
      </c>
      <c r="M524" s="171">
        <v>0</v>
      </c>
      <c r="N524" s="164">
        <v>6628.58</v>
      </c>
      <c r="O524" s="162" t="s">
        <v>45</v>
      </c>
      <c r="P524" s="160">
        <v>43748</v>
      </c>
      <c r="Q524" s="162" t="s">
        <v>24</v>
      </c>
      <c r="R524" s="164">
        <v>6628.58</v>
      </c>
      <c r="S524" s="163" t="s">
        <v>6241</v>
      </c>
      <c r="T524" s="163"/>
      <c r="U524" s="161" t="s">
        <v>10</v>
      </c>
      <c r="V524" s="161" t="s">
        <v>11</v>
      </c>
      <c r="W524" s="161" t="s">
        <v>12</v>
      </c>
      <c r="X524" s="161" t="s">
        <v>13</v>
      </c>
      <c r="Y524" s="165">
        <v>4300</v>
      </c>
      <c r="Z524" s="165">
        <v>9281101</v>
      </c>
      <c r="AA524" s="166">
        <v>1.5256762388834676E-3</v>
      </c>
      <c r="AB524" s="167" t="s">
        <v>2304</v>
      </c>
      <c r="AC524" s="168" t="s">
        <v>3272</v>
      </c>
    </row>
    <row r="525" spans="1:29" x14ac:dyDescent="0.3">
      <c r="A525" s="156" t="s">
        <v>2786</v>
      </c>
      <c r="B525" s="157">
        <v>8</v>
      </c>
      <c r="C525" s="158" t="s">
        <v>1464</v>
      </c>
      <c r="D525" s="156" t="s">
        <v>507</v>
      </c>
      <c r="E525" s="156" t="s">
        <v>2722</v>
      </c>
      <c r="F525" s="159" t="s">
        <v>4</v>
      </c>
      <c r="G525" s="158" t="s">
        <v>1209</v>
      </c>
      <c r="H525" s="160">
        <v>43647</v>
      </c>
      <c r="I525" s="160">
        <v>43748</v>
      </c>
      <c r="J525" s="161" t="s">
        <v>5</v>
      </c>
      <c r="K525" s="162"/>
      <c r="L525" s="158" t="s">
        <v>7</v>
      </c>
      <c r="M525" s="171">
        <v>0</v>
      </c>
      <c r="N525" s="171">
        <v>197.88</v>
      </c>
      <c r="O525" s="162" t="s">
        <v>45</v>
      </c>
      <c r="P525" s="160">
        <v>43748</v>
      </c>
      <c r="Q525" s="162" t="s">
        <v>24</v>
      </c>
      <c r="R525" s="171">
        <v>197.88</v>
      </c>
      <c r="S525" s="163" t="s">
        <v>6241</v>
      </c>
      <c r="T525" s="156"/>
      <c r="U525" s="161" t="s">
        <v>10</v>
      </c>
      <c r="V525" s="161" t="s">
        <v>11</v>
      </c>
      <c r="W525" s="161" t="s">
        <v>12</v>
      </c>
      <c r="X525" s="161" t="s">
        <v>13</v>
      </c>
      <c r="Y525" s="165">
        <v>4340</v>
      </c>
      <c r="Z525" s="165">
        <v>9281101</v>
      </c>
      <c r="AA525" s="166">
        <v>4.5545322550268767E-5</v>
      </c>
      <c r="AB525" s="158" t="s">
        <v>2304</v>
      </c>
      <c r="AC525" s="168" t="s">
        <v>3272</v>
      </c>
    </row>
    <row r="526" spans="1:29" x14ac:dyDescent="0.3">
      <c r="A526" s="156" t="s">
        <v>2786</v>
      </c>
      <c r="B526" s="157">
        <v>8</v>
      </c>
      <c r="C526" s="156" t="s">
        <v>1464</v>
      </c>
      <c r="D526" s="158" t="s">
        <v>507</v>
      </c>
      <c r="E526" s="156" t="s">
        <v>2722</v>
      </c>
      <c r="F526" s="159" t="s">
        <v>4</v>
      </c>
      <c r="G526" s="156" t="s">
        <v>1209</v>
      </c>
      <c r="H526" s="160">
        <v>43647</v>
      </c>
      <c r="I526" s="160">
        <v>43748</v>
      </c>
      <c r="J526" s="161" t="s">
        <v>5</v>
      </c>
      <c r="K526" s="162"/>
      <c r="L526" s="163" t="s">
        <v>7</v>
      </c>
      <c r="M526" s="171">
        <v>0</v>
      </c>
      <c r="N526" s="164">
        <v>161.5</v>
      </c>
      <c r="O526" s="162" t="s">
        <v>45</v>
      </c>
      <c r="P526" s="160">
        <v>43748</v>
      </c>
      <c r="Q526" s="162" t="s">
        <v>24</v>
      </c>
      <c r="R526" s="164">
        <v>161.5</v>
      </c>
      <c r="S526" s="162" t="s">
        <v>6241</v>
      </c>
      <c r="T526" s="163"/>
      <c r="U526" s="161" t="s">
        <v>10</v>
      </c>
      <c r="V526" s="161" t="s">
        <v>11</v>
      </c>
      <c r="W526" s="161" t="s">
        <v>12</v>
      </c>
      <c r="X526" s="161" t="s">
        <v>13</v>
      </c>
      <c r="Y526" s="169">
        <v>4340</v>
      </c>
      <c r="Z526" s="169">
        <v>9281101</v>
      </c>
      <c r="AA526" s="166">
        <v>3.7171869778999421E-5</v>
      </c>
      <c r="AB526" s="156" t="s">
        <v>2304</v>
      </c>
      <c r="AC526" s="168" t="s">
        <v>3272</v>
      </c>
    </row>
    <row r="527" spans="1:29" x14ac:dyDescent="0.3">
      <c r="A527" s="156" t="s">
        <v>2786</v>
      </c>
      <c r="B527" s="157">
        <v>8</v>
      </c>
      <c r="C527" s="158" t="s">
        <v>1464</v>
      </c>
      <c r="D527" s="158" t="s">
        <v>507</v>
      </c>
      <c r="E527" s="156" t="s">
        <v>2722</v>
      </c>
      <c r="F527" s="159" t="s">
        <v>4</v>
      </c>
      <c r="G527" s="158" t="s">
        <v>1209</v>
      </c>
      <c r="H527" s="160">
        <v>43647</v>
      </c>
      <c r="I527" s="160">
        <v>43748</v>
      </c>
      <c r="J527" s="161" t="s">
        <v>5</v>
      </c>
      <c r="K527" s="162"/>
      <c r="L527" s="163" t="s">
        <v>7</v>
      </c>
      <c r="M527" s="171">
        <v>0</v>
      </c>
      <c r="N527" s="164">
        <v>85</v>
      </c>
      <c r="O527" s="162" t="s">
        <v>45</v>
      </c>
      <c r="P527" s="160">
        <v>43748</v>
      </c>
      <c r="Q527" s="162" t="s">
        <v>24</v>
      </c>
      <c r="R527" s="164">
        <v>85</v>
      </c>
      <c r="S527" s="158" t="s">
        <v>6241</v>
      </c>
      <c r="T527" s="163"/>
      <c r="U527" s="161" t="s">
        <v>10</v>
      </c>
      <c r="V527" s="161" t="s">
        <v>11</v>
      </c>
      <c r="W527" s="161" t="s">
        <v>12</v>
      </c>
      <c r="X527" s="161" t="s">
        <v>13</v>
      </c>
      <c r="Y527" s="169">
        <v>4340</v>
      </c>
      <c r="Z527" s="165">
        <v>9281101</v>
      </c>
      <c r="AA527" s="166">
        <v>1.9564141988947067E-5</v>
      </c>
      <c r="AB527" s="167" t="s">
        <v>2304</v>
      </c>
      <c r="AC527" s="168" t="s">
        <v>3272</v>
      </c>
    </row>
    <row r="528" spans="1:29" x14ac:dyDescent="0.3">
      <c r="A528" s="156" t="s">
        <v>2786</v>
      </c>
      <c r="B528" s="157">
        <v>8</v>
      </c>
      <c r="C528" s="158" t="s">
        <v>1464</v>
      </c>
      <c r="D528" s="158" t="s">
        <v>507</v>
      </c>
      <c r="E528" s="156" t="s">
        <v>2722</v>
      </c>
      <c r="F528" s="159" t="s">
        <v>4</v>
      </c>
      <c r="G528" s="158" t="s">
        <v>1209</v>
      </c>
      <c r="H528" s="160">
        <v>43647</v>
      </c>
      <c r="I528" s="160">
        <v>43748</v>
      </c>
      <c r="J528" s="161" t="s">
        <v>5</v>
      </c>
      <c r="K528" s="162"/>
      <c r="L528" s="163" t="s">
        <v>7</v>
      </c>
      <c r="M528" s="171">
        <v>0</v>
      </c>
      <c r="N528" s="164">
        <v>51</v>
      </c>
      <c r="O528" s="162" t="s">
        <v>45</v>
      </c>
      <c r="P528" s="160">
        <v>43748</v>
      </c>
      <c r="Q528" s="162" t="s">
        <v>24</v>
      </c>
      <c r="R528" s="164">
        <v>51</v>
      </c>
      <c r="S528" s="163" t="s">
        <v>6241</v>
      </c>
      <c r="T528" s="163"/>
      <c r="U528" s="161" t="s">
        <v>10</v>
      </c>
      <c r="V528" s="161" t="s">
        <v>11</v>
      </c>
      <c r="W528" s="161" t="s">
        <v>12</v>
      </c>
      <c r="X528" s="161" t="s">
        <v>13</v>
      </c>
      <c r="Y528" s="169">
        <v>4340</v>
      </c>
      <c r="Z528" s="169">
        <v>9281101</v>
      </c>
      <c r="AA528" s="166">
        <v>1.1738485193368239E-5</v>
      </c>
      <c r="AB528" s="167" t="s">
        <v>2304</v>
      </c>
      <c r="AC528" s="168" t="s">
        <v>3272</v>
      </c>
    </row>
    <row r="529" spans="1:29" x14ac:dyDescent="0.3">
      <c r="A529" s="156" t="s">
        <v>2786</v>
      </c>
      <c r="B529" s="157">
        <v>8</v>
      </c>
      <c r="C529" s="158" t="s">
        <v>1464</v>
      </c>
      <c r="D529" s="158" t="s">
        <v>507</v>
      </c>
      <c r="E529" s="156" t="s">
        <v>2722</v>
      </c>
      <c r="F529" s="158" t="s">
        <v>4</v>
      </c>
      <c r="G529" s="158" t="s">
        <v>1209</v>
      </c>
      <c r="H529" s="160">
        <v>43647</v>
      </c>
      <c r="I529" s="160">
        <v>43748</v>
      </c>
      <c r="J529" s="161" t="s">
        <v>5</v>
      </c>
      <c r="K529" s="162"/>
      <c r="L529" s="158" t="s">
        <v>7</v>
      </c>
      <c r="M529" s="171">
        <v>0</v>
      </c>
      <c r="N529" s="171">
        <v>25.5</v>
      </c>
      <c r="O529" s="162" t="s">
        <v>45</v>
      </c>
      <c r="P529" s="160">
        <v>43748</v>
      </c>
      <c r="Q529" s="162" t="s">
        <v>24</v>
      </c>
      <c r="R529" s="171">
        <v>25.5</v>
      </c>
      <c r="S529" s="163" t="s">
        <v>6241</v>
      </c>
      <c r="T529" s="156"/>
      <c r="U529" s="161" t="s">
        <v>10</v>
      </c>
      <c r="V529" s="161" t="s">
        <v>11</v>
      </c>
      <c r="W529" s="161" t="s">
        <v>12</v>
      </c>
      <c r="X529" s="161" t="s">
        <v>13</v>
      </c>
      <c r="Y529" s="165">
        <v>4340</v>
      </c>
      <c r="Z529" s="165">
        <v>9281101</v>
      </c>
      <c r="AA529" s="166">
        <v>5.8692425966841193E-6</v>
      </c>
      <c r="AB529" s="158" t="s">
        <v>2304</v>
      </c>
      <c r="AC529" s="168" t="s">
        <v>3272</v>
      </c>
    </row>
    <row r="530" spans="1:29" x14ac:dyDescent="0.3">
      <c r="A530" s="156" t="s">
        <v>2786</v>
      </c>
      <c r="B530" s="157">
        <v>8</v>
      </c>
      <c r="C530" s="158" t="s">
        <v>1464</v>
      </c>
      <c r="D530" s="158" t="s">
        <v>507</v>
      </c>
      <c r="E530" s="156" t="s">
        <v>2722</v>
      </c>
      <c r="F530" s="159" t="s">
        <v>4</v>
      </c>
      <c r="G530" s="158" t="s">
        <v>1209</v>
      </c>
      <c r="H530" s="160">
        <v>43647</v>
      </c>
      <c r="I530" s="160">
        <v>43748</v>
      </c>
      <c r="J530" s="161" t="s">
        <v>5</v>
      </c>
      <c r="K530" s="162"/>
      <c r="L530" s="163" t="s">
        <v>7</v>
      </c>
      <c r="M530" s="171">
        <v>0</v>
      </c>
      <c r="N530" s="164">
        <v>544.51</v>
      </c>
      <c r="O530" s="162" t="s">
        <v>45</v>
      </c>
      <c r="P530" s="160">
        <v>43748</v>
      </c>
      <c r="Q530" s="162" t="s">
        <v>24</v>
      </c>
      <c r="R530" s="164">
        <v>544.51</v>
      </c>
      <c r="S530" s="163" t="s">
        <v>6241</v>
      </c>
      <c r="T530" s="163"/>
      <c r="U530" s="161" t="s">
        <v>10</v>
      </c>
      <c r="V530" s="161" t="s">
        <v>11</v>
      </c>
      <c r="W530" s="161" t="s">
        <v>12</v>
      </c>
      <c r="X530" s="161" t="s">
        <v>13</v>
      </c>
      <c r="Y530" s="165">
        <v>4340</v>
      </c>
      <c r="Z530" s="165">
        <v>9281101</v>
      </c>
      <c r="AA530" s="166">
        <v>1.2532789358119491E-4</v>
      </c>
      <c r="AB530" s="175" t="s">
        <v>2304</v>
      </c>
      <c r="AC530" s="168" t="s">
        <v>3272</v>
      </c>
    </row>
    <row r="531" spans="1:29" x14ac:dyDescent="0.3">
      <c r="A531" s="156" t="s">
        <v>2786</v>
      </c>
      <c r="B531" s="157">
        <v>8</v>
      </c>
      <c r="C531" s="158" t="s">
        <v>1464</v>
      </c>
      <c r="D531" s="156" t="s">
        <v>507</v>
      </c>
      <c r="E531" s="156" t="s">
        <v>2722</v>
      </c>
      <c r="F531" s="158" t="s">
        <v>4</v>
      </c>
      <c r="G531" s="158" t="s">
        <v>1209</v>
      </c>
      <c r="H531" s="160">
        <v>43647</v>
      </c>
      <c r="I531" s="160">
        <v>43748</v>
      </c>
      <c r="J531" s="161" t="s">
        <v>5</v>
      </c>
      <c r="K531" s="162" t="s">
        <v>6</v>
      </c>
      <c r="L531" s="188" t="s">
        <v>7</v>
      </c>
      <c r="M531" s="171">
        <v>0</v>
      </c>
      <c r="N531" s="171">
        <v>130622.2</v>
      </c>
      <c r="O531" s="186" t="s">
        <v>77</v>
      </c>
      <c r="P531" s="160">
        <v>43748</v>
      </c>
      <c r="Q531" s="162" t="s">
        <v>24</v>
      </c>
      <c r="R531" s="171">
        <v>130622.2</v>
      </c>
      <c r="S531" s="163" t="s">
        <v>6241</v>
      </c>
      <c r="T531" s="156"/>
      <c r="U531" s="161" t="s">
        <v>10</v>
      </c>
      <c r="V531" s="161" t="s">
        <v>11</v>
      </c>
      <c r="W531" s="161" t="s">
        <v>12</v>
      </c>
      <c r="X531" s="161" t="s">
        <v>13</v>
      </c>
      <c r="Y531" s="165">
        <v>4300</v>
      </c>
      <c r="Z531" s="165">
        <v>9281101</v>
      </c>
      <c r="AA531" s="166">
        <v>3.0064838443631073E-2</v>
      </c>
      <c r="AB531" s="158" t="s">
        <v>2304</v>
      </c>
      <c r="AC531" s="168" t="s">
        <v>3272</v>
      </c>
    </row>
    <row r="532" spans="1:29" x14ac:dyDescent="0.3">
      <c r="A532" s="156" t="s">
        <v>2786</v>
      </c>
      <c r="B532" s="157">
        <v>8</v>
      </c>
      <c r="C532" s="158" t="s">
        <v>1464</v>
      </c>
      <c r="D532" s="158" t="s">
        <v>507</v>
      </c>
      <c r="E532" s="156" t="s">
        <v>2722</v>
      </c>
      <c r="F532" s="159" t="s">
        <v>4</v>
      </c>
      <c r="G532" s="158" t="s">
        <v>1209</v>
      </c>
      <c r="H532" s="160">
        <v>43647</v>
      </c>
      <c r="I532" s="160">
        <v>43748</v>
      </c>
      <c r="J532" s="161" t="s">
        <v>5</v>
      </c>
      <c r="K532" s="162" t="s">
        <v>6</v>
      </c>
      <c r="L532" s="163" t="s">
        <v>7</v>
      </c>
      <c r="M532" s="171">
        <v>0</v>
      </c>
      <c r="N532" s="164">
        <v>10730.05</v>
      </c>
      <c r="O532" s="162" t="s">
        <v>77</v>
      </c>
      <c r="P532" s="160">
        <v>43748</v>
      </c>
      <c r="Q532" s="162" t="s">
        <v>24</v>
      </c>
      <c r="R532" s="164">
        <v>10730.05</v>
      </c>
      <c r="S532" s="163" t="s">
        <v>6241</v>
      </c>
      <c r="T532" s="163"/>
      <c r="U532" s="161" t="s">
        <v>10</v>
      </c>
      <c r="V532" s="161" t="s">
        <v>11</v>
      </c>
      <c r="W532" s="161" t="s">
        <v>12</v>
      </c>
      <c r="X532" s="161" t="s">
        <v>13</v>
      </c>
      <c r="Y532" s="169">
        <v>4340</v>
      </c>
      <c r="Z532" s="169">
        <v>9281101</v>
      </c>
      <c r="AA532" s="166">
        <v>2.4696967264529581E-3</v>
      </c>
      <c r="AB532" s="167" t="s">
        <v>2304</v>
      </c>
      <c r="AC532" s="168" t="s">
        <v>3272</v>
      </c>
    </row>
    <row r="533" spans="1:29" x14ac:dyDescent="0.3">
      <c r="A533" s="156" t="s">
        <v>2786</v>
      </c>
      <c r="B533" s="157">
        <v>8</v>
      </c>
      <c r="C533" s="158" t="s">
        <v>1464</v>
      </c>
      <c r="D533" s="163" t="s">
        <v>507</v>
      </c>
      <c r="E533" s="156" t="s">
        <v>2722</v>
      </c>
      <c r="F533" s="159" t="s">
        <v>4</v>
      </c>
      <c r="G533" s="158" t="s">
        <v>1209</v>
      </c>
      <c r="H533" s="160">
        <v>43647</v>
      </c>
      <c r="I533" s="160">
        <v>43748</v>
      </c>
      <c r="J533" s="161" t="s">
        <v>5</v>
      </c>
      <c r="K533" s="162"/>
      <c r="L533" s="163" t="s">
        <v>7</v>
      </c>
      <c r="M533" s="171">
        <v>0</v>
      </c>
      <c r="N533" s="164">
        <v>502.5</v>
      </c>
      <c r="O533" s="162" t="s">
        <v>77</v>
      </c>
      <c r="P533" s="160">
        <v>43748</v>
      </c>
      <c r="Q533" s="162" t="s">
        <v>24</v>
      </c>
      <c r="R533" s="164">
        <v>502.5</v>
      </c>
      <c r="S533" s="158" t="s">
        <v>6241</v>
      </c>
      <c r="T533" s="163"/>
      <c r="U533" s="161" t="s">
        <v>10</v>
      </c>
      <c r="V533" s="161" t="s">
        <v>11</v>
      </c>
      <c r="W533" s="161" t="s">
        <v>12</v>
      </c>
      <c r="X533" s="161" t="s">
        <v>13</v>
      </c>
      <c r="Y533" s="165">
        <v>4340</v>
      </c>
      <c r="Z533" s="165">
        <v>9281101</v>
      </c>
      <c r="AA533" s="166">
        <v>1.1565860411112824E-4</v>
      </c>
      <c r="AB533" s="167" t="s">
        <v>2304</v>
      </c>
      <c r="AC533" s="168" t="s">
        <v>3272</v>
      </c>
    </row>
    <row r="534" spans="1:29" x14ac:dyDescent="0.3">
      <c r="A534" s="156" t="s">
        <v>2786</v>
      </c>
      <c r="B534" s="157">
        <v>8</v>
      </c>
      <c r="C534" s="158" t="s">
        <v>1464</v>
      </c>
      <c r="D534" s="163" t="s">
        <v>507</v>
      </c>
      <c r="E534" s="156" t="s">
        <v>2722</v>
      </c>
      <c r="F534" s="159" t="s">
        <v>4</v>
      </c>
      <c r="G534" s="156" t="s">
        <v>1209</v>
      </c>
      <c r="H534" s="160">
        <v>43647</v>
      </c>
      <c r="I534" s="160">
        <v>43748</v>
      </c>
      <c r="J534" s="161" t="s">
        <v>5</v>
      </c>
      <c r="K534" s="162"/>
      <c r="L534" s="163" t="s">
        <v>7</v>
      </c>
      <c r="M534" s="171">
        <v>0</v>
      </c>
      <c r="N534" s="164">
        <v>1005</v>
      </c>
      <c r="O534" s="162" t="s">
        <v>77</v>
      </c>
      <c r="P534" s="160">
        <v>43748</v>
      </c>
      <c r="Q534" s="162" t="s">
        <v>24</v>
      </c>
      <c r="R534" s="164">
        <v>1005</v>
      </c>
      <c r="S534" s="158" t="s">
        <v>6241</v>
      </c>
      <c r="T534" s="163"/>
      <c r="U534" s="161" t="s">
        <v>10</v>
      </c>
      <c r="V534" s="161" t="s">
        <v>11</v>
      </c>
      <c r="W534" s="161" t="s">
        <v>12</v>
      </c>
      <c r="X534" s="161" t="s">
        <v>13</v>
      </c>
      <c r="Y534" s="169">
        <v>4340</v>
      </c>
      <c r="Z534" s="169">
        <v>9281101</v>
      </c>
      <c r="AA534" s="166">
        <v>2.3131720822225648E-4</v>
      </c>
      <c r="AB534" s="158" t="s">
        <v>2304</v>
      </c>
      <c r="AC534" s="168" t="s">
        <v>3272</v>
      </c>
    </row>
    <row r="535" spans="1:29" x14ac:dyDescent="0.3">
      <c r="A535" s="156" t="s">
        <v>2786</v>
      </c>
      <c r="B535" s="157">
        <v>8</v>
      </c>
      <c r="C535" s="156" t="s">
        <v>1464</v>
      </c>
      <c r="D535" s="156" t="s">
        <v>507</v>
      </c>
      <c r="E535" s="156" t="s">
        <v>2722</v>
      </c>
      <c r="F535" s="159" t="s">
        <v>4</v>
      </c>
      <c r="G535" s="156" t="s">
        <v>1209</v>
      </c>
      <c r="H535" s="160">
        <v>43647</v>
      </c>
      <c r="I535" s="160">
        <v>43748</v>
      </c>
      <c r="J535" s="161" t="s">
        <v>5</v>
      </c>
      <c r="K535" s="173"/>
      <c r="L535" s="158" t="s">
        <v>7</v>
      </c>
      <c r="M535" s="171">
        <v>0</v>
      </c>
      <c r="N535" s="164">
        <v>1675</v>
      </c>
      <c r="O535" s="162" t="s">
        <v>77</v>
      </c>
      <c r="P535" s="160">
        <v>43748</v>
      </c>
      <c r="Q535" s="162" t="s">
        <v>24</v>
      </c>
      <c r="R535" s="164">
        <v>1675</v>
      </c>
      <c r="S535" s="158" t="s">
        <v>6241</v>
      </c>
      <c r="T535" s="163"/>
      <c r="U535" s="161" t="s">
        <v>10</v>
      </c>
      <c r="V535" s="161" t="s">
        <v>11</v>
      </c>
      <c r="W535" s="161" t="s">
        <v>12</v>
      </c>
      <c r="X535" s="161" t="s">
        <v>13</v>
      </c>
      <c r="Y535" s="165">
        <v>4340</v>
      </c>
      <c r="Z535" s="169">
        <v>9281101</v>
      </c>
      <c r="AA535" s="166">
        <v>3.8552868037042748E-4</v>
      </c>
      <c r="AB535" s="158" t="s">
        <v>2304</v>
      </c>
      <c r="AC535" s="168" t="s">
        <v>3272</v>
      </c>
    </row>
    <row r="536" spans="1:29" x14ac:dyDescent="0.3">
      <c r="A536" s="156" t="s">
        <v>2786</v>
      </c>
      <c r="B536" s="157">
        <v>8</v>
      </c>
      <c r="C536" s="158" t="s">
        <v>1464</v>
      </c>
      <c r="D536" s="163" t="s">
        <v>507</v>
      </c>
      <c r="E536" s="156" t="s">
        <v>2722</v>
      </c>
      <c r="F536" s="159" t="s">
        <v>4</v>
      </c>
      <c r="G536" s="158" t="s">
        <v>1209</v>
      </c>
      <c r="H536" s="160">
        <v>43647</v>
      </c>
      <c r="I536" s="160">
        <v>43748</v>
      </c>
      <c r="J536" s="161" t="s">
        <v>5</v>
      </c>
      <c r="K536" s="162"/>
      <c r="L536" s="163" t="s">
        <v>7</v>
      </c>
      <c r="M536" s="171">
        <v>0</v>
      </c>
      <c r="N536" s="164">
        <v>3182.5</v>
      </c>
      <c r="O536" s="162" t="s">
        <v>77</v>
      </c>
      <c r="P536" s="160">
        <v>43748</v>
      </c>
      <c r="Q536" s="162" t="s">
        <v>24</v>
      </c>
      <c r="R536" s="164">
        <v>3182.5</v>
      </c>
      <c r="S536" s="158" t="s">
        <v>6241</v>
      </c>
      <c r="T536" s="163"/>
      <c r="U536" s="161" t="s">
        <v>10</v>
      </c>
      <c r="V536" s="161" t="s">
        <v>11</v>
      </c>
      <c r="W536" s="161" t="s">
        <v>12</v>
      </c>
      <c r="X536" s="161" t="s">
        <v>13</v>
      </c>
      <c r="Y536" s="165">
        <v>4340</v>
      </c>
      <c r="Z536" s="165">
        <v>9281101</v>
      </c>
      <c r="AA536" s="166">
        <v>7.3250449270381214E-4</v>
      </c>
      <c r="AB536" s="167" t="s">
        <v>2304</v>
      </c>
      <c r="AC536" s="168" t="s">
        <v>3272</v>
      </c>
    </row>
    <row r="537" spans="1:29" x14ac:dyDescent="0.3">
      <c r="A537" s="156" t="s">
        <v>2786</v>
      </c>
      <c r="B537" s="157">
        <v>8</v>
      </c>
      <c r="C537" s="158" t="s">
        <v>1464</v>
      </c>
      <c r="D537" s="163" t="s">
        <v>507</v>
      </c>
      <c r="E537" s="156" t="s">
        <v>2722</v>
      </c>
      <c r="F537" s="159" t="s">
        <v>4</v>
      </c>
      <c r="G537" s="158" t="s">
        <v>1209</v>
      </c>
      <c r="H537" s="160">
        <v>43647</v>
      </c>
      <c r="I537" s="160">
        <v>43748</v>
      </c>
      <c r="J537" s="161" t="s">
        <v>5</v>
      </c>
      <c r="K537" s="162"/>
      <c r="L537" s="163" t="s">
        <v>7</v>
      </c>
      <c r="M537" s="171">
        <v>0</v>
      </c>
      <c r="N537" s="164">
        <v>3899.4</v>
      </c>
      <c r="O537" s="162" t="s">
        <v>77</v>
      </c>
      <c r="P537" s="160">
        <v>43748</v>
      </c>
      <c r="Q537" s="162" t="s">
        <v>24</v>
      </c>
      <c r="R537" s="164">
        <v>3899.4</v>
      </c>
      <c r="S537" s="158" t="s">
        <v>6241</v>
      </c>
      <c r="T537" s="163"/>
      <c r="U537" s="161" t="s">
        <v>10</v>
      </c>
      <c r="V537" s="161" t="s">
        <v>11</v>
      </c>
      <c r="W537" s="161" t="s">
        <v>12</v>
      </c>
      <c r="X537" s="161" t="s">
        <v>13</v>
      </c>
      <c r="Y537" s="165">
        <v>4340</v>
      </c>
      <c r="Z537" s="165">
        <v>9281101</v>
      </c>
      <c r="AA537" s="166">
        <v>8.9751076790235511E-4</v>
      </c>
      <c r="AB537" s="167" t="s">
        <v>2304</v>
      </c>
      <c r="AC537" s="168" t="s">
        <v>3272</v>
      </c>
    </row>
    <row r="538" spans="1:29" x14ac:dyDescent="0.3">
      <c r="A538" s="156" t="s">
        <v>2752</v>
      </c>
      <c r="B538" s="157">
        <v>7</v>
      </c>
      <c r="C538" s="158" t="s">
        <v>1464</v>
      </c>
      <c r="D538" s="158" t="s">
        <v>446</v>
      </c>
      <c r="E538" s="156" t="s">
        <v>2722</v>
      </c>
      <c r="F538" s="159" t="s">
        <v>4</v>
      </c>
      <c r="G538" s="158" t="s">
        <v>1209</v>
      </c>
      <c r="H538" s="160">
        <v>43647</v>
      </c>
      <c r="I538" s="160">
        <v>43746</v>
      </c>
      <c r="J538" s="161" t="s">
        <v>5</v>
      </c>
      <c r="K538" s="162" t="s">
        <v>6</v>
      </c>
      <c r="L538" s="163" t="s">
        <v>7</v>
      </c>
      <c r="M538" s="171">
        <v>0</v>
      </c>
      <c r="N538" s="164">
        <v>7408.42</v>
      </c>
      <c r="O538" s="162" t="s">
        <v>17</v>
      </c>
      <c r="P538" s="160">
        <v>43746</v>
      </c>
      <c r="Q538" s="162" t="s">
        <v>9</v>
      </c>
      <c r="R538" s="164">
        <v>7408.42</v>
      </c>
      <c r="S538" s="158" t="s">
        <v>6333</v>
      </c>
      <c r="T538" s="163"/>
      <c r="U538" s="161" t="s">
        <v>10</v>
      </c>
      <c r="V538" s="161" t="s">
        <v>11</v>
      </c>
      <c r="W538" s="161" t="s">
        <v>12</v>
      </c>
      <c r="X538" s="161" t="s">
        <v>13</v>
      </c>
      <c r="Y538" s="169">
        <v>4300</v>
      </c>
      <c r="Z538" s="169">
        <v>9291101</v>
      </c>
      <c r="AA538" s="166">
        <v>1.7051691858088849E-3</v>
      </c>
      <c r="AB538" s="167" t="s">
        <v>2305</v>
      </c>
      <c r="AC538" s="168" t="s">
        <v>3277</v>
      </c>
    </row>
    <row r="539" spans="1:29" x14ac:dyDescent="0.3">
      <c r="A539" s="156" t="s">
        <v>2752</v>
      </c>
      <c r="B539" s="157">
        <v>7</v>
      </c>
      <c r="C539" s="158" t="s">
        <v>1464</v>
      </c>
      <c r="D539" s="156" t="s">
        <v>446</v>
      </c>
      <c r="E539" s="156" t="s">
        <v>2722</v>
      </c>
      <c r="F539" s="159" t="s">
        <v>4</v>
      </c>
      <c r="G539" s="158" t="s">
        <v>1209</v>
      </c>
      <c r="H539" s="160">
        <v>43647</v>
      </c>
      <c r="I539" s="160">
        <v>43746</v>
      </c>
      <c r="J539" s="161" t="s">
        <v>5</v>
      </c>
      <c r="K539" s="162" t="s">
        <v>6</v>
      </c>
      <c r="L539" s="158" t="s">
        <v>7</v>
      </c>
      <c r="M539" s="171">
        <v>0</v>
      </c>
      <c r="N539" s="170">
        <v>608.57000000000005</v>
      </c>
      <c r="O539" s="162" t="s">
        <v>17</v>
      </c>
      <c r="P539" s="160">
        <v>43746</v>
      </c>
      <c r="Q539" s="162" t="s">
        <v>9</v>
      </c>
      <c r="R539" s="171">
        <v>608.57000000000005</v>
      </c>
      <c r="S539" s="158" t="s">
        <v>6333</v>
      </c>
      <c r="T539" s="162"/>
      <c r="U539" s="161" t="s">
        <v>10</v>
      </c>
      <c r="V539" s="161" t="s">
        <v>11</v>
      </c>
      <c r="W539" s="161" t="s">
        <v>12</v>
      </c>
      <c r="X539" s="161" t="s">
        <v>13</v>
      </c>
      <c r="Y539" s="165">
        <v>4340</v>
      </c>
      <c r="Z539" s="165">
        <v>9291101</v>
      </c>
      <c r="AA539" s="166">
        <v>1.4007235164957077E-4</v>
      </c>
      <c r="AB539" s="158" t="s">
        <v>2305</v>
      </c>
      <c r="AC539" s="168" t="s">
        <v>3277</v>
      </c>
    </row>
    <row r="540" spans="1:29" x14ac:dyDescent="0.3">
      <c r="A540" s="156" t="s">
        <v>2752</v>
      </c>
      <c r="B540" s="157">
        <v>7</v>
      </c>
      <c r="C540" s="158" t="s">
        <v>1464</v>
      </c>
      <c r="D540" s="158" t="s">
        <v>446</v>
      </c>
      <c r="E540" s="156" t="s">
        <v>2722</v>
      </c>
      <c r="F540" s="159" t="s">
        <v>4</v>
      </c>
      <c r="G540" s="158" t="s">
        <v>1209</v>
      </c>
      <c r="H540" s="160">
        <v>43647</v>
      </c>
      <c r="I540" s="160">
        <v>43746</v>
      </c>
      <c r="J540" s="161" t="s">
        <v>5</v>
      </c>
      <c r="K540" s="162"/>
      <c r="L540" s="163" t="s">
        <v>7</v>
      </c>
      <c r="M540" s="171">
        <v>0</v>
      </c>
      <c r="N540" s="164">
        <v>180.5</v>
      </c>
      <c r="O540" s="162" t="s">
        <v>17</v>
      </c>
      <c r="P540" s="160">
        <v>43746</v>
      </c>
      <c r="Q540" s="162" t="s">
        <v>9</v>
      </c>
      <c r="R540" s="164">
        <v>180.5</v>
      </c>
      <c r="S540" s="158" t="s">
        <v>6333</v>
      </c>
      <c r="T540" s="163"/>
      <c r="U540" s="161" t="s">
        <v>10</v>
      </c>
      <c r="V540" s="161" t="s">
        <v>11</v>
      </c>
      <c r="W540" s="161" t="s">
        <v>12</v>
      </c>
      <c r="X540" s="161" t="s">
        <v>13</v>
      </c>
      <c r="Y540" s="165">
        <v>4340</v>
      </c>
      <c r="Z540" s="165">
        <v>9291101</v>
      </c>
      <c r="AA540" s="166">
        <v>4.1545030929469946E-5</v>
      </c>
      <c r="AB540" s="167" t="s">
        <v>2305</v>
      </c>
      <c r="AC540" s="168" t="s">
        <v>3277</v>
      </c>
    </row>
    <row r="541" spans="1:29" x14ac:dyDescent="0.3">
      <c r="A541" s="156" t="s">
        <v>2752</v>
      </c>
      <c r="B541" s="157">
        <v>7</v>
      </c>
      <c r="C541" s="158" t="s">
        <v>1464</v>
      </c>
      <c r="D541" s="158" t="s">
        <v>446</v>
      </c>
      <c r="E541" s="156" t="s">
        <v>2722</v>
      </c>
      <c r="F541" s="159" t="s">
        <v>4</v>
      </c>
      <c r="G541" s="158" t="s">
        <v>1209</v>
      </c>
      <c r="H541" s="160">
        <v>43647</v>
      </c>
      <c r="I541" s="160">
        <v>43746</v>
      </c>
      <c r="J541" s="161" t="s">
        <v>5</v>
      </c>
      <c r="K541" s="162"/>
      <c r="L541" s="163" t="s">
        <v>7</v>
      </c>
      <c r="M541" s="171">
        <v>0</v>
      </c>
      <c r="N541" s="164">
        <v>95</v>
      </c>
      <c r="O541" s="162" t="s">
        <v>17</v>
      </c>
      <c r="P541" s="160">
        <v>43746</v>
      </c>
      <c r="Q541" s="162" t="s">
        <v>9</v>
      </c>
      <c r="R541" s="164">
        <v>95</v>
      </c>
      <c r="S541" s="158" t="s">
        <v>6333</v>
      </c>
      <c r="T541" s="163"/>
      <c r="U541" s="161" t="s">
        <v>10</v>
      </c>
      <c r="V541" s="161" t="s">
        <v>11</v>
      </c>
      <c r="W541" s="161" t="s">
        <v>12</v>
      </c>
      <c r="X541" s="161" t="s">
        <v>13</v>
      </c>
      <c r="Y541" s="169">
        <v>4340</v>
      </c>
      <c r="Z541" s="169">
        <v>9291101</v>
      </c>
      <c r="AA541" s="166">
        <v>2.1865805752352601E-5</v>
      </c>
      <c r="AB541" s="167" t="s">
        <v>2305</v>
      </c>
      <c r="AC541" s="168" t="s">
        <v>3277</v>
      </c>
    </row>
    <row r="542" spans="1:29" x14ac:dyDescent="0.3">
      <c r="A542" s="156" t="s">
        <v>2752</v>
      </c>
      <c r="B542" s="157">
        <v>7</v>
      </c>
      <c r="C542" s="158" t="s">
        <v>1464</v>
      </c>
      <c r="D542" s="158" t="s">
        <v>446</v>
      </c>
      <c r="E542" s="156" t="s">
        <v>2722</v>
      </c>
      <c r="F542" s="159" t="s">
        <v>4</v>
      </c>
      <c r="G542" s="158" t="s">
        <v>1209</v>
      </c>
      <c r="H542" s="160">
        <v>43647</v>
      </c>
      <c r="I542" s="160">
        <v>43746</v>
      </c>
      <c r="J542" s="161" t="s">
        <v>5</v>
      </c>
      <c r="K542" s="162"/>
      <c r="L542" s="163" t="s">
        <v>7</v>
      </c>
      <c r="M542" s="171">
        <v>0</v>
      </c>
      <c r="N542" s="164">
        <v>57</v>
      </c>
      <c r="O542" s="162" t="s">
        <v>17</v>
      </c>
      <c r="P542" s="160">
        <v>43746</v>
      </c>
      <c r="Q542" s="162" t="s">
        <v>9</v>
      </c>
      <c r="R542" s="164">
        <v>57</v>
      </c>
      <c r="S542" s="158" t="s">
        <v>6333</v>
      </c>
      <c r="T542" s="163"/>
      <c r="U542" s="161" t="s">
        <v>10</v>
      </c>
      <c r="V542" s="161" t="s">
        <v>11</v>
      </c>
      <c r="W542" s="161" t="s">
        <v>12</v>
      </c>
      <c r="X542" s="161" t="s">
        <v>13</v>
      </c>
      <c r="Y542" s="165">
        <v>4340</v>
      </c>
      <c r="Z542" s="165">
        <v>9291101</v>
      </c>
      <c r="AA542" s="166">
        <v>1.3119483451411561E-5</v>
      </c>
      <c r="AB542" s="167" t="s">
        <v>2305</v>
      </c>
      <c r="AC542" s="168" t="s">
        <v>3277</v>
      </c>
    </row>
    <row r="543" spans="1:29" x14ac:dyDescent="0.3">
      <c r="A543" s="156" t="s">
        <v>2752</v>
      </c>
      <c r="B543" s="157">
        <v>7</v>
      </c>
      <c r="C543" s="158" t="s">
        <v>1464</v>
      </c>
      <c r="D543" s="156" t="s">
        <v>446</v>
      </c>
      <c r="E543" s="156" t="s">
        <v>2722</v>
      </c>
      <c r="F543" s="159" t="s">
        <v>4</v>
      </c>
      <c r="G543" s="156" t="s">
        <v>1209</v>
      </c>
      <c r="H543" s="160">
        <v>43647</v>
      </c>
      <c r="I543" s="160">
        <v>43746</v>
      </c>
      <c r="J543" s="161" t="s">
        <v>5</v>
      </c>
      <c r="K543" s="162"/>
      <c r="L543" s="163" t="s">
        <v>7</v>
      </c>
      <c r="M543" s="171">
        <v>0</v>
      </c>
      <c r="N543" s="164">
        <v>28.5</v>
      </c>
      <c r="O543" s="162" t="s">
        <v>17</v>
      </c>
      <c r="P543" s="160">
        <v>43746</v>
      </c>
      <c r="Q543" s="162" t="s">
        <v>9</v>
      </c>
      <c r="R543" s="164">
        <v>28.5</v>
      </c>
      <c r="S543" s="158" t="s">
        <v>6333</v>
      </c>
      <c r="T543" s="163"/>
      <c r="U543" s="161" t="s">
        <v>10</v>
      </c>
      <c r="V543" s="161" t="s">
        <v>11</v>
      </c>
      <c r="W543" s="161" t="s">
        <v>12</v>
      </c>
      <c r="X543" s="161" t="s">
        <v>13</v>
      </c>
      <c r="Y543" s="169">
        <v>4340</v>
      </c>
      <c r="Z543" s="169">
        <v>9291101</v>
      </c>
      <c r="AA543" s="166">
        <v>6.5597417257057806E-6</v>
      </c>
      <c r="AB543" s="158" t="s">
        <v>2305</v>
      </c>
      <c r="AC543" s="168" t="s">
        <v>3277</v>
      </c>
    </row>
    <row r="544" spans="1:29" x14ac:dyDescent="0.3">
      <c r="A544" s="156" t="s">
        <v>2752</v>
      </c>
      <c r="B544" s="157">
        <v>7</v>
      </c>
      <c r="C544" s="156" t="s">
        <v>1464</v>
      </c>
      <c r="D544" s="158" t="s">
        <v>446</v>
      </c>
      <c r="E544" s="156" t="s">
        <v>2722</v>
      </c>
      <c r="F544" s="159" t="s">
        <v>4</v>
      </c>
      <c r="G544" s="156" t="s">
        <v>1209</v>
      </c>
      <c r="H544" s="160">
        <v>43647</v>
      </c>
      <c r="I544" s="160">
        <v>43746</v>
      </c>
      <c r="J544" s="161" t="s">
        <v>5</v>
      </c>
      <c r="K544" s="162"/>
      <c r="L544" s="163" t="s">
        <v>7</v>
      </c>
      <c r="M544" s="171">
        <v>0</v>
      </c>
      <c r="N544" s="164">
        <v>221.16</v>
      </c>
      <c r="O544" s="162" t="s">
        <v>17</v>
      </c>
      <c r="P544" s="160">
        <v>43746</v>
      </c>
      <c r="Q544" s="162" t="s">
        <v>9</v>
      </c>
      <c r="R544" s="164">
        <v>221.16</v>
      </c>
      <c r="S544" s="158" t="s">
        <v>6333</v>
      </c>
      <c r="T544" s="163"/>
      <c r="U544" s="161" t="s">
        <v>10</v>
      </c>
      <c r="V544" s="161" t="s">
        <v>11</v>
      </c>
      <c r="W544" s="161" t="s">
        <v>12</v>
      </c>
      <c r="X544" s="161" t="s">
        <v>13</v>
      </c>
      <c r="Y544" s="169">
        <v>4340</v>
      </c>
      <c r="Z544" s="169">
        <v>9291101</v>
      </c>
      <c r="AA544" s="166">
        <v>5.0903595791476861E-5</v>
      </c>
      <c r="AB544" s="183" t="s">
        <v>2305</v>
      </c>
      <c r="AC544" s="168" t="s">
        <v>3277</v>
      </c>
    </row>
    <row r="545" spans="1:29" x14ac:dyDescent="0.3">
      <c r="A545" s="156" t="s">
        <v>2752</v>
      </c>
      <c r="B545" s="157">
        <v>7</v>
      </c>
      <c r="C545" s="158" t="s">
        <v>1464</v>
      </c>
      <c r="D545" s="156" t="s">
        <v>446</v>
      </c>
      <c r="E545" s="156" t="s">
        <v>2722</v>
      </c>
      <c r="F545" s="158" t="s">
        <v>4</v>
      </c>
      <c r="G545" s="156" t="s">
        <v>1209</v>
      </c>
      <c r="H545" s="160">
        <v>43647</v>
      </c>
      <c r="I545" s="160">
        <v>43759</v>
      </c>
      <c r="J545" s="161" t="s">
        <v>5</v>
      </c>
      <c r="K545" s="162" t="s">
        <v>6</v>
      </c>
      <c r="L545" s="158" t="s">
        <v>7</v>
      </c>
      <c r="M545" s="171">
        <v>0</v>
      </c>
      <c r="N545" s="171">
        <v>7798.34</v>
      </c>
      <c r="O545" s="162" t="s">
        <v>92</v>
      </c>
      <c r="P545" s="160">
        <v>43759</v>
      </c>
      <c r="Q545" s="162" t="s">
        <v>87</v>
      </c>
      <c r="R545" s="171">
        <v>7798.34</v>
      </c>
      <c r="S545" s="158" t="s">
        <v>6333</v>
      </c>
      <c r="T545" s="156"/>
      <c r="U545" s="161" t="s">
        <v>10</v>
      </c>
      <c r="V545" s="161" t="s">
        <v>11</v>
      </c>
      <c r="W545" s="161" t="s">
        <v>12</v>
      </c>
      <c r="X545" s="161" t="s">
        <v>13</v>
      </c>
      <c r="Y545" s="165">
        <v>4300</v>
      </c>
      <c r="Z545" s="165">
        <v>9291101</v>
      </c>
      <c r="AA545" s="166">
        <v>1.7949156592715937E-3</v>
      </c>
      <c r="AB545" s="156" t="s">
        <v>2305</v>
      </c>
      <c r="AC545" s="168" t="s">
        <v>3277</v>
      </c>
    </row>
    <row r="546" spans="1:29" x14ac:dyDescent="0.3">
      <c r="A546" s="156" t="s">
        <v>2752</v>
      </c>
      <c r="B546" s="157">
        <v>7</v>
      </c>
      <c r="C546" s="158" t="s">
        <v>1464</v>
      </c>
      <c r="D546" s="156" t="s">
        <v>446</v>
      </c>
      <c r="E546" s="156" t="s">
        <v>2722</v>
      </c>
      <c r="F546" s="156" t="s">
        <v>4</v>
      </c>
      <c r="G546" s="158" t="s">
        <v>1209</v>
      </c>
      <c r="H546" s="160">
        <v>43647</v>
      </c>
      <c r="I546" s="160">
        <v>43759</v>
      </c>
      <c r="J546" s="161" t="s">
        <v>5</v>
      </c>
      <c r="K546" s="162" t="s">
        <v>6</v>
      </c>
      <c r="L546" s="158" t="s">
        <v>7</v>
      </c>
      <c r="M546" s="171">
        <v>0</v>
      </c>
      <c r="N546" s="170">
        <v>640.6</v>
      </c>
      <c r="O546" s="162" t="s">
        <v>92</v>
      </c>
      <c r="P546" s="160">
        <v>43759</v>
      </c>
      <c r="Q546" s="162" t="s">
        <v>87</v>
      </c>
      <c r="R546" s="171">
        <v>640.6</v>
      </c>
      <c r="S546" s="158" t="s">
        <v>6333</v>
      </c>
      <c r="T546" s="162"/>
      <c r="U546" s="161" t="s">
        <v>10</v>
      </c>
      <c r="V546" s="161" t="s">
        <v>11</v>
      </c>
      <c r="W546" s="161" t="s">
        <v>12</v>
      </c>
      <c r="X546" s="161" t="s">
        <v>13</v>
      </c>
      <c r="Y546" s="165">
        <v>4340</v>
      </c>
      <c r="Z546" s="165">
        <v>9291101</v>
      </c>
      <c r="AA546" s="166">
        <v>1.4744458068375872E-4</v>
      </c>
      <c r="AB546" s="183" t="s">
        <v>2305</v>
      </c>
      <c r="AC546" s="168" t="s">
        <v>3277</v>
      </c>
    </row>
    <row r="547" spans="1:29" x14ac:dyDescent="0.3">
      <c r="A547" s="156" t="s">
        <v>2752</v>
      </c>
      <c r="B547" s="157">
        <v>7</v>
      </c>
      <c r="C547" s="158" t="s">
        <v>1464</v>
      </c>
      <c r="D547" s="158" t="s">
        <v>446</v>
      </c>
      <c r="E547" s="156" t="s">
        <v>2722</v>
      </c>
      <c r="F547" s="159" t="s">
        <v>4</v>
      </c>
      <c r="G547" s="158" t="s">
        <v>1209</v>
      </c>
      <c r="H547" s="160">
        <v>43647</v>
      </c>
      <c r="I547" s="160">
        <v>43759</v>
      </c>
      <c r="J547" s="161" t="s">
        <v>5</v>
      </c>
      <c r="K547" s="162"/>
      <c r="L547" s="158" t="s">
        <v>7</v>
      </c>
      <c r="M547" s="171">
        <v>0</v>
      </c>
      <c r="N547" s="164">
        <v>190</v>
      </c>
      <c r="O547" s="162" t="s">
        <v>92</v>
      </c>
      <c r="P547" s="160">
        <v>43759</v>
      </c>
      <c r="Q547" s="162" t="s">
        <v>87</v>
      </c>
      <c r="R547" s="164">
        <v>190</v>
      </c>
      <c r="S547" s="163" t="s">
        <v>6333</v>
      </c>
      <c r="T547" s="163"/>
      <c r="U547" s="161" t="s">
        <v>10</v>
      </c>
      <c r="V547" s="161" t="s">
        <v>11</v>
      </c>
      <c r="W547" s="161" t="s">
        <v>12</v>
      </c>
      <c r="X547" s="161" t="s">
        <v>13</v>
      </c>
      <c r="Y547" s="169">
        <v>4340</v>
      </c>
      <c r="Z547" s="169">
        <v>9291101</v>
      </c>
      <c r="AA547" s="166">
        <v>4.3731611504705202E-5</v>
      </c>
      <c r="AB547" s="167" t="s">
        <v>2305</v>
      </c>
      <c r="AC547" s="168" t="s">
        <v>3277</v>
      </c>
    </row>
    <row r="548" spans="1:29" x14ac:dyDescent="0.3">
      <c r="A548" s="156" t="s">
        <v>2752</v>
      </c>
      <c r="B548" s="157">
        <v>7</v>
      </c>
      <c r="C548" s="156" t="s">
        <v>1464</v>
      </c>
      <c r="D548" s="158" t="s">
        <v>446</v>
      </c>
      <c r="E548" s="156" t="s">
        <v>2722</v>
      </c>
      <c r="F548" s="159" t="s">
        <v>4</v>
      </c>
      <c r="G548" s="156" t="s">
        <v>1209</v>
      </c>
      <c r="H548" s="160">
        <v>43647</v>
      </c>
      <c r="I548" s="160">
        <v>43759</v>
      </c>
      <c r="J548" s="161" t="s">
        <v>5</v>
      </c>
      <c r="K548" s="162"/>
      <c r="L548" s="163" t="s">
        <v>7</v>
      </c>
      <c r="M548" s="171">
        <v>0</v>
      </c>
      <c r="N548" s="164">
        <v>100</v>
      </c>
      <c r="O548" s="162" t="s">
        <v>92</v>
      </c>
      <c r="P548" s="160">
        <v>43759</v>
      </c>
      <c r="Q548" s="162" t="s">
        <v>87</v>
      </c>
      <c r="R548" s="164">
        <v>100</v>
      </c>
      <c r="S548" s="162" t="s">
        <v>6333</v>
      </c>
      <c r="T548" s="163"/>
      <c r="U548" s="161" t="s">
        <v>10</v>
      </c>
      <c r="V548" s="161" t="s">
        <v>11</v>
      </c>
      <c r="W548" s="161" t="s">
        <v>12</v>
      </c>
      <c r="X548" s="161" t="s">
        <v>13</v>
      </c>
      <c r="Y548" s="169">
        <v>4340</v>
      </c>
      <c r="Z548" s="169">
        <v>9291101</v>
      </c>
      <c r="AA548" s="166">
        <v>2.301663763405537E-5</v>
      </c>
      <c r="AB548" s="156" t="s">
        <v>2305</v>
      </c>
      <c r="AC548" s="168" t="s">
        <v>3277</v>
      </c>
    </row>
    <row r="549" spans="1:29" x14ac:dyDescent="0.3">
      <c r="A549" s="156" t="s">
        <v>2752</v>
      </c>
      <c r="B549" s="157">
        <v>7</v>
      </c>
      <c r="C549" s="158" t="s">
        <v>1464</v>
      </c>
      <c r="D549" s="158" t="s">
        <v>446</v>
      </c>
      <c r="E549" s="156" t="s">
        <v>2722</v>
      </c>
      <c r="F549" s="159" t="s">
        <v>4</v>
      </c>
      <c r="G549" s="158" t="s">
        <v>1209</v>
      </c>
      <c r="H549" s="160">
        <v>43647</v>
      </c>
      <c r="I549" s="160">
        <v>43759</v>
      </c>
      <c r="J549" s="161" t="s">
        <v>5</v>
      </c>
      <c r="K549" s="162"/>
      <c r="L549" s="163" t="s">
        <v>7</v>
      </c>
      <c r="M549" s="171">
        <v>0</v>
      </c>
      <c r="N549" s="164">
        <v>60</v>
      </c>
      <c r="O549" s="162" t="s">
        <v>92</v>
      </c>
      <c r="P549" s="160">
        <v>43759</v>
      </c>
      <c r="Q549" s="162" t="s">
        <v>87</v>
      </c>
      <c r="R549" s="164">
        <v>60</v>
      </c>
      <c r="S549" s="163" t="s">
        <v>6333</v>
      </c>
      <c r="T549" s="163"/>
      <c r="U549" s="161" t="s">
        <v>10</v>
      </c>
      <c r="V549" s="161" t="s">
        <v>11</v>
      </c>
      <c r="W549" s="161" t="s">
        <v>12</v>
      </c>
      <c r="X549" s="161" t="s">
        <v>13</v>
      </c>
      <c r="Y549" s="169">
        <v>4340</v>
      </c>
      <c r="Z549" s="169">
        <v>9291101</v>
      </c>
      <c r="AA549" s="166">
        <v>1.3809982580433222E-5</v>
      </c>
      <c r="AB549" s="167" t="s">
        <v>2305</v>
      </c>
      <c r="AC549" s="168" t="s">
        <v>3277</v>
      </c>
    </row>
    <row r="550" spans="1:29" x14ac:dyDescent="0.3">
      <c r="A550" s="156" t="s">
        <v>2752</v>
      </c>
      <c r="B550" s="157">
        <v>7</v>
      </c>
      <c r="C550" s="158" t="s">
        <v>1464</v>
      </c>
      <c r="D550" s="158" t="s">
        <v>446</v>
      </c>
      <c r="E550" s="156" t="s">
        <v>2722</v>
      </c>
      <c r="F550" s="159" t="s">
        <v>4</v>
      </c>
      <c r="G550" s="158" t="s">
        <v>1209</v>
      </c>
      <c r="H550" s="160">
        <v>43647</v>
      </c>
      <c r="I550" s="160">
        <v>43759</v>
      </c>
      <c r="J550" s="161" t="s">
        <v>5</v>
      </c>
      <c r="K550" s="162"/>
      <c r="L550" s="163" t="s">
        <v>7</v>
      </c>
      <c r="M550" s="171">
        <v>0</v>
      </c>
      <c r="N550" s="164">
        <v>30</v>
      </c>
      <c r="O550" s="162" t="s">
        <v>92</v>
      </c>
      <c r="P550" s="160">
        <v>43759</v>
      </c>
      <c r="Q550" s="162" t="s">
        <v>87</v>
      </c>
      <c r="R550" s="164">
        <v>30</v>
      </c>
      <c r="S550" s="163" t="s">
        <v>6333</v>
      </c>
      <c r="T550" s="163"/>
      <c r="U550" s="161" t="s">
        <v>10</v>
      </c>
      <c r="V550" s="161" t="s">
        <v>11</v>
      </c>
      <c r="W550" s="161" t="s">
        <v>12</v>
      </c>
      <c r="X550" s="161" t="s">
        <v>13</v>
      </c>
      <c r="Y550" s="169">
        <v>4340</v>
      </c>
      <c r="Z550" s="169">
        <v>9291101</v>
      </c>
      <c r="AA550" s="166">
        <v>6.9049912902166112E-6</v>
      </c>
      <c r="AB550" s="167" t="s">
        <v>2305</v>
      </c>
      <c r="AC550" s="168" t="s">
        <v>3277</v>
      </c>
    </row>
    <row r="551" spans="1:29" x14ac:dyDescent="0.3">
      <c r="A551" s="156" t="s">
        <v>2752</v>
      </c>
      <c r="B551" s="157">
        <v>7</v>
      </c>
      <c r="C551" s="158" t="s">
        <v>1464</v>
      </c>
      <c r="D551" s="158" t="s">
        <v>446</v>
      </c>
      <c r="E551" s="156" t="s">
        <v>2722</v>
      </c>
      <c r="F551" s="159" t="s">
        <v>4</v>
      </c>
      <c r="G551" s="158" t="s">
        <v>1209</v>
      </c>
      <c r="H551" s="160">
        <v>43647</v>
      </c>
      <c r="I551" s="160">
        <v>43759</v>
      </c>
      <c r="J551" s="161" t="s">
        <v>5</v>
      </c>
      <c r="K551" s="162"/>
      <c r="L551" s="163" t="s">
        <v>7</v>
      </c>
      <c r="M551" s="171">
        <v>0</v>
      </c>
      <c r="N551" s="164">
        <v>232.8</v>
      </c>
      <c r="O551" s="162" t="s">
        <v>92</v>
      </c>
      <c r="P551" s="160">
        <v>43759</v>
      </c>
      <c r="Q551" s="162" t="s">
        <v>87</v>
      </c>
      <c r="R551" s="164">
        <v>232.8</v>
      </c>
      <c r="S551" s="163" t="s">
        <v>6333</v>
      </c>
      <c r="T551" s="163"/>
      <c r="U551" s="161" t="s">
        <v>10</v>
      </c>
      <c r="V551" s="161" t="s">
        <v>11</v>
      </c>
      <c r="W551" s="161" t="s">
        <v>12</v>
      </c>
      <c r="X551" s="161" t="s">
        <v>13</v>
      </c>
      <c r="Y551" s="165">
        <v>4340</v>
      </c>
      <c r="Z551" s="165">
        <v>9291101</v>
      </c>
      <c r="AA551" s="166">
        <v>5.3582732412080904E-5</v>
      </c>
      <c r="AB551" s="167" t="s">
        <v>2305</v>
      </c>
      <c r="AC551" s="168" t="s">
        <v>3277</v>
      </c>
    </row>
    <row r="552" spans="1:29" x14ac:dyDescent="0.3">
      <c r="A552" s="156" t="s">
        <v>2787</v>
      </c>
      <c r="B552" s="157">
        <v>2</v>
      </c>
      <c r="C552" s="158" t="s">
        <v>1464</v>
      </c>
      <c r="D552" s="156" t="s">
        <v>284</v>
      </c>
      <c r="E552" s="156" t="s">
        <v>2722</v>
      </c>
      <c r="F552" s="156" t="s">
        <v>4</v>
      </c>
      <c r="G552" s="158" t="s">
        <v>1209</v>
      </c>
      <c r="H552" s="160">
        <v>43647</v>
      </c>
      <c r="I552" s="160">
        <v>43746</v>
      </c>
      <c r="J552" s="161" t="s">
        <v>5</v>
      </c>
      <c r="K552" s="162" t="s">
        <v>6</v>
      </c>
      <c r="L552" s="156" t="s">
        <v>7</v>
      </c>
      <c r="M552" s="171">
        <v>0</v>
      </c>
      <c r="N552" s="170">
        <v>7798.34</v>
      </c>
      <c r="O552" s="162" t="s">
        <v>15</v>
      </c>
      <c r="P552" s="160">
        <v>43746</v>
      </c>
      <c r="Q552" s="162" t="s">
        <v>9</v>
      </c>
      <c r="R552" s="171">
        <v>7798.34</v>
      </c>
      <c r="S552" s="158" t="s">
        <v>1573</v>
      </c>
      <c r="T552" s="162"/>
      <c r="U552" s="161" t="s">
        <v>10</v>
      </c>
      <c r="V552" s="161" t="s">
        <v>11</v>
      </c>
      <c r="W552" s="161" t="s">
        <v>12</v>
      </c>
      <c r="X552" s="161" t="s">
        <v>13</v>
      </c>
      <c r="Y552" s="165">
        <v>4300</v>
      </c>
      <c r="Z552" s="165">
        <v>9301101</v>
      </c>
      <c r="AA552" s="166">
        <v>1.7949156592715937E-3</v>
      </c>
      <c r="AB552" s="167" t="s">
        <v>2307</v>
      </c>
      <c r="AC552" s="168" t="s">
        <v>3282</v>
      </c>
    </row>
    <row r="553" spans="1:29" x14ac:dyDescent="0.3">
      <c r="A553" s="156" t="s">
        <v>2787</v>
      </c>
      <c r="B553" s="157">
        <v>2</v>
      </c>
      <c r="C553" s="158" t="s">
        <v>1464</v>
      </c>
      <c r="D553" s="158" t="s">
        <v>284</v>
      </c>
      <c r="E553" s="156" t="s">
        <v>2722</v>
      </c>
      <c r="F553" s="159" t="s">
        <v>4</v>
      </c>
      <c r="G553" s="156" t="s">
        <v>1209</v>
      </c>
      <c r="H553" s="160">
        <v>43647</v>
      </c>
      <c r="I553" s="160">
        <v>43746</v>
      </c>
      <c r="J553" s="161" t="s">
        <v>5</v>
      </c>
      <c r="K553" s="162" t="s">
        <v>6</v>
      </c>
      <c r="L553" s="163" t="s">
        <v>7</v>
      </c>
      <c r="M553" s="171">
        <v>0</v>
      </c>
      <c r="N553" s="164">
        <v>640.6</v>
      </c>
      <c r="O553" s="162" t="s">
        <v>15</v>
      </c>
      <c r="P553" s="160">
        <v>43746</v>
      </c>
      <c r="Q553" s="162" t="s">
        <v>9</v>
      </c>
      <c r="R553" s="164">
        <v>640.6</v>
      </c>
      <c r="S553" s="163" t="s">
        <v>1573</v>
      </c>
      <c r="T553" s="163"/>
      <c r="U553" s="161" t="s">
        <v>10</v>
      </c>
      <c r="V553" s="161" t="s">
        <v>11</v>
      </c>
      <c r="W553" s="161" t="s">
        <v>12</v>
      </c>
      <c r="X553" s="161" t="s">
        <v>13</v>
      </c>
      <c r="Y553" s="169">
        <v>4340</v>
      </c>
      <c r="Z553" s="169">
        <v>9301101</v>
      </c>
      <c r="AA553" s="166">
        <v>1.4744458068375872E-4</v>
      </c>
      <c r="AB553" s="158" t="s">
        <v>2307</v>
      </c>
      <c r="AC553" s="168" t="s">
        <v>3282</v>
      </c>
    </row>
    <row r="554" spans="1:29" x14ac:dyDescent="0.3">
      <c r="A554" s="156" t="s">
        <v>2787</v>
      </c>
      <c r="B554" s="157">
        <v>2</v>
      </c>
      <c r="C554" s="158" t="s">
        <v>1464</v>
      </c>
      <c r="D554" s="163" t="s">
        <v>284</v>
      </c>
      <c r="E554" s="156" t="s">
        <v>2722</v>
      </c>
      <c r="F554" s="159" t="s">
        <v>4</v>
      </c>
      <c r="G554" s="156" t="s">
        <v>1209</v>
      </c>
      <c r="H554" s="160">
        <v>43647</v>
      </c>
      <c r="I554" s="160">
        <v>43746</v>
      </c>
      <c r="J554" s="161" t="s">
        <v>5</v>
      </c>
      <c r="K554" s="162"/>
      <c r="L554" s="163" t="s">
        <v>7</v>
      </c>
      <c r="M554" s="171">
        <v>0</v>
      </c>
      <c r="N554" s="164">
        <v>190</v>
      </c>
      <c r="O554" s="162" t="s">
        <v>15</v>
      </c>
      <c r="P554" s="160">
        <v>43746</v>
      </c>
      <c r="Q554" s="162" t="s">
        <v>9</v>
      </c>
      <c r="R554" s="164">
        <v>190</v>
      </c>
      <c r="S554" s="162" t="s">
        <v>1573</v>
      </c>
      <c r="T554" s="163"/>
      <c r="U554" s="161" t="s">
        <v>10</v>
      </c>
      <c r="V554" s="161" t="s">
        <v>11</v>
      </c>
      <c r="W554" s="161" t="s">
        <v>12</v>
      </c>
      <c r="X554" s="161" t="s">
        <v>13</v>
      </c>
      <c r="Y554" s="169">
        <v>4340</v>
      </c>
      <c r="Z554" s="169">
        <v>9301101</v>
      </c>
      <c r="AA554" s="166">
        <v>4.3731611504705202E-5</v>
      </c>
      <c r="AB554" s="158" t="s">
        <v>2307</v>
      </c>
      <c r="AC554" s="168" t="s">
        <v>3282</v>
      </c>
    </row>
    <row r="555" spans="1:29" x14ac:dyDescent="0.3">
      <c r="A555" s="156" t="s">
        <v>2787</v>
      </c>
      <c r="B555" s="157">
        <v>2</v>
      </c>
      <c r="C555" s="158" t="s">
        <v>1464</v>
      </c>
      <c r="D555" s="158" t="s">
        <v>284</v>
      </c>
      <c r="E555" s="156" t="s">
        <v>2722</v>
      </c>
      <c r="F555" s="159" t="s">
        <v>4</v>
      </c>
      <c r="G555" s="158" t="s">
        <v>1209</v>
      </c>
      <c r="H555" s="160">
        <v>43647</v>
      </c>
      <c r="I555" s="160">
        <v>43746</v>
      </c>
      <c r="J555" s="161" t="s">
        <v>5</v>
      </c>
      <c r="K555" s="162"/>
      <c r="L555" s="163" t="s">
        <v>7</v>
      </c>
      <c r="M555" s="171">
        <v>0</v>
      </c>
      <c r="N555" s="164">
        <v>100</v>
      </c>
      <c r="O555" s="162" t="s">
        <v>15</v>
      </c>
      <c r="P555" s="160">
        <v>43746</v>
      </c>
      <c r="Q555" s="162" t="s">
        <v>9</v>
      </c>
      <c r="R555" s="164">
        <v>100</v>
      </c>
      <c r="S555" s="163" t="s">
        <v>1573</v>
      </c>
      <c r="T555" s="163"/>
      <c r="U555" s="161" t="s">
        <v>10</v>
      </c>
      <c r="V555" s="161" t="s">
        <v>11</v>
      </c>
      <c r="W555" s="161" t="s">
        <v>12</v>
      </c>
      <c r="X555" s="161" t="s">
        <v>13</v>
      </c>
      <c r="Y555" s="169">
        <v>4340</v>
      </c>
      <c r="Z555" s="169">
        <v>9301101</v>
      </c>
      <c r="AA555" s="166">
        <v>2.301663763405537E-5</v>
      </c>
      <c r="AB555" s="167" t="s">
        <v>2307</v>
      </c>
      <c r="AC555" s="168" t="s">
        <v>3282</v>
      </c>
    </row>
    <row r="556" spans="1:29" x14ac:dyDescent="0.3">
      <c r="A556" s="156" t="s">
        <v>2787</v>
      </c>
      <c r="B556" s="157">
        <v>2</v>
      </c>
      <c r="C556" s="158" t="s">
        <v>1464</v>
      </c>
      <c r="D556" s="158" t="s">
        <v>284</v>
      </c>
      <c r="E556" s="156" t="s">
        <v>2722</v>
      </c>
      <c r="F556" s="159" t="s">
        <v>4</v>
      </c>
      <c r="G556" s="156" t="s">
        <v>1209</v>
      </c>
      <c r="H556" s="160">
        <v>43647</v>
      </c>
      <c r="I556" s="160">
        <v>43746</v>
      </c>
      <c r="J556" s="161" t="s">
        <v>5</v>
      </c>
      <c r="K556" s="162"/>
      <c r="L556" s="163" t="s">
        <v>7</v>
      </c>
      <c r="M556" s="171">
        <v>0</v>
      </c>
      <c r="N556" s="164">
        <v>60</v>
      </c>
      <c r="O556" s="162" t="s">
        <v>15</v>
      </c>
      <c r="P556" s="160">
        <v>43746</v>
      </c>
      <c r="Q556" s="162" t="s">
        <v>9</v>
      </c>
      <c r="R556" s="164">
        <v>60</v>
      </c>
      <c r="S556" s="162" t="s">
        <v>1573</v>
      </c>
      <c r="T556" s="163"/>
      <c r="U556" s="161" t="s">
        <v>10</v>
      </c>
      <c r="V556" s="161" t="s">
        <v>11</v>
      </c>
      <c r="W556" s="161" t="s">
        <v>12</v>
      </c>
      <c r="X556" s="161" t="s">
        <v>13</v>
      </c>
      <c r="Y556" s="169">
        <v>4340</v>
      </c>
      <c r="Z556" s="169">
        <v>9301101</v>
      </c>
      <c r="AA556" s="166">
        <v>1.3809982580433222E-5</v>
      </c>
      <c r="AB556" s="158" t="s">
        <v>2307</v>
      </c>
      <c r="AC556" s="168" t="s">
        <v>3282</v>
      </c>
    </row>
    <row r="557" spans="1:29" x14ac:dyDescent="0.3">
      <c r="A557" s="156" t="s">
        <v>2787</v>
      </c>
      <c r="B557" s="157">
        <v>2</v>
      </c>
      <c r="C557" s="158" t="s">
        <v>1464</v>
      </c>
      <c r="D557" s="156" t="s">
        <v>284</v>
      </c>
      <c r="E557" s="156" t="s">
        <v>2722</v>
      </c>
      <c r="F557" s="159" t="s">
        <v>4</v>
      </c>
      <c r="G557" s="156" t="s">
        <v>1209</v>
      </c>
      <c r="H557" s="160">
        <v>43647</v>
      </c>
      <c r="I557" s="160">
        <v>43746</v>
      </c>
      <c r="J557" s="161" t="s">
        <v>5</v>
      </c>
      <c r="K557" s="162"/>
      <c r="L557" s="163" t="s">
        <v>7</v>
      </c>
      <c r="M557" s="171">
        <v>0</v>
      </c>
      <c r="N557" s="164">
        <v>30</v>
      </c>
      <c r="O557" s="162" t="s">
        <v>15</v>
      </c>
      <c r="P557" s="160">
        <v>43746</v>
      </c>
      <c r="Q557" s="162" t="s">
        <v>9</v>
      </c>
      <c r="R557" s="164">
        <v>30</v>
      </c>
      <c r="S557" s="162" t="s">
        <v>1573</v>
      </c>
      <c r="T557" s="163"/>
      <c r="U557" s="161" t="s">
        <v>10</v>
      </c>
      <c r="V557" s="161" t="s">
        <v>11</v>
      </c>
      <c r="W557" s="161" t="s">
        <v>12</v>
      </c>
      <c r="X557" s="161" t="s">
        <v>13</v>
      </c>
      <c r="Y557" s="169">
        <v>4340</v>
      </c>
      <c r="Z557" s="169">
        <v>9301101</v>
      </c>
      <c r="AA557" s="166">
        <v>6.9049912902166112E-6</v>
      </c>
      <c r="AB557" s="158" t="s">
        <v>2307</v>
      </c>
      <c r="AC557" s="168" t="s">
        <v>3282</v>
      </c>
    </row>
    <row r="558" spans="1:29" x14ac:dyDescent="0.3">
      <c r="A558" s="156" t="s">
        <v>2787</v>
      </c>
      <c r="B558" s="157">
        <v>2</v>
      </c>
      <c r="C558" s="158" t="s">
        <v>1464</v>
      </c>
      <c r="D558" s="158" t="s">
        <v>284</v>
      </c>
      <c r="E558" s="156" t="s">
        <v>2722</v>
      </c>
      <c r="F558" s="159" t="s">
        <v>4</v>
      </c>
      <c r="G558" s="156" t="s">
        <v>1209</v>
      </c>
      <c r="H558" s="160">
        <v>43647</v>
      </c>
      <c r="I558" s="160">
        <v>43746</v>
      </c>
      <c r="J558" s="161" t="s">
        <v>5</v>
      </c>
      <c r="K558" s="162"/>
      <c r="L558" s="163" t="s">
        <v>7</v>
      </c>
      <c r="M558" s="171">
        <v>0</v>
      </c>
      <c r="N558" s="164">
        <v>232.8</v>
      </c>
      <c r="O558" s="162" t="s">
        <v>15</v>
      </c>
      <c r="P558" s="160">
        <v>43746</v>
      </c>
      <c r="Q558" s="162" t="s">
        <v>9</v>
      </c>
      <c r="R558" s="164">
        <v>232.8</v>
      </c>
      <c r="S558" s="163" t="s">
        <v>1573</v>
      </c>
      <c r="T558" s="163"/>
      <c r="U558" s="161" t="s">
        <v>10</v>
      </c>
      <c r="V558" s="161" t="s">
        <v>11</v>
      </c>
      <c r="W558" s="161" t="s">
        <v>12</v>
      </c>
      <c r="X558" s="161" t="s">
        <v>13</v>
      </c>
      <c r="Y558" s="169">
        <v>4340</v>
      </c>
      <c r="Z558" s="169">
        <v>9301101</v>
      </c>
      <c r="AA558" s="166">
        <v>5.3582732412080904E-5</v>
      </c>
      <c r="AB558" s="158" t="s">
        <v>2307</v>
      </c>
      <c r="AC558" s="168" t="s">
        <v>3282</v>
      </c>
    </row>
    <row r="559" spans="1:29" x14ac:dyDescent="0.3">
      <c r="A559" s="156" t="s">
        <v>2787</v>
      </c>
      <c r="B559" s="157">
        <v>2</v>
      </c>
      <c r="C559" s="158" t="s">
        <v>1464</v>
      </c>
      <c r="D559" s="156" t="s">
        <v>284</v>
      </c>
      <c r="E559" s="156" t="s">
        <v>2722</v>
      </c>
      <c r="F559" s="158" t="s">
        <v>4</v>
      </c>
      <c r="G559" s="158" t="s">
        <v>1209</v>
      </c>
      <c r="H559" s="160">
        <v>43647</v>
      </c>
      <c r="I559" s="160">
        <v>43748</v>
      </c>
      <c r="J559" s="161" t="s">
        <v>5</v>
      </c>
      <c r="K559" s="162" t="s">
        <v>6</v>
      </c>
      <c r="L559" s="163" t="s">
        <v>7</v>
      </c>
      <c r="M559" s="171">
        <v>0</v>
      </c>
      <c r="N559" s="171">
        <v>220303.11</v>
      </c>
      <c r="O559" s="162" t="s">
        <v>78</v>
      </c>
      <c r="P559" s="160">
        <v>43748</v>
      </c>
      <c r="Q559" s="162" t="s">
        <v>24</v>
      </c>
      <c r="R559" s="171">
        <v>220303.11</v>
      </c>
      <c r="S559" s="163" t="s">
        <v>1573</v>
      </c>
      <c r="T559" s="156"/>
      <c r="U559" s="161" t="s">
        <v>10</v>
      </c>
      <c r="V559" s="161" t="s">
        <v>11</v>
      </c>
      <c r="W559" s="161" t="s">
        <v>12</v>
      </c>
      <c r="X559" s="161" t="s">
        <v>13</v>
      </c>
      <c r="Y559" s="165">
        <v>4300</v>
      </c>
      <c r="Z559" s="165">
        <v>9301101</v>
      </c>
      <c r="AA559" s="166">
        <v>5.0706368525254397E-2</v>
      </c>
      <c r="AB559" s="158" t="s">
        <v>2307</v>
      </c>
      <c r="AC559" s="168" t="s">
        <v>3282</v>
      </c>
    </row>
    <row r="560" spans="1:29" x14ac:dyDescent="0.3">
      <c r="A560" s="156" t="s">
        <v>2787</v>
      </c>
      <c r="B560" s="157">
        <v>2</v>
      </c>
      <c r="C560" s="158" t="s">
        <v>1464</v>
      </c>
      <c r="D560" s="156" t="s">
        <v>284</v>
      </c>
      <c r="E560" s="156" t="s">
        <v>2722</v>
      </c>
      <c r="F560" s="158" t="s">
        <v>4</v>
      </c>
      <c r="G560" s="158" t="s">
        <v>1209</v>
      </c>
      <c r="H560" s="179">
        <v>43647</v>
      </c>
      <c r="I560" s="160">
        <v>43748</v>
      </c>
      <c r="J560" s="161" t="s">
        <v>5</v>
      </c>
      <c r="K560" s="162" t="s">
        <v>6</v>
      </c>
      <c r="L560" s="158" t="s">
        <v>7</v>
      </c>
      <c r="M560" s="171">
        <v>0</v>
      </c>
      <c r="N560" s="170">
        <v>18096.95</v>
      </c>
      <c r="O560" s="162" t="s">
        <v>78</v>
      </c>
      <c r="P560" s="160">
        <v>43748</v>
      </c>
      <c r="Q560" s="162" t="s">
        <v>24</v>
      </c>
      <c r="R560" s="171">
        <v>18096.95</v>
      </c>
      <c r="S560" s="162" t="s">
        <v>1573</v>
      </c>
      <c r="T560" s="156"/>
      <c r="U560" s="161" t="s">
        <v>10</v>
      </c>
      <c r="V560" s="161" t="s">
        <v>11</v>
      </c>
      <c r="W560" s="161" t="s">
        <v>12</v>
      </c>
      <c r="X560" s="161" t="s">
        <v>13</v>
      </c>
      <c r="Y560" s="165">
        <v>4340</v>
      </c>
      <c r="Z560" s="165">
        <v>9301101</v>
      </c>
      <c r="AA560" s="166">
        <v>4.1653094043161837E-3</v>
      </c>
      <c r="AB560" s="158" t="s">
        <v>2307</v>
      </c>
      <c r="AC560" s="168" t="s">
        <v>3282</v>
      </c>
    </row>
    <row r="561" spans="1:29" x14ac:dyDescent="0.3">
      <c r="A561" s="156" t="s">
        <v>2787</v>
      </c>
      <c r="B561" s="157">
        <v>2</v>
      </c>
      <c r="C561" s="156" t="s">
        <v>1464</v>
      </c>
      <c r="D561" s="158" t="s">
        <v>284</v>
      </c>
      <c r="E561" s="156" t="s">
        <v>2722</v>
      </c>
      <c r="F561" s="159" t="s">
        <v>4</v>
      </c>
      <c r="G561" s="158" t="s">
        <v>1209</v>
      </c>
      <c r="H561" s="160">
        <v>43647</v>
      </c>
      <c r="I561" s="160">
        <v>43748</v>
      </c>
      <c r="J561" s="161" t="s">
        <v>5</v>
      </c>
      <c r="K561" s="162"/>
      <c r="L561" s="163" t="s">
        <v>7</v>
      </c>
      <c r="M561" s="171">
        <v>0</v>
      </c>
      <c r="N561" s="164">
        <v>847.5</v>
      </c>
      <c r="O561" s="162" t="s">
        <v>78</v>
      </c>
      <c r="P561" s="160">
        <v>43748</v>
      </c>
      <c r="Q561" s="162" t="s">
        <v>24</v>
      </c>
      <c r="R561" s="171">
        <v>847.5</v>
      </c>
      <c r="S561" s="163" t="s">
        <v>1573</v>
      </c>
      <c r="T561" s="157"/>
      <c r="U561" s="161" t="s">
        <v>10</v>
      </c>
      <c r="V561" s="161" t="s">
        <v>11</v>
      </c>
      <c r="W561" s="161" t="s">
        <v>12</v>
      </c>
      <c r="X561" s="161" t="s">
        <v>13</v>
      </c>
      <c r="Y561" s="169">
        <v>4340</v>
      </c>
      <c r="Z561" s="177">
        <v>9301101</v>
      </c>
      <c r="AA561" s="166">
        <v>1.9506600394861927E-4</v>
      </c>
      <c r="AB561" s="158" t="s">
        <v>2307</v>
      </c>
      <c r="AC561" s="168" t="s">
        <v>3282</v>
      </c>
    </row>
    <row r="562" spans="1:29" x14ac:dyDescent="0.3">
      <c r="A562" s="156" t="s">
        <v>2787</v>
      </c>
      <c r="B562" s="157">
        <v>2</v>
      </c>
      <c r="C562" s="156" t="s">
        <v>1464</v>
      </c>
      <c r="D562" s="156" t="s">
        <v>284</v>
      </c>
      <c r="E562" s="156" t="s">
        <v>2722</v>
      </c>
      <c r="F562" s="159" t="s">
        <v>4</v>
      </c>
      <c r="G562" s="156" t="s">
        <v>1209</v>
      </c>
      <c r="H562" s="160">
        <v>43647</v>
      </c>
      <c r="I562" s="160">
        <v>43748</v>
      </c>
      <c r="J562" s="161" t="s">
        <v>5</v>
      </c>
      <c r="K562" s="162"/>
      <c r="L562" s="163" t="s">
        <v>7</v>
      </c>
      <c r="M562" s="171">
        <v>0</v>
      </c>
      <c r="N562" s="164">
        <v>1695</v>
      </c>
      <c r="O562" s="162" t="s">
        <v>78</v>
      </c>
      <c r="P562" s="160">
        <v>43748</v>
      </c>
      <c r="Q562" s="162" t="s">
        <v>24</v>
      </c>
      <c r="R562" s="164">
        <v>1695</v>
      </c>
      <c r="S562" s="158" t="s">
        <v>1573</v>
      </c>
      <c r="T562" s="163"/>
      <c r="U562" s="161" t="s">
        <v>10</v>
      </c>
      <c r="V562" s="161" t="s">
        <v>11</v>
      </c>
      <c r="W562" s="161" t="s">
        <v>12</v>
      </c>
      <c r="X562" s="161" t="s">
        <v>13</v>
      </c>
      <c r="Y562" s="169">
        <v>4340</v>
      </c>
      <c r="Z562" s="169">
        <v>9301101</v>
      </c>
      <c r="AA562" s="166">
        <v>3.9013200789723854E-4</v>
      </c>
      <c r="AB562" s="158" t="s">
        <v>2307</v>
      </c>
      <c r="AC562" s="168" t="s">
        <v>3282</v>
      </c>
    </row>
    <row r="563" spans="1:29" x14ac:dyDescent="0.3">
      <c r="A563" s="156" t="s">
        <v>2787</v>
      </c>
      <c r="B563" s="157">
        <v>2</v>
      </c>
      <c r="C563" s="158" t="s">
        <v>1464</v>
      </c>
      <c r="D563" s="158" t="s">
        <v>284</v>
      </c>
      <c r="E563" s="156" t="s">
        <v>2722</v>
      </c>
      <c r="F563" s="159" t="s">
        <v>4</v>
      </c>
      <c r="G563" s="158" t="s">
        <v>1209</v>
      </c>
      <c r="H563" s="160">
        <v>43647</v>
      </c>
      <c r="I563" s="160">
        <v>43748</v>
      </c>
      <c r="J563" s="161" t="s">
        <v>5</v>
      </c>
      <c r="K563" s="162"/>
      <c r="L563" s="163" t="s">
        <v>7</v>
      </c>
      <c r="M563" s="171">
        <v>0</v>
      </c>
      <c r="N563" s="164">
        <v>2825</v>
      </c>
      <c r="O563" s="162" t="s">
        <v>78</v>
      </c>
      <c r="P563" s="160">
        <v>43748</v>
      </c>
      <c r="Q563" s="162" t="s">
        <v>24</v>
      </c>
      <c r="R563" s="164">
        <v>2825</v>
      </c>
      <c r="S563" s="163" t="s">
        <v>1573</v>
      </c>
      <c r="T563" s="163"/>
      <c r="U563" s="161" t="s">
        <v>10</v>
      </c>
      <c r="V563" s="161" t="s">
        <v>11</v>
      </c>
      <c r="W563" s="161" t="s">
        <v>12</v>
      </c>
      <c r="X563" s="161" t="s">
        <v>13</v>
      </c>
      <c r="Y563" s="165">
        <v>4340</v>
      </c>
      <c r="Z563" s="165">
        <v>9301101</v>
      </c>
      <c r="AA563" s="166">
        <v>6.5022001316206429E-4</v>
      </c>
      <c r="AB563" s="167" t="s">
        <v>2307</v>
      </c>
      <c r="AC563" s="168" t="s">
        <v>3282</v>
      </c>
    </row>
    <row r="564" spans="1:29" x14ac:dyDescent="0.3">
      <c r="A564" s="156" t="s">
        <v>2787</v>
      </c>
      <c r="B564" s="157">
        <v>2</v>
      </c>
      <c r="C564" s="156" t="s">
        <v>1464</v>
      </c>
      <c r="D564" s="158" t="s">
        <v>284</v>
      </c>
      <c r="E564" s="156" t="s">
        <v>2722</v>
      </c>
      <c r="F564" s="159" t="s">
        <v>4</v>
      </c>
      <c r="G564" s="156" t="s">
        <v>1209</v>
      </c>
      <c r="H564" s="160">
        <v>43647</v>
      </c>
      <c r="I564" s="160">
        <v>43748</v>
      </c>
      <c r="J564" s="161" t="s">
        <v>5</v>
      </c>
      <c r="K564" s="162"/>
      <c r="L564" s="163" t="s">
        <v>7</v>
      </c>
      <c r="M564" s="171">
        <v>0</v>
      </c>
      <c r="N564" s="164">
        <v>5367.5</v>
      </c>
      <c r="O564" s="162" t="s">
        <v>78</v>
      </c>
      <c r="P564" s="160">
        <v>43748</v>
      </c>
      <c r="Q564" s="162" t="s">
        <v>24</v>
      </c>
      <c r="R564" s="164">
        <v>5367.5</v>
      </c>
      <c r="S564" s="158" t="s">
        <v>1573</v>
      </c>
      <c r="T564" s="163"/>
      <c r="U564" s="161" t="s">
        <v>10</v>
      </c>
      <c r="V564" s="161" t="s">
        <v>11</v>
      </c>
      <c r="W564" s="161" t="s">
        <v>12</v>
      </c>
      <c r="X564" s="161" t="s">
        <v>13</v>
      </c>
      <c r="Y564" s="169">
        <v>4340</v>
      </c>
      <c r="Z564" s="165">
        <v>9301101</v>
      </c>
      <c r="AA564" s="166">
        <v>1.235418025007922E-3</v>
      </c>
      <c r="AB564" s="158" t="s">
        <v>2307</v>
      </c>
      <c r="AC564" s="168" t="s">
        <v>3282</v>
      </c>
    </row>
    <row r="565" spans="1:29" x14ac:dyDescent="0.3">
      <c r="A565" s="156" t="s">
        <v>2787</v>
      </c>
      <c r="B565" s="157">
        <v>2</v>
      </c>
      <c r="C565" s="158" t="s">
        <v>1464</v>
      </c>
      <c r="D565" s="158" t="s">
        <v>284</v>
      </c>
      <c r="E565" s="156" t="s">
        <v>2722</v>
      </c>
      <c r="F565" s="159" t="s">
        <v>4</v>
      </c>
      <c r="G565" s="158" t="s">
        <v>1209</v>
      </c>
      <c r="H565" s="160">
        <v>43647</v>
      </c>
      <c r="I565" s="160">
        <v>43748</v>
      </c>
      <c r="J565" s="161" t="s">
        <v>5</v>
      </c>
      <c r="K565" s="162"/>
      <c r="L565" s="163" t="s">
        <v>7</v>
      </c>
      <c r="M565" s="171">
        <v>0</v>
      </c>
      <c r="N565" s="164">
        <v>6576.6</v>
      </c>
      <c r="O565" s="162" t="s">
        <v>78</v>
      </c>
      <c r="P565" s="160">
        <v>43748</v>
      </c>
      <c r="Q565" s="162" t="s">
        <v>24</v>
      </c>
      <c r="R565" s="164">
        <v>6576.6</v>
      </c>
      <c r="S565" s="163" t="s">
        <v>1573</v>
      </c>
      <c r="T565" s="163"/>
      <c r="U565" s="161" t="s">
        <v>10</v>
      </c>
      <c r="V565" s="161" t="s">
        <v>11</v>
      </c>
      <c r="W565" s="161" t="s">
        <v>12</v>
      </c>
      <c r="X565" s="161" t="s">
        <v>13</v>
      </c>
      <c r="Y565" s="169">
        <v>4340</v>
      </c>
      <c r="Z565" s="169">
        <v>9301101</v>
      </c>
      <c r="AA565" s="166">
        <v>1.5137121906412857E-3</v>
      </c>
      <c r="AB565" s="183" t="s">
        <v>2307</v>
      </c>
      <c r="AC565" s="168" t="s">
        <v>3282</v>
      </c>
    </row>
    <row r="566" spans="1:29" x14ac:dyDescent="0.3">
      <c r="A566" s="156" t="s">
        <v>2753</v>
      </c>
      <c r="B566" s="157">
        <v>4</v>
      </c>
      <c r="C566" s="158" t="s">
        <v>1464</v>
      </c>
      <c r="D566" s="158" t="s">
        <v>523</v>
      </c>
      <c r="E566" s="156" t="s">
        <v>2722</v>
      </c>
      <c r="F566" s="159" t="s">
        <v>4</v>
      </c>
      <c r="G566" s="156" t="s">
        <v>1209</v>
      </c>
      <c r="H566" s="160">
        <v>43647</v>
      </c>
      <c r="I566" s="160">
        <v>43748</v>
      </c>
      <c r="J566" s="161" t="s">
        <v>5</v>
      </c>
      <c r="K566" s="162" t="s">
        <v>6</v>
      </c>
      <c r="L566" s="163" t="s">
        <v>7</v>
      </c>
      <c r="M566" s="171">
        <v>0</v>
      </c>
      <c r="N566" s="164">
        <v>2328.86</v>
      </c>
      <c r="O566" s="162" t="s">
        <v>54</v>
      </c>
      <c r="P566" s="160">
        <v>43748</v>
      </c>
      <c r="Q566" s="162" t="s">
        <v>24</v>
      </c>
      <c r="R566" s="164">
        <v>2328.86</v>
      </c>
      <c r="S566" s="162"/>
      <c r="T566" s="163"/>
      <c r="U566" s="161" t="s">
        <v>10</v>
      </c>
      <c r="V566" s="161" t="s">
        <v>11</v>
      </c>
      <c r="W566" s="161" t="s">
        <v>12</v>
      </c>
      <c r="X566" s="161" t="s">
        <v>13</v>
      </c>
      <c r="Y566" s="169">
        <v>4300</v>
      </c>
      <c r="Z566" s="169">
        <v>8021101</v>
      </c>
      <c r="AA566" s="166">
        <v>5.3602526720446199E-4</v>
      </c>
      <c r="AB566" s="183" t="s">
        <v>2308</v>
      </c>
      <c r="AC566" s="168" t="s">
        <v>3287</v>
      </c>
    </row>
    <row r="567" spans="1:29" x14ac:dyDescent="0.3">
      <c r="A567" s="156" t="s">
        <v>2753</v>
      </c>
      <c r="B567" s="157">
        <v>4</v>
      </c>
      <c r="C567" s="156" t="s">
        <v>1464</v>
      </c>
      <c r="D567" s="158" t="s">
        <v>523</v>
      </c>
      <c r="E567" s="156" t="s">
        <v>2722</v>
      </c>
      <c r="F567" s="159" t="s">
        <v>4</v>
      </c>
      <c r="G567" s="156" t="s">
        <v>1209</v>
      </c>
      <c r="H567" s="160">
        <v>43647</v>
      </c>
      <c r="I567" s="160">
        <v>43748</v>
      </c>
      <c r="J567" s="161" t="s">
        <v>5</v>
      </c>
      <c r="K567" s="162" t="s">
        <v>6</v>
      </c>
      <c r="L567" s="163" t="s">
        <v>7</v>
      </c>
      <c r="M567" s="171">
        <v>0</v>
      </c>
      <c r="N567" s="164">
        <v>9</v>
      </c>
      <c r="O567" s="162" t="s">
        <v>54</v>
      </c>
      <c r="P567" s="160">
        <v>43748</v>
      </c>
      <c r="Q567" s="162" t="s">
        <v>24</v>
      </c>
      <c r="R567" s="164">
        <v>9</v>
      </c>
      <c r="S567" s="163"/>
      <c r="T567" s="163"/>
      <c r="U567" s="161" t="s">
        <v>10</v>
      </c>
      <c r="V567" s="161" t="s">
        <v>11</v>
      </c>
      <c r="W567" s="161" t="s">
        <v>12</v>
      </c>
      <c r="X567" s="161" t="s">
        <v>13</v>
      </c>
      <c r="Y567" s="169">
        <v>4340</v>
      </c>
      <c r="Z567" s="169">
        <v>8021101</v>
      </c>
      <c r="AA567" s="166">
        <v>2.0714973870649835E-6</v>
      </c>
      <c r="AB567" s="156" t="s">
        <v>2308</v>
      </c>
      <c r="AC567" s="168" t="s">
        <v>3287</v>
      </c>
    </row>
    <row r="568" spans="1:29" x14ac:dyDescent="0.3">
      <c r="A568" s="156" t="s">
        <v>2753</v>
      </c>
      <c r="B568" s="157">
        <v>4</v>
      </c>
      <c r="C568" s="158" t="s">
        <v>1464</v>
      </c>
      <c r="D568" s="158" t="s">
        <v>523</v>
      </c>
      <c r="E568" s="156" t="s">
        <v>2722</v>
      </c>
      <c r="F568" s="159" t="s">
        <v>4</v>
      </c>
      <c r="G568" s="158" t="s">
        <v>1209</v>
      </c>
      <c r="H568" s="160">
        <v>43647</v>
      </c>
      <c r="I568" s="160">
        <v>43748</v>
      </c>
      <c r="J568" s="161" t="s">
        <v>5</v>
      </c>
      <c r="K568" s="162"/>
      <c r="L568" s="163" t="s">
        <v>7</v>
      </c>
      <c r="M568" s="171">
        <v>0</v>
      </c>
      <c r="N568" s="164">
        <v>192.18</v>
      </c>
      <c r="O568" s="162" t="s">
        <v>54</v>
      </c>
      <c r="P568" s="160">
        <v>43748</v>
      </c>
      <c r="Q568" s="162" t="s">
        <v>24</v>
      </c>
      <c r="R568" s="164">
        <v>192.18</v>
      </c>
      <c r="S568" s="163"/>
      <c r="T568" s="163"/>
      <c r="U568" s="161" t="s">
        <v>10</v>
      </c>
      <c r="V568" s="161" t="s">
        <v>11</v>
      </c>
      <c r="W568" s="161" t="s">
        <v>12</v>
      </c>
      <c r="X568" s="161" t="s">
        <v>13</v>
      </c>
      <c r="Y568" s="169">
        <v>4340</v>
      </c>
      <c r="Z568" s="169">
        <v>8021101</v>
      </c>
      <c r="AA568" s="166">
        <v>4.4233374205127613E-5</v>
      </c>
      <c r="AB568" s="167" t="s">
        <v>2308</v>
      </c>
      <c r="AC568" s="168" t="s">
        <v>3287</v>
      </c>
    </row>
    <row r="569" spans="1:29" x14ac:dyDescent="0.3">
      <c r="A569" s="156" t="s">
        <v>2753</v>
      </c>
      <c r="B569" s="157">
        <v>4</v>
      </c>
      <c r="C569" s="158" t="s">
        <v>1464</v>
      </c>
      <c r="D569" s="163" t="s">
        <v>523</v>
      </c>
      <c r="E569" s="156" t="s">
        <v>2722</v>
      </c>
      <c r="F569" s="159" t="s">
        <v>4</v>
      </c>
      <c r="G569" s="158" t="s">
        <v>1209</v>
      </c>
      <c r="H569" s="160">
        <v>43647</v>
      </c>
      <c r="I569" s="160">
        <v>43748</v>
      </c>
      <c r="J569" s="161" t="s">
        <v>5</v>
      </c>
      <c r="K569" s="162"/>
      <c r="L569" s="163" t="s">
        <v>7</v>
      </c>
      <c r="M569" s="171">
        <v>0</v>
      </c>
      <c r="N569" s="164">
        <v>69.84</v>
      </c>
      <c r="O569" s="162" t="s">
        <v>54</v>
      </c>
      <c r="P569" s="160">
        <v>43748</v>
      </c>
      <c r="Q569" s="162" t="s">
        <v>24</v>
      </c>
      <c r="R569" s="164">
        <v>69.84</v>
      </c>
      <c r="S569" s="163"/>
      <c r="T569" s="163"/>
      <c r="U569" s="161" t="s">
        <v>10</v>
      </c>
      <c r="V569" s="161" t="s">
        <v>11</v>
      </c>
      <c r="W569" s="161" t="s">
        <v>12</v>
      </c>
      <c r="X569" s="161" t="s">
        <v>13</v>
      </c>
      <c r="Y569" s="165">
        <v>4340</v>
      </c>
      <c r="Z569" s="165">
        <v>8021101</v>
      </c>
      <c r="AA569" s="166">
        <v>1.6074819723624271E-5</v>
      </c>
      <c r="AB569" s="167" t="s">
        <v>2308</v>
      </c>
      <c r="AC569" s="168" t="s">
        <v>3287</v>
      </c>
    </row>
    <row r="570" spans="1:29" x14ac:dyDescent="0.3">
      <c r="A570" s="156" t="s">
        <v>2753</v>
      </c>
      <c r="B570" s="157">
        <v>4</v>
      </c>
      <c r="C570" s="156" t="s">
        <v>1464</v>
      </c>
      <c r="D570" s="158" t="s">
        <v>523</v>
      </c>
      <c r="E570" s="156" t="s">
        <v>2722</v>
      </c>
      <c r="F570" s="159" t="s">
        <v>4</v>
      </c>
      <c r="G570" s="167" t="s">
        <v>1209</v>
      </c>
      <c r="H570" s="160">
        <v>43647</v>
      </c>
      <c r="I570" s="160">
        <v>43748</v>
      </c>
      <c r="J570" s="161" t="s">
        <v>5</v>
      </c>
      <c r="K570" s="162"/>
      <c r="L570" s="163" t="s">
        <v>7</v>
      </c>
      <c r="M570" s="171">
        <v>0</v>
      </c>
      <c r="N570" s="164">
        <v>57</v>
      </c>
      <c r="O570" s="162" t="s">
        <v>54</v>
      </c>
      <c r="P570" s="160">
        <v>43748</v>
      </c>
      <c r="Q570" s="162" t="s">
        <v>24</v>
      </c>
      <c r="R570" s="164">
        <v>57</v>
      </c>
      <c r="S570" s="162"/>
      <c r="T570" s="163"/>
      <c r="U570" s="161" t="s">
        <v>10</v>
      </c>
      <c r="V570" s="161" t="s">
        <v>11</v>
      </c>
      <c r="W570" s="161" t="s">
        <v>12</v>
      </c>
      <c r="X570" s="161" t="s">
        <v>13</v>
      </c>
      <c r="Y570" s="169">
        <v>4340</v>
      </c>
      <c r="Z570" s="169">
        <v>8021101</v>
      </c>
      <c r="AA570" s="166">
        <v>1.3119483451411561E-5</v>
      </c>
      <c r="AB570" s="163" t="s">
        <v>2308</v>
      </c>
      <c r="AC570" s="168" t="s">
        <v>3287</v>
      </c>
    </row>
    <row r="571" spans="1:29" x14ac:dyDescent="0.3">
      <c r="A571" s="156" t="s">
        <v>2753</v>
      </c>
      <c r="B571" s="157">
        <v>4</v>
      </c>
      <c r="C571" s="156" t="s">
        <v>1464</v>
      </c>
      <c r="D571" s="156" t="s">
        <v>523</v>
      </c>
      <c r="E571" s="156" t="s">
        <v>2722</v>
      </c>
      <c r="F571" s="159" t="s">
        <v>4</v>
      </c>
      <c r="G571" s="156" t="s">
        <v>1209</v>
      </c>
      <c r="H571" s="160">
        <v>43647</v>
      </c>
      <c r="I571" s="160">
        <v>43748</v>
      </c>
      <c r="J571" s="161" t="s">
        <v>5</v>
      </c>
      <c r="K571" s="162"/>
      <c r="L571" s="163" t="s">
        <v>7</v>
      </c>
      <c r="M571" s="171">
        <v>0</v>
      </c>
      <c r="N571" s="164">
        <v>30</v>
      </c>
      <c r="O571" s="162" t="s">
        <v>54</v>
      </c>
      <c r="P571" s="160">
        <v>43748</v>
      </c>
      <c r="Q571" s="162" t="s">
        <v>24</v>
      </c>
      <c r="R571" s="164">
        <v>30</v>
      </c>
      <c r="S571" s="162"/>
      <c r="T571" s="163"/>
      <c r="U571" s="161" t="s">
        <v>10</v>
      </c>
      <c r="V571" s="161" t="s">
        <v>11</v>
      </c>
      <c r="W571" s="161" t="s">
        <v>12</v>
      </c>
      <c r="X571" s="161" t="s">
        <v>13</v>
      </c>
      <c r="Y571" s="169">
        <v>4340</v>
      </c>
      <c r="Z571" s="169">
        <v>8021101</v>
      </c>
      <c r="AA571" s="166">
        <v>6.9049912902166112E-6</v>
      </c>
      <c r="AB571" s="158" t="s">
        <v>2308</v>
      </c>
      <c r="AC571" s="168" t="s">
        <v>3287</v>
      </c>
    </row>
    <row r="572" spans="1:29" x14ac:dyDescent="0.3">
      <c r="A572" s="156" t="s">
        <v>2753</v>
      </c>
      <c r="B572" s="157">
        <v>4</v>
      </c>
      <c r="C572" s="158" t="s">
        <v>1464</v>
      </c>
      <c r="D572" s="156" t="s">
        <v>523</v>
      </c>
      <c r="E572" s="156" t="s">
        <v>2722</v>
      </c>
      <c r="F572" s="159" t="s">
        <v>4</v>
      </c>
      <c r="G572" s="156" t="s">
        <v>1209</v>
      </c>
      <c r="H572" s="160">
        <v>43647</v>
      </c>
      <c r="I572" s="160">
        <v>43748</v>
      </c>
      <c r="J572" s="161" t="s">
        <v>5</v>
      </c>
      <c r="K572" s="162"/>
      <c r="L572" s="163" t="s">
        <v>7</v>
      </c>
      <c r="M572" s="171">
        <v>0</v>
      </c>
      <c r="N572" s="164">
        <v>18</v>
      </c>
      <c r="O572" s="162" t="s">
        <v>54</v>
      </c>
      <c r="P572" s="160">
        <v>43748</v>
      </c>
      <c r="Q572" s="162" t="s">
        <v>24</v>
      </c>
      <c r="R572" s="164">
        <v>18</v>
      </c>
      <c r="S572" s="162"/>
      <c r="T572" s="163"/>
      <c r="U572" s="161" t="s">
        <v>10</v>
      </c>
      <c r="V572" s="161" t="s">
        <v>11</v>
      </c>
      <c r="W572" s="161" t="s">
        <v>12</v>
      </c>
      <c r="X572" s="161" t="s">
        <v>13</v>
      </c>
      <c r="Y572" s="169">
        <v>4340</v>
      </c>
      <c r="Z572" s="169">
        <v>8021101</v>
      </c>
      <c r="AA572" s="166">
        <v>4.1429947741299669E-6</v>
      </c>
      <c r="AB572" s="158" t="s">
        <v>2308</v>
      </c>
      <c r="AC572" s="168" t="s">
        <v>3287</v>
      </c>
    </row>
    <row r="573" spans="1:29" x14ac:dyDescent="0.3">
      <c r="A573" s="156" t="s">
        <v>2754</v>
      </c>
      <c r="B573" s="157">
        <v>4</v>
      </c>
      <c r="C573" s="158" t="s">
        <v>1464</v>
      </c>
      <c r="D573" s="158" t="s">
        <v>448</v>
      </c>
      <c r="E573" s="156" t="s">
        <v>2722</v>
      </c>
      <c r="F573" s="159" t="s">
        <v>4</v>
      </c>
      <c r="G573" s="156" t="s">
        <v>1209</v>
      </c>
      <c r="H573" s="160">
        <v>43647</v>
      </c>
      <c r="I573" s="160">
        <v>43748</v>
      </c>
      <c r="J573" s="161" t="s">
        <v>5</v>
      </c>
      <c r="K573" s="173"/>
      <c r="L573" s="163" t="s">
        <v>7</v>
      </c>
      <c r="M573" s="171">
        <v>0</v>
      </c>
      <c r="N573" s="171">
        <v>5068.92</v>
      </c>
      <c r="O573" s="162" t="s">
        <v>34</v>
      </c>
      <c r="P573" s="160">
        <v>43748</v>
      </c>
      <c r="Q573" s="162" t="s">
        <v>24</v>
      </c>
      <c r="R573" s="164">
        <v>5068.92</v>
      </c>
      <c r="S573" s="158"/>
      <c r="T573" s="163"/>
      <c r="U573" s="161" t="s">
        <v>10</v>
      </c>
      <c r="V573" s="161" t="s">
        <v>11</v>
      </c>
      <c r="W573" s="161" t="s">
        <v>12</v>
      </c>
      <c r="X573" s="161" t="s">
        <v>13</v>
      </c>
      <c r="Y573" s="169">
        <v>4300</v>
      </c>
      <c r="Z573" s="165">
        <v>9311101</v>
      </c>
      <c r="AA573" s="166">
        <v>1.1666949483601595E-3</v>
      </c>
      <c r="AB573" s="163" t="s">
        <v>2310</v>
      </c>
      <c r="AC573" s="168" t="s">
        <v>3292</v>
      </c>
    </row>
    <row r="574" spans="1:29" x14ac:dyDescent="0.3">
      <c r="A574" s="156" t="s">
        <v>2754</v>
      </c>
      <c r="B574" s="157">
        <v>4</v>
      </c>
      <c r="C574" s="158" t="s">
        <v>1464</v>
      </c>
      <c r="D574" s="158" t="s">
        <v>448</v>
      </c>
      <c r="E574" s="156" t="s">
        <v>2722</v>
      </c>
      <c r="F574" s="159" t="s">
        <v>4</v>
      </c>
      <c r="G574" s="156" t="s">
        <v>1209</v>
      </c>
      <c r="H574" s="160">
        <v>43647</v>
      </c>
      <c r="I574" s="160">
        <v>43748</v>
      </c>
      <c r="J574" s="161" t="s">
        <v>5</v>
      </c>
      <c r="K574" s="162"/>
      <c r="L574" s="163" t="s">
        <v>7</v>
      </c>
      <c r="M574" s="171">
        <v>0</v>
      </c>
      <c r="N574" s="164">
        <v>151.32</v>
      </c>
      <c r="O574" s="162" t="s">
        <v>34</v>
      </c>
      <c r="P574" s="160">
        <v>43748</v>
      </c>
      <c r="Q574" s="162" t="s">
        <v>24</v>
      </c>
      <c r="R574" s="164">
        <v>151.32</v>
      </c>
      <c r="S574" s="162"/>
      <c r="T574" s="163"/>
      <c r="U574" s="161" t="s">
        <v>10</v>
      </c>
      <c r="V574" s="161" t="s">
        <v>11</v>
      </c>
      <c r="W574" s="161" t="s">
        <v>12</v>
      </c>
      <c r="X574" s="161" t="s">
        <v>13</v>
      </c>
      <c r="Y574" s="169">
        <v>4340</v>
      </c>
      <c r="Z574" s="169">
        <v>9311101</v>
      </c>
      <c r="AA574" s="166">
        <v>3.4828776067852586E-5</v>
      </c>
      <c r="AB574" s="158" t="s">
        <v>2310</v>
      </c>
      <c r="AC574" s="168" t="s">
        <v>3292</v>
      </c>
    </row>
    <row r="575" spans="1:29" x14ac:dyDescent="0.3">
      <c r="A575" s="156" t="s">
        <v>2754</v>
      </c>
      <c r="B575" s="157">
        <v>4</v>
      </c>
      <c r="C575" s="158" t="s">
        <v>1464</v>
      </c>
      <c r="D575" s="158" t="s">
        <v>448</v>
      </c>
      <c r="E575" s="156" t="s">
        <v>2722</v>
      </c>
      <c r="F575" s="159" t="s">
        <v>4</v>
      </c>
      <c r="G575" s="158" t="s">
        <v>1209</v>
      </c>
      <c r="H575" s="160">
        <v>43647</v>
      </c>
      <c r="I575" s="160">
        <v>43748</v>
      </c>
      <c r="J575" s="161" t="s">
        <v>5</v>
      </c>
      <c r="K575" s="162"/>
      <c r="L575" s="163" t="s">
        <v>7</v>
      </c>
      <c r="M575" s="171">
        <v>0</v>
      </c>
      <c r="N575" s="164">
        <v>123.5</v>
      </c>
      <c r="O575" s="162" t="s">
        <v>34</v>
      </c>
      <c r="P575" s="160">
        <v>43748</v>
      </c>
      <c r="Q575" s="162" t="s">
        <v>24</v>
      </c>
      <c r="R575" s="164">
        <v>123.5</v>
      </c>
      <c r="S575" s="163"/>
      <c r="T575" s="163"/>
      <c r="U575" s="161" t="s">
        <v>10</v>
      </c>
      <c r="V575" s="161" t="s">
        <v>11</v>
      </c>
      <c r="W575" s="161" t="s">
        <v>12</v>
      </c>
      <c r="X575" s="161" t="s">
        <v>13</v>
      </c>
      <c r="Y575" s="169">
        <v>4340</v>
      </c>
      <c r="Z575" s="169">
        <v>9311101</v>
      </c>
      <c r="AA575" s="166">
        <v>2.8425547478058385E-5</v>
      </c>
      <c r="AB575" s="167" t="s">
        <v>2310</v>
      </c>
      <c r="AC575" s="168" t="s">
        <v>3292</v>
      </c>
    </row>
    <row r="576" spans="1:29" x14ac:dyDescent="0.3">
      <c r="A576" s="156" t="s">
        <v>2754</v>
      </c>
      <c r="B576" s="157">
        <v>4</v>
      </c>
      <c r="C576" s="158" t="s">
        <v>1464</v>
      </c>
      <c r="D576" s="156" t="s">
        <v>448</v>
      </c>
      <c r="E576" s="156" t="s">
        <v>2722</v>
      </c>
      <c r="F576" s="156" t="s">
        <v>4</v>
      </c>
      <c r="G576" s="158" t="s">
        <v>1209</v>
      </c>
      <c r="H576" s="160">
        <v>43647</v>
      </c>
      <c r="I576" s="160">
        <v>43748</v>
      </c>
      <c r="J576" s="161" t="s">
        <v>5</v>
      </c>
      <c r="K576" s="162"/>
      <c r="L576" s="158" t="s">
        <v>7</v>
      </c>
      <c r="M576" s="171">
        <v>0</v>
      </c>
      <c r="N576" s="170">
        <v>65</v>
      </c>
      <c r="O576" s="162" t="s">
        <v>34</v>
      </c>
      <c r="P576" s="160">
        <v>43748</v>
      </c>
      <c r="Q576" s="162" t="s">
        <v>24</v>
      </c>
      <c r="R576" s="170">
        <v>65</v>
      </c>
      <c r="S576" s="162"/>
      <c r="T576" s="162"/>
      <c r="U576" s="161" t="s">
        <v>10</v>
      </c>
      <c r="V576" s="161" t="s">
        <v>11</v>
      </c>
      <c r="W576" s="161" t="s">
        <v>12</v>
      </c>
      <c r="X576" s="161" t="s">
        <v>13</v>
      </c>
      <c r="Y576" s="165">
        <v>4340</v>
      </c>
      <c r="Z576" s="165">
        <v>9311101</v>
      </c>
      <c r="AA576" s="166">
        <v>1.4960814462135991E-5</v>
      </c>
      <c r="AB576" s="158" t="s">
        <v>2310</v>
      </c>
      <c r="AC576" s="168" t="s">
        <v>3292</v>
      </c>
    </row>
    <row r="577" spans="1:29" x14ac:dyDescent="0.3">
      <c r="A577" s="156" t="s">
        <v>2754</v>
      </c>
      <c r="B577" s="157">
        <v>4</v>
      </c>
      <c r="C577" s="158" t="s">
        <v>1464</v>
      </c>
      <c r="D577" s="158" t="s">
        <v>448</v>
      </c>
      <c r="E577" s="156" t="s">
        <v>2722</v>
      </c>
      <c r="F577" s="159" t="s">
        <v>4</v>
      </c>
      <c r="G577" s="158" t="s">
        <v>1209</v>
      </c>
      <c r="H577" s="160">
        <v>43647</v>
      </c>
      <c r="I577" s="160">
        <v>43748</v>
      </c>
      <c r="J577" s="161" t="s">
        <v>5</v>
      </c>
      <c r="K577" s="162"/>
      <c r="L577" s="163" t="s">
        <v>7</v>
      </c>
      <c r="M577" s="171">
        <v>0</v>
      </c>
      <c r="N577" s="164">
        <v>39</v>
      </c>
      <c r="O577" s="176" t="s">
        <v>34</v>
      </c>
      <c r="P577" s="160">
        <v>43748</v>
      </c>
      <c r="Q577" s="162" t="s">
        <v>24</v>
      </c>
      <c r="R577" s="164">
        <v>39</v>
      </c>
      <c r="S577" s="163"/>
      <c r="T577" s="163"/>
      <c r="U577" s="161" t="s">
        <v>10</v>
      </c>
      <c r="V577" s="161" t="s">
        <v>11</v>
      </c>
      <c r="W577" s="161" t="s">
        <v>12</v>
      </c>
      <c r="X577" s="161" t="s">
        <v>13</v>
      </c>
      <c r="Y577" s="165">
        <v>4340</v>
      </c>
      <c r="Z577" s="165">
        <v>9311101</v>
      </c>
      <c r="AA577" s="166">
        <v>8.9764886772815951E-6</v>
      </c>
      <c r="AB577" s="172" t="s">
        <v>2310</v>
      </c>
      <c r="AC577" s="168" t="s">
        <v>3292</v>
      </c>
    </row>
    <row r="578" spans="1:29" x14ac:dyDescent="0.3">
      <c r="A578" s="156" t="s">
        <v>2754</v>
      </c>
      <c r="B578" s="157">
        <v>4</v>
      </c>
      <c r="C578" s="156" t="s">
        <v>1464</v>
      </c>
      <c r="D578" s="163" t="s">
        <v>448</v>
      </c>
      <c r="E578" s="156" t="s">
        <v>2722</v>
      </c>
      <c r="F578" s="159" t="s">
        <v>4</v>
      </c>
      <c r="G578" s="156" t="s">
        <v>1209</v>
      </c>
      <c r="H578" s="160">
        <v>43647</v>
      </c>
      <c r="I578" s="160">
        <v>43748</v>
      </c>
      <c r="J578" s="161" t="s">
        <v>5</v>
      </c>
      <c r="K578" s="162"/>
      <c r="L578" s="163" t="s">
        <v>7</v>
      </c>
      <c r="M578" s="171">
        <v>0</v>
      </c>
      <c r="N578" s="164">
        <v>19.5</v>
      </c>
      <c r="O578" s="162" t="s">
        <v>34</v>
      </c>
      <c r="P578" s="160">
        <v>43748</v>
      </c>
      <c r="Q578" s="162" t="s">
        <v>24</v>
      </c>
      <c r="R578" s="164">
        <v>19.5</v>
      </c>
      <c r="S578" s="162"/>
      <c r="T578" s="163"/>
      <c r="U578" s="161" t="s">
        <v>10</v>
      </c>
      <c r="V578" s="161" t="s">
        <v>11</v>
      </c>
      <c r="W578" s="161" t="s">
        <v>12</v>
      </c>
      <c r="X578" s="161" t="s">
        <v>13</v>
      </c>
      <c r="Y578" s="169">
        <v>4340</v>
      </c>
      <c r="Z578" s="169">
        <v>9311101</v>
      </c>
      <c r="AA578" s="166">
        <v>4.4882443386407976E-6</v>
      </c>
      <c r="AB578" s="158" t="s">
        <v>2310</v>
      </c>
      <c r="AC578" s="168" t="s">
        <v>3292</v>
      </c>
    </row>
    <row r="579" spans="1:29" x14ac:dyDescent="0.3">
      <c r="A579" s="156" t="s">
        <v>2754</v>
      </c>
      <c r="B579" s="157">
        <v>4</v>
      </c>
      <c r="C579" s="158" t="s">
        <v>1464</v>
      </c>
      <c r="D579" s="156" t="s">
        <v>448</v>
      </c>
      <c r="E579" s="156" t="s">
        <v>2722</v>
      </c>
      <c r="F579" s="159" t="s">
        <v>4</v>
      </c>
      <c r="G579" s="156" t="s">
        <v>1209</v>
      </c>
      <c r="H579" s="160">
        <v>43647</v>
      </c>
      <c r="I579" s="160">
        <v>43748</v>
      </c>
      <c r="J579" s="161" t="s">
        <v>5</v>
      </c>
      <c r="K579" s="162"/>
      <c r="L579" s="163" t="s">
        <v>7</v>
      </c>
      <c r="M579" s="171">
        <v>0</v>
      </c>
      <c r="N579" s="164">
        <v>416.39</v>
      </c>
      <c r="O579" s="162" t="s">
        <v>34</v>
      </c>
      <c r="P579" s="160">
        <v>43748</v>
      </c>
      <c r="Q579" s="162" t="s">
        <v>24</v>
      </c>
      <c r="R579" s="164">
        <v>416.39</v>
      </c>
      <c r="S579" s="163"/>
      <c r="T579" s="163"/>
      <c r="U579" s="161" t="s">
        <v>10</v>
      </c>
      <c r="V579" s="161" t="s">
        <v>11</v>
      </c>
      <c r="W579" s="161" t="s">
        <v>12</v>
      </c>
      <c r="X579" s="161" t="s">
        <v>13</v>
      </c>
      <c r="Y579" s="169">
        <v>4340</v>
      </c>
      <c r="Z579" s="169">
        <v>9311101</v>
      </c>
      <c r="AA579" s="166">
        <v>9.583897744444316E-5</v>
      </c>
      <c r="AB579" s="156" t="s">
        <v>2310</v>
      </c>
      <c r="AC579" s="168" t="s">
        <v>3292</v>
      </c>
    </row>
    <row r="580" spans="1:29" x14ac:dyDescent="0.3">
      <c r="A580" s="156" t="s">
        <v>2754</v>
      </c>
      <c r="B580" s="157">
        <v>4</v>
      </c>
      <c r="C580" s="158" t="s">
        <v>1464</v>
      </c>
      <c r="D580" s="158" t="s">
        <v>448</v>
      </c>
      <c r="E580" s="156" t="s">
        <v>2722</v>
      </c>
      <c r="F580" s="184" t="s">
        <v>4</v>
      </c>
      <c r="G580" s="158" t="s">
        <v>1209</v>
      </c>
      <c r="H580" s="160">
        <v>43647</v>
      </c>
      <c r="I580" s="160">
        <v>43781</v>
      </c>
      <c r="J580" s="161" t="s">
        <v>5</v>
      </c>
      <c r="K580" s="162" t="s">
        <v>6</v>
      </c>
      <c r="L580" s="163" t="s">
        <v>7</v>
      </c>
      <c r="M580" s="171">
        <v>0</v>
      </c>
      <c r="N580" s="164">
        <v>7798.34</v>
      </c>
      <c r="O580" s="162" t="s">
        <v>464</v>
      </c>
      <c r="P580" s="160">
        <v>43781</v>
      </c>
      <c r="Q580" s="162" t="s">
        <v>465</v>
      </c>
      <c r="R580" s="164">
        <v>7798.34</v>
      </c>
      <c r="S580" s="163"/>
      <c r="T580" s="163"/>
      <c r="U580" s="161" t="s">
        <v>10</v>
      </c>
      <c r="V580" s="161" t="s">
        <v>11</v>
      </c>
      <c r="W580" s="161" t="s">
        <v>12</v>
      </c>
      <c r="X580" s="161" t="s">
        <v>13</v>
      </c>
      <c r="Y580" s="169">
        <v>4300</v>
      </c>
      <c r="Z580" s="169">
        <v>9311101</v>
      </c>
      <c r="AA580" s="166">
        <v>1.7949156592715937E-3</v>
      </c>
      <c r="AB580" s="167" t="s">
        <v>2310</v>
      </c>
      <c r="AC580" s="168" t="s">
        <v>3292</v>
      </c>
    </row>
    <row r="581" spans="1:29" x14ac:dyDescent="0.3">
      <c r="A581" s="156" t="s">
        <v>2754</v>
      </c>
      <c r="B581" s="157">
        <v>4</v>
      </c>
      <c r="C581" s="156" t="s">
        <v>1464</v>
      </c>
      <c r="D581" s="158" t="s">
        <v>448</v>
      </c>
      <c r="E581" s="156" t="s">
        <v>2722</v>
      </c>
      <c r="F581" s="156" t="s">
        <v>4</v>
      </c>
      <c r="G581" s="158" t="s">
        <v>1209</v>
      </c>
      <c r="H581" s="160">
        <v>43647</v>
      </c>
      <c r="I581" s="160">
        <v>43781</v>
      </c>
      <c r="J581" s="161" t="s">
        <v>5</v>
      </c>
      <c r="K581" s="162" t="s">
        <v>6</v>
      </c>
      <c r="L581" s="156" t="s">
        <v>7</v>
      </c>
      <c r="M581" s="171">
        <v>0</v>
      </c>
      <c r="N581" s="170">
        <v>640.6</v>
      </c>
      <c r="O581" s="162" t="s">
        <v>464</v>
      </c>
      <c r="P581" s="160">
        <v>43781</v>
      </c>
      <c r="Q581" s="162" t="s">
        <v>465</v>
      </c>
      <c r="R581" s="171">
        <v>640.6</v>
      </c>
      <c r="S581" s="158"/>
      <c r="T581" s="162"/>
      <c r="U581" s="161" t="s">
        <v>10</v>
      </c>
      <c r="V581" s="161" t="s">
        <v>11</v>
      </c>
      <c r="W581" s="161" t="s">
        <v>12</v>
      </c>
      <c r="X581" s="161" t="s">
        <v>13</v>
      </c>
      <c r="Y581" s="165">
        <v>4340</v>
      </c>
      <c r="Z581" s="165">
        <v>9311101</v>
      </c>
      <c r="AA581" s="166">
        <v>1.4744458068375872E-4</v>
      </c>
      <c r="AB581" s="183" t="s">
        <v>2310</v>
      </c>
      <c r="AC581" s="168" t="s">
        <v>3292</v>
      </c>
    </row>
    <row r="582" spans="1:29" x14ac:dyDescent="0.3">
      <c r="A582" s="156" t="s">
        <v>2754</v>
      </c>
      <c r="B582" s="157">
        <v>4</v>
      </c>
      <c r="C582" s="158" t="s">
        <v>1464</v>
      </c>
      <c r="D582" s="158" t="s">
        <v>448</v>
      </c>
      <c r="E582" s="156" t="s">
        <v>2722</v>
      </c>
      <c r="F582" s="159" t="s">
        <v>4</v>
      </c>
      <c r="G582" s="158" t="s">
        <v>1209</v>
      </c>
      <c r="H582" s="160">
        <v>43647</v>
      </c>
      <c r="I582" s="160">
        <v>43781</v>
      </c>
      <c r="J582" s="161" t="s">
        <v>5</v>
      </c>
      <c r="K582" s="162"/>
      <c r="L582" s="163" t="s">
        <v>7</v>
      </c>
      <c r="M582" s="171">
        <v>0</v>
      </c>
      <c r="N582" s="164">
        <v>190</v>
      </c>
      <c r="O582" s="162" t="s">
        <v>464</v>
      </c>
      <c r="P582" s="160">
        <v>43781</v>
      </c>
      <c r="Q582" s="162" t="s">
        <v>465</v>
      </c>
      <c r="R582" s="171">
        <v>190</v>
      </c>
      <c r="S582" s="163"/>
      <c r="T582" s="163"/>
      <c r="U582" s="161" t="s">
        <v>10</v>
      </c>
      <c r="V582" s="161" t="s">
        <v>11</v>
      </c>
      <c r="W582" s="161" t="s">
        <v>12</v>
      </c>
      <c r="X582" s="161" t="s">
        <v>13</v>
      </c>
      <c r="Y582" s="165">
        <v>4340</v>
      </c>
      <c r="Z582" s="165">
        <v>9311101</v>
      </c>
      <c r="AA582" s="166">
        <v>4.3731611504705202E-5</v>
      </c>
      <c r="AB582" s="167" t="s">
        <v>2310</v>
      </c>
      <c r="AC582" s="168" t="s">
        <v>3292</v>
      </c>
    </row>
    <row r="583" spans="1:29" x14ac:dyDescent="0.3">
      <c r="A583" s="156" t="s">
        <v>2754</v>
      </c>
      <c r="B583" s="157">
        <v>4</v>
      </c>
      <c r="C583" s="156" t="s">
        <v>1464</v>
      </c>
      <c r="D583" s="158" t="s">
        <v>448</v>
      </c>
      <c r="E583" s="156" t="s">
        <v>2722</v>
      </c>
      <c r="F583" s="159" t="s">
        <v>4</v>
      </c>
      <c r="G583" s="156" t="s">
        <v>1209</v>
      </c>
      <c r="H583" s="160">
        <v>43647</v>
      </c>
      <c r="I583" s="160">
        <v>43781</v>
      </c>
      <c r="J583" s="161" t="s">
        <v>5</v>
      </c>
      <c r="K583" s="162"/>
      <c r="L583" s="163" t="s">
        <v>7</v>
      </c>
      <c r="M583" s="171">
        <v>0</v>
      </c>
      <c r="N583" s="164">
        <v>100</v>
      </c>
      <c r="O583" s="162" t="s">
        <v>464</v>
      </c>
      <c r="P583" s="160">
        <v>43781</v>
      </c>
      <c r="Q583" s="162" t="s">
        <v>465</v>
      </c>
      <c r="R583" s="164">
        <v>100</v>
      </c>
      <c r="S583" s="162"/>
      <c r="T583" s="163"/>
      <c r="U583" s="161" t="s">
        <v>10</v>
      </c>
      <c r="V583" s="161" t="s">
        <v>11</v>
      </c>
      <c r="W583" s="161" t="s">
        <v>12</v>
      </c>
      <c r="X583" s="161" t="s">
        <v>13</v>
      </c>
      <c r="Y583" s="169">
        <v>4340</v>
      </c>
      <c r="Z583" s="169">
        <v>9311101</v>
      </c>
      <c r="AA583" s="166">
        <v>2.301663763405537E-5</v>
      </c>
      <c r="AB583" s="158" t="s">
        <v>2310</v>
      </c>
      <c r="AC583" s="168" t="s">
        <v>3292</v>
      </c>
    </row>
    <row r="584" spans="1:29" x14ac:dyDescent="0.3">
      <c r="A584" s="156" t="s">
        <v>2754</v>
      </c>
      <c r="B584" s="157">
        <v>4</v>
      </c>
      <c r="C584" s="158" t="s">
        <v>1464</v>
      </c>
      <c r="D584" s="158" t="s">
        <v>448</v>
      </c>
      <c r="E584" s="156" t="s">
        <v>2722</v>
      </c>
      <c r="F584" s="159" t="s">
        <v>4</v>
      </c>
      <c r="G584" s="158" t="s">
        <v>1209</v>
      </c>
      <c r="H584" s="160">
        <v>43647</v>
      </c>
      <c r="I584" s="160">
        <v>43781</v>
      </c>
      <c r="J584" s="161" t="s">
        <v>5</v>
      </c>
      <c r="K584" s="162"/>
      <c r="L584" s="163" t="s">
        <v>7</v>
      </c>
      <c r="M584" s="171">
        <v>0</v>
      </c>
      <c r="N584" s="164">
        <v>60</v>
      </c>
      <c r="O584" s="158" t="s">
        <v>464</v>
      </c>
      <c r="P584" s="160">
        <v>43781</v>
      </c>
      <c r="Q584" s="162" t="s">
        <v>465</v>
      </c>
      <c r="R584" s="164">
        <v>60</v>
      </c>
      <c r="S584" s="163"/>
      <c r="T584" s="163"/>
      <c r="U584" s="161" t="s">
        <v>10</v>
      </c>
      <c r="V584" s="161" t="s">
        <v>11</v>
      </c>
      <c r="W584" s="161" t="s">
        <v>12</v>
      </c>
      <c r="X584" s="161" t="s">
        <v>13</v>
      </c>
      <c r="Y584" s="165">
        <v>4340</v>
      </c>
      <c r="Z584" s="165">
        <v>9311101</v>
      </c>
      <c r="AA584" s="166">
        <v>1.3809982580433222E-5</v>
      </c>
      <c r="AB584" s="172" t="s">
        <v>2310</v>
      </c>
      <c r="AC584" s="168" t="s">
        <v>3292</v>
      </c>
    </row>
    <row r="585" spans="1:29" x14ac:dyDescent="0.3">
      <c r="A585" s="156" t="s">
        <v>2754</v>
      </c>
      <c r="B585" s="157">
        <v>4</v>
      </c>
      <c r="C585" s="156" t="s">
        <v>1464</v>
      </c>
      <c r="D585" s="158" t="s">
        <v>448</v>
      </c>
      <c r="E585" s="156" t="s">
        <v>2722</v>
      </c>
      <c r="F585" s="159" t="s">
        <v>4</v>
      </c>
      <c r="G585" s="156" t="s">
        <v>1209</v>
      </c>
      <c r="H585" s="160">
        <v>43647</v>
      </c>
      <c r="I585" s="160">
        <v>43781</v>
      </c>
      <c r="J585" s="161" t="s">
        <v>5</v>
      </c>
      <c r="K585" s="173"/>
      <c r="L585" s="156" t="s">
        <v>7</v>
      </c>
      <c r="M585" s="171">
        <v>0</v>
      </c>
      <c r="N585" s="170">
        <v>30</v>
      </c>
      <c r="O585" s="158" t="s">
        <v>464</v>
      </c>
      <c r="P585" s="160">
        <v>43781</v>
      </c>
      <c r="Q585" s="162" t="s">
        <v>465</v>
      </c>
      <c r="R585" s="171">
        <v>30</v>
      </c>
      <c r="S585" s="163"/>
      <c r="T585" s="163"/>
      <c r="U585" s="161" t="s">
        <v>10</v>
      </c>
      <c r="V585" s="161" t="s">
        <v>11</v>
      </c>
      <c r="W585" s="161" t="s">
        <v>12</v>
      </c>
      <c r="X585" s="161" t="s">
        <v>13</v>
      </c>
      <c r="Y585" s="169">
        <v>4340</v>
      </c>
      <c r="Z585" s="169">
        <v>9311101</v>
      </c>
      <c r="AA585" s="166">
        <v>6.9049912902166112E-6</v>
      </c>
      <c r="AB585" s="183" t="s">
        <v>2310</v>
      </c>
      <c r="AC585" s="168" t="s">
        <v>3292</v>
      </c>
    </row>
    <row r="586" spans="1:29" x14ac:dyDescent="0.3">
      <c r="A586" s="156" t="s">
        <v>2754</v>
      </c>
      <c r="B586" s="157">
        <v>4</v>
      </c>
      <c r="C586" s="158" t="s">
        <v>1464</v>
      </c>
      <c r="D586" s="156" t="s">
        <v>448</v>
      </c>
      <c r="E586" s="156" t="s">
        <v>2722</v>
      </c>
      <c r="F586" s="158" t="s">
        <v>4</v>
      </c>
      <c r="G586" s="158" t="s">
        <v>1209</v>
      </c>
      <c r="H586" s="160">
        <v>43647</v>
      </c>
      <c r="I586" s="160">
        <v>43781</v>
      </c>
      <c r="J586" s="161" t="s">
        <v>5</v>
      </c>
      <c r="K586" s="156"/>
      <c r="L586" s="158" t="s">
        <v>7</v>
      </c>
      <c r="M586" s="171">
        <v>0</v>
      </c>
      <c r="N586" s="171">
        <v>232.8</v>
      </c>
      <c r="O586" s="162" t="s">
        <v>464</v>
      </c>
      <c r="P586" s="160">
        <v>43781</v>
      </c>
      <c r="Q586" s="162" t="s">
        <v>465</v>
      </c>
      <c r="R586" s="171">
        <v>232.8</v>
      </c>
      <c r="S586" s="163"/>
      <c r="T586" s="156"/>
      <c r="U586" s="161" t="s">
        <v>10</v>
      </c>
      <c r="V586" s="161" t="s">
        <v>11</v>
      </c>
      <c r="W586" s="161" t="s">
        <v>12</v>
      </c>
      <c r="X586" s="161" t="s">
        <v>13</v>
      </c>
      <c r="Y586" s="165">
        <v>4340</v>
      </c>
      <c r="Z586" s="165">
        <v>9311101</v>
      </c>
      <c r="AA586" s="166">
        <v>5.3582732412080904E-5</v>
      </c>
      <c r="AB586" s="163" t="s">
        <v>2310</v>
      </c>
      <c r="AC586" s="168" t="s">
        <v>3292</v>
      </c>
    </row>
    <row r="587" spans="1:29" x14ac:dyDescent="0.3">
      <c r="A587" s="156" t="s">
        <v>2755</v>
      </c>
      <c r="B587" s="157">
        <v>8</v>
      </c>
      <c r="C587" s="158" t="s">
        <v>1464</v>
      </c>
      <c r="D587" s="156" t="s">
        <v>450</v>
      </c>
      <c r="E587" s="156" t="s">
        <v>2722</v>
      </c>
      <c r="F587" s="158" t="s">
        <v>4</v>
      </c>
      <c r="G587" s="158" t="s">
        <v>1209</v>
      </c>
      <c r="H587" s="160">
        <v>43647</v>
      </c>
      <c r="I587" s="160">
        <v>43746</v>
      </c>
      <c r="J587" s="161" t="s">
        <v>5</v>
      </c>
      <c r="K587" s="156" t="s">
        <v>6</v>
      </c>
      <c r="L587" s="158" t="s">
        <v>7</v>
      </c>
      <c r="M587" s="171">
        <v>0</v>
      </c>
      <c r="N587" s="171">
        <v>6238.67</v>
      </c>
      <c r="O587" s="162" t="s">
        <v>14</v>
      </c>
      <c r="P587" s="160">
        <v>43746</v>
      </c>
      <c r="Q587" s="162" t="s">
        <v>9</v>
      </c>
      <c r="R587" s="171">
        <v>6238.67</v>
      </c>
      <c r="S587" s="163"/>
      <c r="T587" s="156"/>
      <c r="U587" s="161" t="s">
        <v>10</v>
      </c>
      <c r="V587" s="161" t="s">
        <v>11</v>
      </c>
      <c r="W587" s="161" t="s">
        <v>12</v>
      </c>
      <c r="X587" s="161" t="s">
        <v>13</v>
      </c>
      <c r="Y587" s="165">
        <v>4300</v>
      </c>
      <c r="Z587" s="165">
        <v>9331101</v>
      </c>
      <c r="AA587" s="166">
        <v>1.4359320670845222E-3</v>
      </c>
      <c r="AB587" s="163" t="s">
        <v>2312</v>
      </c>
      <c r="AC587" s="168" t="s">
        <v>3297</v>
      </c>
    </row>
    <row r="588" spans="1:29" x14ac:dyDescent="0.3">
      <c r="A588" s="156" t="s">
        <v>2755</v>
      </c>
      <c r="B588" s="157">
        <v>8</v>
      </c>
      <c r="C588" s="158" t="s">
        <v>1464</v>
      </c>
      <c r="D588" s="158" t="s">
        <v>450</v>
      </c>
      <c r="E588" s="156" t="s">
        <v>2722</v>
      </c>
      <c r="F588" s="159" t="s">
        <v>4</v>
      </c>
      <c r="G588" s="158" t="s">
        <v>1209</v>
      </c>
      <c r="H588" s="160">
        <v>43647</v>
      </c>
      <c r="I588" s="160">
        <v>43746</v>
      </c>
      <c r="J588" s="161" t="s">
        <v>5</v>
      </c>
      <c r="K588" s="162" t="s">
        <v>6</v>
      </c>
      <c r="L588" s="163" t="s">
        <v>7</v>
      </c>
      <c r="M588" s="171">
        <v>0</v>
      </c>
      <c r="N588" s="164">
        <v>512.48</v>
      </c>
      <c r="O588" s="162" t="s">
        <v>14</v>
      </c>
      <c r="P588" s="160">
        <v>43746</v>
      </c>
      <c r="Q588" s="162" t="s">
        <v>9</v>
      </c>
      <c r="R588" s="164">
        <v>512.48</v>
      </c>
      <c r="S588" s="163"/>
      <c r="T588" s="163"/>
      <c r="U588" s="161" t="s">
        <v>10</v>
      </c>
      <c r="V588" s="161" t="s">
        <v>11</v>
      </c>
      <c r="W588" s="161" t="s">
        <v>12</v>
      </c>
      <c r="X588" s="161" t="s">
        <v>13</v>
      </c>
      <c r="Y588" s="165">
        <v>4340</v>
      </c>
      <c r="Z588" s="165">
        <v>9331101</v>
      </c>
      <c r="AA588" s="166">
        <v>1.1795566454700697E-4</v>
      </c>
      <c r="AB588" s="167" t="s">
        <v>2312</v>
      </c>
      <c r="AC588" s="168" t="s">
        <v>3297</v>
      </c>
    </row>
    <row r="589" spans="1:29" x14ac:dyDescent="0.3">
      <c r="A589" s="156" t="s">
        <v>2755</v>
      </c>
      <c r="B589" s="157">
        <v>8</v>
      </c>
      <c r="C589" s="158" t="s">
        <v>1464</v>
      </c>
      <c r="D589" s="158" t="s">
        <v>450</v>
      </c>
      <c r="E589" s="156" t="s">
        <v>2722</v>
      </c>
      <c r="F589" s="159" t="s">
        <v>4</v>
      </c>
      <c r="G589" s="158" t="s">
        <v>1209</v>
      </c>
      <c r="H589" s="160">
        <v>43647</v>
      </c>
      <c r="I589" s="160">
        <v>43746</v>
      </c>
      <c r="J589" s="161" t="s">
        <v>5</v>
      </c>
      <c r="K589" s="162"/>
      <c r="L589" s="163" t="s">
        <v>7</v>
      </c>
      <c r="M589" s="171">
        <v>0</v>
      </c>
      <c r="N589" s="164">
        <v>186.24</v>
      </c>
      <c r="O589" s="162" t="s">
        <v>14</v>
      </c>
      <c r="P589" s="160">
        <v>43746</v>
      </c>
      <c r="Q589" s="162" t="s">
        <v>9</v>
      </c>
      <c r="R589" s="164">
        <v>186.24</v>
      </c>
      <c r="S589" s="163"/>
      <c r="T589" s="163"/>
      <c r="U589" s="161" t="s">
        <v>10</v>
      </c>
      <c r="V589" s="161" t="s">
        <v>11</v>
      </c>
      <c r="W589" s="161" t="s">
        <v>12</v>
      </c>
      <c r="X589" s="161" t="s">
        <v>13</v>
      </c>
      <c r="Y589" s="165">
        <v>4340</v>
      </c>
      <c r="Z589" s="165">
        <v>9331101</v>
      </c>
      <c r="AA589" s="166">
        <v>4.2866185929664723E-5</v>
      </c>
      <c r="AB589" s="167" t="s">
        <v>2312</v>
      </c>
      <c r="AC589" s="168" t="s">
        <v>3297</v>
      </c>
    </row>
    <row r="590" spans="1:29" x14ac:dyDescent="0.3">
      <c r="A590" s="156" t="s">
        <v>2755</v>
      </c>
      <c r="B590" s="157">
        <v>8</v>
      </c>
      <c r="C590" s="158" t="s">
        <v>1464</v>
      </c>
      <c r="D590" s="158" t="s">
        <v>450</v>
      </c>
      <c r="E590" s="156" t="s">
        <v>2722</v>
      </c>
      <c r="F590" s="159" t="s">
        <v>4</v>
      </c>
      <c r="G590" s="158" t="s">
        <v>1209</v>
      </c>
      <c r="H590" s="160">
        <v>43647</v>
      </c>
      <c r="I590" s="160">
        <v>43746</v>
      </c>
      <c r="J590" s="161" t="s">
        <v>5</v>
      </c>
      <c r="K590" s="162"/>
      <c r="L590" s="163" t="s">
        <v>7</v>
      </c>
      <c r="M590" s="171">
        <v>0</v>
      </c>
      <c r="N590" s="164">
        <v>152</v>
      </c>
      <c r="O590" s="162" t="s">
        <v>14</v>
      </c>
      <c r="P590" s="160">
        <v>43746</v>
      </c>
      <c r="Q590" s="162" t="s">
        <v>9</v>
      </c>
      <c r="R590" s="164">
        <v>152</v>
      </c>
      <c r="S590" s="158"/>
      <c r="T590" s="163"/>
      <c r="U590" s="161" t="s">
        <v>10</v>
      </c>
      <c r="V590" s="161" t="s">
        <v>11</v>
      </c>
      <c r="W590" s="161" t="s">
        <v>12</v>
      </c>
      <c r="X590" s="161" t="s">
        <v>13</v>
      </c>
      <c r="Y590" s="169">
        <v>4340</v>
      </c>
      <c r="Z590" s="169">
        <v>9331101</v>
      </c>
      <c r="AA590" s="166">
        <v>3.4985289203764165E-5</v>
      </c>
      <c r="AB590" s="167" t="s">
        <v>2312</v>
      </c>
      <c r="AC590" s="168" t="s">
        <v>3297</v>
      </c>
    </row>
    <row r="591" spans="1:29" x14ac:dyDescent="0.3">
      <c r="A591" s="156" t="s">
        <v>2755</v>
      </c>
      <c r="B591" s="157">
        <v>8</v>
      </c>
      <c r="C591" s="158" t="s">
        <v>1464</v>
      </c>
      <c r="D591" s="158" t="s">
        <v>450</v>
      </c>
      <c r="E591" s="156" t="s">
        <v>2722</v>
      </c>
      <c r="F591" s="159" t="s">
        <v>4</v>
      </c>
      <c r="G591" s="156" t="s">
        <v>1209</v>
      </c>
      <c r="H591" s="160">
        <v>43647</v>
      </c>
      <c r="I591" s="160">
        <v>43746</v>
      </c>
      <c r="J591" s="161" t="s">
        <v>5</v>
      </c>
      <c r="K591" s="162"/>
      <c r="L591" s="163" t="s">
        <v>7</v>
      </c>
      <c r="M591" s="171">
        <v>0</v>
      </c>
      <c r="N591" s="164">
        <v>80</v>
      </c>
      <c r="O591" s="162" t="s">
        <v>14</v>
      </c>
      <c r="P591" s="160">
        <v>43746</v>
      </c>
      <c r="Q591" s="162" t="s">
        <v>9</v>
      </c>
      <c r="R591" s="164">
        <v>80</v>
      </c>
      <c r="S591" s="163"/>
      <c r="T591" s="163"/>
      <c r="U591" s="161" t="s">
        <v>10</v>
      </c>
      <c r="V591" s="161" t="s">
        <v>11</v>
      </c>
      <c r="W591" s="161" t="s">
        <v>12</v>
      </c>
      <c r="X591" s="161" t="s">
        <v>13</v>
      </c>
      <c r="Y591" s="169">
        <v>4340</v>
      </c>
      <c r="Z591" s="169">
        <v>9331101</v>
      </c>
      <c r="AA591" s="166">
        <v>1.8413310107244298E-5</v>
      </c>
      <c r="AB591" s="183" t="s">
        <v>2312</v>
      </c>
      <c r="AC591" s="168" t="s">
        <v>3297</v>
      </c>
    </row>
    <row r="592" spans="1:29" x14ac:dyDescent="0.3">
      <c r="A592" s="156" t="s">
        <v>2755</v>
      </c>
      <c r="B592" s="157">
        <v>8</v>
      </c>
      <c r="C592" s="158" t="s">
        <v>1464</v>
      </c>
      <c r="D592" s="158" t="s">
        <v>450</v>
      </c>
      <c r="E592" s="156" t="s">
        <v>2722</v>
      </c>
      <c r="F592" s="159" t="s">
        <v>4</v>
      </c>
      <c r="G592" s="158" t="s">
        <v>1209</v>
      </c>
      <c r="H592" s="160">
        <v>43647</v>
      </c>
      <c r="I592" s="160">
        <v>43746</v>
      </c>
      <c r="J592" s="161" t="s">
        <v>5</v>
      </c>
      <c r="K592" s="162"/>
      <c r="L592" s="163" t="s">
        <v>7</v>
      </c>
      <c r="M592" s="171">
        <v>0</v>
      </c>
      <c r="N592" s="164">
        <v>48</v>
      </c>
      <c r="O592" s="162" t="s">
        <v>14</v>
      </c>
      <c r="P592" s="160">
        <v>43746</v>
      </c>
      <c r="Q592" s="162" t="s">
        <v>9</v>
      </c>
      <c r="R592" s="164">
        <v>48</v>
      </c>
      <c r="S592" s="163"/>
      <c r="T592" s="163"/>
      <c r="U592" s="161" t="s">
        <v>10</v>
      </c>
      <c r="V592" s="161" t="s">
        <v>11</v>
      </c>
      <c r="W592" s="161" t="s">
        <v>12</v>
      </c>
      <c r="X592" s="161" t="s">
        <v>13</v>
      </c>
      <c r="Y592" s="165">
        <v>4340</v>
      </c>
      <c r="Z592" s="165">
        <v>9331101</v>
      </c>
      <c r="AA592" s="166">
        <v>1.1047986064346577E-5</v>
      </c>
      <c r="AB592" s="183" t="s">
        <v>2312</v>
      </c>
      <c r="AC592" s="168" t="s">
        <v>3297</v>
      </c>
    </row>
    <row r="593" spans="1:29" x14ac:dyDescent="0.3">
      <c r="A593" s="156" t="s">
        <v>2755</v>
      </c>
      <c r="B593" s="157">
        <v>8</v>
      </c>
      <c r="C593" s="158" t="s">
        <v>1464</v>
      </c>
      <c r="D593" s="158" t="s">
        <v>450</v>
      </c>
      <c r="E593" s="156" t="s">
        <v>2722</v>
      </c>
      <c r="F593" s="159" t="s">
        <v>4</v>
      </c>
      <c r="G593" s="158" t="s">
        <v>1209</v>
      </c>
      <c r="H593" s="160">
        <v>43647</v>
      </c>
      <c r="I593" s="160">
        <v>43746</v>
      </c>
      <c r="J593" s="161" t="s">
        <v>5</v>
      </c>
      <c r="K593" s="162"/>
      <c r="L593" s="163" t="s">
        <v>7</v>
      </c>
      <c r="M593" s="171">
        <v>0</v>
      </c>
      <c r="N593" s="164">
        <v>24</v>
      </c>
      <c r="O593" s="162" t="s">
        <v>14</v>
      </c>
      <c r="P593" s="160">
        <v>43746</v>
      </c>
      <c r="Q593" s="162" t="s">
        <v>9</v>
      </c>
      <c r="R593" s="164">
        <v>24</v>
      </c>
      <c r="S593" s="163"/>
      <c r="T593" s="163"/>
      <c r="U593" s="161" t="s">
        <v>10</v>
      </c>
      <c r="V593" s="161" t="s">
        <v>11</v>
      </c>
      <c r="W593" s="161" t="s">
        <v>12</v>
      </c>
      <c r="X593" s="161" t="s">
        <v>13</v>
      </c>
      <c r="Y593" s="169">
        <v>4340</v>
      </c>
      <c r="Z593" s="165">
        <v>9331101</v>
      </c>
      <c r="AA593" s="166">
        <v>5.5239930321732886E-6</v>
      </c>
      <c r="AB593" s="167" t="s">
        <v>2312</v>
      </c>
      <c r="AC593" s="168" t="s">
        <v>3297</v>
      </c>
    </row>
    <row r="594" spans="1:29" x14ac:dyDescent="0.3">
      <c r="A594" s="156" t="s">
        <v>2755</v>
      </c>
      <c r="B594" s="157">
        <v>8</v>
      </c>
      <c r="C594" s="158" t="s">
        <v>1464</v>
      </c>
      <c r="D594" s="158" t="s">
        <v>450</v>
      </c>
      <c r="E594" s="156" t="s">
        <v>2722</v>
      </c>
      <c r="F594" s="159" t="s">
        <v>4</v>
      </c>
      <c r="G594" s="156" t="s">
        <v>1209</v>
      </c>
      <c r="H594" s="160">
        <v>43647</v>
      </c>
      <c r="I594" s="160">
        <v>43759</v>
      </c>
      <c r="J594" s="161" t="s">
        <v>5</v>
      </c>
      <c r="K594" s="162" t="s">
        <v>6</v>
      </c>
      <c r="L594" s="163" t="s">
        <v>7</v>
      </c>
      <c r="M594" s="171">
        <v>0</v>
      </c>
      <c r="N594" s="164">
        <v>7798.34</v>
      </c>
      <c r="O594" s="162" t="s">
        <v>90</v>
      </c>
      <c r="P594" s="160">
        <v>43759</v>
      </c>
      <c r="Q594" s="162" t="s">
        <v>87</v>
      </c>
      <c r="R594" s="164">
        <v>7798.34</v>
      </c>
      <c r="S594" s="158"/>
      <c r="T594" s="163"/>
      <c r="U594" s="161" t="s">
        <v>10</v>
      </c>
      <c r="V594" s="161" t="s">
        <v>11</v>
      </c>
      <c r="W594" s="161" t="s">
        <v>12</v>
      </c>
      <c r="X594" s="161" t="s">
        <v>13</v>
      </c>
      <c r="Y594" s="169">
        <v>4300</v>
      </c>
      <c r="Z594" s="169">
        <v>9331101</v>
      </c>
      <c r="AA594" s="166">
        <v>1.7949156592715937E-3</v>
      </c>
      <c r="AB594" s="158" t="s">
        <v>2312</v>
      </c>
      <c r="AC594" s="168" t="s">
        <v>3297</v>
      </c>
    </row>
    <row r="595" spans="1:29" x14ac:dyDescent="0.3">
      <c r="A595" s="156" t="s">
        <v>2755</v>
      </c>
      <c r="B595" s="157">
        <v>8</v>
      </c>
      <c r="C595" s="158" t="s">
        <v>1464</v>
      </c>
      <c r="D595" s="158" t="s">
        <v>450</v>
      </c>
      <c r="E595" s="156" t="s">
        <v>2722</v>
      </c>
      <c r="F595" s="159" t="s">
        <v>4</v>
      </c>
      <c r="G595" s="156" t="s">
        <v>1209</v>
      </c>
      <c r="H595" s="160">
        <v>43647</v>
      </c>
      <c r="I595" s="160">
        <v>43759</v>
      </c>
      <c r="J595" s="161" t="s">
        <v>5</v>
      </c>
      <c r="K595" s="162" t="s">
        <v>6</v>
      </c>
      <c r="L595" s="163" t="s">
        <v>7</v>
      </c>
      <c r="M595" s="171">
        <v>0</v>
      </c>
      <c r="N595" s="164">
        <v>640.6</v>
      </c>
      <c r="O595" s="162" t="s">
        <v>90</v>
      </c>
      <c r="P595" s="160">
        <v>43759</v>
      </c>
      <c r="Q595" s="162" t="s">
        <v>87</v>
      </c>
      <c r="R595" s="164">
        <v>640.6</v>
      </c>
      <c r="S595" s="158"/>
      <c r="T595" s="163"/>
      <c r="U595" s="161" t="s">
        <v>10</v>
      </c>
      <c r="V595" s="161" t="s">
        <v>11</v>
      </c>
      <c r="W595" s="161" t="s">
        <v>12</v>
      </c>
      <c r="X595" s="161" t="s">
        <v>13</v>
      </c>
      <c r="Y595" s="169">
        <v>4340</v>
      </c>
      <c r="Z595" s="169">
        <v>9331101</v>
      </c>
      <c r="AA595" s="166">
        <v>1.4744458068375872E-4</v>
      </c>
      <c r="AB595" s="183" t="s">
        <v>2312</v>
      </c>
      <c r="AC595" s="168" t="s">
        <v>3297</v>
      </c>
    </row>
    <row r="596" spans="1:29" x14ac:dyDescent="0.3">
      <c r="A596" s="156" t="s">
        <v>2755</v>
      </c>
      <c r="B596" s="157">
        <v>8</v>
      </c>
      <c r="C596" s="156" t="s">
        <v>1464</v>
      </c>
      <c r="D596" s="158" t="s">
        <v>450</v>
      </c>
      <c r="E596" s="156" t="s">
        <v>2722</v>
      </c>
      <c r="F596" s="159" t="s">
        <v>4</v>
      </c>
      <c r="G596" s="156" t="s">
        <v>1209</v>
      </c>
      <c r="H596" s="160">
        <v>43647</v>
      </c>
      <c r="I596" s="160">
        <v>43759</v>
      </c>
      <c r="J596" s="161" t="s">
        <v>5</v>
      </c>
      <c r="K596" s="162"/>
      <c r="L596" s="163" t="s">
        <v>7</v>
      </c>
      <c r="M596" s="171">
        <v>0</v>
      </c>
      <c r="N596" s="164">
        <v>190</v>
      </c>
      <c r="O596" s="162" t="s">
        <v>90</v>
      </c>
      <c r="P596" s="160">
        <v>43759</v>
      </c>
      <c r="Q596" s="162" t="s">
        <v>87</v>
      </c>
      <c r="R596" s="164">
        <v>190</v>
      </c>
      <c r="S596" s="163"/>
      <c r="T596" s="163"/>
      <c r="U596" s="161" t="s">
        <v>10</v>
      </c>
      <c r="V596" s="161" t="s">
        <v>11</v>
      </c>
      <c r="W596" s="161" t="s">
        <v>12</v>
      </c>
      <c r="X596" s="161" t="s">
        <v>13</v>
      </c>
      <c r="Y596" s="169">
        <v>4340</v>
      </c>
      <c r="Z596" s="169">
        <v>9331101</v>
      </c>
      <c r="AA596" s="166">
        <v>4.3731611504705202E-5</v>
      </c>
      <c r="AB596" s="183" t="s">
        <v>2312</v>
      </c>
      <c r="AC596" s="168" t="s">
        <v>3297</v>
      </c>
    </row>
    <row r="597" spans="1:29" x14ac:dyDescent="0.3">
      <c r="A597" s="156" t="s">
        <v>2755</v>
      </c>
      <c r="B597" s="157">
        <v>8</v>
      </c>
      <c r="C597" s="158" t="s">
        <v>1464</v>
      </c>
      <c r="D597" s="158" t="s">
        <v>450</v>
      </c>
      <c r="E597" s="156" t="s">
        <v>2722</v>
      </c>
      <c r="F597" s="159" t="s">
        <v>4</v>
      </c>
      <c r="G597" s="158" t="s">
        <v>1209</v>
      </c>
      <c r="H597" s="160">
        <v>43647</v>
      </c>
      <c r="I597" s="160">
        <v>43759</v>
      </c>
      <c r="J597" s="161" t="s">
        <v>5</v>
      </c>
      <c r="K597" s="162"/>
      <c r="L597" s="163" t="s">
        <v>7</v>
      </c>
      <c r="M597" s="171">
        <v>0</v>
      </c>
      <c r="N597" s="164">
        <v>100</v>
      </c>
      <c r="O597" s="162" t="s">
        <v>90</v>
      </c>
      <c r="P597" s="160">
        <v>43759</v>
      </c>
      <c r="Q597" s="162" t="s">
        <v>87</v>
      </c>
      <c r="R597" s="164">
        <v>100</v>
      </c>
      <c r="S597" s="163"/>
      <c r="T597" s="163"/>
      <c r="U597" s="161" t="s">
        <v>10</v>
      </c>
      <c r="V597" s="161" t="s">
        <v>11</v>
      </c>
      <c r="W597" s="161" t="s">
        <v>12</v>
      </c>
      <c r="X597" s="161" t="s">
        <v>13</v>
      </c>
      <c r="Y597" s="169">
        <v>4340</v>
      </c>
      <c r="Z597" s="169">
        <v>9331101</v>
      </c>
      <c r="AA597" s="166">
        <v>2.301663763405537E-5</v>
      </c>
      <c r="AB597" s="158" t="s">
        <v>2312</v>
      </c>
      <c r="AC597" s="168" t="s">
        <v>3297</v>
      </c>
    </row>
    <row r="598" spans="1:29" x14ac:dyDescent="0.3">
      <c r="A598" s="156" t="s">
        <v>2755</v>
      </c>
      <c r="B598" s="157">
        <v>8</v>
      </c>
      <c r="C598" s="158" t="s">
        <v>1464</v>
      </c>
      <c r="D598" s="156" t="s">
        <v>450</v>
      </c>
      <c r="E598" s="156" t="s">
        <v>2722</v>
      </c>
      <c r="F598" s="162" t="s">
        <v>4</v>
      </c>
      <c r="G598" s="158" t="s">
        <v>1209</v>
      </c>
      <c r="H598" s="160">
        <v>43647</v>
      </c>
      <c r="I598" s="160">
        <v>43759</v>
      </c>
      <c r="J598" s="161" t="s">
        <v>5</v>
      </c>
      <c r="K598" s="162"/>
      <c r="L598" s="158" t="s">
        <v>7</v>
      </c>
      <c r="M598" s="171">
        <v>0</v>
      </c>
      <c r="N598" s="171">
        <v>60</v>
      </c>
      <c r="O598" s="162" t="s">
        <v>90</v>
      </c>
      <c r="P598" s="160">
        <v>43759</v>
      </c>
      <c r="Q598" s="162" t="s">
        <v>87</v>
      </c>
      <c r="R598" s="171">
        <v>60</v>
      </c>
      <c r="S598" s="163"/>
      <c r="T598" s="156"/>
      <c r="U598" s="161" t="s">
        <v>10</v>
      </c>
      <c r="V598" s="161" t="s">
        <v>11</v>
      </c>
      <c r="W598" s="161" t="s">
        <v>12</v>
      </c>
      <c r="X598" s="161" t="s">
        <v>13</v>
      </c>
      <c r="Y598" s="165">
        <v>4340</v>
      </c>
      <c r="Z598" s="165">
        <v>9331101</v>
      </c>
      <c r="AA598" s="166">
        <v>1.3809982580433222E-5</v>
      </c>
      <c r="AB598" s="167" t="s">
        <v>2312</v>
      </c>
      <c r="AC598" s="168" t="s">
        <v>3297</v>
      </c>
    </row>
    <row r="599" spans="1:29" x14ac:dyDescent="0.3">
      <c r="A599" s="156" t="s">
        <v>2755</v>
      </c>
      <c r="B599" s="157">
        <v>8</v>
      </c>
      <c r="C599" s="158" t="s">
        <v>1464</v>
      </c>
      <c r="D599" s="156" t="s">
        <v>450</v>
      </c>
      <c r="E599" s="156" t="s">
        <v>2722</v>
      </c>
      <c r="F599" s="159" t="s">
        <v>4</v>
      </c>
      <c r="G599" s="156" t="s">
        <v>1209</v>
      </c>
      <c r="H599" s="160">
        <v>43647</v>
      </c>
      <c r="I599" s="160">
        <v>43759</v>
      </c>
      <c r="J599" s="161" t="s">
        <v>5</v>
      </c>
      <c r="K599" s="162"/>
      <c r="L599" s="163" t="s">
        <v>7</v>
      </c>
      <c r="M599" s="171">
        <v>0</v>
      </c>
      <c r="N599" s="164">
        <v>30</v>
      </c>
      <c r="O599" s="162" t="s">
        <v>90</v>
      </c>
      <c r="P599" s="160">
        <v>43759</v>
      </c>
      <c r="Q599" s="162" t="s">
        <v>87</v>
      </c>
      <c r="R599" s="164">
        <v>30</v>
      </c>
      <c r="S599" s="163"/>
      <c r="T599" s="163"/>
      <c r="U599" s="161" t="s">
        <v>10</v>
      </c>
      <c r="V599" s="161" t="s">
        <v>11</v>
      </c>
      <c r="W599" s="161" t="s">
        <v>12</v>
      </c>
      <c r="X599" s="161" t="s">
        <v>13</v>
      </c>
      <c r="Y599" s="169">
        <v>4340</v>
      </c>
      <c r="Z599" s="169">
        <v>9331101</v>
      </c>
      <c r="AA599" s="166">
        <v>6.9049912902166112E-6</v>
      </c>
      <c r="AB599" s="158" t="s">
        <v>2312</v>
      </c>
      <c r="AC599" s="168" t="s">
        <v>3297</v>
      </c>
    </row>
    <row r="600" spans="1:29" x14ac:dyDescent="0.3">
      <c r="A600" s="156" t="s">
        <v>2755</v>
      </c>
      <c r="B600" s="157">
        <v>8</v>
      </c>
      <c r="C600" s="158" t="s">
        <v>1464</v>
      </c>
      <c r="D600" s="158" t="s">
        <v>450</v>
      </c>
      <c r="E600" s="156" t="s">
        <v>2722</v>
      </c>
      <c r="F600" s="159" t="s">
        <v>4</v>
      </c>
      <c r="G600" s="158" t="s">
        <v>1209</v>
      </c>
      <c r="H600" s="160">
        <v>43647</v>
      </c>
      <c r="I600" s="160">
        <v>43759</v>
      </c>
      <c r="J600" s="161" t="s">
        <v>5</v>
      </c>
      <c r="K600" s="162"/>
      <c r="L600" s="163" t="s">
        <v>7</v>
      </c>
      <c r="M600" s="171">
        <v>0</v>
      </c>
      <c r="N600" s="164">
        <v>232.8</v>
      </c>
      <c r="O600" s="162" t="s">
        <v>90</v>
      </c>
      <c r="P600" s="160">
        <v>43759</v>
      </c>
      <c r="Q600" s="162" t="s">
        <v>87</v>
      </c>
      <c r="R600" s="164">
        <v>232.8</v>
      </c>
      <c r="S600" s="163"/>
      <c r="T600" s="163"/>
      <c r="U600" s="161" t="s">
        <v>10</v>
      </c>
      <c r="V600" s="161" t="s">
        <v>11</v>
      </c>
      <c r="W600" s="161" t="s">
        <v>12</v>
      </c>
      <c r="X600" s="161" t="s">
        <v>13</v>
      </c>
      <c r="Y600" s="169">
        <v>4340</v>
      </c>
      <c r="Z600" s="165">
        <v>9331101</v>
      </c>
      <c r="AA600" s="166">
        <v>5.3582732412080904E-5</v>
      </c>
      <c r="AB600" s="167" t="s">
        <v>2312</v>
      </c>
      <c r="AC600" s="168" t="s">
        <v>3297</v>
      </c>
    </row>
    <row r="601" spans="1:29" x14ac:dyDescent="0.3">
      <c r="A601" s="156" t="s">
        <v>2756</v>
      </c>
      <c r="B601" s="157">
        <v>6</v>
      </c>
      <c r="C601" s="156" t="s">
        <v>1464</v>
      </c>
      <c r="D601" s="158" t="s">
        <v>301</v>
      </c>
      <c r="E601" s="156" t="s">
        <v>2722</v>
      </c>
      <c r="F601" s="159" t="s">
        <v>4</v>
      </c>
      <c r="G601" s="156" t="s">
        <v>1209</v>
      </c>
      <c r="H601" s="160">
        <v>43647</v>
      </c>
      <c r="I601" s="160">
        <v>43746</v>
      </c>
      <c r="J601" s="161" t="s">
        <v>5</v>
      </c>
      <c r="K601" s="162"/>
      <c r="L601" s="163" t="s">
        <v>7</v>
      </c>
      <c r="M601" s="171">
        <v>0</v>
      </c>
      <c r="N601" s="164">
        <v>15596.68</v>
      </c>
      <c r="O601" s="162" t="s">
        <v>8</v>
      </c>
      <c r="P601" s="160">
        <v>43746</v>
      </c>
      <c r="Q601" s="162" t="s">
        <v>9</v>
      </c>
      <c r="R601" s="164">
        <v>15596.68</v>
      </c>
      <c r="S601" s="163" t="s">
        <v>6334</v>
      </c>
      <c r="T601" s="163"/>
      <c r="U601" s="161" t="s">
        <v>10</v>
      </c>
      <c r="V601" s="161" t="s">
        <v>11</v>
      </c>
      <c r="W601" s="161" t="s">
        <v>12</v>
      </c>
      <c r="X601" s="161" t="s">
        <v>13</v>
      </c>
      <c r="Y601" s="169">
        <v>4300</v>
      </c>
      <c r="Z601" s="169">
        <v>9341101</v>
      </c>
      <c r="AA601" s="166">
        <v>3.5898313185431874E-3</v>
      </c>
      <c r="AB601" s="158" t="s">
        <v>2314</v>
      </c>
      <c r="AC601" s="168" t="s">
        <v>3302</v>
      </c>
    </row>
    <row r="602" spans="1:29" x14ac:dyDescent="0.3">
      <c r="A602" s="156" t="s">
        <v>2756</v>
      </c>
      <c r="B602" s="157">
        <v>6</v>
      </c>
      <c r="C602" s="158" t="s">
        <v>1464</v>
      </c>
      <c r="D602" s="158" t="s">
        <v>301</v>
      </c>
      <c r="E602" s="156" t="s">
        <v>2722</v>
      </c>
      <c r="F602" s="159" t="s">
        <v>4</v>
      </c>
      <c r="G602" s="158" t="s">
        <v>1209</v>
      </c>
      <c r="H602" s="160">
        <v>43647</v>
      </c>
      <c r="I602" s="160">
        <v>43746</v>
      </c>
      <c r="J602" s="161" t="s">
        <v>5</v>
      </c>
      <c r="K602" s="162" t="s">
        <v>6</v>
      </c>
      <c r="L602" s="163" t="s">
        <v>7</v>
      </c>
      <c r="M602" s="171">
        <v>0</v>
      </c>
      <c r="N602" s="164">
        <v>465.6</v>
      </c>
      <c r="O602" s="162" t="s">
        <v>8</v>
      </c>
      <c r="P602" s="160">
        <v>43746</v>
      </c>
      <c r="Q602" s="162" t="s">
        <v>9</v>
      </c>
      <c r="R602" s="164">
        <v>465.6</v>
      </c>
      <c r="S602" s="163" t="s">
        <v>6334</v>
      </c>
      <c r="T602" s="163"/>
      <c r="U602" s="161" t="s">
        <v>10</v>
      </c>
      <c r="V602" s="161" t="s">
        <v>11</v>
      </c>
      <c r="W602" s="161" t="s">
        <v>12</v>
      </c>
      <c r="X602" s="161" t="s">
        <v>13</v>
      </c>
      <c r="Y602" s="165">
        <v>4340</v>
      </c>
      <c r="Z602" s="165">
        <v>9341101</v>
      </c>
      <c r="AA602" s="166">
        <v>1.0716546482416181E-4</v>
      </c>
      <c r="AB602" s="172" t="s">
        <v>2314</v>
      </c>
      <c r="AC602" s="168" t="s">
        <v>3302</v>
      </c>
    </row>
    <row r="603" spans="1:29" x14ac:dyDescent="0.3">
      <c r="A603" s="156" t="s">
        <v>2756</v>
      </c>
      <c r="B603" s="157">
        <v>6</v>
      </c>
      <c r="C603" s="158" t="s">
        <v>1464</v>
      </c>
      <c r="D603" s="158" t="s">
        <v>301</v>
      </c>
      <c r="E603" s="156" t="s">
        <v>2722</v>
      </c>
      <c r="F603" s="159" t="s">
        <v>4</v>
      </c>
      <c r="G603" s="158" t="s">
        <v>1209</v>
      </c>
      <c r="H603" s="160">
        <v>43647</v>
      </c>
      <c r="I603" s="160">
        <v>43746</v>
      </c>
      <c r="J603" s="161" t="s">
        <v>5</v>
      </c>
      <c r="K603" s="162"/>
      <c r="L603" s="163" t="s">
        <v>7</v>
      </c>
      <c r="M603" s="171">
        <v>0</v>
      </c>
      <c r="N603" s="164">
        <v>200</v>
      </c>
      <c r="O603" s="162" t="s">
        <v>8</v>
      </c>
      <c r="P603" s="160">
        <v>43746</v>
      </c>
      <c r="Q603" s="162" t="s">
        <v>9</v>
      </c>
      <c r="R603" s="164">
        <v>200</v>
      </c>
      <c r="S603" s="163" t="s">
        <v>6334</v>
      </c>
      <c r="T603" s="163"/>
      <c r="U603" s="161" t="s">
        <v>10</v>
      </c>
      <c r="V603" s="161" t="s">
        <v>11</v>
      </c>
      <c r="W603" s="161" t="s">
        <v>12</v>
      </c>
      <c r="X603" s="161" t="s">
        <v>13</v>
      </c>
      <c r="Y603" s="165">
        <v>4340</v>
      </c>
      <c r="Z603" s="165">
        <v>9341101</v>
      </c>
      <c r="AA603" s="166">
        <v>4.6033275268110739E-5</v>
      </c>
      <c r="AB603" s="172" t="s">
        <v>2314</v>
      </c>
      <c r="AC603" s="168" t="s">
        <v>3302</v>
      </c>
    </row>
    <row r="604" spans="1:29" ht="14.4" customHeight="1" x14ac:dyDescent="0.3">
      <c r="A604" s="156" t="s">
        <v>2756</v>
      </c>
      <c r="B604" s="157">
        <v>6</v>
      </c>
      <c r="C604" s="158" t="s">
        <v>1464</v>
      </c>
      <c r="D604" s="158" t="s">
        <v>301</v>
      </c>
      <c r="E604" s="156" t="s">
        <v>2722</v>
      </c>
      <c r="F604" s="159" t="s">
        <v>4</v>
      </c>
      <c r="G604" s="158" t="s">
        <v>1209</v>
      </c>
      <c r="H604" s="160">
        <v>43647</v>
      </c>
      <c r="I604" s="160">
        <v>43746</v>
      </c>
      <c r="J604" s="161" t="s">
        <v>5</v>
      </c>
      <c r="K604" s="162"/>
      <c r="L604" s="163" t="s">
        <v>7</v>
      </c>
      <c r="M604" s="171">
        <v>0</v>
      </c>
      <c r="N604" s="164">
        <v>120</v>
      </c>
      <c r="O604" s="162" t="s">
        <v>8</v>
      </c>
      <c r="P604" s="160">
        <v>43746</v>
      </c>
      <c r="Q604" s="162" t="s">
        <v>9</v>
      </c>
      <c r="R604" s="164">
        <v>120</v>
      </c>
      <c r="S604" s="163" t="s">
        <v>6334</v>
      </c>
      <c r="T604" s="163"/>
      <c r="U604" s="161" t="s">
        <v>10</v>
      </c>
      <c r="V604" s="161" t="s">
        <v>11</v>
      </c>
      <c r="W604" s="161" t="s">
        <v>12</v>
      </c>
      <c r="X604" s="161" t="s">
        <v>13</v>
      </c>
      <c r="Y604" s="169">
        <v>4340</v>
      </c>
      <c r="Z604" s="169">
        <v>9341101</v>
      </c>
      <c r="AA604" s="166">
        <v>2.7619965160866445E-5</v>
      </c>
      <c r="AB604" s="167" t="s">
        <v>2314</v>
      </c>
      <c r="AC604" s="168" t="s">
        <v>3302</v>
      </c>
    </row>
    <row r="605" spans="1:29" x14ac:dyDescent="0.3">
      <c r="A605" s="156" t="s">
        <v>2756</v>
      </c>
      <c r="B605" s="157">
        <v>6</v>
      </c>
      <c r="C605" s="158" t="s">
        <v>1464</v>
      </c>
      <c r="D605" s="156" t="s">
        <v>301</v>
      </c>
      <c r="E605" s="156" t="s">
        <v>2722</v>
      </c>
      <c r="F605" s="158" t="s">
        <v>4</v>
      </c>
      <c r="G605" s="158" t="s">
        <v>1209</v>
      </c>
      <c r="H605" s="160">
        <v>43647</v>
      </c>
      <c r="I605" s="160">
        <v>43746</v>
      </c>
      <c r="J605" s="161" t="s">
        <v>5</v>
      </c>
      <c r="K605" s="162"/>
      <c r="L605" s="158" t="s">
        <v>7</v>
      </c>
      <c r="M605" s="171">
        <v>0</v>
      </c>
      <c r="N605" s="171">
        <v>60</v>
      </c>
      <c r="O605" s="162" t="s">
        <v>8</v>
      </c>
      <c r="P605" s="160">
        <v>43746</v>
      </c>
      <c r="Q605" s="162" t="s">
        <v>9</v>
      </c>
      <c r="R605" s="171">
        <v>60</v>
      </c>
      <c r="S605" s="163" t="s">
        <v>6334</v>
      </c>
      <c r="T605" s="156"/>
      <c r="U605" s="161" t="s">
        <v>10</v>
      </c>
      <c r="V605" s="161" t="s">
        <v>11</v>
      </c>
      <c r="W605" s="161" t="s">
        <v>12</v>
      </c>
      <c r="X605" s="161" t="s">
        <v>13</v>
      </c>
      <c r="Y605" s="165">
        <v>4340</v>
      </c>
      <c r="Z605" s="165">
        <v>9341101</v>
      </c>
      <c r="AA605" s="166">
        <v>1.3809982580433222E-5</v>
      </c>
      <c r="AB605" s="158" t="s">
        <v>2314</v>
      </c>
      <c r="AC605" s="168" t="s">
        <v>3302</v>
      </c>
    </row>
    <row r="606" spans="1:29" x14ac:dyDescent="0.3">
      <c r="A606" s="156" t="s">
        <v>2756</v>
      </c>
      <c r="B606" s="157">
        <v>6</v>
      </c>
      <c r="C606" s="158" t="s">
        <v>1464</v>
      </c>
      <c r="D606" s="158" t="s">
        <v>301</v>
      </c>
      <c r="E606" s="156" t="s">
        <v>2722</v>
      </c>
      <c r="F606" s="159" t="s">
        <v>4</v>
      </c>
      <c r="G606" s="158" t="s">
        <v>1209</v>
      </c>
      <c r="H606" s="160">
        <v>43647</v>
      </c>
      <c r="I606" s="160">
        <v>43746</v>
      </c>
      <c r="J606" s="161" t="s">
        <v>5</v>
      </c>
      <c r="K606" s="162"/>
      <c r="L606" s="163" t="s">
        <v>7</v>
      </c>
      <c r="M606" s="171">
        <v>0</v>
      </c>
      <c r="N606" s="164">
        <v>380</v>
      </c>
      <c r="O606" s="162" t="s">
        <v>8</v>
      </c>
      <c r="P606" s="160">
        <v>43746</v>
      </c>
      <c r="Q606" s="162" t="s">
        <v>9</v>
      </c>
      <c r="R606" s="164">
        <v>380</v>
      </c>
      <c r="S606" s="163" t="s">
        <v>6334</v>
      </c>
      <c r="T606" s="163"/>
      <c r="U606" s="161" t="s">
        <v>10</v>
      </c>
      <c r="V606" s="161" t="s">
        <v>11</v>
      </c>
      <c r="W606" s="161" t="s">
        <v>12</v>
      </c>
      <c r="X606" s="161" t="s">
        <v>13</v>
      </c>
      <c r="Y606" s="165">
        <v>4340</v>
      </c>
      <c r="Z606" s="165">
        <v>9341101</v>
      </c>
      <c r="AA606" s="166">
        <v>8.7463223009410403E-5</v>
      </c>
      <c r="AB606" s="167" t="s">
        <v>2314</v>
      </c>
      <c r="AC606" s="168" t="s">
        <v>3302</v>
      </c>
    </row>
    <row r="607" spans="1:29" x14ac:dyDescent="0.3">
      <c r="A607" s="156" t="s">
        <v>2756</v>
      </c>
      <c r="B607" s="157">
        <v>6</v>
      </c>
      <c r="C607" s="158" t="s">
        <v>1464</v>
      </c>
      <c r="D607" s="158" t="s">
        <v>301</v>
      </c>
      <c r="E607" s="156" t="s">
        <v>2722</v>
      </c>
      <c r="F607" s="159" t="s">
        <v>4</v>
      </c>
      <c r="G607" s="158" t="s">
        <v>1209</v>
      </c>
      <c r="H607" s="160">
        <v>43647</v>
      </c>
      <c r="I607" s="160">
        <v>43746</v>
      </c>
      <c r="J607" s="161" t="s">
        <v>5</v>
      </c>
      <c r="K607" s="162"/>
      <c r="L607" s="163" t="s">
        <v>7</v>
      </c>
      <c r="M607" s="171">
        <v>0</v>
      </c>
      <c r="N607" s="164">
        <v>1281.2</v>
      </c>
      <c r="O607" s="162" t="s">
        <v>8</v>
      </c>
      <c r="P607" s="160">
        <v>43746</v>
      </c>
      <c r="Q607" s="162" t="s">
        <v>9</v>
      </c>
      <c r="R607" s="164">
        <v>1281.2</v>
      </c>
      <c r="S607" s="163" t="s">
        <v>6334</v>
      </c>
      <c r="T607" s="163"/>
      <c r="U607" s="161" t="s">
        <v>10</v>
      </c>
      <c r="V607" s="161" t="s">
        <v>11</v>
      </c>
      <c r="W607" s="161" t="s">
        <v>12</v>
      </c>
      <c r="X607" s="161" t="s">
        <v>13</v>
      </c>
      <c r="Y607" s="165">
        <v>4340</v>
      </c>
      <c r="Z607" s="165">
        <v>9341101</v>
      </c>
      <c r="AA607" s="166">
        <v>2.9488916136751744E-4</v>
      </c>
      <c r="AB607" s="167" t="s">
        <v>2314</v>
      </c>
      <c r="AC607" s="168" t="s">
        <v>3302</v>
      </c>
    </row>
    <row r="608" spans="1:29" x14ac:dyDescent="0.3">
      <c r="A608" s="156" t="s">
        <v>2756</v>
      </c>
      <c r="B608" s="157">
        <v>6</v>
      </c>
      <c r="C608" s="158" t="s">
        <v>1464</v>
      </c>
      <c r="D608" s="156" t="s">
        <v>301</v>
      </c>
      <c r="E608" s="156" t="s">
        <v>2722</v>
      </c>
      <c r="F608" s="158" t="s">
        <v>4</v>
      </c>
      <c r="G608" s="158" t="s">
        <v>1209</v>
      </c>
      <c r="H608" s="160">
        <v>43647</v>
      </c>
      <c r="I608" s="160">
        <v>43746</v>
      </c>
      <c r="J608" s="161" t="s">
        <v>5</v>
      </c>
      <c r="K608" s="162" t="s">
        <v>6</v>
      </c>
      <c r="L608" s="158" t="s">
        <v>7</v>
      </c>
      <c r="M608" s="171">
        <v>0</v>
      </c>
      <c r="N608" s="171">
        <v>12087.43</v>
      </c>
      <c r="O608" s="162" t="s">
        <v>18</v>
      </c>
      <c r="P608" s="160">
        <v>43746</v>
      </c>
      <c r="Q608" s="162" t="s">
        <v>9</v>
      </c>
      <c r="R608" s="171">
        <v>12087.43</v>
      </c>
      <c r="S608" s="163" t="s">
        <v>6334</v>
      </c>
      <c r="T608" s="156"/>
      <c r="U608" s="161" t="s">
        <v>10</v>
      </c>
      <c r="V608" s="161" t="s">
        <v>11</v>
      </c>
      <c r="W608" s="161" t="s">
        <v>12</v>
      </c>
      <c r="X608" s="161" t="s">
        <v>13</v>
      </c>
      <c r="Y608" s="165">
        <v>4300</v>
      </c>
      <c r="Z608" s="165">
        <v>9341101</v>
      </c>
      <c r="AA608" s="166">
        <v>2.7821199623700994E-3</v>
      </c>
      <c r="AB608" s="158" t="s">
        <v>2314</v>
      </c>
      <c r="AC608" s="168" t="s">
        <v>3302</v>
      </c>
    </row>
    <row r="609" spans="1:29" x14ac:dyDescent="0.3">
      <c r="A609" s="156" t="s">
        <v>2756</v>
      </c>
      <c r="B609" s="157">
        <v>6</v>
      </c>
      <c r="C609" s="156" t="s">
        <v>1464</v>
      </c>
      <c r="D609" s="158" t="s">
        <v>301</v>
      </c>
      <c r="E609" s="156" t="s">
        <v>2722</v>
      </c>
      <c r="F609" s="159" t="s">
        <v>4</v>
      </c>
      <c r="G609" s="158" t="s">
        <v>1209</v>
      </c>
      <c r="H609" s="160">
        <v>43647</v>
      </c>
      <c r="I609" s="160">
        <v>43746</v>
      </c>
      <c r="J609" s="161" t="s">
        <v>5</v>
      </c>
      <c r="K609" s="162" t="s">
        <v>6</v>
      </c>
      <c r="L609" s="163" t="s">
        <v>7</v>
      </c>
      <c r="M609" s="171">
        <v>0</v>
      </c>
      <c r="N609" s="164">
        <v>992.93</v>
      </c>
      <c r="O609" s="162" t="s">
        <v>18</v>
      </c>
      <c r="P609" s="160">
        <v>43746</v>
      </c>
      <c r="Q609" s="162" t="s">
        <v>9</v>
      </c>
      <c r="R609" s="164">
        <v>992.93</v>
      </c>
      <c r="S609" s="163" t="s">
        <v>6334</v>
      </c>
      <c r="T609" s="163"/>
      <c r="U609" s="161" t="s">
        <v>10</v>
      </c>
      <c r="V609" s="161" t="s">
        <v>11</v>
      </c>
      <c r="W609" s="161" t="s">
        <v>12</v>
      </c>
      <c r="X609" s="161" t="s">
        <v>13</v>
      </c>
      <c r="Y609" s="169">
        <v>4340</v>
      </c>
      <c r="Z609" s="169">
        <v>9341101</v>
      </c>
      <c r="AA609" s="166">
        <v>2.2853910005982597E-4</v>
      </c>
      <c r="AB609" s="158" t="s">
        <v>2314</v>
      </c>
      <c r="AC609" s="168" t="s">
        <v>3302</v>
      </c>
    </row>
    <row r="610" spans="1:29" x14ac:dyDescent="0.3">
      <c r="A610" s="156" t="s">
        <v>2756</v>
      </c>
      <c r="B610" s="157">
        <v>6</v>
      </c>
      <c r="C610" s="158" t="s">
        <v>1464</v>
      </c>
      <c r="D610" s="156" t="s">
        <v>301</v>
      </c>
      <c r="E610" s="156" t="s">
        <v>2722</v>
      </c>
      <c r="F610" s="158" t="s">
        <v>4</v>
      </c>
      <c r="G610" s="158" t="s">
        <v>1209</v>
      </c>
      <c r="H610" s="179">
        <v>43647</v>
      </c>
      <c r="I610" s="160">
        <v>43746</v>
      </c>
      <c r="J610" s="161" t="s">
        <v>5</v>
      </c>
      <c r="K610" s="162"/>
      <c r="L610" s="158" t="s">
        <v>7</v>
      </c>
      <c r="M610" s="171">
        <v>0</v>
      </c>
      <c r="N610" s="171">
        <v>155</v>
      </c>
      <c r="O610" s="162" t="s">
        <v>18</v>
      </c>
      <c r="P610" s="160">
        <v>43746</v>
      </c>
      <c r="Q610" s="162" t="s">
        <v>9</v>
      </c>
      <c r="R610" s="170">
        <v>155</v>
      </c>
      <c r="S610" s="163" t="s">
        <v>6334</v>
      </c>
      <c r="T610" s="156"/>
      <c r="U610" s="161" t="s">
        <v>10</v>
      </c>
      <c r="V610" s="161" t="s">
        <v>11</v>
      </c>
      <c r="W610" s="161" t="s">
        <v>12</v>
      </c>
      <c r="X610" s="161" t="s">
        <v>13</v>
      </c>
      <c r="Y610" s="165">
        <v>4340</v>
      </c>
      <c r="Z610" s="165">
        <v>9341101</v>
      </c>
      <c r="AA610" s="166">
        <v>3.5675788332785823E-5</v>
      </c>
      <c r="AB610" s="158" t="s">
        <v>2314</v>
      </c>
      <c r="AC610" s="168" t="s">
        <v>3302</v>
      </c>
    </row>
    <row r="611" spans="1:29" x14ac:dyDescent="0.3">
      <c r="A611" s="156" t="s">
        <v>2756</v>
      </c>
      <c r="B611" s="157">
        <v>6</v>
      </c>
      <c r="C611" s="158" t="s">
        <v>1464</v>
      </c>
      <c r="D611" s="163" t="s">
        <v>301</v>
      </c>
      <c r="E611" s="156" t="s">
        <v>2722</v>
      </c>
      <c r="F611" s="159" t="s">
        <v>4</v>
      </c>
      <c r="G611" s="158" t="s">
        <v>1209</v>
      </c>
      <c r="H611" s="160">
        <v>43647</v>
      </c>
      <c r="I611" s="160">
        <v>43746</v>
      </c>
      <c r="J611" s="161" t="s">
        <v>5</v>
      </c>
      <c r="K611" s="162"/>
      <c r="L611" s="163" t="s">
        <v>7</v>
      </c>
      <c r="M611" s="171">
        <v>0</v>
      </c>
      <c r="N611" s="164">
        <v>93</v>
      </c>
      <c r="O611" s="162" t="s">
        <v>18</v>
      </c>
      <c r="P611" s="160">
        <v>43746</v>
      </c>
      <c r="Q611" s="162" t="s">
        <v>9</v>
      </c>
      <c r="R611" s="164">
        <v>93</v>
      </c>
      <c r="S611" s="163" t="s">
        <v>6334</v>
      </c>
      <c r="T611" s="163"/>
      <c r="U611" s="161" t="s">
        <v>10</v>
      </c>
      <c r="V611" s="161" t="s">
        <v>11</v>
      </c>
      <c r="W611" s="161" t="s">
        <v>12</v>
      </c>
      <c r="X611" s="161" t="s">
        <v>13</v>
      </c>
      <c r="Y611" s="169">
        <v>4340</v>
      </c>
      <c r="Z611" s="169">
        <v>9341101</v>
      </c>
      <c r="AA611" s="166">
        <v>2.1405472999671497E-5</v>
      </c>
      <c r="AB611" s="158" t="s">
        <v>2314</v>
      </c>
      <c r="AC611" s="168" t="s">
        <v>3302</v>
      </c>
    </row>
    <row r="612" spans="1:29" x14ac:dyDescent="0.3">
      <c r="A612" s="156" t="s">
        <v>2756</v>
      </c>
      <c r="B612" s="157">
        <v>6</v>
      </c>
      <c r="C612" s="156" t="s">
        <v>1464</v>
      </c>
      <c r="D612" s="158" t="s">
        <v>301</v>
      </c>
      <c r="E612" s="156" t="s">
        <v>2722</v>
      </c>
      <c r="F612" s="159" t="s">
        <v>4</v>
      </c>
      <c r="G612" s="156" t="s">
        <v>1209</v>
      </c>
      <c r="H612" s="160">
        <v>43647</v>
      </c>
      <c r="I612" s="160">
        <v>43746</v>
      </c>
      <c r="J612" s="161" t="s">
        <v>5</v>
      </c>
      <c r="K612" s="162"/>
      <c r="L612" s="163" t="s">
        <v>7</v>
      </c>
      <c r="M612" s="171">
        <v>0</v>
      </c>
      <c r="N612" s="164">
        <v>46.5</v>
      </c>
      <c r="O612" s="162" t="s">
        <v>18</v>
      </c>
      <c r="P612" s="160">
        <v>43746</v>
      </c>
      <c r="Q612" s="162" t="s">
        <v>9</v>
      </c>
      <c r="R612" s="164">
        <v>46.5</v>
      </c>
      <c r="S612" s="163" t="s">
        <v>6334</v>
      </c>
      <c r="T612" s="163"/>
      <c r="U612" s="161" t="s">
        <v>10</v>
      </c>
      <c r="V612" s="161" t="s">
        <v>11</v>
      </c>
      <c r="W612" s="161" t="s">
        <v>12</v>
      </c>
      <c r="X612" s="161" t="s">
        <v>13</v>
      </c>
      <c r="Y612" s="169">
        <v>4340</v>
      </c>
      <c r="Z612" s="169">
        <v>9341101</v>
      </c>
      <c r="AA612" s="166">
        <v>1.0702736499835748E-5</v>
      </c>
      <c r="AB612" s="183" t="s">
        <v>2314</v>
      </c>
      <c r="AC612" s="168" t="s">
        <v>3302</v>
      </c>
    </row>
    <row r="613" spans="1:29" x14ac:dyDescent="0.3">
      <c r="A613" s="156" t="s">
        <v>2756</v>
      </c>
      <c r="B613" s="157">
        <v>6</v>
      </c>
      <c r="C613" s="158" t="s">
        <v>1464</v>
      </c>
      <c r="D613" s="156" t="s">
        <v>301</v>
      </c>
      <c r="E613" s="156" t="s">
        <v>2722</v>
      </c>
      <c r="F613" s="159" t="s">
        <v>4</v>
      </c>
      <c r="G613" s="158" t="s">
        <v>1209</v>
      </c>
      <c r="H613" s="160">
        <v>43647</v>
      </c>
      <c r="I613" s="160">
        <v>43746</v>
      </c>
      <c r="J613" s="161" t="s">
        <v>5</v>
      </c>
      <c r="K613" s="162"/>
      <c r="L613" s="158" t="s">
        <v>7</v>
      </c>
      <c r="M613" s="171">
        <v>0</v>
      </c>
      <c r="N613" s="170">
        <v>294.5</v>
      </c>
      <c r="O613" s="162" t="s">
        <v>18</v>
      </c>
      <c r="P613" s="160">
        <v>43746</v>
      </c>
      <c r="Q613" s="162" t="s">
        <v>9</v>
      </c>
      <c r="R613" s="170">
        <v>294.5</v>
      </c>
      <c r="S613" s="163" t="s">
        <v>6334</v>
      </c>
      <c r="T613" s="162"/>
      <c r="U613" s="161" t="s">
        <v>10</v>
      </c>
      <c r="V613" s="161" t="s">
        <v>11</v>
      </c>
      <c r="W613" s="161" t="s">
        <v>12</v>
      </c>
      <c r="X613" s="161" t="s">
        <v>13</v>
      </c>
      <c r="Y613" s="165">
        <v>4340</v>
      </c>
      <c r="Z613" s="165">
        <v>9341101</v>
      </c>
      <c r="AA613" s="166">
        <v>6.7783997832293068E-5</v>
      </c>
      <c r="AB613" s="158" t="s">
        <v>2314</v>
      </c>
      <c r="AC613" s="168" t="s">
        <v>3302</v>
      </c>
    </row>
    <row r="614" spans="1:29" x14ac:dyDescent="0.3">
      <c r="A614" s="156" t="s">
        <v>2756</v>
      </c>
      <c r="B614" s="157">
        <v>6</v>
      </c>
      <c r="C614" s="158" t="s">
        <v>1464</v>
      </c>
      <c r="D614" s="158" t="s">
        <v>301</v>
      </c>
      <c r="E614" s="156" t="s">
        <v>2722</v>
      </c>
      <c r="F614" s="184" t="s">
        <v>4</v>
      </c>
      <c r="G614" s="158" t="s">
        <v>1209</v>
      </c>
      <c r="H614" s="160">
        <v>43647</v>
      </c>
      <c r="I614" s="160">
        <v>43746</v>
      </c>
      <c r="J614" s="161" t="s">
        <v>5</v>
      </c>
      <c r="K614" s="162"/>
      <c r="L614" s="163" t="s">
        <v>7</v>
      </c>
      <c r="M614" s="171">
        <v>0</v>
      </c>
      <c r="N614" s="164">
        <v>360.84</v>
      </c>
      <c r="O614" s="162" t="s">
        <v>18</v>
      </c>
      <c r="P614" s="160">
        <v>43746</v>
      </c>
      <c r="Q614" s="162" t="s">
        <v>9</v>
      </c>
      <c r="R614" s="164">
        <v>360.84</v>
      </c>
      <c r="S614" s="163" t="s">
        <v>6334</v>
      </c>
      <c r="T614" s="163"/>
      <c r="U614" s="161" t="s">
        <v>10</v>
      </c>
      <c r="V614" s="161" t="s">
        <v>11</v>
      </c>
      <c r="W614" s="161" t="s">
        <v>12</v>
      </c>
      <c r="X614" s="161" t="s">
        <v>13</v>
      </c>
      <c r="Y614" s="169">
        <v>4340</v>
      </c>
      <c r="Z614" s="169">
        <v>9341101</v>
      </c>
      <c r="AA614" s="166">
        <v>8.3053235238725396E-5</v>
      </c>
      <c r="AB614" s="167" t="s">
        <v>2314</v>
      </c>
      <c r="AC614" s="168" t="s">
        <v>3302</v>
      </c>
    </row>
    <row r="615" spans="1:29" x14ac:dyDescent="0.3">
      <c r="A615" s="156" t="s">
        <v>2756</v>
      </c>
      <c r="B615" s="157">
        <v>6</v>
      </c>
      <c r="C615" s="156" t="s">
        <v>1464</v>
      </c>
      <c r="D615" s="156" t="s">
        <v>301</v>
      </c>
      <c r="E615" s="156" t="s">
        <v>2722</v>
      </c>
      <c r="F615" s="159" t="s">
        <v>4</v>
      </c>
      <c r="G615" s="156" t="s">
        <v>1209</v>
      </c>
      <c r="H615" s="160">
        <v>43647</v>
      </c>
      <c r="I615" s="160">
        <v>43759</v>
      </c>
      <c r="J615" s="161" t="s">
        <v>5</v>
      </c>
      <c r="K615" s="162" t="s">
        <v>6</v>
      </c>
      <c r="L615" s="163" t="s">
        <v>7</v>
      </c>
      <c r="M615" s="171">
        <v>0</v>
      </c>
      <c r="N615" s="164">
        <v>7798.34</v>
      </c>
      <c r="O615" s="162" t="s">
        <v>88</v>
      </c>
      <c r="P615" s="160">
        <v>43759</v>
      </c>
      <c r="Q615" s="162" t="s">
        <v>87</v>
      </c>
      <c r="R615" s="164">
        <v>7798.34</v>
      </c>
      <c r="S615" s="163" t="s">
        <v>6334</v>
      </c>
      <c r="T615" s="163"/>
      <c r="U615" s="161" t="s">
        <v>10</v>
      </c>
      <c r="V615" s="161" t="s">
        <v>11</v>
      </c>
      <c r="W615" s="161" t="s">
        <v>12</v>
      </c>
      <c r="X615" s="161" t="s">
        <v>13</v>
      </c>
      <c r="Y615" s="169">
        <v>4300</v>
      </c>
      <c r="Z615" s="169">
        <v>9341101</v>
      </c>
      <c r="AA615" s="166">
        <v>1.7949156592715937E-3</v>
      </c>
      <c r="AB615" s="158" t="s">
        <v>2314</v>
      </c>
      <c r="AC615" s="168" t="s">
        <v>3302</v>
      </c>
    </row>
    <row r="616" spans="1:29" x14ac:dyDescent="0.3">
      <c r="A616" s="156" t="s">
        <v>2756</v>
      </c>
      <c r="B616" s="157">
        <v>6</v>
      </c>
      <c r="C616" s="156" t="s">
        <v>1464</v>
      </c>
      <c r="D616" s="156" t="s">
        <v>301</v>
      </c>
      <c r="E616" s="156" t="s">
        <v>2722</v>
      </c>
      <c r="F616" s="159" t="s">
        <v>4</v>
      </c>
      <c r="G616" s="156" t="s">
        <v>1209</v>
      </c>
      <c r="H616" s="160">
        <v>43647</v>
      </c>
      <c r="I616" s="160">
        <v>43759</v>
      </c>
      <c r="J616" s="161" t="s">
        <v>5</v>
      </c>
      <c r="K616" s="162" t="s">
        <v>6</v>
      </c>
      <c r="L616" s="163" t="s">
        <v>7</v>
      </c>
      <c r="M616" s="171">
        <v>0</v>
      </c>
      <c r="N616" s="164">
        <v>640.6</v>
      </c>
      <c r="O616" s="162" t="s">
        <v>88</v>
      </c>
      <c r="P616" s="160">
        <v>43759</v>
      </c>
      <c r="Q616" s="162" t="s">
        <v>87</v>
      </c>
      <c r="R616" s="164">
        <v>640.6</v>
      </c>
      <c r="S616" s="163" t="s">
        <v>6334</v>
      </c>
      <c r="T616" s="163"/>
      <c r="U616" s="161" t="s">
        <v>10</v>
      </c>
      <c r="V616" s="161" t="s">
        <v>11</v>
      </c>
      <c r="W616" s="161" t="s">
        <v>12</v>
      </c>
      <c r="X616" s="161" t="s">
        <v>13</v>
      </c>
      <c r="Y616" s="169">
        <v>4340</v>
      </c>
      <c r="Z616" s="169">
        <v>9341101</v>
      </c>
      <c r="AA616" s="166">
        <v>1.4744458068375872E-4</v>
      </c>
      <c r="AB616" s="158" t="s">
        <v>2314</v>
      </c>
      <c r="AC616" s="168" t="s">
        <v>3302</v>
      </c>
    </row>
    <row r="617" spans="1:29" x14ac:dyDescent="0.3">
      <c r="A617" s="156" t="s">
        <v>2756</v>
      </c>
      <c r="B617" s="157">
        <v>6</v>
      </c>
      <c r="C617" s="156" t="s">
        <v>1464</v>
      </c>
      <c r="D617" s="156" t="s">
        <v>301</v>
      </c>
      <c r="E617" s="156" t="s">
        <v>2722</v>
      </c>
      <c r="F617" s="159" t="s">
        <v>4</v>
      </c>
      <c r="G617" s="156" t="s">
        <v>1209</v>
      </c>
      <c r="H617" s="160">
        <v>43647</v>
      </c>
      <c r="I617" s="160">
        <v>43759</v>
      </c>
      <c r="J617" s="161" t="s">
        <v>5</v>
      </c>
      <c r="K617" s="162"/>
      <c r="L617" s="163" t="s">
        <v>7</v>
      </c>
      <c r="M617" s="171">
        <v>0</v>
      </c>
      <c r="N617" s="164">
        <v>190</v>
      </c>
      <c r="O617" s="187" t="s">
        <v>88</v>
      </c>
      <c r="P617" s="160">
        <v>43759</v>
      </c>
      <c r="Q617" s="162" t="s">
        <v>87</v>
      </c>
      <c r="R617" s="164">
        <v>190</v>
      </c>
      <c r="S617" s="163" t="s">
        <v>6334</v>
      </c>
      <c r="T617" s="163"/>
      <c r="U617" s="161" t="s">
        <v>10</v>
      </c>
      <c r="V617" s="161" t="s">
        <v>11</v>
      </c>
      <c r="W617" s="161" t="s">
        <v>12</v>
      </c>
      <c r="X617" s="161" t="s">
        <v>13</v>
      </c>
      <c r="Y617" s="169">
        <v>4340</v>
      </c>
      <c r="Z617" s="169">
        <v>9341101</v>
      </c>
      <c r="AA617" s="166">
        <v>4.3731611504705202E-5</v>
      </c>
      <c r="AB617" s="167" t="s">
        <v>2314</v>
      </c>
      <c r="AC617" s="168" t="s">
        <v>3302</v>
      </c>
    </row>
    <row r="618" spans="1:29" x14ac:dyDescent="0.3">
      <c r="A618" s="156" t="s">
        <v>2756</v>
      </c>
      <c r="B618" s="157">
        <v>6</v>
      </c>
      <c r="C618" s="158" t="s">
        <v>1464</v>
      </c>
      <c r="D618" s="158" t="s">
        <v>301</v>
      </c>
      <c r="E618" s="156" t="s">
        <v>2722</v>
      </c>
      <c r="F618" s="159" t="s">
        <v>4</v>
      </c>
      <c r="G618" s="156" t="s">
        <v>1209</v>
      </c>
      <c r="H618" s="160">
        <v>43647</v>
      </c>
      <c r="I618" s="160">
        <v>43759</v>
      </c>
      <c r="J618" s="161" t="s">
        <v>5</v>
      </c>
      <c r="K618" s="162"/>
      <c r="L618" s="163" t="s">
        <v>7</v>
      </c>
      <c r="M618" s="171">
        <v>0</v>
      </c>
      <c r="N618" s="164">
        <v>100</v>
      </c>
      <c r="O618" s="162" t="s">
        <v>88</v>
      </c>
      <c r="P618" s="160">
        <v>43759</v>
      </c>
      <c r="Q618" s="162" t="s">
        <v>87</v>
      </c>
      <c r="R618" s="164">
        <v>100</v>
      </c>
      <c r="S618" s="163" t="s">
        <v>6334</v>
      </c>
      <c r="T618" s="163"/>
      <c r="U618" s="161" t="s">
        <v>10</v>
      </c>
      <c r="V618" s="161" t="s">
        <v>11</v>
      </c>
      <c r="W618" s="161" t="s">
        <v>12</v>
      </c>
      <c r="X618" s="161" t="s">
        <v>13</v>
      </c>
      <c r="Y618" s="169">
        <v>4340</v>
      </c>
      <c r="Z618" s="169">
        <v>9341101</v>
      </c>
      <c r="AA618" s="166">
        <v>2.301663763405537E-5</v>
      </c>
      <c r="AB618" s="167" t="s">
        <v>2314</v>
      </c>
      <c r="AC618" s="168" t="s">
        <v>3302</v>
      </c>
    </row>
    <row r="619" spans="1:29" x14ac:dyDescent="0.3">
      <c r="A619" s="156" t="s">
        <v>2756</v>
      </c>
      <c r="B619" s="157">
        <v>6</v>
      </c>
      <c r="C619" s="158" t="s">
        <v>1464</v>
      </c>
      <c r="D619" s="158" t="s">
        <v>301</v>
      </c>
      <c r="E619" s="156" t="s">
        <v>2722</v>
      </c>
      <c r="F619" s="159" t="s">
        <v>4</v>
      </c>
      <c r="G619" s="158" t="s">
        <v>1209</v>
      </c>
      <c r="H619" s="160">
        <v>43647</v>
      </c>
      <c r="I619" s="160">
        <v>43759</v>
      </c>
      <c r="J619" s="161" t="s">
        <v>5</v>
      </c>
      <c r="K619" s="162"/>
      <c r="L619" s="163" t="s">
        <v>7</v>
      </c>
      <c r="M619" s="171">
        <v>0</v>
      </c>
      <c r="N619" s="164">
        <v>60</v>
      </c>
      <c r="O619" s="162" t="s">
        <v>88</v>
      </c>
      <c r="P619" s="160">
        <v>43759</v>
      </c>
      <c r="Q619" s="162" t="s">
        <v>87</v>
      </c>
      <c r="R619" s="164">
        <v>60</v>
      </c>
      <c r="S619" s="163" t="s">
        <v>6334</v>
      </c>
      <c r="T619" s="163"/>
      <c r="U619" s="161" t="s">
        <v>10</v>
      </c>
      <c r="V619" s="161" t="s">
        <v>11</v>
      </c>
      <c r="W619" s="161" t="s">
        <v>12</v>
      </c>
      <c r="X619" s="161" t="s">
        <v>13</v>
      </c>
      <c r="Y619" s="165">
        <v>4340</v>
      </c>
      <c r="Z619" s="165">
        <v>9341101</v>
      </c>
      <c r="AA619" s="166">
        <v>1.3809982580433222E-5</v>
      </c>
      <c r="AB619" s="167" t="s">
        <v>2314</v>
      </c>
      <c r="AC619" s="168" t="s">
        <v>3302</v>
      </c>
    </row>
    <row r="620" spans="1:29" x14ac:dyDescent="0.3">
      <c r="A620" s="156" t="s">
        <v>2756</v>
      </c>
      <c r="B620" s="157">
        <v>6</v>
      </c>
      <c r="C620" s="158" t="s">
        <v>1464</v>
      </c>
      <c r="D620" s="158" t="s">
        <v>301</v>
      </c>
      <c r="E620" s="156" t="s">
        <v>2722</v>
      </c>
      <c r="F620" s="159" t="s">
        <v>4</v>
      </c>
      <c r="G620" s="158" t="s">
        <v>1209</v>
      </c>
      <c r="H620" s="160">
        <v>43647</v>
      </c>
      <c r="I620" s="160">
        <v>43759</v>
      </c>
      <c r="J620" s="161" t="s">
        <v>5</v>
      </c>
      <c r="K620" s="162"/>
      <c r="L620" s="163" t="s">
        <v>7</v>
      </c>
      <c r="M620" s="171">
        <v>0</v>
      </c>
      <c r="N620" s="164">
        <v>30</v>
      </c>
      <c r="O620" s="162" t="s">
        <v>88</v>
      </c>
      <c r="P620" s="160">
        <v>43759</v>
      </c>
      <c r="Q620" s="162" t="s">
        <v>87</v>
      </c>
      <c r="R620" s="164">
        <v>30</v>
      </c>
      <c r="S620" s="163" t="s">
        <v>6334</v>
      </c>
      <c r="T620" s="163"/>
      <c r="U620" s="161" t="s">
        <v>10</v>
      </c>
      <c r="V620" s="161" t="s">
        <v>11</v>
      </c>
      <c r="W620" s="161" t="s">
        <v>12</v>
      </c>
      <c r="X620" s="161" t="s">
        <v>13</v>
      </c>
      <c r="Y620" s="169">
        <v>4340</v>
      </c>
      <c r="Z620" s="169">
        <v>9341101</v>
      </c>
      <c r="AA620" s="166">
        <v>6.9049912902166112E-6</v>
      </c>
      <c r="AB620" s="167" t="s">
        <v>2314</v>
      </c>
      <c r="AC620" s="168" t="s">
        <v>3302</v>
      </c>
    </row>
    <row r="621" spans="1:29" x14ac:dyDescent="0.3">
      <c r="A621" s="156" t="s">
        <v>2756</v>
      </c>
      <c r="B621" s="157">
        <v>6</v>
      </c>
      <c r="C621" s="158" t="s">
        <v>1464</v>
      </c>
      <c r="D621" s="156" t="s">
        <v>301</v>
      </c>
      <c r="E621" s="156" t="s">
        <v>2722</v>
      </c>
      <c r="F621" s="156" t="s">
        <v>4</v>
      </c>
      <c r="G621" s="158" t="s">
        <v>1209</v>
      </c>
      <c r="H621" s="160">
        <v>43647</v>
      </c>
      <c r="I621" s="160">
        <v>43759</v>
      </c>
      <c r="J621" s="161" t="s">
        <v>5</v>
      </c>
      <c r="K621" s="162"/>
      <c r="L621" s="158" t="s">
        <v>7</v>
      </c>
      <c r="M621" s="171">
        <v>0</v>
      </c>
      <c r="N621" s="170">
        <v>232.8</v>
      </c>
      <c r="O621" s="162" t="s">
        <v>88</v>
      </c>
      <c r="P621" s="160">
        <v>43759</v>
      </c>
      <c r="Q621" s="162" t="s">
        <v>87</v>
      </c>
      <c r="R621" s="171">
        <v>232.8</v>
      </c>
      <c r="S621" s="163" t="s">
        <v>6334</v>
      </c>
      <c r="T621" s="162"/>
      <c r="U621" s="161" t="s">
        <v>10</v>
      </c>
      <c r="V621" s="161" t="s">
        <v>11</v>
      </c>
      <c r="W621" s="161" t="s">
        <v>12</v>
      </c>
      <c r="X621" s="161" t="s">
        <v>13</v>
      </c>
      <c r="Y621" s="165">
        <v>4340</v>
      </c>
      <c r="Z621" s="165">
        <v>9341101</v>
      </c>
      <c r="AA621" s="166">
        <v>5.3582732412080904E-5</v>
      </c>
      <c r="AB621" s="158" t="s">
        <v>2314</v>
      </c>
      <c r="AC621" s="168" t="s">
        <v>3302</v>
      </c>
    </row>
    <row r="622" spans="1:29" x14ac:dyDescent="0.3">
      <c r="A622" s="156" t="s">
        <v>2757</v>
      </c>
      <c r="B622" s="157">
        <v>8</v>
      </c>
      <c r="C622" s="158" t="s">
        <v>1464</v>
      </c>
      <c r="D622" s="158" t="s">
        <v>415</v>
      </c>
      <c r="E622" s="156" t="s">
        <v>2722</v>
      </c>
      <c r="F622" s="159" t="s">
        <v>4</v>
      </c>
      <c r="G622" s="158" t="s">
        <v>1209</v>
      </c>
      <c r="H622" s="160">
        <v>43647</v>
      </c>
      <c r="I622" s="160">
        <v>43748</v>
      </c>
      <c r="J622" s="161" t="s">
        <v>5</v>
      </c>
      <c r="K622" s="162" t="s">
        <v>6</v>
      </c>
      <c r="L622" s="163" t="s">
        <v>7</v>
      </c>
      <c r="M622" s="171">
        <v>0</v>
      </c>
      <c r="N622" s="164">
        <v>6210.31</v>
      </c>
      <c r="O622" s="162" t="s">
        <v>48</v>
      </c>
      <c r="P622" s="160">
        <v>43748</v>
      </c>
      <c r="Q622" s="162" t="s">
        <v>24</v>
      </c>
      <c r="R622" s="164">
        <v>6210.31</v>
      </c>
      <c r="S622" s="163" t="s">
        <v>6335</v>
      </c>
      <c r="T622" s="163"/>
      <c r="U622" s="161" t="s">
        <v>10</v>
      </c>
      <c r="V622" s="161" t="s">
        <v>11</v>
      </c>
      <c r="W622" s="161" t="s">
        <v>12</v>
      </c>
      <c r="X622" s="161" t="s">
        <v>13</v>
      </c>
      <c r="Y622" s="169">
        <v>4300</v>
      </c>
      <c r="Z622" s="169">
        <v>9441101</v>
      </c>
      <c r="AA622" s="166">
        <v>1.4294045486515042E-3</v>
      </c>
      <c r="AB622" s="167" t="s">
        <v>2316</v>
      </c>
      <c r="AC622" s="168" t="s">
        <v>3307</v>
      </c>
    </row>
    <row r="623" spans="1:29" x14ac:dyDescent="0.3">
      <c r="A623" s="156" t="s">
        <v>2757</v>
      </c>
      <c r="B623" s="157">
        <v>8</v>
      </c>
      <c r="C623" s="158" t="s">
        <v>1464</v>
      </c>
      <c r="D623" s="156" t="s">
        <v>415</v>
      </c>
      <c r="E623" s="156" t="s">
        <v>2722</v>
      </c>
      <c r="F623" s="156" t="s">
        <v>4</v>
      </c>
      <c r="G623" s="158" t="s">
        <v>1209</v>
      </c>
      <c r="H623" s="160">
        <v>43647</v>
      </c>
      <c r="I623" s="160">
        <v>43748</v>
      </c>
      <c r="J623" s="161" t="s">
        <v>5</v>
      </c>
      <c r="K623" s="162" t="s">
        <v>6</v>
      </c>
      <c r="L623" s="156" t="s">
        <v>7</v>
      </c>
      <c r="M623" s="171">
        <v>0</v>
      </c>
      <c r="N623" s="170">
        <v>512.48</v>
      </c>
      <c r="O623" s="162" t="s">
        <v>48</v>
      </c>
      <c r="P623" s="160">
        <v>43748</v>
      </c>
      <c r="Q623" s="162" t="s">
        <v>24</v>
      </c>
      <c r="R623" s="171">
        <v>512.48</v>
      </c>
      <c r="S623" s="163" t="s">
        <v>6335</v>
      </c>
      <c r="T623" s="162"/>
      <c r="U623" s="161" t="s">
        <v>10</v>
      </c>
      <c r="V623" s="161" t="s">
        <v>11</v>
      </c>
      <c r="W623" s="161" t="s">
        <v>12</v>
      </c>
      <c r="X623" s="161" t="s">
        <v>13</v>
      </c>
      <c r="Y623" s="165">
        <v>4340</v>
      </c>
      <c r="Z623" s="165">
        <v>9441101</v>
      </c>
      <c r="AA623" s="166">
        <v>1.1795566454700697E-4</v>
      </c>
      <c r="AB623" s="163" t="s">
        <v>2316</v>
      </c>
      <c r="AC623" s="168" t="s">
        <v>3307</v>
      </c>
    </row>
    <row r="624" spans="1:29" x14ac:dyDescent="0.3">
      <c r="A624" s="156" t="s">
        <v>2757</v>
      </c>
      <c r="B624" s="157">
        <v>8</v>
      </c>
      <c r="C624" s="156" t="s">
        <v>1464</v>
      </c>
      <c r="D624" s="163" t="s">
        <v>415</v>
      </c>
      <c r="E624" s="156" t="s">
        <v>2722</v>
      </c>
      <c r="F624" s="159" t="s">
        <v>4</v>
      </c>
      <c r="G624" s="156" t="s">
        <v>1209</v>
      </c>
      <c r="H624" s="160">
        <v>43647</v>
      </c>
      <c r="I624" s="160">
        <v>43748</v>
      </c>
      <c r="J624" s="161" t="s">
        <v>5</v>
      </c>
      <c r="K624" s="162"/>
      <c r="L624" s="163" t="s">
        <v>7</v>
      </c>
      <c r="M624" s="171">
        <v>0</v>
      </c>
      <c r="N624" s="164">
        <v>186.24</v>
      </c>
      <c r="O624" s="162" t="s">
        <v>48</v>
      </c>
      <c r="P624" s="160">
        <v>43748</v>
      </c>
      <c r="Q624" s="162" t="s">
        <v>24</v>
      </c>
      <c r="R624" s="164">
        <v>186.24</v>
      </c>
      <c r="S624" s="162" t="s">
        <v>6335</v>
      </c>
      <c r="T624" s="163"/>
      <c r="U624" s="161" t="s">
        <v>10</v>
      </c>
      <c r="V624" s="161" t="s">
        <v>11</v>
      </c>
      <c r="W624" s="161" t="s">
        <v>12</v>
      </c>
      <c r="X624" s="161" t="s">
        <v>13</v>
      </c>
      <c r="Y624" s="169">
        <v>4340</v>
      </c>
      <c r="Z624" s="169">
        <v>9441101</v>
      </c>
      <c r="AA624" s="166">
        <v>4.2866185929664723E-5</v>
      </c>
      <c r="AB624" s="158" t="s">
        <v>2316</v>
      </c>
      <c r="AC624" s="168" t="s">
        <v>3307</v>
      </c>
    </row>
    <row r="625" spans="1:29" x14ac:dyDescent="0.3">
      <c r="A625" s="156" t="s">
        <v>2757</v>
      </c>
      <c r="B625" s="157">
        <v>8</v>
      </c>
      <c r="C625" s="158" t="s">
        <v>1464</v>
      </c>
      <c r="D625" s="156" t="s">
        <v>415</v>
      </c>
      <c r="E625" s="156" t="s">
        <v>2722</v>
      </c>
      <c r="F625" s="159" t="s">
        <v>4</v>
      </c>
      <c r="G625" s="156" t="s">
        <v>1209</v>
      </c>
      <c r="H625" s="160">
        <v>43647</v>
      </c>
      <c r="I625" s="160">
        <v>43748</v>
      </c>
      <c r="J625" s="161" t="s">
        <v>5</v>
      </c>
      <c r="K625" s="162"/>
      <c r="L625" s="163" t="s">
        <v>7</v>
      </c>
      <c r="M625" s="171">
        <v>0</v>
      </c>
      <c r="N625" s="164">
        <v>152</v>
      </c>
      <c r="O625" s="162" t="s">
        <v>48</v>
      </c>
      <c r="P625" s="160">
        <v>43748</v>
      </c>
      <c r="Q625" s="162" t="s">
        <v>24</v>
      </c>
      <c r="R625" s="164">
        <v>152</v>
      </c>
      <c r="S625" s="162" t="s">
        <v>6335</v>
      </c>
      <c r="T625" s="163"/>
      <c r="U625" s="161" t="s">
        <v>10</v>
      </c>
      <c r="V625" s="161" t="s">
        <v>11</v>
      </c>
      <c r="W625" s="161" t="s">
        <v>12</v>
      </c>
      <c r="X625" s="161" t="s">
        <v>13</v>
      </c>
      <c r="Y625" s="169">
        <v>4340</v>
      </c>
      <c r="Z625" s="169">
        <v>9441101</v>
      </c>
      <c r="AA625" s="166">
        <v>3.4985289203764165E-5</v>
      </c>
      <c r="AB625" s="158" t="s">
        <v>2316</v>
      </c>
      <c r="AC625" s="168" t="s">
        <v>3307</v>
      </c>
    </row>
    <row r="626" spans="1:29" x14ac:dyDescent="0.3">
      <c r="A626" s="156" t="s">
        <v>2757</v>
      </c>
      <c r="B626" s="157">
        <v>8</v>
      </c>
      <c r="C626" s="158" t="s">
        <v>1464</v>
      </c>
      <c r="D626" s="158" t="s">
        <v>415</v>
      </c>
      <c r="E626" s="156" t="s">
        <v>2722</v>
      </c>
      <c r="F626" s="159" t="s">
        <v>4</v>
      </c>
      <c r="G626" s="158" t="s">
        <v>1209</v>
      </c>
      <c r="H626" s="160">
        <v>43647</v>
      </c>
      <c r="I626" s="160">
        <v>43748</v>
      </c>
      <c r="J626" s="161" t="s">
        <v>5</v>
      </c>
      <c r="K626" s="162"/>
      <c r="L626" s="163" t="s">
        <v>7</v>
      </c>
      <c r="M626" s="171">
        <v>0</v>
      </c>
      <c r="N626" s="164">
        <v>80</v>
      </c>
      <c r="O626" s="162" t="s">
        <v>48</v>
      </c>
      <c r="P626" s="160">
        <v>43748</v>
      </c>
      <c r="Q626" s="162" t="s">
        <v>24</v>
      </c>
      <c r="R626" s="164">
        <v>80</v>
      </c>
      <c r="S626" s="163" t="s">
        <v>6335</v>
      </c>
      <c r="T626" s="163"/>
      <c r="U626" s="161" t="s">
        <v>10</v>
      </c>
      <c r="V626" s="161" t="s">
        <v>11</v>
      </c>
      <c r="W626" s="161" t="s">
        <v>12</v>
      </c>
      <c r="X626" s="161" t="s">
        <v>13</v>
      </c>
      <c r="Y626" s="165">
        <v>4340</v>
      </c>
      <c r="Z626" s="165">
        <v>9441101</v>
      </c>
      <c r="AA626" s="166">
        <v>1.8413310107244298E-5</v>
      </c>
      <c r="AB626" s="167" t="s">
        <v>2316</v>
      </c>
      <c r="AC626" s="168" t="s">
        <v>3307</v>
      </c>
    </row>
    <row r="627" spans="1:29" x14ac:dyDescent="0.3">
      <c r="A627" s="156" t="s">
        <v>2757</v>
      </c>
      <c r="B627" s="157">
        <v>8</v>
      </c>
      <c r="C627" s="158" t="s">
        <v>1464</v>
      </c>
      <c r="D627" s="156" t="s">
        <v>415</v>
      </c>
      <c r="E627" s="156" t="s">
        <v>2722</v>
      </c>
      <c r="F627" s="159" t="s">
        <v>4</v>
      </c>
      <c r="G627" s="156" t="s">
        <v>1209</v>
      </c>
      <c r="H627" s="160">
        <v>43647</v>
      </c>
      <c r="I627" s="160">
        <v>43748</v>
      </c>
      <c r="J627" s="161" t="s">
        <v>5</v>
      </c>
      <c r="K627" s="162"/>
      <c r="L627" s="163" t="s">
        <v>7</v>
      </c>
      <c r="M627" s="171">
        <v>0</v>
      </c>
      <c r="N627" s="164">
        <v>48</v>
      </c>
      <c r="O627" s="162" t="s">
        <v>48</v>
      </c>
      <c r="P627" s="160">
        <v>43748</v>
      </c>
      <c r="Q627" s="162" t="s">
        <v>24</v>
      </c>
      <c r="R627" s="164">
        <v>48</v>
      </c>
      <c r="S627" s="162" t="s">
        <v>6335</v>
      </c>
      <c r="T627" s="163"/>
      <c r="U627" s="161" t="s">
        <v>10</v>
      </c>
      <c r="V627" s="161" t="s">
        <v>11</v>
      </c>
      <c r="W627" s="161" t="s">
        <v>12</v>
      </c>
      <c r="X627" s="161" t="s">
        <v>13</v>
      </c>
      <c r="Y627" s="169">
        <v>4340</v>
      </c>
      <c r="Z627" s="169">
        <v>9441101</v>
      </c>
      <c r="AA627" s="166">
        <v>1.1047986064346577E-5</v>
      </c>
      <c r="AB627" s="158" t="s">
        <v>2316</v>
      </c>
      <c r="AC627" s="168" t="s">
        <v>3307</v>
      </c>
    </row>
    <row r="628" spans="1:29" x14ac:dyDescent="0.3">
      <c r="A628" s="156" t="s">
        <v>2757</v>
      </c>
      <c r="B628" s="157">
        <v>8</v>
      </c>
      <c r="C628" s="158" t="s">
        <v>1464</v>
      </c>
      <c r="D628" s="156" t="s">
        <v>415</v>
      </c>
      <c r="E628" s="156" t="s">
        <v>2722</v>
      </c>
      <c r="F628" s="158" t="s">
        <v>4</v>
      </c>
      <c r="G628" s="158" t="s">
        <v>1209</v>
      </c>
      <c r="H628" s="160">
        <v>43647</v>
      </c>
      <c r="I628" s="160">
        <v>43748</v>
      </c>
      <c r="J628" s="161" t="s">
        <v>5</v>
      </c>
      <c r="K628" s="173"/>
      <c r="L628" s="158" t="s">
        <v>7</v>
      </c>
      <c r="M628" s="171">
        <v>0</v>
      </c>
      <c r="N628" s="171">
        <v>24</v>
      </c>
      <c r="O628" s="162" t="s">
        <v>48</v>
      </c>
      <c r="P628" s="160">
        <v>43748</v>
      </c>
      <c r="Q628" s="162" t="s">
        <v>24</v>
      </c>
      <c r="R628" s="171">
        <v>24</v>
      </c>
      <c r="S628" s="163" t="s">
        <v>6335</v>
      </c>
      <c r="T628" s="156"/>
      <c r="U628" s="161" t="s">
        <v>10</v>
      </c>
      <c r="V628" s="161" t="s">
        <v>11</v>
      </c>
      <c r="W628" s="161" t="s">
        <v>12</v>
      </c>
      <c r="X628" s="161" t="s">
        <v>13</v>
      </c>
      <c r="Y628" s="165">
        <v>4340</v>
      </c>
      <c r="Z628" s="165">
        <v>9441101</v>
      </c>
      <c r="AA628" s="166">
        <v>5.5239930321732886E-6</v>
      </c>
      <c r="AB628" s="163" t="s">
        <v>2316</v>
      </c>
      <c r="AC628" s="168" t="s">
        <v>3307</v>
      </c>
    </row>
    <row r="629" spans="1:29" x14ac:dyDescent="0.3">
      <c r="A629" s="156" t="s">
        <v>2788</v>
      </c>
      <c r="B629" s="157">
        <v>0</v>
      </c>
      <c r="C629" s="158" t="s">
        <v>1464</v>
      </c>
      <c r="D629" s="156" t="s">
        <v>503</v>
      </c>
      <c r="E629" s="156" t="s">
        <v>2722</v>
      </c>
      <c r="F629" s="159" t="s">
        <v>4</v>
      </c>
      <c r="G629" s="156" t="s">
        <v>1209</v>
      </c>
      <c r="H629" s="160">
        <v>43647</v>
      </c>
      <c r="I629" s="160">
        <v>43748</v>
      </c>
      <c r="J629" s="161" t="s">
        <v>5</v>
      </c>
      <c r="K629" s="162"/>
      <c r="L629" s="163" t="s">
        <v>7</v>
      </c>
      <c r="M629" s="171">
        <v>0</v>
      </c>
      <c r="N629" s="164">
        <v>9703.6200000000008</v>
      </c>
      <c r="O629" s="162" t="s">
        <v>53</v>
      </c>
      <c r="P629" s="160">
        <v>43748</v>
      </c>
      <c r="Q629" s="162" t="s">
        <v>24</v>
      </c>
      <c r="R629" s="164">
        <v>9703.6200000000008</v>
      </c>
      <c r="S629" s="163"/>
      <c r="T629" s="163"/>
      <c r="U629" s="161" t="s">
        <v>10</v>
      </c>
      <c r="V629" s="161" t="s">
        <v>11</v>
      </c>
      <c r="W629" s="161" t="s">
        <v>12</v>
      </c>
      <c r="X629" s="161" t="s">
        <v>13</v>
      </c>
      <c r="Y629" s="169">
        <v>4300</v>
      </c>
      <c r="Z629" s="169">
        <v>9351101</v>
      </c>
      <c r="AA629" s="166">
        <v>2.2334470527857241E-3</v>
      </c>
      <c r="AB629" s="158" t="s">
        <v>2318</v>
      </c>
      <c r="AC629" s="168" t="s">
        <v>3312</v>
      </c>
    </row>
    <row r="630" spans="1:29" x14ac:dyDescent="0.3">
      <c r="A630" s="156" t="s">
        <v>2788</v>
      </c>
      <c r="B630" s="157">
        <v>0</v>
      </c>
      <c r="C630" s="158" t="s">
        <v>1464</v>
      </c>
      <c r="D630" s="158" t="s">
        <v>503</v>
      </c>
      <c r="E630" s="156" t="s">
        <v>2722</v>
      </c>
      <c r="F630" s="159" t="s">
        <v>4</v>
      </c>
      <c r="G630" s="158" t="s">
        <v>1209</v>
      </c>
      <c r="H630" s="160">
        <v>43647</v>
      </c>
      <c r="I630" s="160">
        <v>43748</v>
      </c>
      <c r="J630" s="161" t="s">
        <v>5</v>
      </c>
      <c r="K630" s="162"/>
      <c r="L630" s="163" t="s">
        <v>7</v>
      </c>
      <c r="M630" s="171">
        <v>0</v>
      </c>
      <c r="N630" s="164">
        <v>125</v>
      </c>
      <c r="O630" s="162" t="s">
        <v>53</v>
      </c>
      <c r="P630" s="160">
        <v>43748</v>
      </c>
      <c r="Q630" s="162" t="s">
        <v>24</v>
      </c>
      <c r="R630" s="164">
        <v>125</v>
      </c>
      <c r="S630" s="163"/>
      <c r="T630" s="163"/>
      <c r="U630" s="161" t="s">
        <v>10</v>
      </c>
      <c r="V630" s="161" t="s">
        <v>11</v>
      </c>
      <c r="W630" s="161" t="s">
        <v>12</v>
      </c>
      <c r="X630" s="161" t="s">
        <v>13</v>
      </c>
      <c r="Y630" s="165">
        <v>4340</v>
      </c>
      <c r="Z630" s="165">
        <v>9351101</v>
      </c>
      <c r="AA630" s="166">
        <v>2.8770797042569214E-5</v>
      </c>
      <c r="AB630" s="167" t="s">
        <v>2318</v>
      </c>
      <c r="AC630" s="168" t="s">
        <v>3312</v>
      </c>
    </row>
    <row r="631" spans="1:29" x14ac:dyDescent="0.3">
      <c r="A631" s="156" t="s">
        <v>2788</v>
      </c>
      <c r="B631" s="157">
        <v>0</v>
      </c>
      <c r="C631" s="158" t="s">
        <v>1464</v>
      </c>
      <c r="D631" s="156" t="s">
        <v>503</v>
      </c>
      <c r="E631" s="156" t="s">
        <v>2722</v>
      </c>
      <c r="F631" s="156" t="s">
        <v>4</v>
      </c>
      <c r="G631" s="158" t="s">
        <v>1209</v>
      </c>
      <c r="H631" s="160">
        <v>43647</v>
      </c>
      <c r="I631" s="160">
        <v>43748</v>
      </c>
      <c r="J631" s="161" t="s">
        <v>5</v>
      </c>
      <c r="K631" s="162"/>
      <c r="L631" s="158" t="s">
        <v>7</v>
      </c>
      <c r="M631" s="171">
        <v>0</v>
      </c>
      <c r="N631" s="170">
        <v>75</v>
      </c>
      <c r="O631" s="162" t="s">
        <v>53</v>
      </c>
      <c r="P631" s="160">
        <v>43748</v>
      </c>
      <c r="Q631" s="162" t="s">
        <v>24</v>
      </c>
      <c r="R631" s="170">
        <v>75</v>
      </c>
      <c r="S631" s="158"/>
      <c r="T631" s="162"/>
      <c r="U631" s="161" t="s">
        <v>10</v>
      </c>
      <c r="V631" s="161" t="s">
        <v>11</v>
      </c>
      <c r="W631" s="161" t="s">
        <v>12</v>
      </c>
      <c r="X631" s="161" t="s">
        <v>13</v>
      </c>
      <c r="Y631" s="165">
        <v>4340</v>
      </c>
      <c r="Z631" s="165">
        <v>9351101</v>
      </c>
      <c r="AA631" s="166">
        <v>1.7262478225541529E-5</v>
      </c>
      <c r="AB631" s="183" t="s">
        <v>2318</v>
      </c>
      <c r="AC631" s="168" t="s">
        <v>3312</v>
      </c>
    </row>
    <row r="632" spans="1:29" x14ac:dyDescent="0.3">
      <c r="A632" s="156" t="s">
        <v>2788</v>
      </c>
      <c r="B632" s="157">
        <v>0</v>
      </c>
      <c r="C632" s="158" t="s">
        <v>1464</v>
      </c>
      <c r="D632" s="158" t="s">
        <v>503</v>
      </c>
      <c r="E632" s="156" t="s">
        <v>2722</v>
      </c>
      <c r="F632" s="159" t="s">
        <v>4</v>
      </c>
      <c r="G632" s="158" t="s">
        <v>1209</v>
      </c>
      <c r="H632" s="160">
        <v>43647</v>
      </c>
      <c r="I632" s="160">
        <v>43748</v>
      </c>
      <c r="J632" s="161" t="s">
        <v>5</v>
      </c>
      <c r="K632" s="162"/>
      <c r="L632" s="163" t="s">
        <v>7</v>
      </c>
      <c r="M632" s="171">
        <v>0</v>
      </c>
      <c r="N632" s="164">
        <v>37.5</v>
      </c>
      <c r="O632" s="162" t="s">
        <v>53</v>
      </c>
      <c r="P632" s="160">
        <v>43748</v>
      </c>
      <c r="Q632" s="162" t="s">
        <v>24</v>
      </c>
      <c r="R632" s="164">
        <v>37.5</v>
      </c>
      <c r="S632" s="163"/>
      <c r="T632" s="163"/>
      <c r="U632" s="161" t="s">
        <v>10</v>
      </c>
      <c r="V632" s="161" t="s">
        <v>11</v>
      </c>
      <c r="W632" s="161" t="s">
        <v>12</v>
      </c>
      <c r="X632" s="161" t="s">
        <v>13</v>
      </c>
      <c r="Y632" s="165">
        <v>4340</v>
      </c>
      <c r="Z632" s="165">
        <v>9351101</v>
      </c>
      <c r="AA632" s="166">
        <v>8.6312391127707645E-6</v>
      </c>
      <c r="AB632" s="167" t="s">
        <v>2318</v>
      </c>
      <c r="AC632" s="168" t="s">
        <v>3312</v>
      </c>
    </row>
    <row r="633" spans="1:29" x14ac:dyDescent="0.3">
      <c r="A633" s="156" t="s">
        <v>2788</v>
      </c>
      <c r="B633" s="157">
        <v>0</v>
      </c>
      <c r="C633" s="158" t="s">
        <v>1464</v>
      </c>
      <c r="D633" s="158" t="s">
        <v>503</v>
      </c>
      <c r="E633" s="156" t="s">
        <v>2722</v>
      </c>
      <c r="F633" s="159" t="s">
        <v>4</v>
      </c>
      <c r="G633" s="158" t="s">
        <v>1209</v>
      </c>
      <c r="H633" s="160">
        <v>43647</v>
      </c>
      <c r="I633" s="160">
        <v>43748</v>
      </c>
      <c r="J633" s="161" t="s">
        <v>5</v>
      </c>
      <c r="K633" s="162"/>
      <c r="L633" s="163" t="s">
        <v>7</v>
      </c>
      <c r="M633" s="171">
        <v>0</v>
      </c>
      <c r="N633" s="164">
        <v>237.5</v>
      </c>
      <c r="O633" s="162" t="s">
        <v>53</v>
      </c>
      <c r="P633" s="160">
        <v>43748</v>
      </c>
      <c r="Q633" s="162" t="s">
        <v>24</v>
      </c>
      <c r="R633" s="164">
        <v>237.5</v>
      </c>
      <c r="S633" s="163"/>
      <c r="T633" s="163"/>
      <c r="U633" s="161" t="s">
        <v>10</v>
      </c>
      <c r="V633" s="161" t="s">
        <v>11</v>
      </c>
      <c r="W633" s="161" t="s">
        <v>12</v>
      </c>
      <c r="X633" s="161" t="s">
        <v>13</v>
      </c>
      <c r="Y633" s="165">
        <v>4340</v>
      </c>
      <c r="Z633" s="165">
        <v>9351101</v>
      </c>
      <c r="AA633" s="166">
        <v>5.4664514380881507E-5</v>
      </c>
      <c r="AB633" s="175" t="s">
        <v>2318</v>
      </c>
      <c r="AC633" s="168" t="s">
        <v>3312</v>
      </c>
    </row>
    <row r="634" spans="1:29" x14ac:dyDescent="0.3">
      <c r="A634" s="156" t="s">
        <v>2788</v>
      </c>
      <c r="B634" s="157">
        <v>0</v>
      </c>
      <c r="C634" s="158" t="s">
        <v>1464</v>
      </c>
      <c r="D634" s="158" t="s">
        <v>503</v>
      </c>
      <c r="E634" s="156" t="s">
        <v>2722</v>
      </c>
      <c r="F634" s="158" t="s">
        <v>4</v>
      </c>
      <c r="G634" s="158" t="s">
        <v>1209</v>
      </c>
      <c r="H634" s="160">
        <v>43647</v>
      </c>
      <c r="I634" s="160">
        <v>43748</v>
      </c>
      <c r="J634" s="161" t="s">
        <v>5</v>
      </c>
      <c r="K634" s="162"/>
      <c r="L634" s="163" t="s">
        <v>7</v>
      </c>
      <c r="M634" s="171">
        <v>0</v>
      </c>
      <c r="N634" s="171">
        <v>291</v>
      </c>
      <c r="O634" s="162" t="s">
        <v>53</v>
      </c>
      <c r="P634" s="160">
        <v>43748</v>
      </c>
      <c r="Q634" s="162" t="s">
        <v>24</v>
      </c>
      <c r="R634" s="171">
        <v>291</v>
      </c>
      <c r="S634" s="163"/>
      <c r="T634" s="156"/>
      <c r="U634" s="161" t="s">
        <v>10</v>
      </c>
      <c r="V634" s="161" t="s">
        <v>11</v>
      </c>
      <c r="W634" s="161" t="s">
        <v>12</v>
      </c>
      <c r="X634" s="161" t="s">
        <v>13</v>
      </c>
      <c r="Y634" s="165">
        <v>4340</v>
      </c>
      <c r="Z634" s="169">
        <v>9351101</v>
      </c>
      <c r="AA634" s="166">
        <v>6.6978415515101135E-5</v>
      </c>
      <c r="AB634" s="158" t="s">
        <v>2318</v>
      </c>
      <c r="AC634" s="168" t="s">
        <v>3312</v>
      </c>
    </row>
    <row r="635" spans="1:29" x14ac:dyDescent="0.3">
      <c r="A635" s="156" t="s">
        <v>2788</v>
      </c>
      <c r="B635" s="157">
        <v>0</v>
      </c>
      <c r="C635" s="156" t="s">
        <v>1464</v>
      </c>
      <c r="D635" s="156" t="s">
        <v>503</v>
      </c>
      <c r="E635" s="156" t="s">
        <v>2722</v>
      </c>
      <c r="F635" s="156" t="s">
        <v>4</v>
      </c>
      <c r="G635" s="158" t="s">
        <v>1209</v>
      </c>
      <c r="H635" s="160">
        <v>43647</v>
      </c>
      <c r="I635" s="160">
        <v>43748</v>
      </c>
      <c r="J635" s="161" t="s">
        <v>5</v>
      </c>
      <c r="K635" s="158"/>
      <c r="L635" s="163" t="s">
        <v>7</v>
      </c>
      <c r="M635" s="171">
        <v>0</v>
      </c>
      <c r="N635" s="170">
        <v>800.75</v>
      </c>
      <c r="O635" s="162" t="s">
        <v>53</v>
      </c>
      <c r="P635" s="160">
        <v>43748</v>
      </c>
      <c r="Q635" s="162" t="s">
        <v>24</v>
      </c>
      <c r="R635" s="178">
        <v>800.75</v>
      </c>
      <c r="S635" s="158"/>
      <c r="T635" s="162"/>
      <c r="U635" s="161" t="s">
        <v>10</v>
      </c>
      <c r="V635" s="161" t="s">
        <v>11</v>
      </c>
      <c r="W635" s="161" t="s">
        <v>12</v>
      </c>
      <c r="X635" s="161" t="s">
        <v>13</v>
      </c>
      <c r="Y635" s="165">
        <v>4340</v>
      </c>
      <c r="Z635" s="165">
        <v>9351101</v>
      </c>
      <c r="AA635" s="166">
        <v>1.8430572585469837E-4</v>
      </c>
      <c r="AB635" s="162" t="s">
        <v>2318</v>
      </c>
      <c r="AC635" s="168" t="s">
        <v>3312</v>
      </c>
    </row>
    <row r="636" spans="1:29" x14ac:dyDescent="0.3">
      <c r="A636" s="156" t="s">
        <v>2788</v>
      </c>
      <c r="B636" s="157">
        <v>0</v>
      </c>
      <c r="C636" s="156" t="s">
        <v>1464</v>
      </c>
      <c r="D636" s="158" t="s">
        <v>503</v>
      </c>
      <c r="E636" s="156" t="s">
        <v>2722</v>
      </c>
      <c r="F636" s="159" t="s">
        <v>4</v>
      </c>
      <c r="G636" s="156" t="s">
        <v>1209</v>
      </c>
      <c r="H636" s="160">
        <v>43647</v>
      </c>
      <c r="I636" s="160">
        <v>43748</v>
      </c>
      <c r="J636" s="161" t="s">
        <v>5</v>
      </c>
      <c r="K636" s="162" t="s">
        <v>6</v>
      </c>
      <c r="L636" s="163" t="s">
        <v>7</v>
      </c>
      <c r="M636" s="171">
        <v>0</v>
      </c>
      <c r="N636" s="164">
        <v>89273.27</v>
      </c>
      <c r="O636" s="162" t="s">
        <v>85</v>
      </c>
      <c r="P636" s="160">
        <v>43748</v>
      </c>
      <c r="Q636" s="162" t="s">
        <v>83</v>
      </c>
      <c r="R636" s="164">
        <v>89273.27</v>
      </c>
      <c r="S636" s="163"/>
      <c r="T636" s="163"/>
      <c r="U636" s="161" t="s">
        <v>10</v>
      </c>
      <c r="V636" s="161" t="s">
        <v>11</v>
      </c>
      <c r="W636" s="161" t="s">
        <v>12</v>
      </c>
      <c r="X636" s="161" t="s">
        <v>13</v>
      </c>
      <c r="Y636" s="169">
        <v>4300</v>
      </c>
      <c r="Z636" s="169">
        <v>9351101</v>
      </c>
      <c r="AA636" s="166">
        <v>2.0547705059971864E-2</v>
      </c>
      <c r="AB636" s="158" t="s">
        <v>2318</v>
      </c>
      <c r="AC636" s="168" t="s">
        <v>3312</v>
      </c>
    </row>
    <row r="637" spans="1:29" x14ac:dyDescent="0.3">
      <c r="A637" s="156" t="s">
        <v>2788</v>
      </c>
      <c r="B637" s="157">
        <v>0</v>
      </c>
      <c r="C637" s="158" t="s">
        <v>1464</v>
      </c>
      <c r="D637" s="158" t="s">
        <v>503</v>
      </c>
      <c r="E637" s="156" t="s">
        <v>2722</v>
      </c>
      <c r="F637" s="159" t="s">
        <v>4</v>
      </c>
      <c r="G637" s="158" t="s">
        <v>1209</v>
      </c>
      <c r="H637" s="160">
        <v>43647</v>
      </c>
      <c r="I637" s="160">
        <v>43748</v>
      </c>
      <c r="J637" s="161" t="s">
        <v>5</v>
      </c>
      <c r="K637" s="162" t="s">
        <v>6</v>
      </c>
      <c r="L637" s="163" t="s">
        <v>7</v>
      </c>
      <c r="M637" s="171">
        <v>0</v>
      </c>
      <c r="N637" s="164">
        <v>7366.9</v>
      </c>
      <c r="O637" s="162" t="s">
        <v>85</v>
      </c>
      <c r="P637" s="160">
        <v>43748</v>
      </c>
      <c r="Q637" s="162" t="s">
        <v>83</v>
      </c>
      <c r="R637" s="164">
        <v>7366.9</v>
      </c>
      <c r="S637" s="163"/>
      <c r="T637" s="163"/>
      <c r="U637" s="161" t="s">
        <v>10</v>
      </c>
      <c r="V637" s="161" t="s">
        <v>11</v>
      </c>
      <c r="W637" s="161" t="s">
        <v>12</v>
      </c>
      <c r="X637" s="161" t="s">
        <v>13</v>
      </c>
      <c r="Y637" s="169">
        <v>4340</v>
      </c>
      <c r="Z637" s="169">
        <v>9351101</v>
      </c>
      <c r="AA637" s="166">
        <v>1.695612677863225E-3</v>
      </c>
      <c r="AB637" s="167" t="s">
        <v>2318</v>
      </c>
      <c r="AC637" s="168" t="s">
        <v>3312</v>
      </c>
    </row>
    <row r="638" spans="1:29" x14ac:dyDescent="0.3">
      <c r="A638" s="156" t="s">
        <v>2788</v>
      </c>
      <c r="B638" s="157">
        <v>0</v>
      </c>
      <c r="C638" s="158" t="s">
        <v>1464</v>
      </c>
      <c r="D638" s="158" t="s">
        <v>503</v>
      </c>
      <c r="E638" s="156" t="s">
        <v>2722</v>
      </c>
      <c r="F638" s="158" t="s">
        <v>4</v>
      </c>
      <c r="G638" s="158" t="s">
        <v>1209</v>
      </c>
      <c r="H638" s="160">
        <v>43647</v>
      </c>
      <c r="I638" s="160">
        <v>43748</v>
      </c>
      <c r="J638" s="161" t="s">
        <v>5</v>
      </c>
      <c r="K638" s="162"/>
      <c r="L638" s="163" t="s">
        <v>7</v>
      </c>
      <c r="M638" s="171">
        <v>0</v>
      </c>
      <c r="N638" s="171">
        <v>345</v>
      </c>
      <c r="O638" s="162" t="s">
        <v>85</v>
      </c>
      <c r="P638" s="160">
        <v>43748</v>
      </c>
      <c r="Q638" s="162" t="s">
        <v>83</v>
      </c>
      <c r="R638" s="171">
        <v>345</v>
      </c>
      <c r="S638" s="163"/>
      <c r="T638" s="156"/>
      <c r="U638" s="161" t="s">
        <v>10</v>
      </c>
      <c r="V638" s="161" t="s">
        <v>11</v>
      </c>
      <c r="W638" s="161" t="s">
        <v>12</v>
      </c>
      <c r="X638" s="161" t="s">
        <v>13</v>
      </c>
      <c r="Y638" s="165">
        <v>4340</v>
      </c>
      <c r="Z638" s="169">
        <v>9351101</v>
      </c>
      <c r="AA638" s="166">
        <v>7.9407399837491032E-5</v>
      </c>
      <c r="AB638" s="158" t="s">
        <v>2318</v>
      </c>
      <c r="AC638" s="168" t="s">
        <v>3312</v>
      </c>
    </row>
    <row r="639" spans="1:29" x14ac:dyDescent="0.3">
      <c r="A639" s="156" t="s">
        <v>2788</v>
      </c>
      <c r="B639" s="157">
        <v>0</v>
      </c>
      <c r="C639" s="158" t="s">
        <v>1464</v>
      </c>
      <c r="D639" s="158" t="s">
        <v>503</v>
      </c>
      <c r="E639" s="156" t="s">
        <v>2722</v>
      </c>
      <c r="F639" s="159" t="s">
        <v>4</v>
      </c>
      <c r="G639" s="158" t="s">
        <v>1209</v>
      </c>
      <c r="H639" s="160">
        <v>43647</v>
      </c>
      <c r="I639" s="160">
        <v>43748</v>
      </c>
      <c r="J639" s="161" t="s">
        <v>5</v>
      </c>
      <c r="K639" s="162"/>
      <c r="L639" s="163" t="s">
        <v>7</v>
      </c>
      <c r="M639" s="171">
        <v>0</v>
      </c>
      <c r="N639" s="164">
        <v>690</v>
      </c>
      <c r="O639" s="162" t="s">
        <v>85</v>
      </c>
      <c r="P639" s="160">
        <v>43748</v>
      </c>
      <c r="Q639" s="162" t="s">
        <v>83</v>
      </c>
      <c r="R639" s="164">
        <v>690</v>
      </c>
      <c r="S639" s="163"/>
      <c r="T639" s="163"/>
      <c r="U639" s="161" t="s">
        <v>10</v>
      </c>
      <c r="V639" s="161" t="s">
        <v>11</v>
      </c>
      <c r="W639" s="161" t="s">
        <v>12</v>
      </c>
      <c r="X639" s="161" t="s">
        <v>13</v>
      </c>
      <c r="Y639" s="169">
        <v>4340</v>
      </c>
      <c r="Z639" s="169">
        <v>9351101</v>
      </c>
      <c r="AA639" s="166">
        <v>1.5881479967498206E-4</v>
      </c>
      <c r="AB639" s="167" t="s">
        <v>2318</v>
      </c>
      <c r="AC639" s="168" t="s">
        <v>3312</v>
      </c>
    </row>
    <row r="640" spans="1:29" x14ac:dyDescent="0.3">
      <c r="A640" s="156" t="s">
        <v>2788</v>
      </c>
      <c r="B640" s="157">
        <v>0</v>
      </c>
      <c r="C640" s="158" t="s">
        <v>1464</v>
      </c>
      <c r="D640" s="156" t="s">
        <v>503</v>
      </c>
      <c r="E640" s="156" t="s">
        <v>2722</v>
      </c>
      <c r="F640" s="158" t="s">
        <v>4</v>
      </c>
      <c r="G640" s="158" t="s">
        <v>1209</v>
      </c>
      <c r="H640" s="179">
        <v>43647</v>
      </c>
      <c r="I640" s="160">
        <v>43748</v>
      </c>
      <c r="J640" s="161" t="s">
        <v>5</v>
      </c>
      <c r="K640" s="162"/>
      <c r="L640" s="158" t="s">
        <v>7</v>
      </c>
      <c r="M640" s="171">
        <v>0</v>
      </c>
      <c r="N640" s="171">
        <v>1150</v>
      </c>
      <c r="O640" s="162" t="s">
        <v>85</v>
      </c>
      <c r="P640" s="160">
        <v>43748</v>
      </c>
      <c r="Q640" s="162" t="s">
        <v>83</v>
      </c>
      <c r="R640" s="170">
        <v>1150</v>
      </c>
      <c r="S640" s="158"/>
      <c r="T640" s="156"/>
      <c r="U640" s="161" t="s">
        <v>10</v>
      </c>
      <c r="V640" s="161" t="s">
        <v>11</v>
      </c>
      <c r="W640" s="161" t="s">
        <v>12</v>
      </c>
      <c r="X640" s="161" t="s">
        <v>13</v>
      </c>
      <c r="Y640" s="165">
        <v>4340</v>
      </c>
      <c r="Z640" s="165">
        <v>9351101</v>
      </c>
      <c r="AA640" s="166">
        <v>2.6469133279163675E-4</v>
      </c>
      <c r="AB640" s="158" t="s">
        <v>2318</v>
      </c>
      <c r="AC640" s="168" t="s">
        <v>3312</v>
      </c>
    </row>
    <row r="641" spans="1:29" x14ac:dyDescent="0.3">
      <c r="A641" s="156" t="s">
        <v>2788</v>
      </c>
      <c r="B641" s="157">
        <v>0</v>
      </c>
      <c r="C641" s="158" t="s">
        <v>1464</v>
      </c>
      <c r="D641" s="156" t="s">
        <v>503</v>
      </c>
      <c r="E641" s="156" t="s">
        <v>2722</v>
      </c>
      <c r="F641" s="158" t="s">
        <v>4</v>
      </c>
      <c r="G641" s="158" t="s">
        <v>1209</v>
      </c>
      <c r="H641" s="160">
        <v>43647</v>
      </c>
      <c r="I641" s="160">
        <v>43748</v>
      </c>
      <c r="J641" s="161" t="s">
        <v>5</v>
      </c>
      <c r="K641" s="162"/>
      <c r="L641" s="163" t="s">
        <v>7</v>
      </c>
      <c r="M641" s="171">
        <v>0</v>
      </c>
      <c r="N641" s="171">
        <v>2185</v>
      </c>
      <c r="O641" s="162" t="s">
        <v>85</v>
      </c>
      <c r="P641" s="160">
        <v>43748</v>
      </c>
      <c r="Q641" s="162" t="s">
        <v>83</v>
      </c>
      <c r="R641" s="171">
        <v>2185</v>
      </c>
      <c r="S641" s="162"/>
      <c r="T641" s="156"/>
      <c r="U641" s="161" t="s">
        <v>10</v>
      </c>
      <c r="V641" s="161" t="s">
        <v>11</v>
      </c>
      <c r="W641" s="161" t="s">
        <v>12</v>
      </c>
      <c r="X641" s="161" t="s">
        <v>13</v>
      </c>
      <c r="Y641" s="165">
        <v>4340</v>
      </c>
      <c r="Z641" s="165">
        <v>9351101</v>
      </c>
      <c r="AA641" s="166">
        <v>5.0291353230410988E-4</v>
      </c>
      <c r="AB641" s="158" t="s">
        <v>2318</v>
      </c>
      <c r="AC641" s="168" t="s">
        <v>3312</v>
      </c>
    </row>
    <row r="642" spans="1:29" x14ac:dyDescent="0.3">
      <c r="A642" s="156" t="s">
        <v>2788</v>
      </c>
      <c r="B642" s="157">
        <v>0</v>
      </c>
      <c r="C642" s="158" t="s">
        <v>1464</v>
      </c>
      <c r="D642" s="158" t="s">
        <v>503</v>
      </c>
      <c r="E642" s="156" t="s">
        <v>2722</v>
      </c>
      <c r="F642" s="158" t="s">
        <v>4</v>
      </c>
      <c r="G642" s="158" t="s">
        <v>1209</v>
      </c>
      <c r="H642" s="160">
        <v>43647</v>
      </c>
      <c r="I642" s="160">
        <v>43748</v>
      </c>
      <c r="J642" s="161" t="s">
        <v>5</v>
      </c>
      <c r="K642" s="162"/>
      <c r="L642" s="158" t="s">
        <v>7</v>
      </c>
      <c r="M642" s="171">
        <v>0</v>
      </c>
      <c r="N642" s="171">
        <v>2677.2</v>
      </c>
      <c r="O642" s="162" t="s">
        <v>85</v>
      </c>
      <c r="P642" s="160">
        <v>43748</v>
      </c>
      <c r="Q642" s="162" t="s">
        <v>83</v>
      </c>
      <c r="R642" s="171">
        <v>2677.2</v>
      </c>
      <c r="S642" s="163"/>
      <c r="T642" s="156"/>
      <c r="U642" s="161" t="s">
        <v>10</v>
      </c>
      <c r="V642" s="161" t="s">
        <v>11</v>
      </c>
      <c r="W642" s="161" t="s">
        <v>12</v>
      </c>
      <c r="X642" s="161" t="s">
        <v>13</v>
      </c>
      <c r="Y642" s="165">
        <v>4340</v>
      </c>
      <c r="Z642" s="165">
        <v>9351101</v>
      </c>
      <c r="AA642" s="166">
        <v>6.1620142273893037E-4</v>
      </c>
      <c r="AB642" s="158" t="s">
        <v>2318</v>
      </c>
      <c r="AC642" s="168" t="s">
        <v>3312</v>
      </c>
    </row>
    <row r="643" spans="1:29" x14ac:dyDescent="0.3">
      <c r="A643" s="156" t="s">
        <v>2789</v>
      </c>
      <c r="B643" s="157">
        <v>5</v>
      </c>
      <c r="C643" s="158" t="s">
        <v>1464</v>
      </c>
      <c r="D643" s="156" t="s">
        <v>317</v>
      </c>
      <c r="E643" s="156" t="s">
        <v>2722</v>
      </c>
      <c r="F643" s="156" t="s">
        <v>4</v>
      </c>
      <c r="G643" s="158" t="s">
        <v>1209</v>
      </c>
      <c r="H643" s="160">
        <v>43647</v>
      </c>
      <c r="I643" s="160">
        <v>43748</v>
      </c>
      <c r="J643" s="161" t="s">
        <v>5</v>
      </c>
      <c r="K643" s="162"/>
      <c r="L643" s="158" t="s">
        <v>7</v>
      </c>
      <c r="M643" s="171">
        <v>0</v>
      </c>
      <c r="N643" s="170">
        <v>22124.25</v>
      </c>
      <c r="O643" s="162" t="s">
        <v>52</v>
      </c>
      <c r="P643" s="160">
        <v>43748</v>
      </c>
      <c r="Q643" s="162" t="s">
        <v>24</v>
      </c>
      <c r="R643" s="170">
        <v>22124.25</v>
      </c>
      <c r="S643" s="158"/>
      <c r="T643" s="162"/>
      <c r="U643" s="161" t="s">
        <v>10</v>
      </c>
      <c r="V643" s="161" t="s">
        <v>11</v>
      </c>
      <c r="W643" s="161" t="s">
        <v>12</v>
      </c>
      <c r="X643" s="161" t="s">
        <v>13</v>
      </c>
      <c r="Y643" s="165">
        <v>4300</v>
      </c>
      <c r="Z643" s="165">
        <v>9421101</v>
      </c>
      <c r="AA643" s="166">
        <v>5.0922584517524953E-3</v>
      </c>
      <c r="AB643" s="158" t="s">
        <v>2319</v>
      </c>
      <c r="AC643" s="168" t="s">
        <v>3322</v>
      </c>
    </row>
    <row r="644" spans="1:29" x14ac:dyDescent="0.3">
      <c r="A644" s="156" t="s">
        <v>2789</v>
      </c>
      <c r="B644" s="157">
        <v>5</v>
      </c>
      <c r="C644" s="156" t="s">
        <v>1464</v>
      </c>
      <c r="D644" s="163" t="s">
        <v>317</v>
      </c>
      <c r="E644" s="156" t="s">
        <v>2722</v>
      </c>
      <c r="F644" s="159" t="s">
        <v>4</v>
      </c>
      <c r="G644" s="158" t="s">
        <v>1209</v>
      </c>
      <c r="H644" s="160">
        <v>43647</v>
      </c>
      <c r="I644" s="160">
        <v>43748</v>
      </c>
      <c r="J644" s="161" t="s">
        <v>5</v>
      </c>
      <c r="K644" s="162"/>
      <c r="L644" s="163" t="s">
        <v>7</v>
      </c>
      <c r="M644" s="171">
        <v>0</v>
      </c>
      <c r="N644" s="164">
        <v>171</v>
      </c>
      <c r="O644" s="162" t="s">
        <v>52</v>
      </c>
      <c r="P644" s="160">
        <v>43748</v>
      </c>
      <c r="Q644" s="162" t="s">
        <v>24</v>
      </c>
      <c r="R644" s="164">
        <v>171</v>
      </c>
      <c r="S644" s="162"/>
      <c r="T644" s="163"/>
      <c r="U644" s="161" t="s">
        <v>10</v>
      </c>
      <c r="V644" s="161" t="s">
        <v>11</v>
      </c>
      <c r="W644" s="161" t="s">
        <v>12</v>
      </c>
      <c r="X644" s="161" t="s">
        <v>13</v>
      </c>
      <c r="Y644" s="169">
        <v>4340</v>
      </c>
      <c r="Z644" s="169">
        <v>9421101</v>
      </c>
      <c r="AA644" s="166">
        <v>3.9358450354234683E-5</v>
      </c>
      <c r="AB644" s="158" t="s">
        <v>2319</v>
      </c>
      <c r="AC644" s="168" t="s">
        <v>3322</v>
      </c>
    </row>
    <row r="645" spans="1:29" x14ac:dyDescent="0.3">
      <c r="A645" s="156" t="s">
        <v>2789</v>
      </c>
      <c r="B645" s="157">
        <v>5</v>
      </c>
      <c r="C645" s="156" t="s">
        <v>1464</v>
      </c>
      <c r="D645" s="158" t="s">
        <v>317</v>
      </c>
      <c r="E645" s="156" t="s">
        <v>2722</v>
      </c>
      <c r="F645" s="158" t="s">
        <v>4</v>
      </c>
      <c r="G645" s="156" t="s">
        <v>1209</v>
      </c>
      <c r="H645" s="160">
        <v>43647</v>
      </c>
      <c r="I645" s="160">
        <v>43748</v>
      </c>
      <c r="J645" s="161" t="s">
        <v>5</v>
      </c>
      <c r="K645" s="162"/>
      <c r="L645" s="163" t="s">
        <v>7</v>
      </c>
      <c r="M645" s="171">
        <v>0</v>
      </c>
      <c r="N645" s="171">
        <v>85.5</v>
      </c>
      <c r="O645" s="162" t="s">
        <v>52</v>
      </c>
      <c r="P645" s="160">
        <v>43748</v>
      </c>
      <c r="Q645" s="162" t="s">
        <v>24</v>
      </c>
      <c r="R645" s="171">
        <v>85.5</v>
      </c>
      <c r="S645" s="163"/>
      <c r="T645" s="162"/>
      <c r="U645" s="161" t="s">
        <v>10</v>
      </c>
      <c r="V645" s="161" t="s">
        <v>11</v>
      </c>
      <c r="W645" s="161" t="s">
        <v>12</v>
      </c>
      <c r="X645" s="161" t="s">
        <v>13</v>
      </c>
      <c r="Y645" s="165">
        <v>4340</v>
      </c>
      <c r="Z645" s="165">
        <v>9421101</v>
      </c>
      <c r="AA645" s="166">
        <v>1.9679225177117342E-5</v>
      </c>
      <c r="AB645" s="156" t="s">
        <v>2319</v>
      </c>
      <c r="AC645" s="168" t="s">
        <v>3322</v>
      </c>
    </row>
    <row r="646" spans="1:29" x14ac:dyDescent="0.3">
      <c r="A646" s="156" t="s">
        <v>2789</v>
      </c>
      <c r="B646" s="157">
        <v>5</v>
      </c>
      <c r="C646" s="158" t="s">
        <v>1464</v>
      </c>
      <c r="D646" s="158" t="s">
        <v>317</v>
      </c>
      <c r="E646" s="156" t="s">
        <v>2722</v>
      </c>
      <c r="F646" s="159" t="s">
        <v>4</v>
      </c>
      <c r="G646" s="156" t="s">
        <v>1209</v>
      </c>
      <c r="H646" s="160">
        <v>43647</v>
      </c>
      <c r="I646" s="160">
        <v>43748</v>
      </c>
      <c r="J646" s="161" t="s">
        <v>5</v>
      </c>
      <c r="K646" s="162"/>
      <c r="L646" s="163" t="s">
        <v>7</v>
      </c>
      <c r="M646" s="171">
        <v>0</v>
      </c>
      <c r="N646" s="164">
        <v>285</v>
      </c>
      <c r="O646" s="162" t="s">
        <v>52</v>
      </c>
      <c r="P646" s="160">
        <v>43748</v>
      </c>
      <c r="Q646" s="162" t="s">
        <v>24</v>
      </c>
      <c r="R646" s="164">
        <v>285</v>
      </c>
      <c r="S646" s="162"/>
      <c r="T646" s="163"/>
      <c r="U646" s="161" t="s">
        <v>10</v>
      </c>
      <c r="V646" s="161" t="s">
        <v>11</v>
      </c>
      <c r="W646" s="161" t="s">
        <v>12</v>
      </c>
      <c r="X646" s="161" t="s">
        <v>13</v>
      </c>
      <c r="Y646" s="169">
        <v>4340</v>
      </c>
      <c r="Z646" s="169">
        <v>9421101</v>
      </c>
      <c r="AA646" s="166">
        <v>6.5597417257057806E-5</v>
      </c>
      <c r="AB646" s="158" t="s">
        <v>2319</v>
      </c>
      <c r="AC646" s="168" t="s">
        <v>3322</v>
      </c>
    </row>
    <row r="647" spans="1:29" x14ac:dyDescent="0.3">
      <c r="A647" s="156" t="s">
        <v>2789</v>
      </c>
      <c r="B647" s="157">
        <v>5</v>
      </c>
      <c r="C647" s="158" t="s">
        <v>1464</v>
      </c>
      <c r="D647" s="156" t="s">
        <v>317</v>
      </c>
      <c r="E647" s="156" t="s">
        <v>2722</v>
      </c>
      <c r="F647" s="158" t="s">
        <v>4</v>
      </c>
      <c r="G647" s="158" t="s">
        <v>1209</v>
      </c>
      <c r="H647" s="160">
        <v>43647</v>
      </c>
      <c r="I647" s="160">
        <v>43748</v>
      </c>
      <c r="J647" s="161" t="s">
        <v>5</v>
      </c>
      <c r="K647" s="173"/>
      <c r="L647" s="158" t="s">
        <v>7</v>
      </c>
      <c r="M647" s="171">
        <v>0</v>
      </c>
      <c r="N647" s="171">
        <v>541.5</v>
      </c>
      <c r="O647" s="162" t="s">
        <v>52</v>
      </c>
      <c r="P647" s="160">
        <v>43748</v>
      </c>
      <c r="Q647" s="162" t="s">
        <v>24</v>
      </c>
      <c r="R647" s="171">
        <v>541.5</v>
      </c>
      <c r="S647" s="163"/>
      <c r="T647" s="156"/>
      <c r="U647" s="161" t="s">
        <v>10</v>
      </c>
      <c r="V647" s="161" t="s">
        <v>11</v>
      </c>
      <c r="W647" s="161" t="s">
        <v>12</v>
      </c>
      <c r="X647" s="161" t="s">
        <v>13</v>
      </c>
      <c r="Y647" s="165">
        <v>4340</v>
      </c>
      <c r="Z647" s="165">
        <v>9421101</v>
      </c>
      <c r="AA647" s="166">
        <v>1.2463509278840982E-4</v>
      </c>
      <c r="AB647" s="163" t="s">
        <v>2319</v>
      </c>
      <c r="AC647" s="168" t="s">
        <v>3322</v>
      </c>
    </row>
    <row r="648" spans="1:29" ht="14.4" customHeight="1" x14ac:dyDescent="0.3">
      <c r="A648" s="156" t="s">
        <v>2789</v>
      </c>
      <c r="B648" s="157">
        <v>5</v>
      </c>
      <c r="C648" s="158" t="s">
        <v>1464</v>
      </c>
      <c r="D648" s="158" t="s">
        <v>317</v>
      </c>
      <c r="E648" s="156" t="s">
        <v>2722</v>
      </c>
      <c r="F648" s="159" t="s">
        <v>4</v>
      </c>
      <c r="G648" s="158" t="s">
        <v>1209</v>
      </c>
      <c r="H648" s="160">
        <v>43647</v>
      </c>
      <c r="I648" s="160">
        <v>43748</v>
      </c>
      <c r="J648" s="161" t="s">
        <v>5</v>
      </c>
      <c r="K648" s="162"/>
      <c r="L648" s="163" t="s">
        <v>7</v>
      </c>
      <c r="M648" s="171">
        <v>0</v>
      </c>
      <c r="N648" s="164">
        <v>663.48</v>
      </c>
      <c r="O648" s="162" t="s">
        <v>52</v>
      </c>
      <c r="P648" s="160">
        <v>43748</v>
      </c>
      <c r="Q648" s="162" t="s">
        <v>24</v>
      </c>
      <c r="R648" s="164">
        <v>663.48</v>
      </c>
      <c r="S648" s="163"/>
      <c r="T648" s="163"/>
      <c r="U648" s="161" t="s">
        <v>10</v>
      </c>
      <c r="V648" s="161" t="s">
        <v>11</v>
      </c>
      <c r="W648" s="161" t="s">
        <v>12</v>
      </c>
      <c r="X648" s="161" t="s">
        <v>13</v>
      </c>
      <c r="Y648" s="165">
        <v>4340</v>
      </c>
      <c r="Z648" s="165">
        <v>9421101</v>
      </c>
      <c r="AA648" s="166">
        <v>1.5271078737443057E-4</v>
      </c>
      <c r="AB648" s="167" t="s">
        <v>2319</v>
      </c>
      <c r="AC648" s="168" t="s">
        <v>3322</v>
      </c>
    </row>
    <row r="649" spans="1:29" x14ac:dyDescent="0.3">
      <c r="A649" s="156" t="s">
        <v>2789</v>
      </c>
      <c r="B649" s="157">
        <v>5</v>
      </c>
      <c r="C649" s="158" t="s">
        <v>1464</v>
      </c>
      <c r="D649" s="158" t="s">
        <v>317</v>
      </c>
      <c r="E649" s="156" t="s">
        <v>2722</v>
      </c>
      <c r="F649" s="159" t="s">
        <v>4</v>
      </c>
      <c r="G649" s="156" t="s">
        <v>1209</v>
      </c>
      <c r="H649" s="160">
        <v>43647</v>
      </c>
      <c r="I649" s="160">
        <v>43748</v>
      </c>
      <c r="J649" s="161" t="s">
        <v>5</v>
      </c>
      <c r="K649" s="162"/>
      <c r="L649" s="158" t="s">
        <v>7</v>
      </c>
      <c r="M649" s="171">
        <v>0</v>
      </c>
      <c r="N649" s="164">
        <v>1825.71</v>
      </c>
      <c r="O649" s="162" t="s">
        <v>52</v>
      </c>
      <c r="P649" s="160">
        <v>43748</v>
      </c>
      <c r="Q649" s="162" t="s">
        <v>24</v>
      </c>
      <c r="R649" s="164">
        <v>1825.71</v>
      </c>
      <c r="S649" s="158"/>
      <c r="T649" s="163"/>
      <c r="U649" s="161" t="s">
        <v>10</v>
      </c>
      <c r="V649" s="161" t="s">
        <v>11</v>
      </c>
      <c r="W649" s="161" t="s">
        <v>12</v>
      </c>
      <c r="X649" s="161" t="s">
        <v>13</v>
      </c>
      <c r="Y649" s="169">
        <v>4340</v>
      </c>
      <c r="Z649" s="165">
        <v>9421101</v>
      </c>
      <c r="AA649" s="166">
        <v>4.2021705494871232E-4</v>
      </c>
      <c r="AB649" s="163" t="s">
        <v>2319</v>
      </c>
      <c r="AC649" s="168" t="s">
        <v>3322</v>
      </c>
    </row>
    <row r="650" spans="1:29" x14ac:dyDescent="0.3">
      <c r="A650" s="156" t="s">
        <v>2789</v>
      </c>
      <c r="B650" s="157">
        <v>5</v>
      </c>
      <c r="C650" s="158" t="s">
        <v>1464</v>
      </c>
      <c r="D650" s="158" t="s">
        <v>317</v>
      </c>
      <c r="E650" s="156" t="s">
        <v>2722</v>
      </c>
      <c r="F650" s="159" t="s">
        <v>4</v>
      </c>
      <c r="G650" s="158" t="s">
        <v>1209</v>
      </c>
      <c r="H650" s="160">
        <v>43647</v>
      </c>
      <c r="I650" s="160">
        <v>43748</v>
      </c>
      <c r="J650" s="161" t="s">
        <v>5</v>
      </c>
      <c r="K650" s="162" t="s">
        <v>6</v>
      </c>
      <c r="L650" s="163" t="s">
        <v>7</v>
      </c>
      <c r="M650" s="171">
        <v>0</v>
      </c>
      <c r="N650" s="164">
        <v>506528.77</v>
      </c>
      <c r="O650" s="162" t="s">
        <v>76</v>
      </c>
      <c r="P650" s="160">
        <v>43748</v>
      </c>
      <c r="Q650" s="162" t="s">
        <v>24</v>
      </c>
      <c r="R650" s="164">
        <v>506528.77</v>
      </c>
      <c r="S650" s="163"/>
      <c r="T650" s="163"/>
      <c r="U650" s="161" t="s">
        <v>10</v>
      </c>
      <c r="V650" s="161" t="s">
        <v>11</v>
      </c>
      <c r="W650" s="161" t="s">
        <v>12</v>
      </c>
      <c r="X650" s="161" t="s">
        <v>13</v>
      </c>
      <c r="Y650" s="165">
        <v>4300</v>
      </c>
      <c r="Z650" s="165">
        <v>9421101</v>
      </c>
      <c r="AA650" s="166">
        <v>0.11658589150313778</v>
      </c>
      <c r="AB650" s="175" t="s">
        <v>2319</v>
      </c>
      <c r="AC650" s="168" t="s">
        <v>3322</v>
      </c>
    </row>
    <row r="651" spans="1:29" x14ac:dyDescent="0.3">
      <c r="A651" s="156" t="s">
        <v>2789</v>
      </c>
      <c r="B651" s="157">
        <v>5</v>
      </c>
      <c r="C651" s="158" t="s">
        <v>1464</v>
      </c>
      <c r="D651" s="158" t="s">
        <v>317</v>
      </c>
      <c r="E651" s="156" t="s">
        <v>2722</v>
      </c>
      <c r="F651" s="159" t="s">
        <v>4</v>
      </c>
      <c r="G651" s="156" t="s">
        <v>1209</v>
      </c>
      <c r="H651" s="160">
        <v>43647</v>
      </c>
      <c r="I651" s="160">
        <v>43748</v>
      </c>
      <c r="J651" s="161" t="s">
        <v>5</v>
      </c>
      <c r="K651" s="162"/>
      <c r="L651" s="158" t="s">
        <v>7</v>
      </c>
      <c r="M651" s="171">
        <v>0</v>
      </c>
      <c r="N651" s="164">
        <v>1957.5</v>
      </c>
      <c r="O651" s="162" t="s">
        <v>76</v>
      </c>
      <c r="P651" s="160">
        <v>43748</v>
      </c>
      <c r="Q651" s="162" t="s">
        <v>24</v>
      </c>
      <c r="R651" s="164">
        <v>1957.5</v>
      </c>
      <c r="S651" s="158"/>
      <c r="T651" s="163"/>
      <c r="U651" s="161" t="s">
        <v>10</v>
      </c>
      <c r="V651" s="161" t="s">
        <v>11</v>
      </c>
      <c r="W651" s="161" t="s">
        <v>12</v>
      </c>
      <c r="X651" s="161" t="s">
        <v>13</v>
      </c>
      <c r="Y651" s="169">
        <v>4340</v>
      </c>
      <c r="Z651" s="165">
        <v>9421101</v>
      </c>
      <c r="AA651" s="166">
        <v>4.5055068168663387E-4</v>
      </c>
      <c r="AB651" s="163" t="s">
        <v>2319</v>
      </c>
      <c r="AC651" s="168" t="s">
        <v>3322</v>
      </c>
    </row>
    <row r="652" spans="1:29" x14ac:dyDescent="0.3">
      <c r="A652" s="156" t="s">
        <v>2789</v>
      </c>
      <c r="B652" s="157">
        <v>5</v>
      </c>
      <c r="C652" s="158" t="s">
        <v>1464</v>
      </c>
      <c r="D652" s="156" t="s">
        <v>317</v>
      </c>
      <c r="E652" s="156" t="s">
        <v>2722</v>
      </c>
      <c r="F652" s="159" t="s">
        <v>4</v>
      </c>
      <c r="G652" s="158" t="s">
        <v>1209</v>
      </c>
      <c r="H652" s="160">
        <v>43647</v>
      </c>
      <c r="I652" s="160">
        <v>43748</v>
      </c>
      <c r="J652" s="161" t="s">
        <v>5</v>
      </c>
      <c r="K652" s="162"/>
      <c r="L652" s="158" t="s">
        <v>7</v>
      </c>
      <c r="M652" s="171">
        <v>0</v>
      </c>
      <c r="N652" s="171">
        <v>3915</v>
      </c>
      <c r="O652" s="162" t="s">
        <v>76</v>
      </c>
      <c r="P652" s="160">
        <v>43748</v>
      </c>
      <c r="Q652" s="162" t="s">
        <v>24</v>
      </c>
      <c r="R652" s="171">
        <v>3915</v>
      </c>
      <c r="S652" s="158"/>
      <c r="T652" s="156"/>
      <c r="U652" s="161" t="s">
        <v>10</v>
      </c>
      <c r="V652" s="161" t="s">
        <v>11</v>
      </c>
      <c r="W652" s="161" t="s">
        <v>12</v>
      </c>
      <c r="X652" s="161" t="s">
        <v>13</v>
      </c>
      <c r="Y652" s="165">
        <v>4340</v>
      </c>
      <c r="Z652" s="165">
        <v>9421101</v>
      </c>
      <c r="AA652" s="166">
        <v>9.0110136337326775E-4</v>
      </c>
      <c r="AB652" s="158" t="s">
        <v>2319</v>
      </c>
      <c r="AC652" s="168" t="s">
        <v>3322</v>
      </c>
    </row>
    <row r="653" spans="1:29" x14ac:dyDescent="0.3">
      <c r="A653" s="156" t="s">
        <v>2789</v>
      </c>
      <c r="B653" s="157">
        <v>5</v>
      </c>
      <c r="C653" s="158" t="s">
        <v>1464</v>
      </c>
      <c r="D653" s="156" t="s">
        <v>317</v>
      </c>
      <c r="E653" s="156" t="s">
        <v>2722</v>
      </c>
      <c r="F653" s="159" t="s">
        <v>4</v>
      </c>
      <c r="G653" s="156" t="s">
        <v>1209</v>
      </c>
      <c r="H653" s="160">
        <v>43647</v>
      </c>
      <c r="I653" s="160">
        <v>43748</v>
      </c>
      <c r="J653" s="161" t="s">
        <v>5</v>
      </c>
      <c r="K653" s="162"/>
      <c r="L653" s="163" t="s">
        <v>7</v>
      </c>
      <c r="M653" s="171">
        <v>0</v>
      </c>
      <c r="N653" s="164">
        <v>6525</v>
      </c>
      <c r="O653" s="162" t="s">
        <v>76</v>
      </c>
      <c r="P653" s="160">
        <v>43748</v>
      </c>
      <c r="Q653" s="162" t="s">
        <v>24</v>
      </c>
      <c r="R653" s="164">
        <v>6525</v>
      </c>
      <c r="S653" s="158"/>
      <c r="T653" s="163"/>
      <c r="U653" s="161" t="s">
        <v>10</v>
      </c>
      <c r="V653" s="161" t="s">
        <v>11</v>
      </c>
      <c r="W653" s="161" t="s">
        <v>12</v>
      </c>
      <c r="X653" s="161" t="s">
        <v>13</v>
      </c>
      <c r="Y653" s="169">
        <v>4340</v>
      </c>
      <c r="Z653" s="165">
        <v>9421101</v>
      </c>
      <c r="AA653" s="166">
        <v>1.501835605622113E-3</v>
      </c>
      <c r="AB653" s="167" t="s">
        <v>2319</v>
      </c>
      <c r="AC653" s="168" t="s">
        <v>3322</v>
      </c>
    </row>
    <row r="654" spans="1:29" x14ac:dyDescent="0.3">
      <c r="A654" s="156" t="s">
        <v>2789</v>
      </c>
      <c r="B654" s="157">
        <v>5</v>
      </c>
      <c r="C654" s="156" t="s">
        <v>1464</v>
      </c>
      <c r="D654" s="156" t="s">
        <v>317</v>
      </c>
      <c r="E654" s="156" t="s">
        <v>2722</v>
      </c>
      <c r="F654" s="156" t="s">
        <v>4</v>
      </c>
      <c r="G654" s="158" t="s">
        <v>1209</v>
      </c>
      <c r="H654" s="160">
        <v>43647</v>
      </c>
      <c r="I654" s="160">
        <v>43748</v>
      </c>
      <c r="J654" s="161" t="s">
        <v>5</v>
      </c>
      <c r="K654" s="158"/>
      <c r="L654" s="156" t="s">
        <v>7</v>
      </c>
      <c r="M654" s="171">
        <v>0</v>
      </c>
      <c r="N654" s="170">
        <v>12397.5</v>
      </c>
      <c r="O654" s="162" t="s">
        <v>76</v>
      </c>
      <c r="P654" s="160">
        <v>43748</v>
      </c>
      <c r="Q654" s="162" t="s">
        <v>24</v>
      </c>
      <c r="R654" s="178">
        <v>12397.5</v>
      </c>
      <c r="S654" s="163"/>
      <c r="T654" s="162"/>
      <c r="U654" s="161" t="s">
        <v>10</v>
      </c>
      <c r="V654" s="161" t="s">
        <v>11</v>
      </c>
      <c r="W654" s="161" t="s">
        <v>12</v>
      </c>
      <c r="X654" s="161" t="s">
        <v>13</v>
      </c>
      <c r="Y654" s="165">
        <v>4340</v>
      </c>
      <c r="Z654" s="165">
        <v>9421101</v>
      </c>
      <c r="AA654" s="166">
        <v>2.8534876506820148E-3</v>
      </c>
      <c r="AB654" s="162" t="s">
        <v>2319</v>
      </c>
      <c r="AC654" s="168" t="s">
        <v>3322</v>
      </c>
    </row>
    <row r="655" spans="1:29" x14ac:dyDescent="0.3">
      <c r="A655" s="156" t="s">
        <v>2789</v>
      </c>
      <c r="B655" s="157">
        <v>5</v>
      </c>
      <c r="C655" s="158" t="s">
        <v>1464</v>
      </c>
      <c r="D655" s="158" t="s">
        <v>317</v>
      </c>
      <c r="E655" s="156" t="s">
        <v>2722</v>
      </c>
      <c r="F655" s="159" t="s">
        <v>4</v>
      </c>
      <c r="G655" s="158" t="s">
        <v>1209</v>
      </c>
      <c r="H655" s="160">
        <v>43647</v>
      </c>
      <c r="I655" s="160">
        <v>43748</v>
      </c>
      <c r="J655" s="161" t="s">
        <v>5</v>
      </c>
      <c r="K655" s="162"/>
      <c r="L655" s="163" t="s">
        <v>7</v>
      </c>
      <c r="M655" s="171">
        <v>0</v>
      </c>
      <c r="N655" s="164">
        <v>15190.2</v>
      </c>
      <c r="O655" s="162" t="s">
        <v>76</v>
      </c>
      <c r="P655" s="160">
        <v>43748</v>
      </c>
      <c r="Q655" s="162" t="s">
        <v>24</v>
      </c>
      <c r="R655" s="164">
        <v>15190.2</v>
      </c>
      <c r="S655" s="163"/>
      <c r="T655" s="163"/>
      <c r="U655" s="161" t="s">
        <v>10</v>
      </c>
      <c r="V655" s="161" t="s">
        <v>11</v>
      </c>
      <c r="W655" s="161" t="s">
        <v>12</v>
      </c>
      <c r="X655" s="161" t="s">
        <v>13</v>
      </c>
      <c r="Y655" s="165">
        <v>4340</v>
      </c>
      <c r="Z655" s="165">
        <v>9421101</v>
      </c>
      <c r="AA655" s="166">
        <v>3.496273289888279E-3</v>
      </c>
      <c r="AB655" s="167" t="s">
        <v>2319</v>
      </c>
      <c r="AC655" s="168" t="s">
        <v>3322</v>
      </c>
    </row>
    <row r="656" spans="1:29" x14ac:dyDescent="0.3">
      <c r="A656" s="156" t="s">
        <v>2789</v>
      </c>
      <c r="B656" s="157">
        <v>5</v>
      </c>
      <c r="C656" s="158" t="s">
        <v>1464</v>
      </c>
      <c r="D656" s="158" t="s">
        <v>317</v>
      </c>
      <c r="E656" s="156" t="s">
        <v>2722</v>
      </c>
      <c r="F656" s="159" t="s">
        <v>4</v>
      </c>
      <c r="G656" s="158" t="s">
        <v>1209</v>
      </c>
      <c r="H656" s="160">
        <v>43647</v>
      </c>
      <c r="I656" s="160">
        <v>43748</v>
      </c>
      <c r="J656" s="161" t="s">
        <v>5</v>
      </c>
      <c r="K656" s="162"/>
      <c r="L656" s="163" t="s">
        <v>7</v>
      </c>
      <c r="M656" s="171">
        <v>0</v>
      </c>
      <c r="N656" s="164">
        <v>41799.15</v>
      </c>
      <c r="O656" s="162" t="s">
        <v>76</v>
      </c>
      <c r="P656" s="160">
        <v>43748</v>
      </c>
      <c r="Q656" s="162" t="s">
        <v>24</v>
      </c>
      <c r="R656" s="164">
        <v>41799.15</v>
      </c>
      <c r="S656" s="163"/>
      <c r="T656" s="163"/>
      <c r="U656" s="161" t="s">
        <v>10</v>
      </c>
      <c r="V656" s="161" t="s">
        <v>11</v>
      </c>
      <c r="W656" s="161" t="s">
        <v>12</v>
      </c>
      <c r="X656" s="161" t="s">
        <v>13</v>
      </c>
      <c r="Y656" s="165">
        <v>4340</v>
      </c>
      <c r="Z656" s="165">
        <v>9421101</v>
      </c>
      <c r="AA656" s="166">
        <v>9.6207588896152565E-3</v>
      </c>
      <c r="AB656" s="167" t="s">
        <v>2319</v>
      </c>
      <c r="AC656" s="168" t="s">
        <v>3322</v>
      </c>
    </row>
    <row r="657" spans="1:29" x14ac:dyDescent="0.3">
      <c r="A657" s="156" t="s">
        <v>2789</v>
      </c>
      <c r="B657" s="157">
        <v>5</v>
      </c>
      <c r="C657" s="158" t="s">
        <v>1464</v>
      </c>
      <c r="D657" s="156" t="s">
        <v>317</v>
      </c>
      <c r="E657" s="156" t="s">
        <v>2722</v>
      </c>
      <c r="F657" s="159" t="s">
        <v>4</v>
      </c>
      <c r="G657" s="156" t="s">
        <v>1209</v>
      </c>
      <c r="H657" s="160">
        <v>43647</v>
      </c>
      <c r="I657" s="160">
        <v>43759</v>
      </c>
      <c r="J657" s="161" t="s">
        <v>5</v>
      </c>
      <c r="K657" s="162"/>
      <c r="L657" s="163" t="s">
        <v>7</v>
      </c>
      <c r="M657" s="171">
        <v>0</v>
      </c>
      <c r="N657" s="164">
        <v>3881.45</v>
      </c>
      <c r="O657" s="162" t="s">
        <v>95</v>
      </c>
      <c r="P657" s="160">
        <v>43759</v>
      </c>
      <c r="Q657" s="162" t="s">
        <v>87</v>
      </c>
      <c r="R657" s="164">
        <v>3881.45</v>
      </c>
      <c r="S657" s="162"/>
      <c r="T657" s="163"/>
      <c r="U657" s="161" t="s">
        <v>10</v>
      </c>
      <c r="V657" s="161" t="s">
        <v>11</v>
      </c>
      <c r="W657" s="161" t="s">
        <v>12</v>
      </c>
      <c r="X657" s="161" t="s">
        <v>13</v>
      </c>
      <c r="Y657" s="169">
        <v>4300</v>
      </c>
      <c r="Z657" s="169">
        <v>9421101</v>
      </c>
      <c r="AA657" s="166">
        <v>8.9337928144704213E-4</v>
      </c>
      <c r="AB657" s="158" t="s">
        <v>2319</v>
      </c>
      <c r="AC657" s="168" t="s">
        <v>3322</v>
      </c>
    </row>
    <row r="658" spans="1:29" x14ac:dyDescent="0.3">
      <c r="A658" s="156" t="s">
        <v>2789</v>
      </c>
      <c r="B658" s="157">
        <v>5</v>
      </c>
      <c r="C658" s="156" t="s">
        <v>1464</v>
      </c>
      <c r="D658" s="158" t="s">
        <v>317</v>
      </c>
      <c r="E658" s="156" t="s">
        <v>2722</v>
      </c>
      <c r="F658" s="156" t="s">
        <v>4</v>
      </c>
      <c r="G658" s="158" t="s">
        <v>1209</v>
      </c>
      <c r="H658" s="160">
        <v>43647</v>
      </c>
      <c r="I658" s="160">
        <v>43759</v>
      </c>
      <c r="J658" s="161" t="s">
        <v>5</v>
      </c>
      <c r="K658" s="162" t="s">
        <v>6</v>
      </c>
      <c r="L658" s="156" t="s">
        <v>7</v>
      </c>
      <c r="M658" s="171">
        <v>0</v>
      </c>
      <c r="N658" s="170">
        <v>320.3</v>
      </c>
      <c r="O658" s="162" t="s">
        <v>95</v>
      </c>
      <c r="P658" s="160">
        <v>43759</v>
      </c>
      <c r="Q658" s="162" t="s">
        <v>87</v>
      </c>
      <c r="R658" s="170">
        <v>320.3</v>
      </c>
      <c r="S658" s="158"/>
      <c r="T658" s="162"/>
      <c r="U658" s="161" t="s">
        <v>10</v>
      </c>
      <c r="V658" s="161" t="s">
        <v>11</v>
      </c>
      <c r="W658" s="161" t="s">
        <v>12</v>
      </c>
      <c r="X658" s="161" t="s">
        <v>13</v>
      </c>
      <c r="Y658" s="165">
        <v>4340</v>
      </c>
      <c r="Z658" s="165">
        <v>9421101</v>
      </c>
      <c r="AA658" s="166">
        <v>7.372229034187936E-5</v>
      </c>
      <c r="AB658" s="183" t="s">
        <v>2319</v>
      </c>
      <c r="AC658" s="168" t="s">
        <v>3322</v>
      </c>
    </row>
    <row r="659" spans="1:29" x14ac:dyDescent="0.3">
      <c r="A659" s="156" t="s">
        <v>2789</v>
      </c>
      <c r="B659" s="157">
        <v>5</v>
      </c>
      <c r="C659" s="158" t="s">
        <v>1464</v>
      </c>
      <c r="D659" s="156" t="s">
        <v>317</v>
      </c>
      <c r="E659" s="156" t="s">
        <v>2722</v>
      </c>
      <c r="F659" s="159" t="s">
        <v>4</v>
      </c>
      <c r="G659" s="158" t="s">
        <v>1209</v>
      </c>
      <c r="H659" s="160">
        <v>43647</v>
      </c>
      <c r="I659" s="160">
        <v>43759</v>
      </c>
      <c r="J659" s="161" t="s">
        <v>5</v>
      </c>
      <c r="K659" s="162"/>
      <c r="L659" s="158" t="s">
        <v>7</v>
      </c>
      <c r="M659" s="171">
        <v>0</v>
      </c>
      <c r="N659" s="171">
        <v>116.4</v>
      </c>
      <c r="O659" s="162" t="s">
        <v>95</v>
      </c>
      <c r="P659" s="160">
        <v>43759</v>
      </c>
      <c r="Q659" s="162" t="s">
        <v>87</v>
      </c>
      <c r="R659" s="171">
        <v>116.4</v>
      </c>
      <c r="S659" s="163"/>
      <c r="T659" s="156"/>
      <c r="U659" s="161" t="s">
        <v>10</v>
      </c>
      <c r="V659" s="161" t="s">
        <v>11</v>
      </c>
      <c r="W659" s="161" t="s">
        <v>12</v>
      </c>
      <c r="X659" s="161" t="s">
        <v>13</v>
      </c>
      <c r="Y659" s="165">
        <v>4340</v>
      </c>
      <c r="Z659" s="165">
        <v>9421101</v>
      </c>
      <c r="AA659" s="166">
        <v>2.6791366206040452E-5</v>
      </c>
      <c r="AB659" s="158" t="s">
        <v>2319</v>
      </c>
      <c r="AC659" s="168" t="s">
        <v>3322</v>
      </c>
    </row>
    <row r="660" spans="1:29" x14ac:dyDescent="0.3">
      <c r="A660" s="156" t="s">
        <v>2789</v>
      </c>
      <c r="B660" s="157">
        <v>5</v>
      </c>
      <c r="C660" s="158" t="s">
        <v>1464</v>
      </c>
      <c r="D660" s="156" t="s">
        <v>317</v>
      </c>
      <c r="E660" s="156" t="s">
        <v>2722</v>
      </c>
      <c r="F660" s="159" t="s">
        <v>4</v>
      </c>
      <c r="G660" s="156" t="s">
        <v>1209</v>
      </c>
      <c r="H660" s="160">
        <v>43647</v>
      </c>
      <c r="I660" s="160">
        <v>43759</v>
      </c>
      <c r="J660" s="161" t="s">
        <v>5</v>
      </c>
      <c r="K660" s="162"/>
      <c r="L660" s="163" t="s">
        <v>7</v>
      </c>
      <c r="M660" s="171">
        <v>0</v>
      </c>
      <c r="N660" s="164">
        <v>95</v>
      </c>
      <c r="O660" s="162" t="s">
        <v>95</v>
      </c>
      <c r="P660" s="160">
        <v>43759</v>
      </c>
      <c r="Q660" s="162" t="s">
        <v>87</v>
      </c>
      <c r="R660" s="164">
        <v>95</v>
      </c>
      <c r="S660" s="163"/>
      <c r="T660" s="163"/>
      <c r="U660" s="161" t="s">
        <v>10</v>
      </c>
      <c r="V660" s="161" t="s">
        <v>11</v>
      </c>
      <c r="W660" s="161" t="s">
        <v>12</v>
      </c>
      <c r="X660" s="161" t="s">
        <v>13</v>
      </c>
      <c r="Y660" s="169">
        <v>4340</v>
      </c>
      <c r="Z660" s="169">
        <v>9421101</v>
      </c>
      <c r="AA660" s="166">
        <v>2.1865805752352601E-5</v>
      </c>
      <c r="AB660" s="158" t="s">
        <v>2319</v>
      </c>
      <c r="AC660" s="168" t="s">
        <v>3322</v>
      </c>
    </row>
    <row r="661" spans="1:29" x14ac:dyDescent="0.3">
      <c r="A661" s="156" t="s">
        <v>2789</v>
      </c>
      <c r="B661" s="157">
        <v>5</v>
      </c>
      <c r="C661" s="158" t="s">
        <v>1464</v>
      </c>
      <c r="D661" s="156" t="s">
        <v>317</v>
      </c>
      <c r="E661" s="158" t="s">
        <v>2722</v>
      </c>
      <c r="F661" s="158" t="s">
        <v>4</v>
      </c>
      <c r="G661" s="158" t="s">
        <v>1209</v>
      </c>
      <c r="H661" s="160">
        <v>43647</v>
      </c>
      <c r="I661" s="160">
        <v>43759</v>
      </c>
      <c r="J661" s="161" t="s">
        <v>5</v>
      </c>
      <c r="K661" s="173"/>
      <c r="L661" s="158" t="s">
        <v>7</v>
      </c>
      <c r="M661" s="171">
        <v>0</v>
      </c>
      <c r="N661" s="171">
        <v>50</v>
      </c>
      <c r="O661" s="162" t="s">
        <v>95</v>
      </c>
      <c r="P661" s="160">
        <v>43759</v>
      </c>
      <c r="Q661" s="162" t="s">
        <v>87</v>
      </c>
      <c r="R661" s="171">
        <v>50</v>
      </c>
      <c r="S661" s="163"/>
      <c r="T661" s="156"/>
      <c r="U661" s="161" t="s">
        <v>10</v>
      </c>
      <c r="V661" s="161" t="s">
        <v>11</v>
      </c>
      <c r="W661" s="161" t="s">
        <v>12</v>
      </c>
      <c r="X661" s="161" t="s">
        <v>13</v>
      </c>
      <c r="Y661" s="165">
        <v>4340</v>
      </c>
      <c r="Z661" s="165">
        <v>9421101</v>
      </c>
      <c r="AA661" s="166">
        <v>1.1508318817027685E-5</v>
      </c>
      <c r="AB661" s="163" t="s">
        <v>2319</v>
      </c>
      <c r="AC661" s="168" t="s">
        <v>3322</v>
      </c>
    </row>
    <row r="662" spans="1:29" x14ac:dyDescent="0.3">
      <c r="A662" s="156" t="s">
        <v>2789</v>
      </c>
      <c r="B662" s="157">
        <v>5</v>
      </c>
      <c r="C662" s="158" t="s">
        <v>1464</v>
      </c>
      <c r="D662" s="156" t="s">
        <v>317</v>
      </c>
      <c r="E662" s="158" t="s">
        <v>2722</v>
      </c>
      <c r="F662" s="158" t="s">
        <v>4</v>
      </c>
      <c r="G662" s="158" t="s">
        <v>1209</v>
      </c>
      <c r="H662" s="160">
        <v>43647</v>
      </c>
      <c r="I662" s="160">
        <v>43759</v>
      </c>
      <c r="J662" s="161" t="s">
        <v>5</v>
      </c>
      <c r="K662" s="173"/>
      <c r="L662" s="158" t="s">
        <v>7</v>
      </c>
      <c r="M662" s="171">
        <v>0</v>
      </c>
      <c r="N662" s="171">
        <v>30</v>
      </c>
      <c r="O662" s="162" t="s">
        <v>95</v>
      </c>
      <c r="P662" s="160">
        <v>43759</v>
      </c>
      <c r="Q662" s="162" t="s">
        <v>87</v>
      </c>
      <c r="R662" s="171">
        <v>30</v>
      </c>
      <c r="S662" s="163"/>
      <c r="T662" s="156"/>
      <c r="U662" s="161" t="s">
        <v>10</v>
      </c>
      <c r="V662" s="161" t="s">
        <v>11</v>
      </c>
      <c r="W662" s="161" t="s">
        <v>12</v>
      </c>
      <c r="X662" s="161" t="s">
        <v>13</v>
      </c>
      <c r="Y662" s="165">
        <v>4340</v>
      </c>
      <c r="Z662" s="165">
        <v>9421101</v>
      </c>
      <c r="AA662" s="166">
        <v>6.9049912902166112E-6</v>
      </c>
      <c r="AB662" s="163" t="s">
        <v>2319</v>
      </c>
      <c r="AC662" s="168" t="s">
        <v>3322</v>
      </c>
    </row>
    <row r="663" spans="1:29" x14ac:dyDescent="0.3">
      <c r="A663" s="156" t="s">
        <v>2789</v>
      </c>
      <c r="B663" s="157">
        <v>5</v>
      </c>
      <c r="C663" s="158" t="s">
        <v>1464</v>
      </c>
      <c r="D663" s="158" t="s">
        <v>317</v>
      </c>
      <c r="E663" s="156" t="s">
        <v>2722</v>
      </c>
      <c r="F663" s="159" t="s">
        <v>4</v>
      </c>
      <c r="G663" s="158" t="s">
        <v>1209</v>
      </c>
      <c r="H663" s="160">
        <v>43647</v>
      </c>
      <c r="I663" s="160">
        <v>43759</v>
      </c>
      <c r="J663" s="161" t="s">
        <v>5</v>
      </c>
      <c r="K663" s="162"/>
      <c r="L663" s="163" t="s">
        <v>7</v>
      </c>
      <c r="M663" s="171">
        <v>0</v>
      </c>
      <c r="N663" s="164">
        <v>15</v>
      </c>
      <c r="O663" s="162" t="s">
        <v>95</v>
      </c>
      <c r="P663" s="160">
        <v>43759</v>
      </c>
      <c r="Q663" s="162" t="s">
        <v>87</v>
      </c>
      <c r="R663" s="164">
        <v>15</v>
      </c>
      <c r="S663" s="163"/>
      <c r="T663" s="163"/>
      <c r="U663" s="161" t="s">
        <v>10</v>
      </c>
      <c r="V663" s="161" t="s">
        <v>11</v>
      </c>
      <c r="W663" s="161" t="s">
        <v>12</v>
      </c>
      <c r="X663" s="161" t="s">
        <v>13</v>
      </c>
      <c r="Y663" s="169">
        <v>4340</v>
      </c>
      <c r="Z663" s="169">
        <v>9421101</v>
      </c>
      <c r="AA663" s="166">
        <v>3.4524956451083056E-6</v>
      </c>
      <c r="AB663" s="167" t="s">
        <v>2319</v>
      </c>
      <c r="AC663" s="168" t="s">
        <v>3322</v>
      </c>
    </row>
    <row r="664" spans="1:29" x14ac:dyDescent="0.3">
      <c r="A664" s="156" t="s">
        <v>2758</v>
      </c>
      <c r="B664" s="157">
        <v>9</v>
      </c>
      <c r="C664" s="158" t="s">
        <v>1464</v>
      </c>
      <c r="D664" s="158" t="s">
        <v>328</v>
      </c>
      <c r="E664" s="156" t="s">
        <v>2722</v>
      </c>
      <c r="F664" s="159" t="s">
        <v>4</v>
      </c>
      <c r="G664" s="158" t="s">
        <v>1209</v>
      </c>
      <c r="H664" s="160">
        <v>43647</v>
      </c>
      <c r="I664" s="160">
        <v>43746</v>
      </c>
      <c r="J664" s="161" t="s">
        <v>5</v>
      </c>
      <c r="K664" s="162"/>
      <c r="L664" s="163" t="s">
        <v>7</v>
      </c>
      <c r="M664" s="171">
        <v>0</v>
      </c>
      <c r="N664" s="164">
        <v>6238.67</v>
      </c>
      <c r="O664" s="162" t="s">
        <v>19</v>
      </c>
      <c r="P664" s="160">
        <v>43746</v>
      </c>
      <c r="Q664" s="162" t="s">
        <v>9</v>
      </c>
      <c r="R664" s="164">
        <v>6238.67</v>
      </c>
      <c r="S664" s="163" t="s">
        <v>6336</v>
      </c>
      <c r="T664" s="163"/>
      <c r="U664" s="161" t="s">
        <v>10</v>
      </c>
      <c r="V664" s="161" t="s">
        <v>11</v>
      </c>
      <c r="W664" s="161" t="s">
        <v>12</v>
      </c>
      <c r="X664" s="161" t="s">
        <v>13</v>
      </c>
      <c r="Y664" s="169">
        <v>4300</v>
      </c>
      <c r="Z664" s="169">
        <v>9371101</v>
      </c>
      <c r="AA664" s="166">
        <v>1.4359320670845222E-3</v>
      </c>
      <c r="AB664" s="167" t="s">
        <v>2320</v>
      </c>
      <c r="AC664" s="168" t="s">
        <v>3327</v>
      </c>
    </row>
    <row r="665" spans="1:29" x14ac:dyDescent="0.3">
      <c r="A665" s="156" t="s">
        <v>2758</v>
      </c>
      <c r="B665" s="157">
        <v>9</v>
      </c>
      <c r="C665" s="158" t="s">
        <v>1464</v>
      </c>
      <c r="D665" s="158" t="s">
        <v>328</v>
      </c>
      <c r="E665" s="156" t="s">
        <v>2722</v>
      </c>
      <c r="F665" s="159" t="s">
        <v>4</v>
      </c>
      <c r="G665" s="156" t="s">
        <v>1209</v>
      </c>
      <c r="H665" s="160">
        <v>43647</v>
      </c>
      <c r="I665" s="160">
        <v>43746</v>
      </c>
      <c r="J665" s="161" t="s">
        <v>5</v>
      </c>
      <c r="K665" s="162"/>
      <c r="L665" s="163" t="s">
        <v>7</v>
      </c>
      <c r="M665" s="171">
        <v>0</v>
      </c>
      <c r="N665" s="164">
        <v>186.24</v>
      </c>
      <c r="O665" s="162" t="s">
        <v>19</v>
      </c>
      <c r="P665" s="160">
        <v>43746</v>
      </c>
      <c r="Q665" s="162" t="s">
        <v>9</v>
      </c>
      <c r="R665" s="164">
        <v>186.24</v>
      </c>
      <c r="S665" s="163" t="s">
        <v>6336</v>
      </c>
      <c r="T665" s="163"/>
      <c r="U665" s="161" t="s">
        <v>10</v>
      </c>
      <c r="V665" s="161" t="s">
        <v>11</v>
      </c>
      <c r="W665" s="161" t="s">
        <v>12</v>
      </c>
      <c r="X665" s="161" t="s">
        <v>13</v>
      </c>
      <c r="Y665" s="169">
        <v>4340</v>
      </c>
      <c r="Z665" s="169">
        <v>9371101</v>
      </c>
      <c r="AA665" s="166">
        <v>4.2866185929664723E-5</v>
      </c>
      <c r="AB665" s="167" t="s">
        <v>2320</v>
      </c>
      <c r="AC665" s="168" t="s">
        <v>3327</v>
      </c>
    </row>
    <row r="666" spans="1:29" x14ac:dyDescent="0.3">
      <c r="A666" s="156" t="s">
        <v>2758</v>
      </c>
      <c r="B666" s="157">
        <v>9</v>
      </c>
      <c r="C666" s="158" t="s">
        <v>1464</v>
      </c>
      <c r="D666" s="158" t="s">
        <v>328</v>
      </c>
      <c r="E666" s="156" t="s">
        <v>2722</v>
      </c>
      <c r="F666" s="159" t="s">
        <v>4</v>
      </c>
      <c r="G666" s="156" t="s">
        <v>1209</v>
      </c>
      <c r="H666" s="160">
        <v>43647</v>
      </c>
      <c r="I666" s="160">
        <v>43746</v>
      </c>
      <c r="J666" s="161" t="s">
        <v>5</v>
      </c>
      <c r="K666" s="162"/>
      <c r="L666" s="163" t="s">
        <v>7</v>
      </c>
      <c r="M666" s="171">
        <v>0</v>
      </c>
      <c r="N666" s="164">
        <v>152</v>
      </c>
      <c r="O666" s="162" t="s">
        <v>19</v>
      </c>
      <c r="P666" s="160">
        <v>43746</v>
      </c>
      <c r="Q666" s="162" t="s">
        <v>9</v>
      </c>
      <c r="R666" s="164">
        <v>152</v>
      </c>
      <c r="S666" s="163" t="s">
        <v>6336</v>
      </c>
      <c r="T666" s="163"/>
      <c r="U666" s="161" t="s">
        <v>10</v>
      </c>
      <c r="V666" s="161" t="s">
        <v>11</v>
      </c>
      <c r="W666" s="161" t="s">
        <v>12</v>
      </c>
      <c r="X666" s="161" t="s">
        <v>13</v>
      </c>
      <c r="Y666" s="169">
        <v>4340</v>
      </c>
      <c r="Z666" s="169">
        <v>9371101</v>
      </c>
      <c r="AA666" s="166">
        <v>3.4985289203764165E-5</v>
      </c>
      <c r="AB666" s="167" t="s">
        <v>2320</v>
      </c>
      <c r="AC666" s="168" t="s">
        <v>3327</v>
      </c>
    </row>
    <row r="667" spans="1:29" x14ac:dyDescent="0.3">
      <c r="A667" s="156" t="s">
        <v>2758</v>
      </c>
      <c r="B667" s="157">
        <v>9</v>
      </c>
      <c r="C667" s="158" t="s">
        <v>1464</v>
      </c>
      <c r="D667" s="158" t="s">
        <v>328</v>
      </c>
      <c r="E667" s="156" t="s">
        <v>2722</v>
      </c>
      <c r="F667" s="159" t="s">
        <v>4</v>
      </c>
      <c r="G667" s="156" t="s">
        <v>1209</v>
      </c>
      <c r="H667" s="160">
        <v>43647</v>
      </c>
      <c r="I667" s="160">
        <v>43746</v>
      </c>
      <c r="J667" s="161" t="s">
        <v>5</v>
      </c>
      <c r="K667" s="162"/>
      <c r="L667" s="163" t="s">
        <v>7</v>
      </c>
      <c r="M667" s="171">
        <v>0</v>
      </c>
      <c r="N667" s="164">
        <v>80</v>
      </c>
      <c r="O667" s="162" t="s">
        <v>19</v>
      </c>
      <c r="P667" s="160">
        <v>43746</v>
      </c>
      <c r="Q667" s="162" t="s">
        <v>9</v>
      </c>
      <c r="R667" s="164">
        <v>80</v>
      </c>
      <c r="S667" s="163" t="s">
        <v>6336</v>
      </c>
      <c r="T667" s="163"/>
      <c r="U667" s="161" t="s">
        <v>10</v>
      </c>
      <c r="V667" s="161" t="s">
        <v>11</v>
      </c>
      <c r="W667" s="161" t="s">
        <v>12</v>
      </c>
      <c r="X667" s="161" t="s">
        <v>13</v>
      </c>
      <c r="Y667" s="169">
        <v>4340</v>
      </c>
      <c r="Z667" s="169">
        <v>9371101</v>
      </c>
      <c r="AA667" s="166">
        <v>1.8413310107244298E-5</v>
      </c>
      <c r="AB667" s="156" t="s">
        <v>2320</v>
      </c>
      <c r="AC667" s="168" t="s">
        <v>3327</v>
      </c>
    </row>
    <row r="668" spans="1:29" x14ac:dyDescent="0.3">
      <c r="A668" s="156" t="s">
        <v>2758</v>
      </c>
      <c r="B668" s="157">
        <v>9</v>
      </c>
      <c r="C668" s="158" t="s">
        <v>1464</v>
      </c>
      <c r="D668" s="158" t="s">
        <v>328</v>
      </c>
      <c r="E668" s="156" t="s">
        <v>2722</v>
      </c>
      <c r="F668" s="159" t="s">
        <v>4</v>
      </c>
      <c r="G668" s="158" t="s">
        <v>1209</v>
      </c>
      <c r="H668" s="160">
        <v>43647</v>
      </c>
      <c r="I668" s="160">
        <v>43746</v>
      </c>
      <c r="J668" s="161" t="s">
        <v>5</v>
      </c>
      <c r="K668" s="162"/>
      <c r="L668" s="163" t="s">
        <v>7</v>
      </c>
      <c r="M668" s="171">
        <v>0</v>
      </c>
      <c r="N668" s="164">
        <v>48</v>
      </c>
      <c r="O668" s="162" t="s">
        <v>19</v>
      </c>
      <c r="P668" s="160">
        <v>43746</v>
      </c>
      <c r="Q668" s="162" t="s">
        <v>9</v>
      </c>
      <c r="R668" s="164">
        <v>48</v>
      </c>
      <c r="S668" s="163" t="s">
        <v>6336</v>
      </c>
      <c r="T668" s="163"/>
      <c r="U668" s="161" t="s">
        <v>10</v>
      </c>
      <c r="V668" s="161" t="s">
        <v>11</v>
      </c>
      <c r="W668" s="161" t="s">
        <v>12</v>
      </c>
      <c r="X668" s="161" t="s">
        <v>13</v>
      </c>
      <c r="Y668" s="165">
        <v>4340</v>
      </c>
      <c r="Z668" s="165">
        <v>9371101</v>
      </c>
      <c r="AA668" s="166">
        <v>1.1047986064346577E-5</v>
      </c>
      <c r="AB668" s="167" t="s">
        <v>2320</v>
      </c>
      <c r="AC668" s="168" t="s">
        <v>3327</v>
      </c>
    </row>
    <row r="669" spans="1:29" x14ac:dyDescent="0.3">
      <c r="A669" s="156" t="s">
        <v>2758</v>
      </c>
      <c r="B669" s="157">
        <v>9</v>
      </c>
      <c r="C669" s="158" t="s">
        <v>1464</v>
      </c>
      <c r="D669" s="158" t="s">
        <v>328</v>
      </c>
      <c r="E669" s="156" t="s">
        <v>2722</v>
      </c>
      <c r="F669" s="159" t="s">
        <v>4</v>
      </c>
      <c r="G669" s="158" t="s">
        <v>1209</v>
      </c>
      <c r="H669" s="160">
        <v>43647</v>
      </c>
      <c r="I669" s="160">
        <v>43746</v>
      </c>
      <c r="J669" s="161" t="s">
        <v>5</v>
      </c>
      <c r="K669" s="162"/>
      <c r="L669" s="163" t="s">
        <v>7</v>
      </c>
      <c r="M669" s="171">
        <v>0</v>
      </c>
      <c r="N669" s="164">
        <v>24</v>
      </c>
      <c r="O669" s="162" t="s">
        <v>19</v>
      </c>
      <c r="P669" s="160">
        <v>43746</v>
      </c>
      <c r="Q669" s="162" t="s">
        <v>9</v>
      </c>
      <c r="R669" s="164">
        <v>24</v>
      </c>
      <c r="S669" s="163" t="s">
        <v>6336</v>
      </c>
      <c r="T669" s="163"/>
      <c r="U669" s="161" t="s">
        <v>10</v>
      </c>
      <c r="V669" s="161" t="s">
        <v>11</v>
      </c>
      <c r="W669" s="161" t="s">
        <v>12</v>
      </c>
      <c r="X669" s="161" t="s">
        <v>13</v>
      </c>
      <c r="Y669" s="165">
        <v>4340</v>
      </c>
      <c r="Z669" s="165">
        <v>9371101</v>
      </c>
      <c r="AA669" s="166">
        <v>5.5239930321732886E-6</v>
      </c>
      <c r="AB669" s="167" t="s">
        <v>2320</v>
      </c>
      <c r="AC669" s="168" t="s">
        <v>3327</v>
      </c>
    </row>
    <row r="670" spans="1:29" x14ac:dyDescent="0.3">
      <c r="A670" s="156" t="s">
        <v>2758</v>
      </c>
      <c r="B670" s="157">
        <v>9</v>
      </c>
      <c r="C670" s="158" t="s">
        <v>1464</v>
      </c>
      <c r="D670" s="158" t="s">
        <v>328</v>
      </c>
      <c r="E670" s="156" t="s">
        <v>2722</v>
      </c>
      <c r="F670" s="159" t="s">
        <v>4</v>
      </c>
      <c r="G670" s="158" t="s">
        <v>1209</v>
      </c>
      <c r="H670" s="160">
        <v>43647</v>
      </c>
      <c r="I670" s="160">
        <v>43746</v>
      </c>
      <c r="J670" s="161" t="s">
        <v>5</v>
      </c>
      <c r="K670" s="162"/>
      <c r="L670" s="163" t="s">
        <v>7</v>
      </c>
      <c r="M670" s="171">
        <v>0</v>
      </c>
      <c r="N670" s="164">
        <v>512.48</v>
      </c>
      <c r="O670" s="162" t="s">
        <v>19</v>
      </c>
      <c r="P670" s="160">
        <v>43746</v>
      </c>
      <c r="Q670" s="162" t="s">
        <v>9</v>
      </c>
      <c r="R670" s="164">
        <v>512.48</v>
      </c>
      <c r="S670" s="163" t="s">
        <v>6336</v>
      </c>
      <c r="T670" s="163"/>
      <c r="U670" s="161" t="s">
        <v>10</v>
      </c>
      <c r="V670" s="161" t="s">
        <v>11</v>
      </c>
      <c r="W670" s="161" t="s">
        <v>12</v>
      </c>
      <c r="X670" s="161" t="s">
        <v>13</v>
      </c>
      <c r="Y670" s="169">
        <v>4340</v>
      </c>
      <c r="Z670" s="169">
        <v>9371101</v>
      </c>
      <c r="AA670" s="166">
        <v>1.1795566454700697E-4</v>
      </c>
      <c r="AB670" s="167" t="s">
        <v>2320</v>
      </c>
      <c r="AC670" s="168" t="s">
        <v>3327</v>
      </c>
    </row>
    <row r="671" spans="1:29" x14ac:dyDescent="0.3">
      <c r="A671" s="156" t="s">
        <v>2758</v>
      </c>
      <c r="B671" s="157">
        <v>9</v>
      </c>
      <c r="C671" s="158" t="s">
        <v>1464</v>
      </c>
      <c r="D671" s="156" t="s">
        <v>328</v>
      </c>
      <c r="E671" s="156" t="s">
        <v>2722</v>
      </c>
      <c r="F671" s="159" t="s">
        <v>4</v>
      </c>
      <c r="G671" s="158" t="s">
        <v>1209</v>
      </c>
      <c r="H671" s="160">
        <v>43647</v>
      </c>
      <c r="I671" s="160">
        <v>43746</v>
      </c>
      <c r="J671" s="161" t="s">
        <v>5</v>
      </c>
      <c r="K671" s="162" t="s">
        <v>6</v>
      </c>
      <c r="L671" s="163" t="s">
        <v>7</v>
      </c>
      <c r="M671" s="171">
        <v>0</v>
      </c>
      <c r="N671" s="171">
        <v>7798.34</v>
      </c>
      <c r="O671" s="162" t="s">
        <v>21</v>
      </c>
      <c r="P671" s="160">
        <v>43746</v>
      </c>
      <c r="Q671" s="162" t="s">
        <v>9</v>
      </c>
      <c r="R671" s="171">
        <v>7798.34</v>
      </c>
      <c r="S671" s="163" t="s">
        <v>6336</v>
      </c>
      <c r="T671" s="156"/>
      <c r="U671" s="161" t="s">
        <v>10</v>
      </c>
      <c r="V671" s="161" t="s">
        <v>11</v>
      </c>
      <c r="W671" s="161" t="s">
        <v>12</v>
      </c>
      <c r="X671" s="161" t="s">
        <v>13</v>
      </c>
      <c r="Y671" s="165">
        <v>4300</v>
      </c>
      <c r="Z671" s="165">
        <v>9371101</v>
      </c>
      <c r="AA671" s="166">
        <v>1.7949156592715937E-3</v>
      </c>
      <c r="AB671" s="158" t="s">
        <v>2320</v>
      </c>
      <c r="AC671" s="168" t="s">
        <v>3327</v>
      </c>
    </row>
    <row r="672" spans="1:29" x14ac:dyDescent="0.3">
      <c r="A672" s="156" t="s">
        <v>2758</v>
      </c>
      <c r="B672" s="157">
        <v>9</v>
      </c>
      <c r="C672" s="158" t="s">
        <v>1464</v>
      </c>
      <c r="D672" s="158" t="s">
        <v>328</v>
      </c>
      <c r="E672" s="156" t="s">
        <v>2722</v>
      </c>
      <c r="F672" s="159" t="s">
        <v>4</v>
      </c>
      <c r="G672" s="158" t="s">
        <v>1209</v>
      </c>
      <c r="H672" s="160">
        <v>43647</v>
      </c>
      <c r="I672" s="160">
        <v>43746</v>
      </c>
      <c r="J672" s="161" t="s">
        <v>5</v>
      </c>
      <c r="K672" s="162" t="s">
        <v>6</v>
      </c>
      <c r="L672" s="163" t="s">
        <v>7</v>
      </c>
      <c r="M672" s="171">
        <v>0</v>
      </c>
      <c r="N672" s="164">
        <v>640.6</v>
      </c>
      <c r="O672" s="162" t="s">
        <v>21</v>
      </c>
      <c r="P672" s="160">
        <v>43746</v>
      </c>
      <c r="Q672" s="162" t="s">
        <v>9</v>
      </c>
      <c r="R672" s="164">
        <v>640.6</v>
      </c>
      <c r="S672" s="163" t="s">
        <v>6336</v>
      </c>
      <c r="T672" s="163"/>
      <c r="U672" s="161" t="s">
        <v>10</v>
      </c>
      <c r="V672" s="161" t="s">
        <v>11</v>
      </c>
      <c r="W672" s="161" t="s">
        <v>12</v>
      </c>
      <c r="X672" s="161" t="s">
        <v>13</v>
      </c>
      <c r="Y672" s="169">
        <v>4340</v>
      </c>
      <c r="Z672" s="169">
        <v>9371101</v>
      </c>
      <c r="AA672" s="166">
        <v>1.4744458068375872E-4</v>
      </c>
      <c r="AB672" s="167" t="s">
        <v>2320</v>
      </c>
      <c r="AC672" s="168" t="s">
        <v>3327</v>
      </c>
    </row>
    <row r="673" spans="1:29" x14ac:dyDescent="0.3">
      <c r="A673" s="156" t="s">
        <v>2758</v>
      </c>
      <c r="B673" s="157">
        <v>9</v>
      </c>
      <c r="C673" s="158" t="s">
        <v>1464</v>
      </c>
      <c r="D673" s="158" t="s">
        <v>328</v>
      </c>
      <c r="E673" s="156" t="s">
        <v>2722</v>
      </c>
      <c r="F673" s="159" t="s">
        <v>4</v>
      </c>
      <c r="G673" s="158" t="s">
        <v>1209</v>
      </c>
      <c r="H673" s="160">
        <v>43647</v>
      </c>
      <c r="I673" s="160">
        <v>43746</v>
      </c>
      <c r="J673" s="161" t="s">
        <v>5</v>
      </c>
      <c r="K673" s="162"/>
      <c r="L673" s="163" t="s">
        <v>7</v>
      </c>
      <c r="M673" s="171">
        <v>0</v>
      </c>
      <c r="N673" s="164">
        <v>190</v>
      </c>
      <c r="O673" s="162" t="s">
        <v>21</v>
      </c>
      <c r="P673" s="160">
        <v>43746</v>
      </c>
      <c r="Q673" s="162" t="s">
        <v>9</v>
      </c>
      <c r="R673" s="164">
        <v>190</v>
      </c>
      <c r="S673" s="163" t="s">
        <v>6336</v>
      </c>
      <c r="T673" s="163"/>
      <c r="U673" s="161" t="s">
        <v>10</v>
      </c>
      <c r="V673" s="161" t="s">
        <v>11</v>
      </c>
      <c r="W673" s="161" t="s">
        <v>12</v>
      </c>
      <c r="X673" s="161" t="s">
        <v>13</v>
      </c>
      <c r="Y673" s="165">
        <v>4340</v>
      </c>
      <c r="Z673" s="165">
        <v>9371101</v>
      </c>
      <c r="AA673" s="166">
        <v>4.3731611504705202E-5</v>
      </c>
      <c r="AB673" s="167" t="s">
        <v>2320</v>
      </c>
      <c r="AC673" s="168" t="s">
        <v>3327</v>
      </c>
    </row>
    <row r="674" spans="1:29" x14ac:dyDescent="0.3">
      <c r="A674" s="156" t="s">
        <v>2758</v>
      </c>
      <c r="B674" s="157">
        <v>9</v>
      </c>
      <c r="C674" s="158" t="s">
        <v>1464</v>
      </c>
      <c r="D674" s="158" t="s">
        <v>328</v>
      </c>
      <c r="E674" s="156" t="s">
        <v>2722</v>
      </c>
      <c r="F674" s="159" t="s">
        <v>4</v>
      </c>
      <c r="G674" s="158" t="s">
        <v>1209</v>
      </c>
      <c r="H674" s="160">
        <v>43647</v>
      </c>
      <c r="I674" s="160">
        <v>43746</v>
      </c>
      <c r="J674" s="161" t="s">
        <v>5</v>
      </c>
      <c r="K674" s="162"/>
      <c r="L674" s="163" t="s">
        <v>7</v>
      </c>
      <c r="M674" s="171">
        <v>0</v>
      </c>
      <c r="N674" s="164">
        <v>100</v>
      </c>
      <c r="O674" s="162" t="s">
        <v>21</v>
      </c>
      <c r="P674" s="160">
        <v>43746</v>
      </c>
      <c r="Q674" s="162" t="s">
        <v>9</v>
      </c>
      <c r="R674" s="164">
        <v>100</v>
      </c>
      <c r="S674" s="163" t="s">
        <v>6336</v>
      </c>
      <c r="T674" s="163"/>
      <c r="U674" s="161" t="s">
        <v>10</v>
      </c>
      <c r="V674" s="161" t="s">
        <v>11</v>
      </c>
      <c r="W674" s="161" t="s">
        <v>12</v>
      </c>
      <c r="X674" s="161" t="s">
        <v>13</v>
      </c>
      <c r="Y674" s="165">
        <v>4340</v>
      </c>
      <c r="Z674" s="165">
        <v>9371101</v>
      </c>
      <c r="AA674" s="166">
        <v>2.301663763405537E-5</v>
      </c>
      <c r="AB674" s="175" t="s">
        <v>2320</v>
      </c>
      <c r="AC674" s="168" t="s">
        <v>3327</v>
      </c>
    </row>
    <row r="675" spans="1:29" x14ac:dyDescent="0.3">
      <c r="A675" s="156" t="s">
        <v>2758</v>
      </c>
      <c r="B675" s="157">
        <v>9</v>
      </c>
      <c r="C675" s="158" t="s">
        <v>1464</v>
      </c>
      <c r="D675" s="158" t="s">
        <v>328</v>
      </c>
      <c r="E675" s="156" t="s">
        <v>2722</v>
      </c>
      <c r="F675" s="159" t="s">
        <v>4</v>
      </c>
      <c r="G675" s="158" t="s">
        <v>1209</v>
      </c>
      <c r="H675" s="160">
        <v>43647</v>
      </c>
      <c r="I675" s="160">
        <v>43746</v>
      </c>
      <c r="J675" s="161" t="s">
        <v>5</v>
      </c>
      <c r="K675" s="162"/>
      <c r="L675" s="163" t="s">
        <v>7</v>
      </c>
      <c r="M675" s="171">
        <v>0</v>
      </c>
      <c r="N675" s="164">
        <v>60</v>
      </c>
      <c r="O675" s="162" t="s">
        <v>21</v>
      </c>
      <c r="P675" s="160">
        <v>43746</v>
      </c>
      <c r="Q675" s="162" t="s">
        <v>9</v>
      </c>
      <c r="R675" s="164">
        <v>60</v>
      </c>
      <c r="S675" s="163" t="s">
        <v>6336</v>
      </c>
      <c r="T675" s="163"/>
      <c r="U675" s="161" t="s">
        <v>10</v>
      </c>
      <c r="V675" s="161" t="s">
        <v>11</v>
      </c>
      <c r="W675" s="161" t="s">
        <v>12</v>
      </c>
      <c r="X675" s="161" t="s">
        <v>13</v>
      </c>
      <c r="Y675" s="169">
        <v>4340</v>
      </c>
      <c r="Z675" s="169">
        <v>9371101</v>
      </c>
      <c r="AA675" s="166">
        <v>1.3809982580433222E-5</v>
      </c>
      <c r="AB675" s="167" t="s">
        <v>2320</v>
      </c>
      <c r="AC675" s="168" t="s">
        <v>3327</v>
      </c>
    </row>
    <row r="676" spans="1:29" x14ac:dyDescent="0.3">
      <c r="A676" s="156" t="s">
        <v>2758</v>
      </c>
      <c r="B676" s="157">
        <v>9</v>
      </c>
      <c r="C676" s="158" t="s">
        <v>1464</v>
      </c>
      <c r="D676" s="158" t="s">
        <v>328</v>
      </c>
      <c r="E676" s="156" t="s">
        <v>2722</v>
      </c>
      <c r="F676" s="159" t="s">
        <v>4</v>
      </c>
      <c r="G676" s="158" t="s">
        <v>1209</v>
      </c>
      <c r="H676" s="160">
        <v>43647</v>
      </c>
      <c r="I676" s="160">
        <v>43746</v>
      </c>
      <c r="J676" s="161" t="s">
        <v>5</v>
      </c>
      <c r="K676" s="162"/>
      <c r="L676" s="163" t="s">
        <v>7</v>
      </c>
      <c r="M676" s="171">
        <v>0</v>
      </c>
      <c r="N676" s="164">
        <v>30</v>
      </c>
      <c r="O676" s="162" t="s">
        <v>21</v>
      </c>
      <c r="P676" s="160">
        <v>43746</v>
      </c>
      <c r="Q676" s="162" t="s">
        <v>9</v>
      </c>
      <c r="R676" s="164">
        <v>30</v>
      </c>
      <c r="S676" s="163" t="s">
        <v>6336</v>
      </c>
      <c r="T676" s="163"/>
      <c r="U676" s="161" t="s">
        <v>10</v>
      </c>
      <c r="V676" s="161" t="s">
        <v>11</v>
      </c>
      <c r="W676" s="161" t="s">
        <v>12</v>
      </c>
      <c r="X676" s="161" t="s">
        <v>13</v>
      </c>
      <c r="Y676" s="169">
        <v>4340</v>
      </c>
      <c r="Z676" s="169">
        <v>9371101</v>
      </c>
      <c r="AA676" s="166">
        <v>6.9049912902166112E-6</v>
      </c>
      <c r="AB676" s="167" t="s">
        <v>2320</v>
      </c>
      <c r="AC676" s="168" t="s">
        <v>3327</v>
      </c>
    </row>
    <row r="677" spans="1:29" x14ac:dyDescent="0.3">
      <c r="A677" s="156" t="s">
        <v>2758</v>
      </c>
      <c r="B677" s="157">
        <v>9</v>
      </c>
      <c r="C677" s="158" t="s">
        <v>1464</v>
      </c>
      <c r="D677" s="156" t="s">
        <v>328</v>
      </c>
      <c r="E677" s="156" t="s">
        <v>2722</v>
      </c>
      <c r="F677" s="159" t="s">
        <v>4</v>
      </c>
      <c r="G677" s="156" t="s">
        <v>1209</v>
      </c>
      <c r="H677" s="160">
        <v>43647</v>
      </c>
      <c r="I677" s="160">
        <v>43746</v>
      </c>
      <c r="J677" s="161" t="s">
        <v>5</v>
      </c>
      <c r="K677" s="162"/>
      <c r="L677" s="163" t="s">
        <v>7</v>
      </c>
      <c r="M677" s="171">
        <v>0</v>
      </c>
      <c r="N677" s="164">
        <v>232.8</v>
      </c>
      <c r="O677" s="162" t="s">
        <v>21</v>
      </c>
      <c r="P677" s="160">
        <v>43746</v>
      </c>
      <c r="Q677" s="162" t="s">
        <v>9</v>
      </c>
      <c r="R677" s="164">
        <v>232.8</v>
      </c>
      <c r="S677" s="162" t="s">
        <v>6336</v>
      </c>
      <c r="T677" s="163"/>
      <c r="U677" s="161" t="s">
        <v>10</v>
      </c>
      <c r="V677" s="161" t="s">
        <v>11</v>
      </c>
      <c r="W677" s="161" t="s">
        <v>12</v>
      </c>
      <c r="X677" s="161" t="s">
        <v>13</v>
      </c>
      <c r="Y677" s="169">
        <v>4340</v>
      </c>
      <c r="Z677" s="169">
        <v>9371101</v>
      </c>
      <c r="AA677" s="166">
        <v>5.3582732412080904E-5</v>
      </c>
      <c r="AB677" s="158" t="s">
        <v>2320</v>
      </c>
      <c r="AC677" s="168" t="s">
        <v>3327</v>
      </c>
    </row>
    <row r="678" spans="1:29" x14ac:dyDescent="0.3">
      <c r="A678" s="156" t="s">
        <v>2759</v>
      </c>
      <c r="B678" s="157">
        <v>2</v>
      </c>
      <c r="C678" s="158" t="s">
        <v>1464</v>
      </c>
      <c r="D678" s="158" t="s">
        <v>285</v>
      </c>
      <c r="E678" s="156" t="s">
        <v>2722</v>
      </c>
      <c r="F678" s="159" t="s">
        <v>4</v>
      </c>
      <c r="G678" s="158" t="s">
        <v>1209</v>
      </c>
      <c r="H678" s="160">
        <v>43647</v>
      </c>
      <c r="I678" s="160">
        <v>43748</v>
      </c>
      <c r="J678" s="161" t="s">
        <v>5</v>
      </c>
      <c r="K678" s="162"/>
      <c r="L678" s="163" t="s">
        <v>7</v>
      </c>
      <c r="M678" s="171">
        <v>0</v>
      </c>
      <c r="N678" s="164">
        <v>9747.93</v>
      </c>
      <c r="O678" s="162" t="s">
        <v>32</v>
      </c>
      <c r="P678" s="160">
        <v>43748</v>
      </c>
      <c r="Q678" s="162" t="s">
        <v>24</v>
      </c>
      <c r="R678" s="164">
        <v>9747.93</v>
      </c>
      <c r="S678" s="163" t="s">
        <v>633</v>
      </c>
      <c r="T678" s="163"/>
      <c r="U678" s="161" t="s">
        <v>10</v>
      </c>
      <c r="V678" s="161" t="s">
        <v>11</v>
      </c>
      <c r="W678" s="161" t="s">
        <v>12</v>
      </c>
      <c r="X678" s="161" t="s">
        <v>13</v>
      </c>
      <c r="Y678" s="169">
        <v>4300</v>
      </c>
      <c r="Z678" s="165">
        <v>9381101</v>
      </c>
      <c r="AA678" s="166">
        <v>2.2436457249213736E-3</v>
      </c>
      <c r="AB678" s="167" t="s">
        <v>2322</v>
      </c>
      <c r="AC678" s="168" t="s">
        <v>3332</v>
      </c>
    </row>
    <row r="679" spans="1:29" x14ac:dyDescent="0.3">
      <c r="A679" s="156" t="s">
        <v>2759</v>
      </c>
      <c r="B679" s="157">
        <v>2</v>
      </c>
      <c r="C679" s="158" t="s">
        <v>1464</v>
      </c>
      <c r="D679" s="156" t="s">
        <v>285</v>
      </c>
      <c r="E679" s="156" t="s">
        <v>2722</v>
      </c>
      <c r="F679" s="159" t="s">
        <v>4</v>
      </c>
      <c r="G679" s="156" t="s">
        <v>1209</v>
      </c>
      <c r="H679" s="160">
        <v>43647</v>
      </c>
      <c r="I679" s="160">
        <v>43748</v>
      </c>
      <c r="J679" s="161" t="s">
        <v>5</v>
      </c>
      <c r="K679" s="162"/>
      <c r="L679" s="163" t="s">
        <v>7</v>
      </c>
      <c r="M679" s="171">
        <v>0</v>
      </c>
      <c r="N679" s="164">
        <v>125</v>
      </c>
      <c r="O679" s="162" t="s">
        <v>32</v>
      </c>
      <c r="P679" s="160">
        <v>43748</v>
      </c>
      <c r="Q679" s="162" t="s">
        <v>24</v>
      </c>
      <c r="R679" s="164">
        <v>125</v>
      </c>
      <c r="S679" s="158" t="s">
        <v>633</v>
      </c>
      <c r="T679" s="163"/>
      <c r="U679" s="161" t="s">
        <v>10</v>
      </c>
      <c r="V679" s="161" t="s">
        <v>11</v>
      </c>
      <c r="W679" s="161" t="s">
        <v>12</v>
      </c>
      <c r="X679" s="161" t="s">
        <v>13</v>
      </c>
      <c r="Y679" s="169">
        <v>4340</v>
      </c>
      <c r="Z679" s="165">
        <v>9381101</v>
      </c>
      <c r="AA679" s="166">
        <v>2.8770797042569214E-5</v>
      </c>
      <c r="AB679" s="167" t="s">
        <v>2322</v>
      </c>
      <c r="AC679" s="168" t="s">
        <v>3332</v>
      </c>
    </row>
    <row r="680" spans="1:29" x14ac:dyDescent="0.3">
      <c r="A680" s="156" t="s">
        <v>2759</v>
      </c>
      <c r="B680" s="157">
        <v>2</v>
      </c>
      <c r="C680" s="158" t="s">
        <v>1464</v>
      </c>
      <c r="D680" s="156" t="s">
        <v>285</v>
      </c>
      <c r="E680" s="156" t="s">
        <v>2722</v>
      </c>
      <c r="F680" s="159" t="s">
        <v>4</v>
      </c>
      <c r="G680" s="156" t="s">
        <v>1209</v>
      </c>
      <c r="H680" s="160">
        <v>43647</v>
      </c>
      <c r="I680" s="160">
        <v>43748</v>
      </c>
      <c r="J680" s="161" t="s">
        <v>5</v>
      </c>
      <c r="K680" s="162"/>
      <c r="L680" s="163" t="s">
        <v>7</v>
      </c>
      <c r="M680" s="171">
        <v>0</v>
      </c>
      <c r="N680" s="164">
        <v>75</v>
      </c>
      <c r="O680" s="162" t="s">
        <v>32</v>
      </c>
      <c r="P680" s="160">
        <v>43748</v>
      </c>
      <c r="Q680" s="162" t="s">
        <v>24</v>
      </c>
      <c r="R680" s="164">
        <v>75</v>
      </c>
      <c r="S680" s="158" t="s">
        <v>633</v>
      </c>
      <c r="T680" s="163"/>
      <c r="U680" s="161" t="s">
        <v>10</v>
      </c>
      <c r="V680" s="161" t="s">
        <v>11</v>
      </c>
      <c r="W680" s="161" t="s">
        <v>12</v>
      </c>
      <c r="X680" s="161" t="s">
        <v>13</v>
      </c>
      <c r="Y680" s="169">
        <v>4340</v>
      </c>
      <c r="Z680" s="169">
        <v>9381101</v>
      </c>
      <c r="AA680" s="166">
        <v>1.7262478225541529E-5</v>
      </c>
      <c r="AB680" s="158" t="s">
        <v>2322</v>
      </c>
      <c r="AC680" s="168" t="s">
        <v>3332</v>
      </c>
    </row>
    <row r="681" spans="1:29" ht="14.4" customHeight="1" x14ac:dyDescent="0.35">
      <c r="A681" s="156" t="s">
        <v>2759</v>
      </c>
      <c r="B681" s="157">
        <v>2</v>
      </c>
      <c r="C681" s="159" t="s">
        <v>1464</v>
      </c>
      <c r="D681" s="158" t="s">
        <v>285</v>
      </c>
      <c r="E681" s="156" t="s">
        <v>2722</v>
      </c>
      <c r="F681" s="159" t="s">
        <v>4</v>
      </c>
      <c r="G681" s="159" t="s">
        <v>1209</v>
      </c>
      <c r="H681" s="160">
        <v>43647</v>
      </c>
      <c r="I681" s="160">
        <v>43748</v>
      </c>
      <c r="J681" s="161" t="s">
        <v>5</v>
      </c>
      <c r="K681" s="189"/>
      <c r="L681" s="163" t="s">
        <v>7</v>
      </c>
      <c r="M681" s="171">
        <v>0</v>
      </c>
      <c r="N681" s="164">
        <v>37.5</v>
      </c>
      <c r="O681" s="162" t="s">
        <v>32</v>
      </c>
      <c r="P681" s="160">
        <v>43748</v>
      </c>
      <c r="Q681" s="162" t="s">
        <v>24</v>
      </c>
      <c r="R681" s="164">
        <v>37.5</v>
      </c>
      <c r="S681" s="162" t="s">
        <v>633</v>
      </c>
      <c r="T681" s="163"/>
      <c r="U681" s="161" t="s">
        <v>10</v>
      </c>
      <c r="V681" s="161" t="s">
        <v>11</v>
      </c>
      <c r="W681" s="161" t="s">
        <v>12</v>
      </c>
      <c r="X681" s="161" t="s">
        <v>13</v>
      </c>
      <c r="Y681" s="165">
        <v>4340</v>
      </c>
      <c r="Z681" s="165">
        <v>9381101</v>
      </c>
      <c r="AA681" s="166">
        <v>8.6312391127707645E-6</v>
      </c>
      <c r="AB681" s="167" t="s">
        <v>2322</v>
      </c>
      <c r="AC681" s="168" t="s">
        <v>3332</v>
      </c>
    </row>
    <row r="682" spans="1:29" x14ac:dyDescent="0.3">
      <c r="A682" s="156" t="s">
        <v>2759</v>
      </c>
      <c r="B682" s="157">
        <v>2</v>
      </c>
      <c r="C682" s="156" t="s">
        <v>1464</v>
      </c>
      <c r="D682" s="158" t="s">
        <v>285</v>
      </c>
      <c r="E682" s="156" t="s">
        <v>2722</v>
      </c>
      <c r="F682" s="159" t="s">
        <v>4</v>
      </c>
      <c r="G682" s="158" t="s">
        <v>1209</v>
      </c>
      <c r="H682" s="160">
        <v>43647</v>
      </c>
      <c r="I682" s="160">
        <v>43748</v>
      </c>
      <c r="J682" s="161" t="s">
        <v>5</v>
      </c>
      <c r="K682" s="162"/>
      <c r="L682" s="163" t="s">
        <v>7</v>
      </c>
      <c r="M682" s="171">
        <v>0</v>
      </c>
      <c r="N682" s="164">
        <v>237.5</v>
      </c>
      <c r="O682" s="162" t="s">
        <v>32</v>
      </c>
      <c r="P682" s="160">
        <v>43748</v>
      </c>
      <c r="Q682" s="162" t="s">
        <v>24</v>
      </c>
      <c r="R682" s="164">
        <v>237.5</v>
      </c>
      <c r="S682" s="163" t="s">
        <v>633</v>
      </c>
      <c r="T682" s="163"/>
      <c r="U682" s="161" t="s">
        <v>10</v>
      </c>
      <c r="V682" s="161" t="s">
        <v>11</v>
      </c>
      <c r="W682" s="161" t="s">
        <v>12</v>
      </c>
      <c r="X682" s="161" t="s">
        <v>13</v>
      </c>
      <c r="Y682" s="169">
        <v>4340</v>
      </c>
      <c r="Z682" s="165">
        <v>9381101</v>
      </c>
      <c r="AA682" s="166">
        <v>5.4664514380881507E-5</v>
      </c>
      <c r="AB682" s="167" t="s">
        <v>2322</v>
      </c>
      <c r="AC682" s="168" t="s">
        <v>3332</v>
      </c>
    </row>
    <row r="683" spans="1:29" x14ac:dyDescent="0.3">
      <c r="A683" s="156" t="s">
        <v>2759</v>
      </c>
      <c r="B683" s="157">
        <v>2</v>
      </c>
      <c r="C683" s="158" t="s">
        <v>1464</v>
      </c>
      <c r="D683" s="158" t="s">
        <v>285</v>
      </c>
      <c r="E683" s="156" t="s">
        <v>2722</v>
      </c>
      <c r="F683" s="159" t="s">
        <v>4</v>
      </c>
      <c r="G683" s="158" t="s">
        <v>1209</v>
      </c>
      <c r="H683" s="160">
        <v>43647</v>
      </c>
      <c r="I683" s="160">
        <v>43748</v>
      </c>
      <c r="J683" s="161" t="s">
        <v>5</v>
      </c>
      <c r="K683" s="162"/>
      <c r="L683" s="163" t="s">
        <v>7</v>
      </c>
      <c r="M683" s="171">
        <v>0</v>
      </c>
      <c r="N683" s="164">
        <v>291</v>
      </c>
      <c r="O683" s="162" t="s">
        <v>32</v>
      </c>
      <c r="P683" s="160">
        <v>43748</v>
      </c>
      <c r="Q683" s="162" t="s">
        <v>24</v>
      </c>
      <c r="R683" s="164">
        <v>291</v>
      </c>
      <c r="S683" s="163" t="s">
        <v>633</v>
      </c>
      <c r="T683" s="163"/>
      <c r="U683" s="161" t="s">
        <v>10</v>
      </c>
      <c r="V683" s="161" t="s">
        <v>11</v>
      </c>
      <c r="W683" s="161" t="s">
        <v>12</v>
      </c>
      <c r="X683" s="161" t="s">
        <v>13</v>
      </c>
      <c r="Y683" s="165">
        <v>4340</v>
      </c>
      <c r="Z683" s="165">
        <v>9381101</v>
      </c>
      <c r="AA683" s="166">
        <v>6.6978415515101135E-5</v>
      </c>
      <c r="AB683" s="175" t="s">
        <v>2322</v>
      </c>
      <c r="AC683" s="168" t="s">
        <v>3332</v>
      </c>
    </row>
    <row r="684" spans="1:29" x14ac:dyDescent="0.3">
      <c r="A684" s="156" t="s">
        <v>2759</v>
      </c>
      <c r="B684" s="157">
        <v>2</v>
      </c>
      <c r="C684" s="158" t="s">
        <v>1464</v>
      </c>
      <c r="D684" s="158" t="s">
        <v>285</v>
      </c>
      <c r="E684" s="156" t="s">
        <v>2722</v>
      </c>
      <c r="F684" s="159" t="s">
        <v>4</v>
      </c>
      <c r="G684" s="158" t="s">
        <v>1209</v>
      </c>
      <c r="H684" s="160">
        <v>43647</v>
      </c>
      <c r="I684" s="160">
        <v>43748</v>
      </c>
      <c r="J684" s="161" t="s">
        <v>5</v>
      </c>
      <c r="K684" s="162"/>
      <c r="L684" s="158" t="s">
        <v>7</v>
      </c>
      <c r="M684" s="171">
        <v>0</v>
      </c>
      <c r="N684" s="164">
        <v>800.75</v>
      </c>
      <c r="O684" s="162" t="s">
        <v>32</v>
      </c>
      <c r="P684" s="160">
        <v>43748</v>
      </c>
      <c r="Q684" s="162" t="s">
        <v>24</v>
      </c>
      <c r="R684" s="164">
        <v>800.75</v>
      </c>
      <c r="S684" s="162" t="s">
        <v>633</v>
      </c>
      <c r="T684" s="163"/>
      <c r="U684" s="161" t="s">
        <v>10</v>
      </c>
      <c r="V684" s="161" t="s">
        <v>11</v>
      </c>
      <c r="W684" s="161" t="s">
        <v>12</v>
      </c>
      <c r="X684" s="161" t="s">
        <v>13</v>
      </c>
      <c r="Y684" s="165">
        <v>4340</v>
      </c>
      <c r="Z684" s="169">
        <v>9381101</v>
      </c>
      <c r="AA684" s="166">
        <v>1.8430572585469837E-4</v>
      </c>
      <c r="AB684" s="167" t="s">
        <v>2322</v>
      </c>
      <c r="AC684" s="168" t="s">
        <v>3332</v>
      </c>
    </row>
    <row r="685" spans="1:29" x14ac:dyDescent="0.3">
      <c r="A685" s="156" t="s">
        <v>2759</v>
      </c>
      <c r="B685" s="157">
        <v>2</v>
      </c>
      <c r="C685" s="158" t="s">
        <v>1464</v>
      </c>
      <c r="D685" s="158" t="s">
        <v>285</v>
      </c>
      <c r="E685" s="156" t="s">
        <v>2722</v>
      </c>
      <c r="F685" s="159" t="s">
        <v>4</v>
      </c>
      <c r="G685" s="158" t="s">
        <v>1209</v>
      </c>
      <c r="H685" s="160">
        <v>43647</v>
      </c>
      <c r="I685" s="160">
        <v>43748</v>
      </c>
      <c r="J685" s="161" t="s">
        <v>5</v>
      </c>
      <c r="K685" s="162"/>
      <c r="L685" s="163" t="s">
        <v>7</v>
      </c>
      <c r="M685" s="171">
        <v>0</v>
      </c>
      <c r="N685" s="164">
        <v>7408.42</v>
      </c>
      <c r="O685" s="162" t="s">
        <v>37</v>
      </c>
      <c r="P685" s="160">
        <v>43748</v>
      </c>
      <c r="Q685" s="162" t="s">
        <v>24</v>
      </c>
      <c r="R685" s="164">
        <v>7408.42</v>
      </c>
      <c r="S685" s="163" t="s">
        <v>633</v>
      </c>
      <c r="T685" s="163"/>
      <c r="U685" s="161" t="s">
        <v>10</v>
      </c>
      <c r="V685" s="161" t="s">
        <v>11</v>
      </c>
      <c r="W685" s="161" t="s">
        <v>12</v>
      </c>
      <c r="X685" s="161" t="s">
        <v>13</v>
      </c>
      <c r="Y685" s="169">
        <v>4300</v>
      </c>
      <c r="Z685" s="169">
        <v>9381101</v>
      </c>
      <c r="AA685" s="166">
        <v>1.7051691858088849E-3</v>
      </c>
      <c r="AB685" s="167" t="s">
        <v>2322</v>
      </c>
      <c r="AC685" s="168" t="s">
        <v>3332</v>
      </c>
    </row>
    <row r="686" spans="1:29" x14ac:dyDescent="0.3">
      <c r="A686" s="156" t="s">
        <v>2759</v>
      </c>
      <c r="B686" s="157">
        <v>2</v>
      </c>
      <c r="C686" s="158" t="s">
        <v>1464</v>
      </c>
      <c r="D686" s="158" t="s">
        <v>285</v>
      </c>
      <c r="E686" s="156" t="s">
        <v>2722</v>
      </c>
      <c r="F686" s="159" t="s">
        <v>4</v>
      </c>
      <c r="G686" s="158" t="s">
        <v>1209</v>
      </c>
      <c r="H686" s="160">
        <v>43647</v>
      </c>
      <c r="I686" s="160">
        <v>43748</v>
      </c>
      <c r="J686" s="161" t="s">
        <v>5</v>
      </c>
      <c r="K686" s="162"/>
      <c r="L686" s="163" t="s">
        <v>7</v>
      </c>
      <c r="M686" s="171">
        <v>0</v>
      </c>
      <c r="N686" s="164">
        <v>180.5</v>
      </c>
      <c r="O686" s="162" t="s">
        <v>37</v>
      </c>
      <c r="P686" s="160">
        <v>43748</v>
      </c>
      <c r="Q686" s="162" t="s">
        <v>24</v>
      </c>
      <c r="R686" s="164">
        <v>180.5</v>
      </c>
      <c r="S686" s="163" t="s">
        <v>633</v>
      </c>
      <c r="T686" s="163"/>
      <c r="U686" s="161" t="s">
        <v>10</v>
      </c>
      <c r="V686" s="161" t="s">
        <v>11</v>
      </c>
      <c r="W686" s="161" t="s">
        <v>12</v>
      </c>
      <c r="X686" s="161" t="s">
        <v>13</v>
      </c>
      <c r="Y686" s="165">
        <v>4340</v>
      </c>
      <c r="Z686" s="165">
        <v>9381101</v>
      </c>
      <c r="AA686" s="166">
        <v>4.1545030929469946E-5</v>
      </c>
      <c r="AB686" s="175" t="s">
        <v>2322</v>
      </c>
      <c r="AC686" s="168" t="s">
        <v>3332</v>
      </c>
    </row>
    <row r="687" spans="1:29" x14ac:dyDescent="0.3">
      <c r="A687" s="156" t="s">
        <v>2759</v>
      </c>
      <c r="B687" s="157">
        <v>2</v>
      </c>
      <c r="C687" s="158" t="s">
        <v>1464</v>
      </c>
      <c r="D687" s="158" t="s">
        <v>285</v>
      </c>
      <c r="E687" s="156" t="s">
        <v>2722</v>
      </c>
      <c r="F687" s="159" t="s">
        <v>4</v>
      </c>
      <c r="G687" s="158" t="s">
        <v>1209</v>
      </c>
      <c r="H687" s="160">
        <v>43647</v>
      </c>
      <c r="I687" s="160">
        <v>43748</v>
      </c>
      <c r="J687" s="161" t="s">
        <v>5</v>
      </c>
      <c r="K687" s="162"/>
      <c r="L687" s="163" t="s">
        <v>7</v>
      </c>
      <c r="M687" s="171">
        <v>0</v>
      </c>
      <c r="N687" s="164">
        <v>95</v>
      </c>
      <c r="O687" s="162" t="s">
        <v>37</v>
      </c>
      <c r="P687" s="160">
        <v>43748</v>
      </c>
      <c r="Q687" s="162" t="s">
        <v>24</v>
      </c>
      <c r="R687" s="164">
        <v>95</v>
      </c>
      <c r="S687" s="163" t="s">
        <v>633</v>
      </c>
      <c r="T687" s="163"/>
      <c r="U687" s="161" t="s">
        <v>10</v>
      </c>
      <c r="V687" s="161" t="s">
        <v>11</v>
      </c>
      <c r="W687" s="161" t="s">
        <v>12</v>
      </c>
      <c r="X687" s="161" t="s">
        <v>13</v>
      </c>
      <c r="Y687" s="165">
        <v>4340</v>
      </c>
      <c r="Z687" s="165">
        <v>9381101</v>
      </c>
      <c r="AA687" s="166">
        <v>2.1865805752352601E-5</v>
      </c>
      <c r="AB687" s="175" t="s">
        <v>2322</v>
      </c>
      <c r="AC687" s="168" t="s">
        <v>3332</v>
      </c>
    </row>
    <row r="688" spans="1:29" x14ac:dyDescent="0.3">
      <c r="A688" s="156" t="s">
        <v>2759</v>
      </c>
      <c r="B688" s="157">
        <v>2</v>
      </c>
      <c r="C688" s="156" t="s">
        <v>1464</v>
      </c>
      <c r="D688" s="163" t="s">
        <v>285</v>
      </c>
      <c r="E688" s="156" t="s">
        <v>2722</v>
      </c>
      <c r="F688" s="159" t="s">
        <v>4</v>
      </c>
      <c r="G688" s="158" t="s">
        <v>1209</v>
      </c>
      <c r="H688" s="160">
        <v>43647</v>
      </c>
      <c r="I688" s="160">
        <v>43748</v>
      </c>
      <c r="J688" s="161" t="s">
        <v>5</v>
      </c>
      <c r="K688" s="162"/>
      <c r="L688" s="163" t="s">
        <v>7</v>
      </c>
      <c r="M688" s="171">
        <v>0</v>
      </c>
      <c r="N688" s="164">
        <v>57</v>
      </c>
      <c r="O688" s="162" t="s">
        <v>37</v>
      </c>
      <c r="P688" s="160">
        <v>43748</v>
      </c>
      <c r="Q688" s="162" t="s">
        <v>24</v>
      </c>
      <c r="R688" s="164">
        <v>57</v>
      </c>
      <c r="S688" s="162" t="s">
        <v>633</v>
      </c>
      <c r="T688" s="163"/>
      <c r="U688" s="161" t="s">
        <v>10</v>
      </c>
      <c r="V688" s="161" t="s">
        <v>11</v>
      </c>
      <c r="W688" s="161" t="s">
        <v>12</v>
      </c>
      <c r="X688" s="161" t="s">
        <v>13</v>
      </c>
      <c r="Y688" s="169">
        <v>4340</v>
      </c>
      <c r="Z688" s="169">
        <v>9381101</v>
      </c>
      <c r="AA688" s="166">
        <v>1.3119483451411561E-5</v>
      </c>
      <c r="AB688" s="158" t="s">
        <v>2322</v>
      </c>
      <c r="AC688" s="168" t="s">
        <v>3332</v>
      </c>
    </row>
    <row r="689" spans="1:29" x14ac:dyDescent="0.3">
      <c r="A689" s="156" t="s">
        <v>2759</v>
      </c>
      <c r="B689" s="157">
        <v>2</v>
      </c>
      <c r="C689" s="158" t="s">
        <v>1464</v>
      </c>
      <c r="D689" s="158" t="s">
        <v>285</v>
      </c>
      <c r="E689" s="156" t="s">
        <v>2722</v>
      </c>
      <c r="F689" s="159" t="s">
        <v>4</v>
      </c>
      <c r="G689" s="158" t="s">
        <v>1209</v>
      </c>
      <c r="H689" s="160">
        <v>43647</v>
      </c>
      <c r="I689" s="160">
        <v>43748</v>
      </c>
      <c r="J689" s="161" t="s">
        <v>5</v>
      </c>
      <c r="K689" s="162"/>
      <c r="L689" s="158" t="s">
        <v>7</v>
      </c>
      <c r="M689" s="171">
        <v>0</v>
      </c>
      <c r="N689" s="164">
        <v>28.5</v>
      </c>
      <c r="O689" s="162" t="s">
        <v>37</v>
      </c>
      <c r="P689" s="160">
        <v>43748</v>
      </c>
      <c r="Q689" s="162" t="s">
        <v>24</v>
      </c>
      <c r="R689" s="164">
        <v>28.5</v>
      </c>
      <c r="S689" s="163" t="s">
        <v>633</v>
      </c>
      <c r="T689" s="163"/>
      <c r="U689" s="161" t="s">
        <v>10</v>
      </c>
      <c r="V689" s="161" t="s">
        <v>11</v>
      </c>
      <c r="W689" s="161" t="s">
        <v>12</v>
      </c>
      <c r="X689" s="161" t="s">
        <v>13</v>
      </c>
      <c r="Y689" s="169">
        <v>4340</v>
      </c>
      <c r="Z689" s="169">
        <v>9381101</v>
      </c>
      <c r="AA689" s="166">
        <v>6.5597417257057806E-6</v>
      </c>
      <c r="AB689" s="167" t="s">
        <v>2322</v>
      </c>
      <c r="AC689" s="168" t="s">
        <v>3332</v>
      </c>
    </row>
    <row r="690" spans="1:29" x14ac:dyDescent="0.3">
      <c r="A690" s="156" t="s">
        <v>2759</v>
      </c>
      <c r="B690" s="157">
        <v>2</v>
      </c>
      <c r="C690" s="158" t="s">
        <v>1464</v>
      </c>
      <c r="D690" s="158" t="s">
        <v>285</v>
      </c>
      <c r="E690" s="156" t="s">
        <v>2722</v>
      </c>
      <c r="F690" s="159" t="s">
        <v>4</v>
      </c>
      <c r="G690" s="158" t="s">
        <v>1209</v>
      </c>
      <c r="H690" s="160">
        <v>43647</v>
      </c>
      <c r="I690" s="160">
        <v>43748</v>
      </c>
      <c r="J690" s="161" t="s">
        <v>5</v>
      </c>
      <c r="K690" s="162"/>
      <c r="L690" s="163" t="s">
        <v>7</v>
      </c>
      <c r="M690" s="171">
        <v>0</v>
      </c>
      <c r="N690" s="164">
        <v>221.16</v>
      </c>
      <c r="O690" s="162" t="s">
        <v>37</v>
      </c>
      <c r="P690" s="160">
        <v>43748</v>
      </c>
      <c r="Q690" s="162" t="s">
        <v>24</v>
      </c>
      <c r="R690" s="164">
        <v>221.16</v>
      </c>
      <c r="S690" s="163" t="s">
        <v>633</v>
      </c>
      <c r="T690" s="163"/>
      <c r="U690" s="161" t="s">
        <v>10</v>
      </c>
      <c r="V690" s="161" t="s">
        <v>11</v>
      </c>
      <c r="W690" s="161" t="s">
        <v>12</v>
      </c>
      <c r="X690" s="161" t="s">
        <v>13</v>
      </c>
      <c r="Y690" s="169">
        <v>4340</v>
      </c>
      <c r="Z690" s="169">
        <v>9381101</v>
      </c>
      <c r="AA690" s="166">
        <v>5.0903595791476861E-5</v>
      </c>
      <c r="AB690" s="167" t="s">
        <v>2322</v>
      </c>
      <c r="AC690" s="168" t="s">
        <v>3332</v>
      </c>
    </row>
    <row r="691" spans="1:29" x14ac:dyDescent="0.3">
      <c r="A691" s="156" t="s">
        <v>2759</v>
      </c>
      <c r="B691" s="157">
        <v>2</v>
      </c>
      <c r="C691" s="158" t="s">
        <v>1464</v>
      </c>
      <c r="D691" s="158" t="s">
        <v>285</v>
      </c>
      <c r="E691" s="156" t="s">
        <v>2722</v>
      </c>
      <c r="F691" s="159" t="s">
        <v>4</v>
      </c>
      <c r="G691" s="158" t="s">
        <v>1209</v>
      </c>
      <c r="H691" s="160">
        <v>43647</v>
      </c>
      <c r="I691" s="160">
        <v>43748</v>
      </c>
      <c r="J691" s="161" t="s">
        <v>5</v>
      </c>
      <c r="K691" s="162"/>
      <c r="L691" s="163" t="s">
        <v>7</v>
      </c>
      <c r="M691" s="171">
        <v>0</v>
      </c>
      <c r="N691" s="164">
        <v>608.57000000000005</v>
      </c>
      <c r="O691" s="162" t="s">
        <v>37</v>
      </c>
      <c r="P691" s="160">
        <v>43748</v>
      </c>
      <c r="Q691" s="162" t="s">
        <v>24</v>
      </c>
      <c r="R691" s="164">
        <v>608.57000000000005</v>
      </c>
      <c r="S691" s="163" t="s">
        <v>633</v>
      </c>
      <c r="T691" s="163"/>
      <c r="U691" s="161" t="s">
        <v>10</v>
      </c>
      <c r="V691" s="161" t="s">
        <v>11</v>
      </c>
      <c r="W691" s="161" t="s">
        <v>12</v>
      </c>
      <c r="X691" s="161" t="s">
        <v>13</v>
      </c>
      <c r="Y691" s="169">
        <v>4340</v>
      </c>
      <c r="Z691" s="169">
        <v>9381101</v>
      </c>
      <c r="AA691" s="166">
        <v>1.4007235164957077E-4</v>
      </c>
      <c r="AB691" s="167" t="s">
        <v>2322</v>
      </c>
      <c r="AC691" s="168" t="s">
        <v>3332</v>
      </c>
    </row>
    <row r="692" spans="1:29" x14ac:dyDescent="0.3">
      <c r="A692" s="156" t="s">
        <v>2759</v>
      </c>
      <c r="B692" s="157">
        <v>2</v>
      </c>
      <c r="C692" s="158" t="s">
        <v>1464</v>
      </c>
      <c r="D692" s="158" t="s">
        <v>285</v>
      </c>
      <c r="E692" s="156" t="s">
        <v>2722</v>
      </c>
      <c r="F692" s="159" t="s">
        <v>4</v>
      </c>
      <c r="G692" s="158" t="s">
        <v>1209</v>
      </c>
      <c r="H692" s="160">
        <v>43647</v>
      </c>
      <c r="I692" s="160">
        <v>43748</v>
      </c>
      <c r="J692" s="161" t="s">
        <v>5</v>
      </c>
      <c r="K692" s="162" t="s">
        <v>6</v>
      </c>
      <c r="L692" s="163" t="s">
        <v>7</v>
      </c>
      <c r="M692" s="171">
        <v>0</v>
      </c>
      <c r="N692" s="164">
        <v>7798.34</v>
      </c>
      <c r="O692" s="162" t="s">
        <v>58</v>
      </c>
      <c r="P692" s="160">
        <v>43748</v>
      </c>
      <c r="Q692" s="162" t="s">
        <v>24</v>
      </c>
      <c r="R692" s="164">
        <v>7798.34</v>
      </c>
      <c r="S692" s="163" t="s">
        <v>633</v>
      </c>
      <c r="T692" s="163"/>
      <c r="U692" s="161" t="s">
        <v>10</v>
      </c>
      <c r="V692" s="161" t="s">
        <v>11</v>
      </c>
      <c r="W692" s="161" t="s">
        <v>12</v>
      </c>
      <c r="X692" s="161" t="s">
        <v>13</v>
      </c>
      <c r="Y692" s="165">
        <v>4300</v>
      </c>
      <c r="Z692" s="165">
        <v>9381101</v>
      </c>
      <c r="AA692" s="166">
        <v>1.7949156592715937E-3</v>
      </c>
      <c r="AB692" s="167" t="s">
        <v>2322</v>
      </c>
      <c r="AC692" s="168" t="s">
        <v>3332</v>
      </c>
    </row>
    <row r="693" spans="1:29" x14ac:dyDescent="0.3">
      <c r="A693" s="156" t="s">
        <v>2759</v>
      </c>
      <c r="B693" s="157">
        <v>2</v>
      </c>
      <c r="C693" s="158" t="s">
        <v>1464</v>
      </c>
      <c r="D693" s="156" t="s">
        <v>285</v>
      </c>
      <c r="E693" s="156" t="s">
        <v>2722</v>
      </c>
      <c r="F693" s="156" t="s">
        <v>4</v>
      </c>
      <c r="G693" s="158" t="s">
        <v>1209</v>
      </c>
      <c r="H693" s="160">
        <v>43647</v>
      </c>
      <c r="I693" s="160">
        <v>43748</v>
      </c>
      <c r="J693" s="161" t="s">
        <v>5</v>
      </c>
      <c r="K693" s="162" t="s">
        <v>6</v>
      </c>
      <c r="L693" s="163" t="s">
        <v>7</v>
      </c>
      <c r="M693" s="171">
        <v>0</v>
      </c>
      <c r="N693" s="170">
        <v>640.6</v>
      </c>
      <c r="O693" s="162" t="s">
        <v>58</v>
      </c>
      <c r="P693" s="160">
        <v>43748</v>
      </c>
      <c r="Q693" s="162" t="s">
        <v>24</v>
      </c>
      <c r="R693" s="164">
        <v>640.6</v>
      </c>
      <c r="S693" s="158" t="s">
        <v>633</v>
      </c>
      <c r="T693" s="162"/>
      <c r="U693" s="161" t="s">
        <v>10</v>
      </c>
      <c r="V693" s="161" t="s">
        <v>11</v>
      </c>
      <c r="W693" s="161" t="s">
        <v>12</v>
      </c>
      <c r="X693" s="161" t="s">
        <v>13</v>
      </c>
      <c r="Y693" s="165">
        <v>4340</v>
      </c>
      <c r="Z693" s="165">
        <v>9381101</v>
      </c>
      <c r="AA693" s="166">
        <v>1.4744458068375872E-4</v>
      </c>
      <c r="AB693" s="158" t="s">
        <v>2322</v>
      </c>
      <c r="AC693" s="168" t="s">
        <v>3332</v>
      </c>
    </row>
    <row r="694" spans="1:29" x14ac:dyDescent="0.3">
      <c r="A694" s="156" t="s">
        <v>2759</v>
      </c>
      <c r="B694" s="157">
        <v>2</v>
      </c>
      <c r="C694" s="158" t="s">
        <v>1464</v>
      </c>
      <c r="D694" s="158" t="s">
        <v>285</v>
      </c>
      <c r="E694" s="156" t="s">
        <v>2722</v>
      </c>
      <c r="F694" s="159" t="s">
        <v>4</v>
      </c>
      <c r="G694" s="158" t="s">
        <v>1209</v>
      </c>
      <c r="H694" s="160">
        <v>43647</v>
      </c>
      <c r="I694" s="160">
        <v>43748</v>
      </c>
      <c r="J694" s="161" t="s">
        <v>5</v>
      </c>
      <c r="K694" s="162"/>
      <c r="L694" s="163" t="s">
        <v>7</v>
      </c>
      <c r="M694" s="171">
        <v>0</v>
      </c>
      <c r="N694" s="164">
        <v>190</v>
      </c>
      <c r="O694" s="162" t="s">
        <v>58</v>
      </c>
      <c r="P694" s="160">
        <v>43748</v>
      </c>
      <c r="Q694" s="162" t="s">
        <v>24</v>
      </c>
      <c r="R694" s="164">
        <v>190</v>
      </c>
      <c r="S694" s="163" t="s">
        <v>633</v>
      </c>
      <c r="T694" s="163"/>
      <c r="U694" s="161" t="s">
        <v>10</v>
      </c>
      <c r="V694" s="161" t="s">
        <v>11</v>
      </c>
      <c r="W694" s="161" t="s">
        <v>12</v>
      </c>
      <c r="X694" s="161" t="s">
        <v>13</v>
      </c>
      <c r="Y694" s="169">
        <v>4340</v>
      </c>
      <c r="Z694" s="169">
        <v>9381101</v>
      </c>
      <c r="AA694" s="166">
        <v>4.3731611504705202E-5</v>
      </c>
      <c r="AB694" s="167" t="s">
        <v>2322</v>
      </c>
      <c r="AC694" s="168" t="s">
        <v>3332</v>
      </c>
    </row>
    <row r="695" spans="1:29" x14ac:dyDescent="0.3">
      <c r="A695" s="156" t="s">
        <v>2759</v>
      </c>
      <c r="B695" s="157">
        <v>2</v>
      </c>
      <c r="C695" s="158" t="s">
        <v>1464</v>
      </c>
      <c r="D695" s="158" t="s">
        <v>285</v>
      </c>
      <c r="E695" s="156" t="s">
        <v>2722</v>
      </c>
      <c r="F695" s="159" t="s">
        <v>4</v>
      </c>
      <c r="G695" s="158" t="s">
        <v>1209</v>
      </c>
      <c r="H695" s="160">
        <v>43647</v>
      </c>
      <c r="I695" s="160">
        <v>43748</v>
      </c>
      <c r="J695" s="161" t="s">
        <v>5</v>
      </c>
      <c r="K695" s="162"/>
      <c r="L695" s="163" t="s">
        <v>7</v>
      </c>
      <c r="M695" s="171">
        <v>0</v>
      </c>
      <c r="N695" s="164">
        <v>100</v>
      </c>
      <c r="O695" s="162" t="s">
        <v>58</v>
      </c>
      <c r="P695" s="160">
        <v>43748</v>
      </c>
      <c r="Q695" s="162" t="s">
        <v>24</v>
      </c>
      <c r="R695" s="164">
        <v>100</v>
      </c>
      <c r="S695" s="163" t="s">
        <v>633</v>
      </c>
      <c r="T695" s="163"/>
      <c r="U695" s="161" t="s">
        <v>10</v>
      </c>
      <c r="V695" s="161" t="s">
        <v>11</v>
      </c>
      <c r="W695" s="161" t="s">
        <v>12</v>
      </c>
      <c r="X695" s="161" t="s">
        <v>13</v>
      </c>
      <c r="Y695" s="169">
        <v>4340</v>
      </c>
      <c r="Z695" s="169">
        <v>9381101</v>
      </c>
      <c r="AA695" s="166">
        <v>2.301663763405537E-5</v>
      </c>
      <c r="AB695" s="167" t="s">
        <v>2322</v>
      </c>
      <c r="AC695" s="168" t="s">
        <v>3332</v>
      </c>
    </row>
    <row r="696" spans="1:29" x14ac:dyDescent="0.3">
      <c r="A696" s="156" t="s">
        <v>2759</v>
      </c>
      <c r="B696" s="157">
        <v>2</v>
      </c>
      <c r="C696" s="158" t="s">
        <v>1464</v>
      </c>
      <c r="D696" s="156" t="s">
        <v>285</v>
      </c>
      <c r="E696" s="156" t="s">
        <v>2722</v>
      </c>
      <c r="F696" s="159" t="s">
        <v>4</v>
      </c>
      <c r="G696" s="156" t="s">
        <v>1209</v>
      </c>
      <c r="H696" s="160">
        <v>43647</v>
      </c>
      <c r="I696" s="160">
        <v>43748</v>
      </c>
      <c r="J696" s="161" t="s">
        <v>5</v>
      </c>
      <c r="K696" s="162"/>
      <c r="L696" s="163" t="s">
        <v>7</v>
      </c>
      <c r="M696" s="171">
        <v>0</v>
      </c>
      <c r="N696" s="164">
        <v>60</v>
      </c>
      <c r="O696" s="162" t="s">
        <v>58</v>
      </c>
      <c r="P696" s="160">
        <v>43748</v>
      </c>
      <c r="Q696" s="162" t="s">
        <v>24</v>
      </c>
      <c r="R696" s="164">
        <v>60</v>
      </c>
      <c r="S696" s="163" t="s">
        <v>633</v>
      </c>
      <c r="T696" s="163"/>
      <c r="U696" s="161" t="s">
        <v>10</v>
      </c>
      <c r="V696" s="161" t="s">
        <v>11</v>
      </c>
      <c r="W696" s="161" t="s">
        <v>12</v>
      </c>
      <c r="X696" s="161" t="s">
        <v>13</v>
      </c>
      <c r="Y696" s="169">
        <v>4340</v>
      </c>
      <c r="Z696" s="169">
        <v>9381101</v>
      </c>
      <c r="AA696" s="166">
        <v>1.3809982580433222E-5</v>
      </c>
      <c r="AB696" s="158" t="s">
        <v>2322</v>
      </c>
      <c r="AC696" s="168" t="s">
        <v>3332</v>
      </c>
    </row>
    <row r="697" spans="1:29" x14ac:dyDescent="0.3">
      <c r="A697" s="156" t="s">
        <v>2759</v>
      </c>
      <c r="B697" s="157">
        <v>2</v>
      </c>
      <c r="C697" s="158" t="s">
        <v>1464</v>
      </c>
      <c r="D697" s="156" t="s">
        <v>285</v>
      </c>
      <c r="E697" s="156" t="s">
        <v>2722</v>
      </c>
      <c r="F697" s="158" t="s">
        <v>4</v>
      </c>
      <c r="G697" s="158" t="s">
        <v>1209</v>
      </c>
      <c r="H697" s="160">
        <v>43647</v>
      </c>
      <c r="I697" s="160">
        <v>43748</v>
      </c>
      <c r="J697" s="161" t="s">
        <v>5</v>
      </c>
      <c r="K697" s="156"/>
      <c r="L697" s="158" t="s">
        <v>7</v>
      </c>
      <c r="M697" s="171">
        <v>0</v>
      </c>
      <c r="N697" s="171">
        <v>30</v>
      </c>
      <c r="O697" s="162" t="s">
        <v>58</v>
      </c>
      <c r="P697" s="160">
        <v>43748</v>
      </c>
      <c r="Q697" s="162" t="s">
        <v>24</v>
      </c>
      <c r="R697" s="171">
        <v>30</v>
      </c>
      <c r="S697" s="163" t="s">
        <v>633</v>
      </c>
      <c r="T697" s="156"/>
      <c r="U697" s="161" t="s">
        <v>10</v>
      </c>
      <c r="V697" s="161" t="s">
        <v>11</v>
      </c>
      <c r="W697" s="161" t="s">
        <v>12</v>
      </c>
      <c r="X697" s="161" t="s">
        <v>13</v>
      </c>
      <c r="Y697" s="165">
        <v>4340</v>
      </c>
      <c r="Z697" s="165">
        <v>9381101</v>
      </c>
      <c r="AA697" s="166">
        <v>6.9049912902166112E-6</v>
      </c>
      <c r="AB697" s="163" t="s">
        <v>2322</v>
      </c>
      <c r="AC697" s="168" t="s">
        <v>3332</v>
      </c>
    </row>
    <row r="698" spans="1:29" x14ac:dyDescent="0.3">
      <c r="A698" s="156" t="s">
        <v>2759</v>
      </c>
      <c r="B698" s="157">
        <v>2</v>
      </c>
      <c r="C698" s="158" t="s">
        <v>1464</v>
      </c>
      <c r="D698" s="158" t="s">
        <v>285</v>
      </c>
      <c r="E698" s="156" t="s">
        <v>2722</v>
      </c>
      <c r="F698" s="159" t="s">
        <v>4</v>
      </c>
      <c r="G698" s="158" t="s">
        <v>1209</v>
      </c>
      <c r="H698" s="160">
        <v>43647</v>
      </c>
      <c r="I698" s="160">
        <v>43748</v>
      </c>
      <c r="J698" s="161" t="s">
        <v>5</v>
      </c>
      <c r="K698" s="162"/>
      <c r="L698" s="163" t="s">
        <v>7</v>
      </c>
      <c r="M698" s="171">
        <v>0</v>
      </c>
      <c r="N698" s="164">
        <v>232.8</v>
      </c>
      <c r="O698" s="162" t="s">
        <v>58</v>
      </c>
      <c r="P698" s="160">
        <v>43748</v>
      </c>
      <c r="Q698" s="162" t="s">
        <v>24</v>
      </c>
      <c r="R698" s="164">
        <v>232.8</v>
      </c>
      <c r="S698" s="163" t="s">
        <v>633</v>
      </c>
      <c r="T698" s="163"/>
      <c r="U698" s="161" t="s">
        <v>10</v>
      </c>
      <c r="V698" s="161" t="s">
        <v>11</v>
      </c>
      <c r="W698" s="161" t="s">
        <v>12</v>
      </c>
      <c r="X698" s="161" t="s">
        <v>13</v>
      </c>
      <c r="Y698" s="165">
        <v>4340</v>
      </c>
      <c r="Z698" s="165">
        <v>9381101</v>
      </c>
      <c r="AA698" s="166">
        <v>5.3582732412080904E-5</v>
      </c>
      <c r="AB698" s="167" t="s">
        <v>2322</v>
      </c>
      <c r="AC698" s="168" t="s">
        <v>3332</v>
      </c>
    </row>
    <row r="699" spans="1:29" x14ac:dyDescent="0.3">
      <c r="A699" s="156" t="s">
        <v>2790</v>
      </c>
      <c r="B699" s="157">
        <v>5</v>
      </c>
      <c r="C699" s="158" t="s">
        <v>1464</v>
      </c>
      <c r="D699" s="158" t="s">
        <v>315</v>
      </c>
      <c r="E699" s="156" t="s">
        <v>2722</v>
      </c>
      <c r="F699" s="159" t="s">
        <v>4</v>
      </c>
      <c r="G699" s="158" t="s">
        <v>1209</v>
      </c>
      <c r="H699" s="160">
        <v>43647</v>
      </c>
      <c r="I699" s="160">
        <v>43748</v>
      </c>
      <c r="J699" s="161" t="s">
        <v>5</v>
      </c>
      <c r="K699" s="162"/>
      <c r="L699" s="163" t="s">
        <v>7</v>
      </c>
      <c r="M699" s="171">
        <v>0</v>
      </c>
      <c r="N699" s="164">
        <v>15525.78</v>
      </c>
      <c r="O699" s="162" t="s">
        <v>23</v>
      </c>
      <c r="P699" s="160">
        <v>43748</v>
      </c>
      <c r="Q699" s="162" t="s">
        <v>24</v>
      </c>
      <c r="R699" s="164">
        <v>15525.78</v>
      </c>
      <c r="S699" s="163"/>
      <c r="T699" s="163"/>
      <c r="U699" s="161" t="s">
        <v>10</v>
      </c>
      <c r="V699" s="161" t="s">
        <v>11</v>
      </c>
      <c r="W699" s="161" t="s">
        <v>12</v>
      </c>
      <c r="X699" s="161" t="s">
        <v>13</v>
      </c>
      <c r="Y699" s="169">
        <v>4300</v>
      </c>
      <c r="Z699" s="169">
        <v>9431101</v>
      </c>
      <c r="AA699" s="166">
        <v>3.5735125224606421E-3</v>
      </c>
      <c r="AB699" s="167" t="s">
        <v>2324</v>
      </c>
      <c r="AC699" s="168" t="s">
        <v>3337</v>
      </c>
    </row>
    <row r="700" spans="1:29" x14ac:dyDescent="0.3">
      <c r="A700" s="156" t="s">
        <v>2790</v>
      </c>
      <c r="B700" s="157">
        <v>5</v>
      </c>
      <c r="C700" s="156" t="s">
        <v>1464</v>
      </c>
      <c r="D700" s="156" t="s">
        <v>315</v>
      </c>
      <c r="E700" s="156" t="s">
        <v>2722</v>
      </c>
      <c r="F700" s="156" t="s">
        <v>4</v>
      </c>
      <c r="G700" s="158" t="s">
        <v>1209</v>
      </c>
      <c r="H700" s="160">
        <v>43647</v>
      </c>
      <c r="I700" s="160">
        <v>43748</v>
      </c>
      <c r="J700" s="161" t="s">
        <v>5</v>
      </c>
      <c r="K700" s="162"/>
      <c r="L700" s="163" t="s">
        <v>7</v>
      </c>
      <c r="M700" s="171">
        <v>0</v>
      </c>
      <c r="N700" s="170">
        <v>200</v>
      </c>
      <c r="O700" s="162" t="s">
        <v>23</v>
      </c>
      <c r="P700" s="160">
        <v>43748</v>
      </c>
      <c r="Q700" s="162" t="s">
        <v>24</v>
      </c>
      <c r="R700" s="164">
        <v>200</v>
      </c>
      <c r="S700" s="158"/>
      <c r="T700" s="162"/>
      <c r="U700" s="161" t="s">
        <v>10</v>
      </c>
      <c r="V700" s="161" t="s">
        <v>11</v>
      </c>
      <c r="W700" s="161" t="s">
        <v>12</v>
      </c>
      <c r="X700" s="161" t="s">
        <v>13</v>
      </c>
      <c r="Y700" s="165">
        <v>4340</v>
      </c>
      <c r="Z700" s="165">
        <v>9431101</v>
      </c>
      <c r="AA700" s="166">
        <v>4.6033275268110739E-5</v>
      </c>
      <c r="AB700" s="158" t="s">
        <v>2324</v>
      </c>
      <c r="AC700" s="168" t="s">
        <v>3337</v>
      </c>
    </row>
    <row r="701" spans="1:29" x14ac:dyDescent="0.3">
      <c r="A701" s="156" t="s">
        <v>2790</v>
      </c>
      <c r="B701" s="157">
        <v>5</v>
      </c>
      <c r="C701" s="158" t="s">
        <v>1464</v>
      </c>
      <c r="D701" s="158" t="s">
        <v>315</v>
      </c>
      <c r="E701" s="156" t="s">
        <v>2722</v>
      </c>
      <c r="F701" s="159" t="s">
        <v>4</v>
      </c>
      <c r="G701" s="158" t="s">
        <v>1209</v>
      </c>
      <c r="H701" s="160">
        <v>43647</v>
      </c>
      <c r="I701" s="160">
        <v>43748</v>
      </c>
      <c r="J701" s="161" t="s">
        <v>5</v>
      </c>
      <c r="K701" s="162"/>
      <c r="L701" s="163" t="s">
        <v>7</v>
      </c>
      <c r="M701" s="171">
        <v>0</v>
      </c>
      <c r="N701" s="164">
        <v>120</v>
      </c>
      <c r="O701" s="162" t="s">
        <v>23</v>
      </c>
      <c r="P701" s="160">
        <v>43748</v>
      </c>
      <c r="Q701" s="162" t="s">
        <v>24</v>
      </c>
      <c r="R701" s="164">
        <v>120</v>
      </c>
      <c r="S701" s="158"/>
      <c r="T701" s="163"/>
      <c r="U701" s="161" t="s">
        <v>10</v>
      </c>
      <c r="V701" s="161" t="s">
        <v>11</v>
      </c>
      <c r="W701" s="161" t="s">
        <v>12</v>
      </c>
      <c r="X701" s="161" t="s">
        <v>13</v>
      </c>
      <c r="Y701" s="169">
        <v>4340</v>
      </c>
      <c r="Z701" s="169">
        <v>9431101</v>
      </c>
      <c r="AA701" s="166">
        <v>2.7619965160866445E-5</v>
      </c>
      <c r="AB701" s="167" t="s">
        <v>2324</v>
      </c>
      <c r="AC701" s="168" t="s">
        <v>3337</v>
      </c>
    </row>
    <row r="702" spans="1:29" x14ac:dyDescent="0.3">
      <c r="A702" s="156" t="s">
        <v>2790</v>
      </c>
      <c r="B702" s="157">
        <v>5</v>
      </c>
      <c r="C702" s="158" t="s">
        <v>1464</v>
      </c>
      <c r="D702" s="158" t="s">
        <v>315</v>
      </c>
      <c r="E702" s="156" t="s">
        <v>2722</v>
      </c>
      <c r="F702" s="159" t="s">
        <v>4</v>
      </c>
      <c r="G702" s="158" t="s">
        <v>1209</v>
      </c>
      <c r="H702" s="160">
        <v>43647</v>
      </c>
      <c r="I702" s="160">
        <v>43748</v>
      </c>
      <c r="J702" s="161" t="s">
        <v>5</v>
      </c>
      <c r="K702" s="162"/>
      <c r="L702" s="163" t="s">
        <v>7</v>
      </c>
      <c r="M702" s="171">
        <v>0</v>
      </c>
      <c r="N702" s="164">
        <v>60</v>
      </c>
      <c r="O702" s="162" t="s">
        <v>23</v>
      </c>
      <c r="P702" s="160">
        <v>43748</v>
      </c>
      <c r="Q702" s="162" t="s">
        <v>24</v>
      </c>
      <c r="R702" s="164">
        <v>60</v>
      </c>
      <c r="S702" s="163"/>
      <c r="T702" s="163"/>
      <c r="U702" s="161" t="s">
        <v>10</v>
      </c>
      <c r="V702" s="161" t="s">
        <v>11</v>
      </c>
      <c r="W702" s="161" t="s">
        <v>12</v>
      </c>
      <c r="X702" s="161" t="s">
        <v>13</v>
      </c>
      <c r="Y702" s="165">
        <v>4340</v>
      </c>
      <c r="Z702" s="165">
        <v>9431101</v>
      </c>
      <c r="AA702" s="166">
        <v>1.3809982580433222E-5</v>
      </c>
      <c r="AB702" s="167" t="s">
        <v>2324</v>
      </c>
      <c r="AC702" s="168" t="s">
        <v>3337</v>
      </c>
    </row>
    <row r="703" spans="1:29" x14ac:dyDescent="0.3">
      <c r="A703" s="156" t="s">
        <v>2790</v>
      </c>
      <c r="B703" s="157">
        <v>5</v>
      </c>
      <c r="C703" s="158" t="s">
        <v>1464</v>
      </c>
      <c r="D703" s="158" t="s">
        <v>315</v>
      </c>
      <c r="E703" s="156" t="s">
        <v>2722</v>
      </c>
      <c r="F703" s="159" t="s">
        <v>4</v>
      </c>
      <c r="G703" s="156" t="s">
        <v>1209</v>
      </c>
      <c r="H703" s="160">
        <v>43647</v>
      </c>
      <c r="I703" s="160">
        <v>43748</v>
      </c>
      <c r="J703" s="161" t="s">
        <v>5</v>
      </c>
      <c r="K703" s="162"/>
      <c r="L703" s="163" t="s">
        <v>7</v>
      </c>
      <c r="M703" s="171">
        <v>0</v>
      </c>
      <c r="N703" s="164">
        <v>380</v>
      </c>
      <c r="O703" s="162" t="s">
        <v>23</v>
      </c>
      <c r="P703" s="160">
        <v>43748</v>
      </c>
      <c r="Q703" s="162" t="s">
        <v>24</v>
      </c>
      <c r="R703" s="164">
        <v>380</v>
      </c>
      <c r="S703" s="162"/>
      <c r="T703" s="163"/>
      <c r="U703" s="161" t="s">
        <v>10</v>
      </c>
      <c r="V703" s="161" t="s">
        <v>11</v>
      </c>
      <c r="W703" s="161" t="s">
        <v>12</v>
      </c>
      <c r="X703" s="161" t="s">
        <v>13</v>
      </c>
      <c r="Y703" s="169">
        <v>4340</v>
      </c>
      <c r="Z703" s="169">
        <v>9431101</v>
      </c>
      <c r="AA703" s="166">
        <v>8.7463223009410403E-5</v>
      </c>
      <c r="AB703" s="156" t="s">
        <v>2324</v>
      </c>
      <c r="AC703" s="168" t="s">
        <v>3337</v>
      </c>
    </row>
    <row r="704" spans="1:29" x14ac:dyDescent="0.3">
      <c r="A704" s="156" t="s">
        <v>2790</v>
      </c>
      <c r="B704" s="157">
        <v>5</v>
      </c>
      <c r="C704" s="158" t="s">
        <v>1464</v>
      </c>
      <c r="D704" s="156" t="s">
        <v>315</v>
      </c>
      <c r="E704" s="156" t="s">
        <v>2722</v>
      </c>
      <c r="F704" s="159" t="s">
        <v>4</v>
      </c>
      <c r="G704" s="156" t="s">
        <v>1209</v>
      </c>
      <c r="H704" s="160">
        <v>43647</v>
      </c>
      <c r="I704" s="160">
        <v>43748</v>
      </c>
      <c r="J704" s="161" t="s">
        <v>5</v>
      </c>
      <c r="K704" s="162"/>
      <c r="L704" s="163" t="s">
        <v>7</v>
      </c>
      <c r="M704" s="171">
        <v>0</v>
      </c>
      <c r="N704" s="164">
        <v>465.6</v>
      </c>
      <c r="O704" s="162" t="s">
        <v>23</v>
      </c>
      <c r="P704" s="160">
        <v>43748</v>
      </c>
      <c r="Q704" s="162" t="s">
        <v>24</v>
      </c>
      <c r="R704" s="164">
        <v>465.6</v>
      </c>
      <c r="S704" s="162"/>
      <c r="T704" s="163"/>
      <c r="U704" s="161" t="s">
        <v>10</v>
      </c>
      <c r="V704" s="161" t="s">
        <v>11</v>
      </c>
      <c r="W704" s="161" t="s">
        <v>12</v>
      </c>
      <c r="X704" s="161" t="s">
        <v>13</v>
      </c>
      <c r="Y704" s="169">
        <v>4340</v>
      </c>
      <c r="Z704" s="169">
        <v>9431101</v>
      </c>
      <c r="AA704" s="166">
        <v>1.0716546482416181E-4</v>
      </c>
      <c r="AB704" s="158" t="s">
        <v>2324</v>
      </c>
      <c r="AC704" s="168" t="s">
        <v>3337</v>
      </c>
    </row>
    <row r="705" spans="1:29" x14ac:dyDescent="0.3">
      <c r="A705" s="156" t="s">
        <v>2790</v>
      </c>
      <c r="B705" s="157">
        <v>5</v>
      </c>
      <c r="C705" s="158" t="s">
        <v>1464</v>
      </c>
      <c r="D705" s="158" t="s">
        <v>315</v>
      </c>
      <c r="E705" s="156" t="s">
        <v>2722</v>
      </c>
      <c r="F705" s="158" t="s">
        <v>4</v>
      </c>
      <c r="G705" s="158" t="s">
        <v>1209</v>
      </c>
      <c r="H705" s="160">
        <v>43647</v>
      </c>
      <c r="I705" s="160">
        <v>43748</v>
      </c>
      <c r="J705" s="161" t="s">
        <v>5</v>
      </c>
      <c r="K705" s="162"/>
      <c r="L705" s="158" t="s">
        <v>7</v>
      </c>
      <c r="M705" s="171">
        <v>0</v>
      </c>
      <c r="N705" s="171">
        <v>1281.2</v>
      </c>
      <c r="O705" s="162" t="s">
        <v>23</v>
      </c>
      <c r="P705" s="160">
        <v>43748</v>
      </c>
      <c r="Q705" s="162" t="s">
        <v>24</v>
      </c>
      <c r="R705" s="171">
        <v>1281.2</v>
      </c>
      <c r="S705" s="162"/>
      <c r="T705" s="156"/>
      <c r="U705" s="161" t="s">
        <v>10</v>
      </c>
      <c r="V705" s="161" t="s">
        <v>11</v>
      </c>
      <c r="W705" s="161" t="s">
        <v>12</v>
      </c>
      <c r="X705" s="161" t="s">
        <v>13</v>
      </c>
      <c r="Y705" s="165">
        <v>4340</v>
      </c>
      <c r="Z705" s="165">
        <v>9431101</v>
      </c>
      <c r="AA705" s="166">
        <v>2.9488916136751744E-4</v>
      </c>
      <c r="AB705" s="158" t="s">
        <v>2324</v>
      </c>
      <c r="AC705" s="168" t="s">
        <v>3337</v>
      </c>
    </row>
    <row r="706" spans="1:29" x14ac:dyDescent="0.3">
      <c r="A706" s="156" t="s">
        <v>2790</v>
      </c>
      <c r="B706" s="157">
        <v>5</v>
      </c>
      <c r="C706" s="158" t="s">
        <v>1464</v>
      </c>
      <c r="D706" s="158" t="s">
        <v>315</v>
      </c>
      <c r="E706" s="156" t="s">
        <v>2722</v>
      </c>
      <c r="F706" s="159" t="s">
        <v>4</v>
      </c>
      <c r="G706" s="158" t="s">
        <v>1209</v>
      </c>
      <c r="H706" s="160">
        <v>43647</v>
      </c>
      <c r="I706" s="160">
        <v>43748</v>
      </c>
      <c r="J706" s="161" t="s">
        <v>5</v>
      </c>
      <c r="K706" s="162"/>
      <c r="L706" s="163" t="s">
        <v>7</v>
      </c>
      <c r="M706" s="171">
        <v>0</v>
      </c>
      <c r="N706" s="164">
        <v>19795.37</v>
      </c>
      <c r="O706" s="162" t="s">
        <v>36</v>
      </c>
      <c r="P706" s="160">
        <v>43748</v>
      </c>
      <c r="Q706" s="162" t="s">
        <v>24</v>
      </c>
      <c r="R706" s="164">
        <v>19795.37</v>
      </c>
      <c r="S706" s="163"/>
      <c r="T706" s="163"/>
      <c r="U706" s="161" t="s">
        <v>10</v>
      </c>
      <c r="V706" s="161" t="s">
        <v>11</v>
      </c>
      <c r="W706" s="161" t="s">
        <v>12</v>
      </c>
      <c r="X706" s="161" t="s">
        <v>13</v>
      </c>
      <c r="Y706" s="169">
        <v>4300</v>
      </c>
      <c r="Z706" s="169">
        <v>9431101</v>
      </c>
      <c r="AA706" s="166">
        <v>4.5562285812205065E-3</v>
      </c>
      <c r="AB706" s="167" t="s">
        <v>2324</v>
      </c>
      <c r="AC706" s="168" t="s">
        <v>3337</v>
      </c>
    </row>
    <row r="707" spans="1:29" x14ac:dyDescent="0.3">
      <c r="A707" s="156" t="s">
        <v>2790</v>
      </c>
      <c r="B707" s="157">
        <v>5</v>
      </c>
      <c r="C707" s="158" t="s">
        <v>1464</v>
      </c>
      <c r="D707" s="158" t="s">
        <v>315</v>
      </c>
      <c r="E707" s="156" t="s">
        <v>2722</v>
      </c>
      <c r="F707" s="159" t="s">
        <v>4</v>
      </c>
      <c r="G707" s="158" t="s">
        <v>1209</v>
      </c>
      <c r="H707" s="160">
        <v>43647</v>
      </c>
      <c r="I707" s="160">
        <v>43748</v>
      </c>
      <c r="J707" s="161" t="s">
        <v>5</v>
      </c>
      <c r="K707" s="162"/>
      <c r="L707" s="163" t="s">
        <v>7</v>
      </c>
      <c r="M707" s="171">
        <v>0</v>
      </c>
      <c r="N707" s="164">
        <v>153</v>
      </c>
      <c r="O707" s="162" t="s">
        <v>36</v>
      </c>
      <c r="P707" s="160">
        <v>43748</v>
      </c>
      <c r="Q707" s="162" t="s">
        <v>24</v>
      </c>
      <c r="R707" s="164">
        <v>153</v>
      </c>
      <c r="S707" s="163"/>
      <c r="T707" s="163"/>
      <c r="U707" s="161" t="s">
        <v>10</v>
      </c>
      <c r="V707" s="161" t="s">
        <v>11</v>
      </c>
      <c r="W707" s="161" t="s">
        <v>12</v>
      </c>
      <c r="X707" s="161" t="s">
        <v>13</v>
      </c>
      <c r="Y707" s="169">
        <v>4340</v>
      </c>
      <c r="Z707" s="169">
        <v>9431101</v>
      </c>
      <c r="AA707" s="166">
        <v>3.5215455580104716E-5</v>
      </c>
      <c r="AB707" s="167" t="s">
        <v>2324</v>
      </c>
      <c r="AC707" s="168" t="s">
        <v>3337</v>
      </c>
    </row>
    <row r="708" spans="1:29" x14ac:dyDescent="0.3">
      <c r="A708" s="156" t="s">
        <v>2790</v>
      </c>
      <c r="B708" s="157">
        <v>5</v>
      </c>
      <c r="C708" s="158" t="s">
        <v>1464</v>
      </c>
      <c r="D708" s="156" t="s">
        <v>315</v>
      </c>
      <c r="E708" s="156" t="s">
        <v>2722</v>
      </c>
      <c r="F708" s="158" t="s">
        <v>4</v>
      </c>
      <c r="G708" s="158" t="s">
        <v>1209</v>
      </c>
      <c r="H708" s="160">
        <v>43647</v>
      </c>
      <c r="I708" s="160">
        <v>43748</v>
      </c>
      <c r="J708" s="161" t="s">
        <v>5</v>
      </c>
      <c r="K708" s="162"/>
      <c r="L708" s="163" t="s">
        <v>7</v>
      </c>
      <c r="M708" s="171">
        <v>0</v>
      </c>
      <c r="N708" s="171">
        <v>76.5</v>
      </c>
      <c r="O708" s="162" t="s">
        <v>36</v>
      </c>
      <c r="P708" s="160">
        <v>43748</v>
      </c>
      <c r="Q708" s="162" t="s">
        <v>24</v>
      </c>
      <c r="R708" s="171">
        <v>76.5</v>
      </c>
      <c r="S708" s="158"/>
      <c r="T708" s="156"/>
      <c r="U708" s="161" t="s">
        <v>10</v>
      </c>
      <c r="V708" s="161" t="s">
        <v>11</v>
      </c>
      <c r="W708" s="161" t="s">
        <v>12</v>
      </c>
      <c r="X708" s="161" t="s">
        <v>13</v>
      </c>
      <c r="Y708" s="165">
        <v>4340</v>
      </c>
      <c r="Z708" s="165">
        <v>9431101</v>
      </c>
      <c r="AA708" s="166">
        <v>1.7607727790052358E-5</v>
      </c>
      <c r="AB708" s="158" t="s">
        <v>2324</v>
      </c>
      <c r="AC708" s="168" t="s">
        <v>3337</v>
      </c>
    </row>
    <row r="709" spans="1:29" x14ac:dyDescent="0.3">
      <c r="A709" s="156" t="s">
        <v>2790</v>
      </c>
      <c r="B709" s="157">
        <v>5</v>
      </c>
      <c r="C709" s="158" t="s">
        <v>1464</v>
      </c>
      <c r="D709" s="156" t="s">
        <v>315</v>
      </c>
      <c r="E709" s="156" t="s">
        <v>2722</v>
      </c>
      <c r="F709" s="158" t="s">
        <v>4</v>
      </c>
      <c r="G709" s="158" t="s">
        <v>1209</v>
      </c>
      <c r="H709" s="160">
        <v>43647</v>
      </c>
      <c r="I709" s="160">
        <v>43748</v>
      </c>
      <c r="J709" s="161" t="s">
        <v>5</v>
      </c>
      <c r="K709" s="162"/>
      <c r="L709" s="163" t="s">
        <v>7</v>
      </c>
      <c r="M709" s="171">
        <v>0</v>
      </c>
      <c r="N709" s="171">
        <v>255</v>
      </c>
      <c r="O709" s="162" t="s">
        <v>36</v>
      </c>
      <c r="P709" s="160">
        <v>43748</v>
      </c>
      <c r="Q709" s="162" t="s">
        <v>24</v>
      </c>
      <c r="R709" s="171">
        <v>255</v>
      </c>
      <c r="S709" s="158"/>
      <c r="T709" s="156"/>
      <c r="U709" s="161" t="s">
        <v>10</v>
      </c>
      <c r="V709" s="161" t="s">
        <v>11</v>
      </c>
      <c r="W709" s="161" t="s">
        <v>12</v>
      </c>
      <c r="X709" s="161" t="s">
        <v>13</v>
      </c>
      <c r="Y709" s="165">
        <v>4340</v>
      </c>
      <c r="Z709" s="165">
        <v>9431101</v>
      </c>
      <c r="AA709" s="166">
        <v>5.8692425966841193E-5</v>
      </c>
      <c r="AB709" s="158" t="s">
        <v>2324</v>
      </c>
      <c r="AC709" s="168" t="s">
        <v>3337</v>
      </c>
    </row>
    <row r="710" spans="1:29" x14ac:dyDescent="0.3">
      <c r="A710" s="156" t="s">
        <v>2790</v>
      </c>
      <c r="B710" s="157">
        <v>5</v>
      </c>
      <c r="C710" s="158" t="s">
        <v>1464</v>
      </c>
      <c r="D710" s="158" t="s">
        <v>315</v>
      </c>
      <c r="E710" s="156" t="s">
        <v>2722</v>
      </c>
      <c r="F710" s="159" t="s">
        <v>4</v>
      </c>
      <c r="G710" s="158" t="s">
        <v>1209</v>
      </c>
      <c r="H710" s="160">
        <v>43647</v>
      </c>
      <c r="I710" s="160">
        <v>43748</v>
      </c>
      <c r="J710" s="161" t="s">
        <v>5</v>
      </c>
      <c r="K710" s="162"/>
      <c r="L710" s="163" t="s">
        <v>7</v>
      </c>
      <c r="M710" s="171">
        <v>0</v>
      </c>
      <c r="N710" s="164">
        <v>484.5</v>
      </c>
      <c r="O710" s="162" t="s">
        <v>36</v>
      </c>
      <c r="P710" s="160">
        <v>43748</v>
      </c>
      <c r="Q710" s="162" t="s">
        <v>24</v>
      </c>
      <c r="R710" s="164">
        <v>484.5</v>
      </c>
      <c r="S710" s="163"/>
      <c r="T710" s="163"/>
      <c r="U710" s="161" t="s">
        <v>10</v>
      </c>
      <c r="V710" s="161" t="s">
        <v>11</v>
      </c>
      <c r="W710" s="161" t="s">
        <v>12</v>
      </c>
      <c r="X710" s="161" t="s">
        <v>13</v>
      </c>
      <c r="Y710" s="165">
        <v>4340</v>
      </c>
      <c r="Z710" s="165">
        <v>9431101</v>
      </c>
      <c r="AA710" s="166">
        <v>1.1151560933699828E-4</v>
      </c>
      <c r="AB710" s="167" t="s">
        <v>2324</v>
      </c>
      <c r="AC710" s="168" t="s">
        <v>3337</v>
      </c>
    </row>
    <row r="711" spans="1:29" x14ac:dyDescent="0.3">
      <c r="A711" s="156" t="s">
        <v>2790</v>
      </c>
      <c r="B711" s="157">
        <v>5</v>
      </c>
      <c r="C711" s="158" t="s">
        <v>1464</v>
      </c>
      <c r="D711" s="158" t="s">
        <v>315</v>
      </c>
      <c r="E711" s="156" t="s">
        <v>2722</v>
      </c>
      <c r="F711" s="159" t="s">
        <v>4</v>
      </c>
      <c r="G711" s="158" t="s">
        <v>1209</v>
      </c>
      <c r="H711" s="160">
        <v>43647</v>
      </c>
      <c r="I711" s="160">
        <v>43748</v>
      </c>
      <c r="J711" s="161" t="s">
        <v>5</v>
      </c>
      <c r="K711" s="162"/>
      <c r="L711" s="163" t="s">
        <v>7</v>
      </c>
      <c r="M711" s="171">
        <v>0</v>
      </c>
      <c r="N711" s="164">
        <v>593.64</v>
      </c>
      <c r="O711" s="162" t="s">
        <v>36</v>
      </c>
      <c r="P711" s="160">
        <v>43748</v>
      </c>
      <c r="Q711" s="162" t="s">
        <v>24</v>
      </c>
      <c r="R711" s="164">
        <v>593.64</v>
      </c>
      <c r="S711" s="163"/>
      <c r="T711" s="163"/>
      <c r="U711" s="161" t="s">
        <v>10</v>
      </c>
      <c r="V711" s="161" t="s">
        <v>11</v>
      </c>
      <c r="W711" s="161" t="s">
        <v>12</v>
      </c>
      <c r="X711" s="161" t="s">
        <v>13</v>
      </c>
      <c r="Y711" s="165">
        <v>4340</v>
      </c>
      <c r="Z711" s="165">
        <v>9431101</v>
      </c>
      <c r="AA711" s="166">
        <v>1.3663596765080629E-4</v>
      </c>
      <c r="AB711" s="167" t="s">
        <v>2324</v>
      </c>
      <c r="AC711" s="168" t="s">
        <v>3337</v>
      </c>
    </row>
    <row r="712" spans="1:29" x14ac:dyDescent="0.3">
      <c r="A712" s="156" t="s">
        <v>2790</v>
      </c>
      <c r="B712" s="157">
        <v>5</v>
      </c>
      <c r="C712" s="158" t="s">
        <v>1464</v>
      </c>
      <c r="D712" s="158" t="s">
        <v>315</v>
      </c>
      <c r="E712" s="156" t="s">
        <v>2722</v>
      </c>
      <c r="F712" s="159" t="s">
        <v>4</v>
      </c>
      <c r="G712" s="158" t="s">
        <v>1209</v>
      </c>
      <c r="H712" s="160">
        <v>43647</v>
      </c>
      <c r="I712" s="160">
        <v>43748</v>
      </c>
      <c r="J712" s="161" t="s">
        <v>5</v>
      </c>
      <c r="K712" s="162"/>
      <c r="L712" s="163" t="s">
        <v>7</v>
      </c>
      <c r="M712" s="171">
        <v>0</v>
      </c>
      <c r="N712" s="164">
        <v>1633.53</v>
      </c>
      <c r="O712" s="162" t="s">
        <v>36</v>
      </c>
      <c r="P712" s="160">
        <v>43748</v>
      </c>
      <c r="Q712" s="162" t="s">
        <v>24</v>
      </c>
      <c r="R712" s="164">
        <v>1633.53</v>
      </c>
      <c r="S712" s="163"/>
      <c r="T712" s="163"/>
      <c r="U712" s="161" t="s">
        <v>10</v>
      </c>
      <c r="V712" s="161" t="s">
        <v>11</v>
      </c>
      <c r="W712" s="161" t="s">
        <v>12</v>
      </c>
      <c r="X712" s="161" t="s">
        <v>13</v>
      </c>
      <c r="Y712" s="165">
        <v>4340</v>
      </c>
      <c r="Z712" s="165">
        <v>9431101</v>
      </c>
      <c r="AA712" s="166">
        <v>3.7598368074358469E-4</v>
      </c>
      <c r="AB712" s="167" t="s">
        <v>2324</v>
      </c>
      <c r="AC712" s="168" t="s">
        <v>3337</v>
      </c>
    </row>
    <row r="713" spans="1:29" x14ac:dyDescent="0.3">
      <c r="A713" s="156" t="s">
        <v>2790</v>
      </c>
      <c r="B713" s="157">
        <v>5</v>
      </c>
      <c r="C713" s="158" t="s">
        <v>1464</v>
      </c>
      <c r="D713" s="156" t="s">
        <v>315</v>
      </c>
      <c r="E713" s="156" t="s">
        <v>2722</v>
      </c>
      <c r="F713" s="158" t="s">
        <v>4</v>
      </c>
      <c r="G713" s="158" t="s">
        <v>1209</v>
      </c>
      <c r="H713" s="160">
        <v>43647</v>
      </c>
      <c r="I713" s="160">
        <v>43748</v>
      </c>
      <c r="J713" s="161" t="s">
        <v>5</v>
      </c>
      <c r="K713" s="162" t="s">
        <v>6</v>
      </c>
      <c r="L713" s="158" t="s">
        <v>7</v>
      </c>
      <c r="M713" s="171">
        <v>0</v>
      </c>
      <c r="N713" s="171">
        <v>359033.8</v>
      </c>
      <c r="O713" s="162" t="s">
        <v>74</v>
      </c>
      <c r="P713" s="160">
        <v>43748</v>
      </c>
      <c r="Q713" s="162" t="s">
        <v>24</v>
      </c>
      <c r="R713" s="171">
        <v>359033.8</v>
      </c>
      <c r="S713" s="162"/>
      <c r="T713" s="156"/>
      <c r="U713" s="161" t="s">
        <v>10</v>
      </c>
      <c r="V713" s="161" t="s">
        <v>11</v>
      </c>
      <c r="W713" s="161" t="s">
        <v>12</v>
      </c>
      <c r="X713" s="161" t="s">
        <v>13</v>
      </c>
      <c r="Y713" s="165">
        <v>4300</v>
      </c>
      <c r="Z713" s="165">
        <v>9431101</v>
      </c>
      <c r="AA713" s="166">
        <v>8.2637508729779097E-2</v>
      </c>
      <c r="AB713" s="158" t="s">
        <v>2324</v>
      </c>
      <c r="AC713" s="168" t="s">
        <v>3337</v>
      </c>
    </row>
    <row r="714" spans="1:29" x14ac:dyDescent="0.3">
      <c r="A714" s="156" t="s">
        <v>2790</v>
      </c>
      <c r="B714" s="157">
        <v>5</v>
      </c>
      <c r="C714" s="158" t="s">
        <v>1464</v>
      </c>
      <c r="D714" s="158" t="s">
        <v>315</v>
      </c>
      <c r="E714" s="156" t="s">
        <v>2722</v>
      </c>
      <c r="F714" s="159" t="s">
        <v>4</v>
      </c>
      <c r="G714" s="156" t="s">
        <v>1209</v>
      </c>
      <c r="H714" s="160">
        <v>43647</v>
      </c>
      <c r="I714" s="160">
        <v>43748</v>
      </c>
      <c r="J714" s="161" t="s">
        <v>5</v>
      </c>
      <c r="K714" s="162" t="s">
        <v>6</v>
      </c>
      <c r="L714" s="163" t="s">
        <v>7</v>
      </c>
      <c r="M714" s="171">
        <v>0</v>
      </c>
      <c r="N714" s="164">
        <v>29627.75</v>
      </c>
      <c r="O714" s="162" t="s">
        <v>74</v>
      </c>
      <c r="P714" s="160">
        <v>43748</v>
      </c>
      <c r="Q714" s="162" t="s">
        <v>83</v>
      </c>
      <c r="R714" s="164">
        <v>29627.75</v>
      </c>
      <c r="S714" s="162"/>
      <c r="T714" s="163"/>
      <c r="U714" s="161" t="s">
        <v>10</v>
      </c>
      <c r="V714" s="161" t="s">
        <v>11</v>
      </c>
      <c r="W714" s="161" t="s">
        <v>12</v>
      </c>
      <c r="X714" s="161" t="s">
        <v>13</v>
      </c>
      <c r="Y714" s="169">
        <v>4340</v>
      </c>
      <c r="Z714" s="169">
        <v>9431101</v>
      </c>
      <c r="AA714" s="166">
        <v>6.8193118566238402E-3</v>
      </c>
      <c r="AB714" s="158" t="s">
        <v>2324</v>
      </c>
      <c r="AC714" s="168" t="s">
        <v>3337</v>
      </c>
    </row>
    <row r="715" spans="1:29" x14ac:dyDescent="0.3">
      <c r="A715" s="156" t="s">
        <v>2790</v>
      </c>
      <c r="B715" s="157">
        <v>5</v>
      </c>
      <c r="C715" s="158" t="s">
        <v>1464</v>
      </c>
      <c r="D715" s="158" t="s">
        <v>315</v>
      </c>
      <c r="E715" s="156" t="s">
        <v>2722</v>
      </c>
      <c r="F715" s="159" t="s">
        <v>4</v>
      </c>
      <c r="G715" s="158" t="s">
        <v>1209</v>
      </c>
      <c r="H715" s="160">
        <v>43647</v>
      </c>
      <c r="I715" s="160">
        <v>43748</v>
      </c>
      <c r="J715" s="161" t="s">
        <v>5</v>
      </c>
      <c r="K715" s="162"/>
      <c r="L715" s="163" t="s">
        <v>7</v>
      </c>
      <c r="M715" s="171">
        <v>0</v>
      </c>
      <c r="N715" s="164">
        <v>1387.5</v>
      </c>
      <c r="O715" s="162" t="s">
        <v>74</v>
      </c>
      <c r="P715" s="160">
        <v>43748</v>
      </c>
      <c r="Q715" s="162" t="s">
        <v>83</v>
      </c>
      <c r="R715" s="164">
        <v>1387.5</v>
      </c>
      <c r="S715" s="163"/>
      <c r="T715" s="163"/>
      <c r="U715" s="161" t="s">
        <v>10</v>
      </c>
      <c r="V715" s="161" t="s">
        <v>11</v>
      </c>
      <c r="W715" s="161" t="s">
        <v>12</v>
      </c>
      <c r="X715" s="161" t="s">
        <v>13</v>
      </c>
      <c r="Y715" s="169">
        <v>4340</v>
      </c>
      <c r="Z715" s="169">
        <v>9431101</v>
      </c>
      <c r="AA715" s="166">
        <v>3.1935584717251829E-4</v>
      </c>
      <c r="AB715" s="167" t="s">
        <v>2324</v>
      </c>
      <c r="AC715" s="168" t="s">
        <v>3337</v>
      </c>
    </row>
    <row r="716" spans="1:29" x14ac:dyDescent="0.3">
      <c r="A716" s="156" t="s">
        <v>2790</v>
      </c>
      <c r="B716" s="157">
        <v>5</v>
      </c>
      <c r="C716" s="158" t="s">
        <v>1464</v>
      </c>
      <c r="D716" s="158" t="s">
        <v>315</v>
      </c>
      <c r="E716" s="156" t="s">
        <v>2722</v>
      </c>
      <c r="F716" s="159" t="s">
        <v>4</v>
      </c>
      <c r="G716" s="158" t="s">
        <v>1209</v>
      </c>
      <c r="H716" s="160">
        <v>43647</v>
      </c>
      <c r="I716" s="160">
        <v>43748</v>
      </c>
      <c r="J716" s="161" t="s">
        <v>5</v>
      </c>
      <c r="K716" s="162"/>
      <c r="L716" s="163" t="s">
        <v>7</v>
      </c>
      <c r="M716" s="171">
        <v>0</v>
      </c>
      <c r="N716" s="164">
        <v>2775</v>
      </c>
      <c r="O716" s="162" t="s">
        <v>74</v>
      </c>
      <c r="P716" s="160">
        <v>43748</v>
      </c>
      <c r="Q716" s="162" t="s">
        <v>83</v>
      </c>
      <c r="R716" s="164">
        <v>2775</v>
      </c>
      <c r="S716" s="163"/>
      <c r="T716" s="163"/>
      <c r="U716" s="161" t="s">
        <v>10</v>
      </c>
      <c r="V716" s="161" t="s">
        <v>11</v>
      </c>
      <c r="W716" s="161" t="s">
        <v>12</v>
      </c>
      <c r="X716" s="161" t="s">
        <v>13</v>
      </c>
      <c r="Y716" s="169">
        <v>4340</v>
      </c>
      <c r="Z716" s="165">
        <v>9431101</v>
      </c>
      <c r="AA716" s="166">
        <v>6.3871169434503658E-4</v>
      </c>
      <c r="AB716" s="167" t="s">
        <v>2324</v>
      </c>
      <c r="AC716" s="168" t="s">
        <v>3337</v>
      </c>
    </row>
    <row r="717" spans="1:29" x14ac:dyDescent="0.3">
      <c r="A717" s="156" t="s">
        <v>2790</v>
      </c>
      <c r="B717" s="157">
        <v>5</v>
      </c>
      <c r="C717" s="158" t="s">
        <v>1464</v>
      </c>
      <c r="D717" s="156" t="s">
        <v>315</v>
      </c>
      <c r="E717" s="156" t="s">
        <v>2722</v>
      </c>
      <c r="F717" s="158" t="s">
        <v>4</v>
      </c>
      <c r="G717" s="158" t="s">
        <v>1209</v>
      </c>
      <c r="H717" s="160">
        <v>43647</v>
      </c>
      <c r="I717" s="160">
        <v>43748</v>
      </c>
      <c r="J717" s="161" t="s">
        <v>5</v>
      </c>
      <c r="K717" s="156"/>
      <c r="L717" s="158" t="s">
        <v>7</v>
      </c>
      <c r="M717" s="171">
        <v>0</v>
      </c>
      <c r="N717" s="171">
        <v>4625</v>
      </c>
      <c r="O717" s="162" t="s">
        <v>74</v>
      </c>
      <c r="P717" s="160">
        <v>43748</v>
      </c>
      <c r="Q717" s="162" t="s">
        <v>83</v>
      </c>
      <c r="R717" s="171">
        <v>4625</v>
      </c>
      <c r="S717" s="163"/>
      <c r="T717" s="156"/>
      <c r="U717" s="161" t="s">
        <v>10</v>
      </c>
      <c r="V717" s="161" t="s">
        <v>11</v>
      </c>
      <c r="W717" s="161" t="s">
        <v>12</v>
      </c>
      <c r="X717" s="161" t="s">
        <v>13</v>
      </c>
      <c r="Y717" s="165">
        <v>4340</v>
      </c>
      <c r="Z717" s="165">
        <v>9431101</v>
      </c>
      <c r="AA717" s="166">
        <v>1.0645194905750609E-3</v>
      </c>
      <c r="AB717" s="163" t="s">
        <v>2324</v>
      </c>
      <c r="AC717" s="168" t="s">
        <v>3337</v>
      </c>
    </row>
    <row r="718" spans="1:29" x14ac:dyDescent="0.3">
      <c r="A718" s="156" t="s">
        <v>2790</v>
      </c>
      <c r="B718" s="157">
        <v>5</v>
      </c>
      <c r="C718" s="156" t="s">
        <v>1464</v>
      </c>
      <c r="D718" s="158" t="s">
        <v>315</v>
      </c>
      <c r="E718" s="156" t="s">
        <v>2722</v>
      </c>
      <c r="F718" s="159" t="s">
        <v>4</v>
      </c>
      <c r="G718" s="156" t="s">
        <v>1209</v>
      </c>
      <c r="H718" s="160">
        <v>43647</v>
      </c>
      <c r="I718" s="160">
        <v>43748</v>
      </c>
      <c r="J718" s="161" t="s">
        <v>5</v>
      </c>
      <c r="K718" s="162"/>
      <c r="L718" s="163" t="s">
        <v>7</v>
      </c>
      <c r="M718" s="171">
        <v>0</v>
      </c>
      <c r="N718" s="164">
        <v>8787.5</v>
      </c>
      <c r="O718" s="162" t="s">
        <v>74</v>
      </c>
      <c r="P718" s="160">
        <v>43748</v>
      </c>
      <c r="Q718" s="162" t="s">
        <v>83</v>
      </c>
      <c r="R718" s="164">
        <v>8787.5</v>
      </c>
      <c r="S718" s="158"/>
      <c r="T718" s="163"/>
      <c r="U718" s="161" t="s">
        <v>10</v>
      </c>
      <c r="V718" s="161" t="s">
        <v>11</v>
      </c>
      <c r="W718" s="161" t="s">
        <v>12</v>
      </c>
      <c r="X718" s="161" t="s">
        <v>13</v>
      </c>
      <c r="Y718" s="169">
        <v>4340</v>
      </c>
      <c r="Z718" s="165">
        <v>9431101</v>
      </c>
      <c r="AA718" s="166">
        <v>2.0225870320926156E-3</v>
      </c>
      <c r="AB718" s="158" t="s">
        <v>2324</v>
      </c>
      <c r="AC718" s="168" t="s">
        <v>3337</v>
      </c>
    </row>
    <row r="719" spans="1:29" x14ac:dyDescent="0.3">
      <c r="A719" s="156" t="s">
        <v>2790</v>
      </c>
      <c r="B719" s="157">
        <v>5</v>
      </c>
      <c r="C719" s="156" t="s">
        <v>1464</v>
      </c>
      <c r="D719" s="158" t="s">
        <v>315</v>
      </c>
      <c r="E719" s="156" t="s">
        <v>2722</v>
      </c>
      <c r="F719" s="159" t="s">
        <v>4</v>
      </c>
      <c r="G719" s="156" t="s">
        <v>1209</v>
      </c>
      <c r="H719" s="160">
        <v>43647</v>
      </c>
      <c r="I719" s="160">
        <v>43748</v>
      </c>
      <c r="J719" s="161" t="s">
        <v>5</v>
      </c>
      <c r="K719" s="162"/>
      <c r="L719" s="163" t="s">
        <v>7</v>
      </c>
      <c r="M719" s="171">
        <v>0</v>
      </c>
      <c r="N719" s="164">
        <v>10767</v>
      </c>
      <c r="O719" s="162" t="s">
        <v>74</v>
      </c>
      <c r="P719" s="160">
        <v>43748</v>
      </c>
      <c r="Q719" s="162" t="s">
        <v>83</v>
      </c>
      <c r="R719" s="164">
        <v>10767</v>
      </c>
      <c r="S719" s="162"/>
      <c r="T719" s="163"/>
      <c r="U719" s="161" t="s">
        <v>10</v>
      </c>
      <c r="V719" s="161" t="s">
        <v>11</v>
      </c>
      <c r="W719" s="161" t="s">
        <v>12</v>
      </c>
      <c r="X719" s="161" t="s">
        <v>13</v>
      </c>
      <c r="Y719" s="169">
        <v>4340</v>
      </c>
      <c r="Z719" s="169">
        <v>9431101</v>
      </c>
      <c r="AA719" s="166">
        <v>2.4782013740587416E-3</v>
      </c>
      <c r="AB719" s="158" t="s">
        <v>2324</v>
      </c>
      <c r="AC719" s="168" t="s">
        <v>3337</v>
      </c>
    </row>
    <row r="720" spans="1:29" x14ac:dyDescent="0.3">
      <c r="A720" s="156" t="s">
        <v>2754</v>
      </c>
      <c r="B720" s="157">
        <v>4</v>
      </c>
      <c r="C720" s="158" t="s">
        <v>1464</v>
      </c>
      <c r="D720" s="156" t="s">
        <v>448</v>
      </c>
      <c r="E720" s="156" t="s">
        <v>2722</v>
      </c>
      <c r="F720" s="159" t="s">
        <v>4</v>
      </c>
      <c r="G720" s="158" t="s">
        <v>1208</v>
      </c>
      <c r="H720" s="160">
        <v>43647</v>
      </c>
      <c r="I720" s="160">
        <v>43805</v>
      </c>
      <c r="J720" s="161" t="s">
        <v>5</v>
      </c>
      <c r="K720" s="162" t="s">
        <v>479</v>
      </c>
      <c r="L720" s="163" t="s">
        <v>483</v>
      </c>
      <c r="M720" s="171">
        <v>0</v>
      </c>
      <c r="N720" s="164">
        <v>1306.26</v>
      </c>
      <c r="O720" s="162" t="s">
        <v>484</v>
      </c>
      <c r="P720" s="160">
        <v>43805</v>
      </c>
      <c r="Q720" s="162" t="s">
        <v>485</v>
      </c>
      <c r="R720" s="164">
        <v>1306.26</v>
      </c>
      <c r="S720" s="162"/>
      <c r="T720" s="163"/>
      <c r="U720" s="161" t="s">
        <v>10</v>
      </c>
      <c r="V720" s="161" t="s">
        <v>11</v>
      </c>
      <c r="W720" s="161" t="s">
        <v>12</v>
      </c>
      <c r="X720" s="161" t="s">
        <v>13</v>
      </c>
      <c r="Y720" s="169">
        <v>4400</v>
      </c>
      <c r="Z720" s="169">
        <v>9311101</v>
      </c>
      <c r="AA720" s="166">
        <v>1</v>
      </c>
      <c r="AB720" s="158" t="s">
        <v>1396</v>
      </c>
      <c r="AC720" s="168" t="s">
        <v>3292</v>
      </c>
    </row>
    <row r="721" spans="1:29" x14ac:dyDescent="0.3">
      <c r="A721" s="156" t="s">
        <v>2737</v>
      </c>
      <c r="B721" s="157">
        <v>0</v>
      </c>
      <c r="C721" s="158" t="s">
        <v>1464</v>
      </c>
      <c r="D721" s="158" t="s">
        <v>3</v>
      </c>
      <c r="E721" s="156" t="s">
        <v>2722</v>
      </c>
      <c r="F721" s="159" t="s">
        <v>4</v>
      </c>
      <c r="G721" s="158" t="s">
        <v>1209</v>
      </c>
      <c r="H721" s="160">
        <v>43868</v>
      </c>
      <c r="I721" s="160">
        <v>43896</v>
      </c>
      <c r="J721" s="161" t="s">
        <v>5</v>
      </c>
      <c r="K721" s="162"/>
      <c r="L721" s="163" t="s">
        <v>667</v>
      </c>
      <c r="M721" s="171">
        <v>0</v>
      </c>
      <c r="N721" s="164">
        <v>1164.44</v>
      </c>
      <c r="O721" s="162" t="s">
        <v>668</v>
      </c>
      <c r="P721" s="160">
        <v>43896</v>
      </c>
      <c r="Q721" s="162" t="s">
        <v>669</v>
      </c>
      <c r="R721" s="164">
        <v>1164.44</v>
      </c>
      <c r="S721" s="163"/>
      <c r="T721" s="163"/>
      <c r="U721" s="161" t="s">
        <v>10</v>
      </c>
      <c r="V721" s="161" t="s">
        <v>11</v>
      </c>
      <c r="W721" s="161" t="s">
        <v>12</v>
      </c>
      <c r="X721" s="161" t="s">
        <v>13</v>
      </c>
      <c r="Y721" s="169">
        <v>4300</v>
      </c>
      <c r="Z721" s="169">
        <v>9851100</v>
      </c>
      <c r="AA721" s="166">
        <v>0.43144984993886398</v>
      </c>
      <c r="AB721" s="167" t="s">
        <v>2271</v>
      </c>
      <c r="AC721" s="168" t="s">
        <v>3186</v>
      </c>
    </row>
    <row r="722" spans="1:29" x14ac:dyDescent="0.3">
      <c r="A722" s="156" t="s">
        <v>2737</v>
      </c>
      <c r="B722" s="157">
        <v>0</v>
      </c>
      <c r="C722" s="158" t="s">
        <v>1464</v>
      </c>
      <c r="D722" s="156" t="s">
        <v>3</v>
      </c>
      <c r="E722" s="156" t="s">
        <v>2722</v>
      </c>
      <c r="F722" s="159" t="s">
        <v>4</v>
      </c>
      <c r="G722" s="156" t="s">
        <v>1209</v>
      </c>
      <c r="H722" s="160">
        <v>43868</v>
      </c>
      <c r="I722" s="160">
        <v>43896</v>
      </c>
      <c r="J722" s="161" t="s">
        <v>5</v>
      </c>
      <c r="K722" s="162"/>
      <c r="L722" s="163" t="s">
        <v>667</v>
      </c>
      <c r="M722" s="171">
        <v>0</v>
      </c>
      <c r="N722" s="164">
        <v>185.01</v>
      </c>
      <c r="O722" s="162" t="s">
        <v>668</v>
      </c>
      <c r="P722" s="160">
        <v>43896</v>
      </c>
      <c r="Q722" s="162" t="s">
        <v>669</v>
      </c>
      <c r="R722" s="164">
        <v>185.01</v>
      </c>
      <c r="S722" s="162"/>
      <c r="T722" s="163"/>
      <c r="U722" s="161" t="s">
        <v>10</v>
      </c>
      <c r="V722" s="161" t="s">
        <v>11</v>
      </c>
      <c r="W722" s="161" t="s">
        <v>12</v>
      </c>
      <c r="X722" s="161" t="s">
        <v>13</v>
      </c>
      <c r="Y722" s="169">
        <v>4340</v>
      </c>
      <c r="Z722" s="169">
        <v>9851100</v>
      </c>
      <c r="AA722" s="166">
        <v>6.8550150061136017E-2</v>
      </c>
      <c r="AB722" s="158" t="s">
        <v>2271</v>
      </c>
      <c r="AC722" s="168" t="s">
        <v>3186</v>
      </c>
    </row>
    <row r="723" spans="1:29" x14ac:dyDescent="0.3">
      <c r="A723" s="156" t="s">
        <v>2737</v>
      </c>
      <c r="B723" s="157">
        <v>0</v>
      </c>
      <c r="C723" s="158" t="s">
        <v>1464</v>
      </c>
      <c r="D723" s="156" t="s">
        <v>3</v>
      </c>
      <c r="E723" s="156" t="s">
        <v>2722</v>
      </c>
      <c r="F723" s="156" t="s">
        <v>4</v>
      </c>
      <c r="G723" s="158" t="s">
        <v>1209</v>
      </c>
      <c r="H723" s="160">
        <v>43868</v>
      </c>
      <c r="I723" s="160">
        <v>43944</v>
      </c>
      <c r="J723" s="161" t="s">
        <v>5</v>
      </c>
      <c r="K723" s="162" t="s">
        <v>597</v>
      </c>
      <c r="L723" s="156" t="s">
        <v>667</v>
      </c>
      <c r="M723" s="171">
        <v>0</v>
      </c>
      <c r="N723" s="170">
        <v>1164.4299999999998</v>
      </c>
      <c r="O723" s="162" t="s">
        <v>724</v>
      </c>
      <c r="P723" s="160">
        <v>43944</v>
      </c>
      <c r="Q723" s="162" t="s">
        <v>725</v>
      </c>
      <c r="R723" s="171">
        <v>1164.43</v>
      </c>
      <c r="S723" s="158"/>
      <c r="T723" s="162"/>
      <c r="U723" s="161" t="s">
        <v>10</v>
      </c>
      <c r="V723" s="161" t="s">
        <v>11</v>
      </c>
      <c r="W723" s="161" t="s">
        <v>12</v>
      </c>
      <c r="X723" s="161" t="s">
        <v>13</v>
      </c>
      <c r="Y723" s="165">
        <v>4300</v>
      </c>
      <c r="Z723" s="165">
        <v>9851100</v>
      </c>
      <c r="AA723" s="166">
        <v>0.43144614472562898</v>
      </c>
      <c r="AB723" s="185" t="s">
        <v>2271</v>
      </c>
      <c r="AC723" s="168" t="s">
        <v>3186</v>
      </c>
    </row>
    <row r="724" spans="1:29" x14ac:dyDescent="0.3">
      <c r="A724" s="156" t="s">
        <v>2737</v>
      </c>
      <c r="B724" s="157">
        <v>0</v>
      </c>
      <c r="C724" s="158" t="s">
        <v>1464</v>
      </c>
      <c r="D724" s="158" t="s">
        <v>3</v>
      </c>
      <c r="E724" s="156" t="s">
        <v>2722</v>
      </c>
      <c r="F724" s="159" t="s">
        <v>4</v>
      </c>
      <c r="G724" s="158" t="s">
        <v>1209</v>
      </c>
      <c r="H724" s="160">
        <v>43868</v>
      </c>
      <c r="I724" s="160">
        <v>43944</v>
      </c>
      <c r="J724" s="161" t="s">
        <v>5</v>
      </c>
      <c r="K724" s="162" t="s">
        <v>597</v>
      </c>
      <c r="L724" s="163" t="s">
        <v>667</v>
      </c>
      <c r="M724" s="171">
        <v>0</v>
      </c>
      <c r="N724" s="164">
        <v>185.02</v>
      </c>
      <c r="O724" s="162" t="s">
        <v>724</v>
      </c>
      <c r="P724" s="160">
        <v>43944</v>
      </c>
      <c r="Q724" s="162" t="s">
        <v>725</v>
      </c>
      <c r="R724" s="164">
        <v>185.02</v>
      </c>
      <c r="S724" s="163"/>
      <c r="T724" s="163"/>
      <c r="U724" s="161" t="s">
        <v>10</v>
      </c>
      <c r="V724" s="161" t="s">
        <v>11</v>
      </c>
      <c r="W724" s="161" t="s">
        <v>12</v>
      </c>
      <c r="X724" s="161" t="s">
        <v>13</v>
      </c>
      <c r="Y724" s="169">
        <v>4340</v>
      </c>
      <c r="Z724" s="169">
        <v>9851100</v>
      </c>
      <c r="AA724" s="166">
        <v>6.8553855274371037E-2</v>
      </c>
      <c r="AB724" s="167" t="s">
        <v>2271</v>
      </c>
      <c r="AC724" s="168" t="s">
        <v>3186</v>
      </c>
    </row>
    <row r="725" spans="1:29" x14ac:dyDescent="0.3">
      <c r="A725" s="156" t="s">
        <v>2740</v>
      </c>
      <c r="B725" s="157">
        <v>3</v>
      </c>
      <c r="C725" s="158" t="s">
        <v>1464</v>
      </c>
      <c r="D725" s="158" t="s">
        <v>412</v>
      </c>
      <c r="E725" s="156" t="s">
        <v>2722</v>
      </c>
      <c r="F725" s="159" t="s">
        <v>4</v>
      </c>
      <c r="G725" s="158" t="s">
        <v>1209</v>
      </c>
      <c r="H725" s="160">
        <v>43647</v>
      </c>
      <c r="I725" s="160">
        <v>43782</v>
      </c>
      <c r="J725" s="161" t="s">
        <v>5</v>
      </c>
      <c r="K725" s="162" t="s">
        <v>97</v>
      </c>
      <c r="L725" s="163" t="s">
        <v>1754</v>
      </c>
      <c r="M725" s="171">
        <v>0</v>
      </c>
      <c r="N725" s="164">
        <v>10137.84</v>
      </c>
      <c r="O725" s="162" t="s">
        <v>466</v>
      </c>
      <c r="P725" s="160">
        <v>43782</v>
      </c>
      <c r="Q725" s="162" t="s">
        <v>467</v>
      </c>
      <c r="R725" s="164">
        <v>10137.84</v>
      </c>
      <c r="S725" s="163" t="s">
        <v>5657</v>
      </c>
      <c r="T725" s="163"/>
      <c r="U725" s="161" t="s">
        <v>10</v>
      </c>
      <c r="V725" s="161" t="s">
        <v>11</v>
      </c>
      <c r="W725" s="161" t="s">
        <v>12</v>
      </c>
      <c r="X725" s="161" t="s">
        <v>13</v>
      </c>
      <c r="Y725" s="165">
        <v>4300</v>
      </c>
      <c r="Z725" s="165">
        <v>9041101</v>
      </c>
      <c r="AA725" s="166">
        <v>3.6134974364686119E-3</v>
      </c>
      <c r="AB725" s="172" t="s">
        <v>2265</v>
      </c>
      <c r="AC725" s="168" t="s">
        <v>3166</v>
      </c>
    </row>
    <row r="726" spans="1:29" x14ac:dyDescent="0.3">
      <c r="A726" s="156" t="s">
        <v>2740</v>
      </c>
      <c r="B726" s="157">
        <v>3</v>
      </c>
      <c r="C726" s="158" t="s">
        <v>1464</v>
      </c>
      <c r="D726" s="158" t="s">
        <v>412</v>
      </c>
      <c r="E726" s="156" t="s">
        <v>2722</v>
      </c>
      <c r="F726" s="159" t="s">
        <v>4</v>
      </c>
      <c r="G726" s="158" t="s">
        <v>1209</v>
      </c>
      <c r="H726" s="160">
        <v>43647</v>
      </c>
      <c r="I726" s="160">
        <v>43782</v>
      </c>
      <c r="J726" s="161" t="s">
        <v>5</v>
      </c>
      <c r="K726" s="162" t="s">
        <v>97</v>
      </c>
      <c r="L726" s="158" t="s">
        <v>1754</v>
      </c>
      <c r="M726" s="171">
        <v>0</v>
      </c>
      <c r="N726" s="164">
        <v>39</v>
      </c>
      <c r="O726" s="162" t="s">
        <v>466</v>
      </c>
      <c r="P726" s="160">
        <v>43782</v>
      </c>
      <c r="Q726" s="162" t="s">
        <v>467</v>
      </c>
      <c r="R726" s="164">
        <v>39</v>
      </c>
      <c r="S726" s="162" t="s">
        <v>5657</v>
      </c>
      <c r="T726" s="163"/>
      <c r="U726" s="161" t="s">
        <v>10</v>
      </c>
      <c r="V726" s="161" t="s">
        <v>11</v>
      </c>
      <c r="W726" s="161" t="s">
        <v>12</v>
      </c>
      <c r="X726" s="161" t="s">
        <v>13</v>
      </c>
      <c r="Y726" s="165">
        <v>4340</v>
      </c>
      <c r="Z726" s="165">
        <v>9041101</v>
      </c>
      <c r="AA726" s="166">
        <v>1.3901028229117433E-5</v>
      </c>
      <c r="AB726" s="183" t="s">
        <v>2265</v>
      </c>
      <c r="AC726" s="168" t="s">
        <v>3166</v>
      </c>
    </row>
    <row r="727" spans="1:29" x14ac:dyDescent="0.3">
      <c r="A727" s="156" t="s">
        <v>2740</v>
      </c>
      <c r="B727" s="157">
        <v>3</v>
      </c>
      <c r="C727" s="158" t="s">
        <v>1464</v>
      </c>
      <c r="D727" s="156" t="s">
        <v>412</v>
      </c>
      <c r="E727" s="156" t="s">
        <v>2722</v>
      </c>
      <c r="F727" s="158" t="s">
        <v>4</v>
      </c>
      <c r="G727" s="158" t="s">
        <v>1209</v>
      </c>
      <c r="H727" s="160">
        <v>43647</v>
      </c>
      <c r="I727" s="160">
        <v>43782</v>
      </c>
      <c r="J727" s="161" t="s">
        <v>5</v>
      </c>
      <c r="K727" s="162"/>
      <c r="L727" s="158" t="s">
        <v>1754</v>
      </c>
      <c r="M727" s="171">
        <v>0</v>
      </c>
      <c r="N727" s="171">
        <v>130</v>
      </c>
      <c r="O727" s="162" t="s">
        <v>466</v>
      </c>
      <c r="P727" s="160">
        <v>43782</v>
      </c>
      <c r="Q727" s="162" t="s">
        <v>467</v>
      </c>
      <c r="R727" s="171">
        <v>130</v>
      </c>
      <c r="S727" s="163" t="s">
        <v>5657</v>
      </c>
      <c r="T727" s="156"/>
      <c r="U727" s="161" t="s">
        <v>10</v>
      </c>
      <c r="V727" s="161" t="s">
        <v>11</v>
      </c>
      <c r="W727" s="161" t="s">
        <v>12</v>
      </c>
      <c r="X727" s="161" t="s">
        <v>13</v>
      </c>
      <c r="Y727" s="165">
        <v>4340</v>
      </c>
      <c r="Z727" s="165">
        <v>9041101</v>
      </c>
      <c r="AA727" s="166">
        <v>4.6336760763724774E-5</v>
      </c>
      <c r="AB727" s="158" t="s">
        <v>2265</v>
      </c>
      <c r="AC727" s="168" t="s">
        <v>3166</v>
      </c>
    </row>
    <row r="728" spans="1:29" x14ac:dyDescent="0.3">
      <c r="A728" s="156" t="s">
        <v>2740</v>
      </c>
      <c r="B728" s="157">
        <v>3</v>
      </c>
      <c r="C728" s="158" t="s">
        <v>1464</v>
      </c>
      <c r="D728" s="158" t="s">
        <v>412</v>
      </c>
      <c r="E728" s="156" t="s">
        <v>2722</v>
      </c>
      <c r="F728" s="159" t="s">
        <v>4</v>
      </c>
      <c r="G728" s="156" t="s">
        <v>1209</v>
      </c>
      <c r="H728" s="160">
        <v>43647</v>
      </c>
      <c r="I728" s="160">
        <v>43782</v>
      </c>
      <c r="J728" s="161" t="s">
        <v>5</v>
      </c>
      <c r="K728" s="162"/>
      <c r="L728" s="158" t="s">
        <v>1754</v>
      </c>
      <c r="M728" s="171">
        <v>0</v>
      </c>
      <c r="N728" s="164">
        <v>247</v>
      </c>
      <c r="O728" s="162" t="s">
        <v>466</v>
      </c>
      <c r="P728" s="160">
        <v>43782</v>
      </c>
      <c r="Q728" s="162" t="s">
        <v>467</v>
      </c>
      <c r="R728" s="164">
        <v>247</v>
      </c>
      <c r="S728" s="163" t="s">
        <v>5657</v>
      </c>
      <c r="T728" s="163"/>
      <c r="U728" s="161" t="s">
        <v>10</v>
      </c>
      <c r="V728" s="161" t="s">
        <v>11</v>
      </c>
      <c r="W728" s="161" t="s">
        <v>12</v>
      </c>
      <c r="X728" s="161" t="s">
        <v>13</v>
      </c>
      <c r="Y728" s="165">
        <v>4340</v>
      </c>
      <c r="Z728" s="169">
        <v>9041101</v>
      </c>
      <c r="AA728" s="166">
        <v>8.8039845451077069E-5</v>
      </c>
      <c r="AB728" s="158" t="s">
        <v>2265</v>
      </c>
      <c r="AC728" s="168" t="s">
        <v>3166</v>
      </c>
    </row>
    <row r="729" spans="1:29" x14ac:dyDescent="0.3">
      <c r="A729" s="156" t="s">
        <v>2740</v>
      </c>
      <c r="B729" s="157">
        <v>3</v>
      </c>
      <c r="C729" s="158" t="s">
        <v>1464</v>
      </c>
      <c r="D729" s="158" t="s">
        <v>412</v>
      </c>
      <c r="E729" s="156" t="s">
        <v>2722</v>
      </c>
      <c r="F729" s="159" t="s">
        <v>4</v>
      </c>
      <c r="G729" s="158" t="s">
        <v>1209</v>
      </c>
      <c r="H729" s="160">
        <v>43647</v>
      </c>
      <c r="I729" s="160">
        <v>43782</v>
      </c>
      <c r="J729" s="161" t="s">
        <v>5</v>
      </c>
      <c r="K729" s="162"/>
      <c r="L729" s="163" t="s">
        <v>1754</v>
      </c>
      <c r="M729" s="171">
        <v>0</v>
      </c>
      <c r="N729" s="164">
        <v>302.64</v>
      </c>
      <c r="O729" s="162" t="s">
        <v>466</v>
      </c>
      <c r="P729" s="160">
        <v>43782</v>
      </c>
      <c r="Q729" s="162" t="s">
        <v>467</v>
      </c>
      <c r="R729" s="164">
        <v>302.64</v>
      </c>
      <c r="S729" s="163" t="s">
        <v>5657</v>
      </c>
      <c r="T729" s="163"/>
      <c r="U729" s="161" t="s">
        <v>10</v>
      </c>
      <c r="V729" s="161" t="s">
        <v>11</v>
      </c>
      <c r="W729" s="161" t="s">
        <v>12</v>
      </c>
      <c r="X729" s="161" t="s">
        <v>13</v>
      </c>
      <c r="Y729" s="165">
        <v>4340</v>
      </c>
      <c r="Z729" s="165">
        <v>9041101</v>
      </c>
      <c r="AA729" s="166">
        <v>1.0787197905795127E-4</v>
      </c>
      <c r="AB729" s="167" t="s">
        <v>2265</v>
      </c>
      <c r="AC729" s="168" t="s">
        <v>3166</v>
      </c>
    </row>
    <row r="730" spans="1:29" x14ac:dyDescent="0.3">
      <c r="A730" s="156" t="s">
        <v>2740</v>
      </c>
      <c r="B730" s="157">
        <v>3</v>
      </c>
      <c r="C730" s="158" t="s">
        <v>1464</v>
      </c>
      <c r="D730" s="158" t="s">
        <v>412</v>
      </c>
      <c r="E730" s="156" t="s">
        <v>2722</v>
      </c>
      <c r="F730" s="159" t="s">
        <v>4</v>
      </c>
      <c r="G730" s="158" t="s">
        <v>1209</v>
      </c>
      <c r="H730" s="160">
        <v>43647</v>
      </c>
      <c r="I730" s="160">
        <v>43782</v>
      </c>
      <c r="J730" s="161" t="s">
        <v>5</v>
      </c>
      <c r="K730" s="162"/>
      <c r="L730" s="158" t="s">
        <v>1754</v>
      </c>
      <c r="M730" s="171">
        <v>0</v>
      </c>
      <c r="N730" s="164">
        <v>832.78</v>
      </c>
      <c r="O730" s="162" t="s">
        <v>466</v>
      </c>
      <c r="P730" s="160">
        <v>43782</v>
      </c>
      <c r="Q730" s="162" t="s">
        <v>467</v>
      </c>
      <c r="R730" s="164">
        <v>832.78</v>
      </c>
      <c r="S730" s="163" t="s">
        <v>5657</v>
      </c>
      <c r="T730" s="163"/>
      <c r="U730" s="161" t="s">
        <v>10</v>
      </c>
      <c r="V730" s="161" t="s">
        <v>11</v>
      </c>
      <c r="W730" s="161" t="s">
        <v>12</v>
      </c>
      <c r="X730" s="161" t="s">
        <v>13</v>
      </c>
      <c r="Y730" s="169">
        <v>4340</v>
      </c>
      <c r="Z730" s="169">
        <v>9041101</v>
      </c>
      <c r="AA730" s="166">
        <v>2.9683328945242089E-4</v>
      </c>
      <c r="AB730" s="167" t="s">
        <v>2265</v>
      </c>
      <c r="AC730" s="168" t="s">
        <v>3166</v>
      </c>
    </row>
    <row r="731" spans="1:29" x14ac:dyDescent="0.3">
      <c r="A731" s="156" t="s">
        <v>2740</v>
      </c>
      <c r="B731" s="157">
        <v>3</v>
      </c>
      <c r="C731" s="156" t="s">
        <v>1464</v>
      </c>
      <c r="D731" s="156" t="s">
        <v>412</v>
      </c>
      <c r="E731" s="156" t="s">
        <v>2722</v>
      </c>
      <c r="F731" s="159" t="s">
        <v>4</v>
      </c>
      <c r="G731" s="156" t="s">
        <v>1209</v>
      </c>
      <c r="H731" s="160">
        <v>43647</v>
      </c>
      <c r="I731" s="160">
        <v>43782</v>
      </c>
      <c r="J731" s="161" t="s">
        <v>5</v>
      </c>
      <c r="K731" s="162"/>
      <c r="L731" s="163" t="s">
        <v>1754</v>
      </c>
      <c r="M731" s="171">
        <v>0</v>
      </c>
      <c r="N731" s="164">
        <v>78</v>
      </c>
      <c r="O731" s="162" t="s">
        <v>466</v>
      </c>
      <c r="P731" s="160">
        <v>43782</v>
      </c>
      <c r="Q731" s="162" t="s">
        <v>467</v>
      </c>
      <c r="R731" s="164">
        <v>78</v>
      </c>
      <c r="S731" s="162" t="s">
        <v>5657</v>
      </c>
      <c r="T731" s="163"/>
      <c r="U731" s="161" t="s">
        <v>10</v>
      </c>
      <c r="V731" s="161" t="s">
        <v>11</v>
      </c>
      <c r="W731" s="161" t="s">
        <v>12</v>
      </c>
      <c r="X731" s="161" t="s">
        <v>13</v>
      </c>
      <c r="Y731" s="169">
        <v>4340</v>
      </c>
      <c r="Z731" s="165">
        <v>9041101</v>
      </c>
      <c r="AA731" s="166">
        <v>2.7802056458234866E-5</v>
      </c>
      <c r="AB731" s="158" t="s">
        <v>2265</v>
      </c>
      <c r="AC731" s="168" t="s">
        <v>3166</v>
      </c>
    </row>
    <row r="732" spans="1:29" x14ac:dyDescent="0.3">
      <c r="A732" s="156" t="s">
        <v>2741</v>
      </c>
      <c r="B732" s="157">
        <v>1</v>
      </c>
      <c r="C732" s="158" t="s">
        <v>1464</v>
      </c>
      <c r="D732" s="158" t="s">
        <v>263</v>
      </c>
      <c r="E732" s="156" t="s">
        <v>2722</v>
      </c>
      <c r="F732" s="159" t="s">
        <v>4</v>
      </c>
      <c r="G732" s="158" t="s">
        <v>1209</v>
      </c>
      <c r="H732" s="160">
        <v>43647</v>
      </c>
      <c r="I732" s="160">
        <v>43760</v>
      </c>
      <c r="J732" s="161" t="s">
        <v>5</v>
      </c>
      <c r="K732" s="162" t="s">
        <v>97</v>
      </c>
      <c r="L732" s="163" t="s">
        <v>1754</v>
      </c>
      <c r="M732" s="171">
        <v>0</v>
      </c>
      <c r="N732" s="164">
        <v>201835.22</v>
      </c>
      <c r="O732" s="162" t="s">
        <v>107</v>
      </c>
      <c r="P732" s="160">
        <v>43760</v>
      </c>
      <c r="Q732" s="162" t="s">
        <v>103</v>
      </c>
      <c r="R732" s="164">
        <v>201835.22</v>
      </c>
      <c r="S732" s="163" t="s">
        <v>2249</v>
      </c>
      <c r="T732" s="163"/>
      <c r="U732" s="161" t="s">
        <v>10</v>
      </c>
      <c r="V732" s="161" t="s">
        <v>11</v>
      </c>
      <c r="W732" s="161" t="s">
        <v>12</v>
      </c>
      <c r="X732" s="161" t="s">
        <v>13</v>
      </c>
      <c r="Y732" s="169">
        <v>4300</v>
      </c>
      <c r="Z732" s="169">
        <v>9051101</v>
      </c>
      <c r="AA732" s="166">
        <v>7.1941463867951985E-2</v>
      </c>
      <c r="AB732" s="167" t="s">
        <v>2267</v>
      </c>
      <c r="AC732" s="168" t="s">
        <v>3171</v>
      </c>
    </row>
    <row r="733" spans="1:29" x14ac:dyDescent="0.3">
      <c r="A733" s="156" t="s">
        <v>2741</v>
      </c>
      <c r="B733" s="157">
        <v>1</v>
      </c>
      <c r="C733" s="158" t="s">
        <v>1464</v>
      </c>
      <c r="D733" s="156" t="s">
        <v>263</v>
      </c>
      <c r="E733" s="156" t="s">
        <v>2722</v>
      </c>
      <c r="F733" s="159" t="s">
        <v>4</v>
      </c>
      <c r="G733" s="156" t="s">
        <v>1209</v>
      </c>
      <c r="H733" s="160">
        <v>43647</v>
      </c>
      <c r="I733" s="160">
        <v>43760</v>
      </c>
      <c r="J733" s="161" t="s">
        <v>5</v>
      </c>
      <c r="K733" s="162" t="s">
        <v>97</v>
      </c>
      <c r="L733" s="163" t="s">
        <v>1754</v>
      </c>
      <c r="M733" s="171">
        <v>0</v>
      </c>
      <c r="N733" s="164">
        <v>16655.599999999999</v>
      </c>
      <c r="O733" s="162" t="s">
        <v>107</v>
      </c>
      <c r="P733" s="160">
        <v>43760</v>
      </c>
      <c r="Q733" s="162" t="s">
        <v>103</v>
      </c>
      <c r="R733" s="164">
        <v>16655.599999999999</v>
      </c>
      <c r="S733" s="162" t="s">
        <v>2249</v>
      </c>
      <c r="T733" s="163"/>
      <c r="U733" s="161" t="s">
        <v>10</v>
      </c>
      <c r="V733" s="161" t="s">
        <v>11</v>
      </c>
      <c r="W733" s="161" t="s">
        <v>12</v>
      </c>
      <c r="X733" s="161" t="s">
        <v>13</v>
      </c>
      <c r="Y733" s="169">
        <v>4340</v>
      </c>
      <c r="Z733" s="169">
        <v>9051101</v>
      </c>
      <c r="AA733" s="166">
        <v>5.9366657890484176E-3</v>
      </c>
      <c r="AB733" s="158" t="s">
        <v>2267</v>
      </c>
      <c r="AC733" s="168" t="s">
        <v>3171</v>
      </c>
    </row>
    <row r="734" spans="1:29" x14ac:dyDescent="0.3">
      <c r="A734" s="156" t="s">
        <v>2741</v>
      </c>
      <c r="B734" s="157">
        <v>1</v>
      </c>
      <c r="C734" s="156" t="s">
        <v>1464</v>
      </c>
      <c r="D734" s="158" t="s">
        <v>263</v>
      </c>
      <c r="E734" s="156" t="s">
        <v>2722</v>
      </c>
      <c r="F734" s="159" t="s">
        <v>4</v>
      </c>
      <c r="G734" s="156" t="s">
        <v>1209</v>
      </c>
      <c r="H734" s="160">
        <v>43647</v>
      </c>
      <c r="I734" s="160">
        <v>43760</v>
      </c>
      <c r="J734" s="161" t="s">
        <v>5</v>
      </c>
      <c r="K734" s="162"/>
      <c r="L734" s="163" t="s">
        <v>1754</v>
      </c>
      <c r="M734" s="171">
        <v>0</v>
      </c>
      <c r="N734" s="164">
        <v>780</v>
      </c>
      <c r="O734" s="162" t="s">
        <v>107</v>
      </c>
      <c r="P734" s="160">
        <v>43760</v>
      </c>
      <c r="Q734" s="162" t="s">
        <v>103</v>
      </c>
      <c r="R734" s="164">
        <v>780</v>
      </c>
      <c r="S734" s="162" t="s">
        <v>2249</v>
      </c>
      <c r="T734" s="163"/>
      <c r="U734" s="161" t="s">
        <v>10</v>
      </c>
      <c r="V734" s="161" t="s">
        <v>11</v>
      </c>
      <c r="W734" s="161" t="s">
        <v>12</v>
      </c>
      <c r="X734" s="161" t="s">
        <v>13</v>
      </c>
      <c r="Y734" s="169">
        <v>4340</v>
      </c>
      <c r="Z734" s="169">
        <v>9051101</v>
      </c>
      <c r="AA734" s="166">
        <v>2.7802056458234867E-4</v>
      </c>
      <c r="AB734" s="158" t="s">
        <v>2267</v>
      </c>
      <c r="AC734" s="168" t="s">
        <v>3171</v>
      </c>
    </row>
    <row r="735" spans="1:29" x14ac:dyDescent="0.3">
      <c r="A735" s="156" t="s">
        <v>2741</v>
      </c>
      <c r="B735" s="157">
        <v>1</v>
      </c>
      <c r="C735" s="158" t="s">
        <v>1464</v>
      </c>
      <c r="D735" s="163" t="s">
        <v>263</v>
      </c>
      <c r="E735" s="156" t="s">
        <v>2722</v>
      </c>
      <c r="F735" s="159" t="s">
        <v>4</v>
      </c>
      <c r="G735" s="158" t="s">
        <v>1209</v>
      </c>
      <c r="H735" s="160">
        <v>43647</v>
      </c>
      <c r="I735" s="160">
        <v>43760</v>
      </c>
      <c r="J735" s="161" t="s">
        <v>5</v>
      </c>
      <c r="K735" s="162"/>
      <c r="L735" s="163" t="s">
        <v>1754</v>
      </c>
      <c r="M735" s="171">
        <v>0</v>
      </c>
      <c r="N735" s="164">
        <v>1560</v>
      </c>
      <c r="O735" s="162" t="s">
        <v>107</v>
      </c>
      <c r="P735" s="160">
        <v>43760</v>
      </c>
      <c r="Q735" s="162" t="s">
        <v>103</v>
      </c>
      <c r="R735" s="164">
        <v>1560</v>
      </c>
      <c r="S735" s="163" t="s">
        <v>2249</v>
      </c>
      <c r="T735" s="163"/>
      <c r="U735" s="161" t="s">
        <v>10</v>
      </c>
      <c r="V735" s="161" t="s">
        <v>11</v>
      </c>
      <c r="W735" s="161" t="s">
        <v>12</v>
      </c>
      <c r="X735" s="161" t="s">
        <v>13</v>
      </c>
      <c r="Y735" s="165">
        <v>4340</v>
      </c>
      <c r="Z735" s="165">
        <v>9051101</v>
      </c>
      <c r="AA735" s="166">
        <v>5.5604112916469734E-4</v>
      </c>
      <c r="AB735" s="167" t="s">
        <v>2267</v>
      </c>
      <c r="AC735" s="168" t="s">
        <v>3171</v>
      </c>
    </row>
    <row r="736" spans="1:29" x14ac:dyDescent="0.3">
      <c r="A736" s="156" t="s">
        <v>2741</v>
      </c>
      <c r="B736" s="157">
        <v>1</v>
      </c>
      <c r="C736" s="158" t="s">
        <v>1464</v>
      </c>
      <c r="D736" s="158" t="s">
        <v>263</v>
      </c>
      <c r="E736" s="156" t="s">
        <v>2722</v>
      </c>
      <c r="F736" s="159" t="s">
        <v>4</v>
      </c>
      <c r="G736" s="158" t="s">
        <v>1209</v>
      </c>
      <c r="H736" s="160">
        <v>43647</v>
      </c>
      <c r="I736" s="160">
        <v>43760</v>
      </c>
      <c r="J736" s="161" t="s">
        <v>5</v>
      </c>
      <c r="K736" s="162"/>
      <c r="L736" s="163" t="s">
        <v>1754</v>
      </c>
      <c r="M736" s="171">
        <v>0</v>
      </c>
      <c r="N736" s="164">
        <v>2600</v>
      </c>
      <c r="O736" s="162" t="s">
        <v>107</v>
      </c>
      <c r="P736" s="160">
        <v>43760</v>
      </c>
      <c r="Q736" s="162" t="s">
        <v>103</v>
      </c>
      <c r="R736" s="164">
        <v>2600</v>
      </c>
      <c r="S736" s="158" t="s">
        <v>2249</v>
      </c>
      <c r="T736" s="163"/>
      <c r="U736" s="161" t="s">
        <v>10</v>
      </c>
      <c r="V736" s="161" t="s">
        <v>11</v>
      </c>
      <c r="W736" s="161" t="s">
        <v>12</v>
      </c>
      <c r="X736" s="161" t="s">
        <v>13</v>
      </c>
      <c r="Y736" s="169">
        <v>4340</v>
      </c>
      <c r="Z736" s="169">
        <v>9051101</v>
      </c>
      <c r="AA736" s="166">
        <v>9.2673521527449553E-4</v>
      </c>
      <c r="AB736" s="158" t="s">
        <v>2267</v>
      </c>
      <c r="AC736" s="168" t="s">
        <v>3171</v>
      </c>
    </row>
    <row r="737" spans="1:29" x14ac:dyDescent="0.3">
      <c r="A737" s="156" t="s">
        <v>2741</v>
      </c>
      <c r="B737" s="157">
        <v>1</v>
      </c>
      <c r="C737" s="158" t="s">
        <v>1464</v>
      </c>
      <c r="D737" s="158" t="s">
        <v>263</v>
      </c>
      <c r="E737" s="156" t="s">
        <v>2722</v>
      </c>
      <c r="F737" s="159" t="s">
        <v>4</v>
      </c>
      <c r="G737" s="158" t="s">
        <v>1209</v>
      </c>
      <c r="H737" s="160">
        <v>43647</v>
      </c>
      <c r="I737" s="160">
        <v>43760</v>
      </c>
      <c r="J737" s="161" t="s">
        <v>5</v>
      </c>
      <c r="K737" s="162"/>
      <c r="L737" s="163" t="s">
        <v>1754</v>
      </c>
      <c r="M737" s="171">
        <v>0</v>
      </c>
      <c r="N737" s="164">
        <v>4940</v>
      </c>
      <c r="O737" s="162" t="s">
        <v>107</v>
      </c>
      <c r="P737" s="160">
        <v>43760</v>
      </c>
      <c r="Q737" s="162" t="s">
        <v>103</v>
      </c>
      <c r="R737" s="164">
        <v>4940</v>
      </c>
      <c r="S737" s="162" t="s">
        <v>2249</v>
      </c>
      <c r="T737" s="163"/>
      <c r="U737" s="161" t="s">
        <v>10</v>
      </c>
      <c r="V737" s="161" t="s">
        <v>11</v>
      </c>
      <c r="W737" s="161" t="s">
        <v>12</v>
      </c>
      <c r="X737" s="161" t="s">
        <v>13</v>
      </c>
      <c r="Y737" s="169">
        <v>4340</v>
      </c>
      <c r="Z737" s="169">
        <v>9051101</v>
      </c>
      <c r="AA737" s="166">
        <v>1.7607969090215414E-3</v>
      </c>
      <c r="AB737" s="158" t="s">
        <v>2267</v>
      </c>
      <c r="AC737" s="168" t="s">
        <v>3171</v>
      </c>
    </row>
    <row r="738" spans="1:29" x14ac:dyDescent="0.3">
      <c r="A738" s="156" t="s">
        <v>2741</v>
      </c>
      <c r="B738" s="157">
        <v>1</v>
      </c>
      <c r="C738" s="158" t="s">
        <v>1464</v>
      </c>
      <c r="D738" s="163" t="s">
        <v>263</v>
      </c>
      <c r="E738" s="156" t="s">
        <v>2722</v>
      </c>
      <c r="F738" s="159" t="s">
        <v>4</v>
      </c>
      <c r="G738" s="156" t="s">
        <v>1209</v>
      </c>
      <c r="H738" s="160">
        <v>43647</v>
      </c>
      <c r="I738" s="160">
        <v>43760</v>
      </c>
      <c r="J738" s="161" t="s">
        <v>5</v>
      </c>
      <c r="K738" s="162"/>
      <c r="L738" s="163" t="s">
        <v>1754</v>
      </c>
      <c r="M738" s="171">
        <v>0</v>
      </c>
      <c r="N738" s="164">
        <v>6052.8</v>
      </c>
      <c r="O738" s="162" t="s">
        <v>107</v>
      </c>
      <c r="P738" s="160">
        <v>43760</v>
      </c>
      <c r="Q738" s="162" t="s">
        <v>103</v>
      </c>
      <c r="R738" s="164">
        <v>6052.8</v>
      </c>
      <c r="S738" s="162" t="s">
        <v>2249</v>
      </c>
      <c r="T738" s="163"/>
      <c r="U738" s="161" t="s">
        <v>10</v>
      </c>
      <c r="V738" s="161" t="s">
        <v>11</v>
      </c>
      <c r="W738" s="161" t="s">
        <v>12</v>
      </c>
      <c r="X738" s="161" t="s">
        <v>13</v>
      </c>
      <c r="Y738" s="169">
        <v>4340</v>
      </c>
      <c r="Z738" s="169">
        <v>9051101</v>
      </c>
      <c r="AA738" s="166">
        <v>2.1574395811590256E-3</v>
      </c>
      <c r="AB738" s="158" t="s">
        <v>2267</v>
      </c>
      <c r="AC738" s="168" t="s">
        <v>3171</v>
      </c>
    </row>
    <row r="739" spans="1:29" x14ac:dyDescent="0.3">
      <c r="A739" s="156" t="s">
        <v>2742</v>
      </c>
      <c r="B739" s="157">
        <v>7</v>
      </c>
      <c r="C739" s="158" t="s">
        <v>1464</v>
      </c>
      <c r="D739" s="158" t="s">
        <v>434</v>
      </c>
      <c r="E739" s="156" t="s">
        <v>2722</v>
      </c>
      <c r="F739" s="159" t="s">
        <v>4</v>
      </c>
      <c r="G739" s="156" t="s">
        <v>1209</v>
      </c>
      <c r="H739" s="160">
        <v>43647</v>
      </c>
      <c r="I739" s="160">
        <v>43748</v>
      </c>
      <c r="J739" s="161" t="s">
        <v>5</v>
      </c>
      <c r="K739" s="162" t="s">
        <v>97</v>
      </c>
      <c r="L739" s="163" t="s">
        <v>1754</v>
      </c>
      <c r="M739" s="171">
        <v>0</v>
      </c>
      <c r="N739" s="164">
        <v>89680.91</v>
      </c>
      <c r="O739" s="162" t="s">
        <v>98</v>
      </c>
      <c r="P739" s="160">
        <v>43748</v>
      </c>
      <c r="Q739" s="162" t="s">
        <v>99</v>
      </c>
      <c r="R739" s="164">
        <v>89680.91</v>
      </c>
      <c r="S739" s="162"/>
      <c r="T739" s="163"/>
      <c r="U739" s="161" t="s">
        <v>10</v>
      </c>
      <c r="V739" s="161" t="s">
        <v>11</v>
      </c>
      <c r="W739" s="161" t="s">
        <v>12</v>
      </c>
      <c r="X739" s="161" t="s">
        <v>13</v>
      </c>
      <c r="Y739" s="169">
        <v>4300</v>
      </c>
      <c r="Z739" s="169">
        <v>9061101</v>
      </c>
      <c r="AA739" s="166">
        <v>3.1965560551870255E-2</v>
      </c>
      <c r="AB739" s="158" t="s">
        <v>2269</v>
      </c>
      <c r="AC739" s="168" t="s">
        <v>3176</v>
      </c>
    </row>
    <row r="740" spans="1:29" x14ac:dyDescent="0.3">
      <c r="A740" s="156" t="s">
        <v>2742</v>
      </c>
      <c r="B740" s="157">
        <v>7</v>
      </c>
      <c r="C740" s="158" t="s">
        <v>1464</v>
      </c>
      <c r="D740" s="158" t="s">
        <v>434</v>
      </c>
      <c r="E740" s="156" t="s">
        <v>2722</v>
      </c>
      <c r="F740" s="159" t="s">
        <v>4</v>
      </c>
      <c r="G740" s="156" t="s">
        <v>1209</v>
      </c>
      <c r="H740" s="160">
        <v>43647</v>
      </c>
      <c r="I740" s="160">
        <v>43748</v>
      </c>
      <c r="J740" s="161" t="s">
        <v>5</v>
      </c>
      <c r="K740" s="162" t="s">
        <v>97</v>
      </c>
      <c r="L740" s="163" t="s">
        <v>1754</v>
      </c>
      <c r="M740" s="171">
        <v>0</v>
      </c>
      <c r="N740" s="164">
        <v>7366.9</v>
      </c>
      <c r="O740" s="162" t="s">
        <v>98</v>
      </c>
      <c r="P740" s="160">
        <v>43748</v>
      </c>
      <c r="Q740" s="162" t="s">
        <v>99</v>
      </c>
      <c r="R740" s="164">
        <v>7366.9</v>
      </c>
      <c r="S740" s="162"/>
      <c r="T740" s="163"/>
      <c r="U740" s="161" t="s">
        <v>10</v>
      </c>
      <c r="V740" s="161" t="s">
        <v>11</v>
      </c>
      <c r="W740" s="161" t="s">
        <v>12</v>
      </c>
      <c r="X740" s="161" t="s">
        <v>13</v>
      </c>
      <c r="Y740" s="169">
        <v>4340</v>
      </c>
      <c r="Z740" s="169">
        <v>9061101</v>
      </c>
      <c r="AA740" s="166">
        <v>2.625832945156031E-3</v>
      </c>
      <c r="AB740" s="158" t="s">
        <v>2269</v>
      </c>
      <c r="AC740" s="168" t="s">
        <v>3176</v>
      </c>
    </row>
    <row r="741" spans="1:29" x14ac:dyDescent="0.3">
      <c r="A741" s="156" t="s">
        <v>2742</v>
      </c>
      <c r="B741" s="157">
        <v>7</v>
      </c>
      <c r="C741" s="158" t="s">
        <v>1464</v>
      </c>
      <c r="D741" s="158" t="s">
        <v>434</v>
      </c>
      <c r="E741" s="156" t="s">
        <v>2722</v>
      </c>
      <c r="F741" s="156" t="s">
        <v>4</v>
      </c>
      <c r="G741" s="158" t="s">
        <v>1209</v>
      </c>
      <c r="H741" s="160">
        <v>43647</v>
      </c>
      <c r="I741" s="160">
        <v>43748</v>
      </c>
      <c r="J741" s="161" t="s">
        <v>5</v>
      </c>
      <c r="K741" s="162"/>
      <c r="L741" s="158" t="s">
        <v>1754</v>
      </c>
      <c r="M741" s="171">
        <v>0</v>
      </c>
      <c r="N741" s="170">
        <v>345</v>
      </c>
      <c r="O741" s="162" t="s">
        <v>98</v>
      </c>
      <c r="P741" s="160">
        <v>43748</v>
      </c>
      <c r="Q741" s="162" t="s">
        <v>99</v>
      </c>
      <c r="R741" s="170">
        <v>345</v>
      </c>
      <c r="S741" s="162"/>
      <c r="T741" s="162"/>
      <c r="U741" s="161" t="s">
        <v>10</v>
      </c>
      <c r="V741" s="161" t="s">
        <v>11</v>
      </c>
      <c r="W741" s="161" t="s">
        <v>12</v>
      </c>
      <c r="X741" s="161" t="s">
        <v>13</v>
      </c>
      <c r="Y741" s="165">
        <v>4340</v>
      </c>
      <c r="Z741" s="165">
        <v>9061101</v>
      </c>
      <c r="AA741" s="166">
        <v>1.2297063433450037E-4</v>
      </c>
      <c r="AB741" s="183" t="s">
        <v>2269</v>
      </c>
      <c r="AC741" s="168" t="s">
        <v>3176</v>
      </c>
    </row>
    <row r="742" spans="1:29" x14ac:dyDescent="0.3">
      <c r="A742" s="156" t="s">
        <v>2742</v>
      </c>
      <c r="B742" s="157">
        <v>7</v>
      </c>
      <c r="C742" s="156" t="s">
        <v>1464</v>
      </c>
      <c r="D742" s="158" t="s">
        <v>434</v>
      </c>
      <c r="E742" s="156" t="s">
        <v>2722</v>
      </c>
      <c r="F742" s="156" t="s">
        <v>4</v>
      </c>
      <c r="G742" s="158" t="s">
        <v>1209</v>
      </c>
      <c r="H742" s="160">
        <v>43647</v>
      </c>
      <c r="I742" s="160">
        <v>43748</v>
      </c>
      <c r="J742" s="161" t="s">
        <v>5</v>
      </c>
      <c r="K742" s="162"/>
      <c r="L742" s="156" t="s">
        <v>1754</v>
      </c>
      <c r="M742" s="171">
        <v>0</v>
      </c>
      <c r="N742" s="170">
        <v>690</v>
      </c>
      <c r="O742" s="162" t="s">
        <v>98</v>
      </c>
      <c r="P742" s="160">
        <v>43748</v>
      </c>
      <c r="Q742" s="162" t="s">
        <v>99</v>
      </c>
      <c r="R742" s="170">
        <v>690</v>
      </c>
      <c r="S742" s="158"/>
      <c r="T742" s="162"/>
      <c r="U742" s="161" t="s">
        <v>10</v>
      </c>
      <c r="V742" s="161" t="s">
        <v>11</v>
      </c>
      <c r="W742" s="161" t="s">
        <v>12</v>
      </c>
      <c r="X742" s="161" t="s">
        <v>13</v>
      </c>
      <c r="Y742" s="165">
        <v>4340</v>
      </c>
      <c r="Z742" s="165">
        <v>9061101</v>
      </c>
      <c r="AA742" s="166">
        <v>2.4594126866900074E-4</v>
      </c>
      <c r="AB742" s="183" t="s">
        <v>2269</v>
      </c>
      <c r="AC742" s="168" t="s">
        <v>3176</v>
      </c>
    </row>
    <row r="743" spans="1:29" x14ac:dyDescent="0.3">
      <c r="A743" s="156" t="s">
        <v>2742</v>
      </c>
      <c r="B743" s="157">
        <v>7</v>
      </c>
      <c r="C743" s="158" t="s">
        <v>1464</v>
      </c>
      <c r="D743" s="158" t="s">
        <v>434</v>
      </c>
      <c r="E743" s="156" t="s">
        <v>2722</v>
      </c>
      <c r="F743" s="159" t="s">
        <v>4</v>
      </c>
      <c r="G743" s="158" t="s">
        <v>1209</v>
      </c>
      <c r="H743" s="160">
        <v>43647</v>
      </c>
      <c r="I743" s="160">
        <v>43748</v>
      </c>
      <c r="J743" s="161" t="s">
        <v>5</v>
      </c>
      <c r="K743" s="162"/>
      <c r="L743" s="163" t="s">
        <v>1754</v>
      </c>
      <c r="M743" s="171">
        <v>0</v>
      </c>
      <c r="N743" s="164">
        <v>1150</v>
      </c>
      <c r="O743" s="162" t="s">
        <v>98</v>
      </c>
      <c r="P743" s="160">
        <v>43748</v>
      </c>
      <c r="Q743" s="162" t="s">
        <v>99</v>
      </c>
      <c r="R743" s="164">
        <v>1150</v>
      </c>
      <c r="S743" s="163"/>
      <c r="T743" s="163"/>
      <c r="U743" s="161" t="s">
        <v>10</v>
      </c>
      <c r="V743" s="161" t="s">
        <v>11</v>
      </c>
      <c r="W743" s="161" t="s">
        <v>12</v>
      </c>
      <c r="X743" s="161" t="s">
        <v>13</v>
      </c>
      <c r="Y743" s="169">
        <v>4340</v>
      </c>
      <c r="Z743" s="169">
        <v>9061101</v>
      </c>
      <c r="AA743" s="166">
        <v>4.0990211444833456E-4</v>
      </c>
      <c r="AB743" s="167" t="s">
        <v>2269</v>
      </c>
      <c r="AC743" s="168" t="s">
        <v>3176</v>
      </c>
    </row>
    <row r="744" spans="1:29" x14ac:dyDescent="0.3">
      <c r="A744" s="156" t="s">
        <v>2742</v>
      </c>
      <c r="B744" s="157">
        <v>7</v>
      </c>
      <c r="C744" s="158" t="s">
        <v>1464</v>
      </c>
      <c r="D744" s="158" t="s">
        <v>434</v>
      </c>
      <c r="E744" s="156" t="s">
        <v>2722</v>
      </c>
      <c r="F744" s="159" t="s">
        <v>4</v>
      </c>
      <c r="G744" s="158" t="s">
        <v>1209</v>
      </c>
      <c r="H744" s="160">
        <v>43647</v>
      </c>
      <c r="I744" s="160">
        <v>43748</v>
      </c>
      <c r="J744" s="161" t="s">
        <v>5</v>
      </c>
      <c r="K744" s="162"/>
      <c r="L744" s="163" t="s">
        <v>1754</v>
      </c>
      <c r="M744" s="171">
        <v>0</v>
      </c>
      <c r="N744" s="164">
        <v>2185</v>
      </c>
      <c r="O744" s="162" t="s">
        <v>98</v>
      </c>
      <c r="P744" s="160">
        <v>43748</v>
      </c>
      <c r="Q744" s="162" t="s">
        <v>99</v>
      </c>
      <c r="R744" s="164">
        <v>2185</v>
      </c>
      <c r="S744" s="163"/>
      <c r="T744" s="163"/>
      <c r="U744" s="161" t="s">
        <v>10</v>
      </c>
      <c r="V744" s="161" t="s">
        <v>11</v>
      </c>
      <c r="W744" s="161" t="s">
        <v>12</v>
      </c>
      <c r="X744" s="161" t="s">
        <v>13</v>
      </c>
      <c r="Y744" s="165">
        <v>4340</v>
      </c>
      <c r="Z744" s="165">
        <v>9061101</v>
      </c>
      <c r="AA744" s="166">
        <v>7.7881401745183562E-4</v>
      </c>
      <c r="AB744" s="172" t="s">
        <v>2269</v>
      </c>
      <c r="AC744" s="168" t="s">
        <v>3176</v>
      </c>
    </row>
    <row r="745" spans="1:29" x14ac:dyDescent="0.3">
      <c r="A745" s="156" t="s">
        <v>2742</v>
      </c>
      <c r="B745" s="157">
        <v>7</v>
      </c>
      <c r="C745" s="158" t="s">
        <v>1464</v>
      </c>
      <c r="D745" s="158" t="s">
        <v>434</v>
      </c>
      <c r="E745" s="156" t="s">
        <v>2722</v>
      </c>
      <c r="F745" s="159" t="s">
        <v>4</v>
      </c>
      <c r="G745" s="158" t="s">
        <v>1209</v>
      </c>
      <c r="H745" s="160">
        <v>43647</v>
      </c>
      <c r="I745" s="160">
        <v>43748</v>
      </c>
      <c r="J745" s="161" t="s">
        <v>5</v>
      </c>
      <c r="K745" s="162"/>
      <c r="L745" s="163" t="s">
        <v>1754</v>
      </c>
      <c r="M745" s="171">
        <v>0</v>
      </c>
      <c r="N745" s="164">
        <v>2677.2</v>
      </c>
      <c r="O745" s="162" t="s">
        <v>98</v>
      </c>
      <c r="P745" s="160">
        <v>43748</v>
      </c>
      <c r="Q745" s="162" t="s">
        <v>99</v>
      </c>
      <c r="R745" s="164">
        <v>2677.2</v>
      </c>
      <c r="S745" s="163"/>
      <c r="T745" s="163"/>
      <c r="U745" s="161" t="s">
        <v>10</v>
      </c>
      <c r="V745" s="161" t="s">
        <v>11</v>
      </c>
      <c r="W745" s="161" t="s">
        <v>12</v>
      </c>
      <c r="X745" s="161" t="s">
        <v>13</v>
      </c>
      <c r="Y745" s="165">
        <v>4340</v>
      </c>
      <c r="Z745" s="165">
        <v>9061101</v>
      </c>
      <c r="AA745" s="166">
        <v>9.5425212243572274E-4</v>
      </c>
      <c r="AB745" s="172" t="s">
        <v>2269</v>
      </c>
      <c r="AC745" s="168" t="s">
        <v>3176</v>
      </c>
    </row>
    <row r="746" spans="1:29" x14ac:dyDescent="0.3">
      <c r="A746" s="156" t="s">
        <v>2737</v>
      </c>
      <c r="B746" s="157">
        <v>0</v>
      </c>
      <c r="C746" s="158" t="s">
        <v>1464</v>
      </c>
      <c r="D746" s="158" t="s">
        <v>3</v>
      </c>
      <c r="E746" s="156" t="s">
        <v>2722</v>
      </c>
      <c r="F746" s="159" t="s">
        <v>4</v>
      </c>
      <c r="G746" s="158" t="s">
        <v>1209</v>
      </c>
      <c r="H746" s="160">
        <v>43647</v>
      </c>
      <c r="I746" s="160">
        <v>43790</v>
      </c>
      <c r="J746" s="161" t="s">
        <v>5</v>
      </c>
      <c r="K746" s="162" t="s">
        <v>97</v>
      </c>
      <c r="L746" s="163" t="s">
        <v>1754</v>
      </c>
      <c r="M746" s="171">
        <v>0</v>
      </c>
      <c r="N746" s="164">
        <v>37650.03</v>
      </c>
      <c r="O746" s="162" t="s">
        <v>474</v>
      </c>
      <c r="P746" s="160">
        <v>43790</v>
      </c>
      <c r="Q746" s="162" t="s">
        <v>475</v>
      </c>
      <c r="R746" s="164">
        <v>37650.03</v>
      </c>
      <c r="S746" s="163"/>
      <c r="T746" s="163"/>
      <c r="U746" s="161" t="s">
        <v>10</v>
      </c>
      <c r="V746" s="161" t="s">
        <v>11</v>
      </c>
      <c r="W746" s="161" t="s">
        <v>12</v>
      </c>
      <c r="X746" s="161" t="s">
        <v>13</v>
      </c>
      <c r="Y746" s="169">
        <v>4300</v>
      </c>
      <c r="Z746" s="169">
        <v>9851100</v>
      </c>
      <c r="AA746" s="166">
        <v>1.3419849483515852E-2</v>
      </c>
      <c r="AB746" s="167" t="s">
        <v>2272</v>
      </c>
      <c r="AC746" s="168" t="s">
        <v>3186</v>
      </c>
    </row>
    <row r="747" spans="1:29" x14ac:dyDescent="0.3">
      <c r="A747" s="156" t="s">
        <v>2737</v>
      </c>
      <c r="B747" s="157">
        <v>0</v>
      </c>
      <c r="C747" s="158" t="s">
        <v>1464</v>
      </c>
      <c r="D747" s="158" t="s">
        <v>3</v>
      </c>
      <c r="E747" s="156" t="s">
        <v>2722</v>
      </c>
      <c r="F747" s="159" t="s">
        <v>4</v>
      </c>
      <c r="G747" s="158" t="s">
        <v>1209</v>
      </c>
      <c r="H747" s="160">
        <v>43647</v>
      </c>
      <c r="I747" s="160">
        <v>43790</v>
      </c>
      <c r="J747" s="161" t="s">
        <v>5</v>
      </c>
      <c r="K747" s="162" t="s">
        <v>97</v>
      </c>
      <c r="L747" s="163" t="s">
        <v>1754</v>
      </c>
      <c r="M747" s="171">
        <v>0</v>
      </c>
      <c r="N747" s="164">
        <v>3106.91</v>
      </c>
      <c r="O747" s="162" t="s">
        <v>474</v>
      </c>
      <c r="P747" s="160">
        <v>43790</v>
      </c>
      <c r="Q747" s="162" t="s">
        <v>475</v>
      </c>
      <c r="R747" s="164">
        <v>3106.91</v>
      </c>
      <c r="S747" s="163"/>
      <c r="T747" s="163"/>
      <c r="U747" s="161" t="s">
        <v>10</v>
      </c>
      <c r="V747" s="161" t="s">
        <v>11</v>
      </c>
      <c r="W747" s="161" t="s">
        <v>12</v>
      </c>
      <c r="X747" s="161" t="s">
        <v>13</v>
      </c>
      <c r="Y747" s="165">
        <v>4340</v>
      </c>
      <c r="Z747" s="165">
        <v>9851100</v>
      </c>
      <c r="AA747" s="166">
        <v>1.1074165029571086E-3</v>
      </c>
      <c r="AB747" s="172" t="s">
        <v>2272</v>
      </c>
      <c r="AC747" s="168" t="s">
        <v>3186</v>
      </c>
    </row>
    <row r="748" spans="1:29" x14ac:dyDescent="0.3">
      <c r="A748" s="156" t="s">
        <v>2737</v>
      </c>
      <c r="B748" s="157">
        <v>0</v>
      </c>
      <c r="C748" s="156" t="s">
        <v>1464</v>
      </c>
      <c r="D748" s="158" t="s">
        <v>3</v>
      </c>
      <c r="E748" s="156" t="s">
        <v>2722</v>
      </c>
      <c r="F748" s="159" t="s">
        <v>4</v>
      </c>
      <c r="G748" s="156" t="s">
        <v>1209</v>
      </c>
      <c r="H748" s="160">
        <v>43647</v>
      </c>
      <c r="I748" s="160">
        <v>43790</v>
      </c>
      <c r="J748" s="161" t="s">
        <v>5</v>
      </c>
      <c r="K748" s="162"/>
      <c r="L748" s="163" t="s">
        <v>1754</v>
      </c>
      <c r="M748" s="171">
        <v>0</v>
      </c>
      <c r="N748" s="164">
        <v>145.5</v>
      </c>
      <c r="O748" s="162" t="s">
        <v>474</v>
      </c>
      <c r="P748" s="160">
        <v>43790</v>
      </c>
      <c r="Q748" s="162" t="s">
        <v>475</v>
      </c>
      <c r="R748" s="164">
        <v>145.5</v>
      </c>
      <c r="S748" s="162"/>
      <c r="T748" s="163"/>
      <c r="U748" s="161" t="s">
        <v>10</v>
      </c>
      <c r="V748" s="161" t="s">
        <v>11</v>
      </c>
      <c r="W748" s="161" t="s">
        <v>12</v>
      </c>
      <c r="X748" s="161" t="s">
        <v>13</v>
      </c>
      <c r="Y748" s="169">
        <v>4340</v>
      </c>
      <c r="Z748" s="169">
        <v>9851100</v>
      </c>
      <c r="AA748" s="166">
        <v>5.1861528393245808E-5</v>
      </c>
      <c r="AB748" s="156" t="s">
        <v>2272</v>
      </c>
      <c r="AC748" s="168" t="s">
        <v>3186</v>
      </c>
    </row>
    <row r="749" spans="1:29" x14ac:dyDescent="0.3">
      <c r="A749" s="156" t="s">
        <v>2737</v>
      </c>
      <c r="B749" s="157">
        <v>0</v>
      </c>
      <c r="C749" s="158" t="s">
        <v>1464</v>
      </c>
      <c r="D749" s="156" t="s">
        <v>3</v>
      </c>
      <c r="E749" s="156" t="s">
        <v>2722</v>
      </c>
      <c r="F749" s="159" t="s">
        <v>4</v>
      </c>
      <c r="G749" s="156" t="s">
        <v>1209</v>
      </c>
      <c r="H749" s="160">
        <v>43647</v>
      </c>
      <c r="I749" s="160">
        <v>43790</v>
      </c>
      <c r="J749" s="161" t="s">
        <v>5</v>
      </c>
      <c r="K749" s="162"/>
      <c r="L749" s="163" t="s">
        <v>1754</v>
      </c>
      <c r="M749" s="171">
        <v>0</v>
      </c>
      <c r="N749" s="164">
        <v>291</v>
      </c>
      <c r="O749" s="162" t="s">
        <v>474</v>
      </c>
      <c r="P749" s="160">
        <v>43790</v>
      </c>
      <c r="Q749" s="162" t="s">
        <v>475</v>
      </c>
      <c r="R749" s="164">
        <v>291</v>
      </c>
      <c r="S749" s="162"/>
      <c r="T749" s="163"/>
      <c r="U749" s="161" t="s">
        <v>10</v>
      </c>
      <c r="V749" s="161" t="s">
        <v>11</v>
      </c>
      <c r="W749" s="161" t="s">
        <v>12</v>
      </c>
      <c r="X749" s="161" t="s">
        <v>13</v>
      </c>
      <c r="Y749" s="169">
        <v>4340</v>
      </c>
      <c r="Z749" s="169">
        <v>9851100</v>
      </c>
      <c r="AA749" s="166">
        <v>1.0372305678649162E-4</v>
      </c>
      <c r="AB749" s="158" t="s">
        <v>2272</v>
      </c>
      <c r="AC749" s="168" t="s">
        <v>3186</v>
      </c>
    </row>
    <row r="750" spans="1:29" x14ac:dyDescent="0.3">
      <c r="A750" s="156" t="s">
        <v>2737</v>
      </c>
      <c r="B750" s="157">
        <v>0</v>
      </c>
      <c r="C750" s="158" t="s">
        <v>1464</v>
      </c>
      <c r="D750" s="158" t="s">
        <v>3</v>
      </c>
      <c r="E750" s="156" t="s">
        <v>2722</v>
      </c>
      <c r="F750" s="159" t="s">
        <v>4</v>
      </c>
      <c r="G750" s="156" t="s">
        <v>1209</v>
      </c>
      <c r="H750" s="160">
        <v>43647</v>
      </c>
      <c r="I750" s="160">
        <v>43790</v>
      </c>
      <c r="J750" s="161" t="s">
        <v>5</v>
      </c>
      <c r="K750" s="162"/>
      <c r="L750" s="163" t="s">
        <v>1754</v>
      </c>
      <c r="M750" s="171">
        <v>0</v>
      </c>
      <c r="N750" s="164">
        <v>485</v>
      </c>
      <c r="O750" s="162" t="s">
        <v>474</v>
      </c>
      <c r="P750" s="160">
        <v>43790</v>
      </c>
      <c r="Q750" s="162" t="s">
        <v>475</v>
      </c>
      <c r="R750" s="164">
        <v>485</v>
      </c>
      <c r="S750" s="158"/>
      <c r="T750" s="163"/>
      <c r="U750" s="161" t="s">
        <v>10</v>
      </c>
      <c r="V750" s="161" t="s">
        <v>11</v>
      </c>
      <c r="W750" s="161" t="s">
        <v>12</v>
      </c>
      <c r="X750" s="161" t="s">
        <v>13</v>
      </c>
      <c r="Y750" s="169">
        <v>4340</v>
      </c>
      <c r="Z750" s="165">
        <v>9851100</v>
      </c>
      <c r="AA750" s="166">
        <v>1.7287176131081935E-4</v>
      </c>
      <c r="AB750" s="158" t="s">
        <v>2272</v>
      </c>
      <c r="AC750" s="168" t="s">
        <v>3186</v>
      </c>
    </row>
    <row r="751" spans="1:29" x14ac:dyDescent="0.3">
      <c r="A751" s="156" t="s">
        <v>2737</v>
      </c>
      <c r="B751" s="157">
        <v>0</v>
      </c>
      <c r="C751" s="158" t="s">
        <v>1464</v>
      </c>
      <c r="D751" s="158" t="s">
        <v>3</v>
      </c>
      <c r="E751" s="156" t="s">
        <v>2722</v>
      </c>
      <c r="F751" s="159" t="s">
        <v>4</v>
      </c>
      <c r="G751" s="158" t="s">
        <v>1209</v>
      </c>
      <c r="H751" s="160">
        <v>43647</v>
      </c>
      <c r="I751" s="160">
        <v>43790</v>
      </c>
      <c r="J751" s="161" t="s">
        <v>5</v>
      </c>
      <c r="K751" s="162"/>
      <c r="L751" s="163" t="s">
        <v>1754</v>
      </c>
      <c r="M751" s="171">
        <v>0</v>
      </c>
      <c r="N751" s="164">
        <v>921.5</v>
      </c>
      <c r="O751" s="162" t="s">
        <v>474</v>
      </c>
      <c r="P751" s="160">
        <v>43790</v>
      </c>
      <c r="Q751" s="162" t="s">
        <v>475</v>
      </c>
      <c r="R751" s="164">
        <v>921.5</v>
      </c>
      <c r="S751" s="163"/>
      <c r="T751" s="163"/>
      <c r="U751" s="161" t="s">
        <v>10</v>
      </c>
      <c r="V751" s="161" t="s">
        <v>11</v>
      </c>
      <c r="W751" s="161" t="s">
        <v>12</v>
      </c>
      <c r="X751" s="161" t="s">
        <v>13</v>
      </c>
      <c r="Y751" s="169">
        <v>4340</v>
      </c>
      <c r="Z751" s="169">
        <v>9851100</v>
      </c>
      <c r="AA751" s="166">
        <v>3.2845634649055676E-4</v>
      </c>
      <c r="AB751" s="167" t="s">
        <v>2272</v>
      </c>
      <c r="AC751" s="168" t="s">
        <v>3186</v>
      </c>
    </row>
    <row r="752" spans="1:29" x14ac:dyDescent="0.3">
      <c r="A752" s="156" t="s">
        <v>2737</v>
      </c>
      <c r="B752" s="157">
        <v>0</v>
      </c>
      <c r="C752" s="158" t="s">
        <v>1464</v>
      </c>
      <c r="D752" s="158" t="s">
        <v>3</v>
      </c>
      <c r="E752" s="156" t="s">
        <v>2722</v>
      </c>
      <c r="F752" s="159" t="s">
        <v>4</v>
      </c>
      <c r="G752" s="158" t="s">
        <v>1209</v>
      </c>
      <c r="H752" s="160">
        <v>43647</v>
      </c>
      <c r="I752" s="160">
        <v>43790</v>
      </c>
      <c r="J752" s="161" t="s">
        <v>5</v>
      </c>
      <c r="K752" s="162"/>
      <c r="L752" s="163" t="s">
        <v>1754</v>
      </c>
      <c r="M752" s="171">
        <v>0</v>
      </c>
      <c r="N752" s="164">
        <v>1129.08</v>
      </c>
      <c r="O752" s="162" t="s">
        <v>474</v>
      </c>
      <c r="P752" s="160">
        <v>43790</v>
      </c>
      <c r="Q752" s="162" t="s">
        <v>475</v>
      </c>
      <c r="R752" s="164">
        <v>1129.08</v>
      </c>
      <c r="S752" s="163"/>
      <c r="T752" s="163"/>
      <c r="U752" s="161" t="s">
        <v>10</v>
      </c>
      <c r="V752" s="161" t="s">
        <v>11</v>
      </c>
      <c r="W752" s="161" t="s">
        <v>12</v>
      </c>
      <c r="X752" s="161" t="s">
        <v>13</v>
      </c>
      <c r="Y752" s="169">
        <v>4340</v>
      </c>
      <c r="Z752" s="169">
        <v>9851100</v>
      </c>
      <c r="AA752" s="166">
        <v>4.0244546033158744E-4</v>
      </c>
      <c r="AB752" s="167" t="s">
        <v>2272</v>
      </c>
      <c r="AC752" s="168" t="s">
        <v>3186</v>
      </c>
    </row>
    <row r="753" spans="1:29" x14ac:dyDescent="0.3">
      <c r="A753" s="156" t="s">
        <v>2743</v>
      </c>
      <c r="B753" s="157">
        <v>4</v>
      </c>
      <c r="C753" s="158" t="s">
        <v>1464</v>
      </c>
      <c r="D753" s="158" t="s">
        <v>418</v>
      </c>
      <c r="E753" s="156" t="s">
        <v>2722</v>
      </c>
      <c r="F753" s="159" t="s">
        <v>4</v>
      </c>
      <c r="G753" s="158" t="s">
        <v>1209</v>
      </c>
      <c r="H753" s="160">
        <v>43647</v>
      </c>
      <c r="I753" s="160">
        <v>43760</v>
      </c>
      <c r="J753" s="161" t="s">
        <v>5</v>
      </c>
      <c r="K753" s="162" t="s">
        <v>97</v>
      </c>
      <c r="L753" s="163" t="s">
        <v>1754</v>
      </c>
      <c r="M753" s="171">
        <v>0</v>
      </c>
      <c r="N753" s="164">
        <v>298286.51</v>
      </c>
      <c r="O753" s="162" t="s">
        <v>102</v>
      </c>
      <c r="P753" s="160">
        <v>43760</v>
      </c>
      <c r="Q753" s="162" t="s">
        <v>103</v>
      </c>
      <c r="R753" s="164">
        <v>298286.51</v>
      </c>
      <c r="S753" s="163" t="s">
        <v>6235</v>
      </c>
      <c r="T753" s="163"/>
      <c r="U753" s="161" t="s">
        <v>10</v>
      </c>
      <c r="V753" s="161" t="s">
        <v>11</v>
      </c>
      <c r="W753" s="161" t="s">
        <v>12</v>
      </c>
      <c r="X753" s="161" t="s">
        <v>13</v>
      </c>
      <c r="Y753" s="169">
        <v>4300</v>
      </c>
      <c r="Z753" s="169">
        <v>9091101</v>
      </c>
      <c r="AA753" s="166">
        <v>0.10632023579166459</v>
      </c>
      <c r="AB753" s="167" t="s">
        <v>2275</v>
      </c>
      <c r="AC753" s="168" t="s">
        <v>3192</v>
      </c>
    </row>
    <row r="754" spans="1:29" x14ac:dyDescent="0.3">
      <c r="A754" s="156" t="s">
        <v>2743</v>
      </c>
      <c r="B754" s="157">
        <v>4</v>
      </c>
      <c r="C754" s="158" t="s">
        <v>1464</v>
      </c>
      <c r="D754" s="158" t="s">
        <v>418</v>
      </c>
      <c r="E754" s="156" t="s">
        <v>2722</v>
      </c>
      <c r="F754" s="159" t="s">
        <v>4</v>
      </c>
      <c r="G754" s="158" t="s">
        <v>1209</v>
      </c>
      <c r="H754" s="160">
        <v>43647</v>
      </c>
      <c r="I754" s="160">
        <v>43760</v>
      </c>
      <c r="J754" s="161" t="s">
        <v>5</v>
      </c>
      <c r="K754" s="162" t="s">
        <v>97</v>
      </c>
      <c r="L754" s="163" t="s">
        <v>1754</v>
      </c>
      <c r="M754" s="171">
        <v>0</v>
      </c>
      <c r="N754" s="164">
        <v>24502.95</v>
      </c>
      <c r="O754" s="162" t="s">
        <v>102</v>
      </c>
      <c r="P754" s="160">
        <v>43760</v>
      </c>
      <c r="Q754" s="162" t="s">
        <v>103</v>
      </c>
      <c r="R754" s="164">
        <v>24502.95</v>
      </c>
      <c r="S754" s="163" t="s">
        <v>6235</v>
      </c>
      <c r="T754" s="163"/>
      <c r="U754" s="161" t="s">
        <v>10</v>
      </c>
      <c r="V754" s="161" t="s">
        <v>11</v>
      </c>
      <c r="W754" s="161" t="s">
        <v>12</v>
      </c>
      <c r="X754" s="161" t="s">
        <v>13</v>
      </c>
      <c r="Y754" s="169">
        <v>4340</v>
      </c>
      <c r="Z754" s="169">
        <v>9091101</v>
      </c>
      <c r="AA754" s="166">
        <v>8.7337487088885377E-3</v>
      </c>
      <c r="AB754" s="167" t="s">
        <v>2275</v>
      </c>
      <c r="AC754" s="168" t="s">
        <v>3192</v>
      </c>
    </row>
    <row r="755" spans="1:29" x14ac:dyDescent="0.3">
      <c r="A755" s="156" t="s">
        <v>2743</v>
      </c>
      <c r="B755" s="157">
        <v>4</v>
      </c>
      <c r="C755" s="158" t="s">
        <v>1464</v>
      </c>
      <c r="D755" s="158" t="s">
        <v>418</v>
      </c>
      <c r="E755" s="156" t="s">
        <v>2722</v>
      </c>
      <c r="F755" s="159" t="s">
        <v>4</v>
      </c>
      <c r="G755" s="158" t="s">
        <v>1209</v>
      </c>
      <c r="H755" s="160">
        <v>43647</v>
      </c>
      <c r="I755" s="160">
        <v>43760</v>
      </c>
      <c r="J755" s="161" t="s">
        <v>5</v>
      </c>
      <c r="K755" s="162"/>
      <c r="L755" s="163" t="s">
        <v>1754</v>
      </c>
      <c r="M755" s="171">
        <v>0</v>
      </c>
      <c r="N755" s="164">
        <v>1147.5</v>
      </c>
      <c r="O755" s="162" t="s">
        <v>102</v>
      </c>
      <c r="P755" s="160">
        <v>43760</v>
      </c>
      <c r="Q755" s="162" t="s">
        <v>103</v>
      </c>
      <c r="R755" s="164">
        <v>1147.5</v>
      </c>
      <c r="S755" s="163" t="s">
        <v>6235</v>
      </c>
      <c r="T755" s="163"/>
      <c r="U755" s="161" t="s">
        <v>10</v>
      </c>
      <c r="V755" s="161" t="s">
        <v>11</v>
      </c>
      <c r="W755" s="161" t="s">
        <v>12</v>
      </c>
      <c r="X755" s="161" t="s">
        <v>13</v>
      </c>
      <c r="Y755" s="169">
        <v>4340</v>
      </c>
      <c r="Z755" s="169">
        <v>9091101</v>
      </c>
      <c r="AA755" s="166">
        <v>4.09011022895186E-4</v>
      </c>
      <c r="AB755" s="158" t="s">
        <v>2275</v>
      </c>
      <c r="AC755" s="168" t="s">
        <v>3192</v>
      </c>
    </row>
    <row r="756" spans="1:29" x14ac:dyDescent="0.3">
      <c r="A756" s="156" t="s">
        <v>2743</v>
      </c>
      <c r="B756" s="157">
        <v>4</v>
      </c>
      <c r="C756" s="158" t="s">
        <v>1464</v>
      </c>
      <c r="D756" s="158" t="s">
        <v>418</v>
      </c>
      <c r="E756" s="156" t="s">
        <v>2722</v>
      </c>
      <c r="F756" s="159" t="s">
        <v>4</v>
      </c>
      <c r="G756" s="156" t="s">
        <v>1209</v>
      </c>
      <c r="H756" s="160">
        <v>43647</v>
      </c>
      <c r="I756" s="160">
        <v>43760</v>
      </c>
      <c r="J756" s="161" t="s">
        <v>5</v>
      </c>
      <c r="K756" s="162"/>
      <c r="L756" s="158" t="s">
        <v>1754</v>
      </c>
      <c r="M756" s="171">
        <v>0</v>
      </c>
      <c r="N756" s="164">
        <v>2295</v>
      </c>
      <c r="O756" s="162" t="s">
        <v>102</v>
      </c>
      <c r="P756" s="160">
        <v>43760</v>
      </c>
      <c r="Q756" s="162" t="s">
        <v>103</v>
      </c>
      <c r="R756" s="164">
        <v>2295</v>
      </c>
      <c r="S756" s="158" t="s">
        <v>6235</v>
      </c>
      <c r="T756" s="163"/>
      <c r="U756" s="161" t="s">
        <v>10</v>
      </c>
      <c r="V756" s="161" t="s">
        <v>11</v>
      </c>
      <c r="W756" s="161" t="s">
        <v>12</v>
      </c>
      <c r="X756" s="161" t="s">
        <v>13</v>
      </c>
      <c r="Y756" s="169">
        <v>4340</v>
      </c>
      <c r="Z756" s="165">
        <v>9091101</v>
      </c>
      <c r="AA756" s="166">
        <v>8.1802204579037199E-4</v>
      </c>
      <c r="AB756" s="183" t="s">
        <v>2275</v>
      </c>
      <c r="AC756" s="168" t="s">
        <v>3192</v>
      </c>
    </row>
    <row r="757" spans="1:29" x14ac:dyDescent="0.3">
      <c r="A757" s="156" t="s">
        <v>2743</v>
      </c>
      <c r="B757" s="157">
        <v>4</v>
      </c>
      <c r="C757" s="158" t="s">
        <v>1464</v>
      </c>
      <c r="D757" s="158" t="s">
        <v>418</v>
      </c>
      <c r="E757" s="156" t="s">
        <v>2722</v>
      </c>
      <c r="F757" s="159" t="s">
        <v>4</v>
      </c>
      <c r="G757" s="158" t="s">
        <v>1209</v>
      </c>
      <c r="H757" s="160">
        <v>43647</v>
      </c>
      <c r="I757" s="160">
        <v>43760</v>
      </c>
      <c r="J757" s="161" t="s">
        <v>5</v>
      </c>
      <c r="K757" s="162"/>
      <c r="L757" s="163" t="s">
        <v>1754</v>
      </c>
      <c r="M757" s="171">
        <v>0</v>
      </c>
      <c r="N757" s="164">
        <v>3825</v>
      </c>
      <c r="O757" s="162" t="s">
        <v>102</v>
      </c>
      <c r="P757" s="160">
        <v>43760</v>
      </c>
      <c r="Q757" s="162" t="s">
        <v>103</v>
      </c>
      <c r="R757" s="164">
        <v>3825</v>
      </c>
      <c r="S757" s="163" t="s">
        <v>6235</v>
      </c>
      <c r="T757" s="163"/>
      <c r="U757" s="161" t="s">
        <v>10</v>
      </c>
      <c r="V757" s="161" t="s">
        <v>11</v>
      </c>
      <c r="W757" s="161" t="s">
        <v>12</v>
      </c>
      <c r="X757" s="161" t="s">
        <v>13</v>
      </c>
      <c r="Y757" s="165">
        <v>4340</v>
      </c>
      <c r="Z757" s="165">
        <v>9091101</v>
      </c>
      <c r="AA757" s="166">
        <v>1.3633700763172867E-3</v>
      </c>
      <c r="AB757" s="167" t="s">
        <v>2275</v>
      </c>
      <c r="AC757" s="168" t="s">
        <v>3192</v>
      </c>
    </row>
    <row r="758" spans="1:29" x14ac:dyDescent="0.3">
      <c r="A758" s="156" t="s">
        <v>2743</v>
      </c>
      <c r="B758" s="157">
        <v>4</v>
      </c>
      <c r="C758" s="158" t="s">
        <v>1464</v>
      </c>
      <c r="D758" s="158" t="s">
        <v>418</v>
      </c>
      <c r="E758" s="156" t="s">
        <v>2722</v>
      </c>
      <c r="F758" s="159" t="s">
        <v>4</v>
      </c>
      <c r="G758" s="158" t="s">
        <v>1209</v>
      </c>
      <c r="H758" s="160">
        <v>43647</v>
      </c>
      <c r="I758" s="160">
        <v>43760</v>
      </c>
      <c r="J758" s="161" t="s">
        <v>5</v>
      </c>
      <c r="K758" s="162"/>
      <c r="L758" s="163" t="s">
        <v>1754</v>
      </c>
      <c r="M758" s="171">
        <v>0</v>
      </c>
      <c r="N758" s="164">
        <v>7267.5</v>
      </c>
      <c r="O758" s="162" t="s">
        <v>102</v>
      </c>
      <c r="P758" s="160">
        <v>43760</v>
      </c>
      <c r="Q758" s="162" t="s">
        <v>103</v>
      </c>
      <c r="R758" s="164">
        <v>7267.5</v>
      </c>
      <c r="S758" s="163" t="s">
        <v>6235</v>
      </c>
      <c r="T758" s="163"/>
      <c r="U758" s="161" t="s">
        <v>10</v>
      </c>
      <c r="V758" s="161" t="s">
        <v>11</v>
      </c>
      <c r="W758" s="161" t="s">
        <v>12</v>
      </c>
      <c r="X758" s="161" t="s">
        <v>13</v>
      </c>
      <c r="Y758" s="169">
        <v>4340</v>
      </c>
      <c r="Z758" s="169">
        <v>9091101</v>
      </c>
      <c r="AA758" s="166">
        <v>2.5904031450028446E-3</v>
      </c>
      <c r="AB758" s="167" t="s">
        <v>2275</v>
      </c>
      <c r="AC758" s="168" t="s">
        <v>3192</v>
      </c>
    </row>
    <row r="759" spans="1:29" x14ac:dyDescent="0.3">
      <c r="A759" s="156" t="s">
        <v>2743</v>
      </c>
      <c r="B759" s="157">
        <v>4</v>
      </c>
      <c r="C759" s="158" t="s">
        <v>1464</v>
      </c>
      <c r="D759" s="163" t="s">
        <v>418</v>
      </c>
      <c r="E759" s="156" t="s">
        <v>2722</v>
      </c>
      <c r="F759" s="159" t="s">
        <v>4</v>
      </c>
      <c r="G759" s="158" t="s">
        <v>1209</v>
      </c>
      <c r="H759" s="160">
        <v>43647</v>
      </c>
      <c r="I759" s="160">
        <v>43760</v>
      </c>
      <c r="J759" s="161" t="s">
        <v>5</v>
      </c>
      <c r="K759" s="162"/>
      <c r="L759" s="163" t="s">
        <v>1754</v>
      </c>
      <c r="M759" s="171">
        <v>0</v>
      </c>
      <c r="N759" s="164">
        <v>8904.6</v>
      </c>
      <c r="O759" s="162" t="s">
        <v>102</v>
      </c>
      <c r="P759" s="160">
        <v>43760</v>
      </c>
      <c r="Q759" s="162" t="s">
        <v>103</v>
      </c>
      <c r="R759" s="164">
        <v>8904.6</v>
      </c>
      <c r="S759" s="163" t="s">
        <v>6235</v>
      </c>
      <c r="T759" s="163"/>
      <c r="U759" s="161" t="s">
        <v>10</v>
      </c>
      <c r="V759" s="161" t="s">
        <v>11</v>
      </c>
      <c r="W759" s="161" t="s">
        <v>12</v>
      </c>
      <c r="X759" s="161" t="s">
        <v>13</v>
      </c>
      <c r="Y759" s="165">
        <v>4340</v>
      </c>
      <c r="Z759" s="165">
        <v>9091101</v>
      </c>
      <c r="AA759" s="166">
        <v>3.1739255376666436E-3</v>
      </c>
      <c r="AB759" s="167" t="s">
        <v>2275</v>
      </c>
      <c r="AC759" s="168" t="s">
        <v>3192</v>
      </c>
    </row>
    <row r="760" spans="1:29" x14ac:dyDescent="0.3">
      <c r="A760" s="156" t="s">
        <v>2744</v>
      </c>
      <c r="B760" s="157">
        <v>2</v>
      </c>
      <c r="C760" s="156" t="s">
        <v>1464</v>
      </c>
      <c r="D760" s="156" t="s">
        <v>130</v>
      </c>
      <c r="E760" s="156" t="s">
        <v>2722</v>
      </c>
      <c r="F760" s="159" t="s">
        <v>4</v>
      </c>
      <c r="G760" s="156" t="s">
        <v>1209</v>
      </c>
      <c r="H760" s="160">
        <v>43647</v>
      </c>
      <c r="I760" s="160">
        <v>43760</v>
      </c>
      <c r="J760" s="161" t="s">
        <v>5</v>
      </c>
      <c r="K760" s="162" t="s">
        <v>97</v>
      </c>
      <c r="L760" s="163" t="s">
        <v>1754</v>
      </c>
      <c r="M760" s="171">
        <v>0</v>
      </c>
      <c r="N760" s="164">
        <v>196013.05</v>
      </c>
      <c r="O760" s="162" t="s">
        <v>114</v>
      </c>
      <c r="P760" s="160">
        <v>43760</v>
      </c>
      <c r="Q760" s="162" t="s">
        <v>103</v>
      </c>
      <c r="R760" s="164">
        <v>196013.05</v>
      </c>
      <c r="S760" s="158" t="s">
        <v>1571</v>
      </c>
      <c r="T760" s="163"/>
      <c r="U760" s="161" t="s">
        <v>10</v>
      </c>
      <c r="V760" s="161" t="s">
        <v>11</v>
      </c>
      <c r="W760" s="161" t="s">
        <v>12</v>
      </c>
      <c r="X760" s="161" t="s">
        <v>13</v>
      </c>
      <c r="Y760" s="169">
        <v>4300</v>
      </c>
      <c r="Z760" s="165">
        <v>9121101</v>
      </c>
      <c r="AA760" s="166">
        <v>6.9866229264754012E-2</v>
      </c>
      <c r="AB760" s="167" t="s">
        <v>2277</v>
      </c>
      <c r="AC760" s="168" t="s">
        <v>3197</v>
      </c>
    </row>
    <row r="761" spans="1:29" x14ac:dyDescent="0.3">
      <c r="A761" s="156" t="s">
        <v>2744</v>
      </c>
      <c r="B761" s="157">
        <v>2</v>
      </c>
      <c r="C761" s="158" t="s">
        <v>1464</v>
      </c>
      <c r="D761" s="156" t="s">
        <v>130</v>
      </c>
      <c r="E761" s="156" t="s">
        <v>2722</v>
      </c>
      <c r="F761" s="156" t="s">
        <v>4</v>
      </c>
      <c r="G761" s="158" t="s">
        <v>1209</v>
      </c>
      <c r="H761" s="160">
        <v>43647</v>
      </c>
      <c r="I761" s="160">
        <v>43760</v>
      </c>
      <c r="J761" s="161" t="s">
        <v>5</v>
      </c>
      <c r="K761" s="162" t="s">
        <v>97</v>
      </c>
      <c r="L761" s="158" t="s">
        <v>1754</v>
      </c>
      <c r="M761" s="171">
        <v>0</v>
      </c>
      <c r="N761" s="170">
        <v>16175.15</v>
      </c>
      <c r="O761" s="162" t="s">
        <v>114</v>
      </c>
      <c r="P761" s="160">
        <v>43760</v>
      </c>
      <c r="Q761" s="162" t="s">
        <v>103</v>
      </c>
      <c r="R761" s="170">
        <v>16175.15</v>
      </c>
      <c r="S761" s="162" t="s">
        <v>1571</v>
      </c>
      <c r="T761" s="162"/>
      <c r="U761" s="161" t="s">
        <v>10</v>
      </c>
      <c r="V761" s="161" t="s">
        <v>11</v>
      </c>
      <c r="W761" s="161" t="s">
        <v>12</v>
      </c>
      <c r="X761" s="161" t="s">
        <v>13</v>
      </c>
      <c r="Y761" s="165">
        <v>4340</v>
      </c>
      <c r="Z761" s="165">
        <v>9121101</v>
      </c>
      <c r="AA761" s="166">
        <v>5.7654158143643289E-3</v>
      </c>
      <c r="AB761" s="158" t="s">
        <v>2277</v>
      </c>
      <c r="AC761" s="168" t="s">
        <v>3197</v>
      </c>
    </row>
    <row r="762" spans="1:29" x14ac:dyDescent="0.3">
      <c r="A762" s="156" t="s">
        <v>2744</v>
      </c>
      <c r="B762" s="157">
        <v>2</v>
      </c>
      <c r="C762" s="156" t="s">
        <v>1464</v>
      </c>
      <c r="D762" s="158" t="s">
        <v>130</v>
      </c>
      <c r="E762" s="156" t="s">
        <v>2722</v>
      </c>
      <c r="F762" s="159" t="s">
        <v>4</v>
      </c>
      <c r="G762" s="156" t="s">
        <v>1209</v>
      </c>
      <c r="H762" s="160">
        <v>43647</v>
      </c>
      <c r="I762" s="160">
        <v>43760</v>
      </c>
      <c r="J762" s="161" t="s">
        <v>5</v>
      </c>
      <c r="K762" s="162"/>
      <c r="L762" s="163" t="s">
        <v>1754</v>
      </c>
      <c r="M762" s="171">
        <v>0</v>
      </c>
      <c r="N762" s="164">
        <v>757.5</v>
      </c>
      <c r="O762" s="162" t="s">
        <v>114</v>
      </c>
      <c r="P762" s="160">
        <v>43760</v>
      </c>
      <c r="Q762" s="162" t="s">
        <v>103</v>
      </c>
      <c r="R762" s="164">
        <v>757.5</v>
      </c>
      <c r="S762" s="158" t="s">
        <v>1571</v>
      </c>
      <c r="T762" s="163"/>
      <c r="U762" s="161" t="s">
        <v>10</v>
      </c>
      <c r="V762" s="161" t="s">
        <v>11</v>
      </c>
      <c r="W762" s="161" t="s">
        <v>12</v>
      </c>
      <c r="X762" s="161" t="s">
        <v>13</v>
      </c>
      <c r="Y762" s="169">
        <v>4340</v>
      </c>
      <c r="Z762" s="169">
        <v>9121101</v>
      </c>
      <c r="AA762" s="166">
        <v>2.7000074060401166E-4</v>
      </c>
      <c r="AB762" s="163" t="s">
        <v>2277</v>
      </c>
      <c r="AC762" s="168" t="s">
        <v>3197</v>
      </c>
    </row>
    <row r="763" spans="1:29" x14ac:dyDescent="0.3">
      <c r="A763" s="156" t="s">
        <v>2744</v>
      </c>
      <c r="B763" s="157">
        <v>2</v>
      </c>
      <c r="C763" s="158" t="s">
        <v>1464</v>
      </c>
      <c r="D763" s="158" t="s">
        <v>130</v>
      </c>
      <c r="E763" s="156" t="s">
        <v>2722</v>
      </c>
      <c r="F763" s="159" t="s">
        <v>4</v>
      </c>
      <c r="G763" s="158" t="s">
        <v>1209</v>
      </c>
      <c r="H763" s="160">
        <v>43647</v>
      </c>
      <c r="I763" s="160">
        <v>43760</v>
      </c>
      <c r="J763" s="161" t="s">
        <v>5</v>
      </c>
      <c r="K763" s="162"/>
      <c r="L763" s="163" t="s">
        <v>1754</v>
      </c>
      <c r="M763" s="171">
        <v>0</v>
      </c>
      <c r="N763" s="164">
        <v>1515</v>
      </c>
      <c r="O763" s="162" t="s">
        <v>114</v>
      </c>
      <c r="P763" s="160">
        <v>43760</v>
      </c>
      <c r="Q763" s="162" t="s">
        <v>103</v>
      </c>
      <c r="R763" s="164">
        <v>1515</v>
      </c>
      <c r="S763" s="163" t="s">
        <v>1571</v>
      </c>
      <c r="T763" s="163"/>
      <c r="U763" s="161" t="s">
        <v>10</v>
      </c>
      <c r="V763" s="161" t="s">
        <v>11</v>
      </c>
      <c r="W763" s="161" t="s">
        <v>12</v>
      </c>
      <c r="X763" s="161" t="s">
        <v>13</v>
      </c>
      <c r="Y763" s="165">
        <v>4340</v>
      </c>
      <c r="Z763" s="165">
        <v>9121101</v>
      </c>
      <c r="AA763" s="166">
        <v>5.4000148120802332E-4</v>
      </c>
      <c r="AB763" s="167" t="s">
        <v>2277</v>
      </c>
      <c r="AC763" s="168" t="s">
        <v>3197</v>
      </c>
    </row>
    <row r="764" spans="1:29" x14ac:dyDescent="0.3">
      <c r="A764" s="156" t="s">
        <v>2744</v>
      </c>
      <c r="B764" s="157">
        <v>2</v>
      </c>
      <c r="C764" s="158" t="s">
        <v>1464</v>
      </c>
      <c r="D764" s="158" t="s">
        <v>130</v>
      </c>
      <c r="E764" s="156" t="s">
        <v>2722</v>
      </c>
      <c r="F764" s="159" t="s">
        <v>4</v>
      </c>
      <c r="G764" s="158" t="s">
        <v>1209</v>
      </c>
      <c r="H764" s="160">
        <v>43647</v>
      </c>
      <c r="I764" s="160">
        <v>43760</v>
      </c>
      <c r="J764" s="161" t="s">
        <v>5</v>
      </c>
      <c r="K764" s="162"/>
      <c r="L764" s="163" t="s">
        <v>1754</v>
      </c>
      <c r="M764" s="171">
        <v>0</v>
      </c>
      <c r="N764" s="164">
        <v>2525</v>
      </c>
      <c r="O764" s="162" t="s">
        <v>114</v>
      </c>
      <c r="P764" s="160">
        <v>43760</v>
      </c>
      <c r="Q764" s="162" t="s">
        <v>103</v>
      </c>
      <c r="R764" s="164">
        <v>2525</v>
      </c>
      <c r="S764" s="163" t="s">
        <v>1571</v>
      </c>
      <c r="T764" s="163"/>
      <c r="U764" s="161" t="s">
        <v>10</v>
      </c>
      <c r="V764" s="161" t="s">
        <v>11</v>
      </c>
      <c r="W764" s="161" t="s">
        <v>12</v>
      </c>
      <c r="X764" s="161" t="s">
        <v>13</v>
      </c>
      <c r="Y764" s="169">
        <v>4340</v>
      </c>
      <c r="Z764" s="169">
        <v>9121101</v>
      </c>
      <c r="AA764" s="166">
        <v>9.000024686800389E-4</v>
      </c>
      <c r="AB764" s="167" t="s">
        <v>2277</v>
      </c>
      <c r="AC764" s="168" t="s">
        <v>3197</v>
      </c>
    </row>
    <row r="765" spans="1:29" x14ac:dyDescent="0.3">
      <c r="A765" s="156" t="s">
        <v>2744</v>
      </c>
      <c r="B765" s="157">
        <v>2</v>
      </c>
      <c r="C765" s="158" t="s">
        <v>1464</v>
      </c>
      <c r="D765" s="158" t="s">
        <v>130</v>
      </c>
      <c r="E765" s="156" t="s">
        <v>2722</v>
      </c>
      <c r="F765" s="159" t="s">
        <v>4</v>
      </c>
      <c r="G765" s="156" t="s">
        <v>1209</v>
      </c>
      <c r="H765" s="160">
        <v>43647</v>
      </c>
      <c r="I765" s="160">
        <v>43760</v>
      </c>
      <c r="J765" s="161" t="s">
        <v>5</v>
      </c>
      <c r="K765" s="162"/>
      <c r="L765" s="163" t="s">
        <v>1754</v>
      </c>
      <c r="M765" s="171">
        <v>0</v>
      </c>
      <c r="N765" s="164">
        <v>4797.5</v>
      </c>
      <c r="O765" s="162" t="s">
        <v>114</v>
      </c>
      <c r="P765" s="160">
        <v>43760</v>
      </c>
      <c r="Q765" s="162" t="s">
        <v>103</v>
      </c>
      <c r="R765" s="164">
        <v>4797.5</v>
      </c>
      <c r="S765" s="163" t="s">
        <v>1571</v>
      </c>
      <c r="T765" s="163"/>
      <c r="U765" s="161" t="s">
        <v>10</v>
      </c>
      <c r="V765" s="161" t="s">
        <v>11</v>
      </c>
      <c r="W765" s="161" t="s">
        <v>12</v>
      </c>
      <c r="X765" s="161" t="s">
        <v>13</v>
      </c>
      <c r="Y765" s="169">
        <v>4340</v>
      </c>
      <c r="Z765" s="169">
        <v>9121101</v>
      </c>
      <c r="AA765" s="166">
        <v>1.7100046904920739E-3</v>
      </c>
      <c r="AB765" s="167" t="s">
        <v>2277</v>
      </c>
      <c r="AC765" s="168" t="s">
        <v>3197</v>
      </c>
    </row>
    <row r="766" spans="1:29" x14ac:dyDescent="0.3">
      <c r="A766" s="156" t="s">
        <v>2744</v>
      </c>
      <c r="B766" s="157">
        <v>2</v>
      </c>
      <c r="C766" s="158" t="s">
        <v>1464</v>
      </c>
      <c r="D766" s="158" t="s">
        <v>130</v>
      </c>
      <c r="E766" s="156" t="s">
        <v>2722</v>
      </c>
      <c r="F766" s="159" t="s">
        <v>4</v>
      </c>
      <c r="G766" s="158" t="s">
        <v>1209</v>
      </c>
      <c r="H766" s="160">
        <v>43647</v>
      </c>
      <c r="I766" s="160">
        <v>43760</v>
      </c>
      <c r="J766" s="161" t="s">
        <v>5</v>
      </c>
      <c r="K766" s="162"/>
      <c r="L766" s="163" t="s">
        <v>1754</v>
      </c>
      <c r="M766" s="171">
        <v>0</v>
      </c>
      <c r="N766" s="164">
        <v>5878.2</v>
      </c>
      <c r="O766" s="162" t="s">
        <v>114</v>
      </c>
      <c r="P766" s="160">
        <v>43760</v>
      </c>
      <c r="Q766" s="162" t="s">
        <v>103</v>
      </c>
      <c r="R766" s="164">
        <v>5878.2</v>
      </c>
      <c r="S766" s="163" t="s">
        <v>1571</v>
      </c>
      <c r="T766" s="163"/>
      <c r="U766" s="161" t="s">
        <v>10</v>
      </c>
      <c r="V766" s="161" t="s">
        <v>11</v>
      </c>
      <c r="W766" s="161" t="s">
        <v>12</v>
      </c>
      <c r="X766" s="161" t="s">
        <v>13</v>
      </c>
      <c r="Y766" s="169">
        <v>4340</v>
      </c>
      <c r="Z766" s="169">
        <v>9121101</v>
      </c>
      <c r="AA766" s="166">
        <v>2.0952057470871306E-3</v>
      </c>
      <c r="AB766" s="167" t="s">
        <v>2277</v>
      </c>
      <c r="AC766" s="168" t="s">
        <v>3197</v>
      </c>
    </row>
    <row r="767" spans="1:29" x14ac:dyDescent="0.3">
      <c r="A767" s="156" t="s">
        <v>2745</v>
      </c>
      <c r="B767" s="157">
        <v>2</v>
      </c>
      <c r="C767" s="158" t="s">
        <v>1464</v>
      </c>
      <c r="D767" s="158" t="s">
        <v>275</v>
      </c>
      <c r="E767" s="156" t="s">
        <v>2722</v>
      </c>
      <c r="F767" s="159" t="s">
        <v>4</v>
      </c>
      <c r="G767" s="158" t="s">
        <v>1209</v>
      </c>
      <c r="H767" s="160">
        <v>43647</v>
      </c>
      <c r="I767" s="160">
        <v>43760</v>
      </c>
      <c r="J767" s="161" t="s">
        <v>5</v>
      </c>
      <c r="K767" s="162" t="s">
        <v>97</v>
      </c>
      <c r="L767" s="163" t="s">
        <v>1754</v>
      </c>
      <c r="M767" s="171">
        <v>0</v>
      </c>
      <c r="N767" s="164">
        <v>114502.67</v>
      </c>
      <c r="O767" s="162" t="s">
        <v>115</v>
      </c>
      <c r="P767" s="160">
        <v>43760</v>
      </c>
      <c r="Q767" s="162" t="s">
        <v>103</v>
      </c>
      <c r="R767" s="164">
        <v>114502.67</v>
      </c>
      <c r="S767" s="163" t="s">
        <v>395</v>
      </c>
      <c r="T767" s="163"/>
      <c r="U767" s="161" t="s">
        <v>10</v>
      </c>
      <c r="V767" s="161" t="s">
        <v>11</v>
      </c>
      <c r="W767" s="161" t="s">
        <v>12</v>
      </c>
      <c r="X767" s="161" t="s">
        <v>13</v>
      </c>
      <c r="Y767" s="169">
        <v>4300</v>
      </c>
      <c r="Z767" s="169">
        <v>9191101</v>
      </c>
      <c r="AA767" s="166">
        <v>4.0812944819982502E-2</v>
      </c>
      <c r="AB767" s="167" t="s">
        <v>2283</v>
      </c>
      <c r="AC767" s="168" t="s">
        <v>3222</v>
      </c>
    </row>
    <row r="768" spans="1:29" x14ac:dyDescent="0.3">
      <c r="A768" s="156" t="s">
        <v>2745</v>
      </c>
      <c r="B768" s="157">
        <v>2</v>
      </c>
      <c r="C768" s="156" t="s">
        <v>1464</v>
      </c>
      <c r="D768" s="158" t="s">
        <v>275</v>
      </c>
      <c r="E768" s="156" t="s">
        <v>2722</v>
      </c>
      <c r="F768" s="159" t="s">
        <v>4</v>
      </c>
      <c r="G768" s="158" t="s">
        <v>1209</v>
      </c>
      <c r="H768" s="160">
        <v>43647</v>
      </c>
      <c r="I768" s="160">
        <v>43760</v>
      </c>
      <c r="J768" s="161" t="s">
        <v>5</v>
      </c>
      <c r="K768" s="162" t="s">
        <v>97</v>
      </c>
      <c r="L768" s="163" t="s">
        <v>1754</v>
      </c>
      <c r="M768" s="171">
        <v>0</v>
      </c>
      <c r="N768" s="164">
        <v>9448.85</v>
      </c>
      <c r="O768" s="162" t="s">
        <v>115</v>
      </c>
      <c r="P768" s="160">
        <v>43760</v>
      </c>
      <c r="Q768" s="162" t="s">
        <v>103</v>
      </c>
      <c r="R768" s="164">
        <v>9448.85</v>
      </c>
      <c r="S768" s="158" t="s">
        <v>395</v>
      </c>
      <c r="T768" s="163"/>
      <c r="U768" s="161" t="s">
        <v>10</v>
      </c>
      <c r="V768" s="161" t="s">
        <v>11</v>
      </c>
      <c r="W768" s="161" t="s">
        <v>12</v>
      </c>
      <c r="X768" s="161" t="s">
        <v>13</v>
      </c>
      <c r="Y768" s="169">
        <v>4340</v>
      </c>
      <c r="Z768" s="169">
        <v>9191101</v>
      </c>
      <c r="AA768" s="166">
        <v>3.3679161687870836E-3</v>
      </c>
      <c r="AB768" s="167" t="s">
        <v>2283</v>
      </c>
      <c r="AC768" s="168" t="s">
        <v>3222</v>
      </c>
    </row>
    <row r="769" spans="1:29" x14ac:dyDescent="0.3">
      <c r="A769" s="156" t="s">
        <v>2745</v>
      </c>
      <c r="B769" s="157">
        <v>2</v>
      </c>
      <c r="C769" s="158" t="s">
        <v>1464</v>
      </c>
      <c r="D769" s="158" t="s">
        <v>275</v>
      </c>
      <c r="E769" s="156" t="s">
        <v>2722</v>
      </c>
      <c r="F769" s="159" t="s">
        <v>4</v>
      </c>
      <c r="G769" s="158" t="s">
        <v>1209</v>
      </c>
      <c r="H769" s="160">
        <v>43647</v>
      </c>
      <c r="I769" s="160">
        <v>43760</v>
      </c>
      <c r="J769" s="161" t="s">
        <v>5</v>
      </c>
      <c r="K769" s="162"/>
      <c r="L769" s="156" t="s">
        <v>1754</v>
      </c>
      <c r="M769" s="171">
        <v>0</v>
      </c>
      <c r="N769" s="164">
        <v>442.5</v>
      </c>
      <c r="O769" s="162" t="s">
        <v>115</v>
      </c>
      <c r="P769" s="160">
        <v>43760</v>
      </c>
      <c r="Q769" s="162" t="s">
        <v>103</v>
      </c>
      <c r="R769" s="164">
        <v>442.5</v>
      </c>
      <c r="S769" s="158" t="s">
        <v>395</v>
      </c>
      <c r="T769" s="163"/>
      <c r="U769" s="161" t="s">
        <v>10</v>
      </c>
      <c r="V769" s="161" t="s">
        <v>11</v>
      </c>
      <c r="W769" s="161" t="s">
        <v>12</v>
      </c>
      <c r="X769" s="161" t="s">
        <v>13</v>
      </c>
      <c r="Y769" s="169">
        <v>4340</v>
      </c>
      <c r="Z769" s="169">
        <v>9191101</v>
      </c>
      <c r="AA769" s="166">
        <v>1.5772320490729395E-4</v>
      </c>
      <c r="AB769" s="158" t="s">
        <v>2283</v>
      </c>
      <c r="AC769" s="168" t="s">
        <v>3222</v>
      </c>
    </row>
    <row r="770" spans="1:29" x14ac:dyDescent="0.3">
      <c r="A770" s="156" t="s">
        <v>2745</v>
      </c>
      <c r="B770" s="157">
        <v>2</v>
      </c>
      <c r="C770" s="158" t="s">
        <v>1464</v>
      </c>
      <c r="D770" s="156" t="s">
        <v>275</v>
      </c>
      <c r="E770" s="156" t="s">
        <v>2722</v>
      </c>
      <c r="F770" s="158" t="s">
        <v>4</v>
      </c>
      <c r="G770" s="158" t="s">
        <v>1209</v>
      </c>
      <c r="H770" s="160">
        <v>43647</v>
      </c>
      <c r="I770" s="160">
        <v>43760</v>
      </c>
      <c r="J770" s="161" t="s">
        <v>5</v>
      </c>
      <c r="K770" s="162"/>
      <c r="L770" s="158" t="s">
        <v>1754</v>
      </c>
      <c r="M770" s="171">
        <v>0</v>
      </c>
      <c r="N770" s="171">
        <v>885</v>
      </c>
      <c r="O770" s="162" t="s">
        <v>115</v>
      </c>
      <c r="P770" s="160">
        <v>43760</v>
      </c>
      <c r="Q770" s="162" t="s">
        <v>103</v>
      </c>
      <c r="R770" s="171">
        <v>885</v>
      </c>
      <c r="S770" s="162" t="s">
        <v>395</v>
      </c>
      <c r="T770" s="156"/>
      <c r="U770" s="161" t="s">
        <v>10</v>
      </c>
      <c r="V770" s="161" t="s">
        <v>11</v>
      </c>
      <c r="W770" s="161" t="s">
        <v>12</v>
      </c>
      <c r="X770" s="161" t="s">
        <v>13</v>
      </c>
      <c r="Y770" s="165">
        <v>4340</v>
      </c>
      <c r="Z770" s="165">
        <v>9191101</v>
      </c>
      <c r="AA770" s="166">
        <v>3.1544640981458791E-4</v>
      </c>
      <c r="AB770" s="158" t="s">
        <v>2283</v>
      </c>
      <c r="AC770" s="168" t="s">
        <v>3222</v>
      </c>
    </row>
    <row r="771" spans="1:29" x14ac:dyDescent="0.3">
      <c r="A771" s="156" t="s">
        <v>2745</v>
      </c>
      <c r="B771" s="157">
        <v>2</v>
      </c>
      <c r="C771" s="158" t="s">
        <v>1464</v>
      </c>
      <c r="D771" s="156" t="s">
        <v>275</v>
      </c>
      <c r="E771" s="158" t="s">
        <v>2722</v>
      </c>
      <c r="F771" s="158" t="s">
        <v>4</v>
      </c>
      <c r="G771" s="158" t="s">
        <v>1209</v>
      </c>
      <c r="H771" s="160">
        <v>43647</v>
      </c>
      <c r="I771" s="160">
        <v>43760</v>
      </c>
      <c r="J771" s="161" t="s">
        <v>5</v>
      </c>
      <c r="K771" s="156"/>
      <c r="L771" s="158" t="s">
        <v>1754</v>
      </c>
      <c r="M771" s="171">
        <v>0</v>
      </c>
      <c r="N771" s="171">
        <v>1475</v>
      </c>
      <c r="O771" s="162" t="s">
        <v>115</v>
      </c>
      <c r="P771" s="160">
        <v>43760</v>
      </c>
      <c r="Q771" s="162" t="s">
        <v>103</v>
      </c>
      <c r="R771" s="171">
        <v>1475</v>
      </c>
      <c r="S771" s="163" t="s">
        <v>395</v>
      </c>
      <c r="T771" s="156"/>
      <c r="U771" s="161" t="s">
        <v>10</v>
      </c>
      <c r="V771" s="161" t="s">
        <v>11</v>
      </c>
      <c r="W771" s="161" t="s">
        <v>12</v>
      </c>
      <c r="X771" s="161" t="s">
        <v>13</v>
      </c>
      <c r="Y771" s="165">
        <v>4340</v>
      </c>
      <c r="Z771" s="165">
        <v>9191101</v>
      </c>
      <c r="AA771" s="166">
        <v>5.2574401635764644E-4</v>
      </c>
      <c r="AB771" s="163" t="s">
        <v>2283</v>
      </c>
      <c r="AC771" s="168" t="s">
        <v>3222</v>
      </c>
    </row>
    <row r="772" spans="1:29" x14ac:dyDescent="0.3">
      <c r="A772" s="156" t="s">
        <v>2745</v>
      </c>
      <c r="B772" s="157">
        <v>2</v>
      </c>
      <c r="C772" s="158" t="s">
        <v>1464</v>
      </c>
      <c r="D772" s="156" t="s">
        <v>275</v>
      </c>
      <c r="E772" s="156" t="s">
        <v>2722</v>
      </c>
      <c r="F772" s="159" t="s">
        <v>4</v>
      </c>
      <c r="G772" s="156" t="s">
        <v>1209</v>
      </c>
      <c r="H772" s="160">
        <v>43647</v>
      </c>
      <c r="I772" s="160">
        <v>43760</v>
      </c>
      <c r="J772" s="161" t="s">
        <v>5</v>
      </c>
      <c r="K772" s="162"/>
      <c r="L772" s="163" t="s">
        <v>1754</v>
      </c>
      <c r="M772" s="171">
        <v>0</v>
      </c>
      <c r="N772" s="164">
        <v>2802.5</v>
      </c>
      <c r="O772" s="162" t="s">
        <v>115</v>
      </c>
      <c r="P772" s="160">
        <v>43760</v>
      </c>
      <c r="Q772" s="162" t="s">
        <v>103</v>
      </c>
      <c r="R772" s="164">
        <v>2802.5</v>
      </c>
      <c r="S772" s="162" t="s">
        <v>395</v>
      </c>
      <c r="T772" s="163"/>
      <c r="U772" s="161" t="s">
        <v>10</v>
      </c>
      <c r="V772" s="161" t="s">
        <v>11</v>
      </c>
      <c r="W772" s="161" t="s">
        <v>12</v>
      </c>
      <c r="X772" s="161" t="s">
        <v>13</v>
      </c>
      <c r="Y772" s="169">
        <v>4340</v>
      </c>
      <c r="Z772" s="169">
        <v>9191101</v>
      </c>
      <c r="AA772" s="166">
        <v>9.9891363107952841E-4</v>
      </c>
      <c r="AB772" s="158" t="s">
        <v>2283</v>
      </c>
      <c r="AC772" s="168" t="s">
        <v>3222</v>
      </c>
    </row>
    <row r="773" spans="1:29" x14ac:dyDescent="0.3">
      <c r="A773" s="156" t="s">
        <v>2745</v>
      </c>
      <c r="B773" s="157">
        <v>2</v>
      </c>
      <c r="C773" s="158" t="s">
        <v>1464</v>
      </c>
      <c r="D773" s="158" t="s">
        <v>275</v>
      </c>
      <c r="E773" s="156" t="s">
        <v>2722</v>
      </c>
      <c r="F773" s="159" t="s">
        <v>4</v>
      </c>
      <c r="G773" s="158" t="s">
        <v>1209</v>
      </c>
      <c r="H773" s="160">
        <v>43647</v>
      </c>
      <c r="I773" s="160">
        <v>43760</v>
      </c>
      <c r="J773" s="161" t="s">
        <v>5</v>
      </c>
      <c r="K773" s="162"/>
      <c r="L773" s="163" t="s">
        <v>1754</v>
      </c>
      <c r="M773" s="171">
        <v>0</v>
      </c>
      <c r="N773" s="164">
        <v>3433.8</v>
      </c>
      <c r="O773" s="162" t="s">
        <v>115</v>
      </c>
      <c r="P773" s="160">
        <v>43760</v>
      </c>
      <c r="Q773" s="162" t="s">
        <v>103</v>
      </c>
      <c r="R773" s="164">
        <v>3433.8</v>
      </c>
      <c r="S773" s="163" t="s">
        <v>395</v>
      </c>
      <c r="T773" s="163"/>
      <c r="U773" s="161" t="s">
        <v>10</v>
      </c>
      <c r="V773" s="161" t="s">
        <v>11</v>
      </c>
      <c r="W773" s="161" t="s">
        <v>12</v>
      </c>
      <c r="X773" s="161" t="s">
        <v>13</v>
      </c>
      <c r="Y773" s="169">
        <v>4340</v>
      </c>
      <c r="Z773" s="169">
        <v>9191101</v>
      </c>
      <c r="AA773" s="166">
        <v>1.2239320700806011E-3</v>
      </c>
      <c r="AB773" s="167" t="s">
        <v>2283</v>
      </c>
      <c r="AC773" s="168" t="s">
        <v>3222</v>
      </c>
    </row>
    <row r="774" spans="1:29" x14ac:dyDescent="0.3">
      <c r="A774" s="156" t="s">
        <v>2746</v>
      </c>
      <c r="B774" s="157">
        <v>4</v>
      </c>
      <c r="C774" s="158" t="s">
        <v>1464</v>
      </c>
      <c r="D774" s="158" t="s">
        <v>135</v>
      </c>
      <c r="E774" s="156" t="s">
        <v>2722</v>
      </c>
      <c r="F774" s="159" t="s">
        <v>4</v>
      </c>
      <c r="G774" s="158" t="s">
        <v>1209</v>
      </c>
      <c r="H774" s="160">
        <v>43647</v>
      </c>
      <c r="I774" s="160">
        <v>43760</v>
      </c>
      <c r="J774" s="161" t="s">
        <v>5</v>
      </c>
      <c r="K774" s="162" t="s">
        <v>97</v>
      </c>
      <c r="L774" s="163" t="s">
        <v>1754</v>
      </c>
      <c r="M774" s="171">
        <v>0</v>
      </c>
      <c r="N774" s="164">
        <v>95095.44</v>
      </c>
      <c r="O774" s="162" t="s">
        <v>113</v>
      </c>
      <c r="P774" s="160">
        <v>43760</v>
      </c>
      <c r="Q774" s="162" t="s">
        <v>103</v>
      </c>
      <c r="R774" s="164">
        <v>95095.44</v>
      </c>
      <c r="S774" s="163" t="s">
        <v>5858</v>
      </c>
      <c r="T774" s="163"/>
      <c r="U774" s="161" t="s">
        <v>10</v>
      </c>
      <c r="V774" s="161" t="s">
        <v>11</v>
      </c>
      <c r="W774" s="161" t="s">
        <v>12</v>
      </c>
      <c r="X774" s="161" t="s">
        <v>13</v>
      </c>
      <c r="Y774" s="165">
        <v>4300</v>
      </c>
      <c r="Z774" s="165">
        <v>9201101</v>
      </c>
      <c r="AA774" s="166">
        <v>3.3895497330778027E-2</v>
      </c>
      <c r="AB774" s="167" t="s">
        <v>2286</v>
      </c>
      <c r="AC774" s="168" t="s">
        <v>3232</v>
      </c>
    </row>
    <row r="775" spans="1:29" x14ac:dyDescent="0.3">
      <c r="A775" s="156" t="s">
        <v>2746</v>
      </c>
      <c r="B775" s="157">
        <v>4</v>
      </c>
      <c r="C775" s="158" t="s">
        <v>1464</v>
      </c>
      <c r="D775" s="156" t="s">
        <v>135</v>
      </c>
      <c r="E775" s="156" t="s">
        <v>2722</v>
      </c>
      <c r="F775" s="156" t="s">
        <v>4</v>
      </c>
      <c r="G775" s="158" t="s">
        <v>1209</v>
      </c>
      <c r="H775" s="160">
        <v>43647</v>
      </c>
      <c r="I775" s="160">
        <v>43760</v>
      </c>
      <c r="J775" s="161" t="s">
        <v>5</v>
      </c>
      <c r="K775" s="162" t="s">
        <v>97</v>
      </c>
      <c r="L775" s="158" t="s">
        <v>1754</v>
      </c>
      <c r="M775" s="171">
        <v>0</v>
      </c>
      <c r="N775" s="170">
        <v>7847.35</v>
      </c>
      <c r="O775" s="162" t="s">
        <v>113</v>
      </c>
      <c r="P775" s="160">
        <v>43760</v>
      </c>
      <c r="Q775" s="162" t="s">
        <v>103</v>
      </c>
      <c r="R775" s="170">
        <v>7847.35</v>
      </c>
      <c r="S775" s="162" t="s">
        <v>5858</v>
      </c>
      <c r="T775" s="162"/>
      <c r="U775" s="161" t="s">
        <v>10</v>
      </c>
      <c r="V775" s="161" t="s">
        <v>11</v>
      </c>
      <c r="W775" s="161" t="s">
        <v>12</v>
      </c>
      <c r="X775" s="161" t="s">
        <v>13</v>
      </c>
      <c r="Y775" s="165">
        <v>4340</v>
      </c>
      <c r="Z775" s="165">
        <v>9201101</v>
      </c>
      <c r="AA775" s="166">
        <v>2.7970829198401201E-3</v>
      </c>
      <c r="AB775" s="158" t="s">
        <v>2286</v>
      </c>
      <c r="AC775" s="168" t="s">
        <v>3232</v>
      </c>
    </row>
    <row r="776" spans="1:29" x14ac:dyDescent="0.3">
      <c r="A776" s="156" t="s">
        <v>2746</v>
      </c>
      <c r="B776" s="157">
        <v>4</v>
      </c>
      <c r="C776" s="158" t="s">
        <v>1464</v>
      </c>
      <c r="D776" s="158" t="s">
        <v>135</v>
      </c>
      <c r="E776" s="156" t="s">
        <v>2722</v>
      </c>
      <c r="F776" s="159" t="s">
        <v>4</v>
      </c>
      <c r="G776" s="156" t="s">
        <v>1209</v>
      </c>
      <c r="H776" s="160">
        <v>43647</v>
      </c>
      <c r="I776" s="160">
        <v>43760</v>
      </c>
      <c r="J776" s="161" t="s">
        <v>5</v>
      </c>
      <c r="K776" s="162"/>
      <c r="L776" s="163" t="s">
        <v>1754</v>
      </c>
      <c r="M776" s="171">
        <v>0</v>
      </c>
      <c r="N776" s="164">
        <v>367.5</v>
      </c>
      <c r="O776" s="162" t="s">
        <v>113</v>
      </c>
      <c r="P776" s="160">
        <v>43760</v>
      </c>
      <c r="Q776" s="162" t="s">
        <v>103</v>
      </c>
      <c r="R776" s="164">
        <v>367.5</v>
      </c>
      <c r="S776" s="162" t="s">
        <v>5858</v>
      </c>
      <c r="T776" s="163"/>
      <c r="U776" s="161" t="s">
        <v>10</v>
      </c>
      <c r="V776" s="161" t="s">
        <v>11</v>
      </c>
      <c r="W776" s="161" t="s">
        <v>12</v>
      </c>
      <c r="X776" s="161" t="s">
        <v>13</v>
      </c>
      <c r="Y776" s="169">
        <v>4340</v>
      </c>
      <c r="Z776" s="169">
        <v>9201101</v>
      </c>
      <c r="AA776" s="166">
        <v>1.3099045831283735E-4</v>
      </c>
      <c r="AB776" s="158" t="s">
        <v>2286</v>
      </c>
      <c r="AC776" s="168" t="s">
        <v>3232</v>
      </c>
    </row>
    <row r="777" spans="1:29" x14ac:dyDescent="0.3">
      <c r="A777" s="156" t="s">
        <v>2746</v>
      </c>
      <c r="B777" s="157">
        <v>4</v>
      </c>
      <c r="C777" s="158" t="s">
        <v>1464</v>
      </c>
      <c r="D777" s="158" t="s">
        <v>135</v>
      </c>
      <c r="E777" s="156" t="s">
        <v>2722</v>
      </c>
      <c r="F777" s="159" t="s">
        <v>4</v>
      </c>
      <c r="G777" s="158" t="s">
        <v>1209</v>
      </c>
      <c r="H777" s="160">
        <v>43647</v>
      </c>
      <c r="I777" s="160">
        <v>43760</v>
      </c>
      <c r="J777" s="161" t="s">
        <v>5</v>
      </c>
      <c r="K777" s="162"/>
      <c r="L777" s="163" t="s">
        <v>1754</v>
      </c>
      <c r="M777" s="171">
        <v>0</v>
      </c>
      <c r="N777" s="164">
        <v>735</v>
      </c>
      <c r="O777" s="162" t="s">
        <v>113</v>
      </c>
      <c r="P777" s="160">
        <v>43760</v>
      </c>
      <c r="Q777" s="162" t="s">
        <v>103</v>
      </c>
      <c r="R777" s="164">
        <v>735</v>
      </c>
      <c r="S777" s="163" t="s">
        <v>5858</v>
      </c>
      <c r="T777" s="163"/>
      <c r="U777" s="161" t="s">
        <v>10</v>
      </c>
      <c r="V777" s="161" t="s">
        <v>11</v>
      </c>
      <c r="W777" s="161" t="s">
        <v>12</v>
      </c>
      <c r="X777" s="161" t="s">
        <v>13</v>
      </c>
      <c r="Y777" s="169">
        <v>4340</v>
      </c>
      <c r="Z777" s="169">
        <v>9201101</v>
      </c>
      <c r="AA777" s="166">
        <v>2.619809166256747E-4</v>
      </c>
      <c r="AB777" s="158" t="s">
        <v>2286</v>
      </c>
      <c r="AC777" s="168" t="s">
        <v>3232</v>
      </c>
    </row>
    <row r="778" spans="1:29" x14ac:dyDescent="0.3">
      <c r="A778" s="156" t="s">
        <v>2746</v>
      </c>
      <c r="B778" s="157">
        <v>4</v>
      </c>
      <c r="C778" s="158" t="s">
        <v>1464</v>
      </c>
      <c r="D778" s="156" t="s">
        <v>135</v>
      </c>
      <c r="E778" s="156" t="s">
        <v>2722</v>
      </c>
      <c r="F778" s="156" t="s">
        <v>4</v>
      </c>
      <c r="G778" s="158" t="s">
        <v>1209</v>
      </c>
      <c r="H778" s="160">
        <v>43647</v>
      </c>
      <c r="I778" s="160">
        <v>43760</v>
      </c>
      <c r="J778" s="161" t="s">
        <v>5</v>
      </c>
      <c r="K778" s="162"/>
      <c r="L778" s="158" t="s">
        <v>1754</v>
      </c>
      <c r="M778" s="171">
        <v>0</v>
      </c>
      <c r="N778" s="170">
        <v>1225</v>
      </c>
      <c r="O778" s="162" t="s">
        <v>113</v>
      </c>
      <c r="P778" s="160">
        <v>43760</v>
      </c>
      <c r="Q778" s="162" t="s">
        <v>103</v>
      </c>
      <c r="R778" s="170">
        <v>1225</v>
      </c>
      <c r="S778" s="162" t="s">
        <v>5858</v>
      </c>
      <c r="T778" s="162"/>
      <c r="U778" s="161" t="s">
        <v>10</v>
      </c>
      <c r="V778" s="161" t="s">
        <v>11</v>
      </c>
      <c r="W778" s="161" t="s">
        <v>12</v>
      </c>
      <c r="X778" s="161" t="s">
        <v>13</v>
      </c>
      <c r="Y778" s="165">
        <v>4340</v>
      </c>
      <c r="Z778" s="165">
        <v>9201101</v>
      </c>
      <c r="AA778" s="166">
        <v>4.3663486104279114E-4</v>
      </c>
      <c r="AB778" s="158" t="s">
        <v>2286</v>
      </c>
      <c r="AC778" s="168" t="s">
        <v>3232</v>
      </c>
    </row>
    <row r="779" spans="1:29" x14ac:dyDescent="0.3">
      <c r="A779" s="156" t="s">
        <v>2746</v>
      </c>
      <c r="B779" s="157">
        <v>4</v>
      </c>
      <c r="C779" s="158" t="s">
        <v>1464</v>
      </c>
      <c r="D779" s="158" t="s">
        <v>135</v>
      </c>
      <c r="E779" s="156" t="s">
        <v>2722</v>
      </c>
      <c r="F779" s="159" t="s">
        <v>4</v>
      </c>
      <c r="G779" s="158" t="s">
        <v>1209</v>
      </c>
      <c r="H779" s="160">
        <v>43647</v>
      </c>
      <c r="I779" s="160">
        <v>43760</v>
      </c>
      <c r="J779" s="161" t="s">
        <v>5</v>
      </c>
      <c r="K779" s="162"/>
      <c r="L779" s="163" t="s">
        <v>1754</v>
      </c>
      <c r="M779" s="171">
        <v>0</v>
      </c>
      <c r="N779" s="164">
        <v>2327.5</v>
      </c>
      <c r="O779" s="162" t="s">
        <v>113</v>
      </c>
      <c r="P779" s="160">
        <v>43760</v>
      </c>
      <c r="Q779" s="162" t="s">
        <v>103</v>
      </c>
      <c r="R779" s="164">
        <v>2327.5</v>
      </c>
      <c r="S779" s="163" t="s">
        <v>5858</v>
      </c>
      <c r="T779" s="163"/>
      <c r="U779" s="161" t="s">
        <v>10</v>
      </c>
      <c r="V779" s="161" t="s">
        <v>11</v>
      </c>
      <c r="W779" s="161" t="s">
        <v>12</v>
      </c>
      <c r="X779" s="161" t="s">
        <v>13</v>
      </c>
      <c r="Y779" s="165">
        <v>4340</v>
      </c>
      <c r="Z779" s="165">
        <v>9201101</v>
      </c>
      <c r="AA779" s="166">
        <v>8.2960623598130317E-4</v>
      </c>
      <c r="AB779" s="167" t="s">
        <v>2286</v>
      </c>
      <c r="AC779" s="168" t="s">
        <v>3232</v>
      </c>
    </row>
    <row r="780" spans="1:29" x14ac:dyDescent="0.3">
      <c r="A780" s="156" t="s">
        <v>2746</v>
      </c>
      <c r="B780" s="157">
        <v>4</v>
      </c>
      <c r="C780" s="158" t="s">
        <v>1464</v>
      </c>
      <c r="D780" s="158" t="s">
        <v>135</v>
      </c>
      <c r="E780" s="156" t="s">
        <v>2722</v>
      </c>
      <c r="F780" s="159" t="s">
        <v>4</v>
      </c>
      <c r="G780" s="156" t="s">
        <v>1209</v>
      </c>
      <c r="H780" s="160">
        <v>43647</v>
      </c>
      <c r="I780" s="160">
        <v>43760</v>
      </c>
      <c r="J780" s="161" t="s">
        <v>5</v>
      </c>
      <c r="K780" s="162"/>
      <c r="L780" s="163" t="s">
        <v>1754</v>
      </c>
      <c r="M780" s="171">
        <v>0</v>
      </c>
      <c r="N780" s="164">
        <v>2851.8</v>
      </c>
      <c r="O780" s="162" t="s">
        <v>113</v>
      </c>
      <c r="P780" s="160">
        <v>43760</v>
      </c>
      <c r="Q780" s="162" t="s">
        <v>103</v>
      </c>
      <c r="R780" s="164">
        <v>2851.8</v>
      </c>
      <c r="S780" s="162" t="s">
        <v>5858</v>
      </c>
      <c r="T780" s="163"/>
      <c r="U780" s="161" t="s">
        <v>10</v>
      </c>
      <c r="V780" s="161" t="s">
        <v>11</v>
      </c>
      <c r="W780" s="161" t="s">
        <v>12</v>
      </c>
      <c r="X780" s="161" t="s">
        <v>13</v>
      </c>
      <c r="Y780" s="169">
        <v>4340</v>
      </c>
      <c r="Z780" s="169">
        <v>9201101</v>
      </c>
      <c r="AA780" s="166">
        <v>1.0164859565076178E-3</v>
      </c>
      <c r="AB780" s="158" t="s">
        <v>2286</v>
      </c>
      <c r="AC780" s="168" t="s">
        <v>3232</v>
      </c>
    </row>
    <row r="781" spans="1:29" x14ac:dyDescent="0.3">
      <c r="A781" s="156" t="s">
        <v>2747</v>
      </c>
      <c r="B781" s="157">
        <v>9</v>
      </c>
      <c r="C781" s="158" t="s">
        <v>1464</v>
      </c>
      <c r="D781" s="158" t="s">
        <v>442</v>
      </c>
      <c r="E781" s="156" t="s">
        <v>2722</v>
      </c>
      <c r="F781" s="159" t="s">
        <v>4</v>
      </c>
      <c r="G781" s="158" t="s">
        <v>1209</v>
      </c>
      <c r="H781" s="160">
        <v>43647</v>
      </c>
      <c r="I781" s="160">
        <v>43760</v>
      </c>
      <c r="J781" s="161" t="s">
        <v>5</v>
      </c>
      <c r="K781" s="162" t="s">
        <v>97</v>
      </c>
      <c r="L781" s="163" t="s">
        <v>1754</v>
      </c>
      <c r="M781" s="171">
        <v>0</v>
      </c>
      <c r="N781" s="164">
        <v>50458.8</v>
      </c>
      <c r="O781" s="162" t="s">
        <v>109</v>
      </c>
      <c r="P781" s="160">
        <v>43760</v>
      </c>
      <c r="Q781" s="162" t="s">
        <v>103</v>
      </c>
      <c r="R781" s="164">
        <v>50458.8</v>
      </c>
      <c r="S781" s="163"/>
      <c r="T781" s="163"/>
      <c r="U781" s="161" t="s">
        <v>10</v>
      </c>
      <c r="V781" s="161" t="s">
        <v>11</v>
      </c>
      <c r="W781" s="161" t="s">
        <v>12</v>
      </c>
      <c r="X781" s="161" t="s">
        <v>13</v>
      </c>
      <c r="Y781" s="169">
        <v>4300</v>
      </c>
      <c r="Z781" s="169">
        <v>9211101</v>
      </c>
      <c r="AA781" s="166">
        <v>1.798536418480489E-2</v>
      </c>
      <c r="AB781" s="167" t="s">
        <v>2288</v>
      </c>
      <c r="AC781" s="168" t="s">
        <v>3237</v>
      </c>
    </row>
    <row r="782" spans="1:29" x14ac:dyDescent="0.3">
      <c r="A782" s="156" t="s">
        <v>2747</v>
      </c>
      <c r="B782" s="157">
        <v>9</v>
      </c>
      <c r="C782" s="158" t="s">
        <v>1464</v>
      </c>
      <c r="D782" s="158" t="s">
        <v>442</v>
      </c>
      <c r="E782" s="156" t="s">
        <v>2722</v>
      </c>
      <c r="F782" s="159" t="s">
        <v>4</v>
      </c>
      <c r="G782" s="158" t="s">
        <v>1209</v>
      </c>
      <c r="H782" s="160">
        <v>43647</v>
      </c>
      <c r="I782" s="160">
        <v>43760</v>
      </c>
      <c r="J782" s="161" t="s">
        <v>5</v>
      </c>
      <c r="K782" s="162" t="s">
        <v>97</v>
      </c>
      <c r="L782" s="163" t="s">
        <v>1754</v>
      </c>
      <c r="M782" s="171">
        <v>0</v>
      </c>
      <c r="N782" s="164">
        <v>4163.8999999999996</v>
      </c>
      <c r="O782" s="162" t="s">
        <v>109</v>
      </c>
      <c r="P782" s="160">
        <v>43760</v>
      </c>
      <c r="Q782" s="162" t="s">
        <v>103</v>
      </c>
      <c r="R782" s="164">
        <v>4163.8999999999996</v>
      </c>
      <c r="S782" s="163"/>
      <c r="T782" s="163"/>
      <c r="U782" s="161" t="s">
        <v>10</v>
      </c>
      <c r="V782" s="161" t="s">
        <v>11</v>
      </c>
      <c r="W782" s="161" t="s">
        <v>12</v>
      </c>
      <c r="X782" s="161" t="s">
        <v>13</v>
      </c>
      <c r="Y782" s="169">
        <v>4340</v>
      </c>
      <c r="Z782" s="169">
        <v>9211101</v>
      </c>
      <c r="AA782" s="166">
        <v>1.4841664472621044E-3</v>
      </c>
      <c r="AB782" s="175" t="s">
        <v>2288</v>
      </c>
      <c r="AC782" s="168" t="s">
        <v>3237</v>
      </c>
    </row>
    <row r="783" spans="1:29" x14ac:dyDescent="0.3">
      <c r="A783" s="156" t="s">
        <v>2747</v>
      </c>
      <c r="B783" s="157">
        <v>9</v>
      </c>
      <c r="C783" s="158" t="s">
        <v>1464</v>
      </c>
      <c r="D783" s="158" t="s">
        <v>442</v>
      </c>
      <c r="E783" s="156" t="s">
        <v>2722</v>
      </c>
      <c r="F783" s="159" t="s">
        <v>4</v>
      </c>
      <c r="G783" s="158" t="s">
        <v>1209</v>
      </c>
      <c r="H783" s="160">
        <v>43647</v>
      </c>
      <c r="I783" s="160">
        <v>43760</v>
      </c>
      <c r="J783" s="161" t="s">
        <v>5</v>
      </c>
      <c r="K783" s="162"/>
      <c r="L783" s="163" t="s">
        <v>1754</v>
      </c>
      <c r="M783" s="171">
        <v>0</v>
      </c>
      <c r="N783" s="164">
        <v>195</v>
      </c>
      <c r="O783" s="162" t="s">
        <v>109</v>
      </c>
      <c r="P783" s="160">
        <v>43760</v>
      </c>
      <c r="Q783" s="162" t="s">
        <v>103</v>
      </c>
      <c r="R783" s="164">
        <v>195</v>
      </c>
      <c r="S783" s="163"/>
      <c r="T783" s="163"/>
      <c r="U783" s="161" t="s">
        <v>10</v>
      </c>
      <c r="V783" s="161" t="s">
        <v>11</v>
      </c>
      <c r="W783" s="161" t="s">
        <v>12</v>
      </c>
      <c r="X783" s="161" t="s">
        <v>13</v>
      </c>
      <c r="Y783" s="165">
        <v>4340</v>
      </c>
      <c r="Z783" s="165">
        <v>9211101</v>
      </c>
      <c r="AA783" s="166">
        <v>6.9505141145587168E-5</v>
      </c>
      <c r="AB783" s="167" t="s">
        <v>2288</v>
      </c>
      <c r="AC783" s="168" t="s">
        <v>3237</v>
      </c>
    </row>
    <row r="784" spans="1:29" x14ac:dyDescent="0.3">
      <c r="A784" s="156" t="s">
        <v>2747</v>
      </c>
      <c r="B784" s="157">
        <v>9</v>
      </c>
      <c r="C784" s="158" t="s">
        <v>1464</v>
      </c>
      <c r="D784" s="156" t="s">
        <v>442</v>
      </c>
      <c r="E784" s="156" t="s">
        <v>2722</v>
      </c>
      <c r="F784" s="159" t="s">
        <v>4</v>
      </c>
      <c r="G784" s="156" t="s">
        <v>1209</v>
      </c>
      <c r="H784" s="160">
        <v>43647</v>
      </c>
      <c r="I784" s="160">
        <v>43760</v>
      </c>
      <c r="J784" s="161" t="s">
        <v>5</v>
      </c>
      <c r="K784" s="162"/>
      <c r="L784" s="163" t="s">
        <v>1754</v>
      </c>
      <c r="M784" s="171">
        <v>0</v>
      </c>
      <c r="N784" s="164">
        <v>390</v>
      </c>
      <c r="O784" s="162" t="s">
        <v>109</v>
      </c>
      <c r="P784" s="160">
        <v>43760</v>
      </c>
      <c r="Q784" s="162" t="s">
        <v>103</v>
      </c>
      <c r="R784" s="164">
        <v>390</v>
      </c>
      <c r="S784" s="158"/>
      <c r="T784" s="163"/>
      <c r="U784" s="161" t="s">
        <v>10</v>
      </c>
      <c r="V784" s="161" t="s">
        <v>11</v>
      </c>
      <c r="W784" s="161" t="s">
        <v>12</v>
      </c>
      <c r="X784" s="161" t="s">
        <v>13</v>
      </c>
      <c r="Y784" s="169">
        <v>4340</v>
      </c>
      <c r="Z784" s="165">
        <v>9211101</v>
      </c>
      <c r="AA784" s="166">
        <v>1.3901028229117434E-4</v>
      </c>
      <c r="AB784" s="183" t="s">
        <v>2288</v>
      </c>
      <c r="AC784" s="168" t="s">
        <v>3237</v>
      </c>
    </row>
    <row r="785" spans="1:29" x14ac:dyDescent="0.3">
      <c r="A785" s="156" t="s">
        <v>2747</v>
      </c>
      <c r="B785" s="157">
        <v>9</v>
      </c>
      <c r="C785" s="158" t="s">
        <v>1464</v>
      </c>
      <c r="D785" s="156" t="s">
        <v>442</v>
      </c>
      <c r="E785" s="156" t="s">
        <v>2722</v>
      </c>
      <c r="F785" s="156" t="s">
        <v>4</v>
      </c>
      <c r="G785" s="158" t="s">
        <v>1209</v>
      </c>
      <c r="H785" s="160">
        <v>43647</v>
      </c>
      <c r="I785" s="160">
        <v>43760</v>
      </c>
      <c r="J785" s="161" t="s">
        <v>5</v>
      </c>
      <c r="K785" s="162"/>
      <c r="L785" s="156" t="s">
        <v>1754</v>
      </c>
      <c r="M785" s="171">
        <v>0</v>
      </c>
      <c r="N785" s="170">
        <v>650</v>
      </c>
      <c r="O785" s="162" t="s">
        <v>109</v>
      </c>
      <c r="P785" s="160">
        <v>43760</v>
      </c>
      <c r="Q785" s="162" t="s">
        <v>103</v>
      </c>
      <c r="R785" s="164">
        <v>650</v>
      </c>
      <c r="S785" s="158"/>
      <c r="T785" s="162"/>
      <c r="U785" s="161" t="s">
        <v>10</v>
      </c>
      <c r="V785" s="161" t="s">
        <v>11</v>
      </c>
      <c r="W785" s="161" t="s">
        <v>12</v>
      </c>
      <c r="X785" s="161" t="s">
        <v>13</v>
      </c>
      <c r="Y785" s="165">
        <v>4340</v>
      </c>
      <c r="Z785" s="165">
        <v>9211101</v>
      </c>
      <c r="AA785" s="166">
        <v>2.3168380381862388E-4</v>
      </c>
      <c r="AB785" s="158" t="s">
        <v>2288</v>
      </c>
      <c r="AC785" s="168" t="s">
        <v>3237</v>
      </c>
    </row>
    <row r="786" spans="1:29" x14ac:dyDescent="0.3">
      <c r="A786" s="156" t="s">
        <v>2747</v>
      </c>
      <c r="B786" s="157">
        <v>9</v>
      </c>
      <c r="C786" s="159" t="s">
        <v>1464</v>
      </c>
      <c r="D786" s="158" t="s">
        <v>442</v>
      </c>
      <c r="E786" s="156" t="s">
        <v>2722</v>
      </c>
      <c r="F786" s="159" t="s">
        <v>4</v>
      </c>
      <c r="G786" s="159" t="s">
        <v>1209</v>
      </c>
      <c r="H786" s="160">
        <v>43647</v>
      </c>
      <c r="I786" s="160">
        <v>43760</v>
      </c>
      <c r="J786" s="161" t="s">
        <v>5</v>
      </c>
      <c r="K786" s="162"/>
      <c r="L786" s="163" t="s">
        <v>1754</v>
      </c>
      <c r="M786" s="171">
        <v>0</v>
      </c>
      <c r="N786" s="164">
        <v>1235</v>
      </c>
      <c r="O786" s="162" t="s">
        <v>109</v>
      </c>
      <c r="P786" s="160">
        <v>43760</v>
      </c>
      <c r="Q786" s="162" t="s">
        <v>103</v>
      </c>
      <c r="R786" s="164">
        <v>1235</v>
      </c>
      <c r="S786" s="162"/>
      <c r="T786" s="163"/>
      <c r="U786" s="161" t="s">
        <v>10</v>
      </c>
      <c r="V786" s="161" t="s">
        <v>11</v>
      </c>
      <c r="W786" s="161" t="s">
        <v>12</v>
      </c>
      <c r="X786" s="161" t="s">
        <v>13</v>
      </c>
      <c r="Y786" s="165">
        <v>4340</v>
      </c>
      <c r="Z786" s="165">
        <v>9211101</v>
      </c>
      <c r="AA786" s="166">
        <v>4.4019922725538536E-4</v>
      </c>
      <c r="AB786" s="167" t="s">
        <v>2288</v>
      </c>
      <c r="AC786" s="168" t="s">
        <v>3237</v>
      </c>
    </row>
    <row r="787" spans="1:29" x14ac:dyDescent="0.3">
      <c r="A787" s="156" t="s">
        <v>2747</v>
      </c>
      <c r="B787" s="157">
        <v>9</v>
      </c>
      <c r="C787" s="158" t="s">
        <v>1464</v>
      </c>
      <c r="D787" s="158" t="s">
        <v>442</v>
      </c>
      <c r="E787" s="156" t="s">
        <v>2722</v>
      </c>
      <c r="F787" s="159" t="s">
        <v>4</v>
      </c>
      <c r="G787" s="158" t="s">
        <v>1209</v>
      </c>
      <c r="H787" s="160">
        <v>43647</v>
      </c>
      <c r="I787" s="160">
        <v>43760</v>
      </c>
      <c r="J787" s="161" t="s">
        <v>5</v>
      </c>
      <c r="K787" s="162"/>
      <c r="L787" s="163" t="s">
        <v>1754</v>
      </c>
      <c r="M787" s="171">
        <v>0</v>
      </c>
      <c r="N787" s="164">
        <v>1513.2</v>
      </c>
      <c r="O787" s="162" t="s">
        <v>109</v>
      </c>
      <c r="P787" s="160">
        <v>43760</v>
      </c>
      <c r="Q787" s="162" t="s">
        <v>103</v>
      </c>
      <c r="R787" s="164">
        <v>1513.2</v>
      </c>
      <c r="S787" s="158"/>
      <c r="T787" s="163"/>
      <c r="U787" s="161" t="s">
        <v>10</v>
      </c>
      <c r="V787" s="161" t="s">
        <v>11</v>
      </c>
      <c r="W787" s="161" t="s">
        <v>12</v>
      </c>
      <c r="X787" s="161" t="s">
        <v>13</v>
      </c>
      <c r="Y787" s="169">
        <v>4340</v>
      </c>
      <c r="Z787" s="169">
        <v>9211101</v>
      </c>
      <c r="AA787" s="166">
        <v>5.3935989528975639E-4</v>
      </c>
      <c r="AB787" s="167" t="s">
        <v>2288</v>
      </c>
      <c r="AC787" s="168" t="s">
        <v>3237</v>
      </c>
    </row>
    <row r="788" spans="1:29" x14ac:dyDescent="0.3">
      <c r="A788" s="156" t="s">
        <v>2748</v>
      </c>
      <c r="B788" s="157">
        <v>1</v>
      </c>
      <c r="C788" s="158" t="s">
        <v>1464</v>
      </c>
      <c r="D788" s="156" t="s">
        <v>268</v>
      </c>
      <c r="E788" s="156" t="s">
        <v>2722</v>
      </c>
      <c r="F788" s="158" t="s">
        <v>4</v>
      </c>
      <c r="G788" s="158" t="s">
        <v>1209</v>
      </c>
      <c r="H788" s="160">
        <v>43647</v>
      </c>
      <c r="I788" s="160">
        <v>43760</v>
      </c>
      <c r="J788" s="161" t="s">
        <v>5</v>
      </c>
      <c r="K788" s="162" t="s">
        <v>97</v>
      </c>
      <c r="L788" s="163" t="s">
        <v>1754</v>
      </c>
      <c r="M788" s="171">
        <v>0</v>
      </c>
      <c r="N788" s="171">
        <v>357093.08</v>
      </c>
      <c r="O788" s="162" t="s">
        <v>110</v>
      </c>
      <c r="P788" s="160">
        <v>43760</v>
      </c>
      <c r="Q788" s="162" t="s">
        <v>103</v>
      </c>
      <c r="R788" s="171">
        <v>357093.08</v>
      </c>
      <c r="S788" s="158" t="s">
        <v>2250</v>
      </c>
      <c r="T788" s="156"/>
      <c r="U788" s="161" t="s">
        <v>10</v>
      </c>
      <c r="V788" s="161" t="s">
        <v>11</v>
      </c>
      <c r="W788" s="161" t="s">
        <v>12</v>
      </c>
      <c r="X788" s="161" t="s">
        <v>13</v>
      </c>
      <c r="Y788" s="165">
        <v>4300</v>
      </c>
      <c r="Z788" s="165">
        <v>9221101</v>
      </c>
      <c r="AA788" s="166">
        <v>0.12728105091032024</v>
      </c>
      <c r="AB788" s="158" t="s">
        <v>2290</v>
      </c>
      <c r="AC788" s="168" t="s">
        <v>3242</v>
      </c>
    </row>
    <row r="789" spans="1:29" x14ac:dyDescent="0.3">
      <c r="A789" s="156" t="s">
        <v>2748</v>
      </c>
      <c r="B789" s="157">
        <v>1</v>
      </c>
      <c r="C789" s="158" t="s">
        <v>1464</v>
      </c>
      <c r="D789" s="158" t="s">
        <v>268</v>
      </c>
      <c r="E789" s="156" t="s">
        <v>2722</v>
      </c>
      <c r="F789" s="159" t="s">
        <v>4</v>
      </c>
      <c r="G789" s="156" t="s">
        <v>1209</v>
      </c>
      <c r="H789" s="160">
        <v>43647</v>
      </c>
      <c r="I789" s="160">
        <v>43760</v>
      </c>
      <c r="J789" s="161" t="s">
        <v>5</v>
      </c>
      <c r="K789" s="162" t="s">
        <v>97</v>
      </c>
      <c r="L789" s="163" t="s">
        <v>1754</v>
      </c>
      <c r="M789" s="171">
        <v>0</v>
      </c>
      <c r="N789" s="164">
        <v>29467.599999999999</v>
      </c>
      <c r="O789" s="162" t="s">
        <v>110</v>
      </c>
      <c r="P789" s="160">
        <v>43760</v>
      </c>
      <c r="Q789" s="162" t="s">
        <v>103</v>
      </c>
      <c r="R789" s="164">
        <v>29467.599999999999</v>
      </c>
      <c r="S789" s="162" t="s">
        <v>2250</v>
      </c>
      <c r="T789" s="163"/>
      <c r="U789" s="161" t="s">
        <v>10</v>
      </c>
      <c r="V789" s="161" t="s">
        <v>11</v>
      </c>
      <c r="W789" s="161" t="s">
        <v>12</v>
      </c>
      <c r="X789" s="161" t="s">
        <v>13</v>
      </c>
      <c r="Y789" s="169">
        <v>4340</v>
      </c>
      <c r="Z789" s="169">
        <v>9221101</v>
      </c>
      <c r="AA789" s="166">
        <v>1.0503331780624124E-2</v>
      </c>
      <c r="AB789" s="183" t="s">
        <v>2290</v>
      </c>
      <c r="AC789" s="168" t="s">
        <v>3242</v>
      </c>
    </row>
    <row r="790" spans="1:29" x14ac:dyDescent="0.3">
      <c r="A790" s="156" t="s">
        <v>2748</v>
      </c>
      <c r="B790" s="157">
        <v>1</v>
      </c>
      <c r="C790" s="156" t="s">
        <v>1464</v>
      </c>
      <c r="D790" s="163" t="s">
        <v>268</v>
      </c>
      <c r="E790" s="156" t="s">
        <v>2722</v>
      </c>
      <c r="F790" s="159" t="s">
        <v>4</v>
      </c>
      <c r="G790" s="156" t="s">
        <v>1209</v>
      </c>
      <c r="H790" s="160">
        <v>43647</v>
      </c>
      <c r="I790" s="160">
        <v>43760</v>
      </c>
      <c r="J790" s="161" t="s">
        <v>5</v>
      </c>
      <c r="K790" s="162"/>
      <c r="L790" s="163" t="s">
        <v>1754</v>
      </c>
      <c r="M790" s="171">
        <v>0</v>
      </c>
      <c r="N790" s="164">
        <v>1380</v>
      </c>
      <c r="O790" s="162" t="s">
        <v>110</v>
      </c>
      <c r="P790" s="160">
        <v>43760</v>
      </c>
      <c r="Q790" s="162" t="s">
        <v>103</v>
      </c>
      <c r="R790" s="164">
        <v>1380</v>
      </c>
      <c r="S790" s="162" t="s">
        <v>2250</v>
      </c>
      <c r="T790" s="163"/>
      <c r="U790" s="161" t="s">
        <v>10</v>
      </c>
      <c r="V790" s="161" t="s">
        <v>11</v>
      </c>
      <c r="W790" s="161" t="s">
        <v>12</v>
      </c>
      <c r="X790" s="161" t="s">
        <v>13</v>
      </c>
      <c r="Y790" s="169">
        <v>4340</v>
      </c>
      <c r="Z790" s="169">
        <v>9221101</v>
      </c>
      <c r="AA790" s="166">
        <v>4.9188253733800148E-4</v>
      </c>
      <c r="AB790" s="183" t="s">
        <v>2290</v>
      </c>
      <c r="AC790" s="168" t="s">
        <v>3242</v>
      </c>
    </row>
    <row r="791" spans="1:29" x14ac:dyDescent="0.3">
      <c r="A791" s="156" t="s">
        <v>2748</v>
      </c>
      <c r="B791" s="157">
        <v>1</v>
      </c>
      <c r="C791" s="158" t="s">
        <v>1464</v>
      </c>
      <c r="D791" s="156" t="s">
        <v>268</v>
      </c>
      <c r="E791" s="156" t="s">
        <v>2722</v>
      </c>
      <c r="F791" s="156" t="s">
        <v>4</v>
      </c>
      <c r="G791" s="158" t="s">
        <v>1209</v>
      </c>
      <c r="H791" s="160">
        <v>43647</v>
      </c>
      <c r="I791" s="160">
        <v>43760</v>
      </c>
      <c r="J791" s="161" t="s">
        <v>5</v>
      </c>
      <c r="K791" s="162"/>
      <c r="L791" s="158" t="s">
        <v>1754</v>
      </c>
      <c r="M791" s="171">
        <v>0</v>
      </c>
      <c r="N791" s="171">
        <v>2760</v>
      </c>
      <c r="O791" s="162" t="s">
        <v>110</v>
      </c>
      <c r="P791" s="160">
        <v>43760</v>
      </c>
      <c r="Q791" s="162" t="s">
        <v>103</v>
      </c>
      <c r="R791" s="171">
        <v>2760</v>
      </c>
      <c r="S791" s="158" t="s">
        <v>2250</v>
      </c>
      <c r="T791" s="162"/>
      <c r="U791" s="161" t="s">
        <v>10</v>
      </c>
      <c r="V791" s="161" t="s">
        <v>11</v>
      </c>
      <c r="W791" s="161" t="s">
        <v>12</v>
      </c>
      <c r="X791" s="161" t="s">
        <v>13</v>
      </c>
      <c r="Y791" s="165">
        <v>4340</v>
      </c>
      <c r="Z791" s="165">
        <v>9221101</v>
      </c>
      <c r="AA791" s="166">
        <v>9.8376507467600295E-4</v>
      </c>
      <c r="AB791" s="158" t="s">
        <v>2290</v>
      </c>
      <c r="AC791" s="168" t="s">
        <v>3242</v>
      </c>
    </row>
    <row r="792" spans="1:29" x14ac:dyDescent="0.3">
      <c r="A792" s="156" t="s">
        <v>2748</v>
      </c>
      <c r="B792" s="157">
        <v>1</v>
      </c>
      <c r="C792" s="158" t="s">
        <v>1464</v>
      </c>
      <c r="D792" s="156" t="s">
        <v>268</v>
      </c>
      <c r="E792" s="156" t="s">
        <v>2722</v>
      </c>
      <c r="F792" s="159" t="s">
        <v>4</v>
      </c>
      <c r="G792" s="156" t="s">
        <v>1209</v>
      </c>
      <c r="H792" s="160">
        <v>43647</v>
      </c>
      <c r="I792" s="160">
        <v>43760</v>
      </c>
      <c r="J792" s="161" t="s">
        <v>5</v>
      </c>
      <c r="K792" s="162"/>
      <c r="L792" s="163" t="s">
        <v>1754</v>
      </c>
      <c r="M792" s="171">
        <v>0</v>
      </c>
      <c r="N792" s="164">
        <v>4600</v>
      </c>
      <c r="O792" s="162" t="s">
        <v>110</v>
      </c>
      <c r="P792" s="160">
        <v>43760</v>
      </c>
      <c r="Q792" s="162" t="s">
        <v>103</v>
      </c>
      <c r="R792" s="164">
        <v>4600</v>
      </c>
      <c r="S792" s="162" t="s">
        <v>2250</v>
      </c>
      <c r="T792" s="163"/>
      <c r="U792" s="161" t="s">
        <v>10</v>
      </c>
      <c r="V792" s="161" t="s">
        <v>11</v>
      </c>
      <c r="W792" s="161" t="s">
        <v>12</v>
      </c>
      <c r="X792" s="161" t="s">
        <v>13</v>
      </c>
      <c r="Y792" s="169">
        <v>4340</v>
      </c>
      <c r="Z792" s="169">
        <v>9221101</v>
      </c>
      <c r="AA792" s="166">
        <v>1.6396084577933383E-3</v>
      </c>
      <c r="AB792" s="156" t="s">
        <v>2290</v>
      </c>
      <c r="AC792" s="168" t="s">
        <v>3242</v>
      </c>
    </row>
    <row r="793" spans="1:29" x14ac:dyDescent="0.3">
      <c r="A793" s="156" t="s">
        <v>2748</v>
      </c>
      <c r="B793" s="157">
        <v>1</v>
      </c>
      <c r="C793" s="158" t="s">
        <v>1464</v>
      </c>
      <c r="D793" s="156" t="s">
        <v>268</v>
      </c>
      <c r="E793" s="156" t="s">
        <v>2722</v>
      </c>
      <c r="F793" s="156" t="s">
        <v>4</v>
      </c>
      <c r="G793" s="158" t="s">
        <v>1209</v>
      </c>
      <c r="H793" s="160">
        <v>43647</v>
      </c>
      <c r="I793" s="160">
        <v>43760</v>
      </c>
      <c r="J793" s="161" t="s">
        <v>5</v>
      </c>
      <c r="K793" s="162"/>
      <c r="L793" s="158" t="s">
        <v>1754</v>
      </c>
      <c r="M793" s="171">
        <v>0</v>
      </c>
      <c r="N793" s="170">
        <v>8740</v>
      </c>
      <c r="O793" s="162" t="s">
        <v>110</v>
      </c>
      <c r="P793" s="160">
        <v>43760</v>
      </c>
      <c r="Q793" s="162" t="s">
        <v>103</v>
      </c>
      <c r="R793" s="170">
        <v>8740</v>
      </c>
      <c r="S793" s="162" t="s">
        <v>2250</v>
      </c>
      <c r="T793" s="162"/>
      <c r="U793" s="161" t="s">
        <v>10</v>
      </c>
      <c r="V793" s="161" t="s">
        <v>11</v>
      </c>
      <c r="W793" s="161" t="s">
        <v>12</v>
      </c>
      <c r="X793" s="161" t="s">
        <v>13</v>
      </c>
      <c r="Y793" s="165">
        <v>4340</v>
      </c>
      <c r="Z793" s="165">
        <v>9221101</v>
      </c>
      <c r="AA793" s="166">
        <v>3.1152560698073425E-3</v>
      </c>
      <c r="AB793" s="183" t="s">
        <v>2290</v>
      </c>
      <c r="AC793" s="168" t="s">
        <v>3242</v>
      </c>
    </row>
    <row r="794" spans="1:29" x14ac:dyDescent="0.3">
      <c r="A794" s="156" t="s">
        <v>2748</v>
      </c>
      <c r="B794" s="157">
        <v>1</v>
      </c>
      <c r="C794" s="158" t="s">
        <v>1464</v>
      </c>
      <c r="D794" s="158" t="s">
        <v>268</v>
      </c>
      <c r="E794" s="156" t="s">
        <v>2722</v>
      </c>
      <c r="F794" s="184" t="s">
        <v>4</v>
      </c>
      <c r="G794" s="158" t="s">
        <v>1209</v>
      </c>
      <c r="H794" s="160">
        <v>43647</v>
      </c>
      <c r="I794" s="160">
        <v>43760</v>
      </c>
      <c r="J794" s="161" t="s">
        <v>5</v>
      </c>
      <c r="K794" s="162"/>
      <c r="L794" s="163" t="s">
        <v>1754</v>
      </c>
      <c r="M794" s="171">
        <v>0</v>
      </c>
      <c r="N794" s="164">
        <v>10708.8</v>
      </c>
      <c r="O794" s="162" t="s">
        <v>110</v>
      </c>
      <c r="P794" s="160">
        <v>43760</v>
      </c>
      <c r="Q794" s="162" t="s">
        <v>103</v>
      </c>
      <c r="R794" s="164">
        <v>10708.8</v>
      </c>
      <c r="S794" s="163" t="s">
        <v>2250</v>
      </c>
      <c r="T794" s="163"/>
      <c r="U794" s="161" t="s">
        <v>10</v>
      </c>
      <c r="V794" s="161" t="s">
        <v>11</v>
      </c>
      <c r="W794" s="161" t="s">
        <v>12</v>
      </c>
      <c r="X794" s="161" t="s">
        <v>13</v>
      </c>
      <c r="Y794" s="169">
        <v>4340</v>
      </c>
      <c r="Z794" s="169">
        <v>9221101</v>
      </c>
      <c r="AA794" s="166">
        <v>3.817008489742891E-3</v>
      </c>
      <c r="AB794" s="167" t="s">
        <v>2290</v>
      </c>
      <c r="AC794" s="168" t="s">
        <v>3242</v>
      </c>
    </row>
    <row r="795" spans="1:29" x14ac:dyDescent="0.3">
      <c r="A795" s="156" t="s">
        <v>2738</v>
      </c>
      <c r="B795" s="157">
        <v>1</v>
      </c>
      <c r="C795" s="156" t="s">
        <v>1464</v>
      </c>
      <c r="D795" s="163" t="s">
        <v>283</v>
      </c>
      <c r="E795" s="156" t="s">
        <v>2722</v>
      </c>
      <c r="F795" s="159" t="s">
        <v>4</v>
      </c>
      <c r="G795" s="158" t="s">
        <v>1209</v>
      </c>
      <c r="H795" s="160">
        <v>43647</v>
      </c>
      <c r="I795" s="160">
        <v>43760</v>
      </c>
      <c r="J795" s="161" t="s">
        <v>5</v>
      </c>
      <c r="K795" s="162" t="s">
        <v>97</v>
      </c>
      <c r="L795" s="163" t="s">
        <v>1754</v>
      </c>
      <c r="M795" s="171">
        <v>0</v>
      </c>
      <c r="N795" s="164">
        <v>85781.75</v>
      </c>
      <c r="O795" s="162" t="s">
        <v>112</v>
      </c>
      <c r="P795" s="160">
        <v>43760</v>
      </c>
      <c r="Q795" s="162" t="s">
        <v>103</v>
      </c>
      <c r="R795" s="164">
        <v>85781.75</v>
      </c>
      <c r="S795" s="162" t="s">
        <v>401</v>
      </c>
      <c r="T795" s="163"/>
      <c r="U795" s="161" t="s">
        <v>10</v>
      </c>
      <c r="V795" s="161" t="s">
        <v>11</v>
      </c>
      <c r="W795" s="161" t="s">
        <v>12</v>
      </c>
      <c r="X795" s="161" t="s">
        <v>13</v>
      </c>
      <c r="Y795" s="169">
        <v>4300</v>
      </c>
      <c r="Z795" s="169">
        <v>9231101</v>
      </c>
      <c r="AA795" s="166">
        <v>3.0575757135720368E-2</v>
      </c>
      <c r="AB795" s="158" t="s">
        <v>2294</v>
      </c>
      <c r="AC795" s="168" t="s">
        <v>3247</v>
      </c>
    </row>
    <row r="796" spans="1:29" x14ac:dyDescent="0.3">
      <c r="A796" s="156" t="s">
        <v>2738</v>
      </c>
      <c r="B796" s="157">
        <v>1</v>
      </c>
      <c r="C796" s="158" t="s">
        <v>1464</v>
      </c>
      <c r="D796" s="156" t="s">
        <v>283</v>
      </c>
      <c r="E796" s="156" t="s">
        <v>2722</v>
      </c>
      <c r="F796" s="158" t="s">
        <v>4</v>
      </c>
      <c r="G796" s="158" t="s">
        <v>1209</v>
      </c>
      <c r="H796" s="160">
        <v>43647</v>
      </c>
      <c r="I796" s="160">
        <v>43760</v>
      </c>
      <c r="J796" s="161" t="s">
        <v>5</v>
      </c>
      <c r="K796" s="162" t="s">
        <v>97</v>
      </c>
      <c r="L796" s="158" t="s">
        <v>1754</v>
      </c>
      <c r="M796" s="171">
        <v>0</v>
      </c>
      <c r="N796" s="164">
        <v>7046.6</v>
      </c>
      <c r="O796" s="162" t="s">
        <v>112</v>
      </c>
      <c r="P796" s="160">
        <v>43760</v>
      </c>
      <c r="Q796" s="162" t="s">
        <v>103</v>
      </c>
      <c r="R796" s="164">
        <v>7046.6</v>
      </c>
      <c r="S796" s="162" t="s">
        <v>401</v>
      </c>
      <c r="T796" s="156"/>
      <c r="U796" s="161" t="s">
        <v>10</v>
      </c>
      <c r="V796" s="161" t="s">
        <v>11</v>
      </c>
      <c r="W796" s="161" t="s">
        <v>12</v>
      </c>
      <c r="X796" s="161" t="s">
        <v>13</v>
      </c>
      <c r="Y796" s="165">
        <v>4340</v>
      </c>
      <c r="Z796" s="165">
        <v>9231101</v>
      </c>
      <c r="AA796" s="166">
        <v>2.5116662953666383E-3</v>
      </c>
      <c r="AB796" s="158" t="s">
        <v>2294</v>
      </c>
      <c r="AC796" s="168" t="s">
        <v>3247</v>
      </c>
    </row>
    <row r="797" spans="1:29" x14ac:dyDescent="0.3">
      <c r="A797" s="156" t="s">
        <v>2738</v>
      </c>
      <c r="B797" s="157">
        <v>1</v>
      </c>
      <c r="C797" s="158" t="s">
        <v>1464</v>
      </c>
      <c r="D797" s="158" t="s">
        <v>283</v>
      </c>
      <c r="E797" s="156" t="s">
        <v>2722</v>
      </c>
      <c r="F797" s="159" t="s">
        <v>4</v>
      </c>
      <c r="G797" s="158" t="s">
        <v>1209</v>
      </c>
      <c r="H797" s="160">
        <v>43647</v>
      </c>
      <c r="I797" s="160">
        <v>43760</v>
      </c>
      <c r="J797" s="161" t="s">
        <v>5</v>
      </c>
      <c r="K797" s="162"/>
      <c r="L797" s="163" t="s">
        <v>1754</v>
      </c>
      <c r="M797" s="171">
        <v>0</v>
      </c>
      <c r="N797" s="164">
        <v>330</v>
      </c>
      <c r="O797" s="162" t="s">
        <v>112</v>
      </c>
      <c r="P797" s="160">
        <v>43760</v>
      </c>
      <c r="Q797" s="162" t="s">
        <v>103</v>
      </c>
      <c r="R797" s="164">
        <v>330</v>
      </c>
      <c r="S797" s="163" t="s">
        <v>401</v>
      </c>
      <c r="T797" s="163"/>
      <c r="U797" s="161" t="s">
        <v>10</v>
      </c>
      <c r="V797" s="161" t="s">
        <v>11</v>
      </c>
      <c r="W797" s="161" t="s">
        <v>12</v>
      </c>
      <c r="X797" s="161" t="s">
        <v>13</v>
      </c>
      <c r="Y797" s="165">
        <v>4340</v>
      </c>
      <c r="Z797" s="165">
        <v>9231101</v>
      </c>
      <c r="AA797" s="166">
        <v>1.1762408501560904E-4</v>
      </c>
      <c r="AB797" s="172" t="s">
        <v>2294</v>
      </c>
      <c r="AC797" s="168" t="s">
        <v>3247</v>
      </c>
    </row>
    <row r="798" spans="1:29" x14ac:dyDescent="0.3">
      <c r="A798" s="156" t="s">
        <v>2738</v>
      </c>
      <c r="B798" s="157">
        <v>1</v>
      </c>
      <c r="C798" s="158" t="s">
        <v>1464</v>
      </c>
      <c r="D798" s="158" t="s">
        <v>283</v>
      </c>
      <c r="E798" s="156" t="s">
        <v>2722</v>
      </c>
      <c r="F798" s="159" t="s">
        <v>4</v>
      </c>
      <c r="G798" s="156" t="s">
        <v>1209</v>
      </c>
      <c r="H798" s="160">
        <v>43647</v>
      </c>
      <c r="I798" s="160">
        <v>43760</v>
      </c>
      <c r="J798" s="161" t="s">
        <v>5</v>
      </c>
      <c r="K798" s="162"/>
      <c r="L798" s="163" t="s">
        <v>1754</v>
      </c>
      <c r="M798" s="171">
        <v>0</v>
      </c>
      <c r="N798" s="164">
        <v>660</v>
      </c>
      <c r="O798" s="162" t="s">
        <v>112</v>
      </c>
      <c r="P798" s="160">
        <v>43760</v>
      </c>
      <c r="Q798" s="162" t="s">
        <v>103</v>
      </c>
      <c r="R798" s="164">
        <v>660</v>
      </c>
      <c r="S798" s="162" t="s">
        <v>401</v>
      </c>
      <c r="T798" s="163"/>
      <c r="U798" s="161" t="s">
        <v>10</v>
      </c>
      <c r="V798" s="161" t="s">
        <v>11</v>
      </c>
      <c r="W798" s="161" t="s">
        <v>12</v>
      </c>
      <c r="X798" s="161" t="s">
        <v>13</v>
      </c>
      <c r="Y798" s="169">
        <v>4340</v>
      </c>
      <c r="Z798" s="169">
        <v>9231101</v>
      </c>
      <c r="AA798" s="166">
        <v>2.3524817003121808E-4</v>
      </c>
      <c r="AB798" s="183" t="s">
        <v>2294</v>
      </c>
      <c r="AC798" s="168" t="s">
        <v>3247</v>
      </c>
    </row>
    <row r="799" spans="1:29" x14ac:dyDescent="0.3">
      <c r="A799" s="156" t="s">
        <v>2738</v>
      </c>
      <c r="B799" s="157">
        <v>1</v>
      </c>
      <c r="C799" s="158" t="s">
        <v>1464</v>
      </c>
      <c r="D799" s="158" t="s">
        <v>283</v>
      </c>
      <c r="E799" s="156" t="s">
        <v>2722</v>
      </c>
      <c r="F799" s="159" t="s">
        <v>4</v>
      </c>
      <c r="G799" s="156" t="s">
        <v>1209</v>
      </c>
      <c r="H799" s="160">
        <v>43647</v>
      </c>
      <c r="I799" s="160">
        <v>43760</v>
      </c>
      <c r="J799" s="161" t="s">
        <v>5</v>
      </c>
      <c r="K799" s="162"/>
      <c r="L799" s="163" t="s">
        <v>1754</v>
      </c>
      <c r="M799" s="171">
        <v>0</v>
      </c>
      <c r="N799" s="164">
        <v>1100</v>
      </c>
      <c r="O799" s="162" t="s">
        <v>112</v>
      </c>
      <c r="P799" s="160">
        <v>43760</v>
      </c>
      <c r="Q799" s="162" t="s">
        <v>103</v>
      </c>
      <c r="R799" s="164">
        <v>1100</v>
      </c>
      <c r="S799" s="158" t="s">
        <v>401</v>
      </c>
      <c r="T799" s="163"/>
      <c r="U799" s="161" t="s">
        <v>10</v>
      </c>
      <c r="V799" s="161" t="s">
        <v>11</v>
      </c>
      <c r="W799" s="161" t="s">
        <v>12</v>
      </c>
      <c r="X799" s="161" t="s">
        <v>13</v>
      </c>
      <c r="Y799" s="169">
        <v>4340</v>
      </c>
      <c r="Z799" s="169">
        <v>9231101</v>
      </c>
      <c r="AA799" s="166">
        <v>3.9208028338536346E-4</v>
      </c>
      <c r="AB799" s="158" t="s">
        <v>2294</v>
      </c>
      <c r="AC799" s="168" t="s">
        <v>3247</v>
      </c>
    </row>
    <row r="800" spans="1:29" x14ac:dyDescent="0.3">
      <c r="A800" s="156" t="s">
        <v>2738</v>
      </c>
      <c r="B800" s="157">
        <v>1</v>
      </c>
      <c r="C800" s="156" t="s">
        <v>1464</v>
      </c>
      <c r="D800" s="158" t="s">
        <v>283</v>
      </c>
      <c r="E800" s="156" t="s">
        <v>2722</v>
      </c>
      <c r="F800" s="159" t="s">
        <v>4</v>
      </c>
      <c r="G800" s="158" t="s">
        <v>1209</v>
      </c>
      <c r="H800" s="160">
        <v>43647</v>
      </c>
      <c r="I800" s="160">
        <v>43760</v>
      </c>
      <c r="J800" s="161" t="s">
        <v>5</v>
      </c>
      <c r="K800" s="162"/>
      <c r="L800" s="163" t="s">
        <v>1754</v>
      </c>
      <c r="M800" s="171">
        <v>0</v>
      </c>
      <c r="N800" s="164">
        <v>2090</v>
      </c>
      <c r="O800" s="162" t="s">
        <v>112</v>
      </c>
      <c r="P800" s="160">
        <v>43760</v>
      </c>
      <c r="Q800" s="162" t="s">
        <v>103</v>
      </c>
      <c r="R800" s="171">
        <v>2090</v>
      </c>
      <c r="S800" s="163" t="s">
        <v>401</v>
      </c>
      <c r="T800" s="157"/>
      <c r="U800" s="161" t="s">
        <v>10</v>
      </c>
      <c r="V800" s="161" t="s">
        <v>11</v>
      </c>
      <c r="W800" s="161" t="s">
        <v>12</v>
      </c>
      <c r="X800" s="161" t="s">
        <v>13</v>
      </c>
      <c r="Y800" s="169">
        <v>4340</v>
      </c>
      <c r="Z800" s="177">
        <v>9231101</v>
      </c>
      <c r="AA800" s="166">
        <v>7.4495253843219055E-4</v>
      </c>
      <c r="AB800" s="158" t="s">
        <v>2294</v>
      </c>
      <c r="AC800" s="168" t="s">
        <v>3247</v>
      </c>
    </row>
    <row r="801" spans="1:29" x14ac:dyDescent="0.3">
      <c r="A801" s="156" t="s">
        <v>2738</v>
      </c>
      <c r="B801" s="157">
        <v>1</v>
      </c>
      <c r="C801" s="158" t="s">
        <v>1464</v>
      </c>
      <c r="D801" s="158" t="s">
        <v>283</v>
      </c>
      <c r="E801" s="156" t="s">
        <v>2722</v>
      </c>
      <c r="F801" s="159" t="s">
        <v>4</v>
      </c>
      <c r="G801" s="158" t="s">
        <v>1209</v>
      </c>
      <c r="H801" s="160">
        <v>43647</v>
      </c>
      <c r="I801" s="160">
        <v>43760</v>
      </c>
      <c r="J801" s="161" t="s">
        <v>5</v>
      </c>
      <c r="K801" s="162"/>
      <c r="L801" s="163" t="s">
        <v>1754</v>
      </c>
      <c r="M801" s="171">
        <v>0</v>
      </c>
      <c r="N801" s="164">
        <v>2560.8000000000002</v>
      </c>
      <c r="O801" s="162" t="s">
        <v>112</v>
      </c>
      <c r="P801" s="160">
        <v>43760</v>
      </c>
      <c r="Q801" s="162" t="s">
        <v>103</v>
      </c>
      <c r="R801" s="164">
        <v>2560.8000000000002</v>
      </c>
      <c r="S801" s="163" t="s">
        <v>401</v>
      </c>
      <c r="T801" s="163"/>
      <c r="U801" s="161" t="s">
        <v>10</v>
      </c>
      <c r="V801" s="161" t="s">
        <v>11</v>
      </c>
      <c r="W801" s="161" t="s">
        <v>12</v>
      </c>
      <c r="X801" s="161" t="s">
        <v>13</v>
      </c>
      <c r="Y801" s="169">
        <v>4340</v>
      </c>
      <c r="Z801" s="169">
        <v>9231101</v>
      </c>
      <c r="AA801" s="166">
        <v>9.1276289972112628E-4</v>
      </c>
      <c r="AB801" s="167" t="s">
        <v>2294</v>
      </c>
      <c r="AC801" s="168" t="s">
        <v>3247</v>
      </c>
    </row>
    <row r="802" spans="1:29" x14ac:dyDescent="0.3">
      <c r="A802" s="156" t="s">
        <v>2749</v>
      </c>
      <c r="B802" s="157">
        <v>1</v>
      </c>
      <c r="C802" s="158" t="s">
        <v>1464</v>
      </c>
      <c r="D802" s="156" t="s">
        <v>235</v>
      </c>
      <c r="E802" s="156" t="s">
        <v>2722</v>
      </c>
      <c r="F802" s="162" t="s">
        <v>4</v>
      </c>
      <c r="G802" s="156" t="s">
        <v>1209</v>
      </c>
      <c r="H802" s="160">
        <v>43647</v>
      </c>
      <c r="I802" s="160">
        <v>43760</v>
      </c>
      <c r="J802" s="161" t="s">
        <v>5</v>
      </c>
      <c r="K802" s="162" t="s">
        <v>97</v>
      </c>
      <c r="L802" s="163" t="s">
        <v>1754</v>
      </c>
      <c r="M802" s="171">
        <v>0</v>
      </c>
      <c r="N802" s="171">
        <v>242590.4</v>
      </c>
      <c r="O802" s="162" t="s">
        <v>108</v>
      </c>
      <c r="P802" s="160">
        <v>43760</v>
      </c>
      <c r="Q802" s="162" t="s">
        <v>103</v>
      </c>
      <c r="R802" s="171">
        <v>242590.4</v>
      </c>
      <c r="S802" s="163" t="s">
        <v>1572</v>
      </c>
      <c r="T802" s="156"/>
      <c r="U802" s="161" t="s">
        <v>10</v>
      </c>
      <c r="V802" s="161" t="s">
        <v>11</v>
      </c>
      <c r="W802" s="161" t="s">
        <v>12</v>
      </c>
      <c r="X802" s="161" t="s">
        <v>13</v>
      </c>
      <c r="Y802" s="169">
        <v>4300</v>
      </c>
      <c r="Z802" s="165">
        <v>9241101</v>
      </c>
      <c r="AA802" s="166">
        <v>8.6468102525971521E-2</v>
      </c>
      <c r="AB802" s="158" t="s">
        <v>2297</v>
      </c>
      <c r="AC802" s="168" t="s">
        <v>3252</v>
      </c>
    </row>
    <row r="803" spans="1:29" x14ac:dyDescent="0.3">
      <c r="A803" s="156" t="s">
        <v>2749</v>
      </c>
      <c r="B803" s="157">
        <v>1</v>
      </c>
      <c r="C803" s="158" t="s">
        <v>1464</v>
      </c>
      <c r="D803" s="158" t="s">
        <v>235</v>
      </c>
      <c r="E803" s="156" t="s">
        <v>2722</v>
      </c>
      <c r="F803" s="159" t="s">
        <v>4</v>
      </c>
      <c r="G803" s="158" t="s">
        <v>1209</v>
      </c>
      <c r="H803" s="160">
        <v>43647</v>
      </c>
      <c r="I803" s="160">
        <v>43760</v>
      </c>
      <c r="J803" s="161" t="s">
        <v>5</v>
      </c>
      <c r="K803" s="162" t="s">
        <v>97</v>
      </c>
      <c r="L803" s="163" t="s">
        <v>1754</v>
      </c>
      <c r="M803" s="171">
        <v>0</v>
      </c>
      <c r="N803" s="164">
        <v>20018.75</v>
      </c>
      <c r="O803" s="162" t="s">
        <v>108</v>
      </c>
      <c r="P803" s="160">
        <v>43760</v>
      </c>
      <c r="Q803" s="162" t="s">
        <v>103</v>
      </c>
      <c r="R803" s="164">
        <v>20018.75</v>
      </c>
      <c r="S803" s="163" t="s">
        <v>1572</v>
      </c>
      <c r="T803" s="163"/>
      <c r="U803" s="161" t="s">
        <v>10</v>
      </c>
      <c r="V803" s="161" t="s">
        <v>11</v>
      </c>
      <c r="W803" s="161" t="s">
        <v>12</v>
      </c>
      <c r="X803" s="161" t="s">
        <v>13</v>
      </c>
      <c r="Y803" s="165">
        <v>4340</v>
      </c>
      <c r="Z803" s="165">
        <v>9241101</v>
      </c>
      <c r="AA803" s="166">
        <v>7.1354156118370411E-3</v>
      </c>
      <c r="AB803" s="167" t="s">
        <v>2297</v>
      </c>
      <c r="AC803" s="168" t="s">
        <v>3252</v>
      </c>
    </row>
    <row r="804" spans="1:29" x14ac:dyDescent="0.3">
      <c r="A804" s="156" t="s">
        <v>2749</v>
      </c>
      <c r="B804" s="157">
        <v>1</v>
      </c>
      <c r="C804" s="158" t="s">
        <v>1464</v>
      </c>
      <c r="D804" s="158" t="s">
        <v>235</v>
      </c>
      <c r="E804" s="156" t="s">
        <v>2722</v>
      </c>
      <c r="F804" s="159" t="s">
        <v>4</v>
      </c>
      <c r="G804" s="158" t="s">
        <v>1209</v>
      </c>
      <c r="H804" s="160">
        <v>43647</v>
      </c>
      <c r="I804" s="160">
        <v>43760</v>
      </c>
      <c r="J804" s="161" t="s">
        <v>5</v>
      </c>
      <c r="K804" s="162"/>
      <c r="L804" s="156" t="s">
        <v>1754</v>
      </c>
      <c r="M804" s="171">
        <v>0</v>
      </c>
      <c r="N804" s="164">
        <v>937.5</v>
      </c>
      <c r="O804" s="162" t="s">
        <v>108</v>
      </c>
      <c r="P804" s="160">
        <v>43760</v>
      </c>
      <c r="Q804" s="162" t="s">
        <v>103</v>
      </c>
      <c r="R804" s="164">
        <v>937.5</v>
      </c>
      <c r="S804" s="163" t="s">
        <v>1572</v>
      </c>
      <c r="T804" s="163"/>
      <c r="U804" s="161" t="s">
        <v>10</v>
      </c>
      <c r="V804" s="161" t="s">
        <v>11</v>
      </c>
      <c r="W804" s="161" t="s">
        <v>12</v>
      </c>
      <c r="X804" s="161" t="s">
        <v>13</v>
      </c>
      <c r="Y804" s="169">
        <v>4340</v>
      </c>
      <c r="Z804" s="169">
        <v>9241101</v>
      </c>
      <c r="AA804" s="166">
        <v>3.3415933243070752E-4</v>
      </c>
      <c r="AB804" s="167" t="s">
        <v>2297</v>
      </c>
      <c r="AC804" s="168" t="s">
        <v>3252</v>
      </c>
    </row>
    <row r="805" spans="1:29" x14ac:dyDescent="0.3">
      <c r="A805" s="156" t="s">
        <v>2749</v>
      </c>
      <c r="B805" s="157">
        <v>1</v>
      </c>
      <c r="C805" s="156" t="s">
        <v>1464</v>
      </c>
      <c r="D805" s="156" t="s">
        <v>235</v>
      </c>
      <c r="E805" s="156" t="s">
        <v>2722</v>
      </c>
      <c r="F805" s="159" t="s">
        <v>4</v>
      </c>
      <c r="G805" s="156" t="s">
        <v>1209</v>
      </c>
      <c r="H805" s="160">
        <v>43647</v>
      </c>
      <c r="I805" s="160">
        <v>43760</v>
      </c>
      <c r="J805" s="161" t="s">
        <v>5</v>
      </c>
      <c r="K805" s="162"/>
      <c r="L805" s="163" t="s">
        <v>1754</v>
      </c>
      <c r="M805" s="171">
        <v>0</v>
      </c>
      <c r="N805" s="164">
        <v>1875</v>
      </c>
      <c r="O805" s="162" t="s">
        <v>108</v>
      </c>
      <c r="P805" s="160">
        <v>43760</v>
      </c>
      <c r="Q805" s="162" t="s">
        <v>103</v>
      </c>
      <c r="R805" s="164">
        <v>1875</v>
      </c>
      <c r="S805" s="158" t="s">
        <v>1572</v>
      </c>
      <c r="T805" s="163"/>
      <c r="U805" s="161" t="s">
        <v>10</v>
      </c>
      <c r="V805" s="161" t="s">
        <v>11</v>
      </c>
      <c r="W805" s="161" t="s">
        <v>12</v>
      </c>
      <c r="X805" s="161" t="s">
        <v>13</v>
      </c>
      <c r="Y805" s="169">
        <v>4340</v>
      </c>
      <c r="Z805" s="169">
        <v>9241101</v>
      </c>
      <c r="AA805" s="166">
        <v>6.6831866486141505E-4</v>
      </c>
      <c r="AB805" s="183" t="s">
        <v>2297</v>
      </c>
      <c r="AC805" s="168" t="s">
        <v>3252</v>
      </c>
    </row>
    <row r="806" spans="1:29" x14ac:dyDescent="0.3">
      <c r="A806" s="156" t="s">
        <v>2749</v>
      </c>
      <c r="B806" s="157">
        <v>1</v>
      </c>
      <c r="C806" s="158" t="s">
        <v>1464</v>
      </c>
      <c r="D806" s="158" t="s">
        <v>235</v>
      </c>
      <c r="E806" s="156" t="s">
        <v>2722</v>
      </c>
      <c r="F806" s="159" t="s">
        <v>4</v>
      </c>
      <c r="G806" s="158" t="s">
        <v>1209</v>
      </c>
      <c r="H806" s="160">
        <v>43647</v>
      </c>
      <c r="I806" s="160">
        <v>43760</v>
      </c>
      <c r="J806" s="161" t="s">
        <v>5</v>
      </c>
      <c r="K806" s="162"/>
      <c r="L806" s="163" t="s">
        <v>1754</v>
      </c>
      <c r="M806" s="171">
        <v>0</v>
      </c>
      <c r="N806" s="164">
        <v>3125</v>
      </c>
      <c r="O806" s="162" t="s">
        <v>108</v>
      </c>
      <c r="P806" s="160">
        <v>43760</v>
      </c>
      <c r="Q806" s="162" t="s">
        <v>103</v>
      </c>
      <c r="R806" s="164">
        <v>3125</v>
      </c>
      <c r="S806" s="163" t="s">
        <v>1572</v>
      </c>
      <c r="T806" s="163"/>
      <c r="U806" s="161" t="s">
        <v>10</v>
      </c>
      <c r="V806" s="161" t="s">
        <v>11</v>
      </c>
      <c r="W806" s="161" t="s">
        <v>12</v>
      </c>
      <c r="X806" s="161" t="s">
        <v>13</v>
      </c>
      <c r="Y806" s="169">
        <v>4340</v>
      </c>
      <c r="Z806" s="169">
        <v>9241101</v>
      </c>
      <c r="AA806" s="166">
        <v>1.1138644414356916E-3</v>
      </c>
      <c r="AB806" s="167" t="s">
        <v>2297</v>
      </c>
      <c r="AC806" s="168" t="s">
        <v>3252</v>
      </c>
    </row>
    <row r="807" spans="1:29" x14ac:dyDescent="0.3">
      <c r="A807" s="156" t="s">
        <v>2749</v>
      </c>
      <c r="B807" s="157">
        <v>1</v>
      </c>
      <c r="C807" s="158" t="s">
        <v>1464</v>
      </c>
      <c r="D807" s="158" t="s">
        <v>235</v>
      </c>
      <c r="E807" s="156" t="s">
        <v>2722</v>
      </c>
      <c r="F807" s="159" t="s">
        <v>4</v>
      </c>
      <c r="G807" s="158" t="s">
        <v>1209</v>
      </c>
      <c r="H807" s="160">
        <v>43647</v>
      </c>
      <c r="I807" s="160">
        <v>43760</v>
      </c>
      <c r="J807" s="161" t="s">
        <v>5</v>
      </c>
      <c r="K807" s="162"/>
      <c r="L807" s="163" t="s">
        <v>1754</v>
      </c>
      <c r="M807" s="171">
        <v>0</v>
      </c>
      <c r="N807" s="164">
        <v>5937.5</v>
      </c>
      <c r="O807" s="162" t="s">
        <v>108</v>
      </c>
      <c r="P807" s="160">
        <v>43760</v>
      </c>
      <c r="Q807" s="162" t="s">
        <v>103</v>
      </c>
      <c r="R807" s="164">
        <v>5937.5</v>
      </c>
      <c r="S807" s="163" t="s">
        <v>1572</v>
      </c>
      <c r="T807" s="163"/>
      <c r="U807" s="161" t="s">
        <v>10</v>
      </c>
      <c r="V807" s="161" t="s">
        <v>11</v>
      </c>
      <c r="W807" s="161" t="s">
        <v>12</v>
      </c>
      <c r="X807" s="161" t="s">
        <v>13</v>
      </c>
      <c r="Y807" s="169">
        <v>4340</v>
      </c>
      <c r="Z807" s="169">
        <v>9241101</v>
      </c>
      <c r="AA807" s="166">
        <v>2.1163424387278143E-3</v>
      </c>
      <c r="AB807" s="167" t="s">
        <v>2297</v>
      </c>
      <c r="AC807" s="168" t="s">
        <v>3252</v>
      </c>
    </row>
    <row r="808" spans="1:29" x14ac:dyDescent="0.3">
      <c r="A808" s="156" t="s">
        <v>2749</v>
      </c>
      <c r="B808" s="157">
        <v>1</v>
      </c>
      <c r="C808" s="156" t="s">
        <v>1464</v>
      </c>
      <c r="D808" s="158" t="s">
        <v>235</v>
      </c>
      <c r="E808" s="156" t="s">
        <v>2722</v>
      </c>
      <c r="F808" s="159" t="s">
        <v>4</v>
      </c>
      <c r="G808" s="156" t="s">
        <v>1209</v>
      </c>
      <c r="H808" s="160">
        <v>43647</v>
      </c>
      <c r="I808" s="160">
        <v>43760</v>
      </c>
      <c r="J808" s="161" t="s">
        <v>5</v>
      </c>
      <c r="K808" s="162"/>
      <c r="L808" s="163" t="s">
        <v>1754</v>
      </c>
      <c r="M808" s="171">
        <v>0</v>
      </c>
      <c r="N808" s="164">
        <v>7275</v>
      </c>
      <c r="O808" s="162" t="s">
        <v>108</v>
      </c>
      <c r="P808" s="160">
        <v>43760</v>
      </c>
      <c r="Q808" s="162" t="s">
        <v>103</v>
      </c>
      <c r="R808" s="164">
        <v>7275</v>
      </c>
      <c r="S808" s="162" t="s">
        <v>1572</v>
      </c>
      <c r="T808" s="163"/>
      <c r="U808" s="161" t="s">
        <v>10</v>
      </c>
      <c r="V808" s="161" t="s">
        <v>11</v>
      </c>
      <c r="W808" s="161" t="s">
        <v>12</v>
      </c>
      <c r="X808" s="161" t="s">
        <v>13</v>
      </c>
      <c r="Y808" s="169">
        <v>4340</v>
      </c>
      <c r="Z808" s="169">
        <v>9241101</v>
      </c>
      <c r="AA808" s="166">
        <v>2.5930764196622903E-3</v>
      </c>
      <c r="AB808" s="158" t="s">
        <v>2297</v>
      </c>
      <c r="AC808" s="168" t="s">
        <v>3252</v>
      </c>
    </row>
    <row r="809" spans="1:29" x14ac:dyDescent="0.3">
      <c r="A809" s="156" t="s">
        <v>2750</v>
      </c>
      <c r="B809" s="157">
        <v>3</v>
      </c>
      <c r="C809" s="158" t="s">
        <v>1464</v>
      </c>
      <c r="D809" s="158" t="s">
        <v>506</v>
      </c>
      <c r="E809" s="156" t="s">
        <v>2722</v>
      </c>
      <c r="F809" s="159" t="s">
        <v>4</v>
      </c>
      <c r="G809" s="158" t="s">
        <v>1209</v>
      </c>
      <c r="H809" s="160">
        <v>43647</v>
      </c>
      <c r="I809" s="160">
        <v>43760</v>
      </c>
      <c r="J809" s="161" t="s">
        <v>5</v>
      </c>
      <c r="K809" s="162" t="s">
        <v>97</v>
      </c>
      <c r="L809" s="163" t="s">
        <v>1754</v>
      </c>
      <c r="M809" s="171">
        <v>0</v>
      </c>
      <c r="N809" s="164">
        <v>15525.78</v>
      </c>
      <c r="O809" s="162" t="s">
        <v>118</v>
      </c>
      <c r="P809" s="160">
        <v>43760</v>
      </c>
      <c r="Q809" s="162" t="s">
        <v>103</v>
      </c>
      <c r="R809" s="164">
        <v>15525.78</v>
      </c>
      <c r="S809" s="163"/>
      <c r="T809" s="163"/>
      <c r="U809" s="161" t="s">
        <v>10</v>
      </c>
      <c r="V809" s="161" t="s">
        <v>11</v>
      </c>
      <c r="W809" s="161" t="s">
        <v>12</v>
      </c>
      <c r="X809" s="161" t="s">
        <v>13</v>
      </c>
      <c r="Y809" s="169">
        <v>4300</v>
      </c>
      <c r="Z809" s="169">
        <v>9251101</v>
      </c>
      <c r="AA809" s="166">
        <v>5.5339565656170988E-3</v>
      </c>
      <c r="AB809" s="167" t="s">
        <v>2300</v>
      </c>
      <c r="AC809" s="168" t="s">
        <v>3257</v>
      </c>
    </row>
    <row r="810" spans="1:29" x14ac:dyDescent="0.3">
      <c r="A810" s="156" t="s">
        <v>2750</v>
      </c>
      <c r="B810" s="157">
        <v>3</v>
      </c>
      <c r="C810" s="158" t="s">
        <v>1464</v>
      </c>
      <c r="D810" s="158" t="s">
        <v>506</v>
      </c>
      <c r="E810" s="156" t="s">
        <v>2722</v>
      </c>
      <c r="F810" s="159" t="s">
        <v>4</v>
      </c>
      <c r="G810" s="156" t="s">
        <v>1209</v>
      </c>
      <c r="H810" s="160">
        <v>43647</v>
      </c>
      <c r="I810" s="160">
        <v>43760</v>
      </c>
      <c r="J810" s="161" t="s">
        <v>5</v>
      </c>
      <c r="K810" s="162" t="s">
        <v>97</v>
      </c>
      <c r="L810" s="163" t="s">
        <v>1754</v>
      </c>
      <c r="M810" s="171">
        <v>0</v>
      </c>
      <c r="N810" s="164">
        <v>60</v>
      </c>
      <c r="O810" s="162" t="s">
        <v>118</v>
      </c>
      <c r="P810" s="160">
        <v>43760</v>
      </c>
      <c r="Q810" s="162" t="s">
        <v>103</v>
      </c>
      <c r="R810" s="164">
        <v>60</v>
      </c>
      <c r="S810" s="163"/>
      <c r="T810" s="163"/>
      <c r="U810" s="161" t="s">
        <v>10</v>
      </c>
      <c r="V810" s="161" t="s">
        <v>11</v>
      </c>
      <c r="W810" s="161" t="s">
        <v>12</v>
      </c>
      <c r="X810" s="161" t="s">
        <v>13</v>
      </c>
      <c r="Y810" s="165">
        <v>4340</v>
      </c>
      <c r="Z810" s="165">
        <v>9251101</v>
      </c>
      <c r="AA810" s="166">
        <v>2.138619727556528E-5</v>
      </c>
      <c r="AB810" s="167" t="s">
        <v>2300</v>
      </c>
      <c r="AC810" s="168" t="s">
        <v>3257</v>
      </c>
    </row>
    <row r="811" spans="1:29" x14ac:dyDescent="0.3">
      <c r="A811" s="156" t="s">
        <v>2750</v>
      </c>
      <c r="B811" s="157">
        <v>3</v>
      </c>
      <c r="C811" s="158" t="s">
        <v>1464</v>
      </c>
      <c r="D811" s="158" t="s">
        <v>506</v>
      </c>
      <c r="E811" s="156" t="s">
        <v>2722</v>
      </c>
      <c r="F811" s="159" t="s">
        <v>4</v>
      </c>
      <c r="G811" s="158" t="s">
        <v>1209</v>
      </c>
      <c r="H811" s="160">
        <v>43647</v>
      </c>
      <c r="I811" s="160">
        <v>43760</v>
      </c>
      <c r="J811" s="161" t="s">
        <v>5</v>
      </c>
      <c r="K811" s="162"/>
      <c r="L811" s="163" t="s">
        <v>1754</v>
      </c>
      <c r="M811" s="171">
        <v>0</v>
      </c>
      <c r="N811" s="164">
        <v>120</v>
      </c>
      <c r="O811" s="162" t="s">
        <v>118</v>
      </c>
      <c r="P811" s="160">
        <v>43760</v>
      </c>
      <c r="Q811" s="162" t="s">
        <v>103</v>
      </c>
      <c r="R811" s="164">
        <v>120</v>
      </c>
      <c r="S811" s="158"/>
      <c r="T811" s="163"/>
      <c r="U811" s="161" t="s">
        <v>10</v>
      </c>
      <c r="V811" s="161" t="s">
        <v>11</v>
      </c>
      <c r="W811" s="161" t="s">
        <v>12</v>
      </c>
      <c r="X811" s="161" t="s">
        <v>13</v>
      </c>
      <c r="Y811" s="169">
        <v>4340</v>
      </c>
      <c r="Z811" s="169">
        <v>9251101</v>
      </c>
      <c r="AA811" s="166">
        <v>4.277239455113056E-5</v>
      </c>
      <c r="AB811" s="167" t="s">
        <v>2300</v>
      </c>
      <c r="AC811" s="168" t="s">
        <v>3257</v>
      </c>
    </row>
    <row r="812" spans="1:29" x14ac:dyDescent="0.3">
      <c r="A812" s="156" t="s">
        <v>2750</v>
      </c>
      <c r="B812" s="157">
        <v>3</v>
      </c>
      <c r="C812" s="156" t="s">
        <v>1464</v>
      </c>
      <c r="D812" s="158" t="s">
        <v>506</v>
      </c>
      <c r="E812" s="156" t="s">
        <v>2722</v>
      </c>
      <c r="F812" s="159" t="s">
        <v>4</v>
      </c>
      <c r="G812" s="156" t="s">
        <v>1209</v>
      </c>
      <c r="H812" s="160">
        <v>43647</v>
      </c>
      <c r="I812" s="160">
        <v>43760</v>
      </c>
      <c r="J812" s="161" t="s">
        <v>5</v>
      </c>
      <c r="K812" s="162"/>
      <c r="L812" s="163" t="s">
        <v>1754</v>
      </c>
      <c r="M812" s="171">
        <v>0</v>
      </c>
      <c r="N812" s="164">
        <v>200</v>
      </c>
      <c r="O812" s="162" t="s">
        <v>118</v>
      </c>
      <c r="P812" s="160">
        <v>43760</v>
      </c>
      <c r="Q812" s="162" t="s">
        <v>103</v>
      </c>
      <c r="R812" s="164">
        <v>200</v>
      </c>
      <c r="S812" s="158"/>
      <c r="T812" s="163"/>
      <c r="U812" s="161" t="s">
        <v>10</v>
      </c>
      <c r="V812" s="161" t="s">
        <v>11</v>
      </c>
      <c r="W812" s="161" t="s">
        <v>12</v>
      </c>
      <c r="X812" s="161" t="s">
        <v>13</v>
      </c>
      <c r="Y812" s="169">
        <v>4340</v>
      </c>
      <c r="Z812" s="169">
        <v>9251101</v>
      </c>
      <c r="AA812" s="166">
        <v>7.1287324251884264E-5</v>
      </c>
      <c r="AB812" s="163" t="s">
        <v>2300</v>
      </c>
      <c r="AC812" s="168" t="s">
        <v>3257</v>
      </c>
    </row>
    <row r="813" spans="1:29" x14ac:dyDescent="0.3">
      <c r="A813" s="156" t="s">
        <v>2750</v>
      </c>
      <c r="B813" s="157">
        <v>3</v>
      </c>
      <c r="C813" s="158" t="s">
        <v>1464</v>
      </c>
      <c r="D813" s="156" t="s">
        <v>506</v>
      </c>
      <c r="E813" s="156" t="s">
        <v>2722</v>
      </c>
      <c r="F813" s="162" t="s">
        <v>4</v>
      </c>
      <c r="G813" s="158" t="s">
        <v>1209</v>
      </c>
      <c r="H813" s="160">
        <v>43647</v>
      </c>
      <c r="I813" s="160">
        <v>43760</v>
      </c>
      <c r="J813" s="161" t="s">
        <v>5</v>
      </c>
      <c r="K813" s="162"/>
      <c r="L813" s="158" t="s">
        <v>1754</v>
      </c>
      <c r="M813" s="171">
        <v>0</v>
      </c>
      <c r="N813" s="171">
        <v>380</v>
      </c>
      <c r="O813" s="162" t="s">
        <v>118</v>
      </c>
      <c r="P813" s="160">
        <v>43760</v>
      </c>
      <c r="Q813" s="162" t="s">
        <v>103</v>
      </c>
      <c r="R813" s="171">
        <v>380</v>
      </c>
      <c r="S813" s="158"/>
      <c r="T813" s="156"/>
      <c r="U813" s="161" t="s">
        <v>10</v>
      </c>
      <c r="V813" s="161" t="s">
        <v>11</v>
      </c>
      <c r="W813" s="161" t="s">
        <v>12</v>
      </c>
      <c r="X813" s="161" t="s">
        <v>13</v>
      </c>
      <c r="Y813" s="165">
        <v>4340</v>
      </c>
      <c r="Z813" s="165">
        <v>9251101</v>
      </c>
      <c r="AA813" s="166">
        <v>1.3544591607858011E-4</v>
      </c>
      <c r="AB813" s="158" t="s">
        <v>2300</v>
      </c>
      <c r="AC813" s="168" t="s">
        <v>3257</v>
      </c>
    </row>
    <row r="814" spans="1:29" x14ac:dyDescent="0.3">
      <c r="A814" s="156" t="s">
        <v>2750</v>
      </c>
      <c r="B814" s="157">
        <v>3</v>
      </c>
      <c r="C814" s="158" t="s">
        <v>1464</v>
      </c>
      <c r="D814" s="158" t="s">
        <v>506</v>
      </c>
      <c r="E814" s="156" t="s">
        <v>2722</v>
      </c>
      <c r="F814" s="159" t="s">
        <v>4</v>
      </c>
      <c r="G814" s="158" t="s">
        <v>1209</v>
      </c>
      <c r="H814" s="160">
        <v>43647</v>
      </c>
      <c r="I814" s="160">
        <v>43760</v>
      </c>
      <c r="J814" s="161" t="s">
        <v>5</v>
      </c>
      <c r="K814" s="162"/>
      <c r="L814" s="163" t="s">
        <v>1754</v>
      </c>
      <c r="M814" s="171">
        <v>0</v>
      </c>
      <c r="N814" s="164">
        <v>465.6</v>
      </c>
      <c r="O814" s="162" t="s">
        <v>118</v>
      </c>
      <c r="P814" s="160">
        <v>43760</v>
      </c>
      <c r="Q814" s="162" t="s">
        <v>103</v>
      </c>
      <c r="R814" s="164">
        <v>465.6</v>
      </c>
      <c r="S814" s="158"/>
      <c r="T814" s="163"/>
      <c r="U814" s="161" t="s">
        <v>10</v>
      </c>
      <c r="V814" s="161" t="s">
        <v>11</v>
      </c>
      <c r="W814" s="161" t="s">
        <v>12</v>
      </c>
      <c r="X814" s="161" t="s">
        <v>13</v>
      </c>
      <c r="Y814" s="165">
        <v>4340</v>
      </c>
      <c r="Z814" s="165">
        <v>9251101</v>
      </c>
      <c r="AA814" s="166">
        <v>1.6595689085838658E-4</v>
      </c>
      <c r="AB814" s="172" t="s">
        <v>2300</v>
      </c>
      <c r="AC814" s="168" t="s">
        <v>3257</v>
      </c>
    </row>
    <row r="815" spans="1:29" x14ac:dyDescent="0.3">
      <c r="A815" s="156" t="s">
        <v>2750</v>
      </c>
      <c r="B815" s="157">
        <v>3</v>
      </c>
      <c r="C815" s="158" t="s">
        <v>1464</v>
      </c>
      <c r="D815" s="158" t="s">
        <v>506</v>
      </c>
      <c r="E815" s="156" t="s">
        <v>2722</v>
      </c>
      <c r="F815" s="159" t="s">
        <v>4</v>
      </c>
      <c r="G815" s="158" t="s">
        <v>1209</v>
      </c>
      <c r="H815" s="160">
        <v>43647</v>
      </c>
      <c r="I815" s="160">
        <v>43760</v>
      </c>
      <c r="J815" s="161" t="s">
        <v>5</v>
      </c>
      <c r="K815" s="162"/>
      <c r="L815" s="163" t="s">
        <v>1754</v>
      </c>
      <c r="M815" s="171">
        <v>0</v>
      </c>
      <c r="N815" s="164">
        <v>1281.2</v>
      </c>
      <c r="O815" s="162" t="s">
        <v>118</v>
      </c>
      <c r="P815" s="160">
        <v>43760</v>
      </c>
      <c r="Q815" s="162" t="s">
        <v>103</v>
      </c>
      <c r="R815" s="164">
        <v>1281.2</v>
      </c>
      <c r="S815" s="158"/>
      <c r="T815" s="163"/>
      <c r="U815" s="161" t="s">
        <v>10</v>
      </c>
      <c r="V815" s="161" t="s">
        <v>11</v>
      </c>
      <c r="W815" s="161" t="s">
        <v>12</v>
      </c>
      <c r="X815" s="161" t="s">
        <v>13</v>
      </c>
      <c r="Y815" s="169">
        <v>4340</v>
      </c>
      <c r="Z815" s="169">
        <v>9251101</v>
      </c>
      <c r="AA815" s="166">
        <v>4.5666659915757061E-4</v>
      </c>
      <c r="AB815" s="167" t="s">
        <v>2300</v>
      </c>
      <c r="AC815" s="168" t="s">
        <v>3257</v>
      </c>
    </row>
    <row r="816" spans="1:29" x14ac:dyDescent="0.3">
      <c r="A816" s="156" t="s">
        <v>2751</v>
      </c>
      <c r="B816" s="157">
        <v>0</v>
      </c>
      <c r="C816" s="158" t="s">
        <v>1464</v>
      </c>
      <c r="D816" s="158" t="s">
        <v>522</v>
      </c>
      <c r="E816" s="156" t="s">
        <v>2722</v>
      </c>
      <c r="F816" s="159" t="s">
        <v>4</v>
      </c>
      <c r="G816" s="158" t="s">
        <v>1209</v>
      </c>
      <c r="H816" s="160">
        <v>43647</v>
      </c>
      <c r="I816" s="160">
        <v>43760</v>
      </c>
      <c r="J816" s="161" t="s">
        <v>5</v>
      </c>
      <c r="K816" s="162" t="s">
        <v>97</v>
      </c>
      <c r="L816" s="163" t="s">
        <v>1754</v>
      </c>
      <c r="M816" s="171">
        <v>0</v>
      </c>
      <c r="N816" s="164">
        <v>7762.89</v>
      </c>
      <c r="O816" s="162" t="s">
        <v>116</v>
      </c>
      <c r="P816" s="160">
        <v>43760</v>
      </c>
      <c r="Q816" s="162" t="s">
        <v>103</v>
      </c>
      <c r="R816" s="164">
        <v>7762.89</v>
      </c>
      <c r="S816" s="158"/>
      <c r="T816" s="163"/>
      <c r="U816" s="161" t="s">
        <v>10</v>
      </c>
      <c r="V816" s="161" t="s">
        <v>11</v>
      </c>
      <c r="W816" s="161" t="s">
        <v>12</v>
      </c>
      <c r="X816" s="161" t="s">
        <v>13</v>
      </c>
      <c r="Y816" s="169">
        <v>4300</v>
      </c>
      <c r="Z816" s="169">
        <v>8031101</v>
      </c>
      <c r="AA816" s="166">
        <v>2.7669782828085494E-3</v>
      </c>
      <c r="AB816" s="167" t="s">
        <v>2303</v>
      </c>
      <c r="AC816" s="168" t="s">
        <v>3262</v>
      </c>
    </row>
    <row r="817" spans="1:29" x14ac:dyDescent="0.3">
      <c r="A817" s="156" t="s">
        <v>2751</v>
      </c>
      <c r="B817" s="157">
        <v>0</v>
      </c>
      <c r="C817" s="156" t="s">
        <v>1464</v>
      </c>
      <c r="D817" s="156" t="s">
        <v>522</v>
      </c>
      <c r="E817" s="156" t="s">
        <v>2722</v>
      </c>
      <c r="F817" s="159" t="s">
        <v>4</v>
      </c>
      <c r="G817" s="156" t="s">
        <v>1209</v>
      </c>
      <c r="H817" s="160">
        <v>43647</v>
      </c>
      <c r="I817" s="160">
        <v>43760</v>
      </c>
      <c r="J817" s="161" t="s">
        <v>5</v>
      </c>
      <c r="K817" s="162" t="s">
        <v>97</v>
      </c>
      <c r="L817" s="163" t="s">
        <v>1754</v>
      </c>
      <c r="M817" s="171">
        <v>0</v>
      </c>
      <c r="N817" s="164">
        <v>30</v>
      </c>
      <c r="O817" s="162" t="s">
        <v>116</v>
      </c>
      <c r="P817" s="160">
        <v>43760</v>
      </c>
      <c r="Q817" s="162" t="s">
        <v>103</v>
      </c>
      <c r="R817" s="164">
        <v>30</v>
      </c>
      <c r="S817" s="158"/>
      <c r="T817" s="163"/>
      <c r="U817" s="161" t="s">
        <v>10</v>
      </c>
      <c r="V817" s="161" t="s">
        <v>11</v>
      </c>
      <c r="W817" s="161" t="s">
        <v>12</v>
      </c>
      <c r="X817" s="161" t="s">
        <v>13</v>
      </c>
      <c r="Y817" s="169">
        <v>4340</v>
      </c>
      <c r="Z817" s="169">
        <v>8031101</v>
      </c>
      <c r="AA817" s="166">
        <v>1.069309863778264E-5</v>
      </c>
      <c r="AB817" s="167" t="s">
        <v>2303</v>
      </c>
      <c r="AC817" s="168" t="s">
        <v>3262</v>
      </c>
    </row>
    <row r="818" spans="1:29" x14ac:dyDescent="0.3">
      <c r="A818" s="156" t="s">
        <v>2751</v>
      </c>
      <c r="B818" s="157">
        <v>0</v>
      </c>
      <c r="C818" s="156" t="s">
        <v>1464</v>
      </c>
      <c r="D818" s="158" t="s">
        <v>522</v>
      </c>
      <c r="E818" s="156" t="s">
        <v>2722</v>
      </c>
      <c r="F818" s="159" t="s">
        <v>4</v>
      </c>
      <c r="G818" s="158" t="s">
        <v>1209</v>
      </c>
      <c r="H818" s="160">
        <v>43647</v>
      </c>
      <c r="I818" s="160">
        <v>43760</v>
      </c>
      <c r="J818" s="161" t="s">
        <v>5</v>
      </c>
      <c r="K818" s="162"/>
      <c r="L818" s="163" t="s">
        <v>1754</v>
      </c>
      <c r="M818" s="171">
        <v>0</v>
      </c>
      <c r="N818" s="164">
        <v>190</v>
      </c>
      <c r="O818" s="162" t="s">
        <v>116</v>
      </c>
      <c r="P818" s="160">
        <v>43760</v>
      </c>
      <c r="Q818" s="162" t="s">
        <v>103</v>
      </c>
      <c r="R818" s="164">
        <v>190</v>
      </c>
      <c r="S818" s="158"/>
      <c r="T818" s="163"/>
      <c r="U818" s="161" t="s">
        <v>10</v>
      </c>
      <c r="V818" s="161" t="s">
        <v>11</v>
      </c>
      <c r="W818" s="161" t="s">
        <v>12</v>
      </c>
      <c r="X818" s="161" t="s">
        <v>13</v>
      </c>
      <c r="Y818" s="169">
        <v>4340</v>
      </c>
      <c r="Z818" s="165">
        <v>8031101</v>
      </c>
      <c r="AA818" s="166">
        <v>6.7722958039290057E-5</v>
      </c>
      <c r="AB818" s="167" t="s">
        <v>2303</v>
      </c>
      <c r="AC818" s="168" t="s">
        <v>3262</v>
      </c>
    </row>
    <row r="819" spans="1:29" x14ac:dyDescent="0.3">
      <c r="A819" s="156" t="s">
        <v>2751</v>
      </c>
      <c r="B819" s="157">
        <v>0</v>
      </c>
      <c r="C819" s="158" t="s">
        <v>1464</v>
      </c>
      <c r="D819" s="158" t="s">
        <v>522</v>
      </c>
      <c r="E819" s="156" t="s">
        <v>2722</v>
      </c>
      <c r="F819" s="159" t="s">
        <v>4</v>
      </c>
      <c r="G819" s="158" t="s">
        <v>1209</v>
      </c>
      <c r="H819" s="160">
        <v>43647</v>
      </c>
      <c r="I819" s="160">
        <v>43760</v>
      </c>
      <c r="J819" s="161" t="s">
        <v>5</v>
      </c>
      <c r="K819" s="162"/>
      <c r="L819" s="163" t="s">
        <v>1754</v>
      </c>
      <c r="M819" s="171">
        <v>0</v>
      </c>
      <c r="N819" s="164">
        <v>232.8</v>
      </c>
      <c r="O819" s="162" t="s">
        <v>116</v>
      </c>
      <c r="P819" s="160">
        <v>43760</v>
      </c>
      <c r="Q819" s="162" t="s">
        <v>103</v>
      </c>
      <c r="R819" s="164">
        <v>232.8</v>
      </c>
      <c r="S819" s="158"/>
      <c r="T819" s="163"/>
      <c r="U819" s="161" t="s">
        <v>10</v>
      </c>
      <c r="V819" s="161" t="s">
        <v>11</v>
      </c>
      <c r="W819" s="161" t="s">
        <v>12</v>
      </c>
      <c r="X819" s="161" t="s">
        <v>13</v>
      </c>
      <c r="Y819" s="165">
        <v>4340</v>
      </c>
      <c r="Z819" s="165">
        <v>8031101</v>
      </c>
      <c r="AA819" s="166">
        <v>8.297844542919329E-5</v>
      </c>
      <c r="AB819" s="167" t="s">
        <v>2303</v>
      </c>
      <c r="AC819" s="168" t="s">
        <v>3262</v>
      </c>
    </row>
    <row r="820" spans="1:29" x14ac:dyDescent="0.3">
      <c r="A820" s="156" t="s">
        <v>2751</v>
      </c>
      <c r="B820" s="157">
        <v>0</v>
      </c>
      <c r="C820" s="158" t="s">
        <v>1464</v>
      </c>
      <c r="D820" s="158" t="s">
        <v>522</v>
      </c>
      <c r="E820" s="156" t="s">
        <v>2722</v>
      </c>
      <c r="F820" s="159" t="s">
        <v>4</v>
      </c>
      <c r="G820" s="158" t="s">
        <v>1209</v>
      </c>
      <c r="H820" s="160">
        <v>43647</v>
      </c>
      <c r="I820" s="160">
        <v>43760</v>
      </c>
      <c r="J820" s="161" t="s">
        <v>5</v>
      </c>
      <c r="K820" s="162"/>
      <c r="L820" s="163" t="s">
        <v>1754</v>
      </c>
      <c r="M820" s="171">
        <v>0</v>
      </c>
      <c r="N820" s="164">
        <v>640.6</v>
      </c>
      <c r="O820" s="162" t="s">
        <v>116</v>
      </c>
      <c r="P820" s="160">
        <v>43760</v>
      </c>
      <c r="Q820" s="162" t="s">
        <v>103</v>
      </c>
      <c r="R820" s="164">
        <v>640.6</v>
      </c>
      <c r="S820" s="158"/>
      <c r="T820" s="163"/>
      <c r="U820" s="161" t="s">
        <v>10</v>
      </c>
      <c r="V820" s="161" t="s">
        <v>11</v>
      </c>
      <c r="W820" s="161" t="s">
        <v>12</v>
      </c>
      <c r="X820" s="161" t="s">
        <v>13</v>
      </c>
      <c r="Y820" s="169">
        <v>4340</v>
      </c>
      <c r="Z820" s="169">
        <v>8031101</v>
      </c>
      <c r="AA820" s="166">
        <v>2.2833329957878531E-4</v>
      </c>
      <c r="AB820" s="167" t="s">
        <v>2303</v>
      </c>
      <c r="AC820" s="168" t="s">
        <v>3262</v>
      </c>
    </row>
    <row r="821" spans="1:29" x14ac:dyDescent="0.3">
      <c r="A821" s="156" t="s">
        <v>2751</v>
      </c>
      <c r="B821" s="157">
        <v>0</v>
      </c>
      <c r="C821" s="158" t="s">
        <v>1464</v>
      </c>
      <c r="D821" s="158" t="s">
        <v>522</v>
      </c>
      <c r="E821" s="156" t="s">
        <v>2722</v>
      </c>
      <c r="F821" s="159" t="s">
        <v>4</v>
      </c>
      <c r="G821" s="158" t="s">
        <v>1209</v>
      </c>
      <c r="H821" s="160">
        <v>43647</v>
      </c>
      <c r="I821" s="160">
        <v>43760</v>
      </c>
      <c r="J821" s="161" t="s">
        <v>5</v>
      </c>
      <c r="K821" s="162"/>
      <c r="L821" s="163" t="s">
        <v>1754</v>
      </c>
      <c r="M821" s="171">
        <v>0</v>
      </c>
      <c r="N821" s="164">
        <v>100</v>
      </c>
      <c r="O821" s="162" t="s">
        <v>116</v>
      </c>
      <c r="P821" s="160">
        <v>43760</v>
      </c>
      <c r="Q821" s="162" t="s">
        <v>103</v>
      </c>
      <c r="R821" s="164">
        <v>100</v>
      </c>
      <c r="S821" s="158"/>
      <c r="T821" s="163"/>
      <c r="U821" s="161" t="s">
        <v>10</v>
      </c>
      <c r="V821" s="161" t="s">
        <v>11</v>
      </c>
      <c r="W821" s="161" t="s">
        <v>12</v>
      </c>
      <c r="X821" s="161" t="s">
        <v>13</v>
      </c>
      <c r="Y821" s="169">
        <v>4340</v>
      </c>
      <c r="Z821" s="169">
        <v>8031101</v>
      </c>
      <c r="AA821" s="166">
        <v>3.5643662125942132E-5</v>
      </c>
      <c r="AB821" s="183" t="s">
        <v>2303</v>
      </c>
      <c r="AC821" s="168" t="s">
        <v>3262</v>
      </c>
    </row>
    <row r="822" spans="1:29" x14ac:dyDescent="0.3">
      <c r="A822" s="156" t="s">
        <v>2751</v>
      </c>
      <c r="B822" s="157">
        <v>0</v>
      </c>
      <c r="C822" s="158" t="s">
        <v>1464</v>
      </c>
      <c r="D822" s="158" t="s">
        <v>522</v>
      </c>
      <c r="E822" s="156" t="s">
        <v>2722</v>
      </c>
      <c r="F822" s="159" t="s">
        <v>4</v>
      </c>
      <c r="G822" s="158" t="s">
        <v>1209</v>
      </c>
      <c r="H822" s="160">
        <v>43647</v>
      </c>
      <c r="I822" s="160">
        <v>43760</v>
      </c>
      <c r="J822" s="161" t="s">
        <v>5</v>
      </c>
      <c r="K822" s="162"/>
      <c r="L822" s="163" t="s">
        <v>1754</v>
      </c>
      <c r="M822" s="171">
        <v>0</v>
      </c>
      <c r="N822" s="164">
        <v>60</v>
      </c>
      <c r="O822" s="162" t="s">
        <v>116</v>
      </c>
      <c r="P822" s="160">
        <v>43760</v>
      </c>
      <c r="Q822" s="162" t="s">
        <v>103</v>
      </c>
      <c r="R822" s="164">
        <v>60</v>
      </c>
      <c r="S822" s="158"/>
      <c r="T822" s="163"/>
      <c r="U822" s="161" t="s">
        <v>10</v>
      </c>
      <c r="V822" s="161" t="s">
        <v>11</v>
      </c>
      <c r="W822" s="161" t="s">
        <v>12</v>
      </c>
      <c r="X822" s="161" t="s">
        <v>13</v>
      </c>
      <c r="Y822" s="169">
        <v>4340</v>
      </c>
      <c r="Z822" s="169">
        <v>8031101</v>
      </c>
      <c r="AA822" s="166">
        <v>2.138619727556528E-5</v>
      </c>
      <c r="AB822" s="167" t="s">
        <v>2303</v>
      </c>
      <c r="AC822" s="168" t="s">
        <v>3262</v>
      </c>
    </row>
    <row r="823" spans="1:29" x14ac:dyDescent="0.3">
      <c r="A823" s="156" t="s">
        <v>2752</v>
      </c>
      <c r="B823" s="157">
        <v>7</v>
      </c>
      <c r="C823" s="158" t="s">
        <v>1464</v>
      </c>
      <c r="D823" s="158" t="s">
        <v>446</v>
      </c>
      <c r="E823" s="156" t="s">
        <v>2722</v>
      </c>
      <c r="F823" s="159" t="s">
        <v>4</v>
      </c>
      <c r="G823" s="158" t="s">
        <v>1209</v>
      </c>
      <c r="H823" s="160">
        <v>43647</v>
      </c>
      <c r="I823" s="160">
        <v>43760</v>
      </c>
      <c r="J823" s="161" t="s">
        <v>5</v>
      </c>
      <c r="K823" s="162" t="s">
        <v>97</v>
      </c>
      <c r="L823" s="163" t="s">
        <v>1754</v>
      </c>
      <c r="M823" s="171">
        <v>0</v>
      </c>
      <c r="N823" s="164">
        <v>113075.93</v>
      </c>
      <c r="O823" s="162" t="s">
        <v>106</v>
      </c>
      <c r="P823" s="160">
        <v>43760</v>
      </c>
      <c r="Q823" s="162" t="s">
        <v>103</v>
      </c>
      <c r="R823" s="164">
        <v>113075.93</v>
      </c>
      <c r="S823" s="158" t="s">
        <v>6333</v>
      </c>
      <c r="T823" s="163"/>
      <c r="U823" s="161" t="s">
        <v>10</v>
      </c>
      <c r="V823" s="161" t="s">
        <v>11</v>
      </c>
      <c r="W823" s="161" t="s">
        <v>12</v>
      </c>
      <c r="X823" s="161" t="s">
        <v>13</v>
      </c>
      <c r="Y823" s="165">
        <v>4300</v>
      </c>
      <c r="Z823" s="165">
        <v>9291101</v>
      </c>
      <c r="AA823" s="166">
        <v>4.0304402434966836E-2</v>
      </c>
      <c r="AB823" s="167" t="s">
        <v>2306</v>
      </c>
      <c r="AC823" s="168" t="s">
        <v>3277</v>
      </c>
    </row>
    <row r="824" spans="1:29" x14ac:dyDescent="0.3">
      <c r="A824" s="156" t="s">
        <v>2752</v>
      </c>
      <c r="B824" s="157">
        <v>7</v>
      </c>
      <c r="C824" s="158" t="s">
        <v>1464</v>
      </c>
      <c r="D824" s="156" t="s">
        <v>446</v>
      </c>
      <c r="E824" s="156" t="s">
        <v>2722</v>
      </c>
      <c r="F824" s="159" t="s">
        <v>4</v>
      </c>
      <c r="G824" s="158" t="s">
        <v>1209</v>
      </c>
      <c r="H824" s="160">
        <v>43647</v>
      </c>
      <c r="I824" s="160">
        <v>43760</v>
      </c>
      <c r="J824" s="161" t="s">
        <v>5</v>
      </c>
      <c r="K824" s="162" t="s">
        <v>97</v>
      </c>
      <c r="L824" s="158" t="s">
        <v>1754</v>
      </c>
      <c r="M824" s="171">
        <v>0</v>
      </c>
      <c r="N824" s="171">
        <v>9288.7000000000007</v>
      </c>
      <c r="O824" s="162" t="s">
        <v>106</v>
      </c>
      <c r="P824" s="160">
        <v>43760</v>
      </c>
      <c r="Q824" s="162" t="s">
        <v>103</v>
      </c>
      <c r="R824" s="164">
        <v>9288.7000000000007</v>
      </c>
      <c r="S824" s="158" t="s">
        <v>6333</v>
      </c>
      <c r="T824" s="156"/>
      <c r="U824" s="161" t="s">
        <v>10</v>
      </c>
      <c r="V824" s="161" t="s">
        <v>11</v>
      </c>
      <c r="W824" s="161" t="s">
        <v>12</v>
      </c>
      <c r="X824" s="161" t="s">
        <v>13</v>
      </c>
      <c r="Y824" s="165">
        <v>4340</v>
      </c>
      <c r="Z824" s="165">
        <v>9291101</v>
      </c>
      <c r="AA824" s="166">
        <v>3.3108328438923871E-3</v>
      </c>
      <c r="AB824" s="163" t="s">
        <v>2306</v>
      </c>
      <c r="AC824" s="168" t="s">
        <v>3277</v>
      </c>
    </row>
    <row r="825" spans="1:29" x14ac:dyDescent="0.3">
      <c r="A825" s="156" t="s">
        <v>2752</v>
      </c>
      <c r="B825" s="157">
        <v>7</v>
      </c>
      <c r="C825" s="158" t="s">
        <v>1464</v>
      </c>
      <c r="D825" s="158" t="s">
        <v>446</v>
      </c>
      <c r="E825" s="156" t="s">
        <v>2722</v>
      </c>
      <c r="F825" s="159" t="s">
        <v>4</v>
      </c>
      <c r="G825" s="158" t="s">
        <v>1209</v>
      </c>
      <c r="H825" s="160">
        <v>43647</v>
      </c>
      <c r="I825" s="160">
        <v>43760</v>
      </c>
      <c r="J825" s="161" t="s">
        <v>5</v>
      </c>
      <c r="K825" s="162"/>
      <c r="L825" s="163" t="s">
        <v>1754</v>
      </c>
      <c r="M825" s="171">
        <v>0</v>
      </c>
      <c r="N825" s="164">
        <v>435</v>
      </c>
      <c r="O825" s="162" t="s">
        <v>106</v>
      </c>
      <c r="P825" s="160">
        <v>43760</v>
      </c>
      <c r="Q825" s="162" t="s">
        <v>103</v>
      </c>
      <c r="R825" s="164">
        <v>435</v>
      </c>
      <c r="S825" s="158" t="s">
        <v>6333</v>
      </c>
      <c r="T825" s="163"/>
      <c r="U825" s="161" t="s">
        <v>10</v>
      </c>
      <c r="V825" s="161" t="s">
        <v>11</v>
      </c>
      <c r="W825" s="161" t="s">
        <v>12</v>
      </c>
      <c r="X825" s="161" t="s">
        <v>13</v>
      </c>
      <c r="Y825" s="169">
        <v>4340</v>
      </c>
      <c r="Z825" s="165">
        <v>9291101</v>
      </c>
      <c r="AA825" s="166">
        <v>1.5504993024784827E-4</v>
      </c>
      <c r="AB825" s="167" t="s">
        <v>2306</v>
      </c>
      <c r="AC825" s="168" t="s">
        <v>3277</v>
      </c>
    </row>
    <row r="826" spans="1:29" x14ac:dyDescent="0.3">
      <c r="A826" s="156" t="s">
        <v>2752</v>
      </c>
      <c r="B826" s="157">
        <v>7</v>
      </c>
      <c r="C826" s="158" t="s">
        <v>1464</v>
      </c>
      <c r="D826" s="156" t="s">
        <v>446</v>
      </c>
      <c r="E826" s="156" t="s">
        <v>2722</v>
      </c>
      <c r="F826" s="159" t="s">
        <v>4</v>
      </c>
      <c r="G826" s="158" t="s">
        <v>1209</v>
      </c>
      <c r="H826" s="160">
        <v>43647</v>
      </c>
      <c r="I826" s="160">
        <v>43760</v>
      </c>
      <c r="J826" s="161" t="s">
        <v>5</v>
      </c>
      <c r="K826" s="162"/>
      <c r="L826" s="163" t="s">
        <v>1754</v>
      </c>
      <c r="M826" s="171">
        <v>0</v>
      </c>
      <c r="N826" s="171">
        <v>870</v>
      </c>
      <c r="O826" s="162" t="s">
        <v>106</v>
      </c>
      <c r="P826" s="160">
        <v>43760</v>
      </c>
      <c r="Q826" s="162" t="s">
        <v>103</v>
      </c>
      <c r="R826" s="171">
        <v>870</v>
      </c>
      <c r="S826" s="163" t="s">
        <v>6333</v>
      </c>
      <c r="T826" s="156"/>
      <c r="U826" s="161" t="s">
        <v>10</v>
      </c>
      <c r="V826" s="161" t="s">
        <v>11</v>
      </c>
      <c r="W826" s="161" t="s">
        <v>12</v>
      </c>
      <c r="X826" s="161" t="s">
        <v>13</v>
      </c>
      <c r="Y826" s="165">
        <v>4340</v>
      </c>
      <c r="Z826" s="169">
        <v>9291101</v>
      </c>
      <c r="AA826" s="166">
        <v>3.1009986049569655E-4</v>
      </c>
      <c r="AB826" s="158" t="s">
        <v>2306</v>
      </c>
      <c r="AC826" s="168" t="s">
        <v>3277</v>
      </c>
    </row>
    <row r="827" spans="1:29" x14ac:dyDescent="0.3">
      <c r="A827" s="156" t="s">
        <v>2752</v>
      </c>
      <c r="B827" s="157">
        <v>7</v>
      </c>
      <c r="C827" s="158" t="s">
        <v>1464</v>
      </c>
      <c r="D827" s="158" t="s">
        <v>446</v>
      </c>
      <c r="E827" s="156" t="s">
        <v>2722</v>
      </c>
      <c r="F827" s="159" t="s">
        <v>4</v>
      </c>
      <c r="G827" s="158" t="s">
        <v>1209</v>
      </c>
      <c r="H827" s="160">
        <v>43647</v>
      </c>
      <c r="I827" s="160">
        <v>43760</v>
      </c>
      <c r="J827" s="161" t="s">
        <v>5</v>
      </c>
      <c r="K827" s="162"/>
      <c r="L827" s="163" t="s">
        <v>1754</v>
      </c>
      <c r="M827" s="171">
        <v>0</v>
      </c>
      <c r="N827" s="164">
        <v>1450</v>
      </c>
      <c r="O827" s="162" t="s">
        <v>106</v>
      </c>
      <c r="P827" s="160">
        <v>43760</v>
      </c>
      <c r="Q827" s="162" t="s">
        <v>103</v>
      </c>
      <c r="R827" s="164">
        <v>1450</v>
      </c>
      <c r="S827" s="163" t="s">
        <v>6333</v>
      </c>
      <c r="T827" s="163"/>
      <c r="U827" s="161" t="s">
        <v>10</v>
      </c>
      <c r="V827" s="161" t="s">
        <v>11</v>
      </c>
      <c r="W827" s="161" t="s">
        <v>12</v>
      </c>
      <c r="X827" s="161" t="s">
        <v>13</v>
      </c>
      <c r="Y827" s="169">
        <v>4340</v>
      </c>
      <c r="Z827" s="165">
        <v>9291101</v>
      </c>
      <c r="AA827" s="166">
        <v>5.1683310082616097E-4</v>
      </c>
      <c r="AB827" s="167" t="s">
        <v>2306</v>
      </c>
      <c r="AC827" s="168" t="s">
        <v>3277</v>
      </c>
    </row>
    <row r="828" spans="1:29" x14ac:dyDescent="0.3">
      <c r="A828" s="156" t="s">
        <v>2752</v>
      </c>
      <c r="B828" s="157">
        <v>7</v>
      </c>
      <c r="C828" s="158" t="s">
        <v>1464</v>
      </c>
      <c r="D828" s="158" t="s">
        <v>446</v>
      </c>
      <c r="E828" s="156" t="s">
        <v>2722</v>
      </c>
      <c r="F828" s="159" t="s">
        <v>4</v>
      </c>
      <c r="G828" s="158" t="s">
        <v>1209</v>
      </c>
      <c r="H828" s="160">
        <v>43647</v>
      </c>
      <c r="I828" s="160">
        <v>43760</v>
      </c>
      <c r="J828" s="161" t="s">
        <v>5</v>
      </c>
      <c r="K828" s="162"/>
      <c r="L828" s="163" t="s">
        <v>1754</v>
      </c>
      <c r="M828" s="171">
        <v>0</v>
      </c>
      <c r="N828" s="164">
        <v>2755</v>
      </c>
      <c r="O828" s="162" t="s">
        <v>106</v>
      </c>
      <c r="P828" s="160">
        <v>43760</v>
      </c>
      <c r="Q828" s="162" t="s">
        <v>103</v>
      </c>
      <c r="R828" s="164">
        <v>2755</v>
      </c>
      <c r="S828" s="163" t="s">
        <v>6333</v>
      </c>
      <c r="T828" s="163"/>
      <c r="U828" s="161" t="s">
        <v>10</v>
      </c>
      <c r="V828" s="161" t="s">
        <v>11</v>
      </c>
      <c r="W828" s="161" t="s">
        <v>12</v>
      </c>
      <c r="X828" s="161" t="s">
        <v>13</v>
      </c>
      <c r="Y828" s="169">
        <v>4340</v>
      </c>
      <c r="Z828" s="169">
        <v>9291101</v>
      </c>
      <c r="AA828" s="166">
        <v>9.8198289156970582E-4</v>
      </c>
      <c r="AB828" s="167" t="s">
        <v>2306</v>
      </c>
      <c r="AC828" s="168" t="s">
        <v>3277</v>
      </c>
    </row>
    <row r="829" spans="1:29" x14ac:dyDescent="0.3">
      <c r="A829" s="156" t="s">
        <v>2752</v>
      </c>
      <c r="B829" s="157">
        <v>7</v>
      </c>
      <c r="C829" s="158" t="s">
        <v>1464</v>
      </c>
      <c r="D829" s="158" t="s">
        <v>446</v>
      </c>
      <c r="E829" s="156" t="s">
        <v>2722</v>
      </c>
      <c r="F829" s="159" t="s">
        <v>4</v>
      </c>
      <c r="G829" s="158" t="s">
        <v>1209</v>
      </c>
      <c r="H829" s="160">
        <v>43647</v>
      </c>
      <c r="I829" s="160">
        <v>43760</v>
      </c>
      <c r="J829" s="161" t="s">
        <v>5</v>
      </c>
      <c r="K829" s="162"/>
      <c r="L829" s="158" t="s">
        <v>1754</v>
      </c>
      <c r="M829" s="171">
        <v>0</v>
      </c>
      <c r="N829" s="171">
        <v>3375.6</v>
      </c>
      <c r="O829" s="162" t="s">
        <v>106</v>
      </c>
      <c r="P829" s="160">
        <v>43760</v>
      </c>
      <c r="Q829" s="162" t="s">
        <v>103</v>
      </c>
      <c r="R829" s="171">
        <v>3375.6</v>
      </c>
      <c r="S829" s="158" t="s">
        <v>6333</v>
      </c>
      <c r="T829" s="156"/>
      <c r="U829" s="161" t="s">
        <v>10</v>
      </c>
      <c r="V829" s="161" t="s">
        <v>11</v>
      </c>
      <c r="W829" s="161" t="s">
        <v>12</v>
      </c>
      <c r="X829" s="161" t="s">
        <v>13</v>
      </c>
      <c r="Y829" s="165">
        <v>4340</v>
      </c>
      <c r="Z829" s="165">
        <v>9291101</v>
      </c>
      <c r="AA829" s="166">
        <v>1.2031874587233027E-3</v>
      </c>
      <c r="AB829" s="158" t="s">
        <v>2306</v>
      </c>
      <c r="AC829" s="168" t="s">
        <v>3277</v>
      </c>
    </row>
    <row r="830" spans="1:29" x14ac:dyDescent="0.3">
      <c r="A830" s="156" t="s">
        <v>2753</v>
      </c>
      <c r="B830" s="157">
        <v>4</v>
      </c>
      <c r="C830" s="158" t="s">
        <v>1464</v>
      </c>
      <c r="D830" s="158" t="s">
        <v>523</v>
      </c>
      <c r="E830" s="156" t="s">
        <v>2722</v>
      </c>
      <c r="F830" s="159" t="s">
        <v>4</v>
      </c>
      <c r="G830" s="158" t="s">
        <v>1209</v>
      </c>
      <c r="H830" s="160">
        <v>43647</v>
      </c>
      <c r="I830" s="160">
        <v>43760</v>
      </c>
      <c r="J830" s="161" t="s">
        <v>5</v>
      </c>
      <c r="K830" s="162" t="s">
        <v>97</v>
      </c>
      <c r="L830" s="163" t="s">
        <v>1754</v>
      </c>
      <c r="M830" s="171">
        <v>0</v>
      </c>
      <c r="N830" s="164">
        <v>15525.78</v>
      </c>
      <c r="O830" s="162" t="s">
        <v>111</v>
      </c>
      <c r="P830" s="160">
        <v>43760</v>
      </c>
      <c r="Q830" s="162" t="s">
        <v>103</v>
      </c>
      <c r="R830" s="164">
        <v>15525.78</v>
      </c>
      <c r="S830" s="158"/>
      <c r="T830" s="163"/>
      <c r="U830" s="161" t="s">
        <v>10</v>
      </c>
      <c r="V830" s="161" t="s">
        <v>11</v>
      </c>
      <c r="W830" s="161" t="s">
        <v>12</v>
      </c>
      <c r="X830" s="161" t="s">
        <v>13</v>
      </c>
      <c r="Y830" s="169">
        <v>4300</v>
      </c>
      <c r="Z830" s="169">
        <v>8021101</v>
      </c>
      <c r="AA830" s="166">
        <v>5.5339565656170988E-3</v>
      </c>
      <c r="AB830" s="167" t="s">
        <v>2309</v>
      </c>
      <c r="AC830" s="168" t="s">
        <v>3287</v>
      </c>
    </row>
    <row r="831" spans="1:29" x14ac:dyDescent="0.3">
      <c r="A831" s="156" t="s">
        <v>2753</v>
      </c>
      <c r="B831" s="157">
        <v>4</v>
      </c>
      <c r="C831" s="156" t="s">
        <v>1464</v>
      </c>
      <c r="D831" s="158" t="s">
        <v>523</v>
      </c>
      <c r="E831" s="156" t="s">
        <v>2722</v>
      </c>
      <c r="F831" s="159" t="s">
        <v>4</v>
      </c>
      <c r="G831" s="156" t="s">
        <v>1209</v>
      </c>
      <c r="H831" s="160">
        <v>43647</v>
      </c>
      <c r="I831" s="160">
        <v>43760</v>
      </c>
      <c r="J831" s="161" t="s">
        <v>5</v>
      </c>
      <c r="K831" s="162" t="s">
        <v>97</v>
      </c>
      <c r="L831" s="163" t="s">
        <v>1754</v>
      </c>
      <c r="M831" s="171">
        <v>0</v>
      </c>
      <c r="N831" s="164">
        <v>60</v>
      </c>
      <c r="O831" s="158" t="s">
        <v>111</v>
      </c>
      <c r="P831" s="160">
        <v>43760</v>
      </c>
      <c r="Q831" s="162" t="s">
        <v>103</v>
      </c>
      <c r="R831" s="164">
        <v>60</v>
      </c>
      <c r="S831" s="162"/>
      <c r="T831" s="163"/>
      <c r="U831" s="161" t="s">
        <v>10</v>
      </c>
      <c r="V831" s="161" t="s">
        <v>11</v>
      </c>
      <c r="W831" s="161" t="s">
        <v>12</v>
      </c>
      <c r="X831" s="161" t="s">
        <v>13</v>
      </c>
      <c r="Y831" s="169">
        <v>4340</v>
      </c>
      <c r="Z831" s="169">
        <v>8021101</v>
      </c>
      <c r="AA831" s="166">
        <v>2.138619727556528E-5</v>
      </c>
      <c r="AB831" s="158" t="s">
        <v>2309</v>
      </c>
      <c r="AC831" s="168" t="s">
        <v>3287</v>
      </c>
    </row>
    <row r="832" spans="1:29" x14ac:dyDescent="0.3">
      <c r="A832" s="156" t="s">
        <v>2753</v>
      </c>
      <c r="B832" s="157">
        <v>4</v>
      </c>
      <c r="C832" s="156" t="s">
        <v>1464</v>
      </c>
      <c r="D832" s="156" t="s">
        <v>523</v>
      </c>
      <c r="E832" s="156" t="s">
        <v>2722</v>
      </c>
      <c r="F832" s="159" t="s">
        <v>4</v>
      </c>
      <c r="G832" s="156" t="s">
        <v>1209</v>
      </c>
      <c r="H832" s="160">
        <v>43647</v>
      </c>
      <c r="I832" s="160">
        <v>43760</v>
      </c>
      <c r="J832" s="161" t="s">
        <v>5</v>
      </c>
      <c r="K832" s="162"/>
      <c r="L832" s="163" t="s">
        <v>1754</v>
      </c>
      <c r="M832" s="171">
        <v>0</v>
      </c>
      <c r="N832" s="164">
        <v>120</v>
      </c>
      <c r="O832" s="162" t="s">
        <v>111</v>
      </c>
      <c r="P832" s="160">
        <v>43760</v>
      </c>
      <c r="Q832" s="162" t="s">
        <v>103</v>
      </c>
      <c r="R832" s="164">
        <v>120</v>
      </c>
      <c r="S832" s="158"/>
      <c r="T832" s="163"/>
      <c r="U832" s="161" t="s">
        <v>10</v>
      </c>
      <c r="V832" s="161" t="s">
        <v>11</v>
      </c>
      <c r="W832" s="161" t="s">
        <v>12</v>
      </c>
      <c r="X832" s="161" t="s">
        <v>13</v>
      </c>
      <c r="Y832" s="169">
        <v>4340</v>
      </c>
      <c r="Z832" s="169">
        <v>8021101</v>
      </c>
      <c r="AA832" s="166">
        <v>4.277239455113056E-5</v>
      </c>
      <c r="AB832" s="158" t="s">
        <v>2309</v>
      </c>
      <c r="AC832" s="168" t="s">
        <v>3287</v>
      </c>
    </row>
    <row r="833" spans="1:29" x14ac:dyDescent="0.3">
      <c r="A833" s="156" t="s">
        <v>2753</v>
      </c>
      <c r="B833" s="157">
        <v>4</v>
      </c>
      <c r="C833" s="158" t="s">
        <v>1464</v>
      </c>
      <c r="D833" s="158" t="s">
        <v>523</v>
      </c>
      <c r="E833" s="156" t="s">
        <v>2722</v>
      </c>
      <c r="F833" s="159" t="s">
        <v>4</v>
      </c>
      <c r="G833" s="158" t="s">
        <v>1209</v>
      </c>
      <c r="H833" s="160">
        <v>43647</v>
      </c>
      <c r="I833" s="160">
        <v>43760</v>
      </c>
      <c r="J833" s="161" t="s">
        <v>5</v>
      </c>
      <c r="K833" s="162"/>
      <c r="L833" s="163" t="s">
        <v>1754</v>
      </c>
      <c r="M833" s="171">
        <v>0</v>
      </c>
      <c r="N833" s="164">
        <v>200</v>
      </c>
      <c r="O833" s="162" t="s">
        <v>111</v>
      </c>
      <c r="P833" s="160">
        <v>43760</v>
      </c>
      <c r="Q833" s="162" t="s">
        <v>103</v>
      </c>
      <c r="R833" s="164">
        <v>200</v>
      </c>
      <c r="S833" s="163"/>
      <c r="T833" s="163"/>
      <c r="U833" s="161" t="s">
        <v>10</v>
      </c>
      <c r="V833" s="161" t="s">
        <v>11</v>
      </c>
      <c r="W833" s="161" t="s">
        <v>12</v>
      </c>
      <c r="X833" s="161" t="s">
        <v>13</v>
      </c>
      <c r="Y833" s="165">
        <v>4340</v>
      </c>
      <c r="Z833" s="165">
        <v>8021101</v>
      </c>
      <c r="AA833" s="166">
        <v>7.1287324251884264E-5</v>
      </c>
      <c r="AB833" s="167" t="s">
        <v>2309</v>
      </c>
      <c r="AC833" s="168" t="s">
        <v>3287</v>
      </c>
    </row>
    <row r="834" spans="1:29" x14ac:dyDescent="0.3">
      <c r="A834" s="156" t="s">
        <v>2753</v>
      </c>
      <c r="B834" s="157">
        <v>4</v>
      </c>
      <c r="C834" s="158" t="s">
        <v>1464</v>
      </c>
      <c r="D834" s="158" t="s">
        <v>523</v>
      </c>
      <c r="E834" s="156" t="s">
        <v>2722</v>
      </c>
      <c r="F834" s="159" t="s">
        <v>4</v>
      </c>
      <c r="G834" s="158" t="s">
        <v>1209</v>
      </c>
      <c r="H834" s="160">
        <v>43647</v>
      </c>
      <c r="I834" s="160">
        <v>43760</v>
      </c>
      <c r="J834" s="161" t="s">
        <v>5</v>
      </c>
      <c r="K834" s="162"/>
      <c r="L834" s="163" t="s">
        <v>1754</v>
      </c>
      <c r="M834" s="171">
        <v>0</v>
      </c>
      <c r="N834" s="164">
        <v>380</v>
      </c>
      <c r="O834" s="162" t="s">
        <v>111</v>
      </c>
      <c r="P834" s="160">
        <v>43760</v>
      </c>
      <c r="Q834" s="162" t="s">
        <v>103</v>
      </c>
      <c r="R834" s="164">
        <v>380</v>
      </c>
      <c r="S834" s="163"/>
      <c r="T834" s="163"/>
      <c r="U834" s="161" t="s">
        <v>10</v>
      </c>
      <c r="V834" s="161" t="s">
        <v>11</v>
      </c>
      <c r="W834" s="161" t="s">
        <v>12</v>
      </c>
      <c r="X834" s="161" t="s">
        <v>13</v>
      </c>
      <c r="Y834" s="169">
        <v>4340</v>
      </c>
      <c r="Z834" s="169">
        <v>8021101</v>
      </c>
      <c r="AA834" s="166">
        <v>1.3544591607858011E-4</v>
      </c>
      <c r="AB834" s="167" t="s">
        <v>2309</v>
      </c>
      <c r="AC834" s="168" t="s">
        <v>3287</v>
      </c>
    </row>
    <row r="835" spans="1:29" x14ac:dyDescent="0.3">
      <c r="A835" s="156" t="s">
        <v>2753</v>
      </c>
      <c r="B835" s="157">
        <v>4</v>
      </c>
      <c r="C835" s="158" t="s">
        <v>1464</v>
      </c>
      <c r="D835" s="156" t="s">
        <v>523</v>
      </c>
      <c r="E835" s="156" t="s">
        <v>2722</v>
      </c>
      <c r="F835" s="158" t="s">
        <v>4</v>
      </c>
      <c r="G835" s="158" t="s">
        <v>1209</v>
      </c>
      <c r="H835" s="160">
        <v>43647</v>
      </c>
      <c r="I835" s="160">
        <v>43760</v>
      </c>
      <c r="J835" s="161" t="s">
        <v>5</v>
      </c>
      <c r="K835" s="162"/>
      <c r="L835" s="163" t="s">
        <v>1754</v>
      </c>
      <c r="M835" s="171">
        <v>0</v>
      </c>
      <c r="N835" s="171">
        <v>465.6</v>
      </c>
      <c r="O835" s="162" t="s">
        <v>111</v>
      </c>
      <c r="P835" s="160">
        <v>43760</v>
      </c>
      <c r="Q835" s="162" t="s">
        <v>103</v>
      </c>
      <c r="R835" s="171">
        <v>465.6</v>
      </c>
      <c r="S835" s="158"/>
      <c r="T835" s="156"/>
      <c r="U835" s="161" t="s">
        <v>10</v>
      </c>
      <c r="V835" s="161" t="s">
        <v>11</v>
      </c>
      <c r="W835" s="161" t="s">
        <v>12</v>
      </c>
      <c r="X835" s="161" t="s">
        <v>13</v>
      </c>
      <c r="Y835" s="165">
        <v>4340</v>
      </c>
      <c r="Z835" s="165">
        <v>8021101</v>
      </c>
      <c r="AA835" s="166">
        <v>1.6595689085838658E-4</v>
      </c>
      <c r="AB835" s="158" t="s">
        <v>2309</v>
      </c>
      <c r="AC835" s="168" t="s">
        <v>3287</v>
      </c>
    </row>
    <row r="836" spans="1:29" x14ac:dyDescent="0.3">
      <c r="A836" s="156" t="s">
        <v>2753</v>
      </c>
      <c r="B836" s="157">
        <v>4</v>
      </c>
      <c r="C836" s="158" t="s">
        <v>1464</v>
      </c>
      <c r="D836" s="156" t="s">
        <v>523</v>
      </c>
      <c r="E836" s="156" t="s">
        <v>2722</v>
      </c>
      <c r="F836" s="156" t="s">
        <v>4</v>
      </c>
      <c r="G836" s="158" t="s">
        <v>1209</v>
      </c>
      <c r="H836" s="160">
        <v>43647</v>
      </c>
      <c r="I836" s="160">
        <v>43760</v>
      </c>
      <c r="J836" s="161" t="s">
        <v>5</v>
      </c>
      <c r="K836" s="162"/>
      <c r="L836" s="158" t="s">
        <v>1754</v>
      </c>
      <c r="M836" s="171">
        <v>0</v>
      </c>
      <c r="N836" s="170">
        <v>1281.2</v>
      </c>
      <c r="O836" s="162" t="s">
        <v>111</v>
      </c>
      <c r="P836" s="160">
        <v>43760</v>
      </c>
      <c r="Q836" s="162" t="s">
        <v>103</v>
      </c>
      <c r="R836" s="171">
        <v>1281.2</v>
      </c>
      <c r="S836" s="158"/>
      <c r="T836" s="162"/>
      <c r="U836" s="161" t="s">
        <v>10</v>
      </c>
      <c r="V836" s="161" t="s">
        <v>11</v>
      </c>
      <c r="W836" s="161" t="s">
        <v>12</v>
      </c>
      <c r="X836" s="161" t="s">
        <v>13</v>
      </c>
      <c r="Y836" s="165">
        <v>4340</v>
      </c>
      <c r="Z836" s="165">
        <v>8021101</v>
      </c>
      <c r="AA836" s="166">
        <v>4.5666659915757061E-4</v>
      </c>
      <c r="AB836" s="158" t="s">
        <v>2309</v>
      </c>
      <c r="AC836" s="168" t="s">
        <v>3287</v>
      </c>
    </row>
    <row r="837" spans="1:29" x14ac:dyDescent="0.3">
      <c r="A837" s="156" t="s">
        <v>2754</v>
      </c>
      <c r="B837" s="157">
        <v>4</v>
      </c>
      <c r="C837" s="158" t="s">
        <v>1464</v>
      </c>
      <c r="D837" s="158" t="s">
        <v>448</v>
      </c>
      <c r="E837" s="156" t="s">
        <v>2722</v>
      </c>
      <c r="F837" s="159" t="s">
        <v>4</v>
      </c>
      <c r="G837" s="158" t="s">
        <v>1209</v>
      </c>
      <c r="H837" s="160">
        <v>43647</v>
      </c>
      <c r="I837" s="160">
        <v>43760</v>
      </c>
      <c r="J837" s="161" t="s">
        <v>5</v>
      </c>
      <c r="K837" s="162" t="s">
        <v>97</v>
      </c>
      <c r="L837" s="163" t="s">
        <v>1754</v>
      </c>
      <c r="M837" s="171">
        <v>0</v>
      </c>
      <c r="N837" s="164">
        <v>70185.039999999994</v>
      </c>
      <c r="O837" s="162" t="s">
        <v>119</v>
      </c>
      <c r="P837" s="160">
        <v>43760</v>
      </c>
      <c r="Q837" s="162" t="s">
        <v>103</v>
      </c>
      <c r="R837" s="164">
        <v>70185.039999999994</v>
      </c>
      <c r="S837" s="163"/>
      <c r="T837" s="163"/>
      <c r="U837" s="161" t="s">
        <v>10</v>
      </c>
      <c r="V837" s="161" t="s">
        <v>11</v>
      </c>
      <c r="W837" s="161" t="s">
        <v>12</v>
      </c>
      <c r="X837" s="161" t="s">
        <v>13</v>
      </c>
      <c r="Y837" s="169">
        <v>4300</v>
      </c>
      <c r="Z837" s="169">
        <v>9311101</v>
      </c>
      <c r="AA837" s="166">
        <v>2.5016518520557335E-2</v>
      </c>
      <c r="AB837" s="175" t="s">
        <v>2311</v>
      </c>
      <c r="AC837" s="168" t="s">
        <v>3292</v>
      </c>
    </row>
    <row r="838" spans="1:29" x14ac:dyDescent="0.3">
      <c r="A838" s="156" t="s">
        <v>2754</v>
      </c>
      <c r="B838" s="157">
        <v>4</v>
      </c>
      <c r="C838" s="158" t="s">
        <v>1464</v>
      </c>
      <c r="D838" s="158" t="s">
        <v>448</v>
      </c>
      <c r="E838" s="156" t="s">
        <v>2722</v>
      </c>
      <c r="F838" s="159" t="s">
        <v>4</v>
      </c>
      <c r="G838" s="158" t="s">
        <v>1209</v>
      </c>
      <c r="H838" s="160">
        <v>43647</v>
      </c>
      <c r="I838" s="160">
        <v>43760</v>
      </c>
      <c r="J838" s="161" t="s">
        <v>5</v>
      </c>
      <c r="K838" s="162" t="s">
        <v>97</v>
      </c>
      <c r="L838" s="163" t="s">
        <v>1754</v>
      </c>
      <c r="M838" s="171">
        <v>0</v>
      </c>
      <c r="N838" s="164">
        <v>5765.4</v>
      </c>
      <c r="O838" s="162" t="s">
        <v>119</v>
      </c>
      <c r="P838" s="160">
        <v>43760</v>
      </c>
      <c r="Q838" s="162" t="s">
        <v>103</v>
      </c>
      <c r="R838" s="164">
        <v>5765.4</v>
      </c>
      <c r="S838" s="163"/>
      <c r="T838" s="163"/>
      <c r="U838" s="161" t="s">
        <v>10</v>
      </c>
      <c r="V838" s="161" t="s">
        <v>11</v>
      </c>
      <c r="W838" s="161" t="s">
        <v>12</v>
      </c>
      <c r="X838" s="161" t="s">
        <v>13</v>
      </c>
      <c r="Y838" s="165">
        <v>4340</v>
      </c>
      <c r="Z838" s="165">
        <v>9311101</v>
      </c>
      <c r="AA838" s="166">
        <v>2.0549996962090675E-3</v>
      </c>
      <c r="AB838" s="167" t="s">
        <v>2311</v>
      </c>
      <c r="AC838" s="168" t="s">
        <v>3292</v>
      </c>
    </row>
    <row r="839" spans="1:29" x14ac:dyDescent="0.3">
      <c r="A839" s="156" t="s">
        <v>2754</v>
      </c>
      <c r="B839" s="157">
        <v>4</v>
      </c>
      <c r="C839" s="158" t="s">
        <v>1464</v>
      </c>
      <c r="D839" s="158" t="s">
        <v>448</v>
      </c>
      <c r="E839" s="156" t="s">
        <v>2722</v>
      </c>
      <c r="F839" s="159" t="s">
        <v>4</v>
      </c>
      <c r="G839" s="156" t="s">
        <v>1209</v>
      </c>
      <c r="H839" s="160">
        <v>43647</v>
      </c>
      <c r="I839" s="160">
        <v>43760</v>
      </c>
      <c r="J839" s="161" t="s">
        <v>5</v>
      </c>
      <c r="K839" s="162"/>
      <c r="L839" s="163" t="s">
        <v>1754</v>
      </c>
      <c r="M839" s="171">
        <v>0</v>
      </c>
      <c r="N839" s="164">
        <v>270</v>
      </c>
      <c r="O839" s="162" t="s">
        <v>119</v>
      </c>
      <c r="P839" s="160">
        <v>43760</v>
      </c>
      <c r="Q839" s="162" t="s">
        <v>103</v>
      </c>
      <c r="R839" s="164">
        <v>270</v>
      </c>
      <c r="S839" s="162"/>
      <c r="T839" s="163"/>
      <c r="U839" s="161" t="s">
        <v>10</v>
      </c>
      <c r="V839" s="161" t="s">
        <v>11</v>
      </c>
      <c r="W839" s="161" t="s">
        <v>12</v>
      </c>
      <c r="X839" s="161" t="s">
        <v>13</v>
      </c>
      <c r="Y839" s="169">
        <v>4340</v>
      </c>
      <c r="Z839" s="169">
        <v>9311101</v>
      </c>
      <c r="AA839" s="166">
        <v>9.6237887740043768E-5</v>
      </c>
      <c r="AB839" s="158" t="s">
        <v>2311</v>
      </c>
      <c r="AC839" s="168" t="s">
        <v>3292</v>
      </c>
    </row>
    <row r="840" spans="1:29" x14ac:dyDescent="0.3">
      <c r="A840" s="156" t="s">
        <v>2754</v>
      </c>
      <c r="B840" s="157">
        <v>4</v>
      </c>
      <c r="C840" s="156" t="s">
        <v>1464</v>
      </c>
      <c r="D840" s="156" t="s">
        <v>448</v>
      </c>
      <c r="E840" s="156" t="s">
        <v>2722</v>
      </c>
      <c r="F840" s="158" t="s">
        <v>4</v>
      </c>
      <c r="G840" s="158" t="s">
        <v>1209</v>
      </c>
      <c r="H840" s="160">
        <v>43647</v>
      </c>
      <c r="I840" s="160">
        <v>43760</v>
      </c>
      <c r="J840" s="161" t="s">
        <v>5</v>
      </c>
      <c r="K840" s="156"/>
      <c r="L840" s="158" t="s">
        <v>1754</v>
      </c>
      <c r="M840" s="171">
        <v>0</v>
      </c>
      <c r="N840" s="171">
        <v>540</v>
      </c>
      <c r="O840" s="162" t="s">
        <v>119</v>
      </c>
      <c r="P840" s="160">
        <v>43760</v>
      </c>
      <c r="Q840" s="162" t="s">
        <v>103</v>
      </c>
      <c r="R840" s="171">
        <v>540</v>
      </c>
      <c r="S840" s="163"/>
      <c r="T840" s="156"/>
      <c r="U840" s="161" t="s">
        <v>10</v>
      </c>
      <c r="V840" s="161" t="s">
        <v>11</v>
      </c>
      <c r="W840" s="161" t="s">
        <v>12</v>
      </c>
      <c r="X840" s="161" t="s">
        <v>13</v>
      </c>
      <c r="Y840" s="165">
        <v>4340</v>
      </c>
      <c r="Z840" s="165">
        <v>9311101</v>
      </c>
      <c r="AA840" s="166">
        <v>1.9247577548008754E-4</v>
      </c>
      <c r="AB840" s="163" t="s">
        <v>2311</v>
      </c>
      <c r="AC840" s="168" t="s">
        <v>3292</v>
      </c>
    </row>
    <row r="841" spans="1:29" x14ac:dyDescent="0.3">
      <c r="A841" s="156" t="s">
        <v>2754</v>
      </c>
      <c r="B841" s="157">
        <v>4</v>
      </c>
      <c r="C841" s="158" t="s">
        <v>1464</v>
      </c>
      <c r="D841" s="158" t="s">
        <v>448</v>
      </c>
      <c r="E841" s="156" t="s">
        <v>2722</v>
      </c>
      <c r="F841" s="158" t="s">
        <v>4</v>
      </c>
      <c r="G841" s="158" t="s">
        <v>1209</v>
      </c>
      <c r="H841" s="160">
        <v>43647</v>
      </c>
      <c r="I841" s="160">
        <v>43760</v>
      </c>
      <c r="J841" s="161" t="s">
        <v>5</v>
      </c>
      <c r="K841" s="162"/>
      <c r="L841" s="158" t="s">
        <v>1754</v>
      </c>
      <c r="M841" s="171">
        <v>0</v>
      </c>
      <c r="N841" s="171">
        <v>900</v>
      </c>
      <c r="O841" s="162" t="s">
        <v>119</v>
      </c>
      <c r="P841" s="160">
        <v>43760</v>
      </c>
      <c r="Q841" s="162" t="s">
        <v>103</v>
      </c>
      <c r="R841" s="171">
        <v>900</v>
      </c>
      <c r="S841" s="163"/>
      <c r="T841" s="156"/>
      <c r="U841" s="161" t="s">
        <v>10</v>
      </c>
      <c r="V841" s="161" t="s">
        <v>11</v>
      </c>
      <c r="W841" s="161" t="s">
        <v>12</v>
      </c>
      <c r="X841" s="161" t="s">
        <v>13</v>
      </c>
      <c r="Y841" s="165">
        <v>4340</v>
      </c>
      <c r="Z841" s="165">
        <v>9311101</v>
      </c>
      <c r="AA841" s="166">
        <v>3.2079295913347921E-4</v>
      </c>
      <c r="AB841" s="158" t="s">
        <v>2311</v>
      </c>
      <c r="AC841" s="168" t="s">
        <v>3292</v>
      </c>
    </row>
    <row r="842" spans="1:29" x14ac:dyDescent="0.3">
      <c r="A842" s="156" t="s">
        <v>2754</v>
      </c>
      <c r="B842" s="157">
        <v>4</v>
      </c>
      <c r="C842" s="158" t="s">
        <v>1464</v>
      </c>
      <c r="D842" s="156" t="s">
        <v>448</v>
      </c>
      <c r="E842" s="156" t="s">
        <v>2722</v>
      </c>
      <c r="F842" s="159" t="s">
        <v>4</v>
      </c>
      <c r="G842" s="156" t="s">
        <v>1209</v>
      </c>
      <c r="H842" s="160">
        <v>43647</v>
      </c>
      <c r="I842" s="160">
        <v>43760</v>
      </c>
      <c r="J842" s="161" t="s">
        <v>5</v>
      </c>
      <c r="K842" s="162"/>
      <c r="L842" s="163" t="s">
        <v>1754</v>
      </c>
      <c r="M842" s="171">
        <v>0</v>
      </c>
      <c r="N842" s="164">
        <v>1710</v>
      </c>
      <c r="O842" s="162" t="s">
        <v>119</v>
      </c>
      <c r="P842" s="160">
        <v>43760</v>
      </c>
      <c r="Q842" s="162" t="s">
        <v>103</v>
      </c>
      <c r="R842" s="164">
        <v>1710</v>
      </c>
      <c r="S842" s="162"/>
      <c r="T842" s="163"/>
      <c r="U842" s="161" t="s">
        <v>10</v>
      </c>
      <c r="V842" s="161" t="s">
        <v>11</v>
      </c>
      <c r="W842" s="161" t="s">
        <v>12</v>
      </c>
      <c r="X842" s="161" t="s">
        <v>13</v>
      </c>
      <c r="Y842" s="169">
        <v>4340</v>
      </c>
      <c r="Z842" s="169">
        <v>9311101</v>
      </c>
      <c r="AA842" s="166">
        <v>6.0950662235361049E-4</v>
      </c>
      <c r="AB842" s="158" t="s">
        <v>2311</v>
      </c>
      <c r="AC842" s="168" t="s">
        <v>3292</v>
      </c>
    </row>
    <row r="843" spans="1:29" x14ac:dyDescent="0.3">
      <c r="A843" s="156" t="s">
        <v>2754</v>
      </c>
      <c r="B843" s="157">
        <v>4</v>
      </c>
      <c r="C843" s="158" t="s">
        <v>1464</v>
      </c>
      <c r="D843" s="156" t="s">
        <v>448</v>
      </c>
      <c r="E843" s="156" t="s">
        <v>2722</v>
      </c>
      <c r="F843" s="158" t="s">
        <v>4</v>
      </c>
      <c r="G843" s="158" t="s">
        <v>1209</v>
      </c>
      <c r="H843" s="160">
        <v>43647</v>
      </c>
      <c r="I843" s="160">
        <v>43760</v>
      </c>
      <c r="J843" s="161" t="s">
        <v>5</v>
      </c>
      <c r="K843" s="162"/>
      <c r="L843" s="158" t="s">
        <v>1754</v>
      </c>
      <c r="M843" s="171">
        <v>0</v>
      </c>
      <c r="N843" s="171">
        <v>2095.1999999999998</v>
      </c>
      <c r="O843" s="158" t="s">
        <v>119</v>
      </c>
      <c r="P843" s="160">
        <v>43760</v>
      </c>
      <c r="Q843" s="162" t="s">
        <v>103</v>
      </c>
      <c r="R843" s="171">
        <v>2095.1999999999998</v>
      </c>
      <c r="S843" s="162"/>
      <c r="T843" s="156"/>
      <c r="U843" s="161" t="s">
        <v>10</v>
      </c>
      <c r="V843" s="161" t="s">
        <v>11</v>
      </c>
      <c r="W843" s="161" t="s">
        <v>12</v>
      </c>
      <c r="X843" s="161" t="s">
        <v>13</v>
      </c>
      <c r="Y843" s="165">
        <v>4340</v>
      </c>
      <c r="Z843" s="165">
        <v>9311101</v>
      </c>
      <c r="AA843" s="166">
        <v>7.4680600886273957E-4</v>
      </c>
      <c r="AB843" s="158" t="s">
        <v>2311</v>
      </c>
      <c r="AC843" s="168" t="s">
        <v>3292</v>
      </c>
    </row>
    <row r="844" spans="1:29" x14ac:dyDescent="0.3">
      <c r="A844" s="156" t="s">
        <v>2755</v>
      </c>
      <c r="B844" s="157">
        <v>8</v>
      </c>
      <c r="C844" s="158" t="s">
        <v>1464</v>
      </c>
      <c r="D844" s="158" t="s">
        <v>450</v>
      </c>
      <c r="E844" s="156" t="s">
        <v>2722</v>
      </c>
      <c r="F844" s="159" t="s">
        <v>4</v>
      </c>
      <c r="G844" s="158" t="s">
        <v>1209</v>
      </c>
      <c r="H844" s="160">
        <v>43647</v>
      </c>
      <c r="I844" s="160">
        <v>43760</v>
      </c>
      <c r="J844" s="161" t="s">
        <v>5</v>
      </c>
      <c r="K844" s="162"/>
      <c r="L844" s="163" t="s">
        <v>1754</v>
      </c>
      <c r="M844" s="171">
        <v>0</v>
      </c>
      <c r="N844" s="164">
        <v>58487.55</v>
      </c>
      <c r="O844" s="162" t="s">
        <v>105</v>
      </c>
      <c r="P844" s="160">
        <v>43760</v>
      </c>
      <c r="Q844" s="162" t="s">
        <v>103</v>
      </c>
      <c r="R844" s="164">
        <v>58487.55</v>
      </c>
      <c r="S844" s="163"/>
      <c r="T844" s="163"/>
      <c r="U844" s="161" t="s">
        <v>10</v>
      </c>
      <c r="V844" s="161" t="s">
        <v>11</v>
      </c>
      <c r="W844" s="161" t="s">
        <v>12</v>
      </c>
      <c r="X844" s="161" t="s">
        <v>13</v>
      </c>
      <c r="Y844" s="169">
        <v>4300</v>
      </c>
      <c r="Z844" s="169">
        <v>9331101</v>
      </c>
      <c r="AA844" s="166">
        <v>2.0847104707741471E-2</v>
      </c>
      <c r="AB844" s="172" t="s">
        <v>2313</v>
      </c>
      <c r="AC844" s="168" t="s">
        <v>3297</v>
      </c>
    </row>
    <row r="845" spans="1:29" x14ac:dyDescent="0.3">
      <c r="A845" s="156" t="s">
        <v>2755</v>
      </c>
      <c r="B845" s="157">
        <v>8</v>
      </c>
      <c r="C845" s="158" t="s">
        <v>1464</v>
      </c>
      <c r="D845" s="156" t="s">
        <v>450</v>
      </c>
      <c r="E845" s="156" t="s">
        <v>2722</v>
      </c>
      <c r="F845" s="156" t="s">
        <v>4</v>
      </c>
      <c r="G845" s="158" t="s">
        <v>1209</v>
      </c>
      <c r="H845" s="160">
        <v>43647</v>
      </c>
      <c r="I845" s="160">
        <v>43760</v>
      </c>
      <c r="J845" s="161" t="s">
        <v>5</v>
      </c>
      <c r="K845" s="162"/>
      <c r="L845" s="158" t="s">
        <v>1754</v>
      </c>
      <c r="M845" s="171">
        <v>0</v>
      </c>
      <c r="N845" s="171">
        <v>225</v>
      </c>
      <c r="O845" s="162" t="s">
        <v>105</v>
      </c>
      <c r="P845" s="160">
        <v>43760</v>
      </c>
      <c r="Q845" s="162" t="s">
        <v>103</v>
      </c>
      <c r="R845" s="171">
        <v>225</v>
      </c>
      <c r="S845" s="158"/>
      <c r="T845" s="162"/>
      <c r="U845" s="161" t="s">
        <v>10</v>
      </c>
      <c r="V845" s="161" t="s">
        <v>11</v>
      </c>
      <c r="W845" s="161" t="s">
        <v>12</v>
      </c>
      <c r="X845" s="161" t="s">
        <v>13</v>
      </c>
      <c r="Y845" s="165">
        <v>4340</v>
      </c>
      <c r="Z845" s="165">
        <v>9331101</v>
      </c>
      <c r="AA845" s="166">
        <v>8.0198239783369803E-5</v>
      </c>
      <c r="AB845" s="167" t="s">
        <v>2313</v>
      </c>
      <c r="AC845" s="168" t="s">
        <v>3297</v>
      </c>
    </row>
    <row r="846" spans="1:29" x14ac:dyDescent="0.3">
      <c r="A846" s="156" t="s">
        <v>2755</v>
      </c>
      <c r="B846" s="157">
        <v>8</v>
      </c>
      <c r="C846" s="158" t="s">
        <v>1464</v>
      </c>
      <c r="D846" s="156" t="s">
        <v>450</v>
      </c>
      <c r="E846" s="156" t="s">
        <v>2722</v>
      </c>
      <c r="F846" s="159" t="s">
        <v>4</v>
      </c>
      <c r="G846" s="158" t="s">
        <v>1209</v>
      </c>
      <c r="H846" s="160">
        <v>43647</v>
      </c>
      <c r="I846" s="160">
        <v>43760</v>
      </c>
      <c r="J846" s="161" t="s">
        <v>5</v>
      </c>
      <c r="K846" s="162"/>
      <c r="L846" s="158" t="s">
        <v>1754</v>
      </c>
      <c r="M846" s="171">
        <v>0</v>
      </c>
      <c r="N846" s="170">
        <v>450</v>
      </c>
      <c r="O846" s="162" t="s">
        <v>105</v>
      </c>
      <c r="P846" s="160">
        <v>43760</v>
      </c>
      <c r="Q846" s="162" t="s">
        <v>103</v>
      </c>
      <c r="R846" s="171">
        <v>450</v>
      </c>
      <c r="S846" s="158"/>
      <c r="T846" s="162"/>
      <c r="U846" s="161" t="s">
        <v>10</v>
      </c>
      <c r="V846" s="161" t="s">
        <v>11</v>
      </c>
      <c r="W846" s="161" t="s">
        <v>12</v>
      </c>
      <c r="X846" s="161" t="s">
        <v>13</v>
      </c>
      <c r="Y846" s="165">
        <v>4340</v>
      </c>
      <c r="Z846" s="165">
        <v>9331101</v>
      </c>
      <c r="AA846" s="166">
        <v>1.6039647956673961E-4</v>
      </c>
      <c r="AB846" s="158" t="s">
        <v>2313</v>
      </c>
      <c r="AC846" s="168" t="s">
        <v>3297</v>
      </c>
    </row>
    <row r="847" spans="1:29" x14ac:dyDescent="0.3">
      <c r="A847" s="156" t="s">
        <v>2755</v>
      </c>
      <c r="B847" s="157">
        <v>8</v>
      </c>
      <c r="C847" s="158" t="s">
        <v>1464</v>
      </c>
      <c r="D847" s="156" t="s">
        <v>450</v>
      </c>
      <c r="E847" s="156" t="s">
        <v>2722</v>
      </c>
      <c r="F847" s="159" t="s">
        <v>4</v>
      </c>
      <c r="G847" s="158" t="s">
        <v>1209</v>
      </c>
      <c r="H847" s="160">
        <v>43647</v>
      </c>
      <c r="I847" s="160">
        <v>43760</v>
      </c>
      <c r="J847" s="161" t="s">
        <v>5</v>
      </c>
      <c r="K847" s="162"/>
      <c r="L847" s="158" t="s">
        <v>1754</v>
      </c>
      <c r="M847" s="171">
        <v>0</v>
      </c>
      <c r="N847" s="170">
        <v>750</v>
      </c>
      <c r="O847" s="162" t="s">
        <v>105</v>
      </c>
      <c r="P847" s="160">
        <v>43760</v>
      </c>
      <c r="Q847" s="162" t="s">
        <v>103</v>
      </c>
      <c r="R847" s="170">
        <v>750</v>
      </c>
      <c r="S847" s="158"/>
      <c r="T847" s="162"/>
      <c r="U847" s="161" t="s">
        <v>10</v>
      </c>
      <c r="V847" s="161" t="s">
        <v>11</v>
      </c>
      <c r="W847" s="161" t="s">
        <v>12</v>
      </c>
      <c r="X847" s="161" t="s">
        <v>13</v>
      </c>
      <c r="Y847" s="165">
        <v>4340</v>
      </c>
      <c r="Z847" s="165">
        <v>9331101</v>
      </c>
      <c r="AA847" s="166">
        <v>2.6732746594456601E-4</v>
      </c>
      <c r="AB847" s="158" t="s">
        <v>2313</v>
      </c>
      <c r="AC847" s="168" t="s">
        <v>3297</v>
      </c>
    </row>
    <row r="848" spans="1:29" x14ac:dyDescent="0.3">
      <c r="A848" s="156" t="s">
        <v>2755</v>
      </c>
      <c r="B848" s="157">
        <v>8</v>
      </c>
      <c r="C848" s="158" t="s">
        <v>1464</v>
      </c>
      <c r="D848" s="158" t="s">
        <v>450</v>
      </c>
      <c r="E848" s="156" t="s">
        <v>2722</v>
      </c>
      <c r="F848" s="159" t="s">
        <v>4</v>
      </c>
      <c r="G848" s="158" t="s">
        <v>1209</v>
      </c>
      <c r="H848" s="160">
        <v>43647</v>
      </c>
      <c r="I848" s="160">
        <v>43760</v>
      </c>
      <c r="J848" s="161" t="s">
        <v>5</v>
      </c>
      <c r="K848" s="162"/>
      <c r="L848" s="163" t="s">
        <v>1754</v>
      </c>
      <c r="M848" s="171">
        <v>0</v>
      </c>
      <c r="N848" s="164">
        <v>1425</v>
      </c>
      <c r="O848" s="162" t="s">
        <v>105</v>
      </c>
      <c r="P848" s="160">
        <v>43760</v>
      </c>
      <c r="Q848" s="162" t="s">
        <v>103</v>
      </c>
      <c r="R848" s="164">
        <v>1425</v>
      </c>
      <c r="S848" s="163"/>
      <c r="T848" s="163"/>
      <c r="U848" s="161" t="s">
        <v>10</v>
      </c>
      <c r="V848" s="161" t="s">
        <v>11</v>
      </c>
      <c r="W848" s="161" t="s">
        <v>12</v>
      </c>
      <c r="X848" s="161" t="s">
        <v>13</v>
      </c>
      <c r="Y848" s="169">
        <v>4340</v>
      </c>
      <c r="Z848" s="169">
        <v>9331101</v>
      </c>
      <c r="AA848" s="166">
        <v>5.0792218529467539E-4</v>
      </c>
      <c r="AB848" s="167" t="s">
        <v>2313</v>
      </c>
      <c r="AC848" s="168" t="s">
        <v>3297</v>
      </c>
    </row>
    <row r="849" spans="1:29" x14ac:dyDescent="0.3">
      <c r="A849" s="156" t="s">
        <v>2755</v>
      </c>
      <c r="B849" s="157">
        <v>8</v>
      </c>
      <c r="C849" s="158" t="s">
        <v>1464</v>
      </c>
      <c r="D849" s="158" t="s">
        <v>450</v>
      </c>
      <c r="E849" s="156" t="s">
        <v>2722</v>
      </c>
      <c r="F849" s="156" t="s">
        <v>4</v>
      </c>
      <c r="G849" s="158" t="s">
        <v>1209</v>
      </c>
      <c r="H849" s="160">
        <v>43647</v>
      </c>
      <c r="I849" s="160">
        <v>43760</v>
      </c>
      <c r="J849" s="161" t="s">
        <v>5</v>
      </c>
      <c r="K849" s="162"/>
      <c r="L849" s="158" t="s">
        <v>1754</v>
      </c>
      <c r="M849" s="171">
        <v>0</v>
      </c>
      <c r="N849" s="170">
        <v>1746</v>
      </c>
      <c r="O849" s="162" t="s">
        <v>105</v>
      </c>
      <c r="P849" s="160">
        <v>43760</v>
      </c>
      <c r="Q849" s="162" t="s">
        <v>103</v>
      </c>
      <c r="R849" s="170">
        <v>1746</v>
      </c>
      <c r="S849" s="162"/>
      <c r="T849" s="162"/>
      <c r="U849" s="161" t="s">
        <v>10</v>
      </c>
      <c r="V849" s="161" t="s">
        <v>11</v>
      </c>
      <c r="W849" s="161" t="s">
        <v>12</v>
      </c>
      <c r="X849" s="161" t="s">
        <v>13</v>
      </c>
      <c r="Y849" s="165">
        <v>4340</v>
      </c>
      <c r="Z849" s="165">
        <v>9331101</v>
      </c>
      <c r="AA849" s="166">
        <v>6.2233834071894964E-4</v>
      </c>
      <c r="AB849" s="158" t="s">
        <v>2313</v>
      </c>
      <c r="AC849" s="168" t="s">
        <v>3297</v>
      </c>
    </row>
    <row r="850" spans="1:29" x14ac:dyDescent="0.3">
      <c r="A850" s="156" t="s">
        <v>2755</v>
      </c>
      <c r="B850" s="157">
        <v>8</v>
      </c>
      <c r="C850" s="158" t="s">
        <v>1464</v>
      </c>
      <c r="D850" s="158" t="s">
        <v>450</v>
      </c>
      <c r="E850" s="156" t="s">
        <v>2722</v>
      </c>
      <c r="F850" s="159" t="s">
        <v>4</v>
      </c>
      <c r="G850" s="158" t="s">
        <v>1209</v>
      </c>
      <c r="H850" s="160">
        <v>43647</v>
      </c>
      <c r="I850" s="160">
        <v>43760</v>
      </c>
      <c r="J850" s="161" t="s">
        <v>5</v>
      </c>
      <c r="K850" s="162"/>
      <c r="L850" s="163" t="s">
        <v>1754</v>
      </c>
      <c r="M850" s="171">
        <v>0</v>
      </c>
      <c r="N850" s="164">
        <v>4804.5</v>
      </c>
      <c r="O850" s="162" t="s">
        <v>105</v>
      </c>
      <c r="P850" s="160">
        <v>43760</v>
      </c>
      <c r="Q850" s="162" t="s">
        <v>103</v>
      </c>
      <c r="R850" s="164">
        <v>4804.5</v>
      </c>
      <c r="S850" s="163"/>
      <c r="T850" s="163"/>
      <c r="U850" s="161" t="s">
        <v>10</v>
      </c>
      <c r="V850" s="161" t="s">
        <v>11</v>
      </c>
      <c r="W850" s="161" t="s">
        <v>12</v>
      </c>
      <c r="X850" s="161" t="s">
        <v>13</v>
      </c>
      <c r="Y850" s="169">
        <v>4340</v>
      </c>
      <c r="Z850" s="169">
        <v>9331101</v>
      </c>
      <c r="AA850" s="166">
        <v>1.7124997468408898E-3</v>
      </c>
      <c r="AB850" s="167" t="s">
        <v>2313</v>
      </c>
      <c r="AC850" s="168" t="s">
        <v>3297</v>
      </c>
    </row>
    <row r="851" spans="1:29" x14ac:dyDescent="0.3">
      <c r="A851" s="156" t="s">
        <v>2755</v>
      </c>
      <c r="B851" s="157">
        <v>8</v>
      </c>
      <c r="C851" s="158" t="s">
        <v>1464</v>
      </c>
      <c r="D851" s="158" t="s">
        <v>450</v>
      </c>
      <c r="E851" s="156" t="s">
        <v>2722</v>
      </c>
      <c r="F851" s="159" t="s">
        <v>4</v>
      </c>
      <c r="G851" s="158" t="s">
        <v>1209</v>
      </c>
      <c r="H851" s="160">
        <v>43647</v>
      </c>
      <c r="I851" s="160">
        <v>43760</v>
      </c>
      <c r="J851" s="161" t="s">
        <v>5</v>
      </c>
      <c r="K851" s="162" t="s">
        <v>97</v>
      </c>
      <c r="L851" s="163" t="s">
        <v>1754</v>
      </c>
      <c r="M851" s="171">
        <v>0</v>
      </c>
      <c r="N851" s="164">
        <v>7798.34</v>
      </c>
      <c r="O851" s="162" t="s">
        <v>117</v>
      </c>
      <c r="P851" s="160">
        <v>43760</v>
      </c>
      <c r="Q851" s="162" t="s">
        <v>103</v>
      </c>
      <c r="R851" s="164">
        <v>7798.34</v>
      </c>
      <c r="S851" s="163"/>
      <c r="T851" s="163"/>
      <c r="U851" s="161" t="s">
        <v>10</v>
      </c>
      <c r="V851" s="161" t="s">
        <v>11</v>
      </c>
      <c r="W851" s="161" t="s">
        <v>12</v>
      </c>
      <c r="X851" s="161" t="s">
        <v>13</v>
      </c>
      <c r="Y851" s="169">
        <v>4300</v>
      </c>
      <c r="Z851" s="169">
        <v>9331101</v>
      </c>
      <c r="AA851" s="166">
        <v>2.7796139610321959E-3</v>
      </c>
      <c r="AB851" s="158" t="s">
        <v>2313</v>
      </c>
      <c r="AC851" s="168" t="s">
        <v>3297</v>
      </c>
    </row>
    <row r="852" spans="1:29" x14ac:dyDescent="0.3">
      <c r="A852" s="156" t="s">
        <v>2755</v>
      </c>
      <c r="B852" s="157">
        <v>8</v>
      </c>
      <c r="C852" s="158" t="s">
        <v>1464</v>
      </c>
      <c r="D852" s="158" t="s">
        <v>450</v>
      </c>
      <c r="E852" s="156" t="s">
        <v>2722</v>
      </c>
      <c r="F852" s="159" t="s">
        <v>4</v>
      </c>
      <c r="G852" s="158" t="s">
        <v>1209</v>
      </c>
      <c r="H852" s="160">
        <v>43647</v>
      </c>
      <c r="I852" s="160">
        <v>43760</v>
      </c>
      <c r="J852" s="161" t="s">
        <v>5</v>
      </c>
      <c r="K852" s="162" t="s">
        <v>97</v>
      </c>
      <c r="L852" s="163" t="s">
        <v>1754</v>
      </c>
      <c r="M852" s="171">
        <v>0</v>
      </c>
      <c r="N852" s="164">
        <v>30</v>
      </c>
      <c r="O852" s="162" t="s">
        <v>117</v>
      </c>
      <c r="P852" s="160">
        <v>43760</v>
      </c>
      <c r="Q852" s="162" t="s">
        <v>103</v>
      </c>
      <c r="R852" s="164">
        <v>30</v>
      </c>
      <c r="S852" s="163"/>
      <c r="T852" s="163"/>
      <c r="U852" s="161" t="s">
        <v>10</v>
      </c>
      <c r="V852" s="161" t="s">
        <v>11</v>
      </c>
      <c r="W852" s="161" t="s">
        <v>12</v>
      </c>
      <c r="X852" s="161" t="s">
        <v>13</v>
      </c>
      <c r="Y852" s="169">
        <v>4340</v>
      </c>
      <c r="Z852" s="169">
        <v>9331101</v>
      </c>
      <c r="AA852" s="166">
        <v>1.069309863778264E-5</v>
      </c>
      <c r="AB852" s="167" t="s">
        <v>2313</v>
      </c>
      <c r="AC852" s="168" t="s">
        <v>3297</v>
      </c>
    </row>
    <row r="853" spans="1:29" x14ac:dyDescent="0.3">
      <c r="A853" s="156" t="s">
        <v>2755</v>
      </c>
      <c r="B853" s="157">
        <v>8</v>
      </c>
      <c r="C853" s="158" t="s">
        <v>1464</v>
      </c>
      <c r="D853" s="156" t="s">
        <v>450</v>
      </c>
      <c r="E853" s="156" t="s">
        <v>2722</v>
      </c>
      <c r="F853" s="159" t="s">
        <v>4</v>
      </c>
      <c r="G853" s="158" t="s">
        <v>1209</v>
      </c>
      <c r="H853" s="160">
        <v>43647</v>
      </c>
      <c r="I853" s="160">
        <v>43760</v>
      </c>
      <c r="J853" s="161" t="s">
        <v>5</v>
      </c>
      <c r="K853" s="162"/>
      <c r="L853" s="163" t="s">
        <v>1754</v>
      </c>
      <c r="M853" s="171">
        <v>0</v>
      </c>
      <c r="N853" s="171">
        <v>100</v>
      </c>
      <c r="O853" s="162" t="s">
        <v>117</v>
      </c>
      <c r="P853" s="160">
        <v>43760</v>
      </c>
      <c r="Q853" s="162" t="s">
        <v>103</v>
      </c>
      <c r="R853" s="171">
        <v>100</v>
      </c>
      <c r="S853" s="163"/>
      <c r="T853" s="156"/>
      <c r="U853" s="161" t="s">
        <v>10</v>
      </c>
      <c r="V853" s="161" t="s">
        <v>11</v>
      </c>
      <c r="W853" s="161" t="s">
        <v>12</v>
      </c>
      <c r="X853" s="161" t="s">
        <v>13</v>
      </c>
      <c r="Y853" s="165">
        <v>4340</v>
      </c>
      <c r="Z853" s="165">
        <v>9331101</v>
      </c>
      <c r="AA853" s="166">
        <v>3.5643662125942132E-5</v>
      </c>
      <c r="AB853" s="158" t="s">
        <v>2313</v>
      </c>
      <c r="AC853" s="168" t="s">
        <v>3297</v>
      </c>
    </row>
    <row r="854" spans="1:29" x14ac:dyDescent="0.3">
      <c r="A854" s="156" t="s">
        <v>2755</v>
      </c>
      <c r="B854" s="157">
        <v>8</v>
      </c>
      <c r="C854" s="158" t="s">
        <v>1464</v>
      </c>
      <c r="D854" s="158" t="s">
        <v>450</v>
      </c>
      <c r="E854" s="156" t="s">
        <v>2722</v>
      </c>
      <c r="F854" s="159" t="s">
        <v>4</v>
      </c>
      <c r="G854" s="156" t="s">
        <v>1209</v>
      </c>
      <c r="H854" s="160">
        <v>43647</v>
      </c>
      <c r="I854" s="160">
        <v>43760</v>
      </c>
      <c r="J854" s="161" t="s">
        <v>5</v>
      </c>
      <c r="K854" s="162"/>
      <c r="L854" s="163" t="s">
        <v>1754</v>
      </c>
      <c r="M854" s="171">
        <v>0</v>
      </c>
      <c r="N854" s="164">
        <v>190</v>
      </c>
      <c r="O854" s="162" t="s">
        <v>117</v>
      </c>
      <c r="P854" s="160">
        <v>43760</v>
      </c>
      <c r="Q854" s="162" t="s">
        <v>103</v>
      </c>
      <c r="R854" s="164">
        <v>190</v>
      </c>
      <c r="S854" s="163"/>
      <c r="T854" s="163"/>
      <c r="U854" s="161" t="s">
        <v>10</v>
      </c>
      <c r="V854" s="161" t="s">
        <v>11</v>
      </c>
      <c r="W854" s="161" t="s">
        <v>12</v>
      </c>
      <c r="X854" s="161" t="s">
        <v>13</v>
      </c>
      <c r="Y854" s="169">
        <v>4340</v>
      </c>
      <c r="Z854" s="169">
        <v>9331101</v>
      </c>
      <c r="AA854" s="166">
        <v>6.7722958039290057E-5</v>
      </c>
      <c r="AB854" s="158" t="s">
        <v>2313</v>
      </c>
      <c r="AC854" s="168" t="s">
        <v>3297</v>
      </c>
    </row>
    <row r="855" spans="1:29" x14ac:dyDescent="0.3">
      <c r="A855" s="156" t="s">
        <v>2755</v>
      </c>
      <c r="B855" s="157">
        <v>8</v>
      </c>
      <c r="C855" s="158" t="s">
        <v>1464</v>
      </c>
      <c r="D855" s="158" t="s">
        <v>450</v>
      </c>
      <c r="E855" s="156" t="s">
        <v>2722</v>
      </c>
      <c r="F855" s="159" t="s">
        <v>4</v>
      </c>
      <c r="G855" s="156" t="s">
        <v>1209</v>
      </c>
      <c r="H855" s="160">
        <v>43647</v>
      </c>
      <c r="I855" s="160">
        <v>43760</v>
      </c>
      <c r="J855" s="161" t="s">
        <v>5</v>
      </c>
      <c r="K855" s="162"/>
      <c r="L855" s="163" t="s">
        <v>1754</v>
      </c>
      <c r="M855" s="171">
        <v>0</v>
      </c>
      <c r="N855" s="164">
        <v>232.8</v>
      </c>
      <c r="O855" s="162" t="s">
        <v>117</v>
      </c>
      <c r="P855" s="160">
        <v>43760</v>
      </c>
      <c r="Q855" s="162" t="s">
        <v>103</v>
      </c>
      <c r="R855" s="164">
        <v>232.8</v>
      </c>
      <c r="S855" s="163"/>
      <c r="T855" s="163"/>
      <c r="U855" s="161" t="s">
        <v>10</v>
      </c>
      <c r="V855" s="161" t="s">
        <v>11</v>
      </c>
      <c r="W855" s="161" t="s">
        <v>12</v>
      </c>
      <c r="X855" s="161" t="s">
        <v>13</v>
      </c>
      <c r="Y855" s="169">
        <v>4340</v>
      </c>
      <c r="Z855" s="169">
        <v>9331101</v>
      </c>
      <c r="AA855" s="166">
        <v>8.297844542919329E-5</v>
      </c>
      <c r="AB855" s="163" t="s">
        <v>2313</v>
      </c>
      <c r="AC855" s="168" t="s">
        <v>3297</v>
      </c>
    </row>
    <row r="856" spans="1:29" x14ac:dyDescent="0.3">
      <c r="A856" s="156" t="s">
        <v>2755</v>
      </c>
      <c r="B856" s="157">
        <v>8</v>
      </c>
      <c r="C856" s="158" t="s">
        <v>1464</v>
      </c>
      <c r="D856" s="158" t="s">
        <v>450</v>
      </c>
      <c r="E856" s="156" t="s">
        <v>2722</v>
      </c>
      <c r="F856" s="159" t="s">
        <v>4</v>
      </c>
      <c r="G856" s="156" t="s">
        <v>1209</v>
      </c>
      <c r="H856" s="160">
        <v>43647</v>
      </c>
      <c r="I856" s="160">
        <v>43760</v>
      </c>
      <c r="J856" s="161" t="s">
        <v>5</v>
      </c>
      <c r="K856" s="162"/>
      <c r="L856" s="163" t="s">
        <v>1754</v>
      </c>
      <c r="M856" s="171">
        <v>0</v>
      </c>
      <c r="N856" s="164">
        <v>640.6</v>
      </c>
      <c r="O856" s="162" t="s">
        <v>117</v>
      </c>
      <c r="P856" s="160">
        <v>43760</v>
      </c>
      <c r="Q856" s="162" t="s">
        <v>103</v>
      </c>
      <c r="R856" s="164">
        <v>640.6</v>
      </c>
      <c r="S856" s="163"/>
      <c r="T856" s="163"/>
      <c r="U856" s="161" t="s">
        <v>10</v>
      </c>
      <c r="V856" s="161" t="s">
        <v>11</v>
      </c>
      <c r="W856" s="161" t="s">
        <v>12</v>
      </c>
      <c r="X856" s="161" t="s">
        <v>13</v>
      </c>
      <c r="Y856" s="169">
        <v>4340</v>
      </c>
      <c r="Z856" s="169">
        <v>9331101</v>
      </c>
      <c r="AA856" s="166">
        <v>2.2833329957878531E-4</v>
      </c>
      <c r="AB856" s="158" t="s">
        <v>2313</v>
      </c>
      <c r="AC856" s="168" t="s">
        <v>3297</v>
      </c>
    </row>
    <row r="857" spans="1:29" x14ac:dyDescent="0.3">
      <c r="A857" s="156" t="s">
        <v>2755</v>
      </c>
      <c r="B857" s="157">
        <v>8</v>
      </c>
      <c r="C857" s="158" t="s">
        <v>1464</v>
      </c>
      <c r="D857" s="158" t="s">
        <v>450</v>
      </c>
      <c r="E857" s="156" t="s">
        <v>2722</v>
      </c>
      <c r="F857" s="159" t="s">
        <v>4</v>
      </c>
      <c r="G857" s="158" t="s">
        <v>1209</v>
      </c>
      <c r="H857" s="160">
        <v>43647</v>
      </c>
      <c r="I857" s="160">
        <v>43760</v>
      </c>
      <c r="J857" s="161" t="s">
        <v>5</v>
      </c>
      <c r="K857" s="162"/>
      <c r="L857" s="163" t="s">
        <v>1754</v>
      </c>
      <c r="M857" s="171">
        <v>0</v>
      </c>
      <c r="N857" s="164">
        <v>60</v>
      </c>
      <c r="O857" s="162" t="s">
        <v>117</v>
      </c>
      <c r="P857" s="160">
        <v>43760</v>
      </c>
      <c r="Q857" s="162" t="s">
        <v>103</v>
      </c>
      <c r="R857" s="164">
        <v>60</v>
      </c>
      <c r="S857" s="163"/>
      <c r="T857" s="163"/>
      <c r="U857" s="161" t="s">
        <v>10</v>
      </c>
      <c r="V857" s="161" t="s">
        <v>11</v>
      </c>
      <c r="W857" s="161" t="s">
        <v>12</v>
      </c>
      <c r="X857" s="161" t="s">
        <v>13</v>
      </c>
      <c r="Y857" s="169">
        <v>4340</v>
      </c>
      <c r="Z857" s="169">
        <v>9331101</v>
      </c>
      <c r="AA857" s="166">
        <v>2.138619727556528E-5</v>
      </c>
      <c r="AB857" s="167" t="s">
        <v>2313</v>
      </c>
      <c r="AC857" s="168" t="s">
        <v>3297</v>
      </c>
    </row>
    <row r="858" spans="1:29" x14ac:dyDescent="0.3">
      <c r="A858" s="156" t="s">
        <v>2756</v>
      </c>
      <c r="B858" s="157">
        <v>6</v>
      </c>
      <c r="C858" s="156" t="s">
        <v>1464</v>
      </c>
      <c r="D858" s="156" t="s">
        <v>301</v>
      </c>
      <c r="E858" s="156" t="s">
        <v>2722</v>
      </c>
      <c r="F858" s="159" t="s">
        <v>4</v>
      </c>
      <c r="G858" s="156" t="s">
        <v>1209</v>
      </c>
      <c r="H858" s="160">
        <v>43647</v>
      </c>
      <c r="I858" s="160">
        <v>43760</v>
      </c>
      <c r="J858" s="161" t="s">
        <v>5</v>
      </c>
      <c r="K858" s="162" t="s">
        <v>97</v>
      </c>
      <c r="L858" s="163" t="s">
        <v>1754</v>
      </c>
      <c r="M858" s="171">
        <v>0</v>
      </c>
      <c r="N858" s="164">
        <v>159865.97</v>
      </c>
      <c r="O858" s="162" t="s">
        <v>104</v>
      </c>
      <c r="P858" s="160">
        <v>43760</v>
      </c>
      <c r="Q858" s="162" t="s">
        <v>103</v>
      </c>
      <c r="R858" s="164">
        <v>159865.97</v>
      </c>
      <c r="S858" s="163" t="s">
        <v>6334</v>
      </c>
      <c r="T858" s="163"/>
      <c r="U858" s="161" t="s">
        <v>10</v>
      </c>
      <c r="V858" s="161" t="s">
        <v>11</v>
      </c>
      <c r="W858" s="161" t="s">
        <v>12</v>
      </c>
      <c r="X858" s="161" t="s">
        <v>13</v>
      </c>
      <c r="Y858" s="169">
        <v>4300</v>
      </c>
      <c r="Z858" s="169">
        <v>9341101</v>
      </c>
      <c r="AA858" s="166">
        <v>5.6982086201160013E-2</v>
      </c>
      <c r="AB858" s="158" t="s">
        <v>2315</v>
      </c>
      <c r="AC858" s="168" t="s">
        <v>3302</v>
      </c>
    </row>
    <row r="859" spans="1:29" x14ac:dyDescent="0.3">
      <c r="A859" s="156" t="s">
        <v>2756</v>
      </c>
      <c r="B859" s="157">
        <v>6</v>
      </c>
      <c r="C859" s="156" t="s">
        <v>1464</v>
      </c>
      <c r="D859" s="158" t="s">
        <v>301</v>
      </c>
      <c r="E859" s="156" t="s">
        <v>2722</v>
      </c>
      <c r="F859" s="159" t="s">
        <v>4</v>
      </c>
      <c r="G859" s="158" t="s">
        <v>1209</v>
      </c>
      <c r="H859" s="160">
        <v>43647</v>
      </c>
      <c r="I859" s="160">
        <v>43760</v>
      </c>
      <c r="J859" s="161" t="s">
        <v>5</v>
      </c>
      <c r="K859" s="162" t="s">
        <v>97</v>
      </c>
      <c r="L859" s="156" t="s">
        <v>1754</v>
      </c>
      <c r="M859" s="171">
        <v>0</v>
      </c>
      <c r="N859" s="164">
        <v>13132.3</v>
      </c>
      <c r="O859" s="162" t="s">
        <v>104</v>
      </c>
      <c r="P859" s="160">
        <v>43760</v>
      </c>
      <c r="Q859" s="162" t="s">
        <v>103</v>
      </c>
      <c r="R859" s="164">
        <v>13132.3</v>
      </c>
      <c r="S859" s="163" t="s">
        <v>6334</v>
      </c>
      <c r="T859" s="163"/>
      <c r="U859" s="161" t="s">
        <v>10</v>
      </c>
      <c r="V859" s="161" t="s">
        <v>11</v>
      </c>
      <c r="W859" s="161" t="s">
        <v>12</v>
      </c>
      <c r="X859" s="161" t="s">
        <v>13</v>
      </c>
      <c r="Y859" s="169">
        <v>4340</v>
      </c>
      <c r="Z859" s="165">
        <v>9341101</v>
      </c>
      <c r="AA859" s="166">
        <v>4.6808326413650984E-3</v>
      </c>
      <c r="AB859" s="158" t="s">
        <v>2315</v>
      </c>
      <c r="AC859" s="168" t="s">
        <v>3302</v>
      </c>
    </row>
    <row r="860" spans="1:29" x14ac:dyDescent="0.3">
      <c r="A860" s="156" t="s">
        <v>2756</v>
      </c>
      <c r="B860" s="157">
        <v>6</v>
      </c>
      <c r="C860" s="158" t="s">
        <v>1464</v>
      </c>
      <c r="D860" s="156" t="s">
        <v>301</v>
      </c>
      <c r="E860" s="156" t="s">
        <v>2722</v>
      </c>
      <c r="F860" s="159" t="s">
        <v>4</v>
      </c>
      <c r="G860" s="156" t="s">
        <v>1209</v>
      </c>
      <c r="H860" s="160">
        <v>43647</v>
      </c>
      <c r="I860" s="160">
        <v>43760</v>
      </c>
      <c r="J860" s="161" t="s">
        <v>5</v>
      </c>
      <c r="K860" s="162"/>
      <c r="L860" s="163" t="s">
        <v>1754</v>
      </c>
      <c r="M860" s="171">
        <v>0</v>
      </c>
      <c r="N860" s="164">
        <v>615</v>
      </c>
      <c r="O860" s="162" t="s">
        <v>104</v>
      </c>
      <c r="P860" s="160">
        <v>43760</v>
      </c>
      <c r="Q860" s="162" t="s">
        <v>103</v>
      </c>
      <c r="R860" s="164">
        <v>615</v>
      </c>
      <c r="S860" s="163" t="s">
        <v>6334</v>
      </c>
      <c r="T860" s="163"/>
      <c r="U860" s="161" t="s">
        <v>10</v>
      </c>
      <c r="V860" s="161" t="s">
        <v>11</v>
      </c>
      <c r="W860" s="161" t="s">
        <v>12</v>
      </c>
      <c r="X860" s="161" t="s">
        <v>13</v>
      </c>
      <c r="Y860" s="169">
        <v>4340</v>
      </c>
      <c r="Z860" s="169">
        <v>9341101</v>
      </c>
      <c r="AA860" s="166">
        <v>2.1920852207454414E-4</v>
      </c>
      <c r="AB860" s="158" t="s">
        <v>2315</v>
      </c>
      <c r="AC860" s="168" t="s">
        <v>3302</v>
      </c>
    </row>
    <row r="861" spans="1:29" ht="14.4" customHeight="1" x14ac:dyDescent="0.3">
      <c r="A861" s="156" t="s">
        <v>2756</v>
      </c>
      <c r="B861" s="157">
        <v>6</v>
      </c>
      <c r="C861" s="158" t="s">
        <v>1464</v>
      </c>
      <c r="D861" s="158" t="s">
        <v>301</v>
      </c>
      <c r="E861" s="156" t="s">
        <v>2722</v>
      </c>
      <c r="F861" s="159" t="s">
        <v>4</v>
      </c>
      <c r="G861" s="156" t="s">
        <v>1209</v>
      </c>
      <c r="H861" s="160">
        <v>43647</v>
      </c>
      <c r="I861" s="160">
        <v>43760</v>
      </c>
      <c r="J861" s="161" t="s">
        <v>5</v>
      </c>
      <c r="K861" s="162"/>
      <c r="L861" s="163" t="s">
        <v>1754</v>
      </c>
      <c r="M861" s="171">
        <v>0</v>
      </c>
      <c r="N861" s="164">
        <v>1230</v>
      </c>
      <c r="O861" s="162" t="s">
        <v>104</v>
      </c>
      <c r="P861" s="160">
        <v>43760</v>
      </c>
      <c r="Q861" s="162" t="s">
        <v>103</v>
      </c>
      <c r="R861" s="164">
        <v>1230</v>
      </c>
      <c r="S861" s="163" t="s">
        <v>6334</v>
      </c>
      <c r="T861" s="163"/>
      <c r="U861" s="161" t="s">
        <v>10</v>
      </c>
      <c r="V861" s="161" t="s">
        <v>11</v>
      </c>
      <c r="W861" s="161" t="s">
        <v>12</v>
      </c>
      <c r="X861" s="161" t="s">
        <v>13</v>
      </c>
      <c r="Y861" s="169">
        <v>4340</v>
      </c>
      <c r="Z861" s="169">
        <v>9341101</v>
      </c>
      <c r="AA861" s="166">
        <v>4.3841704414908828E-4</v>
      </c>
      <c r="AB861" s="183" t="s">
        <v>2315</v>
      </c>
      <c r="AC861" s="168" t="s">
        <v>3302</v>
      </c>
    </row>
    <row r="862" spans="1:29" x14ac:dyDescent="0.3">
      <c r="A862" s="156" t="s">
        <v>2756</v>
      </c>
      <c r="B862" s="157">
        <v>6</v>
      </c>
      <c r="C862" s="158" t="s">
        <v>1464</v>
      </c>
      <c r="D862" s="158" t="s">
        <v>301</v>
      </c>
      <c r="E862" s="156" t="s">
        <v>2722</v>
      </c>
      <c r="F862" s="159" t="s">
        <v>4</v>
      </c>
      <c r="G862" s="158" t="s">
        <v>1209</v>
      </c>
      <c r="H862" s="160">
        <v>43647</v>
      </c>
      <c r="I862" s="160">
        <v>43760</v>
      </c>
      <c r="J862" s="161" t="s">
        <v>5</v>
      </c>
      <c r="K862" s="162"/>
      <c r="L862" s="163" t="s">
        <v>1754</v>
      </c>
      <c r="M862" s="171">
        <v>0</v>
      </c>
      <c r="N862" s="164">
        <v>2050</v>
      </c>
      <c r="O862" s="162" t="s">
        <v>104</v>
      </c>
      <c r="P862" s="160">
        <v>43760</v>
      </c>
      <c r="Q862" s="162" t="s">
        <v>103</v>
      </c>
      <c r="R862" s="164">
        <v>2050</v>
      </c>
      <c r="S862" s="163" t="s">
        <v>6334</v>
      </c>
      <c r="T862" s="163"/>
      <c r="U862" s="161" t="s">
        <v>10</v>
      </c>
      <c r="V862" s="161" t="s">
        <v>11</v>
      </c>
      <c r="W862" s="161" t="s">
        <v>12</v>
      </c>
      <c r="X862" s="161" t="s">
        <v>13</v>
      </c>
      <c r="Y862" s="165">
        <v>4340</v>
      </c>
      <c r="Z862" s="165">
        <v>9341101</v>
      </c>
      <c r="AA862" s="166">
        <v>7.3069507358181377E-4</v>
      </c>
      <c r="AB862" s="167" t="s">
        <v>2315</v>
      </c>
      <c r="AC862" s="168" t="s">
        <v>3302</v>
      </c>
    </row>
    <row r="863" spans="1:29" x14ac:dyDescent="0.3">
      <c r="A863" s="156" t="s">
        <v>2756</v>
      </c>
      <c r="B863" s="157">
        <v>6</v>
      </c>
      <c r="C863" s="158" t="s">
        <v>1464</v>
      </c>
      <c r="D863" s="156" t="s">
        <v>301</v>
      </c>
      <c r="E863" s="156" t="s">
        <v>2722</v>
      </c>
      <c r="F863" s="159" t="s">
        <v>4</v>
      </c>
      <c r="G863" s="156" t="s">
        <v>1209</v>
      </c>
      <c r="H863" s="160">
        <v>43647</v>
      </c>
      <c r="I863" s="160">
        <v>43760</v>
      </c>
      <c r="J863" s="161" t="s">
        <v>5</v>
      </c>
      <c r="K863" s="162"/>
      <c r="L863" s="163" t="s">
        <v>1754</v>
      </c>
      <c r="M863" s="171">
        <v>0</v>
      </c>
      <c r="N863" s="164">
        <v>3895</v>
      </c>
      <c r="O863" s="162" t="s">
        <v>104</v>
      </c>
      <c r="P863" s="160">
        <v>43760</v>
      </c>
      <c r="Q863" s="162" t="s">
        <v>103</v>
      </c>
      <c r="R863" s="164">
        <v>3895</v>
      </c>
      <c r="S863" s="163" t="s">
        <v>6334</v>
      </c>
      <c r="T863" s="163"/>
      <c r="U863" s="161" t="s">
        <v>10</v>
      </c>
      <c r="V863" s="161" t="s">
        <v>11</v>
      </c>
      <c r="W863" s="161" t="s">
        <v>12</v>
      </c>
      <c r="X863" s="161" t="s">
        <v>13</v>
      </c>
      <c r="Y863" s="165">
        <v>4340</v>
      </c>
      <c r="Z863" s="169">
        <v>9341101</v>
      </c>
      <c r="AA863" s="166">
        <v>1.3883206398054462E-3</v>
      </c>
      <c r="AB863" s="156" t="s">
        <v>2315</v>
      </c>
      <c r="AC863" s="168" t="s">
        <v>3302</v>
      </c>
    </row>
    <row r="864" spans="1:29" x14ac:dyDescent="0.3">
      <c r="A864" s="156" t="s">
        <v>2756</v>
      </c>
      <c r="B864" s="157">
        <v>6</v>
      </c>
      <c r="C864" s="158" t="s">
        <v>1464</v>
      </c>
      <c r="D864" s="156" t="s">
        <v>301</v>
      </c>
      <c r="E864" s="156" t="s">
        <v>2722</v>
      </c>
      <c r="F864" s="158" t="s">
        <v>4</v>
      </c>
      <c r="G864" s="158" t="s">
        <v>1209</v>
      </c>
      <c r="H864" s="160">
        <v>43647</v>
      </c>
      <c r="I864" s="160">
        <v>43760</v>
      </c>
      <c r="J864" s="161" t="s">
        <v>5</v>
      </c>
      <c r="K864" s="162"/>
      <c r="L864" s="158" t="s">
        <v>1754</v>
      </c>
      <c r="M864" s="171">
        <v>0</v>
      </c>
      <c r="N864" s="171">
        <v>4772.4000000000005</v>
      </c>
      <c r="O864" s="162" t="s">
        <v>104</v>
      </c>
      <c r="P864" s="160">
        <v>43760</v>
      </c>
      <c r="Q864" s="162" t="s">
        <v>103</v>
      </c>
      <c r="R864" s="171">
        <v>4772.4000000000005</v>
      </c>
      <c r="S864" s="163" t="s">
        <v>6334</v>
      </c>
      <c r="T864" s="156"/>
      <c r="U864" s="161" t="s">
        <v>10</v>
      </c>
      <c r="V864" s="161" t="s">
        <v>11</v>
      </c>
      <c r="W864" s="161" t="s">
        <v>12</v>
      </c>
      <c r="X864" s="161" t="s">
        <v>13</v>
      </c>
      <c r="Y864" s="165">
        <v>4340</v>
      </c>
      <c r="Z864" s="165">
        <v>9341101</v>
      </c>
      <c r="AA864" s="166">
        <v>1.7010581312984626E-3</v>
      </c>
      <c r="AB864" s="158" t="s">
        <v>2315</v>
      </c>
      <c r="AC864" s="168" t="s">
        <v>3302</v>
      </c>
    </row>
    <row r="865" spans="1:29" x14ac:dyDescent="0.3">
      <c r="A865" s="156" t="s">
        <v>2757</v>
      </c>
      <c r="B865" s="157">
        <v>8</v>
      </c>
      <c r="C865" s="158" t="s">
        <v>1464</v>
      </c>
      <c r="D865" s="158" t="s">
        <v>415</v>
      </c>
      <c r="E865" s="156" t="s">
        <v>2722</v>
      </c>
      <c r="F865" s="159" t="s">
        <v>4</v>
      </c>
      <c r="G865" s="156" t="s">
        <v>1209</v>
      </c>
      <c r="H865" s="160">
        <v>43647</v>
      </c>
      <c r="I865" s="160">
        <v>43760</v>
      </c>
      <c r="J865" s="161" t="s">
        <v>5</v>
      </c>
      <c r="K865" s="162" t="s">
        <v>97</v>
      </c>
      <c r="L865" s="163" t="s">
        <v>1754</v>
      </c>
      <c r="M865" s="171">
        <v>0</v>
      </c>
      <c r="N865" s="164">
        <v>62103.14</v>
      </c>
      <c r="O865" s="162" t="s">
        <v>120</v>
      </c>
      <c r="P865" s="160">
        <v>43760</v>
      </c>
      <c r="Q865" s="162" t="s">
        <v>103</v>
      </c>
      <c r="R865" s="164">
        <v>62103.14</v>
      </c>
      <c r="S865" s="163" t="s">
        <v>6335</v>
      </c>
      <c r="T865" s="163"/>
      <c r="U865" s="161" t="s">
        <v>10</v>
      </c>
      <c r="V865" s="161" t="s">
        <v>11</v>
      </c>
      <c r="W865" s="161" t="s">
        <v>12</v>
      </c>
      <c r="X865" s="161" t="s">
        <v>13</v>
      </c>
      <c r="Y865" s="169">
        <v>4300</v>
      </c>
      <c r="Z865" s="169">
        <v>9441101</v>
      </c>
      <c r="AA865" s="166">
        <v>2.2135833391200819E-2</v>
      </c>
      <c r="AB865" s="183" t="s">
        <v>2317</v>
      </c>
      <c r="AC865" s="168" t="s">
        <v>3307</v>
      </c>
    </row>
    <row r="866" spans="1:29" x14ac:dyDescent="0.3">
      <c r="A866" s="156" t="s">
        <v>2757</v>
      </c>
      <c r="B866" s="157">
        <v>8</v>
      </c>
      <c r="C866" s="158" t="s">
        <v>1464</v>
      </c>
      <c r="D866" s="158" t="s">
        <v>415</v>
      </c>
      <c r="E866" s="156" t="s">
        <v>2722</v>
      </c>
      <c r="F866" s="159" t="s">
        <v>4</v>
      </c>
      <c r="G866" s="156" t="s">
        <v>1209</v>
      </c>
      <c r="H866" s="160">
        <v>43647</v>
      </c>
      <c r="I866" s="160">
        <v>43760</v>
      </c>
      <c r="J866" s="161" t="s">
        <v>5</v>
      </c>
      <c r="K866" s="162" t="s">
        <v>97</v>
      </c>
      <c r="L866" s="163" t="s">
        <v>1754</v>
      </c>
      <c r="M866" s="171">
        <v>0</v>
      </c>
      <c r="N866" s="164">
        <v>5124.8</v>
      </c>
      <c r="O866" s="162" t="s">
        <v>120</v>
      </c>
      <c r="P866" s="160">
        <v>43760</v>
      </c>
      <c r="Q866" s="162" t="s">
        <v>103</v>
      </c>
      <c r="R866" s="164">
        <v>5124.8</v>
      </c>
      <c r="S866" s="163" t="s">
        <v>6335</v>
      </c>
      <c r="T866" s="163"/>
      <c r="U866" s="161" t="s">
        <v>10</v>
      </c>
      <c r="V866" s="161" t="s">
        <v>11</v>
      </c>
      <c r="W866" s="161" t="s">
        <v>12</v>
      </c>
      <c r="X866" s="161" t="s">
        <v>13</v>
      </c>
      <c r="Y866" s="169">
        <v>4340</v>
      </c>
      <c r="Z866" s="169">
        <v>9441101</v>
      </c>
      <c r="AA866" s="166">
        <v>1.8266663966302824E-3</v>
      </c>
      <c r="AB866" s="183" t="s">
        <v>2317</v>
      </c>
      <c r="AC866" s="168" t="s">
        <v>3307</v>
      </c>
    </row>
    <row r="867" spans="1:29" x14ac:dyDescent="0.3">
      <c r="A867" s="156" t="s">
        <v>2757</v>
      </c>
      <c r="B867" s="157">
        <v>8</v>
      </c>
      <c r="C867" s="156" t="s">
        <v>1464</v>
      </c>
      <c r="D867" s="158" t="s">
        <v>415</v>
      </c>
      <c r="E867" s="156" t="s">
        <v>2722</v>
      </c>
      <c r="F867" s="159" t="s">
        <v>4</v>
      </c>
      <c r="G867" s="156" t="s">
        <v>1209</v>
      </c>
      <c r="H867" s="160">
        <v>43647</v>
      </c>
      <c r="I867" s="160">
        <v>43760</v>
      </c>
      <c r="J867" s="161" t="s">
        <v>5</v>
      </c>
      <c r="K867" s="162"/>
      <c r="L867" s="163" t="s">
        <v>1754</v>
      </c>
      <c r="M867" s="171">
        <v>0</v>
      </c>
      <c r="N867" s="164">
        <v>240</v>
      </c>
      <c r="O867" s="158" t="s">
        <v>120</v>
      </c>
      <c r="P867" s="160">
        <v>43760</v>
      </c>
      <c r="Q867" s="162" t="s">
        <v>103</v>
      </c>
      <c r="R867" s="164">
        <v>240</v>
      </c>
      <c r="S867" s="163" t="s">
        <v>6335</v>
      </c>
      <c r="T867" s="163"/>
      <c r="U867" s="161" t="s">
        <v>10</v>
      </c>
      <c r="V867" s="161" t="s">
        <v>11</v>
      </c>
      <c r="W867" s="161" t="s">
        <v>12</v>
      </c>
      <c r="X867" s="161" t="s">
        <v>13</v>
      </c>
      <c r="Y867" s="169">
        <v>4340</v>
      </c>
      <c r="Z867" s="169">
        <v>9441101</v>
      </c>
      <c r="AA867" s="166">
        <v>8.554478910226112E-5</v>
      </c>
      <c r="AB867" s="158" t="s">
        <v>2317</v>
      </c>
      <c r="AC867" s="168" t="s">
        <v>3307</v>
      </c>
    </row>
    <row r="868" spans="1:29" x14ac:dyDescent="0.3">
      <c r="A868" s="156" t="s">
        <v>2757</v>
      </c>
      <c r="B868" s="157">
        <v>8</v>
      </c>
      <c r="C868" s="158" t="s">
        <v>1464</v>
      </c>
      <c r="D868" s="156" t="s">
        <v>415</v>
      </c>
      <c r="E868" s="156" t="s">
        <v>2722</v>
      </c>
      <c r="F868" s="158" t="s">
        <v>4</v>
      </c>
      <c r="G868" s="158" t="s">
        <v>1209</v>
      </c>
      <c r="H868" s="160">
        <v>43647</v>
      </c>
      <c r="I868" s="160">
        <v>43760</v>
      </c>
      <c r="J868" s="161" t="s">
        <v>5</v>
      </c>
      <c r="K868" s="156"/>
      <c r="L868" s="158" t="s">
        <v>1754</v>
      </c>
      <c r="M868" s="171">
        <v>0</v>
      </c>
      <c r="N868" s="171">
        <v>480</v>
      </c>
      <c r="O868" s="162" t="s">
        <v>120</v>
      </c>
      <c r="P868" s="160">
        <v>43760</v>
      </c>
      <c r="Q868" s="162" t="s">
        <v>103</v>
      </c>
      <c r="R868" s="171">
        <v>480</v>
      </c>
      <c r="S868" s="163" t="s">
        <v>6335</v>
      </c>
      <c r="T868" s="156"/>
      <c r="U868" s="161" t="s">
        <v>10</v>
      </c>
      <c r="V868" s="161" t="s">
        <v>11</v>
      </c>
      <c r="W868" s="161" t="s">
        <v>12</v>
      </c>
      <c r="X868" s="161" t="s">
        <v>13</v>
      </c>
      <c r="Y868" s="165">
        <v>4340</v>
      </c>
      <c r="Z868" s="165">
        <v>9441101</v>
      </c>
      <c r="AA868" s="166">
        <v>1.7108957820452224E-4</v>
      </c>
      <c r="AB868" s="163" t="s">
        <v>2317</v>
      </c>
      <c r="AC868" s="168" t="s">
        <v>3307</v>
      </c>
    </row>
    <row r="869" spans="1:29" x14ac:dyDescent="0.3">
      <c r="A869" s="156" t="s">
        <v>2757</v>
      </c>
      <c r="B869" s="157">
        <v>8</v>
      </c>
      <c r="C869" s="158" t="s">
        <v>1464</v>
      </c>
      <c r="D869" s="158" t="s">
        <v>415</v>
      </c>
      <c r="E869" s="156" t="s">
        <v>2722</v>
      </c>
      <c r="F869" s="159" t="s">
        <v>4</v>
      </c>
      <c r="G869" s="158" t="s">
        <v>1209</v>
      </c>
      <c r="H869" s="160">
        <v>43647</v>
      </c>
      <c r="I869" s="160">
        <v>43760</v>
      </c>
      <c r="J869" s="161" t="s">
        <v>5</v>
      </c>
      <c r="K869" s="162"/>
      <c r="L869" s="163" t="s">
        <v>1754</v>
      </c>
      <c r="M869" s="171">
        <v>0</v>
      </c>
      <c r="N869" s="164">
        <v>800</v>
      </c>
      <c r="O869" s="162" t="s">
        <v>120</v>
      </c>
      <c r="P869" s="160">
        <v>43760</v>
      </c>
      <c r="Q869" s="162" t="s">
        <v>103</v>
      </c>
      <c r="R869" s="164">
        <v>800</v>
      </c>
      <c r="S869" s="163" t="s">
        <v>6335</v>
      </c>
      <c r="T869" s="163"/>
      <c r="U869" s="161" t="s">
        <v>10</v>
      </c>
      <c r="V869" s="161" t="s">
        <v>11</v>
      </c>
      <c r="W869" s="161" t="s">
        <v>12</v>
      </c>
      <c r="X869" s="161" t="s">
        <v>13</v>
      </c>
      <c r="Y869" s="169">
        <v>4340</v>
      </c>
      <c r="Z869" s="169">
        <v>9441101</v>
      </c>
      <c r="AA869" s="166">
        <v>2.8514929700753706E-4</v>
      </c>
      <c r="AB869" s="174" t="s">
        <v>2317</v>
      </c>
      <c r="AC869" s="168" t="s">
        <v>3307</v>
      </c>
    </row>
    <row r="870" spans="1:29" x14ac:dyDescent="0.3">
      <c r="A870" s="156" t="s">
        <v>2757</v>
      </c>
      <c r="B870" s="157">
        <v>8</v>
      </c>
      <c r="C870" s="158" t="s">
        <v>1464</v>
      </c>
      <c r="D870" s="158" t="s">
        <v>415</v>
      </c>
      <c r="E870" s="156" t="s">
        <v>2722</v>
      </c>
      <c r="F870" s="159" t="s">
        <v>4</v>
      </c>
      <c r="G870" s="158" t="s">
        <v>1209</v>
      </c>
      <c r="H870" s="160">
        <v>43647</v>
      </c>
      <c r="I870" s="160">
        <v>43760</v>
      </c>
      <c r="J870" s="161" t="s">
        <v>5</v>
      </c>
      <c r="K870" s="162"/>
      <c r="L870" s="163" t="s">
        <v>1754</v>
      </c>
      <c r="M870" s="171">
        <v>0</v>
      </c>
      <c r="N870" s="164">
        <v>1520</v>
      </c>
      <c r="O870" s="176" t="s">
        <v>120</v>
      </c>
      <c r="P870" s="160">
        <v>43760</v>
      </c>
      <c r="Q870" s="162" t="s">
        <v>103</v>
      </c>
      <c r="R870" s="164">
        <v>1520</v>
      </c>
      <c r="S870" s="163" t="s">
        <v>6335</v>
      </c>
      <c r="T870" s="163"/>
      <c r="U870" s="161" t="s">
        <v>10</v>
      </c>
      <c r="V870" s="161" t="s">
        <v>11</v>
      </c>
      <c r="W870" s="161" t="s">
        <v>12</v>
      </c>
      <c r="X870" s="161" t="s">
        <v>13</v>
      </c>
      <c r="Y870" s="169">
        <v>4340</v>
      </c>
      <c r="Z870" s="169">
        <v>9441101</v>
      </c>
      <c r="AA870" s="166">
        <v>5.4178366431432046E-4</v>
      </c>
      <c r="AB870" s="167" t="s">
        <v>2317</v>
      </c>
      <c r="AC870" s="168" t="s">
        <v>3307</v>
      </c>
    </row>
    <row r="871" spans="1:29" x14ac:dyDescent="0.3">
      <c r="A871" s="156" t="s">
        <v>2757</v>
      </c>
      <c r="B871" s="157">
        <v>8</v>
      </c>
      <c r="C871" s="156" t="s">
        <v>1464</v>
      </c>
      <c r="D871" s="156" t="s">
        <v>415</v>
      </c>
      <c r="E871" s="156" t="s">
        <v>2722</v>
      </c>
      <c r="F871" s="159" t="s">
        <v>4</v>
      </c>
      <c r="G871" s="156" t="s">
        <v>1209</v>
      </c>
      <c r="H871" s="160">
        <v>43647</v>
      </c>
      <c r="I871" s="160">
        <v>43760</v>
      </c>
      <c r="J871" s="161" t="s">
        <v>5</v>
      </c>
      <c r="K871" s="162"/>
      <c r="L871" s="163" t="s">
        <v>1754</v>
      </c>
      <c r="M871" s="171">
        <v>0</v>
      </c>
      <c r="N871" s="164">
        <v>1862.4</v>
      </c>
      <c r="O871" s="162" t="s">
        <v>120</v>
      </c>
      <c r="P871" s="160">
        <v>43760</v>
      </c>
      <c r="Q871" s="162" t="s">
        <v>103</v>
      </c>
      <c r="R871" s="164">
        <v>1862.4</v>
      </c>
      <c r="S871" s="163" t="s">
        <v>6335</v>
      </c>
      <c r="T871" s="163"/>
      <c r="U871" s="161" t="s">
        <v>10</v>
      </c>
      <c r="V871" s="161" t="s">
        <v>11</v>
      </c>
      <c r="W871" s="161" t="s">
        <v>12</v>
      </c>
      <c r="X871" s="161" t="s">
        <v>13</v>
      </c>
      <c r="Y871" s="169">
        <v>4340</v>
      </c>
      <c r="Z871" s="169">
        <v>9441101</v>
      </c>
      <c r="AA871" s="166">
        <v>6.6382756343354632E-4</v>
      </c>
      <c r="AB871" s="158" t="s">
        <v>2317</v>
      </c>
      <c r="AC871" s="168" t="s">
        <v>3307</v>
      </c>
    </row>
    <row r="872" spans="1:29" x14ac:dyDescent="0.3">
      <c r="A872" s="156" t="s">
        <v>2758</v>
      </c>
      <c r="B872" s="157">
        <v>9</v>
      </c>
      <c r="C872" s="158" t="s">
        <v>1464</v>
      </c>
      <c r="D872" s="158" t="s">
        <v>328</v>
      </c>
      <c r="E872" s="156" t="s">
        <v>2722</v>
      </c>
      <c r="F872" s="159" t="s">
        <v>4</v>
      </c>
      <c r="G872" s="158" t="s">
        <v>1209</v>
      </c>
      <c r="H872" s="160">
        <v>43647</v>
      </c>
      <c r="I872" s="160">
        <v>43748</v>
      </c>
      <c r="J872" s="161" t="s">
        <v>5</v>
      </c>
      <c r="K872" s="162" t="s">
        <v>97</v>
      </c>
      <c r="L872" s="163" t="s">
        <v>1754</v>
      </c>
      <c r="M872" s="171">
        <v>0</v>
      </c>
      <c r="N872" s="164">
        <v>64336.31</v>
      </c>
      <c r="O872" s="162" t="s">
        <v>100</v>
      </c>
      <c r="P872" s="160">
        <v>43748</v>
      </c>
      <c r="Q872" s="162" t="s">
        <v>99</v>
      </c>
      <c r="R872" s="164">
        <v>64336.31</v>
      </c>
      <c r="S872" s="163" t="s">
        <v>6336</v>
      </c>
      <c r="T872" s="163"/>
      <c r="U872" s="161" t="s">
        <v>10</v>
      </c>
      <c r="V872" s="161" t="s">
        <v>11</v>
      </c>
      <c r="W872" s="161" t="s">
        <v>12</v>
      </c>
      <c r="X872" s="161" t="s">
        <v>13</v>
      </c>
      <c r="Y872" s="169">
        <v>4300</v>
      </c>
      <c r="Z872" s="169">
        <v>9371101</v>
      </c>
      <c r="AA872" s="166">
        <v>2.2931816960698723E-2</v>
      </c>
      <c r="AB872" s="167" t="s">
        <v>2321</v>
      </c>
      <c r="AC872" s="168" t="s">
        <v>3327</v>
      </c>
    </row>
    <row r="873" spans="1:29" x14ac:dyDescent="0.3">
      <c r="A873" s="156" t="s">
        <v>2758</v>
      </c>
      <c r="B873" s="157">
        <v>9</v>
      </c>
      <c r="C873" s="158" t="s">
        <v>1464</v>
      </c>
      <c r="D873" s="158" t="s">
        <v>328</v>
      </c>
      <c r="E873" s="156" t="s">
        <v>2722</v>
      </c>
      <c r="F873" s="159" t="s">
        <v>4</v>
      </c>
      <c r="G873" s="158" t="s">
        <v>1209</v>
      </c>
      <c r="H873" s="160">
        <v>43647</v>
      </c>
      <c r="I873" s="160">
        <v>43748</v>
      </c>
      <c r="J873" s="161" t="s">
        <v>5</v>
      </c>
      <c r="K873" s="162" t="s">
        <v>97</v>
      </c>
      <c r="L873" s="163" t="s">
        <v>1754</v>
      </c>
      <c r="M873" s="171">
        <v>0</v>
      </c>
      <c r="N873" s="164">
        <v>495</v>
      </c>
      <c r="O873" s="162" t="s">
        <v>100</v>
      </c>
      <c r="P873" s="160">
        <v>43748</v>
      </c>
      <c r="Q873" s="162" t="s">
        <v>99</v>
      </c>
      <c r="R873" s="164">
        <v>495</v>
      </c>
      <c r="S873" s="163" t="s">
        <v>6336</v>
      </c>
      <c r="T873" s="163"/>
      <c r="U873" s="161" t="s">
        <v>10</v>
      </c>
      <c r="V873" s="161" t="s">
        <v>11</v>
      </c>
      <c r="W873" s="161" t="s">
        <v>12</v>
      </c>
      <c r="X873" s="161" t="s">
        <v>13</v>
      </c>
      <c r="Y873" s="169">
        <v>4340</v>
      </c>
      <c r="Z873" s="169">
        <v>9371101</v>
      </c>
      <c r="AA873" s="166">
        <v>1.7643612752341357E-4</v>
      </c>
      <c r="AB873" s="167" t="s">
        <v>2321</v>
      </c>
      <c r="AC873" s="168" t="s">
        <v>3327</v>
      </c>
    </row>
    <row r="874" spans="1:29" x14ac:dyDescent="0.3">
      <c r="A874" s="156" t="s">
        <v>2758</v>
      </c>
      <c r="B874" s="157">
        <v>9</v>
      </c>
      <c r="C874" s="158" t="s">
        <v>1464</v>
      </c>
      <c r="D874" s="158" t="s">
        <v>328</v>
      </c>
      <c r="E874" s="156" t="s">
        <v>2722</v>
      </c>
      <c r="F874" s="159" t="s">
        <v>4</v>
      </c>
      <c r="G874" s="158" t="s">
        <v>1209</v>
      </c>
      <c r="H874" s="160">
        <v>43647</v>
      </c>
      <c r="I874" s="160">
        <v>43748</v>
      </c>
      <c r="J874" s="161" t="s">
        <v>5</v>
      </c>
      <c r="K874" s="162"/>
      <c r="L874" s="163" t="s">
        <v>1754</v>
      </c>
      <c r="M874" s="171">
        <v>0</v>
      </c>
      <c r="N874" s="164">
        <v>247.5</v>
      </c>
      <c r="O874" s="162" t="s">
        <v>100</v>
      </c>
      <c r="P874" s="160">
        <v>43748</v>
      </c>
      <c r="Q874" s="162" t="s">
        <v>99</v>
      </c>
      <c r="R874" s="164">
        <v>247.5</v>
      </c>
      <c r="S874" s="163" t="s">
        <v>6336</v>
      </c>
      <c r="T874" s="163"/>
      <c r="U874" s="161" t="s">
        <v>10</v>
      </c>
      <c r="V874" s="161" t="s">
        <v>11</v>
      </c>
      <c r="W874" s="161" t="s">
        <v>12</v>
      </c>
      <c r="X874" s="161" t="s">
        <v>13</v>
      </c>
      <c r="Y874" s="169">
        <v>4340</v>
      </c>
      <c r="Z874" s="169">
        <v>9371101</v>
      </c>
      <c r="AA874" s="166">
        <v>8.8218063761706786E-5</v>
      </c>
      <c r="AB874" s="167" t="s">
        <v>2321</v>
      </c>
      <c r="AC874" s="168" t="s">
        <v>3327</v>
      </c>
    </row>
    <row r="875" spans="1:29" x14ac:dyDescent="0.3">
      <c r="A875" s="156" t="s">
        <v>2758</v>
      </c>
      <c r="B875" s="157">
        <v>9</v>
      </c>
      <c r="C875" s="158" t="s">
        <v>1464</v>
      </c>
      <c r="D875" s="158" t="s">
        <v>328</v>
      </c>
      <c r="E875" s="156" t="s">
        <v>2722</v>
      </c>
      <c r="F875" s="159" t="s">
        <v>4</v>
      </c>
      <c r="G875" s="158" t="s">
        <v>1209</v>
      </c>
      <c r="H875" s="160">
        <v>43647</v>
      </c>
      <c r="I875" s="160">
        <v>43748</v>
      </c>
      <c r="J875" s="161" t="s">
        <v>5</v>
      </c>
      <c r="K875" s="162"/>
      <c r="L875" s="163" t="s">
        <v>1754</v>
      </c>
      <c r="M875" s="171">
        <v>0</v>
      </c>
      <c r="N875" s="164">
        <v>825</v>
      </c>
      <c r="O875" s="162" t="s">
        <v>100</v>
      </c>
      <c r="P875" s="160">
        <v>43748</v>
      </c>
      <c r="Q875" s="162" t="s">
        <v>99</v>
      </c>
      <c r="R875" s="164">
        <v>825</v>
      </c>
      <c r="S875" s="163" t="s">
        <v>6336</v>
      </c>
      <c r="T875" s="163"/>
      <c r="U875" s="161" t="s">
        <v>10</v>
      </c>
      <c r="V875" s="161" t="s">
        <v>11</v>
      </c>
      <c r="W875" s="161" t="s">
        <v>12</v>
      </c>
      <c r="X875" s="161" t="s">
        <v>13</v>
      </c>
      <c r="Y875" s="169">
        <v>4340</v>
      </c>
      <c r="Z875" s="169">
        <v>9371101</v>
      </c>
      <c r="AA875" s="166">
        <v>2.9406021253902258E-4</v>
      </c>
      <c r="AB875" s="167" t="s">
        <v>2321</v>
      </c>
      <c r="AC875" s="168" t="s">
        <v>3327</v>
      </c>
    </row>
    <row r="876" spans="1:29" x14ac:dyDescent="0.3">
      <c r="A876" s="156" t="s">
        <v>2758</v>
      </c>
      <c r="B876" s="157">
        <v>9</v>
      </c>
      <c r="C876" s="158" t="s">
        <v>1464</v>
      </c>
      <c r="D876" s="158" t="s">
        <v>328</v>
      </c>
      <c r="E876" s="156" t="s">
        <v>2722</v>
      </c>
      <c r="F876" s="159" t="s">
        <v>4</v>
      </c>
      <c r="G876" s="158" t="s">
        <v>1209</v>
      </c>
      <c r="H876" s="160">
        <v>43647</v>
      </c>
      <c r="I876" s="160">
        <v>43748</v>
      </c>
      <c r="J876" s="161" t="s">
        <v>5</v>
      </c>
      <c r="K876" s="162"/>
      <c r="L876" s="163" t="s">
        <v>1754</v>
      </c>
      <c r="M876" s="171">
        <v>0</v>
      </c>
      <c r="N876" s="164">
        <v>1567.5</v>
      </c>
      <c r="O876" s="162" t="s">
        <v>100</v>
      </c>
      <c r="P876" s="160">
        <v>43748</v>
      </c>
      <c r="Q876" s="162" t="s">
        <v>99</v>
      </c>
      <c r="R876" s="164">
        <v>1567.5</v>
      </c>
      <c r="S876" s="163" t="s">
        <v>6336</v>
      </c>
      <c r="T876" s="163"/>
      <c r="U876" s="161" t="s">
        <v>10</v>
      </c>
      <c r="V876" s="161" t="s">
        <v>11</v>
      </c>
      <c r="W876" s="161" t="s">
        <v>12</v>
      </c>
      <c r="X876" s="161" t="s">
        <v>13</v>
      </c>
      <c r="Y876" s="169">
        <v>4340</v>
      </c>
      <c r="Z876" s="169">
        <v>9371101</v>
      </c>
      <c r="AA876" s="166">
        <v>5.5871440382414294E-4</v>
      </c>
      <c r="AB876" s="167" t="s">
        <v>2321</v>
      </c>
      <c r="AC876" s="168" t="s">
        <v>3327</v>
      </c>
    </row>
    <row r="877" spans="1:29" x14ac:dyDescent="0.3">
      <c r="A877" s="156" t="s">
        <v>2758</v>
      </c>
      <c r="B877" s="157">
        <v>9</v>
      </c>
      <c r="C877" s="156" t="s">
        <v>1464</v>
      </c>
      <c r="D877" s="158" t="s">
        <v>328</v>
      </c>
      <c r="E877" s="156" t="s">
        <v>2722</v>
      </c>
      <c r="F877" s="158" t="s">
        <v>4</v>
      </c>
      <c r="G877" s="158" t="s">
        <v>1209</v>
      </c>
      <c r="H877" s="160">
        <v>43647</v>
      </c>
      <c r="I877" s="160">
        <v>43748</v>
      </c>
      <c r="J877" s="161" t="s">
        <v>5</v>
      </c>
      <c r="K877" s="162"/>
      <c r="L877" s="158" t="s">
        <v>1754</v>
      </c>
      <c r="M877" s="171">
        <v>0</v>
      </c>
      <c r="N877" s="171">
        <v>1920.6</v>
      </c>
      <c r="O877" s="176" t="s">
        <v>100</v>
      </c>
      <c r="P877" s="160">
        <v>43748</v>
      </c>
      <c r="Q877" s="162" t="s">
        <v>99</v>
      </c>
      <c r="R877" s="171">
        <v>1920.6</v>
      </c>
      <c r="S877" s="158" t="s">
        <v>6336</v>
      </c>
      <c r="T877" s="156"/>
      <c r="U877" s="161" t="s">
        <v>10</v>
      </c>
      <c r="V877" s="161" t="s">
        <v>11</v>
      </c>
      <c r="W877" s="161" t="s">
        <v>12</v>
      </c>
      <c r="X877" s="161" t="s">
        <v>13</v>
      </c>
      <c r="Y877" s="165">
        <v>4340</v>
      </c>
      <c r="Z877" s="157">
        <v>9371101</v>
      </c>
      <c r="AA877" s="166">
        <v>6.845721747908446E-4</v>
      </c>
      <c r="AB877" s="183" t="s">
        <v>2321</v>
      </c>
      <c r="AC877" s="168" t="s">
        <v>3327</v>
      </c>
    </row>
    <row r="878" spans="1:29" x14ac:dyDescent="0.3">
      <c r="A878" s="156" t="s">
        <v>2758</v>
      </c>
      <c r="B878" s="157">
        <v>9</v>
      </c>
      <c r="C878" s="156" t="s">
        <v>1464</v>
      </c>
      <c r="D878" s="158" t="s">
        <v>328</v>
      </c>
      <c r="E878" s="156" t="s">
        <v>2722</v>
      </c>
      <c r="F878" s="156" t="s">
        <v>4</v>
      </c>
      <c r="G878" s="158" t="s">
        <v>1209</v>
      </c>
      <c r="H878" s="160">
        <v>43647</v>
      </c>
      <c r="I878" s="160">
        <v>43748</v>
      </c>
      <c r="J878" s="161" t="s">
        <v>5</v>
      </c>
      <c r="K878" s="162"/>
      <c r="L878" s="156" t="s">
        <v>1754</v>
      </c>
      <c r="M878" s="171">
        <v>0</v>
      </c>
      <c r="N878" s="170">
        <v>5284.95</v>
      </c>
      <c r="O878" s="162" t="s">
        <v>100</v>
      </c>
      <c r="P878" s="160">
        <v>43748</v>
      </c>
      <c r="Q878" s="162" t="s">
        <v>99</v>
      </c>
      <c r="R878" s="170">
        <v>5284.95</v>
      </c>
      <c r="S878" s="158" t="s">
        <v>6336</v>
      </c>
      <c r="T878" s="162"/>
      <c r="U878" s="161" t="s">
        <v>10</v>
      </c>
      <c r="V878" s="161" t="s">
        <v>11</v>
      </c>
      <c r="W878" s="161" t="s">
        <v>12</v>
      </c>
      <c r="X878" s="161" t="s">
        <v>13</v>
      </c>
      <c r="Y878" s="165">
        <v>4340</v>
      </c>
      <c r="Z878" s="165">
        <v>9371101</v>
      </c>
      <c r="AA878" s="166">
        <v>1.8837497215249788E-3</v>
      </c>
      <c r="AB878" s="183" t="s">
        <v>2321</v>
      </c>
      <c r="AC878" s="168" t="s">
        <v>3327</v>
      </c>
    </row>
    <row r="879" spans="1:29" x14ac:dyDescent="0.3">
      <c r="A879" s="156" t="s">
        <v>2759</v>
      </c>
      <c r="B879" s="157">
        <v>2</v>
      </c>
      <c r="C879" s="158" t="s">
        <v>1464</v>
      </c>
      <c r="D879" s="156" t="s">
        <v>285</v>
      </c>
      <c r="E879" s="156" t="s">
        <v>2722</v>
      </c>
      <c r="F879" s="158" t="s">
        <v>4</v>
      </c>
      <c r="G879" s="158" t="s">
        <v>1209</v>
      </c>
      <c r="H879" s="160">
        <v>43647</v>
      </c>
      <c r="I879" s="160">
        <v>43748</v>
      </c>
      <c r="J879" s="161" t="s">
        <v>5</v>
      </c>
      <c r="K879" s="162" t="s">
        <v>97</v>
      </c>
      <c r="L879" s="158" t="s">
        <v>1754</v>
      </c>
      <c r="M879" s="171">
        <v>0</v>
      </c>
      <c r="N879" s="171">
        <v>62386.720000000001</v>
      </c>
      <c r="O879" s="162" t="s">
        <v>101</v>
      </c>
      <c r="P879" s="160">
        <v>43748</v>
      </c>
      <c r="Q879" s="162" t="s">
        <v>99</v>
      </c>
      <c r="R879" s="171">
        <v>62386.720000000001</v>
      </c>
      <c r="S879" s="163" t="s">
        <v>633</v>
      </c>
      <c r="T879" s="156"/>
      <c r="U879" s="161" t="s">
        <v>10</v>
      </c>
      <c r="V879" s="161" t="s">
        <v>11</v>
      </c>
      <c r="W879" s="161" t="s">
        <v>12</v>
      </c>
      <c r="X879" s="161" t="s">
        <v>13</v>
      </c>
      <c r="Y879" s="165">
        <v>4300</v>
      </c>
      <c r="Z879" s="165">
        <v>9381101</v>
      </c>
      <c r="AA879" s="166">
        <v>2.2236911688257567E-2</v>
      </c>
      <c r="AB879" s="158" t="s">
        <v>2323</v>
      </c>
      <c r="AC879" s="168" t="s">
        <v>3332</v>
      </c>
    </row>
    <row r="880" spans="1:29" x14ac:dyDescent="0.3">
      <c r="A880" s="156" t="s">
        <v>2759</v>
      </c>
      <c r="B880" s="157">
        <v>2</v>
      </c>
      <c r="C880" s="158" t="s">
        <v>1464</v>
      </c>
      <c r="D880" s="156" t="s">
        <v>285</v>
      </c>
      <c r="E880" s="156" t="s">
        <v>2722</v>
      </c>
      <c r="F880" s="158" t="s">
        <v>4</v>
      </c>
      <c r="G880" s="158" t="s">
        <v>1209</v>
      </c>
      <c r="H880" s="160">
        <v>43647</v>
      </c>
      <c r="I880" s="160">
        <v>43748</v>
      </c>
      <c r="J880" s="161" t="s">
        <v>5</v>
      </c>
      <c r="K880" s="162" t="s">
        <v>97</v>
      </c>
      <c r="L880" s="158" t="s">
        <v>1754</v>
      </c>
      <c r="M880" s="171">
        <v>0</v>
      </c>
      <c r="N880" s="171">
        <v>5124.8</v>
      </c>
      <c r="O880" s="162" t="s">
        <v>101</v>
      </c>
      <c r="P880" s="160">
        <v>43748</v>
      </c>
      <c r="Q880" s="162" t="s">
        <v>99</v>
      </c>
      <c r="R880" s="171">
        <v>5124.8</v>
      </c>
      <c r="S880" s="162" t="s">
        <v>633</v>
      </c>
      <c r="T880" s="156"/>
      <c r="U880" s="161" t="s">
        <v>10</v>
      </c>
      <c r="V880" s="161" t="s">
        <v>11</v>
      </c>
      <c r="W880" s="161" t="s">
        <v>12</v>
      </c>
      <c r="X880" s="161" t="s">
        <v>13</v>
      </c>
      <c r="Y880" s="165">
        <v>4340</v>
      </c>
      <c r="Z880" s="165">
        <v>9381101</v>
      </c>
      <c r="AA880" s="166">
        <v>1.8266663966302824E-3</v>
      </c>
      <c r="AB880" s="158" t="s">
        <v>2323</v>
      </c>
      <c r="AC880" s="168" t="s">
        <v>3332</v>
      </c>
    </row>
    <row r="881" spans="1:29" x14ac:dyDescent="0.3">
      <c r="A881" s="156" t="s">
        <v>2759</v>
      </c>
      <c r="B881" s="157">
        <v>2</v>
      </c>
      <c r="C881" s="158" t="s">
        <v>1464</v>
      </c>
      <c r="D881" s="158" t="s">
        <v>285</v>
      </c>
      <c r="E881" s="156" t="s">
        <v>2722</v>
      </c>
      <c r="F881" s="159" t="s">
        <v>4</v>
      </c>
      <c r="G881" s="158" t="s">
        <v>1209</v>
      </c>
      <c r="H881" s="160">
        <v>43647</v>
      </c>
      <c r="I881" s="160">
        <v>43748</v>
      </c>
      <c r="J881" s="161" t="s">
        <v>5</v>
      </c>
      <c r="K881" s="162"/>
      <c r="L881" s="163" t="s">
        <v>1754</v>
      </c>
      <c r="M881" s="171">
        <v>0</v>
      </c>
      <c r="N881" s="164">
        <v>240</v>
      </c>
      <c r="O881" s="162" t="s">
        <v>101</v>
      </c>
      <c r="P881" s="160">
        <v>43748</v>
      </c>
      <c r="Q881" s="162" t="s">
        <v>99</v>
      </c>
      <c r="R881" s="164">
        <v>240</v>
      </c>
      <c r="S881" s="163" t="s">
        <v>633</v>
      </c>
      <c r="T881" s="163"/>
      <c r="U881" s="161" t="s">
        <v>10</v>
      </c>
      <c r="V881" s="161" t="s">
        <v>11</v>
      </c>
      <c r="W881" s="161" t="s">
        <v>12</v>
      </c>
      <c r="X881" s="161" t="s">
        <v>13</v>
      </c>
      <c r="Y881" s="169">
        <v>4340</v>
      </c>
      <c r="Z881" s="169">
        <v>9381101</v>
      </c>
      <c r="AA881" s="166">
        <v>8.554478910226112E-5</v>
      </c>
      <c r="AB881" s="167" t="s">
        <v>2323</v>
      </c>
      <c r="AC881" s="168" t="s">
        <v>3332</v>
      </c>
    </row>
    <row r="882" spans="1:29" x14ac:dyDescent="0.3">
      <c r="A882" s="156" t="s">
        <v>2759</v>
      </c>
      <c r="B882" s="157">
        <v>2</v>
      </c>
      <c r="C882" s="158" t="s">
        <v>1464</v>
      </c>
      <c r="D882" s="163" t="s">
        <v>285</v>
      </c>
      <c r="E882" s="156" t="s">
        <v>2722</v>
      </c>
      <c r="F882" s="159" t="s">
        <v>4</v>
      </c>
      <c r="G882" s="156" t="s">
        <v>1209</v>
      </c>
      <c r="H882" s="160">
        <v>43647</v>
      </c>
      <c r="I882" s="160">
        <v>43748</v>
      </c>
      <c r="J882" s="161" t="s">
        <v>5</v>
      </c>
      <c r="K882" s="162"/>
      <c r="L882" s="163" t="s">
        <v>1754</v>
      </c>
      <c r="M882" s="171">
        <v>0</v>
      </c>
      <c r="N882" s="164">
        <v>480</v>
      </c>
      <c r="O882" s="162" t="s">
        <v>101</v>
      </c>
      <c r="P882" s="160">
        <v>43748</v>
      </c>
      <c r="Q882" s="162" t="s">
        <v>99</v>
      </c>
      <c r="R882" s="164">
        <v>480</v>
      </c>
      <c r="S882" s="162" t="s">
        <v>633</v>
      </c>
      <c r="T882" s="163"/>
      <c r="U882" s="161" t="s">
        <v>10</v>
      </c>
      <c r="V882" s="161" t="s">
        <v>11</v>
      </c>
      <c r="W882" s="161" t="s">
        <v>12</v>
      </c>
      <c r="X882" s="161" t="s">
        <v>13</v>
      </c>
      <c r="Y882" s="169">
        <v>4340</v>
      </c>
      <c r="Z882" s="169">
        <v>9381101</v>
      </c>
      <c r="AA882" s="166">
        <v>1.7108957820452224E-4</v>
      </c>
      <c r="AB882" s="158" t="s">
        <v>2323</v>
      </c>
      <c r="AC882" s="168" t="s">
        <v>3332</v>
      </c>
    </row>
    <row r="883" spans="1:29" x14ac:dyDescent="0.3">
      <c r="A883" s="156" t="s">
        <v>2759</v>
      </c>
      <c r="B883" s="157">
        <v>2</v>
      </c>
      <c r="C883" s="158" t="s">
        <v>1464</v>
      </c>
      <c r="D883" s="158" t="s">
        <v>285</v>
      </c>
      <c r="E883" s="156" t="s">
        <v>2722</v>
      </c>
      <c r="F883" s="159" t="s">
        <v>4</v>
      </c>
      <c r="G883" s="156" t="s">
        <v>1209</v>
      </c>
      <c r="H883" s="160">
        <v>43647</v>
      </c>
      <c r="I883" s="160">
        <v>43748</v>
      </c>
      <c r="J883" s="161" t="s">
        <v>5</v>
      </c>
      <c r="K883" s="162"/>
      <c r="L883" s="158" t="s">
        <v>1754</v>
      </c>
      <c r="M883" s="171">
        <v>0</v>
      </c>
      <c r="N883" s="164">
        <v>800</v>
      </c>
      <c r="O883" s="162" t="s">
        <v>101</v>
      </c>
      <c r="P883" s="160">
        <v>43748</v>
      </c>
      <c r="Q883" s="162" t="s">
        <v>99</v>
      </c>
      <c r="R883" s="171">
        <v>800</v>
      </c>
      <c r="S883" s="163" t="s">
        <v>633</v>
      </c>
      <c r="T883" s="163"/>
      <c r="U883" s="161" t="s">
        <v>10</v>
      </c>
      <c r="V883" s="161" t="s">
        <v>11</v>
      </c>
      <c r="W883" s="161" t="s">
        <v>12</v>
      </c>
      <c r="X883" s="161" t="s">
        <v>13</v>
      </c>
      <c r="Y883" s="169">
        <v>4340</v>
      </c>
      <c r="Z883" s="169">
        <v>9381101</v>
      </c>
      <c r="AA883" s="166">
        <v>2.8514929700753706E-4</v>
      </c>
      <c r="AB883" s="183" t="s">
        <v>2323</v>
      </c>
      <c r="AC883" s="168" t="s">
        <v>3332</v>
      </c>
    </row>
    <row r="884" spans="1:29" x14ac:dyDescent="0.3">
      <c r="A884" s="156" t="s">
        <v>2759</v>
      </c>
      <c r="B884" s="157">
        <v>2</v>
      </c>
      <c r="C884" s="156" t="s">
        <v>1464</v>
      </c>
      <c r="D884" s="158" t="s">
        <v>285</v>
      </c>
      <c r="E884" s="156" t="s">
        <v>2722</v>
      </c>
      <c r="F884" s="159" t="s">
        <v>4</v>
      </c>
      <c r="G884" s="158" t="s">
        <v>1209</v>
      </c>
      <c r="H884" s="160">
        <v>43647</v>
      </c>
      <c r="I884" s="160">
        <v>43748</v>
      </c>
      <c r="J884" s="161" t="s">
        <v>5</v>
      </c>
      <c r="K884" s="162"/>
      <c r="L884" s="163" t="s">
        <v>1754</v>
      </c>
      <c r="M884" s="171">
        <v>0</v>
      </c>
      <c r="N884" s="164">
        <v>1520</v>
      </c>
      <c r="O884" s="162" t="s">
        <v>101</v>
      </c>
      <c r="P884" s="160">
        <v>43748</v>
      </c>
      <c r="Q884" s="162" t="s">
        <v>99</v>
      </c>
      <c r="R884" s="164">
        <v>1520</v>
      </c>
      <c r="S884" s="163" t="s">
        <v>633</v>
      </c>
      <c r="T884" s="163"/>
      <c r="U884" s="161" t="s">
        <v>10</v>
      </c>
      <c r="V884" s="161" t="s">
        <v>11</v>
      </c>
      <c r="W884" s="161" t="s">
        <v>12</v>
      </c>
      <c r="X884" s="161" t="s">
        <v>13</v>
      </c>
      <c r="Y884" s="169">
        <v>4340</v>
      </c>
      <c r="Z884" s="165">
        <v>9381101</v>
      </c>
      <c r="AA884" s="166">
        <v>5.4178366431432046E-4</v>
      </c>
      <c r="AB884" s="167" t="s">
        <v>2323</v>
      </c>
      <c r="AC884" s="168" t="s">
        <v>3332</v>
      </c>
    </row>
    <row r="885" spans="1:29" x14ac:dyDescent="0.3">
      <c r="A885" s="156" t="s">
        <v>2759</v>
      </c>
      <c r="B885" s="157">
        <v>2</v>
      </c>
      <c r="C885" s="158" t="s">
        <v>1464</v>
      </c>
      <c r="D885" s="158" t="s">
        <v>285</v>
      </c>
      <c r="E885" s="156" t="s">
        <v>2722</v>
      </c>
      <c r="F885" s="159" t="s">
        <v>4</v>
      </c>
      <c r="G885" s="156" t="s">
        <v>1209</v>
      </c>
      <c r="H885" s="160">
        <v>43647</v>
      </c>
      <c r="I885" s="160">
        <v>43748</v>
      </c>
      <c r="J885" s="161" t="s">
        <v>5</v>
      </c>
      <c r="K885" s="162"/>
      <c r="L885" s="163" t="s">
        <v>1754</v>
      </c>
      <c r="M885" s="171">
        <v>0</v>
      </c>
      <c r="N885" s="164">
        <v>1862.4</v>
      </c>
      <c r="O885" s="162" t="s">
        <v>101</v>
      </c>
      <c r="P885" s="160">
        <v>43748</v>
      </c>
      <c r="Q885" s="162" t="s">
        <v>99</v>
      </c>
      <c r="R885" s="164">
        <v>1862.4</v>
      </c>
      <c r="S885" s="163" t="s">
        <v>633</v>
      </c>
      <c r="T885" s="163"/>
      <c r="U885" s="161" t="s">
        <v>10</v>
      </c>
      <c r="V885" s="161" t="s">
        <v>11</v>
      </c>
      <c r="W885" s="161" t="s">
        <v>12</v>
      </c>
      <c r="X885" s="161" t="s">
        <v>13</v>
      </c>
      <c r="Y885" s="169">
        <v>4340</v>
      </c>
      <c r="Z885" s="169">
        <v>9381101</v>
      </c>
      <c r="AA885" s="166">
        <v>6.6382756343354632E-4</v>
      </c>
      <c r="AB885" s="158" t="s">
        <v>2323</v>
      </c>
      <c r="AC885" s="168" t="s">
        <v>3332</v>
      </c>
    </row>
    <row r="886" spans="1:29" x14ac:dyDescent="0.3">
      <c r="A886" s="156" t="s">
        <v>2778</v>
      </c>
      <c r="B886" s="157">
        <v>3</v>
      </c>
      <c r="C886" s="158" t="s">
        <v>1464</v>
      </c>
      <c r="D886" s="156" t="s">
        <v>421</v>
      </c>
      <c r="E886" s="156" t="s">
        <v>2722</v>
      </c>
      <c r="F886" s="159" t="s">
        <v>4</v>
      </c>
      <c r="G886" s="156" t="s">
        <v>1208</v>
      </c>
      <c r="H886" s="160">
        <v>43647</v>
      </c>
      <c r="I886" s="160">
        <v>43731</v>
      </c>
      <c r="J886" s="161" t="s">
        <v>5</v>
      </c>
      <c r="K886" s="162"/>
      <c r="L886" s="163" t="s">
        <v>152</v>
      </c>
      <c r="M886" s="171">
        <v>0</v>
      </c>
      <c r="N886" s="164">
        <v>2600.65</v>
      </c>
      <c r="O886" s="162" t="s">
        <v>164</v>
      </c>
      <c r="P886" s="160">
        <v>43731</v>
      </c>
      <c r="Q886" s="162" t="s">
        <v>154</v>
      </c>
      <c r="R886" s="164">
        <v>2600.65</v>
      </c>
      <c r="S886" s="162" t="s">
        <v>5656</v>
      </c>
      <c r="T886" s="163"/>
      <c r="U886" s="161" t="s">
        <v>10</v>
      </c>
      <c r="V886" s="161" t="s">
        <v>11</v>
      </c>
      <c r="W886" s="161" t="s">
        <v>12</v>
      </c>
      <c r="X886" s="161" t="s">
        <v>13</v>
      </c>
      <c r="Y886" s="169">
        <v>4400</v>
      </c>
      <c r="Z886" s="169">
        <v>9021101</v>
      </c>
      <c r="AA886" s="166">
        <v>2.8536102808753964E-2</v>
      </c>
      <c r="AB886" s="158" t="s">
        <v>1385</v>
      </c>
      <c r="AC886" s="168" t="s">
        <v>3156</v>
      </c>
    </row>
    <row r="887" spans="1:29" x14ac:dyDescent="0.3">
      <c r="A887" s="156" t="s">
        <v>2778</v>
      </c>
      <c r="B887" s="157">
        <v>3</v>
      </c>
      <c r="C887" s="167" t="s">
        <v>1464</v>
      </c>
      <c r="D887" s="156" t="s">
        <v>421</v>
      </c>
      <c r="E887" s="156" t="s">
        <v>2722</v>
      </c>
      <c r="F887" s="156" t="s">
        <v>4</v>
      </c>
      <c r="G887" s="167" t="s">
        <v>1208</v>
      </c>
      <c r="H887" s="160">
        <v>43647</v>
      </c>
      <c r="I887" s="160">
        <v>43731</v>
      </c>
      <c r="J887" s="161" t="s">
        <v>5</v>
      </c>
      <c r="K887" s="162" t="s">
        <v>151</v>
      </c>
      <c r="L887" s="158" t="s">
        <v>152</v>
      </c>
      <c r="M887" s="171">
        <v>0</v>
      </c>
      <c r="N887" s="170">
        <v>15603.88</v>
      </c>
      <c r="O887" s="162" t="s">
        <v>168</v>
      </c>
      <c r="P887" s="160">
        <v>43731</v>
      </c>
      <c r="Q887" s="162" t="s">
        <v>154</v>
      </c>
      <c r="R887" s="171">
        <v>15603.88</v>
      </c>
      <c r="S887" s="162" t="s">
        <v>5656</v>
      </c>
      <c r="T887" s="162"/>
      <c r="U887" s="161" t="s">
        <v>10</v>
      </c>
      <c r="V887" s="161" t="s">
        <v>11</v>
      </c>
      <c r="W887" s="161" t="s">
        <v>12</v>
      </c>
      <c r="X887" s="161" t="s">
        <v>13</v>
      </c>
      <c r="Y887" s="169">
        <v>4400</v>
      </c>
      <c r="Z887" s="169">
        <v>9021101</v>
      </c>
      <c r="AA887" s="166">
        <v>0.17121639739890404</v>
      </c>
      <c r="AB887" s="167" t="s">
        <v>1385</v>
      </c>
      <c r="AC887" s="168" t="s">
        <v>3156</v>
      </c>
    </row>
    <row r="888" spans="1:29" x14ac:dyDescent="0.3">
      <c r="A888" s="156" t="s">
        <v>2779</v>
      </c>
      <c r="B888" s="157">
        <v>6</v>
      </c>
      <c r="C888" s="158" t="s">
        <v>1464</v>
      </c>
      <c r="D888" s="158" t="s">
        <v>431</v>
      </c>
      <c r="E888" s="156" t="s">
        <v>2722</v>
      </c>
      <c r="F888" s="159" t="s">
        <v>4</v>
      </c>
      <c r="G888" s="159" t="s">
        <v>1208</v>
      </c>
      <c r="H888" s="160">
        <v>43647</v>
      </c>
      <c r="I888" s="160">
        <v>43731</v>
      </c>
      <c r="J888" s="161" t="s">
        <v>5</v>
      </c>
      <c r="K888" s="162"/>
      <c r="L888" s="156" t="s">
        <v>152</v>
      </c>
      <c r="M888" s="171">
        <v>0</v>
      </c>
      <c r="N888" s="164">
        <v>1300.32</v>
      </c>
      <c r="O888" s="162" t="s">
        <v>171</v>
      </c>
      <c r="P888" s="160">
        <v>43731</v>
      </c>
      <c r="Q888" s="162" t="s">
        <v>154</v>
      </c>
      <c r="R888" s="164">
        <v>1300.32</v>
      </c>
      <c r="S888" s="163"/>
      <c r="T888" s="163"/>
      <c r="U888" s="161" t="s">
        <v>10</v>
      </c>
      <c r="V888" s="161" t="s">
        <v>11</v>
      </c>
      <c r="W888" s="161" t="s">
        <v>12</v>
      </c>
      <c r="X888" s="161" t="s">
        <v>13</v>
      </c>
      <c r="Y888" s="165">
        <v>4400</v>
      </c>
      <c r="Z888" s="165">
        <v>9031101</v>
      </c>
      <c r="AA888" s="166">
        <v>1.4267996540972046E-2</v>
      </c>
      <c r="AB888" s="159" t="s">
        <v>1386</v>
      </c>
      <c r="AC888" s="168" t="s">
        <v>3161</v>
      </c>
    </row>
    <row r="889" spans="1:29" x14ac:dyDescent="0.3">
      <c r="A889" s="156" t="s">
        <v>2779</v>
      </c>
      <c r="B889" s="157">
        <v>6</v>
      </c>
      <c r="C889" s="158" t="s">
        <v>1464</v>
      </c>
      <c r="D889" s="158" t="s">
        <v>431</v>
      </c>
      <c r="E889" s="156" t="s">
        <v>2722</v>
      </c>
      <c r="F889" s="159" t="s">
        <v>4</v>
      </c>
      <c r="G889" s="158" t="s">
        <v>1208</v>
      </c>
      <c r="H889" s="160">
        <v>43647</v>
      </c>
      <c r="I889" s="160">
        <v>43731</v>
      </c>
      <c r="J889" s="161" t="s">
        <v>5</v>
      </c>
      <c r="K889" s="162" t="s">
        <v>151</v>
      </c>
      <c r="L889" s="163" t="s">
        <v>152</v>
      </c>
      <c r="M889" s="171">
        <v>0</v>
      </c>
      <c r="N889" s="164">
        <v>5201.29</v>
      </c>
      <c r="O889" s="162" t="s">
        <v>172</v>
      </c>
      <c r="P889" s="160">
        <v>43731</v>
      </c>
      <c r="Q889" s="162" t="s">
        <v>154</v>
      </c>
      <c r="R889" s="164">
        <v>5201.29</v>
      </c>
      <c r="S889" s="162"/>
      <c r="T889" s="163"/>
      <c r="U889" s="161" t="s">
        <v>10</v>
      </c>
      <c r="V889" s="161" t="s">
        <v>11</v>
      </c>
      <c r="W889" s="161" t="s">
        <v>12</v>
      </c>
      <c r="X889" s="161" t="s">
        <v>13</v>
      </c>
      <c r="Y889" s="169">
        <v>4400</v>
      </c>
      <c r="Z889" s="169">
        <v>9031101</v>
      </c>
      <c r="AA889" s="166">
        <v>5.7072095890698053E-2</v>
      </c>
      <c r="AB889" s="167" t="s">
        <v>1386</v>
      </c>
      <c r="AC889" s="168" t="s">
        <v>3161</v>
      </c>
    </row>
    <row r="890" spans="1:29" x14ac:dyDescent="0.3">
      <c r="A890" s="156" t="s">
        <v>2741</v>
      </c>
      <c r="B890" s="157">
        <v>1</v>
      </c>
      <c r="C890" s="158" t="s">
        <v>1464</v>
      </c>
      <c r="D890" s="156" t="s">
        <v>263</v>
      </c>
      <c r="E890" s="156" t="s">
        <v>2722</v>
      </c>
      <c r="F890" s="156" t="s">
        <v>4</v>
      </c>
      <c r="G890" s="158" t="s">
        <v>1208</v>
      </c>
      <c r="H890" s="160">
        <v>43647</v>
      </c>
      <c r="I890" s="160">
        <v>43731</v>
      </c>
      <c r="J890" s="161" t="s">
        <v>5</v>
      </c>
      <c r="K890" s="162" t="s">
        <v>151</v>
      </c>
      <c r="L890" s="158" t="s">
        <v>152</v>
      </c>
      <c r="M890" s="171">
        <v>0</v>
      </c>
      <c r="N890" s="170">
        <v>1300.32</v>
      </c>
      <c r="O890" s="162" t="s">
        <v>153</v>
      </c>
      <c r="P890" s="160">
        <v>43731</v>
      </c>
      <c r="Q890" s="162" t="s">
        <v>154</v>
      </c>
      <c r="R890" s="170">
        <v>1300.32</v>
      </c>
      <c r="S890" s="162" t="s">
        <v>2249</v>
      </c>
      <c r="T890" s="162"/>
      <c r="U890" s="161" t="s">
        <v>10</v>
      </c>
      <c r="V890" s="161" t="s">
        <v>11</v>
      </c>
      <c r="W890" s="161" t="s">
        <v>12</v>
      </c>
      <c r="X890" s="161" t="s">
        <v>13</v>
      </c>
      <c r="Y890" s="165">
        <v>4400</v>
      </c>
      <c r="Z890" s="165">
        <v>9051101</v>
      </c>
      <c r="AA890" s="166">
        <v>1.4267996540972046E-2</v>
      </c>
      <c r="AB890" s="158" t="s">
        <v>1394</v>
      </c>
      <c r="AC890" s="168" t="s">
        <v>3171</v>
      </c>
    </row>
    <row r="891" spans="1:29" x14ac:dyDescent="0.3">
      <c r="A891" s="156" t="s">
        <v>2743</v>
      </c>
      <c r="B891" s="157">
        <v>4</v>
      </c>
      <c r="C891" s="158" t="s">
        <v>1464</v>
      </c>
      <c r="D891" s="158" t="s">
        <v>418</v>
      </c>
      <c r="E891" s="156" t="s">
        <v>2722</v>
      </c>
      <c r="F891" s="159" t="s">
        <v>4</v>
      </c>
      <c r="G891" s="158" t="s">
        <v>1208</v>
      </c>
      <c r="H891" s="160">
        <v>43647</v>
      </c>
      <c r="I891" s="160">
        <v>43731</v>
      </c>
      <c r="J891" s="161" t="s">
        <v>5</v>
      </c>
      <c r="K891" s="162" t="s">
        <v>151</v>
      </c>
      <c r="L891" s="163" t="s">
        <v>152</v>
      </c>
      <c r="M891" s="171">
        <v>0</v>
      </c>
      <c r="N891" s="164">
        <v>1306.26</v>
      </c>
      <c r="O891" s="162" t="s">
        <v>159</v>
      </c>
      <c r="P891" s="160">
        <v>43731</v>
      </c>
      <c r="Q891" s="162" t="s">
        <v>154</v>
      </c>
      <c r="R891" s="164">
        <v>1306.26</v>
      </c>
      <c r="S891" s="163" t="s">
        <v>6235</v>
      </c>
      <c r="T891" s="163"/>
      <c r="U891" s="161" t="s">
        <v>10</v>
      </c>
      <c r="V891" s="161" t="s">
        <v>11</v>
      </c>
      <c r="W891" s="161" t="s">
        <v>12</v>
      </c>
      <c r="X891" s="161" t="s">
        <v>13</v>
      </c>
      <c r="Y891" s="165">
        <v>4400</v>
      </c>
      <c r="Z891" s="165">
        <v>9091101</v>
      </c>
      <c r="AA891" s="166">
        <v>1.4333174266034627E-2</v>
      </c>
      <c r="AB891" s="167" t="s">
        <v>1395</v>
      </c>
      <c r="AC891" s="168" t="s">
        <v>3192</v>
      </c>
    </row>
    <row r="892" spans="1:29" x14ac:dyDescent="0.3">
      <c r="A892" s="156" t="s">
        <v>2780</v>
      </c>
      <c r="B892" s="157">
        <v>3</v>
      </c>
      <c r="C892" s="158" t="s">
        <v>1464</v>
      </c>
      <c r="D892" s="158" t="s">
        <v>436</v>
      </c>
      <c r="E892" s="156" t="s">
        <v>2722</v>
      </c>
      <c r="F892" s="159" t="s">
        <v>4</v>
      </c>
      <c r="G892" s="158" t="s">
        <v>1208</v>
      </c>
      <c r="H892" s="160">
        <v>43647</v>
      </c>
      <c r="I892" s="160">
        <v>43731</v>
      </c>
      <c r="J892" s="161" t="s">
        <v>5</v>
      </c>
      <c r="K892" s="162" t="s">
        <v>151</v>
      </c>
      <c r="L892" s="163" t="s">
        <v>152</v>
      </c>
      <c r="M892" s="171">
        <v>0</v>
      </c>
      <c r="N892" s="164">
        <v>13003.23</v>
      </c>
      <c r="O892" s="162" t="s">
        <v>175</v>
      </c>
      <c r="P892" s="160">
        <v>43731</v>
      </c>
      <c r="Q892" s="162" t="s">
        <v>154</v>
      </c>
      <c r="R892" s="164">
        <v>13003.23</v>
      </c>
      <c r="S892" s="163" t="s">
        <v>5859</v>
      </c>
      <c r="T892" s="163"/>
      <c r="U892" s="161" t="s">
        <v>10</v>
      </c>
      <c r="V892" s="161" t="s">
        <v>11</v>
      </c>
      <c r="W892" s="161" t="s">
        <v>12</v>
      </c>
      <c r="X892" s="161" t="s">
        <v>13</v>
      </c>
      <c r="Y892" s="169">
        <v>4400</v>
      </c>
      <c r="Z892" s="169">
        <v>9131101</v>
      </c>
      <c r="AA892" s="166">
        <v>0.14268029459015008</v>
      </c>
      <c r="AB892" s="167" t="s">
        <v>1384</v>
      </c>
      <c r="AC892" s="168" t="s">
        <v>3202</v>
      </c>
    </row>
    <row r="893" spans="1:29" x14ac:dyDescent="0.3">
      <c r="A893" s="156" t="s">
        <v>2781</v>
      </c>
      <c r="B893" s="157">
        <v>7</v>
      </c>
      <c r="C893" s="158" t="s">
        <v>1464</v>
      </c>
      <c r="D893" s="156" t="s">
        <v>438</v>
      </c>
      <c r="E893" s="156" t="s">
        <v>2722</v>
      </c>
      <c r="F893" s="156" t="s">
        <v>4</v>
      </c>
      <c r="G893" s="158" t="s">
        <v>1208</v>
      </c>
      <c r="H893" s="160">
        <v>43647</v>
      </c>
      <c r="I893" s="160">
        <v>43731</v>
      </c>
      <c r="J893" s="161" t="s">
        <v>5</v>
      </c>
      <c r="K893" s="162" t="s">
        <v>151</v>
      </c>
      <c r="L893" s="163" t="s">
        <v>152</v>
      </c>
      <c r="M893" s="171">
        <v>0</v>
      </c>
      <c r="N893" s="170">
        <v>2600.65</v>
      </c>
      <c r="O893" s="162" t="s">
        <v>165</v>
      </c>
      <c r="P893" s="160">
        <v>43731</v>
      </c>
      <c r="Q893" s="162" t="s">
        <v>154</v>
      </c>
      <c r="R893" s="171">
        <v>2600.65</v>
      </c>
      <c r="S893" s="162" t="s">
        <v>6132</v>
      </c>
      <c r="T893" s="162"/>
      <c r="U893" s="161" t="s">
        <v>10</v>
      </c>
      <c r="V893" s="161" t="s">
        <v>11</v>
      </c>
      <c r="W893" s="161" t="s">
        <v>12</v>
      </c>
      <c r="X893" s="161" t="s">
        <v>13</v>
      </c>
      <c r="Y893" s="165">
        <v>4400</v>
      </c>
      <c r="Z893" s="165">
        <v>9161101</v>
      </c>
      <c r="AA893" s="166">
        <v>2.8536102808753964E-2</v>
      </c>
      <c r="AB893" s="167" t="s">
        <v>1387</v>
      </c>
      <c r="AC893" s="168" t="s">
        <v>3207</v>
      </c>
    </row>
    <row r="894" spans="1:29" x14ac:dyDescent="0.3">
      <c r="A894" s="156" t="s">
        <v>2781</v>
      </c>
      <c r="B894" s="157">
        <v>7</v>
      </c>
      <c r="C894" s="158" t="s">
        <v>1464</v>
      </c>
      <c r="D894" s="156" t="s">
        <v>438</v>
      </c>
      <c r="E894" s="156" t="s">
        <v>2722</v>
      </c>
      <c r="F894" s="156" t="s">
        <v>4</v>
      </c>
      <c r="G894" s="158" t="s">
        <v>1208</v>
      </c>
      <c r="H894" s="160">
        <v>43647</v>
      </c>
      <c r="I894" s="160">
        <v>43731</v>
      </c>
      <c r="J894" s="161" t="s">
        <v>5</v>
      </c>
      <c r="K894" s="162"/>
      <c r="L894" s="163" t="s">
        <v>152</v>
      </c>
      <c r="M894" s="171">
        <v>0</v>
      </c>
      <c r="N894" s="170">
        <v>1300.32</v>
      </c>
      <c r="O894" s="162" t="s">
        <v>166</v>
      </c>
      <c r="P894" s="160">
        <v>43731</v>
      </c>
      <c r="Q894" s="162" t="s">
        <v>154</v>
      </c>
      <c r="R894" s="164">
        <v>1300.32</v>
      </c>
      <c r="S894" s="158" t="s">
        <v>6132</v>
      </c>
      <c r="T894" s="162"/>
      <c r="U894" s="161" t="s">
        <v>10</v>
      </c>
      <c r="V894" s="161" t="s">
        <v>11</v>
      </c>
      <c r="W894" s="161" t="s">
        <v>12</v>
      </c>
      <c r="X894" s="161" t="s">
        <v>13</v>
      </c>
      <c r="Y894" s="165">
        <v>4400</v>
      </c>
      <c r="Z894" s="165">
        <v>9161101</v>
      </c>
      <c r="AA894" s="166">
        <v>1.4267996540972046E-2</v>
      </c>
      <c r="AB894" s="158" t="s">
        <v>1387</v>
      </c>
      <c r="AC894" s="168" t="s">
        <v>3207</v>
      </c>
    </row>
    <row r="895" spans="1:29" x14ac:dyDescent="0.3">
      <c r="A895" s="156" t="s">
        <v>2781</v>
      </c>
      <c r="B895" s="157">
        <v>7</v>
      </c>
      <c r="C895" s="158" t="s">
        <v>1464</v>
      </c>
      <c r="D895" s="158" t="s">
        <v>438</v>
      </c>
      <c r="E895" s="156" t="s">
        <v>2722</v>
      </c>
      <c r="F895" s="159" t="s">
        <v>4</v>
      </c>
      <c r="G895" s="158" t="s">
        <v>1208</v>
      </c>
      <c r="H895" s="160">
        <v>43647</v>
      </c>
      <c r="I895" s="160">
        <v>43731</v>
      </c>
      <c r="J895" s="161" t="s">
        <v>5</v>
      </c>
      <c r="K895" s="162" t="s">
        <v>151</v>
      </c>
      <c r="L895" s="163" t="s">
        <v>152</v>
      </c>
      <c r="M895" s="171">
        <v>0</v>
      </c>
      <c r="N895" s="164">
        <v>6501.61</v>
      </c>
      <c r="O895" s="162" t="s">
        <v>167</v>
      </c>
      <c r="P895" s="160">
        <v>43731</v>
      </c>
      <c r="Q895" s="162" t="s">
        <v>154</v>
      </c>
      <c r="R895" s="164">
        <v>6501.61</v>
      </c>
      <c r="S895" s="163" t="s">
        <v>6132</v>
      </c>
      <c r="T895" s="163"/>
      <c r="U895" s="161" t="s">
        <v>10</v>
      </c>
      <c r="V895" s="161" t="s">
        <v>11</v>
      </c>
      <c r="W895" s="161" t="s">
        <v>12</v>
      </c>
      <c r="X895" s="161" t="s">
        <v>13</v>
      </c>
      <c r="Y895" s="169">
        <v>4400</v>
      </c>
      <c r="Z895" s="169">
        <v>9161101</v>
      </c>
      <c r="AA895" s="166">
        <v>7.1340092431670096E-2</v>
      </c>
      <c r="AB895" s="167" t="s">
        <v>1387</v>
      </c>
      <c r="AC895" s="168" t="s">
        <v>3207</v>
      </c>
    </row>
    <row r="896" spans="1:29" x14ac:dyDescent="0.3">
      <c r="A896" s="156" t="s">
        <v>2782</v>
      </c>
      <c r="B896" s="157">
        <v>5</v>
      </c>
      <c r="C896" s="158" t="s">
        <v>1464</v>
      </c>
      <c r="D896" s="158" t="s">
        <v>312</v>
      </c>
      <c r="E896" s="156" t="s">
        <v>2722</v>
      </c>
      <c r="F896" s="159" t="s">
        <v>4</v>
      </c>
      <c r="G896" s="158" t="s">
        <v>1208</v>
      </c>
      <c r="H896" s="160">
        <v>43647</v>
      </c>
      <c r="I896" s="160">
        <v>43731</v>
      </c>
      <c r="J896" s="161" t="s">
        <v>5</v>
      </c>
      <c r="K896" s="162" t="s">
        <v>151</v>
      </c>
      <c r="L896" s="163" t="s">
        <v>152</v>
      </c>
      <c r="M896" s="171">
        <v>0</v>
      </c>
      <c r="N896" s="164">
        <v>1306.26</v>
      </c>
      <c r="O896" s="162" t="s">
        <v>160</v>
      </c>
      <c r="P896" s="160">
        <v>43731</v>
      </c>
      <c r="Q896" s="162" t="s">
        <v>154</v>
      </c>
      <c r="R896" s="164">
        <v>1306.26</v>
      </c>
      <c r="S896" s="163"/>
      <c r="T896" s="163"/>
      <c r="U896" s="161" t="s">
        <v>10</v>
      </c>
      <c r="V896" s="161" t="s">
        <v>11</v>
      </c>
      <c r="W896" s="161" t="s">
        <v>12</v>
      </c>
      <c r="X896" s="161" t="s">
        <v>13</v>
      </c>
      <c r="Y896" s="165">
        <v>4400</v>
      </c>
      <c r="Z896" s="165">
        <v>9401101</v>
      </c>
      <c r="AA896" s="166">
        <v>1.4333174266034627E-2</v>
      </c>
      <c r="AB896" s="172" t="s">
        <v>1388</v>
      </c>
      <c r="AC896" s="168" t="s">
        <v>3212</v>
      </c>
    </row>
    <row r="897" spans="1:29" x14ac:dyDescent="0.3">
      <c r="A897" s="156" t="s">
        <v>2783</v>
      </c>
      <c r="B897" s="157">
        <v>6</v>
      </c>
      <c r="C897" s="158" t="s">
        <v>1464</v>
      </c>
      <c r="D897" s="158" t="s">
        <v>501</v>
      </c>
      <c r="E897" s="156" t="s">
        <v>2722</v>
      </c>
      <c r="F897" s="159" t="s">
        <v>4</v>
      </c>
      <c r="G897" s="158" t="s">
        <v>1208</v>
      </c>
      <c r="H897" s="160">
        <v>43647</v>
      </c>
      <c r="I897" s="160">
        <v>43731</v>
      </c>
      <c r="J897" s="161" t="s">
        <v>5</v>
      </c>
      <c r="K897" s="162"/>
      <c r="L897" s="163" t="s">
        <v>152</v>
      </c>
      <c r="M897" s="171">
        <v>0</v>
      </c>
      <c r="N897" s="164">
        <v>1306.26</v>
      </c>
      <c r="O897" s="162" t="s">
        <v>155</v>
      </c>
      <c r="P897" s="160">
        <v>43731</v>
      </c>
      <c r="Q897" s="162" t="s">
        <v>154</v>
      </c>
      <c r="R897" s="164">
        <v>1306.26</v>
      </c>
      <c r="S897" s="163" t="s">
        <v>6176</v>
      </c>
      <c r="T897" s="163"/>
      <c r="U897" s="161" t="s">
        <v>10</v>
      </c>
      <c r="V897" s="161" t="s">
        <v>11</v>
      </c>
      <c r="W897" s="161" t="s">
        <v>12</v>
      </c>
      <c r="X897" s="161" t="s">
        <v>13</v>
      </c>
      <c r="Y897" s="169">
        <v>4400</v>
      </c>
      <c r="Z897" s="169">
        <v>9171101</v>
      </c>
      <c r="AA897" s="166">
        <v>1.4333174266034627E-2</v>
      </c>
      <c r="AB897" s="167" t="s">
        <v>1389</v>
      </c>
      <c r="AC897" s="168" t="s">
        <v>3217</v>
      </c>
    </row>
    <row r="898" spans="1:29" x14ac:dyDescent="0.3">
      <c r="A898" s="156" t="s">
        <v>2783</v>
      </c>
      <c r="B898" s="157">
        <v>6</v>
      </c>
      <c r="C898" s="158" t="s">
        <v>1464</v>
      </c>
      <c r="D898" s="156" t="s">
        <v>501</v>
      </c>
      <c r="E898" s="156" t="s">
        <v>2722</v>
      </c>
      <c r="F898" s="162" t="s">
        <v>4</v>
      </c>
      <c r="G898" s="156" t="s">
        <v>1208</v>
      </c>
      <c r="H898" s="160">
        <v>43647</v>
      </c>
      <c r="I898" s="160">
        <v>43731</v>
      </c>
      <c r="J898" s="161" t="s">
        <v>5</v>
      </c>
      <c r="K898" s="162"/>
      <c r="L898" s="163" t="s">
        <v>152</v>
      </c>
      <c r="M898" s="171">
        <v>0</v>
      </c>
      <c r="N898" s="171">
        <v>1306.26</v>
      </c>
      <c r="O898" s="162" t="s">
        <v>169</v>
      </c>
      <c r="P898" s="160">
        <v>43731</v>
      </c>
      <c r="Q898" s="162" t="s">
        <v>154</v>
      </c>
      <c r="R898" s="171">
        <v>1306.26</v>
      </c>
      <c r="S898" s="163" t="s">
        <v>6176</v>
      </c>
      <c r="T898" s="156"/>
      <c r="U898" s="161" t="s">
        <v>10</v>
      </c>
      <c r="V898" s="161" t="s">
        <v>11</v>
      </c>
      <c r="W898" s="161" t="s">
        <v>12</v>
      </c>
      <c r="X898" s="161" t="s">
        <v>13</v>
      </c>
      <c r="Y898" s="169">
        <v>4400</v>
      </c>
      <c r="Z898" s="165">
        <v>9171101</v>
      </c>
      <c r="AA898" s="166">
        <v>1.4333174266034627E-2</v>
      </c>
      <c r="AB898" s="158" t="s">
        <v>1389</v>
      </c>
      <c r="AC898" s="168" t="s">
        <v>3217</v>
      </c>
    </row>
    <row r="899" spans="1:29" x14ac:dyDescent="0.3">
      <c r="A899" s="156" t="s">
        <v>2783</v>
      </c>
      <c r="B899" s="157">
        <v>6</v>
      </c>
      <c r="C899" s="158" t="s">
        <v>1464</v>
      </c>
      <c r="D899" s="158" t="s">
        <v>501</v>
      </c>
      <c r="E899" s="156" t="s">
        <v>2722</v>
      </c>
      <c r="F899" s="159" t="s">
        <v>4</v>
      </c>
      <c r="G899" s="158" t="s">
        <v>1208</v>
      </c>
      <c r="H899" s="160">
        <v>43647</v>
      </c>
      <c r="I899" s="160">
        <v>43731</v>
      </c>
      <c r="J899" s="161" t="s">
        <v>5</v>
      </c>
      <c r="K899" s="162" t="s">
        <v>151</v>
      </c>
      <c r="L899" s="163" t="s">
        <v>152</v>
      </c>
      <c r="M899" s="171">
        <v>0</v>
      </c>
      <c r="N899" s="164">
        <v>18287.669999999998</v>
      </c>
      <c r="O899" s="162" t="s">
        <v>174</v>
      </c>
      <c r="P899" s="160">
        <v>43731</v>
      </c>
      <c r="Q899" s="162" t="s">
        <v>154</v>
      </c>
      <c r="R899" s="164">
        <v>18287.669999999998</v>
      </c>
      <c r="S899" s="158" t="s">
        <v>6176</v>
      </c>
      <c r="T899" s="163"/>
      <c r="U899" s="161" t="s">
        <v>10</v>
      </c>
      <c r="V899" s="161" t="s">
        <v>11</v>
      </c>
      <c r="W899" s="161" t="s">
        <v>12</v>
      </c>
      <c r="X899" s="161" t="s">
        <v>13</v>
      </c>
      <c r="Y899" s="165">
        <v>4400</v>
      </c>
      <c r="Z899" s="165">
        <v>9171101</v>
      </c>
      <c r="AA899" s="166">
        <v>0.20066476890491436</v>
      </c>
      <c r="AB899" s="167" t="s">
        <v>1389</v>
      </c>
      <c r="AC899" s="168" t="s">
        <v>3217</v>
      </c>
    </row>
    <row r="900" spans="1:29" x14ac:dyDescent="0.3">
      <c r="A900" s="156" t="s">
        <v>2784</v>
      </c>
      <c r="B900" s="157">
        <v>5</v>
      </c>
      <c r="C900" s="156" t="s">
        <v>1464</v>
      </c>
      <c r="D900" s="163" t="s">
        <v>333</v>
      </c>
      <c r="E900" s="156" t="s">
        <v>2722</v>
      </c>
      <c r="F900" s="159" t="s">
        <v>4</v>
      </c>
      <c r="G900" s="156" t="s">
        <v>1208</v>
      </c>
      <c r="H900" s="160">
        <v>43647</v>
      </c>
      <c r="I900" s="160">
        <v>43731</v>
      </c>
      <c r="J900" s="161" t="s">
        <v>5</v>
      </c>
      <c r="K900" s="162" t="s">
        <v>151</v>
      </c>
      <c r="L900" s="163" t="s">
        <v>152</v>
      </c>
      <c r="M900" s="171">
        <v>0</v>
      </c>
      <c r="N900" s="164">
        <v>1300.32</v>
      </c>
      <c r="O900" s="162" t="s">
        <v>156</v>
      </c>
      <c r="P900" s="160">
        <v>43731</v>
      </c>
      <c r="Q900" s="162" t="s">
        <v>154</v>
      </c>
      <c r="R900" s="164">
        <v>1300.32</v>
      </c>
      <c r="S900" s="158"/>
      <c r="T900" s="163"/>
      <c r="U900" s="161" t="s">
        <v>10</v>
      </c>
      <c r="V900" s="161" t="s">
        <v>11</v>
      </c>
      <c r="W900" s="161" t="s">
        <v>12</v>
      </c>
      <c r="X900" s="161" t="s">
        <v>13</v>
      </c>
      <c r="Y900" s="169">
        <v>4400</v>
      </c>
      <c r="Z900" s="169">
        <v>9411101</v>
      </c>
      <c r="AA900" s="166">
        <v>1.4267996540972046E-2</v>
      </c>
      <c r="AB900" s="183" t="s">
        <v>1390</v>
      </c>
      <c r="AC900" s="168" t="s">
        <v>3227</v>
      </c>
    </row>
    <row r="901" spans="1:29" x14ac:dyDescent="0.3">
      <c r="A901" s="156" t="s">
        <v>2749</v>
      </c>
      <c r="B901" s="157">
        <v>1</v>
      </c>
      <c r="C901" s="158" t="s">
        <v>1464</v>
      </c>
      <c r="D901" s="158" t="s">
        <v>235</v>
      </c>
      <c r="E901" s="156" t="s">
        <v>2722</v>
      </c>
      <c r="F901" s="159" t="s">
        <v>4</v>
      </c>
      <c r="G901" s="158" t="s">
        <v>1208</v>
      </c>
      <c r="H901" s="160">
        <v>43647</v>
      </c>
      <c r="I901" s="160">
        <v>43731</v>
      </c>
      <c r="J901" s="161" t="s">
        <v>5</v>
      </c>
      <c r="K901" s="162"/>
      <c r="L901" s="163" t="s">
        <v>152</v>
      </c>
      <c r="M901" s="171">
        <v>0</v>
      </c>
      <c r="N901" s="164">
        <v>1300.32</v>
      </c>
      <c r="O901" s="162" t="s">
        <v>158</v>
      </c>
      <c r="P901" s="160">
        <v>43731</v>
      </c>
      <c r="Q901" s="162" t="s">
        <v>154</v>
      </c>
      <c r="R901" s="164">
        <v>1300.32</v>
      </c>
      <c r="S901" s="163" t="s">
        <v>1572</v>
      </c>
      <c r="T901" s="163"/>
      <c r="U901" s="161" t="s">
        <v>10</v>
      </c>
      <c r="V901" s="161" t="s">
        <v>11</v>
      </c>
      <c r="W901" s="161" t="s">
        <v>12</v>
      </c>
      <c r="X901" s="161" t="s">
        <v>13</v>
      </c>
      <c r="Y901" s="169">
        <v>4400</v>
      </c>
      <c r="Z901" s="169">
        <v>9241101</v>
      </c>
      <c r="AA901" s="166">
        <v>1.4267996540972046E-2</v>
      </c>
      <c r="AB901" s="167" t="s">
        <v>1391</v>
      </c>
      <c r="AC901" s="168" t="s">
        <v>3252</v>
      </c>
    </row>
    <row r="902" spans="1:29" x14ac:dyDescent="0.3">
      <c r="A902" s="156" t="s">
        <v>2750</v>
      </c>
      <c r="B902" s="157">
        <v>3</v>
      </c>
      <c r="C902" s="158" t="s">
        <v>1464</v>
      </c>
      <c r="D902" s="158" t="s">
        <v>506</v>
      </c>
      <c r="E902" s="156" t="s">
        <v>2722</v>
      </c>
      <c r="F902" s="159" t="s">
        <v>4</v>
      </c>
      <c r="G902" s="158" t="s">
        <v>1208</v>
      </c>
      <c r="H902" s="160">
        <v>43647</v>
      </c>
      <c r="I902" s="160">
        <v>43731</v>
      </c>
      <c r="J902" s="161" t="s">
        <v>5</v>
      </c>
      <c r="K902" s="162"/>
      <c r="L902" s="163" t="s">
        <v>152</v>
      </c>
      <c r="M902" s="171">
        <v>0</v>
      </c>
      <c r="N902" s="164">
        <v>1300.32</v>
      </c>
      <c r="O902" s="162" t="s">
        <v>163</v>
      </c>
      <c r="P902" s="160">
        <v>43731</v>
      </c>
      <c r="Q902" s="162" t="s">
        <v>154</v>
      </c>
      <c r="R902" s="164">
        <v>1300.32</v>
      </c>
      <c r="S902" s="163"/>
      <c r="T902" s="163"/>
      <c r="U902" s="161" t="s">
        <v>10</v>
      </c>
      <c r="V902" s="161" t="s">
        <v>11</v>
      </c>
      <c r="W902" s="161" t="s">
        <v>12</v>
      </c>
      <c r="X902" s="161" t="s">
        <v>13</v>
      </c>
      <c r="Y902" s="169">
        <v>4400</v>
      </c>
      <c r="Z902" s="169">
        <v>9251101</v>
      </c>
      <c r="AA902" s="166">
        <v>1.4267996540972046E-2</v>
      </c>
      <c r="AB902" s="167" t="s">
        <v>4997</v>
      </c>
      <c r="AC902" s="168" t="s">
        <v>3257</v>
      </c>
    </row>
    <row r="903" spans="1:29" x14ac:dyDescent="0.3">
      <c r="A903" s="156" t="s">
        <v>2750</v>
      </c>
      <c r="B903" s="157">
        <v>3</v>
      </c>
      <c r="C903" s="158" t="s">
        <v>1464</v>
      </c>
      <c r="D903" s="158" t="s">
        <v>506</v>
      </c>
      <c r="E903" s="156" t="s">
        <v>2722</v>
      </c>
      <c r="F903" s="159" t="s">
        <v>4</v>
      </c>
      <c r="G903" s="158" t="s">
        <v>1208</v>
      </c>
      <c r="H903" s="160">
        <v>43647</v>
      </c>
      <c r="I903" s="160">
        <v>43760</v>
      </c>
      <c r="J903" s="161" t="s">
        <v>5</v>
      </c>
      <c r="K903" s="162" t="s">
        <v>151</v>
      </c>
      <c r="L903" s="156" t="s">
        <v>152</v>
      </c>
      <c r="M903" s="171">
        <v>0</v>
      </c>
      <c r="N903" s="164">
        <v>1300.32</v>
      </c>
      <c r="O903" s="162" t="s">
        <v>176</v>
      </c>
      <c r="P903" s="160">
        <v>43760</v>
      </c>
      <c r="Q903" s="162" t="s">
        <v>103</v>
      </c>
      <c r="R903" s="164">
        <v>1300.32</v>
      </c>
      <c r="S903" s="163"/>
      <c r="T903" s="163"/>
      <c r="U903" s="161" t="s">
        <v>10</v>
      </c>
      <c r="V903" s="161" t="s">
        <v>11</v>
      </c>
      <c r="W903" s="161" t="s">
        <v>12</v>
      </c>
      <c r="X903" s="161" t="s">
        <v>13</v>
      </c>
      <c r="Y903" s="169">
        <v>4400</v>
      </c>
      <c r="Z903" s="169">
        <v>9251101</v>
      </c>
      <c r="AA903" s="166">
        <v>1.4267996540972046E-2</v>
      </c>
      <c r="AB903" s="167" t="s">
        <v>4997</v>
      </c>
      <c r="AC903" s="168" t="s">
        <v>3257</v>
      </c>
    </row>
    <row r="904" spans="1:29" x14ac:dyDescent="0.3">
      <c r="A904" s="156" t="s">
        <v>2785</v>
      </c>
      <c r="B904" s="157">
        <v>6</v>
      </c>
      <c r="C904" s="158" t="s">
        <v>1464</v>
      </c>
      <c r="D904" s="158" t="s">
        <v>500</v>
      </c>
      <c r="E904" s="156" t="s">
        <v>2722</v>
      </c>
      <c r="F904" s="159" t="s">
        <v>4</v>
      </c>
      <c r="G904" s="158" t="s">
        <v>1208</v>
      </c>
      <c r="H904" s="160">
        <v>43647</v>
      </c>
      <c r="I904" s="160">
        <v>43731</v>
      </c>
      <c r="J904" s="161" t="s">
        <v>5</v>
      </c>
      <c r="K904" s="162"/>
      <c r="L904" s="163" t="s">
        <v>152</v>
      </c>
      <c r="M904" s="171">
        <v>0</v>
      </c>
      <c r="N904" s="164">
        <v>1300.32</v>
      </c>
      <c r="O904" s="162" t="s">
        <v>170</v>
      </c>
      <c r="P904" s="160">
        <v>43731</v>
      </c>
      <c r="Q904" s="162" t="s">
        <v>154</v>
      </c>
      <c r="R904" s="164">
        <v>1300.32</v>
      </c>
      <c r="S904" s="163" t="s">
        <v>6332</v>
      </c>
      <c r="T904" s="163"/>
      <c r="U904" s="161" t="s">
        <v>10</v>
      </c>
      <c r="V904" s="161" t="s">
        <v>11</v>
      </c>
      <c r="W904" s="161" t="s">
        <v>12</v>
      </c>
      <c r="X904" s="161" t="s">
        <v>13</v>
      </c>
      <c r="Y904" s="165">
        <v>4400</v>
      </c>
      <c r="Z904" s="165">
        <v>9261101</v>
      </c>
      <c r="AA904" s="166">
        <v>1.4267996540972046E-2</v>
      </c>
      <c r="AB904" s="167" t="s">
        <v>1392</v>
      </c>
      <c r="AC904" s="168" t="s">
        <v>3267</v>
      </c>
    </row>
    <row r="905" spans="1:29" x14ac:dyDescent="0.3">
      <c r="A905" s="156" t="s">
        <v>2785</v>
      </c>
      <c r="B905" s="157">
        <v>6</v>
      </c>
      <c r="C905" s="158" t="s">
        <v>1464</v>
      </c>
      <c r="D905" s="158" t="s">
        <v>500</v>
      </c>
      <c r="E905" s="156" t="s">
        <v>2722</v>
      </c>
      <c r="F905" s="159" t="s">
        <v>4</v>
      </c>
      <c r="G905" s="158" t="s">
        <v>1208</v>
      </c>
      <c r="H905" s="160">
        <v>43647</v>
      </c>
      <c r="I905" s="160">
        <v>43731</v>
      </c>
      <c r="J905" s="161" t="s">
        <v>5</v>
      </c>
      <c r="K905" s="162" t="s">
        <v>151</v>
      </c>
      <c r="L905" s="163" t="s">
        <v>152</v>
      </c>
      <c r="M905" s="171">
        <v>0</v>
      </c>
      <c r="N905" s="164">
        <v>7801.94</v>
      </c>
      <c r="O905" s="162" t="s">
        <v>173</v>
      </c>
      <c r="P905" s="160">
        <v>43731</v>
      </c>
      <c r="Q905" s="162" t="s">
        <v>154</v>
      </c>
      <c r="R905" s="164">
        <v>7801.94</v>
      </c>
      <c r="S905" s="163" t="s">
        <v>6332</v>
      </c>
      <c r="T905" s="163"/>
      <c r="U905" s="161" t="s">
        <v>10</v>
      </c>
      <c r="V905" s="161" t="s">
        <v>11</v>
      </c>
      <c r="W905" s="161" t="s">
        <v>12</v>
      </c>
      <c r="X905" s="161" t="s">
        <v>13</v>
      </c>
      <c r="Y905" s="165">
        <v>4400</v>
      </c>
      <c r="Z905" s="165">
        <v>9261101</v>
      </c>
      <c r="AA905" s="166">
        <v>8.5608198699452021E-2</v>
      </c>
      <c r="AB905" s="167" t="s">
        <v>1392</v>
      </c>
      <c r="AC905" s="168" t="s">
        <v>3267</v>
      </c>
    </row>
    <row r="906" spans="1:29" x14ac:dyDescent="0.3">
      <c r="A906" s="156" t="s">
        <v>2756</v>
      </c>
      <c r="B906" s="157">
        <v>6</v>
      </c>
      <c r="C906" s="158" t="s">
        <v>1464</v>
      </c>
      <c r="D906" s="156" t="s">
        <v>301</v>
      </c>
      <c r="E906" s="156" t="s">
        <v>2722</v>
      </c>
      <c r="F906" s="159" t="s">
        <v>4</v>
      </c>
      <c r="G906" s="156" t="s">
        <v>1208</v>
      </c>
      <c r="H906" s="160">
        <v>43647</v>
      </c>
      <c r="I906" s="160">
        <v>43731</v>
      </c>
      <c r="J906" s="161" t="s">
        <v>5</v>
      </c>
      <c r="K906" s="162" t="s">
        <v>151</v>
      </c>
      <c r="L906" s="163" t="s">
        <v>152</v>
      </c>
      <c r="M906" s="171">
        <v>0</v>
      </c>
      <c r="N906" s="164">
        <v>1300.32</v>
      </c>
      <c r="O906" s="162" t="s">
        <v>162</v>
      </c>
      <c r="P906" s="160">
        <v>43731</v>
      </c>
      <c r="Q906" s="162" t="s">
        <v>154</v>
      </c>
      <c r="R906" s="164">
        <v>1300.32</v>
      </c>
      <c r="S906" s="162" t="s">
        <v>6334</v>
      </c>
      <c r="T906" s="163"/>
      <c r="U906" s="161" t="s">
        <v>10</v>
      </c>
      <c r="V906" s="161" t="s">
        <v>11</v>
      </c>
      <c r="W906" s="161" t="s">
        <v>12</v>
      </c>
      <c r="X906" s="161" t="s">
        <v>13</v>
      </c>
      <c r="Y906" s="169">
        <v>4400</v>
      </c>
      <c r="Z906" s="169">
        <v>9341101</v>
      </c>
      <c r="AA906" s="166">
        <v>1.4267996540972046E-2</v>
      </c>
      <c r="AB906" s="158" t="s">
        <v>1393</v>
      </c>
      <c r="AC906" s="168" t="s">
        <v>3302</v>
      </c>
    </row>
    <row r="907" spans="1:29" x14ac:dyDescent="0.3">
      <c r="A907" s="156" t="s">
        <v>2759</v>
      </c>
      <c r="B907" s="157">
        <v>2</v>
      </c>
      <c r="C907" s="158" t="s">
        <v>1464</v>
      </c>
      <c r="D907" s="158" t="s">
        <v>285</v>
      </c>
      <c r="E907" s="156" t="s">
        <v>2722</v>
      </c>
      <c r="F907" s="159" t="s">
        <v>4</v>
      </c>
      <c r="G907" s="158" t="s">
        <v>1208</v>
      </c>
      <c r="H907" s="160">
        <v>43647</v>
      </c>
      <c r="I907" s="160">
        <v>43731</v>
      </c>
      <c r="J907" s="161" t="s">
        <v>5</v>
      </c>
      <c r="K907" s="162" t="s">
        <v>151</v>
      </c>
      <c r="L907" s="158" t="s">
        <v>152</v>
      </c>
      <c r="M907" s="171">
        <v>0</v>
      </c>
      <c r="N907" s="171">
        <v>1306.26</v>
      </c>
      <c r="O907" s="162" t="s">
        <v>161</v>
      </c>
      <c r="P907" s="160">
        <v>43731</v>
      </c>
      <c r="Q907" s="162" t="s">
        <v>154</v>
      </c>
      <c r="R907" s="171">
        <v>1306.26</v>
      </c>
      <c r="S907" s="158" t="s">
        <v>633</v>
      </c>
      <c r="T907" s="156"/>
      <c r="U907" s="161" t="s">
        <v>10</v>
      </c>
      <c r="V907" s="161" t="s">
        <v>11</v>
      </c>
      <c r="W907" s="161" t="s">
        <v>12</v>
      </c>
      <c r="X907" s="161" t="s">
        <v>13</v>
      </c>
      <c r="Y907" s="165">
        <v>4400</v>
      </c>
      <c r="Z907" s="165">
        <v>9381101</v>
      </c>
      <c r="AA907" s="166">
        <v>1.4333174266034627E-2</v>
      </c>
      <c r="AB907" s="167" t="s">
        <v>5147</v>
      </c>
      <c r="AC907" s="168" t="s">
        <v>3332</v>
      </c>
    </row>
    <row r="908" spans="1:29" x14ac:dyDescent="0.3">
      <c r="A908" s="156" t="s">
        <v>2790</v>
      </c>
      <c r="B908" s="157">
        <v>5</v>
      </c>
      <c r="C908" s="158" t="s">
        <v>1464</v>
      </c>
      <c r="D908" s="158" t="s">
        <v>315</v>
      </c>
      <c r="E908" s="156" t="s">
        <v>2722</v>
      </c>
      <c r="F908" s="159" t="s">
        <v>4</v>
      </c>
      <c r="G908" s="158" t="s">
        <v>1208</v>
      </c>
      <c r="H908" s="160">
        <v>43647</v>
      </c>
      <c r="I908" s="160">
        <v>43731</v>
      </c>
      <c r="J908" s="161" t="s">
        <v>5</v>
      </c>
      <c r="K908" s="162" t="s">
        <v>2489</v>
      </c>
      <c r="L908" s="163" t="s">
        <v>152</v>
      </c>
      <c r="M908" s="171">
        <v>0</v>
      </c>
      <c r="N908" s="164">
        <v>1300.32</v>
      </c>
      <c r="O908" s="162" t="s">
        <v>157</v>
      </c>
      <c r="P908" s="160">
        <v>43731</v>
      </c>
      <c r="Q908" s="162" t="s">
        <v>154</v>
      </c>
      <c r="R908" s="164">
        <v>1300.32</v>
      </c>
      <c r="S908" s="163"/>
      <c r="T908" s="163"/>
      <c r="U908" s="161" t="s">
        <v>10</v>
      </c>
      <c r="V908" s="161" t="s">
        <v>11</v>
      </c>
      <c r="W908" s="161" t="s">
        <v>12</v>
      </c>
      <c r="X908" s="161" t="s">
        <v>13</v>
      </c>
      <c r="Y908" s="169">
        <v>4400</v>
      </c>
      <c r="Z908" s="169">
        <v>9431101</v>
      </c>
      <c r="AA908" s="166">
        <v>1.4267996540972046E-2</v>
      </c>
      <c r="AB908" s="167" t="s">
        <v>5149</v>
      </c>
      <c r="AC908" s="168" t="s">
        <v>3337</v>
      </c>
    </row>
    <row r="909" spans="1:29" x14ac:dyDescent="0.3">
      <c r="A909" s="156" t="s">
        <v>2792</v>
      </c>
      <c r="B909" s="157">
        <v>0</v>
      </c>
      <c r="C909" s="158" t="s">
        <v>1464</v>
      </c>
      <c r="D909" s="158" t="s">
        <v>137</v>
      </c>
      <c r="E909" s="156" t="s">
        <v>2722</v>
      </c>
      <c r="F909" s="159" t="s">
        <v>4</v>
      </c>
      <c r="G909" s="158" t="s">
        <v>1208</v>
      </c>
      <c r="H909" s="160">
        <v>43647</v>
      </c>
      <c r="I909" s="160">
        <v>43759</v>
      </c>
      <c r="J909" s="161" t="s">
        <v>5</v>
      </c>
      <c r="K909" s="162" t="s">
        <v>177</v>
      </c>
      <c r="L909" s="163" t="s">
        <v>178</v>
      </c>
      <c r="M909" s="171">
        <v>0</v>
      </c>
      <c r="N909" s="164">
        <v>19593.919999999998</v>
      </c>
      <c r="O909" s="162" t="s">
        <v>214</v>
      </c>
      <c r="P909" s="160">
        <v>43759</v>
      </c>
      <c r="Q909" s="162" t="s">
        <v>87</v>
      </c>
      <c r="R909" s="164">
        <v>19593.919999999998</v>
      </c>
      <c r="S909" s="163"/>
      <c r="T909" s="163"/>
      <c r="U909" s="161" t="s">
        <v>10</v>
      </c>
      <c r="V909" s="161" t="s">
        <v>11</v>
      </c>
      <c r="W909" s="161" t="s">
        <v>12</v>
      </c>
      <c r="X909" s="161" t="s">
        <v>13</v>
      </c>
      <c r="Y909" s="169">
        <v>4400</v>
      </c>
      <c r="Z909" s="169">
        <v>9011101</v>
      </c>
      <c r="AA909" s="166">
        <v>2.4692472300091004E-2</v>
      </c>
      <c r="AB909" s="167" t="s">
        <v>1397</v>
      </c>
      <c r="AC909" s="168" t="s">
        <v>3151</v>
      </c>
    </row>
    <row r="910" spans="1:29" x14ac:dyDescent="0.3">
      <c r="A910" s="156" t="s">
        <v>2778</v>
      </c>
      <c r="B910" s="157">
        <v>3</v>
      </c>
      <c r="C910" s="158" t="s">
        <v>1464</v>
      </c>
      <c r="D910" s="158" t="s">
        <v>421</v>
      </c>
      <c r="E910" s="156" t="s">
        <v>2722</v>
      </c>
      <c r="F910" s="159" t="s">
        <v>4</v>
      </c>
      <c r="G910" s="158" t="s">
        <v>1208</v>
      </c>
      <c r="H910" s="160">
        <v>43647</v>
      </c>
      <c r="I910" s="160">
        <v>43776</v>
      </c>
      <c r="J910" s="161" t="s">
        <v>5</v>
      </c>
      <c r="K910" s="162" t="s">
        <v>177</v>
      </c>
      <c r="L910" s="163" t="s">
        <v>178</v>
      </c>
      <c r="M910" s="171">
        <v>0</v>
      </c>
      <c r="N910" s="164">
        <v>16981.39</v>
      </c>
      <c r="O910" s="162" t="s">
        <v>179</v>
      </c>
      <c r="P910" s="160">
        <v>43776</v>
      </c>
      <c r="Q910" s="162" t="s">
        <v>469</v>
      </c>
      <c r="R910" s="164">
        <v>16981.39</v>
      </c>
      <c r="S910" s="163" t="s">
        <v>5656</v>
      </c>
      <c r="T910" s="163"/>
      <c r="U910" s="161" t="s">
        <v>10</v>
      </c>
      <c r="V910" s="161" t="s">
        <v>11</v>
      </c>
      <c r="W910" s="161" t="s">
        <v>12</v>
      </c>
      <c r="X910" s="161" t="s">
        <v>13</v>
      </c>
      <c r="Y910" s="169">
        <v>4400</v>
      </c>
      <c r="Z910" s="169">
        <v>9021101</v>
      </c>
      <c r="AA910" s="166">
        <v>2.1400133418531996E-2</v>
      </c>
      <c r="AB910" s="167" t="s">
        <v>1398</v>
      </c>
      <c r="AC910" s="168" t="s">
        <v>3156</v>
      </c>
    </row>
    <row r="911" spans="1:29" x14ac:dyDescent="0.3">
      <c r="A911" s="156" t="s">
        <v>2779</v>
      </c>
      <c r="B911" s="157">
        <v>6</v>
      </c>
      <c r="C911" s="156" t="s">
        <v>1464</v>
      </c>
      <c r="D911" s="158" t="s">
        <v>431</v>
      </c>
      <c r="E911" s="156" t="s">
        <v>2722</v>
      </c>
      <c r="F911" s="159" t="s">
        <v>4</v>
      </c>
      <c r="G911" s="156" t="s">
        <v>1208</v>
      </c>
      <c r="H911" s="160">
        <v>43647</v>
      </c>
      <c r="I911" s="160">
        <v>43746</v>
      </c>
      <c r="J911" s="161" t="s">
        <v>5</v>
      </c>
      <c r="K911" s="162" t="s">
        <v>177</v>
      </c>
      <c r="L911" s="163" t="s">
        <v>178</v>
      </c>
      <c r="M911" s="171">
        <v>0</v>
      </c>
      <c r="N911" s="164">
        <v>11702.91</v>
      </c>
      <c r="O911" s="162" t="s">
        <v>194</v>
      </c>
      <c r="P911" s="160">
        <v>43746</v>
      </c>
      <c r="Q911" s="162" t="s">
        <v>9</v>
      </c>
      <c r="R911" s="164">
        <v>11702.91</v>
      </c>
      <c r="S911" s="162"/>
      <c r="T911" s="163"/>
      <c r="U911" s="161" t="s">
        <v>10</v>
      </c>
      <c r="V911" s="161" t="s">
        <v>11</v>
      </c>
      <c r="W911" s="161" t="s">
        <v>12</v>
      </c>
      <c r="X911" s="161" t="s">
        <v>13</v>
      </c>
      <c r="Y911" s="169">
        <v>4400</v>
      </c>
      <c r="Z911" s="169">
        <v>9031101</v>
      </c>
      <c r="AA911" s="166">
        <v>1.4748135187112025E-2</v>
      </c>
      <c r="AB911" s="158" t="s">
        <v>1399</v>
      </c>
      <c r="AC911" s="168" t="s">
        <v>3161</v>
      </c>
    </row>
    <row r="912" spans="1:29" x14ac:dyDescent="0.3">
      <c r="A912" s="156" t="s">
        <v>2740</v>
      </c>
      <c r="B912" s="157">
        <v>3</v>
      </c>
      <c r="C912" s="156" t="s">
        <v>1464</v>
      </c>
      <c r="D912" s="163" t="s">
        <v>412</v>
      </c>
      <c r="E912" s="156" t="s">
        <v>2722</v>
      </c>
      <c r="F912" s="159" t="s">
        <v>4</v>
      </c>
      <c r="G912" s="156" t="s">
        <v>1208</v>
      </c>
      <c r="H912" s="160">
        <v>43647</v>
      </c>
      <c r="I912" s="160">
        <v>43759</v>
      </c>
      <c r="J912" s="161" t="s">
        <v>5</v>
      </c>
      <c r="K912" s="162"/>
      <c r="L912" s="163" t="s">
        <v>178</v>
      </c>
      <c r="M912" s="171">
        <v>0</v>
      </c>
      <c r="N912" s="164">
        <v>1306.26</v>
      </c>
      <c r="O912" s="162" t="s">
        <v>215</v>
      </c>
      <c r="P912" s="160">
        <v>43759</v>
      </c>
      <c r="Q912" s="162" t="s">
        <v>87</v>
      </c>
      <c r="R912" s="164">
        <v>1306.26</v>
      </c>
      <c r="S912" s="162" t="s">
        <v>5657</v>
      </c>
      <c r="T912" s="163"/>
      <c r="U912" s="161" t="s">
        <v>10</v>
      </c>
      <c r="V912" s="161" t="s">
        <v>11</v>
      </c>
      <c r="W912" s="161" t="s">
        <v>12</v>
      </c>
      <c r="X912" s="161" t="s">
        <v>13</v>
      </c>
      <c r="Y912" s="169">
        <v>4400</v>
      </c>
      <c r="Z912" s="169">
        <v>9041101</v>
      </c>
      <c r="AA912" s="166">
        <v>1.6461631397248165E-3</v>
      </c>
      <c r="AB912" s="158" t="s">
        <v>1400</v>
      </c>
      <c r="AC912" s="168" t="s">
        <v>3166</v>
      </c>
    </row>
    <row r="913" spans="1:29" x14ac:dyDescent="0.3">
      <c r="A913" s="156" t="s">
        <v>2740</v>
      </c>
      <c r="B913" s="157">
        <v>3</v>
      </c>
      <c r="C913" s="158" t="s">
        <v>1464</v>
      </c>
      <c r="D913" s="158" t="s">
        <v>412</v>
      </c>
      <c r="E913" s="156" t="s">
        <v>2722</v>
      </c>
      <c r="F913" s="159" t="s">
        <v>4</v>
      </c>
      <c r="G913" s="158" t="s">
        <v>1208</v>
      </c>
      <c r="H913" s="160">
        <v>43647</v>
      </c>
      <c r="I913" s="160">
        <v>43759</v>
      </c>
      <c r="J913" s="161" t="s">
        <v>5</v>
      </c>
      <c r="K913" s="162" t="s">
        <v>177</v>
      </c>
      <c r="L913" s="163" t="s">
        <v>178</v>
      </c>
      <c r="M913" s="171">
        <v>0</v>
      </c>
      <c r="N913" s="164">
        <v>19593.919999999998</v>
      </c>
      <c r="O913" s="162" t="s">
        <v>216</v>
      </c>
      <c r="P913" s="160">
        <v>43759</v>
      </c>
      <c r="Q913" s="162" t="s">
        <v>87</v>
      </c>
      <c r="R913" s="164">
        <v>19593.919999999998</v>
      </c>
      <c r="S913" s="163" t="s">
        <v>5657</v>
      </c>
      <c r="T913" s="163"/>
      <c r="U913" s="161" t="s">
        <v>10</v>
      </c>
      <c r="V913" s="161" t="s">
        <v>11</v>
      </c>
      <c r="W913" s="161" t="s">
        <v>12</v>
      </c>
      <c r="X913" s="161" t="s">
        <v>13</v>
      </c>
      <c r="Y913" s="169">
        <v>4400</v>
      </c>
      <c r="Z913" s="169">
        <v>9041101</v>
      </c>
      <c r="AA913" s="166">
        <v>2.4692472300091004E-2</v>
      </c>
      <c r="AB913" s="167" t="s">
        <v>1400</v>
      </c>
      <c r="AC913" s="168" t="s">
        <v>3166</v>
      </c>
    </row>
    <row r="914" spans="1:29" x14ac:dyDescent="0.3">
      <c r="A914" s="156" t="s">
        <v>2741</v>
      </c>
      <c r="B914" s="157">
        <v>1</v>
      </c>
      <c r="C914" s="158" t="s">
        <v>1464</v>
      </c>
      <c r="D914" s="158" t="s">
        <v>263</v>
      </c>
      <c r="E914" s="156" t="s">
        <v>2722</v>
      </c>
      <c r="F914" s="159" t="s">
        <v>4</v>
      </c>
      <c r="G914" s="158" t="s">
        <v>1208</v>
      </c>
      <c r="H914" s="160">
        <v>43647</v>
      </c>
      <c r="I914" s="160">
        <v>43753</v>
      </c>
      <c r="J914" s="161" t="s">
        <v>5</v>
      </c>
      <c r="K914" s="162"/>
      <c r="L914" s="163" t="s">
        <v>178</v>
      </c>
      <c r="M914" s="171">
        <v>0</v>
      </c>
      <c r="N914" s="164">
        <v>1300.32</v>
      </c>
      <c r="O914" s="162" t="s">
        <v>210</v>
      </c>
      <c r="P914" s="160">
        <v>43753</v>
      </c>
      <c r="Q914" s="162" t="s">
        <v>208</v>
      </c>
      <c r="R914" s="164">
        <v>1300.32</v>
      </c>
      <c r="S914" s="163" t="s">
        <v>2249</v>
      </c>
      <c r="T914" s="163"/>
      <c r="U914" s="161" t="s">
        <v>10</v>
      </c>
      <c r="V914" s="161" t="s">
        <v>11</v>
      </c>
      <c r="W914" s="161" t="s">
        <v>12</v>
      </c>
      <c r="X914" s="161" t="s">
        <v>13</v>
      </c>
      <c r="Y914" s="169">
        <v>4400</v>
      </c>
      <c r="Z914" s="169">
        <v>9051101</v>
      </c>
      <c r="AA914" s="166">
        <v>1.6386774867537654E-3</v>
      </c>
      <c r="AB914" s="167" t="s">
        <v>1401</v>
      </c>
      <c r="AC914" s="168" t="s">
        <v>3171</v>
      </c>
    </row>
    <row r="915" spans="1:29" x14ac:dyDescent="0.3">
      <c r="A915" s="156" t="s">
        <v>2741</v>
      </c>
      <c r="B915" s="157">
        <v>1</v>
      </c>
      <c r="C915" s="158" t="s">
        <v>1464</v>
      </c>
      <c r="D915" s="158" t="s">
        <v>263</v>
      </c>
      <c r="E915" s="156" t="s">
        <v>2722</v>
      </c>
      <c r="F915" s="159" t="s">
        <v>4</v>
      </c>
      <c r="G915" s="158" t="s">
        <v>1208</v>
      </c>
      <c r="H915" s="160">
        <v>43647</v>
      </c>
      <c r="I915" s="160">
        <v>43753</v>
      </c>
      <c r="J915" s="161" t="s">
        <v>5</v>
      </c>
      <c r="K915" s="162" t="s">
        <v>177</v>
      </c>
      <c r="L915" s="163" t="s">
        <v>178</v>
      </c>
      <c r="M915" s="171">
        <v>0</v>
      </c>
      <c r="N915" s="164">
        <v>26006.47</v>
      </c>
      <c r="O915" s="162" t="s">
        <v>211</v>
      </c>
      <c r="P915" s="160">
        <v>43753</v>
      </c>
      <c r="Q915" s="162" t="s">
        <v>208</v>
      </c>
      <c r="R915" s="164">
        <v>26006.47</v>
      </c>
      <c r="S915" s="163" t="s">
        <v>2249</v>
      </c>
      <c r="T915" s="163"/>
      <c r="U915" s="161" t="s">
        <v>10</v>
      </c>
      <c r="V915" s="161" t="s">
        <v>11</v>
      </c>
      <c r="W915" s="161" t="s">
        <v>12</v>
      </c>
      <c r="X915" s="161" t="s">
        <v>13</v>
      </c>
      <c r="Y915" s="169">
        <v>4400</v>
      </c>
      <c r="Z915" s="169">
        <v>9051101</v>
      </c>
      <c r="AA915" s="166">
        <v>3.2773637949840964E-2</v>
      </c>
      <c r="AB915" s="167" t="s">
        <v>1401</v>
      </c>
      <c r="AC915" s="168" t="s">
        <v>3171</v>
      </c>
    </row>
    <row r="916" spans="1:29" x14ac:dyDescent="0.3">
      <c r="A916" s="156" t="s">
        <v>2742</v>
      </c>
      <c r="B916" s="157">
        <v>7</v>
      </c>
      <c r="C916" s="158" t="s">
        <v>1464</v>
      </c>
      <c r="D916" s="158" t="s">
        <v>434</v>
      </c>
      <c r="E916" s="156" t="s">
        <v>2722</v>
      </c>
      <c r="F916" s="159" t="s">
        <v>4</v>
      </c>
      <c r="G916" s="158" t="s">
        <v>1208</v>
      </c>
      <c r="H916" s="160">
        <v>43647</v>
      </c>
      <c r="I916" s="160">
        <v>43746</v>
      </c>
      <c r="J916" s="161" t="s">
        <v>5</v>
      </c>
      <c r="K916" s="162"/>
      <c r="L916" s="163" t="s">
        <v>178</v>
      </c>
      <c r="M916" s="171">
        <v>0</v>
      </c>
      <c r="N916" s="164">
        <v>2612.5300000000002</v>
      </c>
      <c r="O916" s="162" t="s">
        <v>192</v>
      </c>
      <c r="P916" s="160">
        <v>43746</v>
      </c>
      <c r="Q916" s="162" t="s">
        <v>9</v>
      </c>
      <c r="R916" s="164">
        <v>2612.5300000000002</v>
      </c>
      <c r="S916" s="163"/>
      <c r="T916" s="163"/>
      <c r="U916" s="161" t="s">
        <v>10</v>
      </c>
      <c r="V916" s="161" t="s">
        <v>11</v>
      </c>
      <c r="W916" s="161" t="s">
        <v>12</v>
      </c>
      <c r="X916" s="161" t="s">
        <v>13</v>
      </c>
      <c r="Y916" s="169">
        <v>4400</v>
      </c>
      <c r="Z916" s="169">
        <v>9061101</v>
      </c>
      <c r="AA916" s="166">
        <v>3.2923388815590125E-3</v>
      </c>
      <c r="AB916" s="167" t="s">
        <v>1402</v>
      </c>
      <c r="AC916" s="168" t="s">
        <v>3176</v>
      </c>
    </row>
    <row r="917" spans="1:29" x14ac:dyDescent="0.3">
      <c r="A917" s="156" t="s">
        <v>2742</v>
      </c>
      <c r="B917" s="157">
        <v>7</v>
      </c>
      <c r="C917" s="158" t="s">
        <v>1464</v>
      </c>
      <c r="D917" s="163" t="s">
        <v>434</v>
      </c>
      <c r="E917" s="156" t="s">
        <v>2722</v>
      </c>
      <c r="F917" s="159" t="s">
        <v>4</v>
      </c>
      <c r="G917" s="156" t="s">
        <v>1208</v>
      </c>
      <c r="H917" s="160">
        <v>43647</v>
      </c>
      <c r="I917" s="160">
        <v>43746</v>
      </c>
      <c r="J917" s="161" t="s">
        <v>5</v>
      </c>
      <c r="K917" s="162" t="s">
        <v>177</v>
      </c>
      <c r="L917" s="163" t="s">
        <v>178</v>
      </c>
      <c r="M917" s="171">
        <v>0</v>
      </c>
      <c r="N917" s="164">
        <v>18287.650000000001</v>
      </c>
      <c r="O917" s="162" t="s">
        <v>193</v>
      </c>
      <c r="P917" s="160">
        <v>43746</v>
      </c>
      <c r="Q917" s="162" t="s">
        <v>9</v>
      </c>
      <c r="R917" s="164">
        <v>18287.650000000001</v>
      </c>
      <c r="S917" s="162"/>
      <c r="T917" s="163"/>
      <c r="U917" s="161" t="s">
        <v>10</v>
      </c>
      <c r="V917" s="161" t="s">
        <v>11</v>
      </c>
      <c r="W917" s="161" t="s">
        <v>12</v>
      </c>
      <c r="X917" s="161" t="s">
        <v>13</v>
      </c>
      <c r="Y917" s="169">
        <v>4400</v>
      </c>
      <c r="Z917" s="169">
        <v>9061101</v>
      </c>
      <c r="AA917" s="166">
        <v>2.3046296558256813E-2</v>
      </c>
      <c r="AB917" s="158" t="s">
        <v>1402</v>
      </c>
      <c r="AC917" s="168" t="s">
        <v>3176</v>
      </c>
    </row>
    <row r="918" spans="1:29" x14ac:dyDescent="0.3">
      <c r="A918" s="156" t="s">
        <v>2743</v>
      </c>
      <c r="B918" s="157">
        <v>4</v>
      </c>
      <c r="C918" s="156" t="s">
        <v>1464</v>
      </c>
      <c r="D918" s="156" t="s">
        <v>418</v>
      </c>
      <c r="E918" s="156" t="s">
        <v>2722</v>
      </c>
      <c r="F918" s="159" t="s">
        <v>4</v>
      </c>
      <c r="G918" s="156" t="s">
        <v>1208</v>
      </c>
      <c r="H918" s="160">
        <v>43647</v>
      </c>
      <c r="I918" s="160">
        <v>43749</v>
      </c>
      <c r="J918" s="161" t="s">
        <v>5</v>
      </c>
      <c r="K918" s="162"/>
      <c r="L918" s="163" t="s">
        <v>178</v>
      </c>
      <c r="M918" s="171">
        <v>0</v>
      </c>
      <c r="N918" s="164">
        <v>43106.720000000001</v>
      </c>
      <c r="O918" s="162" t="s">
        <v>207</v>
      </c>
      <c r="P918" s="160">
        <v>43749</v>
      </c>
      <c r="Q918" s="162" t="s">
        <v>201</v>
      </c>
      <c r="R918" s="164">
        <v>43106.720000000001</v>
      </c>
      <c r="S918" s="162" t="s">
        <v>6235</v>
      </c>
      <c r="T918" s="163"/>
      <c r="U918" s="161" t="s">
        <v>10</v>
      </c>
      <c r="V918" s="161" t="s">
        <v>11</v>
      </c>
      <c r="W918" s="161" t="s">
        <v>12</v>
      </c>
      <c r="X918" s="161" t="s">
        <v>13</v>
      </c>
      <c r="Y918" s="169">
        <v>4400</v>
      </c>
      <c r="Z918" s="169">
        <v>9091101</v>
      </c>
      <c r="AA918" s="166">
        <v>5.4323560040450254E-2</v>
      </c>
      <c r="AB918" s="158" t="s">
        <v>1403</v>
      </c>
      <c r="AC918" s="168" t="s">
        <v>3192</v>
      </c>
    </row>
    <row r="919" spans="1:29" x14ac:dyDescent="0.3">
      <c r="A919" s="156" t="s">
        <v>2743</v>
      </c>
      <c r="B919" s="157">
        <v>4</v>
      </c>
      <c r="C919" s="158" t="s">
        <v>1464</v>
      </c>
      <c r="D919" s="163" t="s">
        <v>418</v>
      </c>
      <c r="E919" s="156" t="s">
        <v>2722</v>
      </c>
      <c r="F919" s="159" t="s">
        <v>4</v>
      </c>
      <c r="G919" s="156" t="s">
        <v>1208</v>
      </c>
      <c r="H919" s="160">
        <v>43647</v>
      </c>
      <c r="I919" s="160">
        <v>43753</v>
      </c>
      <c r="J919" s="161" t="s">
        <v>5</v>
      </c>
      <c r="K919" s="162"/>
      <c r="L919" s="163" t="s">
        <v>178</v>
      </c>
      <c r="M919" s="171">
        <v>0</v>
      </c>
      <c r="N919" s="170">
        <v>2612.5300000000002</v>
      </c>
      <c r="O919" s="162" t="s">
        <v>209</v>
      </c>
      <c r="P919" s="160">
        <v>43753</v>
      </c>
      <c r="Q919" s="162" t="s">
        <v>208</v>
      </c>
      <c r="R919" s="164">
        <v>2612.5300000000002</v>
      </c>
      <c r="S919" s="162" t="s">
        <v>6235</v>
      </c>
      <c r="T919" s="163"/>
      <c r="U919" s="161" t="s">
        <v>10</v>
      </c>
      <c r="V919" s="161" t="s">
        <v>11</v>
      </c>
      <c r="W919" s="161" t="s">
        <v>12</v>
      </c>
      <c r="X919" s="161" t="s">
        <v>13</v>
      </c>
      <c r="Y919" s="169">
        <v>4400</v>
      </c>
      <c r="Z919" s="169">
        <v>9091101</v>
      </c>
      <c r="AA919" s="166">
        <v>3.2923388815590125E-3</v>
      </c>
      <c r="AB919" s="156" t="s">
        <v>1403</v>
      </c>
      <c r="AC919" s="168" t="s">
        <v>3192</v>
      </c>
    </row>
    <row r="920" spans="1:29" x14ac:dyDescent="0.3">
      <c r="A920" s="156" t="s">
        <v>2743</v>
      </c>
      <c r="B920" s="157">
        <v>4</v>
      </c>
      <c r="C920" s="158" t="s">
        <v>1464</v>
      </c>
      <c r="D920" s="156" t="s">
        <v>418</v>
      </c>
      <c r="E920" s="156" t="s">
        <v>2722</v>
      </c>
      <c r="F920" s="159" t="s">
        <v>4</v>
      </c>
      <c r="G920" s="158" t="s">
        <v>1208</v>
      </c>
      <c r="H920" s="160">
        <v>43647</v>
      </c>
      <c r="I920" s="160">
        <v>43753</v>
      </c>
      <c r="J920" s="161" t="s">
        <v>5</v>
      </c>
      <c r="K920" s="162" t="s">
        <v>177</v>
      </c>
      <c r="L920" s="158" t="s">
        <v>178</v>
      </c>
      <c r="M920" s="171">
        <v>0</v>
      </c>
      <c r="N920" s="170">
        <v>-0.1</v>
      </c>
      <c r="O920" s="162" t="s">
        <v>207</v>
      </c>
      <c r="P920" s="160">
        <v>43753</v>
      </c>
      <c r="Q920" s="162" t="s">
        <v>208</v>
      </c>
      <c r="R920" s="170">
        <v>-0.1</v>
      </c>
      <c r="S920" s="158" t="s">
        <v>6235</v>
      </c>
      <c r="T920" s="162"/>
      <c r="U920" s="161" t="s">
        <v>10</v>
      </c>
      <c r="V920" s="161" t="s">
        <v>11</v>
      </c>
      <c r="W920" s="161" t="s">
        <v>12</v>
      </c>
      <c r="X920" s="161" t="s">
        <v>13</v>
      </c>
      <c r="Y920" s="165">
        <v>4400</v>
      </c>
      <c r="Z920" s="165">
        <v>9091101</v>
      </c>
      <c r="AA920" s="166">
        <v>-1.2602109378874166E-7</v>
      </c>
      <c r="AB920" s="158" t="s">
        <v>2456</v>
      </c>
      <c r="AC920" s="168" t="s">
        <v>3192</v>
      </c>
    </row>
    <row r="921" spans="1:29" x14ac:dyDescent="0.3">
      <c r="A921" s="156" t="s">
        <v>2744</v>
      </c>
      <c r="B921" s="157">
        <v>2</v>
      </c>
      <c r="C921" s="158" t="s">
        <v>1464</v>
      </c>
      <c r="D921" s="158" t="s">
        <v>130</v>
      </c>
      <c r="E921" s="156" t="s">
        <v>2722</v>
      </c>
      <c r="F921" s="159" t="s">
        <v>4</v>
      </c>
      <c r="G921" s="158" t="s">
        <v>1208</v>
      </c>
      <c r="H921" s="160">
        <v>43647</v>
      </c>
      <c r="I921" s="160">
        <v>43760</v>
      </c>
      <c r="J921" s="161" t="s">
        <v>5</v>
      </c>
      <c r="K921" s="162"/>
      <c r="L921" s="163" t="s">
        <v>178</v>
      </c>
      <c r="M921" s="171">
        <v>0</v>
      </c>
      <c r="N921" s="164">
        <v>1300.32</v>
      </c>
      <c r="O921" s="162" t="s">
        <v>218</v>
      </c>
      <c r="P921" s="160">
        <v>43760</v>
      </c>
      <c r="Q921" s="162" t="s">
        <v>103</v>
      </c>
      <c r="R921" s="164">
        <v>1300.32</v>
      </c>
      <c r="S921" s="163" t="s">
        <v>1571</v>
      </c>
      <c r="T921" s="163"/>
      <c r="U921" s="161" t="s">
        <v>10</v>
      </c>
      <c r="V921" s="161" t="s">
        <v>11</v>
      </c>
      <c r="W921" s="161" t="s">
        <v>12</v>
      </c>
      <c r="X921" s="161" t="s">
        <v>13</v>
      </c>
      <c r="Y921" s="169">
        <v>4400</v>
      </c>
      <c r="Z921" s="169">
        <v>9121101</v>
      </c>
      <c r="AA921" s="166">
        <v>1.6386774867537654E-3</v>
      </c>
      <c r="AB921" s="167" t="s">
        <v>1404</v>
      </c>
      <c r="AC921" s="168" t="s">
        <v>3197</v>
      </c>
    </row>
    <row r="922" spans="1:29" x14ac:dyDescent="0.3">
      <c r="A922" s="156" t="s">
        <v>2744</v>
      </c>
      <c r="B922" s="157">
        <v>2</v>
      </c>
      <c r="C922" s="158" t="s">
        <v>1464</v>
      </c>
      <c r="D922" s="158" t="s">
        <v>130</v>
      </c>
      <c r="E922" s="156" t="s">
        <v>2722</v>
      </c>
      <c r="F922" s="159" t="s">
        <v>4</v>
      </c>
      <c r="G922" s="156" t="s">
        <v>1208</v>
      </c>
      <c r="H922" s="160">
        <v>43647</v>
      </c>
      <c r="I922" s="160">
        <v>43760</v>
      </c>
      <c r="J922" s="161" t="s">
        <v>5</v>
      </c>
      <c r="K922" s="162" t="s">
        <v>177</v>
      </c>
      <c r="L922" s="163" t="s">
        <v>178</v>
      </c>
      <c r="M922" s="171">
        <v>0</v>
      </c>
      <c r="N922" s="164">
        <v>22105.5</v>
      </c>
      <c r="O922" s="162" t="s">
        <v>223</v>
      </c>
      <c r="P922" s="160">
        <v>43760</v>
      </c>
      <c r="Q922" s="162" t="s">
        <v>103</v>
      </c>
      <c r="R922" s="164">
        <v>22105.5</v>
      </c>
      <c r="S922" s="162" t="s">
        <v>1571</v>
      </c>
      <c r="T922" s="163"/>
      <c r="U922" s="161" t="s">
        <v>10</v>
      </c>
      <c r="V922" s="161" t="s">
        <v>11</v>
      </c>
      <c r="W922" s="161" t="s">
        <v>12</v>
      </c>
      <c r="X922" s="161" t="s">
        <v>13</v>
      </c>
      <c r="Y922" s="169">
        <v>4400</v>
      </c>
      <c r="Z922" s="169">
        <v>9121101</v>
      </c>
      <c r="AA922" s="166">
        <v>2.7857592887470285E-2</v>
      </c>
      <c r="AB922" s="183" t="s">
        <v>1404</v>
      </c>
      <c r="AC922" s="168" t="s">
        <v>3197</v>
      </c>
    </row>
    <row r="923" spans="1:29" x14ac:dyDescent="0.3">
      <c r="A923" s="156" t="s">
        <v>2780</v>
      </c>
      <c r="B923" s="157">
        <v>3</v>
      </c>
      <c r="C923" s="158" t="s">
        <v>1464</v>
      </c>
      <c r="D923" s="158" t="s">
        <v>436</v>
      </c>
      <c r="E923" s="156" t="s">
        <v>2722</v>
      </c>
      <c r="F923" s="159" t="s">
        <v>4</v>
      </c>
      <c r="G923" s="158" t="s">
        <v>1208</v>
      </c>
      <c r="H923" s="160">
        <v>43647</v>
      </c>
      <c r="I923" s="160">
        <v>43746</v>
      </c>
      <c r="J923" s="161" t="s">
        <v>5</v>
      </c>
      <c r="K923" s="162" t="s">
        <v>177</v>
      </c>
      <c r="L923" s="163" t="s">
        <v>178</v>
      </c>
      <c r="M923" s="171">
        <v>0</v>
      </c>
      <c r="N923" s="164">
        <v>16904.22</v>
      </c>
      <c r="O923" s="162" t="s">
        <v>199</v>
      </c>
      <c r="P923" s="160">
        <v>43746</v>
      </c>
      <c r="Q923" s="162" t="s">
        <v>9</v>
      </c>
      <c r="R923" s="164">
        <v>16904.22</v>
      </c>
      <c r="S923" s="163" t="s">
        <v>5859</v>
      </c>
      <c r="T923" s="163"/>
      <c r="U923" s="161" t="s">
        <v>10</v>
      </c>
      <c r="V923" s="161" t="s">
        <v>11</v>
      </c>
      <c r="W923" s="161" t="s">
        <v>12</v>
      </c>
      <c r="X923" s="161" t="s">
        <v>13</v>
      </c>
      <c r="Y923" s="165">
        <v>4400</v>
      </c>
      <c r="Z923" s="165">
        <v>9131101</v>
      </c>
      <c r="AA923" s="166">
        <v>2.1302882940455226E-2</v>
      </c>
      <c r="AB923" s="167" t="s">
        <v>1405</v>
      </c>
      <c r="AC923" s="168" t="s">
        <v>3202</v>
      </c>
    </row>
    <row r="924" spans="1:29" x14ac:dyDescent="0.3">
      <c r="A924" s="156" t="s">
        <v>2781</v>
      </c>
      <c r="B924" s="157">
        <v>7</v>
      </c>
      <c r="C924" s="158" t="s">
        <v>1464</v>
      </c>
      <c r="D924" s="158" t="s">
        <v>438</v>
      </c>
      <c r="E924" s="156" t="s">
        <v>2722</v>
      </c>
      <c r="F924" s="159" t="s">
        <v>4</v>
      </c>
      <c r="G924" s="158" t="s">
        <v>1208</v>
      </c>
      <c r="H924" s="160">
        <v>43647</v>
      </c>
      <c r="I924" s="160">
        <v>43746</v>
      </c>
      <c r="J924" s="161" t="s">
        <v>5</v>
      </c>
      <c r="K924" s="162" t="s">
        <v>177</v>
      </c>
      <c r="L924" s="163" t="s">
        <v>178</v>
      </c>
      <c r="M924" s="171">
        <v>0</v>
      </c>
      <c r="N924" s="164">
        <v>9102.26</v>
      </c>
      <c r="O924" s="162" t="s">
        <v>195</v>
      </c>
      <c r="P924" s="160">
        <v>43746</v>
      </c>
      <c r="Q924" s="162" t="s">
        <v>9</v>
      </c>
      <c r="R924" s="164">
        <v>9102.26</v>
      </c>
      <c r="S924" s="163" t="s">
        <v>6132</v>
      </c>
      <c r="T924" s="163"/>
      <c r="U924" s="161" t="s">
        <v>10</v>
      </c>
      <c r="V924" s="161" t="s">
        <v>11</v>
      </c>
      <c r="W924" s="161" t="s">
        <v>12</v>
      </c>
      <c r="X924" s="161" t="s">
        <v>13</v>
      </c>
      <c r="Y924" s="169">
        <v>4400</v>
      </c>
      <c r="Z924" s="169">
        <v>9161101</v>
      </c>
      <c r="AA924" s="166">
        <v>1.1470767611495116E-2</v>
      </c>
      <c r="AB924" s="167" t="s">
        <v>1406</v>
      </c>
      <c r="AC924" s="168" t="s">
        <v>3207</v>
      </c>
    </row>
    <row r="925" spans="1:29" x14ac:dyDescent="0.3">
      <c r="A925" s="156" t="s">
        <v>2782</v>
      </c>
      <c r="B925" s="157">
        <v>5</v>
      </c>
      <c r="C925" s="158" t="s">
        <v>1464</v>
      </c>
      <c r="D925" s="158" t="s">
        <v>312</v>
      </c>
      <c r="E925" s="156" t="s">
        <v>2722</v>
      </c>
      <c r="F925" s="159" t="s">
        <v>4</v>
      </c>
      <c r="G925" s="158" t="s">
        <v>1208</v>
      </c>
      <c r="H925" s="160">
        <v>43647</v>
      </c>
      <c r="I925" s="160">
        <v>43746</v>
      </c>
      <c r="J925" s="161" t="s">
        <v>5</v>
      </c>
      <c r="K925" s="162" t="s">
        <v>177</v>
      </c>
      <c r="L925" s="163" t="s">
        <v>178</v>
      </c>
      <c r="M925" s="171">
        <v>0</v>
      </c>
      <c r="N925" s="164">
        <v>39187.83</v>
      </c>
      <c r="O925" s="162" t="s">
        <v>187</v>
      </c>
      <c r="P925" s="160">
        <v>43746</v>
      </c>
      <c r="Q925" s="162" t="s">
        <v>9</v>
      </c>
      <c r="R925" s="164">
        <v>39187.83</v>
      </c>
      <c r="S925" s="163"/>
      <c r="T925" s="163"/>
      <c r="U925" s="161" t="s">
        <v>10</v>
      </c>
      <c r="V925" s="161" t="s">
        <v>11</v>
      </c>
      <c r="W925" s="161" t="s">
        <v>12</v>
      </c>
      <c r="X925" s="161" t="s">
        <v>13</v>
      </c>
      <c r="Y925" s="165">
        <v>4400</v>
      </c>
      <c r="Z925" s="165">
        <v>9401101</v>
      </c>
      <c r="AA925" s="166">
        <v>4.9384931998072638E-2</v>
      </c>
      <c r="AB925" s="167" t="s">
        <v>1407</v>
      </c>
      <c r="AC925" s="168" t="s">
        <v>3212</v>
      </c>
    </row>
    <row r="926" spans="1:29" x14ac:dyDescent="0.3">
      <c r="A926" s="156" t="s">
        <v>2783</v>
      </c>
      <c r="B926" s="157">
        <v>6</v>
      </c>
      <c r="C926" s="158" t="s">
        <v>1464</v>
      </c>
      <c r="D926" s="158" t="s">
        <v>501</v>
      </c>
      <c r="E926" s="156" t="s">
        <v>2722</v>
      </c>
      <c r="F926" s="159" t="s">
        <v>4</v>
      </c>
      <c r="G926" s="158" t="s">
        <v>1208</v>
      </c>
      <c r="H926" s="160">
        <v>43647</v>
      </c>
      <c r="I926" s="160">
        <v>43776</v>
      </c>
      <c r="J926" s="161" t="s">
        <v>5</v>
      </c>
      <c r="K926" s="162" t="s">
        <v>177</v>
      </c>
      <c r="L926" s="163" t="s">
        <v>178</v>
      </c>
      <c r="M926" s="171">
        <v>0</v>
      </c>
      <c r="N926" s="164">
        <v>11756.35</v>
      </c>
      <c r="O926" s="162" t="s">
        <v>181</v>
      </c>
      <c r="P926" s="160">
        <v>43776</v>
      </c>
      <c r="Q926" s="162" t="s">
        <v>469</v>
      </c>
      <c r="R926" s="164">
        <v>11756.35</v>
      </c>
      <c r="S926" s="163" t="s">
        <v>6176</v>
      </c>
      <c r="T926" s="163"/>
      <c r="U926" s="161" t="s">
        <v>10</v>
      </c>
      <c r="V926" s="161" t="s">
        <v>11</v>
      </c>
      <c r="W926" s="161" t="s">
        <v>12</v>
      </c>
      <c r="X926" s="161" t="s">
        <v>13</v>
      </c>
      <c r="Y926" s="169">
        <v>4400</v>
      </c>
      <c r="Z926" s="169">
        <v>9171101</v>
      </c>
      <c r="AA926" s="166">
        <v>1.4815480859632729E-2</v>
      </c>
      <c r="AB926" s="167" t="s">
        <v>1408</v>
      </c>
      <c r="AC926" s="168" t="s">
        <v>3217</v>
      </c>
    </row>
    <row r="927" spans="1:29" x14ac:dyDescent="0.3">
      <c r="A927" s="156" t="s">
        <v>2745</v>
      </c>
      <c r="B927" s="157">
        <v>2</v>
      </c>
      <c r="C927" s="158" t="s">
        <v>1464</v>
      </c>
      <c r="D927" s="158" t="s">
        <v>275</v>
      </c>
      <c r="E927" s="156" t="s">
        <v>2722</v>
      </c>
      <c r="F927" s="159" t="s">
        <v>4</v>
      </c>
      <c r="G927" s="158" t="s">
        <v>1208</v>
      </c>
      <c r="H927" s="160">
        <v>43647</v>
      </c>
      <c r="I927" s="160">
        <v>43760</v>
      </c>
      <c r="J927" s="161" t="s">
        <v>5</v>
      </c>
      <c r="K927" s="162" t="s">
        <v>177</v>
      </c>
      <c r="L927" s="163" t="s">
        <v>178</v>
      </c>
      <c r="M927" s="171">
        <v>0</v>
      </c>
      <c r="N927" s="164">
        <v>27306.79</v>
      </c>
      <c r="O927" s="162" t="s">
        <v>224</v>
      </c>
      <c r="P927" s="160">
        <v>43760</v>
      </c>
      <c r="Q927" s="162" t="s">
        <v>103</v>
      </c>
      <c r="R927" s="164">
        <v>27306.79</v>
      </c>
      <c r="S927" s="163" t="s">
        <v>395</v>
      </c>
      <c r="T927" s="163"/>
      <c r="U927" s="161" t="s">
        <v>10</v>
      </c>
      <c r="V927" s="161" t="s">
        <v>11</v>
      </c>
      <c r="W927" s="161" t="s">
        <v>12</v>
      </c>
      <c r="X927" s="161" t="s">
        <v>13</v>
      </c>
      <c r="Y927" s="169">
        <v>4400</v>
      </c>
      <c r="Z927" s="169">
        <v>9191101</v>
      </c>
      <c r="AA927" s="166">
        <v>3.4412315436594725E-2</v>
      </c>
      <c r="AB927" s="167" t="s">
        <v>1409</v>
      </c>
      <c r="AC927" s="168" t="s">
        <v>3222</v>
      </c>
    </row>
    <row r="928" spans="1:29" x14ac:dyDescent="0.3">
      <c r="A928" s="156" t="s">
        <v>2784</v>
      </c>
      <c r="B928" s="157">
        <v>5</v>
      </c>
      <c r="C928" s="158" t="s">
        <v>1464</v>
      </c>
      <c r="D928" s="158" t="s">
        <v>333</v>
      </c>
      <c r="E928" s="156" t="s">
        <v>2722</v>
      </c>
      <c r="F928" s="159" t="s">
        <v>4</v>
      </c>
      <c r="G928" s="158" t="s">
        <v>1208</v>
      </c>
      <c r="H928" s="160">
        <v>43647</v>
      </c>
      <c r="I928" s="160">
        <v>43776</v>
      </c>
      <c r="J928" s="161" t="s">
        <v>5</v>
      </c>
      <c r="K928" s="162" t="s">
        <v>177</v>
      </c>
      <c r="L928" s="163" t="s">
        <v>178</v>
      </c>
      <c r="M928" s="171">
        <v>0</v>
      </c>
      <c r="N928" s="164">
        <v>55913.91</v>
      </c>
      <c r="O928" s="162" t="s">
        <v>182</v>
      </c>
      <c r="P928" s="160">
        <v>43776</v>
      </c>
      <c r="Q928" s="162" t="s">
        <v>469</v>
      </c>
      <c r="R928" s="164">
        <v>55913.91</v>
      </c>
      <c r="S928" s="163"/>
      <c r="T928" s="163"/>
      <c r="U928" s="161" t="s">
        <v>10</v>
      </c>
      <c r="V928" s="161" t="s">
        <v>11</v>
      </c>
      <c r="W928" s="161" t="s">
        <v>12</v>
      </c>
      <c r="X928" s="161" t="s">
        <v>13</v>
      </c>
      <c r="Y928" s="169">
        <v>4400</v>
      </c>
      <c r="Z928" s="169">
        <v>9411101</v>
      </c>
      <c r="AA928" s="166">
        <v>7.04633209620526E-2</v>
      </c>
      <c r="AB928" s="167" t="s">
        <v>1410</v>
      </c>
      <c r="AC928" s="168" t="s">
        <v>3227</v>
      </c>
    </row>
    <row r="929" spans="1:29" x14ac:dyDescent="0.3">
      <c r="A929" s="156" t="s">
        <v>2746</v>
      </c>
      <c r="B929" s="157">
        <v>4</v>
      </c>
      <c r="C929" s="158" t="s">
        <v>1464</v>
      </c>
      <c r="D929" s="158" t="s">
        <v>135</v>
      </c>
      <c r="E929" s="156" t="s">
        <v>2722</v>
      </c>
      <c r="F929" s="159" t="s">
        <v>4</v>
      </c>
      <c r="G929" s="158" t="s">
        <v>1208</v>
      </c>
      <c r="H929" s="160">
        <v>43647</v>
      </c>
      <c r="I929" s="160">
        <v>43760</v>
      </c>
      <c r="J929" s="161" t="s">
        <v>5</v>
      </c>
      <c r="K929" s="162" t="s">
        <v>177</v>
      </c>
      <c r="L929" s="163" t="s">
        <v>178</v>
      </c>
      <c r="M929" s="171">
        <v>0</v>
      </c>
      <c r="N929" s="164">
        <v>28607.119999999999</v>
      </c>
      <c r="O929" s="162" t="s">
        <v>222</v>
      </c>
      <c r="P929" s="160">
        <v>43760</v>
      </c>
      <c r="Q929" s="162" t="s">
        <v>103</v>
      </c>
      <c r="R929" s="164">
        <v>28607.119999999999</v>
      </c>
      <c r="S929" s="163" t="s">
        <v>5858</v>
      </c>
      <c r="T929" s="163"/>
      <c r="U929" s="161" t="s">
        <v>10</v>
      </c>
      <c r="V929" s="161" t="s">
        <v>11</v>
      </c>
      <c r="W929" s="161" t="s">
        <v>12</v>
      </c>
      <c r="X929" s="161" t="s">
        <v>13</v>
      </c>
      <c r="Y929" s="165">
        <v>4400</v>
      </c>
      <c r="Z929" s="165">
        <v>9201101</v>
      </c>
      <c r="AA929" s="166">
        <v>3.6051005525457869E-2</v>
      </c>
      <c r="AB929" s="167" t="s">
        <v>1411</v>
      </c>
      <c r="AC929" s="168" t="s">
        <v>3232</v>
      </c>
    </row>
    <row r="930" spans="1:29" x14ac:dyDescent="0.3">
      <c r="A930" s="156" t="s">
        <v>2747</v>
      </c>
      <c r="B930" s="157">
        <v>9</v>
      </c>
      <c r="C930" s="158" t="s">
        <v>1464</v>
      </c>
      <c r="D930" s="156" t="s">
        <v>442</v>
      </c>
      <c r="E930" s="156" t="s">
        <v>2722</v>
      </c>
      <c r="F930" s="158" t="s">
        <v>4</v>
      </c>
      <c r="G930" s="158" t="s">
        <v>1208</v>
      </c>
      <c r="H930" s="179">
        <v>43647</v>
      </c>
      <c r="I930" s="179">
        <v>43753</v>
      </c>
      <c r="J930" s="161" t="s">
        <v>5</v>
      </c>
      <c r="K930" s="162" t="s">
        <v>177</v>
      </c>
      <c r="L930" s="158" t="s">
        <v>178</v>
      </c>
      <c r="M930" s="171">
        <v>0</v>
      </c>
      <c r="N930" s="171">
        <v>13003.22</v>
      </c>
      <c r="O930" s="162" t="s">
        <v>213</v>
      </c>
      <c r="P930" s="160">
        <v>43753</v>
      </c>
      <c r="Q930" s="162" t="s">
        <v>208</v>
      </c>
      <c r="R930" s="171">
        <v>13003.22</v>
      </c>
      <c r="S930" s="162"/>
      <c r="T930" s="156"/>
      <c r="U930" s="161" t="s">
        <v>10</v>
      </c>
      <c r="V930" s="161" t="s">
        <v>11</v>
      </c>
      <c r="W930" s="161" t="s">
        <v>12</v>
      </c>
      <c r="X930" s="161" t="s">
        <v>13</v>
      </c>
      <c r="Y930" s="165">
        <v>4400</v>
      </c>
      <c r="Z930" s="165">
        <v>9211101</v>
      </c>
      <c r="AA930" s="166">
        <v>1.638680007175641E-2</v>
      </c>
      <c r="AB930" s="158" t="s">
        <v>1412</v>
      </c>
      <c r="AC930" s="168" t="s">
        <v>3237</v>
      </c>
    </row>
    <row r="931" spans="1:29" x14ac:dyDescent="0.3">
      <c r="A931" s="156" t="s">
        <v>2748</v>
      </c>
      <c r="B931" s="157">
        <v>1</v>
      </c>
      <c r="C931" s="156" t="s">
        <v>1464</v>
      </c>
      <c r="D931" s="163" t="s">
        <v>268</v>
      </c>
      <c r="E931" s="156" t="s">
        <v>2722</v>
      </c>
      <c r="F931" s="159" t="s">
        <v>4</v>
      </c>
      <c r="G931" s="156" t="s">
        <v>1208</v>
      </c>
      <c r="H931" s="160">
        <v>43647</v>
      </c>
      <c r="I931" s="160">
        <v>43760</v>
      </c>
      <c r="J931" s="161" t="s">
        <v>5</v>
      </c>
      <c r="K931" s="162" t="s">
        <v>177</v>
      </c>
      <c r="L931" s="163" t="s">
        <v>178</v>
      </c>
      <c r="M931" s="171">
        <v>0</v>
      </c>
      <c r="N931" s="164">
        <v>48111.97</v>
      </c>
      <c r="O931" s="162" t="s">
        <v>219</v>
      </c>
      <c r="P931" s="160">
        <v>43760</v>
      </c>
      <c r="Q931" s="162" t="s">
        <v>103</v>
      </c>
      <c r="R931" s="164">
        <v>48111.97</v>
      </c>
      <c r="S931" s="158" t="s">
        <v>2250</v>
      </c>
      <c r="T931" s="163"/>
      <c r="U931" s="161" t="s">
        <v>10</v>
      </c>
      <c r="V931" s="161" t="s">
        <v>11</v>
      </c>
      <c r="W931" s="161" t="s">
        <v>12</v>
      </c>
      <c r="X931" s="161" t="s">
        <v>13</v>
      </c>
      <c r="Y931" s="169">
        <v>4400</v>
      </c>
      <c r="Z931" s="169">
        <v>9221101</v>
      </c>
      <c r="AA931" s="166">
        <v>6.0631230837311249E-2</v>
      </c>
      <c r="AB931" s="158" t="s">
        <v>1413</v>
      </c>
      <c r="AC931" s="168" t="s">
        <v>3242</v>
      </c>
    </row>
    <row r="932" spans="1:29" x14ac:dyDescent="0.3">
      <c r="A932" s="156" t="s">
        <v>2738</v>
      </c>
      <c r="B932" s="157">
        <v>1</v>
      </c>
      <c r="C932" s="158" t="s">
        <v>1464</v>
      </c>
      <c r="D932" s="158" t="s">
        <v>283</v>
      </c>
      <c r="E932" s="156" t="s">
        <v>2722</v>
      </c>
      <c r="F932" s="158" t="s">
        <v>4</v>
      </c>
      <c r="G932" s="158" t="s">
        <v>1208</v>
      </c>
      <c r="H932" s="160">
        <v>43647</v>
      </c>
      <c r="I932" s="160">
        <v>43760</v>
      </c>
      <c r="J932" s="161" t="s">
        <v>5</v>
      </c>
      <c r="K932" s="162"/>
      <c r="L932" s="158" t="s">
        <v>178</v>
      </c>
      <c r="M932" s="171">
        <v>0</v>
      </c>
      <c r="N932" s="171">
        <v>2612.5300000000002</v>
      </c>
      <c r="O932" s="162" t="s">
        <v>220</v>
      </c>
      <c r="P932" s="160">
        <v>43760</v>
      </c>
      <c r="Q932" s="162" t="s">
        <v>103</v>
      </c>
      <c r="R932" s="171">
        <v>2612.5300000000002</v>
      </c>
      <c r="S932" s="162" t="s">
        <v>401</v>
      </c>
      <c r="T932" s="158"/>
      <c r="U932" s="161" t="s">
        <v>10</v>
      </c>
      <c r="V932" s="161" t="s">
        <v>11</v>
      </c>
      <c r="W932" s="161" t="s">
        <v>12</v>
      </c>
      <c r="X932" s="161" t="s">
        <v>13</v>
      </c>
      <c r="Y932" s="165">
        <v>4400</v>
      </c>
      <c r="Z932" s="165">
        <v>9231101</v>
      </c>
      <c r="AA932" s="166">
        <v>3.2923388815590125E-3</v>
      </c>
      <c r="AB932" s="158" t="s">
        <v>1414</v>
      </c>
      <c r="AC932" s="168" t="s">
        <v>3247</v>
      </c>
    </row>
    <row r="933" spans="1:29" x14ac:dyDescent="0.3">
      <c r="A933" s="156" t="s">
        <v>2738</v>
      </c>
      <c r="B933" s="157">
        <v>1</v>
      </c>
      <c r="C933" s="158" t="s">
        <v>1464</v>
      </c>
      <c r="D933" s="158" t="s">
        <v>283</v>
      </c>
      <c r="E933" s="156" t="s">
        <v>2722</v>
      </c>
      <c r="F933" s="159" t="s">
        <v>4</v>
      </c>
      <c r="G933" s="158" t="s">
        <v>1208</v>
      </c>
      <c r="H933" s="160">
        <v>43647</v>
      </c>
      <c r="I933" s="160">
        <v>43760</v>
      </c>
      <c r="J933" s="161" t="s">
        <v>5</v>
      </c>
      <c r="K933" s="162" t="s">
        <v>177</v>
      </c>
      <c r="L933" s="163" t="s">
        <v>178</v>
      </c>
      <c r="M933" s="171">
        <v>0</v>
      </c>
      <c r="N933" s="164">
        <v>20900.169999999998</v>
      </c>
      <c r="O933" s="162" t="s">
        <v>221</v>
      </c>
      <c r="P933" s="160">
        <v>43760</v>
      </c>
      <c r="Q933" s="162" t="s">
        <v>103</v>
      </c>
      <c r="R933" s="164">
        <v>20900.169999999998</v>
      </c>
      <c r="S933" s="158" t="s">
        <v>401</v>
      </c>
      <c r="T933" s="163"/>
      <c r="U933" s="161" t="s">
        <v>10</v>
      </c>
      <c r="V933" s="161" t="s">
        <v>11</v>
      </c>
      <c r="W933" s="161" t="s">
        <v>12</v>
      </c>
      <c r="X933" s="161" t="s">
        <v>13</v>
      </c>
      <c r="Y933" s="165">
        <v>4400</v>
      </c>
      <c r="Z933" s="165">
        <v>9231101</v>
      </c>
      <c r="AA933" s="166">
        <v>2.6338622837706441E-2</v>
      </c>
      <c r="AB933" s="167" t="s">
        <v>1414</v>
      </c>
      <c r="AC933" s="168" t="s">
        <v>3247</v>
      </c>
    </row>
    <row r="934" spans="1:29" x14ac:dyDescent="0.3">
      <c r="A934" s="156" t="s">
        <v>2749</v>
      </c>
      <c r="B934" s="157">
        <v>1</v>
      </c>
      <c r="C934" s="158" t="s">
        <v>1464</v>
      </c>
      <c r="D934" s="158" t="s">
        <v>235</v>
      </c>
      <c r="E934" s="156" t="s">
        <v>2722</v>
      </c>
      <c r="F934" s="159" t="s">
        <v>4</v>
      </c>
      <c r="G934" s="158" t="s">
        <v>1208</v>
      </c>
      <c r="H934" s="160">
        <v>43647</v>
      </c>
      <c r="I934" s="160">
        <v>43753</v>
      </c>
      <c r="J934" s="161" t="s">
        <v>5</v>
      </c>
      <c r="K934" s="162" t="s">
        <v>177</v>
      </c>
      <c r="L934" s="163" t="s">
        <v>178</v>
      </c>
      <c r="M934" s="171">
        <v>0</v>
      </c>
      <c r="N934" s="164">
        <v>20805.18</v>
      </c>
      <c r="O934" s="162" t="s">
        <v>212</v>
      </c>
      <c r="P934" s="160">
        <v>43753</v>
      </c>
      <c r="Q934" s="162" t="s">
        <v>208</v>
      </c>
      <c r="R934" s="164">
        <v>20805.18</v>
      </c>
      <c r="S934" s="158" t="s">
        <v>1572</v>
      </c>
      <c r="T934" s="163"/>
      <c r="U934" s="161" t="s">
        <v>10</v>
      </c>
      <c r="V934" s="161" t="s">
        <v>11</v>
      </c>
      <c r="W934" s="161" t="s">
        <v>12</v>
      </c>
      <c r="X934" s="161" t="s">
        <v>13</v>
      </c>
      <c r="Y934" s="165">
        <v>4400</v>
      </c>
      <c r="Z934" s="165">
        <v>9241101</v>
      </c>
      <c r="AA934" s="166">
        <v>2.6218915400716521E-2</v>
      </c>
      <c r="AB934" s="167" t="s">
        <v>1415</v>
      </c>
      <c r="AC934" s="168" t="s">
        <v>3252</v>
      </c>
    </row>
    <row r="935" spans="1:29" x14ac:dyDescent="0.3">
      <c r="A935" s="156" t="s">
        <v>2750</v>
      </c>
      <c r="B935" s="157">
        <v>3</v>
      </c>
      <c r="C935" s="158" t="s">
        <v>1464</v>
      </c>
      <c r="D935" s="156" t="s">
        <v>506</v>
      </c>
      <c r="E935" s="156" t="s">
        <v>2722</v>
      </c>
      <c r="F935" s="159" t="s">
        <v>4</v>
      </c>
      <c r="G935" s="158" t="s">
        <v>1208</v>
      </c>
      <c r="H935" s="160">
        <v>43647</v>
      </c>
      <c r="I935" s="160">
        <v>43746</v>
      </c>
      <c r="J935" s="161" t="s">
        <v>5</v>
      </c>
      <c r="K935" s="173" t="s">
        <v>177</v>
      </c>
      <c r="L935" s="163" t="s">
        <v>178</v>
      </c>
      <c r="M935" s="171">
        <v>0</v>
      </c>
      <c r="N935" s="171">
        <v>13003.23</v>
      </c>
      <c r="O935" s="162" t="s">
        <v>190</v>
      </c>
      <c r="P935" s="160">
        <v>43746</v>
      </c>
      <c r="Q935" s="162" t="s">
        <v>9</v>
      </c>
      <c r="R935" s="171">
        <v>13003.23</v>
      </c>
      <c r="S935" s="163"/>
      <c r="T935" s="156"/>
      <c r="U935" s="161" t="s">
        <v>10</v>
      </c>
      <c r="V935" s="161" t="s">
        <v>11</v>
      </c>
      <c r="W935" s="161" t="s">
        <v>12</v>
      </c>
      <c r="X935" s="161" t="s">
        <v>13</v>
      </c>
      <c r="Y935" s="165">
        <v>4400</v>
      </c>
      <c r="Z935" s="165">
        <v>9251101</v>
      </c>
      <c r="AA935" s="166">
        <v>1.638681267386579E-2</v>
      </c>
      <c r="AB935" s="167" t="s">
        <v>1416</v>
      </c>
      <c r="AC935" s="168" t="s">
        <v>3257</v>
      </c>
    </row>
    <row r="936" spans="1:29" x14ac:dyDescent="0.3">
      <c r="A936" s="156" t="s">
        <v>2785</v>
      </c>
      <c r="B936" s="157">
        <v>6</v>
      </c>
      <c r="C936" s="158" t="s">
        <v>1464</v>
      </c>
      <c r="D936" s="158" t="s">
        <v>500</v>
      </c>
      <c r="E936" s="156" t="s">
        <v>2722</v>
      </c>
      <c r="F936" s="159" t="s">
        <v>4</v>
      </c>
      <c r="G936" s="158" t="s">
        <v>1208</v>
      </c>
      <c r="H936" s="160">
        <v>43647</v>
      </c>
      <c r="I936" s="160">
        <v>43746</v>
      </c>
      <c r="J936" s="161" t="s">
        <v>5</v>
      </c>
      <c r="K936" s="162" t="s">
        <v>177</v>
      </c>
      <c r="L936" s="163" t="s">
        <v>178</v>
      </c>
      <c r="M936" s="171">
        <v>0</v>
      </c>
      <c r="N936" s="164">
        <v>9102.26</v>
      </c>
      <c r="O936" s="162" t="s">
        <v>198</v>
      </c>
      <c r="P936" s="160">
        <v>43746</v>
      </c>
      <c r="Q936" s="162" t="s">
        <v>9</v>
      </c>
      <c r="R936" s="164">
        <v>9102.26</v>
      </c>
      <c r="S936" s="163" t="s">
        <v>6332</v>
      </c>
      <c r="T936" s="163"/>
      <c r="U936" s="161" t="s">
        <v>10</v>
      </c>
      <c r="V936" s="161" t="s">
        <v>11</v>
      </c>
      <c r="W936" s="161" t="s">
        <v>12</v>
      </c>
      <c r="X936" s="161" t="s">
        <v>13</v>
      </c>
      <c r="Y936" s="169">
        <v>4400</v>
      </c>
      <c r="Z936" s="169">
        <v>9261101</v>
      </c>
      <c r="AA936" s="166">
        <v>1.1470767611495116E-2</v>
      </c>
      <c r="AB936" s="167" t="s">
        <v>1392</v>
      </c>
      <c r="AC936" s="168" t="s">
        <v>3267</v>
      </c>
    </row>
    <row r="937" spans="1:29" x14ac:dyDescent="0.3">
      <c r="A937" s="156" t="s">
        <v>2786</v>
      </c>
      <c r="B937" s="157">
        <v>8</v>
      </c>
      <c r="C937" s="158" t="s">
        <v>1464</v>
      </c>
      <c r="D937" s="158" t="s">
        <v>507</v>
      </c>
      <c r="E937" s="156" t="s">
        <v>2722</v>
      </c>
      <c r="F937" s="159" t="s">
        <v>4</v>
      </c>
      <c r="G937" s="158" t="s">
        <v>1208</v>
      </c>
      <c r="H937" s="160">
        <v>43647</v>
      </c>
      <c r="I937" s="160">
        <v>43746</v>
      </c>
      <c r="J937" s="161" t="s">
        <v>5</v>
      </c>
      <c r="K937" s="162" t="s">
        <v>177</v>
      </c>
      <c r="L937" s="163" t="s">
        <v>178</v>
      </c>
      <c r="M937" s="171">
        <v>0</v>
      </c>
      <c r="N937" s="164">
        <v>11756.35</v>
      </c>
      <c r="O937" s="162" t="s">
        <v>189</v>
      </c>
      <c r="P937" s="160">
        <v>43746</v>
      </c>
      <c r="Q937" s="162" t="s">
        <v>9</v>
      </c>
      <c r="R937" s="164">
        <v>11756.35</v>
      </c>
      <c r="S937" s="163" t="s">
        <v>6241</v>
      </c>
      <c r="T937" s="163"/>
      <c r="U937" s="161" t="s">
        <v>10</v>
      </c>
      <c r="V937" s="161" t="s">
        <v>11</v>
      </c>
      <c r="W937" s="161" t="s">
        <v>12</v>
      </c>
      <c r="X937" s="161" t="s">
        <v>13</v>
      </c>
      <c r="Y937" s="165">
        <v>4400</v>
      </c>
      <c r="Z937" s="165">
        <v>9281101</v>
      </c>
      <c r="AA937" s="166">
        <v>1.4815480859632729E-2</v>
      </c>
      <c r="AB937" s="167" t="s">
        <v>1417</v>
      </c>
      <c r="AC937" s="168" t="s">
        <v>3272</v>
      </c>
    </row>
    <row r="938" spans="1:29" x14ac:dyDescent="0.3">
      <c r="A938" s="156" t="s">
        <v>2752</v>
      </c>
      <c r="B938" s="157">
        <v>7</v>
      </c>
      <c r="C938" s="156" t="s">
        <v>1464</v>
      </c>
      <c r="D938" s="158" t="s">
        <v>446</v>
      </c>
      <c r="E938" s="156" t="s">
        <v>2722</v>
      </c>
      <c r="F938" s="159" t="s">
        <v>4</v>
      </c>
      <c r="G938" s="156" t="s">
        <v>1208</v>
      </c>
      <c r="H938" s="160">
        <v>43647</v>
      </c>
      <c r="I938" s="160">
        <v>43749</v>
      </c>
      <c r="J938" s="161" t="s">
        <v>5</v>
      </c>
      <c r="K938" s="162"/>
      <c r="L938" s="163" t="s">
        <v>178</v>
      </c>
      <c r="M938" s="171">
        <v>0</v>
      </c>
      <c r="N938" s="164">
        <v>22206.44</v>
      </c>
      <c r="O938" s="162" t="s">
        <v>203</v>
      </c>
      <c r="P938" s="160">
        <v>43749</v>
      </c>
      <c r="Q938" s="162" t="s">
        <v>201</v>
      </c>
      <c r="R938" s="164">
        <v>22206.44</v>
      </c>
      <c r="S938" s="162" t="s">
        <v>6333</v>
      </c>
      <c r="T938" s="163"/>
      <c r="U938" s="161" t="s">
        <v>10</v>
      </c>
      <c r="V938" s="161" t="s">
        <v>11</v>
      </c>
      <c r="W938" s="161" t="s">
        <v>12</v>
      </c>
      <c r="X938" s="161" t="s">
        <v>13</v>
      </c>
      <c r="Y938" s="169">
        <v>4400</v>
      </c>
      <c r="Z938" s="169">
        <v>9291101</v>
      </c>
      <c r="AA938" s="166">
        <v>2.7984798579540639E-2</v>
      </c>
      <c r="AB938" s="158" t="s">
        <v>1418</v>
      </c>
      <c r="AC938" s="168" t="s">
        <v>3277</v>
      </c>
    </row>
    <row r="939" spans="1:29" x14ac:dyDescent="0.3">
      <c r="A939" s="156" t="s">
        <v>2752</v>
      </c>
      <c r="B939" s="157">
        <v>7</v>
      </c>
      <c r="C939" s="158" t="s">
        <v>1464</v>
      </c>
      <c r="D939" s="158" t="s">
        <v>446</v>
      </c>
      <c r="E939" s="156" t="s">
        <v>2722</v>
      </c>
      <c r="F939" s="159" t="s">
        <v>4</v>
      </c>
      <c r="G939" s="158" t="s">
        <v>1208</v>
      </c>
      <c r="H939" s="160">
        <v>43647</v>
      </c>
      <c r="I939" s="160">
        <v>43749</v>
      </c>
      <c r="J939" s="161" t="s">
        <v>5</v>
      </c>
      <c r="K939" s="162" t="s">
        <v>177</v>
      </c>
      <c r="L939" s="163" t="s">
        <v>178</v>
      </c>
      <c r="M939" s="171">
        <v>0</v>
      </c>
      <c r="N939" s="164">
        <v>1306.26</v>
      </c>
      <c r="O939" s="162" t="s">
        <v>204</v>
      </c>
      <c r="P939" s="160">
        <v>43749</v>
      </c>
      <c r="Q939" s="162" t="s">
        <v>201</v>
      </c>
      <c r="R939" s="164">
        <v>1306.26</v>
      </c>
      <c r="S939" s="163" t="s">
        <v>6333</v>
      </c>
      <c r="T939" s="163"/>
      <c r="U939" s="161" t="s">
        <v>10</v>
      </c>
      <c r="V939" s="161" t="s">
        <v>11</v>
      </c>
      <c r="W939" s="161" t="s">
        <v>12</v>
      </c>
      <c r="X939" s="161" t="s">
        <v>13</v>
      </c>
      <c r="Y939" s="169">
        <v>4400</v>
      </c>
      <c r="Z939" s="169">
        <v>9291101</v>
      </c>
      <c r="AA939" s="166">
        <v>1.6461631397248165E-3</v>
      </c>
      <c r="AB939" s="167" t="s">
        <v>1418</v>
      </c>
      <c r="AC939" s="168" t="s">
        <v>3277</v>
      </c>
    </row>
    <row r="940" spans="1:29" x14ac:dyDescent="0.3">
      <c r="A940" s="156" t="s">
        <v>2787</v>
      </c>
      <c r="B940" s="157">
        <v>2</v>
      </c>
      <c r="C940" s="158" t="s">
        <v>1464</v>
      </c>
      <c r="D940" s="158" t="s">
        <v>284</v>
      </c>
      <c r="E940" s="156" t="s">
        <v>2722</v>
      </c>
      <c r="F940" s="159" t="s">
        <v>4</v>
      </c>
      <c r="G940" s="158" t="s">
        <v>1208</v>
      </c>
      <c r="H940" s="160">
        <v>43647</v>
      </c>
      <c r="I940" s="160">
        <v>43742</v>
      </c>
      <c r="J940" s="161" t="s">
        <v>5</v>
      </c>
      <c r="K940" s="162" t="s">
        <v>177</v>
      </c>
      <c r="L940" s="163" t="s">
        <v>178</v>
      </c>
      <c r="M940" s="171">
        <v>0</v>
      </c>
      <c r="N940" s="164">
        <v>18287.650000000001</v>
      </c>
      <c r="O940" s="162" t="s">
        <v>183</v>
      </c>
      <c r="P940" s="160">
        <v>43742</v>
      </c>
      <c r="Q940" s="162" t="s">
        <v>184</v>
      </c>
      <c r="R940" s="164">
        <v>18287.650000000001</v>
      </c>
      <c r="S940" s="163" t="s">
        <v>1573</v>
      </c>
      <c r="T940" s="163"/>
      <c r="U940" s="161" t="s">
        <v>10</v>
      </c>
      <c r="V940" s="161" t="s">
        <v>11</v>
      </c>
      <c r="W940" s="161" t="s">
        <v>12</v>
      </c>
      <c r="X940" s="161" t="s">
        <v>13</v>
      </c>
      <c r="Y940" s="169">
        <v>4400</v>
      </c>
      <c r="Z940" s="169">
        <v>9301101</v>
      </c>
      <c r="AA940" s="166">
        <v>2.3046296558256813E-2</v>
      </c>
      <c r="AB940" s="167" t="s">
        <v>1419</v>
      </c>
      <c r="AC940" s="168" t="s">
        <v>3282</v>
      </c>
    </row>
    <row r="941" spans="1:29" x14ac:dyDescent="0.3">
      <c r="A941" s="156" t="s">
        <v>2754</v>
      </c>
      <c r="B941" s="157">
        <v>4</v>
      </c>
      <c r="C941" s="158" t="s">
        <v>1464</v>
      </c>
      <c r="D941" s="158" t="s">
        <v>448</v>
      </c>
      <c r="E941" s="156" t="s">
        <v>2722</v>
      </c>
      <c r="F941" s="159" t="s">
        <v>4</v>
      </c>
      <c r="G941" s="158" t="s">
        <v>1208</v>
      </c>
      <c r="H941" s="160">
        <v>43647</v>
      </c>
      <c r="I941" s="160">
        <v>43760</v>
      </c>
      <c r="J941" s="161" t="s">
        <v>5</v>
      </c>
      <c r="K941" s="162" t="s">
        <v>177</v>
      </c>
      <c r="L941" s="163" t="s">
        <v>178</v>
      </c>
      <c r="M941" s="171">
        <v>0</v>
      </c>
      <c r="N941" s="164">
        <v>10450.09</v>
      </c>
      <c r="O941" s="162" t="s">
        <v>225</v>
      </c>
      <c r="P941" s="160">
        <v>43760</v>
      </c>
      <c r="Q941" s="162" t="s">
        <v>103</v>
      </c>
      <c r="R941" s="164">
        <v>10450.09</v>
      </c>
      <c r="S941" s="163"/>
      <c r="T941" s="163"/>
      <c r="U941" s="161" t="s">
        <v>10</v>
      </c>
      <c r="V941" s="161" t="s">
        <v>11</v>
      </c>
      <c r="W941" s="161" t="s">
        <v>12</v>
      </c>
      <c r="X941" s="161" t="s">
        <v>13</v>
      </c>
      <c r="Y941" s="169">
        <v>4400</v>
      </c>
      <c r="Z941" s="169">
        <v>9311101</v>
      </c>
      <c r="AA941" s="166">
        <v>1.3169317719907913E-2</v>
      </c>
      <c r="AB941" s="167" t="s">
        <v>1420</v>
      </c>
      <c r="AC941" s="168" t="s">
        <v>3292</v>
      </c>
    </row>
    <row r="942" spans="1:29" x14ac:dyDescent="0.3">
      <c r="A942" s="156" t="s">
        <v>2755</v>
      </c>
      <c r="B942" s="157">
        <v>8</v>
      </c>
      <c r="C942" s="158" t="s">
        <v>1464</v>
      </c>
      <c r="D942" s="156" t="s">
        <v>450</v>
      </c>
      <c r="E942" s="156" t="s">
        <v>2722</v>
      </c>
      <c r="F942" s="159" t="s">
        <v>4</v>
      </c>
      <c r="G942" s="156" t="s">
        <v>1208</v>
      </c>
      <c r="H942" s="160">
        <v>43647</v>
      </c>
      <c r="I942" s="160">
        <v>43749</v>
      </c>
      <c r="J942" s="161" t="s">
        <v>5</v>
      </c>
      <c r="K942" s="162"/>
      <c r="L942" s="163" t="s">
        <v>178</v>
      </c>
      <c r="M942" s="171">
        <v>0</v>
      </c>
      <c r="N942" s="164">
        <v>16981.39</v>
      </c>
      <c r="O942" s="162" t="s">
        <v>205</v>
      </c>
      <c r="P942" s="160">
        <v>43749</v>
      </c>
      <c r="Q942" s="162" t="s">
        <v>201</v>
      </c>
      <c r="R942" s="164">
        <v>16981.39</v>
      </c>
      <c r="S942" s="162"/>
      <c r="T942" s="163"/>
      <c r="U942" s="161" t="s">
        <v>10</v>
      </c>
      <c r="V942" s="161" t="s">
        <v>11</v>
      </c>
      <c r="W942" s="161" t="s">
        <v>12</v>
      </c>
      <c r="X942" s="161" t="s">
        <v>13</v>
      </c>
      <c r="Y942" s="169">
        <v>4400</v>
      </c>
      <c r="Z942" s="169">
        <v>9331101</v>
      </c>
      <c r="AA942" s="166">
        <v>2.1400133418531996E-2</v>
      </c>
      <c r="AB942" s="158" t="s">
        <v>1421</v>
      </c>
      <c r="AC942" s="168" t="s">
        <v>3297</v>
      </c>
    </row>
    <row r="943" spans="1:29" x14ac:dyDescent="0.3">
      <c r="A943" s="156" t="s">
        <v>2755</v>
      </c>
      <c r="B943" s="157">
        <v>8</v>
      </c>
      <c r="C943" s="158" t="s">
        <v>1464</v>
      </c>
      <c r="D943" s="158" t="s">
        <v>450</v>
      </c>
      <c r="E943" s="156" t="s">
        <v>2722</v>
      </c>
      <c r="F943" s="159" t="s">
        <v>4</v>
      </c>
      <c r="G943" s="158" t="s">
        <v>1208</v>
      </c>
      <c r="H943" s="160">
        <v>43647</v>
      </c>
      <c r="I943" s="160">
        <v>43749</v>
      </c>
      <c r="J943" s="161" t="s">
        <v>5</v>
      </c>
      <c r="K943" s="162" t="s">
        <v>177</v>
      </c>
      <c r="L943" s="158" t="s">
        <v>178</v>
      </c>
      <c r="M943" s="171">
        <v>0</v>
      </c>
      <c r="N943" s="171">
        <v>1306.26</v>
      </c>
      <c r="O943" s="162" t="s">
        <v>206</v>
      </c>
      <c r="P943" s="160">
        <v>43749</v>
      </c>
      <c r="Q943" s="162" t="s">
        <v>201</v>
      </c>
      <c r="R943" s="171">
        <v>1306.26</v>
      </c>
      <c r="S943" s="158"/>
      <c r="T943" s="156"/>
      <c r="U943" s="161" t="s">
        <v>10</v>
      </c>
      <c r="V943" s="161" t="s">
        <v>11</v>
      </c>
      <c r="W943" s="161" t="s">
        <v>12</v>
      </c>
      <c r="X943" s="161" t="s">
        <v>13</v>
      </c>
      <c r="Y943" s="165">
        <v>4400</v>
      </c>
      <c r="Z943" s="165">
        <v>9331101</v>
      </c>
      <c r="AA943" s="166">
        <v>1.6461631397248165E-3</v>
      </c>
      <c r="AB943" s="158" t="s">
        <v>1421</v>
      </c>
      <c r="AC943" s="168" t="s">
        <v>3297</v>
      </c>
    </row>
    <row r="944" spans="1:29" x14ac:dyDescent="0.3">
      <c r="A944" s="156" t="s">
        <v>2756</v>
      </c>
      <c r="B944" s="157">
        <v>6</v>
      </c>
      <c r="C944" s="158" t="s">
        <v>1464</v>
      </c>
      <c r="D944" s="158" t="s">
        <v>301</v>
      </c>
      <c r="E944" s="156" t="s">
        <v>2722</v>
      </c>
      <c r="F944" s="159" t="s">
        <v>4</v>
      </c>
      <c r="G944" s="158" t="s">
        <v>1208</v>
      </c>
      <c r="H944" s="160">
        <v>43647</v>
      </c>
      <c r="I944" s="160">
        <v>43749</v>
      </c>
      <c r="J944" s="161" t="s">
        <v>5</v>
      </c>
      <c r="K944" s="162"/>
      <c r="L944" s="163" t="s">
        <v>178</v>
      </c>
      <c r="M944" s="171">
        <v>0</v>
      </c>
      <c r="N944" s="164">
        <v>1306.26</v>
      </c>
      <c r="O944" s="162" t="s">
        <v>200</v>
      </c>
      <c r="P944" s="160">
        <v>43749</v>
      </c>
      <c r="Q944" s="162" t="s">
        <v>201</v>
      </c>
      <c r="R944" s="164">
        <v>1306.26</v>
      </c>
      <c r="S944" s="163" t="s">
        <v>6334</v>
      </c>
      <c r="T944" s="163"/>
      <c r="U944" s="161" t="s">
        <v>10</v>
      </c>
      <c r="V944" s="161" t="s">
        <v>11</v>
      </c>
      <c r="W944" s="161" t="s">
        <v>12</v>
      </c>
      <c r="X944" s="161" t="s">
        <v>13</v>
      </c>
      <c r="Y944" s="169">
        <v>4400</v>
      </c>
      <c r="Z944" s="169">
        <v>9341101</v>
      </c>
      <c r="AA944" s="166">
        <v>1.6461631397248165E-3</v>
      </c>
      <c r="AB944" s="167" t="s">
        <v>1422</v>
      </c>
      <c r="AC944" s="168" t="s">
        <v>3302</v>
      </c>
    </row>
    <row r="945" spans="1:29" x14ac:dyDescent="0.3">
      <c r="A945" s="156" t="s">
        <v>2756</v>
      </c>
      <c r="B945" s="157">
        <v>6</v>
      </c>
      <c r="C945" s="158" t="s">
        <v>1464</v>
      </c>
      <c r="D945" s="158" t="s">
        <v>301</v>
      </c>
      <c r="E945" s="156" t="s">
        <v>2722</v>
      </c>
      <c r="F945" s="159" t="s">
        <v>4</v>
      </c>
      <c r="G945" s="158" t="s">
        <v>1208</v>
      </c>
      <c r="H945" s="160">
        <v>43647</v>
      </c>
      <c r="I945" s="160">
        <v>43749</v>
      </c>
      <c r="J945" s="161" t="s">
        <v>5</v>
      </c>
      <c r="K945" s="162" t="s">
        <v>177</v>
      </c>
      <c r="L945" s="163" t="s">
        <v>178</v>
      </c>
      <c r="M945" s="171">
        <v>0</v>
      </c>
      <c r="N945" s="164">
        <v>32656.53</v>
      </c>
      <c r="O945" s="162" t="s">
        <v>202</v>
      </c>
      <c r="P945" s="160">
        <v>43749</v>
      </c>
      <c r="Q945" s="162" t="s">
        <v>201</v>
      </c>
      <c r="R945" s="164">
        <v>32656.53</v>
      </c>
      <c r="S945" s="163" t="s">
        <v>6334</v>
      </c>
      <c r="T945" s="163"/>
      <c r="U945" s="161" t="s">
        <v>10</v>
      </c>
      <c r="V945" s="161" t="s">
        <v>11</v>
      </c>
      <c r="W945" s="161" t="s">
        <v>12</v>
      </c>
      <c r="X945" s="161" t="s">
        <v>13</v>
      </c>
      <c r="Y945" s="165">
        <v>4400</v>
      </c>
      <c r="Z945" s="165">
        <v>9341101</v>
      </c>
      <c r="AA945" s="166">
        <v>4.1154116299448554E-2</v>
      </c>
      <c r="AB945" s="167" t="s">
        <v>1422</v>
      </c>
      <c r="AC945" s="168" t="s">
        <v>3302</v>
      </c>
    </row>
    <row r="946" spans="1:29" x14ac:dyDescent="0.3">
      <c r="A946" s="156" t="s">
        <v>2757</v>
      </c>
      <c r="B946" s="157">
        <v>8</v>
      </c>
      <c r="C946" s="158" t="s">
        <v>1464</v>
      </c>
      <c r="D946" s="158" t="s">
        <v>415</v>
      </c>
      <c r="E946" s="156" t="s">
        <v>2722</v>
      </c>
      <c r="F946" s="159" t="s">
        <v>4</v>
      </c>
      <c r="G946" s="158" t="s">
        <v>1208</v>
      </c>
      <c r="H946" s="160">
        <v>43647</v>
      </c>
      <c r="I946" s="160">
        <v>43759</v>
      </c>
      <c r="J946" s="161" t="s">
        <v>5</v>
      </c>
      <c r="K946" s="162" t="s">
        <v>177</v>
      </c>
      <c r="L946" s="163" t="s">
        <v>178</v>
      </c>
      <c r="M946" s="171">
        <v>0</v>
      </c>
      <c r="N946" s="164">
        <v>7801.94</v>
      </c>
      <c r="O946" s="162" t="s">
        <v>217</v>
      </c>
      <c r="P946" s="160">
        <v>43759</v>
      </c>
      <c r="Q946" s="162" t="s">
        <v>87</v>
      </c>
      <c r="R946" s="164">
        <v>7801.94</v>
      </c>
      <c r="S946" s="163" t="s">
        <v>6335</v>
      </c>
      <c r="T946" s="163"/>
      <c r="U946" s="161" t="s">
        <v>10</v>
      </c>
      <c r="V946" s="161" t="s">
        <v>11</v>
      </c>
      <c r="W946" s="161" t="s">
        <v>12</v>
      </c>
      <c r="X946" s="161" t="s">
        <v>13</v>
      </c>
      <c r="Y946" s="169">
        <v>4400</v>
      </c>
      <c r="Z946" s="169">
        <v>9441101</v>
      </c>
      <c r="AA946" s="166">
        <v>9.8320901247413491E-3</v>
      </c>
      <c r="AB946" s="172" t="s">
        <v>1423</v>
      </c>
      <c r="AC946" s="168" t="s">
        <v>3307</v>
      </c>
    </row>
    <row r="947" spans="1:29" x14ac:dyDescent="0.3">
      <c r="A947" s="156" t="s">
        <v>2788</v>
      </c>
      <c r="B947" s="157">
        <v>0</v>
      </c>
      <c r="C947" s="158" t="s">
        <v>1464</v>
      </c>
      <c r="D947" s="158" t="s">
        <v>503</v>
      </c>
      <c r="E947" s="156" t="s">
        <v>2722</v>
      </c>
      <c r="F947" s="159" t="s">
        <v>4</v>
      </c>
      <c r="G947" s="158" t="s">
        <v>1208</v>
      </c>
      <c r="H947" s="160">
        <v>43647</v>
      </c>
      <c r="I947" s="160">
        <v>43746</v>
      </c>
      <c r="J947" s="161" t="s">
        <v>5</v>
      </c>
      <c r="K947" s="162" t="s">
        <v>177</v>
      </c>
      <c r="L947" s="163" t="s">
        <v>178</v>
      </c>
      <c r="M947" s="171">
        <v>0</v>
      </c>
      <c r="N947" s="164">
        <v>31207.759999999998</v>
      </c>
      <c r="O947" s="162" t="s">
        <v>191</v>
      </c>
      <c r="P947" s="160">
        <v>43746</v>
      </c>
      <c r="Q947" s="162" t="s">
        <v>9</v>
      </c>
      <c r="R947" s="164">
        <v>31207.759999999998</v>
      </c>
      <c r="S947" s="163"/>
      <c r="T947" s="163"/>
      <c r="U947" s="161" t="s">
        <v>10</v>
      </c>
      <c r="V947" s="161" t="s">
        <v>11</v>
      </c>
      <c r="W947" s="161" t="s">
        <v>12</v>
      </c>
      <c r="X947" s="161" t="s">
        <v>13</v>
      </c>
      <c r="Y947" s="169">
        <v>4400</v>
      </c>
      <c r="Z947" s="169">
        <v>9351101</v>
      </c>
      <c r="AA947" s="166">
        <v>3.9328360498965396E-2</v>
      </c>
      <c r="AB947" s="167" t="s">
        <v>1424</v>
      </c>
      <c r="AC947" s="168" t="s">
        <v>3312</v>
      </c>
    </row>
    <row r="948" spans="1:29" x14ac:dyDescent="0.3">
      <c r="A948" s="156" t="s">
        <v>2789</v>
      </c>
      <c r="B948" s="157">
        <v>5</v>
      </c>
      <c r="C948" s="158" t="s">
        <v>1464</v>
      </c>
      <c r="D948" s="158" t="s">
        <v>317</v>
      </c>
      <c r="E948" s="156" t="s">
        <v>2722</v>
      </c>
      <c r="F948" s="159" t="s">
        <v>4</v>
      </c>
      <c r="G948" s="158" t="s">
        <v>1208</v>
      </c>
      <c r="H948" s="160">
        <v>43647</v>
      </c>
      <c r="I948" s="160">
        <v>43746</v>
      </c>
      <c r="J948" s="161" t="s">
        <v>5</v>
      </c>
      <c r="K948" s="162" t="s">
        <v>177</v>
      </c>
      <c r="L948" s="163" t="s">
        <v>178</v>
      </c>
      <c r="M948" s="171">
        <v>0</v>
      </c>
      <c r="N948" s="164">
        <v>53313.26</v>
      </c>
      <c r="O948" s="162" t="s">
        <v>188</v>
      </c>
      <c r="P948" s="160">
        <v>43746</v>
      </c>
      <c r="Q948" s="162" t="s">
        <v>9</v>
      </c>
      <c r="R948" s="164">
        <v>53313.26</v>
      </c>
      <c r="S948" s="163"/>
      <c r="T948" s="163"/>
      <c r="U948" s="161" t="s">
        <v>10</v>
      </c>
      <c r="V948" s="161" t="s">
        <v>11</v>
      </c>
      <c r="W948" s="161" t="s">
        <v>12</v>
      </c>
      <c r="X948" s="161" t="s">
        <v>13</v>
      </c>
      <c r="Y948" s="169">
        <v>4400</v>
      </c>
      <c r="Z948" s="169">
        <v>9421101</v>
      </c>
      <c r="AA948" s="166">
        <v>6.7185953386435682E-2</v>
      </c>
      <c r="AB948" s="167" t="s">
        <v>1425</v>
      </c>
      <c r="AC948" s="168" t="s">
        <v>3322</v>
      </c>
    </row>
    <row r="949" spans="1:29" x14ac:dyDescent="0.3">
      <c r="A949" s="156" t="s">
        <v>2758</v>
      </c>
      <c r="B949" s="157">
        <v>9</v>
      </c>
      <c r="C949" s="158" t="s">
        <v>1464</v>
      </c>
      <c r="D949" s="156" t="s">
        <v>328</v>
      </c>
      <c r="E949" s="156" t="s">
        <v>2722</v>
      </c>
      <c r="F949" s="158" t="s">
        <v>4</v>
      </c>
      <c r="G949" s="158" t="s">
        <v>1208</v>
      </c>
      <c r="H949" s="160">
        <v>43647</v>
      </c>
      <c r="I949" s="160">
        <v>43742</v>
      </c>
      <c r="J949" s="161" t="s">
        <v>5</v>
      </c>
      <c r="K949" s="162" t="s">
        <v>177</v>
      </c>
      <c r="L949" s="158" t="s">
        <v>178</v>
      </c>
      <c r="M949" s="171">
        <v>0</v>
      </c>
      <c r="N949" s="171">
        <v>1306.26</v>
      </c>
      <c r="O949" s="162" t="s">
        <v>185</v>
      </c>
      <c r="P949" s="160">
        <v>43742</v>
      </c>
      <c r="Q949" s="162" t="s">
        <v>184</v>
      </c>
      <c r="R949" s="171">
        <v>1306.26</v>
      </c>
      <c r="S949" s="163" t="s">
        <v>6336</v>
      </c>
      <c r="T949" s="156"/>
      <c r="U949" s="161" t="s">
        <v>10</v>
      </c>
      <c r="V949" s="161" t="s">
        <v>11</v>
      </c>
      <c r="W949" s="161" t="s">
        <v>12</v>
      </c>
      <c r="X949" s="161" t="s">
        <v>13</v>
      </c>
      <c r="Y949" s="165">
        <v>4400</v>
      </c>
      <c r="Z949" s="165">
        <v>9371101</v>
      </c>
      <c r="AA949" s="166">
        <v>1.6461631397248165E-3</v>
      </c>
      <c r="AB949" s="158" t="s">
        <v>1426</v>
      </c>
      <c r="AC949" s="168" t="s">
        <v>3327</v>
      </c>
    </row>
    <row r="950" spans="1:29" x14ac:dyDescent="0.3">
      <c r="A950" s="156" t="s">
        <v>2758</v>
      </c>
      <c r="B950" s="157">
        <v>9</v>
      </c>
      <c r="C950" s="158" t="s">
        <v>1464</v>
      </c>
      <c r="D950" s="158" t="s">
        <v>328</v>
      </c>
      <c r="E950" s="156" t="s">
        <v>2722</v>
      </c>
      <c r="F950" s="159" t="s">
        <v>4</v>
      </c>
      <c r="G950" s="158" t="s">
        <v>1208</v>
      </c>
      <c r="H950" s="160">
        <v>43647</v>
      </c>
      <c r="I950" s="160">
        <v>43742</v>
      </c>
      <c r="J950" s="161" t="s">
        <v>5</v>
      </c>
      <c r="K950" s="162" t="s">
        <v>177</v>
      </c>
      <c r="L950" s="156" t="s">
        <v>178</v>
      </c>
      <c r="M950" s="171">
        <v>0</v>
      </c>
      <c r="N950" s="164">
        <v>18287.650000000001</v>
      </c>
      <c r="O950" s="162" t="s">
        <v>186</v>
      </c>
      <c r="P950" s="160">
        <v>43742</v>
      </c>
      <c r="Q950" s="162" t="s">
        <v>184</v>
      </c>
      <c r="R950" s="164">
        <v>18287.650000000001</v>
      </c>
      <c r="S950" s="162" t="s">
        <v>6336</v>
      </c>
      <c r="T950" s="163"/>
      <c r="U950" s="161" t="s">
        <v>10</v>
      </c>
      <c r="V950" s="161" t="s">
        <v>11</v>
      </c>
      <c r="W950" s="161" t="s">
        <v>12</v>
      </c>
      <c r="X950" s="161" t="s">
        <v>13</v>
      </c>
      <c r="Y950" s="169">
        <v>4400</v>
      </c>
      <c r="Z950" s="169">
        <v>9371101</v>
      </c>
      <c r="AA950" s="166">
        <v>2.3046296558256813E-2</v>
      </c>
      <c r="AB950" s="167" t="s">
        <v>1426</v>
      </c>
      <c r="AC950" s="168" t="s">
        <v>3327</v>
      </c>
    </row>
    <row r="951" spans="1:29" x14ac:dyDescent="0.3">
      <c r="A951" s="156" t="s">
        <v>2759</v>
      </c>
      <c r="B951" s="157">
        <v>2</v>
      </c>
      <c r="C951" s="158" t="s">
        <v>1464</v>
      </c>
      <c r="D951" s="156" t="s">
        <v>285</v>
      </c>
      <c r="E951" s="156" t="s">
        <v>2722</v>
      </c>
      <c r="F951" s="159" t="s">
        <v>4</v>
      </c>
      <c r="G951" s="158" t="s">
        <v>1208</v>
      </c>
      <c r="H951" s="160">
        <v>43647</v>
      </c>
      <c r="I951" s="160">
        <v>43746</v>
      </c>
      <c r="J951" s="161" t="s">
        <v>5</v>
      </c>
      <c r="K951" s="162"/>
      <c r="L951" s="158" t="s">
        <v>178</v>
      </c>
      <c r="M951" s="171">
        <v>0</v>
      </c>
      <c r="N951" s="171">
        <v>1306.26</v>
      </c>
      <c r="O951" s="162" t="s">
        <v>196</v>
      </c>
      <c r="P951" s="160">
        <v>43746</v>
      </c>
      <c r="Q951" s="162" t="s">
        <v>9</v>
      </c>
      <c r="R951" s="171">
        <v>1306.26</v>
      </c>
      <c r="S951" s="158" t="s">
        <v>633</v>
      </c>
      <c r="T951" s="162"/>
      <c r="U951" s="161" t="s">
        <v>10</v>
      </c>
      <c r="V951" s="161" t="s">
        <v>11</v>
      </c>
      <c r="W951" s="161" t="s">
        <v>12</v>
      </c>
      <c r="X951" s="161" t="s">
        <v>13</v>
      </c>
      <c r="Y951" s="165">
        <v>4400</v>
      </c>
      <c r="Z951" s="165">
        <v>9381101</v>
      </c>
      <c r="AA951" s="166">
        <v>1.6461631397248165E-3</v>
      </c>
      <c r="AB951" s="158" t="s">
        <v>5148</v>
      </c>
      <c r="AC951" s="168" t="s">
        <v>3332</v>
      </c>
    </row>
    <row r="952" spans="1:29" x14ac:dyDescent="0.3">
      <c r="A952" s="156" t="s">
        <v>2759</v>
      </c>
      <c r="B952" s="157">
        <v>2</v>
      </c>
      <c r="C952" s="158" t="s">
        <v>1464</v>
      </c>
      <c r="D952" s="158" t="s">
        <v>285</v>
      </c>
      <c r="E952" s="156" t="s">
        <v>2722</v>
      </c>
      <c r="F952" s="158" t="s">
        <v>4</v>
      </c>
      <c r="G952" s="158" t="s">
        <v>1208</v>
      </c>
      <c r="H952" s="160">
        <v>43647</v>
      </c>
      <c r="I952" s="160">
        <v>43746</v>
      </c>
      <c r="J952" s="161" t="s">
        <v>5</v>
      </c>
      <c r="K952" s="162" t="s">
        <v>177</v>
      </c>
      <c r="L952" s="158" t="s">
        <v>178</v>
      </c>
      <c r="M952" s="171">
        <v>0</v>
      </c>
      <c r="N952" s="171">
        <v>20900.18</v>
      </c>
      <c r="O952" s="158" t="s">
        <v>197</v>
      </c>
      <c r="P952" s="160">
        <v>43746</v>
      </c>
      <c r="Q952" s="162" t="s">
        <v>9</v>
      </c>
      <c r="R952" s="171">
        <v>20900.18</v>
      </c>
      <c r="S952" s="162" t="s">
        <v>633</v>
      </c>
      <c r="T952" s="156"/>
      <c r="U952" s="161" t="s">
        <v>10</v>
      </c>
      <c r="V952" s="161" t="s">
        <v>11</v>
      </c>
      <c r="W952" s="161" t="s">
        <v>12</v>
      </c>
      <c r="X952" s="161" t="s">
        <v>13</v>
      </c>
      <c r="Y952" s="165">
        <v>4400</v>
      </c>
      <c r="Z952" s="165">
        <v>9381101</v>
      </c>
      <c r="AA952" s="166">
        <v>2.6338635439815825E-2</v>
      </c>
      <c r="AB952" s="158" t="s">
        <v>5148</v>
      </c>
      <c r="AC952" s="168" t="s">
        <v>3332</v>
      </c>
    </row>
    <row r="953" spans="1:29" x14ac:dyDescent="0.3">
      <c r="A953" s="156" t="s">
        <v>2790</v>
      </c>
      <c r="B953" s="157">
        <v>5</v>
      </c>
      <c r="C953" s="158" t="s">
        <v>1464</v>
      </c>
      <c r="D953" s="158" t="s">
        <v>315</v>
      </c>
      <c r="E953" s="156" t="s">
        <v>2722</v>
      </c>
      <c r="F953" s="159" t="s">
        <v>4</v>
      </c>
      <c r="G953" s="156" t="s">
        <v>1208</v>
      </c>
      <c r="H953" s="160">
        <v>43647</v>
      </c>
      <c r="I953" s="160">
        <v>43776</v>
      </c>
      <c r="J953" s="161" t="s">
        <v>5</v>
      </c>
      <c r="K953" s="162" t="s">
        <v>177</v>
      </c>
      <c r="L953" s="163" t="s">
        <v>178</v>
      </c>
      <c r="M953" s="171">
        <v>0</v>
      </c>
      <c r="N953" s="164">
        <v>40310.03</v>
      </c>
      <c r="O953" s="162" t="s">
        <v>180</v>
      </c>
      <c r="P953" s="160">
        <v>43776</v>
      </c>
      <c r="Q953" s="162" t="s">
        <v>469</v>
      </c>
      <c r="R953" s="164">
        <v>40310.03</v>
      </c>
      <c r="S953" s="162"/>
      <c r="T953" s="163"/>
      <c r="U953" s="161" t="s">
        <v>10</v>
      </c>
      <c r="V953" s="161" t="s">
        <v>11</v>
      </c>
      <c r="W953" s="161" t="s">
        <v>12</v>
      </c>
      <c r="X953" s="161" t="s">
        <v>13</v>
      </c>
      <c r="Y953" s="169">
        <v>4400</v>
      </c>
      <c r="Z953" s="169">
        <v>9431101</v>
      </c>
      <c r="AA953" s="166">
        <v>5.0799140712569892E-2</v>
      </c>
      <c r="AB953" s="158" t="s">
        <v>5150</v>
      </c>
      <c r="AC953" s="168" t="s">
        <v>3337</v>
      </c>
    </row>
    <row r="954" spans="1:29" x14ac:dyDescent="0.3">
      <c r="A954" s="156" t="s">
        <v>2738</v>
      </c>
      <c r="B954" s="157">
        <v>1</v>
      </c>
      <c r="C954" s="158" t="s">
        <v>1464</v>
      </c>
      <c r="D954" s="156" t="s">
        <v>283</v>
      </c>
      <c r="E954" s="156" t="s">
        <v>2722</v>
      </c>
      <c r="F954" s="158" t="s">
        <v>4</v>
      </c>
      <c r="G954" s="158" t="s">
        <v>2222</v>
      </c>
      <c r="H954" s="160">
        <v>43987</v>
      </c>
      <c r="I954" s="160">
        <v>44013</v>
      </c>
      <c r="J954" s="161" t="s">
        <v>5</v>
      </c>
      <c r="K954" s="162" t="s">
        <v>875</v>
      </c>
      <c r="L954" s="163" t="s">
        <v>916</v>
      </c>
      <c r="M954" s="171">
        <v>0</v>
      </c>
      <c r="N954" s="171">
        <v>2184.71</v>
      </c>
      <c r="O954" s="162" t="s">
        <v>967</v>
      </c>
      <c r="P954" s="160">
        <v>44013</v>
      </c>
      <c r="Q954" s="162" t="s">
        <v>966</v>
      </c>
      <c r="R954" s="171">
        <v>2184.71</v>
      </c>
      <c r="S954" s="163" t="s">
        <v>401</v>
      </c>
      <c r="T954" s="156"/>
      <c r="U954" s="161" t="s">
        <v>10</v>
      </c>
      <c r="V954" s="161" t="s">
        <v>11</v>
      </c>
      <c r="W954" s="161" t="s">
        <v>12</v>
      </c>
      <c r="X954" s="161" t="s">
        <v>13</v>
      </c>
      <c r="Y954" s="165">
        <v>4400</v>
      </c>
      <c r="Z954" s="165">
        <v>9231101</v>
      </c>
      <c r="AA954" s="166">
        <v>0.99999542275440345</v>
      </c>
      <c r="AB954" s="158" t="s">
        <v>1749</v>
      </c>
      <c r="AC954" s="168" t="s">
        <v>3247</v>
      </c>
    </row>
    <row r="955" spans="1:29" x14ac:dyDescent="0.3">
      <c r="A955" s="156" t="s">
        <v>2745</v>
      </c>
      <c r="B955" s="157">
        <v>2</v>
      </c>
      <c r="C955" s="158" t="s">
        <v>1464</v>
      </c>
      <c r="D955" s="158" t="s">
        <v>275</v>
      </c>
      <c r="E955" s="156" t="s">
        <v>2722</v>
      </c>
      <c r="F955" s="159" t="s">
        <v>4</v>
      </c>
      <c r="G955" s="158" t="s">
        <v>2222</v>
      </c>
      <c r="H955" s="160">
        <v>44013</v>
      </c>
      <c r="I955" s="160">
        <v>44105</v>
      </c>
      <c r="J955" s="161" t="s">
        <v>979</v>
      </c>
      <c r="K955" s="162" t="s">
        <v>986</v>
      </c>
      <c r="L955" s="163" t="s">
        <v>987</v>
      </c>
      <c r="M955" s="171">
        <v>0</v>
      </c>
      <c r="N955" s="164">
        <v>120</v>
      </c>
      <c r="O955" s="162" t="s">
        <v>1201</v>
      </c>
      <c r="P955" s="160">
        <v>44105</v>
      </c>
      <c r="Q955" s="162" t="s">
        <v>1202</v>
      </c>
      <c r="R955" s="164">
        <v>120</v>
      </c>
      <c r="S955" s="163" t="s">
        <v>395</v>
      </c>
      <c r="T955" s="163"/>
      <c r="U955" s="161" t="s">
        <v>10</v>
      </c>
      <c r="V955" s="161" t="s">
        <v>11</v>
      </c>
      <c r="W955" s="161" t="s">
        <v>1355</v>
      </c>
      <c r="X955" s="161" t="s">
        <v>1356</v>
      </c>
      <c r="Y955" s="165">
        <v>4300</v>
      </c>
      <c r="Z955" s="165">
        <v>9191101</v>
      </c>
      <c r="AA955" s="166">
        <v>9.6286556495053799E-4</v>
      </c>
      <c r="AB955" s="167" t="s">
        <v>1377</v>
      </c>
      <c r="AC955" s="168" t="s">
        <v>3222</v>
      </c>
    </row>
    <row r="956" spans="1:29" x14ac:dyDescent="0.3">
      <c r="A956" s="156" t="s">
        <v>2745</v>
      </c>
      <c r="B956" s="157">
        <v>2</v>
      </c>
      <c r="C956" s="158" t="s">
        <v>1464</v>
      </c>
      <c r="D956" s="156" t="s">
        <v>275</v>
      </c>
      <c r="E956" s="156" t="s">
        <v>2722</v>
      </c>
      <c r="F956" s="159" t="s">
        <v>4</v>
      </c>
      <c r="G956" s="156" t="s">
        <v>2222</v>
      </c>
      <c r="H956" s="160">
        <v>44013</v>
      </c>
      <c r="I956" s="160">
        <v>44105</v>
      </c>
      <c r="J956" s="161" t="s">
        <v>979</v>
      </c>
      <c r="K956" s="162" t="s">
        <v>986</v>
      </c>
      <c r="L956" s="163" t="s">
        <v>987</v>
      </c>
      <c r="M956" s="171">
        <v>0</v>
      </c>
      <c r="N956" s="164">
        <v>43574.21</v>
      </c>
      <c r="O956" s="162" t="s">
        <v>1201</v>
      </c>
      <c r="P956" s="160">
        <v>44105</v>
      </c>
      <c r="Q956" s="162" t="s">
        <v>1202</v>
      </c>
      <c r="R956" s="164">
        <v>43574.21</v>
      </c>
      <c r="S956" s="162" t="s">
        <v>395</v>
      </c>
      <c r="T956" s="163"/>
      <c r="U956" s="161" t="s">
        <v>10</v>
      </c>
      <c r="V956" s="161" t="s">
        <v>11</v>
      </c>
      <c r="W956" s="161" t="s">
        <v>12</v>
      </c>
      <c r="X956" s="161" t="s">
        <v>13</v>
      </c>
      <c r="Y956" s="169">
        <v>4400</v>
      </c>
      <c r="Z956" s="169">
        <v>9191101</v>
      </c>
      <c r="AA956" s="166">
        <v>0.34963421940769485</v>
      </c>
      <c r="AB956" s="158" t="s">
        <v>1377</v>
      </c>
      <c r="AC956" s="168" t="s">
        <v>3222</v>
      </c>
    </row>
    <row r="957" spans="1:29" x14ac:dyDescent="0.3">
      <c r="A957" s="156" t="s">
        <v>2738</v>
      </c>
      <c r="B957" s="157">
        <v>1</v>
      </c>
      <c r="C957" s="156" t="s">
        <v>1464</v>
      </c>
      <c r="D957" s="156" t="s">
        <v>283</v>
      </c>
      <c r="E957" s="156" t="s">
        <v>2722</v>
      </c>
      <c r="F957" s="159" t="s">
        <v>4</v>
      </c>
      <c r="G957" s="156" t="s">
        <v>2222</v>
      </c>
      <c r="H957" s="160">
        <v>44013</v>
      </c>
      <c r="I957" s="160">
        <v>44090</v>
      </c>
      <c r="J957" s="161" t="s">
        <v>979</v>
      </c>
      <c r="K957" s="162"/>
      <c r="L957" s="163" t="s">
        <v>987</v>
      </c>
      <c r="M957" s="171">
        <v>0</v>
      </c>
      <c r="N957" s="164">
        <v>60</v>
      </c>
      <c r="O957" s="162" t="s">
        <v>1172</v>
      </c>
      <c r="P957" s="160">
        <v>44090</v>
      </c>
      <c r="Q957" s="162" t="s">
        <v>1173</v>
      </c>
      <c r="R957" s="164">
        <v>60</v>
      </c>
      <c r="S957" s="158" t="s">
        <v>401</v>
      </c>
      <c r="T957" s="163"/>
      <c r="U957" s="161" t="s">
        <v>10</v>
      </c>
      <c r="V957" s="161" t="s">
        <v>11</v>
      </c>
      <c r="W957" s="161" t="s">
        <v>1355</v>
      </c>
      <c r="X957" s="161" t="s">
        <v>1356</v>
      </c>
      <c r="Y957" s="169">
        <v>4300</v>
      </c>
      <c r="Z957" s="169">
        <v>9231101</v>
      </c>
      <c r="AA957" s="166">
        <v>4.8143278247526899E-4</v>
      </c>
      <c r="AB957" s="158" t="s">
        <v>1376</v>
      </c>
      <c r="AC957" s="168" t="s">
        <v>3247</v>
      </c>
    </row>
    <row r="958" spans="1:29" x14ac:dyDescent="0.3">
      <c r="A958" s="156" t="s">
        <v>2738</v>
      </c>
      <c r="B958" s="157">
        <v>1</v>
      </c>
      <c r="C958" s="158" t="s">
        <v>1464</v>
      </c>
      <c r="D958" s="158" t="s">
        <v>283</v>
      </c>
      <c r="E958" s="156" t="s">
        <v>2722</v>
      </c>
      <c r="F958" s="158" t="s">
        <v>4</v>
      </c>
      <c r="G958" s="158" t="s">
        <v>2222</v>
      </c>
      <c r="H958" s="160">
        <v>44013</v>
      </c>
      <c r="I958" s="160">
        <v>44090</v>
      </c>
      <c r="J958" s="161" t="s">
        <v>979</v>
      </c>
      <c r="K958" s="162"/>
      <c r="L958" s="158" t="s">
        <v>987</v>
      </c>
      <c r="M958" s="171">
        <v>0</v>
      </c>
      <c r="N958" s="171">
        <v>21886.59</v>
      </c>
      <c r="O958" s="162" t="s">
        <v>1172</v>
      </c>
      <c r="P958" s="160">
        <v>44090</v>
      </c>
      <c r="Q958" s="162" t="s">
        <v>1173</v>
      </c>
      <c r="R958" s="171">
        <v>21886.59</v>
      </c>
      <c r="S958" s="163" t="s">
        <v>401</v>
      </c>
      <c r="T958" s="156"/>
      <c r="U958" s="161" t="s">
        <v>10</v>
      </c>
      <c r="V958" s="161" t="s">
        <v>11</v>
      </c>
      <c r="W958" s="161" t="s">
        <v>12</v>
      </c>
      <c r="X958" s="161" t="s">
        <v>13</v>
      </c>
      <c r="Y958" s="165">
        <v>4400</v>
      </c>
      <c r="Z958" s="165">
        <v>9231101</v>
      </c>
      <c r="AA958" s="166">
        <v>0.17561536537658995</v>
      </c>
      <c r="AB958" s="158" t="s">
        <v>1376</v>
      </c>
      <c r="AC958" s="168" t="s">
        <v>3247</v>
      </c>
    </row>
    <row r="959" spans="1:29" x14ac:dyDescent="0.3">
      <c r="A959" s="156" t="s">
        <v>2738</v>
      </c>
      <c r="B959" s="157">
        <v>1</v>
      </c>
      <c r="C959" s="158" t="s">
        <v>1464</v>
      </c>
      <c r="D959" s="158" t="s">
        <v>283</v>
      </c>
      <c r="E959" s="156" t="s">
        <v>2722</v>
      </c>
      <c r="F959" s="159" t="s">
        <v>4</v>
      </c>
      <c r="G959" s="158" t="s">
        <v>2222</v>
      </c>
      <c r="H959" s="160">
        <v>44013</v>
      </c>
      <c r="I959" s="160">
        <v>44105</v>
      </c>
      <c r="J959" s="161" t="s">
        <v>979</v>
      </c>
      <c r="K959" s="162" t="s">
        <v>986</v>
      </c>
      <c r="L959" s="163" t="s">
        <v>987</v>
      </c>
      <c r="M959" s="171">
        <v>0</v>
      </c>
      <c r="N959" s="164">
        <v>90</v>
      </c>
      <c r="O959" s="162" t="s">
        <v>1201</v>
      </c>
      <c r="P959" s="160">
        <v>44105</v>
      </c>
      <c r="Q959" s="162" t="s">
        <v>1202</v>
      </c>
      <c r="R959" s="164">
        <v>90</v>
      </c>
      <c r="S959" s="163" t="s">
        <v>401</v>
      </c>
      <c r="T959" s="163"/>
      <c r="U959" s="161" t="s">
        <v>10</v>
      </c>
      <c r="V959" s="161" t="s">
        <v>11</v>
      </c>
      <c r="W959" s="161" t="s">
        <v>1355</v>
      </c>
      <c r="X959" s="161" t="s">
        <v>1356</v>
      </c>
      <c r="Y959" s="165">
        <v>4300</v>
      </c>
      <c r="Z959" s="165">
        <v>9231101</v>
      </c>
      <c r="AA959" s="166">
        <v>7.2214917371290349E-4</v>
      </c>
      <c r="AB959" s="167" t="s">
        <v>1376</v>
      </c>
      <c r="AC959" s="168" t="s">
        <v>3247</v>
      </c>
    </row>
    <row r="960" spans="1:29" x14ac:dyDescent="0.3">
      <c r="A960" s="156" t="s">
        <v>2738</v>
      </c>
      <c r="B960" s="157">
        <v>1</v>
      </c>
      <c r="C960" s="158" t="s">
        <v>1464</v>
      </c>
      <c r="D960" s="158" t="s">
        <v>283</v>
      </c>
      <c r="E960" s="156" t="s">
        <v>2722</v>
      </c>
      <c r="F960" s="159" t="s">
        <v>4</v>
      </c>
      <c r="G960" s="158" t="s">
        <v>2222</v>
      </c>
      <c r="H960" s="160">
        <v>44013</v>
      </c>
      <c r="I960" s="160">
        <v>44105</v>
      </c>
      <c r="J960" s="161" t="s">
        <v>979</v>
      </c>
      <c r="K960" s="162" t="s">
        <v>986</v>
      </c>
      <c r="L960" s="163" t="s">
        <v>987</v>
      </c>
      <c r="M960" s="171">
        <v>0</v>
      </c>
      <c r="N960" s="164">
        <v>32680.66</v>
      </c>
      <c r="O960" s="162" t="s">
        <v>1201</v>
      </c>
      <c r="P960" s="160">
        <v>44105</v>
      </c>
      <c r="Q960" s="162" t="s">
        <v>1202</v>
      </c>
      <c r="R960" s="164">
        <v>32680.66</v>
      </c>
      <c r="S960" s="163" t="s">
        <v>401</v>
      </c>
      <c r="T960" s="163"/>
      <c r="U960" s="161" t="s">
        <v>10</v>
      </c>
      <c r="V960" s="161" t="s">
        <v>11</v>
      </c>
      <c r="W960" s="161" t="s">
        <v>12</v>
      </c>
      <c r="X960" s="161" t="s">
        <v>13</v>
      </c>
      <c r="Y960" s="169">
        <v>4400</v>
      </c>
      <c r="Z960" s="169">
        <v>9231101</v>
      </c>
      <c r="AA960" s="166">
        <v>0.26222568461547041</v>
      </c>
      <c r="AB960" s="174" t="s">
        <v>1376</v>
      </c>
      <c r="AC960" s="168" t="s">
        <v>3247</v>
      </c>
    </row>
    <row r="961" spans="1:29" x14ac:dyDescent="0.3">
      <c r="A961" s="156" t="s">
        <v>2759</v>
      </c>
      <c r="B961" s="157">
        <v>2</v>
      </c>
      <c r="C961" s="158" t="s">
        <v>1464</v>
      </c>
      <c r="D961" s="158" t="s">
        <v>285</v>
      </c>
      <c r="E961" s="156" t="s">
        <v>2722</v>
      </c>
      <c r="F961" s="159" t="s">
        <v>4</v>
      </c>
      <c r="G961" s="158" t="s">
        <v>2222</v>
      </c>
      <c r="H961" s="160">
        <v>44013</v>
      </c>
      <c r="I961" s="160">
        <v>44105</v>
      </c>
      <c r="J961" s="161" t="s">
        <v>979</v>
      </c>
      <c r="K961" s="162" t="s">
        <v>986</v>
      </c>
      <c r="L961" s="163" t="s">
        <v>987</v>
      </c>
      <c r="M961" s="171">
        <v>0</v>
      </c>
      <c r="N961" s="164">
        <v>72</v>
      </c>
      <c r="O961" s="162" t="s">
        <v>1201</v>
      </c>
      <c r="P961" s="160">
        <v>44105</v>
      </c>
      <c r="Q961" s="162" t="s">
        <v>1202</v>
      </c>
      <c r="R961" s="164">
        <v>72</v>
      </c>
      <c r="S961" s="163" t="s">
        <v>633</v>
      </c>
      <c r="T961" s="163"/>
      <c r="U961" s="161" t="s">
        <v>10</v>
      </c>
      <c r="V961" s="161" t="s">
        <v>11</v>
      </c>
      <c r="W961" s="161" t="s">
        <v>1355</v>
      </c>
      <c r="X961" s="161" t="s">
        <v>1356</v>
      </c>
      <c r="Y961" s="169">
        <v>4300</v>
      </c>
      <c r="Z961" s="169">
        <v>9381101</v>
      </c>
      <c r="AA961" s="166">
        <v>5.7771933897032281E-4</v>
      </c>
      <c r="AB961" s="158" t="s">
        <v>1378</v>
      </c>
      <c r="AC961" s="168" t="s">
        <v>3332</v>
      </c>
    </row>
    <row r="962" spans="1:29" x14ac:dyDescent="0.3">
      <c r="A962" s="156" t="s">
        <v>2759</v>
      </c>
      <c r="B962" s="157">
        <v>2</v>
      </c>
      <c r="C962" s="158" t="s">
        <v>1464</v>
      </c>
      <c r="D962" s="158" t="s">
        <v>285</v>
      </c>
      <c r="E962" s="156" t="s">
        <v>2722</v>
      </c>
      <c r="F962" s="159" t="s">
        <v>4</v>
      </c>
      <c r="G962" s="158" t="s">
        <v>2222</v>
      </c>
      <c r="H962" s="160">
        <v>44013</v>
      </c>
      <c r="I962" s="160">
        <v>44105</v>
      </c>
      <c r="J962" s="161" t="s">
        <v>979</v>
      </c>
      <c r="K962" s="162" t="s">
        <v>986</v>
      </c>
      <c r="L962" s="163" t="s">
        <v>987</v>
      </c>
      <c r="M962" s="171">
        <v>0</v>
      </c>
      <c r="N962" s="164">
        <v>26144.53</v>
      </c>
      <c r="O962" s="162" t="s">
        <v>1201</v>
      </c>
      <c r="P962" s="160">
        <v>44105</v>
      </c>
      <c r="Q962" s="162" t="s">
        <v>1202</v>
      </c>
      <c r="R962" s="164">
        <v>26144.53</v>
      </c>
      <c r="S962" s="163" t="s">
        <v>633</v>
      </c>
      <c r="T962" s="163"/>
      <c r="U962" s="161" t="s">
        <v>10</v>
      </c>
      <c r="V962" s="161" t="s">
        <v>11</v>
      </c>
      <c r="W962" s="161" t="s">
        <v>12</v>
      </c>
      <c r="X962" s="161" t="s">
        <v>13</v>
      </c>
      <c r="Y962" s="169">
        <v>4400</v>
      </c>
      <c r="Z962" s="169">
        <v>9381101</v>
      </c>
      <c r="AA962" s="166">
        <v>0.20978056374013573</v>
      </c>
      <c r="AB962" s="167" t="s">
        <v>1378</v>
      </c>
      <c r="AC962" s="168" t="s">
        <v>3332</v>
      </c>
    </row>
    <row r="963" spans="1:29" x14ac:dyDescent="0.3">
      <c r="A963" s="156" t="s">
        <v>2741</v>
      </c>
      <c r="B963" s="157">
        <v>1</v>
      </c>
      <c r="C963" s="158" t="s">
        <v>1464</v>
      </c>
      <c r="D963" s="156" t="s">
        <v>263</v>
      </c>
      <c r="E963" s="156" t="s">
        <v>2722</v>
      </c>
      <c r="F963" s="159" t="s">
        <v>4</v>
      </c>
      <c r="G963" s="156" t="s">
        <v>2222</v>
      </c>
      <c r="H963" s="160">
        <v>44167</v>
      </c>
      <c r="I963" s="160">
        <v>44259</v>
      </c>
      <c r="J963" s="161" t="s">
        <v>979</v>
      </c>
      <c r="K963" s="162"/>
      <c r="L963" s="163" t="s">
        <v>1436</v>
      </c>
      <c r="M963" s="171">
        <v>0</v>
      </c>
      <c r="N963" s="164">
        <v>13871.18</v>
      </c>
      <c r="O963" s="162" t="s">
        <v>1737</v>
      </c>
      <c r="P963" s="160">
        <v>44259</v>
      </c>
      <c r="Q963" s="162" t="s">
        <v>1738</v>
      </c>
      <c r="R963" s="164">
        <v>13871.18</v>
      </c>
      <c r="S963" s="158" t="s">
        <v>2249</v>
      </c>
      <c r="T963" s="163"/>
      <c r="U963" s="161" t="s">
        <v>10</v>
      </c>
      <c r="V963" s="161" t="s">
        <v>11</v>
      </c>
      <c r="W963" s="161" t="s">
        <v>12</v>
      </c>
      <c r="X963" s="161" t="s">
        <v>13</v>
      </c>
      <c r="Y963" s="169">
        <v>4400</v>
      </c>
      <c r="Z963" s="165">
        <v>9051101</v>
      </c>
      <c r="AA963" s="166">
        <v>0.10078106308365127</v>
      </c>
      <c r="AB963" s="167" t="s">
        <v>1379</v>
      </c>
      <c r="AC963" s="168" t="s">
        <v>3171</v>
      </c>
    </row>
    <row r="964" spans="1:29" x14ac:dyDescent="0.3">
      <c r="A964" s="156" t="s">
        <v>2741</v>
      </c>
      <c r="B964" s="157">
        <v>1</v>
      </c>
      <c r="C964" s="156" t="s">
        <v>1464</v>
      </c>
      <c r="D964" s="156" t="s">
        <v>263</v>
      </c>
      <c r="E964" s="156" t="s">
        <v>2722</v>
      </c>
      <c r="F964" s="159" t="s">
        <v>4</v>
      </c>
      <c r="G964" s="156" t="s">
        <v>2222</v>
      </c>
      <c r="H964" s="160">
        <v>44167</v>
      </c>
      <c r="I964" s="160">
        <v>44295</v>
      </c>
      <c r="J964" s="161" t="s">
        <v>979</v>
      </c>
      <c r="K964" s="162" t="s">
        <v>1374</v>
      </c>
      <c r="L964" s="163" t="s">
        <v>1436</v>
      </c>
      <c r="M964" s="171">
        <v>0</v>
      </c>
      <c r="N964" s="164">
        <v>40746.58</v>
      </c>
      <c r="O964" s="162" t="s">
        <v>1874</v>
      </c>
      <c r="P964" s="160">
        <v>44295</v>
      </c>
      <c r="Q964" s="162" t="s">
        <v>1875</v>
      </c>
      <c r="R964" s="164">
        <v>40746.58</v>
      </c>
      <c r="S964" s="162" t="s">
        <v>2249</v>
      </c>
      <c r="T964" s="163"/>
      <c r="U964" s="161" t="s">
        <v>10</v>
      </c>
      <c r="V964" s="161" t="s">
        <v>11</v>
      </c>
      <c r="W964" s="161" t="s">
        <v>12</v>
      </c>
      <c r="X964" s="161" t="s">
        <v>13</v>
      </c>
      <c r="Y964" s="169">
        <v>4400</v>
      </c>
      <c r="Z964" s="169">
        <v>9051101</v>
      </c>
      <c r="AA964" s="166">
        <v>0.29604429107134672</v>
      </c>
      <c r="AB964" s="158" t="s">
        <v>1379</v>
      </c>
      <c r="AC964" s="168" t="s">
        <v>3171</v>
      </c>
    </row>
    <row r="965" spans="1:29" x14ac:dyDescent="0.3">
      <c r="A965" s="156" t="s">
        <v>2748</v>
      </c>
      <c r="B965" s="157">
        <v>1</v>
      </c>
      <c r="C965" s="158" t="s">
        <v>1464</v>
      </c>
      <c r="D965" s="158" t="s">
        <v>268</v>
      </c>
      <c r="E965" s="156" t="s">
        <v>2722</v>
      </c>
      <c r="F965" s="159" t="s">
        <v>4</v>
      </c>
      <c r="G965" s="156" t="s">
        <v>2222</v>
      </c>
      <c r="H965" s="160">
        <v>44167</v>
      </c>
      <c r="I965" s="160">
        <v>44259</v>
      </c>
      <c r="J965" s="161" t="s">
        <v>979</v>
      </c>
      <c r="K965" s="162"/>
      <c r="L965" s="163" t="s">
        <v>1436</v>
      </c>
      <c r="M965" s="171">
        <v>0</v>
      </c>
      <c r="N965" s="164">
        <v>21084.19</v>
      </c>
      <c r="O965" s="162" t="s">
        <v>1737</v>
      </c>
      <c r="P965" s="160">
        <v>44259</v>
      </c>
      <c r="Q965" s="162" t="s">
        <v>1738</v>
      </c>
      <c r="R965" s="164">
        <v>21084.19</v>
      </c>
      <c r="S965" s="162" t="s">
        <v>2250</v>
      </c>
      <c r="T965" s="163"/>
      <c r="U965" s="161" t="s">
        <v>10</v>
      </c>
      <c r="V965" s="161" t="s">
        <v>11</v>
      </c>
      <c r="W965" s="161" t="s">
        <v>12</v>
      </c>
      <c r="X965" s="161" t="s">
        <v>13</v>
      </c>
      <c r="Y965" s="169">
        <v>4400</v>
      </c>
      <c r="Z965" s="169">
        <v>9221101</v>
      </c>
      <c r="AA965" s="166">
        <v>0.15318718973134868</v>
      </c>
      <c r="AB965" s="158" t="s">
        <v>1380</v>
      </c>
      <c r="AC965" s="168" t="s">
        <v>3242</v>
      </c>
    </row>
    <row r="966" spans="1:29" x14ac:dyDescent="0.3">
      <c r="A966" s="156" t="s">
        <v>2748</v>
      </c>
      <c r="B966" s="157">
        <v>1</v>
      </c>
      <c r="C966" s="158" t="s">
        <v>1464</v>
      </c>
      <c r="D966" s="158" t="s">
        <v>268</v>
      </c>
      <c r="E966" s="156" t="s">
        <v>2722</v>
      </c>
      <c r="F966" s="159" t="s">
        <v>4</v>
      </c>
      <c r="G966" s="158" t="s">
        <v>2222</v>
      </c>
      <c r="H966" s="160">
        <v>44167</v>
      </c>
      <c r="I966" s="160">
        <v>44295</v>
      </c>
      <c r="J966" s="161" t="s">
        <v>979</v>
      </c>
      <c r="K966" s="162" t="s">
        <v>1374</v>
      </c>
      <c r="L966" s="163" t="s">
        <v>1436</v>
      </c>
      <c r="M966" s="171">
        <v>0</v>
      </c>
      <c r="N966" s="164">
        <v>61934.82</v>
      </c>
      <c r="O966" s="162" t="s">
        <v>1874</v>
      </c>
      <c r="P966" s="160">
        <v>44295</v>
      </c>
      <c r="Q966" s="162" t="s">
        <v>1875</v>
      </c>
      <c r="R966" s="164">
        <v>61934.82</v>
      </c>
      <c r="S966" s="163" t="s">
        <v>2250</v>
      </c>
      <c r="T966" s="163"/>
      <c r="U966" s="161" t="s">
        <v>10</v>
      </c>
      <c r="V966" s="161" t="s">
        <v>11</v>
      </c>
      <c r="W966" s="161" t="s">
        <v>12</v>
      </c>
      <c r="X966" s="161" t="s">
        <v>13</v>
      </c>
      <c r="Y966" s="169">
        <v>4400</v>
      </c>
      <c r="Z966" s="169">
        <v>9221101</v>
      </c>
      <c r="AA966" s="166">
        <v>0.44998745611365337</v>
      </c>
      <c r="AB966" s="167" t="s">
        <v>1380</v>
      </c>
      <c r="AC966" s="168" t="s">
        <v>3242</v>
      </c>
    </row>
    <row r="967" spans="1:29" x14ac:dyDescent="0.3">
      <c r="A967" s="156" t="s">
        <v>2741</v>
      </c>
      <c r="B967" s="157">
        <v>1</v>
      </c>
      <c r="C967" s="158" t="s">
        <v>1464</v>
      </c>
      <c r="D967" s="156" t="s">
        <v>263</v>
      </c>
      <c r="E967" s="156" t="s">
        <v>2722</v>
      </c>
      <c r="F967" s="158" t="s">
        <v>4</v>
      </c>
      <c r="G967" s="158" t="s">
        <v>2257</v>
      </c>
      <c r="H967" s="160">
        <v>44168</v>
      </c>
      <c r="I967" s="160">
        <v>44218</v>
      </c>
      <c r="J967" s="161" t="s">
        <v>979</v>
      </c>
      <c r="K967" s="162"/>
      <c r="L967" s="158" t="s">
        <v>1439</v>
      </c>
      <c r="M967" s="171">
        <v>0</v>
      </c>
      <c r="N967" s="171">
        <v>1988.53</v>
      </c>
      <c r="O967" s="162" t="s">
        <v>1544</v>
      </c>
      <c r="P967" s="160">
        <v>44218</v>
      </c>
      <c r="Q967" s="162" t="s">
        <v>1545</v>
      </c>
      <c r="R967" s="171">
        <v>1988.53</v>
      </c>
      <c r="S967" s="163" t="s">
        <v>2249</v>
      </c>
      <c r="T967" s="156"/>
      <c r="U967" s="161" t="s">
        <v>10</v>
      </c>
      <c r="V967" s="161" t="s">
        <v>11</v>
      </c>
      <c r="W967" s="161" t="s">
        <v>1355</v>
      </c>
      <c r="X967" s="161" t="s">
        <v>1356</v>
      </c>
      <c r="Y967" s="165">
        <v>4300</v>
      </c>
      <c r="Z967" s="165">
        <v>9051101</v>
      </c>
      <c r="AA967" s="166">
        <v>2.9947371131862525E-2</v>
      </c>
      <c r="AB967" s="158" t="s">
        <v>4917</v>
      </c>
      <c r="AC967" s="168" t="s">
        <v>3171</v>
      </c>
    </row>
    <row r="968" spans="1:29" x14ac:dyDescent="0.3">
      <c r="A968" s="156" t="s">
        <v>2741</v>
      </c>
      <c r="B968" s="157">
        <v>1</v>
      </c>
      <c r="C968" s="156" t="s">
        <v>1464</v>
      </c>
      <c r="D968" s="156" t="s">
        <v>263</v>
      </c>
      <c r="E968" s="156" t="s">
        <v>2722</v>
      </c>
      <c r="F968" s="159" t="s">
        <v>4</v>
      </c>
      <c r="G968" s="156" t="s">
        <v>2257</v>
      </c>
      <c r="H968" s="160">
        <v>44168</v>
      </c>
      <c r="I968" s="160">
        <v>44218</v>
      </c>
      <c r="J968" s="161" t="s">
        <v>979</v>
      </c>
      <c r="K968" s="162" t="s">
        <v>1427</v>
      </c>
      <c r="L968" s="163" t="s">
        <v>1439</v>
      </c>
      <c r="M968" s="171">
        <v>0</v>
      </c>
      <c r="N968" s="164">
        <v>24363.75</v>
      </c>
      <c r="O968" s="162" t="s">
        <v>1544</v>
      </c>
      <c r="P968" s="160">
        <v>44218</v>
      </c>
      <c r="Q968" s="162" t="s">
        <v>1545</v>
      </c>
      <c r="R968" s="164">
        <v>24363.75</v>
      </c>
      <c r="S968" s="158" t="s">
        <v>2249</v>
      </c>
      <c r="T968" s="163"/>
      <c r="U968" s="161" t="s">
        <v>10</v>
      </c>
      <c r="V968" s="161" t="s">
        <v>11</v>
      </c>
      <c r="W968" s="161" t="s">
        <v>12</v>
      </c>
      <c r="X968" s="161" t="s">
        <v>13</v>
      </c>
      <c r="Y968" s="169">
        <v>4400</v>
      </c>
      <c r="Z968" s="169">
        <v>9051101</v>
      </c>
      <c r="AA968" s="166">
        <v>0.36691941454939858</v>
      </c>
      <c r="AB968" s="156" t="s">
        <v>4917</v>
      </c>
      <c r="AC968" s="168" t="s">
        <v>3171</v>
      </c>
    </row>
    <row r="969" spans="1:29" x14ac:dyDescent="0.3">
      <c r="A969" s="156" t="s">
        <v>2741</v>
      </c>
      <c r="B969" s="157">
        <v>1</v>
      </c>
      <c r="C969" s="158" t="s">
        <v>1464</v>
      </c>
      <c r="D969" s="158" t="s">
        <v>263</v>
      </c>
      <c r="E969" s="156" t="s">
        <v>2722</v>
      </c>
      <c r="F969" s="159" t="s">
        <v>4</v>
      </c>
      <c r="G969" s="158" t="s">
        <v>2257</v>
      </c>
      <c r="H969" s="160">
        <v>44168</v>
      </c>
      <c r="I969" s="160">
        <v>44259</v>
      </c>
      <c r="J969" s="161" t="s">
        <v>979</v>
      </c>
      <c r="K969" s="162" t="s">
        <v>1427</v>
      </c>
      <c r="L969" s="163" t="s">
        <v>1439</v>
      </c>
      <c r="M969" s="171">
        <v>0</v>
      </c>
      <c r="N969" s="164">
        <v>-2.74</v>
      </c>
      <c r="O969" s="162" t="s">
        <v>1739</v>
      </c>
      <c r="P969" s="160">
        <v>44259</v>
      </c>
      <c r="Q969" s="162" t="s">
        <v>1738</v>
      </c>
      <c r="R969" s="164">
        <v>-2.74</v>
      </c>
      <c r="S969" s="163" t="s">
        <v>2249</v>
      </c>
      <c r="T969" s="163"/>
      <c r="U969" s="161" t="s">
        <v>10</v>
      </c>
      <c r="V969" s="161" t="s">
        <v>11</v>
      </c>
      <c r="W969" s="161" t="s">
        <v>1355</v>
      </c>
      <c r="X969" s="161" t="s">
        <v>1356</v>
      </c>
      <c r="Y969" s="169">
        <v>4300</v>
      </c>
      <c r="Z969" s="169">
        <v>9051101</v>
      </c>
      <c r="AA969" s="166">
        <v>-4.1264550648621505E-5</v>
      </c>
      <c r="AB969" s="167" t="s">
        <v>4918</v>
      </c>
      <c r="AC969" s="168" t="s">
        <v>3171</v>
      </c>
    </row>
    <row r="970" spans="1:29" x14ac:dyDescent="0.3">
      <c r="A970" s="156" t="s">
        <v>2748</v>
      </c>
      <c r="B970" s="157">
        <v>1</v>
      </c>
      <c r="C970" s="158" t="s">
        <v>1464</v>
      </c>
      <c r="D970" s="158" t="s">
        <v>268</v>
      </c>
      <c r="E970" s="156" t="s">
        <v>2722</v>
      </c>
      <c r="F970" s="159" t="s">
        <v>4</v>
      </c>
      <c r="G970" s="158" t="s">
        <v>2257</v>
      </c>
      <c r="H970" s="160">
        <v>44168</v>
      </c>
      <c r="I970" s="160">
        <v>44218</v>
      </c>
      <c r="J970" s="161" t="s">
        <v>979</v>
      </c>
      <c r="K970" s="162" t="s">
        <v>1427</v>
      </c>
      <c r="L970" s="163" t="s">
        <v>1439</v>
      </c>
      <c r="M970" s="171">
        <v>0</v>
      </c>
      <c r="N970" s="164">
        <v>3022.54</v>
      </c>
      <c r="O970" s="162" t="s">
        <v>1544</v>
      </c>
      <c r="P970" s="160">
        <v>44218</v>
      </c>
      <c r="Q970" s="162" t="s">
        <v>1545</v>
      </c>
      <c r="R970" s="164">
        <v>3022.54</v>
      </c>
      <c r="S970" s="162" t="s">
        <v>2250</v>
      </c>
      <c r="T970" s="163"/>
      <c r="U970" s="161" t="s">
        <v>10</v>
      </c>
      <c r="V970" s="161" t="s">
        <v>11</v>
      </c>
      <c r="W970" s="161" t="s">
        <v>1355</v>
      </c>
      <c r="X970" s="161" t="s">
        <v>1356</v>
      </c>
      <c r="Y970" s="169">
        <v>4300</v>
      </c>
      <c r="Z970" s="169">
        <v>9221101</v>
      </c>
      <c r="AA970" s="166">
        <v>4.5519618583023516E-2</v>
      </c>
      <c r="AB970" s="167" t="s">
        <v>4919</v>
      </c>
      <c r="AC970" s="168" t="s">
        <v>3242</v>
      </c>
    </row>
    <row r="971" spans="1:29" x14ac:dyDescent="0.3">
      <c r="A971" s="156" t="s">
        <v>2748</v>
      </c>
      <c r="B971" s="157">
        <v>1</v>
      </c>
      <c r="C971" s="158" t="s">
        <v>1464</v>
      </c>
      <c r="D971" s="158" t="s">
        <v>268</v>
      </c>
      <c r="E971" s="156" t="s">
        <v>2722</v>
      </c>
      <c r="F971" s="159" t="s">
        <v>4</v>
      </c>
      <c r="G971" s="158" t="s">
        <v>2257</v>
      </c>
      <c r="H971" s="160">
        <v>44168</v>
      </c>
      <c r="I971" s="160">
        <v>44218</v>
      </c>
      <c r="J971" s="161" t="s">
        <v>979</v>
      </c>
      <c r="K971" s="162" t="s">
        <v>1427</v>
      </c>
      <c r="L971" s="163" t="s">
        <v>1439</v>
      </c>
      <c r="M971" s="171">
        <v>0</v>
      </c>
      <c r="N971" s="164">
        <v>37032.9</v>
      </c>
      <c r="O971" s="162" t="s">
        <v>1544</v>
      </c>
      <c r="P971" s="160">
        <v>44218</v>
      </c>
      <c r="Q971" s="162" t="s">
        <v>1545</v>
      </c>
      <c r="R971" s="164">
        <v>37032.9</v>
      </c>
      <c r="S971" s="163" t="s">
        <v>2250</v>
      </c>
      <c r="T971" s="163"/>
      <c r="U971" s="161" t="s">
        <v>10</v>
      </c>
      <c r="V971" s="161" t="s">
        <v>11</v>
      </c>
      <c r="W971" s="161" t="s">
        <v>12</v>
      </c>
      <c r="X971" s="161" t="s">
        <v>13</v>
      </c>
      <c r="Y971" s="169">
        <v>4400</v>
      </c>
      <c r="Z971" s="169">
        <v>9221101</v>
      </c>
      <c r="AA971" s="166">
        <v>0.55771751011508586</v>
      </c>
      <c r="AB971" s="167" t="s">
        <v>4919</v>
      </c>
      <c r="AC971" s="168" t="s">
        <v>3242</v>
      </c>
    </row>
    <row r="972" spans="1:29" x14ac:dyDescent="0.3">
      <c r="A972" s="156" t="s">
        <v>2748</v>
      </c>
      <c r="B972" s="157">
        <v>1</v>
      </c>
      <c r="C972" s="158" t="s">
        <v>1464</v>
      </c>
      <c r="D972" s="158" t="s">
        <v>268</v>
      </c>
      <c r="E972" s="156" t="s">
        <v>2722</v>
      </c>
      <c r="F972" s="159" t="s">
        <v>4</v>
      </c>
      <c r="G972" s="158" t="s">
        <v>2257</v>
      </c>
      <c r="H972" s="160">
        <v>44168</v>
      </c>
      <c r="I972" s="160">
        <v>44259</v>
      </c>
      <c r="J972" s="161" t="s">
        <v>979</v>
      </c>
      <c r="K972" s="162" t="s">
        <v>1427</v>
      </c>
      <c r="L972" s="163" t="s">
        <v>1439</v>
      </c>
      <c r="M972" s="171">
        <v>0</v>
      </c>
      <c r="N972" s="164">
        <v>-4.16</v>
      </c>
      <c r="O972" s="162" t="s">
        <v>1739</v>
      </c>
      <c r="P972" s="160">
        <v>44259</v>
      </c>
      <c r="Q972" s="162" t="s">
        <v>1738</v>
      </c>
      <c r="R972" s="164">
        <v>-4.16</v>
      </c>
      <c r="S972" s="163" t="s">
        <v>2250</v>
      </c>
      <c r="T972" s="163"/>
      <c r="U972" s="161" t="s">
        <v>10</v>
      </c>
      <c r="V972" s="161" t="s">
        <v>11</v>
      </c>
      <c r="W972" s="161" t="s">
        <v>1355</v>
      </c>
      <c r="X972" s="161" t="s">
        <v>1356</v>
      </c>
      <c r="Y972" s="169">
        <v>4300</v>
      </c>
      <c r="Z972" s="169">
        <v>9221101</v>
      </c>
      <c r="AA972" s="166">
        <v>-6.264982872199469E-5</v>
      </c>
      <c r="AB972" s="167" t="s">
        <v>4920</v>
      </c>
      <c r="AC972" s="168" t="s">
        <v>3242</v>
      </c>
    </row>
    <row r="973" spans="1:29" x14ac:dyDescent="0.3">
      <c r="A973" s="156" t="s">
        <v>2748</v>
      </c>
      <c r="B973" s="157">
        <v>1</v>
      </c>
      <c r="C973" s="158" t="s">
        <v>1464</v>
      </c>
      <c r="D973" s="158" t="s">
        <v>268</v>
      </c>
      <c r="E973" s="156" t="s">
        <v>2722</v>
      </c>
      <c r="F973" s="159" t="s">
        <v>4</v>
      </c>
      <c r="G973" s="158" t="s">
        <v>2222</v>
      </c>
      <c r="H973" s="160">
        <v>44361</v>
      </c>
      <c r="I973" s="160">
        <v>44596</v>
      </c>
      <c r="J973" s="161" t="s">
        <v>2202</v>
      </c>
      <c r="K973" s="162" t="s">
        <v>2138</v>
      </c>
      <c r="L973" s="163" t="s">
        <v>2153</v>
      </c>
      <c r="M973" s="171">
        <v>0</v>
      </c>
      <c r="N973" s="164">
        <v>10923.55</v>
      </c>
      <c r="O973" s="162" t="s">
        <v>2524</v>
      </c>
      <c r="P973" s="160">
        <v>44596</v>
      </c>
      <c r="Q973" s="162" t="s">
        <v>2525</v>
      </c>
      <c r="R973" s="164">
        <v>10923.55</v>
      </c>
      <c r="S973" s="163" t="s">
        <v>2250</v>
      </c>
      <c r="T973" s="163"/>
      <c r="U973" s="161" t="s">
        <v>10</v>
      </c>
      <c r="V973" s="161" t="s">
        <v>11</v>
      </c>
      <c r="W973" s="161" t="s">
        <v>12</v>
      </c>
      <c r="X973" s="161" t="s">
        <v>13</v>
      </c>
      <c r="Y973" s="165">
        <v>4400</v>
      </c>
      <c r="Z973" s="165">
        <v>9221101</v>
      </c>
      <c r="AA973" s="166">
        <v>1</v>
      </c>
      <c r="AB973" s="167" t="s">
        <v>2135</v>
      </c>
      <c r="AC973" s="168" t="s">
        <v>3242</v>
      </c>
    </row>
    <row r="974" spans="1:29" x14ac:dyDescent="0.3">
      <c r="A974" s="156" t="s">
        <v>2759</v>
      </c>
      <c r="B974" s="157">
        <v>2</v>
      </c>
      <c r="C974" s="158" t="s">
        <v>1464</v>
      </c>
      <c r="D974" s="158" t="s">
        <v>285</v>
      </c>
      <c r="E974" s="156" t="s">
        <v>2722</v>
      </c>
      <c r="F974" s="159" t="s">
        <v>4</v>
      </c>
      <c r="G974" s="158" t="s">
        <v>2222</v>
      </c>
      <c r="H974" s="160">
        <v>44361</v>
      </c>
      <c r="I974" s="160">
        <v>44603</v>
      </c>
      <c r="J974" s="161" t="s">
        <v>2202</v>
      </c>
      <c r="K974" s="162" t="s">
        <v>2139</v>
      </c>
      <c r="L974" s="163" t="s">
        <v>2154</v>
      </c>
      <c r="M974" s="171">
        <v>0</v>
      </c>
      <c r="N974" s="164">
        <v>15362.62</v>
      </c>
      <c r="O974" s="162" t="s">
        <v>2532</v>
      </c>
      <c r="P974" s="160">
        <v>44603</v>
      </c>
      <c r="Q974" s="162" t="s">
        <v>2533</v>
      </c>
      <c r="R974" s="164">
        <v>15362.62</v>
      </c>
      <c r="S974" s="163" t="s">
        <v>633</v>
      </c>
      <c r="T974" s="163"/>
      <c r="U974" s="161" t="s">
        <v>10</v>
      </c>
      <c r="V974" s="161" t="s">
        <v>11</v>
      </c>
      <c r="W974" s="161" t="s">
        <v>12</v>
      </c>
      <c r="X974" s="161" t="s">
        <v>13</v>
      </c>
      <c r="Y974" s="165">
        <v>4400</v>
      </c>
      <c r="Z974" s="165">
        <v>9381101</v>
      </c>
      <c r="AA974" s="166">
        <v>1</v>
      </c>
      <c r="AB974" s="167" t="s">
        <v>4881</v>
      </c>
      <c r="AC974" s="168" t="s">
        <v>3332</v>
      </c>
    </row>
    <row r="975" spans="1:29" x14ac:dyDescent="0.3">
      <c r="A975" s="156" t="s">
        <v>2741</v>
      </c>
      <c r="B975" s="157">
        <v>1</v>
      </c>
      <c r="C975" s="156" t="s">
        <v>1464</v>
      </c>
      <c r="D975" s="158" t="s">
        <v>263</v>
      </c>
      <c r="E975" s="156" t="s">
        <v>2722</v>
      </c>
      <c r="F975" s="159" t="s">
        <v>4</v>
      </c>
      <c r="G975" s="156" t="s">
        <v>2222</v>
      </c>
      <c r="H975" s="160">
        <v>44426</v>
      </c>
      <c r="I975" s="160">
        <v>44600</v>
      </c>
      <c r="J975" s="161" t="s">
        <v>2202</v>
      </c>
      <c r="K975" s="162" t="s">
        <v>2259</v>
      </c>
      <c r="L975" s="163" t="s">
        <v>2343</v>
      </c>
      <c r="M975" s="171">
        <v>0</v>
      </c>
      <c r="N975" s="164">
        <v>4357.42</v>
      </c>
      <c r="O975" s="162" t="s">
        <v>2529</v>
      </c>
      <c r="P975" s="160">
        <v>44600</v>
      </c>
      <c r="Q975" s="162" t="s">
        <v>2530</v>
      </c>
      <c r="R975" s="164">
        <v>4357.42</v>
      </c>
      <c r="S975" s="158" t="s">
        <v>2249</v>
      </c>
      <c r="T975" s="163"/>
      <c r="U975" s="161" t="s">
        <v>10</v>
      </c>
      <c r="V975" s="161" t="s">
        <v>11</v>
      </c>
      <c r="W975" s="161" t="s">
        <v>12</v>
      </c>
      <c r="X975" s="161" t="s">
        <v>13</v>
      </c>
      <c r="Y975" s="169">
        <v>4400</v>
      </c>
      <c r="Z975" s="169">
        <v>9051101</v>
      </c>
      <c r="AA975" s="166">
        <v>0.65224101103329157</v>
      </c>
      <c r="AB975" s="183" t="s">
        <v>2260</v>
      </c>
      <c r="AC975" s="168" t="s">
        <v>3171</v>
      </c>
    </row>
    <row r="976" spans="1:29" x14ac:dyDescent="0.3">
      <c r="A976" s="156" t="s">
        <v>2741</v>
      </c>
      <c r="B976" s="157">
        <v>1</v>
      </c>
      <c r="C976" s="156" t="s">
        <v>1464</v>
      </c>
      <c r="D976" s="158" t="s">
        <v>263</v>
      </c>
      <c r="E976" s="156" t="s">
        <v>2722</v>
      </c>
      <c r="F976" s="159" t="s">
        <v>4</v>
      </c>
      <c r="G976" s="156" t="s">
        <v>2258</v>
      </c>
      <c r="H976" s="160">
        <v>44426</v>
      </c>
      <c r="I976" s="160">
        <v>44600</v>
      </c>
      <c r="J976" s="161" t="s">
        <v>2202</v>
      </c>
      <c r="K976" s="162" t="s">
        <v>2259</v>
      </c>
      <c r="L976" s="163" t="s">
        <v>2343</v>
      </c>
      <c r="M976" s="171">
        <v>0</v>
      </c>
      <c r="N976" s="164">
        <v>175.21</v>
      </c>
      <c r="O976" s="162" t="s">
        <v>2529</v>
      </c>
      <c r="P976" s="160">
        <v>44600</v>
      </c>
      <c r="Q976" s="162" t="s">
        <v>2530</v>
      </c>
      <c r="R976" s="164">
        <v>175.21</v>
      </c>
      <c r="S976" s="162" t="s">
        <v>2249</v>
      </c>
      <c r="T976" s="163"/>
      <c r="U976" s="161" t="s">
        <v>10</v>
      </c>
      <c r="V976" s="161" t="s">
        <v>11</v>
      </c>
      <c r="W976" s="161" t="s">
        <v>1355</v>
      </c>
      <c r="X976" s="161" t="s">
        <v>1356</v>
      </c>
      <c r="Y976" s="169">
        <v>4300</v>
      </c>
      <c r="Z976" s="169">
        <v>9051101</v>
      </c>
      <c r="AA976" s="166">
        <v>2.6226332908726495E-2</v>
      </c>
      <c r="AB976" s="163" t="s">
        <v>4996</v>
      </c>
      <c r="AC976" s="168" t="s">
        <v>3171</v>
      </c>
    </row>
    <row r="977" spans="1:29" x14ac:dyDescent="0.3">
      <c r="A977" s="156" t="s">
        <v>2741</v>
      </c>
      <c r="B977" s="157">
        <v>1</v>
      </c>
      <c r="C977" s="158" t="s">
        <v>1464</v>
      </c>
      <c r="D977" s="158" t="s">
        <v>263</v>
      </c>
      <c r="E977" s="156" t="s">
        <v>2722</v>
      </c>
      <c r="F977" s="156" t="s">
        <v>4</v>
      </c>
      <c r="G977" s="158" t="s">
        <v>2257</v>
      </c>
      <c r="H977" s="160">
        <v>44426</v>
      </c>
      <c r="I977" s="160">
        <v>44600</v>
      </c>
      <c r="J977" s="161" t="s">
        <v>2202</v>
      </c>
      <c r="K977" s="162"/>
      <c r="L977" s="158" t="s">
        <v>2343</v>
      </c>
      <c r="M977" s="171">
        <v>0</v>
      </c>
      <c r="N977" s="170">
        <v>86.3</v>
      </c>
      <c r="O977" s="162" t="s">
        <v>2531</v>
      </c>
      <c r="P977" s="160">
        <v>44600</v>
      </c>
      <c r="Q977" s="162" t="s">
        <v>2530</v>
      </c>
      <c r="R977" s="170">
        <v>86.3</v>
      </c>
      <c r="S977" s="162" t="s">
        <v>2249</v>
      </c>
      <c r="T977" s="162"/>
      <c r="U977" s="161" t="s">
        <v>10</v>
      </c>
      <c r="V977" s="161" t="s">
        <v>11</v>
      </c>
      <c r="W977" s="161" t="s">
        <v>1355</v>
      </c>
      <c r="X977" s="161" t="s">
        <v>1356</v>
      </c>
      <c r="Y977" s="165">
        <v>4300</v>
      </c>
      <c r="Z977" s="169">
        <v>9051101</v>
      </c>
      <c r="AA977" s="166">
        <v>1.291782735016892E-2</v>
      </c>
      <c r="AB977" s="158" t="s">
        <v>4921</v>
      </c>
      <c r="AC977" s="168" t="s">
        <v>3171</v>
      </c>
    </row>
    <row r="978" spans="1:29" x14ac:dyDescent="0.3">
      <c r="A978" s="156" t="s">
        <v>2741</v>
      </c>
      <c r="B978" s="157">
        <v>1</v>
      </c>
      <c r="C978" s="158" t="s">
        <v>1464</v>
      </c>
      <c r="D978" s="158" t="s">
        <v>263</v>
      </c>
      <c r="E978" s="156" t="s">
        <v>2722</v>
      </c>
      <c r="F978" s="159" t="s">
        <v>4</v>
      </c>
      <c r="G978" s="158" t="s">
        <v>2257</v>
      </c>
      <c r="H978" s="160">
        <v>44426</v>
      </c>
      <c r="I978" s="160">
        <v>44600</v>
      </c>
      <c r="J978" s="161" t="s">
        <v>2202</v>
      </c>
      <c r="K978" s="162"/>
      <c r="L978" s="163" t="s">
        <v>2343</v>
      </c>
      <c r="M978" s="171">
        <v>0</v>
      </c>
      <c r="N978" s="164">
        <v>2061.7600000000002</v>
      </c>
      <c r="O978" s="162" t="s">
        <v>2531</v>
      </c>
      <c r="P978" s="160">
        <v>44600</v>
      </c>
      <c r="Q978" s="162" t="s">
        <v>2530</v>
      </c>
      <c r="R978" s="164">
        <v>2061.7600000000002</v>
      </c>
      <c r="S978" s="163" t="s">
        <v>2249</v>
      </c>
      <c r="T978" s="163"/>
      <c r="U978" s="161" t="s">
        <v>10</v>
      </c>
      <c r="V978" s="161" t="s">
        <v>11</v>
      </c>
      <c r="W978" s="161" t="s">
        <v>12</v>
      </c>
      <c r="X978" s="161" t="s">
        <v>13</v>
      </c>
      <c r="Y978" s="165">
        <v>4400</v>
      </c>
      <c r="Z978" s="165">
        <v>9051101</v>
      </c>
      <c r="AA978" s="166">
        <v>0.30861482870781315</v>
      </c>
      <c r="AB978" s="167" t="s">
        <v>4921</v>
      </c>
      <c r="AC978" s="168" t="s">
        <v>3171</v>
      </c>
    </row>
    <row r="979" spans="1:29" x14ac:dyDescent="0.3">
      <c r="A979" s="156" t="s">
        <v>2744</v>
      </c>
      <c r="B979" s="157">
        <v>2</v>
      </c>
      <c r="C979" s="158" t="s">
        <v>1464</v>
      </c>
      <c r="D979" s="158" t="s">
        <v>130</v>
      </c>
      <c r="E979" s="156" t="s">
        <v>2722</v>
      </c>
      <c r="F979" s="159" t="s">
        <v>4</v>
      </c>
      <c r="G979" s="158" t="s">
        <v>2222</v>
      </c>
      <c r="H979" s="160">
        <v>44883</v>
      </c>
      <c r="I979" s="160">
        <v>44952</v>
      </c>
      <c r="J979" s="161" t="s">
        <v>2671</v>
      </c>
      <c r="K979" s="162" t="s">
        <v>4833</v>
      </c>
      <c r="L979" s="163" t="s">
        <v>4840</v>
      </c>
      <c r="M979" s="171">
        <v>0</v>
      </c>
      <c r="N979" s="164">
        <v>40841.019999999997</v>
      </c>
      <c r="O979" s="162" t="s">
        <v>4989</v>
      </c>
      <c r="P979" s="160">
        <v>44952</v>
      </c>
      <c r="Q979" s="162" t="s">
        <v>4988</v>
      </c>
      <c r="R979" s="164">
        <v>40841.019999999997</v>
      </c>
      <c r="S979" s="163" t="s">
        <v>1571</v>
      </c>
      <c r="T979" s="163"/>
      <c r="U979" s="161" t="s">
        <v>10</v>
      </c>
      <c r="V979" s="161" t="s">
        <v>11</v>
      </c>
      <c r="W979" s="161" t="s">
        <v>12</v>
      </c>
      <c r="X979" s="161" t="s">
        <v>13</v>
      </c>
      <c r="Y979" s="165">
        <v>4400</v>
      </c>
      <c r="Z979" s="165">
        <v>9121101</v>
      </c>
      <c r="AA979" s="166">
        <v>0.24189882757220013</v>
      </c>
      <c r="AB979" s="167" t="s">
        <v>4990</v>
      </c>
      <c r="AC979" s="168" t="s">
        <v>3197</v>
      </c>
    </row>
    <row r="980" spans="1:29" x14ac:dyDescent="0.3">
      <c r="A980" s="156" t="s">
        <v>2744</v>
      </c>
      <c r="B980" s="157">
        <v>2</v>
      </c>
      <c r="C980" s="158" t="s">
        <v>1464</v>
      </c>
      <c r="D980" s="158" t="s">
        <v>130</v>
      </c>
      <c r="E980" s="156" t="s">
        <v>2722</v>
      </c>
      <c r="F980" s="159" t="s">
        <v>4</v>
      </c>
      <c r="G980" s="158" t="s">
        <v>2258</v>
      </c>
      <c r="H980" s="160">
        <v>44883</v>
      </c>
      <c r="I980" s="160">
        <v>44952</v>
      </c>
      <c r="J980" s="161" t="s">
        <v>2671</v>
      </c>
      <c r="K980" s="162" t="s">
        <v>4833</v>
      </c>
      <c r="L980" s="163" t="s">
        <v>4840</v>
      </c>
      <c r="M980" s="171">
        <v>0</v>
      </c>
      <c r="N980" s="164">
        <v>1004.27</v>
      </c>
      <c r="O980" s="162" t="s">
        <v>4989</v>
      </c>
      <c r="P980" s="160">
        <v>44952</v>
      </c>
      <c r="Q980" s="162" t="s">
        <v>4988</v>
      </c>
      <c r="R980" s="164">
        <v>1004.27</v>
      </c>
      <c r="S980" s="163" t="s">
        <v>1571</v>
      </c>
      <c r="T980" s="163"/>
      <c r="U980" s="161" t="s">
        <v>10</v>
      </c>
      <c r="V980" s="161" t="s">
        <v>11</v>
      </c>
      <c r="W980" s="161" t="s">
        <v>12</v>
      </c>
      <c r="X980" s="161" t="s">
        <v>13</v>
      </c>
      <c r="Y980" s="165">
        <v>4400</v>
      </c>
      <c r="Z980" s="165">
        <v>9121101</v>
      </c>
      <c r="AA980" s="166">
        <v>5.9482289023617295E-3</v>
      </c>
      <c r="AB980" s="167" t="s">
        <v>4991</v>
      </c>
      <c r="AC980" s="168" t="s">
        <v>3197</v>
      </c>
    </row>
    <row r="981" spans="1:29" x14ac:dyDescent="0.3">
      <c r="A981" s="156" t="s">
        <v>2744</v>
      </c>
      <c r="B981" s="157">
        <v>2</v>
      </c>
      <c r="C981" s="158" t="s">
        <v>1464</v>
      </c>
      <c r="D981" s="158" t="s">
        <v>130</v>
      </c>
      <c r="E981" s="156" t="s">
        <v>2722</v>
      </c>
      <c r="F981" s="159" t="s">
        <v>4</v>
      </c>
      <c r="G981" s="158" t="s">
        <v>2257</v>
      </c>
      <c r="H981" s="160">
        <v>44883</v>
      </c>
      <c r="I981" s="160">
        <v>44952</v>
      </c>
      <c r="J981" s="161" t="s">
        <v>2671</v>
      </c>
      <c r="K981" s="162" t="s">
        <v>4833</v>
      </c>
      <c r="L981" s="163" t="s">
        <v>4840</v>
      </c>
      <c r="M981" s="171">
        <v>0</v>
      </c>
      <c r="N981" s="164">
        <v>21054.09</v>
      </c>
      <c r="O981" s="162" t="s">
        <v>4987</v>
      </c>
      <c r="P981" s="160">
        <v>44952</v>
      </c>
      <c r="Q981" s="162" t="s">
        <v>4988</v>
      </c>
      <c r="R981" s="164">
        <v>21054.09</v>
      </c>
      <c r="S981" s="163" t="s">
        <v>1571</v>
      </c>
      <c r="T981" s="163"/>
      <c r="U981" s="161" t="s">
        <v>10</v>
      </c>
      <c r="V981" s="161" t="s">
        <v>11</v>
      </c>
      <c r="W981" s="161" t="s">
        <v>12</v>
      </c>
      <c r="X981" s="161" t="s">
        <v>13</v>
      </c>
      <c r="Y981" s="169">
        <v>4400</v>
      </c>
      <c r="Z981" s="169">
        <v>9121101</v>
      </c>
      <c r="AA981" s="166">
        <v>0.12470206881707616</v>
      </c>
      <c r="AB981" s="167" t="s">
        <v>4922</v>
      </c>
      <c r="AC981" s="168" t="s">
        <v>3197</v>
      </c>
    </row>
    <row r="982" spans="1:29" x14ac:dyDescent="0.3">
      <c r="A982" s="156" t="s">
        <v>2749</v>
      </c>
      <c r="B982" s="157">
        <v>1</v>
      </c>
      <c r="C982" s="158" t="s">
        <v>1464</v>
      </c>
      <c r="D982" s="156" t="s">
        <v>235</v>
      </c>
      <c r="E982" s="156" t="s">
        <v>2722</v>
      </c>
      <c r="F982" s="156" t="s">
        <v>4</v>
      </c>
      <c r="G982" s="158" t="s">
        <v>2222</v>
      </c>
      <c r="H982" s="160">
        <v>44883</v>
      </c>
      <c r="I982" s="160">
        <v>44952</v>
      </c>
      <c r="J982" s="161" t="s">
        <v>2671</v>
      </c>
      <c r="K982" s="162" t="s">
        <v>4833</v>
      </c>
      <c r="L982" s="156" t="s">
        <v>4840</v>
      </c>
      <c r="M982" s="171">
        <v>0</v>
      </c>
      <c r="N982" s="170">
        <v>42990.55</v>
      </c>
      <c r="O982" s="162" t="s">
        <v>4989</v>
      </c>
      <c r="P982" s="160">
        <v>44952</v>
      </c>
      <c r="Q982" s="162" t="s">
        <v>4988</v>
      </c>
      <c r="R982" s="171">
        <v>42990.55</v>
      </c>
      <c r="S982" s="158" t="s">
        <v>1572</v>
      </c>
      <c r="T982" s="162"/>
      <c r="U982" s="161" t="s">
        <v>10</v>
      </c>
      <c r="V982" s="161" t="s">
        <v>11</v>
      </c>
      <c r="W982" s="161" t="s">
        <v>12</v>
      </c>
      <c r="X982" s="161" t="s">
        <v>13</v>
      </c>
      <c r="Y982" s="165">
        <v>4400</v>
      </c>
      <c r="Z982" s="165">
        <v>9241101</v>
      </c>
      <c r="AA982" s="166">
        <v>0.25463036039952114</v>
      </c>
      <c r="AB982" s="183" t="s">
        <v>4992</v>
      </c>
      <c r="AC982" s="168" t="s">
        <v>3252</v>
      </c>
    </row>
    <row r="983" spans="1:29" x14ac:dyDescent="0.3">
      <c r="A983" s="156" t="s">
        <v>2749</v>
      </c>
      <c r="B983" s="157">
        <v>1</v>
      </c>
      <c r="C983" s="156" t="s">
        <v>1464</v>
      </c>
      <c r="D983" s="163" t="s">
        <v>235</v>
      </c>
      <c r="E983" s="156" t="s">
        <v>2722</v>
      </c>
      <c r="F983" s="159" t="s">
        <v>4</v>
      </c>
      <c r="G983" s="156" t="s">
        <v>2258</v>
      </c>
      <c r="H983" s="160">
        <v>44883</v>
      </c>
      <c r="I983" s="160">
        <v>44952</v>
      </c>
      <c r="J983" s="161" t="s">
        <v>2671</v>
      </c>
      <c r="K983" s="162" t="s">
        <v>4833</v>
      </c>
      <c r="L983" s="163" t="s">
        <v>4840</v>
      </c>
      <c r="M983" s="171">
        <v>0</v>
      </c>
      <c r="N983" s="164">
        <v>1057.1099999999999</v>
      </c>
      <c r="O983" s="162" t="s">
        <v>4989</v>
      </c>
      <c r="P983" s="160">
        <v>44952</v>
      </c>
      <c r="Q983" s="162" t="s">
        <v>4988</v>
      </c>
      <c r="R983" s="164">
        <v>1057.1099999999999</v>
      </c>
      <c r="S983" s="162" t="s">
        <v>1572</v>
      </c>
      <c r="T983" s="163"/>
      <c r="U983" s="161" t="s">
        <v>10</v>
      </c>
      <c r="V983" s="161" t="s">
        <v>11</v>
      </c>
      <c r="W983" s="161" t="s">
        <v>12</v>
      </c>
      <c r="X983" s="161" t="s">
        <v>13</v>
      </c>
      <c r="Y983" s="169">
        <v>4400</v>
      </c>
      <c r="Z983" s="169">
        <v>9241101</v>
      </c>
      <c r="AA983" s="166">
        <v>6.2611969440246225E-3</v>
      </c>
      <c r="AB983" s="158" t="s">
        <v>4993</v>
      </c>
      <c r="AC983" s="168" t="s">
        <v>3252</v>
      </c>
    </row>
    <row r="984" spans="1:29" x14ac:dyDescent="0.3">
      <c r="A984" s="156" t="s">
        <v>2749</v>
      </c>
      <c r="B984" s="157">
        <v>1</v>
      </c>
      <c r="C984" s="158" t="s">
        <v>1464</v>
      </c>
      <c r="D984" s="158" t="s">
        <v>235</v>
      </c>
      <c r="E984" s="156" t="s">
        <v>2722</v>
      </c>
      <c r="F984" s="159" t="s">
        <v>4</v>
      </c>
      <c r="G984" s="158" t="s">
        <v>2257</v>
      </c>
      <c r="H984" s="160">
        <v>44883</v>
      </c>
      <c r="I984" s="160">
        <v>44952</v>
      </c>
      <c r="J984" s="161" t="s">
        <v>2671</v>
      </c>
      <c r="K984" s="162" t="s">
        <v>4833</v>
      </c>
      <c r="L984" s="163" t="s">
        <v>4840</v>
      </c>
      <c r="M984" s="171">
        <v>0</v>
      </c>
      <c r="N984" s="164">
        <v>22162.19</v>
      </c>
      <c r="O984" s="162" t="s">
        <v>4987</v>
      </c>
      <c r="P984" s="160">
        <v>44952</v>
      </c>
      <c r="Q984" s="162" t="s">
        <v>4988</v>
      </c>
      <c r="R984" s="164">
        <v>22162.19</v>
      </c>
      <c r="S984" s="158" t="s">
        <v>1572</v>
      </c>
      <c r="T984" s="163"/>
      <c r="U984" s="161" t="s">
        <v>10</v>
      </c>
      <c r="V984" s="161" t="s">
        <v>11</v>
      </c>
      <c r="W984" s="161" t="s">
        <v>12</v>
      </c>
      <c r="X984" s="161" t="s">
        <v>13</v>
      </c>
      <c r="Y984" s="169">
        <v>4400</v>
      </c>
      <c r="Z984" s="165">
        <v>9241101</v>
      </c>
      <c r="AA984" s="166">
        <v>0.1312652763675427</v>
      </c>
      <c r="AB984" s="167" t="s">
        <v>4923</v>
      </c>
      <c r="AC984" s="168" t="s">
        <v>3252</v>
      </c>
    </row>
    <row r="985" spans="1:29" x14ac:dyDescent="0.3">
      <c r="A985" s="156" t="s">
        <v>2787</v>
      </c>
      <c r="B985" s="157">
        <v>2</v>
      </c>
      <c r="C985" s="158" t="s">
        <v>1464</v>
      </c>
      <c r="D985" s="156" t="s">
        <v>284</v>
      </c>
      <c r="E985" s="156" t="s">
        <v>2722</v>
      </c>
      <c r="F985" s="156" t="s">
        <v>4</v>
      </c>
      <c r="G985" s="158" t="s">
        <v>2222</v>
      </c>
      <c r="H985" s="160">
        <v>44883</v>
      </c>
      <c r="I985" s="160">
        <v>44952</v>
      </c>
      <c r="J985" s="161" t="s">
        <v>2671</v>
      </c>
      <c r="K985" s="162" t="s">
        <v>4833</v>
      </c>
      <c r="L985" s="158" t="s">
        <v>4840</v>
      </c>
      <c r="M985" s="171">
        <v>0</v>
      </c>
      <c r="N985" s="170">
        <v>25794.32</v>
      </c>
      <c r="O985" s="162" t="s">
        <v>4989</v>
      </c>
      <c r="P985" s="160">
        <v>44952</v>
      </c>
      <c r="Q985" s="162" t="s">
        <v>4988</v>
      </c>
      <c r="R985" s="171">
        <v>25794.32</v>
      </c>
      <c r="S985" s="158" t="s">
        <v>1573</v>
      </c>
      <c r="T985" s="162"/>
      <c r="U985" s="161" t="s">
        <v>10</v>
      </c>
      <c r="V985" s="161" t="s">
        <v>11</v>
      </c>
      <c r="W985" s="161" t="s">
        <v>12</v>
      </c>
      <c r="X985" s="161" t="s">
        <v>13</v>
      </c>
      <c r="Y985" s="165">
        <v>4400</v>
      </c>
      <c r="Z985" s="165">
        <v>9301101</v>
      </c>
      <c r="AA985" s="166">
        <v>0.15277815701033309</v>
      </c>
      <c r="AB985" s="183" t="s">
        <v>4994</v>
      </c>
      <c r="AC985" s="168" t="s">
        <v>3282</v>
      </c>
    </row>
    <row r="986" spans="1:29" x14ac:dyDescent="0.3">
      <c r="A986" s="156" t="s">
        <v>2787</v>
      </c>
      <c r="B986" s="157">
        <v>2</v>
      </c>
      <c r="C986" s="158" t="s">
        <v>1464</v>
      </c>
      <c r="D986" s="158" t="s">
        <v>284</v>
      </c>
      <c r="E986" s="156" t="s">
        <v>2722</v>
      </c>
      <c r="F986" s="159" t="s">
        <v>4</v>
      </c>
      <c r="G986" s="158" t="s">
        <v>2258</v>
      </c>
      <c r="H986" s="160">
        <v>44883</v>
      </c>
      <c r="I986" s="160">
        <v>44952</v>
      </c>
      <c r="J986" s="161" t="s">
        <v>2671</v>
      </c>
      <c r="K986" s="162" t="s">
        <v>4833</v>
      </c>
      <c r="L986" s="163" t="s">
        <v>4840</v>
      </c>
      <c r="M986" s="171">
        <v>0</v>
      </c>
      <c r="N986" s="164">
        <v>634.26</v>
      </c>
      <c r="O986" s="162" t="s">
        <v>4989</v>
      </c>
      <c r="P986" s="160">
        <v>44952</v>
      </c>
      <c r="Q986" s="162" t="s">
        <v>4988</v>
      </c>
      <c r="R986" s="164">
        <v>634.26</v>
      </c>
      <c r="S986" s="163" t="s">
        <v>1573</v>
      </c>
      <c r="T986" s="163"/>
      <c r="U986" s="161" t="s">
        <v>10</v>
      </c>
      <c r="V986" s="161" t="s">
        <v>11</v>
      </c>
      <c r="W986" s="161" t="s">
        <v>12</v>
      </c>
      <c r="X986" s="161" t="s">
        <v>13</v>
      </c>
      <c r="Y986" s="165">
        <v>4400</v>
      </c>
      <c r="Z986" s="165">
        <v>9301101</v>
      </c>
      <c r="AA986" s="166">
        <v>3.7566826287870302E-3</v>
      </c>
      <c r="AB986" s="167" t="s">
        <v>4995</v>
      </c>
      <c r="AC986" s="168" t="s">
        <v>3282</v>
      </c>
    </row>
    <row r="987" spans="1:29" x14ac:dyDescent="0.3">
      <c r="A987" s="156" t="s">
        <v>2787</v>
      </c>
      <c r="B987" s="157">
        <v>2</v>
      </c>
      <c r="C987" s="158" t="s">
        <v>1464</v>
      </c>
      <c r="D987" s="158" t="s">
        <v>284</v>
      </c>
      <c r="E987" s="156" t="s">
        <v>2722</v>
      </c>
      <c r="F987" s="159" t="s">
        <v>4</v>
      </c>
      <c r="G987" s="156" t="s">
        <v>2257</v>
      </c>
      <c r="H987" s="160">
        <v>44883</v>
      </c>
      <c r="I987" s="160">
        <v>44952</v>
      </c>
      <c r="J987" s="161" t="s">
        <v>2671</v>
      </c>
      <c r="K987" s="162" t="s">
        <v>4833</v>
      </c>
      <c r="L987" s="163" t="s">
        <v>4840</v>
      </c>
      <c r="M987" s="171">
        <v>0</v>
      </c>
      <c r="N987" s="164">
        <v>13297.32</v>
      </c>
      <c r="O987" s="162" t="s">
        <v>4987</v>
      </c>
      <c r="P987" s="160">
        <v>44952</v>
      </c>
      <c r="Q987" s="162" t="s">
        <v>4988</v>
      </c>
      <c r="R987" s="164">
        <v>13297.32</v>
      </c>
      <c r="S987" s="163" t="s">
        <v>1573</v>
      </c>
      <c r="T987" s="163"/>
      <c r="U987" s="161" t="s">
        <v>10</v>
      </c>
      <c r="V987" s="161" t="s">
        <v>11</v>
      </c>
      <c r="W987" s="161" t="s">
        <v>12</v>
      </c>
      <c r="X987" s="161" t="s">
        <v>13</v>
      </c>
      <c r="Y987" s="165">
        <v>4400</v>
      </c>
      <c r="Z987" s="165">
        <v>9301101</v>
      </c>
      <c r="AA987" s="166">
        <v>7.8759201358153355E-2</v>
      </c>
      <c r="AB987" s="167" t="s">
        <v>4924</v>
      </c>
      <c r="AC987" s="168" t="s">
        <v>3282</v>
      </c>
    </row>
    <row r="988" spans="1:29" x14ac:dyDescent="0.3">
      <c r="A988" s="156" t="s">
        <v>2744</v>
      </c>
      <c r="B988" s="157">
        <v>2</v>
      </c>
      <c r="C988" s="158" t="s">
        <v>1464</v>
      </c>
      <c r="D988" s="158" t="s">
        <v>130</v>
      </c>
      <c r="E988" s="156" t="s">
        <v>2722</v>
      </c>
      <c r="F988" s="159" t="s">
        <v>4</v>
      </c>
      <c r="G988" s="158" t="s">
        <v>5078</v>
      </c>
      <c r="H988" s="160">
        <v>45016</v>
      </c>
      <c r="I988" s="160">
        <v>45050</v>
      </c>
      <c r="J988" s="161" t="s">
        <v>2671</v>
      </c>
      <c r="K988" s="162" t="s">
        <v>5074</v>
      </c>
      <c r="L988" s="163" t="s">
        <v>5090</v>
      </c>
      <c r="M988" s="171">
        <v>0</v>
      </c>
      <c r="N988" s="164">
        <v>624.15</v>
      </c>
      <c r="O988" s="162" t="s">
        <v>5165</v>
      </c>
      <c r="P988" s="160">
        <v>45050</v>
      </c>
      <c r="Q988" s="162" t="s">
        <v>5166</v>
      </c>
      <c r="R988" s="164">
        <v>624.15</v>
      </c>
      <c r="S988" s="163" t="s">
        <v>1571</v>
      </c>
      <c r="T988" s="163"/>
      <c r="U988" s="161" t="s">
        <v>10</v>
      </c>
      <c r="V988" s="161" t="s">
        <v>11</v>
      </c>
      <c r="W988" s="161" t="s">
        <v>1355</v>
      </c>
      <c r="X988" s="161" t="s">
        <v>1356</v>
      </c>
      <c r="Y988" s="165">
        <v>4300</v>
      </c>
      <c r="Z988" s="165">
        <v>9121101</v>
      </c>
      <c r="AA988" s="166">
        <v>0.13148775077262087</v>
      </c>
      <c r="AB988" s="167" t="s">
        <v>5079</v>
      </c>
      <c r="AC988" s="168" t="s">
        <v>3197</v>
      </c>
    </row>
    <row r="989" spans="1:29" x14ac:dyDescent="0.3">
      <c r="A989" s="156" t="s">
        <v>2744</v>
      </c>
      <c r="B989" s="157">
        <v>2</v>
      </c>
      <c r="C989" s="158" t="s">
        <v>1464</v>
      </c>
      <c r="D989" s="158" t="s">
        <v>130</v>
      </c>
      <c r="E989" s="156" t="s">
        <v>2722</v>
      </c>
      <c r="F989" s="158" t="s">
        <v>4</v>
      </c>
      <c r="G989" s="158" t="s">
        <v>5082</v>
      </c>
      <c r="H989" s="160">
        <v>45016</v>
      </c>
      <c r="I989" s="160">
        <v>45050</v>
      </c>
      <c r="J989" s="161" t="s">
        <v>2671</v>
      </c>
      <c r="K989" s="162" t="s">
        <v>5074</v>
      </c>
      <c r="L989" s="158" t="s">
        <v>5090</v>
      </c>
      <c r="M989" s="171">
        <v>0</v>
      </c>
      <c r="N989" s="171">
        <v>811.4</v>
      </c>
      <c r="O989" s="162" t="s">
        <v>5165</v>
      </c>
      <c r="P989" s="160">
        <v>45050</v>
      </c>
      <c r="Q989" s="162" t="s">
        <v>5166</v>
      </c>
      <c r="R989" s="171">
        <v>811.4</v>
      </c>
      <c r="S989" s="163" t="s">
        <v>1571</v>
      </c>
      <c r="T989" s="156"/>
      <c r="U989" s="161" t="s">
        <v>10</v>
      </c>
      <c r="V989" s="161" t="s">
        <v>11</v>
      </c>
      <c r="W989" s="161" t="s">
        <v>1355</v>
      </c>
      <c r="X989" s="161" t="s">
        <v>1356</v>
      </c>
      <c r="Y989" s="165">
        <v>4300</v>
      </c>
      <c r="Z989" s="165">
        <v>9121101</v>
      </c>
      <c r="AA989" s="166">
        <v>0.17093512933894831</v>
      </c>
      <c r="AB989" s="158" t="s">
        <v>5083</v>
      </c>
      <c r="AC989" s="168" t="s">
        <v>3197</v>
      </c>
    </row>
    <row r="990" spans="1:29" x14ac:dyDescent="0.3">
      <c r="A990" s="156" t="s">
        <v>2744</v>
      </c>
      <c r="B990" s="157">
        <v>2</v>
      </c>
      <c r="C990" s="158" t="s">
        <v>1464</v>
      </c>
      <c r="D990" s="158" t="s">
        <v>130</v>
      </c>
      <c r="E990" s="156" t="s">
        <v>2722</v>
      </c>
      <c r="F990" s="158" t="s">
        <v>4</v>
      </c>
      <c r="G990" s="158" t="s">
        <v>5073</v>
      </c>
      <c r="H990" s="160">
        <v>45016</v>
      </c>
      <c r="I990" s="160">
        <v>45103</v>
      </c>
      <c r="J990" s="161" t="s">
        <v>2671</v>
      </c>
      <c r="K990" s="162" t="s">
        <v>5074</v>
      </c>
      <c r="L990" s="158" t="s">
        <v>5090</v>
      </c>
      <c r="M990" s="171">
        <v>0</v>
      </c>
      <c r="N990" s="171">
        <v>332.88</v>
      </c>
      <c r="O990" s="162" t="s">
        <v>5244</v>
      </c>
      <c r="P990" s="160">
        <v>45103</v>
      </c>
      <c r="Q990" s="162" t="s">
        <v>5245</v>
      </c>
      <c r="R990" s="171">
        <v>332.88</v>
      </c>
      <c r="S990" s="162" t="s">
        <v>1571</v>
      </c>
      <c r="T990" s="156"/>
      <c r="U990" s="161" t="s">
        <v>10</v>
      </c>
      <c r="V990" s="161" t="s">
        <v>11</v>
      </c>
      <c r="W990" s="161" t="s">
        <v>1355</v>
      </c>
      <c r="X990" s="161" t="s">
        <v>1356</v>
      </c>
      <c r="Y990" s="165">
        <v>4300</v>
      </c>
      <c r="Z990" s="165">
        <v>9121101</v>
      </c>
      <c r="AA990" s="166">
        <v>7.0126800412064469E-2</v>
      </c>
      <c r="AB990" s="158" t="s">
        <v>5075</v>
      </c>
      <c r="AC990" s="168" t="s">
        <v>3197</v>
      </c>
    </row>
    <row r="991" spans="1:29" x14ac:dyDescent="0.3">
      <c r="A991" s="156" t="s">
        <v>2749</v>
      </c>
      <c r="B991" s="157">
        <v>1</v>
      </c>
      <c r="C991" s="158" t="s">
        <v>1464</v>
      </c>
      <c r="D991" s="158" t="s">
        <v>235</v>
      </c>
      <c r="E991" s="156" t="s">
        <v>2722</v>
      </c>
      <c r="F991" s="159" t="s">
        <v>4</v>
      </c>
      <c r="G991" s="158" t="s">
        <v>5078</v>
      </c>
      <c r="H991" s="160">
        <v>45016</v>
      </c>
      <c r="I991" s="160">
        <v>45050</v>
      </c>
      <c r="J991" s="161" t="s">
        <v>2671</v>
      </c>
      <c r="K991" s="162" t="s">
        <v>5074</v>
      </c>
      <c r="L991" s="163" t="s">
        <v>5090</v>
      </c>
      <c r="M991" s="171">
        <v>0</v>
      </c>
      <c r="N991" s="164">
        <v>657</v>
      </c>
      <c r="O991" s="162" t="s">
        <v>5165</v>
      </c>
      <c r="P991" s="160">
        <v>45050</v>
      </c>
      <c r="Q991" s="162" t="s">
        <v>5166</v>
      </c>
      <c r="R991" s="164">
        <v>657</v>
      </c>
      <c r="S991" s="163" t="s">
        <v>1572</v>
      </c>
      <c r="T991" s="163"/>
      <c r="U991" s="161" t="s">
        <v>10</v>
      </c>
      <c r="V991" s="161" t="s">
        <v>11</v>
      </c>
      <c r="W991" s="161" t="s">
        <v>1355</v>
      </c>
      <c r="X991" s="161" t="s">
        <v>1356</v>
      </c>
      <c r="Y991" s="165">
        <v>4300</v>
      </c>
      <c r="Z991" s="165">
        <v>9241101</v>
      </c>
      <c r="AA991" s="166">
        <v>0.13840815870802198</v>
      </c>
      <c r="AB991" s="172" t="s">
        <v>5080</v>
      </c>
      <c r="AC991" s="168" t="s">
        <v>3252</v>
      </c>
    </row>
    <row r="992" spans="1:29" x14ac:dyDescent="0.3">
      <c r="A992" s="156" t="s">
        <v>2749</v>
      </c>
      <c r="B992" s="157">
        <v>1</v>
      </c>
      <c r="C992" s="158" t="s">
        <v>1464</v>
      </c>
      <c r="D992" s="158" t="s">
        <v>235</v>
      </c>
      <c r="E992" s="156" t="s">
        <v>2722</v>
      </c>
      <c r="F992" s="159" t="s">
        <v>4</v>
      </c>
      <c r="G992" s="158" t="s">
        <v>5082</v>
      </c>
      <c r="H992" s="160">
        <v>45016</v>
      </c>
      <c r="I992" s="160">
        <v>45050</v>
      </c>
      <c r="J992" s="161" t="s">
        <v>2671</v>
      </c>
      <c r="K992" s="162" t="s">
        <v>5074</v>
      </c>
      <c r="L992" s="158" t="s">
        <v>5090</v>
      </c>
      <c r="M992" s="171">
        <v>0</v>
      </c>
      <c r="N992" s="164">
        <v>854.1</v>
      </c>
      <c r="O992" s="162" t="s">
        <v>5165</v>
      </c>
      <c r="P992" s="160">
        <v>45050</v>
      </c>
      <c r="Q992" s="162" t="s">
        <v>5166</v>
      </c>
      <c r="R992" s="164">
        <v>854.1</v>
      </c>
      <c r="S992" s="163" t="s">
        <v>1572</v>
      </c>
      <c r="T992" s="163"/>
      <c r="U992" s="161" t="s">
        <v>10</v>
      </c>
      <c r="V992" s="161" t="s">
        <v>11</v>
      </c>
      <c r="W992" s="161" t="s">
        <v>1355</v>
      </c>
      <c r="X992" s="161" t="s">
        <v>1356</v>
      </c>
      <c r="Y992" s="169">
        <v>4300</v>
      </c>
      <c r="Z992" s="169">
        <v>9241101</v>
      </c>
      <c r="AA992" s="166">
        <v>0.17993060632042859</v>
      </c>
      <c r="AB992" s="167" t="s">
        <v>5084</v>
      </c>
      <c r="AC992" s="168" t="s">
        <v>3252</v>
      </c>
    </row>
    <row r="993" spans="1:29" x14ac:dyDescent="0.3">
      <c r="A993" s="156" t="s">
        <v>2749</v>
      </c>
      <c r="B993" s="157">
        <v>1</v>
      </c>
      <c r="C993" s="156" t="s">
        <v>1464</v>
      </c>
      <c r="D993" s="156" t="s">
        <v>235</v>
      </c>
      <c r="E993" s="156" t="s">
        <v>2722</v>
      </c>
      <c r="F993" s="159" t="s">
        <v>4</v>
      </c>
      <c r="G993" s="156" t="s">
        <v>5073</v>
      </c>
      <c r="H993" s="160">
        <v>45016</v>
      </c>
      <c r="I993" s="160">
        <v>45103</v>
      </c>
      <c r="J993" s="161" t="s">
        <v>2671</v>
      </c>
      <c r="K993" s="162" t="s">
        <v>5074</v>
      </c>
      <c r="L993" s="158" t="s">
        <v>5090</v>
      </c>
      <c r="M993" s="171">
        <v>0</v>
      </c>
      <c r="N993" s="164">
        <v>350.4</v>
      </c>
      <c r="O993" s="162" t="s">
        <v>5244</v>
      </c>
      <c r="P993" s="160">
        <v>45103</v>
      </c>
      <c r="Q993" s="162" t="s">
        <v>5245</v>
      </c>
      <c r="R993" s="164">
        <v>350.4</v>
      </c>
      <c r="S993" s="162" t="s">
        <v>1572</v>
      </c>
      <c r="T993" s="163"/>
      <c r="U993" s="161" t="s">
        <v>10</v>
      </c>
      <c r="V993" s="161" t="s">
        <v>11</v>
      </c>
      <c r="W993" s="161" t="s">
        <v>1355</v>
      </c>
      <c r="X993" s="161" t="s">
        <v>1356</v>
      </c>
      <c r="Y993" s="169">
        <v>4300</v>
      </c>
      <c r="Z993" s="169">
        <v>9241101</v>
      </c>
      <c r="AA993" s="166">
        <v>7.3817684644278389E-2</v>
      </c>
      <c r="AB993" s="158" t="s">
        <v>5076</v>
      </c>
      <c r="AC993" s="168" t="s">
        <v>3252</v>
      </c>
    </row>
    <row r="994" spans="1:29" x14ac:dyDescent="0.3">
      <c r="A994" s="156" t="s">
        <v>2787</v>
      </c>
      <c r="B994" s="157">
        <v>2</v>
      </c>
      <c r="C994" s="158" t="s">
        <v>1464</v>
      </c>
      <c r="D994" s="158" t="s">
        <v>284</v>
      </c>
      <c r="E994" s="156" t="s">
        <v>2722</v>
      </c>
      <c r="F994" s="158" t="s">
        <v>4</v>
      </c>
      <c r="G994" s="158" t="s">
        <v>5078</v>
      </c>
      <c r="H994" s="160">
        <v>45016</v>
      </c>
      <c r="I994" s="160">
        <v>45050</v>
      </c>
      <c r="J994" s="161" t="s">
        <v>2671</v>
      </c>
      <c r="K994" s="162" t="s">
        <v>5074</v>
      </c>
      <c r="L994" s="158" t="s">
        <v>5090</v>
      </c>
      <c r="M994" s="171">
        <v>0</v>
      </c>
      <c r="N994" s="171">
        <v>394.2</v>
      </c>
      <c r="O994" s="162" t="s">
        <v>5165</v>
      </c>
      <c r="P994" s="160">
        <v>45050</v>
      </c>
      <c r="Q994" s="162" t="s">
        <v>5166</v>
      </c>
      <c r="R994" s="171">
        <v>394.2</v>
      </c>
      <c r="S994" s="162" t="s">
        <v>1573</v>
      </c>
      <c r="T994" s="158"/>
      <c r="U994" s="161" t="s">
        <v>10</v>
      </c>
      <c r="V994" s="161" t="s">
        <v>11</v>
      </c>
      <c r="W994" s="161" t="s">
        <v>1355</v>
      </c>
      <c r="X994" s="161" t="s">
        <v>1356</v>
      </c>
      <c r="Y994" s="165">
        <v>4300</v>
      </c>
      <c r="Z994" s="169">
        <v>9301101</v>
      </c>
      <c r="AA994" s="166">
        <v>8.3044895224813189E-2</v>
      </c>
      <c r="AB994" s="158" t="s">
        <v>5081</v>
      </c>
      <c r="AC994" s="168" t="s">
        <v>3282</v>
      </c>
    </row>
    <row r="995" spans="1:29" x14ac:dyDescent="0.3">
      <c r="A995" s="156" t="s">
        <v>2787</v>
      </c>
      <c r="B995" s="157">
        <v>2</v>
      </c>
      <c r="C995" s="158" t="s">
        <v>1464</v>
      </c>
      <c r="D995" s="156" t="s">
        <v>284</v>
      </c>
      <c r="E995" s="156" t="s">
        <v>2722</v>
      </c>
      <c r="F995" s="156" t="s">
        <v>4</v>
      </c>
      <c r="G995" s="158" t="s">
        <v>5082</v>
      </c>
      <c r="H995" s="160">
        <v>45016</v>
      </c>
      <c r="I995" s="160">
        <v>45050</v>
      </c>
      <c r="J995" s="161" t="s">
        <v>2671</v>
      </c>
      <c r="K995" s="162" t="s">
        <v>5074</v>
      </c>
      <c r="L995" s="158" t="s">
        <v>5090</v>
      </c>
      <c r="M995" s="171">
        <v>0</v>
      </c>
      <c r="N995" s="170">
        <v>512.46</v>
      </c>
      <c r="O995" s="162" t="s">
        <v>5165</v>
      </c>
      <c r="P995" s="160">
        <v>45050</v>
      </c>
      <c r="Q995" s="162" t="s">
        <v>5166</v>
      </c>
      <c r="R995" s="171">
        <v>512.46</v>
      </c>
      <c r="S995" s="163" t="s">
        <v>1573</v>
      </c>
      <c r="T995" s="162"/>
      <c r="U995" s="161" t="s">
        <v>10</v>
      </c>
      <c r="V995" s="161" t="s">
        <v>11</v>
      </c>
      <c r="W995" s="161" t="s">
        <v>1355</v>
      </c>
      <c r="X995" s="161" t="s">
        <v>1356</v>
      </c>
      <c r="Y995" s="165">
        <v>4300</v>
      </c>
      <c r="Z995" s="169">
        <v>9301101</v>
      </c>
      <c r="AA995" s="166">
        <v>0.10795836379225716</v>
      </c>
      <c r="AB995" s="163" t="s">
        <v>5085</v>
      </c>
      <c r="AC995" s="168" t="s">
        <v>3282</v>
      </c>
    </row>
    <row r="996" spans="1:29" x14ac:dyDescent="0.3">
      <c r="A996" s="156" t="s">
        <v>2787</v>
      </c>
      <c r="B996" s="157">
        <v>2</v>
      </c>
      <c r="C996" s="158" t="s">
        <v>1464</v>
      </c>
      <c r="D996" s="156" t="s">
        <v>284</v>
      </c>
      <c r="E996" s="156" t="s">
        <v>2722</v>
      </c>
      <c r="F996" s="156" t="s">
        <v>4</v>
      </c>
      <c r="G996" s="158" t="s">
        <v>5073</v>
      </c>
      <c r="H996" s="160">
        <v>45016</v>
      </c>
      <c r="I996" s="160">
        <v>45103</v>
      </c>
      <c r="J996" s="161" t="s">
        <v>2671</v>
      </c>
      <c r="K996" s="162" t="s">
        <v>5074</v>
      </c>
      <c r="L996" s="158" t="s">
        <v>5090</v>
      </c>
      <c r="M996" s="171">
        <v>0</v>
      </c>
      <c r="N996" s="170">
        <v>210.24</v>
      </c>
      <c r="O996" s="162" t="s">
        <v>5244</v>
      </c>
      <c r="P996" s="160">
        <v>45103</v>
      </c>
      <c r="Q996" s="162" t="s">
        <v>5245</v>
      </c>
      <c r="R996" s="171">
        <v>210.24</v>
      </c>
      <c r="S996" s="163" t="s">
        <v>1573</v>
      </c>
      <c r="T996" s="162"/>
      <c r="U996" s="161" t="s">
        <v>10</v>
      </c>
      <c r="V996" s="161" t="s">
        <v>11</v>
      </c>
      <c r="W996" s="161" t="s">
        <v>1355</v>
      </c>
      <c r="X996" s="161" t="s">
        <v>1356</v>
      </c>
      <c r="Y996" s="165">
        <v>4300</v>
      </c>
      <c r="Z996" s="165">
        <v>9301101</v>
      </c>
      <c r="AA996" s="166">
        <v>4.4290610786567035E-2</v>
      </c>
      <c r="AB996" s="163" t="s">
        <v>5077</v>
      </c>
      <c r="AC996" s="168" t="s">
        <v>3282</v>
      </c>
    </row>
    <row r="997" spans="1:29" x14ac:dyDescent="0.3">
      <c r="A997" s="156" t="s">
        <v>2737</v>
      </c>
      <c r="B997" s="157">
        <v>0</v>
      </c>
      <c r="C997" s="158" t="s">
        <v>1464</v>
      </c>
      <c r="D997" s="156" t="s">
        <v>3</v>
      </c>
      <c r="E997" s="156" t="s">
        <v>2722</v>
      </c>
      <c r="F997" s="156" t="s">
        <v>4</v>
      </c>
      <c r="G997" s="158" t="s">
        <v>2219</v>
      </c>
      <c r="H997" s="160">
        <v>45153</v>
      </c>
      <c r="I997" s="160">
        <v>45233</v>
      </c>
      <c r="J997" s="161" t="s">
        <v>5251</v>
      </c>
      <c r="K997" s="162" t="s">
        <v>5453</v>
      </c>
      <c r="L997" s="158" t="s">
        <v>5460</v>
      </c>
      <c r="M997" s="171">
        <v>0</v>
      </c>
      <c r="N997" s="170">
        <v>3602.93</v>
      </c>
      <c r="O997" s="162" t="s">
        <v>5569</v>
      </c>
      <c r="P997" s="160">
        <v>45233</v>
      </c>
      <c r="Q997" s="162" t="s">
        <v>5568</v>
      </c>
      <c r="R997" s="171">
        <v>3602.93</v>
      </c>
      <c r="S997" s="163"/>
      <c r="T997" s="162"/>
      <c r="U997" s="161" t="s">
        <v>10</v>
      </c>
      <c r="V997" s="161" t="s">
        <v>11</v>
      </c>
      <c r="W997" s="161" t="s">
        <v>12</v>
      </c>
      <c r="X997" s="161" t="s">
        <v>13</v>
      </c>
      <c r="Y997" s="165">
        <v>4400</v>
      </c>
      <c r="Z997" s="165">
        <v>9851100</v>
      </c>
      <c r="AA997" s="166">
        <v>0.15849727760349921</v>
      </c>
      <c r="AB997" s="163" t="s">
        <v>5455</v>
      </c>
      <c r="AC997" s="168" t="s">
        <v>3186</v>
      </c>
    </row>
    <row r="998" spans="1:29" x14ac:dyDescent="0.3">
      <c r="A998" s="156" t="s">
        <v>2737</v>
      </c>
      <c r="B998" s="157">
        <v>0</v>
      </c>
      <c r="C998" s="158" t="s">
        <v>1464</v>
      </c>
      <c r="D998" s="156" t="s">
        <v>3</v>
      </c>
      <c r="E998" s="156" t="s">
        <v>2722</v>
      </c>
      <c r="F998" s="156" t="s">
        <v>4</v>
      </c>
      <c r="G998" s="156" t="s">
        <v>2222</v>
      </c>
      <c r="H998" s="160">
        <v>45153</v>
      </c>
      <c r="I998" s="160">
        <v>45233</v>
      </c>
      <c r="J998" s="161" t="s">
        <v>5251</v>
      </c>
      <c r="K998" s="162" t="s">
        <v>5453</v>
      </c>
      <c r="L998" s="158" t="s">
        <v>5460</v>
      </c>
      <c r="M998" s="171">
        <v>0</v>
      </c>
      <c r="N998" s="170">
        <v>13163.81</v>
      </c>
      <c r="O998" s="162" t="s">
        <v>5570</v>
      </c>
      <c r="P998" s="160">
        <v>45233</v>
      </c>
      <c r="Q998" s="162" t="s">
        <v>5568</v>
      </c>
      <c r="R998" s="171">
        <v>13163.81</v>
      </c>
      <c r="S998" s="163"/>
      <c r="T998" s="162"/>
      <c r="U998" s="161" t="s">
        <v>10</v>
      </c>
      <c r="V998" s="161" t="s">
        <v>11</v>
      </c>
      <c r="W998" s="161" t="s">
        <v>12</v>
      </c>
      <c r="X998" s="161" t="s">
        <v>13</v>
      </c>
      <c r="Y998" s="165">
        <v>4400</v>
      </c>
      <c r="Z998" s="169">
        <v>9851100</v>
      </c>
      <c r="AA998" s="166">
        <v>0.57909203006711729</v>
      </c>
      <c r="AB998" s="167" t="s">
        <v>5571</v>
      </c>
      <c r="AC998" s="168" t="s">
        <v>3186</v>
      </c>
    </row>
    <row r="999" spans="1:29" x14ac:dyDescent="0.3">
      <c r="A999" s="156" t="s">
        <v>2737</v>
      </c>
      <c r="B999" s="157">
        <v>0</v>
      </c>
      <c r="C999" s="158" t="s">
        <v>1464</v>
      </c>
      <c r="D999" s="156" t="s">
        <v>3</v>
      </c>
      <c r="E999" s="156" t="s">
        <v>2722</v>
      </c>
      <c r="F999" s="156" t="s">
        <v>4</v>
      </c>
      <c r="G999" s="158" t="s">
        <v>2257</v>
      </c>
      <c r="H999" s="160">
        <v>45153</v>
      </c>
      <c r="I999" s="160">
        <v>45233</v>
      </c>
      <c r="J999" s="161" t="s">
        <v>5251</v>
      </c>
      <c r="K999" s="162" t="s">
        <v>5453</v>
      </c>
      <c r="L999" s="158" t="s">
        <v>5460</v>
      </c>
      <c r="M999" s="171">
        <v>0</v>
      </c>
      <c r="N999" s="170">
        <v>5965.07</v>
      </c>
      <c r="O999" s="162" t="s">
        <v>5567</v>
      </c>
      <c r="P999" s="160">
        <v>45233</v>
      </c>
      <c r="Q999" s="162" t="s">
        <v>5568</v>
      </c>
      <c r="R999" s="171">
        <v>5965.07</v>
      </c>
      <c r="S999" s="163"/>
      <c r="T999" s="162"/>
      <c r="U999" s="161" t="s">
        <v>10</v>
      </c>
      <c r="V999" s="161" t="s">
        <v>11</v>
      </c>
      <c r="W999" s="161" t="s">
        <v>12</v>
      </c>
      <c r="X999" s="161" t="s">
        <v>13</v>
      </c>
      <c r="Y999" s="165">
        <v>4400</v>
      </c>
      <c r="Z999" s="169">
        <v>9851100</v>
      </c>
      <c r="AA999" s="166">
        <v>0.26241069232938335</v>
      </c>
      <c r="AB999" s="158" t="s">
        <v>5454</v>
      </c>
      <c r="AC999" s="168" t="s">
        <v>3186</v>
      </c>
    </row>
    <row r="1000" spans="1:29" x14ac:dyDescent="0.3">
      <c r="A1000" s="156" t="s">
        <v>2778</v>
      </c>
      <c r="B1000" s="157">
        <v>3</v>
      </c>
      <c r="C1000" s="158" t="s">
        <v>1464</v>
      </c>
      <c r="D1000" s="156" t="s">
        <v>421</v>
      </c>
      <c r="E1000" s="156" t="s">
        <v>2722</v>
      </c>
      <c r="F1000" s="156" t="s">
        <v>4</v>
      </c>
      <c r="G1000" s="156" t="s">
        <v>2222</v>
      </c>
      <c r="H1000" s="160">
        <v>45663</v>
      </c>
      <c r="I1000" s="160">
        <v>45694</v>
      </c>
      <c r="J1000" s="161" t="s">
        <v>6174</v>
      </c>
      <c r="K1000" s="162" t="s">
        <v>6644</v>
      </c>
      <c r="L1000" s="158" t="s">
        <v>6645</v>
      </c>
      <c r="M1000" s="171">
        <v>0</v>
      </c>
      <c r="N1000" s="170">
        <v>51359.21</v>
      </c>
      <c r="O1000" s="162" t="s">
        <v>6646</v>
      </c>
      <c r="P1000" s="160">
        <v>45694</v>
      </c>
      <c r="Q1000" s="162" t="s">
        <v>6647</v>
      </c>
      <c r="R1000" s="171">
        <v>51359.21</v>
      </c>
      <c r="S1000" s="163" t="s">
        <v>5656</v>
      </c>
      <c r="T1000" s="162"/>
      <c r="U1000" s="161" t="s">
        <v>10</v>
      </c>
      <c r="V1000" s="161" t="s">
        <v>11</v>
      </c>
      <c r="W1000" s="161" t="s">
        <v>12</v>
      </c>
      <c r="X1000" s="161" t="s">
        <v>13</v>
      </c>
      <c r="Y1000" s="165">
        <v>4400</v>
      </c>
      <c r="Z1000" s="165">
        <v>9021101</v>
      </c>
      <c r="AA1000" s="166">
        <v>0.20785912212247176</v>
      </c>
      <c r="AB1000" s="167" t="s">
        <v>6648</v>
      </c>
      <c r="AC1000" s="168" t="s">
        <v>3156</v>
      </c>
    </row>
    <row r="1001" spans="1:29" x14ac:dyDescent="0.3">
      <c r="A1001" s="156" t="s">
        <v>2740</v>
      </c>
      <c r="B1001" s="157">
        <v>3</v>
      </c>
      <c r="C1001" s="158" t="s">
        <v>1464</v>
      </c>
      <c r="D1001" s="156" t="s">
        <v>412</v>
      </c>
      <c r="E1001" s="156" t="s">
        <v>2722</v>
      </c>
      <c r="F1001" s="156" t="s">
        <v>4</v>
      </c>
      <c r="G1001" s="158" t="s">
        <v>2222</v>
      </c>
      <c r="H1001" s="160">
        <v>45663</v>
      </c>
      <c r="I1001" s="160">
        <v>45694</v>
      </c>
      <c r="J1001" s="161" t="s">
        <v>6174</v>
      </c>
      <c r="K1001" s="162" t="s">
        <v>6644</v>
      </c>
      <c r="L1001" s="158" t="s">
        <v>6645</v>
      </c>
      <c r="M1001" s="171">
        <v>0</v>
      </c>
      <c r="N1001" s="170">
        <v>43249.87</v>
      </c>
      <c r="O1001" s="162" t="s">
        <v>6646</v>
      </c>
      <c r="P1001" s="160">
        <v>45694</v>
      </c>
      <c r="Q1001" s="162" t="s">
        <v>6647</v>
      </c>
      <c r="R1001" s="171">
        <v>43249.87</v>
      </c>
      <c r="S1001" s="163" t="s">
        <v>5657</v>
      </c>
      <c r="T1001" s="162"/>
      <c r="U1001" s="161" t="s">
        <v>10</v>
      </c>
      <c r="V1001" s="161" t="s">
        <v>11</v>
      </c>
      <c r="W1001" s="161" t="s">
        <v>12</v>
      </c>
      <c r="X1001" s="161" t="s">
        <v>13</v>
      </c>
      <c r="Y1001" s="165">
        <v>4400</v>
      </c>
      <c r="Z1001" s="165">
        <v>9041101</v>
      </c>
      <c r="AA1001" s="166">
        <v>0.17503929694617634</v>
      </c>
      <c r="AB1001" s="158" t="s">
        <v>6649</v>
      </c>
      <c r="AC1001" s="168" t="s">
        <v>3166</v>
      </c>
    </row>
    <row r="1002" spans="1:29" x14ac:dyDescent="0.3">
      <c r="A1002" s="156" t="s">
        <v>2746</v>
      </c>
      <c r="B1002" s="157">
        <v>4</v>
      </c>
      <c r="C1002" s="158" t="s">
        <v>1464</v>
      </c>
      <c r="D1002" s="156" t="s">
        <v>135</v>
      </c>
      <c r="E1002" s="156" t="s">
        <v>2722</v>
      </c>
      <c r="F1002" s="156" t="s">
        <v>4</v>
      </c>
      <c r="G1002" s="156" t="s">
        <v>2222</v>
      </c>
      <c r="H1002" s="160">
        <v>45663</v>
      </c>
      <c r="I1002" s="160">
        <v>45694</v>
      </c>
      <c r="J1002" s="161" t="s">
        <v>6174</v>
      </c>
      <c r="K1002" s="162" t="s">
        <v>6644</v>
      </c>
      <c r="L1002" s="158" t="s">
        <v>6645</v>
      </c>
      <c r="M1002" s="171">
        <v>0</v>
      </c>
      <c r="N1002" s="170">
        <v>51359.21</v>
      </c>
      <c r="O1002" s="162" t="s">
        <v>6646</v>
      </c>
      <c r="P1002" s="160">
        <v>45694</v>
      </c>
      <c r="Q1002" s="162" t="s">
        <v>6647</v>
      </c>
      <c r="R1002" s="171">
        <v>51359.21</v>
      </c>
      <c r="S1002" s="163" t="s">
        <v>5858</v>
      </c>
      <c r="T1002" s="162"/>
      <c r="U1002" s="161" t="s">
        <v>10</v>
      </c>
      <c r="V1002" s="161" t="s">
        <v>11</v>
      </c>
      <c r="W1002" s="161" t="s">
        <v>12</v>
      </c>
      <c r="X1002" s="161" t="s">
        <v>13</v>
      </c>
      <c r="Y1002" s="165">
        <v>4400</v>
      </c>
      <c r="Z1002" s="165">
        <v>9201101</v>
      </c>
      <c r="AA1002" s="166">
        <v>0.20785912212247176</v>
      </c>
      <c r="AB1002" s="167" t="s">
        <v>6650</v>
      </c>
      <c r="AC1002" s="168" t="s">
        <v>3232</v>
      </c>
    </row>
    <row r="1003" spans="1:29" x14ac:dyDescent="0.3">
      <c r="A1003" s="156" t="s">
        <v>2778</v>
      </c>
      <c r="B1003" s="157">
        <v>3</v>
      </c>
      <c r="C1003" s="158" t="s">
        <v>1464</v>
      </c>
      <c r="D1003" s="156" t="s">
        <v>421</v>
      </c>
      <c r="E1003" s="156" t="s">
        <v>2722</v>
      </c>
      <c r="F1003" s="156" t="s">
        <v>4</v>
      </c>
      <c r="G1003" s="158" t="s">
        <v>2257</v>
      </c>
      <c r="H1003" s="160">
        <v>45663</v>
      </c>
      <c r="I1003" s="160">
        <v>45694</v>
      </c>
      <c r="J1003" s="161" t="s">
        <v>6174</v>
      </c>
      <c r="K1003" s="162" t="s">
        <v>6644</v>
      </c>
      <c r="L1003" s="158" t="s">
        <v>6645</v>
      </c>
      <c r="M1003" s="171">
        <v>0</v>
      </c>
      <c r="N1003" s="170">
        <v>21906.33</v>
      </c>
      <c r="O1003" s="162" t="s">
        <v>6651</v>
      </c>
      <c r="P1003" s="160">
        <v>45694</v>
      </c>
      <c r="Q1003" s="162" t="s">
        <v>6647</v>
      </c>
      <c r="R1003" s="171">
        <v>21906.33</v>
      </c>
      <c r="S1003" s="163" t="s">
        <v>5656</v>
      </c>
      <c r="T1003" s="162"/>
      <c r="U1003" s="161" t="s">
        <v>10</v>
      </c>
      <c r="V1003" s="161" t="s">
        <v>11</v>
      </c>
      <c r="W1003" s="161" t="s">
        <v>12</v>
      </c>
      <c r="X1003" s="161" t="s">
        <v>13</v>
      </c>
      <c r="Y1003" s="165">
        <v>4400</v>
      </c>
      <c r="Z1003" s="165">
        <v>9021101</v>
      </c>
      <c r="AA1003" s="166">
        <v>8.8658500057247139E-2</v>
      </c>
      <c r="AB1003" s="158" t="s">
        <v>6652</v>
      </c>
      <c r="AC1003" s="168" t="s">
        <v>3156</v>
      </c>
    </row>
    <row r="1004" spans="1:29" x14ac:dyDescent="0.3">
      <c r="A1004" s="156" t="s">
        <v>2778</v>
      </c>
      <c r="B1004" s="157">
        <v>3</v>
      </c>
      <c r="C1004" s="158" t="s">
        <v>1464</v>
      </c>
      <c r="D1004" s="156" t="s">
        <v>421</v>
      </c>
      <c r="E1004" s="156" t="s">
        <v>2722</v>
      </c>
      <c r="F1004" s="156" t="s">
        <v>4</v>
      </c>
      <c r="G1004" s="158" t="s">
        <v>5078</v>
      </c>
      <c r="H1004" s="160">
        <v>45663</v>
      </c>
      <c r="I1004" s="160">
        <v>45694</v>
      </c>
      <c r="J1004" s="161" t="s">
        <v>6174</v>
      </c>
      <c r="K1004" s="162" t="s">
        <v>6644</v>
      </c>
      <c r="L1004" s="158" t="s">
        <v>6645</v>
      </c>
      <c r="M1004" s="171">
        <v>0</v>
      </c>
      <c r="N1004" s="170">
        <v>677.33</v>
      </c>
      <c r="O1004" s="162" t="s">
        <v>6651</v>
      </c>
      <c r="P1004" s="160">
        <v>45694</v>
      </c>
      <c r="Q1004" s="162" t="s">
        <v>6647</v>
      </c>
      <c r="R1004" s="171">
        <v>677.33</v>
      </c>
      <c r="S1004" s="163" t="s">
        <v>5656</v>
      </c>
      <c r="T1004" s="162"/>
      <c r="U1004" s="161" t="s">
        <v>10</v>
      </c>
      <c r="V1004" s="161" t="s">
        <v>11</v>
      </c>
      <c r="W1004" s="161" t="s">
        <v>12</v>
      </c>
      <c r="X1004" s="161" t="s">
        <v>13</v>
      </c>
      <c r="Y1004" s="165">
        <v>4400</v>
      </c>
      <c r="Z1004" s="169">
        <v>9021101</v>
      </c>
      <c r="AA1004" s="166">
        <v>2.7412652801165325E-3</v>
      </c>
      <c r="AB1004" s="167" t="s">
        <v>6655</v>
      </c>
      <c r="AC1004" s="168" t="s">
        <v>3156</v>
      </c>
    </row>
    <row r="1005" spans="1:29" x14ac:dyDescent="0.3">
      <c r="A1005" s="156" t="s">
        <v>2740</v>
      </c>
      <c r="B1005" s="157">
        <v>3</v>
      </c>
      <c r="C1005" s="158" t="s">
        <v>1464</v>
      </c>
      <c r="D1005" s="156" t="s">
        <v>412</v>
      </c>
      <c r="E1005" s="156" t="s">
        <v>2722</v>
      </c>
      <c r="F1005" s="156" t="s">
        <v>4</v>
      </c>
      <c r="G1005" s="158" t="s">
        <v>2257</v>
      </c>
      <c r="H1005" s="160">
        <v>45663</v>
      </c>
      <c r="I1005" s="160">
        <v>45694</v>
      </c>
      <c r="J1005" s="161" t="s">
        <v>6174</v>
      </c>
      <c r="K1005" s="162" t="s">
        <v>6644</v>
      </c>
      <c r="L1005" s="158" t="s">
        <v>6645</v>
      </c>
      <c r="M1005" s="171">
        <v>0</v>
      </c>
      <c r="N1005" s="170">
        <v>18447.45</v>
      </c>
      <c r="O1005" s="162" t="s">
        <v>6651</v>
      </c>
      <c r="P1005" s="160">
        <v>45694</v>
      </c>
      <c r="Q1005" s="162" t="s">
        <v>6647</v>
      </c>
      <c r="R1005" s="171">
        <v>18447.45</v>
      </c>
      <c r="S1005" s="163" t="s">
        <v>5657</v>
      </c>
      <c r="T1005" s="162"/>
      <c r="U1005" s="161" t="s">
        <v>10</v>
      </c>
      <c r="V1005" s="161" t="s">
        <v>11</v>
      </c>
      <c r="W1005" s="161" t="s">
        <v>12</v>
      </c>
      <c r="X1005" s="161" t="s">
        <v>13</v>
      </c>
      <c r="Y1005" s="165">
        <v>4400</v>
      </c>
      <c r="Z1005" s="165">
        <v>9041101</v>
      </c>
      <c r="AA1005" s="166">
        <v>7.4659847034216298E-2</v>
      </c>
      <c r="AB1005" s="167" t="s">
        <v>6653</v>
      </c>
      <c r="AC1005" s="168" t="s">
        <v>3166</v>
      </c>
    </row>
    <row r="1006" spans="1:29" x14ac:dyDescent="0.3">
      <c r="A1006" s="156" t="s">
        <v>2740</v>
      </c>
      <c r="B1006" s="157">
        <v>3</v>
      </c>
      <c r="C1006" s="158" t="s">
        <v>1464</v>
      </c>
      <c r="D1006" s="156" t="s">
        <v>412</v>
      </c>
      <c r="E1006" s="156" t="s">
        <v>2722</v>
      </c>
      <c r="F1006" s="156" t="s">
        <v>4</v>
      </c>
      <c r="G1006" s="158" t="s">
        <v>5078</v>
      </c>
      <c r="H1006" s="160">
        <v>45663</v>
      </c>
      <c r="I1006" s="160">
        <v>45694</v>
      </c>
      <c r="J1006" s="161" t="s">
        <v>6174</v>
      </c>
      <c r="K1006" s="162" t="s">
        <v>6644</v>
      </c>
      <c r="L1006" s="158" t="s">
        <v>6645</v>
      </c>
      <c r="M1006" s="171">
        <v>0</v>
      </c>
      <c r="N1006" s="170">
        <v>570.38</v>
      </c>
      <c r="O1006" s="162" t="s">
        <v>6651</v>
      </c>
      <c r="P1006" s="160">
        <v>45694</v>
      </c>
      <c r="Q1006" s="162" t="s">
        <v>6647</v>
      </c>
      <c r="R1006" s="171">
        <v>570.38</v>
      </c>
      <c r="S1006" s="163" t="s">
        <v>5657</v>
      </c>
      <c r="T1006" s="162"/>
      <c r="U1006" s="161" t="s">
        <v>10</v>
      </c>
      <c r="V1006" s="161" t="s">
        <v>11</v>
      </c>
      <c r="W1006" s="161" t="s">
        <v>12</v>
      </c>
      <c r="X1006" s="161" t="s">
        <v>13</v>
      </c>
      <c r="Y1006" s="165">
        <v>4400</v>
      </c>
      <c r="Z1006" s="165">
        <v>9041101</v>
      </c>
      <c r="AA1006" s="166">
        <v>2.3084211395816923E-3</v>
      </c>
      <c r="AB1006" s="167" t="s">
        <v>6656</v>
      </c>
      <c r="AC1006" s="168" t="s">
        <v>3166</v>
      </c>
    </row>
    <row r="1007" spans="1:29" x14ac:dyDescent="0.3">
      <c r="A1007" s="156" t="s">
        <v>2746</v>
      </c>
      <c r="B1007" s="157">
        <v>4</v>
      </c>
      <c r="C1007" s="158" t="s">
        <v>1464</v>
      </c>
      <c r="D1007" s="156" t="s">
        <v>135</v>
      </c>
      <c r="E1007" s="156" t="s">
        <v>2722</v>
      </c>
      <c r="F1007" s="156" t="s">
        <v>4</v>
      </c>
      <c r="G1007" s="158" t="s">
        <v>2257</v>
      </c>
      <c r="H1007" s="160">
        <v>45663</v>
      </c>
      <c r="I1007" s="160">
        <v>45694</v>
      </c>
      <c r="J1007" s="161" t="s">
        <v>6174</v>
      </c>
      <c r="K1007" s="162" t="s">
        <v>6644</v>
      </c>
      <c r="L1007" s="158" t="s">
        <v>6645</v>
      </c>
      <c r="M1007" s="171">
        <v>0</v>
      </c>
      <c r="N1007" s="170">
        <v>21906.33</v>
      </c>
      <c r="O1007" s="162" t="s">
        <v>6651</v>
      </c>
      <c r="P1007" s="160">
        <v>45694</v>
      </c>
      <c r="Q1007" s="162" t="s">
        <v>6647</v>
      </c>
      <c r="R1007" s="171">
        <v>21906.33</v>
      </c>
      <c r="S1007" s="163" t="s">
        <v>5858</v>
      </c>
      <c r="T1007" s="162"/>
      <c r="U1007" s="161" t="s">
        <v>10</v>
      </c>
      <c r="V1007" s="161" t="s">
        <v>11</v>
      </c>
      <c r="W1007" s="161" t="s">
        <v>12</v>
      </c>
      <c r="X1007" s="161" t="s">
        <v>13</v>
      </c>
      <c r="Y1007" s="165">
        <v>4400</v>
      </c>
      <c r="Z1007" s="165">
        <v>9201101</v>
      </c>
      <c r="AA1007" s="166">
        <v>8.8658500057247139E-2</v>
      </c>
      <c r="AB1007" s="163" t="s">
        <v>6654</v>
      </c>
      <c r="AC1007" s="168" t="s">
        <v>3232</v>
      </c>
    </row>
    <row r="1008" spans="1:29" x14ac:dyDescent="0.3">
      <c r="A1008" s="156" t="s">
        <v>2746</v>
      </c>
      <c r="B1008" s="157">
        <v>4</v>
      </c>
      <c r="C1008" s="158" t="s">
        <v>1464</v>
      </c>
      <c r="D1008" s="156" t="s">
        <v>135</v>
      </c>
      <c r="E1008" s="156" t="s">
        <v>2722</v>
      </c>
      <c r="F1008" s="156" t="s">
        <v>4</v>
      </c>
      <c r="G1008" s="156" t="s">
        <v>5078</v>
      </c>
      <c r="H1008" s="160">
        <v>45663</v>
      </c>
      <c r="I1008" s="160">
        <v>45694</v>
      </c>
      <c r="J1008" s="161" t="s">
        <v>6174</v>
      </c>
      <c r="K1008" s="162" t="s">
        <v>6644</v>
      </c>
      <c r="L1008" s="158" t="s">
        <v>6645</v>
      </c>
      <c r="M1008" s="171">
        <v>0</v>
      </c>
      <c r="N1008" s="170">
        <v>677.33</v>
      </c>
      <c r="O1008" s="162" t="s">
        <v>6651</v>
      </c>
      <c r="P1008" s="160">
        <v>45694</v>
      </c>
      <c r="Q1008" s="162" t="s">
        <v>6647</v>
      </c>
      <c r="R1008" s="171">
        <v>677.33</v>
      </c>
      <c r="S1008" s="163" t="s">
        <v>5858</v>
      </c>
      <c r="T1008" s="162"/>
      <c r="U1008" s="161" t="s">
        <v>10</v>
      </c>
      <c r="V1008" s="161" t="s">
        <v>11</v>
      </c>
      <c r="W1008" s="161" t="s">
        <v>12</v>
      </c>
      <c r="X1008" s="161" t="s">
        <v>13</v>
      </c>
      <c r="Y1008" s="165">
        <v>4400</v>
      </c>
      <c r="Z1008" s="165">
        <v>9201101</v>
      </c>
      <c r="AA1008" s="166">
        <v>2.7412652801165325E-3</v>
      </c>
      <c r="AB1008" s="167" t="s">
        <v>6657</v>
      </c>
      <c r="AC1008" s="168" t="s">
        <v>3232</v>
      </c>
    </row>
    <row r="1009" spans="1:29" x14ac:dyDescent="0.3">
      <c r="A1009" s="156" t="s">
        <v>2778</v>
      </c>
      <c r="B1009" s="157">
        <v>3</v>
      </c>
      <c r="C1009" s="158" t="s">
        <v>1464</v>
      </c>
      <c r="D1009" s="156" t="s">
        <v>421</v>
      </c>
      <c r="E1009" s="156" t="s">
        <v>2722</v>
      </c>
      <c r="F1009" s="156" t="s">
        <v>4</v>
      </c>
      <c r="G1009" s="158" t="s">
        <v>2219</v>
      </c>
      <c r="H1009" s="160">
        <v>45663</v>
      </c>
      <c r="I1009" s="160">
        <v>45754</v>
      </c>
      <c r="J1009" s="161" t="s">
        <v>6174</v>
      </c>
      <c r="K1009" s="162" t="s">
        <v>6644</v>
      </c>
      <c r="L1009" s="158" t="s">
        <v>6645</v>
      </c>
      <c r="M1009" s="171">
        <v>0</v>
      </c>
      <c r="N1009" s="170">
        <v>12995.01</v>
      </c>
      <c r="O1009" s="162" t="s">
        <v>6658</v>
      </c>
      <c r="P1009" s="160">
        <v>45754</v>
      </c>
      <c r="Q1009" s="162" t="s">
        <v>6659</v>
      </c>
      <c r="R1009" s="171">
        <v>12995.01</v>
      </c>
      <c r="S1009" s="163" t="s">
        <v>5656</v>
      </c>
      <c r="T1009" s="162"/>
      <c r="U1009" s="161" t="s">
        <v>10</v>
      </c>
      <c r="V1009" s="161" t="s">
        <v>11</v>
      </c>
      <c r="W1009" s="161" t="s">
        <v>12</v>
      </c>
      <c r="X1009" s="161" t="s">
        <v>13</v>
      </c>
      <c r="Y1009" s="165">
        <v>4400</v>
      </c>
      <c r="Z1009" s="165">
        <v>9021101</v>
      </c>
      <c r="AA1009" s="166">
        <v>5.2592930665653584E-2</v>
      </c>
      <c r="AB1009" s="158" t="s">
        <v>6660</v>
      </c>
      <c r="AC1009" s="168" t="s">
        <v>3156</v>
      </c>
    </row>
    <row r="1010" spans="1:29" x14ac:dyDescent="0.3">
      <c r="A1010" s="156" t="s">
        <v>2740</v>
      </c>
      <c r="B1010" s="157">
        <v>3</v>
      </c>
      <c r="C1010" s="158" t="s">
        <v>1464</v>
      </c>
      <c r="D1010" s="156" t="s">
        <v>412</v>
      </c>
      <c r="E1010" s="156" t="s">
        <v>2722</v>
      </c>
      <c r="F1010" s="156" t="s">
        <v>4</v>
      </c>
      <c r="G1010" s="158" t="s">
        <v>2219</v>
      </c>
      <c r="H1010" s="160">
        <v>45663</v>
      </c>
      <c r="I1010" s="160">
        <v>45754</v>
      </c>
      <c r="J1010" s="161" t="s">
        <v>6174</v>
      </c>
      <c r="K1010" s="162" t="s">
        <v>6644</v>
      </c>
      <c r="L1010" s="158" t="s">
        <v>6645</v>
      </c>
      <c r="M1010" s="171">
        <v>0</v>
      </c>
      <c r="N1010" s="170">
        <v>12995.01</v>
      </c>
      <c r="O1010" s="162" t="s">
        <v>6658</v>
      </c>
      <c r="P1010" s="160">
        <v>45754</v>
      </c>
      <c r="Q1010" s="162" t="s">
        <v>6659</v>
      </c>
      <c r="R1010" s="171">
        <v>12995.01</v>
      </c>
      <c r="S1010" s="163" t="s">
        <v>5657</v>
      </c>
      <c r="T1010" s="162"/>
      <c r="U1010" s="161" t="s">
        <v>10</v>
      </c>
      <c r="V1010" s="161" t="s">
        <v>11</v>
      </c>
      <c r="W1010" s="161" t="s">
        <v>12</v>
      </c>
      <c r="X1010" s="161" t="s">
        <v>13</v>
      </c>
      <c r="Y1010" s="165">
        <v>4400</v>
      </c>
      <c r="Z1010" s="165">
        <v>9041101</v>
      </c>
      <c r="AA1010" s="166">
        <v>5.2592930665653584E-2</v>
      </c>
      <c r="AB1010" s="167" t="s">
        <v>6661</v>
      </c>
      <c r="AC1010" s="168" t="s">
        <v>3166</v>
      </c>
    </row>
    <row r="1011" spans="1:29" x14ac:dyDescent="0.3">
      <c r="A1011" s="156" t="s">
        <v>2746</v>
      </c>
      <c r="B1011" s="157">
        <v>4</v>
      </c>
      <c r="C1011" s="158" t="s">
        <v>1464</v>
      </c>
      <c r="D1011" s="180" t="s">
        <v>135</v>
      </c>
      <c r="E1011" s="156" t="s">
        <v>2722</v>
      </c>
      <c r="F1011" s="156" t="s">
        <v>4</v>
      </c>
      <c r="G1011" s="158" t="s">
        <v>2219</v>
      </c>
      <c r="H1011" s="160">
        <v>45663</v>
      </c>
      <c r="I1011" s="160">
        <v>45754</v>
      </c>
      <c r="J1011" s="161" t="s">
        <v>6174</v>
      </c>
      <c r="K1011" s="162" t="s">
        <v>6644</v>
      </c>
      <c r="L1011" s="163" t="s">
        <v>6645</v>
      </c>
      <c r="M1011" s="171">
        <v>0</v>
      </c>
      <c r="N1011" s="170">
        <v>10943.17</v>
      </c>
      <c r="O1011" s="162" t="s">
        <v>6658</v>
      </c>
      <c r="P1011" s="160">
        <v>45754</v>
      </c>
      <c r="Q1011" s="162" t="s">
        <v>6659</v>
      </c>
      <c r="R1011" s="171">
        <v>10943.17</v>
      </c>
      <c r="S1011" s="163" t="s">
        <v>5858</v>
      </c>
      <c r="T1011" s="162"/>
      <c r="U1011" s="161" t="s">
        <v>10</v>
      </c>
      <c r="V1011" s="161" t="s">
        <v>11</v>
      </c>
      <c r="W1011" s="161" t="s">
        <v>12</v>
      </c>
      <c r="X1011" s="161" t="s">
        <v>13</v>
      </c>
      <c r="Y1011" s="165">
        <v>4400</v>
      </c>
      <c r="Z1011" s="169">
        <v>9201101</v>
      </c>
      <c r="AA1011" s="166">
        <v>4.4288798629047631E-2</v>
      </c>
      <c r="AB1011" s="167" t="s">
        <v>6662</v>
      </c>
      <c r="AC1011" s="168" t="s">
        <v>3232</v>
      </c>
    </row>
    <row r="1012" spans="1:29" x14ac:dyDescent="0.3">
      <c r="A1012" s="156" t="s">
        <v>2788</v>
      </c>
      <c r="B1012" s="157">
        <v>0</v>
      </c>
      <c r="C1012" s="158" t="s">
        <v>1464</v>
      </c>
      <c r="D1012" s="156" t="s">
        <v>503</v>
      </c>
      <c r="E1012" s="156" t="s">
        <v>2722</v>
      </c>
      <c r="F1012" s="156" t="s">
        <v>4</v>
      </c>
      <c r="G1012" s="158" t="s">
        <v>2222</v>
      </c>
      <c r="H1012" s="160">
        <v>45694</v>
      </c>
      <c r="I1012" s="160">
        <v>46174</v>
      </c>
      <c r="J1012" s="161" t="s">
        <v>6174</v>
      </c>
      <c r="K1012" s="162" t="s">
        <v>6663</v>
      </c>
      <c r="L1012" s="163" t="s">
        <v>6664</v>
      </c>
      <c r="M1012" s="171">
        <v>0</v>
      </c>
      <c r="N1012" s="170">
        <v>66111.259999999995</v>
      </c>
      <c r="O1012" s="162" t="s">
        <v>6665</v>
      </c>
      <c r="P1012" s="160">
        <v>45735</v>
      </c>
      <c r="Q1012" s="162" t="s">
        <v>6666</v>
      </c>
      <c r="R1012" s="171">
        <v>66111.259999999995</v>
      </c>
      <c r="S1012" s="163"/>
      <c r="T1012" s="162"/>
      <c r="U1012" s="161" t="s">
        <v>10</v>
      </c>
      <c r="V1012" s="161" t="s">
        <v>11</v>
      </c>
      <c r="W1012" s="161" t="s">
        <v>12</v>
      </c>
      <c r="X1012" s="161" t="s">
        <v>13</v>
      </c>
      <c r="Y1012" s="165">
        <v>4400</v>
      </c>
      <c r="Z1012" s="165">
        <v>9351101</v>
      </c>
      <c r="AA1012" s="166">
        <v>0.5347115055493763</v>
      </c>
      <c r="AB1012" s="167" t="s">
        <v>6667</v>
      </c>
      <c r="AC1012" s="168" t="s">
        <v>3312</v>
      </c>
    </row>
    <row r="1013" spans="1:29" x14ac:dyDescent="0.3">
      <c r="A1013" s="156" t="s">
        <v>2788</v>
      </c>
      <c r="B1013" s="157">
        <v>0</v>
      </c>
      <c r="C1013" s="158" t="s">
        <v>1464</v>
      </c>
      <c r="D1013" s="180" t="s">
        <v>503</v>
      </c>
      <c r="E1013" s="156" t="s">
        <v>2722</v>
      </c>
      <c r="F1013" s="156" t="s">
        <v>4</v>
      </c>
      <c r="G1013" s="158" t="s">
        <v>2257</v>
      </c>
      <c r="H1013" s="160">
        <v>45694</v>
      </c>
      <c r="I1013" s="160">
        <v>46174</v>
      </c>
      <c r="J1013" s="161" t="s">
        <v>6174</v>
      </c>
      <c r="K1013" s="162" t="s">
        <v>6663</v>
      </c>
      <c r="L1013" s="163" t="s">
        <v>6664</v>
      </c>
      <c r="M1013" s="171">
        <v>0</v>
      </c>
      <c r="N1013" s="170">
        <v>34431.730000000003</v>
      </c>
      <c r="O1013" s="162" t="s">
        <v>6668</v>
      </c>
      <c r="P1013" s="160">
        <v>45749</v>
      </c>
      <c r="Q1013" s="162" t="s">
        <v>6669</v>
      </c>
      <c r="R1013" s="171">
        <v>34431.730000000003</v>
      </c>
      <c r="S1013" s="162"/>
      <c r="T1013" s="162"/>
      <c r="U1013" s="161" t="s">
        <v>10</v>
      </c>
      <c r="V1013" s="161" t="s">
        <v>11</v>
      </c>
      <c r="W1013" s="161" t="s">
        <v>12</v>
      </c>
      <c r="X1013" s="161" t="s">
        <v>13</v>
      </c>
      <c r="Y1013" s="165">
        <v>4400</v>
      </c>
      <c r="Z1013" s="165">
        <v>9351101</v>
      </c>
      <c r="AA1013" s="166">
        <v>0.27848572523000814</v>
      </c>
      <c r="AB1013" s="167" t="s">
        <v>6670</v>
      </c>
      <c r="AC1013" s="168" t="s">
        <v>3312</v>
      </c>
    </row>
    <row r="1014" spans="1:29" x14ac:dyDescent="0.3">
      <c r="A1014" s="156" t="s">
        <v>2788</v>
      </c>
      <c r="B1014" s="157">
        <v>0</v>
      </c>
      <c r="C1014" s="158" t="s">
        <v>1464</v>
      </c>
      <c r="D1014" s="156" t="s">
        <v>503</v>
      </c>
      <c r="E1014" s="156" t="s">
        <v>2722</v>
      </c>
      <c r="F1014" s="156" t="s">
        <v>4</v>
      </c>
      <c r="G1014" s="158" t="s">
        <v>5078</v>
      </c>
      <c r="H1014" s="160">
        <v>45694</v>
      </c>
      <c r="I1014" s="160">
        <v>46174</v>
      </c>
      <c r="J1014" s="161" t="s">
        <v>6174</v>
      </c>
      <c r="K1014" s="162" t="s">
        <v>6663</v>
      </c>
      <c r="L1014" s="163" t="s">
        <v>6664</v>
      </c>
      <c r="M1014" s="171">
        <v>0</v>
      </c>
      <c r="N1014" s="170">
        <v>1965.83</v>
      </c>
      <c r="O1014" s="162" t="s">
        <v>6668</v>
      </c>
      <c r="P1014" s="160">
        <v>45749</v>
      </c>
      <c r="Q1014" s="162" t="s">
        <v>6669</v>
      </c>
      <c r="R1014" s="171">
        <v>1965.83</v>
      </c>
      <c r="S1014" s="163"/>
      <c r="T1014" s="162"/>
      <c r="U1014" s="161" t="s">
        <v>10</v>
      </c>
      <c r="V1014" s="161" t="s">
        <v>11</v>
      </c>
      <c r="W1014" s="161" t="s">
        <v>12</v>
      </c>
      <c r="X1014" s="161" t="s">
        <v>13</v>
      </c>
      <c r="Y1014" s="165">
        <v>4400</v>
      </c>
      <c r="Z1014" s="165">
        <v>9351101</v>
      </c>
      <c r="AA1014" s="166">
        <v>1.589974111753626E-2</v>
      </c>
      <c r="AB1014" s="167" t="s">
        <v>6671</v>
      </c>
      <c r="AC1014" s="168" t="s">
        <v>3312</v>
      </c>
    </row>
    <row r="1015" spans="1:29" x14ac:dyDescent="0.3">
      <c r="A1015" s="156" t="s">
        <v>2788</v>
      </c>
      <c r="B1015" s="157">
        <v>0</v>
      </c>
      <c r="C1015" s="158" t="s">
        <v>1464</v>
      </c>
      <c r="D1015" s="181" t="s">
        <v>503</v>
      </c>
      <c r="E1015" s="156" t="s">
        <v>2722</v>
      </c>
      <c r="F1015" s="156" t="s">
        <v>4</v>
      </c>
      <c r="G1015" s="158" t="s">
        <v>2219</v>
      </c>
      <c r="H1015" s="160">
        <v>45694</v>
      </c>
      <c r="I1015" s="160">
        <v>46174</v>
      </c>
      <c r="J1015" s="161" t="s">
        <v>6174</v>
      </c>
      <c r="K1015" s="162" t="s">
        <v>6663</v>
      </c>
      <c r="L1015" s="163" t="s">
        <v>6664</v>
      </c>
      <c r="M1015" s="171">
        <v>0</v>
      </c>
      <c r="N1015" s="170">
        <v>20518.439999999999</v>
      </c>
      <c r="O1015" s="162" t="s">
        <v>6668</v>
      </c>
      <c r="P1015" s="160">
        <v>45749</v>
      </c>
      <c r="Q1015" s="162" t="s">
        <v>6669</v>
      </c>
      <c r="R1015" s="170">
        <v>20518.439999999999</v>
      </c>
      <c r="S1015" s="163"/>
      <c r="T1015" s="162"/>
      <c r="U1015" s="161" t="s">
        <v>10</v>
      </c>
      <c r="V1015" s="161" t="s">
        <v>11</v>
      </c>
      <c r="W1015" s="161" t="s">
        <v>12</v>
      </c>
      <c r="X1015" s="161" t="s">
        <v>13</v>
      </c>
      <c r="Y1015" s="165">
        <v>4400</v>
      </c>
      <c r="Z1015" s="165">
        <v>9351101</v>
      </c>
      <c r="AA1015" s="166">
        <v>0.16595427078419839</v>
      </c>
      <c r="AB1015" s="167" t="s">
        <v>6672</v>
      </c>
      <c r="AC1015" s="168" t="s">
        <v>3312</v>
      </c>
    </row>
    <row r="1016" spans="1:29" x14ac:dyDescent="0.3">
      <c r="A1016" s="156" t="s">
        <v>2778</v>
      </c>
      <c r="B1016" s="157">
        <v>3</v>
      </c>
      <c r="C1016" s="158" t="s">
        <v>1464</v>
      </c>
      <c r="D1016" s="181" t="s">
        <v>421</v>
      </c>
      <c r="E1016" s="156" t="s">
        <v>2722</v>
      </c>
      <c r="F1016" s="156" t="s">
        <v>4</v>
      </c>
      <c r="G1016" s="158" t="s">
        <v>5082</v>
      </c>
      <c r="H1016" s="160">
        <v>45791</v>
      </c>
      <c r="I1016" s="160">
        <v>45818</v>
      </c>
      <c r="J1016" s="161" t="s">
        <v>6174</v>
      </c>
      <c r="K1016" s="162" t="s">
        <v>6673</v>
      </c>
      <c r="L1016" s="163" t="s">
        <v>6674</v>
      </c>
      <c r="M1016" s="171">
        <v>0</v>
      </c>
      <c r="N1016" s="170">
        <v>469.18</v>
      </c>
      <c r="O1016" s="162" t="s">
        <v>6675</v>
      </c>
      <c r="P1016" s="160">
        <v>45818</v>
      </c>
      <c r="Q1016" s="162" t="s">
        <v>6676</v>
      </c>
      <c r="R1016" s="171">
        <v>469.18</v>
      </c>
      <c r="S1016" s="163" t="s">
        <v>5656</v>
      </c>
      <c r="T1016" s="162"/>
      <c r="U1016" s="161" t="s">
        <v>10</v>
      </c>
      <c r="V1016" s="161" t="s">
        <v>11</v>
      </c>
      <c r="W1016" s="161" t="s">
        <v>1355</v>
      </c>
      <c r="X1016" s="161" t="s">
        <v>1356</v>
      </c>
      <c r="Y1016" s="165">
        <v>4300</v>
      </c>
      <c r="Z1016" s="165">
        <v>9021101</v>
      </c>
      <c r="AA1016" s="166">
        <v>0.24999866789575484</v>
      </c>
      <c r="AB1016" s="167" t="s">
        <v>7317</v>
      </c>
      <c r="AC1016" s="168" t="s">
        <v>3156</v>
      </c>
    </row>
    <row r="1017" spans="1:29" x14ac:dyDescent="0.3">
      <c r="A1017" s="156" t="s">
        <v>2740</v>
      </c>
      <c r="B1017" s="157">
        <v>3</v>
      </c>
      <c r="C1017" s="158" t="s">
        <v>1464</v>
      </c>
      <c r="D1017" s="156" t="s">
        <v>412</v>
      </c>
      <c r="E1017" s="156" t="s">
        <v>2722</v>
      </c>
      <c r="F1017" s="156" t="s">
        <v>4</v>
      </c>
      <c r="G1017" s="158" t="s">
        <v>5082</v>
      </c>
      <c r="H1017" s="160">
        <v>45791</v>
      </c>
      <c r="I1017" s="160">
        <v>45818</v>
      </c>
      <c r="J1017" s="161" t="s">
        <v>6174</v>
      </c>
      <c r="K1017" s="162" t="s">
        <v>6673</v>
      </c>
      <c r="L1017" s="163" t="s">
        <v>6674</v>
      </c>
      <c r="M1017" s="171">
        <v>0</v>
      </c>
      <c r="N1017" s="170">
        <v>395.1</v>
      </c>
      <c r="O1017" s="162" t="s">
        <v>6675</v>
      </c>
      <c r="P1017" s="160">
        <v>45818</v>
      </c>
      <c r="Q1017" s="162" t="s">
        <v>6676</v>
      </c>
      <c r="R1017" s="170">
        <v>395.1</v>
      </c>
      <c r="S1017" s="163" t="s">
        <v>5657</v>
      </c>
      <c r="T1017" s="162"/>
      <c r="U1017" s="161" t="s">
        <v>10</v>
      </c>
      <c r="V1017" s="161" t="s">
        <v>11</v>
      </c>
      <c r="W1017" s="161" t="s">
        <v>1355</v>
      </c>
      <c r="X1017" s="161" t="s">
        <v>1356</v>
      </c>
      <c r="Y1017" s="165">
        <v>4300</v>
      </c>
      <c r="Z1017" s="165">
        <v>9041101</v>
      </c>
      <c r="AA1017" s="166">
        <v>0.21052575490347575</v>
      </c>
      <c r="AB1017" s="167" t="s">
        <v>7318</v>
      </c>
      <c r="AC1017" s="168" t="s">
        <v>3166</v>
      </c>
    </row>
    <row r="1018" spans="1:29" x14ac:dyDescent="0.3">
      <c r="A1018" s="156" t="s">
        <v>2780</v>
      </c>
      <c r="B1018" s="157">
        <v>3</v>
      </c>
      <c r="C1018" s="158" t="s">
        <v>1464</v>
      </c>
      <c r="D1018" s="156" t="s">
        <v>436</v>
      </c>
      <c r="E1018" s="156" t="s">
        <v>2722</v>
      </c>
      <c r="F1018" s="156" t="s">
        <v>4</v>
      </c>
      <c r="G1018" s="158" t="s">
        <v>5082</v>
      </c>
      <c r="H1018" s="160">
        <v>45791</v>
      </c>
      <c r="I1018" s="160">
        <v>45818</v>
      </c>
      <c r="J1018" s="161" t="s">
        <v>6174</v>
      </c>
      <c r="K1018" s="162" t="s">
        <v>6673</v>
      </c>
      <c r="L1018" s="163" t="s">
        <v>6674</v>
      </c>
      <c r="M1018" s="171">
        <v>0</v>
      </c>
      <c r="N1018" s="170">
        <v>543.26</v>
      </c>
      <c r="O1018" s="162" t="s">
        <v>6675</v>
      </c>
      <c r="P1018" s="160">
        <v>45818</v>
      </c>
      <c r="Q1018" s="162" t="s">
        <v>6676</v>
      </c>
      <c r="R1018" s="171">
        <v>543.26</v>
      </c>
      <c r="S1018" s="163" t="s">
        <v>5859</v>
      </c>
      <c r="T1018" s="162"/>
      <c r="U1018" s="161" t="s">
        <v>10</v>
      </c>
      <c r="V1018" s="161" t="s">
        <v>11</v>
      </c>
      <c r="W1018" s="161" t="s">
        <v>1355</v>
      </c>
      <c r="X1018" s="161" t="s">
        <v>1356</v>
      </c>
      <c r="Y1018" s="165">
        <v>4300</v>
      </c>
      <c r="Z1018" s="165">
        <v>9131101</v>
      </c>
      <c r="AA1018" s="166">
        <v>0.28947158088803399</v>
      </c>
      <c r="AB1018" s="167" t="s">
        <v>7319</v>
      </c>
      <c r="AC1018" s="168" t="s">
        <v>3202</v>
      </c>
    </row>
    <row r="1019" spans="1:29" x14ac:dyDescent="0.3">
      <c r="A1019" s="156" t="s">
        <v>2746</v>
      </c>
      <c r="B1019" s="157">
        <v>4</v>
      </c>
      <c r="C1019" s="158" t="s">
        <v>1464</v>
      </c>
      <c r="D1019" s="181" t="s">
        <v>135</v>
      </c>
      <c r="E1019" s="156" t="s">
        <v>2722</v>
      </c>
      <c r="F1019" s="156" t="s">
        <v>4</v>
      </c>
      <c r="G1019" s="158" t="s">
        <v>5082</v>
      </c>
      <c r="H1019" s="160">
        <v>45791</v>
      </c>
      <c r="I1019" s="160">
        <v>45818</v>
      </c>
      <c r="J1019" s="161" t="s">
        <v>6174</v>
      </c>
      <c r="K1019" s="162" t="s">
        <v>6673</v>
      </c>
      <c r="L1019" s="163" t="s">
        <v>6674</v>
      </c>
      <c r="M1019" s="171">
        <v>0</v>
      </c>
      <c r="N1019" s="170">
        <v>469.19</v>
      </c>
      <c r="O1019" s="162" t="s">
        <v>6675</v>
      </c>
      <c r="P1019" s="160">
        <v>45818</v>
      </c>
      <c r="Q1019" s="162" t="s">
        <v>6676</v>
      </c>
      <c r="R1019" s="170">
        <v>469.19</v>
      </c>
      <c r="S1019" s="182" t="s">
        <v>5858</v>
      </c>
      <c r="T1019" s="162"/>
      <c r="U1019" s="161" t="s">
        <v>10</v>
      </c>
      <c r="V1019" s="161" t="s">
        <v>11</v>
      </c>
      <c r="W1019" s="161" t="s">
        <v>1355</v>
      </c>
      <c r="X1019" s="161" t="s">
        <v>1356</v>
      </c>
      <c r="Y1019" s="165">
        <v>4300</v>
      </c>
      <c r="Z1019" s="165">
        <v>9201101</v>
      </c>
      <c r="AA1019" s="166">
        <v>0.25000399631273545</v>
      </c>
      <c r="AB1019" s="167" t="s">
        <v>7320</v>
      </c>
      <c r="AC1019" s="168" t="s">
        <v>3232</v>
      </c>
    </row>
    <row r="1020" spans="1:29" x14ac:dyDescent="0.3">
      <c r="A1020" s="156" t="s">
        <v>2743</v>
      </c>
      <c r="B1020" s="157">
        <v>4</v>
      </c>
      <c r="C1020" s="158" t="s">
        <v>1464</v>
      </c>
      <c r="D1020" s="181" t="s">
        <v>418</v>
      </c>
      <c r="E1020" s="156" t="s">
        <v>2722</v>
      </c>
      <c r="F1020" s="156" t="s">
        <v>4</v>
      </c>
      <c r="G1020" s="158" t="s">
        <v>2222</v>
      </c>
      <c r="H1020" s="160">
        <v>45860</v>
      </c>
      <c r="I1020" s="160">
        <v>45896</v>
      </c>
      <c r="J1020" s="161" t="s">
        <v>6707</v>
      </c>
      <c r="K1020" s="162" t="s">
        <v>7321</v>
      </c>
      <c r="L1020" s="163" t="s">
        <v>7322</v>
      </c>
      <c r="M1020" s="171">
        <v>0</v>
      </c>
      <c r="N1020" s="170">
        <v>72614.960000000006</v>
      </c>
      <c r="O1020" s="162" t="s">
        <v>7323</v>
      </c>
      <c r="P1020" s="160">
        <v>45896</v>
      </c>
      <c r="Q1020" s="162" t="s">
        <v>7324</v>
      </c>
      <c r="R1020" s="171">
        <v>72614.960000000006</v>
      </c>
      <c r="S1020" s="182" t="s">
        <v>6235</v>
      </c>
      <c r="T1020" s="162"/>
      <c r="U1020" s="161" t="s">
        <v>10</v>
      </c>
      <c r="V1020" s="161" t="s">
        <v>11</v>
      </c>
      <c r="W1020" s="161" t="s">
        <v>12</v>
      </c>
      <c r="X1020" s="161" t="s">
        <v>13</v>
      </c>
      <c r="Y1020" s="165">
        <v>4400</v>
      </c>
      <c r="Z1020" s="165">
        <v>9091101</v>
      </c>
      <c r="AA1020" s="166">
        <v>0.27752354613640884</v>
      </c>
      <c r="AB1020" s="167" t="s">
        <v>7325</v>
      </c>
      <c r="AC1020" s="168" t="s">
        <v>3192</v>
      </c>
    </row>
    <row r="1021" spans="1:29" x14ac:dyDescent="0.3">
      <c r="A1021" s="156" t="s">
        <v>2743</v>
      </c>
      <c r="B1021" s="157">
        <v>4</v>
      </c>
      <c r="C1021" s="158" t="s">
        <v>1464</v>
      </c>
      <c r="D1021" s="156" t="s">
        <v>418</v>
      </c>
      <c r="E1021" s="156" t="s">
        <v>2722</v>
      </c>
      <c r="F1021" s="156" t="s">
        <v>4</v>
      </c>
      <c r="G1021" s="158" t="s">
        <v>2257</v>
      </c>
      <c r="H1021" s="160">
        <v>45860</v>
      </c>
      <c r="I1021" s="160">
        <v>45919</v>
      </c>
      <c r="J1021" s="161" t="s">
        <v>6707</v>
      </c>
      <c r="K1021" s="162" t="s">
        <v>7321</v>
      </c>
      <c r="L1021" s="163" t="s">
        <v>7322</v>
      </c>
      <c r="M1021" s="171">
        <v>0</v>
      </c>
      <c r="N1021" s="170">
        <v>37942.769999999997</v>
      </c>
      <c r="O1021" s="162" t="s">
        <v>7326</v>
      </c>
      <c r="P1021" s="160">
        <v>45919</v>
      </c>
      <c r="Q1021" s="162" t="s">
        <v>7327</v>
      </c>
      <c r="R1021" s="170">
        <v>37942.769999999997</v>
      </c>
      <c r="S1021" s="163" t="s">
        <v>6235</v>
      </c>
      <c r="T1021" s="162"/>
      <c r="U1021" s="161" t="s">
        <v>10</v>
      </c>
      <c r="V1021" s="161" t="s">
        <v>11</v>
      </c>
      <c r="W1021" s="161" t="s">
        <v>12</v>
      </c>
      <c r="X1021" s="161" t="s">
        <v>13</v>
      </c>
      <c r="Y1021" s="165">
        <v>4400</v>
      </c>
      <c r="Z1021" s="165">
        <v>9091101</v>
      </c>
      <c r="AA1021" s="166">
        <v>0.14501160753428974</v>
      </c>
      <c r="AB1021" s="167" t="s">
        <v>7328</v>
      </c>
      <c r="AC1021" s="168" t="s">
        <v>3192</v>
      </c>
    </row>
    <row r="1022" spans="1:29" x14ac:dyDescent="0.3">
      <c r="A1022" s="156" t="s">
        <v>2781</v>
      </c>
      <c r="B1022" s="157">
        <v>7</v>
      </c>
      <c r="C1022" s="158" t="s">
        <v>1464</v>
      </c>
      <c r="D1022" s="156" t="s">
        <v>438</v>
      </c>
      <c r="E1022" s="156" t="s">
        <v>2722</v>
      </c>
      <c r="F1022" s="156" t="s">
        <v>4</v>
      </c>
      <c r="G1022" s="158" t="s">
        <v>2222</v>
      </c>
      <c r="H1022" s="160">
        <v>45860</v>
      </c>
      <c r="I1022" s="160">
        <v>45896</v>
      </c>
      <c r="J1022" s="161" t="s">
        <v>6707</v>
      </c>
      <c r="K1022" s="162" t="s">
        <v>7321</v>
      </c>
      <c r="L1022" s="163" t="s">
        <v>7322</v>
      </c>
      <c r="M1022" s="171">
        <v>0</v>
      </c>
      <c r="N1022" s="170">
        <v>31466.49</v>
      </c>
      <c r="O1022" s="162" t="s">
        <v>7323</v>
      </c>
      <c r="P1022" s="160">
        <v>45896</v>
      </c>
      <c r="Q1022" s="162" t="s">
        <v>7324</v>
      </c>
      <c r="R1022" s="171">
        <v>31466.49</v>
      </c>
      <c r="S1022" s="163" t="s">
        <v>6132</v>
      </c>
      <c r="T1022" s="162"/>
      <c r="U1022" s="161" t="s">
        <v>10</v>
      </c>
      <c r="V1022" s="161" t="s">
        <v>11</v>
      </c>
      <c r="W1022" s="161" t="s">
        <v>12</v>
      </c>
      <c r="X1022" s="161" t="s">
        <v>13</v>
      </c>
      <c r="Y1022" s="165">
        <v>4400</v>
      </c>
      <c r="Z1022" s="165">
        <v>9161101</v>
      </c>
      <c r="AA1022" s="166">
        <v>0.12026023135268335</v>
      </c>
      <c r="AB1022" s="167" t="s">
        <v>7329</v>
      </c>
      <c r="AC1022" s="168" t="s">
        <v>3207</v>
      </c>
    </row>
    <row r="1023" spans="1:29" x14ac:dyDescent="0.3">
      <c r="A1023" s="156" t="s">
        <v>2781</v>
      </c>
      <c r="B1023" s="157">
        <v>7</v>
      </c>
      <c r="C1023" s="158" t="s">
        <v>1464</v>
      </c>
      <c r="D1023" s="181" t="s">
        <v>438</v>
      </c>
      <c r="E1023" s="156" t="s">
        <v>2722</v>
      </c>
      <c r="F1023" s="156" t="s">
        <v>4</v>
      </c>
      <c r="G1023" s="158" t="s">
        <v>2257</v>
      </c>
      <c r="H1023" s="160">
        <v>45860</v>
      </c>
      <c r="I1023" s="160">
        <v>45919</v>
      </c>
      <c r="J1023" s="161" t="s">
        <v>6707</v>
      </c>
      <c r="K1023" s="162" t="s">
        <v>7321</v>
      </c>
      <c r="L1023" s="163" t="s">
        <v>7322</v>
      </c>
      <c r="M1023" s="171">
        <v>0</v>
      </c>
      <c r="N1023" s="170">
        <v>16441.87</v>
      </c>
      <c r="O1023" s="162" t="s">
        <v>7326</v>
      </c>
      <c r="P1023" s="160">
        <v>45919</v>
      </c>
      <c r="Q1023" s="162" t="s">
        <v>7327</v>
      </c>
      <c r="R1023" s="170">
        <v>16441.87</v>
      </c>
      <c r="S1023" s="163" t="s">
        <v>6132</v>
      </c>
      <c r="T1023" s="162"/>
      <c r="U1023" s="161" t="s">
        <v>10</v>
      </c>
      <c r="V1023" s="161" t="s">
        <v>11</v>
      </c>
      <c r="W1023" s="161" t="s">
        <v>12</v>
      </c>
      <c r="X1023" s="161" t="s">
        <v>13</v>
      </c>
      <c r="Y1023" s="165">
        <v>4400</v>
      </c>
      <c r="Z1023" s="165">
        <v>9161101</v>
      </c>
      <c r="AA1023" s="166">
        <v>6.2838374730411414E-2</v>
      </c>
      <c r="AB1023" s="167" t="s">
        <v>7330</v>
      </c>
      <c r="AC1023" s="168" t="s">
        <v>3207</v>
      </c>
    </row>
    <row r="1024" spans="1:29" x14ac:dyDescent="0.3">
      <c r="A1024" s="156" t="s">
        <v>2783</v>
      </c>
      <c r="B1024" s="157">
        <v>6</v>
      </c>
      <c r="C1024" s="158" t="s">
        <v>1464</v>
      </c>
      <c r="D1024" s="181" t="s">
        <v>501</v>
      </c>
      <c r="E1024" s="156" t="s">
        <v>2722</v>
      </c>
      <c r="F1024" s="156" t="s">
        <v>4</v>
      </c>
      <c r="G1024" s="158" t="s">
        <v>2222</v>
      </c>
      <c r="H1024" s="160">
        <v>45860</v>
      </c>
      <c r="I1024" s="160">
        <v>45896</v>
      </c>
      <c r="J1024" s="161" t="s">
        <v>6707</v>
      </c>
      <c r="K1024" s="162" t="s">
        <v>7321</v>
      </c>
      <c r="L1024" s="163" t="s">
        <v>7322</v>
      </c>
      <c r="M1024" s="171">
        <v>0</v>
      </c>
      <c r="N1024" s="170">
        <v>31466.49</v>
      </c>
      <c r="O1024" s="162" t="s">
        <v>7323</v>
      </c>
      <c r="P1024" s="160">
        <v>45896</v>
      </c>
      <c r="Q1024" s="162" t="s">
        <v>7324</v>
      </c>
      <c r="R1024" s="170">
        <v>31466.49</v>
      </c>
      <c r="S1024" s="163" t="s">
        <v>6176</v>
      </c>
      <c r="T1024" s="162"/>
      <c r="U1024" s="161" t="s">
        <v>10</v>
      </c>
      <c r="V1024" s="161" t="s">
        <v>11</v>
      </c>
      <c r="W1024" s="161" t="s">
        <v>12</v>
      </c>
      <c r="X1024" s="161" t="s">
        <v>13</v>
      </c>
      <c r="Y1024" s="165">
        <v>4400</v>
      </c>
      <c r="Z1024" s="165">
        <v>9171101</v>
      </c>
      <c r="AA1024" s="166">
        <v>0.12026023135268335</v>
      </c>
      <c r="AB1024" s="167" t="s">
        <v>7331</v>
      </c>
      <c r="AC1024" s="168" t="s">
        <v>3217</v>
      </c>
    </row>
    <row r="1025" spans="1:29" x14ac:dyDescent="0.3">
      <c r="A1025" s="156" t="s">
        <v>2783</v>
      </c>
      <c r="B1025" s="157">
        <v>6</v>
      </c>
      <c r="C1025" s="158" t="s">
        <v>1464</v>
      </c>
      <c r="D1025" s="181" t="s">
        <v>501</v>
      </c>
      <c r="E1025" s="156" t="s">
        <v>2722</v>
      </c>
      <c r="F1025" s="156" t="s">
        <v>4</v>
      </c>
      <c r="G1025" s="158" t="s">
        <v>2257</v>
      </c>
      <c r="H1025" s="160">
        <v>45860</v>
      </c>
      <c r="I1025" s="160">
        <v>45919</v>
      </c>
      <c r="J1025" s="161" t="s">
        <v>6707</v>
      </c>
      <c r="K1025" s="162" t="s">
        <v>7321</v>
      </c>
      <c r="L1025" s="163" t="s">
        <v>7322</v>
      </c>
      <c r="M1025" s="171">
        <v>0</v>
      </c>
      <c r="N1025" s="171">
        <v>16441.87</v>
      </c>
      <c r="O1025" s="162" t="s">
        <v>7326</v>
      </c>
      <c r="P1025" s="160">
        <v>45919</v>
      </c>
      <c r="Q1025" s="162" t="s">
        <v>7327</v>
      </c>
      <c r="R1025" s="170">
        <v>16441.87</v>
      </c>
      <c r="S1025" s="163" t="s">
        <v>6176</v>
      </c>
      <c r="T1025" s="162"/>
      <c r="U1025" s="161" t="s">
        <v>10</v>
      </c>
      <c r="V1025" s="161" t="s">
        <v>11</v>
      </c>
      <c r="W1025" s="161" t="s">
        <v>12</v>
      </c>
      <c r="X1025" s="161" t="s">
        <v>13</v>
      </c>
      <c r="Y1025" s="165">
        <v>4400</v>
      </c>
      <c r="Z1025" s="165">
        <v>9171101</v>
      </c>
      <c r="AA1025" s="166">
        <v>6.2838374730411414E-2</v>
      </c>
      <c r="AB1025" s="167" t="s">
        <v>7332</v>
      </c>
      <c r="AC1025" s="168" t="s">
        <v>3217</v>
      </c>
    </row>
    <row r="1026" spans="1:29" x14ac:dyDescent="0.3">
      <c r="A1026" s="156" t="s">
        <v>2786</v>
      </c>
      <c r="B1026" s="157">
        <v>8</v>
      </c>
      <c r="C1026" s="158" t="s">
        <v>1464</v>
      </c>
      <c r="D1026" s="156" t="s">
        <v>507</v>
      </c>
      <c r="E1026" s="156" t="s">
        <v>2722</v>
      </c>
      <c r="F1026" s="156" t="s">
        <v>4</v>
      </c>
      <c r="G1026" s="158" t="s">
        <v>2222</v>
      </c>
      <c r="H1026" s="160">
        <v>45860</v>
      </c>
      <c r="I1026" s="160">
        <v>45896</v>
      </c>
      <c r="J1026" s="161" t="s">
        <v>6707</v>
      </c>
      <c r="K1026" s="162" t="s">
        <v>7321</v>
      </c>
      <c r="L1026" s="163" t="s">
        <v>7322</v>
      </c>
      <c r="M1026" s="171">
        <v>0</v>
      </c>
      <c r="N1026" s="170">
        <v>36307.49</v>
      </c>
      <c r="O1026" s="162" t="s">
        <v>7323</v>
      </c>
      <c r="P1026" s="160">
        <v>45896</v>
      </c>
      <c r="Q1026" s="162" t="s">
        <v>7324</v>
      </c>
      <c r="R1026" s="170">
        <v>36307.49</v>
      </c>
      <c r="S1026" s="163" t="s">
        <v>6241</v>
      </c>
      <c r="T1026" s="162"/>
      <c r="U1026" s="161" t="s">
        <v>10</v>
      </c>
      <c r="V1026" s="161" t="s">
        <v>11</v>
      </c>
      <c r="W1026" s="161" t="s">
        <v>12</v>
      </c>
      <c r="X1026" s="161" t="s">
        <v>13</v>
      </c>
      <c r="Y1026" s="165">
        <v>4400</v>
      </c>
      <c r="Z1026" s="165">
        <v>9281101</v>
      </c>
      <c r="AA1026" s="166">
        <v>0.13876181128671283</v>
      </c>
      <c r="AB1026" s="167" t="s">
        <v>7333</v>
      </c>
      <c r="AC1026" s="168" t="s">
        <v>3272</v>
      </c>
    </row>
    <row r="1027" spans="1:29" x14ac:dyDescent="0.3">
      <c r="A1027" s="156" t="s">
        <v>2786</v>
      </c>
      <c r="B1027" s="157">
        <v>8</v>
      </c>
      <c r="C1027" s="158" t="s">
        <v>1464</v>
      </c>
      <c r="D1027" s="156" t="s">
        <v>507</v>
      </c>
      <c r="E1027" s="156" t="s">
        <v>2722</v>
      </c>
      <c r="F1027" s="156" t="s">
        <v>4</v>
      </c>
      <c r="G1027" s="158" t="s">
        <v>2257</v>
      </c>
      <c r="H1027" s="160">
        <v>45860</v>
      </c>
      <c r="I1027" s="160">
        <v>45919</v>
      </c>
      <c r="J1027" s="161" t="s">
        <v>6707</v>
      </c>
      <c r="K1027" s="162" t="s">
        <v>7321</v>
      </c>
      <c r="L1027" s="163" t="s">
        <v>7322</v>
      </c>
      <c r="M1027" s="171">
        <v>0</v>
      </c>
      <c r="N1027" s="170">
        <v>18971.39</v>
      </c>
      <c r="O1027" s="162" t="s">
        <v>7326</v>
      </c>
      <c r="P1027" s="160">
        <v>45919</v>
      </c>
      <c r="Q1027" s="162" t="s">
        <v>7327</v>
      </c>
      <c r="R1027" s="170">
        <v>18971.39</v>
      </c>
      <c r="S1027" s="163" t="s">
        <v>6241</v>
      </c>
      <c r="T1027" s="162"/>
      <c r="U1027" s="161" t="s">
        <v>10</v>
      </c>
      <c r="V1027" s="161" t="s">
        <v>11</v>
      </c>
      <c r="W1027" s="161" t="s">
        <v>12</v>
      </c>
      <c r="X1027" s="161" t="s">
        <v>13</v>
      </c>
      <c r="Y1027" s="165">
        <v>4400</v>
      </c>
      <c r="Z1027" s="165">
        <v>9281101</v>
      </c>
      <c r="AA1027" s="166">
        <v>7.250582287639909E-2</v>
      </c>
      <c r="AB1027" s="167" t="s">
        <v>7334</v>
      </c>
      <c r="AC1027" s="168" t="s">
        <v>3272</v>
      </c>
    </row>
    <row r="1028" spans="1:29" x14ac:dyDescent="0.3">
      <c r="A1028" s="156" t="s">
        <v>2743</v>
      </c>
      <c r="B1028" s="157">
        <v>4</v>
      </c>
      <c r="C1028" s="158" t="s">
        <v>1464</v>
      </c>
      <c r="D1028" s="156" t="s">
        <v>418</v>
      </c>
      <c r="E1028" s="156" t="s">
        <v>2722</v>
      </c>
      <c r="F1028" s="156" t="s">
        <v>4</v>
      </c>
      <c r="G1028" s="158" t="s">
        <v>2219</v>
      </c>
      <c r="H1028" s="160">
        <v>45959</v>
      </c>
      <c r="I1028" s="160">
        <v>46058</v>
      </c>
      <c r="J1028" s="161" t="s">
        <v>6707</v>
      </c>
      <c r="K1028" s="162"/>
      <c r="L1028" s="163" t="s">
        <v>7739</v>
      </c>
      <c r="M1028" s="171">
        <v>0</v>
      </c>
      <c r="N1028" s="171">
        <v>10903.29</v>
      </c>
      <c r="O1028" s="162" t="s">
        <v>7854</v>
      </c>
      <c r="P1028" s="160">
        <v>46058</v>
      </c>
      <c r="Q1028" s="162" t="s">
        <v>7855</v>
      </c>
      <c r="R1028" s="170">
        <v>10903.29</v>
      </c>
      <c r="S1028" s="163" t="s">
        <v>6235</v>
      </c>
      <c r="T1028" s="162"/>
      <c r="U1028" s="161" t="s">
        <v>10</v>
      </c>
      <c r="V1028" s="161" t="s">
        <v>11</v>
      </c>
      <c r="W1028" s="161" t="s">
        <v>1355</v>
      </c>
      <c r="X1028" s="161" t="s">
        <v>1356</v>
      </c>
      <c r="Y1028" s="165">
        <v>4300</v>
      </c>
      <c r="Z1028" s="165">
        <v>9091101</v>
      </c>
      <c r="AA1028" s="166">
        <v>0.20234084106821543</v>
      </c>
      <c r="AB1028" s="167" t="s">
        <v>7856</v>
      </c>
      <c r="AC1028" s="168" t="s">
        <v>3192</v>
      </c>
    </row>
    <row r="1029" spans="1:29" x14ac:dyDescent="0.3">
      <c r="A1029" s="156" t="s">
        <v>2743</v>
      </c>
      <c r="B1029" s="157">
        <v>4</v>
      </c>
      <c r="C1029" s="158" t="s">
        <v>1464</v>
      </c>
      <c r="D1029" s="181" t="s">
        <v>418</v>
      </c>
      <c r="E1029" s="156" t="s">
        <v>2722</v>
      </c>
      <c r="F1029" s="156" t="s">
        <v>4</v>
      </c>
      <c r="G1029" s="158" t="s">
        <v>2219</v>
      </c>
      <c r="H1029" s="160">
        <v>45959</v>
      </c>
      <c r="I1029" s="160">
        <v>46058</v>
      </c>
      <c r="J1029" s="161" t="s">
        <v>6707</v>
      </c>
      <c r="K1029" s="162"/>
      <c r="L1029" s="163" t="s">
        <v>7739</v>
      </c>
      <c r="M1029" s="171">
        <v>0</v>
      </c>
      <c r="N1029" s="170">
        <v>11544.66</v>
      </c>
      <c r="O1029" s="162" t="s">
        <v>7857</v>
      </c>
      <c r="P1029" s="160">
        <v>46058</v>
      </c>
      <c r="Q1029" s="162" t="s">
        <v>7855</v>
      </c>
      <c r="R1029" s="171">
        <v>11544.66</v>
      </c>
      <c r="S1029" s="182" t="s">
        <v>6235</v>
      </c>
      <c r="T1029" s="162"/>
      <c r="U1029" s="161" t="s">
        <v>10</v>
      </c>
      <c r="V1029" s="161" t="s">
        <v>11</v>
      </c>
      <c r="W1029" s="161" t="s">
        <v>1355</v>
      </c>
      <c r="X1029" s="161" t="s">
        <v>1356</v>
      </c>
      <c r="Y1029" s="165">
        <v>4300</v>
      </c>
      <c r="Z1029" s="165">
        <v>9091101</v>
      </c>
      <c r="AA1029" s="166">
        <v>0.21424324348399279</v>
      </c>
      <c r="AB1029" s="167" t="s">
        <v>7856</v>
      </c>
      <c r="AC1029" s="168" t="s">
        <v>3192</v>
      </c>
    </row>
    <row r="1030" spans="1:29" x14ac:dyDescent="0.3">
      <c r="A1030" s="156" t="s">
        <v>2743</v>
      </c>
      <c r="B1030" s="157">
        <v>4</v>
      </c>
      <c r="C1030" s="158" t="s">
        <v>1464</v>
      </c>
      <c r="D1030" s="181" t="s">
        <v>418</v>
      </c>
      <c r="E1030" s="156" t="s">
        <v>2722</v>
      </c>
      <c r="F1030" s="156" t="s">
        <v>4</v>
      </c>
      <c r="G1030" s="158" t="s">
        <v>2219</v>
      </c>
      <c r="H1030" s="160">
        <v>45959</v>
      </c>
      <c r="I1030" s="160">
        <v>46114</v>
      </c>
      <c r="J1030" s="161" t="s">
        <v>6707</v>
      </c>
      <c r="K1030" s="162" t="s">
        <v>7738</v>
      </c>
      <c r="L1030" s="163" t="s">
        <v>7739</v>
      </c>
      <c r="M1030" s="171">
        <v>0</v>
      </c>
      <c r="N1030" s="170">
        <v>320.69</v>
      </c>
      <c r="O1030" s="162" t="s">
        <v>7858</v>
      </c>
      <c r="P1030" s="160">
        <v>46114</v>
      </c>
      <c r="Q1030" s="162" t="s">
        <v>7859</v>
      </c>
      <c r="R1030" s="171">
        <v>320.69</v>
      </c>
      <c r="S1030" s="182" t="s">
        <v>6235</v>
      </c>
      <c r="T1030" s="162"/>
      <c r="U1030" s="161" t="s">
        <v>10</v>
      </c>
      <c r="V1030" s="161" t="s">
        <v>11</v>
      </c>
      <c r="W1030" s="161" t="s">
        <v>1355</v>
      </c>
      <c r="X1030" s="161" t="s">
        <v>1356</v>
      </c>
      <c r="Y1030" s="165">
        <v>4300</v>
      </c>
      <c r="Z1030" s="165">
        <v>9091101</v>
      </c>
      <c r="AA1030" s="166">
        <v>5.9512939967813388E-3</v>
      </c>
      <c r="AB1030" s="167" t="s">
        <v>7860</v>
      </c>
      <c r="AC1030" s="168" t="s">
        <v>3192</v>
      </c>
    </row>
    <row r="1031" spans="1:29" x14ac:dyDescent="0.3">
      <c r="A1031" s="156" t="s">
        <v>2781</v>
      </c>
      <c r="B1031" s="157">
        <v>7</v>
      </c>
      <c r="C1031" s="158" t="s">
        <v>1464</v>
      </c>
      <c r="D1031" s="181" t="s">
        <v>438</v>
      </c>
      <c r="E1031" s="156" t="s">
        <v>2722</v>
      </c>
      <c r="F1031" s="156" t="s">
        <v>4</v>
      </c>
      <c r="G1031" s="158" t="s">
        <v>2219</v>
      </c>
      <c r="H1031" s="160">
        <v>45959</v>
      </c>
      <c r="I1031" s="160">
        <v>46058</v>
      </c>
      <c r="J1031" s="161" t="s">
        <v>6707</v>
      </c>
      <c r="K1031" s="162"/>
      <c r="L1031" s="163" t="s">
        <v>7739</v>
      </c>
      <c r="M1031" s="171">
        <v>0</v>
      </c>
      <c r="N1031" s="171">
        <v>4724.76</v>
      </c>
      <c r="O1031" s="162" t="s">
        <v>7854</v>
      </c>
      <c r="P1031" s="160">
        <v>46058</v>
      </c>
      <c r="Q1031" s="162" t="s">
        <v>7855</v>
      </c>
      <c r="R1031" s="171">
        <v>4724.76</v>
      </c>
      <c r="S1031" s="182" t="s">
        <v>6132</v>
      </c>
      <c r="T1031" s="162"/>
      <c r="U1031" s="161" t="s">
        <v>10</v>
      </c>
      <c r="V1031" s="161" t="s">
        <v>11</v>
      </c>
      <c r="W1031" s="161" t="s">
        <v>1355</v>
      </c>
      <c r="X1031" s="161" t="s">
        <v>1356</v>
      </c>
      <c r="Y1031" s="165">
        <v>4300</v>
      </c>
      <c r="Z1031" s="165">
        <v>9161101</v>
      </c>
      <c r="AA1031" s="166">
        <v>8.7681049687338544E-2</v>
      </c>
      <c r="AB1031" s="167" t="s">
        <v>7861</v>
      </c>
      <c r="AC1031" s="168" t="s">
        <v>3207</v>
      </c>
    </row>
    <row r="1032" spans="1:29" x14ac:dyDescent="0.3">
      <c r="A1032" s="156" t="s">
        <v>2781</v>
      </c>
      <c r="B1032" s="157">
        <v>7</v>
      </c>
      <c r="C1032" s="158" t="s">
        <v>1464</v>
      </c>
      <c r="D1032" s="156" t="s">
        <v>438</v>
      </c>
      <c r="E1032" s="156" t="s">
        <v>2722</v>
      </c>
      <c r="F1032" s="156" t="s">
        <v>4</v>
      </c>
      <c r="G1032" s="158" t="s">
        <v>2219</v>
      </c>
      <c r="H1032" s="160">
        <v>45959</v>
      </c>
      <c r="I1032" s="160">
        <v>46058</v>
      </c>
      <c r="J1032" s="161" t="s">
        <v>6707</v>
      </c>
      <c r="K1032" s="162"/>
      <c r="L1032" s="163" t="s">
        <v>7739</v>
      </c>
      <c r="M1032" s="171">
        <v>0</v>
      </c>
      <c r="N1032" s="170">
        <v>5002.68</v>
      </c>
      <c r="O1032" s="162" t="s">
        <v>7857</v>
      </c>
      <c r="P1032" s="160">
        <v>46058</v>
      </c>
      <c r="Q1032" s="162" t="s">
        <v>7855</v>
      </c>
      <c r="R1032" s="170">
        <v>5002.68</v>
      </c>
      <c r="S1032" s="163" t="s">
        <v>6132</v>
      </c>
      <c r="T1032" s="162"/>
      <c r="U1032" s="161" t="s">
        <v>10</v>
      </c>
      <c r="V1032" s="161" t="s">
        <v>11</v>
      </c>
      <c r="W1032" s="161" t="s">
        <v>1355</v>
      </c>
      <c r="X1032" s="161" t="s">
        <v>1356</v>
      </c>
      <c r="Y1032" s="165">
        <v>4300</v>
      </c>
      <c r="Z1032" s="165">
        <v>9161101</v>
      </c>
      <c r="AA1032" s="166">
        <v>9.2838627496392365E-2</v>
      </c>
      <c r="AB1032" s="167" t="s">
        <v>7861</v>
      </c>
      <c r="AC1032" s="168" t="s">
        <v>3207</v>
      </c>
    </row>
    <row r="1033" spans="1:29" x14ac:dyDescent="0.3">
      <c r="A1033" s="156" t="s">
        <v>2781</v>
      </c>
      <c r="B1033" s="157">
        <v>7</v>
      </c>
      <c r="C1033" s="158" t="s">
        <v>1464</v>
      </c>
      <c r="D1033" s="156" t="s">
        <v>438</v>
      </c>
      <c r="E1033" s="156" t="s">
        <v>2722</v>
      </c>
      <c r="F1033" s="156" t="s">
        <v>4</v>
      </c>
      <c r="G1033" s="158" t="s">
        <v>2219</v>
      </c>
      <c r="H1033" s="160">
        <v>45959</v>
      </c>
      <c r="I1033" s="160">
        <v>46114</v>
      </c>
      <c r="J1033" s="161" t="s">
        <v>6707</v>
      </c>
      <c r="K1033" s="162" t="s">
        <v>7738</v>
      </c>
      <c r="L1033" s="163" t="s">
        <v>7739</v>
      </c>
      <c r="M1033" s="171">
        <v>0</v>
      </c>
      <c r="N1033" s="170">
        <v>138.97</v>
      </c>
      <c r="O1033" s="162" t="s">
        <v>7858</v>
      </c>
      <c r="P1033" s="160">
        <v>46114</v>
      </c>
      <c r="Q1033" s="162" t="s">
        <v>7859</v>
      </c>
      <c r="R1033" s="170">
        <v>138.97</v>
      </c>
      <c r="S1033" s="163" t="s">
        <v>6132</v>
      </c>
      <c r="T1033" s="162"/>
      <c r="U1033" s="161" t="s">
        <v>10</v>
      </c>
      <c r="V1033" s="161" t="s">
        <v>11</v>
      </c>
      <c r="W1033" s="161" t="s">
        <v>1355</v>
      </c>
      <c r="X1033" s="161" t="s">
        <v>1356</v>
      </c>
      <c r="Y1033" s="165">
        <v>4300</v>
      </c>
      <c r="Z1033" s="165">
        <v>9161101</v>
      </c>
      <c r="AA1033" s="166">
        <v>2.5789744823122101E-3</v>
      </c>
      <c r="AB1033" s="167" t="s">
        <v>7862</v>
      </c>
      <c r="AC1033" s="168" t="s">
        <v>3207</v>
      </c>
    </row>
    <row r="1034" spans="1:29" x14ac:dyDescent="0.3">
      <c r="A1034" s="156" t="s">
        <v>2783</v>
      </c>
      <c r="B1034" s="157">
        <v>6</v>
      </c>
      <c r="C1034" s="158" t="s">
        <v>1464</v>
      </c>
      <c r="D1034" s="156" t="s">
        <v>501</v>
      </c>
      <c r="E1034" s="156" t="s">
        <v>2722</v>
      </c>
      <c r="F1034" s="156" t="s">
        <v>4</v>
      </c>
      <c r="G1034" s="158" t="s">
        <v>2219</v>
      </c>
      <c r="H1034" s="160">
        <v>45959</v>
      </c>
      <c r="I1034" s="160">
        <v>46058</v>
      </c>
      <c r="J1034" s="161" t="s">
        <v>6707</v>
      </c>
      <c r="K1034" s="162"/>
      <c r="L1034" s="163" t="s">
        <v>7739</v>
      </c>
      <c r="M1034" s="171">
        <v>0</v>
      </c>
      <c r="N1034" s="171">
        <v>4724.76</v>
      </c>
      <c r="O1034" s="162" t="s">
        <v>7854</v>
      </c>
      <c r="P1034" s="160">
        <v>46058</v>
      </c>
      <c r="Q1034" s="162" t="s">
        <v>7855</v>
      </c>
      <c r="R1034" s="170">
        <v>4724.76</v>
      </c>
      <c r="S1034" s="163" t="s">
        <v>6176</v>
      </c>
      <c r="T1034" s="162"/>
      <c r="U1034" s="161" t="s">
        <v>10</v>
      </c>
      <c r="V1034" s="161" t="s">
        <v>11</v>
      </c>
      <c r="W1034" s="161" t="s">
        <v>1355</v>
      </c>
      <c r="X1034" s="161" t="s">
        <v>1356</v>
      </c>
      <c r="Y1034" s="165">
        <v>4300</v>
      </c>
      <c r="Z1034" s="165">
        <v>9171101</v>
      </c>
      <c r="AA1034" s="166">
        <v>8.7681049687338544E-2</v>
      </c>
      <c r="AB1034" s="167" t="s">
        <v>7863</v>
      </c>
      <c r="AC1034" s="168" t="s">
        <v>3217</v>
      </c>
    </row>
    <row r="1035" spans="1:29" x14ac:dyDescent="0.3">
      <c r="A1035" s="156" t="s">
        <v>2783</v>
      </c>
      <c r="B1035" s="157">
        <v>6</v>
      </c>
      <c r="C1035" s="158" t="s">
        <v>1464</v>
      </c>
      <c r="D1035" s="181" t="s">
        <v>501</v>
      </c>
      <c r="E1035" s="156" t="s">
        <v>2722</v>
      </c>
      <c r="F1035" s="156" t="s">
        <v>4</v>
      </c>
      <c r="G1035" s="181" t="s">
        <v>2219</v>
      </c>
      <c r="H1035" s="160">
        <v>45959</v>
      </c>
      <c r="I1035" s="160">
        <v>46058</v>
      </c>
      <c r="J1035" s="161" t="s">
        <v>6707</v>
      </c>
      <c r="K1035" s="162"/>
      <c r="L1035" s="163" t="s">
        <v>7739</v>
      </c>
      <c r="M1035" s="171">
        <v>0</v>
      </c>
      <c r="N1035" s="170">
        <v>5002.68</v>
      </c>
      <c r="O1035" s="162" t="s">
        <v>7857</v>
      </c>
      <c r="P1035" s="160">
        <v>46058</v>
      </c>
      <c r="Q1035" s="162" t="s">
        <v>7855</v>
      </c>
      <c r="R1035" s="170">
        <v>5002.68</v>
      </c>
      <c r="S1035" s="181" t="s">
        <v>6176</v>
      </c>
      <c r="T1035" s="162"/>
      <c r="U1035" s="161" t="s">
        <v>10</v>
      </c>
      <c r="V1035" s="161" t="s">
        <v>11</v>
      </c>
      <c r="W1035" s="161" t="s">
        <v>1355</v>
      </c>
      <c r="X1035" s="161" t="s">
        <v>1356</v>
      </c>
      <c r="Y1035" s="165">
        <v>4300</v>
      </c>
      <c r="Z1035" s="165">
        <v>9171101</v>
      </c>
      <c r="AA1035" s="166">
        <v>9.2838627496392365E-2</v>
      </c>
      <c r="AB1035" s="167" t="s">
        <v>7863</v>
      </c>
      <c r="AC1035" s="168" t="s">
        <v>3217</v>
      </c>
    </row>
    <row r="1036" spans="1:29" x14ac:dyDescent="0.3">
      <c r="A1036" s="156" t="s">
        <v>2783</v>
      </c>
      <c r="B1036" s="157">
        <v>6</v>
      </c>
      <c r="C1036" s="158" t="s">
        <v>1464</v>
      </c>
      <c r="D1036" s="181" t="s">
        <v>501</v>
      </c>
      <c r="E1036" s="156" t="s">
        <v>2722</v>
      </c>
      <c r="F1036" s="156" t="s">
        <v>4</v>
      </c>
      <c r="G1036" s="181" t="s">
        <v>2219</v>
      </c>
      <c r="H1036" s="160">
        <v>45959</v>
      </c>
      <c r="I1036" s="160">
        <v>46114</v>
      </c>
      <c r="J1036" s="161" t="s">
        <v>6707</v>
      </c>
      <c r="K1036" s="162" t="s">
        <v>7738</v>
      </c>
      <c r="L1036" s="163" t="s">
        <v>7739</v>
      </c>
      <c r="M1036" s="171">
        <v>0</v>
      </c>
      <c r="N1036" s="170">
        <v>138.97</v>
      </c>
      <c r="O1036" s="162" t="s">
        <v>7858</v>
      </c>
      <c r="P1036" s="160">
        <v>46114</v>
      </c>
      <c r="Q1036" s="162" t="s">
        <v>7859</v>
      </c>
      <c r="R1036" s="170">
        <v>138.97</v>
      </c>
      <c r="S1036" s="181" t="s">
        <v>6176</v>
      </c>
      <c r="T1036" s="162"/>
      <c r="U1036" s="161" t="s">
        <v>10</v>
      </c>
      <c r="V1036" s="161" t="s">
        <v>11</v>
      </c>
      <c r="W1036" s="161" t="s">
        <v>1355</v>
      </c>
      <c r="X1036" s="161" t="s">
        <v>1356</v>
      </c>
      <c r="Y1036" s="165">
        <v>4300</v>
      </c>
      <c r="Z1036" s="165">
        <v>9171101</v>
      </c>
      <c r="AA1036" s="166">
        <v>2.5789744823122101E-3</v>
      </c>
      <c r="AB1036" s="181" t="s">
        <v>7864</v>
      </c>
      <c r="AC1036" s="168" t="s">
        <v>3217</v>
      </c>
    </row>
    <row r="1037" spans="1:29" x14ac:dyDescent="0.3">
      <c r="A1037" s="156" t="s">
        <v>2786</v>
      </c>
      <c r="B1037" s="157">
        <v>8</v>
      </c>
      <c r="C1037" s="158" t="s">
        <v>1464</v>
      </c>
      <c r="D1037" s="181" t="s">
        <v>507</v>
      </c>
      <c r="E1037" s="156" t="s">
        <v>2722</v>
      </c>
      <c r="F1037" s="156" t="s">
        <v>4</v>
      </c>
      <c r="G1037" s="181" t="s">
        <v>2219</v>
      </c>
      <c r="H1037" s="160">
        <v>45959</v>
      </c>
      <c r="I1037" s="160">
        <v>46058</v>
      </c>
      <c r="J1037" s="161" t="s">
        <v>6707</v>
      </c>
      <c r="K1037" s="162"/>
      <c r="L1037" s="163" t="s">
        <v>7739</v>
      </c>
      <c r="M1037" s="171">
        <v>0</v>
      </c>
      <c r="N1037" s="170">
        <v>5451.63</v>
      </c>
      <c r="O1037" s="162" t="s">
        <v>7854</v>
      </c>
      <c r="P1037" s="160">
        <v>46058</v>
      </c>
      <c r="Q1037" s="162" t="s">
        <v>7855</v>
      </c>
      <c r="R1037" s="170">
        <v>5451.63</v>
      </c>
      <c r="S1037" s="181" t="s">
        <v>6241</v>
      </c>
      <c r="T1037" s="162"/>
      <c r="U1037" s="161" t="s">
        <v>10</v>
      </c>
      <c r="V1037" s="161" t="s">
        <v>11</v>
      </c>
      <c r="W1037" s="161" t="s">
        <v>1355</v>
      </c>
      <c r="X1037" s="161" t="s">
        <v>1356</v>
      </c>
      <c r="Y1037" s="165">
        <v>4300</v>
      </c>
      <c r="Z1037" s="165">
        <v>9281101</v>
      </c>
      <c r="AA1037" s="166">
        <v>0.10117014216742976</v>
      </c>
      <c r="AB1037" s="181" t="s">
        <v>7865</v>
      </c>
      <c r="AC1037" s="168" t="s">
        <v>3272</v>
      </c>
    </row>
    <row r="1038" spans="1:29" x14ac:dyDescent="0.3">
      <c r="A1038" s="156" t="s">
        <v>2786</v>
      </c>
      <c r="B1038" s="157">
        <v>8</v>
      </c>
      <c r="C1038" s="158" t="s">
        <v>1464</v>
      </c>
      <c r="D1038" s="181" t="s">
        <v>507</v>
      </c>
      <c r="E1038" s="156" t="s">
        <v>2722</v>
      </c>
      <c r="F1038" s="156" t="s">
        <v>4</v>
      </c>
      <c r="G1038" s="181" t="s">
        <v>2219</v>
      </c>
      <c r="H1038" s="160">
        <v>45959</v>
      </c>
      <c r="I1038" s="160">
        <v>46058</v>
      </c>
      <c r="J1038" s="161" t="s">
        <v>6707</v>
      </c>
      <c r="K1038" s="162"/>
      <c r="L1038" s="163" t="s">
        <v>7739</v>
      </c>
      <c r="M1038" s="171">
        <v>0</v>
      </c>
      <c r="N1038" s="170">
        <v>5772.33</v>
      </c>
      <c r="O1038" s="162" t="s">
        <v>7857</v>
      </c>
      <c r="P1038" s="160">
        <v>46058</v>
      </c>
      <c r="Q1038" s="162" t="s">
        <v>7855</v>
      </c>
      <c r="R1038" s="170">
        <v>5772.33</v>
      </c>
      <c r="S1038" s="181" t="s">
        <v>6241</v>
      </c>
      <c r="T1038" s="162"/>
      <c r="U1038" s="161" t="s">
        <v>10</v>
      </c>
      <c r="V1038" s="161" t="s">
        <v>11</v>
      </c>
      <c r="W1038" s="161" t="s">
        <v>1355</v>
      </c>
      <c r="X1038" s="161" t="s">
        <v>1356</v>
      </c>
      <c r="Y1038" s="165">
        <v>4300</v>
      </c>
      <c r="Z1038" s="165">
        <v>9281101</v>
      </c>
      <c r="AA1038" s="166">
        <v>0.1071216217419964</v>
      </c>
      <c r="AB1038" s="167" t="s">
        <v>7865</v>
      </c>
      <c r="AC1038" s="168" t="s">
        <v>3272</v>
      </c>
    </row>
    <row r="1039" spans="1:29" x14ac:dyDescent="0.3">
      <c r="A1039" s="156" t="s">
        <v>2786</v>
      </c>
      <c r="B1039" s="157">
        <v>8</v>
      </c>
      <c r="C1039" s="158" t="s">
        <v>1464</v>
      </c>
      <c r="D1039" s="181" t="s">
        <v>507</v>
      </c>
      <c r="E1039" s="156" t="s">
        <v>2722</v>
      </c>
      <c r="F1039" s="156" t="s">
        <v>4</v>
      </c>
      <c r="G1039" s="181" t="s">
        <v>2219</v>
      </c>
      <c r="H1039" s="160">
        <v>45959</v>
      </c>
      <c r="I1039" s="160">
        <v>46114</v>
      </c>
      <c r="J1039" s="161" t="s">
        <v>6707</v>
      </c>
      <c r="K1039" s="162" t="s">
        <v>7738</v>
      </c>
      <c r="L1039" s="163" t="s">
        <v>7739</v>
      </c>
      <c r="M1039" s="171">
        <v>0</v>
      </c>
      <c r="N1039" s="170">
        <v>160.34</v>
      </c>
      <c r="O1039" s="162" t="s">
        <v>7858</v>
      </c>
      <c r="P1039" s="160">
        <v>46114</v>
      </c>
      <c r="Q1039" s="162" t="s">
        <v>7859</v>
      </c>
      <c r="R1039" s="170">
        <v>160.34</v>
      </c>
      <c r="S1039" s="181" t="s">
        <v>6241</v>
      </c>
      <c r="T1039" s="162"/>
      <c r="U1039" s="161" t="s">
        <v>10</v>
      </c>
      <c r="V1039" s="161" t="s">
        <v>11</v>
      </c>
      <c r="W1039" s="161" t="s">
        <v>1355</v>
      </c>
      <c r="X1039" s="161" t="s">
        <v>1356</v>
      </c>
      <c r="Y1039" s="165">
        <v>4300</v>
      </c>
      <c r="Z1039" s="165">
        <v>9281101</v>
      </c>
      <c r="AA1039" s="166">
        <v>2.9755542094980197E-3</v>
      </c>
      <c r="AB1039" s="181" t="s">
        <v>7866</v>
      </c>
      <c r="AC1039" s="168" t="s">
        <v>3272</v>
      </c>
    </row>
    <row r="1040" spans="1:29" x14ac:dyDescent="0.3">
      <c r="A1040" s="156" t="s">
        <v>2752</v>
      </c>
      <c r="B1040" s="157">
        <v>7</v>
      </c>
      <c r="C1040" s="158" t="s">
        <v>1464</v>
      </c>
      <c r="D1040" s="156" t="s">
        <v>446</v>
      </c>
      <c r="E1040" s="156" t="s">
        <v>2722</v>
      </c>
      <c r="F1040" s="156" t="s">
        <v>4</v>
      </c>
      <c r="G1040" s="158" t="s">
        <v>2222</v>
      </c>
      <c r="H1040" s="160">
        <v>46063</v>
      </c>
      <c r="I1040" s="160">
        <v>46114</v>
      </c>
      <c r="J1040" s="161" t="s">
        <v>6707</v>
      </c>
      <c r="K1040" s="162" t="s">
        <v>7867</v>
      </c>
      <c r="L1040" s="192" t="s">
        <v>7868</v>
      </c>
      <c r="M1040" s="171">
        <v>0</v>
      </c>
      <c r="N1040" s="170">
        <v>4912</v>
      </c>
      <c r="O1040" s="162" t="s">
        <v>7869</v>
      </c>
      <c r="P1040" s="160">
        <v>46114</v>
      </c>
      <c r="Q1040" s="162" t="s">
        <v>7859</v>
      </c>
      <c r="R1040" s="170">
        <v>4912</v>
      </c>
      <c r="S1040" s="163" t="s">
        <v>6333</v>
      </c>
      <c r="T1040" s="162"/>
      <c r="U1040" s="161" t="s">
        <v>10</v>
      </c>
      <c r="V1040" s="161" t="s">
        <v>11</v>
      </c>
      <c r="W1040" s="161" t="s">
        <v>12</v>
      </c>
      <c r="X1040" s="161" t="s">
        <v>13</v>
      </c>
      <c r="Y1040" s="165">
        <v>4400</v>
      </c>
      <c r="Z1040" s="165">
        <v>9291101</v>
      </c>
      <c r="AA1040" s="166">
        <v>0.51937176317831835</v>
      </c>
      <c r="AB1040" s="167" t="s">
        <v>7870</v>
      </c>
      <c r="AC1040" s="168" t="s">
        <v>3277</v>
      </c>
    </row>
    <row r="1041" spans="1:29" x14ac:dyDescent="0.3">
      <c r="A1041" s="156" t="s">
        <v>2752</v>
      </c>
      <c r="B1041" s="157">
        <v>7</v>
      </c>
      <c r="C1041" s="158" t="s">
        <v>1464</v>
      </c>
      <c r="D1041" s="156" t="s">
        <v>446</v>
      </c>
      <c r="E1041" s="156" t="s">
        <v>2722</v>
      </c>
      <c r="F1041" s="156" t="s">
        <v>4</v>
      </c>
      <c r="G1041" s="158" t="s">
        <v>2257</v>
      </c>
      <c r="H1041" s="160">
        <v>46063</v>
      </c>
      <c r="I1041" s="160">
        <v>46169</v>
      </c>
      <c r="J1041" s="161" t="s">
        <v>6707</v>
      </c>
      <c r="K1041" s="162" t="s">
        <v>7867</v>
      </c>
      <c r="L1041" s="192" t="s">
        <v>7868</v>
      </c>
      <c r="M1041" s="171">
        <v>0</v>
      </c>
      <c r="N1041" s="170">
        <v>3137.22</v>
      </c>
      <c r="O1041" s="162" t="s">
        <v>8180</v>
      </c>
      <c r="P1041" s="160">
        <v>46169</v>
      </c>
      <c r="Q1041" s="162" t="s">
        <v>8181</v>
      </c>
      <c r="R1041" s="171">
        <v>3137.22</v>
      </c>
      <c r="S1041" s="163" t="s">
        <v>6333</v>
      </c>
      <c r="T1041" s="162"/>
      <c r="U1041" s="161" t="s">
        <v>10</v>
      </c>
      <c r="V1041" s="161" t="s">
        <v>11</v>
      </c>
      <c r="W1041" s="161" t="s">
        <v>12</v>
      </c>
      <c r="X1041" s="161" t="s">
        <v>13</v>
      </c>
      <c r="Y1041" s="165">
        <v>4400</v>
      </c>
      <c r="Z1041" s="165">
        <v>9291101</v>
      </c>
      <c r="AA1041" s="166">
        <v>0.33171487843613268</v>
      </c>
      <c r="AB1041" s="167" t="s">
        <v>7871</v>
      </c>
      <c r="AC1041" s="168" t="s">
        <v>3277</v>
      </c>
    </row>
    <row r="1042" spans="1:29" x14ac:dyDescent="0.3">
      <c r="A1042" s="156" t="s">
        <v>2752</v>
      </c>
      <c r="B1042" s="157">
        <v>7</v>
      </c>
      <c r="C1042" s="158" t="s">
        <v>1464</v>
      </c>
      <c r="D1042" s="156" t="s">
        <v>446</v>
      </c>
      <c r="E1042" s="156" t="s">
        <v>2722</v>
      </c>
      <c r="F1042" s="156" t="s">
        <v>4</v>
      </c>
      <c r="G1042" s="158" t="s">
        <v>2219</v>
      </c>
      <c r="H1042" s="160">
        <v>46063</v>
      </c>
      <c r="I1042" s="160">
        <v>46114</v>
      </c>
      <c r="J1042" s="161" t="s">
        <v>6707</v>
      </c>
      <c r="K1042" s="162" t="s">
        <v>7867</v>
      </c>
      <c r="L1042" s="192" t="s">
        <v>7868</v>
      </c>
      <c r="M1042" s="171">
        <v>0</v>
      </c>
      <c r="N1042" s="170">
        <v>1408.36</v>
      </c>
      <c r="O1042" s="162" t="s">
        <v>7872</v>
      </c>
      <c r="P1042" s="160">
        <v>46114</v>
      </c>
      <c r="Q1042" s="162" t="s">
        <v>7859</v>
      </c>
      <c r="R1042" s="171">
        <v>1408.36</v>
      </c>
      <c r="S1042" s="163" t="s">
        <v>6333</v>
      </c>
      <c r="T1042" s="162"/>
      <c r="U1042" s="161" t="s">
        <v>10</v>
      </c>
      <c r="V1042" s="161" t="s">
        <v>11</v>
      </c>
      <c r="W1042" s="161" t="s">
        <v>1355</v>
      </c>
      <c r="X1042" s="161" t="s">
        <v>1356</v>
      </c>
      <c r="Y1042" s="165">
        <v>4300</v>
      </c>
      <c r="Z1042" s="165">
        <v>9291101</v>
      </c>
      <c r="AA1042" s="166">
        <v>0.14891335838554895</v>
      </c>
      <c r="AB1042" s="167" t="s">
        <v>7873</v>
      </c>
      <c r="AC1042" s="168" t="s">
        <v>3277</v>
      </c>
    </row>
    <row r="1043" spans="1:29" x14ac:dyDescent="0.3">
      <c r="A1043" s="156" t="s">
        <v>2743</v>
      </c>
      <c r="B1043" s="157">
        <v>4</v>
      </c>
      <c r="C1043" s="158" t="s">
        <v>1464</v>
      </c>
      <c r="D1043" s="156" t="s">
        <v>418</v>
      </c>
      <c r="E1043" s="156" t="s">
        <v>2722</v>
      </c>
      <c r="F1043" s="156" t="s">
        <v>4</v>
      </c>
      <c r="G1043" s="158" t="s">
        <v>2222</v>
      </c>
      <c r="H1043" s="160" t="s">
        <v>7874</v>
      </c>
      <c r="I1043" s="160">
        <v>46147</v>
      </c>
      <c r="J1043" s="161" t="s">
        <v>6707</v>
      </c>
      <c r="K1043" s="162" t="s">
        <v>7875</v>
      </c>
      <c r="L1043" s="192" t="s">
        <v>8182</v>
      </c>
      <c r="M1043" s="171">
        <v>0</v>
      </c>
      <c r="N1043" s="170">
        <v>44207.86</v>
      </c>
      <c r="O1043" s="162" t="s">
        <v>8183</v>
      </c>
      <c r="P1043" s="160">
        <v>46147</v>
      </c>
      <c r="Q1043" s="162" t="s">
        <v>8184</v>
      </c>
      <c r="R1043" s="171">
        <v>44207.86</v>
      </c>
      <c r="S1043" s="163" t="s">
        <v>6235</v>
      </c>
      <c r="T1043" s="162"/>
      <c r="U1043" s="161" t="s">
        <v>10</v>
      </c>
      <c r="V1043" s="161" t="s">
        <v>11</v>
      </c>
      <c r="W1043" s="161" t="s">
        <v>12</v>
      </c>
      <c r="X1043" s="161" t="s">
        <v>13</v>
      </c>
      <c r="Y1043" s="165">
        <v>4400</v>
      </c>
      <c r="Z1043" s="165">
        <v>9091101</v>
      </c>
      <c r="AA1043" s="166">
        <v>0.62635144593451164</v>
      </c>
      <c r="AB1043" s="167" t="s">
        <v>8185</v>
      </c>
      <c r="AC1043" s="168" t="s">
        <v>3192</v>
      </c>
    </row>
    <row r="1044" spans="1:29" x14ac:dyDescent="0.3">
      <c r="A1044" s="156" t="s">
        <v>2743</v>
      </c>
      <c r="B1044" s="157">
        <v>4</v>
      </c>
      <c r="C1044" s="158" t="s">
        <v>1464</v>
      </c>
      <c r="D1044" s="156" t="s">
        <v>418</v>
      </c>
      <c r="E1044" s="156" t="s">
        <v>2722</v>
      </c>
      <c r="F1044" s="156" t="s">
        <v>4</v>
      </c>
      <c r="G1044" s="158" t="s">
        <v>2257</v>
      </c>
      <c r="H1044" s="160" t="s">
        <v>7874</v>
      </c>
      <c r="I1044" s="160">
        <v>46147</v>
      </c>
      <c r="J1044" s="161" t="s">
        <v>6707</v>
      </c>
      <c r="K1044" s="162" t="s">
        <v>7875</v>
      </c>
      <c r="L1044" s="192" t="s">
        <v>8182</v>
      </c>
      <c r="M1044" s="171">
        <v>0</v>
      </c>
      <c r="N1044" s="170">
        <v>26372.1</v>
      </c>
      <c r="O1044" s="162" t="s">
        <v>8186</v>
      </c>
      <c r="P1044" s="160">
        <v>46147</v>
      </c>
      <c r="Q1044" s="162" t="s">
        <v>8184</v>
      </c>
      <c r="R1044" s="170">
        <v>26372.1</v>
      </c>
      <c r="S1044" s="163" t="s">
        <v>6235</v>
      </c>
      <c r="T1044" s="162"/>
      <c r="U1044" s="161" t="s">
        <v>10</v>
      </c>
      <c r="V1044" s="161" t="s">
        <v>11</v>
      </c>
      <c r="W1044" s="161" t="s">
        <v>1355</v>
      </c>
      <c r="X1044" s="161" t="s">
        <v>1356</v>
      </c>
      <c r="Y1044" s="165">
        <v>4300</v>
      </c>
      <c r="Z1044" s="165">
        <v>9091101</v>
      </c>
      <c r="AA1044" s="166">
        <v>0.37364855406548825</v>
      </c>
      <c r="AB1044" s="167" t="s">
        <v>8187</v>
      </c>
      <c r="AC1044" s="168" t="s">
        <v>3192</v>
      </c>
    </row>
    <row r="1045" spans="1:29" x14ac:dyDescent="0.3">
      <c r="A1045" s="156" t="s">
        <v>2785</v>
      </c>
      <c r="B1045" s="157">
        <v>6</v>
      </c>
      <c r="C1045" s="158" t="s">
        <v>1464</v>
      </c>
      <c r="D1045" s="156" t="s">
        <v>500</v>
      </c>
      <c r="E1045" s="156" t="s">
        <v>2722</v>
      </c>
      <c r="F1045" s="156" t="s">
        <v>4</v>
      </c>
      <c r="G1045" s="158" t="s">
        <v>2222</v>
      </c>
      <c r="H1045" s="160">
        <v>46146</v>
      </c>
      <c r="I1045" s="160">
        <v>46210</v>
      </c>
      <c r="J1045" s="161" t="s">
        <v>6707</v>
      </c>
      <c r="K1045" s="162" t="s">
        <v>8188</v>
      </c>
      <c r="L1045" s="192" t="s">
        <v>8189</v>
      </c>
      <c r="M1045" s="171">
        <v>0</v>
      </c>
      <c r="N1045" s="170">
        <v>39295.870000000003</v>
      </c>
      <c r="O1045" s="162" t="s">
        <v>8190</v>
      </c>
      <c r="P1045" s="160">
        <v>46210</v>
      </c>
      <c r="Q1045" s="162" t="s">
        <v>8191</v>
      </c>
      <c r="R1045" s="170">
        <v>39295.870000000003</v>
      </c>
      <c r="S1045" s="163" t="s">
        <v>6332</v>
      </c>
      <c r="T1045" s="162"/>
      <c r="U1045" s="161" t="s">
        <v>10</v>
      </c>
      <c r="V1045" s="161" t="s">
        <v>11</v>
      </c>
      <c r="W1045" s="161" t="s">
        <v>12</v>
      </c>
      <c r="X1045" s="161" t="s">
        <v>13</v>
      </c>
      <c r="Y1045" s="165">
        <v>4400</v>
      </c>
      <c r="Z1045" s="165">
        <v>9261101</v>
      </c>
      <c r="AA1045" s="166">
        <v>0.53249271946324517</v>
      </c>
      <c r="AB1045" s="167" t="s">
        <v>8192</v>
      </c>
      <c r="AC1045" s="168" t="s">
        <v>3267</v>
      </c>
    </row>
    <row r="1046" spans="1:29" x14ac:dyDescent="0.3">
      <c r="A1046" s="156" t="s">
        <v>2785</v>
      </c>
      <c r="B1046" s="157">
        <v>6</v>
      </c>
      <c r="C1046" s="158" t="s">
        <v>1464</v>
      </c>
      <c r="D1046" s="156" t="s">
        <v>500</v>
      </c>
      <c r="E1046" s="156" t="s">
        <v>2722</v>
      </c>
      <c r="F1046" s="156" t="s">
        <v>4</v>
      </c>
      <c r="G1046" s="158" t="s">
        <v>2257</v>
      </c>
      <c r="H1046" s="160">
        <v>46146</v>
      </c>
      <c r="I1046" s="160">
        <v>46189</v>
      </c>
      <c r="J1046" s="161" t="s">
        <v>6707</v>
      </c>
      <c r="K1046" s="162" t="s">
        <v>8188</v>
      </c>
      <c r="L1046" s="192" t="s">
        <v>8189</v>
      </c>
      <c r="M1046" s="171">
        <v>0</v>
      </c>
      <c r="N1046" s="170">
        <v>23206.04</v>
      </c>
      <c r="O1046" s="162" t="s">
        <v>8193</v>
      </c>
      <c r="P1046" s="160">
        <v>46189</v>
      </c>
      <c r="Q1046" s="162" t="s">
        <v>8194</v>
      </c>
      <c r="R1046" s="171">
        <v>23206.04</v>
      </c>
      <c r="S1046" s="163" t="s">
        <v>6332</v>
      </c>
      <c r="T1046" s="162"/>
      <c r="U1046" s="161" t="s">
        <v>10</v>
      </c>
      <c r="V1046" s="161" t="s">
        <v>11</v>
      </c>
      <c r="W1046" s="161" t="s">
        <v>1355</v>
      </c>
      <c r="X1046" s="161" t="s">
        <v>1356</v>
      </c>
      <c r="Y1046" s="165">
        <v>4300</v>
      </c>
      <c r="Z1046" s="165">
        <v>9261101</v>
      </c>
      <c r="AA1046" s="166">
        <v>0.31446173217625273</v>
      </c>
      <c r="AB1046" s="167" t="s">
        <v>8195</v>
      </c>
      <c r="AC1046" s="168" t="s">
        <v>3267</v>
      </c>
    </row>
    <row r="1047" spans="1:29" x14ac:dyDescent="0.3">
      <c r="A1047" s="156" t="s">
        <v>2785</v>
      </c>
      <c r="B1047" s="157">
        <v>6</v>
      </c>
      <c r="C1047" s="158" t="s">
        <v>1464</v>
      </c>
      <c r="D1047" s="156" t="s">
        <v>500</v>
      </c>
      <c r="E1047" s="156" t="s">
        <v>2722</v>
      </c>
      <c r="F1047" s="156" t="s">
        <v>4</v>
      </c>
      <c r="G1047" s="158" t="s">
        <v>2219</v>
      </c>
      <c r="H1047" s="160">
        <v>46146</v>
      </c>
      <c r="I1047" s="160">
        <v>46169</v>
      </c>
      <c r="J1047" s="161" t="s">
        <v>6707</v>
      </c>
      <c r="K1047" s="162" t="s">
        <v>8188</v>
      </c>
      <c r="L1047" s="192" t="s">
        <v>8189</v>
      </c>
      <c r="M1047" s="171">
        <v>0</v>
      </c>
      <c r="N1047" s="170">
        <v>11266.85</v>
      </c>
      <c r="O1047" s="162" t="s">
        <v>8196</v>
      </c>
      <c r="P1047" s="160">
        <v>46169</v>
      </c>
      <c r="Q1047" s="162" t="s">
        <v>8181</v>
      </c>
      <c r="R1047" s="171">
        <v>11266.85</v>
      </c>
      <c r="S1047" s="163" t="s">
        <v>6332</v>
      </c>
      <c r="T1047" s="162"/>
      <c r="U1047" s="161" t="s">
        <v>10</v>
      </c>
      <c r="V1047" s="161" t="s">
        <v>11</v>
      </c>
      <c r="W1047" s="161" t="s">
        <v>1355</v>
      </c>
      <c r="X1047" s="161" t="s">
        <v>1356</v>
      </c>
      <c r="Y1047" s="165">
        <v>4300</v>
      </c>
      <c r="Z1047" s="165">
        <v>9261101</v>
      </c>
      <c r="AA1047" s="166">
        <v>0.15267547445277235</v>
      </c>
      <c r="AB1047" s="167" t="s">
        <v>8197</v>
      </c>
      <c r="AC1047" s="168" t="s">
        <v>3267</v>
      </c>
    </row>
    <row r="1048" spans="1:29" x14ac:dyDescent="0.3">
      <c r="A1048" s="156" t="s">
        <v>2743</v>
      </c>
      <c r="B1048" s="157">
        <v>4</v>
      </c>
      <c r="C1048" s="158" t="s">
        <v>1464</v>
      </c>
      <c r="D1048" s="156" t="s">
        <v>418</v>
      </c>
      <c r="E1048" s="156" t="s">
        <v>2722</v>
      </c>
      <c r="F1048" s="156" t="s">
        <v>4</v>
      </c>
      <c r="G1048" s="158" t="s">
        <v>2257</v>
      </c>
      <c r="H1048" s="160">
        <v>46176</v>
      </c>
      <c r="I1048" s="160">
        <v>46198</v>
      </c>
      <c r="J1048" s="161" t="s">
        <v>6707</v>
      </c>
      <c r="K1048" s="162" t="s">
        <v>8198</v>
      </c>
      <c r="L1048" s="192" t="s">
        <v>8199</v>
      </c>
      <c r="M1048" s="171">
        <v>0</v>
      </c>
      <c r="N1048" s="170">
        <v>2900.75</v>
      </c>
      <c r="O1048" s="162" t="s">
        <v>8200</v>
      </c>
      <c r="P1048" s="160">
        <v>46198</v>
      </c>
      <c r="Q1048" s="162" t="s">
        <v>8201</v>
      </c>
      <c r="R1048" s="170">
        <v>2900.75</v>
      </c>
      <c r="S1048" s="163" t="s">
        <v>6235</v>
      </c>
      <c r="T1048" s="162"/>
      <c r="U1048" s="161" t="s">
        <v>10</v>
      </c>
      <c r="V1048" s="161" t="s">
        <v>11</v>
      </c>
      <c r="W1048" s="161" t="s">
        <v>1355</v>
      </c>
      <c r="X1048" s="161" t="s">
        <v>1356</v>
      </c>
      <c r="Y1048" s="165">
        <v>4300</v>
      </c>
      <c r="Z1048" s="165">
        <v>9091101</v>
      </c>
      <c r="AA1048" s="166">
        <v>0.31453752709473914</v>
      </c>
      <c r="AB1048" s="167" t="s">
        <v>8202</v>
      </c>
      <c r="AC1048" s="168" t="s">
        <v>3192</v>
      </c>
    </row>
    <row r="1049" spans="1:29" s="193" customFormat="1" x14ac:dyDescent="0.3">
      <c r="A1049" s="156" t="s">
        <v>2743</v>
      </c>
      <c r="B1049" s="157">
        <v>4</v>
      </c>
      <c r="C1049" s="158" t="s">
        <v>1464</v>
      </c>
      <c r="D1049" s="156" t="s">
        <v>418</v>
      </c>
      <c r="E1049" s="156" t="s">
        <v>2722</v>
      </c>
      <c r="F1049" s="156" t="s">
        <v>4</v>
      </c>
      <c r="G1049" s="158" t="s">
        <v>2219</v>
      </c>
      <c r="H1049" s="160">
        <v>46176</v>
      </c>
      <c r="I1049" s="160">
        <v>46196</v>
      </c>
      <c r="J1049" s="161" t="s">
        <v>6707</v>
      </c>
      <c r="K1049" s="162" t="s">
        <v>8198</v>
      </c>
      <c r="L1049" s="192" t="s">
        <v>8199</v>
      </c>
      <c r="M1049" s="171">
        <v>0</v>
      </c>
      <c r="N1049" s="170">
        <v>1408.36</v>
      </c>
      <c r="O1049" s="162" t="s">
        <v>8203</v>
      </c>
      <c r="P1049" s="160">
        <v>46196</v>
      </c>
      <c r="Q1049" s="162" t="s">
        <v>8204</v>
      </c>
      <c r="R1049" s="170">
        <v>1408.36</v>
      </c>
      <c r="S1049" s="163" t="s">
        <v>6235</v>
      </c>
      <c r="T1049" s="162"/>
      <c r="U1049" s="161" t="s">
        <v>10</v>
      </c>
      <c r="V1049" s="161" t="s">
        <v>11</v>
      </c>
      <c r="W1049" s="161" t="s">
        <v>1355</v>
      </c>
      <c r="X1049" s="161" t="s">
        <v>1356</v>
      </c>
      <c r="Y1049" s="165">
        <v>4300</v>
      </c>
      <c r="Z1049" s="165">
        <v>9091101</v>
      </c>
      <c r="AA1049" s="166">
        <v>0.15271294377631536</v>
      </c>
      <c r="AB1049" s="167" t="s">
        <v>8205</v>
      </c>
      <c r="AC1049" s="168" t="s">
        <v>3192</v>
      </c>
    </row>
    <row r="1050" spans="1:29" x14ac:dyDescent="0.3">
      <c r="A1050" s="156" t="s">
        <v>2743</v>
      </c>
      <c r="B1050" s="157">
        <v>4</v>
      </c>
      <c r="C1050" s="158" t="s">
        <v>1464</v>
      </c>
      <c r="D1050" s="156" t="s">
        <v>418</v>
      </c>
      <c r="E1050" s="156" t="s">
        <v>2722</v>
      </c>
      <c r="F1050" s="156" t="s">
        <v>4</v>
      </c>
      <c r="G1050" s="158" t="s">
        <v>2222</v>
      </c>
      <c r="H1050" s="160">
        <v>46176</v>
      </c>
      <c r="I1050" s="160">
        <v>46905</v>
      </c>
      <c r="J1050" s="161" t="s">
        <v>6707</v>
      </c>
      <c r="K1050" s="162" t="s">
        <v>8198</v>
      </c>
      <c r="L1050" s="192" t="s">
        <v>8199</v>
      </c>
      <c r="M1050" s="171">
        <v>4913.16</v>
      </c>
      <c r="N1050" s="170">
        <v>4913.16</v>
      </c>
      <c r="O1050" s="162"/>
      <c r="P1050" s="160"/>
      <c r="Q1050" s="162"/>
      <c r="R1050" s="171">
        <v>0</v>
      </c>
      <c r="S1050" s="163" t="s">
        <v>6235</v>
      </c>
      <c r="T1050" s="162"/>
      <c r="U1050" s="161" t="s">
        <v>10</v>
      </c>
      <c r="V1050" s="161" t="s">
        <v>11</v>
      </c>
      <c r="W1050" s="161" t="s">
        <v>12</v>
      </c>
      <c r="X1050" s="161" t="s">
        <v>13</v>
      </c>
      <c r="Y1050" s="165">
        <v>4400</v>
      </c>
      <c r="Z1050" s="165">
        <v>9091101</v>
      </c>
      <c r="AA1050" s="166">
        <v>0</v>
      </c>
      <c r="AB1050" s="167" t="s">
        <v>8206</v>
      </c>
      <c r="AC1050" s="168" t="s">
        <v>3192</v>
      </c>
    </row>
    <row r="1051" spans="1:29" x14ac:dyDescent="0.3">
      <c r="A1051" s="156" t="s">
        <v>2786</v>
      </c>
      <c r="B1051" s="157">
        <v>8</v>
      </c>
      <c r="C1051" s="158" t="s">
        <v>1464</v>
      </c>
      <c r="D1051" s="156" t="s">
        <v>507</v>
      </c>
      <c r="E1051" s="156" t="s">
        <v>2722</v>
      </c>
      <c r="F1051" s="156" t="s">
        <v>4</v>
      </c>
      <c r="G1051" s="158" t="s">
        <v>2257</v>
      </c>
      <c r="H1051" s="160">
        <v>46204</v>
      </c>
      <c r="I1051" s="160">
        <v>46905</v>
      </c>
      <c r="J1051" s="161" t="s">
        <v>8207</v>
      </c>
      <c r="K1051" s="162" t="s">
        <v>8208</v>
      </c>
      <c r="L1051" s="192" t="s">
        <v>8209</v>
      </c>
      <c r="M1051" s="171">
        <v>1677.83</v>
      </c>
      <c r="N1051" s="170">
        <v>1677.83</v>
      </c>
      <c r="O1051" s="162"/>
      <c r="P1051" s="160"/>
      <c r="Q1051" s="162"/>
      <c r="R1051" s="171">
        <v>0</v>
      </c>
      <c r="S1051" s="163" t="s">
        <v>6241</v>
      </c>
      <c r="T1051" s="162"/>
      <c r="U1051" s="161" t="s">
        <v>10</v>
      </c>
      <c r="V1051" s="161" t="s">
        <v>11</v>
      </c>
      <c r="W1051" s="161" t="s">
        <v>12</v>
      </c>
      <c r="X1051" s="161" t="s">
        <v>13</v>
      </c>
      <c r="Y1051" s="165">
        <v>4400</v>
      </c>
      <c r="Z1051" s="165">
        <v>9281101</v>
      </c>
      <c r="AA1051" s="166">
        <v>0</v>
      </c>
      <c r="AB1051" s="167" t="s">
        <v>8210</v>
      </c>
      <c r="AC1051" s="168" t="s">
        <v>3272</v>
      </c>
    </row>
    <row r="1052" spans="1:29" x14ac:dyDescent="0.3">
      <c r="A1052" s="156" t="s">
        <v>2750</v>
      </c>
      <c r="B1052" s="157">
        <v>3</v>
      </c>
      <c r="C1052" s="158" t="s">
        <v>1464</v>
      </c>
      <c r="D1052" s="158" t="s">
        <v>506</v>
      </c>
      <c r="E1052" s="156" t="s">
        <v>2722</v>
      </c>
      <c r="F1052" s="159" t="s">
        <v>4</v>
      </c>
      <c r="G1052" s="156" t="s">
        <v>2257</v>
      </c>
      <c r="H1052" s="160">
        <v>46210</v>
      </c>
      <c r="I1052" s="160">
        <v>46945</v>
      </c>
      <c r="J1052" s="161" t="s">
        <v>8207</v>
      </c>
      <c r="K1052" s="162" t="s">
        <v>8211</v>
      </c>
      <c r="L1052" s="158" t="s">
        <v>8212</v>
      </c>
      <c r="M1052" s="171">
        <v>10562.67</v>
      </c>
      <c r="N1052" s="164">
        <v>10562.67</v>
      </c>
      <c r="O1052" s="162"/>
      <c r="P1052" s="160"/>
      <c r="Q1052" s="162"/>
      <c r="R1052" s="164">
        <v>0</v>
      </c>
      <c r="S1052" s="162"/>
      <c r="T1052" s="163"/>
      <c r="U1052" s="161" t="s">
        <v>10</v>
      </c>
      <c r="V1052" s="161" t="s">
        <v>11</v>
      </c>
      <c r="W1052" s="161" t="s">
        <v>1355</v>
      </c>
      <c r="X1052" s="161" t="s">
        <v>1356</v>
      </c>
      <c r="Y1052" s="165">
        <v>4300</v>
      </c>
      <c r="Z1052" s="169">
        <v>9251101</v>
      </c>
      <c r="AA1052" s="166">
        <v>0</v>
      </c>
      <c r="AB1052" s="163" t="s">
        <v>8213</v>
      </c>
      <c r="AC1052" s="168" t="s">
        <v>3257</v>
      </c>
    </row>
    <row r="1053" spans="1:29" x14ac:dyDescent="0.3">
      <c r="A1053" s="156" t="s">
        <v>2750</v>
      </c>
      <c r="B1053" s="157">
        <v>3</v>
      </c>
      <c r="C1053" s="158" t="s">
        <v>1464</v>
      </c>
      <c r="D1053" s="156" t="s">
        <v>506</v>
      </c>
      <c r="E1053" s="156" t="s">
        <v>2722</v>
      </c>
      <c r="F1053" s="158" t="s">
        <v>4</v>
      </c>
      <c r="G1053" s="158" t="s">
        <v>2257</v>
      </c>
      <c r="H1053" s="160">
        <v>46210</v>
      </c>
      <c r="I1053" s="160">
        <v>46945</v>
      </c>
      <c r="J1053" s="161" t="s">
        <v>8207</v>
      </c>
      <c r="K1053" s="162" t="s">
        <v>8211</v>
      </c>
      <c r="L1053" s="163" t="s">
        <v>8212</v>
      </c>
      <c r="M1053" s="171">
        <v>721.52</v>
      </c>
      <c r="N1053" s="171">
        <v>721.52</v>
      </c>
      <c r="O1053" s="162"/>
      <c r="P1053" s="160"/>
      <c r="Q1053" s="162"/>
      <c r="R1053" s="171">
        <v>0</v>
      </c>
      <c r="S1053" s="158"/>
      <c r="T1053" s="156"/>
      <c r="U1053" s="161" t="s">
        <v>10</v>
      </c>
      <c r="V1053" s="161" t="s">
        <v>11</v>
      </c>
      <c r="W1053" s="161" t="s">
        <v>1355</v>
      </c>
      <c r="X1053" s="161" t="s">
        <v>1356</v>
      </c>
      <c r="Y1053" s="165">
        <v>4300</v>
      </c>
      <c r="Z1053" s="165">
        <v>9251101</v>
      </c>
      <c r="AA1053" s="166">
        <v>0</v>
      </c>
      <c r="AB1053" s="158" t="s">
        <v>8214</v>
      </c>
      <c r="AC1053" s="168" t="s">
        <v>3257</v>
      </c>
    </row>
    <row r="1054" spans="1:29" x14ac:dyDescent="0.3">
      <c r="A1054" s="156" t="s">
        <v>2750</v>
      </c>
      <c r="B1054" s="157">
        <v>3</v>
      </c>
      <c r="C1054" s="158" t="s">
        <v>1464</v>
      </c>
      <c r="D1054" s="158" t="s">
        <v>506</v>
      </c>
      <c r="E1054" s="156" t="s">
        <v>2722</v>
      </c>
      <c r="F1054" s="159" t="s">
        <v>4</v>
      </c>
      <c r="G1054" s="158" t="s">
        <v>2257</v>
      </c>
      <c r="H1054" s="160">
        <v>46210</v>
      </c>
      <c r="I1054" s="160">
        <v>46945</v>
      </c>
      <c r="J1054" s="161" t="s">
        <v>8207</v>
      </c>
      <c r="K1054" s="162" t="s">
        <v>8211</v>
      </c>
      <c r="L1054" s="163" t="s">
        <v>8212</v>
      </c>
      <c r="M1054" s="171">
        <v>28321.919999999998</v>
      </c>
      <c r="N1054" s="164">
        <v>28321.919999999998</v>
      </c>
      <c r="O1054" s="162"/>
      <c r="P1054" s="160"/>
      <c r="Q1054" s="162"/>
      <c r="R1054" s="164">
        <v>0</v>
      </c>
      <c r="S1054" s="163"/>
      <c r="T1054" s="163"/>
      <c r="U1054" s="161" t="s">
        <v>10</v>
      </c>
      <c r="V1054" s="161" t="s">
        <v>11</v>
      </c>
      <c r="W1054" s="161" t="s">
        <v>12</v>
      </c>
      <c r="X1054" s="161" t="s">
        <v>13</v>
      </c>
      <c r="Y1054" s="165">
        <v>4400</v>
      </c>
      <c r="Z1054" s="165">
        <v>9251101</v>
      </c>
      <c r="AA1054" s="166">
        <v>0</v>
      </c>
      <c r="AB1054" s="167" t="s">
        <v>8215</v>
      </c>
      <c r="AC1054" s="168" t="s">
        <v>3257</v>
      </c>
    </row>
    <row r="1055" spans="1:29" x14ac:dyDescent="0.3">
      <c r="A1055" s="156" t="s">
        <v>2750</v>
      </c>
      <c r="B1055" s="157">
        <v>3</v>
      </c>
      <c r="C1055" s="158" t="s">
        <v>1464</v>
      </c>
      <c r="D1055" s="180" t="s">
        <v>506</v>
      </c>
      <c r="E1055" s="156" t="s">
        <v>2722</v>
      </c>
      <c r="F1055" s="158" t="s">
        <v>2615</v>
      </c>
      <c r="G1055" s="158" t="s">
        <v>2257</v>
      </c>
      <c r="H1055" s="179">
        <v>46210</v>
      </c>
      <c r="I1055" s="160">
        <v>46945</v>
      </c>
      <c r="J1055" s="161" t="s">
        <v>8207</v>
      </c>
      <c r="K1055" s="162" t="s">
        <v>8216</v>
      </c>
      <c r="L1055" s="158"/>
      <c r="M1055" s="171">
        <v>241.28</v>
      </c>
      <c r="N1055" s="171">
        <v>241.28</v>
      </c>
      <c r="O1055" s="162"/>
      <c r="P1055" s="160"/>
      <c r="Q1055" s="162"/>
      <c r="R1055" s="171">
        <v>0</v>
      </c>
      <c r="S1055" s="191"/>
      <c r="T1055" s="156"/>
      <c r="U1055" s="161" t="s">
        <v>10</v>
      </c>
      <c r="V1055" s="161" t="s">
        <v>11</v>
      </c>
      <c r="W1055" s="161" t="s">
        <v>1355</v>
      </c>
      <c r="X1055" s="161" t="s">
        <v>1356</v>
      </c>
      <c r="Y1055" s="165">
        <v>4300</v>
      </c>
      <c r="Z1055" s="169">
        <v>9251101</v>
      </c>
      <c r="AA1055" s="166">
        <v>0</v>
      </c>
      <c r="AB1055" s="158" t="s">
        <v>8217</v>
      </c>
      <c r="AC1055" s="168" t="s">
        <v>3257</v>
      </c>
    </row>
    <row r="1056" spans="1:29" x14ac:dyDescent="0.3">
      <c r="A1056" s="156" t="s">
        <v>2752</v>
      </c>
      <c r="B1056" s="157">
        <v>7</v>
      </c>
      <c r="C1056" s="158" t="s">
        <v>1464</v>
      </c>
      <c r="D1056" s="156" t="s">
        <v>446</v>
      </c>
      <c r="E1056" s="156" t="s">
        <v>2722</v>
      </c>
      <c r="F1056" s="158" t="s">
        <v>4</v>
      </c>
      <c r="G1056" s="158" t="s">
        <v>2222</v>
      </c>
      <c r="H1056" s="179">
        <v>45860</v>
      </c>
      <c r="I1056" s="160">
        <v>45896</v>
      </c>
      <c r="J1056" s="161" t="s">
        <v>6707</v>
      </c>
      <c r="K1056" s="162" t="s">
        <v>7335</v>
      </c>
      <c r="L1056" s="158" t="s">
        <v>7336</v>
      </c>
      <c r="M1056" s="171">
        <v>0</v>
      </c>
      <c r="N1056" s="171">
        <v>38727.980000000003</v>
      </c>
      <c r="O1056" s="162" t="s">
        <v>7337</v>
      </c>
      <c r="P1056" s="160">
        <v>45896</v>
      </c>
      <c r="Q1056" s="162" t="s">
        <v>7324</v>
      </c>
      <c r="R1056" s="171">
        <v>38727.980000000003</v>
      </c>
      <c r="S1056" s="163" t="s">
        <v>6333</v>
      </c>
      <c r="T1056" s="156"/>
      <c r="U1056" s="161" t="s">
        <v>10</v>
      </c>
      <c r="V1056" s="161" t="s">
        <v>11</v>
      </c>
      <c r="W1056" s="161" t="s">
        <v>12</v>
      </c>
      <c r="X1056" s="161" t="s">
        <v>13</v>
      </c>
      <c r="Y1056" s="165">
        <v>4400</v>
      </c>
      <c r="Z1056" s="165">
        <v>9291101</v>
      </c>
      <c r="AA1056" s="166">
        <v>0.19555424898732407</v>
      </c>
      <c r="AB1056" s="158" t="s">
        <v>7338</v>
      </c>
      <c r="AC1056" s="168" t="s">
        <v>3277</v>
      </c>
    </row>
    <row r="1057" spans="1:29" x14ac:dyDescent="0.3">
      <c r="A1057" s="156" t="s">
        <v>2752</v>
      </c>
      <c r="B1057" s="157">
        <v>7</v>
      </c>
      <c r="C1057" s="158" t="s">
        <v>1464</v>
      </c>
      <c r="D1057" s="180" t="s">
        <v>446</v>
      </c>
      <c r="E1057" s="156" t="s">
        <v>2722</v>
      </c>
      <c r="F1057" s="158" t="s">
        <v>4</v>
      </c>
      <c r="G1057" s="158" t="s">
        <v>2219</v>
      </c>
      <c r="H1057" s="179">
        <v>45860</v>
      </c>
      <c r="I1057" s="160">
        <v>45896</v>
      </c>
      <c r="J1057" s="161" t="s">
        <v>6707</v>
      </c>
      <c r="K1057" s="162" t="s">
        <v>7335</v>
      </c>
      <c r="L1057" s="158" t="s">
        <v>7336</v>
      </c>
      <c r="M1057" s="171">
        <v>0</v>
      </c>
      <c r="N1057" s="170">
        <v>11266.85</v>
      </c>
      <c r="O1057" s="162" t="s">
        <v>7339</v>
      </c>
      <c r="P1057" s="160">
        <v>45896</v>
      </c>
      <c r="Q1057" s="162" t="s">
        <v>7324</v>
      </c>
      <c r="R1057" s="170">
        <v>11266.85</v>
      </c>
      <c r="S1057" s="191" t="s">
        <v>6333</v>
      </c>
      <c r="T1057" s="156"/>
      <c r="U1057" s="161" t="s">
        <v>10</v>
      </c>
      <c r="V1057" s="161" t="s">
        <v>11</v>
      </c>
      <c r="W1057" s="161" t="s">
        <v>12</v>
      </c>
      <c r="X1057" s="161" t="s">
        <v>13</v>
      </c>
      <c r="Y1057" s="165">
        <v>4400</v>
      </c>
      <c r="Z1057" s="165">
        <v>9291101</v>
      </c>
      <c r="AA1057" s="166">
        <v>5.6891177649927314E-2</v>
      </c>
      <c r="AB1057" s="158" t="s">
        <v>7340</v>
      </c>
      <c r="AC1057" s="168" t="s">
        <v>3277</v>
      </c>
    </row>
    <row r="1058" spans="1:29" x14ac:dyDescent="0.3">
      <c r="A1058" s="156" t="s">
        <v>2752</v>
      </c>
      <c r="B1058" s="157">
        <v>7</v>
      </c>
      <c r="C1058" s="158" t="s">
        <v>1464</v>
      </c>
      <c r="D1058" s="180" t="s">
        <v>446</v>
      </c>
      <c r="E1058" s="156" t="s">
        <v>2722</v>
      </c>
      <c r="F1058" s="158" t="s">
        <v>4</v>
      </c>
      <c r="G1058" s="158" t="s">
        <v>2257</v>
      </c>
      <c r="H1058" s="179">
        <v>45860</v>
      </c>
      <c r="I1058" s="160">
        <v>45896</v>
      </c>
      <c r="J1058" s="161" t="s">
        <v>6707</v>
      </c>
      <c r="K1058" s="162"/>
      <c r="L1058" s="158" t="s">
        <v>7336</v>
      </c>
      <c r="M1058" s="171">
        <v>0</v>
      </c>
      <c r="N1058" s="170">
        <v>184</v>
      </c>
      <c r="O1058" s="162" t="s">
        <v>7339</v>
      </c>
      <c r="P1058" s="160">
        <v>45896</v>
      </c>
      <c r="Q1058" s="162" t="s">
        <v>7324</v>
      </c>
      <c r="R1058" s="170">
        <v>184</v>
      </c>
      <c r="S1058" s="191" t="s">
        <v>6333</v>
      </c>
      <c r="T1058" s="156"/>
      <c r="U1058" s="161" t="s">
        <v>10</v>
      </c>
      <c r="V1058" s="161" t="s">
        <v>11</v>
      </c>
      <c r="W1058" s="161" t="s">
        <v>12</v>
      </c>
      <c r="X1058" s="161" t="s">
        <v>13</v>
      </c>
      <c r="Y1058" s="165">
        <v>4400</v>
      </c>
      <c r="Z1058" s="165">
        <v>9291101</v>
      </c>
      <c r="AA1058" s="166">
        <v>9.2909523847274308E-4</v>
      </c>
      <c r="AB1058" s="158" t="s">
        <v>7341</v>
      </c>
      <c r="AC1058" s="168" t="s">
        <v>3277</v>
      </c>
    </row>
    <row r="1059" spans="1:29" x14ac:dyDescent="0.3">
      <c r="A1059" s="156" t="s">
        <v>2752</v>
      </c>
      <c r="B1059" s="157">
        <v>7</v>
      </c>
      <c r="C1059" s="158" t="s">
        <v>1464</v>
      </c>
      <c r="D1059" s="156" t="s">
        <v>446</v>
      </c>
      <c r="E1059" s="156" t="s">
        <v>2722</v>
      </c>
      <c r="F1059" s="158" t="s">
        <v>4</v>
      </c>
      <c r="G1059" s="158" t="s">
        <v>2257</v>
      </c>
      <c r="H1059" s="179">
        <v>45860</v>
      </c>
      <c r="I1059" s="160">
        <v>45919</v>
      </c>
      <c r="J1059" s="161" t="s">
        <v>6707</v>
      </c>
      <c r="K1059" s="162" t="s">
        <v>7335</v>
      </c>
      <c r="L1059" s="158" t="s">
        <v>7336</v>
      </c>
      <c r="M1059" s="171">
        <v>0</v>
      </c>
      <c r="N1059" s="171">
        <v>20236.14</v>
      </c>
      <c r="O1059" s="162" t="s">
        <v>7342</v>
      </c>
      <c r="P1059" s="160">
        <v>45919</v>
      </c>
      <c r="Q1059" s="162" t="s">
        <v>7327</v>
      </c>
      <c r="R1059" s="170">
        <v>20236.14</v>
      </c>
      <c r="S1059" s="158" t="s">
        <v>6333</v>
      </c>
      <c r="T1059" s="156"/>
      <c r="U1059" s="161" t="s">
        <v>10</v>
      </c>
      <c r="V1059" s="161" t="s">
        <v>11</v>
      </c>
      <c r="W1059" s="161" t="s">
        <v>12</v>
      </c>
      <c r="X1059" s="161" t="s">
        <v>13</v>
      </c>
      <c r="Y1059" s="165">
        <v>4400</v>
      </c>
      <c r="Z1059" s="165">
        <v>9291101</v>
      </c>
      <c r="AA1059" s="166">
        <v>0.10218098542971639</v>
      </c>
      <c r="AB1059" s="158" t="s">
        <v>7341</v>
      </c>
      <c r="AC1059" s="168" t="s">
        <v>3277</v>
      </c>
    </row>
    <row r="1060" spans="1:29" x14ac:dyDescent="0.3">
      <c r="A1060" s="156" t="s">
        <v>2756</v>
      </c>
      <c r="B1060" s="157">
        <v>6</v>
      </c>
      <c r="C1060" s="158" t="s">
        <v>1464</v>
      </c>
      <c r="D1060" s="156" t="s">
        <v>301</v>
      </c>
      <c r="E1060" s="156" t="s">
        <v>2722</v>
      </c>
      <c r="F1060" s="158" t="s">
        <v>4</v>
      </c>
      <c r="G1060" s="158" t="s">
        <v>2222</v>
      </c>
      <c r="H1060" s="179">
        <v>45860</v>
      </c>
      <c r="I1060" s="160">
        <v>45896</v>
      </c>
      <c r="J1060" s="161" t="s">
        <v>6707</v>
      </c>
      <c r="K1060" s="162" t="s">
        <v>7335</v>
      </c>
      <c r="L1060" s="158" t="s">
        <v>7336</v>
      </c>
      <c r="M1060" s="171">
        <v>0</v>
      </c>
      <c r="N1060" s="171">
        <v>33886.99</v>
      </c>
      <c r="O1060" s="162" t="s">
        <v>7337</v>
      </c>
      <c r="P1060" s="160">
        <v>45896</v>
      </c>
      <c r="Q1060" s="162" t="s">
        <v>7324</v>
      </c>
      <c r="R1060" s="171">
        <v>33886.99</v>
      </c>
      <c r="S1060" s="158" t="s">
        <v>6334</v>
      </c>
      <c r="T1060" s="156"/>
      <c r="U1060" s="161" t="s">
        <v>10</v>
      </c>
      <c r="V1060" s="161" t="s">
        <v>11</v>
      </c>
      <c r="W1060" s="161" t="s">
        <v>12</v>
      </c>
      <c r="X1060" s="161" t="s">
        <v>13</v>
      </c>
      <c r="Y1060" s="165">
        <v>4400</v>
      </c>
      <c r="Z1060" s="169">
        <v>9341101</v>
      </c>
      <c r="AA1060" s="166">
        <v>0.17111000573463836</v>
      </c>
      <c r="AB1060" s="158" t="s">
        <v>7343</v>
      </c>
      <c r="AC1060" s="168" t="s">
        <v>3302</v>
      </c>
    </row>
    <row r="1061" spans="1:29" x14ac:dyDescent="0.3">
      <c r="A1061" s="156" t="s">
        <v>2756</v>
      </c>
      <c r="B1061" s="157">
        <v>6</v>
      </c>
      <c r="C1061" s="158" t="s">
        <v>1464</v>
      </c>
      <c r="D1061" s="156" t="s">
        <v>301</v>
      </c>
      <c r="E1061" s="156" t="s">
        <v>2722</v>
      </c>
      <c r="F1061" s="158" t="s">
        <v>4</v>
      </c>
      <c r="G1061" s="158" t="s">
        <v>2219</v>
      </c>
      <c r="H1061" s="179">
        <v>45860</v>
      </c>
      <c r="I1061" s="160">
        <v>45896</v>
      </c>
      <c r="J1061" s="161" t="s">
        <v>6707</v>
      </c>
      <c r="K1061" s="162" t="s">
        <v>7335</v>
      </c>
      <c r="L1061" s="158" t="s">
        <v>7336</v>
      </c>
      <c r="M1061" s="171">
        <v>0</v>
      </c>
      <c r="N1061" s="171">
        <v>9858.49</v>
      </c>
      <c r="O1061" s="162" t="s">
        <v>7339</v>
      </c>
      <c r="P1061" s="160">
        <v>45896</v>
      </c>
      <c r="Q1061" s="162" t="s">
        <v>7324</v>
      </c>
      <c r="R1061" s="171">
        <v>9858.49</v>
      </c>
      <c r="S1061" s="158" t="s">
        <v>6334</v>
      </c>
      <c r="T1061" s="156"/>
      <c r="U1061" s="161" t="s">
        <v>10</v>
      </c>
      <c r="V1061" s="161" t="s">
        <v>11</v>
      </c>
      <c r="W1061" s="161" t="s">
        <v>12</v>
      </c>
      <c r="X1061" s="161" t="s">
        <v>13</v>
      </c>
      <c r="Y1061" s="165">
        <v>4400</v>
      </c>
      <c r="Z1061" s="169">
        <v>9341101</v>
      </c>
      <c r="AA1061" s="166">
        <v>4.9779761508321488E-2</v>
      </c>
      <c r="AB1061" s="158" t="s">
        <v>7344</v>
      </c>
      <c r="AC1061" s="168" t="s">
        <v>3302</v>
      </c>
    </row>
    <row r="1062" spans="1:29" x14ac:dyDescent="0.3">
      <c r="A1062" s="156" t="s">
        <v>2756</v>
      </c>
      <c r="B1062" s="157">
        <v>6</v>
      </c>
      <c r="C1062" s="158" t="s">
        <v>1464</v>
      </c>
      <c r="D1062" s="156" t="s">
        <v>301</v>
      </c>
      <c r="E1062" s="156" t="s">
        <v>2722</v>
      </c>
      <c r="F1062" s="158" t="s">
        <v>4</v>
      </c>
      <c r="G1062" s="158" t="s">
        <v>2257</v>
      </c>
      <c r="H1062" s="179">
        <v>45860</v>
      </c>
      <c r="I1062" s="160">
        <v>45896</v>
      </c>
      <c r="J1062" s="161" t="s">
        <v>6707</v>
      </c>
      <c r="K1062" s="162"/>
      <c r="L1062" s="158" t="s">
        <v>7336</v>
      </c>
      <c r="M1062" s="171">
        <v>0</v>
      </c>
      <c r="N1062" s="171">
        <v>161</v>
      </c>
      <c r="O1062" s="162" t="s">
        <v>7339</v>
      </c>
      <c r="P1062" s="160">
        <v>45896</v>
      </c>
      <c r="Q1062" s="162" t="s">
        <v>7324</v>
      </c>
      <c r="R1062" s="170">
        <v>161</v>
      </c>
      <c r="S1062" s="158" t="s">
        <v>6334</v>
      </c>
      <c r="T1062" s="156"/>
      <c r="U1062" s="161" t="s">
        <v>10</v>
      </c>
      <c r="V1062" s="161" t="s">
        <v>11</v>
      </c>
      <c r="W1062" s="161" t="s">
        <v>12</v>
      </c>
      <c r="X1062" s="161" t="s">
        <v>13</v>
      </c>
      <c r="Y1062" s="165">
        <v>4400</v>
      </c>
      <c r="Z1062" s="169">
        <v>9341101</v>
      </c>
      <c r="AA1062" s="166">
        <v>8.1295833366365022E-4</v>
      </c>
      <c r="AB1062" s="158" t="s">
        <v>7345</v>
      </c>
      <c r="AC1062" s="168" t="s">
        <v>3302</v>
      </c>
    </row>
    <row r="1063" spans="1:29" x14ac:dyDescent="0.3">
      <c r="A1063" s="156" t="s">
        <v>2756</v>
      </c>
      <c r="B1063" s="157">
        <v>6</v>
      </c>
      <c r="C1063" s="158" t="s">
        <v>1464</v>
      </c>
      <c r="D1063" s="156" t="s">
        <v>301</v>
      </c>
      <c r="E1063" s="156" t="s">
        <v>2722</v>
      </c>
      <c r="F1063" s="158" t="s">
        <v>4</v>
      </c>
      <c r="G1063" s="158" t="s">
        <v>2257</v>
      </c>
      <c r="H1063" s="179">
        <v>45860</v>
      </c>
      <c r="I1063" s="160">
        <v>45919</v>
      </c>
      <c r="J1063" s="161" t="s">
        <v>6707</v>
      </c>
      <c r="K1063" s="162" t="s">
        <v>7335</v>
      </c>
      <c r="L1063" s="158" t="s">
        <v>7336</v>
      </c>
      <c r="M1063" s="171">
        <v>0</v>
      </c>
      <c r="N1063" s="171">
        <v>17706.64</v>
      </c>
      <c r="O1063" s="162" t="s">
        <v>7342</v>
      </c>
      <c r="P1063" s="160">
        <v>45919</v>
      </c>
      <c r="Q1063" s="162" t="s">
        <v>7327</v>
      </c>
      <c r="R1063" s="170">
        <v>17706.64</v>
      </c>
      <c r="S1063" s="158" t="s">
        <v>6334</v>
      </c>
      <c r="T1063" s="156"/>
      <c r="U1063" s="161" t="s">
        <v>10</v>
      </c>
      <c r="V1063" s="161" t="s">
        <v>11</v>
      </c>
      <c r="W1063" s="161" t="s">
        <v>12</v>
      </c>
      <c r="X1063" s="161" t="s">
        <v>13</v>
      </c>
      <c r="Y1063" s="165">
        <v>4400</v>
      </c>
      <c r="Z1063" s="169">
        <v>9341101</v>
      </c>
      <c r="AA1063" s="166">
        <v>8.940845061603811E-2</v>
      </c>
      <c r="AB1063" s="158" t="s">
        <v>7345</v>
      </c>
      <c r="AC1063" s="168" t="s">
        <v>3302</v>
      </c>
    </row>
    <row r="1064" spans="1:29" x14ac:dyDescent="0.3">
      <c r="A1064" s="156" t="s">
        <v>2758</v>
      </c>
      <c r="B1064" s="157">
        <v>9</v>
      </c>
      <c r="C1064" s="158" t="s">
        <v>1464</v>
      </c>
      <c r="D1064" s="156" t="s">
        <v>328</v>
      </c>
      <c r="E1064" s="156" t="s">
        <v>2722</v>
      </c>
      <c r="F1064" s="158" t="s">
        <v>4</v>
      </c>
      <c r="G1064" s="158" t="s">
        <v>2222</v>
      </c>
      <c r="H1064" s="179">
        <v>45860</v>
      </c>
      <c r="I1064" s="160">
        <v>45896</v>
      </c>
      <c r="J1064" s="161" t="s">
        <v>6707</v>
      </c>
      <c r="K1064" s="162" t="s">
        <v>7335</v>
      </c>
      <c r="L1064" s="158" t="s">
        <v>7336</v>
      </c>
      <c r="M1064" s="171">
        <v>0</v>
      </c>
      <c r="N1064" s="171">
        <v>36307.49</v>
      </c>
      <c r="O1064" s="162" t="s">
        <v>7337</v>
      </c>
      <c r="P1064" s="160">
        <v>45896</v>
      </c>
      <c r="Q1064" s="162" t="s">
        <v>7324</v>
      </c>
      <c r="R1064" s="170">
        <v>36307.49</v>
      </c>
      <c r="S1064" s="158" t="s">
        <v>6336</v>
      </c>
      <c r="T1064" s="156"/>
      <c r="U1064" s="161" t="s">
        <v>10</v>
      </c>
      <c r="V1064" s="161" t="s">
        <v>11</v>
      </c>
      <c r="W1064" s="161" t="s">
        <v>12</v>
      </c>
      <c r="X1064" s="161" t="s">
        <v>13</v>
      </c>
      <c r="Y1064" s="165">
        <v>4400</v>
      </c>
      <c r="Z1064" s="169">
        <v>9371101</v>
      </c>
      <c r="AA1064" s="166">
        <v>0.18333215260813443</v>
      </c>
      <c r="AB1064" s="158" t="s">
        <v>7346</v>
      </c>
      <c r="AC1064" s="168" t="s">
        <v>3327</v>
      </c>
    </row>
    <row r="1065" spans="1:29" x14ac:dyDescent="0.3">
      <c r="A1065" s="156" t="s">
        <v>2758</v>
      </c>
      <c r="B1065" s="157">
        <v>9</v>
      </c>
      <c r="C1065" s="158" t="s">
        <v>1464</v>
      </c>
      <c r="D1065" s="156" t="s">
        <v>328</v>
      </c>
      <c r="E1065" s="156" t="s">
        <v>2722</v>
      </c>
      <c r="F1065" s="158" t="s">
        <v>4</v>
      </c>
      <c r="G1065" s="158" t="s">
        <v>2219</v>
      </c>
      <c r="H1065" s="179">
        <v>45860</v>
      </c>
      <c r="I1065" s="160">
        <v>45896</v>
      </c>
      <c r="J1065" s="161" t="s">
        <v>6707</v>
      </c>
      <c r="K1065" s="162" t="s">
        <v>7335</v>
      </c>
      <c r="L1065" s="158" t="s">
        <v>7336</v>
      </c>
      <c r="M1065" s="171">
        <v>0</v>
      </c>
      <c r="N1065" s="171">
        <v>10562.67</v>
      </c>
      <c r="O1065" s="162" t="s">
        <v>7339</v>
      </c>
      <c r="P1065" s="160">
        <v>45896</v>
      </c>
      <c r="Q1065" s="162" t="s">
        <v>7324</v>
      </c>
      <c r="R1065" s="170">
        <v>10562.67</v>
      </c>
      <c r="S1065" s="158" t="s">
        <v>6336</v>
      </c>
      <c r="T1065" s="156"/>
      <c r="U1065" s="161" t="s">
        <v>10</v>
      </c>
      <c r="V1065" s="161" t="s">
        <v>11</v>
      </c>
      <c r="W1065" s="161" t="s">
        <v>12</v>
      </c>
      <c r="X1065" s="161" t="s">
        <v>13</v>
      </c>
      <c r="Y1065" s="165">
        <v>4400</v>
      </c>
      <c r="Z1065" s="169">
        <v>9371101</v>
      </c>
      <c r="AA1065" s="166">
        <v>5.3335469579124398E-2</v>
      </c>
      <c r="AB1065" s="158" t="s">
        <v>7347</v>
      </c>
      <c r="AC1065" s="168" t="s">
        <v>3327</v>
      </c>
    </row>
    <row r="1066" spans="1:29" x14ac:dyDescent="0.3">
      <c r="A1066" s="156" t="s">
        <v>2758</v>
      </c>
      <c r="B1066" s="157">
        <v>9</v>
      </c>
      <c r="C1066" s="158" t="s">
        <v>1464</v>
      </c>
      <c r="D1066" s="156" t="s">
        <v>328</v>
      </c>
      <c r="E1066" s="156" t="s">
        <v>2722</v>
      </c>
      <c r="F1066" s="158" t="s">
        <v>4</v>
      </c>
      <c r="G1066" s="158" t="s">
        <v>2257</v>
      </c>
      <c r="H1066" s="179">
        <v>45860</v>
      </c>
      <c r="I1066" s="160">
        <v>45896</v>
      </c>
      <c r="J1066" s="161" t="s">
        <v>6707</v>
      </c>
      <c r="K1066" s="162"/>
      <c r="L1066" s="158" t="s">
        <v>7336</v>
      </c>
      <c r="M1066" s="171">
        <v>0</v>
      </c>
      <c r="N1066" s="171">
        <v>172.5</v>
      </c>
      <c r="O1066" s="162" t="s">
        <v>7339</v>
      </c>
      <c r="P1066" s="160">
        <v>45896</v>
      </c>
      <c r="Q1066" s="162" t="s">
        <v>7324</v>
      </c>
      <c r="R1066" s="170">
        <v>172.5</v>
      </c>
      <c r="S1066" s="158" t="s">
        <v>6336</v>
      </c>
      <c r="T1066" s="156"/>
      <c r="U1066" s="161" t="s">
        <v>10</v>
      </c>
      <c r="V1066" s="161" t="s">
        <v>11</v>
      </c>
      <c r="W1066" s="161" t="s">
        <v>12</v>
      </c>
      <c r="X1066" s="161" t="s">
        <v>13</v>
      </c>
      <c r="Y1066" s="165">
        <v>4400</v>
      </c>
      <c r="Z1066" s="169">
        <v>9371101</v>
      </c>
      <c r="AA1066" s="166">
        <v>8.7102678606819665E-4</v>
      </c>
      <c r="AB1066" s="158" t="s">
        <v>7348</v>
      </c>
      <c r="AC1066" s="168" t="s">
        <v>3327</v>
      </c>
    </row>
    <row r="1067" spans="1:29" x14ac:dyDescent="0.3">
      <c r="A1067" s="156" t="s">
        <v>2758</v>
      </c>
      <c r="B1067" s="157">
        <v>9</v>
      </c>
      <c r="C1067" s="158" t="s">
        <v>1464</v>
      </c>
      <c r="D1067" s="158" t="s">
        <v>328</v>
      </c>
      <c r="E1067" s="156" t="s">
        <v>2722</v>
      </c>
      <c r="F1067" s="158" t="s">
        <v>4</v>
      </c>
      <c r="G1067" s="158" t="s">
        <v>2257</v>
      </c>
      <c r="H1067" s="160">
        <v>45860</v>
      </c>
      <c r="I1067" s="160">
        <v>45919</v>
      </c>
      <c r="J1067" s="161" t="s">
        <v>6707</v>
      </c>
      <c r="K1067" s="162" t="s">
        <v>7335</v>
      </c>
      <c r="L1067" s="158" t="s">
        <v>7336</v>
      </c>
      <c r="M1067" s="171">
        <v>0</v>
      </c>
      <c r="N1067" s="171">
        <v>18971.38</v>
      </c>
      <c r="O1067" s="162" t="s">
        <v>7342</v>
      </c>
      <c r="P1067" s="160">
        <v>45919</v>
      </c>
      <c r="Q1067" s="162" t="s">
        <v>7327</v>
      </c>
      <c r="R1067" s="171">
        <v>18971.38</v>
      </c>
      <c r="S1067" s="162" t="s">
        <v>6336</v>
      </c>
      <c r="T1067" s="156"/>
      <c r="U1067" s="161" t="s">
        <v>10</v>
      </c>
      <c r="V1067" s="161" t="s">
        <v>11</v>
      </c>
      <c r="W1067" s="161" t="s">
        <v>12</v>
      </c>
      <c r="X1067" s="161" t="s">
        <v>13</v>
      </c>
      <c r="Y1067" s="165">
        <v>4400</v>
      </c>
      <c r="Z1067" s="165">
        <v>9371101</v>
      </c>
      <c r="AA1067" s="166">
        <v>9.5794667528570812E-2</v>
      </c>
      <c r="AB1067" s="158" t="s">
        <v>7348</v>
      </c>
      <c r="AC1067" s="168" t="s">
        <v>3327</v>
      </c>
    </row>
    <row r="1068" spans="1:29" x14ac:dyDescent="0.3">
      <c r="A1068" s="156" t="s">
        <v>3815</v>
      </c>
      <c r="B1068" s="157">
        <v>5</v>
      </c>
      <c r="C1068" s="158" t="s">
        <v>1476</v>
      </c>
      <c r="D1068" s="158" t="s">
        <v>312</v>
      </c>
      <c r="E1068" s="156" t="s">
        <v>2722</v>
      </c>
      <c r="F1068" s="159" t="s">
        <v>5672</v>
      </c>
      <c r="G1068" s="158" t="s">
        <v>5673</v>
      </c>
      <c r="H1068" s="160">
        <v>45308</v>
      </c>
      <c r="I1068" s="160">
        <v>45359</v>
      </c>
      <c r="J1068" s="161" t="s">
        <v>5251</v>
      </c>
      <c r="K1068" s="162"/>
      <c r="L1068" s="163" t="s">
        <v>5851</v>
      </c>
      <c r="M1068" s="171">
        <v>0</v>
      </c>
      <c r="N1068" s="164">
        <v>825</v>
      </c>
      <c r="O1068" s="162">
        <v>17005</v>
      </c>
      <c r="P1068" s="160">
        <v>45359</v>
      </c>
      <c r="Q1068" s="162" t="s">
        <v>5954</v>
      </c>
      <c r="R1068" s="164">
        <v>825</v>
      </c>
      <c r="S1068" s="163"/>
      <c r="T1068" s="163"/>
      <c r="U1068" s="161" t="s">
        <v>10</v>
      </c>
      <c r="V1068" s="161" t="s">
        <v>11</v>
      </c>
      <c r="W1068" s="161" t="s">
        <v>12</v>
      </c>
      <c r="X1068" s="161" t="s">
        <v>13</v>
      </c>
      <c r="Y1068" s="165">
        <v>5600</v>
      </c>
      <c r="Z1068" s="165">
        <v>9401101</v>
      </c>
      <c r="AA1068" s="166">
        <v>7.8014184397163122E-2</v>
      </c>
      <c r="AB1068" s="167" t="s">
        <v>6337</v>
      </c>
      <c r="AC1068" s="168" t="s">
        <v>3212</v>
      </c>
    </row>
    <row r="1069" spans="1:29" x14ac:dyDescent="0.3">
      <c r="A1069" s="156" t="s">
        <v>4798</v>
      </c>
      <c r="B1069" s="157">
        <v>5</v>
      </c>
      <c r="C1069" s="158" t="s">
        <v>1476</v>
      </c>
      <c r="D1069" s="156" t="s">
        <v>315</v>
      </c>
      <c r="E1069" s="156" t="s">
        <v>2722</v>
      </c>
      <c r="F1069" s="159" t="s">
        <v>5672</v>
      </c>
      <c r="G1069" s="158" t="s">
        <v>5673</v>
      </c>
      <c r="H1069" s="160">
        <v>45308</v>
      </c>
      <c r="I1069" s="160">
        <v>45359</v>
      </c>
      <c r="J1069" s="161" t="s">
        <v>5251</v>
      </c>
      <c r="K1069" s="156"/>
      <c r="L1069" s="158" t="s">
        <v>5851</v>
      </c>
      <c r="M1069" s="171">
        <v>0</v>
      </c>
      <c r="N1069" s="171">
        <v>825</v>
      </c>
      <c r="O1069" s="162">
        <v>17005</v>
      </c>
      <c r="P1069" s="160">
        <v>45359</v>
      </c>
      <c r="Q1069" s="162" t="s">
        <v>5954</v>
      </c>
      <c r="R1069" s="171">
        <v>825</v>
      </c>
      <c r="S1069" s="163"/>
      <c r="T1069" s="156"/>
      <c r="U1069" s="161" t="s">
        <v>10</v>
      </c>
      <c r="V1069" s="161" t="s">
        <v>11</v>
      </c>
      <c r="W1069" s="161" t="s">
        <v>12</v>
      </c>
      <c r="X1069" s="161" t="s">
        <v>13</v>
      </c>
      <c r="Y1069" s="165">
        <v>5600</v>
      </c>
      <c r="Z1069" s="165">
        <v>9431101</v>
      </c>
      <c r="AA1069" s="166">
        <v>7.8014184397163122E-2</v>
      </c>
      <c r="AB1069" s="158" t="s">
        <v>6338</v>
      </c>
      <c r="AC1069" s="168" t="s">
        <v>3337</v>
      </c>
    </row>
    <row r="1070" spans="1:29" x14ac:dyDescent="0.3">
      <c r="A1070" s="156" t="s">
        <v>4798</v>
      </c>
      <c r="B1070" s="157">
        <v>5</v>
      </c>
      <c r="C1070" s="158" t="s">
        <v>1476</v>
      </c>
      <c r="D1070" s="158" t="s">
        <v>315</v>
      </c>
      <c r="E1070" s="156" t="s">
        <v>2722</v>
      </c>
      <c r="F1070" s="159" t="s">
        <v>5672</v>
      </c>
      <c r="G1070" s="156" t="s">
        <v>5673</v>
      </c>
      <c r="H1070" s="160">
        <v>45308</v>
      </c>
      <c r="I1070" s="160">
        <v>45359</v>
      </c>
      <c r="J1070" s="161" t="s">
        <v>5251</v>
      </c>
      <c r="K1070" s="162"/>
      <c r="L1070" s="163" t="s">
        <v>5851</v>
      </c>
      <c r="M1070" s="171">
        <v>0</v>
      </c>
      <c r="N1070" s="164">
        <v>825</v>
      </c>
      <c r="O1070" s="162">
        <v>17007</v>
      </c>
      <c r="P1070" s="160">
        <v>45359</v>
      </c>
      <c r="Q1070" s="162" t="s">
        <v>5954</v>
      </c>
      <c r="R1070" s="164">
        <v>825</v>
      </c>
      <c r="S1070" s="162"/>
      <c r="T1070" s="163"/>
      <c r="U1070" s="161" t="s">
        <v>10</v>
      </c>
      <c r="V1070" s="161" t="s">
        <v>11</v>
      </c>
      <c r="W1070" s="161" t="s">
        <v>12</v>
      </c>
      <c r="X1070" s="161" t="s">
        <v>13</v>
      </c>
      <c r="Y1070" s="169">
        <v>5600</v>
      </c>
      <c r="Z1070" s="169">
        <v>9431101</v>
      </c>
      <c r="AA1070" s="166">
        <v>7.8014184397163122E-2</v>
      </c>
      <c r="AB1070" s="183" t="s">
        <v>6339</v>
      </c>
      <c r="AC1070" s="168" t="s">
        <v>3337</v>
      </c>
    </row>
    <row r="1071" spans="1:29" x14ac:dyDescent="0.3">
      <c r="A1071" s="156" t="s">
        <v>3398</v>
      </c>
      <c r="B1071" s="157">
        <v>3</v>
      </c>
      <c r="C1071" s="158" t="s">
        <v>1476</v>
      </c>
      <c r="D1071" s="156" t="s">
        <v>421</v>
      </c>
      <c r="E1071" s="156" t="s">
        <v>2722</v>
      </c>
      <c r="F1071" s="156" t="s">
        <v>5672</v>
      </c>
      <c r="G1071" s="158" t="s">
        <v>5673</v>
      </c>
      <c r="H1071" s="160">
        <v>45308</v>
      </c>
      <c r="I1071" s="160">
        <v>45678</v>
      </c>
      <c r="J1071" s="161" t="s">
        <v>6174</v>
      </c>
      <c r="K1071" s="162"/>
      <c r="L1071" s="158" t="s">
        <v>5851</v>
      </c>
      <c r="M1071" s="171">
        <v>0</v>
      </c>
      <c r="N1071" s="170">
        <v>3150</v>
      </c>
      <c r="O1071" s="162" t="s">
        <v>6677</v>
      </c>
      <c r="P1071" s="160">
        <v>45678</v>
      </c>
      <c r="Q1071" s="162" t="s">
        <v>6678</v>
      </c>
      <c r="R1071" s="170">
        <v>3150</v>
      </c>
      <c r="S1071" s="162" t="s">
        <v>5656</v>
      </c>
      <c r="T1071" s="162"/>
      <c r="U1071" s="161" t="s">
        <v>10</v>
      </c>
      <c r="V1071" s="161" t="s">
        <v>11</v>
      </c>
      <c r="W1071" s="161" t="s">
        <v>12</v>
      </c>
      <c r="X1071" s="161" t="s">
        <v>13</v>
      </c>
      <c r="Y1071" s="165">
        <v>5600</v>
      </c>
      <c r="Z1071" s="165">
        <v>9021101</v>
      </c>
      <c r="AA1071" s="166">
        <v>0.2978723404255319</v>
      </c>
      <c r="AB1071" s="183" t="s">
        <v>6679</v>
      </c>
      <c r="AC1071" s="168" t="s">
        <v>3156</v>
      </c>
    </row>
    <row r="1072" spans="1:29" x14ac:dyDescent="0.3">
      <c r="A1072" s="156" t="s">
        <v>3477</v>
      </c>
      <c r="B1072" s="157">
        <v>3</v>
      </c>
      <c r="C1072" s="158" t="s">
        <v>1476</v>
      </c>
      <c r="D1072" s="156" t="s">
        <v>412</v>
      </c>
      <c r="E1072" s="156" t="s">
        <v>2722</v>
      </c>
      <c r="F1072" s="159" t="s">
        <v>5672</v>
      </c>
      <c r="G1072" s="156" t="s">
        <v>5673</v>
      </c>
      <c r="H1072" s="160">
        <v>45308</v>
      </c>
      <c r="I1072" s="160">
        <v>45678</v>
      </c>
      <c r="J1072" s="161" t="s">
        <v>6174</v>
      </c>
      <c r="K1072" s="162"/>
      <c r="L1072" s="163" t="s">
        <v>5851</v>
      </c>
      <c r="M1072" s="171">
        <v>0</v>
      </c>
      <c r="N1072" s="164">
        <v>2325</v>
      </c>
      <c r="O1072" s="162" t="s">
        <v>6680</v>
      </c>
      <c r="P1072" s="160">
        <v>45678</v>
      </c>
      <c r="Q1072" s="162" t="s">
        <v>6678</v>
      </c>
      <c r="R1072" s="164">
        <v>2325</v>
      </c>
      <c r="S1072" s="162" t="s">
        <v>5657</v>
      </c>
      <c r="T1072" s="163"/>
      <c r="U1072" s="161" t="s">
        <v>10</v>
      </c>
      <c r="V1072" s="161" t="s">
        <v>11</v>
      </c>
      <c r="W1072" s="161" t="s">
        <v>12</v>
      </c>
      <c r="X1072" s="161" t="s">
        <v>13</v>
      </c>
      <c r="Y1072" s="169">
        <v>5600</v>
      </c>
      <c r="Z1072" s="169">
        <v>9041101</v>
      </c>
      <c r="AA1072" s="166">
        <v>0.21985815602836881</v>
      </c>
      <c r="AB1072" s="158" t="s">
        <v>6681</v>
      </c>
      <c r="AC1072" s="168" t="s">
        <v>3166</v>
      </c>
    </row>
    <row r="1073" spans="1:29" x14ac:dyDescent="0.3">
      <c r="A1073" s="156" t="s">
        <v>4257</v>
      </c>
      <c r="B1073" s="157">
        <v>8</v>
      </c>
      <c r="C1073" s="158" t="s">
        <v>1476</v>
      </c>
      <c r="D1073" s="156" t="s">
        <v>507</v>
      </c>
      <c r="E1073" s="156" t="s">
        <v>2722</v>
      </c>
      <c r="F1073" s="159" t="s">
        <v>5672</v>
      </c>
      <c r="G1073" s="156" t="s">
        <v>5673</v>
      </c>
      <c r="H1073" s="160">
        <v>45308</v>
      </c>
      <c r="I1073" s="160">
        <v>45757</v>
      </c>
      <c r="J1073" s="161" t="s">
        <v>6174</v>
      </c>
      <c r="K1073" s="162"/>
      <c r="L1073" s="163" t="s">
        <v>5851</v>
      </c>
      <c r="M1073" s="171">
        <v>0</v>
      </c>
      <c r="N1073" s="164">
        <v>1312.5</v>
      </c>
      <c r="O1073" s="162" t="s">
        <v>7349</v>
      </c>
      <c r="P1073" s="160">
        <v>45757</v>
      </c>
      <c r="Q1073" s="162" t="s">
        <v>6682</v>
      </c>
      <c r="R1073" s="164">
        <v>1312.5</v>
      </c>
      <c r="S1073" s="162" t="s">
        <v>6241</v>
      </c>
      <c r="T1073" s="163"/>
      <c r="U1073" s="161" t="s">
        <v>10</v>
      </c>
      <c r="V1073" s="161" t="s">
        <v>11</v>
      </c>
      <c r="W1073" s="161" t="s">
        <v>12</v>
      </c>
      <c r="X1073" s="161" t="s">
        <v>13</v>
      </c>
      <c r="Y1073" s="169">
        <v>5600</v>
      </c>
      <c r="Z1073" s="169">
        <v>9281101</v>
      </c>
      <c r="AA1073" s="166">
        <v>0.12411347517730496</v>
      </c>
      <c r="AB1073" s="158" t="s">
        <v>6683</v>
      </c>
      <c r="AC1073" s="168" t="s">
        <v>3272</v>
      </c>
    </row>
    <row r="1074" spans="1:29" x14ac:dyDescent="0.3">
      <c r="A1074" s="156" t="s">
        <v>3661</v>
      </c>
      <c r="B1074" s="157">
        <v>4</v>
      </c>
      <c r="C1074" s="158" t="s">
        <v>1476</v>
      </c>
      <c r="D1074" s="158" t="s">
        <v>418</v>
      </c>
      <c r="E1074" s="156" t="s">
        <v>2722</v>
      </c>
      <c r="F1074" s="159" t="s">
        <v>5672</v>
      </c>
      <c r="G1074" s="158" t="s">
        <v>5673</v>
      </c>
      <c r="H1074" s="160">
        <v>45308</v>
      </c>
      <c r="I1074" s="160">
        <v>45757</v>
      </c>
      <c r="J1074" s="161" t="s">
        <v>6174</v>
      </c>
      <c r="K1074" s="162"/>
      <c r="L1074" s="163" t="s">
        <v>5851</v>
      </c>
      <c r="M1074" s="171">
        <v>0</v>
      </c>
      <c r="N1074" s="164">
        <v>1312.5</v>
      </c>
      <c r="O1074" s="162" t="s">
        <v>7349</v>
      </c>
      <c r="P1074" s="160">
        <v>45757</v>
      </c>
      <c r="Q1074" s="162" t="s">
        <v>6682</v>
      </c>
      <c r="R1074" s="164">
        <v>1312.5</v>
      </c>
      <c r="S1074" s="163" t="s">
        <v>6235</v>
      </c>
      <c r="T1074" s="163"/>
      <c r="U1074" s="161" t="s">
        <v>10</v>
      </c>
      <c r="V1074" s="161" t="s">
        <v>11</v>
      </c>
      <c r="W1074" s="161" t="s">
        <v>12</v>
      </c>
      <c r="X1074" s="161" t="s">
        <v>13</v>
      </c>
      <c r="Y1074" s="169">
        <v>5600</v>
      </c>
      <c r="Z1074" s="169">
        <v>9091101</v>
      </c>
      <c r="AA1074" s="166">
        <v>0.12411347517730496</v>
      </c>
      <c r="AB1074" s="167" t="s">
        <v>6684</v>
      </c>
      <c r="AC1074" s="168" t="s">
        <v>3192</v>
      </c>
    </row>
    <row r="1075" spans="1:29" x14ac:dyDescent="0.3">
      <c r="A1075" s="156" t="s">
        <v>3626</v>
      </c>
      <c r="B1075" s="157">
        <v>0</v>
      </c>
      <c r="C1075" s="158" t="s">
        <v>1476</v>
      </c>
      <c r="D1075" s="158" t="s">
        <v>3</v>
      </c>
      <c r="E1075" s="156" t="s">
        <v>2722</v>
      </c>
      <c r="F1075" s="159" t="s">
        <v>5672</v>
      </c>
      <c r="G1075" s="158" t="s">
        <v>5673</v>
      </c>
      <c r="H1075" s="160">
        <v>45308</v>
      </c>
      <c r="I1075" s="160">
        <v>46152</v>
      </c>
      <c r="J1075" s="161" t="s">
        <v>6707</v>
      </c>
      <c r="K1075" s="162"/>
      <c r="L1075" s="163" t="s">
        <v>5851</v>
      </c>
      <c r="M1075" s="171">
        <v>31875</v>
      </c>
      <c r="N1075" s="164">
        <v>31875</v>
      </c>
      <c r="O1075" s="162"/>
      <c r="P1075" s="160"/>
      <c r="Q1075" s="162"/>
      <c r="R1075" s="164">
        <v>0</v>
      </c>
      <c r="S1075" s="163"/>
      <c r="T1075" s="163"/>
      <c r="U1075" s="161" t="s">
        <v>10</v>
      </c>
      <c r="V1075" s="161" t="s">
        <v>11</v>
      </c>
      <c r="W1075" s="161" t="s">
        <v>12</v>
      </c>
      <c r="X1075" s="161" t="s">
        <v>13</v>
      </c>
      <c r="Y1075" s="165">
        <v>5600</v>
      </c>
      <c r="Z1075" s="165">
        <v>9851100</v>
      </c>
      <c r="AA1075" s="166">
        <v>0</v>
      </c>
      <c r="AB1075" s="174" t="s">
        <v>5678</v>
      </c>
      <c r="AC1075" s="168" t="s">
        <v>3186</v>
      </c>
    </row>
    <row r="1076" spans="1:29" x14ac:dyDescent="0.3">
      <c r="A1076" s="156" t="s">
        <v>3626</v>
      </c>
      <c r="B1076" s="157">
        <v>0</v>
      </c>
      <c r="C1076" s="158" t="s">
        <v>1476</v>
      </c>
      <c r="D1076" s="158" t="s">
        <v>3</v>
      </c>
      <c r="E1076" s="156" t="s">
        <v>2722</v>
      </c>
      <c r="F1076" s="156" t="s">
        <v>5672</v>
      </c>
      <c r="G1076" s="158" t="s">
        <v>5673</v>
      </c>
      <c r="H1076" s="160">
        <v>45308</v>
      </c>
      <c r="I1076" s="160">
        <v>46153</v>
      </c>
      <c r="J1076" s="161" t="s">
        <v>6707</v>
      </c>
      <c r="K1076" s="162" t="s">
        <v>5674</v>
      </c>
      <c r="L1076" s="158" t="s">
        <v>5851</v>
      </c>
      <c r="M1076" s="171">
        <v>-31875</v>
      </c>
      <c r="N1076" s="170">
        <v>-31875</v>
      </c>
      <c r="O1076" s="162"/>
      <c r="P1076" s="160"/>
      <c r="Q1076" s="162"/>
      <c r="R1076" s="171">
        <v>0</v>
      </c>
      <c r="S1076" s="162"/>
      <c r="T1076" s="162"/>
      <c r="U1076" s="161" t="s">
        <v>10</v>
      </c>
      <c r="V1076" s="161" t="s">
        <v>11</v>
      </c>
      <c r="W1076" s="161" t="s">
        <v>12</v>
      </c>
      <c r="X1076" s="161" t="s">
        <v>13</v>
      </c>
      <c r="Y1076" s="165">
        <v>5600</v>
      </c>
      <c r="Z1076" s="165">
        <v>9851100</v>
      </c>
      <c r="AA1076" s="166">
        <v>0</v>
      </c>
      <c r="AB1076" s="158" t="s">
        <v>8218</v>
      </c>
      <c r="AC1076" s="168" t="s">
        <v>3186</v>
      </c>
    </row>
    <row r="1077" spans="1:29" x14ac:dyDescent="0.3">
      <c r="A1077" s="156" t="s">
        <v>3398</v>
      </c>
      <c r="B1077" s="157">
        <v>3</v>
      </c>
      <c r="C1077" s="158" t="s">
        <v>1476</v>
      </c>
      <c r="D1077" s="158" t="s">
        <v>421</v>
      </c>
      <c r="E1077" s="156" t="s">
        <v>2722</v>
      </c>
      <c r="F1077" s="159" t="s">
        <v>5672</v>
      </c>
      <c r="G1077" s="158" t="s">
        <v>6685</v>
      </c>
      <c r="H1077" s="160">
        <v>45726</v>
      </c>
      <c r="I1077" s="160">
        <v>45735</v>
      </c>
      <c r="J1077" s="161" t="s">
        <v>6174</v>
      </c>
      <c r="K1077" s="162"/>
      <c r="L1077" s="163" t="s">
        <v>6686</v>
      </c>
      <c r="M1077" s="171">
        <v>0</v>
      </c>
      <c r="N1077" s="164">
        <v>550</v>
      </c>
      <c r="O1077" s="162" t="s">
        <v>6687</v>
      </c>
      <c r="P1077" s="160">
        <v>45735</v>
      </c>
      <c r="Q1077" s="162" t="s">
        <v>6688</v>
      </c>
      <c r="R1077" s="164">
        <v>550</v>
      </c>
      <c r="S1077" s="163" t="s">
        <v>5656</v>
      </c>
      <c r="T1077" s="163"/>
      <c r="U1077" s="161" t="s">
        <v>10</v>
      </c>
      <c r="V1077" s="161" t="s">
        <v>11</v>
      </c>
      <c r="W1077" s="161" t="s">
        <v>12</v>
      </c>
      <c r="X1077" s="161" t="s">
        <v>13</v>
      </c>
      <c r="Y1077" s="169">
        <v>5600</v>
      </c>
      <c r="Z1077" s="169">
        <v>9021101</v>
      </c>
      <c r="AA1077" s="166">
        <v>0.22222222222222221</v>
      </c>
      <c r="AB1077" s="167" t="s">
        <v>6689</v>
      </c>
      <c r="AC1077" s="168" t="s">
        <v>3156</v>
      </c>
    </row>
    <row r="1078" spans="1:29" x14ac:dyDescent="0.3">
      <c r="A1078" s="156" t="s">
        <v>3398</v>
      </c>
      <c r="B1078" s="157">
        <v>3</v>
      </c>
      <c r="C1078" s="158" t="s">
        <v>1476</v>
      </c>
      <c r="D1078" s="158" t="s">
        <v>421</v>
      </c>
      <c r="E1078" s="156" t="s">
        <v>2722</v>
      </c>
      <c r="F1078" s="159" t="s">
        <v>5672</v>
      </c>
      <c r="G1078" s="158" t="s">
        <v>6685</v>
      </c>
      <c r="H1078" s="160">
        <v>45726</v>
      </c>
      <c r="I1078" s="160">
        <v>45735</v>
      </c>
      <c r="J1078" s="161" t="s">
        <v>6174</v>
      </c>
      <c r="K1078" s="162"/>
      <c r="L1078" s="163" t="s">
        <v>6686</v>
      </c>
      <c r="M1078" s="171">
        <v>0</v>
      </c>
      <c r="N1078" s="164">
        <v>275</v>
      </c>
      <c r="O1078" s="162" t="s">
        <v>6690</v>
      </c>
      <c r="P1078" s="160">
        <v>45735</v>
      </c>
      <c r="Q1078" s="162" t="s">
        <v>6688</v>
      </c>
      <c r="R1078" s="164">
        <v>275</v>
      </c>
      <c r="S1078" s="163" t="s">
        <v>5656</v>
      </c>
      <c r="T1078" s="163"/>
      <c r="U1078" s="161" t="s">
        <v>10</v>
      </c>
      <c r="V1078" s="161" t="s">
        <v>11</v>
      </c>
      <c r="W1078" s="161" t="s">
        <v>12</v>
      </c>
      <c r="X1078" s="161" t="s">
        <v>13</v>
      </c>
      <c r="Y1078" s="169">
        <v>5600</v>
      </c>
      <c r="Z1078" s="169">
        <v>9021101</v>
      </c>
      <c r="AA1078" s="166">
        <v>0.1111111111111111</v>
      </c>
      <c r="AB1078" s="163" t="s">
        <v>6689</v>
      </c>
      <c r="AC1078" s="168" t="s">
        <v>3156</v>
      </c>
    </row>
    <row r="1079" spans="1:29" x14ac:dyDescent="0.3">
      <c r="A1079" s="156" t="s">
        <v>3398</v>
      </c>
      <c r="B1079" s="157">
        <v>3</v>
      </c>
      <c r="C1079" s="158" t="s">
        <v>1476</v>
      </c>
      <c r="D1079" s="158" t="s">
        <v>421</v>
      </c>
      <c r="E1079" s="156" t="s">
        <v>2722</v>
      </c>
      <c r="F1079" s="159" t="s">
        <v>5672</v>
      </c>
      <c r="G1079" s="156" t="s">
        <v>6685</v>
      </c>
      <c r="H1079" s="160">
        <v>45726</v>
      </c>
      <c r="I1079" s="160">
        <v>45813</v>
      </c>
      <c r="J1079" s="161" t="s">
        <v>6174</v>
      </c>
      <c r="K1079" s="162"/>
      <c r="L1079" s="163" t="s">
        <v>6686</v>
      </c>
      <c r="M1079" s="171">
        <v>0</v>
      </c>
      <c r="N1079" s="164">
        <v>275</v>
      </c>
      <c r="O1079" s="162" t="s">
        <v>6691</v>
      </c>
      <c r="P1079" s="160">
        <v>45813</v>
      </c>
      <c r="Q1079" s="162" t="s">
        <v>6692</v>
      </c>
      <c r="R1079" s="164">
        <v>275</v>
      </c>
      <c r="S1079" s="162" t="s">
        <v>5656</v>
      </c>
      <c r="T1079" s="163"/>
      <c r="U1079" s="161" t="s">
        <v>10</v>
      </c>
      <c r="V1079" s="161" t="s">
        <v>11</v>
      </c>
      <c r="W1079" s="161" t="s">
        <v>12</v>
      </c>
      <c r="X1079" s="161" t="s">
        <v>13</v>
      </c>
      <c r="Y1079" s="169">
        <v>5600</v>
      </c>
      <c r="Z1079" s="169">
        <v>9021101</v>
      </c>
      <c r="AA1079" s="166">
        <v>0.1111111111111111</v>
      </c>
      <c r="AB1079" s="158" t="s">
        <v>6689</v>
      </c>
      <c r="AC1079" s="168" t="s">
        <v>3156</v>
      </c>
    </row>
    <row r="1080" spans="1:29" x14ac:dyDescent="0.3">
      <c r="A1080" s="156" t="s">
        <v>3398</v>
      </c>
      <c r="B1080" s="157">
        <v>3</v>
      </c>
      <c r="C1080" s="158" t="s">
        <v>1476</v>
      </c>
      <c r="D1080" s="156" t="s">
        <v>421</v>
      </c>
      <c r="E1080" s="158" t="s">
        <v>2722</v>
      </c>
      <c r="F1080" s="158" t="s">
        <v>5672</v>
      </c>
      <c r="G1080" s="158" t="s">
        <v>6685</v>
      </c>
      <c r="H1080" s="160">
        <v>45726</v>
      </c>
      <c r="I1080" s="160">
        <v>45813</v>
      </c>
      <c r="J1080" s="161" t="s">
        <v>6174</v>
      </c>
      <c r="K1080" s="156"/>
      <c r="L1080" s="158" t="s">
        <v>6686</v>
      </c>
      <c r="M1080" s="171">
        <v>0</v>
      </c>
      <c r="N1080" s="171">
        <v>275</v>
      </c>
      <c r="O1080" s="162" t="s">
        <v>6693</v>
      </c>
      <c r="P1080" s="160">
        <v>45813</v>
      </c>
      <c r="Q1080" s="162" t="s">
        <v>6692</v>
      </c>
      <c r="R1080" s="171">
        <v>275</v>
      </c>
      <c r="S1080" s="163" t="s">
        <v>5656</v>
      </c>
      <c r="T1080" s="156"/>
      <c r="U1080" s="161" t="s">
        <v>10</v>
      </c>
      <c r="V1080" s="161" t="s">
        <v>11</v>
      </c>
      <c r="W1080" s="161" t="s">
        <v>12</v>
      </c>
      <c r="X1080" s="161" t="s">
        <v>13</v>
      </c>
      <c r="Y1080" s="165">
        <v>5600</v>
      </c>
      <c r="Z1080" s="165">
        <v>9021101</v>
      </c>
      <c r="AA1080" s="166">
        <v>0.1111111111111111</v>
      </c>
      <c r="AB1080" s="163" t="s">
        <v>6689</v>
      </c>
      <c r="AC1080" s="168" t="s">
        <v>3156</v>
      </c>
    </row>
    <row r="1081" spans="1:29" x14ac:dyDescent="0.3">
      <c r="A1081" s="156" t="s">
        <v>3398</v>
      </c>
      <c r="B1081" s="157">
        <v>3</v>
      </c>
      <c r="C1081" s="158" t="s">
        <v>1476</v>
      </c>
      <c r="D1081" s="158" t="s">
        <v>421</v>
      </c>
      <c r="E1081" s="156" t="s">
        <v>2722</v>
      </c>
      <c r="F1081" s="159" t="s">
        <v>5672</v>
      </c>
      <c r="G1081" s="156" t="s">
        <v>6685</v>
      </c>
      <c r="H1081" s="160">
        <v>45726</v>
      </c>
      <c r="I1081" s="160">
        <v>45813</v>
      </c>
      <c r="J1081" s="161" t="s">
        <v>6174</v>
      </c>
      <c r="K1081" s="162"/>
      <c r="L1081" s="163" t="s">
        <v>6686</v>
      </c>
      <c r="M1081" s="171">
        <v>0</v>
      </c>
      <c r="N1081" s="164">
        <v>275</v>
      </c>
      <c r="O1081" s="162" t="s">
        <v>6694</v>
      </c>
      <c r="P1081" s="160">
        <v>45813</v>
      </c>
      <c r="Q1081" s="162" t="s">
        <v>6692</v>
      </c>
      <c r="R1081" s="164">
        <v>275</v>
      </c>
      <c r="S1081" s="162" t="s">
        <v>5656</v>
      </c>
      <c r="T1081" s="163"/>
      <c r="U1081" s="161" t="s">
        <v>10</v>
      </c>
      <c r="V1081" s="161" t="s">
        <v>11</v>
      </c>
      <c r="W1081" s="161" t="s">
        <v>12</v>
      </c>
      <c r="X1081" s="161" t="s">
        <v>13</v>
      </c>
      <c r="Y1081" s="169">
        <v>5600</v>
      </c>
      <c r="Z1081" s="169">
        <v>9021101</v>
      </c>
      <c r="AA1081" s="166">
        <v>0.1111111111111111</v>
      </c>
      <c r="AB1081" s="158" t="s">
        <v>6689</v>
      </c>
      <c r="AC1081" s="168" t="s">
        <v>3156</v>
      </c>
    </row>
    <row r="1082" spans="1:29" x14ac:dyDescent="0.3">
      <c r="A1082" s="156" t="s">
        <v>3398</v>
      </c>
      <c r="B1082" s="157">
        <v>3</v>
      </c>
      <c r="C1082" s="158" t="s">
        <v>1476</v>
      </c>
      <c r="D1082" s="158" t="s">
        <v>421</v>
      </c>
      <c r="E1082" s="156" t="s">
        <v>2722</v>
      </c>
      <c r="F1082" s="159" t="s">
        <v>5672</v>
      </c>
      <c r="G1082" s="158" t="s">
        <v>6685</v>
      </c>
      <c r="H1082" s="160">
        <v>45726</v>
      </c>
      <c r="I1082" s="160">
        <v>45905</v>
      </c>
      <c r="J1082" s="161" t="s">
        <v>6707</v>
      </c>
      <c r="K1082" s="162"/>
      <c r="L1082" s="163" t="s">
        <v>6686</v>
      </c>
      <c r="M1082" s="171">
        <v>0</v>
      </c>
      <c r="N1082" s="164">
        <v>825</v>
      </c>
      <c r="O1082" s="162" t="s">
        <v>7350</v>
      </c>
      <c r="P1082" s="160">
        <v>45905</v>
      </c>
      <c r="Q1082" s="162" t="s">
        <v>7351</v>
      </c>
      <c r="R1082" s="164">
        <v>825</v>
      </c>
      <c r="S1082" s="163" t="s">
        <v>5656</v>
      </c>
      <c r="T1082" s="163"/>
      <c r="U1082" s="161" t="s">
        <v>10</v>
      </c>
      <c r="V1082" s="161" t="s">
        <v>11</v>
      </c>
      <c r="W1082" s="161" t="s">
        <v>12</v>
      </c>
      <c r="X1082" s="161" t="s">
        <v>13</v>
      </c>
      <c r="Y1082" s="169">
        <v>5600</v>
      </c>
      <c r="Z1082" s="169">
        <v>9021101</v>
      </c>
      <c r="AA1082" s="166">
        <v>0.33333333333333331</v>
      </c>
      <c r="AB1082" s="167" t="s">
        <v>6689</v>
      </c>
      <c r="AC1082" s="168" t="s">
        <v>3156</v>
      </c>
    </row>
    <row r="1083" spans="1:29" x14ac:dyDescent="0.3">
      <c r="A1083" s="156" t="s">
        <v>3398</v>
      </c>
      <c r="B1083" s="157">
        <v>3</v>
      </c>
      <c r="C1083" s="156" t="s">
        <v>1476</v>
      </c>
      <c r="D1083" s="158" t="s">
        <v>421</v>
      </c>
      <c r="E1083" s="156" t="s">
        <v>2722</v>
      </c>
      <c r="F1083" s="159" t="s">
        <v>5672</v>
      </c>
      <c r="G1083" s="156" t="s">
        <v>6685</v>
      </c>
      <c r="H1083" s="160">
        <v>45726</v>
      </c>
      <c r="I1083" s="160">
        <v>46152</v>
      </c>
      <c r="J1083" s="161" t="s">
        <v>6707</v>
      </c>
      <c r="K1083" s="162"/>
      <c r="L1083" s="163" t="s">
        <v>6686</v>
      </c>
      <c r="M1083" s="171">
        <v>4125</v>
      </c>
      <c r="N1083" s="164">
        <v>4125</v>
      </c>
      <c r="O1083" s="162"/>
      <c r="P1083" s="160"/>
      <c r="Q1083" s="162"/>
      <c r="R1083" s="164">
        <v>0</v>
      </c>
      <c r="S1083" s="162" t="s">
        <v>5656</v>
      </c>
      <c r="T1083" s="163"/>
      <c r="U1083" s="161" t="s">
        <v>10</v>
      </c>
      <c r="V1083" s="161" t="s">
        <v>11</v>
      </c>
      <c r="W1083" s="161" t="s">
        <v>12</v>
      </c>
      <c r="X1083" s="161" t="s">
        <v>13</v>
      </c>
      <c r="Y1083" s="169">
        <v>5600</v>
      </c>
      <c r="Z1083" s="169">
        <v>9021101</v>
      </c>
      <c r="AA1083" s="166">
        <v>0</v>
      </c>
      <c r="AB1083" s="158" t="s">
        <v>6689</v>
      </c>
      <c r="AC1083" s="168" t="s">
        <v>3156</v>
      </c>
    </row>
    <row r="1084" spans="1:29" x14ac:dyDescent="0.3">
      <c r="A1084" s="156" t="s">
        <v>3398</v>
      </c>
      <c r="B1084" s="157">
        <v>3</v>
      </c>
      <c r="C1084" s="158" t="s">
        <v>1476</v>
      </c>
      <c r="D1084" s="156" t="s">
        <v>421</v>
      </c>
      <c r="E1084" s="156" t="s">
        <v>2722</v>
      </c>
      <c r="F1084" s="159" t="s">
        <v>5672</v>
      </c>
      <c r="G1084" s="156" t="s">
        <v>6685</v>
      </c>
      <c r="H1084" s="160">
        <v>45726</v>
      </c>
      <c r="I1084" s="160">
        <v>46153</v>
      </c>
      <c r="J1084" s="161" t="s">
        <v>6707</v>
      </c>
      <c r="K1084" s="162" t="s">
        <v>6695</v>
      </c>
      <c r="L1084" s="163" t="s">
        <v>6686</v>
      </c>
      <c r="M1084" s="171">
        <v>-4125</v>
      </c>
      <c r="N1084" s="164">
        <v>-4125</v>
      </c>
      <c r="O1084" s="162"/>
      <c r="P1084" s="160"/>
      <c r="Q1084" s="162"/>
      <c r="R1084" s="164">
        <v>0</v>
      </c>
      <c r="S1084" s="158" t="s">
        <v>5656</v>
      </c>
      <c r="T1084" s="163"/>
      <c r="U1084" s="161" t="s">
        <v>10</v>
      </c>
      <c r="V1084" s="161" t="s">
        <v>11</v>
      </c>
      <c r="W1084" s="161" t="s">
        <v>12</v>
      </c>
      <c r="X1084" s="161" t="s">
        <v>13</v>
      </c>
      <c r="Y1084" s="169">
        <v>5600</v>
      </c>
      <c r="Z1084" s="169">
        <v>9021101</v>
      </c>
      <c r="AA1084" s="166">
        <v>0</v>
      </c>
      <c r="AB1084" s="158" t="s">
        <v>8219</v>
      </c>
      <c r="AC1084" s="168" t="s">
        <v>3156</v>
      </c>
    </row>
    <row r="1085" spans="1:29" x14ac:dyDescent="0.3">
      <c r="A1085" s="156" t="s">
        <v>1690</v>
      </c>
      <c r="B1085" s="157">
        <v>0</v>
      </c>
      <c r="C1085" s="158" t="s">
        <v>1469</v>
      </c>
      <c r="D1085" s="158" t="s">
        <v>3</v>
      </c>
      <c r="E1085" s="156" t="s">
        <v>241</v>
      </c>
      <c r="F1085" s="159" t="s">
        <v>242</v>
      </c>
      <c r="G1085" s="158" t="s">
        <v>243</v>
      </c>
      <c r="H1085" s="160">
        <v>42927</v>
      </c>
      <c r="I1085" s="160">
        <v>42927</v>
      </c>
      <c r="J1085" s="161" t="s">
        <v>244</v>
      </c>
      <c r="K1085" s="162"/>
      <c r="L1085" s="163" t="s">
        <v>5709</v>
      </c>
      <c r="M1085" s="171">
        <v>0</v>
      </c>
      <c r="N1085" s="164">
        <v>1350.74</v>
      </c>
      <c r="O1085" s="162"/>
      <c r="P1085" s="160"/>
      <c r="Q1085" s="162"/>
      <c r="R1085" s="164">
        <v>1350.74</v>
      </c>
      <c r="S1085" s="163"/>
      <c r="T1085" s="163"/>
      <c r="U1085" s="161" t="s">
        <v>10</v>
      </c>
      <c r="V1085" s="161" t="s">
        <v>11</v>
      </c>
      <c r="W1085" s="161" t="s">
        <v>5608</v>
      </c>
      <c r="X1085" s="161" t="s">
        <v>5609</v>
      </c>
      <c r="Y1085" s="165">
        <v>5800</v>
      </c>
      <c r="Z1085" s="165">
        <v>9900000</v>
      </c>
      <c r="AA1085" s="166">
        <v>1</v>
      </c>
      <c r="AB1085" s="167" t="s">
        <v>7676</v>
      </c>
      <c r="AC1085" s="168" t="s">
        <v>3188</v>
      </c>
    </row>
    <row r="1086" spans="1:29" x14ac:dyDescent="0.3">
      <c r="A1086" s="156" t="s">
        <v>1690</v>
      </c>
      <c r="B1086" s="157">
        <v>0</v>
      </c>
      <c r="C1086" s="156" t="s">
        <v>1469</v>
      </c>
      <c r="D1086" s="158" t="s">
        <v>3</v>
      </c>
      <c r="E1086" s="156" t="s">
        <v>241</v>
      </c>
      <c r="F1086" s="159" t="s">
        <v>242</v>
      </c>
      <c r="G1086" s="156" t="s">
        <v>5991</v>
      </c>
      <c r="H1086" s="160">
        <v>45116</v>
      </c>
      <c r="I1086" s="160">
        <v>45365</v>
      </c>
      <c r="J1086" s="161" t="s">
        <v>5251</v>
      </c>
      <c r="K1086" s="162"/>
      <c r="L1086" s="163" t="s">
        <v>5709</v>
      </c>
      <c r="M1086" s="171">
        <v>0</v>
      </c>
      <c r="N1086" s="164">
        <v>2849.39</v>
      </c>
      <c r="O1086" s="162"/>
      <c r="P1086" s="160"/>
      <c r="Q1086" s="162"/>
      <c r="R1086" s="164">
        <v>2849.39</v>
      </c>
      <c r="S1086" s="162"/>
      <c r="T1086" s="163"/>
      <c r="U1086" s="161" t="s">
        <v>10</v>
      </c>
      <c r="V1086" s="161" t="s">
        <v>11</v>
      </c>
      <c r="W1086" s="161" t="s">
        <v>5608</v>
      </c>
      <c r="X1086" s="161" t="s">
        <v>13</v>
      </c>
      <c r="Y1086" s="169">
        <v>5800</v>
      </c>
      <c r="Z1086" s="169">
        <v>9851100</v>
      </c>
      <c r="AA1086" s="166">
        <v>1</v>
      </c>
      <c r="AB1086" s="158" t="s">
        <v>7677</v>
      </c>
      <c r="AC1086" s="168" t="s">
        <v>3188</v>
      </c>
    </row>
    <row r="1087" spans="1:29" x14ac:dyDescent="0.3">
      <c r="A1087" s="156" t="s">
        <v>2791</v>
      </c>
      <c r="B1087" s="157">
        <v>0</v>
      </c>
      <c r="C1087" s="156" t="s">
        <v>1548</v>
      </c>
      <c r="D1087" s="158" t="s">
        <v>3</v>
      </c>
      <c r="E1087" s="156" t="s">
        <v>2722</v>
      </c>
      <c r="F1087" s="159" t="s">
        <v>2588</v>
      </c>
      <c r="G1087" s="156" t="s">
        <v>2475</v>
      </c>
      <c r="H1087" s="160">
        <v>44567</v>
      </c>
      <c r="I1087" s="160">
        <v>44585</v>
      </c>
      <c r="J1087" s="161" t="s">
        <v>2202</v>
      </c>
      <c r="K1087" s="162" t="s">
        <v>2498</v>
      </c>
      <c r="L1087" s="163" t="s">
        <v>2499</v>
      </c>
      <c r="M1087" s="171">
        <v>0</v>
      </c>
      <c r="N1087" s="164">
        <v>455.52</v>
      </c>
      <c r="O1087" s="162">
        <v>318278</v>
      </c>
      <c r="P1087" s="160">
        <v>44585</v>
      </c>
      <c r="Q1087" s="162" t="s">
        <v>2500</v>
      </c>
      <c r="R1087" s="164">
        <v>455.52</v>
      </c>
      <c r="S1087" s="162"/>
      <c r="T1087" s="163"/>
      <c r="U1087" s="161" t="s">
        <v>10</v>
      </c>
      <c r="V1087" s="161" t="s">
        <v>11</v>
      </c>
      <c r="W1087" s="161" t="s">
        <v>1355</v>
      </c>
      <c r="X1087" s="161" t="s">
        <v>1356</v>
      </c>
      <c r="Y1087" s="169">
        <v>4300</v>
      </c>
      <c r="Z1087" s="169">
        <v>9851100</v>
      </c>
      <c r="AA1087" s="166">
        <v>1</v>
      </c>
      <c r="AB1087" s="158" t="s">
        <v>3097</v>
      </c>
      <c r="AC1087" s="168" t="s">
        <v>3186</v>
      </c>
    </row>
    <row r="1088" spans="1:29" x14ac:dyDescent="0.3">
      <c r="A1088" s="156" t="s">
        <v>2791</v>
      </c>
      <c r="B1088" s="157">
        <v>0</v>
      </c>
      <c r="C1088" s="158" t="s">
        <v>1548</v>
      </c>
      <c r="D1088" s="158" t="s">
        <v>3</v>
      </c>
      <c r="E1088" s="156" t="s">
        <v>2722</v>
      </c>
      <c r="F1088" s="159" t="s">
        <v>2588</v>
      </c>
      <c r="G1088" s="158" t="s">
        <v>2475</v>
      </c>
      <c r="H1088" s="160">
        <v>45309</v>
      </c>
      <c r="I1088" s="160">
        <v>45366</v>
      </c>
      <c r="J1088" s="161" t="s">
        <v>5251</v>
      </c>
      <c r="K1088" s="162" t="s">
        <v>5679</v>
      </c>
      <c r="L1088" s="163" t="s">
        <v>5852</v>
      </c>
      <c r="M1088" s="171">
        <v>0</v>
      </c>
      <c r="N1088" s="164">
        <v>501.51</v>
      </c>
      <c r="O1088" s="162">
        <v>319075</v>
      </c>
      <c r="P1088" s="160">
        <v>45366</v>
      </c>
      <c r="Q1088" s="162" t="s">
        <v>5990</v>
      </c>
      <c r="R1088" s="164">
        <v>501.51</v>
      </c>
      <c r="S1088" s="163"/>
      <c r="T1088" s="163"/>
      <c r="U1088" s="161" t="s">
        <v>10</v>
      </c>
      <c r="V1088" s="161" t="s">
        <v>11</v>
      </c>
      <c r="W1088" s="161" t="s">
        <v>1355</v>
      </c>
      <c r="X1088" s="161" t="s">
        <v>1356</v>
      </c>
      <c r="Y1088" s="165">
        <v>4300</v>
      </c>
      <c r="Z1088" s="165">
        <v>9851100</v>
      </c>
      <c r="AA1088" s="166">
        <v>1</v>
      </c>
      <c r="AB1088" s="167" t="s">
        <v>3097</v>
      </c>
      <c r="AC1088" s="168" t="s">
        <v>3186</v>
      </c>
    </row>
    <row r="1089" spans="1:29" x14ac:dyDescent="0.3">
      <c r="A1089" s="156" t="s">
        <v>1695</v>
      </c>
      <c r="B1089" s="157">
        <v>2</v>
      </c>
      <c r="C1089" s="158" t="s">
        <v>1477</v>
      </c>
      <c r="D1089" s="158" t="s">
        <v>275</v>
      </c>
      <c r="E1089" s="156" t="s">
        <v>236</v>
      </c>
      <c r="F1089" s="159" t="s">
        <v>2555</v>
      </c>
      <c r="G1089" s="158" t="s">
        <v>1836</v>
      </c>
      <c r="H1089" s="160">
        <v>44643</v>
      </c>
      <c r="I1089" s="160">
        <v>44655</v>
      </c>
      <c r="J1089" s="161" t="s">
        <v>2202</v>
      </c>
      <c r="K1089" s="162"/>
      <c r="L1089" s="163" t="s">
        <v>2570</v>
      </c>
      <c r="M1089" s="171">
        <v>0</v>
      </c>
      <c r="N1089" s="164">
        <v>159</v>
      </c>
      <c r="O1089" s="162">
        <v>19409789</v>
      </c>
      <c r="P1089" s="160">
        <v>44655</v>
      </c>
      <c r="Q1089" s="162" t="s">
        <v>2571</v>
      </c>
      <c r="R1089" s="164">
        <v>159</v>
      </c>
      <c r="S1089" s="163" t="s">
        <v>637</v>
      </c>
      <c r="T1089" s="163"/>
      <c r="U1089" s="161" t="s">
        <v>10</v>
      </c>
      <c r="V1089" s="161" t="s">
        <v>11</v>
      </c>
      <c r="W1089" s="161" t="s">
        <v>12</v>
      </c>
      <c r="X1089" s="161" t="s">
        <v>13</v>
      </c>
      <c r="Y1089" s="165">
        <v>5800</v>
      </c>
      <c r="Z1089" s="165">
        <v>9191102</v>
      </c>
      <c r="AA1089" s="166">
        <v>1</v>
      </c>
      <c r="AB1089" s="167" t="s">
        <v>5318</v>
      </c>
      <c r="AC1089" s="168" t="s">
        <v>3226</v>
      </c>
    </row>
    <row r="1090" spans="1:29" x14ac:dyDescent="0.3">
      <c r="A1090" s="156" t="s">
        <v>1695</v>
      </c>
      <c r="B1090" s="157">
        <v>2</v>
      </c>
      <c r="C1090" s="158" t="s">
        <v>1477</v>
      </c>
      <c r="D1090" s="158" t="s">
        <v>275</v>
      </c>
      <c r="E1090" s="156" t="s">
        <v>236</v>
      </c>
      <c r="F1090" s="159" t="s">
        <v>2555</v>
      </c>
      <c r="G1090" s="158" t="s">
        <v>1836</v>
      </c>
      <c r="H1090" s="160">
        <v>44643</v>
      </c>
      <c r="I1090" s="160">
        <v>45120</v>
      </c>
      <c r="J1090" s="161" t="s">
        <v>2671</v>
      </c>
      <c r="K1090" s="162"/>
      <c r="L1090" s="163" t="s">
        <v>2570</v>
      </c>
      <c r="M1090" s="171">
        <v>0</v>
      </c>
      <c r="N1090" s="164">
        <v>79.5</v>
      </c>
      <c r="O1090" s="162">
        <v>19712541</v>
      </c>
      <c r="P1090" s="160">
        <v>45120</v>
      </c>
      <c r="Q1090" s="162" t="s">
        <v>5308</v>
      </c>
      <c r="R1090" s="164">
        <v>79.5</v>
      </c>
      <c r="S1090" s="163" t="s">
        <v>637</v>
      </c>
      <c r="T1090" s="163"/>
      <c r="U1090" s="161" t="s">
        <v>10</v>
      </c>
      <c r="V1090" s="161" t="s">
        <v>11</v>
      </c>
      <c r="W1090" s="161" t="s">
        <v>12</v>
      </c>
      <c r="X1090" s="161" t="s">
        <v>13</v>
      </c>
      <c r="Y1090" s="169">
        <v>5800</v>
      </c>
      <c r="Z1090" s="169">
        <v>9191102</v>
      </c>
      <c r="AA1090" s="166">
        <v>0</v>
      </c>
      <c r="AB1090" s="167" t="s">
        <v>5341</v>
      </c>
      <c r="AC1090" s="168" t="s">
        <v>3226</v>
      </c>
    </row>
    <row r="1091" spans="1:29" x14ac:dyDescent="0.3">
      <c r="A1091" s="156" t="s">
        <v>1695</v>
      </c>
      <c r="B1091" s="157">
        <v>2</v>
      </c>
      <c r="C1091" s="158" t="s">
        <v>1477</v>
      </c>
      <c r="D1091" s="158" t="s">
        <v>275</v>
      </c>
      <c r="E1091" s="156" t="s">
        <v>236</v>
      </c>
      <c r="F1091" s="158" t="s">
        <v>2555</v>
      </c>
      <c r="G1091" s="158" t="s">
        <v>1836</v>
      </c>
      <c r="H1091" s="160">
        <v>44643</v>
      </c>
      <c r="I1091" s="160">
        <v>45120</v>
      </c>
      <c r="J1091" s="161" t="s">
        <v>2671</v>
      </c>
      <c r="K1091" s="162"/>
      <c r="L1091" s="158" t="s">
        <v>2570</v>
      </c>
      <c r="M1091" s="171">
        <v>0</v>
      </c>
      <c r="N1091" s="171">
        <v>79.5</v>
      </c>
      <c r="O1091" s="162">
        <v>19969540</v>
      </c>
      <c r="P1091" s="160">
        <v>45120</v>
      </c>
      <c r="Q1091" s="162" t="s">
        <v>5308</v>
      </c>
      <c r="R1091" s="171">
        <v>79.5</v>
      </c>
      <c r="S1091" s="162" t="s">
        <v>637</v>
      </c>
      <c r="T1091" s="156"/>
      <c r="U1091" s="161" t="s">
        <v>10</v>
      </c>
      <c r="V1091" s="161" t="s">
        <v>11</v>
      </c>
      <c r="W1091" s="161" t="s">
        <v>12</v>
      </c>
      <c r="X1091" s="161" t="s">
        <v>13</v>
      </c>
      <c r="Y1091" s="165">
        <v>5800</v>
      </c>
      <c r="Z1091" s="165">
        <v>9191102</v>
      </c>
      <c r="AA1091" s="166">
        <v>0</v>
      </c>
      <c r="AB1091" s="158" t="s">
        <v>5341</v>
      </c>
      <c r="AC1091" s="168" t="s">
        <v>3226</v>
      </c>
    </row>
    <row r="1092" spans="1:29" x14ac:dyDescent="0.3">
      <c r="A1092" s="156" t="s">
        <v>1695</v>
      </c>
      <c r="B1092" s="157">
        <v>2</v>
      </c>
      <c r="C1092" s="158" t="s">
        <v>1477</v>
      </c>
      <c r="D1092" s="158" t="s">
        <v>275</v>
      </c>
      <c r="E1092" s="156" t="s">
        <v>236</v>
      </c>
      <c r="F1092" s="159" t="s">
        <v>2555</v>
      </c>
      <c r="G1092" s="158" t="s">
        <v>1836</v>
      </c>
      <c r="H1092" s="160">
        <v>44643</v>
      </c>
      <c r="I1092" s="160">
        <v>45120</v>
      </c>
      <c r="J1092" s="160" t="s">
        <v>2671</v>
      </c>
      <c r="K1092" s="160"/>
      <c r="L1092" s="201" t="s">
        <v>2570</v>
      </c>
      <c r="M1092" s="171">
        <v>0</v>
      </c>
      <c r="N1092" s="171">
        <v>79.5</v>
      </c>
      <c r="O1092" s="162">
        <v>20216664</v>
      </c>
      <c r="P1092" s="160">
        <v>45120</v>
      </c>
      <c r="Q1092" s="162" t="s">
        <v>5308</v>
      </c>
      <c r="R1092" s="164">
        <v>79.5</v>
      </c>
      <c r="S1092" s="163" t="s">
        <v>637</v>
      </c>
      <c r="T1092" s="163"/>
      <c r="U1092" s="161" t="s">
        <v>10</v>
      </c>
      <c r="V1092" s="161" t="s">
        <v>11</v>
      </c>
      <c r="W1092" s="161" t="s">
        <v>12</v>
      </c>
      <c r="X1092" s="161" t="s">
        <v>13</v>
      </c>
      <c r="Y1092" s="165">
        <v>5800</v>
      </c>
      <c r="Z1092" s="165">
        <v>9191102</v>
      </c>
      <c r="AA1092" s="166">
        <v>0</v>
      </c>
      <c r="AB1092" s="158" t="s">
        <v>5341</v>
      </c>
      <c r="AC1092" s="194" t="s">
        <v>3226</v>
      </c>
    </row>
    <row r="1093" spans="1:29" x14ac:dyDescent="0.3">
      <c r="A1093" s="156" t="s">
        <v>1695</v>
      </c>
      <c r="B1093" s="157">
        <v>2</v>
      </c>
      <c r="C1093" s="158" t="s">
        <v>1477</v>
      </c>
      <c r="D1093" s="158" t="s">
        <v>275</v>
      </c>
      <c r="E1093" s="156" t="s">
        <v>236</v>
      </c>
      <c r="F1093" s="159" t="s">
        <v>2555</v>
      </c>
      <c r="G1093" s="158" t="s">
        <v>1836</v>
      </c>
      <c r="H1093" s="160">
        <v>44643</v>
      </c>
      <c r="I1093" s="160">
        <v>45120</v>
      </c>
      <c r="J1093" s="160" t="s">
        <v>2671</v>
      </c>
      <c r="K1093" s="160"/>
      <c r="L1093" s="201" t="s">
        <v>2570</v>
      </c>
      <c r="M1093" s="171">
        <v>0</v>
      </c>
      <c r="N1093" s="171">
        <v>79.5</v>
      </c>
      <c r="O1093" s="162">
        <v>20429705</v>
      </c>
      <c r="P1093" s="160">
        <v>45120</v>
      </c>
      <c r="Q1093" s="162" t="s">
        <v>5308</v>
      </c>
      <c r="R1093" s="164">
        <v>79.5</v>
      </c>
      <c r="S1093" s="163" t="s">
        <v>637</v>
      </c>
      <c r="T1093" s="163"/>
      <c r="U1093" s="161" t="s">
        <v>10</v>
      </c>
      <c r="V1093" s="161" t="s">
        <v>11</v>
      </c>
      <c r="W1093" s="161" t="s">
        <v>12</v>
      </c>
      <c r="X1093" s="161" t="s">
        <v>13</v>
      </c>
      <c r="Y1093" s="165">
        <v>5800</v>
      </c>
      <c r="Z1093" s="165">
        <v>9191102</v>
      </c>
      <c r="AA1093" s="166">
        <v>0</v>
      </c>
      <c r="AB1093" s="158" t="s">
        <v>5341</v>
      </c>
      <c r="AC1093" s="194" t="s">
        <v>3226</v>
      </c>
    </row>
    <row r="1094" spans="1:29" x14ac:dyDescent="0.3">
      <c r="A1094" s="156" t="s">
        <v>1695</v>
      </c>
      <c r="B1094" s="157">
        <v>2</v>
      </c>
      <c r="C1094" s="158" t="s">
        <v>1477</v>
      </c>
      <c r="D1094" s="158" t="s">
        <v>275</v>
      </c>
      <c r="E1094" s="156" t="s">
        <v>236</v>
      </c>
      <c r="F1094" s="159" t="s">
        <v>2555</v>
      </c>
      <c r="G1094" s="158" t="s">
        <v>1836</v>
      </c>
      <c r="H1094" s="160">
        <v>44643</v>
      </c>
      <c r="I1094" s="160">
        <v>45121</v>
      </c>
      <c r="J1094" s="160" t="s">
        <v>2671</v>
      </c>
      <c r="K1094" s="160"/>
      <c r="L1094" s="201" t="s">
        <v>2570</v>
      </c>
      <c r="M1094" s="171">
        <v>2623.5</v>
      </c>
      <c r="N1094" s="171">
        <v>2623.5</v>
      </c>
      <c r="O1094" s="162"/>
      <c r="P1094" s="160"/>
      <c r="Q1094" s="162"/>
      <c r="R1094" s="164">
        <v>0</v>
      </c>
      <c r="S1094" s="163" t="s">
        <v>637</v>
      </c>
      <c r="T1094" s="163"/>
      <c r="U1094" s="161" t="s">
        <v>10</v>
      </c>
      <c r="V1094" s="161" t="s">
        <v>11</v>
      </c>
      <c r="W1094" s="161" t="s">
        <v>12</v>
      </c>
      <c r="X1094" s="161" t="s">
        <v>13</v>
      </c>
      <c r="Y1094" s="165">
        <v>5800</v>
      </c>
      <c r="Z1094" s="165">
        <v>9191102</v>
      </c>
      <c r="AA1094" s="166">
        <v>0</v>
      </c>
      <c r="AB1094" s="158" t="s">
        <v>5342</v>
      </c>
      <c r="AC1094" s="194" t="s">
        <v>3226</v>
      </c>
    </row>
    <row r="1095" spans="1:29" x14ac:dyDescent="0.3">
      <c r="A1095" s="156" t="s">
        <v>1695</v>
      </c>
      <c r="B1095" s="157">
        <v>2</v>
      </c>
      <c r="C1095" s="158" t="s">
        <v>1477</v>
      </c>
      <c r="D1095" s="158" t="s">
        <v>275</v>
      </c>
      <c r="E1095" s="156" t="s">
        <v>236</v>
      </c>
      <c r="F1095" s="159" t="s">
        <v>2555</v>
      </c>
      <c r="G1095" s="158" t="s">
        <v>1836</v>
      </c>
      <c r="H1095" s="160">
        <v>44643</v>
      </c>
      <c r="I1095" s="160">
        <v>45125</v>
      </c>
      <c r="J1095" s="160" t="s">
        <v>2671</v>
      </c>
      <c r="K1095" s="160"/>
      <c r="L1095" s="201" t="s">
        <v>2570</v>
      </c>
      <c r="M1095" s="171">
        <v>0</v>
      </c>
      <c r="N1095" s="171">
        <v>-318</v>
      </c>
      <c r="O1095" s="162"/>
      <c r="P1095" s="160"/>
      <c r="Q1095" s="162"/>
      <c r="R1095" s="164">
        <v>-318</v>
      </c>
      <c r="S1095" s="163" t="s">
        <v>637</v>
      </c>
      <c r="T1095" s="163"/>
      <c r="U1095" s="161" t="s">
        <v>10</v>
      </c>
      <c r="V1095" s="161" t="s">
        <v>11</v>
      </c>
      <c r="W1095" s="161" t="s">
        <v>12</v>
      </c>
      <c r="X1095" s="161" t="s">
        <v>13</v>
      </c>
      <c r="Y1095" s="165">
        <v>5800</v>
      </c>
      <c r="Z1095" s="165">
        <v>9191102</v>
      </c>
      <c r="AA1095" s="166">
        <v>0</v>
      </c>
      <c r="AB1095" s="158" t="s">
        <v>6213</v>
      </c>
      <c r="AC1095" s="194" t="s">
        <v>3226</v>
      </c>
    </row>
    <row r="1096" spans="1:29" x14ac:dyDescent="0.3">
      <c r="A1096" s="156" t="s">
        <v>1695</v>
      </c>
      <c r="B1096" s="157">
        <v>2</v>
      </c>
      <c r="C1096" s="158" t="s">
        <v>1477</v>
      </c>
      <c r="D1096" s="158" t="s">
        <v>275</v>
      </c>
      <c r="E1096" s="156" t="s">
        <v>236</v>
      </c>
      <c r="F1096" s="159" t="s">
        <v>2555</v>
      </c>
      <c r="G1096" s="156" t="s">
        <v>1836</v>
      </c>
      <c r="H1096" s="160">
        <v>44643</v>
      </c>
      <c r="I1096" s="160">
        <v>45126</v>
      </c>
      <c r="J1096" s="161" t="s">
        <v>2671</v>
      </c>
      <c r="K1096" s="162" t="s">
        <v>2556</v>
      </c>
      <c r="L1096" s="163" t="s">
        <v>2570</v>
      </c>
      <c r="M1096" s="171">
        <v>-2623.5</v>
      </c>
      <c r="N1096" s="164">
        <v>-2623.5</v>
      </c>
      <c r="O1096" s="162"/>
      <c r="P1096" s="160"/>
      <c r="Q1096" s="162"/>
      <c r="R1096" s="164">
        <v>0</v>
      </c>
      <c r="S1096" s="162" t="s">
        <v>637</v>
      </c>
      <c r="T1096" s="163"/>
      <c r="U1096" s="161" t="s">
        <v>10</v>
      </c>
      <c r="V1096" s="161" t="s">
        <v>11</v>
      </c>
      <c r="W1096" s="161" t="s">
        <v>12</v>
      </c>
      <c r="X1096" s="161" t="s">
        <v>13</v>
      </c>
      <c r="Y1096" s="169">
        <v>5800</v>
      </c>
      <c r="Z1096" s="169">
        <v>9191102</v>
      </c>
      <c r="AA1096" s="166">
        <v>0</v>
      </c>
      <c r="AB1096" s="158" t="s">
        <v>5343</v>
      </c>
      <c r="AC1096" s="168" t="s">
        <v>3226</v>
      </c>
    </row>
    <row r="1097" spans="1:29" x14ac:dyDescent="0.3">
      <c r="A1097" s="156" t="s">
        <v>1690</v>
      </c>
      <c r="B1097" s="157">
        <v>0</v>
      </c>
      <c r="C1097" s="158" t="s">
        <v>1469</v>
      </c>
      <c r="D1097" s="158" t="s">
        <v>3</v>
      </c>
      <c r="E1097" s="156" t="s">
        <v>241</v>
      </c>
      <c r="F1097" s="159" t="s">
        <v>246</v>
      </c>
      <c r="G1097" s="158" t="s">
        <v>247</v>
      </c>
      <c r="H1097" s="160">
        <v>42927</v>
      </c>
      <c r="I1097" s="160">
        <v>42927</v>
      </c>
      <c r="J1097" s="161" t="s">
        <v>244</v>
      </c>
      <c r="K1097" s="162"/>
      <c r="L1097" s="163" t="s">
        <v>5709</v>
      </c>
      <c r="M1097" s="171">
        <v>0</v>
      </c>
      <c r="N1097" s="164">
        <v>1700</v>
      </c>
      <c r="O1097" s="162"/>
      <c r="P1097" s="160"/>
      <c r="Q1097" s="162"/>
      <c r="R1097" s="164">
        <v>1700</v>
      </c>
      <c r="S1097" s="163"/>
      <c r="T1097" s="163"/>
      <c r="U1097" s="161" t="s">
        <v>10</v>
      </c>
      <c r="V1097" s="161" t="s">
        <v>11</v>
      </c>
      <c r="W1097" s="161" t="s">
        <v>5608</v>
      </c>
      <c r="X1097" s="161" t="s">
        <v>5609</v>
      </c>
      <c r="Y1097" s="165">
        <v>5800</v>
      </c>
      <c r="Z1097" s="165">
        <v>9900000</v>
      </c>
      <c r="AA1097" s="166">
        <v>1</v>
      </c>
      <c r="AB1097" s="167" t="s">
        <v>7678</v>
      </c>
      <c r="AC1097" s="168" t="s">
        <v>3188</v>
      </c>
    </row>
    <row r="1098" spans="1:29" x14ac:dyDescent="0.3">
      <c r="A1098" s="156" t="s">
        <v>1690</v>
      </c>
      <c r="B1098" s="157">
        <v>0</v>
      </c>
      <c r="C1098" s="158" t="s">
        <v>1469</v>
      </c>
      <c r="D1098" s="158" t="s">
        <v>3</v>
      </c>
      <c r="E1098" s="156" t="s">
        <v>241</v>
      </c>
      <c r="F1098" s="159" t="s">
        <v>246</v>
      </c>
      <c r="G1098" s="158" t="s">
        <v>5992</v>
      </c>
      <c r="H1098" s="160">
        <v>45116</v>
      </c>
      <c r="I1098" s="160">
        <v>45365</v>
      </c>
      <c r="J1098" s="161" t="s">
        <v>5251</v>
      </c>
      <c r="K1098" s="162"/>
      <c r="L1098" s="163" t="s">
        <v>5709</v>
      </c>
      <c r="M1098" s="171">
        <v>0</v>
      </c>
      <c r="N1098" s="164">
        <v>3400</v>
      </c>
      <c r="O1098" s="162"/>
      <c r="P1098" s="160"/>
      <c r="Q1098" s="162"/>
      <c r="R1098" s="164">
        <v>3400</v>
      </c>
      <c r="S1098" s="163"/>
      <c r="T1098" s="163"/>
      <c r="U1098" s="161" t="s">
        <v>10</v>
      </c>
      <c r="V1098" s="161" t="s">
        <v>11</v>
      </c>
      <c r="W1098" s="161" t="s">
        <v>5608</v>
      </c>
      <c r="X1098" s="161" t="s">
        <v>5609</v>
      </c>
      <c r="Y1098" s="165">
        <v>5800</v>
      </c>
      <c r="Z1098" s="165">
        <v>9851100</v>
      </c>
      <c r="AA1098" s="166">
        <v>1</v>
      </c>
      <c r="AB1098" s="167" t="s">
        <v>7679</v>
      </c>
      <c r="AC1098" s="168" t="s">
        <v>3188</v>
      </c>
    </row>
    <row r="1099" spans="1:29" x14ac:dyDescent="0.3">
      <c r="A1099" s="156" t="s">
        <v>2745</v>
      </c>
      <c r="B1099" s="157">
        <v>2</v>
      </c>
      <c r="C1099" s="156" t="s">
        <v>1464</v>
      </c>
      <c r="D1099" s="156" t="s">
        <v>275</v>
      </c>
      <c r="E1099" s="156" t="s">
        <v>2722</v>
      </c>
      <c r="F1099" s="159" t="s">
        <v>2635</v>
      </c>
      <c r="G1099" s="156" t="s">
        <v>2219</v>
      </c>
      <c r="H1099" s="160">
        <v>44013</v>
      </c>
      <c r="I1099" s="160">
        <v>44028</v>
      </c>
      <c r="J1099" s="161" t="s">
        <v>979</v>
      </c>
      <c r="K1099" s="162" t="s">
        <v>991</v>
      </c>
      <c r="L1099" s="163" t="s">
        <v>992</v>
      </c>
      <c r="M1099" s="171">
        <v>0</v>
      </c>
      <c r="N1099" s="164">
        <v>11954.12</v>
      </c>
      <c r="O1099" s="162">
        <v>2494523</v>
      </c>
      <c r="P1099" s="160">
        <v>44028</v>
      </c>
      <c r="Q1099" s="162" t="s">
        <v>993</v>
      </c>
      <c r="R1099" s="164">
        <v>11954.12</v>
      </c>
      <c r="S1099" s="158" t="s">
        <v>395</v>
      </c>
      <c r="T1099" s="163"/>
      <c r="U1099" s="161" t="s">
        <v>10</v>
      </c>
      <c r="V1099" s="161" t="s">
        <v>11</v>
      </c>
      <c r="W1099" s="161" t="s">
        <v>12</v>
      </c>
      <c r="X1099" s="161" t="s">
        <v>13</v>
      </c>
      <c r="Y1099" s="169">
        <v>4400</v>
      </c>
      <c r="Z1099" s="169">
        <v>9191101</v>
      </c>
      <c r="AA1099" s="166">
        <v>0.35087741955935592</v>
      </c>
      <c r="AB1099" s="158" t="s">
        <v>1484</v>
      </c>
      <c r="AC1099" s="168" t="s">
        <v>3222</v>
      </c>
    </row>
    <row r="1100" spans="1:29" x14ac:dyDescent="0.3">
      <c r="A1100" s="156" t="s">
        <v>2738</v>
      </c>
      <c r="B1100" s="157">
        <v>1</v>
      </c>
      <c r="C1100" s="158" t="s">
        <v>1464</v>
      </c>
      <c r="D1100" s="158" t="s">
        <v>283</v>
      </c>
      <c r="E1100" s="156" t="s">
        <v>2722</v>
      </c>
      <c r="F1100" s="159" t="s">
        <v>2635</v>
      </c>
      <c r="G1100" s="156" t="s">
        <v>2219</v>
      </c>
      <c r="H1100" s="160">
        <v>44013</v>
      </c>
      <c r="I1100" s="160">
        <v>44028</v>
      </c>
      <c r="J1100" s="161" t="s">
        <v>979</v>
      </c>
      <c r="K1100" s="162" t="s">
        <v>991</v>
      </c>
      <c r="L1100" s="163" t="s">
        <v>992</v>
      </c>
      <c r="M1100" s="171">
        <v>0</v>
      </c>
      <c r="N1100" s="164">
        <v>14942.64</v>
      </c>
      <c r="O1100" s="162">
        <v>2494523</v>
      </c>
      <c r="P1100" s="160">
        <v>44028</v>
      </c>
      <c r="Q1100" s="162" t="s">
        <v>993</v>
      </c>
      <c r="R1100" s="164">
        <v>14942.64</v>
      </c>
      <c r="S1100" s="163" t="s">
        <v>401</v>
      </c>
      <c r="T1100" s="163"/>
      <c r="U1100" s="161" t="s">
        <v>10</v>
      </c>
      <c r="V1100" s="161" t="s">
        <v>11</v>
      </c>
      <c r="W1100" s="161" t="s">
        <v>12</v>
      </c>
      <c r="X1100" s="161" t="s">
        <v>13</v>
      </c>
      <c r="Y1100" s="169">
        <v>4400</v>
      </c>
      <c r="Z1100" s="169">
        <v>9231101</v>
      </c>
      <c r="AA1100" s="166">
        <v>0.43859648092912018</v>
      </c>
      <c r="AB1100" s="156" t="s">
        <v>1483</v>
      </c>
      <c r="AC1100" s="168" t="s">
        <v>3247</v>
      </c>
    </row>
    <row r="1101" spans="1:29" x14ac:dyDescent="0.3">
      <c r="A1101" s="156" t="s">
        <v>2759</v>
      </c>
      <c r="B1101" s="157">
        <v>2</v>
      </c>
      <c r="C1101" s="158" t="s">
        <v>1464</v>
      </c>
      <c r="D1101" s="158" t="s">
        <v>285</v>
      </c>
      <c r="E1101" s="156" t="s">
        <v>2722</v>
      </c>
      <c r="F1101" s="159" t="s">
        <v>2635</v>
      </c>
      <c r="G1101" s="158" t="s">
        <v>2219</v>
      </c>
      <c r="H1101" s="160">
        <v>44013</v>
      </c>
      <c r="I1101" s="160">
        <v>44028</v>
      </c>
      <c r="J1101" s="161" t="s">
        <v>979</v>
      </c>
      <c r="K1101" s="162" t="s">
        <v>991</v>
      </c>
      <c r="L1101" s="163" t="s">
        <v>992</v>
      </c>
      <c r="M1101" s="171">
        <v>0</v>
      </c>
      <c r="N1101" s="164">
        <v>7172.46</v>
      </c>
      <c r="O1101" s="162">
        <v>2494523</v>
      </c>
      <c r="P1101" s="160">
        <v>44028</v>
      </c>
      <c r="Q1101" s="162" t="s">
        <v>993</v>
      </c>
      <c r="R1101" s="164">
        <v>7172.46</v>
      </c>
      <c r="S1101" s="163" t="s">
        <v>633</v>
      </c>
      <c r="T1101" s="163"/>
      <c r="U1101" s="161" t="s">
        <v>10</v>
      </c>
      <c r="V1101" s="161" t="s">
        <v>11</v>
      </c>
      <c r="W1101" s="161" t="s">
        <v>12</v>
      </c>
      <c r="X1101" s="161" t="s">
        <v>13</v>
      </c>
      <c r="Y1101" s="169">
        <v>4400</v>
      </c>
      <c r="Z1101" s="169">
        <v>9381101</v>
      </c>
      <c r="AA1101" s="166">
        <v>0.21052609951152387</v>
      </c>
      <c r="AB1101" s="167" t="s">
        <v>2535</v>
      </c>
      <c r="AC1101" s="168" t="s">
        <v>3332</v>
      </c>
    </row>
    <row r="1102" spans="1:29" x14ac:dyDescent="0.3">
      <c r="A1102" s="156" t="s">
        <v>2741</v>
      </c>
      <c r="B1102" s="157">
        <v>1</v>
      </c>
      <c r="C1102" s="158" t="s">
        <v>1464</v>
      </c>
      <c r="D1102" s="156" t="s">
        <v>263</v>
      </c>
      <c r="E1102" s="156" t="s">
        <v>2722</v>
      </c>
      <c r="F1102" s="159" t="s">
        <v>2635</v>
      </c>
      <c r="G1102" s="156" t="s">
        <v>2219</v>
      </c>
      <c r="H1102" s="160">
        <v>44167</v>
      </c>
      <c r="I1102" s="160">
        <v>44300</v>
      </c>
      <c r="J1102" s="161" t="s">
        <v>979</v>
      </c>
      <c r="K1102" s="162" t="s">
        <v>1381</v>
      </c>
      <c r="L1102" s="163" t="s">
        <v>1437</v>
      </c>
      <c r="M1102" s="171">
        <v>0</v>
      </c>
      <c r="N1102" s="164">
        <v>15519.98</v>
      </c>
      <c r="O1102" s="162">
        <v>2508704</v>
      </c>
      <c r="P1102" s="160">
        <v>44300</v>
      </c>
      <c r="Q1102" s="162" t="s">
        <v>1877</v>
      </c>
      <c r="R1102" s="164">
        <v>15519.98</v>
      </c>
      <c r="S1102" s="162" t="s">
        <v>2249</v>
      </c>
      <c r="T1102" s="163"/>
      <c r="U1102" s="161" t="s">
        <v>10</v>
      </c>
      <c r="V1102" s="161" t="s">
        <v>11</v>
      </c>
      <c r="W1102" s="161" t="s">
        <v>12</v>
      </c>
      <c r="X1102" s="161" t="s">
        <v>13</v>
      </c>
      <c r="Y1102" s="169">
        <v>4400</v>
      </c>
      <c r="Z1102" s="169">
        <v>9051101</v>
      </c>
      <c r="AA1102" s="166">
        <v>0.39682539276687628</v>
      </c>
      <c r="AB1102" s="158" t="s">
        <v>1382</v>
      </c>
      <c r="AC1102" s="168" t="s">
        <v>3171</v>
      </c>
    </row>
    <row r="1103" spans="1:29" x14ac:dyDescent="0.3">
      <c r="A1103" s="156" t="s">
        <v>2748</v>
      </c>
      <c r="B1103" s="157">
        <v>1</v>
      </c>
      <c r="C1103" s="158" t="s">
        <v>1464</v>
      </c>
      <c r="D1103" s="158" t="s">
        <v>268</v>
      </c>
      <c r="E1103" s="156" t="s">
        <v>2722</v>
      </c>
      <c r="F1103" s="158" t="s">
        <v>2635</v>
      </c>
      <c r="G1103" s="158" t="s">
        <v>2219</v>
      </c>
      <c r="H1103" s="160">
        <v>44167</v>
      </c>
      <c r="I1103" s="160">
        <v>44300</v>
      </c>
      <c r="J1103" s="161" t="s">
        <v>979</v>
      </c>
      <c r="K1103" s="162" t="s">
        <v>1381</v>
      </c>
      <c r="L1103" s="158" t="s">
        <v>1437</v>
      </c>
      <c r="M1103" s="171">
        <v>0</v>
      </c>
      <c r="N1103" s="171">
        <v>23590.37</v>
      </c>
      <c r="O1103" s="162">
        <v>2508704</v>
      </c>
      <c r="P1103" s="160">
        <v>44300</v>
      </c>
      <c r="Q1103" s="162" t="s">
        <v>1877</v>
      </c>
      <c r="R1103" s="171">
        <v>23590.37</v>
      </c>
      <c r="S1103" s="163" t="s">
        <v>2250</v>
      </c>
      <c r="T1103" s="156"/>
      <c r="U1103" s="161" t="s">
        <v>10</v>
      </c>
      <c r="V1103" s="161" t="s">
        <v>11</v>
      </c>
      <c r="W1103" s="161" t="s">
        <v>12</v>
      </c>
      <c r="X1103" s="161" t="s">
        <v>13</v>
      </c>
      <c r="Y1103" s="165">
        <v>4400</v>
      </c>
      <c r="Z1103" s="165">
        <v>9221101</v>
      </c>
      <c r="AA1103" s="166">
        <v>0.60317460723312366</v>
      </c>
      <c r="AB1103" s="158" t="s">
        <v>1383</v>
      </c>
      <c r="AC1103" s="168" t="s">
        <v>3242</v>
      </c>
    </row>
    <row r="1104" spans="1:29" x14ac:dyDescent="0.3">
      <c r="A1104" s="156" t="s">
        <v>2737</v>
      </c>
      <c r="B1104" s="157">
        <v>0</v>
      </c>
      <c r="C1104" s="158" t="s">
        <v>1464</v>
      </c>
      <c r="D1104" s="156" t="s">
        <v>3</v>
      </c>
      <c r="E1104" s="156" t="s">
        <v>2722</v>
      </c>
      <c r="F1104" s="159" t="s">
        <v>2635</v>
      </c>
      <c r="G1104" s="156" t="s">
        <v>2636</v>
      </c>
      <c r="H1104" s="160">
        <v>44699</v>
      </c>
      <c r="I1104" s="160">
        <v>44715</v>
      </c>
      <c r="J1104" s="161" t="s">
        <v>2202</v>
      </c>
      <c r="K1104" s="162" t="s">
        <v>2614</v>
      </c>
      <c r="L1104" s="163" t="s">
        <v>2634</v>
      </c>
      <c r="M1104" s="171">
        <v>0</v>
      </c>
      <c r="N1104" s="164">
        <v>1347.66</v>
      </c>
      <c r="O1104" s="162">
        <v>2529948</v>
      </c>
      <c r="P1104" s="160">
        <v>44715</v>
      </c>
      <c r="Q1104" s="162" t="s">
        <v>2656</v>
      </c>
      <c r="R1104" s="164">
        <v>1347.66</v>
      </c>
      <c r="S1104" s="158"/>
      <c r="T1104" s="163"/>
      <c r="U1104" s="161" t="s">
        <v>10</v>
      </c>
      <c r="V1104" s="161" t="s">
        <v>11</v>
      </c>
      <c r="W1104" s="161" t="s">
        <v>12</v>
      </c>
      <c r="X1104" s="161" t="s">
        <v>13</v>
      </c>
      <c r="Y1104" s="169">
        <v>4400</v>
      </c>
      <c r="Z1104" s="165">
        <v>9851100</v>
      </c>
      <c r="AA1104" s="166">
        <v>1</v>
      </c>
      <c r="AB1104" s="167" t="s">
        <v>2633</v>
      </c>
      <c r="AC1104" s="168" t="s">
        <v>3186</v>
      </c>
    </row>
    <row r="1105" spans="1:29" x14ac:dyDescent="0.3">
      <c r="A1105" s="156" t="s">
        <v>2744</v>
      </c>
      <c r="B1105" s="157">
        <v>2</v>
      </c>
      <c r="C1105" s="156" t="s">
        <v>1464</v>
      </c>
      <c r="D1105" s="156" t="s">
        <v>130</v>
      </c>
      <c r="E1105" s="156" t="s">
        <v>2722</v>
      </c>
      <c r="F1105" s="156" t="s">
        <v>2635</v>
      </c>
      <c r="G1105" s="158" t="s">
        <v>2219</v>
      </c>
      <c r="H1105" s="160">
        <v>44882</v>
      </c>
      <c r="I1105" s="160">
        <v>44935</v>
      </c>
      <c r="J1105" s="161" t="s">
        <v>2671</v>
      </c>
      <c r="K1105" s="158" t="s">
        <v>3343</v>
      </c>
      <c r="L1105" s="163" t="s">
        <v>4839</v>
      </c>
      <c r="M1105" s="171">
        <v>0</v>
      </c>
      <c r="N1105" s="170">
        <v>12031.09</v>
      </c>
      <c r="O1105" s="162">
        <v>2539612</v>
      </c>
      <c r="P1105" s="160">
        <v>44935</v>
      </c>
      <c r="Q1105" s="162" t="s">
        <v>4897</v>
      </c>
      <c r="R1105" s="178">
        <v>12031.09</v>
      </c>
      <c r="S1105" s="158" t="s">
        <v>1571</v>
      </c>
      <c r="T1105" s="162"/>
      <c r="U1105" s="161" t="s">
        <v>10</v>
      </c>
      <c r="V1105" s="161" t="s">
        <v>11</v>
      </c>
      <c r="W1105" s="161" t="s">
        <v>12</v>
      </c>
      <c r="X1105" s="161" t="s">
        <v>13</v>
      </c>
      <c r="Y1105" s="165">
        <v>4400</v>
      </c>
      <c r="Z1105" s="165">
        <v>9121101</v>
      </c>
      <c r="AA1105" s="166">
        <v>0.38000003790180653</v>
      </c>
      <c r="AB1105" s="162" t="s">
        <v>3344</v>
      </c>
      <c r="AC1105" s="168" t="s">
        <v>3197</v>
      </c>
    </row>
    <row r="1106" spans="1:29" x14ac:dyDescent="0.3">
      <c r="A1106" s="156" t="s">
        <v>2749</v>
      </c>
      <c r="B1106" s="157">
        <v>1</v>
      </c>
      <c r="C1106" s="158" t="s">
        <v>1464</v>
      </c>
      <c r="D1106" s="158" t="s">
        <v>235</v>
      </c>
      <c r="E1106" s="156" t="s">
        <v>2722</v>
      </c>
      <c r="F1106" s="159" t="s">
        <v>2635</v>
      </c>
      <c r="G1106" s="158" t="s">
        <v>2219</v>
      </c>
      <c r="H1106" s="160">
        <v>44882</v>
      </c>
      <c r="I1106" s="160">
        <v>44935</v>
      </c>
      <c r="J1106" s="161" t="s">
        <v>2671</v>
      </c>
      <c r="K1106" s="162" t="s">
        <v>3343</v>
      </c>
      <c r="L1106" s="163" t="s">
        <v>4839</v>
      </c>
      <c r="M1106" s="171">
        <v>0</v>
      </c>
      <c r="N1106" s="164">
        <v>12347.7</v>
      </c>
      <c r="O1106" s="162">
        <v>2539612</v>
      </c>
      <c r="P1106" s="160">
        <v>44935</v>
      </c>
      <c r="Q1106" s="162" t="s">
        <v>4897</v>
      </c>
      <c r="R1106" s="164">
        <v>12347.7</v>
      </c>
      <c r="S1106" s="163" t="s">
        <v>1572</v>
      </c>
      <c r="T1106" s="163"/>
      <c r="U1106" s="161" t="s">
        <v>10</v>
      </c>
      <c r="V1106" s="161" t="s">
        <v>11</v>
      </c>
      <c r="W1106" s="161" t="s">
        <v>12</v>
      </c>
      <c r="X1106" s="161" t="s">
        <v>13</v>
      </c>
      <c r="Y1106" s="169">
        <v>4400</v>
      </c>
      <c r="Z1106" s="169">
        <v>9241101</v>
      </c>
      <c r="AA1106" s="166">
        <v>0.39000011370541965</v>
      </c>
      <c r="AB1106" s="167" t="s">
        <v>3345</v>
      </c>
      <c r="AC1106" s="168" t="s">
        <v>3252</v>
      </c>
    </row>
    <row r="1107" spans="1:29" x14ac:dyDescent="0.3">
      <c r="A1107" s="156" t="s">
        <v>2787</v>
      </c>
      <c r="B1107" s="157">
        <v>2</v>
      </c>
      <c r="C1107" s="158" t="s">
        <v>1464</v>
      </c>
      <c r="D1107" s="158" t="s">
        <v>284</v>
      </c>
      <c r="E1107" s="156" t="s">
        <v>2722</v>
      </c>
      <c r="F1107" s="159" t="s">
        <v>2635</v>
      </c>
      <c r="G1107" s="158" t="s">
        <v>2219</v>
      </c>
      <c r="H1107" s="160">
        <v>44882</v>
      </c>
      <c r="I1107" s="160">
        <v>44935</v>
      </c>
      <c r="J1107" s="161" t="s">
        <v>2671</v>
      </c>
      <c r="K1107" s="162" t="s">
        <v>3343</v>
      </c>
      <c r="L1107" s="163" t="s">
        <v>4839</v>
      </c>
      <c r="M1107" s="171">
        <v>0</v>
      </c>
      <c r="N1107" s="164">
        <v>7281.97</v>
      </c>
      <c r="O1107" s="162">
        <v>2539612</v>
      </c>
      <c r="P1107" s="160">
        <v>44935</v>
      </c>
      <c r="Q1107" s="162" t="s">
        <v>4897</v>
      </c>
      <c r="R1107" s="164">
        <v>7281.97</v>
      </c>
      <c r="S1107" s="163" t="s">
        <v>1573</v>
      </c>
      <c r="T1107" s="163"/>
      <c r="U1107" s="161" t="s">
        <v>10</v>
      </c>
      <c r="V1107" s="161" t="s">
        <v>11</v>
      </c>
      <c r="W1107" s="161" t="s">
        <v>12</v>
      </c>
      <c r="X1107" s="161" t="s">
        <v>13</v>
      </c>
      <c r="Y1107" s="169">
        <v>4400</v>
      </c>
      <c r="Z1107" s="169">
        <v>9301101</v>
      </c>
      <c r="AA1107" s="166">
        <v>0.2299998483927739</v>
      </c>
      <c r="AB1107" s="158" t="s">
        <v>3346</v>
      </c>
      <c r="AC1107" s="168" t="s">
        <v>3282</v>
      </c>
    </row>
    <row r="1108" spans="1:29" x14ac:dyDescent="0.3">
      <c r="A1108" s="156" t="s">
        <v>3030</v>
      </c>
      <c r="B1108" s="157">
        <v>2</v>
      </c>
      <c r="C1108" s="158" t="s">
        <v>310</v>
      </c>
      <c r="D1108" s="156" t="s">
        <v>130</v>
      </c>
      <c r="E1108" s="158" t="s">
        <v>2722</v>
      </c>
      <c r="F1108" s="158" t="s">
        <v>5507</v>
      </c>
      <c r="G1108" s="158" t="s">
        <v>310</v>
      </c>
      <c r="H1108" s="160">
        <v>45181</v>
      </c>
      <c r="I1108" s="160">
        <v>45313</v>
      </c>
      <c r="J1108" s="161" t="s">
        <v>5251</v>
      </c>
      <c r="K1108" s="156"/>
      <c r="L1108" s="158" t="s">
        <v>5572</v>
      </c>
      <c r="M1108" s="171">
        <v>0</v>
      </c>
      <c r="N1108" s="171">
        <v>5000</v>
      </c>
      <c r="O1108" s="162" t="s">
        <v>5683</v>
      </c>
      <c r="P1108" s="160">
        <v>45313</v>
      </c>
      <c r="Q1108" s="162" t="s">
        <v>5684</v>
      </c>
      <c r="R1108" s="171">
        <v>5000</v>
      </c>
      <c r="S1108" s="163" t="s">
        <v>1571</v>
      </c>
      <c r="T1108" s="156"/>
      <c r="U1108" s="161" t="s">
        <v>10</v>
      </c>
      <c r="V1108" s="161" t="s">
        <v>11</v>
      </c>
      <c r="W1108" s="161" t="s">
        <v>12</v>
      </c>
      <c r="X1108" s="161" t="s">
        <v>13</v>
      </c>
      <c r="Y1108" s="165">
        <v>6200</v>
      </c>
      <c r="Z1108" s="165">
        <v>9121101</v>
      </c>
      <c r="AA1108" s="166">
        <v>1</v>
      </c>
      <c r="AB1108" s="163" t="s">
        <v>5509</v>
      </c>
      <c r="AC1108" s="168" t="s">
        <v>3197</v>
      </c>
    </row>
    <row r="1109" spans="1:29" x14ac:dyDescent="0.3">
      <c r="A1109" s="156" t="s">
        <v>3030</v>
      </c>
      <c r="B1109" s="157">
        <v>2</v>
      </c>
      <c r="C1109" s="156" t="s">
        <v>310</v>
      </c>
      <c r="D1109" s="156" t="s">
        <v>130</v>
      </c>
      <c r="E1109" s="156" t="s">
        <v>2722</v>
      </c>
      <c r="F1109" s="159" t="s">
        <v>5507</v>
      </c>
      <c r="G1109" s="156" t="s">
        <v>310</v>
      </c>
      <c r="H1109" s="160">
        <v>45181</v>
      </c>
      <c r="I1109" s="160">
        <v>46152</v>
      </c>
      <c r="J1109" s="161" t="s">
        <v>6707</v>
      </c>
      <c r="K1109" s="162"/>
      <c r="L1109" s="163" t="s">
        <v>5572</v>
      </c>
      <c r="M1109" s="171">
        <v>13770.849999999999</v>
      </c>
      <c r="N1109" s="164">
        <v>13770.849999999999</v>
      </c>
      <c r="O1109" s="162"/>
      <c r="P1109" s="160"/>
      <c r="Q1109" s="162"/>
      <c r="R1109" s="164">
        <v>0</v>
      </c>
      <c r="S1109" s="163" t="s">
        <v>1571</v>
      </c>
      <c r="T1109" s="163"/>
      <c r="U1109" s="161" t="s">
        <v>10</v>
      </c>
      <c r="V1109" s="161" t="s">
        <v>11</v>
      </c>
      <c r="W1109" s="161" t="s">
        <v>12</v>
      </c>
      <c r="X1109" s="161" t="s">
        <v>13</v>
      </c>
      <c r="Y1109" s="169">
        <v>6200</v>
      </c>
      <c r="Z1109" s="169">
        <v>9121101</v>
      </c>
      <c r="AA1109" s="166">
        <v>0</v>
      </c>
      <c r="AB1109" s="156" t="s">
        <v>5509</v>
      </c>
      <c r="AC1109" s="168" t="s">
        <v>3197</v>
      </c>
    </row>
    <row r="1110" spans="1:29" x14ac:dyDescent="0.3">
      <c r="A1110" s="156" t="s">
        <v>3030</v>
      </c>
      <c r="B1110" s="157">
        <v>2</v>
      </c>
      <c r="C1110" s="156" t="s">
        <v>310</v>
      </c>
      <c r="D1110" s="158" t="s">
        <v>130</v>
      </c>
      <c r="E1110" s="156" t="s">
        <v>2722</v>
      </c>
      <c r="F1110" s="159" t="s">
        <v>5507</v>
      </c>
      <c r="G1110" s="156" t="s">
        <v>310</v>
      </c>
      <c r="H1110" s="160">
        <v>45181</v>
      </c>
      <c r="I1110" s="160">
        <v>46153</v>
      </c>
      <c r="J1110" s="161" t="s">
        <v>6707</v>
      </c>
      <c r="K1110" s="162" t="s">
        <v>5508</v>
      </c>
      <c r="L1110" s="163" t="s">
        <v>5572</v>
      </c>
      <c r="M1110" s="171">
        <v>-13770.85</v>
      </c>
      <c r="N1110" s="164">
        <v>-13770.85</v>
      </c>
      <c r="O1110" s="162"/>
      <c r="P1110" s="160"/>
      <c r="Q1110" s="162"/>
      <c r="R1110" s="164">
        <v>0</v>
      </c>
      <c r="S1110" s="158" t="s">
        <v>1571</v>
      </c>
      <c r="T1110" s="163"/>
      <c r="U1110" s="161" t="s">
        <v>10</v>
      </c>
      <c r="V1110" s="161" t="s">
        <v>11</v>
      </c>
      <c r="W1110" s="161" t="s">
        <v>12</v>
      </c>
      <c r="X1110" s="161" t="s">
        <v>13</v>
      </c>
      <c r="Y1110" s="169">
        <v>6200</v>
      </c>
      <c r="Z1110" s="169">
        <v>9121101</v>
      </c>
      <c r="AA1110" s="166">
        <v>0</v>
      </c>
      <c r="AB1110" s="158" t="s">
        <v>8220</v>
      </c>
      <c r="AC1110" s="168" t="s">
        <v>3197</v>
      </c>
    </row>
    <row r="1111" spans="1:29" x14ac:dyDescent="0.3">
      <c r="A1111" s="156" t="s">
        <v>2826</v>
      </c>
      <c r="B1111" s="157">
        <v>1</v>
      </c>
      <c r="C1111" s="158" t="s">
        <v>310</v>
      </c>
      <c r="D1111" s="158" t="s">
        <v>235</v>
      </c>
      <c r="E1111" s="156" t="s">
        <v>2722</v>
      </c>
      <c r="F1111" s="159" t="s">
        <v>7876</v>
      </c>
      <c r="G1111" s="156" t="s">
        <v>310</v>
      </c>
      <c r="H1111" s="160">
        <v>46126</v>
      </c>
      <c r="I1111" s="160">
        <v>46150</v>
      </c>
      <c r="J1111" s="161" t="s">
        <v>6707</v>
      </c>
      <c r="K1111" s="162" t="s">
        <v>7877</v>
      </c>
      <c r="L1111" s="163" t="s">
        <v>8221</v>
      </c>
      <c r="M1111" s="171">
        <v>0</v>
      </c>
      <c r="N1111" s="164">
        <v>2095.25</v>
      </c>
      <c r="O1111" s="162" t="s">
        <v>8222</v>
      </c>
      <c r="P1111" s="160">
        <v>46150</v>
      </c>
      <c r="Q1111" s="162" t="s">
        <v>8223</v>
      </c>
      <c r="R1111" s="164">
        <v>2095.25</v>
      </c>
      <c r="S1111" s="162" t="s">
        <v>1572</v>
      </c>
      <c r="T1111" s="163"/>
      <c r="U1111" s="161" t="s">
        <v>10</v>
      </c>
      <c r="V1111" s="161" t="s">
        <v>11</v>
      </c>
      <c r="W1111" s="161" t="s">
        <v>12</v>
      </c>
      <c r="X1111" s="161" t="s">
        <v>13</v>
      </c>
      <c r="Y1111" s="169">
        <v>6200</v>
      </c>
      <c r="Z1111" s="169">
        <v>9241101</v>
      </c>
      <c r="AA1111" s="166">
        <v>0.22259109741846383</v>
      </c>
      <c r="AB1111" s="158" t="s">
        <v>7878</v>
      </c>
      <c r="AC1111" s="168" t="s">
        <v>3252</v>
      </c>
    </row>
    <row r="1112" spans="1:29" x14ac:dyDescent="0.3">
      <c r="A1112" s="156" t="s">
        <v>2893</v>
      </c>
      <c r="B1112" s="157">
        <v>8</v>
      </c>
      <c r="C1112" s="158" t="s">
        <v>310</v>
      </c>
      <c r="D1112" s="158" t="s">
        <v>415</v>
      </c>
      <c r="E1112" s="156" t="s">
        <v>2722</v>
      </c>
      <c r="F1112" s="159" t="s">
        <v>7876</v>
      </c>
      <c r="G1112" s="158" t="s">
        <v>310</v>
      </c>
      <c r="H1112" s="160">
        <v>46126</v>
      </c>
      <c r="I1112" s="160">
        <v>46150</v>
      </c>
      <c r="J1112" s="161" t="s">
        <v>6707</v>
      </c>
      <c r="K1112" s="162" t="s">
        <v>7877</v>
      </c>
      <c r="L1112" s="163" t="s">
        <v>8221</v>
      </c>
      <c r="M1112" s="171">
        <v>0</v>
      </c>
      <c r="N1112" s="164">
        <v>2269.25</v>
      </c>
      <c r="O1112" s="162" t="s">
        <v>8224</v>
      </c>
      <c r="P1112" s="160">
        <v>46150</v>
      </c>
      <c r="Q1112" s="162" t="s">
        <v>8223</v>
      </c>
      <c r="R1112" s="164">
        <v>2269.25</v>
      </c>
      <c r="S1112" s="163" t="s">
        <v>6335</v>
      </c>
      <c r="T1112" s="163"/>
      <c r="U1112" s="161" t="s">
        <v>10</v>
      </c>
      <c r="V1112" s="161" t="s">
        <v>11</v>
      </c>
      <c r="W1112" s="161" t="s">
        <v>12</v>
      </c>
      <c r="X1112" s="161" t="s">
        <v>13</v>
      </c>
      <c r="Y1112" s="165">
        <v>6200</v>
      </c>
      <c r="Z1112" s="165">
        <v>9441101</v>
      </c>
      <c r="AA1112" s="166">
        <v>0.24107617125252312</v>
      </c>
      <c r="AB1112" s="172" t="s">
        <v>7879</v>
      </c>
      <c r="AC1112" s="168" t="s">
        <v>3307</v>
      </c>
    </row>
    <row r="1113" spans="1:29" x14ac:dyDescent="0.3">
      <c r="A1113" s="156" t="s">
        <v>3807</v>
      </c>
      <c r="B1113" s="157">
        <v>5</v>
      </c>
      <c r="C1113" s="158" t="s">
        <v>310</v>
      </c>
      <c r="D1113" s="158" t="s">
        <v>312</v>
      </c>
      <c r="E1113" s="156" t="s">
        <v>2722</v>
      </c>
      <c r="F1113" s="159" t="s">
        <v>7876</v>
      </c>
      <c r="G1113" s="158" t="s">
        <v>310</v>
      </c>
      <c r="H1113" s="160">
        <v>46126</v>
      </c>
      <c r="I1113" s="160">
        <v>46150</v>
      </c>
      <c r="J1113" s="161" t="s">
        <v>6707</v>
      </c>
      <c r="K1113" s="162" t="s">
        <v>7877</v>
      </c>
      <c r="L1113" s="163" t="s">
        <v>8221</v>
      </c>
      <c r="M1113" s="171">
        <v>0</v>
      </c>
      <c r="N1113" s="164">
        <v>2269.25</v>
      </c>
      <c r="O1113" s="162" t="s">
        <v>8225</v>
      </c>
      <c r="P1113" s="160">
        <v>46150</v>
      </c>
      <c r="Q1113" s="162" t="s">
        <v>8223</v>
      </c>
      <c r="R1113" s="164">
        <v>2269.25</v>
      </c>
      <c r="S1113" s="163"/>
      <c r="T1113" s="163"/>
      <c r="U1113" s="161" t="s">
        <v>10</v>
      </c>
      <c r="V1113" s="161" t="s">
        <v>11</v>
      </c>
      <c r="W1113" s="161" t="s">
        <v>12</v>
      </c>
      <c r="X1113" s="161" t="s">
        <v>13</v>
      </c>
      <c r="Y1113" s="165">
        <v>6200</v>
      </c>
      <c r="Z1113" s="165">
        <v>9401101</v>
      </c>
      <c r="AA1113" s="166">
        <v>0.24107617125252312</v>
      </c>
      <c r="AB1113" s="167" t="s">
        <v>7880</v>
      </c>
      <c r="AC1113" s="168" t="s">
        <v>3212</v>
      </c>
    </row>
    <row r="1114" spans="1:29" x14ac:dyDescent="0.3">
      <c r="A1114" s="156" t="s">
        <v>4496</v>
      </c>
      <c r="B1114" s="157">
        <v>6</v>
      </c>
      <c r="C1114" s="158" t="s">
        <v>310</v>
      </c>
      <c r="D1114" s="158" t="s">
        <v>301</v>
      </c>
      <c r="E1114" s="156" t="s">
        <v>2722</v>
      </c>
      <c r="F1114" s="156" t="s">
        <v>7876</v>
      </c>
      <c r="G1114" s="158" t="s">
        <v>310</v>
      </c>
      <c r="H1114" s="160">
        <v>46126</v>
      </c>
      <c r="I1114" s="160">
        <v>46150</v>
      </c>
      <c r="J1114" s="161" t="s">
        <v>6707</v>
      </c>
      <c r="K1114" s="162" t="s">
        <v>7877</v>
      </c>
      <c r="L1114" s="158" t="s">
        <v>8221</v>
      </c>
      <c r="M1114" s="171">
        <v>0</v>
      </c>
      <c r="N1114" s="171">
        <v>2779.25</v>
      </c>
      <c r="O1114" s="162" t="s">
        <v>8226</v>
      </c>
      <c r="P1114" s="160">
        <v>46150</v>
      </c>
      <c r="Q1114" s="162" t="s">
        <v>8223</v>
      </c>
      <c r="R1114" s="171">
        <v>2779.25</v>
      </c>
      <c r="S1114" s="162" t="s">
        <v>6334</v>
      </c>
      <c r="T1114" s="162"/>
      <c r="U1114" s="161" t="s">
        <v>10</v>
      </c>
      <c r="V1114" s="161" t="s">
        <v>11</v>
      </c>
      <c r="W1114" s="161" t="s">
        <v>12</v>
      </c>
      <c r="X1114" s="161" t="s">
        <v>13</v>
      </c>
      <c r="Y1114" s="165">
        <v>6200</v>
      </c>
      <c r="Z1114" s="165">
        <v>9341101</v>
      </c>
      <c r="AA1114" s="166">
        <v>0.29525656007648998</v>
      </c>
      <c r="AB1114" s="158" t="s">
        <v>7881</v>
      </c>
      <c r="AC1114" s="168" t="s">
        <v>3302</v>
      </c>
    </row>
    <row r="1115" spans="1:29" x14ac:dyDescent="0.3">
      <c r="A1115" s="156" t="s">
        <v>2848</v>
      </c>
      <c r="B1115" s="157">
        <v>1</v>
      </c>
      <c r="C1115" s="158" t="s">
        <v>310</v>
      </c>
      <c r="D1115" s="158" t="s">
        <v>268</v>
      </c>
      <c r="E1115" s="156" t="s">
        <v>2722</v>
      </c>
      <c r="F1115" s="159" t="s">
        <v>8227</v>
      </c>
      <c r="G1115" s="156" t="s">
        <v>310</v>
      </c>
      <c r="H1115" s="160">
        <v>46168</v>
      </c>
      <c r="I1115" s="160">
        <v>46905</v>
      </c>
      <c r="J1115" s="161" t="s">
        <v>6707</v>
      </c>
      <c r="K1115" s="162" t="s">
        <v>8228</v>
      </c>
      <c r="L1115" s="163" t="s">
        <v>8229</v>
      </c>
      <c r="M1115" s="171">
        <v>624000</v>
      </c>
      <c r="N1115" s="164">
        <v>624000</v>
      </c>
      <c r="O1115" s="162"/>
      <c r="P1115" s="160"/>
      <c r="Q1115" s="162"/>
      <c r="R1115" s="164">
        <v>0</v>
      </c>
      <c r="S1115" s="162" t="s">
        <v>2250</v>
      </c>
      <c r="T1115" s="163"/>
      <c r="U1115" s="161" t="s">
        <v>10</v>
      </c>
      <c r="V1115" s="161" t="s">
        <v>11</v>
      </c>
      <c r="W1115" s="161" t="s">
        <v>12</v>
      </c>
      <c r="X1115" s="161" t="s">
        <v>13</v>
      </c>
      <c r="Y1115" s="169">
        <v>6200</v>
      </c>
      <c r="Z1115" s="169">
        <v>9221101</v>
      </c>
      <c r="AA1115" s="166">
        <v>0</v>
      </c>
      <c r="AB1115" s="156" t="s">
        <v>8230</v>
      </c>
      <c r="AC1115" s="168" t="s">
        <v>3242</v>
      </c>
    </row>
    <row r="1116" spans="1:29" x14ac:dyDescent="0.3">
      <c r="A1116" s="156" t="s">
        <v>2893</v>
      </c>
      <c r="B1116" s="157">
        <v>8</v>
      </c>
      <c r="C1116" s="158" t="s">
        <v>310</v>
      </c>
      <c r="D1116" s="156" t="s">
        <v>415</v>
      </c>
      <c r="E1116" s="156" t="s">
        <v>2722</v>
      </c>
      <c r="F1116" s="159" t="s">
        <v>8227</v>
      </c>
      <c r="G1116" s="156" t="s">
        <v>310</v>
      </c>
      <c r="H1116" s="160">
        <v>46168</v>
      </c>
      <c r="I1116" s="160">
        <v>46905</v>
      </c>
      <c r="J1116" s="161" t="s">
        <v>6707</v>
      </c>
      <c r="K1116" s="162" t="s">
        <v>8231</v>
      </c>
      <c r="L1116" s="163" t="s">
        <v>8232</v>
      </c>
      <c r="M1116" s="171">
        <v>240000</v>
      </c>
      <c r="N1116" s="164">
        <v>240000</v>
      </c>
      <c r="O1116" s="162"/>
      <c r="P1116" s="160"/>
      <c r="Q1116" s="162"/>
      <c r="R1116" s="164">
        <v>0</v>
      </c>
      <c r="S1116" s="162" t="s">
        <v>6335</v>
      </c>
      <c r="T1116" s="163"/>
      <c r="U1116" s="161" t="s">
        <v>10</v>
      </c>
      <c r="V1116" s="161" t="s">
        <v>11</v>
      </c>
      <c r="W1116" s="161" t="s">
        <v>12</v>
      </c>
      <c r="X1116" s="161" t="s">
        <v>13</v>
      </c>
      <c r="Y1116" s="169">
        <v>6200</v>
      </c>
      <c r="Z1116" s="169">
        <v>9441101</v>
      </c>
      <c r="AA1116" s="166">
        <v>0</v>
      </c>
      <c r="AB1116" s="158" t="s">
        <v>8233</v>
      </c>
      <c r="AC1116" s="168" t="s">
        <v>3307</v>
      </c>
    </row>
    <row r="1117" spans="1:29" x14ac:dyDescent="0.3">
      <c r="A1117" s="156" t="s">
        <v>2826</v>
      </c>
      <c r="B1117" s="157">
        <v>1</v>
      </c>
      <c r="C1117" s="156" t="s">
        <v>310</v>
      </c>
      <c r="D1117" s="158" t="s">
        <v>235</v>
      </c>
      <c r="E1117" s="156" t="s">
        <v>2722</v>
      </c>
      <c r="F1117" s="159" t="s">
        <v>8234</v>
      </c>
      <c r="G1117" s="158" t="s">
        <v>310</v>
      </c>
      <c r="H1117" s="160">
        <v>46168</v>
      </c>
      <c r="I1117" s="160">
        <v>46905</v>
      </c>
      <c r="J1117" s="161" t="s">
        <v>6707</v>
      </c>
      <c r="K1117" s="162" t="s">
        <v>8235</v>
      </c>
      <c r="L1117" s="163" t="s">
        <v>8236</v>
      </c>
      <c r="M1117" s="171">
        <v>114948</v>
      </c>
      <c r="N1117" s="164">
        <v>114948</v>
      </c>
      <c r="O1117" s="162"/>
      <c r="P1117" s="160"/>
      <c r="Q1117" s="162"/>
      <c r="R1117" s="171">
        <v>0</v>
      </c>
      <c r="S1117" s="158" t="s">
        <v>1572</v>
      </c>
      <c r="T1117" s="163"/>
      <c r="U1117" s="161" t="s">
        <v>10</v>
      </c>
      <c r="V1117" s="161" t="s">
        <v>11</v>
      </c>
      <c r="W1117" s="161" t="s">
        <v>12</v>
      </c>
      <c r="X1117" s="161" t="s">
        <v>13</v>
      </c>
      <c r="Y1117" s="169">
        <v>6200</v>
      </c>
      <c r="Z1117" s="169">
        <v>9241101</v>
      </c>
      <c r="AA1117" s="166">
        <v>0</v>
      </c>
      <c r="AB1117" s="158" t="s">
        <v>8237</v>
      </c>
      <c r="AC1117" s="168" t="s">
        <v>3252</v>
      </c>
    </row>
    <row r="1118" spans="1:29" x14ac:dyDescent="0.3">
      <c r="A1118" s="156" t="s">
        <v>3807</v>
      </c>
      <c r="B1118" s="157">
        <v>5</v>
      </c>
      <c r="C1118" s="158" t="s">
        <v>310</v>
      </c>
      <c r="D1118" s="158" t="s">
        <v>312</v>
      </c>
      <c r="E1118" s="156" t="s">
        <v>2722</v>
      </c>
      <c r="F1118" s="159" t="s">
        <v>8234</v>
      </c>
      <c r="G1118" s="156" t="s">
        <v>310</v>
      </c>
      <c r="H1118" s="160">
        <v>46168</v>
      </c>
      <c r="I1118" s="160">
        <v>46905</v>
      </c>
      <c r="J1118" s="161" t="s">
        <v>6707</v>
      </c>
      <c r="K1118" s="162" t="s">
        <v>8238</v>
      </c>
      <c r="L1118" s="163" t="s">
        <v>8239</v>
      </c>
      <c r="M1118" s="171">
        <v>224411</v>
      </c>
      <c r="N1118" s="164">
        <v>224411</v>
      </c>
      <c r="O1118" s="162"/>
      <c r="P1118" s="160"/>
      <c r="Q1118" s="162"/>
      <c r="R1118" s="164">
        <v>0</v>
      </c>
      <c r="S1118" s="162"/>
      <c r="T1118" s="163"/>
      <c r="U1118" s="161" t="s">
        <v>10</v>
      </c>
      <c r="V1118" s="161" t="s">
        <v>11</v>
      </c>
      <c r="W1118" s="161" t="s">
        <v>12</v>
      </c>
      <c r="X1118" s="161" t="s">
        <v>13</v>
      </c>
      <c r="Y1118" s="169">
        <v>6200</v>
      </c>
      <c r="Z1118" s="169">
        <v>9401101</v>
      </c>
      <c r="AA1118" s="166">
        <v>0</v>
      </c>
      <c r="AB1118" s="158" t="s">
        <v>8240</v>
      </c>
      <c r="AC1118" s="168" t="s">
        <v>3212</v>
      </c>
    </row>
    <row r="1119" spans="1:29" x14ac:dyDescent="0.3">
      <c r="A1119" s="156" t="s">
        <v>4496</v>
      </c>
      <c r="B1119" s="157">
        <v>6</v>
      </c>
      <c r="C1119" s="158" t="s">
        <v>310</v>
      </c>
      <c r="D1119" s="158" t="s">
        <v>301</v>
      </c>
      <c r="E1119" s="156" t="s">
        <v>2722</v>
      </c>
      <c r="F1119" s="159" t="s">
        <v>8241</v>
      </c>
      <c r="G1119" s="156" t="s">
        <v>310</v>
      </c>
      <c r="H1119" s="160">
        <v>46168</v>
      </c>
      <c r="I1119" s="160">
        <v>46905</v>
      </c>
      <c r="J1119" s="161" t="s">
        <v>6707</v>
      </c>
      <c r="K1119" s="162" t="s">
        <v>8242</v>
      </c>
      <c r="L1119" s="163" t="s">
        <v>8243</v>
      </c>
      <c r="M1119" s="171">
        <v>324920</v>
      </c>
      <c r="N1119" s="164">
        <v>324920</v>
      </c>
      <c r="O1119" s="162"/>
      <c r="P1119" s="160"/>
      <c r="Q1119" s="162"/>
      <c r="R1119" s="164">
        <v>0</v>
      </c>
      <c r="S1119" s="163" t="s">
        <v>6334</v>
      </c>
      <c r="T1119" s="163"/>
      <c r="U1119" s="161" t="s">
        <v>10</v>
      </c>
      <c r="V1119" s="161" t="s">
        <v>11</v>
      </c>
      <c r="W1119" s="161" t="s">
        <v>12</v>
      </c>
      <c r="X1119" s="161" t="s">
        <v>13</v>
      </c>
      <c r="Y1119" s="165">
        <v>6200</v>
      </c>
      <c r="Z1119" s="165">
        <v>9341101</v>
      </c>
      <c r="AA1119" s="166">
        <v>0</v>
      </c>
      <c r="AB1119" s="167" t="s">
        <v>8244</v>
      </c>
      <c r="AC1119" s="168" t="s">
        <v>3302</v>
      </c>
    </row>
    <row r="1120" spans="1:29" x14ac:dyDescent="0.3">
      <c r="A1120" s="156" t="s">
        <v>2872</v>
      </c>
      <c r="B1120" s="157">
        <v>3</v>
      </c>
      <c r="C1120" s="158" t="s">
        <v>310</v>
      </c>
      <c r="D1120" s="156" t="s">
        <v>506</v>
      </c>
      <c r="E1120" s="156" t="s">
        <v>2722</v>
      </c>
      <c r="F1120" s="159" t="s">
        <v>8245</v>
      </c>
      <c r="G1120" s="156" t="s">
        <v>310</v>
      </c>
      <c r="H1120" s="160">
        <v>46210</v>
      </c>
      <c r="I1120" s="160">
        <v>46941</v>
      </c>
      <c r="J1120" s="161" t="s">
        <v>8207</v>
      </c>
      <c r="K1120" s="162" t="s">
        <v>8246</v>
      </c>
      <c r="L1120" s="163"/>
      <c r="M1120" s="171">
        <v>35500</v>
      </c>
      <c r="N1120" s="164">
        <v>35500</v>
      </c>
      <c r="O1120" s="162"/>
      <c r="P1120" s="160"/>
      <c r="Q1120" s="162"/>
      <c r="R1120" s="164">
        <v>0</v>
      </c>
      <c r="S1120" s="162"/>
      <c r="T1120" s="163"/>
      <c r="U1120" s="161" t="s">
        <v>10</v>
      </c>
      <c r="V1120" s="161" t="s">
        <v>11</v>
      </c>
      <c r="W1120" s="161" t="s">
        <v>12</v>
      </c>
      <c r="X1120" s="161" t="s">
        <v>13</v>
      </c>
      <c r="Y1120" s="169">
        <v>6200</v>
      </c>
      <c r="Z1120" s="169">
        <v>9251101</v>
      </c>
      <c r="AA1120" s="166">
        <v>0</v>
      </c>
      <c r="AB1120" s="158" t="s">
        <v>8247</v>
      </c>
      <c r="AC1120" s="168" t="s">
        <v>3257</v>
      </c>
    </row>
    <row r="1121" spans="1:29" x14ac:dyDescent="0.3">
      <c r="A1121" s="156" t="s">
        <v>2893</v>
      </c>
      <c r="B1121" s="157">
        <v>8</v>
      </c>
      <c r="C1121" s="156" t="s">
        <v>310</v>
      </c>
      <c r="D1121" s="156" t="s">
        <v>415</v>
      </c>
      <c r="E1121" s="156" t="s">
        <v>2722</v>
      </c>
      <c r="F1121" s="159" t="s">
        <v>8245</v>
      </c>
      <c r="G1121" s="156" t="s">
        <v>310</v>
      </c>
      <c r="H1121" s="160">
        <v>46210</v>
      </c>
      <c r="I1121" s="160">
        <v>46941</v>
      </c>
      <c r="J1121" s="161" t="s">
        <v>8207</v>
      </c>
      <c r="K1121" s="173" t="s">
        <v>8248</v>
      </c>
      <c r="L1121" s="158"/>
      <c r="M1121" s="171">
        <v>11550</v>
      </c>
      <c r="N1121" s="164">
        <v>11550</v>
      </c>
      <c r="O1121" s="162"/>
      <c r="P1121" s="160"/>
      <c r="Q1121" s="162"/>
      <c r="R1121" s="164">
        <v>0</v>
      </c>
      <c r="S1121" s="163" t="s">
        <v>6335</v>
      </c>
      <c r="T1121" s="163"/>
      <c r="U1121" s="161" t="s">
        <v>10</v>
      </c>
      <c r="V1121" s="161" t="s">
        <v>11</v>
      </c>
      <c r="W1121" s="161" t="s">
        <v>12</v>
      </c>
      <c r="X1121" s="161" t="s">
        <v>13</v>
      </c>
      <c r="Y1121" s="165">
        <v>6200</v>
      </c>
      <c r="Z1121" s="169">
        <v>9441101</v>
      </c>
      <c r="AA1121" s="166">
        <v>0</v>
      </c>
      <c r="AB1121" s="158" t="s">
        <v>8249</v>
      </c>
      <c r="AC1121" s="168" t="s">
        <v>3307</v>
      </c>
    </row>
    <row r="1122" spans="1:29" x14ac:dyDescent="0.3">
      <c r="A1122" s="156" t="s">
        <v>2848</v>
      </c>
      <c r="B1122" s="157">
        <v>1</v>
      </c>
      <c r="C1122" s="156" t="s">
        <v>310</v>
      </c>
      <c r="D1122" s="158" t="s">
        <v>268</v>
      </c>
      <c r="E1122" s="156" t="s">
        <v>2722</v>
      </c>
      <c r="F1122" s="159" t="s">
        <v>8250</v>
      </c>
      <c r="G1122" s="158" t="s">
        <v>310</v>
      </c>
      <c r="H1122" s="160">
        <v>46168</v>
      </c>
      <c r="I1122" s="160">
        <v>46209</v>
      </c>
      <c r="J1122" s="161" t="s">
        <v>6707</v>
      </c>
      <c r="K1122" s="162"/>
      <c r="L1122" s="163" t="s">
        <v>8251</v>
      </c>
      <c r="M1122" s="171">
        <v>0</v>
      </c>
      <c r="N1122" s="164">
        <v>293947.28000000003</v>
      </c>
      <c r="O1122" s="162" t="s">
        <v>8252</v>
      </c>
      <c r="P1122" s="160">
        <v>46209</v>
      </c>
      <c r="Q1122" s="162" t="s">
        <v>8253</v>
      </c>
      <c r="R1122" s="164">
        <v>293947.28000000003</v>
      </c>
      <c r="S1122" s="163" t="s">
        <v>2250</v>
      </c>
      <c r="T1122" s="163"/>
      <c r="U1122" s="161" t="s">
        <v>10</v>
      </c>
      <c r="V1122" s="161" t="s">
        <v>11</v>
      </c>
      <c r="W1122" s="161" t="s">
        <v>12</v>
      </c>
      <c r="X1122" s="161" t="s">
        <v>13</v>
      </c>
      <c r="Y1122" s="169">
        <v>6200</v>
      </c>
      <c r="Z1122" s="169">
        <v>9221101</v>
      </c>
      <c r="AA1122" s="166">
        <v>0.56038373114814133</v>
      </c>
      <c r="AB1122" s="163" t="s">
        <v>8254</v>
      </c>
      <c r="AC1122" s="168" t="s">
        <v>3242</v>
      </c>
    </row>
    <row r="1123" spans="1:29" x14ac:dyDescent="0.3">
      <c r="A1123" s="156" t="s">
        <v>2848</v>
      </c>
      <c r="B1123" s="157">
        <v>1</v>
      </c>
      <c r="C1123" s="158" t="s">
        <v>310</v>
      </c>
      <c r="D1123" s="156" t="s">
        <v>268</v>
      </c>
      <c r="E1123" s="156" t="s">
        <v>2722</v>
      </c>
      <c r="F1123" s="159" t="s">
        <v>8250</v>
      </c>
      <c r="G1123" s="156" t="s">
        <v>310</v>
      </c>
      <c r="H1123" s="160">
        <v>46168</v>
      </c>
      <c r="I1123" s="160">
        <v>46203</v>
      </c>
      <c r="J1123" s="161" t="s">
        <v>6707</v>
      </c>
      <c r="K1123" s="162"/>
      <c r="L1123" s="163" t="s">
        <v>8251</v>
      </c>
      <c r="M1123" s="171">
        <v>0</v>
      </c>
      <c r="N1123" s="164">
        <v>26144.5</v>
      </c>
      <c r="O1123" s="162"/>
      <c r="P1123" s="160"/>
      <c r="Q1123" s="162"/>
      <c r="R1123" s="164">
        <v>26144.5</v>
      </c>
      <c r="S1123" s="162" t="s">
        <v>2250</v>
      </c>
      <c r="T1123" s="163"/>
      <c r="U1123" s="161" t="s">
        <v>10</v>
      </c>
      <c r="V1123" s="161" t="s">
        <v>11</v>
      </c>
      <c r="W1123" s="161" t="s">
        <v>12</v>
      </c>
      <c r="X1123" s="161" t="s">
        <v>13</v>
      </c>
      <c r="Y1123" s="169">
        <v>6200</v>
      </c>
      <c r="Z1123" s="169">
        <v>9221101</v>
      </c>
      <c r="AA1123" s="166">
        <v>4.9842109302738156E-2</v>
      </c>
      <c r="AB1123" s="158" t="s">
        <v>8255</v>
      </c>
      <c r="AC1123" s="168" t="s">
        <v>3242</v>
      </c>
    </row>
    <row r="1124" spans="1:29" x14ac:dyDescent="0.3">
      <c r="A1124" s="156" t="s">
        <v>2848</v>
      </c>
      <c r="B1124" s="157">
        <v>1</v>
      </c>
      <c r="C1124" s="158" t="s">
        <v>310</v>
      </c>
      <c r="D1124" s="163" t="s">
        <v>268</v>
      </c>
      <c r="E1124" s="156" t="s">
        <v>2722</v>
      </c>
      <c r="F1124" s="159" t="s">
        <v>8250</v>
      </c>
      <c r="G1124" s="158" t="s">
        <v>310</v>
      </c>
      <c r="H1124" s="160">
        <v>46168</v>
      </c>
      <c r="I1124" s="160">
        <v>46204</v>
      </c>
      <c r="J1124" s="161" t="s">
        <v>8207</v>
      </c>
      <c r="K1124" s="162"/>
      <c r="L1124" s="163" t="s">
        <v>8251</v>
      </c>
      <c r="M1124" s="171">
        <v>0</v>
      </c>
      <c r="N1124" s="164">
        <v>-26144.5</v>
      </c>
      <c r="O1124" s="162"/>
      <c r="P1124" s="160"/>
      <c r="Q1124" s="162"/>
      <c r="R1124" s="164">
        <v>-26144.5</v>
      </c>
      <c r="S1124" s="163" t="s">
        <v>2250</v>
      </c>
      <c r="T1124" s="163"/>
      <c r="U1124" s="161" t="s">
        <v>10</v>
      </c>
      <c r="V1124" s="161" t="s">
        <v>11</v>
      </c>
      <c r="W1124" s="161" t="s">
        <v>12</v>
      </c>
      <c r="X1124" s="161" t="s">
        <v>13</v>
      </c>
      <c r="Y1124" s="165">
        <v>6200</v>
      </c>
      <c r="Z1124" s="165">
        <v>9221101</v>
      </c>
      <c r="AA1124" s="166">
        <v>-4.9842109302738156E-2</v>
      </c>
      <c r="AB1124" s="167" t="s">
        <v>8256</v>
      </c>
      <c r="AC1124" s="168" t="s">
        <v>3242</v>
      </c>
    </row>
    <row r="1125" spans="1:29" x14ac:dyDescent="0.3">
      <c r="A1125" s="156" t="s">
        <v>2848</v>
      </c>
      <c r="B1125" s="157">
        <v>1</v>
      </c>
      <c r="C1125" s="158" t="s">
        <v>310</v>
      </c>
      <c r="D1125" s="158" t="s">
        <v>268</v>
      </c>
      <c r="E1125" s="156" t="s">
        <v>2722</v>
      </c>
      <c r="F1125" s="156" t="s">
        <v>8250</v>
      </c>
      <c r="G1125" s="158" t="s">
        <v>310</v>
      </c>
      <c r="H1125" s="160">
        <v>46168</v>
      </c>
      <c r="I1125" s="160">
        <v>46205</v>
      </c>
      <c r="J1125" s="161" t="s">
        <v>8207</v>
      </c>
      <c r="K1125" s="162"/>
      <c r="L1125" s="158" t="s">
        <v>8251</v>
      </c>
      <c r="M1125" s="171">
        <v>26144.5</v>
      </c>
      <c r="N1125" s="170">
        <v>26144.5</v>
      </c>
      <c r="O1125" s="162"/>
      <c r="P1125" s="160"/>
      <c r="Q1125" s="162"/>
      <c r="R1125" s="171">
        <v>0</v>
      </c>
      <c r="S1125" s="162" t="s">
        <v>2250</v>
      </c>
      <c r="T1125" s="162"/>
      <c r="U1125" s="161" t="s">
        <v>10</v>
      </c>
      <c r="V1125" s="161" t="s">
        <v>11</v>
      </c>
      <c r="W1125" s="161" t="s">
        <v>12</v>
      </c>
      <c r="X1125" s="161" t="s">
        <v>13</v>
      </c>
      <c r="Y1125" s="165">
        <v>6200</v>
      </c>
      <c r="Z1125" s="169">
        <v>9221101</v>
      </c>
      <c r="AA1125" s="166">
        <v>0</v>
      </c>
      <c r="AB1125" s="158" t="s">
        <v>8257</v>
      </c>
      <c r="AC1125" s="168" t="s">
        <v>3242</v>
      </c>
    </row>
    <row r="1126" spans="1:29" x14ac:dyDescent="0.3">
      <c r="A1126" s="156" t="s">
        <v>2848</v>
      </c>
      <c r="B1126" s="157">
        <v>1</v>
      </c>
      <c r="C1126" s="158" t="s">
        <v>310</v>
      </c>
      <c r="D1126" s="158" t="s">
        <v>268</v>
      </c>
      <c r="E1126" s="156" t="s">
        <v>2722</v>
      </c>
      <c r="F1126" s="159" t="s">
        <v>8250</v>
      </c>
      <c r="G1126" s="158" t="s">
        <v>310</v>
      </c>
      <c r="H1126" s="160">
        <v>46168</v>
      </c>
      <c r="I1126" s="160">
        <v>46539</v>
      </c>
      <c r="J1126" s="161" t="s">
        <v>8207</v>
      </c>
      <c r="K1126" s="162" t="s">
        <v>8258</v>
      </c>
      <c r="L1126" s="163" t="s">
        <v>8251</v>
      </c>
      <c r="M1126" s="171">
        <v>204454.64</v>
      </c>
      <c r="N1126" s="164">
        <v>204454.64</v>
      </c>
      <c r="O1126" s="162"/>
      <c r="P1126" s="160"/>
      <c r="Q1126" s="162"/>
      <c r="R1126" s="164">
        <v>0</v>
      </c>
      <c r="S1126" s="163" t="s">
        <v>2250</v>
      </c>
      <c r="T1126" s="163"/>
      <c r="U1126" s="161" t="s">
        <v>10</v>
      </c>
      <c r="V1126" s="161" t="s">
        <v>11</v>
      </c>
      <c r="W1126" s="161" t="s">
        <v>12</v>
      </c>
      <c r="X1126" s="161" t="s">
        <v>13</v>
      </c>
      <c r="Y1126" s="165">
        <v>6200</v>
      </c>
      <c r="Z1126" s="165">
        <v>9221101</v>
      </c>
      <c r="AA1126" s="166">
        <v>0</v>
      </c>
      <c r="AB1126" s="167" t="s">
        <v>8257</v>
      </c>
      <c r="AC1126" s="168" t="s">
        <v>3242</v>
      </c>
    </row>
    <row r="1127" spans="1:29" x14ac:dyDescent="0.3">
      <c r="A1127" s="156" t="s">
        <v>2826</v>
      </c>
      <c r="B1127" s="157">
        <v>1</v>
      </c>
      <c r="C1127" s="158" t="s">
        <v>310</v>
      </c>
      <c r="D1127" s="158" t="s">
        <v>235</v>
      </c>
      <c r="E1127" s="156" t="s">
        <v>2722</v>
      </c>
      <c r="F1127" s="159" t="s">
        <v>8250</v>
      </c>
      <c r="G1127" s="158" t="s">
        <v>310</v>
      </c>
      <c r="H1127" s="160">
        <v>46168</v>
      </c>
      <c r="I1127" s="160">
        <v>46539</v>
      </c>
      <c r="J1127" s="161" t="s">
        <v>6707</v>
      </c>
      <c r="K1127" s="162" t="s">
        <v>8258</v>
      </c>
      <c r="L1127" s="163" t="s">
        <v>8251</v>
      </c>
      <c r="M1127" s="171">
        <v>139677.78</v>
      </c>
      <c r="N1127" s="164">
        <v>139677.78</v>
      </c>
      <c r="O1127" s="162"/>
      <c r="P1127" s="160"/>
      <c r="Q1127" s="162"/>
      <c r="R1127" s="164">
        <v>0</v>
      </c>
      <c r="S1127" s="163" t="s">
        <v>1572</v>
      </c>
      <c r="T1127" s="163"/>
      <c r="U1127" s="161" t="s">
        <v>10</v>
      </c>
      <c r="V1127" s="161" t="s">
        <v>11</v>
      </c>
      <c r="W1127" s="161" t="s">
        <v>12</v>
      </c>
      <c r="X1127" s="161" t="s">
        <v>13</v>
      </c>
      <c r="Y1127" s="165">
        <v>6200</v>
      </c>
      <c r="Z1127" s="165">
        <v>9241101</v>
      </c>
      <c r="AA1127" s="166">
        <v>0</v>
      </c>
      <c r="AB1127" s="167" t="s">
        <v>8259</v>
      </c>
      <c r="AC1127" s="168" t="s">
        <v>3252</v>
      </c>
    </row>
    <row r="1128" spans="1:29" x14ac:dyDescent="0.3">
      <c r="A1128" s="156" t="s">
        <v>4496</v>
      </c>
      <c r="B1128" s="157">
        <v>6</v>
      </c>
      <c r="C1128" s="158" t="s">
        <v>310</v>
      </c>
      <c r="D1128" s="158" t="s">
        <v>301</v>
      </c>
      <c r="E1128" s="156" t="s">
        <v>2722</v>
      </c>
      <c r="F1128" s="159" t="s">
        <v>8250</v>
      </c>
      <c r="G1128" s="156" t="s">
        <v>310</v>
      </c>
      <c r="H1128" s="160">
        <v>46168</v>
      </c>
      <c r="I1128" s="160">
        <v>46539</v>
      </c>
      <c r="J1128" s="161" t="s">
        <v>6707</v>
      </c>
      <c r="K1128" s="162" t="s">
        <v>8258</v>
      </c>
      <c r="L1128" s="163" t="s">
        <v>8251</v>
      </c>
      <c r="M1128" s="171">
        <v>557439.11</v>
      </c>
      <c r="N1128" s="164">
        <v>557439.11</v>
      </c>
      <c r="O1128" s="162"/>
      <c r="P1128" s="160"/>
      <c r="Q1128" s="162"/>
      <c r="R1128" s="164">
        <v>0</v>
      </c>
      <c r="S1128" s="162" t="s">
        <v>6334</v>
      </c>
      <c r="T1128" s="163"/>
      <c r="U1128" s="161" t="s">
        <v>10</v>
      </c>
      <c r="V1128" s="161" t="s">
        <v>11</v>
      </c>
      <c r="W1128" s="161" t="s">
        <v>12</v>
      </c>
      <c r="X1128" s="161" t="s">
        <v>13</v>
      </c>
      <c r="Y1128" s="169">
        <v>6200</v>
      </c>
      <c r="Z1128" s="169">
        <v>9341101</v>
      </c>
      <c r="AA1128" s="166">
        <v>0</v>
      </c>
      <c r="AB1128" s="158" t="s">
        <v>8260</v>
      </c>
      <c r="AC1128" s="168" t="s">
        <v>3302</v>
      </c>
    </row>
    <row r="1129" spans="1:29" x14ac:dyDescent="0.3">
      <c r="A1129" s="156" t="s">
        <v>3807</v>
      </c>
      <c r="B1129" s="157">
        <v>5</v>
      </c>
      <c r="C1129" s="158" t="s">
        <v>310</v>
      </c>
      <c r="D1129" s="158" t="s">
        <v>312</v>
      </c>
      <c r="E1129" s="156" t="s">
        <v>2722</v>
      </c>
      <c r="F1129" s="159" t="s">
        <v>8250</v>
      </c>
      <c r="G1129" s="158" t="s">
        <v>310</v>
      </c>
      <c r="H1129" s="160">
        <v>46168</v>
      </c>
      <c r="I1129" s="160">
        <v>46539</v>
      </c>
      <c r="J1129" s="161" t="s">
        <v>6707</v>
      </c>
      <c r="K1129" s="162" t="s">
        <v>8258</v>
      </c>
      <c r="L1129" s="163" t="s">
        <v>8251</v>
      </c>
      <c r="M1129" s="171">
        <v>259806.1</v>
      </c>
      <c r="N1129" s="164">
        <v>259806.1</v>
      </c>
      <c r="O1129" s="162"/>
      <c r="P1129" s="160"/>
      <c r="Q1129" s="162"/>
      <c r="R1129" s="164">
        <v>0</v>
      </c>
      <c r="S1129" s="163"/>
      <c r="T1129" s="163"/>
      <c r="U1129" s="161" t="s">
        <v>10</v>
      </c>
      <c r="V1129" s="161" t="s">
        <v>11</v>
      </c>
      <c r="W1129" s="161" t="s">
        <v>12</v>
      </c>
      <c r="X1129" s="161" t="s">
        <v>13</v>
      </c>
      <c r="Y1129" s="165">
        <v>6200</v>
      </c>
      <c r="Z1129" s="165">
        <v>9401101</v>
      </c>
      <c r="AA1129" s="166">
        <v>0</v>
      </c>
      <c r="AB1129" s="172" t="s">
        <v>8261</v>
      </c>
      <c r="AC1129" s="168" t="s">
        <v>3212</v>
      </c>
    </row>
    <row r="1130" spans="1:29" x14ac:dyDescent="0.3">
      <c r="A1130" s="156" t="s">
        <v>2893</v>
      </c>
      <c r="B1130" s="157">
        <v>8</v>
      </c>
      <c r="C1130" s="156" t="s">
        <v>310</v>
      </c>
      <c r="D1130" s="156" t="s">
        <v>415</v>
      </c>
      <c r="E1130" s="156" t="s">
        <v>2722</v>
      </c>
      <c r="F1130" s="159" t="s">
        <v>8250</v>
      </c>
      <c r="G1130" s="156" t="s">
        <v>310</v>
      </c>
      <c r="H1130" s="160">
        <v>46168</v>
      </c>
      <c r="I1130" s="160">
        <v>46203</v>
      </c>
      <c r="J1130" s="161" t="s">
        <v>6707</v>
      </c>
      <c r="K1130" s="162"/>
      <c r="L1130" s="163" t="s">
        <v>8251</v>
      </c>
      <c r="M1130" s="171">
        <v>0</v>
      </c>
      <c r="N1130" s="164">
        <v>36117.83</v>
      </c>
      <c r="O1130" s="162"/>
      <c r="P1130" s="160"/>
      <c r="Q1130" s="162"/>
      <c r="R1130" s="164">
        <v>36117.83</v>
      </c>
      <c r="S1130" s="158" t="s">
        <v>6335</v>
      </c>
      <c r="T1130" s="163"/>
      <c r="U1130" s="161" t="s">
        <v>10</v>
      </c>
      <c r="V1130" s="161" t="s">
        <v>11</v>
      </c>
      <c r="W1130" s="161" t="s">
        <v>12</v>
      </c>
      <c r="X1130" s="161" t="s">
        <v>13</v>
      </c>
      <c r="Y1130" s="169">
        <v>6200</v>
      </c>
      <c r="Z1130" s="169">
        <v>9441101</v>
      </c>
      <c r="AA1130" s="166">
        <v>0.18785999885883278</v>
      </c>
      <c r="AB1130" s="183" t="s">
        <v>8262</v>
      </c>
      <c r="AC1130" s="168" t="s">
        <v>3307</v>
      </c>
    </row>
    <row r="1131" spans="1:29" x14ac:dyDescent="0.3">
      <c r="A1131" s="156" t="s">
        <v>2893</v>
      </c>
      <c r="B1131" s="157">
        <v>8</v>
      </c>
      <c r="C1131" s="156" t="s">
        <v>310</v>
      </c>
      <c r="D1131" s="156" t="s">
        <v>415</v>
      </c>
      <c r="E1131" s="156" t="s">
        <v>2722</v>
      </c>
      <c r="F1131" s="162" t="s">
        <v>8250</v>
      </c>
      <c r="G1131" s="158" t="s">
        <v>310</v>
      </c>
      <c r="H1131" s="160">
        <v>46168</v>
      </c>
      <c r="I1131" s="160">
        <v>46204</v>
      </c>
      <c r="J1131" s="161" t="s">
        <v>8207</v>
      </c>
      <c r="K1131" s="162"/>
      <c r="L1131" s="158" t="s">
        <v>8251</v>
      </c>
      <c r="M1131" s="171">
        <v>0</v>
      </c>
      <c r="N1131" s="171">
        <v>-36117.83</v>
      </c>
      <c r="O1131" s="162"/>
      <c r="P1131" s="160"/>
      <c r="Q1131" s="162"/>
      <c r="R1131" s="171">
        <v>-36117.83</v>
      </c>
      <c r="S1131" s="163" t="s">
        <v>6335</v>
      </c>
      <c r="T1131" s="156"/>
      <c r="U1131" s="161" t="s">
        <v>10</v>
      </c>
      <c r="V1131" s="161" t="s">
        <v>11</v>
      </c>
      <c r="W1131" s="161" t="s">
        <v>12</v>
      </c>
      <c r="X1131" s="161" t="s">
        <v>13</v>
      </c>
      <c r="Y1131" s="165">
        <v>6200</v>
      </c>
      <c r="Z1131" s="165">
        <v>9441101</v>
      </c>
      <c r="AA1131" s="166">
        <v>-0.18785999885883278</v>
      </c>
      <c r="AB1131" s="158" t="s">
        <v>8263</v>
      </c>
      <c r="AC1131" s="168" t="s">
        <v>3307</v>
      </c>
    </row>
    <row r="1132" spans="1:29" x14ac:dyDescent="0.3">
      <c r="A1132" s="156" t="s">
        <v>2893</v>
      </c>
      <c r="B1132" s="157">
        <v>8</v>
      </c>
      <c r="C1132" s="158" t="s">
        <v>310</v>
      </c>
      <c r="D1132" s="158" t="s">
        <v>415</v>
      </c>
      <c r="E1132" s="156" t="s">
        <v>2722</v>
      </c>
      <c r="F1132" s="159" t="s">
        <v>8250</v>
      </c>
      <c r="G1132" s="158" t="s">
        <v>310</v>
      </c>
      <c r="H1132" s="160">
        <v>46168</v>
      </c>
      <c r="I1132" s="160">
        <v>46205</v>
      </c>
      <c r="J1132" s="161" t="s">
        <v>8207</v>
      </c>
      <c r="K1132" s="162"/>
      <c r="L1132" s="163" t="s">
        <v>8251</v>
      </c>
      <c r="M1132" s="171">
        <v>36117.83</v>
      </c>
      <c r="N1132" s="164">
        <v>36117.83</v>
      </c>
      <c r="O1132" s="162"/>
      <c r="P1132" s="160"/>
      <c r="Q1132" s="162"/>
      <c r="R1132" s="164">
        <v>0</v>
      </c>
      <c r="S1132" s="163" t="s">
        <v>6335</v>
      </c>
      <c r="T1132" s="163"/>
      <c r="U1132" s="161" t="s">
        <v>10</v>
      </c>
      <c r="V1132" s="161" t="s">
        <v>11</v>
      </c>
      <c r="W1132" s="161" t="s">
        <v>12</v>
      </c>
      <c r="X1132" s="161" t="s">
        <v>13</v>
      </c>
      <c r="Y1132" s="165">
        <v>6200</v>
      </c>
      <c r="Z1132" s="165">
        <v>9441101</v>
      </c>
      <c r="AA1132" s="166">
        <v>0</v>
      </c>
      <c r="AB1132" s="174" t="s">
        <v>8264</v>
      </c>
      <c r="AC1132" s="168" t="s">
        <v>3307</v>
      </c>
    </row>
    <row r="1133" spans="1:29" x14ac:dyDescent="0.3">
      <c r="A1133" s="156" t="s">
        <v>2893</v>
      </c>
      <c r="B1133" s="157">
        <v>8</v>
      </c>
      <c r="C1133" s="156" t="s">
        <v>310</v>
      </c>
      <c r="D1133" s="156" t="s">
        <v>415</v>
      </c>
      <c r="E1133" s="156" t="s">
        <v>2722</v>
      </c>
      <c r="F1133" s="158" t="s">
        <v>8250</v>
      </c>
      <c r="G1133" s="167" t="s">
        <v>310</v>
      </c>
      <c r="H1133" s="160">
        <v>46168</v>
      </c>
      <c r="I1133" s="160">
        <v>46203</v>
      </c>
      <c r="J1133" s="161" t="s">
        <v>6707</v>
      </c>
      <c r="K1133" s="162"/>
      <c r="L1133" s="158" t="s">
        <v>8251</v>
      </c>
      <c r="M1133" s="171">
        <v>0</v>
      </c>
      <c r="N1133" s="164">
        <v>66021.94</v>
      </c>
      <c r="O1133" s="162"/>
      <c r="P1133" s="160"/>
      <c r="Q1133" s="162"/>
      <c r="R1133" s="164">
        <v>66021.94</v>
      </c>
      <c r="S1133" s="163" t="s">
        <v>6335</v>
      </c>
      <c r="T1133" s="156"/>
      <c r="U1133" s="161" t="s">
        <v>10</v>
      </c>
      <c r="V1133" s="161" t="s">
        <v>11</v>
      </c>
      <c r="W1133" s="161" t="s">
        <v>12</v>
      </c>
      <c r="X1133" s="161" t="s">
        <v>13</v>
      </c>
      <c r="Y1133" s="165">
        <v>6200</v>
      </c>
      <c r="Z1133" s="165">
        <v>9441101</v>
      </c>
      <c r="AA1133" s="166">
        <v>0.34340051916346931</v>
      </c>
      <c r="AB1133" s="183" t="s">
        <v>8262</v>
      </c>
      <c r="AC1133" s="168" t="s">
        <v>3307</v>
      </c>
    </row>
    <row r="1134" spans="1:29" x14ac:dyDescent="0.3">
      <c r="A1134" s="156" t="s">
        <v>2893</v>
      </c>
      <c r="B1134" s="157">
        <v>8</v>
      </c>
      <c r="C1134" s="156" t="s">
        <v>310</v>
      </c>
      <c r="D1134" s="158" t="s">
        <v>415</v>
      </c>
      <c r="E1134" s="156" t="s">
        <v>2722</v>
      </c>
      <c r="F1134" s="159" t="s">
        <v>8250</v>
      </c>
      <c r="G1134" s="156" t="s">
        <v>310</v>
      </c>
      <c r="H1134" s="160">
        <v>46168</v>
      </c>
      <c r="I1134" s="160">
        <v>46204</v>
      </c>
      <c r="J1134" s="161" t="s">
        <v>8207</v>
      </c>
      <c r="K1134" s="162"/>
      <c r="L1134" s="163" t="s">
        <v>8251</v>
      </c>
      <c r="M1134" s="171">
        <v>0</v>
      </c>
      <c r="N1134" s="164">
        <v>-66021.94</v>
      </c>
      <c r="O1134" s="162"/>
      <c r="P1134" s="160"/>
      <c r="Q1134" s="162"/>
      <c r="R1134" s="164">
        <v>-66021.94</v>
      </c>
      <c r="S1134" s="162" t="s">
        <v>6335</v>
      </c>
      <c r="T1134" s="163"/>
      <c r="U1134" s="161" t="s">
        <v>10</v>
      </c>
      <c r="V1134" s="161" t="s">
        <v>11</v>
      </c>
      <c r="W1134" s="161" t="s">
        <v>12</v>
      </c>
      <c r="X1134" s="161" t="s">
        <v>13</v>
      </c>
      <c r="Y1134" s="169">
        <v>6200</v>
      </c>
      <c r="Z1134" s="169">
        <v>9441101</v>
      </c>
      <c r="AA1134" s="166">
        <v>-0.34340051916346931</v>
      </c>
      <c r="AB1134" s="158" t="s">
        <v>8263</v>
      </c>
      <c r="AC1134" s="168" t="s">
        <v>3307</v>
      </c>
    </row>
    <row r="1135" spans="1:29" x14ac:dyDescent="0.3">
      <c r="A1135" s="156" t="s">
        <v>2893</v>
      </c>
      <c r="B1135" s="157">
        <v>8</v>
      </c>
      <c r="C1135" s="156" t="s">
        <v>310</v>
      </c>
      <c r="D1135" s="156" t="s">
        <v>415</v>
      </c>
      <c r="E1135" s="156" t="s">
        <v>2722</v>
      </c>
      <c r="F1135" s="158" t="s">
        <v>8250</v>
      </c>
      <c r="G1135" s="158" t="s">
        <v>310</v>
      </c>
      <c r="H1135" s="160">
        <v>46168</v>
      </c>
      <c r="I1135" s="160">
        <v>46205</v>
      </c>
      <c r="J1135" s="161" t="s">
        <v>8207</v>
      </c>
      <c r="K1135" s="162"/>
      <c r="L1135" s="158" t="s">
        <v>8251</v>
      </c>
      <c r="M1135" s="171">
        <v>66021.94</v>
      </c>
      <c r="N1135" s="171">
        <v>66021.94</v>
      </c>
      <c r="O1135" s="162"/>
      <c r="P1135" s="160"/>
      <c r="Q1135" s="162"/>
      <c r="R1135" s="171">
        <v>0</v>
      </c>
      <c r="S1135" s="163" t="s">
        <v>6335</v>
      </c>
      <c r="T1135" s="156"/>
      <c r="U1135" s="161" t="s">
        <v>10</v>
      </c>
      <c r="V1135" s="161" t="s">
        <v>11</v>
      </c>
      <c r="W1135" s="161" t="s">
        <v>12</v>
      </c>
      <c r="X1135" s="161" t="s">
        <v>13</v>
      </c>
      <c r="Y1135" s="165">
        <v>6200</v>
      </c>
      <c r="Z1135" s="165">
        <v>9441101</v>
      </c>
      <c r="AA1135" s="166">
        <v>0</v>
      </c>
      <c r="AB1135" s="183" t="s">
        <v>8264</v>
      </c>
      <c r="AC1135" s="168" t="s">
        <v>3307</v>
      </c>
    </row>
    <row r="1136" spans="1:29" x14ac:dyDescent="0.3">
      <c r="A1136" s="156" t="s">
        <v>2893</v>
      </c>
      <c r="B1136" s="157">
        <v>8</v>
      </c>
      <c r="C1136" s="158" t="s">
        <v>310</v>
      </c>
      <c r="D1136" s="156" t="s">
        <v>415</v>
      </c>
      <c r="E1136" s="156" t="s">
        <v>2722</v>
      </c>
      <c r="F1136" s="159" t="s">
        <v>8250</v>
      </c>
      <c r="G1136" s="156" t="s">
        <v>310</v>
      </c>
      <c r="H1136" s="160">
        <v>46168</v>
      </c>
      <c r="I1136" s="160">
        <v>46203</v>
      </c>
      <c r="J1136" s="161" t="s">
        <v>6707</v>
      </c>
      <c r="K1136" s="173"/>
      <c r="L1136" s="158" t="s">
        <v>8251</v>
      </c>
      <c r="M1136" s="171">
        <v>0</v>
      </c>
      <c r="N1136" s="164">
        <v>74426.179999999993</v>
      </c>
      <c r="O1136" s="158"/>
      <c r="P1136" s="160"/>
      <c r="Q1136" s="162"/>
      <c r="R1136" s="164">
        <v>74426.179999999993</v>
      </c>
      <c r="S1136" s="158" t="s">
        <v>6335</v>
      </c>
      <c r="T1136" s="163"/>
      <c r="U1136" s="161" t="s">
        <v>10</v>
      </c>
      <c r="V1136" s="161" t="s">
        <v>11</v>
      </c>
      <c r="W1136" s="161" t="s">
        <v>12</v>
      </c>
      <c r="X1136" s="161" t="s">
        <v>13</v>
      </c>
      <c r="Y1136" s="165">
        <v>6200</v>
      </c>
      <c r="Z1136" s="169">
        <v>9441101</v>
      </c>
      <c r="AA1136" s="166">
        <v>0.3871135693885065</v>
      </c>
      <c r="AB1136" s="158" t="s">
        <v>8262</v>
      </c>
      <c r="AC1136" s="168" t="s">
        <v>3307</v>
      </c>
    </row>
    <row r="1137" spans="1:29" x14ac:dyDescent="0.3">
      <c r="A1137" s="156" t="s">
        <v>2893</v>
      </c>
      <c r="B1137" s="157">
        <v>8</v>
      </c>
      <c r="C1137" s="156" t="s">
        <v>310</v>
      </c>
      <c r="D1137" s="156" t="s">
        <v>415</v>
      </c>
      <c r="E1137" s="156" t="s">
        <v>2722</v>
      </c>
      <c r="F1137" s="159" t="s">
        <v>8250</v>
      </c>
      <c r="G1137" s="156" t="s">
        <v>310</v>
      </c>
      <c r="H1137" s="160">
        <v>46168</v>
      </c>
      <c r="I1137" s="160">
        <v>46204</v>
      </c>
      <c r="J1137" s="161" t="s">
        <v>8207</v>
      </c>
      <c r="K1137" s="162"/>
      <c r="L1137" s="163" t="s">
        <v>8251</v>
      </c>
      <c r="M1137" s="171">
        <v>0</v>
      </c>
      <c r="N1137" s="164">
        <v>-74426.179999999993</v>
      </c>
      <c r="O1137" s="162"/>
      <c r="P1137" s="160"/>
      <c r="Q1137" s="162"/>
      <c r="R1137" s="164">
        <v>-74426.179999999993</v>
      </c>
      <c r="S1137" s="162" t="s">
        <v>6335</v>
      </c>
      <c r="T1137" s="163"/>
      <c r="U1137" s="161" t="s">
        <v>10</v>
      </c>
      <c r="V1137" s="161" t="s">
        <v>11</v>
      </c>
      <c r="W1137" s="161" t="s">
        <v>12</v>
      </c>
      <c r="X1137" s="161" t="s">
        <v>13</v>
      </c>
      <c r="Y1137" s="169">
        <v>6200</v>
      </c>
      <c r="Z1137" s="169">
        <v>9441101</v>
      </c>
      <c r="AA1137" s="166">
        <v>-0.3871135693885065</v>
      </c>
      <c r="AB1137" s="158" t="s">
        <v>8263</v>
      </c>
      <c r="AC1137" s="168" t="s">
        <v>3307</v>
      </c>
    </row>
    <row r="1138" spans="1:29" x14ac:dyDescent="0.3">
      <c r="A1138" s="156" t="s">
        <v>2893</v>
      </c>
      <c r="B1138" s="157">
        <v>8</v>
      </c>
      <c r="C1138" s="158" t="s">
        <v>310</v>
      </c>
      <c r="D1138" s="156" t="s">
        <v>415</v>
      </c>
      <c r="E1138" s="156" t="s">
        <v>2722</v>
      </c>
      <c r="F1138" s="159" t="s">
        <v>8250</v>
      </c>
      <c r="G1138" s="156" t="s">
        <v>310</v>
      </c>
      <c r="H1138" s="160">
        <v>46168</v>
      </c>
      <c r="I1138" s="160">
        <v>46205</v>
      </c>
      <c r="J1138" s="161" t="s">
        <v>8207</v>
      </c>
      <c r="K1138" s="162"/>
      <c r="L1138" s="163" t="s">
        <v>8251</v>
      </c>
      <c r="M1138" s="171">
        <v>74426.179999999993</v>
      </c>
      <c r="N1138" s="164">
        <v>74426.179999999993</v>
      </c>
      <c r="O1138" s="162"/>
      <c r="P1138" s="160"/>
      <c r="Q1138" s="162"/>
      <c r="R1138" s="164">
        <v>0</v>
      </c>
      <c r="S1138" s="163" t="s">
        <v>6335</v>
      </c>
      <c r="T1138" s="163"/>
      <c r="U1138" s="161" t="s">
        <v>10</v>
      </c>
      <c r="V1138" s="161" t="s">
        <v>11</v>
      </c>
      <c r="W1138" s="161" t="s">
        <v>12</v>
      </c>
      <c r="X1138" s="161" t="s">
        <v>13</v>
      </c>
      <c r="Y1138" s="169">
        <v>6200</v>
      </c>
      <c r="Z1138" s="169">
        <v>9441101</v>
      </c>
      <c r="AA1138" s="166">
        <v>0</v>
      </c>
      <c r="AB1138" s="158" t="s">
        <v>8264</v>
      </c>
      <c r="AC1138" s="168" t="s">
        <v>3307</v>
      </c>
    </row>
    <row r="1139" spans="1:29" x14ac:dyDescent="0.3">
      <c r="A1139" s="156" t="s">
        <v>2893</v>
      </c>
      <c r="B1139" s="157">
        <v>8</v>
      </c>
      <c r="C1139" s="158" t="s">
        <v>310</v>
      </c>
      <c r="D1139" s="158" t="s">
        <v>415</v>
      </c>
      <c r="E1139" s="156" t="s">
        <v>2722</v>
      </c>
      <c r="F1139" s="159" t="s">
        <v>8250</v>
      </c>
      <c r="G1139" s="158" t="s">
        <v>310</v>
      </c>
      <c r="H1139" s="160">
        <v>46168</v>
      </c>
      <c r="I1139" s="160">
        <v>46539</v>
      </c>
      <c r="J1139" s="161" t="s">
        <v>8207</v>
      </c>
      <c r="K1139" s="162" t="s">
        <v>8258</v>
      </c>
      <c r="L1139" s="163" t="s">
        <v>8251</v>
      </c>
      <c r="M1139" s="171">
        <v>15693.339999999997</v>
      </c>
      <c r="N1139" s="164">
        <v>15693.339999999997</v>
      </c>
      <c r="O1139" s="162"/>
      <c r="P1139" s="160"/>
      <c r="Q1139" s="162"/>
      <c r="R1139" s="164">
        <v>0</v>
      </c>
      <c r="S1139" s="163" t="s">
        <v>6335</v>
      </c>
      <c r="T1139" s="163"/>
      <c r="U1139" s="161" t="s">
        <v>10</v>
      </c>
      <c r="V1139" s="161" t="s">
        <v>11</v>
      </c>
      <c r="W1139" s="161" t="s">
        <v>12</v>
      </c>
      <c r="X1139" s="161" t="s">
        <v>13</v>
      </c>
      <c r="Y1139" s="165">
        <v>6200</v>
      </c>
      <c r="Z1139" s="165">
        <v>9441101</v>
      </c>
      <c r="AA1139" s="166">
        <v>0</v>
      </c>
      <c r="AB1139" s="167" t="s">
        <v>8264</v>
      </c>
      <c r="AC1139" s="168" t="s">
        <v>3307</v>
      </c>
    </row>
    <row r="1140" spans="1:29" x14ac:dyDescent="0.3">
      <c r="A1140" s="156" t="s">
        <v>2737</v>
      </c>
      <c r="B1140" s="157">
        <v>0</v>
      </c>
      <c r="C1140" s="158" t="s">
        <v>1464</v>
      </c>
      <c r="D1140" s="156" t="s">
        <v>3</v>
      </c>
      <c r="E1140" s="156" t="s">
        <v>2722</v>
      </c>
      <c r="F1140" s="159" t="s">
        <v>478</v>
      </c>
      <c r="G1140" s="156" t="s">
        <v>2225</v>
      </c>
      <c r="H1140" s="160">
        <v>43647</v>
      </c>
      <c r="I1140" s="160">
        <v>43742</v>
      </c>
      <c r="J1140" s="161" t="s">
        <v>5</v>
      </c>
      <c r="K1140" s="162" t="s">
        <v>121</v>
      </c>
      <c r="L1140" s="163" t="s">
        <v>122</v>
      </c>
      <c r="M1140" s="171">
        <v>0</v>
      </c>
      <c r="N1140" s="164">
        <v>13475.07</v>
      </c>
      <c r="O1140" s="162" t="s">
        <v>123</v>
      </c>
      <c r="P1140" s="160">
        <v>43742</v>
      </c>
      <c r="Q1140" s="162" t="s">
        <v>124</v>
      </c>
      <c r="R1140" s="164">
        <v>13475.07</v>
      </c>
      <c r="S1140" s="163"/>
      <c r="T1140" s="163"/>
      <c r="U1140" s="161" t="s">
        <v>10</v>
      </c>
      <c r="V1140" s="161" t="s">
        <v>11</v>
      </c>
      <c r="W1140" s="161" t="s">
        <v>12</v>
      </c>
      <c r="X1140" s="161" t="s">
        <v>13</v>
      </c>
      <c r="Y1140" s="169">
        <v>4300</v>
      </c>
      <c r="Z1140" s="169">
        <v>9851100</v>
      </c>
      <c r="AA1140" s="166">
        <v>3.6565624589317253E-2</v>
      </c>
      <c r="AB1140" s="158" t="s">
        <v>2195</v>
      </c>
      <c r="AC1140" s="168" t="s">
        <v>3186</v>
      </c>
    </row>
    <row r="1141" spans="1:29" x14ac:dyDescent="0.3">
      <c r="A1141" s="156" t="s">
        <v>2737</v>
      </c>
      <c r="B1141" s="157">
        <v>0</v>
      </c>
      <c r="C1141" s="156" t="s">
        <v>1464</v>
      </c>
      <c r="D1141" s="156" t="s">
        <v>3</v>
      </c>
      <c r="E1141" s="156" t="s">
        <v>2722</v>
      </c>
      <c r="F1141" s="159" t="s">
        <v>478</v>
      </c>
      <c r="G1141" s="156" t="s">
        <v>2225</v>
      </c>
      <c r="H1141" s="160">
        <v>43647</v>
      </c>
      <c r="I1141" s="160">
        <v>43742</v>
      </c>
      <c r="J1141" s="161" t="s">
        <v>5</v>
      </c>
      <c r="K1141" s="162" t="s">
        <v>121</v>
      </c>
      <c r="L1141" s="163" t="s">
        <v>122</v>
      </c>
      <c r="M1141" s="171">
        <v>0</v>
      </c>
      <c r="N1141" s="164">
        <v>11454.58</v>
      </c>
      <c r="O1141" s="162" t="s">
        <v>123</v>
      </c>
      <c r="P1141" s="160">
        <v>43742</v>
      </c>
      <c r="Q1141" s="162" t="s">
        <v>124</v>
      </c>
      <c r="R1141" s="164">
        <v>11454.58</v>
      </c>
      <c r="S1141" s="163"/>
      <c r="T1141" s="163"/>
      <c r="U1141" s="161" t="s">
        <v>10</v>
      </c>
      <c r="V1141" s="161" t="s">
        <v>11</v>
      </c>
      <c r="W1141" s="161" t="s">
        <v>12</v>
      </c>
      <c r="X1141" s="161" t="s">
        <v>13</v>
      </c>
      <c r="Y1141" s="169">
        <v>4300</v>
      </c>
      <c r="Z1141" s="169">
        <v>9851100</v>
      </c>
      <c r="AA1141" s="166">
        <v>3.1082871711115536E-2</v>
      </c>
      <c r="AB1141" s="158" t="s">
        <v>2195</v>
      </c>
      <c r="AC1141" s="168" t="s">
        <v>3186</v>
      </c>
    </row>
    <row r="1142" spans="1:29" x14ac:dyDescent="0.3">
      <c r="A1142" s="156" t="s">
        <v>2737</v>
      </c>
      <c r="B1142" s="157">
        <v>0</v>
      </c>
      <c r="C1142" s="158" t="s">
        <v>1464</v>
      </c>
      <c r="D1142" s="158" t="s">
        <v>3</v>
      </c>
      <c r="E1142" s="156" t="s">
        <v>2722</v>
      </c>
      <c r="F1142" s="159" t="s">
        <v>478</v>
      </c>
      <c r="G1142" s="156" t="s">
        <v>2225</v>
      </c>
      <c r="H1142" s="160">
        <v>43647</v>
      </c>
      <c r="I1142" s="160">
        <v>43742</v>
      </c>
      <c r="J1142" s="161" t="s">
        <v>5</v>
      </c>
      <c r="K1142" s="162" t="s">
        <v>121</v>
      </c>
      <c r="L1142" s="163" t="s">
        <v>122</v>
      </c>
      <c r="M1142" s="171">
        <v>0</v>
      </c>
      <c r="N1142" s="164">
        <v>8316</v>
      </c>
      <c r="O1142" s="162" t="s">
        <v>149</v>
      </c>
      <c r="P1142" s="160">
        <v>43742</v>
      </c>
      <c r="Q1142" s="162" t="s">
        <v>124</v>
      </c>
      <c r="R1142" s="164">
        <v>8316</v>
      </c>
      <c r="S1142" s="162"/>
      <c r="T1142" s="163"/>
      <c r="U1142" s="161" t="s">
        <v>10</v>
      </c>
      <c r="V1142" s="161" t="s">
        <v>11</v>
      </c>
      <c r="W1142" s="161" t="s">
        <v>12</v>
      </c>
      <c r="X1142" s="161" t="s">
        <v>13</v>
      </c>
      <c r="Y1142" s="169">
        <v>4340</v>
      </c>
      <c r="Z1142" s="169">
        <v>9851100</v>
      </c>
      <c r="AA1142" s="166">
        <v>2.2566096805787451E-2</v>
      </c>
      <c r="AB1142" s="158" t="s">
        <v>2195</v>
      </c>
      <c r="AC1142" s="168" t="s">
        <v>3186</v>
      </c>
    </row>
    <row r="1143" spans="1:29" x14ac:dyDescent="0.3">
      <c r="A1143" s="156" t="s">
        <v>2737</v>
      </c>
      <c r="B1143" s="157">
        <v>0</v>
      </c>
      <c r="C1143" s="156" t="s">
        <v>1464</v>
      </c>
      <c r="D1143" s="158" t="s">
        <v>3</v>
      </c>
      <c r="E1143" s="156" t="s">
        <v>2722</v>
      </c>
      <c r="F1143" s="159" t="s">
        <v>478</v>
      </c>
      <c r="G1143" s="156" t="s">
        <v>2225</v>
      </c>
      <c r="H1143" s="160">
        <v>43647</v>
      </c>
      <c r="I1143" s="160">
        <v>43742</v>
      </c>
      <c r="J1143" s="161" t="s">
        <v>5</v>
      </c>
      <c r="K1143" s="162" t="s">
        <v>121</v>
      </c>
      <c r="L1143" s="163" t="s">
        <v>122</v>
      </c>
      <c r="M1143" s="171">
        <v>0</v>
      </c>
      <c r="N1143" s="164">
        <v>13611.22</v>
      </c>
      <c r="O1143" s="162" t="s">
        <v>149</v>
      </c>
      <c r="P1143" s="160">
        <v>43742</v>
      </c>
      <c r="Q1143" s="162" t="s">
        <v>124</v>
      </c>
      <c r="R1143" s="164">
        <v>13611.22</v>
      </c>
      <c r="S1143" s="162"/>
      <c r="T1143" s="163"/>
      <c r="U1143" s="161" t="s">
        <v>10</v>
      </c>
      <c r="V1143" s="161" t="s">
        <v>11</v>
      </c>
      <c r="W1143" s="161" t="s">
        <v>12</v>
      </c>
      <c r="X1143" s="161" t="s">
        <v>13</v>
      </c>
      <c r="Y1143" s="169">
        <v>4340</v>
      </c>
      <c r="Z1143" s="169">
        <v>9851100</v>
      </c>
      <c r="AA1143" s="166">
        <v>3.6935077941903587E-2</v>
      </c>
      <c r="AB1143" s="158" t="s">
        <v>2195</v>
      </c>
      <c r="AC1143" s="168" t="s">
        <v>3186</v>
      </c>
    </row>
    <row r="1144" spans="1:29" x14ac:dyDescent="0.3">
      <c r="A1144" s="156" t="s">
        <v>2737</v>
      </c>
      <c r="B1144" s="157">
        <v>0</v>
      </c>
      <c r="C1144" s="158" t="s">
        <v>1464</v>
      </c>
      <c r="D1144" s="158" t="s">
        <v>3</v>
      </c>
      <c r="E1144" s="156" t="s">
        <v>2722</v>
      </c>
      <c r="F1144" s="159" t="s">
        <v>478</v>
      </c>
      <c r="G1144" s="158" t="s">
        <v>2225</v>
      </c>
      <c r="H1144" s="160">
        <v>43647</v>
      </c>
      <c r="I1144" s="160">
        <v>43742</v>
      </c>
      <c r="J1144" s="161" t="s">
        <v>5</v>
      </c>
      <c r="K1144" s="162" t="s">
        <v>121</v>
      </c>
      <c r="L1144" s="163" t="s">
        <v>122</v>
      </c>
      <c r="M1144" s="171">
        <v>0</v>
      </c>
      <c r="N1144" s="164">
        <v>16.2</v>
      </c>
      <c r="O1144" s="162" t="s">
        <v>150</v>
      </c>
      <c r="P1144" s="160">
        <v>43742</v>
      </c>
      <c r="Q1144" s="162" t="s">
        <v>124</v>
      </c>
      <c r="R1144" s="164">
        <v>16.2</v>
      </c>
      <c r="S1144" s="163"/>
      <c r="T1144" s="163"/>
      <c r="U1144" s="161" t="s">
        <v>10</v>
      </c>
      <c r="V1144" s="161" t="s">
        <v>11</v>
      </c>
      <c r="W1144" s="161" t="s">
        <v>12</v>
      </c>
      <c r="X1144" s="161" t="s">
        <v>13</v>
      </c>
      <c r="Y1144" s="165">
        <v>4340</v>
      </c>
      <c r="Z1144" s="165">
        <v>9851100</v>
      </c>
      <c r="AA1144" s="166">
        <v>4.3959928842443081E-5</v>
      </c>
      <c r="AB1144" s="167" t="s">
        <v>2195</v>
      </c>
      <c r="AC1144" s="168" t="s">
        <v>3186</v>
      </c>
    </row>
    <row r="1145" spans="1:29" x14ac:dyDescent="0.3">
      <c r="A1145" s="156" t="s">
        <v>2737</v>
      </c>
      <c r="B1145" s="157">
        <v>0</v>
      </c>
      <c r="C1145" s="156" t="s">
        <v>1464</v>
      </c>
      <c r="D1145" s="158" t="s">
        <v>3</v>
      </c>
      <c r="E1145" s="156" t="s">
        <v>2722</v>
      </c>
      <c r="F1145" s="159" t="s">
        <v>478</v>
      </c>
      <c r="G1145" s="156" t="s">
        <v>2225</v>
      </c>
      <c r="H1145" s="160">
        <v>43647</v>
      </c>
      <c r="I1145" s="160">
        <v>43742</v>
      </c>
      <c r="J1145" s="161" t="s">
        <v>5</v>
      </c>
      <c r="K1145" s="162" t="s">
        <v>121</v>
      </c>
      <c r="L1145" s="163" t="s">
        <v>122</v>
      </c>
      <c r="M1145" s="171">
        <v>0</v>
      </c>
      <c r="N1145" s="164">
        <v>16.2</v>
      </c>
      <c r="O1145" s="162" t="s">
        <v>150</v>
      </c>
      <c r="P1145" s="160">
        <v>43742</v>
      </c>
      <c r="Q1145" s="162" t="s">
        <v>124</v>
      </c>
      <c r="R1145" s="164">
        <v>16.2</v>
      </c>
      <c r="S1145" s="162"/>
      <c r="T1145" s="163"/>
      <c r="U1145" s="161" t="s">
        <v>10</v>
      </c>
      <c r="V1145" s="161" t="s">
        <v>11</v>
      </c>
      <c r="W1145" s="161" t="s">
        <v>12</v>
      </c>
      <c r="X1145" s="161" t="s">
        <v>13</v>
      </c>
      <c r="Y1145" s="169">
        <v>4340</v>
      </c>
      <c r="Z1145" s="169">
        <v>9851100</v>
      </c>
      <c r="AA1145" s="166">
        <v>4.3959928842443081E-5</v>
      </c>
      <c r="AB1145" s="158" t="s">
        <v>2195</v>
      </c>
      <c r="AC1145" s="168" t="s">
        <v>3186</v>
      </c>
    </row>
    <row r="1146" spans="1:29" x14ac:dyDescent="0.3">
      <c r="A1146" s="156" t="s">
        <v>2737</v>
      </c>
      <c r="B1146" s="157">
        <v>0</v>
      </c>
      <c r="C1146" s="158" t="s">
        <v>1464</v>
      </c>
      <c r="D1146" s="158" t="s">
        <v>3</v>
      </c>
      <c r="E1146" s="156" t="s">
        <v>2722</v>
      </c>
      <c r="F1146" s="159" t="s">
        <v>478</v>
      </c>
      <c r="G1146" s="158" t="s">
        <v>2225</v>
      </c>
      <c r="H1146" s="160">
        <v>43647</v>
      </c>
      <c r="I1146" s="160">
        <v>43742</v>
      </c>
      <c r="J1146" s="161" t="s">
        <v>5</v>
      </c>
      <c r="K1146" s="162" t="s">
        <v>121</v>
      </c>
      <c r="L1146" s="163" t="s">
        <v>122</v>
      </c>
      <c r="M1146" s="171">
        <v>0</v>
      </c>
      <c r="N1146" s="164">
        <v>16.2</v>
      </c>
      <c r="O1146" s="162" t="s">
        <v>150</v>
      </c>
      <c r="P1146" s="160">
        <v>43742</v>
      </c>
      <c r="Q1146" s="162" t="s">
        <v>124</v>
      </c>
      <c r="R1146" s="164">
        <v>16.2</v>
      </c>
      <c r="S1146" s="163"/>
      <c r="T1146" s="163"/>
      <c r="U1146" s="161" t="s">
        <v>10</v>
      </c>
      <c r="V1146" s="161" t="s">
        <v>11</v>
      </c>
      <c r="W1146" s="161" t="s">
        <v>12</v>
      </c>
      <c r="X1146" s="161" t="s">
        <v>13</v>
      </c>
      <c r="Y1146" s="169">
        <v>4340</v>
      </c>
      <c r="Z1146" s="169">
        <v>9851100</v>
      </c>
      <c r="AA1146" s="166">
        <v>4.3959928842443081E-5</v>
      </c>
      <c r="AB1146" s="167" t="s">
        <v>2195</v>
      </c>
      <c r="AC1146" s="168" t="s">
        <v>3186</v>
      </c>
    </row>
    <row r="1147" spans="1:29" x14ac:dyDescent="0.3">
      <c r="A1147" s="156" t="s">
        <v>2737</v>
      </c>
      <c r="B1147" s="157">
        <v>0</v>
      </c>
      <c r="C1147" s="156" t="s">
        <v>1464</v>
      </c>
      <c r="D1147" s="158" t="s">
        <v>3</v>
      </c>
      <c r="E1147" s="156" t="s">
        <v>2722</v>
      </c>
      <c r="F1147" s="159" t="s">
        <v>478</v>
      </c>
      <c r="G1147" s="156" t="s">
        <v>2225</v>
      </c>
      <c r="H1147" s="160">
        <v>43647</v>
      </c>
      <c r="I1147" s="160">
        <v>43742</v>
      </c>
      <c r="J1147" s="161" t="s">
        <v>5</v>
      </c>
      <c r="K1147" s="162" t="s">
        <v>121</v>
      </c>
      <c r="L1147" s="163" t="s">
        <v>122</v>
      </c>
      <c r="M1147" s="171">
        <v>0</v>
      </c>
      <c r="N1147" s="164">
        <v>23.4</v>
      </c>
      <c r="O1147" s="162" t="s">
        <v>150</v>
      </c>
      <c r="P1147" s="160">
        <v>43742</v>
      </c>
      <c r="Q1147" s="162" t="s">
        <v>124</v>
      </c>
      <c r="R1147" s="164">
        <v>23.4</v>
      </c>
      <c r="S1147" s="162"/>
      <c r="T1147" s="163"/>
      <c r="U1147" s="161" t="s">
        <v>10</v>
      </c>
      <c r="V1147" s="161" t="s">
        <v>11</v>
      </c>
      <c r="W1147" s="161" t="s">
        <v>12</v>
      </c>
      <c r="X1147" s="161" t="s">
        <v>13</v>
      </c>
      <c r="Y1147" s="169">
        <v>4340</v>
      </c>
      <c r="Z1147" s="169">
        <v>9851100</v>
      </c>
      <c r="AA1147" s="166">
        <v>6.3497674994640008E-5</v>
      </c>
      <c r="AB1147" s="158" t="s">
        <v>2195</v>
      </c>
      <c r="AC1147" s="168" t="s">
        <v>3186</v>
      </c>
    </row>
    <row r="1148" spans="1:29" x14ac:dyDescent="0.3">
      <c r="A1148" s="156" t="s">
        <v>2737</v>
      </c>
      <c r="B1148" s="157">
        <v>0</v>
      </c>
      <c r="C1148" s="158" t="s">
        <v>1464</v>
      </c>
      <c r="D1148" s="158" t="s">
        <v>3</v>
      </c>
      <c r="E1148" s="156" t="s">
        <v>2722</v>
      </c>
      <c r="F1148" s="159" t="s">
        <v>478</v>
      </c>
      <c r="G1148" s="158" t="s">
        <v>2225</v>
      </c>
      <c r="H1148" s="160">
        <v>43647</v>
      </c>
      <c r="I1148" s="160">
        <v>43742</v>
      </c>
      <c r="J1148" s="161" t="s">
        <v>5</v>
      </c>
      <c r="K1148" s="162" t="s">
        <v>121</v>
      </c>
      <c r="L1148" s="163" t="s">
        <v>122</v>
      </c>
      <c r="M1148" s="171">
        <v>0</v>
      </c>
      <c r="N1148" s="164">
        <v>91.8</v>
      </c>
      <c r="O1148" s="162" t="s">
        <v>150</v>
      </c>
      <c r="P1148" s="160">
        <v>43742</v>
      </c>
      <c r="Q1148" s="162" t="s">
        <v>124</v>
      </c>
      <c r="R1148" s="164">
        <v>91.8</v>
      </c>
      <c r="S1148" s="162"/>
      <c r="T1148" s="163"/>
      <c r="U1148" s="161" t="s">
        <v>10</v>
      </c>
      <c r="V1148" s="161" t="s">
        <v>11</v>
      </c>
      <c r="W1148" s="161" t="s">
        <v>12</v>
      </c>
      <c r="X1148" s="161" t="s">
        <v>13</v>
      </c>
      <c r="Y1148" s="165">
        <v>4340</v>
      </c>
      <c r="Z1148" s="165">
        <v>9851100</v>
      </c>
      <c r="AA1148" s="166">
        <v>2.491062634405108E-4</v>
      </c>
      <c r="AB1148" s="167" t="s">
        <v>2195</v>
      </c>
      <c r="AC1148" s="168" t="s">
        <v>3186</v>
      </c>
    </row>
    <row r="1149" spans="1:29" x14ac:dyDescent="0.3">
      <c r="A1149" s="156" t="s">
        <v>2737</v>
      </c>
      <c r="B1149" s="157">
        <v>0</v>
      </c>
      <c r="C1149" s="158" t="s">
        <v>1464</v>
      </c>
      <c r="D1149" s="158" t="s">
        <v>3</v>
      </c>
      <c r="E1149" s="156" t="s">
        <v>2722</v>
      </c>
      <c r="F1149" s="158" t="s">
        <v>478</v>
      </c>
      <c r="G1149" s="158" t="s">
        <v>2225</v>
      </c>
      <c r="H1149" s="160">
        <v>43647</v>
      </c>
      <c r="I1149" s="160">
        <v>43742</v>
      </c>
      <c r="J1149" s="161" t="s">
        <v>5</v>
      </c>
      <c r="K1149" s="162" t="s">
        <v>121</v>
      </c>
      <c r="L1149" s="158" t="s">
        <v>122</v>
      </c>
      <c r="M1149" s="171">
        <v>0</v>
      </c>
      <c r="N1149" s="171">
        <v>6.3</v>
      </c>
      <c r="O1149" s="162" t="s">
        <v>150</v>
      </c>
      <c r="P1149" s="160">
        <v>43742</v>
      </c>
      <c r="Q1149" s="162" t="s">
        <v>124</v>
      </c>
      <c r="R1149" s="171">
        <v>6.3</v>
      </c>
      <c r="S1149" s="163"/>
      <c r="T1149" s="156"/>
      <c r="U1149" s="161" t="s">
        <v>10</v>
      </c>
      <c r="V1149" s="161" t="s">
        <v>11</v>
      </c>
      <c r="W1149" s="161" t="s">
        <v>12</v>
      </c>
      <c r="X1149" s="161" t="s">
        <v>13</v>
      </c>
      <c r="Y1149" s="165">
        <v>4340</v>
      </c>
      <c r="Z1149" s="165">
        <v>9851100</v>
      </c>
      <c r="AA1149" s="166">
        <v>1.7095527883172309E-5</v>
      </c>
      <c r="AB1149" s="158" t="s">
        <v>2195</v>
      </c>
      <c r="AC1149" s="168" t="s">
        <v>3186</v>
      </c>
    </row>
    <row r="1150" spans="1:29" x14ac:dyDescent="0.3">
      <c r="A1150" s="156" t="s">
        <v>2737</v>
      </c>
      <c r="B1150" s="157">
        <v>0</v>
      </c>
      <c r="C1150" s="158" t="s">
        <v>1464</v>
      </c>
      <c r="D1150" s="158" t="s">
        <v>3</v>
      </c>
      <c r="E1150" s="156" t="s">
        <v>2722</v>
      </c>
      <c r="F1150" s="159" t="s">
        <v>478</v>
      </c>
      <c r="G1150" s="158" t="s">
        <v>2225</v>
      </c>
      <c r="H1150" s="160">
        <v>43647</v>
      </c>
      <c r="I1150" s="160">
        <v>43742</v>
      </c>
      <c r="J1150" s="161" t="s">
        <v>5</v>
      </c>
      <c r="K1150" s="162" t="s">
        <v>121</v>
      </c>
      <c r="L1150" s="163" t="s">
        <v>122</v>
      </c>
      <c r="M1150" s="171">
        <v>0</v>
      </c>
      <c r="N1150" s="164">
        <v>9432.5499999999993</v>
      </c>
      <c r="O1150" s="162" t="s">
        <v>125</v>
      </c>
      <c r="P1150" s="160">
        <v>43742</v>
      </c>
      <c r="Q1150" s="162" t="s">
        <v>124</v>
      </c>
      <c r="R1150" s="164">
        <v>9432.5499999999993</v>
      </c>
      <c r="S1150" s="163"/>
      <c r="T1150" s="163"/>
      <c r="U1150" s="161" t="s">
        <v>10</v>
      </c>
      <c r="V1150" s="161" t="s">
        <v>11</v>
      </c>
      <c r="W1150" s="161" t="s">
        <v>12</v>
      </c>
      <c r="X1150" s="161" t="s">
        <v>13</v>
      </c>
      <c r="Y1150" s="169">
        <v>4300</v>
      </c>
      <c r="Z1150" s="169">
        <v>9851100</v>
      </c>
      <c r="AA1150" s="166">
        <v>2.5595939926097933E-2</v>
      </c>
      <c r="AB1150" s="167" t="s">
        <v>2195</v>
      </c>
      <c r="AC1150" s="168" t="s">
        <v>3186</v>
      </c>
    </row>
    <row r="1151" spans="1:29" x14ac:dyDescent="0.3">
      <c r="A1151" s="156" t="s">
        <v>2737</v>
      </c>
      <c r="B1151" s="157">
        <v>0</v>
      </c>
      <c r="C1151" s="158" t="s">
        <v>1464</v>
      </c>
      <c r="D1151" s="156" t="s">
        <v>3</v>
      </c>
      <c r="E1151" s="156" t="s">
        <v>2722</v>
      </c>
      <c r="F1151" s="158" t="s">
        <v>478</v>
      </c>
      <c r="G1151" s="158" t="s">
        <v>2225</v>
      </c>
      <c r="H1151" s="160">
        <v>43647</v>
      </c>
      <c r="I1151" s="160">
        <v>43746</v>
      </c>
      <c r="J1151" s="161" t="s">
        <v>5</v>
      </c>
      <c r="K1151" s="156" t="s">
        <v>121</v>
      </c>
      <c r="L1151" s="158" t="s">
        <v>122</v>
      </c>
      <c r="M1151" s="171">
        <v>0</v>
      </c>
      <c r="N1151" s="171">
        <v>67375.350000000006</v>
      </c>
      <c r="O1151" s="162" t="s">
        <v>126</v>
      </c>
      <c r="P1151" s="160">
        <v>43746</v>
      </c>
      <c r="Q1151" s="162" t="s">
        <v>127</v>
      </c>
      <c r="R1151" s="171">
        <v>67375.350000000006</v>
      </c>
      <c r="S1151" s="163"/>
      <c r="T1151" s="156"/>
      <c r="U1151" s="161" t="s">
        <v>10</v>
      </c>
      <c r="V1151" s="161" t="s">
        <v>11</v>
      </c>
      <c r="W1151" s="161" t="s">
        <v>12</v>
      </c>
      <c r="X1151" s="161" t="s">
        <v>13</v>
      </c>
      <c r="Y1151" s="165">
        <v>4300</v>
      </c>
      <c r="Z1151" s="165">
        <v>9851100</v>
      </c>
      <c r="AA1151" s="166">
        <v>0.18282812294658629</v>
      </c>
      <c r="AB1151" s="163" t="s">
        <v>2195</v>
      </c>
      <c r="AC1151" s="168" t="s">
        <v>3186</v>
      </c>
    </row>
    <row r="1152" spans="1:29" x14ac:dyDescent="0.3">
      <c r="A1152" s="156" t="s">
        <v>2737</v>
      </c>
      <c r="B1152" s="157">
        <v>0</v>
      </c>
      <c r="C1152" s="158" t="s">
        <v>1464</v>
      </c>
      <c r="D1152" s="156" t="s">
        <v>3</v>
      </c>
      <c r="E1152" s="156" t="s">
        <v>2722</v>
      </c>
      <c r="F1152" s="159" t="s">
        <v>478</v>
      </c>
      <c r="G1152" s="156" t="s">
        <v>2225</v>
      </c>
      <c r="H1152" s="160">
        <v>43647</v>
      </c>
      <c r="I1152" s="160">
        <v>43746</v>
      </c>
      <c r="J1152" s="161" t="s">
        <v>5</v>
      </c>
      <c r="K1152" s="162" t="s">
        <v>121</v>
      </c>
      <c r="L1152" s="163" t="s">
        <v>122</v>
      </c>
      <c r="M1152" s="171">
        <v>0</v>
      </c>
      <c r="N1152" s="164">
        <v>6132</v>
      </c>
      <c r="O1152" s="162" t="s">
        <v>126</v>
      </c>
      <c r="P1152" s="160">
        <v>43746</v>
      </c>
      <c r="Q1152" s="162" t="s">
        <v>127</v>
      </c>
      <c r="R1152" s="164">
        <v>6132</v>
      </c>
      <c r="S1152" s="163"/>
      <c r="T1152" s="163"/>
      <c r="U1152" s="161" t="s">
        <v>10</v>
      </c>
      <c r="V1152" s="161" t="s">
        <v>11</v>
      </c>
      <c r="W1152" s="161" t="s">
        <v>12</v>
      </c>
      <c r="X1152" s="161" t="s">
        <v>13</v>
      </c>
      <c r="Y1152" s="169">
        <v>4300</v>
      </c>
      <c r="Z1152" s="169">
        <v>9851100</v>
      </c>
      <c r="AA1152" s="166">
        <v>1.6639647139621048E-2</v>
      </c>
      <c r="AB1152" s="158" t="s">
        <v>2195</v>
      </c>
      <c r="AC1152" s="168" t="s">
        <v>3186</v>
      </c>
    </row>
    <row r="1153" spans="1:29" x14ac:dyDescent="0.3">
      <c r="A1153" s="156" t="s">
        <v>2737</v>
      </c>
      <c r="B1153" s="157">
        <v>0</v>
      </c>
      <c r="C1153" s="158" t="s">
        <v>1464</v>
      </c>
      <c r="D1153" s="158" t="s">
        <v>3</v>
      </c>
      <c r="E1153" s="156" t="s">
        <v>2722</v>
      </c>
      <c r="F1153" s="159" t="s">
        <v>478</v>
      </c>
      <c r="G1153" s="156" t="s">
        <v>2225</v>
      </c>
      <c r="H1153" s="160">
        <v>43647</v>
      </c>
      <c r="I1153" s="160">
        <v>43746</v>
      </c>
      <c r="J1153" s="161" t="s">
        <v>5</v>
      </c>
      <c r="K1153" s="162" t="s">
        <v>121</v>
      </c>
      <c r="L1153" s="163" t="s">
        <v>122</v>
      </c>
      <c r="M1153" s="171">
        <v>0</v>
      </c>
      <c r="N1153" s="164">
        <v>194041.01</v>
      </c>
      <c r="O1153" s="162" t="s">
        <v>128</v>
      </c>
      <c r="P1153" s="160">
        <v>43746</v>
      </c>
      <c r="Q1153" s="162" t="s">
        <v>127</v>
      </c>
      <c r="R1153" s="164">
        <v>194041.01</v>
      </c>
      <c r="S1153" s="158"/>
      <c r="T1153" s="163"/>
      <c r="U1153" s="161" t="s">
        <v>10</v>
      </c>
      <c r="V1153" s="161" t="s">
        <v>11</v>
      </c>
      <c r="W1153" s="161" t="s">
        <v>12</v>
      </c>
      <c r="X1153" s="161" t="s">
        <v>13</v>
      </c>
      <c r="Y1153" s="169">
        <v>4300</v>
      </c>
      <c r="Z1153" s="165">
        <v>9851100</v>
      </c>
      <c r="AA1153" s="166">
        <v>0.52654499951332023</v>
      </c>
      <c r="AB1153" s="158" t="s">
        <v>2195</v>
      </c>
      <c r="AC1153" s="168" t="s">
        <v>3186</v>
      </c>
    </row>
    <row r="1154" spans="1:29" x14ac:dyDescent="0.3">
      <c r="A1154" s="156" t="s">
        <v>2737</v>
      </c>
      <c r="B1154" s="157">
        <v>0</v>
      </c>
      <c r="C1154" s="158" t="s">
        <v>1464</v>
      </c>
      <c r="D1154" s="158" t="s">
        <v>3</v>
      </c>
      <c r="E1154" s="156" t="s">
        <v>2722</v>
      </c>
      <c r="F1154" s="159" t="s">
        <v>478</v>
      </c>
      <c r="G1154" s="158" t="s">
        <v>2225</v>
      </c>
      <c r="H1154" s="160">
        <v>43647</v>
      </c>
      <c r="I1154" s="160">
        <v>43746</v>
      </c>
      <c r="J1154" s="161" t="s">
        <v>5</v>
      </c>
      <c r="K1154" s="162" t="s">
        <v>121</v>
      </c>
      <c r="L1154" s="163" t="s">
        <v>122</v>
      </c>
      <c r="M1154" s="171">
        <v>0</v>
      </c>
      <c r="N1154" s="164">
        <v>63</v>
      </c>
      <c r="O1154" s="162" t="s">
        <v>128</v>
      </c>
      <c r="P1154" s="160">
        <v>43746</v>
      </c>
      <c r="Q1154" s="162" t="s">
        <v>127</v>
      </c>
      <c r="R1154" s="164">
        <v>63</v>
      </c>
      <c r="S1154" s="163"/>
      <c r="T1154" s="163"/>
      <c r="U1154" s="161" t="s">
        <v>10</v>
      </c>
      <c r="V1154" s="161" t="s">
        <v>11</v>
      </c>
      <c r="W1154" s="161" t="s">
        <v>12</v>
      </c>
      <c r="X1154" s="161" t="s">
        <v>13</v>
      </c>
      <c r="Y1154" s="169">
        <v>4340</v>
      </c>
      <c r="Z1154" s="169">
        <v>9851100</v>
      </c>
      <c r="AA1154" s="166">
        <v>1.709552788317231E-4</v>
      </c>
      <c r="AB1154" s="167" t="s">
        <v>2195</v>
      </c>
      <c r="AC1154" s="168" t="s">
        <v>3186</v>
      </c>
    </row>
    <row r="1155" spans="1:29" x14ac:dyDescent="0.3">
      <c r="A1155" s="156" t="s">
        <v>2737</v>
      </c>
      <c r="B1155" s="157">
        <v>0</v>
      </c>
      <c r="C1155" s="158" t="s">
        <v>1464</v>
      </c>
      <c r="D1155" s="158" t="s">
        <v>3</v>
      </c>
      <c r="E1155" s="156" t="s">
        <v>2722</v>
      </c>
      <c r="F1155" s="159" t="s">
        <v>478</v>
      </c>
      <c r="G1155" s="158" t="s">
        <v>2225</v>
      </c>
      <c r="H1155" s="160">
        <v>43647</v>
      </c>
      <c r="I1155" s="160">
        <v>43746</v>
      </c>
      <c r="J1155" s="161" t="s">
        <v>5</v>
      </c>
      <c r="K1155" s="162" t="s">
        <v>121</v>
      </c>
      <c r="L1155" s="163" t="s">
        <v>122</v>
      </c>
      <c r="M1155" s="171">
        <v>0</v>
      </c>
      <c r="N1155" s="164">
        <v>6716.35</v>
      </c>
      <c r="O1155" s="162" t="s">
        <v>128</v>
      </c>
      <c r="P1155" s="160">
        <v>43746</v>
      </c>
      <c r="Q1155" s="162" t="s">
        <v>127</v>
      </c>
      <c r="R1155" s="164">
        <v>6716.35</v>
      </c>
      <c r="S1155" s="163"/>
      <c r="T1155" s="163"/>
      <c r="U1155" s="161" t="s">
        <v>10</v>
      </c>
      <c r="V1155" s="161" t="s">
        <v>11</v>
      </c>
      <c r="W1155" s="161" t="s">
        <v>12</v>
      </c>
      <c r="X1155" s="161" t="s">
        <v>13</v>
      </c>
      <c r="Y1155" s="169">
        <v>4340</v>
      </c>
      <c r="Z1155" s="169">
        <v>9851100</v>
      </c>
      <c r="AA1155" s="166">
        <v>1.8225325190181642E-2</v>
      </c>
      <c r="AB1155" s="167" t="s">
        <v>2195</v>
      </c>
      <c r="AC1155" s="168" t="s">
        <v>3186</v>
      </c>
    </row>
    <row r="1156" spans="1:29" x14ac:dyDescent="0.3">
      <c r="A1156" s="156" t="s">
        <v>2737</v>
      </c>
      <c r="B1156" s="157">
        <v>0</v>
      </c>
      <c r="C1156" s="158" t="s">
        <v>1464</v>
      </c>
      <c r="D1156" s="156" t="s">
        <v>3</v>
      </c>
      <c r="E1156" s="156" t="s">
        <v>2722</v>
      </c>
      <c r="F1156" s="159" t="s">
        <v>478</v>
      </c>
      <c r="G1156" s="156" t="s">
        <v>2225</v>
      </c>
      <c r="H1156" s="160">
        <v>43647</v>
      </c>
      <c r="I1156" s="160">
        <v>43746</v>
      </c>
      <c r="J1156" s="161" t="s">
        <v>5</v>
      </c>
      <c r="K1156" s="162" t="s">
        <v>121</v>
      </c>
      <c r="L1156" s="163" t="s">
        <v>122</v>
      </c>
      <c r="M1156" s="171">
        <v>0</v>
      </c>
      <c r="N1156" s="164">
        <v>37730.199999999997</v>
      </c>
      <c r="O1156" s="162" t="s">
        <v>129</v>
      </c>
      <c r="P1156" s="160">
        <v>43746</v>
      </c>
      <c r="Q1156" s="162" t="s">
        <v>127</v>
      </c>
      <c r="R1156" s="164">
        <v>37730.199999999997</v>
      </c>
      <c r="S1156" s="163"/>
      <c r="T1156" s="163"/>
      <c r="U1156" s="161" t="s">
        <v>10</v>
      </c>
      <c r="V1156" s="161" t="s">
        <v>11</v>
      </c>
      <c r="W1156" s="161" t="s">
        <v>12</v>
      </c>
      <c r="X1156" s="161" t="s">
        <v>13</v>
      </c>
      <c r="Y1156" s="169">
        <v>4300</v>
      </c>
      <c r="Z1156" s="165">
        <v>9851100</v>
      </c>
      <c r="AA1156" s="166">
        <v>0.10238375970439173</v>
      </c>
      <c r="AB1156" s="167" t="s">
        <v>2195</v>
      </c>
      <c r="AC1156" s="168" t="s">
        <v>3186</v>
      </c>
    </row>
    <row r="1157" spans="1:29" x14ac:dyDescent="0.3">
      <c r="A1157" s="156" t="s">
        <v>2738</v>
      </c>
      <c r="B1157" s="157">
        <v>1</v>
      </c>
      <c r="C1157" s="158" t="s">
        <v>1464</v>
      </c>
      <c r="D1157" s="158" t="s">
        <v>283</v>
      </c>
      <c r="E1157" s="156" t="s">
        <v>2722</v>
      </c>
      <c r="F1157" s="159" t="s">
        <v>478</v>
      </c>
      <c r="G1157" s="158" t="s">
        <v>2219</v>
      </c>
      <c r="H1157" s="160">
        <v>44013</v>
      </c>
      <c r="I1157" s="160">
        <v>44064</v>
      </c>
      <c r="J1157" s="161" t="s">
        <v>979</v>
      </c>
      <c r="K1157" s="162" t="s">
        <v>984</v>
      </c>
      <c r="L1157" s="163" t="s">
        <v>985</v>
      </c>
      <c r="M1157" s="171">
        <v>0</v>
      </c>
      <c r="N1157" s="164">
        <v>706.28</v>
      </c>
      <c r="O1157" s="162" t="s">
        <v>1091</v>
      </c>
      <c r="P1157" s="160">
        <v>44064</v>
      </c>
      <c r="Q1157" s="162" t="s">
        <v>1092</v>
      </c>
      <c r="R1157" s="164">
        <v>706.28</v>
      </c>
      <c r="S1157" s="163" t="s">
        <v>401</v>
      </c>
      <c r="T1157" s="163"/>
      <c r="U1157" s="161" t="s">
        <v>10</v>
      </c>
      <c r="V1157" s="161" t="s">
        <v>11</v>
      </c>
      <c r="W1157" s="161" t="s">
        <v>12</v>
      </c>
      <c r="X1157" s="161" t="s">
        <v>13</v>
      </c>
      <c r="Y1157" s="169">
        <v>4400</v>
      </c>
      <c r="Z1157" s="169">
        <v>9231101</v>
      </c>
      <c r="AA1157" s="166">
        <v>1</v>
      </c>
      <c r="AB1157" s="167" t="s">
        <v>1375</v>
      </c>
      <c r="AC1157" s="168" t="s">
        <v>3247</v>
      </c>
    </row>
    <row r="1158" spans="1:29" x14ac:dyDescent="0.3">
      <c r="A1158" s="156" t="s">
        <v>2741</v>
      </c>
      <c r="B1158" s="157">
        <v>1</v>
      </c>
      <c r="C1158" s="158" t="s">
        <v>1464</v>
      </c>
      <c r="D1158" s="158" t="s">
        <v>263</v>
      </c>
      <c r="E1158" s="156" t="s">
        <v>2722</v>
      </c>
      <c r="F1158" s="159" t="s">
        <v>478</v>
      </c>
      <c r="G1158" s="158" t="s">
        <v>1558</v>
      </c>
      <c r="H1158" s="160">
        <v>44174</v>
      </c>
      <c r="I1158" s="160">
        <v>44260</v>
      </c>
      <c r="J1158" s="161" t="s">
        <v>979</v>
      </c>
      <c r="K1158" s="162"/>
      <c r="L1158" s="163" t="s">
        <v>1490</v>
      </c>
      <c r="M1158" s="171">
        <v>0</v>
      </c>
      <c r="N1158" s="164">
        <v>67.45</v>
      </c>
      <c r="O1158" s="162">
        <v>5725548</v>
      </c>
      <c r="P1158" s="160">
        <v>44260</v>
      </c>
      <c r="Q1158" s="162" t="s">
        <v>1742</v>
      </c>
      <c r="R1158" s="164">
        <v>67.45</v>
      </c>
      <c r="S1158" s="163" t="s">
        <v>2249</v>
      </c>
      <c r="T1158" s="163"/>
      <c r="U1158" s="161" t="s">
        <v>10</v>
      </c>
      <c r="V1158" s="161" t="s">
        <v>11</v>
      </c>
      <c r="W1158" s="161" t="s">
        <v>1355</v>
      </c>
      <c r="X1158" s="161" t="s">
        <v>1356</v>
      </c>
      <c r="Y1158" s="165">
        <v>4300</v>
      </c>
      <c r="Z1158" s="165">
        <v>9051101</v>
      </c>
      <c r="AA1158" s="166">
        <v>1.7599478147423353E-2</v>
      </c>
      <c r="AB1158" s="167" t="s">
        <v>2140</v>
      </c>
      <c r="AC1158" s="168" t="s">
        <v>3171</v>
      </c>
    </row>
    <row r="1159" spans="1:29" x14ac:dyDescent="0.3">
      <c r="A1159" s="156" t="s">
        <v>2741</v>
      </c>
      <c r="B1159" s="157">
        <v>1</v>
      </c>
      <c r="C1159" s="158" t="s">
        <v>1464</v>
      </c>
      <c r="D1159" s="158" t="s">
        <v>263</v>
      </c>
      <c r="E1159" s="156" t="s">
        <v>2722</v>
      </c>
      <c r="F1159" s="159" t="s">
        <v>478</v>
      </c>
      <c r="G1159" s="158" t="s">
        <v>1558</v>
      </c>
      <c r="H1159" s="160">
        <v>44174</v>
      </c>
      <c r="I1159" s="160">
        <v>44260</v>
      </c>
      <c r="J1159" s="161" t="s">
        <v>979</v>
      </c>
      <c r="K1159" s="162"/>
      <c r="L1159" s="163" t="s">
        <v>1490</v>
      </c>
      <c r="M1159" s="171">
        <v>0</v>
      </c>
      <c r="N1159" s="164">
        <v>318.86</v>
      </c>
      <c r="O1159" s="162">
        <v>8312741</v>
      </c>
      <c r="P1159" s="160">
        <v>44260</v>
      </c>
      <c r="Q1159" s="162" t="s">
        <v>1742</v>
      </c>
      <c r="R1159" s="164">
        <v>318.86</v>
      </c>
      <c r="S1159" s="163" t="s">
        <v>2249</v>
      </c>
      <c r="T1159" s="163"/>
      <c r="U1159" s="161" t="s">
        <v>10</v>
      </c>
      <c r="V1159" s="161" t="s">
        <v>11</v>
      </c>
      <c r="W1159" s="161" t="s">
        <v>1355</v>
      </c>
      <c r="X1159" s="161" t="s">
        <v>1356</v>
      </c>
      <c r="Y1159" s="169">
        <v>4300</v>
      </c>
      <c r="Z1159" s="169">
        <v>9051101</v>
      </c>
      <c r="AA1159" s="166">
        <v>8.3198956294846707E-2</v>
      </c>
      <c r="AB1159" s="167" t="s">
        <v>2140</v>
      </c>
      <c r="AC1159" s="168" t="s">
        <v>3171</v>
      </c>
    </row>
    <row r="1160" spans="1:29" x14ac:dyDescent="0.3">
      <c r="A1160" s="156" t="s">
        <v>2741</v>
      </c>
      <c r="B1160" s="157">
        <v>1</v>
      </c>
      <c r="C1160" s="158" t="s">
        <v>1464</v>
      </c>
      <c r="D1160" s="158" t="s">
        <v>263</v>
      </c>
      <c r="E1160" s="156" t="s">
        <v>2722</v>
      </c>
      <c r="F1160" s="159" t="s">
        <v>478</v>
      </c>
      <c r="G1160" s="156" t="s">
        <v>1558</v>
      </c>
      <c r="H1160" s="160">
        <v>44174</v>
      </c>
      <c r="I1160" s="160">
        <v>44260</v>
      </c>
      <c r="J1160" s="161" t="s">
        <v>979</v>
      </c>
      <c r="K1160" s="162" t="s">
        <v>1452</v>
      </c>
      <c r="L1160" s="163" t="s">
        <v>1490</v>
      </c>
      <c r="M1160" s="171">
        <v>0</v>
      </c>
      <c r="N1160" s="164">
        <v>380.18999999999994</v>
      </c>
      <c r="O1160" s="162">
        <v>8316064</v>
      </c>
      <c r="P1160" s="160">
        <v>44260</v>
      </c>
      <c r="Q1160" s="162" t="s">
        <v>1742</v>
      </c>
      <c r="R1160" s="164">
        <v>380.18999999999994</v>
      </c>
      <c r="S1160" s="158" t="s">
        <v>2249</v>
      </c>
      <c r="T1160" s="163"/>
      <c r="U1160" s="161" t="s">
        <v>10</v>
      </c>
      <c r="V1160" s="161" t="s">
        <v>11</v>
      </c>
      <c r="W1160" s="161" t="s">
        <v>1355</v>
      </c>
      <c r="X1160" s="161" t="s">
        <v>1356</v>
      </c>
      <c r="Y1160" s="169">
        <v>4300</v>
      </c>
      <c r="Z1160" s="165">
        <v>9051101</v>
      </c>
      <c r="AA1160" s="166">
        <v>9.9201565557729923E-2</v>
      </c>
      <c r="AB1160" s="183" t="s">
        <v>2140</v>
      </c>
      <c r="AC1160" s="168" t="s">
        <v>3171</v>
      </c>
    </row>
    <row r="1161" spans="1:29" x14ac:dyDescent="0.3">
      <c r="A1161" s="156" t="s">
        <v>2745</v>
      </c>
      <c r="B1161" s="157">
        <v>2</v>
      </c>
      <c r="C1161" s="158" t="s">
        <v>1464</v>
      </c>
      <c r="D1161" s="158" t="s">
        <v>275</v>
      </c>
      <c r="E1161" s="156" t="s">
        <v>2722</v>
      </c>
      <c r="F1161" s="159" t="s">
        <v>478</v>
      </c>
      <c r="G1161" s="158" t="s">
        <v>1558</v>
      </c>
      <c r="H1161" s="160">
        <v>44174</v>
      </c>
      <c r="I1161" s="160">
        <v>44260</v>
      </c>
      <c r="J1161" s="161" t="s">
        <v>979</v>
      </c>
      <c r="K1161" s="162"/>
      <c r="L1161" s="163" t="s">
        <v>1490</v>
      </c>
      <c r="M1161" s="171">
        <v>0</v>
      </c>
      <c r="N1161" s="164">
        <v>56.66</v>
      </c>
      <c r="O1161" s="158">
        <v>5725548</v>
      </c>
      <c r="P1161" s="160">
        <v>44260</v>
      </c>
      <c r="Q1161" s="162" t="s">
        <v>1742</v>
      </c>
      <c r="R1161" s="164">
        <v>56.66</v>
      </c>
      <c r="S1161" s="163" t="s">
        <v>395</v>
      </c>
      <c r="T1161" s="163"/>
      <c r="U1161" s="161" t="s">
        <v>10</v>
      </c>
      <c r="V1161" s="161" t="s">
        <v>11</v>
      </c>
      <c r="W1161" s="161" t="s">
        <v>1355</v>
      </c>
      <c r="X1161" s="161" t="s">
        <v>1356</v>
      </c>
      <c r="Y1161" s="169">
        <v>4300</v>
      </c>
      <c r="Z1161" s="169">
        <v>9191101</v>
      </c>
      <c r="AA1161" s="166">
        <v>1.4784083496412262E-2</v>
      </c>
      <c r="AB1161" s="167" t="s">
        <v>2141</v>
      </c>
      <c r="AC1161" s="168" t="s">
        <v>3222</v>
      </c>
    </row>
    <row r="1162" spans="1:29" x14ac:dyDescent="0.3">
      <c r="A1162" s="156" t="s">
        <v>2745</v>
      </c>
      <c r="B1162" s="157">
        <v>2</v>
      </c>
      <c r="C1162" s="156" t="s">
        <v>1464</v>
      </c>
      <c r="D1162" s="156" t="s">
        <v>275</v>
      </c>
      <c r="E1162" s="156" t="s">
        <v>2722</v>
      </c>
      <c r="F1162" s="159" t="s">
        <v>478</v>
      </c>
      <c r="G1162" s="156" t="s">
        <v>1558</v>
      </c>
      <c r="H1162" s="160">
        <v>44174</v>
      </c>
      <c r="I1162" s="160">
        <v>44260</v>
      </c>
      <c r="J1162" s="161" t="s">
        <v>979</v>
      </c>
      <c r="K1162" s="162"/>
      <c r="L1162" s="163" t="s">
        <v>1490</v>
      </c>
      <c r="M1162" s="171">
        <v>0</v>
      </c>
      <c r="N1162" s="164">
        <v>267.85000000000002</v>
      </c>
      <c r="O1162" s="162">
        <v>8312741</v>
      </c>
      <c r="P1162" s="160">
        <v>44260</v>
      </c>
      <c r="Q1162" s="162" t="s">
        <v>1742</v>
      </c>
      <c r="R1162" s="164">
        <v>267.85000000000002</v>
      </c>
      <c r="S1162" s="163" t="s">
        <v>395</v>
      </c>
      <c r="T1162" s="163"/>
      <c r="U1162" s="161" t="s">
        <v>10</v>
      </c>
      <c r="V1162" s="161" t="s">
        <v>11</v>
      </c>
      <c r="W1162" s="161" t="s">
        <v>1355</v>
      </c>
      <c r="X1162" s="161" t="s">
        <v>1356</v>
      </c>
      <c r="Y1162" s="169">
        <v>4300</v>
      </c>
      <c r="Z1162" s="165">
        <v>9191101</v>
      </c>
      <c r="AA1162" s="166">
        <v>6.9889106327462494E-2</v>
      </c>
      <c r="AB1162" s="167" t="s">
        <v>2141</v>
      </c>
      <c r="AC1162" s="168" t="s">
        <v>3222</v>
      </c>
    </row>
    <row r="1163" spans="1:29" x14ac:dyDescent="0.3">
      <c r="A1163" s="156" t="s">
        <v>2745</v>
      </c>
      <c r="B1163" s="157">
        <v>2</v>
      </c>
      <c r="C1163" s="158" t="s">
        <v>1464</v>
      </c>
      <c r="D1163" s="158" t="s">
        <v>275</v>
      </c>
      <c r="E1163" s="156" t="s">
        <v>2722</v>
      </c>
      <c r="F1163" s="159" t="s">
        <v>478</v>
      </c>
      <c r="G1163" s="156" t="s">
        <v>1558</v>
      </c>
      <c r="H1163" s="160">
        <v>44174</v>
      </c>
      <c r="I1163" s="160">
        <v>44260</v>
      </c>
      <c r="J1163" s="161" t="s">
        <v>979</v>
      </c>
      <c r="K1163" s="162" t="s">
        <v>1452</v>
      </c>
      <c r="L1163" s="163" t="s">
        <v>1490</v>
      </c>
      <c r="M1163" s="171">
        <v>0</v>
      </c>
      <c r="N1163" s="164">
        <v>319.35000000000002</v>
      </c>
      <c r="O1163" s="162">
        <v>8316064</v>
      </c>
      <c r="P1163" s="160">
        <v>44260</v>
      </c>
      <c r="Q1163" s="162" t="s">
        <v>1742</v>
      </c>
      <c r="R1163" s="164">
        <v>319.35000000000002</v>
      </c>
      <c r="S1163" s="162" t="s">
        <v>395</v>
      </c>
      <c r="T1163" s="163"/>
      <c r="U1163" s="161" t="s">
        <v>10</v>
      </c>
      <c r="V1163" s="161" t="s">
        <v>11</v>
      </c>
      <c r="W1163" s="161" t="s">
        <v>1355</v>
      </c>
      <c r="X1163" s="161" t="s">
        <v>1356</v>
      </c>
      <c r="Y1163" s="169">
        <v>4300</v>
      </c>
      <c r="Z1163" s="169">
        <v>9191101</v>
      </c>
      <c r="AA1163" s="166">
        <v>8.3326810176125254E-2</v>
      </c>
      <c r="AB1163" s="167" t="s">
        <v>2141</v>
      </c>
      <c r="AC1163" s="168" t="s">
        <v>3222</v>
      </c>
    </row>
    <row r="1164" spans="1:29" x14ac:dyDescent="0.3">
      <c r="A1164" s="156" t="s">
        <v>2748</v>
      </c>
      <c r="B1164" s="157">
        <v>1</v>
      </c>
      <c r="C1164" s="158" t="s">
        <v>1464</v>
      </c>
      <c r="D1164" s="158" t="s">
        <v>268</v>
      </c>
      <c r="E1164" s="156" t="s">
        <v>2722</v>
      </c>
      <c r="F1164" s="159" t="s">
        <v>478</v>
      </c>
      <c r="G1164" s="156" t="s">
        <v>1558</v>
      </c>
      <c r="H1164" s="160">
        <v>44174</v>
      </c>
      <c r="I1164" s="160">
        <v>44260</v>
      </c>
      <c r="J1164" s="161" t="s">
        <v>979</v>
      </c>
      <c r="K1164" s="162"/>
      <c r="L1164" s="163" t="s">
        <v>1490</v>
      </c>
      <c r="M1164" s="171">
        <v>0</v>
      </c>
      <c r="N1164" s="164">
        <v>107.92</v>
      </c>
      <c r="O1164" s="162">
        <v>5725548</v>
      </c>
      <c r="P1164" s="160">
        <v>44260</v>
      </c>
      <c r="Q1164" s="162" t="s">
        <v>1742</v>
      </c>
      <c r="R1164" s="164">
        <v>107.92</v>
      </c>
      <c r="S1164" s="162" t="s">
        <v>2250</v>
      </c>
      <c r="T1164" s="163"/>
      <c r="U1164" s="161" t="s">
        <v>10</v>
      </c>
      <c r="V1164" s="161" t="s">
        <v>11</v>
      </c>
      <c r="W1164" s="161" t="s">
        <v>1355</v>
      </c>
      <c r="X1164" s="161" t="s">
        <v>1356</v>
      </c>
      <c r="Y1164" s="169">
        <v>4300</v>
      </c>
      <c r="Z1164" s="169">
        <v>9221101</v>
      </c>
      <c r="AA1164" s="166">
        <v>2.8159165035877363E-2</v>
      </c>
      <c r="AB1164" s="167" t="s">
        <v>2142</v>
      </c>
      <c r="AC1164" s="168" t="s">
        <v>3242</v>
      </c>
    </row>
    <row r="1165" spans="1:29" x14ac:dyDescent="0.3">
      <c r="A1165" s="156" t="s">
        <v>2748</v>
      </c>
      <c r="B1165" s="157">
        <v>1</v>
      </c>
      <c r="C1165" s="156" t="s">
        <v>1464</v>
      </c>
      <c r="D1165" s="156" t="s">
        <v>268</v>
      </c>
      <c r="E1165" s="156" t="s">
        <v>2722</v>
      </c>
      <c r="F1165" s="159" t="s">
        <v>478</v>
      </c>
      <c r="G1165" s="156" t="s">
        <v>1558</v>
      </c>
      <c r="H1165" s="160">
        <v>44174</v>
      </c>
      <c r="I1165" s="160">
        <v>44260</v>
      </c>
      <c r="J1165" s="161" t="s">
        <v>979</v>
      </c>
      <c r="K1165" s="162"/>
      <c r="L1165" s="163" t="s">
        <v>1490</v>
      </c>
      <c r="M1165" s="171">
        <v>0</v>
      </c>
      <c r="N1165" s="164">
        <v>510.18</v>
      </c>
      <c r="O1165" s="162">
        <v>8312741</v>
      </c>
      <c r="P1165" s="160">
        <v>44260</v>
      </c>
      <c r="Q1165" s="162" t="s">
        <v>1742</v>
      </c>
      <c r="R1165" s="164">
        <v>510.18</v>
      </c>
      <c r="S1165" s="158" t="s">
        <v>2250</v>
      </c>
      <c r="T1165" s="163"/>
      <c r="U1165" s="161" t="s">
        <v>10</v>
      </c>
      <c r="V1165" s="161" t="s">
        <v>11</v>
      </c>
      <c r="W1165" s="161" t="s">
        <v>1355</v>
      </c>
      <c r="X1165" s="161" t="s">
        <v>1356</v>
      </c>
      <c r="Y1165" s="169">
        <v>4300</v>
      </c>
      <c r="Z1165" s="169">
        <v>9221101</v>
      </c>
      <c r="AA1165" s="166">
        <v>0.13311937377690802</v>
      </c>
      <c r="AB1165" s="183" t="s">
        <v>2142</v>
      </c>
      <c r="AC1165" s="168" t="s">
        <v>3242</v>
      </c>
    </row>
    <row r="1166" spans="1:29" x14ac:dyDescent="0.3">
      <c r="A1166" s="156" t="s">
        <v>2748</v>
      </c>
      <c r="B1166" s="157">
        <v>1</v>
      </c>
      <c r="C1166" s="156" t="s">
        <v>1464</v>
      </c>
      <c r="D1166" s="158" t="s">
        <v>268</v>
      </c>
      <c r="E1166" s="156" t="s">
        <v>2722</v>
      </c>
      <c r="F1166" s="159" t="s">
        <v>478</v>
      </c>
      <c r="G1166" s="156" t="s">
        <v>1558</v>
      </c>
      <c r="H1166" s="160">
        <v>44174</v>
      </c>
      <c r="I1166" s="160">
        <v>44260</v>
      </c>
      <c r="J1166" s="161" t="s">
        <v>979</v>
      </c>
      <c r="K1166" s="173" t="s">
        <v>1452</v>
      </c>
      <c r="L1166" s="163" t="s">
        <v>1490</v>
      </c>
      <c r="M1166" s="171">
        <v>0</v>
      </c>
      <c r="N1166" s="171">
        <v>608.29999999999995</v>
      </c>
      <c r="O1166" s="162">
        <v>8316064</v>
      </c>
      <c r="P1166" s="160">
        <v>44260</v>
      </c>
      <c r="Q1166" s="162" t="s">
        <v>1742</v>
      </c>
      <c r="R1166" s="164">
        <v>608.29999999999995</v>
      </c>
      <c r="S1166" s="163" t="s">
        <v>2250</v>
      </c>
      <c r="T1166" s="163"/>
      <c r="U1166" s="161" t="s">
        <v>10</v>
      </c>
      <c r="V1166" s="161" t="s">
        <v>11</v>
      </c>
      <c r="W1166" s="161" t="s">
        <v>1355</v>
      </c>
      <c r="X1166" s="161" t="s">
        <v>1356</v>
      </c>
      <c r="Y1166" s="165">
        <v>4300</v>
      </c>
      <c r="Z1166" s="165">
        <v>9221101</v>
      </c>
      <c r="AA1166" s="166">
        <v>0.15872146118721461</v>
      </c>
      <c r="AB1166" s="183" t="s">
        <v>2142</v>
      </c>
      <c r="AC1166" s="168" t="s">
        <v>3242</v>
      </c>
    </row>
    <row r="1167" spans="1:29" x14ac:dyDescent="0.3">
      <c r="A1167" s="156" t="s">
        <v>2738</v>
      </c>
      <c r="B1167" s="157">
        <v>1</v>
      </c>
      <c r="C1167" s="158" t="s">
        <v>1464</v>
      </c>
      <c r="D1167" s="156" t="s">
        <v>283</v>
      </c>
      <c r="E1167" s="156" t="s">
        <v>2722</v>
      </c>
      <c r="F1167" s="158" t="s">
        <v>478</v>
      </c>
      <c r="G1167" s="158" t="s">
        <v>1558</v>
      </c>
      <c r="H1167" s="160">
        <v>44174</v>
      </c>
      <c r="I1167" s="160">
        <v>44260</v>
      </c>
      <c r="J1167" s="161" t="s">
        <v>979</v>
      </c>
      <c r="K1167" s="162"/>
      <c r="L1167" s="158" t="s">
        <v>1490</v>
      </c>
      <c r="M1167" s="171">
        <v>0</v>
      </c>
      <c r="N1167" s="171">
        <v>53.96</v>
      </c>
      <c r="O1167" s="162">
        <v>5725548</v>
      </c>
      <c r="P1167" s="160">
        <v>44260</v>
      </c>
      <c r="Q1167" s="162" t="s">
        <v>1742</v>
      </c>
      <c r="R1167" s="171">
        <v>53.96</v>
      </c>
      <c r="S1167" s="158" t="s">
        <v>401</v>
      </c>
      <c r="T1167" s="156"/>
      <c r="U1167" s="161" t="s">
        <v>10</v>
      </c>
      <c r="V1167" s="161" t="s">
        <v>11</v>
      </c>
      <c r="W1167" s="161" t="s">
        <v>1355</v>
      </c>
      <c r="X1167" s="161" t="s">
        <v>1356</v>
      </c>
      <c r="Y1167" s="165">
        <v>4300</v>
      </c>
      <c r="Z1167" s="165">
        <v>9231101</v>
      </c>
      <c r="AA1167" s="166">
        <v>1.4079582517938682E-2</v>
      </c>
      <c r="AB1167" s="158" t="s">
        <v>2143</v>
      </c>
      <c r="AC1167" s="168" t="s">
        <v>3247</v>
      </c>
    </row>
    <row r="1168" spans="1:29" x14ac:dyDescent="0.3">
      <c r="A1168" s="156" t="s">
        <v>2738</v>
      </c>
      <c r="B1168" s="157">
        <v>1</v>
      </c>
      <c r="C1168" s="158" t="s">
        <v>1464</v>
      </c>
      <c r="D1168" s="158" t="s">
        <v>283</v>
      </c>
      <c r="E1168" s="156" t="s">
        <v>2722</v>
      </c>
      <c r="F1168" s="159" t="s">
        <v>478</v>
      </c>
      <c r="G1168" s="156" t="s">
        <v>1558</v>
      </c>
      <c r="H1168" s="160">
        <v>44174</v>
      </c>
      <c r="I1168" s="160">
        <v>44260</v>
      </c>
      <c r="J1168" s="161" t="s">
        <v>979</v>
      </c>
      <c r="K1168" s="162"/>
      <c r="L1168" s="163" t="s">
        <v>1490</v>
      </c>
      <c r="M1168" s="171">
        <v>0</v>
      </c>
      <c r="N1168" s="164">
        <v>255.09</v>
      </c>
      <c r="O1168" s="162">
        <v>8312741</v>
      </c>
      <c r="P1168" s="160">
        <v>44260</v>
      </c>
      <c r="Q1168" s="162" t="s">
        <v>1742</v>
      </c>
      <c r="R1168" s="164">
        <v>255.09</v>
      </c>
      <c r="S1168" s="162" t="s">
        <v>401</v>
      </c>
      <c r="T1168" s="163"/>
      <c r="U1168" s="161" t="s">
        <v>10</v>
      </c>
      <c r="V1168" s="161" t="s">
        <v>11</v>
      </c>
      <c r="W1168" s="161" t="s">
        <v>1355</v>
      </c>
      <c r="X1168" s="161" t="s">
        <v>1356</v>
      </c>
      <c r="Y1168" s="169">
        <v>4300</v>
      </c>
      <c r="Z1168" s="169">
        <v>9231101</v>
      </c>
      <c r="AA1168" s="166">
        <v>6.6559686888454012E-2</v>
      </c>
      <c r="AB1168" s="167" t="s">
        <v>2143</v>
      </c>
      <c r="AC1168" s="168" t="s">
        <v>3247</v>
      </c>
    </row>
    <row r="1169" spans="1:29" x14ac:dyDescent="0.3">
      <c r="A1169" s="156" t="s">
        <v>2738</v>
      </c>
      <c r="B1169" s="157">
        <v>1</v>
      </c>
      <c r="C1169" s="156" t="s">
        <v>1464</v>
      </c>
      <c r="D1169" s="156" t="s">
        <v>283</v>
      </c>
      <c r="E1169" s="156" t="s">
        <v>2722</v>
      </c>
      <c r="F1169" s="159" t="s">
        <v>478</v>
      </c>
      <c r="G1169" s="156" t="s">
        <v>1558</v>
      </c>
      <c r="H1169" s="160">
        <v>44174</v>
      </c>
      <c r="I1169" s="160">
        <v>44260</v>
      </c>
      <c r="J1169" s="161" t="s">
        <v>979</v>
      </c>
      <c r="K1169" s="162" t="s">
        <v>1452</v>
      </c>
      <c r="L1169" s="163" t="s">
        <v>1490</v>
      </c>
      <c r="M1169" s="171">
        <v>0</v>
      </c>
      <c r="N1169" s="164">
        <v>304.14999999999998</v>
      </c>
      <c r="O1169" s="162">
        <v>8316064</v>
      </c>
      <c r="P1169" s="160">
        <v>44260</v>
      </c>
      <c r="Q1169" s="162" t="s">
        <v>1742</v>
      </c>
      <c r="R1169" s="164">
        <v>304.14999999999998</v>
      </c>
      <c r="S1169" s="158" t="s">
        <v>401</v>
      </c>
      <c r="T1169" s="163"/>
      <c r="U1169" s="161" t="s">
        <v>10</v>
      </c>
      <c r="V1169" s="161" t="s">
        <v>11</v>
      </c>
      <c r="W1169" s="161" t="s">
        <v>1355</v>
      </c>
      <c r="X1169" s="161" t="s">
        <v>1356</v>
      </c>
      <c r="Y1169" s="169">
        <v>4300</v>
      </c>
      <c r="Z1169" s="169">
        <v>9231101</v>
      </c>
      <c r="AA1169" s="166">
        <v>7.9360730593607307E-2</v>
      </c>
      <c r="AB1169" s="156" t="s">
        <v>2143</v>
      </c>
      <c r="AC1169" s="168" t="s">
        <v>3247</v>
      </c>
    </row>
    <row r="1170" spans="1:29" x14ac:dyDescent="0.3">
      <c r="A1170" s="156" t="s">
        <v>2759</v>
      </c>
      <c r="B1170" s="157">
        <v>2</v>
      </c>
      <c r="C1170" s="156" t="s">
        <v>1464</v>
      </c>
      <c r="D1170" s="156" t="s">
        <v>285</v>
      </c>
      <c r="E1170" s="156" t="s">
        <v>2722</v>
      </c>
      <c r="F1170" s="159" t="s">
        <v>478</v>
      </c>
      <c r="G1170" s="156" t="s">
        <v>1558</v>
      </c>
      <c r="H1170" s="160">
        <v>44174</v>
      </c>
      <c r="I1170" s="160">
        <v>44260</v>
      </c>
      <c r="J1170" s="161" t="s">
        <v>979</v>
      </c>
      <c r="K1170" s="162"/>
      <c r="L1170" s="163" t="s">
        <v>1490</v>
      </c>
      <c r="M1170" s="171">
        <v>0</v>
      </c>
      <c r="N1170" s="164">
        <v>51.27</v>
      </c>
      <c r="O1170" s="162">
        <v>5725548</v>
      </c>
      <c r="P1170" s="160">
        <v>44260</v>
      </c>
      <c r="Q1170" s="162" t="s">
        <v>1742</v>
      </c>
      <c r="R1170" s="164">
        <v>51.27</v>
      </c>
      <c r="S1170" s="163" t="s">
        <v>633</v>
      </c>
      <c r="T1170" s="163"/>
      <c r="U1170" s="161" t="s">
        <v>10</v>
      </c>
      <c r="V1170" s="161" t="s">
        <v>11</v>
      </c>
      <c r="W1170" s="161" t="s">
        <v>1355</v>
      </c>
      <c r="X1170" s="161" t="s">
        <v>1356</v>
      </c>
      <c r="Y1170" s="169">
        <v>4300</v>
      </c>
      <c r="Z1170" s="165">
        <v>9381101</v>
      </c>
      <c r="AA1170" s="166">
        <v>1.3377690802348338E-2</v>
      </c>
      <c r="AB1170" s="183" t="s">
        <v>2144</v>
      </c>
      <c r="AC1170" s="168" t="s">
        <v>3332</v>
      </c>
    </row>
    <row r="1171" spans="1:29" x14ac:dyDescent="0.3">
      <c r="A1171" s="156" t="s">
        <v>2759</v>
      </c>
      <c r="B1171" s="157">
        <v>2</v>
      </c>
      <c r="C1171" s="158" t="s">
        <v>1464</v>
      </c>
      <c r="D1171" s="158" t="s">
        <v>285</v>
      </c>
      <c r="E1171" s="156" t="s">
        <v>2722</v>
      </c>
      <c r="F1171" s="159" t="s">
        <v>478</v>
      </c>
      <c r="G1171" s="158" t="s">
        <v>1558</v>
      </c>
      <c r="H1171" s="160">
        <v>44174</v>
      </c>
      <c r="I1171" s="160">
        <v>44260</v>
      </c>
      <c r="J1171" s="161" t="s">
        <v>979</v>
      </c>
      <c r="K1171" s="162"/>
      <c r="L1171" s="163" t="s">
        <v>1490</v>
      </c>
      <c r="M1171" s="171">
        <v>0</v>
      </c>
      <c r="N1171" s="164">
        <v>242.34</v>
      </c>
      <c r="O1171" s="162">
        <v>8312741</v>
      </c>
      <c r="P1171" s="160">
        <v>44260</v>
      </c>
      <c r="Q1171" s="162" t="s">
        <v>1742</v>
      </c>
      <c r="R1171" s="164">
        <v>242.34</v>
      </c>
      <c r="S1171" s="162" t="s">
        <v>633</v>
      </c>
      <c r="T1171" s="163"/>
      <c r="U1171" s="161" t="s">
        <v>10</v>
      </c>
      <c r="V1171" s="161" t="s">
        <v>11</v>
      </c>
      <c r="W1171" s="161" t="s">
        <v>1355</v>
      </c>
      <c r="X1171" s="161" t="s">
        <v>1356</v>
      </c>
      <c r="Y1171" s="169">
        <v>4300</v>
      </c>
      <c r="Z1171" s="169">
        <v>9381101</v>
      </c>
      <c r="AA1171" s="166">
        <v>6.3232876712328773E-2</v>
      </c>
      <c r="AB1171" s="167" t="s">
        <v>2144</v>
      </c>
      <c r="AC1171" s="168" t="s">
        <v>3332</v>
      </c>
    </row>
    <row r="1172" spans="1:29" x14ac:dyDescent="0.3">
      <c r="A1172" s="156" t="s">
        <v>2759</v>
      </c>
      <c r="B1172" s="157">
        <v>2</v>
      </c>
      <c r="C1172" s="158" t="s">
        <v>1464</v>
      </c>
      <c r="D1172" s="158" t="s">
        <v>285</v>
      </c>
      <c r="E1172" s="156" t="s">
        <v>2722</v>
      </c>
      <c r="F1172" s="159" t="s">
        <v>478</v>
      </c>
      <c r="G1172" s="156" t="s">
        <v>1558</v>
      </c>
      <c r="H1172" s="160">
        <v>44174</v>
      </c>
      <c r="I1172" s="160">
        <v>44260</v>
      </c>
      <c r="J1172" s="161" t="s">
        <v>979</v>
      </c>
      <c r="K1172" s="162" t="s">
        <v>1452</v>
      </c>
      <c r="L1172" s="158" t="s">
        <v>1490</v>
      </c>
      <c r="M1172" s="171">
        <v>0</v>
      </c>
      <c r="N1172" s="164">
        <v>288.92999999999995</v>
      </c>
      <c r="O1172" s="162">
        <v>8316064</v>
      </c>
      <c r="P1172" s="160">
        <v>44260</v>
      </c>
      <c r="Q1172" s="162" t="s">
        <v>1742</v>
      </c>
      <c r="R1172" s="164">
        <v>288.92999999999995</v>
      </c>
      <c r="S1172" s="162" t="s">
        <v>633</v>
      </c>
      <c r="T1172" s="163"/>
      <c r="U1172" s="161" t="s">
        <v>10</v>
      </c>
      <c r="V1172" s="161" t="s">
        <v>11</v>
      </c>
      <c r="W1172" s="161" t="s">
        <v>1355</v>
      </c>
      <c r="X1172" s="161" t="s">
        <v>1356</v>
      </c>
      <c r="Y1172" s="165">
        <v>4300</v>
      </c>
      <c r="Z1172" s="169">
        <v>9381101</v>
      </c>
      <c r="AA1172" s="166">
        <v>7.5389432485322885E-2</v>
      </c>
      <c r="AB1172" s="163" t="s">
        <v>2144</v>
      </c>
      <c r="AC1172" s="168" t="s">
        <v>3332</v>
      </c>
    </row>
    <row r="1173" spans="1:29" x14ac:dyDescent="0.3">
      <c r="A1173" s="156" t="s">
        <v>2848</v>
      </c>
      <c r="B1173" s="157">
        <v>1</v>
      </c>
      <c r="C1173" s="158" t="s">
        <v>310</v>
      </c>
      <c r="D1173" s="156" t="s">
        <v>268</v>
      </c>
      <c r="E1173" s="156" t="s">
        <v>2722</v>
      </c>
      <c r="F1173" s="162" t="s">
        <v>1250</v>
      </c>
      <c r="G1173" s="156" t="s">
        <v>310</v>
      </c>
      <c r="H1173" s="160">
        <v>44120</v>
      </c>
      <c r="I1173" s="160">
        <v>44165</v>
      </c>
      <c r="J1173" s="161" t="s">
        <v>979</v>
      </c>
      <c r="K1173" s="162"/>
      <c r="L1173" s="163" t="s">
        <v>1272</v>
      </c>
      <c r="M1173" s="171">
        <v>0</v>
      </c>
      <c r="N1173" s="171">
        <v>194607.5</v>
      </c>
      <c r="O1173" s="162" t="s">
        <v>468</v>
      </c>
      <c r="P1173" s="160">
        <v>44165</v>
      </c>
      <c r="Q1173" s="162" t="s">
        <v>1357</v>
      </c>
      <c r="R1173" s="171">
        <v>194607.5</v>
      </c>
      <c r="S1173" s="163" t="s">
        <v>2250</v>
      </c>
      <c r="T1173" s="156"/>
      <c r="U1173" s="161" t="s">
        <v>10</v>
      </c>
      <c r="V1173" s="161" t="s">
        <v>11</v>
      </c>
      <c r="W1173" s="161" t="s">
        <v>12</v>
      </c>
      <c r="X1173" s="161" t="s">
        <v>13</v>
      </c>
      <c r="Y1173" s="169">
        <v>6250</v>
      </c>
      <c r="Z1173" s="165">
        <v>9221101</v>
      </c>
      <c r="AA1173" s="166">
        <v>6.2837423312883431E-2</v>
      </c>
      <c r="AB1173" s="183" t="s">
        <v>3108</v>
      </c>
      <c r="AC1173" s="168" t="s">
        <v>3242</v>
      </c>
    </row>
    <row r="1174" spans="1:29" x14ac:dyDescent="0.3">
      <c r="A1174" s="156" t="s">
        <v>2848</v>
      </c>
      <c r="B1174" s="157">
        <v>1</v>
      </c>
      <c r="C1174" s="158" t="s">
        <v>310</v>
      </c>
      <c r="D1174" s="158" t="s">
        <v>268</v>
      </c>
      <c r="E1174" s="156" t="s">
        <v>2722</v>
      </c>
      <c r="F1174" s="159" t="s">
        <v>1250</v>
      </c>
      <c r="G1174" s="158" t="s">
        <v>310</v>
      </c>
      <c r="H1174" s="160">
        <v>44120</v>
      </c>
      <c r="I1174" s="160">
        <v>44203</v>
      </c>
      <c r="J1174" s="161" t="s">
        <v>979</v>
      </c>
      <c r="K1174" s="162"/>
      <c r="L1174" s="163" t="s">
        <v>1272</v>
      </c>
      <c r="M1174" s="171">
        <v>0</v>
      </c>
      <c r="N1174" s="164">
        <v>171275.5</v>
      </c>
      <c r="O1174" s="162" t="s">
        <v>696</v>
      </c>
      <c r="P1174" s="160">
        <v>44203</v>
      </c>
      <c r="Q1174" s="162" t="s">
        <v>1505</v>
      </c>
      <c r="R1174" s="164">
        <v>171275.5</v>
      </c>
      <c r="S1174" s="162" t="s">
        <v>2250</v>
      </c>
      <c r="T1174" s="163"/>
      <c r="U1174" s="161" t="s">
        <v>10</v>
      </c>
      <c r="V1174" s="161" t="s">
        <v>11</v>
      </c>
      <c r="W1174" s="161" t="s">
        <v>12</v>
      </c>
      <c r="X1174" s="161" t="s">
        <v>13</v>
      </c>
      <c r="Y1174" s="169">
        <v>6250</v>
      </c>
      <c r="Z1174" s="169">
        <v>9221101</v>
      </c>
      <c r="AA1174" s="166">
        <v>5.5303680981595091E-2</v>
      </c>
      <c r="AB1174" s="167" t="s">
        <v>3108</v>
      </c>
      <c r="AC1174" s="168" t="s">
        <v>3242</v>
      </c>
    </row>
    <row r="1175" spans="1:29" x14ac:dyDescent="0.3">
      <c r="A1175" s="156" t="s">
        <v>2848</v>
      </c>
      <c r="B1175" s="157">
        <v>1</v>
      </c>
      <c r="C1175" s="158" t="s">
        <v>310</v>
      </c>
      <c r="D1175" s="158" t="s">
        <v>268</v>
      </c>
      <c r="E1175" s="156" t="s">
        <v>2722</v>
      </c>
      <c r="F1175" s="159" t="s">
        <v>1250</v>
      </c>
      <c r="G1175" s="158" t="s">
        <v>310</v>
      </c>
      <c r="H1175" s="160">
        <v>44120</v>
      </c>
      <c r="I1175" s="160">
        <v>44238</v>
      </c>
      <c r="J1175" s="161" t="s">
        <v>979</v>
      </c>
      <c r="K1175" s="162"/>
      <c r="L1175" s="163" t="s">
        <v>1272</v>
      </c>
      <c r="M1175" s="171">
        <v>0</v>
      </c>
      <c r="N1175" s="164">
        <v>216182</v>
      </c>
      <c r="O1175" s="162" t="s">
        <v>738</v>
      </c>
      <c r="P1175" s="160">
        <v>44238</v>
      </c>
      <c r="Q1175" s="162" t="s">
        <v>1629</v>
      </c>
      <c r="R1175" s="164">
        <v>216182</v>
      </c>
      <c r="S1175" s="163" t="s">
        <v>2250</v>
      </c>
      <c r="T1175" s="163"/>
      <c r="U1175" s="161" t="s">
        <v>10</v>
      </c>
      <c r="V1175" s="161" t="s">
        <v>11</v>
      </c>
      <c r="W1175" s="161" t="s">
        <v>12</v>
      </c>
      <c r="X1175" s="161" t="s">
        <v>13</v>
      </c>
      <c r="Y1175" s="169">
        <v>6250</v>
      </c>
      <c r="Z1175" s="169">
        <v>9221101</v>
      </c>
      <c r="AA1175" s="166">
        <v>6.980368098159509E-2</v>
      </c>
      <c r="AB1175" s="167" t="s">
        <v>3108</v>
      </c>
      <c r="AC1175" s="168" t="s">
        <v>3242</v>
      </c>
    </row>
    <row r="1176" spans="1:29" x14ac:dyDescent="0.3">
      <c r="A1176" s="156" t="s">
        <v>2848</v>
      </c>
      <c r="B1176" s="157">
        <v>1</v>
      </c>
      <c r="C1176" s="158" t="s">
        <v>310</v>
      </c>
      <c r="D1176" s="158" t="s">
        <v>268</v>
      </c>
      <c r="E1176" s="156" t="s">
        <v>2722</v>
      </c>
      <c r="F1176" s="159" t="s">
        <v>1250</v>
      </c>
      <c r="G1176" s="158" t="s">
        <v>310</v>
      </c>
      <c r="H1176" s="160">
        <v>44120</v>
      </c>
      <c r="I1176" s="160">
        <v>44238</v>
      </c>
      <c r="J1176" s="161" t="s">
        <v>979</v>
      </c>
      <c r="K1176" s="158"/>
      <c r="L1176" s="163" t="s">
        <v>1272</v>
      </c>
      <c r="M1176" s="171">
        <v>0</v>
      </c>
      <c r="N1176" s="164">
        <v>331075</v>
      </c>
      <c r="O1176" s="162" t="s">
        <v>844</v>
      </c>
      <c r="P1176" s="160">
        <v>44238</v>
      </c>
      <c r="Q1176" s="162" t="s">
        <v>1629</v>
      </c>
      <c r="R1176" s="164">
        <v>331075</v>
      </c>
      <c r="S1176" s="158" t="s">
        <v>2250</v>
      </c>
      <c r="T1176" s="163"/>
      <c r="U1176" s="161" t="s">
        <v>10</v>
      </c>
      <c r="V1176" s="161" t="s">
        <v>11</v>
      </c>
      <c r="W1176" s="161" t="s">
        <v>12</v>
      </c>
      <c r="X1176" s="161" t="s">
        <v>13</v>
      </c>
      <c r="Y1176" s="169">
        <v>6250</v>
      </c>
      <c r="Z1176" s="169">
        <v>9221101</v>
      </c>
      <c r="AA1176" s="166">
        <v>0.10690184049079754</v>
      </c>
      <c r="AB1176" s="167" t="s">
        <v>3108</v>
      </c>
      <c r="AC1176" s="168" t="s">
        <v>3242</v>
      </c>
    </row>
    <row r="1177" spans="1:29" x14ac:dyDescent="0.3">
      <c r="A1177" s="156" t="s">
        <v>2848</v>
      </c>
      <c r="B1177" s="157">
        <v>1</v>
      </c>
      <c r="C1177" s="156" t="s">
        <v>310</v>
      </c>
      <c r="D1177" s="156" t="s">
        <v>268</v>
      </c>
      <c r="E1177" s="156" t="s">
        <v>2722</v>
      </c>
      <c r="F1177" s="159" t="s">
        <v>1250</v>
      </c>
      <c r="G1177" s="158" t="s">
        <v>310</v>
      </c>
      <c r="H1177" s="160">
        <v>44120</v>
      </c>
      <c r="I1177" s="160">
        <v>44271</v>
      </c>
      <c r="J1177" s="161" t="s">
        <v>979</v>
      </c>
      <c r="K1177" s="158"/>
      <c r="L1177" s="163" t="s">
        <v>1272</v>
      </c>
      <c r="M1177" s="171">
        <v>0</v>
      </c>
      <c r="N1177" s="170">
        <v>299915</v>
      </c>
      <c r="O1177" s="162" t="s">
        <v>1011</v>
      </c>
      <c r="P1177" s="160">
        <v>44271</v>
      </c>
      <c r="Q1177" s="162" t="s">
        <v>1761</v>
      </c>
      <c r="R1177" s="178">
        <v>299915</v>
      </c>
      <c r="S1177" s="158" t="s">
        <v>2250</v>
      </c>
      <c r="T1177" s="162"/>
      <c r="U1177" s="161" t="s">
        <v>10</v>
      </c>
      <c r="V1177" s="161" t="s">
        <v>11</v>
      </c>
      <c r="W1177" s="161" t="s">
        <v>12</v>
      </c>
      <c r="X1177" s="161" t="s">
        <v>13</v>
      </c>
      <c r="Y1177" s="165">
        <v>6250</v>
      </c>
      <c r="Z1177" s="165">
        <v>9221101</v>
      </c>
      <c r="AA1177" s="166">
        <v>9.6840490797546017E-2</v>
      </c>
      <c r="AB1177" s="162" t="s">
        <v>3108</v>
      </c>
      <c r="AC1177" s="168" t="s">
        <v>3242</v>
      </c>
    </row>
    <row r="1178" spans="1:29" x14ac:dyDescent="0.3">
      <c r="A1178" s="156" t="s">
        <v>2848</v>
      </c>
      <c r="B1178" s="157">
        <v>1</v>
      </c>
      <c r="C1178" s="156" t="s">
        <v>310</v>
      </c>
      <c r="D1178" s="156" t="s">
        <v>268</v>
      </c>
      <c r="E1178" s="156" t="s">
        <v>2722</v>
      </c>
      <c r="F1178" s="159" t="s">
        <v>1250</v>
      </c>
      <c r="G1178" s="158" t="s">
        <v>310</v>
      </c>
      <c r="H1178" s="160">
        <v>44120</v>
      </c>
      <c r="I1178" s="160">
        <v>44292</v>
      </c>
      <c r="J1178" s="161" t="s">
        <v>979</v>
      </c>
      <c r="K1178" s="158"/>
      <c r="L1178" s="163" t="s">
        <v>1272</v>
      </c>
      <c r="M1178" s="171">
        <v>0</v>
      </c>
      <c r="N1178" s="170">
        <v>476649.8</v>
      </c>
      <c r="O1178" s="162" t="s">
        <v>1013</v>
      </c>
      <c r="P1178" s="160">
        <v>44292</v>
      </c>
      <c r="Q1178" s="162" t="s">
        <v>1864</v>
      </c>
      <c r="R1178" s="178">
        <v>476649.8</v>
      </c>
      <c r="S1178" s="158" t="s">
        <v>2250</v>
      </c>
      <c r="T1178" s="162"/>
      <c r="U1178" s="161" t="s">
        <v>10</v>
      </c>
      <c r="V1178" s="161" t="s">
        <v>11</v>
      </c>
      <c r="W1178" s="161" t="s">
        <v>12</v>
      </c>
      <c r="X1178" s="161" t="s">
        <v>13</v>
      </c>
      <c r="Y1178" s="165">
        <v>6250</v>
      </c>
      <c r="Z1178" s="165">
        <v>9221101</v>
      </c>
      <c r="AA1178" s="166">
        <v>0.15390694220213108</v>
      </c>
      <c r="AB1178" s="162" t="s">
        <v>3108</v>
      </c>
      <c r="AC1178" s="168" t="s">
        <v>3242</v>
      </c>
    </row>
    <row r="1179" spans="1:29" x14ac:dyDescent="0.3">
      <c r="A1179" s="156" t="s">
        <v>2848</v>
      </c>
      <c r="B1179" s="157">
        <v>1</v>
      </c>
      <c r="C1179" s="156" t="s">
        <v>310</v>
      </c>
      <c r="D1179" s="156" t="s">
        <v>268</v>
      </c>
      <c r="E1179" s="156" t="s">
        <v>2722</v>
      </c>
      <c r="F1179" s="159" t="s">
        <v>1250</v>
      </c>
      <c r="G1179" s="158" t="s">
        <v>310</v>
      </c>
      <c r="H1179" s="160">
        <v>44120</v>
      </c>
      <c r="I1179" s="160">
        <v>44333</v>
      </c>
      <c r="J1179" s="161" t="s">
        <v>979</v>
      </c>
      <c r="K1179" s="158"/>
      <c r="L1179" s="163" t="s">
        <v>1272</v>
      </c>
      <c r="M1179" s="171">
        <v>0</v>
      </c>
      <c r="N1179" s="170">
        <v>481460</v>
      </c>
      <c r="O1179" s="162" t="s">
        <v>1113</v>
      </c>
      <c r="P1179" s="160">
        <v>44333</v>
      </c>
      <c r="Q1179" s="162" t="s">
        <v>2031</v>
      </c>
      <c r="R1179" s="178">
        <v>481460</v>
      </c>
      <c r="S1179" s="158" t="s">
        <v>2250</v>
      </c>
      <c r="T1179" s="162"/>
      <c r="U1179" s="161" t="s">
        <v>10</v>
      </c>
      <c r="V1179" s="161" t="s">
        <v>11</v>
      </c>
      <c r="W1179" s="161" t="s">
        <v>12</v>
      </c>
      <c r="X1179" s="161" t="s">
        <v>13</v>
      </c>
      <c r="Y1179" s="165">
        <v>6250</v>
      </c>
      <c r="Z1179" s="165">
        <v>9221101</v>
      </c>
      <c r="AA1179" s="166">
        <v>0.1554601226993865</v>
      </c>
      <c r="AB1179" s="162" t="s">
        <v>3108</v>
      </c>
      <c r="AC1179" s="168" t="s">
        <v>3242</v>
      </c>
    </row>
    <row r="1180" spans="1:29" x14ac:dyDescent="0.3">
      <c r="A1180" s="156" t="s">
        <v>2848</v>
      </c>
      <c r="B1180" s="157">
        <v>1</v>
      </c>
      <c r="C1180" s="158" t="s">
        <v>310</v>
      </c>
      <c r="D1180" s="156" t="s">
        <v>268</v>
      </c>
      <c r="E1180" s="156" t="s">
        <v>2722</v>
      </c>
      <c r="F1180" s="158" t="s">
        <v>1250</v>
      </c>
      <c r="G1180" s="158" t="s">
        <v>310</v>
      </c>
      <c r="H1180" s="160">
        <v>44120</v>
      </c>
      <c r="I1180" s="160">
        <v>44364</v>
      </c>
      <c r="J1180" s="161" t="s">
        <v>979</v>
      </c>
      <c r="K1180" s="162"/>
      <c r="L1180" s="158" t="s">
        <v>1272</v>
      </c>
      <c r="M1180" s="171">
        <v>0</v>
      </c>
      <c r="N1180" s="171">
        <v>492670</v>
      </c>
      <c r="O1180" s="162" t="s">
        <v>1247</v>
      </c>
      <c r="P1180" s="160">
        <v>44364</v>
      </c>
      <c r="Q1180" s="162" t="s">
        <v>2150</v>
      </c>
      <c r="R1180" s="171">
        <v>492670</v>
      </c>
      <c r="S1180" s="162" t="s">
        <v>2250</v>
      </c>
      <c r="T1180" s="156"/>
      <c r="U1180" s="161" t="s">
        <v>10</v>
      </c>
      <c r="V1180" s="161" t="s">
        <v>11</v>
      </c>
      <c r="W1180" s="161" t="s">
        <v>12</v>
      </c>
      <c r="X1180" s="161" t="s">
        <v>13</v>
      </c>
      <c r="Y1180" s="165">
        <v>6250</v>
      </c>
      <c r="Z1180" s="165">
        <v>9221101</v>
      </c>
      <c r="AA1180" s="166">
        <v>0.159079754601227</v>
      </c>
      <c r="AB1180" s="158" t="s">
        <v>3108</v>
      </c>
      <c r="AC1180" s="168" t="s">
        <v>3242</v>
      </c>
    </row>
    <row r="1181" spans="1:29" x14ac:dyDescent="0.3">
      <c r="A1181" s="156" t="s">
        <v>2848</v>
      </c>
      <c r="B1181" s="157">
        <v>1</v>
      </c>
      <c r="C1181" s="158" t="s">
        <v>310</v>
      </c>
      <c r="D1181" s="158" t="s">
        <v>268</v>
      </c>
      <c r="E1181" s="156" t="s">
        <v>2722</v>
      </c>
      <c r="F1181" s="159" t="s">
        <v>1250</v>
      </c>
      <c r="G1181" s="158" t="s">
        <v>310</v>
      </c>
      <c r="H1181" s="160">
        <v>44120</v>
      </c>
      <c r="I1181" s="160">
        <v>44385</v>
      </c>
      <c r="J1181" s="161" t="s">
        <v>979</v>
      </c>
      <c r="K1181" s="162"/>
      <c r="L1181" s="163" t="s">
        <v>1272</v>
      </c>
      <c r="M1181" s="171">
        <v>0</v>
      </c>
      <c r="N1181" s="164">
        <v>134615</v>
      </c>
      <c r="O1181" s="162" t="s">
        <v>1318</v>
      </c>
      <c r="P1181" s="160">
        <v>44385</v>
      </c>
      <c r="Q1181" s="162" t="s">
        <v>2205</v>
      </c>
      <c r="R1181" s="164">
        <v>134615</v>
      </c>
      <c r="S1181" s="163" t="s">
        <v>2250</v>
      </c>
      <c r="T1181" s="163"/>
      <c r="U1181" s="161" t="s">
        <v>10</v>
      </c>
      <c r="V1181" s="161" t="s">
        <v>11</v>
      </c>
      <c r="W1181" s="161" t="s">
        <v>12</v>
      </c>
      <c r="X1181" s="161" t="s">
        <v>13</v>
      </c>
      <c r="Y1181" s="169">
        <v>6250</v>
      </c>
      <c r="Z1181" s="169">
        <v>9221101</v>
      </c>
      <c r="AA1181" s="166">
        <v>4.3466257668711657E-2</v>
      </c>
      <c r="AB1181" s="167" t="s">
        <v>3108</v>
      </c>
      <c r="AC1181" s="168" t="s">
        <v>3242</v>
      </c>
    </row>
    <row r="1182" spans="1:29" x14ac:dyDescent="0.3">
      <c r="A1182" s="156" t="s">
        <v>2848</v>
      </c>
      <c r="B1182" s="157">
        <v>1</v>
      </c>
      <c r="C1182" s="158" t="s">
        <v>310</v>
      </c>
      <c r="D1182" s="158" t="s">
        <v>268</v>
      </c>
      <c r="E1182" s="156" t="s">
        <v>2722</v>
      </c>
      <c r="F1182" s="159" t="s">
        <v>1250</v>
      </c>
      <c r="G1182" s="158" t="s">
        <v>310</v>
      </c>
      <c r="H1182" s="160">
        <v>44120</v>
      </c>
      <c r="I1182" s="160">
        <v>44448</v>
      </c>
      <c r="J1182" s="161" t="s">
        <v>2202</v>
      </c>
      <c r="K1182" s="162"/>
      <c r="L1182" s="163" t="s">
        <v>1272</v>
      </c>
      <c r="M1182" s="171">
        <v>0</v>
      </c>
      <c r="N1182" s="164">
        <v>143700.20000000001</v>
      </c>
      <c r="O1182" s="162" t="s">
        <v>1500</v>
      </c>
      <c r="P1182" s="160">
        <v>44448</v>
      </c>
      <c r="Q1182" s="162" t="s">
        <v>2345</v>
      </c>
      <c r="R1182" s="164">
        <v>143700.20000000001</v>
      </c>
      <c r="S1182" s="158" t="s">
        <v>2250</v>
      </c>
      <c r="T1182" s="163"/>
      <c r="U1182" s="161" t="s">
        <v>10</v>
      </c>
      <c r="V1182" s="161" t="s">
        <v>11</v>
      </c>
      <c r="W1182" s="161" t="s">
        <v>12</v>
      </c>
      <c r="X1182" s="161" t="s">
        <v>13</v>
      </c>
      <c r="Y1182" s="169">
        <v>6250</v>
      </c>
      <c r="Z1182" s="169">
        <v>9221101</v>
      </c>
      <c r="AA1182" s="166">
        <v>4.6399806264126577E-2</v>
      </c>
      <c r="AB1182" s="158" t="s">
        <v>3108</v>
      </c>
      <c r="AC1182" s="168" t="s">
        <v>3242</v>
      </c>
    </row>
    <row r="1183" spans="1:29" x14ac:dyDescent="0.3">
      <c r="A1183" s="156" t="s">
        <v>2848</v>
      </c>
      <c r="B1183" s="157">
        <v>1</v>
      </c>
      <c r="C1183" s="158" t="s">
        <v>310</v>
      </c>
      <c r="D1183" s="158" t="s">
        <v>268</v>
      </c>
      <c r="E1183" s="156" t="s">
        <v>2722</v>
      </c>
      <c r="F1183" s="159" t="s">
        <v>1250</v>
      </c>
      <c r="G1183" s="158" t="s">
        <v>310</v>
      </c>
      <c r="H1183" s="160">
        <v>44120</v>
      </c>
      <c r="I1183" s="160">
        <v>44566</v>
      </c>
      <c r="J1183" s="161" t="s">
        <v>2202</v>
      </c>
      <c r="K1183" s="162"/>
      <c r="L1183" s="163" t="s">
        <v>1272</v>
      </c>
      <c r="M1183" s="171">
        <v>0</v>
      </c>
      <c r="N1183" s="164">
        <v>130557.95</v>
      </c>
      <c r="O1183" s="162" t="s">
        <v>2064</v>
      </c>
      <c r="P1183" s="160">
        <v>44566</v>
      </c>
      <c r="Q1183" s="162" t="s">
        <v>2476</v>
      </c>
      <c r="R1183" s="164">
        <v>130557.95</v>
      </c>
      <c r="S1183" s="163" t="s">
        <v>2250</v>
      </c>
      <c r="T1183" s="163"/>
      <c r="U1183" s="161" t="s">
        <v>10</v>
      </c>
      <c r="V1183" s="161" t="s">
        <v>11</v>
      </c>
      <c r="W1183" s="161" t="s">
        <v>12</v>
      </c>
      <c r="X1183" s="161" t="s">
        <v>13</v>
      </c>
      <c r="Y1183" s="169">
        <v>6250</v>
      </c>
      <c r="Z1183" s="169">
        <v>9221101</v>
      </c>
      <c r="AA1183" s="166">
        <v>4.2156264126574104E-2</v>
      </c>
      <c r="AB1183" s="167" t="s">
        <v>3108</v>
      </c>
      <c r="AC1183" s="168" t="s">
        <v>3242</v>
      </c>
    </row>
    <row r="1184" spans="1:29" x14ac:dyDescent="0.3">
      <c r="A1184" s="156" t="s">
        <v>2848</v>
      </c>
      <c r="B1184" s="157">
        <v>1</v>
      </c>
      <c r="C1184" s="158" t="s">
        <v>310</v>
      </c>
      <c r="D1184" s="158" t="s">
        <v>268</v>
      </c>
      <c r="E1184" s="156" t="s">
        <v>2722</v>
      </c>
      <c r="F1184" s="159" t="s">
        <v>1250</v>
      </c>
      <c r="G1184" s="158" t="s">
        <v>310</v>
      </c>
      <c r="H1184" s="160">
        <v>44120</v>
      </c>
      <c r="I1184" s="160">
        <v>44778</v>
      </c>
      <c r="J1184" s="161" t="s">
        <v>2202</v>
      </c>
      <c r="K1184" s="162" t="s">
        <v>1251</v>
      </c>
      <c r="L1184" s="163" t="s">
        <v>1272</v>
      </c>
      <c r="M1184" s="171">
        <v>0</v>
      </c>
      <c r="N1184" s="164">
        <v>24292.05</v>
      </c>
      <c r="O1184" s="162" t="s">
        <v>2060</v>
      </c>
      <c r="P1184" s="160">
        <v>44778</v>
      </c>
      <c r="Q1184" s="162" t="s">
        <v>2698</v>
      </c>
      <c r="R1184" s="164">
        <v>24292.05</v>
      </c>
      <c r="S1184" s="163" t="s">
        <v>2250</v>
      </c>
      <c r="T1184" s="163"/>
      <c r="U1184" s="161" t="s">
        <v>10</v>
      </c>
      <c r="V1184" s="161" t="s">
        <v>11</v>
      </c>
      <c r="W1184" s="161" t="s">
        <v>12</v>
      </c>
      <c r="X1184" s="161" t="s">
        <v>13</v>
      </c>
      <c r="Y1184" s="165">
        <v>6250</v>
      </c>
      <c r="Z1184" s="165">
        <v>9221101</v>
      </c>
      <c r="AA1184" s="166">
        <v>7.8437358734258951E-3</v>
      </c>
      <c r="AB1184" s="167" t="s">
        <v>3108</v>
      </c>
      <c r="AC1184" s="168" t="s">
        <v>3242</v>
      </c>
    </row>
    <row r="1185" spans="1:29" x14ac:dyDescent="0.3">
      <c r="A1185" s="156" t="s">
        <v>1714</v>
      </c>
      <c r="B1185" s="157">
        <v>1</v>
      </c>
      <c r="C1185" s="158" t="s">
        <v>310</v>
      </c>
      <c r="D1185" s="158" t="s">
        <v>235</v>
      </c>
      <c r="E1185" s="156" t="s">
        <v>236</v>
      </c>
      <c r="F1185" s="159" t="s">
        <v>1250</v>
      </c>
      <c r="G1185" s="158" t="s">
        <v>310</v>
      </c>
      <c r="H1185" s="160">
        <v>44538</v>
      </c>
      <c r="I1185" s="160">
        <v>44631</v>
      </c>
      <c r="J1185" s="161" t="s">
        <v>2202</v>
      </c>
      <c r="K1185" s="162"/>
      <c r="L1185" s="163" t="s">
        <v>2526</v>
      </c>
      <c r="M1185" s="171">
        <v>0</v>
      </c>
      <c r="N1185" s="164">
        <v>117420</v>
      </c>
      <c r="O1185" s="162" t="s">
        <v>468</v>
      </c>
      <c r="P1185" s="160">
        <v>44631</v>
      </c>
      <c r="Q1185" s="162" t="s">
        <v>2543</v>
      </c>
      <c r="R1185" s="164">
        <v>117420</v>
      </c>
      <c r="S1185" s="163" t="s">
        <v>559</v>
      </c>
      <c r="T1185" s="163"/>
      <c r="U1185" s="161" t="s">
        <v>10</v>
      </c>
      <c r="V1185" s="161" t="s">
        <v>11</v>
      </c>
      <c r="W1185" s="161" t="s">
        <v>12</v>
      </c>
      <c r="X1185" s="161" t="s">
        <v>13</v>
      </c>
      <c r="Y1185" s="165">
        <v>6250</v>
      </c>
      <c r="Z1185" s="165">
        <v>9241102</v>
      </c>
      <c r="AA1185" s="166">
        <v>0.2965465360235473</v>
      </c>
      <c r="AB1185" s="167" t="s">
        <v>2458</v>
      </c>
      <c r="AC1185" s="168" t="s">
        <v>3256</v>
      </c>
    </row>
    <row r="1186" spans="1:29" x14ac:dyDescent="0.3">
      <c r="A1186" s="156" t="s">
        <v>1714</v>
      </c>
      <c r="B1186" s="157">
        <v>1</v>
      </c>
      <c r="C1186" s="158" t="s">
        <v>310</v>
      </c>
      <c r="D1186" s="156" t="s">
        <v>235</v>
      </c>
      <c r="E1186" s="156" t="s">
        <v>236</v>
      </c>
      <c r="F1186" s="159" t="s">
        <v>1250</v>
      </c>
      <c r="G1186" s="158" t="s">
        <v>310</v>
      </c>
      <c r="H1186" s="160">
        <v>44538</v>
      </c>
      <c r="I1186" s="160">
        <v>44685</v>
      </c>
      <c r="J1186" s="161" t="s">
        <v>2202</v>
      </c>
      <c r="K1186" s="162"/>
      <c r="L1186" s="163" t="s">
        <v>2526</v>
      </c>
      <c r="M1186" s="171">
        <v>0</v>
      </c>
      <c r="N1186" s="171">
        <v>73435</v>
      </c>
      <c r="O1186" s="162" t="s">
        <v>696</v>
      </c>
      <c r="P1186" s="160">
        <v>44685</v>
      </c>
      <c r="Q1186" s="162" t="s">
        <v>2608</v>
      </c>
      <c r="R1186" s="171">
        <v>73435</v>
      </c>
      <c r="S1186" s="158" t="s">
        <v>559</v>
      </c>
      <c r="T1186" s="156"/>
      <c r="U1186" s="161" t="s">
        <v>10</v>
      </c>
      <c r="V1186" s="161" t="s">
        <v>11</v>
      </c>
      <c r="W1186" s="161" t="s">
        <v>12</v>
      </c>
      <c r="X1186" s="161" t="s">
        <v>13</v>
      </c>
      <c r="Y1186" s="165">
        <v>6250</v>
      </c>
      <c r="Z1186" s="165">
        <v>9241102</v>
      </c>
      <c r="AA1186" s="166">
        <v>0.1854615472056651</v>
      </c>
      <c r="AB1186" s="158" t="s">
        <v>2458</v>
      </c>
      <c r="AC1186" s="168" t="s">
        <v>3256</v>
      </c>
    </row>
    <row r="1187" spans="1:29" x14ac:dyDescent="0.3">
      <c r="A1187" s="156" t="s">
        <v>1714</v>
      </c>
      <c r="B1187" s="157">
        <v>1</v>
      </c>
      <c r="C1187" s="158" t="s">
        <v>310</v>
      </c>
      <c r="D1187" s="158" t="s">
        <v>235</v>
      </c>
      <c r="E1187" s="156" t="s">
        <v>236</v>
      </c>
      <c r="F1187" s="159" t="s">
        <v>1250</v>
      </c>
      <c r="G1187" s="158" t="s">
        <v>310</v>
      </c>
      <c r="H1187" s="160">
        <v>44538</v>
      </c>
      <c r="I1187" s="160">
        <v>44687</v>
      </c>
      <c r="J1187" s="161" t="s">
        <v>2202</v>
      </c>
      <c r="K1187" s="162"/>
      <c r="L1187" s="163" t="s">
        <v>2526</v>
      </c>
      <c r="M1187" s="171">
        <v>0</v>
      </c>
      <c r="N1187" s="164">
        <v>86260</v>
      </c>
      <c r="O1187" s="187" t="s">
        <v>738</v>
      </c>
      <c r="P1187" s="160">
        <v>44687</v>
      </c>
      <c r="Q1187" s="162" t="s">
        <v>2612</v>
      </c>
      <c r="R1187" s="164">
        <v>86260</v>
      </c>
      <c r="S1187" s="158" t="s">
        <v>559</v>
      </c>
      <c r="T1187" s="163"/>
      <c r="U1187" s="161" t="s">
        <v>10</v>
      </c>
      <c r="V1187" s="161" t="s">
        <v>11</v>
      </c>
      <c r="W1187" s="161" t="s">
        <v>12</v>
      </c>
      <c r="X1187" s="161" t="s">
        <v>13</v>
      </c>
      <c r="Y1187" s="169">
        <v>6250</v>
      </c>
      <c r="Z1187" s="169">
        <v>9241102</v>
      </c>
      <c r="AA1187" s="166">
        <v>0.21785133876163509</v>
      </c>
      <c r="AB1187" s="167" t="s">
        <v>2458</v>
      </c>
      <c r="AC1187" s="168" t="s">
        <v>3256</v>
      </c>
    </row>
    <row r="1188" spans="1:29" x14ac:dyDescent="0.3">
      <c r="A1188" s="156" t="s">
        <v>1714</v>
      </c>
      <c r="B1188" s="157">
        <v>1</v>
      </c>
      <c r="C1188" s="158" t="s">
        <v>310</v>
      </c>
      <c r="D1188" s="158" t="s">
        <v>235</v>
      </c>
      <c r="E1188" s="156" t="s">
        <v>236</v>
      </c>
      <c r="F1188" s="159" t="s">
        <v>1250</v>
      </c>
      <c r="G1188" s="158" t="s">
        <v>310</v>
      </c>
      <c r="H1188" s="160">
        <v>44538</v>
      </c>
      <c r="I1188" s="160">
        <v>44792</v>
      </c>
      <c r="J1188" s="161" t="s">
        <v>2671</v>
      </c>
      <c r="K1188" s="162"/>
      <c r="L1188" s="163" t="s">
        <v>2526</v>
      </c>
      <c r="M1188" s="171">
        <v>0</v>
      </c>
      <c r="N1188" s="164">
        <v>87591.8</v>
      </c>
      <c r="O1188" s="162" t="s">
        <v>844</v>
      </c>
      <c r="P1188" s="160">
        <v>44792</v>
      </c>
      <c r="Q1188" s="162" t="s">
        <v>2712</v>
      </c>
      <c r="R1188" s="164">
        <v>87591.8</v>
      </c>
      <c r="S1188" s="163" t="s">
        <v>559</v>
      </c>
      <c r="T1188" s="163"/>
      <c r="U1188" s="161" t="s">
        <v>10</v>
      </c>
      <c r="V1188" s="161" t="s">
        <v>11</v>
      </c>
      <c r="W1188" s="161" t="s">
        <v>12</v>
      </c>
      <c r="X1188" s="161" t="s">
        <v>13</v>
      </c>
      <c r="Y1188" s="169">
        <v>6250</v>
      </c>
      <c r="Z1188" s="169">
        <v>9241102</v>
      </c>
      <c r="AA1188" s="166">
        <v>0.2212148260438371</v>
      </c>
      <c r="AB1188" s="167" t="s">
        <v>2458</v>
      </c>
      <c r="AC1188" s="168" t="s">
        <v>3256</v>
      </c>
    </row>
    <row r="1189" spans="1:29" x14ac:dyDescent="0.3">
      <c r="A1189" s="156" t="s">
        <v>1714</v>
      </c>
      <c r="B1189" s="157">
        <v>1</v>
      </c>
      <c r="C1189" s="167" t="s">
        <v>310</v>
      </c>
      <c r="D1189" s="158" t="s">
        <v>235</v>
      </c>
      <c r="E1189" s="156" t="s">
        <v>236</v>
      </c>
      <c r="F1189" s="159" t="s">
        <v>1250</v>
      </c>
      <c r="G1189" s="167" t="s">
        <v>310</v>
      </c>
      <c r="H1189" s="160">
        <v>44538</v>
      </c>
      <c r="I1189" s="160">
        <v>44902</v>
      </c>
      <c r="J1189" s="161" t="s">
        <v>2671</v>
      </c>
      <c r="K1189" s="162"/>
      <c r="L1189" s="163" t="s">
        <v>2526</v>
      </c>
      <c r="M1189" s="171">
        <v>0</v>
      </c>
      <c r="N1189" s="164">
        <v>11453.39</v>
      </c>
      <c r="O1189" s="162" t="s">
        <v>1011</v>
      </c>
      <c r="P1189" s="160">
        <v>44902</v>
      </c>
      <c r="Q1189" s="162" t="s">
        <v>4850</v>
      </c>
      <c r="R1189" s="164">
        <v>11453.39</v>
      </c>
      <c r="S1189" s="162" t="s">
        <v>559</v>
      </c>
      <c r="T1189" s="163"/>
      <c r="U1189" s="161" t="s">
        <v>10</v>
      </c>
      <c r="V1189" s="161" t="s">
        <v>11</v>
      </c>
      <c r="W1189" s="161" t="s">
        <v>12</v>
      </c>
      <c r="X1189" s="161" t="s">
        <v>13</v>
      </c>
      <c r="Y1189" s="169">
        <v>6250</v>
      </c>
      <c r="Z1189" s="169">
        <v>9241102</v>
      </c>
      <c r="AA1189" s="166">
        <v>2.8925763330154459E-2</v>
      </c>
      <c r="AB1189" s="167" t="s">
        <v>2458</v>
      </c>
      <c r="AC1189" s="168" t="s">
        <v>3256</v>
      </c>
    </row>
    <row r="1190" spans="1:29" x14ac:dyDescent="0.3">
      <c r="A1190" s="156" t="s">
        <v>1714</v>
      </c>
      <c r="B1190" s="157">
        <v>1</v>
      </c>
      <c r="C1190" s="158" t="s">
        <v>310</v>
      </c>
      <c r="D1190" s="158" t="s">
        <v>235</v>
      </c>
      <c r="E1190" s="156" t="s">
        <v>236</v>
      </c>
      <c r="F1190" s="159" t="s">
        <v>1250</v>
      </c>
      <c r="G1190" s="156" t="s">
        <v>310</v>
      </c>
      <c r="H1190" s="160">
        <v>44538</v>
      </c>
      <c r="I1190" s="160">
        <v>44907</v>
      </c>
      <c r="J1190" s="161" t="s">
        <v>2671</v>
      </c>
      <c r="K1190" s="162"/>
      <c r="L1190" s="163" t="s">
        <v>2526</v>
      </c>
      <c r="M1190" s="171">
        <v>0</v>
      </c>
      <c r="N1190" s="164">
        <v>19797.900000000001</v>
      </c>
      <c r="O1190" s="162" t="s">
        <v>1013</v>
      </c>
      <c r="P1190" s="160">
        <v>44907</v>
      </c>
      <c r="Q1190" s="162" t="s">
        <v>4851</v>
      </c>
      <c r="R1190" s="164">
        <v>19797.900000000001</v>
      </c>
      <c r="S1190" s="162" t="s">
        <v>559</v>
      </c>
      <c r="T1190" s="163"/>
      <c r="U1190" s="161" t="s">
        <v>10</v>
      </c>
      <c r="V1190" s="161" t="s">
        <v>11</v>
      </c>
      <c r="W1190" s="161" t="s">
        <v>12</v>
      </c>
      <c r="X1190" s="161" t="s">
        <v>13</v>
      </c>
      <c r="Y1190" s="169">
        <v>6250</v>
      </c>
      <c r="Z1190" s="169">
        <v>9241102</v>
      </c>
      <c r="AA1190" s="166">
        <v>4.9999988635160857E-2</v>
      </c>
      <c r="AB1190" s="183" t="s">
        <v>2458</v>
      </c>
      <c r="AC1190" s="168" t="s">
        <v>3256</v>
      </c>
    </row>
    <row r="1191" spans="1:29" x14ac:dyDescent="0.3">
      <c r="A1191" s="156" t="s">
        <v>1714</v>
      </c>
      <c r="B1191" s="157">
        <v>1</v>
      </c>
      <c r="C1191" s="158" t="s">
        <v>310</v>
      </c>
      <c r="D1191" s="158" t="s">
        <v>235</v>
      </c>
      <c r="E1191" s="156" t="s">
        <v>236</v>
      </c>
      <c r="F1191" s="159" t="s">
        <v>1250</v>
      </c>
      <c r="G1191" s="156" t="s">
        <v>310</v>
      </c>
      <c r="H1191" s="160">
        <v>44538</v>
      </c>
      <c r="I1191" s="160">
        <v>44908</v>
      </c>
      <c r="J1191" s="161" t="s">
        <v>2671</v>
      </c>
      <c r="K1191" s="162"/>
      <c r="L1191" s="163" t="s">
        <v>2526</v>
      </c>
      <c r="M1191" s="171">
        <v>2541.91</v>
      </c>
      <c r="N1191" s="164">
        <v>2541.91</v>
      </c>
      <c r="O1191" s="162"/>
      <c r="P1191" s="160"/>
      <c r="Q1191" s="162"/>
      <c r="R1191" s="164">
        <v>0</v>
      </c>
      <c r="S1191" s="162" t="s">
        <v>559</v>
      </c>
      <c r="T1191" s="163"/>
      <c r="U1191" s="161" t="s">
        <v>10</v>
      </c>
      <c r="V1191" s="161" t="s">
        <v>11</v>
      </c>
      <c r="W1191" s="161" t="s">
        <v>12</v>
      </c>
      <c r="X1191" s="161" t="s">
        <v>13</v>
      </c>
      <c r="Y1191" s="169">
        <v>6250</v>
      </c>
      <c r="Z1191" s="169">
        <v>9241102</v>
      </c>
      <c r="AA1191" s="166">
        <v>0</v>
      </c>
      <c r="AB1191" s="183" t="s">
        <v>5344</v>
      </c>
      <c r="AC1191" s="168" t="s">
        <v>3256</v>
      </c>
    </row>
    <row r="1192" spans="1:29" x14ac:dyDescent="0.3">
      <c r="A1192" s="156" t="s">
        <v>1714</v>
      </c>
      <c r="B1192" s="157">
        <v>1</v>
      </c>
      <c r="C1192" s="158" t="s">
        <v>310</v>
      </c>
      <c r="D1192" s="158" t="s">
        <v>235</v>
      </c>
      <c r="E1192" s="156" t="s">
        <v>236</v>
      </c>
      <c r="F1192" s="159" t="s">
        <v>1250</v>
      </c>
      <c r="G1192" s="158" t="s">
        <v>310</v>
      </c>
      <c r="H1192" s="160">
        <v>44538</v>
      </c>
      <c r="I1192" s="160">
        <v>44909</v>
      </c>
      <c r="J1192" s="161" t="s">
        <v>2671</v>
      </c>
      <c r="K1192" s="162" t="s">
        <v>2457</v>
      </c>
      <c r="L1192" s="163" t="s">
        <v>2526</v>
      </c>
      <c r="M1192" s="171">
        <v>-2541.91</v>
      </c>
      <c r="N1192" s="164">
        <v>-2541.91</v>
      </c>
      <c r="O1192" s="162"/>
      <c r="P1192" s="160"/>
      <c r="Q1192" s="162"/>
      <c r="R1192" s="164">
        <v>0</v>
      </c>
      <c r="S1192" s="163" t="s">
        <v>559</v>
      </c>
      <c r="T1192" s="163"/>
      <c r="U1192" s="161" t="s">
        <v>10</v>
      </c>
      <c r="V1192" s="161" t="s">
        <v>11</v>
      </c>
      <c r="W1192" s="161" t="s">
        <v>12</v>
      </c>
      <c r="X1192" s="161" t="s">
        <v>13</v>
      </c>
      <c r="Y1192" s="165">
        <v>6250</v>
      </c>
      <c r="Z1192" s="165">
        <v>9241102</v>
      </c>
      <c r="AA1192" s="166">
        <v>0</v>
      </c>
      <c r="AB1192" s="167" t="s">
        <v>4934</v>
      </c>
      <c r="AC1192" s="168" t="s">
        <v>3256</v>
      </c>
    </row>
    <row r="1193" spans="1:29" x14ac:dyDescent="0.3">
      <c r="A1193" s="156" t="s">
        <v>2848</v>
      </c>
      <c r="B1193" s="157">
        <v>1</v>
      </c>
      <c r="C1193" s="158" t="s">
        <v>310</v>
      </c>
      <c r="D1193" s="156" t="s">
        <v>268</v>
      </c>
      <c r="E1193" s="156" t="s">
        <v>2722</v>
      </c>
      <c r="F1193" s="158" t="s">
        <v>1250</v>
      </c>
      <c r="G1193" s="156" t="s">
        <v>310</v>
      </c>
      <c r="H1193" s="160">
        <v>44546</v>
      </c>
      <c r="I1193" s="160">
        <v>44778</v>
      </c>
      <c r="J1193" s="161" t="s">
        <v>2202</v>
      </c>
      <c r="K1193" s="162" t="s">
        <v>2463</v>
      </c>
      <c r="L1193" s="158" t="s">
        <v>5551</v>
      </c>
      <c r="M1193" s="171">
        <v>0</v>
      </c>
      <c r="N1193" s="171">
        <v>137429.42000000001</v>
      </c>
      <c r="O1193" s="162" t="s">
        <v>2060</v>
      </c>
      <c r="P1193" s="160">
        <v>44778</v>
      </c>
      <c r="Q1193" s="162" t="s">
        <v>2698</v>
      </c>
      <c r="R1193" s="171">
        <v>137429.42000000001</v>
      </c>
      <c r="S1193" s="162" t="s">
        <v>2250</v>
      </c>
      <c r="T1193" s="156"/>
      <c r="U1193" s="161" t="s">
        <v>10</v>
      </c>
      <c r="V1193" s="161" t="s">
        <v>11</v>
      </c>
      <c r="W1193" s="161" t="s">
        <v>12</v>
      </c>
      <c r="X1193" s="161" t="s">
        <v>13</v>
      </c>
      <c r="Y1193" s="165">
        <v>6260</v>
      </c>
      <c r="Z1193" s="165">
        <v>9221101</v>
      </c>
      <c r="AA1193" s="166">
        <v>1</v>
      </c>
      <c r="AB1193" s="156" t="s">
        <v>3109</v>
      </c>
      <c r="AC1193" s="168" t="s">
        <v>3242</v>
      </c>
    </row>
    <row r="1194" spans="1:29" x14ac:dyDescent="0.3">
      <c r="A1194" s="156" t="s">
        <v>3030</v>
      </c>
      <c r="B1194" s="157">
        <v>2</v>
      </c>
      <c r="C1194" s="158" t="s">
        <v>310</v>
      </c>
      <c r="D1194" s="156" t="s">
        <v>130</v>
      </c>
      <c r="E1194" s="156" t="s">
        <v>2722</v>
      </c>
      <c r="F1194" s="158" t="s">
        <v>1250</v>
      </c>
      <c r="G1194" s="158" t="s">
        <v>310</v>
      </c>
      <c r="H1194" s="179">
        <v>44827</v>
      </c>
      <c r="I1194" s="160">
        <v>44911</v>
      </c>
      <c r="J1194" s="161" t="s">
        <v>2671</v>
      </c>
      <c r="K1194" s="162"/>
      <c r="L1194" s="158" t="s">
        <v>3061</v>
      </c>
      <c r="M1194" s="171">
        <v>0</v>
      </c>
      <c r="N1194" s="170">
        <v>196317.5</v>
      </c>
      <c r="O1194" s="158" t="s">
        <v>468</v>
      </c>
      <c r="P1194" s="160">
        <v>44911</v>
      </c>
      <c r="Q1194" s="162" t="s">
        <v>4852</v>
      </c>
      <c r="R1194" s="171">
        <v>196317.5</v>
      </c>
      <c r="S1194" s="162" t="s">
        <v>1571</v>
      </c>
      <c r="T1194" s="156"/>
      <c r="U1194" s="161" t="s">
        <v>10</v>
      </c>
      <c r="V1194" s="161" t="s">
        <v>11</v>
      </c>
      <c r="W1194" s="161" t="s">
        <v>12</v>
      </c>
      <c r="X1194" s="161" t="s">
        <v>13</v>
      </c>
      <c r="Y1194" s="165">
        <v>6250</v>
      </c>
      <c r="Z1194" s="165">
        <v>9121101</v>
      </c>
      <c r="AA1194" s="166">
        <v>7.5822443174368023E-2</v>
      </c>
      <c r="AB1194" s="158" t="s">
        <v>3031</v>
      </c>
      <c r="AC1194" s="168" t="s">
        <v>3197</v>
      </c>
    </row>
    <row r="1195" spans="1:29" x14ac:dyDescent="0.3">
      <c r="A1195" s="156" t="s">
        <v>3030</v>
      </c>
      <c r="B1195" s="157">
        <v>2</v>
      </c>
      <c r="C1195" s="158" t="s">
        <v>310</v>
      </c>
      <c r="D1195" s="156" t="s">
        <v>130</v>
      </c>
      <c r="E1195" s="156" t="s">
        <v>2722</v>
      </c>
      <c r="F1195" s="158" t="s">
        <v>1250</v>
      </c>
      <c r="G1195" s="158" t="s">
        <v>310</v>
      </c>
      <c r="H1195" s="179">
        <v>44827</v>
      </c>
      <c r="I1195" s="160">
        <v>44949</v>
      </c>
      <c r="J1195" s="161" t="s">
        <v>2671</v>
      </c>
      <c r="K1195" s="162"/>
      <c r="L1195" s="158" t="s">
        <v>3061</v>
      </c>
      <c r="M1195" s="171">
        <v>0</v>
      </c>
      <c r="N1195" s="170">
        <v>160692.5</v>
      </c>
      <c r="O1195" s="158" t="s">
        <v>696</v>
      </c>
      <c r="P1195" s="160">
        <v>44949</v>
      </c>
      <c r="Q1195" s="162" t="s">
        <v>4927</v>
      </c>
      <c r="R1195" s="171">
        <v>160692.5</v>
      </c>
      <c r="S1195" s="162" t="s">
        <v>1571</v>
      </c>
      <c r="T1195" s="156"/>
      <c r="U1195" s="161" t="s">
        <v>10</v>
      </c>
      <c r="V1195" s="161" t="s">
        <v>11</v>
      </c>
      <c r="W1195" s="161" t="s">
        <v>12</v>
      </c>
      <c r="X1195" s="161" t="s">
        <v>13</v>
      </c>
      <c r="Y1195" s="165">
        <v>6250</v>
      </c>
      <c r="Z1195" s="165">
        <v>9121101</v>
      </c>
      <c r="AA1195" s="166">
        <v>6.206322895206557E-2</v>
      </c>
      <c r="AB1195" s="158" t="s">
        <v>3031</v>
      </c>
      <c r="AC1195" s="168" t="s">
        <v>3197</v>
      </c>
    </row>
    <row r="1196" spans="1:29" x14ac:dyDescent="0.3">
      <c r="A1196" s="156" t="s">
        <v>3030</v>
      </c>
      <c r="B1196" s="157">
        <v>2</v>
      </c>
      <c r="C1196" s="158" t="s">
        <v>310</v>
      </c>
      <c r="D1196" s="158" t="s">
        <v>130</v>
      </c>
      <c r="E1196" s="156" t="s">
        <v>2722</v>
      </c>
      <c r="F1196" s="159" t="s">
        <v>1250</v>
      </c>
      <c r="G1196" s="158" t="s">
        <v>310</v>
      </c>
      <c r="H1196" s="160">
        <v>44827</v>
      </c>
      <c r="I1196" s="160">
        <v>44992</v>
      </c>
      <c r="J1196" s="161" t="s">
        <v>2671</v>
      </c>
      <c r="K1196" s="162"/>
      <c r="L1196" s="163" t="s">
        <v>3061</v>
      </c>
      <c r="M1196" s="171">
        <v>0</v>
      </c>
      <c r="N1196" s="164">
        <v>104737.5</v>
      </c>
      <c r="O1196" s="162" t="s">
        <v>738</v>
      </c>
      <c r="P1196" s="160">
        <v>44992</v>
      </c>
      <c r="Q1196" s="162" t="s">
        <v>5035</v>
      </c>
      <c r="R1196" s="164">
        <v>104737.5</v>
      </c>
      <c r="S1196" s="163" t="s">
        <v>1571</v>
      </c>
      <c r="T1196" s="163"/>
      <c r="U1196" s="161" t="s">
        <v>10</v>
      </c>
      <c r="V1196" s="161" t="s">
        <v>11</v>
      </c>
      <c r="W1196" s="161" t="s">
        <v>12</v>
      </c>
      <c r="X1196" s="161" t="s">
        <v>13</v>
      </c>
      <c r="Y1196" s="165">
        <v>6250</v>
      </c>
      <c r="Z1196" s="165">
        <v>9121101</v>
      </c>
      <c r="AA1196" s="166">
        <v>4.0452089813569195E-2</v>
      </c>
      <c r="AB1196" s="167" t="s">
        <v>3031</v>
      </c>
      <c r="AC1196" s="168" t="s">
        <v>3197</v>
      </c>
    </row>
    <row r="1197" spans="1:29" x14ac:dyDescent="0.3">
      <c r="A1197" s="156" t="s">
        <v>3030</v>
      </c>
      <c r="B1197" s="157">
        <v>2</v>
      </c>
      <c r="C1197" s="156" t="s">
        <v>310</v>
      </c>
      <c r="D1197" s="158" t="s">
        <v>130</v>
      </c>
      <c r="E1197" s="156" t="s">
        <v>2722</v>
      </c>
      <c r="F1197" s="159" t="s">
        <v>1250</v>
      </c>
      <c r="G1197" s="156" t="s">
        <v>310</v>
      </c>
      <c r="H1197" s="160">
        <v>44827</v>
      </c>
      <c r="I1197" s="160">
        <v>45026</v>
      </c>
      <c r="J1197" s="161" t="s">
        <v>2671</v>
      </c>
      <c r="K1197" s="162"/>
      <c r="L1197" s="163" t="s">
        <v>3061</v>
      </c>
      <c r="M1197" s="171">
        <v>0</v>
      </c>
      <c r="N1197" s="164">
        <v>124550.48</v>
      </c>
      <c r="O1197" s="162" t="s">
        <v>844</v>
      </c>
      <c r="P1197" s="160">
        <v>45026</v>
      </c>
      <c r="Q1197" s="162" t="s">
        <v>5086</v>
      </c>
      <c r="R1197" s="164">
        <v>124550.48</v>
      </c>
      <c r="S1197" s="162" t="s">
        <v>1571</v>
      </c>
      <c r="T1197" s="163"/>
      <c r="U1197" s="161" t="s">
        <v>10</v>
      </c>
      <c r="V1197" s="161" t="s">
        <v>11</v>
      </c>
      <c r="W1197" s="161" t="s">
        <v>12</v>
      </c>
      <c r="X1197" s="161" t="s">
        <v>13</v>
      </c>
      <c r="Y1197" s="169">
        <v>6250</v>
      </c>
      <c r="Z1197" s="169">
        <v>9121101</v>
      </c>
      <c r="AA1197" s="166">
        <v>4.8104329426262353E-2</v>
      </c>
      <c r="AB1197" s="158" t="s">
        <v>3031</v>
      </c>
      <c r="AC1197" s="168" t="s">
        <v>3197</v>
      </c>
    </row>
    <row r="1198" spans="1:29" x14ac:dyDescent="0.3">
      <c r="A1198" s="156" t="s">
        <v>3030</v>
      </c>
      <c r="B1198" s="157">
        <v>2</v>
      </c>
      <c r="C1198" s="158" t="s">
        <v>310</v>
      </c>
      <c r="D1198" s="158" t="s">
        <v>130</v>
      </c>
      <c r="E1198" s="156" t="s">
        <v>2722</v>
      </c>
      <c r="F1198" s="159" t="s">
        <v>1250</v>
      </c>
      <c r="G1198" s="156" t="s">
        <v>310</v>
      </c>
      <c r="H1198" s="160">
        <v>44827</v>
      </c>
      <c r="I1198" s="160">
        <v>45047</v>
      </c>
      <c r="J1198" s="161" t="s">
        <v>2671</v>
      </c>
      <c r="K1198" s="162"/>
      <c r="L1198" s="163" t="s">
        <v>3061</v>
      </c>
      <c r="M1198" s="171">
        <v>0</v>
      </c>
      <c r="N1198" s="164">
        <v>-124550.48</v>
      </c>
      <c r="O1198" s="162" t="s">
        <v>844</v>
      </c>
      <c r="P1198" s="160">
        <v>45026</v>
      </c>
      <c r="Q1198" s="162" t="s">
        <v>5086</v>
      </c>
      <c r="R1198" s="164">
        <v>-124550.48</v>
      </c>
      <c r="S1198" s="162" t="s">
        <v>1571</v>
      </c>
      <c r="T1198" s="163"/>
      <c r="U1198" s="161" t="s">
        <v>10</v>
      </c>
      <c r="V1198" s="161" t="s">
        <v>11</v>
      </c>
      <c r="W1198" s="161" t="s">
        <v>12</v>
      </c>
      <c r="X1198" s="161" t="s">
        <v>13</v>
      </c>
      <c r="Y1198" s="169">
        <v>6250</v>
      </c>
      <c r="Z1198" s="169">
        <v>9121101</v>
      </c>
      <c r="AA1198" s="166">
        <v>-4.8104329426262353E-2</v>
      </c>
      <c r="AB1198" s="167" t="s">
        <v>5169</v>
      </c>
      <c r="AC1198" s="168" t="s">
        <v>3197</v>
      </c>
    </row>
    <row r="1199" spans="1:29" x14ac:dyDescent="0.3">
      <c r="A1199" s="156" t="s">
        <v>3030</v>
      </c>
      <c r="B1199" s="157">
        <v>2</v>
      </c>
      <c r="C1199" s="158" t="s">
        <v>310</v>
      </c>
      <c r="D1199" s="158" t="s">
        <v>130</v>
      </c>
      <c r="E1199" s="156" t="s">
        <v>2722</v>
      </c>
      <c r="F1199" s="159" t="s">
        <v>1250</v>
      </c>
      <c r="G1199" s="158" t="s">
        <v>310</v>
      </c>
      <c r="H1199" s="160">
        <v>44827</v>
      </c>
      <c r="I1199" s="160">
        <v>45037</v>
      </c>
      <c r="J1199" s="161" t="s">
        <v>2671</v>
      </c>
      <c r="K1199" s="162"/>
      <c r="L1199" s="163" t="s">
        <v>3061</v>
      </c>
      <c r="M1199" s="171">
        <v>0</v>
      </c>
      <c r="N1199" s="164">
        <v>324235</v>
      </c>
      <c r="O1199" s="186" t="s">
        <v>1011</v>
      </c>
      <c r="P1199" s="160">
        <v>45037</v>
      </c>
      <c r="Q1199" s="162" t="s">
        <v>5096</v>
      </c>
      <c r="R1199" s="164">
        <v>324235</v>
      </c>
      <c r="S1199" s="163" t="s">
        <v>1571</v>
      </c>
      <c r="T1199" s="163"/>
      <c r="U1199" s="161" t="s">
        <v>10</v>
      </c>
      <c r="V1199" s="161" t="s">
        <v>11</v>
      </c>
      <c r="W1199" s="161" t="s">
        <v>12</v>
      </c>
      <c r="X1199" s="161" t="s">
        <v>13</v>
      </c>
      <c r="Y1199" s="169">
        <v>6250</v>
      </c>
      <c r="Z1199" s="169">
        <v>9121101</v>
      </c>
      <c r="AA1199" s="166">
        <v>0.12522719504191535</v>
      </c>
      <c r="AB1199" s="167" t="s">
        <v>3031</v>
      </c>
      <c r="AC1199" s="168" t="s">
        <v>3197</v>
      </c>
    </row>
    <row r="1200" spans="1:29" x14ac:dyDescent="0.3">
      <c r="A1200" s="156" t="s">
        <v>3030</v>
      </c>
      <c r="B1200" s="157">
        <v>2</v>
      </c>
      <c r="C1200" s="158" t="s">
        <v>310</v>
      </c>
      <c r="D1200" s="158" t="s">
        <v>130</v>
      </c>
      <c r="E1200" s="156" t="s">
        <v>2722</v>
      </c>
      <c r="F1200" s="159" t="s">
        <v>1250</v>
      </c>
      <c r="G1200" s="158" t="s">
        <v>310</v>
      </c>
      <c r="H1200" s="160">
        <v>44827</v>
      </c>
      <c r="I1200" s="160">
        <v>45050</v>
      </c>
      <c r="J1200" s="161" t="s">
        <v>2671</v>
      </c>
      <c r="K1200" s="162"/>
      <c r="L1200" s="163" t="s">
        <v>3061</v>
      </c>
      <c r="M1200" s="171">
        <v>0</v>
      </c>
      <c r="N1200" s="164">
        <v>124550.48</v>
      </c>
      <c r="O1200" s="162" t="s">
        <v>844</v>
      </c>
      <c r="P1200" s="160">
        <v>45050</v>
      </c>
      <c r="Q1200" s="162" t="s">
        <v>5167</v>
      </c>
      <c r="R1200" s="164">
        <v>124550.48</v>
      </c>
      <c r="S1200" s="163" t="s">
        <v>1571</v>
      </c>
      <c r="T1200" s="163"/>
      <c r="U1200" s="161" t="s">
        <v>10</v>
      </c>
      <c r="V1200" s="161" t="s">
        <v>11</v>
      </c>
      <c r="W1200" s="161" t="s">
        <v>12</v>
      </c>
      <c r="X1200" s="161" t="s">
        <v>13</v>
      </c>
      <c r="Y1200" s="169">
        <v>6250</v>
      </c>
      <c r="Z1200" s="169">
        <v>9121101</v>
      </c>
      <c r="AA1200" s="166">
        <v>4.8104329426262353E-2</v>
      </c>
      <c r="AB1200" s="167" t="s">
        <v>5170</v>
      </c>
      <c r="AC1200" s="168" t="s">
        <v>3197</v>
      </c>
    </row>
    <row r="1201" spans="1:29" x14ac:dyDescent="0.3">
      <c r="A1201" s="156" t="s">
        <v>3030</v>
      </c>
      <c r="B1201" s="157">
        <v>2</v>
      </c>
      <c r="C1201" s="158" t="s">
        <v>310</v>
      </c>
      <c r="D1201" s="158" t="s">
        <v>130</v>
      </c>
      <c r="E1201" s="156" t="s">
        <v>2722</v>
      </c>
      <c r="F1201" s="159" t="s">
        <v>1250</v>
      </c>
      <c r="G1201" s="158" t="s">
        <v>310</v>
      </c>
      <c r="H1201" s="160">
        <v>44827</v>
      </c>
      <c r="I1201" s="160">
        <v>45064</v>
      </c>
      <c r="J1201" s="161" t="s">
        <v>2671</v>
      </c>
      <c r="K1201" s="162"/>
      <c r="L1201" s="163" t="s">
        <v>3061</v>
      </c>
      <c r="M1201" s="171">
        <v>0</v>
      </c>
      <c r="N1201" s="164">
        <v>218903.75</v>
      </c>
      <c r="O1201" s="162" t="s">
        <v>1013</v>
      </c>
      <c r="P1201" s="160">
        <v>45064</v>
      </c>
      <c r="Q1201" s="162" t="s">
        <v>5198</v>
      </c>
      <c r="R1201" s="164">
        <v>218903.75</v>
      </c>
      <c r="S1201" s="163" t="s">
        <v>1571</v>
      </c>
      <c r="T1201" s="163"/>
      <c r="U1201" s="161" t="s">
        <v>10</v>
      </c>
      <c r="V1201" s="161" t="s">
        <v>11</v>
      </c>
      <c r="W1201" s="161" t="s">
        <v>12</v>
      </c>
      <c r="X1201" s="161" t="s">
        <v>13</v>
      </c>
      <c r="Y1201" s="165">
        <v>6250</v>
      </c>
      <c r="Z1201" s="165">
        <v>9121101</v>
      </c>
      <c r="AA1201" s="166">
        <v>8.4545784991307771E-2</v>
      </c>
      <c r="AB1201" s="167" t="s">
        <v>3031</v>
      </c>
      <c r="AC1201" s="168" t="s">
        <v>3197</v>
      </c>
    </row>
    <row r="1202" spans="1:29" x14ac:dyDescent="0.3">
      <c r="A1202" s="156" t="s">
        <v>3030</v>
      </c>
      <c r="B1202" s="157">
        <v>2</v>
      </c>
      <c r="C1202" s="158" t="s">
        <v>310</v>
      </c>
      <c r="D1202" s="158" t="s">
        <v>130</v>
      </c>
      <c r="E1202" s="156" t="s">
        <v>2722</v>
      </c>
      <c r="F1202" s="159" t="s">
        <v>1250</v>
      </c>
      <c r="G1202" s="158" t="s">
        <v>310</v>
      </c>
      <c r="H1202" s="160">
        <v>44827</v>
      </c>
      <c r="I1202" s="160">
        <v>45104</v>
      </c>
      <c r="J1202" s="161" t="s">
        <v>2671</v>
      </c>
      <c r="K1202" s="162"/>
      <c r="L1202" s="163" t="s">
        <v>3061</v>
      </c>
      <c r="M1202" s="171">
        <v>0</v>
      </c>
      <c r="N1202" s="164">
        <v>155990</v>
      </c>
      <c r="O1202" s="162" t="s">
        <v>1113</v>
      </c>
      <c r="P1202" s="160">
        <v>45104</v>
      </c>
      <c r="Q1202" s="162" t="s">
        <v>5247</v>
      </c>
      <c r="R1202" s="164">
        <v>155990</v>
      </c>
      <c r="S1202" s="163" t="s">
        <v>1571</v>
      </c>
      <c r="T1202" s="163"/>
      <c r="U1202" s="161" t="s">
        <v>10</v>
      </c>
      <c r="V1202" s="161" t="s">
        <v>11</v>
      </c>
      <c r="W1202" s="161" t="s">
        <v>12</v>
      </c>
      <c r="X1202" s="161" t="s">
        <v>13</v>
      </c>
      <c r="Y1202" s="169">
        <v>6250</v>
      </c>
      <c r="Z1202" s="169">
        <v>9121101</v>
      </c>
      <c r="AA1202" s="166">
        <v>6.0247012674721649E-2</v>
      </c>
      <c r="AB1202" s="167" t="s">
        <v>3031</v>
      </c>
      <c r="AC1202" s="168" t="s">
        <v>3197</v>
      </c>
    </row>
    <row r="1203" spans="1:29" x14ac:dyDescent="0.3">
      <c r="A1203" s="156" t="s">
        <v>3030</v>
      </c>
      <c r="B1203" s="157">
        <v>2</v>
      </c>
      <c r="C1203" s="156" t="s">
        <v>310</v>
      </c>
      <c r="D1203" s="156" t="s">
        <v>130</v>
      </c>
      <c r="E1203" s="156" t="s">
        <v>2722</v>
      </c>
      <c r="F1203" s="159" t="s">
        <v>1250</v>
      </c>
      <c r="G1203" s="156" t="s">
        <v>310</v>
      </c>
      <c r="H1203" s="160">
        <v>44827</v>
      </c>
      <c r="I1203" s="160">
        <v>45142</v>
      </c>
      <c r="J1203" s="161" t="s">
        <v>2671</v>
      </c>
      <c r="K1203" s="162"/>
      <c r="L1203" s="163" t="s">
        <v>3061</v>
      </c>
      <c r="M1203" s="171">
        <v>0</v>
      </c>
      <c r="N1203" s="164">
        <v>142890.01</v>
      </c>
      <c r="O1203" s="162" t="s">
        <v>1247</v>
      </c>
      <c r="P1203" s="160">
        <v>45142</v>
      </c>
      <c r="Q1203" s="162" t="s">
        <v>5446</v>
      </c>
      <c r="R1203" s="164">
        <v>142890.01</v>
      </c>
      <c r="S1203" s="162" t="s">
        <v>1571</v>
      </c>
      <c r="T1203" s="163"/>
      <c r="U1203" s="161" t="s">
        <v>10</v>
      </c>
      <c r="V1203" s="161" t="s">
        <v>11</v>
      </c>
      <c r="W1203" s="161" t="s">
        <v>12</v>
      </c>
      <c r="X1203" s="161" t="s">
        <v>13</v>
      </c>
      <c r="Y1203" s="169">
        <v>6250</v>
      </c>
      <c r="Z1203" s="169">
        <v>9121101</v>
      </c>
      <c r="AA1203" s="166">
        <v>5.5187487938721094E-2</v>
      </c>
      <c r="AB1203" s="158" t="s">
        <v>3031</v>
      </c>
      <c r="AC1203" s="168" t="s">
        <v>3197</v>
      </c>
    </row>
    <row r="1204" spans="1:29" x14ac:dyDescent="0.3">
      <c r="A1204" s="156" t="s">
        <v>3030</v>
      </c>
      <c r="B1204" s="157">
        <v>2</v>
      </c>
      <c r="C1204" s="156" t="s">
        <v>310</v>
      </c>
      <c r="D1204" s="156" t="s">
        <v>130</v>
      </c>
      <c r="E1204" s="156" t="s">
        <v>2722</v>
      </c>
      <c r="F1204" s="159" t="s">
        <v>1250</v>
      </c>
      <c r="G1204" s="156" t="s">
        <v>310</v>
      </c>
      <c r="H1204" s="160">
        <v>44827</v>
      </c>
      <c r="I1204" s="160">
        <v>45160</v>
      </c>
      <c r="J1204" s="161" t="s">
        <v>5251</v>
      </c>
      <c r="K1204" s="162"/>
      <c r="L1204" s="163" t="s">
        <v>3061</v>
      </c>
      <c r="M1204" s="171">
        <v>0</v>
      </c>
      <c r="N1204" s="164">
        <v>746961.26</v>
      </c>
      <c r="O1204" s="162" t="s">
        <v>1318</v>
      </c>
      <c r="P1204" s="160">
        <v>45160</v>
      </c>
      <c r="Q1204" s="162" t="s">
        <v>5458</v>
      </c>
      <c r="R1204" s="164">
        <v>746961.26</v>
      </c>
      <c r="S1204" s="162" t="s">
        <v>1571</v>
      </c>
      <c r="T1204" s="163"/>
      <c r="U1204" s="161" t="s">
        <v>10</v>
      </c>
      <c r="V1204" s="161" t="s">
        <v>11</v>
      </c>
      <c r="W1204" s="161" t="s">
        <v>12</v>
      </c>
      <c r="X1204" s="161" t="s">
        <v>13</v>
      </c>
      <c r="Y1204" s="169">
        <v>6250</v>
      </c>
      <c r="Z1204" s="169">
        <v>9121101</v>
      </c>
      <c r="AA1204" s="166">
        <v>0.28849403486599173</v>
      </c>
      <c r="AB1204" s="158" t="s">
        <v>3031</v>
      </c>
      <c r="AC1204" s="168" t="s">
        <v>3197</v>
      </c>
    </row>
    <row r="1205" spans="1:29" x14ac:dyDescent="0.3">
      <c r="A1205" s="156" t="s">
        <v>3030</v>
      </c>
      <c r="B1205" s="157">
        <v>2</v>
      </c>
      <c r="C1205" s="156" t="s">
        <v>310</v>
      </c>
      <c r="D1205" s="156" t="s">
        <v>130</v>
      </c>
      <c r="E1205" s="156" t="s">
        <v>2722</v>
      </c>
      <c r="F1205" s="159" t="s">
        <v>1250</v>
      </c>
      <c r="G1205" s="156" t="s">
        <v>310</v>
      </c>
      <c r="H1205" s="160">
        <v>44827</v>
      </c>
      <c r="I1205" s="160">
        <v>45236</v>
      </c>
      <c r="J1205" s="161" t="s">
        <v>5251</v>
      </c>
      <c r="K1205" s="162"/>
      <c r="L1205" s="163" t="s">
        <v>3061</v>
      </c>
      <c r="M1205" s="171">
        <v>0</v>
      </c>
      <c r="N1205" s="164">
        <v>21517.5</v>
      </c>
      <c r="O1205" s="162" t="s">
        <v>1500</v>
      </c>
      <c r="P1205" s="160">
        <v>45236</v>
      </c>
      <c r="Q1205" s="162" t="s">
        <v>5566</v>
      </c>
      <c r="R1205" s="164">
        <v>21517.5</v>
      </c>
      <c r="S1205" s="162" t="s">
        <v>1571</v>
      </c>
      <c r="T1205" s="163"/>
      <c r="U1205" s="161" t="s">
        <v>10</v>
      </c>
      <c r="V1205" s="161" t="s">
        <v>11</v>
      </c>
      <c r="W1205" s="161" t="s">
        <v>12</v>
      </c>
      <c r="X1205" s="161" t="s">
        <v>13</v>
      </c>
      <c r="Y1205" s="169">
        <v>6250</v>
      </c>
      <c r="Z1205" s="169">
        <v>9121101</v>
      </c>
      <c r="AA1205" s="166">
        <v>8.3105653902706775E-3</v>
      </c>
      <c r="AB1205" s="158" t="s">
        <v>3031</v>
      </c>
      <c r="AC1205" s="168" t="s">
        <v>3197</v>
      </c>
    </row>
    <row r="1206" spans="1:29" x14ac:dyDescent="0.3">
      <c r="A1206" s="156" t="s">
        <v>3030</v>
      </c>
      <c r="B1206" s="157">
        <v>2</v>
      </c>
      <c r="C1206" s="156" t="s">
        <v>310</v>
      </c>
      <c r="D1206" s="156" t="s">
        <v>130</v>
      </c>
      <c r="E1206" s="156" t="s">
        <v>2722</v>
      </c>
      <c r="F1206" s="159" t="s">
        <v>1250</v>
      </c>
      <c r="G1206" s="156" t="s">
        <v>310</v>
      </c>
      <c r="H1206" s="160">
        <v>44827</v>
      </c>
      <c r="I1206" s="160">
        <v>45310</v>
      </c>
      <c r="J1206" s="161" t="s">
        <v>5251</v>
      </c>
      <c r="K1206" s="162"/>
      <c r="L1206" s="163" t="s">
        <v>3061</v>
      </c>
      <c r="M1206" s="171">
        <v>0</v>
      </c>
      <c r="N1206" s="164">
        <v>218690.54</v>
      </c>
      <c r="O1206" s="162" t="s">
        <v>2064</v>
      </c>
      <c r="P1206" s="160">
        <v>45310</v>
      </c>
      <c r="Q1206" s="162" t="s">
        <v>5680</v>
      </c>
      <c r="R1206" s="164">
        <v>218690.54</v>
      </c>
      <c r="S1206" s="162" t="s">
        <v>1571</v>
      </c>
      <c r="T1206" s="163"/>
      <c r="U1206" s="161" t="s">
        <v>10</v>
      </c>
      <c r="V1206" s="161" t="s">
        <v>11</v>
      </c>
      <c r="W1206" s="161" t="s">
        <v>12</v>
      </c>
      <c r="X1206" s="161" t="s">
        <v>13</v>
      </c>
      <c r="Y1206" s="169">
        <v>6250</v>
      </c>
      <c r="Z1206" s="169">
        <v>9121101</v>
      </c>
      <c r="AA1206" s="166">
        <v>8.4463438266694793E-2</v>
      </c>
      <c r="AB1206" s="158" t="s">
        <v>3031</v>
      </c>
      <c r="AC1206" s="168" t="s">
        <v>3197</v>
      </c>
    </row>
    <row r="1207" spans="1:29" x14ac:dyDescent="0.3">
      <c r="A1207" s="156" t="s">
        <v>3030</v>
      </c>
      <c r="B1207" s="157">
        <v>2</v>
      </c>
      <c r="C1207" s="156" t="s">
        <v>310</v>
      </c>
      <c r="D1207" s="156" t="s">
        <v>130</v>
      </c>
      <c r="E1207" s="156" t="s">
        <v>2722</v>
      </c>
      <c r="F1207" s="159" t="s">
        <v>1250</v>
      </c>
      <c r="G1207" s="156" t="s">
        <v>310</v>
      </c>
      <c r="H1207" s="160">
        <v>44827</v>
      </c>
      <c r="I1207" s="160">
        <v>45719</v>
      </c>
      <c r="J1207" s="161" t="s">
        <v>6174</v>
      </c>
      <c r="K1207" s="162"/>
      <c r="L1207" s="163" t="s">
        <v>3061</v>
      </c>
      <c r="M1207" s="171">
        <v>0</v>
      </c>
      <c r="N1207" s="164">
        <v>44229.279999999999</v>
      </c>
      <c r="O1207" s="162" t="s">
        <v>2060</v>
      </c>
      <c r="P1207" s="160">
        <v>45719</v>
      </c>
      <c r="Q1207" s="162" t="s">
        <v>6696</v>
      </c>
      <c r="R1207" s="164">
        <v>44229.279999999999</v>
      </c>
      <c r="S1207" s="162" t="s">
        <v>1571</v>
      </c>
      <c r="T1207" s="163"/>
      <c r="U1207" s="161" t="s">
        <v>10</v>
      </c>
      <c r="V1207" s="161" t="s">
        <v>11</v>
      </c>
      <c r="W1207" s="161" t="s">
        <v>12</v>
      </c>
      <c r="X1207" s="161" t="s">
        <v>13</v>
      </c>
      <c r="Y1207" s="169">
        <v>6250</v>
      </c>
      <c r="Z1207" s="169">
        <v>9121101</v>
      </c>
      <c r="AA1207" s="166">
        <v>1.7082389850335358E-2</v>
      </c>
      <c r="AB1207" s="158" t="s">
        <v>3031</v>
      </c>
      <c r="AC1207" s="168" t="s">
        <v>3197</v>
      </c>
    </row>
    <row r="1208" spans="1:29" x14ac:dyDescent="0.3">
      <c r="A1208" s="156" t="s">
        <v>3030</v>
      </c>
      <c r="B1208" s="157">
        <v>2</v>
      </c>
      <c r="C1208" s="156" t="s">
        <v>310</v>
      </c>
      <c r="D1208" s="156" t="s">
        <v>130</v>
      </c>
      <c r="E1208" s="156" t="s">
        <v>2722</v>
      </c>
      <c r="F1208" s="159" t="s">
        <v>1250</v>
      </c>
      <c r="G1208" s="156" t="s">
        <v>310</v>
      </c>
      <c r="H1208" s="160">
        <v>44827</v>
      </c>
      <c r="I1208" s="160">
        <v>45719</v>
      </c>
      <c r="J1208" s="161" t="s">
        <v>6174</v>
      </c>
      <c r="K1208" s="162" t="s">
        <v>3035</v>
      </c>
      <c r="L1208" s="163" t="s">
        <v>3061</v>
      </c>
      <c r="M1208" s="171">
        <v>0</v>
      </c>
      <c r="N1208" s="164">
        <v>129458.7</v>
      </c>
      <c r="O1208" s="162" t="s">
        <v>2065</v>
      </c>
      <c r="P1208" s="160">
        <v>45719</v>
      </c>
      <c r="Q1208" s="162" t="s">
        <v>6696</v>
      </c>
      <c r="R1208" s="164">
        <v>129458.7</v>
      </c>
      <c r="S1208" s="158" t="s">
        <v>1571</v>
      </c>
      <c r="T1208" s="163"/>
      <c r="U1208" s="161" t="s">
        <v>10</v>
      </c>
      <c r="V1208" s="161" t="s">
        <v>11</v>
      </c>
      <c r="W1208" s="161" t="s">
        <v>12</v>
      </c>
      <c r="X1208" s="161" t="s">
        <v>13</v>
      </c>
      <c r="Y1208" s="169">
        <v>6250</v>
      </c>
      <c r="Z1208" s="169">
        <v>9121101</v>
      </c>
      <c r="AA1208" s="166">
        <v>4.9999999613776443E-2</v>
      </c>
      <c r="AB1208" s="158" t="s">
        <v>3031</v>
      </c>
      <c r="AC1208" s="168" t="s">
        <v>3197</v>
      </c>
    </row>
    <row r="1209" spans="1:29" x14ac:dyDescent="0.3">
      <c r="A1209" s="156" t="s">
        <v>2826</v>
      </c>
      <c r="B1209" s="157">
        <v>1</v>
      </c>
      <c r="C1209" s="158" t="s">
        <v>310</v>
      </c>
      <c r="D1209" s="156" t="s">
        <v>235</v>
      </c>
      <c r="E1209" s="156" t="s">
        <v>2722</v>
      </c>
      <c r="F1209" s="156" t="s">
        <v>1250</v>
      </c>
      <c r="G1209" s="158" t="s">
        <v>310</v>
      </c>
      <c r="H1209" s="160">
        <v>44827</v>
      </c>
      <c r="I1209" s="160">
        <v>44907</v>
      </c>
      <c r="J1209" s="161" t="s">
        <v>2671</v>
      </c>
      <c r="K1209" s="162"/>
      <c r="L1209" s="163" t="s">
        <v>3062</v>
      </c>
      <c r="M1209" s="171">
        <v>0</v>
      </c>
      <c r="N1209" s="170">
        <v>120966.35</v>
      </c>
      <c r="O1209" s="162" t="s">
        <v>468</v>
      </c>
      <c r="P1209" s="160">
        <v>44907</v>
      </c>
      <c r="Q1209" s="162" t="s">
        <v>4853</v>
      </c>
      <c r="R1209" s="164">
        <v>120966.35</v>
      </c>
      <c r="S1209" s="162" t="s">
        <v>1572</v>
      </c>
      <c r="T1209" s="162"/>
      <c r="U1209" s="161" t="s">
        <v>10</v>
      </c>
      <c r="V1209" s="161" t="s">
        <v>11</v>
      </c>
      <c r="W1209" s="161" t="s">
        <v>12</v>
      </c>
      <c r="X1209" s="161" t="s">
        <v>13</v>
      </c>
      <c r="Y1209" s="165">
        <v>6250</v>
      </c>
      <c r="Z1209" s="165">
        <v>9241101</v>
      </c>
      <c r="AA1209" s="166">
        <v>5.7194491725768327E-2</v>
      </c>
      <c r="AB1209" s="158" t="s">
        <v>3032</v>
      </c>
      <c r="AC1209" s="168" t="s">
        <v>3252</v>
      </c>
    </row>
    <row r="1210" spans="1:29" x14ac:dyDescent="0.3">
      <c r="A1210" s="156" t="s">
        <v>2826</v>
      </c>
      <c r="B1210" s="157">
        <v>1</v>
      </c>
      <c r="C1210" s="158" t="s">
        <v>310</v>
      </c>
      <c r="D1210" s="156" t="s">
        <v>235</v>
      </c>
      <c r="E1210" s="156" t="s">
        <v>2722</v>
      </c>
      <c r="F1210" s="156" t="s">
        <v>1250</v>
      </c>
      <c r="G1210" s="158" t="s">
        <v>310</v>
      </c>
      <c r="H1210" s="160">
        <v>44827</v>
      </c>
      <c r="I1210" s="160">
        <v>44949</v>
      </c>
      <c r="J1210" s="161" t="s">
        <v>2671</v>
      </c>
      <c r="K1210" s="162"/>
      <c r="L1210" s="163" t="s">
        <v>3062</v>
      </c>
      <c r="M1210" s="171">
        <v>0</v>
      </c>
      <c r="N1210" s="170">
        <v>32917.5</v>
      </c>
      <c r="O1210" s="162" t="s">
        <v>696</v>
      </c>
      <c r="P1210" s="160">
        <v>44949</v>
      </c>
      <c r="Q1210" s="162" t="s">
        <v>4928</v>
      </c>
      <c r="R1210" s="164">
        <v>32917.5</v>
      </c>
      <c r="S1210" s="162" t="s">
        <v>1572</v>
      </c>
      <c r="T1210" s="162"/>
      <c r="U1210" s="161" t="s">
        <v>10</v>
      </c>
      <c r="V1210" s="161" t="s">
        <v>11</v>
      </c>
      <c r="W1210" s="161" t="s">
        <v>12</v>
      </c>
      <c r="X1210" s="161" t="s">
        <v>13</v>
      </c>
      <c r="Y1210" s="165">
        <v>6250</v>
      </c>
      <c r="Z1210" s="165">
        <v>9241101</v>
      </c>
      <c r="AA1210" s="166">
        <v>1.5563829787234043E-2</v>
      </c>
      <c r="AB1210" s="158" t="s">
        <v>3032</v>
      </c>
      <c r="AC1210" s="168" t="s">
        <v>3252</v>
      </c>
    </row>
    <row r="1211" spans="1:29" x14ac:dyDescent="0.3">
      <c r="A1211" s="156" t="s">
        <v>2826</v>
      </c>
      <c r="B1211" s="157">
        <v>1</v>
      </c>
      <c r="C1211" s="158" t="s">
        <v>310</v>
      </c>
      <c r="D1211" s="156" t="s">
        <v>235</v>
      </c>
      <c r="E1211" s="156" t="s">
        <v>2722</v>
      </c>
      <c r="F1211" s="158" t="s">
        <v>1250</v>
      </c>
      <c r="G1211" s="158" t="s">
        <v>310</v>
      </c>
      <c r="H1211" s="160">
        <v>44827</v>
      </c>
      <c r="I1211" s="160">
        <v>44992</v>
      </c>
      <c r="J1211" s="161" t="s">
        <v>2671</v>
      </c>
      <c r="K1211" s="162"/>
      <c r="L1211" s="163" t="s">
        <v>3062</v>
      </c>
      <c r="M1211" s="171">
        <v>0</v>
      </c>
      <c r="N1211" s="171">
        <v>62937.5</v>
      </c>
      <c r="O1211" s="162" t="s">
        <v>738</v>
      </c>
      <c r="P1211" s="160">
        <v>44992</v>
      </c>
      <c r="Q1211" s="162" t="s">
        <v>5035</v>
      </c>
      <c r="R1211" s="171">
        <v>62937.5</v>
      </c>
      <c r="S1211" s="162" t="s">
        <v>1572</v>
      </c>
      <c r="T1211" s="156"/>
      <c r="U1211" s="161" t="s">
        <v>10</v>
      </c>
      <c r="V1211" s="161" t="s">
        <v>11</v>
      </c>
      <c r="W1211" s="161" t="s">
        <v>12</v>
      </c>
      <c r="X1211" s="161" t="s">
        <v>13</v>
      </c>
      <c r="Y1211" s="165">
        <v>6250</v>
      </c>
      <c r="Z1211" s="165">
        <v>9241101</v>
      </c>
      <c r="AA1211" s="166">
        <v>2.9757683215130025E-2</v>
      </c>
      <c r="AB1211" s="158" t="s">
        <v>3032</v>
      </c>
      <c r="AC1211" s="168" t="s">
        <v>3252</v>
      </c>
    </row>
    <row r="1212" spans="1:29" x14ac:dyDescent="0.3">
      <c r="A1212" s="156" t="s">
        <v>2826</v>
      </c>
      <c r="B1212" s="157">
        <v>1</v>
      </c>
      <c r="C1212" s="158" t="s">
        <v>310</v>
      </c>
      <c r="D1212" s="158" t="s">
        <v>235</v>
      </c>
      <c r="E1212" s="156" t="s">
        <v>2722</v>
      </c>
      <c r="F1212" s="159" t="s">
        <v>1250</v>
      </c>
      <c r="G1212" s="158" t="s">
        <v>310</v>
      </c>
      <c r="H1212" s="160">
        <v>44827</v>
      </c>
      <c r="I1212" s="160">
        <v>45026</v>
      </c>
      <c r="J1212" s="161" t="s">
        <v>2671</v>
      </c>
      <c r="K1212" s="162"/>
      <c r="L1212" s="163" t="s">
        <v>3062</v>
      </c>
      <c r="M1212" s="171">
        <v>0</v>
      </c>
      <c r="N1212" s="164">
        <v>152276.97</v>
      </c>
      <c r="O1212" s="162" t="s">
        <v>844</v>
      </c>
      <c r="P1212" s="160">
        <v>45026</v>
      </c>
      <c r="Q1212" s="162" t="s">
        <v>5086</v>
      </c>
      <c r="R1212" s="164">
        <v>152276.97</v>
      </c>
      <c r="S1212" s="163" t="s">
        <v>1572</v>
      </c>
      <c r="T1212" s="163"/>
      <c r="U1212" s="161" t="s">
        <v>10</v>
      </c>
      <c r="V1212" s="161" t="s">
        <v>11</v>
      </c>
      <c r="W1212" s="161" t="s">
        <v>12</v>
      </c>
      <c r="X1212" s="161" t="s">
        <v>13</v>
      </c>
      <c r="Y1212" s="169">
        <v>6250</v>
      </c>
      <c r="Z1212" s="169">
        <v>9241101</v>
      </c>
      <c r="AA1212" s="166">
        <v>7.199856737588653E-2</v>
      </c>
      <c r="AB1212" s="167" t="s">
        <v>3032</v>
      </c>
      <c r="AC1212" s="168" t="s">
        <v>3252</v>
      </c>
    </row>
    <row r="1213" spans="1:29" x14ac:dyDescent="0.3">
      <c r="A1213" s="156" t="s">
        <v>2826</v>
      </c>
      <c r="B1213" s="157">
        <v>1</v>
      </c>
      <c r="C1213" s="158" t="s">
        <v>310</v>
      </c>
      <c r="D1213" s="158" t="s">
        <v>235</v>
      </c>
      <c r="E1213" s="156" t="s">
        <v>2722</v>
      </c>
      <c r="F1213" s="159" t="s">
        <v>1250</v>
      </c>
      <c r="G1213" s="158" t="s">
        <v>310</v>
      </c>
      <c r="H1213" s="160">
        <v>44827</v>
      </c>
      <c r="I1213" s="160">
        <v>45047</v>
      </c>
      <c r="J1213" s="161" t="s">
        <v>2671</v>
      </c>
      <c r="K1213" s="162"/>
      <c r="L1213" s="163" t="s">
        <v>3062</v>
      </c>
      <c r="M1213" s="171">
        <v>0</v>
      </c>
      <c r="N1213" s="164">
        <v>-152276.97</v>
      </c>
      <c r="O1213" s="162" t="s">
        <v>844</v>
      </c>
      <c r="P1213" s="160">
        <v>45026</v>
      </c>
      <c r="Q1213" s="162" t="s">
        <v>5086</v>
      </c>
      <c r="R1213" s="164">
        <v>-152276.97</v>
      </c>
      <c r="S1213" s="163" t="s">
        <v>1572</v>
      </c>
      <c r="T1213" s="163"/>
      <c r="U1213" s="161" t="s">
        <v>10</v>
      </c>
      <c r="V1213" s="161" t="s">
        <v>11</v>
      </c>
      <c r="W1213" s="161" t="s">
        <v>12</v>
      </c>
      <c r="X1213" s="161" t="s">
        <v>13</v>
      </c>
      <c r="Y1213" s="165">
        <v>6250</v>
      </c>
      <c r="Z1213" s="165">
        <v>9241101</v>
      </c>
      <c r="AA1213" s="166">
        <v>-7.199856737588653E-2</v>
      </c>
      <c r="AB1213" s="167" t="s">
        <v>5171</v>
      </c>
      <c r="AC1213" s="168" t="s">
        <v>3252</v>
      </c>
    </row>
    <row r="1214" spans="1:29" x14ac:dyDescent="0.3">
      <c r="A1214" s="156" t="s">
        <v>2826</v>
      </c>
      <c r="B1214" s="157">
        <v>1</v>
      </c>
      <c r="C1214" s="158" t="s">
        <v>310</v>
      </c>
      <c r="D1214" s="158" t="s">
        <v>235</v>
      </c>
      <c r="E1214" s="156" t="s">
        <v>2722</v>
      </c>
      <c r="F1214" s="159" t="s">
        <v>1250</v>
      </c>
      <c r="G1214" s="158" t="s">
        <v>310</v>
      </c>
      <c r="H1214" s="160">
        <v>44827</v>
      </c>
      <c r="I1214" s="160">
        <v>45037</v>
      </c>
      <c r="J1214" s="161" t="s">
        <v>2671</v>
      </c>
      <c r="K1214" s="162"/>
      <c r="L1214" s="163" t="s">
        <v>3062</v>
      </c>
      <c r="M1214" s="171">
        <v>0</v>
      </c>
      <c r="N1214" s="164">
        <v>67640.009999999995</v>
      </c>
      <c r="O1214" s="162" t="s">
        <v>1011</v>
      </c>
      <c r="P1214" s="160">
        <v>45037</v>
      </c>
      <c r="Q1214" s="162" t="s">
        <v>5096</v>
      </c>
      <c r="R1214" s="164">
        <v>67640.009999999995</v>
      </c>
      <c r="S1214" s="163" t="s">
        <v>1572</v>
      </c>
      <c r="T1214" s="163"/>
      <c r="U1214" s="161" t="s">
        <v>10</v>
      </c>
      <c r="V1214" s="161" t="s">
        <v>11</v>
      </c>
      <c r="W1214" s="161" t="s">
        <v>12</v>
      </c>
      <c r="X1214" s="161" t="s">
        <v>13</v>
      </c>
      <c r="Y1214" s="165">
        <v>6250</v>
      </c>
      <c r="Z1214" s="165">
        <v>9241101</v>
      </c>
      <c r="AA1214" s="166">
        <v>3.1981092198581557E-2</v>
      </c>
      <c r="AB1214" s="167" t="s">
        <v>3032</v>
      </c>
      <c r="AC1214" s="168" t="s">
        <v>3252</v>
      </c>
    </row>
    <row r="1215" spans="1:29" x14ac:dyDescent="0.3">
      <c r="A1215" s="156" t="s">
        <v>2826</v>
      </c>
      <c r="B1215" s="157">
        <v>1</v>
      </c>
      <c r="C1215" s="158" t="s">
        <v>310</v>
      </c>
      <c r="D1215" s="158" t="s">
        <v>235</v>
      </c>
      <c r="E1215" s="156" t="s">
        <v>2722</v>
      </c>
      <c r="F1215" s="159" t="s">
        <v>1250</v>
      </c>
      <c r="G1215" s="158" t="s">
        <v>310</v>
      </c>
      <c r="H1215" s="160">
        <v>44827</v>
      </c>
      <c r="I1215" s="160">
        <v>45050</v>
      </c>
      <c r="J1215" s="161" t="s">
        <v>2671</v>
      </c>
      <c r="K1215" s="162"/>
      <c r="L1215" s="163" t="s">
        <v>3062</v>
      </c>
      <c r="M1215" s="171">
        <v>0</v>
      </c>
      <c r="N1215" s="164">
        <v>152276.97</v>
      </c>
      <c r="O1215" s="162" t="s">
        <v>844</v>
      </c>
      <c r="P1215" s="160">
        <v>45050</v>
      </c>
      <c r="Q1215" s="162" t="s">
        <v>5167</v>
      </c>
      <c r="R1215" s="164">
        <v>152276.97</v>
      </c>
      <c r="S1215" s="163" t="s">
        <v>1572</v>
      </c>
      <c r="T1215" s="163"/>
      <c r="U1215" s="161" t="s">
        <v>10</v>
      </c>
      <c r="V1215" s="161" t="s">
        <v>11</v>
      </c>
      <c r="W1215" s="161" t="s">
        <v>12</v>
      </c>
      <c r="X1215" s="161" t="s">
        <v>13</v>
      </c>
      <c r="Y1215" s="165">
        <v>6250</v>
      </c>
      <c r="Z1215" s="165">
        <v>9241101</v>
      </c>
      <c r="AA1215" s="166">
        <v>7.199856737588653E-2</v>
      </c>
      <c r="AB1215" s="167" t="s">
        <v>5172</v>
      </c>
      <c r="AC1215" s="168" t="s">
        <v>3252</v>
      </c>
    </row>
    <row r="1216" spans="1:29" x14ac:dyDescent="0.3">
      <c r="A1216" s="156" t="s">
        <v>2826</v>
      </c>
      <c r="B1216" s="157">
        <v>1</v>
      </c>
      <c r="C1216" s="158" t="s">
        <v>310</v>
      </c>
      <c r="D1216" s="158" t="s">
        <v>235</v>
      </c>
      <c r="E1216" s="156" t="s">
        <v>2722</v>
      </c>
      <c r="F1216" s="159" t="s">
        <v>1250</v>
      </c>
      <c r="G1216" s="158" t="s">
        <v>310</v>
      </c>
      <c r="H1216" s="160">
        <v>44827</v>
      </c>
      <c r="I1216" s="160">
        <v>45064</v>
      </c>
      <c r="J1216" s="161" t="s">
        <v>2671</v>
      </c>
      <c r="K1216" s="162"/>
      <c r="L1216" s="163" t="s">
        <v>3062</v>
      </c>
      <c r="M1216" s="171">
        <v>0</v>
      </c>
      <c r="N1216" s="164">
        <v>218222.61</v>
      </c>
      <c r="O1216" s="162" t="s">
        <v>1013</v>
      </c>
      <c r="P1216" s="160">
        <v>45064</v>
      </c>
      <c r="Q1216" s="162" t="s">
        <v>5198</v>
      </c>
      <c r="R1216" s="164">
        <v>218222.61</v>
      </c>
      <c r="S1216" s="163" t="s">
        <v>1572</v>
      </c>
      <c r="T1216" s="163"/>
      <c r="U1216" s="161" t="s">
        <v>10</v>
      </c>
      <c r="V1216" s="161" t="s">
        <v>11</v>
      </c>
      <c r="W1216" s="161" t="s">
        <v>12</v>
      </c>
      <c r="X1216" s="161" t="s">
        <v>13</v>
      </c>
      <c r="Y1216" s="165">
        <v>6250</v>
      </c>
      <c r="Z1216" s="165">
        <v>9241101</v>
      </c>
      <c r="AA1216" s="166">
        <v>0.10317853900709219</v>
      </c>
      <c r="AB1216" s="167" t="s">
        <v>3032</v>
      </c>
      <c r="AC1216" s="168" t="s">
        <v>3252</v>
      </c>
    </row>
    <row r="1217" spans="1:29" x14ac:dyDescent="0.3">
      <c r="A1217" s="156" t="s">
        <v>2826</v>
      </c>
      <c r="B1217" s="157">
        <v>1</v>
      </c>
      <c r="C1217" s="158" t="s">
        <v>310</v>
      </c>
      <c r="D1217" s="158" t="s">
        <v>235</v>
      </c>
      <c r="E1217" s="156" t="s">
        <v>2722</v>
      </c>
      <c r="F1217" s="159" t="s">
        <v>1250</v>
      </c>
      <c r="G1217" s="158" t="s">
        <v>310</v>
      </c>
      <c r="H1217" s="160">
        <v>44827</v>
      </c>
      <c r="I1217" s="160">
        <v>45104</v>
      </c>
      <c r="J1217" s="161" t="s">
        <v>2671</v>
      </c>
      <c r="K1217" s="162"/>
      <c r="L1217" s="163" t="s">
        <v>3062</v>
      </c>
      <c r="M1217" s="171">
        <v>0</v>
      </c>
      <c r="N1217" s="164">
        <v>142063.96</v>
      </c>
      <c r="O1217" s="162" t="s">
        <v>1113</v>
      </c>
      <c r="P1217" s="160">
        <v>45104</v>
      </c>
      <c r="Q1217" s="162" t="s">
        <v>5247</v>
      </c>
      <c r="R1217" s="164">
        <v>142063.96</v>
      </c>
      <c r="S1217" s="163" t="s">
        <v>1572</v>
      </c>
      <c r="T1217" s="163"/>
      <c r="U1217" s="161" t="s">
        <v>10</v>
      </c>
      <c r="V1217" s="161" t="s">
        <v>11</v>
      </c>
      <c r="W1217" s="161" t="s">
        <v>12</v>
      </c>
      <c r="X1217" s="161" t="s">
        <v>13</v>
      </c>
      <c r="Y1217" s="165">
        <v>6250</v>
      </c>
      <c r="Z1217" s="165">
        <v>9241101</v>
      </c>
      <c r="AA1217" s="166">
        <v>6.7169721040189118E-2</v>
      </c>
      <c r="AB1217" s="167" t="s">
        <v>3032</v>
      </c>
      <c r="AC1217" s="168" t="s">
        <v>3252</v>
      </c>
    </row>
    <row r="1218" spans="1:29" x14ac:dyDescent="0.3">
      <c r="A1218" s="156" t="s">
        <v>2826</v>
      </c>
      <c r="B1218" s="157">
        <v>1</v>
      </c>
      <c r="C1218" s="158" t="s">
        <v>310</v>
      </c>
      <c r="D1218" s="158" t="s">
        <v>235</v>
      </c>
      <c r="E1218" s="156" t="s">
        <v>2722</v>
      </c>
      <c r="F1218" s="159" t="s">
        <v>1250</v>
      </c>
      <c r="G1218" s="158" t="s">
        <v>310</v>
      </c>
      <c r="H1218" s="160">
        <v>44827</v>
      </c>
      <c r="I1218" s="160">
        <v>45142</v>
      </c>
      <c r="J1218" s="161" t="s">
        <v>2671</v>
      </c>
      <c r="K1218" s="162"/>
      <c r="L1218" s="163" t="s">
        <v>3062</v>
      </c>
      <c r="M1218" s="171">
        <v>0</v>
      </c>
      <c r="N1218" s="164">
        <v>397329.43</v>
      </c>
      <c r="O1218" s="162" t="s">
        <v>1247</v>
      </c>
      <c r="P1218" s="160">
        <v>45142</v>
      </c>
      <c r="Q1218" s="162" t="s">
        <v>5446</v>
      </c>
      <c r="R1218" s="164">
        <v>397329.43</v>
      </c>
      <c r="S1218" s="163" t="s">
        <v>1572</v>
      </c>
      <c r="T1218" s="163"/>
      <c r="U1218" s="161" t="s">
        <v>10</v>
      </c>
      <c r="V1218" s="161" t="s">
        <v>11</v>
      </c>
      <c r="W1218" s="161" t="s">
        <v>12</v>
      </c>
      <c r="X1218" s="161" t="s">
        <v>13</v>
      </c>
      <c r="Y1218" s="165">
        <v>6250</v>
      </c>
      <c r="Z1218" s="165">
        <v>9241101</v>
      </c>
      <c r="AA1218" s="166">
        <v>0.18786261465721041</v>
      </c>
      <c r="AB1218" s="167" t="s">
        <v>3032</v>
      </c>
      <c r="AC1218" s="168" t="s">
        <v>3252</v>
      </c>
    </row>
    <row r="1219" spans="1:29" x14ac:dyDescent="0.3">
      <c r="A1219" s="156" t="s">
        <v>2826</v>
      </c>
      <c r="B1219" s="157">
        <v>1</v>
      </c>
      <c r="C1219" s="158" t="s">
        <v>310</v>
      </c>
      <c r="D1219" s="158" t="s">
        <v>235</v>
      </c>
      <c r="E1219" s="156" t="s">
        <v>2722</v>
      </c>
      <c r="F1219" s="159" t="s">
        <v>1250</v>
      </c>
      <c r="G1219" s="158" t="s">
        <v>310</v>
      </c>
      <c r="H1219" s="160">
        <v>44827</v>
      </c>
      <c r="I1219" s="160">
        <v>45160</v>
      </c>
      <c r="J1219" s="161" t="s">
        <v>5251</v>
      </c>
      <c r="K1219" s="162"/>
      <c r="L1219" s="163" t="s">
        <v>3062</v>
      </c>
      <c r="M1219" s="171">
        <v>0</v>
      </c>
      <c r="N1219" s="164">
        <v>407181.88</v>
      </c>
      <c r="O1219" s="162" t="s">
        <v>1318</v>
      </c>
      <c r="P1219" s="160">
        <v>45160</v>
      </c>
      <c r="Q1219" s="162" t="s">
        <v>5458</v>
      </c>
      <c r="R1219" s="164">
        <v>407181.88</v>
      </c>
      <c r="S1219" s="163" t="s">
        <v>1572</v>
      </c>
      <c r="T1219" s="163"/>
      <c r="U1219" s="161" t="s">
        <v>10</v>
      </c>
      <c r="V1219" s="161" t="s">
        <v>11</v>
      </c>
      <c r="W1219" s="161" t="s">
        <v>12</v>
      </c>
      <c r="X1219" s="161" t="s">
        <v>13</v>
      </c>
      <c r="Y1219" s="165">
        <v>6250</v>
      </c>
      <c r="Z1219" s="165">
        <v>9241101</v>
      </c>
      <c r="AA1219" s="166">
        <v>0.19252098345153665</v>
      </c>
      <c r="AB1219" s="167" t="s">
        <v>3032</v>
      </c>
      <c r="AC1219" s="168" t="s">
        <v>3252</v>
      </c>
    </row>
    <row r="1220" spans="1:29" x14ac:dyDescent="0.3">
      <c r="A1220" s="156" t="s">
        <v>2826</v>
      </c>
      <c r="B1220" s="157">
        <v>1</v>
      </c>
      <c r="C1220" s="156" t="s">
        <v>310</v>
      </c>
      <c r="D1220" s="156" t="s">
        <v>235</v>
      </c>
      <c r="E1220" s="156" t="s">
        <v>2722</v>
      </c>
      <c r="F1220" s="156" t="s">
        <v>1250</v>
      </c>
      <c r="G1220" s="158" t="s">
        <v>310</v>
      </c>
      <c r="H1220" s="160">
        <v>44827</v>
      </c>
      <c r="I1220" s="160">
        <v>45236</v>
      </c>
      <c r="J1220" s="161" t="s">
        <v>5251</v>
      </c>
      <c r="K1220" s="158"/>
      <c r="L1220" s="163" t="s">
        <v>3062</v>
      </c>
      <c r="M1220" s="171">
        <v>0</v>
      </c>
      <c r="N1220" s="170">
        <v>23476.880000000001</v>
      </c>
      <c r="O1220" s="162" t="s">
        <v>1500</v>
      </c>
      <c r="P1220" s="160">
        <v>45236</v>
      </c>
      <c r="Q1220" s="162" t="s">
        <v>5566</v>
      </c>
      <c r="R1220" s="178">
        <v>23476.880000000001</v>
      </c>
      <c r="S1220" s="158" t="s">
        <v>1572</v>
      </c>
      <c r="T1220" s="162"/>
      <c r="U1220" s="161" t="s">
        <v>10</v>
      </c>
      <c r="V1220" s="161" t="s">
        <v>11</v>
      </c>
      <c r="W1220" s="161" t="s">
        <v>12</v>
      </c>
      <c r="X1220" s="161" t="s">
        <v>13</v>
      </c>
      <c r="Y1220" s="165">
        <v>6250</v>
      </c>
      <c r="Z1220" s="165">
        <v>9241101</v>
      </c>
      <c r="AA1220" s="166">
        <v>1.1100179669030734E-2</v>
      </c>
      <c r="AB1220" s="162" t="s">
        <v>3032</v>
      </c>
      <c r="AC1220" s="168" t="s">
        <v>3252</v>
      </c>
    </row>
    <row r="1221" spans="1:29" x14ac:dyDescent="0.3">
      <c r="A1221" s="156" t="s">
        <v>2826</v>
      </c>
      <c r="B1221" s="157">
        <v>1</v>
      </c>
      <c r="C1221" s="158" t="s">
        <v>310</v>
      </c>
      <c r="D1221" s="158" t="s">
        <v>235</v>
      </c>
      <c r="E1221" s="156" t="s">
        <v>2722</v>
      </c>
      <c r="F1221" s="159" t="s">
        <v>1250</v>
      </c>
      <c r="G1221" s="158" t="s">
        <v>310</v>
      </c>
      <c r="H1221" s="160">
        <v>44827</v>
      </c>
      <c r="I1221" s="160">
        <v>45310</v>
      </c>
      <c r="J1221" s="161" t="s">
        <v>5251</v>
      </c>
      <c r="K1221" s="162"/>
      <c r="L1221" s="163" t="s">
        <v>3062</v>
      </c>
      <c r="M1221" s="171">
        <v>0</v>
      </c>
      <c r="N1221" s="164">
        <v>276738.46999999997</v>
      </c>
      <c r="O1221" s="162" t="s">
        <v>2064</v>
      </c>
      <c r="P1221" s="160">
        <v>45310</v>
      </c>
      <c r="Q1221" s="162" t="s">
        <v>5680</v>
      </c>
      <c r="R1221" s="164">
        <v>276738.46999999997</v>
      </c>
      <c r="S1221" s="163" t="s">
        <v>1572</v>
      </c>
      <c r="T1221" s="163"/>
      <c r="U1221" s="161" t="s">
        <v>10</v>
      </c>
      <c r="V1221" s="161" t="s">
        <v>11</v>
      </c>
      <c r="W1221" s="161" t="s">
        <v>12</v>
      </c>
      <c r="X1221" s="161" t="s">
        <v>13</v>
      </c>
      <c r="Y1221" s="169">
        <v>6250</v>
      </c>
      <c r="Z1221" s="169">
        <v>9241101</v>
      </c>
      <c r="AA1221" s="166">
        <v>0.1308456122931442</v>
      </c>
      <c r="AB1221" s="167" t="s">
        <v>3032</v>
      </c>
      <c r="AC1221" s="168" t="s">
        <v>3252</v>
      </c>
    </row>
    <row r="1222" spans="1:29" x14ac:dyDescent="0.3">
      <c r="A1222" s="156" t="s">
        <v>2826</v>
      </c>
      <c r="B1222" s="157">
        <v>1</v>
      </c>
      <c r="C1222" s="156" t="s">
        <v>310</v>
      </c>
      <c r="D1222" s="158" t="s">
        <v>235</v>
      </c>
      <c r="E1222" s="156" t="s">
        <v>2722</v>
      </c>
      <c r="F1222" s="159" t="s">
        <v>1250</v>
      </c>
      <c r="G1222" s="156" t="s">
        <v>310</v>
      </c>
      <c r="H1222" s="160">
        <v>44827</v>
      </c>
      <c r="I1222" s="160">
        <v>45667</v>
      </c>
      <c r="J1222" s="161" t="s">
        <v>6174</v>
      </c>
      <c r="K1222" s="162"/>
      <c r="L1222" s="163" t="s">
        <v>3062</v>
      </c>
      <c r="M1222" s="171">
        <v>0</v>
      </c>
      <c r="N1222" s="164">
        <v>22146.67</v>
      </c>
      <c r="O1222" s="162" t="s">
        <v>6697</v>
      </c>
      <c r="P1222" s="160">
        <v>45667</v>
      </c>
      <c r="Q1222" s="162" t="s">
        <v>6698</v>
      </c>
      <c r="R1222" s="164">
        <v>22146.67</v>
      </c>
      <c r="S1222" s="162" t="s">
        <v>1572</v>
      </c>
      <c r="T1222" s="163"/>
      <c r="U1222" s="161" t="s">
        <v>10</v>
      </c>
      <c r="V1222" s="161" t="s">
        <v>11</v>
      </c>
      <c r="W1222" s="161" t="s">
        <v>12</v>
      </c>
      <c r="X1222" s="161" t="s">
        <v>13</v>
      </c>
      <c r="Y1222" s="169">
        <v>6250</v>
      </c>
      <c r="Z1222" s="169">
        <v>9241101</v>
      </c>
      <c r="AA1222" s="166">
        <v>1.0471238770685579E-2</v>
      </c>
      <c r="AB1222" s="158" t="s">
        <v>3032</v>
      </c>
      <c r="AC1222" s="168" t="s">
        <v>3252</v>
      </c>
    </row>
    <row r="1223" spans="1:29" x14ac:dyDescent="0.3">
      <c r="A1223" s="156" t="s">
        <v>2826</v>
      </c>
      <c r="B1223" s="157">
        <v>1</v>
      </c>
      <c r="C1223" s="167" t="s">
        <v>310</v>
      </c>
      <c r="D1223" s="158" t="s">
        <v>235</v>
      </c>
      <c r="E1223" s="156" t="s">
        <v>2722</v>
      </c>
      <c r="F1223" s="158" t="s">
        <v>1250</v>
      </c>
      <c r="G1223" s="156" t="s">
        <v>310</v>
      </c>
      <c r="H1223" s="160">
        <v>44827</v>
      </c>
      <c r="I1223" s="160">
        <v>45667</v>
      </c>
      <c r="J1223" s="161" t="s">
        <v>6174</v>
      </c>
      <c r="K1223" s="162"/>
      <c r="L1223" s="163" t="s">
        <v>3062</v>
      </c>
      <c r="M1223" s="171">
        <v>0</v>
      </c>
      <c r="N1223" s="164">
        <v>101257.8</v>
      </c>
      <c r="O1223" s="162" t="s">
        <v>2065</v>
      </c>
      <c r="P1223" s="160">
        <v>45667</v>
      </c>
      <c r="Q1223" s="162" t="s">
        <v>6698</v>
      </c>
      <c r="R1223" s="171">
        <v>101257.8</v>
      </c>
      <c r="S1223" s="163" t="s">
        <v>1572</v>
      </c>
      <c r="T1223" s="156"/>
      <c r="U1223" s="161" t="s">
        <v>10</v>
      </c>
      <c r="V1223" s="161" t="s">
        <v>11</v>
      </c>
      <c r="W1223" s="161" t="s">
        <v>12</v>
      </c>
      <c r="X1223" s="161" t="s">
        <v>13</v>
      </c>
      <c r="Y1223" s="165">
        <v>6250</v>
      </c>
      <c r="Z1223" s="165">
        <v>9241101</v>
      </c>
      <c r="AA1223" s="166">
        <v>4.7876028368794329E-2</v>
      </c>
      <c r="AB1223" s="167" t="s">
        <v>3032</v>
      </c>
      <c r="AC1223" s="168" t="s">
        <v>3252</v>
      </c>
    </row>
    <row r="1224" spans="1:29" x14ac:dyDescent="0.3">
      <c r="A1224" s="156" t="s">
        <v>2826</v>
      </c>
      <c r="B1224" s="157">
        <v>1</v>
      </c>
      <c r="C1224" s="158" t="s">
        <v>310</v>
      </c>
      <c r="D1224" s="163" t="s">
        <v>235</v>
      </c>
      <c r="E1224" s="156" t="s">
        <v>2722</v>
      </c>
      <c r="F1224" s="159" t="s">
        <v>1250</v>
      </c>
      <c r="G1224" s="156" t="s">
        <v>310</v>
      </c>
      <c r="H1224" s="160">
        <v>44827</v>
      </c>
      <c r="I1224" s="160">
        <v>46730</v>
      </c>
      <c r="J1224" s="161" t="s">
        <v>6707</v>
      </c>
      <c r="K1224" s="162" t="s">
        <v>3036</v>
      </c>
      <c r="L1224" s="163" t="s">
        <v>3062</v>
      </c>
      <c r="M1224" s="171">
        <v>89843.970000000205</v>
      </c>
      <c r="N1224" s="164">
        <v>89843.970000000205</v>
      </c>
      <c r="O1224" s="162"/>
      <c r="P1224" s="160"/>
      <c r="Q1224" s="162"/>
      <c r="R1224" s="164">
        <v>0</v>
      </c>
      <c r="S1224" s="162" t="s">
        <v>1572</v>
      </c>
      <c r="T1224" s="163"/>
      <c r="U1224" s="161" t="s">
        <v>10</v>
      </c>
      <c r="V1224" s="161" t="s">
        <v>11</v>
      </c>
      <c r="W1224" s="161" t="s">
        <v>12</v>
      </c>
      <c r="X1224" s="161" t="s">
        <v>13</v>
      </c>
      <c r="Y1224" s="169">
        <v>6250</v>
      </c>
      <c r="Z1224" s="169">
        <v>9241101</v>
      </c>
      <c r="AA1224" s="166">
        <v>0</v>
      </c>
      <c r="AB1224" s="158" t="s">
        <v>3032</v>
      </c>
      <c r="AC1224" s="168" t="s">
        <v>3252</v>
      </c>
    </row>
    <row r="1225" spans="1:29" x14ac:dyDescent="0.3">
      <c r="A1225" s="156" t="s">
        <v>3033</v>
      </c>
      <c r="B1225" s="157">
        <v>2</v>
      </c>
      <c r="C1225" s="158" t="s">
        <v>310</v>
      </c>
      <c r="D1225" s="158" t="s">
        <v>284</v>
      </c>
      <c r="E1225" s="156" t="s">
        <v>2722</v>
      </c>
      <c r="F1225" s="159" t="s">
        <v>1250</v>
      </c>
      <c r="G1225" s="158" t="s">
        <v>310</v>
      </c>
      <c r="H1225" s="160">
        <v>44827</v>
      </c>
      <c r="I1225" s="160">
        <v>44911</v>
      </c>
      <c r="J1225" s="161" t="s">
        <v>2671</v>
      </c>
      <c r="K1225" s="162"/>
      <c r="L1225" s="163" t="s">
        <v>3063</v>
      </c>
      <c r="M1225" s="171">
        <v>0</v>
      </c>
      <c r="N1225" s="164">
        <v>169622.5</v>
      </c>
      <c r="O1225" s="162" t="s">
        <v>468</v>
      </c>
      <c r="P1225" s="160">
        <v>44911</v>
      </c>
      <c r="Q1225" s="162" t="s">
        <v>4854</v>
      </c>
      <c r="R1225" s="164">
        <v>169622.5</v>
      </c>
      <c r="S1225" s="163" t="s">
        <v>1573</v>
      </c>
      <c r="T1225" s="163"/>
      <c r="U1225" s="161" t="s">
        <v>10</v>
      </c>
      <c r="V1225" s="161" t="s">
        <v>11</v>
      </c>
      <c r="W1225" s="161" t="s">
        <v>12</v>
      </c>
      <c r="X1225" s="161" t="s">
        <v>13</v>
      </c>
      <c r="Y1225" s="169">
        <v>6250</v>
      </c>
      <c r="Z1225" s="169">
        <v>9301101</v>
      </c>
      <c r="AA1225" s="166">
        <v>0.10156095485864711</v>
      </c>
      <c r="AB1225" s="167" t="s">
        <v>3034</v>
      </c>
      <c r="AC1225" s="168" t="s">
        <v>3282</v>
      </c>
    </row>
    <row r="1226" spans="1:29" x14ac:dyDescent="0.3">
      <c r="A1226" s="156" t="s">
        <v>3033</v>
      </c>
      <c r="B1226" s="157">
        <v>2</v>
      </c>
      <c r="C1226" s="158" t="s">
        <v>310</v>
      </c>
      <c r="D1226" s="158" t="s">
        <v>284</v>
      </c>
      <c r="E1226" s="156" t="s">
        <v>2722</v>
      </c>
      <c r="F1226" s="159" t="s">
        <v>1250</v>
      </c>
      <c r="G1226" s="158" t="s">
        <v>310</v>
      </c>
      <c r="H1226" s="160">
        <v>44827</v>
      </c>
      <c r="I1226" s="160">
        <v>44949</v>
      </c>
      <c r="J1226" s="161" t="s">
        <v>2671</v>
      </c>
      <c r="K1226" s="162"/>
      <c r="L1226" s="163" t="s">
        <v>3063</v>
      </c>
      <c r="M1226" s="171">
        <v>0</v>
      </c>
      <c r="N1226" s="164">
        <v>67070</v>
      </c>
      <c r="O1226" s="162" t="s">
        <v>696</v>
      </c>
      <c r="P1226" s="160">
        <v>44949</v>
      </c>
      <c r="Q1226" s="162" t="s">
        <v>4929</v>
      </c>
      <c r="R1226" s="164">
        <v>67070</v>
      </c>
      <c r="S1226" s="163" t="s">
        <v>1573</v>
      </c>
      <c r="T1226" s="163"/>
      <c r="U1226" s="161" t="s">
        <v>10</v>
      </c>
      <c r="V1226" s="161" t="s">
        <v>11</v>
      </c>
      <c r="W1226" s="161" t="s">
        <v>12</v>
      </c>
      <c r="X1226" s="161" t="s">
        <v>13</v>
      </c>
      <c r="Y1226" s="169">
        <v>6250</v>
      </c>
      <c r="Z1226" s="169">
        <v>9301101</v>
      </c>
      <c r="AA1226" s="166">
        <v>4.0157958067882867E-2</v>
      </c>
      <c r="AB1226" s="167" t="s">
        <v>3034</v>
      </c>
      <c r="AC1226" s="168" t="s">
        <v>3282</v>
      </c>
    </row>
    <row r="1227" spans="1:29" x14ac:dyDescent="0.3">
      <c r="A1227" s="156" t="s">
        <v>3033</v>
      </c>
      <c r="B1227" s="157">
        <v>2</v>
      </c>
      <c r="C1227" s="158" t="s">
        <v>310</v>
      </c>
      <c r="D1227" s="158" t="s">
        <v>284</v>
      </c>
      <c r="E1227" s="156" t="s">
        <v>2722</v>
      </c>
      <c r="F1227" s="159" t="s">
        <v>1250</v>
      </c>
      <c r="G1227" s="158" t="s">
        <v>310</v>
      </c>
      <c r="H1227" s="160">
        <v>44827</v>
      </c>
      <c r="I1227" s="160">
        <v>44992</v>
      </c>
      <c r="J1227" s="161" t="s">
        <v>2671</v>
      </c>
      <c r="K1227" s="162"/>
      <c r="L1227" s="163" t="s">
        <v>3063</v>
      </c>
      <c r="M1227" s="171">
        <v>0</v>
      </c>
      <c r="N1227" s="164">
        <v>51395</v>
      </c>
      <c r="O1227" s="162" t="s">
        <v>738</v>
      </c>
      <c r="P1227" s="160">
        <v>44992</v>
      </c>
      <c r="Q1227" s="162" t="s">
        <v>5035</v>
      </c>
      <c r="R1227" s="164">
        <v>51395</v>
      </c>
      <c r="S1227" s="163" t="s">
        <v>1573</v>
      </c>
      <c r="T1227" s="163"/>
      <c r="U1227" s="161" t="s">
        <v>10</v>
      </c>
      <c r="V1227" s="161" t="s">
        <v>11</v>
      </c>
      <c r="W1227" s="161" t="s">
        <v>12</v>
      </c>
      <c r="X1227" s="161" t="s">
        <v>13</v>
      </c>
      <c r="Y1227" s="169">
        <v>6250</v>
      </c>
      <c r="Z1227" s="169">
        <v>9301101</v>
      </c>
      <c r="AA1227" s="166">
        <v>3.0772599595927239E-2</v>
      </c>
      <c r="AB1227" s="167" t="s">
        <v>3034</v>
      </c>
      <c r="AC1227" s="168" t="s">
        <v>3282</v>
      </c>
    </row>
    <row r="1228" spans="1:29" x14ac:dyDescent="0.3">
      <c r="A1228" s="156" t="s">
        <v>3033</v>
      </c>
      <c r="B1228" s="157">
        <v>2</v>
      </c>
      <c r="C1228" s="158" t="s">
        <v>310</v>
      </c>
      <c r="D1228" s="158" t="s">
        <v>284</v>
      </c>
      <c r="E1228" s="156" t="s">
        <v>2722</v>
      </c>
      <c r="F1228" s="159" t="s">
        <v>1250</v>
      </c>
      <c r="G1228" s="158" t="s">
        <v>310</v>
      </c>
      <c r="H1228" s="160">
        <v>44827</v>
      </c>
      <c r="I1228" s="160">
        <v>45026</v>
      </c>
      <c r="J1228" s="161" t="s">
        <v>2671</v>
      </c>
      <c r="K1228" s="162"/>
      <c r="L1228" s="163" t="s">
        <v>3063</v>
      </c>
      <c r="M1228" s="171">
        <v>0</v>
      </c>
      <c r="N1228" s="164">
        <v>109369.54</v>
      </c>
      <c r="O1228" s="162" t="s">
        <v>844</v>
      </c>
      <c r="P1228" s="160">
        <v>45026</v>
      </c>
      <c r="Q1228" s="162" t="s">
        <v>5086</v>
      </c>
      <c r="R1228" s="164">
        <v>109369.54</v>
      </c>
      <c r="S1228" s="163" t="s">
        <v>1573</v>
      </c>
      <c r="T1228" s="163"/>
      <c r="U1228" s="161" t="s">
        <v>10</v>
      </c>
      <c r="V1228" s="161" t="s">
        <v>11</v>
      </c>
      <c r="W1228" s="161" t="s">
        <v>12</v>
      </c>
      <c r="X1228" s="161" t="s">
        <v>13</v>
      </c>
      <c r="Y1228" s="169">
        <v>6250</v>
      </c>
      <c r="Z1228" s="169">
        <v>9301101</v>
      </c>
      <c r="AA1228" s="166">
        <v>6.5484678712146083E-2</v>
      </c>
      <c r="AB1228" s="167" t="s">
        <v>3034</v>
      </c>
      <c r="AC1228" s="168" t="s">
        <v>3282</v>
      </c>
    </row>
    <row r="1229" spans="1:29" x14ac:dyDescent="0.3">
      <c r="A1229" s="156" t="s">
        <v>3033</v>
      </c>
      <c r="B1229" s="157">
        <v>2</v>
      </c>
      <c r="C1229" s="158" t="s">
        <v>310</v>
      </c>
      <c r="D1229" s="158" t="s">
        <v>284</v>
      </c>
      <c r="E1229" s="156" t="s">
        <v>2722</v>
      </c>
      <c r="F1229" s="159" t="s">
        <v>1250</v>
      </c>
      <c r="G1229" s="158" t="s">
        <v>310</v>
      </c>
      <c r="H1229" s="160">
        <v>44827</v>
      </c>
      <c r="I1229" s="160">
        <v>45047</v>
      </c>
      <c r="J1229" s="161" t="s">
        <v>2671</v>
      </c>
      <c r="K1229" s="162"/>
      <c r="L1229" s="163" t="s">
        <v>3063</v>
      </c>
      <c r="M1229" s="171">
        <v>0</v>
      </c>
      <c r="N1229" s="164">
        <v>-109369.54</v>
      </c>
      <c r="O1229" s="162" t="s">
        <v>844</v>
      </c>
      <c r="P1229" s="160">
        <v>45026</v>
      </c>
      <c r="Q1229" s="162" t="s">
        <v>5086</v>
      </c>
      <c r="R1229" s="164">
        <v>-109369.54</v>
      </c>
      <c r="S1229" s="163" t="s">
        <v>1573</v>
      </c>
      <c r="T1229" s="163"/>
      <c r="U1229" s="161" t="s">
        <v>10</v>
      </c>
      <c r="V1229" s="161" t="s">
        <v>11</v>
      </c>
      <c r="W1229" s="161" t="s">
        <v>12</v>
      </c>
      <c r="X1229" s="161" t="s">
        <v>13</v>
      </c>
      <c r="Y1229" s="169">
        <v>6250</v>
      </c>
      <c r="Z1229" s="169">
        <v>9301101</v>
      </c>
      <c r="AA1229" s="166">
        <v>-6.5484678712146083E-2</v>
      </c>
      <c r="AB1229" s="167" t="s">
        <v>5173</v>
      </c>
      <c r="AC1229" s="168" t="s">
        <v>3282</v>
      </c>
    </row>
    <row r="1230" spans="1:29" x14ac:dyDescent="0.3">
      <c r="A1230" s="156" t="s">
        <v>3033</v>
      </c>
      <c r="B1230" s="157">
        <v>2</v>
      </c>
      <c r="C1230" s="158" t="s">
        <v>310</v>
      </c>
      <c r="D1230" s="158" t="s">
        <v>284</v>
      </c>
      <c r="E1230" s="156" t="s">
        <v>2722</v>
      </c>
      <c r="F1230" s="159" t="s">
        <v>1250</v>
      </c>
      <c r="G1230" s="158" t="s">
        <v>310</v>
      </c>
      <c r="H1230" s="160">
        <v>44827</v>
      </c>
      <c r="I1230" s="160">
        <v>45037</v>
      </c>
      <c r="J1230" s="161" t="s">
        <v>2671</v>
      </c>
      <c r="K1230" s="162"/>
      <c r="L1230" s="163" t="s">
        <v>3063</v>
      </c>
      <c r="M1230" s="164">
        <v>0</v>
      </c>
      <c r="N1230" s="164">
        <v>325517.40999999997</v>
      </c>
      <c r="O1230" s="162" t="s">
        <v>1011</v>
      </c>
      <c r="P1230" s="160">
        <v>45037</v>
      </c>
      <c r="Q1230" s="162" t="s">
        <v>5096</v>
      </c>
      <c r="R1230" s="164">
        <v>325517.40999999997</v>
      </c>
      <c r="S1230" s="163" t="s">
        <v>1573</v>
      </c>
      <c r="T1230" s="163"/>
      <c r="U1230" s="161" t="s">
        <v>10</v>
      </c>
      <c r="V1230" s="161" t="s">
        <v>11</v>
      </c>
      <c r="W1230" s="161" t="s">
        <v>12</v>
      </c>
      <c r="X1230" s="161" t="s">
        <v>13</v>
      </c>
      <c r="Y1230" s="169">
        <v>6250</v>
      </c>
      <c r="Z1230" s="169">
        <v>9301101</v>
      </c>
      <c r="AA1230" s="166">
        <v>0.19490255704705284</v>
      </c>
      <c r="AB1230" s="167" t="s">
        <v>3034</v>
      </c>
      <c r="AC1230" s="168" t="s">
        <v>3282</v>
      </c>
    </row>
    <row r="1231" spans="1:29" x14ac:dyDescent="0.3">
      <c r="A1231" s="156" t="s">
        <v>3033</v>
      </c>
      <c r="B1231" s="157">
        <v>2</v>
      </c>
      <c r="C1231" s="158" t="s">
        <v>310</v>
      </c>
      <c r="D1231" s="158" t="s">
        <v>284</v>
      </c>
      <c r="E1231" s="156" t="s">
        <v>2722</v>
      </c>
      <c r="F1231" s="159" t="s">
        <v>1250</v>
      </c>
      <c r="G1231" s="158" t="s">
        <v>310</v>
      </c>
      <c r="H1231" s="160">
        <v>44827</v>
      </c>
      <c r="I1231" s="160">
        <v>45050</v>
      </c>
      <c r="J1231" s="161" t="s">
        <v>2671</v>
      </c>
      <c r="K1231" s="162"/>
      <c r="L1231" s="163" t="s">
        <v>3063</v>
      </c>
      <c r="M1231" s="164">
        <v>0</v>
      </c>
      <c r="N1231" s="164">
        <v>109369.54</v>
      </c>
      <c r="O1231" s="162" t="s">
        <v>844</v>
      </c>
      <c r="P1231" s="160">
        <v>45050</v>
      </c>
      <c r="Q1231" s="162" t="s">
        <v>5167</v>
      </c>
      <c r="R1231" s="164">
        <v>109369.54</v>
      </c>
      <c r="S1231" s="163" t="s">
        <v>1573</v>
      </c>
      <c r="T1231" s="163"/>
      <c r="U1231" s="161" t="s">
        <v>10</v>
      </c>
      <c r="V1231" s="161" t="s">
        <v>11</v>
      </c>
      <c r="W1231" s="161" t="s">
        <v>12</v>
      </c>
      <c r="X1231" s="161" t="s">
        <v>13</v>
      </c>
      <c r="Y1231" s="169">
        <v>6250</v>
      </c>
      <c r="Z1231" s="169">
        <v>9301101</v>
      </c>
      <c r="AA1231" s="166">
        <v>6.5484678712146083E-2</v>
      </c>
      <c r="AB1231" s="167" t="s">
        <v>5174</v>
      </c>
      <c r="AC1231" s="168" t="s">
        <v>3282</v>
      </c>
    </row>
    <row r="1232" spans="1:29" x14ac:dyDescent="0.3">
      <c r="A1232" s="156" t="s">
        <v>3033</v>
      </c>
      <c r="B1232" s="157">
        <v>2</v>
      </c>
      <c r="C1232" s="156" t="s">
        <v>310</v>
      </c>
      <c r="D1232" s="156" t="s">
        <v>284</v>
      </c>
      <c r="E1232" s="156" t="s">
        <v>2722</v>
      </c>
      <c r="F1232" s="156" t="s">
        <v>1250</v>
      </c>
      <c r="G1232" s="158" t="s">
        <v>310</v>
      </c>
      <c r="H1232" s="160">
        <v>44827</v>
      </c>
      <c r="I1232" s="160">
        <v>45064</v>
      </c>
      <c r="J1232" s="161" t="s">
        <v>2671</v>
      </c>
      <c r="K1232" s="158"/>
      <c r="L1232" s="163" t="s">
        <v>3063</v>
      </c>
      <c r="M1232" s="171">
        <v>0</v>
      </c>
      <c r="N1232" s="170">
        <v>88373.66</v>
      </c>
      <c r="O1232" s="162" t="s">
        <v>1013</v>
      </c>
      <c r="P1232" s="160">
        <v>45064</v>
      </c>
      <c r="Q1232" s="162" t="s">
        <v>5198</v>
      </c>
      <c r="R1232" s="178">
        <v>88373.66</v>
      </c>
      <c r="S1232" s="158" t="s">
        <v>1573</v>
      </c>
      <c r="T1232" s="162"/>
      <c r="U1232" s="161" t="s">
        <v>10</v>
      </c>
      <c r="V1232" s="161" t="s">
        <v>11</v>
      </c>
      <c r="W1232" s="161" t="s">
        <v>12</v>
      </c>
      <c r="X1232" s="161" t="s">
        <v>13</v>
      </c>
      <c r="Y1232" s="165">
        <v>6250</v>
      </c>
      <c r="Z1232" s="165">
        <v>9301101</v>
      </c>
      <c r="AA1232" s="166">
        <v>5.2913459558451434E-2</v>
      </c>
      <c r="AB1232" s="162" t="s">
        <v>3034</v>
      </c>
      <c r="AC1232" s="168" t="s">
        <v>3282</v>
      </c>
    </row>
    <row r="1233" spans="1:29" x14ac:dyDescent="0.3">
      <c r="A1233" s="156" t="s">
        <v>3033</v>
      </c>
      <c r="B1233" s="157">
        <v>2</v>
      </c>
      <c r="C1233" s="156" t="s">
        <v>310</v>
      </c>
      <c r="D1233" s="156" t="s">
        <v>284</v>
      </c>
      <c r="E1233" s="156" t="s">
        <v>2722</v>
      </c>
      <c r="F1233" s="156" t="s">
        <v>1250</v>
      </c>
      <c r="G1233" s="158" t="s">
        <v>310</v>
      </c>
      <c r="H1233" s="160">
        <v>44827</v>
      </c>
      <c r="I1233" s="160">
        <v>45104</v>
      </c>
      <c r="J1233" s="161" t="s">
        <v>2671</v>
      </c>
      <c r="K1233" s="158"/>
      <c r="L1233" s="163" t="s">
        <v>3063</v>
      </c>
      <c r="M1233" s="171">
        <v>0</v>
      </c>
      <c r="N1233" s="170">
        <v>153140</v>
      </c>
      <c r="O1233" s="162" t="s">
        <v>1113</v>
      </c>
      <c r="P1233" s="160">
        <v>45104</v>
      </c>
      <c r="Q1233" s="162" t="s">
        <v>5247</v>
      </c>
      <c r="R1233" s="178">
        <v>153140</v>
      </c>
      <c r="S1233" s="158" t="s">
        <v>1573</v>
      </c>
      <c r="T1233" s="162"/>
      <c r="U1233" s="161" t="s">
        <v>10</v>
      </c>
      <c r="V1233" s="161" t="s">
        <v>11</v>
      </c>
      <c r="W1233" s="161" t="s">
        <v>12</v>
      </c>
      <c r="X1233" s="161" t="s">
        <v>13</v>
      </c>
      <c r="Y1233" s="165">
        <v>6250</v>
      </c>
      <c r="Z1233" s="165">
        <v>9301101</v>
      </c>
      <c r="AA1233" s="166">
        <v>9.1692108222984681E-2</v>
      </c>
      <c r="AB1233" s="162" t="s">
        <v>3034</v>
      </c>
      <c r="AC1233" s="168" t="s">
        <v>3282</v>
      </c>
    </row>
    <row r="1234" spans="1:29" x14ac:dyDescent="0.3">
      <c r="A1234" s="156" t="s">
        <v>3033</v>
      </c>
      <c r="B1234" s="157">
        <v>2</v>
      </c>
      <c r="C1234" s="156" t="s">
        <v>310</v>
      </c>
      <c r="D1234" s="156" t="s">
        <v>284</v>
      </c>
      <c r="E1234" s="156" t="s">
        <v>2722</v>
      </c>
      <c r="F1234" s="156" t="s">
        <v>1250</v>
      </c>
      <c r="G1234" s="158" t="s">
        <v>310</v>
      </c>
      <c r="H1234" s="160">
        <v>44827</v>
      </c>
      <c r="I1234" s="160">
        <v>45142</v>
      </c>
      <c r="J1234" s="161" t="s">
        <v>2671</v>
      </c>
      <c r="K1234" s="158"/>
      <c r="L1234" s="163" t="s">
        <v>3063</v>
      </c>
      <c r="M1234" s="171">
        <v>0</v>
      </c>
      <c r="N1234" s="170">
        <v>417040.26</v>
      </c>
      <c r="O1234" s="162" t="s">
        <v>1247</v>
      </c>
      <c r="P1234" s="160">
        <v>45142</v>
      </c>
      <c r="Q1234" s="162" t="s">
        <v>5446</v>
      </c>
      <c r="R1234" s="178">
        <v>417040.26</v>
      </c>
      <c r="S1234" s="158" t="s">
        <v>1573</v>
      </c>
      <c r="T1234" s="162"/>
      <c r="U1234" s="161" t="s">
        <v>10</v>
      </c>
      <c r="V1234" s="161" t="s">
        <v>11</v>
      </c>
      <c r="W1234" s="161" t="s">
        <v>12</v>
      </c>
      <c r="X1234" s="161" t="s">
        <v>13</v>
      </c>
      <c r="Y1234" s="165">
        <v>6250</v>
      </c>
      <c r="Z1234" s="165">
        <v>9301101</v>
      </c>
      <c r="AA1234" s="166">
        <v>0.2497015845191437</v>
      </c>
      <c r="AB1234" s="162" t="s">
        <v>3034</v>
      </c>
      <c r="AC1234" s="168" t="s">
        <v>3282</v>
      </c>
    </row>
    <row r="1235" spans="1:29" x14ac:dyDescent="0.3">
      <c r="A1235" s="156" t="s">
        <v>3033</v>
      </c>
      <c r="B1235" s="157">
        <v>2</v>
      </c>
      <c r="C1235" s="156" t="s">
        <v>310</v>
      </c>
      <c r="D1235" s="163" t="s">
        <v>284</v>
      </c>
      <c r="E1235" s="156" t="s">
        <v>2722</v>
      </c>
      <c r="F1235" s="156" t="s">
        <v>1250</v>
      </c>
      <c r="G1235" s="158" t="s">
        <v>310</v>
      </c>
      <c r="H1235" s="160">
        <v>44827</v>
      </c>
      <c r="I1235" s="160">
        <v>45160</v>
      </c>
      <c r="J1235" s="161" t="s">
        <v>5251</v>
      </c>
      <c r="K1235" s="158"/>
      <c r="L1235" s="156" t="s">
        <v>3063</v>
      </c>
      <c r="M1235" s="171">
        <v>0</v>
      </c>
      <c r="N1235" s="170">
        <v>151049.91</v>
      </c>
      <c r="O1235" s="162" t="s">
        <v>1318</v>
      </c>
      <c r="P1235" s="160">
        <v>45160</v>
      </c>
      <c r="Q1235" s="162" t="s">
        <v>5458</v>
      </c>
      <c r="R1235" s="178">
        <v>151049.91</v>
      </c>
      <c r="S1235" s="162" t="s">
        <v>1573</v>
      </c>
      <c r="T1235" s="162"/>
      <c r="U1235" s="161" t="s">
        <v>10</v>
      </c>
      <c r="V1235" s="161" t="s">
        <v>11</v>
      </c>
      <c r="W1235" s="161" t="s">
        <v>12</v>
      </c>
      <c r="X1235" s="161" t="s">
        <v>13</v>
      </c>
      <c r="Y1235" s="165">
        <v>6250</v>
      </c>
      <c r="Z1235" s="169">
        <v>9301101</v>
      </c>
      <c r="AA1235" s="166">
        <v>9.0440673206164918E-2</v>
      </c>
      <c r="AB1235" s="162" t="s">
        <v>3034</v>
      </c>
      <c r="AC1235" s="168" t="s">
        <v>3282</v>
      </c>
    </row>
    <row r="1236" spans="1:29" x14ac:dyDescent="0.3">
      <c r="A1236" s="156" t="s">
        <v>3033</v>
      </c>
      <c r="B1236" s="157">
        <v>2</v>
      </c>
      <c r="C1236" s="156" t="s">
        <v>310</v>
      </c>
      <c r="D1236" s="163" t="s">
        <v>284</v>
      </c>
      <c r="E1236" s="156" t="s">
        <v>2722</v>
      </c>
      <c r="F1236" s="156" t="s">
        <v>1250</v>
      </c>
      <c r="G1236" s="158" t="s">
        <v>310</v>
      </c>
      <c r="H1236" s="160">
        <v>44827</v>
      </c>
      <c r="I1236" s="160">
        <v>45236</v>
      </c>
      <c r="J1236" s="161" t="s">
        <v>5251</v>
      </c>
      <c r="K1236" s="158"/>
      <c r="L1236" s="156" t="s">
        <v>3063</v>
      </c>
      <c r="M1236" s="171">
        <v>0</v>
      </c>
      <c r="N1236" s="170">
        <v>14962.5</v>
      </c>
      <c r="O1236" s="162" t="s">
        <v>1500</v>
      </c>
      <c r="P1236" s="160">
        <v>45236</v>
      </c>
      <c r="Q1236" s="162" t="s">
        <v>5566</v>
      </c>
      <c r="R1236" s="178">
        <v>14962.5</v>
      </c>
      <c r="S1236" s="162" t="s">
        <v>1573</v>
      </c>
      <c r="T1236" s="162"/>
      <c r="U1236" s="161" t="s">
        <v>10</v>
      </c>
      <c r="V1236" s="161" t="s">
        <v>11</v>
      </c>
      <c r="W1236" s="161" t="s">
        <v>12</v>
      </c>
      <c r="X1236" s="161" t="s">
        <v>13</v>
      </c>
      <c r="Y1236" s="165">
        <v>6250</v>
      </c>
      <c r="Z1236" s="169">
        <v>9301101</v>
      </c>
      <c r="AA1236" s="166">
        <v>8.9587512686849172E-3</v>
      </c>
      <c r="AB1236" s="162" t="s">
        <v>3034</v>
      </c>
      <c r="AC1236" s="168" t="s">
        <v>3282</v>
      </c>
    </row>
    <row r="1237" spans="1:29" x14ac:dyDescent="0.3">
      <c r="A1237" s="156" t="s">
        <v>3033</v>
      </c>
      <c r="B1237" s="157">
        <v>2</v>
      </c>
      <c r="C1237" s="156" t="s">
        <v>310</v>
      </c>
      <c r="D1237" s="163" t="s">
        <v>284</v>
      </c>
      <c r="E1237" s="156" t="s">
        <v>2722</v>
      </c>
      <c r="F1237" s="156" t="s">
        <v>1250</v>
      </c>
      <c r="G1237" s="158" t="s">
        <v>310</v>
      </c>
      <c r="H1237" s="160">
        <v>44827</v>
      </c>
      <c r="I1237" s="160">
        <v>45310</v>
      </c>
      <c r="J1237" s="161" t="s">
        <v>5251</v>
      </c>
      <c r="K1237" s="158"/>
      <c r="L1237" s="156" t="s">
        <v>3063</v>
      </c>
      <c r="M1237" s="171">
        <v>0</v>
      </c>
      <c r="N1237" s="170">
        <v>36255.040000000001</v>
      </c>
      <c r="O1237" s="162" t="s">
        <v>2064</v>
      </c>
      <c r="P1237" s="160">
        <v>45310</v>
      </c>
      <c r="Q1237" s="162" t="s">
        <v>5680</v>
      </c>
      <c r="R1237" s="178">
        <v>36255.040000000001</v>
      </c>
      <c r="S1237" s="162" t="s">
        <v>1573</v>
      </c>
      <c r="T1237" s="162"/>
      <c r="U1237" s="161" t="s">
        <v>10</v>
      </c>
      <c r="V1237" s="161" t="s">
        <v>11</v>
      </c>
      <c r="W1237" s="161" t="s">
        <v>12</v>
      </c>
      <c r="X1237" s="161" t="s">
        <v>13</v>
      </c>
      <c r="Y1237" s="165">
        <v>6250</v>
      </c>
      <c r="Z1237" s="169">
        <v>9301101</v>
      </c>
      <c r="AA1237" s="166">
        <v>2.1707594693147699E-2</v>
      </c>
      <c r="AB1237" s="162" t="s">
        <v>3034</v>
      </c>
      <c r="AC1237" s="168" t="s">
        <v>3282</v>
      </c>
    </row>
    <row r="1238" spans="1:29" x14ac:dyDescent="0.3">
      <c r="A1238" s="156" t="s">
        <v>3033</v>
      </c>
      <c r="B1238" s="157">
        <v>2</v>
      </c>
      <c r="C1238" s="156" t="s">
        <v>310</v>
      </c>
      <c r="D1238" s="163" t="s">
        <v>284</v>
      </c>
      <c r="E1238" s="156" t="s">
        <v>2722</v>
      </c>
      <c r="F1238" s="156" t="s">
        <v>1250</v>
      </c>
      <c r="G1238" s="158" t="s">
        <v>310</v>
      </c>
      <c r="H1238" s="160">
        <v>44827</v>
      </c>
      <c r="I1238" s="160">
        <v>45719</v>
      </c>
      <c r="J1238" s="161" t="s">
        <v>6174</v>
      </c>
      <c r="K1238" s="158"/>
      <c r="L1238" s="156" t="s">
        <v>3063</v>
      </c>
      <c r="M1238" s="171">
        <v>0</v>
      </c>
      <c r="N1238" s="170">
        <v>2851.07</v>
      </c>
      <c r="O1238" s="162" t="s">
        <v>2060</v>
      </c>
      <c r="P1238" s="160">
        <v>45719</v>
      </c>
      <c r="Q1238" s="162" t="s">
        <v>6696</v>
      </c>
      <c r="R1238" s="178">
        <v>2851.07</v>
      </c>
      <c r="S1238" s="162" t="s">
        <v>1573</v>
      </c>
      <c r="T1238" s="162"/>
      <c r="U1238" s="161" t="s">
        <v>10</v>
      </c>
      <c r="V1238" s="161" t="s">
        <v>11</v>
      </c>
      <c r="W1238" s="161" t="s">
        <v>12</v>
      </c>
      <c r="X1238" s="161" t="s">
        <v>13</v>
      </c>
      <c r="Y1238" s="165">
        <v>6250</v>
      </c>
      <c r="Z1238" s="169">
        <v>9301101</v>
      </c>
      <c r="AA1238" s="166">
        <v>1.7070694723214375E-3</v>
      </c>
      <c r="AB1238" s="162" t="s">
        <v>3034</v>
      </c>
      <c r="AC1238" s="168" t="s">
        <v>3282</v>
      </c>
    </row>
    <row r="1239" spans="1:29" x14ac:dyDescent="0.3">
      <c r="A1239" s="156" t="s">
        <v>3033</v>
      </c>
      <c r="B1239" s="157">
        <v>2</v>
      </c>
      <c r="C1239" s="156" t="s">
        <v>310</v>
      </c>
      <c r="D1239" s="163" t="s">
        <v>284</v>
      </c>
      <c r="E1239" s="156" t="s">
        <v>2722</v>
      </c>
      <c r="F1239" s="156" t="s">
        <v>1250</v>
      </c>
      <c r="G1239" s="158" t="s">
        <v>310</v>
      </c>
      <c r="H1239" s="160">
        <v>44827</v>
      </c>
      <c r="I1239" s="160">
        <v>45719</v>
      </c>
      <c r="J1239" s="161" t="s">
        <v>6174</v>
      </c>
      <c r="K1239" s="158" t="s">
        <v>3037</v>
      </c>
      <c r="L1239" s="156" t="s">
        <v>3063</v>
      </c>
      <c r="M1239" s="171">
        <v>0</v>
      </c>
      <c r="N1239" s="170">
        <v>83507.75</v>
      </c>
      <c r="O1239" s="162" t="s">
        <v>2065</v>
      </c>
      <c r="P1239" s="160">
        <v>45719</v>
      </c>
      <c r="Q1239" s="162" t="s">
        <v>6696</v>
      </c>
      <c r="R1239" s="178">
        <v>83507.75</v>
      </c>
      <c r="S1239" s="162" t="s">
        <v>1573</v>
      </c>
      <c r="T1239" s="162"/>
      <c r="U1239" s="161" t="s">
        <v>10</v>
      </c>
      <c r="V1239" s="161" t="s">
        <v>11</v>
      </c>
      <c r="W1239" s="161" t="s">
        <v>12</v>
      </c>
      <c r="X1239" s="161" t="s">
        <v>13</v>
      </c>
      <c r="Y1239" s="165">
        <v>6250</v>
      </c>
      <c r="Z1239" s="169">
        <v>9301101</v>
      </c>
      <c r="AA1239" s="166">
        <v>5.000001077744514E-2</v>
      </c>
      <c r="AB1239" s="162" t="s">
        <v>3034</v>
      </c>
      <c r="AC1239" s="168" t="s">
        <v>3282</v>
      </c>
    </row>
    <row r="1240" spans="1:29" x14ac:dyDescent="0.3">
      <c r="A1240" s="156" t="s">
        <v>2910</v>
      </c>
      <c r="B1240" s="157">
        <v>5</v>
      </c>
      <c r="C1240" s="156" t="s">
        <v>310</v>
      </c>
      <c r="D1240" s="163" t="s">
        <v>315</v>
      </c>
      <c r="E1240" s="156" t="s">
        <v>2722</v>
      </c>
      <c r="F1240" s="156" t="s">
        <v>1250</v>
      </c>
      <c r="G1240" s="158" t="s">
        <v>310</v>
      </c>
      <c r="H1240" s="160">
        <v>45300</v>
      </c>
      <c r="I1240" s="160">
        <v>45372</v>
      </c>
      <c r="J1240" s="161" t="s">
        <v>5251</v>
      </c>
      <c r="K1240" s="158"/>
      <c r="L1240" s="156" t="s">
        <v>5853</v>
      </c>
      <c r="M1240" s="171">
        <v>0</v>
      </c>
      <c r="N1240" s="170">
        <v>339397</v>
      </c>
      <c r="O1240" s="162" t="s">
        <v>468</v>
      </c>
      <c r="P1240" s="160">
        <v>45372</v>
      </c>
      <c r="Q1240" s="162" t="s">
        <v>5996</v>
      </c>
      <c r="R1240" s="178">
        <v>339397</v>
      </c>
      <c r="S1240" s="162"/>
      <c r="T1240" s="162"/>
      <c r="U1240" s="161" t="s">
        <v>10</v>
      </c>
      <c r="V1240" s="161" t="s">
        <v>11</v>
      </c>
      <c r="W1240" s="161" t="s">
        <v>12</v>
      </c>
      <c r="X1240" s="161" t="s">
        <v>13</v>
      </c>
      <c r="Y1240" s="165">
        <v>6250</v>
      </c>
      <c r="Z1240" s="169">
        <v>9431101</v>
      </c>
      <c r="AA1240" s="166">
        <v>0.16317163461538461</v>
      </c>
      <c r="AB1240" s="162" t="s">
        <v>5659</v>
      </c>
      <c r="AC1240" s="168" t="s">
        <v>3337</v>
      </c>
    </row>
    <row r="1241" spans="1:29" x14ac:dyDescent="0.3">
      <c r="A1241" s="156" t="s">
        <v>2910</v>
      </c>
      <c r="B1241" s="157">
        <v>5</v>
      </c>
      <c r="C1241" s="156" t="s">
        <v>310</v>
      </c>
      <c r="D1241" s="163" t="s">
        <v>315</v>
      </c>
      <c r="E1241" s="156" t="s">
        <v>2722</v>
      </c>
      <c r="F1241" s="156" t="s">
        <v>1250</v>
      </c>
      <c r="G1241" s="158" t="s">
        <v>310</v>
      </c>
      <c r="H1241" s="160">
        <v>45300</v>
      </c>
      <c r="I1241" s="160">
        <v>45383</v>
      </c>
      <c r="J1241" s="161" t="s">
        <v>5251</v>
      </c>
      <c r="K1241" s="158"/>
      <c r="L1241" s="156" t="s">
        <v>5853</v>
      </c>
      <c r="M1241" s="171">
        <v>0</v>
      </c>
      <c r="N1241" s="170">
        <v>114133</v>
      </c>
      <c r="O1241" s="162" t="s">
        <v>696</v>
      </c>
      <c r="P1241" s="160">
        <v>45383</v>
      </c>
      <c r="Q1241" s="162" t="s">
        <v>6029</v>
      </c>
      <c r="R1241" s="178">
        <v>114133</v>
      </c>
      <c r="S1241" s="162"/>
      <c r="T1241" s="162"/>
      <c r="U1241" s="161" t="s">
        <v>10</v>
      </c>
      <c r="V1241" s="161" t="s">
        <v>11</v>
      </c>
      <c r="W1241" s="161" t="s">
        <v>12</v>
      </c>
      <c r="X1241" s="161" t="s">
        <v>13</v>
      </c>
      <c r="Y1241" s="165">
        <v>6250</v>
      </c>
      <c r="Z1241" s="169">
        <v>9431101</v>
      </c>
      <c r="AA1241" s="166">
        <v>5.4871634615384614E-2</v>
      </c>
      <c r="AB1241" s="162" t="s">
        <v>5659</v>
      </c>
      <c r="AC1241" s="168" t="s">
        <v>3337</v>
      </c>
    </row>
    <row r="1242" spans="1:29" x14ac:dyDescent="0.3">
      <c r="A1242" s="156" t="s">
        <v>2910</v>
      </c>
      <c r="B1242" s="157">
        <v>5</v>
      </c>
      <c r="C1242" s="156" t="s">
        <v>310</v>
      </c>
      <c r="D1242" s="163" t="s">
        <v>315</v>
      </c>
      <c r="E1242" s="156" t="s">
        <v>2722</v>
      </c>
      <c r="F1242" s="156" t="s">
        <v>1250</v>
      </c>
      <c r="G1242" s="158" t="s">
        <v>310</v>
      </c>
      <c r="H1242" s="160">
        <v>45300</v>
      </c>
      <c r="I1242" s="160">
        <v>45427</v>
      </c>
      <c r="J1242" s="161" t="s">
        <v>5251</v>
      </c>
      <c r="K1242" s="158"/>
      <c r="L1242" s="156" t="s">
        <v>5853</v>
      </c>
      <c r="M1242" s="171">
        <v>0</v>
      </c>
      <c r="N1242" s="170">
        <v>232275</v>
      </c>
      <c r="O1242" s="162" t="s">
        <v>738</v>
      </c>
      <c r="P1242" s="160">
        <v>45427</v>
      </c>
      <c r="Q1242" s="162" t="s">
        <v>6041</v>
      </c>
      <c r="R1242" s="178">
        <v>232275</v>
      </c>
      <c r="S1242" s="162"/>
      <c r="T1242" s="162"/>
      <c r="U1242" s="161" t="s">
        <v>10</v>
      </c>
      <c r="V1242" s="161" t="s">
        <v>11</v>
      </c>
      <c r="W1242" s="161" t="s">
        <v>12</v>
      </c>
      <c r="X1242" s="161" t="s">
        <v>13</v>
      </c>
      <c r="Y1242" s="165">
        <v>6250</v>
      </c>
      <c r="Z1242" s="169">
        <v>9431101</v>
      </c>
      <c r="AA1242" s="166">
        <v>0.11167067307692308</v>
      </c>
      <c r="AB1242" s="162" t="s">
        <v>5659</v>
      </c>
      <c r="AC1242" s="168" t="s">
        <v>3337</v>
      </c>
    </row>
    <row r="1243" spans="1:29" x14ac:dyDescent="0.3">
      <c r="A1243" s="156" t="s">
        <v>2910</v>
      </c>
      <c r="B1243" s="157">
        <v>5</v>
      </c>
      <c r="C1243" s="156" t="s">
        <v>310</v>
      </c>
      <c r="D1243" s="163" t="s">
        <v>315</v>
      </c>
      <c r="E1243" s="156" t="s">
        <v>2722</v>
      </c>
      <c r="F1243" s="156" t="s">
        <v>1250</v>
      </c>
      <c r="G1243" s="158" t="s">
        <v>310</v>
      </c>
      <c r="H1243" s="160">
        <v>45300</v>
      </c>
      <c r="I1243" s="160">
        <v>45427</v>
      </c>
      <c r="J1243" s="161" t="s">
        <v>5251</v>
      </c>
      <c r="K1243" s="158"/>
      <c r="L1243" s="156" t="s">
        <v>5853</v>
      </c>
      <c r="M1243" s="171">
        <v>0</v>
      </c>
      <c r="N1243" s="170">
        <v>138700</v>
      </c>
      <c r="O1243" s="162" t="s">
        <v>844</v>
      </c>
      <c r="P1243" s="160">
        <v>45427</v>
      </c>
      <c r="Q1243" s="162" t="s">
        <v>6041</v>
      </c>
      <c r="R1243" s="178">
        <v>138700</v>
      </c>
      <c r="S1243" s="162"/>
      <c r="T1243" s="162"/>
      <c r="U1243" s="161" t="s">
        <v>10</v>
      </c>
      <c r="V1243" s="161" t="s">
        <v>11</v>
      </c>
      <c r="W1243" s="161" t="s">
        <v>12</v>
      </c>
      <c r="X1243" s="161" t="s">
        <v>13</v>
      </c>
      <c r="Y1243" s="165">
        <v>6250</v>
      </c>
      <c r="Z1243" s="169">
        <v>9431101</v>
      </c>
      <c r="AA1243" s="166">
        <v>6.6682692307692304E-2</v>
      </c>
      <c r="AB1243" s="162" t="s">
        <v>5659</v>
      </c>
      <c r="AC1243" s="168" t="s">
        <v>3337</v>
      </c>
    </row>
    <row r="1244" spans="1:29" x14ac:dyDescent="0.3">
      <c r="A1244" s="156" t="s">
        <v>2910</v>
      </c>
      <c r="B1244" s="157">
        <v>5</v>
      </c>
      <c r="C1244" s="156" t="s">
        <v>310</v>
      </c>
      <c r="D1244" s="158" t="s">
        <v>315</v>
      </c>
      <c r="E1244" s="156" t="s">
        <v>2722</v>
      </c>
      <c r="F1244" s="156" t="s">
        <v>1250</v>
      </c>
      <c r="G1244" s="158" t="s">
        <v>310</v>
      </c>
      <c r="H1244" s="160">
        <v>45300</v>
      </c>
      <c r="I1244" s="160">
        <v>45461</v>
      </c>
      <c r="J1244" s="161" t="s">
        <v>5251</v>
      </c>
      <c r="K1244" s="158"/>
      <c r="L1244" s="156" t="s">
        <v>5853</v>
      </c>
      <c r="M1244" s="171">
        <v>0</v>
      </c>
      <c r="N1244" s="170">
        <v>373559</v>
      </c>
      <c r="O1244" s="162" t="s">
        <v>1011</v>
      </c>
      <c r="P1244" s="160">
        <v>45461</v>
      </c>
      <c r="Q1244" s="162" t="s">
        <v>6121</v>
      </c>
      <c r="R1244" s="178">
        <v>373559</v>
      </c>
      <c r="S1244" s="163"/>
      <c r="T1244" s="162"/>
      <c r="U1244" s="161" t="s">
        <v>10</v>
      </c>
      <c r="V1244" s="161" t="s">
        <v>11</v>
      </c>
      <c r="W1244" s="161" t="s">
        <v>12</v>
      </c>
      <c r="X1244" s="161" t="s">
        <v>13</v>
      </c>
      <c r="Y1244" s="165">
        <v>6250</v>
      </c>
      <c r="Z1244" s="165">
        <v>9431101</v>
      </c>
      <c r="AA1244" s="166">
        <v>0.17959567307692309</v>
      </c>
      <c r="AB1244" s="162" t="s">
        <v>5659</v>
      </c>
      <c r="AC1244" s="168" t="s">
        <v>3337</v>
      </c>
    </row>
    <row r="1245" spans="1:29" x14ac:dyDescent="0.3">
      <c r="A1245" s="156" t="s">
        <v>2910</v>
      </c>
      <c r="B1245" s="157">
        <v>5</v>
      </c>
      <c r="C1245" s="156" t="s">
        <v>310</v>
      </c>
      <c r="D1245" s="158" t="s">
        <v>315</v>
      </c>
      <c r="E1245" s="156" t="s">
        <v>2722</v>
      </c>
      <c r="F1245" s="156" t="s">
        <v>1250</v>
      </c>
      <c r="G1245" s="158" t="s">
        <v>310</v>
      </c>
      <c r="H1245" s="160">
        <v>45300</v>
      </c>
      <c r="I1245" s="160">
        <v>45485</v>
      </c>
      <c r="J1245" s="161" t="s">
        <v>5251</v>
      </c>
      <c r="K1245" s="158"/>
      <c r="L1245" s="156" t="s">
        <v>5853</v>
      </c>
      <c r="M1245" s="171">
        <v>0</v>
      </c>
      <c r="N1245" s="170">
        <v>207271</v>
      </c>
      <c r="O1245" s="162" t="s">
        <v>1013</v>
      </c>
      <c r="P1245" s="160">
        <v>45485</v>
      </c>
      <c r="Q1245" s="162" t="s">
        <v>6188</v>
      </c>
      <c r="R1245" s="178">
        <v>207271</v>
      </c>
      <c r="S1245" s="163"/>
      <c r="T1245" s="162"/>
      <c r="U1245" s="161" t="s">
        <v>10</v>
      </c>
      <c r="V1245" s="161" t="s">
        <v>11</v>
      </c>
      <c r="W1245" s="161" t="s">
        <v>12</v>
      </c>
      <c r="X1245" s="161" t="s">
        <v>13</v>
      </c>
      <c r="Y1245" s="165">
        <v>6250</v>
      </c>
      <c r="Z1245" s="165">
        <v>9431101</v>
      </c>
      <c r="AA1245" s="166">
        <v>9.9649519230769229E-2</v>
      </c>
      <c r="AB1245" s="162" t="s">
        <v>5659</v>
      </c>
      <c r="AC1245" s="168" t="s">
        <v>3337</v>
      </c>
    </row>
    <row r="1246" spans="1:29" x14ac:dyDescent="0.3">
      <c r="A1246" s="156" t="s">
        <v>2910</v>
      </c>
      <c r="B1246" s="157">
        <v>5</v>
      </c>
      <c r="C1246" s="156" t="s">
        <v>310</v>
      </c>
      <c r="D1246" s="158" t="s">
        <v>315</v>
      </c>
      <c r="E1246" s="156" t="s">
        <v>2722</v>
      </c>
      <c r="F1246" s="156" t="s">
        <v>1250</v>
      </c>
      <c r="G1246" s="158" t="s">
        <v>310</v>
      </c>
      <c r="H1246" s="160">
        <v>45300</v>
      </c>
      <c r="I1246" s="160">
        <v>45519</v>
      </c>
      <c r="J1246" s="161" t="s">
        <v>6174</v>
      </c>
      <c r="K1246" s="158"/>
      <c r="L1246" s="156" t="s">
        <v>5853</v>
      </c>
      <c r="M1246" s="171">
        <v>0</v>
      </c>
      <c r="N1246" s="170">
        <v>173650.5</v>
      </c>
      <c r="O1246" s="162" t="s">
        <v>1113</v>
      </c>
      <c r="P1246" s="160">
        <v>45519</v>
      </c>
      <c r="Q1246" s="162" t="s">
        <v>6263</v>
      </c>
      <c r="R1246" s="178">
        <v>173650.5</v>
      </c>
      <c r="S1246" s="163"/>
      <c r="T1246" s="162"/>
      <c r="U1246" s="161" t="s">
        <v>10</v>
      </c>
      <c r="V1246" s="161" t="s">
        <v>11</v>
      </c>
      <c r="W1246" s="161" t="s">
        <v>12</v>
      </c>
      <c r="X1246" s="161" t="s">
        <v>13</v>
      </c>
      <c r="Y1246" s="165">
        <v>6250</v>
      </c>
      <c r="Z1246" s="165">
        <v>9431101</v>
      </c>
      <c r="AA1246" s="166">
        <v>8.3485817307692306E-2</v>
      </c>
      <c r="AB1246" s="162" t="s">
        <v>5659</v>
      </c>
      <c r="AC1246" s="168" t="s">
        <v>3337</v>
      </c>
    </row>
    <row r="1247" spans="1:29" x14ac:dyDescent="0.3">
      <c r="A1247" s="156" t="s">
        <v>2910</v>
      </c>
      <c r="B1247" s="157">
        <v>5</v>
      </c>
      <c r="C1247" s="156" t="s">
        <v>310</v>
      </c>
      <c r="D1247" s="158" t="s">
        <v>315</v>
      </c>
      <c r="E1247" s="156" t="s">
        <v>2722</v>
      </c>
      <c r="F1247" s="156" t="s">
        <v>1250</v>
      </c>
      <c r="G1247" s="158" t="s">
        <v>310</v>
      </c>
      <c r="H1247" s="160">
        <v>45300</v>
      </c>
      <c r="I1247" s="160">
        <v>45572</v>
      </c>
      <c r="J1247" s="161" t="s">
        <v>6174</v>
      </c>
      <c r="K1247" s="158"/>
      <c r="L1247" s="156" t="s">
        <v>5853</v>
      </c>
      <c r="M1247" s="171">
        <v>0</v>
      </c>
      <c r="N1247" s="170">
        <v>143269.5</v>
      </c>
      <c r="O1247" s="162" t="s">
        <v>1247</v>
      </c>
      <c r="P1247" s="160">
        <v>45572</v>
      </c>
      <c r="Q1247" s="162" t="s">
        <v>6340</v>
      </c>
      <c r="R1247" s="178">
        <v>143269.5</v>
      </c>
      <c r="S1247" s="163"/>
      <c r="T1247" s="162"/>
      <c r="U1247" s="161" t="s">
        <v>10</v>
      </c>
      <c r="V1247" s="161" t="s">
        <v>11</v>
      </c>
      <c r="W1247" s="161" t="s">
        <v>12</v>
      </c>
      <c r="X1247" s="161" t="s">
        <v>13</v>
      </c>
      <c r="Y1247" s="165">
        <v>6250</v>
      </c>
      <c r="Z1247" s="165">
        <v>9431101</v>
      </c>
      <c r="AA1247" s="166">
        <v>6.8879567307692305E-2</v>
      </c>
      <c r="AB1247" s="162" t="s">
        <v>5659</v>
      </c>
      <c r="AC1247" s="168" t="s">
        <v>3337</v>
      </c>
    </row>
    <row r="1248" spans="1:29" x14ac:dyDescent="0.3">
      <c r="A1248" s="156" t="s">
        <v>2910</v>
      </c>
      <c r="B1248" s="157">
        <v>5</v>
      </c>
      <c r="C1248" s="156" t="s">
        <v>310</v>
      </c>
      <c r="D1248" s="158" t="s">
        <v>315</v>
      </c>
      <c r="E1248" s="156" t="s">
        <v>2722</v>
      </c>
      <c r="F1248" s="156" t="s">
        <v>1250</v>
      </c>
      <c r="G1248" s="158" t="s">
        <v>310</v>
      </c>
      <c r="H1248" s="160">
        <v>45300</v>
      </c>
      <c r="I1248" s="160">
        <v>45615</v>
      </c>
      <c r="J1248" s="161" t="s">
        <v>6174</v>
      </c>
      <c r="K1248" s="158"/>
      <c r="L1248" s="156" t="s">
        <v>5853</v>
      </c>
      <c r="M1248" s="171">
        <v>0</v>
      </c>
      <c r="N1248" s="170">
        <v>79894.97</v>
      </c>
      <c r="O1248" s="162" t="s">
        <v>1318</v>
      </c>
      <c r="P1248" s="160">
        <v>45615</v>
      </c>
      <c r="Q1248" s="162" t="s">
        <v>6341</v>
      </c>
      <c r="R1248" s="178">
        <v>79894.97</v>
      </c>
      <c r="S1248" s="163"/>
      <c r="T1248" s="162"/>
      <c r="U1248" s="161" t="s">
        <v>10</v>
      </c>
      <c r="V1248" s="161" t="s">
        <v>11</v>
      </c>
      <c r="W1248" s="161" t="s">
        <v>12</v>
      </c>
      <c r="X1248" s="161" t="s">
        <v>13</v>
      </c>
      <c r="Y1248" s="165">
        <v>6250</v>
      </c>
      <c r="Z1248" s="165">
        <v>9431101</v>
      </c>
      <c r="AA1248" s="166">
        <v>3.8411043269230769E-2</v>
      </c>
      <c r="AB1248" s="162" t="s">
        <v>5659</v>
      </c>
      <c r="AC1248" s="168" t="s">
        <v>3337</v>
      </c>
    </row>
    <row r="1249" spans="1:29" x14ac:dyDescent="0.3">
      <c r="A1249" s="156" t="s">
        <v>2910</v>
      </c>
      <c r="B1249" s="157">
        <v>5</v>
      </c>
      <c r="C1249" s="156" t="s">
        <v>310</v>
      </c>
      <c r="D1249" s="158" t="s">
        <v>315</v>
      </c>
      <c r="E1249" s="156" t="s">
        <v>2722</v>
      </c>
      <c r="F1249" s="156" t="s">
        <v>1250</v>
      </c>
      <c r="G1249" s="158" t="s">
        <v>310</v>
      </c>
      <c r="H1249" s="160">
        <v>45300</v>
      </c>
      <c r="I1249" s="160">
        <v>45709</v>
      </c>
      <c r="J1249" s="161" t="s">
        <v>6174</v>
      </c>
      <c r="K1249" s="158"/>
      <c r="L1249" s="156" t="s">
        <v>5853</v>
      </c>
      <c r="M1249" s="171">
        <v>0</v>
      </c>
      <c r="N1249" s="170">
        <v>19760</v>
      </c>
      <c r="O1249" s="162" t="s">
        <v>1500</v>
      </c>
      <c r="P1249" s="160">
        <v>45709</v>
      </c>
      <c r="Q1249" s="162" t="s">
        <v>6699</v>
      </c>
      <c r="R1249" s="178">
        <v>19760</v>
      </c>
      <c r="S1249" s="163"/>
      <c r="T1249" s="162"/>
      <c r="U1249" s="161" t="s">
        <v>10</v>
      </c>
      <c r="V1249" s="161" t="s">
        <v>11</v>
      </c>
      <c r="W1249" s="161" t="s">
        <v>12</v>
      </c>
      <c r="X1249" s="161" t="s">
        <v>13</v>
      </c>
      <c r="Y1249" s="165">
        <v>6250</v>
      </c>
      <c r="Z1249" s="165">
        <v>9431101</v>
      </c>
      <c r="AA1249" s="166">
        <v>9.4999999999999998E-3</v>
      </c>
      <c r="AB1249" s="162" t="s">
        <v>5659</v>
      </c>
      <c r="AC1249" s="168" t="s">
        <v>3337</v>
      </c>
    </row>
    <row r="1250" spans="1:29" x14ac:dyDescent="0.3">
      <c r="A1250" s="156" t="s">
        <v>2910</v>
      </c>
      <c r="B1250" s="157">
        <v>5</v>
      </c>
      <c r="C1250" s="156" t="s">
        <v>310</v>
      </c>
      <c r="D1250" s="158" t="s">
        <v>315</v>
      </c>
      <c r="E1250" s="156" t="s">
        <v>2722</v>
      </c>
      <c r="F1250" s="156" t="s">
        <v>1250</v>
      </c>
      <c r="G1250" s="158" t="s">
        <v>310</v>
      </c>
      <c r="H1250" s="160">
        <v>45300</v>
      </c>
      <c r="I1250" s="160">
        <v>45741</v>
      </c>
      <c r="J1250" s="161" t="s">
        <v>6174</v>
      </c>
      <c r="K1250" s="158"/>
      <c r="L1250" s="156" t="s">
        <v>5853</v>
      </c>
      <c r="M1250" s="171">
        <v>0</v>
      </c>
      <c r="N1250" s="170">
        <v>95890</v>
      </c>
      <c r="O1250" s="162" t="s">
        <v>6700</v>
      </c>
      <c r="P1250" s="160">
        <v>45741</v>
      </c>
      <c r="Q1250" s="162" t="s">
        <v>6701</v>
      </c>
      <c r="R1250" s="178">
        <v>95890</v>
      </c>
      <c r="S1250" s="163"/>
      <c r="T1250" s="162"/>
      <c r="U1250" s="161" t="s">
        <v>10</v>
      </c>
      <c r="V1250" s="161" t="s">
        <v>11</v>
      </c>
      <c r="W1250" s="161" t="s">
        <v>12</v>
      </c>
      <c r="X1250" s="161" t="s">
        <v>13</v>
      </c>
      <c r="Y1250" s="165">
        <v>6250</v>
      </c>
      <c r="Z1250" s="165">
        <v>9431101</v>
      </c>
      <c r="AA1250" s="166">
        <v>4.6100961538461535E-2</v>
      </c>
      <c r="AB1250" s="162" t="s">
        <v>5659</v>
      </c>
      <c r="AC1250" s="168" t="s">
        <v>3337</v>
      </c>
    </row>
    <row r="1251" spans="1:29" x14ac:dyDescent="0.3">
      <c r="A1251" s="156" t="s">
        <v>2910</v>
      </c>
      <c r="B1251" s="157">
        <v>5</v>
      </c>
      <c r="C1251" s="156" t="s">
        <v>310</v>
      </c>
      <c r="D1251" s="158" t="s">
        <v>315</v>
      </c>
      <c r="E1251" s="156" t="s">
        <v>2722</v>
      </c>
      <c r="F1251" s="156" t="s">
        <v>1250</v>
      </c>
      <c r="G1251" s="158" t="s">
        <v>310</v>
      </c>
      <c r="H1251" s="160">
        <v>45300</v>
      </c>
      <c r="I1251" s="160">
        <v>46905</v>
      </c>
      <c r="J1251" s="161" t="s">
        <v>6707</v>
      </c>
      <c r="K1251" s="158" t="s">
        <v>5658</v>
      </c>
      <c r="L1251" s="156" t="s">
        <v>5853</v>
      </c>
      <c r="M1251" s="171">
        <v>162200.03000000003</v>
      </c>
      <c r="N1251" s="170">
        <v>162200.03000000003</v>
      </c>
      <c r="O1251" s="162"/>
      <c r="P1251" s="160"/>
      <c r="Q1251" s="162"/>
      <c r="R1251" s="178">
        <v>0</v>
      </c>
      <c r="S1251" s="163"/>
      <c r="T1251" s="162"/>
      <c r="U1251" s="161" t="s">
        <v>10</v>
      </c>
      <c r="V1251" s="161" t="s">
        <v>11</v>
      </c>
      <c r="W1251" s="161" t="s">
        <v>12</v>
      </c>
      <c r="X1251" s="161" t="s">
        <v>13</v>
      </c>
      <c r="Y1251" s="165">
        <v>6250</v>
      </c>
      <c r="Z1251" s="165">
        <v>9431101</v>
      </c>
      <c r="AA1251" s="166">
        <v>0</v>
      </c>
      <c r="AB1251" s="162" t="s">
        <v>5659</v>
      </c>
      <c r="AC1251" s="168" t="s">
        <v>3337</v>
      </c>
    </row>
    <row r="1252" spans="1:29" x14ac:dyDescent="0.3">
      <c r="A1252" s="156" t="s">
        <v>2839</v>
      </c>
      <c r="B1252" s="157">
        <v>5</v>
      </c>
      <c r="C1252" s="156" t="s">
        <v>310</v>
      </c>
      <c r="D1252" s="158" t="s">
        <v>333</v>
      </c>
      <c r="E1252" s="156" t="s">
        <v>2722</v>
      </c>
      <c r="F1252" s="156" t="s">
        <v>1250</v>
      </c>
      <c r="G1252" s="158" t="s">
        <v>310</v>
      </c>
      <c r="H1252" s="160">
        <v>45344</v>
      </c>
      <c r="I1252" s="160">
        <v>45434</v>
      </c>
      <c r="J1252" s="161" t="s">
        <v>5251</v>
      </c>
      <c r="K1252" s="158"/>
      <c r="L1252" s="156" t="s">
        <v>5978</v>
      </c>
      <c r="M1252" s="171">
        <v>0</v>
      </c>
      <c r="N1252" s="170">
        <v>242725</v>
      </c>
      <c r="O1252" s="162" t="s">
        <v>468</v>
      </c>
      <c r="P1252" s="160">
        <v>45434</v>
      </c>
      <c r="Q1252" s="162" t="s">
        <v>6066</v>
      </c>
      <c r="R1252" s="178">
        <v>242725</v>
      </c>
      <c r="S1252" s="163"/>
      <c r="T1252" s="162"/>
      <c r="U1252" s="161" t="s">
        <v>10</v>
      </c>
      <c r="V1252" s="161" t="s">
        <v>11</v>
      </c>
      <c r="W1252" s="161" t="s">
        <v>12</v>
      </c>
      <c r="X1252" s="161" t="s">
        <v>13</v>
      </c>
      <c r="Y1252" s="165">
        <v>6250</v>
      </c>
      <c r="Z1252" s="165">
        <v>9411101</v>
      </c>
      <c r="AA1252" s="166">
        <v>9.9071428571428574E-2</v>
      </c>
      <c r="AB1252" s="162" t="s">
        <v>5926</v>
      </c>
      <c r="AC1252" s="168" t="s">
        <v>3227</v>
      </c>
    </row>
    <row r="1253" spans="1:29" x14ac:dyDescent="0.3">
      <c r="A1253" s="156" t="s">
        <v>2839</v>
      </c>
      <c r="B1253" s="157">
        <v>5</v>
      </c>
      <c r="C1253" s="156" t="s">
        <v>310</v>
      </c>
      <c r="D1253" s="158" t="s">
        <v>333</v>
      </c>
      <c r="E1253" s="156" t="s">
        <v>2722</v>
      </c>
      <c r="F1253" s="156" t="s">
        <v>1250</v>
      </c>
      <c r="G1253" s="158" t="s">
        <v>310</v>
      </c>
      <c r="H1253" s="160">
        <v>45344</v>
      </c>
      <c r="I1253" s="160">
        <v>45461</v>
      </c>
      <c r="J1253" s="161" t="s">
        <v>5251</v>
      </c>
      <c r="K1253" s="158"/>
      <c r="L1253" s="156" t="s">
        <v>5978</v>
      </c>
      <c r="M1253" s="171">
        <v>0</v>
      </c>
      <c r="N1253" s="170">
        <v>137085</v>
      </c>
      <c r="O1253" s="162" t="s">
        <v>696</v>
      </c>
      <c r="P1253" s="160">
        <v>45461</v>
      </c>
      <c r="Q1253" s="162" t="s">
        <v>6121</v>
      </c>
      <c r="R1253" s="178">
        <v>137085</v>
      </c>
      <c r="S1253" s="163"/>
      <c r="T1253" s="162"/>
      <c r="U1253" s="161" t="s">
        <v>10</v>
      </c>
      <c r="V1253" s="161" t="s">
        <v>11</v>
      </c>
      <c r="W1253" s="161" t="s">
        <v>12</v>
      </c>
      <c r="X1253" s="161" t="s">
        <v>13</v>
      </c>
      <c r="Y1253" s="165">
        <v>6250</v>
      </c>
      <c r="Z1253" s="165">
        <v>9411101</v>
      </c>
      <c r="AA1253" s="166">
        <v>5.5953061224489793E-2</v>
      </c>
      <c r="AB1253" s="162" t="s">
        <v>5926</v>
      </c>
      <c r="AC1253" s="168" t="s">
        <v>3227</v>
      </c>
    </row>
    <row r="1254" spans="1:29" x14ac:dyDescent="0.3">
      <c r="A1254" s="156" t="s">
        <v>2839</v>
      </c>
      <c r="B1254" s="157">
        <v>5</v>
      </c>
      <c r="C1254" s="156" t="s">
        <v>310</v>
      </c>
      <c r="D1254" s="158" t="s">
        <v>333</v>
      </c>
      <c r="E1254" s="156" t="s">
        <v>2722</v>
      </c>
      <c r="F1254" s="156" t="s">
        <v>1250</v>
      </c>
      <c r="G1254" s="158" t="s">
        <v>310</v>
      </c>
      <c r="H1254" s="160">
        <v>45344</v>
      </c>
      <c r="I1254" s="160">
        <v>45461</v>
      </c>
      <c r="J1254" s="161" t="s">
        <v>5251</v>
      </c>
      <c r="K1254" s="158"/>
      <c r="L1254" s="156" t="s">
        <v>5978</v>
      </c>
      <c r="M1254" s="171">
        <v>0</v>
      </c>
      <c r="N1254" s="170">
        <v>312835</v>
      </c>
      <c r="O1254" s="162" t="s">
        <v>738</v>
      </c>
      <c r="P1254" s="160">
        <v>45461</v>
      </c>
      <c r="Q1254" s="162" t="s">
        <v>6121</v>
      </c>
      <c r="R1254" s="178">
        <v>312835</v>
      </c>
      <c r="S1254" s="163"/>
      <c r="T1254" s="162"/>
      <c r="U1254" s="161" t="s">
        <v>10</v>
      </c>
      <c r="V1254" s="161" t="s">
        <v>11</v>
      </c>
      <c r="W1254" s="161" t="s">
        <v>12</v>
      </c>
      <c r="X1254" s="161" t="s">
        <v>13</v>
      </c>
      <c r="Y1254" s="165">
        <v>6250</v>
      </c>
      <c r="Z1254" s="165">
        <v>9411101</v>
      </c>
      <c r="AA1254" s="166">
        <v>0.12768775510204081</v>
      </c>
      <c r="AB1254" s="162" t="s">
        <v>5926</v>
      </c>
      <c r="AC1254" s="168" t="s">
        <v>3227</v>
      </c>
    </row>
    <row r="1255" spans="1:29" x14ac:dyDescent="0.3">
      <c r="A1255" s="156" t="s">
        <v>2839</v>
      </c>
      <c r="B1255" s="157">
        <v>5</v>
      </c>
      <c r="C1255" s="156" t="s">
        <v>310</v>
      </c>
      <c r="D1255" s="158" t="s">
        <v>333</v>
      </c>
      <c r="E1255" s="156" t="s">
        <v>2722</v>
      </c>
      <c r="F1255" s="156" t="s">
        <v>1250</v>
      </c>
      <c r="G1255" s="158" t="s">
        <v>310</v>
      </c>
      <c r="H1255" s="160">
        <v>45344</v>
      </c>
      <c r="I1255" s="160">
        <v>45485</v>
      </c>
      <c r="J1255" s="161" t="s">
        <v>5251</v>
      </c>
      <c r="K1255" s="158"/>
      <c r="L1255" s="156" t="s">
        <v>5978</v>
      </c>
      <c r="M1255" s="171">
        <v>0</v>
      </c>
      <c r="N1255" s="170">
        <v>191833.5</v>
      </c>
      <c r="O1255" s="162" t="s">
        <v>844</v>
      </c>
      <c r="P1255" s="160">
        <v>45485</v>
      </c>
      <c r="Q1255" s="162" t="s">
        <v>6188</v>
      </c>
      <c r="R1255" s="178">
        <v>191833.5</v>
      </c>
      <c r="S1255" s="163"/>
      <c r="T1255" s="162"/>
      <c r="U1255" s="161" t="s">
        <v>10</v>
      </c>
      <c r="V1255" s="161" t="s">
        <v>11</v>
      </c>
      <c r="W1255" s="161" t="s">
        <v>12</v>
      </c>
      <c r="X1255" s="161" t="s">
        <v>13</v>
      </c>
      <c r="Y1255" s="165">
        <v>6250</v>
      </c>
      <c r="Z1255" s="165">
        <v>9411101</v>
      </c>
      <c r="AA1255" s="166">
        <v>7.8299387755102035E-2</v>
      </c>
      <c r="AB1255" s="162" t="s">
        <v>5926</v>
      </c>
      <c r="AC1255" s="168" t="s">
        <v>3227</v>
      </c>
    </row>
    <row r="1256" spans="1:29" x14ac:dyDescent="0.3">
      <c r="A1256" s="156" t="s">
        <v>2839</v>
      </c>
      <c r="B1256" s="157">
        <v>5</v>
      </c>
      <c r="C1256" s="156" t="s">
        <v>310</v>
      </c>
      <c r="D1256" s="158" t="s">
        <v>333</v>
      </c>
      <c r="E1256" s="156" t="s">
        <v>2722</v>
      </c>
      <c r="F1256" s="156" t="s">
        <v>1250</v>
      </c>
      <c r="G1256" s="158" t="s">
        <v>310</v>
      </c>
      <c r="H1256" s="160">
        <v>45344</v>
      </c>
      <c r="I1256" s="160">
        <v>45519</v>
      </c>
      <c r="J1256" s="161" t="s">
        <v>6174</v>
      </c>
      <c r="K1256" s="158"/>
      <c r="L1256" s="156" t="s">
        <v>5978</v>
      </c>
      <c r="M1256" s="171">
        <v>0</v>
      </c>
      <c r="N1256" s="170">
        <v>293141.5</v>
      </c>
      <c r="O1256" s="162" t="s">
        <v>1011</v>
      </c>
      <c r="P1256" s="160">
        <v>45519</v>
      </c>
      <c r="Q1256" s="162" t="s">
        <v>6263</v>
      </c>
      <c r="R1256" s="178">
        <v>293141.5</v>
      </c>
      <c r="S1256" s="163"/>
      <c r="T1256" s="162"/>
      <c r="U1256" s="161" t="s">
        <v>10</v>
      </c>
      <c r="V1256" s="161" t="s">
        <v>11</v>
      </c>
      <c r="W1256" s="161" t="s">
        <v>12</v>
      </c>
      <c r="X1256" s="161" t="s">
        <v>13</v>
      </c>
      <c r="Y1256" s="165">
        <v>6250</v>
      </c>
      <c r="Z1256" s="165">
        <v>9411101</v>
      </c>
      <c r="AA1256" s="166">
        <v>0.1196495918367347</v>
      </c>
      <c r="AB1256" s="162" t="s">
        <v>5926</v>
      </c>
      <c r="AC1256" s="168" t="s">
        <v>3227</v>
      </c>
    </row>
    <row r="1257" spans="1:29" x14ac:dyDescent="0.3">
      <c r="A1257" s="156" t="s">
        <v>2839</v>
      </c>
      <c r="B1257" s="157">
        <v>5</v>
      </c>
      <c r="C1257" s="156" t="s">
        <v>310</v>
      </c>
      <c r="D1257" s="158" t="s">
        <v>333</v>
      </c>
      <c r="E1257" s="156" t="s">
        <v>2722</v>
      </c>
      <c r="F1257" s="156" t="s">
        <v>1250</v>
      </c>
      <c r="G1257" s="158" t="s">
        <v>310</v>
      </c>
      <c r="H1257" s="160">
        <v>45344</v>
      </c>
      <c r="I1257" s="160">
        <v>45572</v>
      </c>
      <c r="J1257" s="161" t="s">
        <v>6174</v>
      </c>
      <c r="K1257" s="158"/>
      <c r="L1257" s="156" t="s">
        <v>5978</v>
      </c>
      <c r="M1257" s="171">
        <v>0</v>
      </c>
      <c r="N1257" s="170">
        <v>120555</v>
      </c>
      <c r="O1257" s="162" t="s">
        <v>1013</v>
      </c>
      <c r="P1257" s="160">
        <v>45572</v>
      </c>
      <c r="Q1257" s="162" t="s">
        <v>6340</v>
      </c>
      <c r="R1257" s="178">
        <v>120555</v>
      </c>
      <c r="S1257" s="163"/>
      <c r="T1257" s="162"/>
      <c r="U1257" s="161" t="s">
        <v>10</v>
      </c>
      <c r="V1257" s="161" t="s">
        <v>11</v>
      </c>
      <c r="W1257" s="161" t="s">
        <v>12</v>
      </c>
      <c r="X1257" s="161" t="s">
        <v>13</v>
      </c>
      <c r="Y1257" s="165">
        <v>6250</v>
      </c>
      <c r="Z1257" s="165">
        <v>9411101</v>
      </c>
      <c r="AA1257" s="166">
        <v>4.9206122448979595E-2</v>
      </c>
      <c r="AB1257" s="162" t="s">
        <v>5926</v>
      </c>
      <c r="AC1257" s="168" t="s">
        <v>3227</v>
      </c>
    </row>
    <row r="1258" spans="1:29" x14ac:dyDescent="0.3">
      <c r="A1258" s="156" t="s">
        <v>2839</v>
      </c>
      <c r="B1258" s="157">
        <v>5</v>
      </c>
      <c r="C1258" s="156" t="s">
        <v>310</v>
      </c>
      <c r="D1258" s="158" t="s">
        <v>333</v>
      </c>
      <c r="E1258" s="156" t="s">
        <v>2722</v>
      </c>
      <c r="F1258" s="156" t="s">
        <v>1250</v>
      </c>
      <c r="G1258" s="158" t="s">
        <v>310</v>
      </c>
      <c r="H1258" s="160">
        <v>45344</v>
      </c>
      <c r="I1258" s="160">
        <v>45615</v>
      </c>
      <c r="J1258" s="161" t="s">
        <v>6174</v>
      </c>
      <c r="K1258" s="158"/>
      <c r="L1258" s="156" t="s">
        <v>5978</v>
      </c>
      <c r="M1258" s="171">
        <v>0</v>
      </c>
      <c r="N1258" s="170">
        <v>197125</v>
      </c>
      <c r="O1258" s="162" t="s">
        <v>1113</v>
      </c>
      <c r="P1258" s="160">
        <v>45615</v>
      </c>
      <c r="Q1258" s="162" t="s">
        <v>6341</v>
      </c>
      <c r="R1258" s="178">
        <v>197125</v>
      </c>
      <c r="S1258" s="163"/>
      <c r="T1258" s="162"/>
      <c r="U1258" s="161" t="s">
        <v>10</v>
      </c>
      <c r="V1258" s="161" t="s">
        <v>11</v>
      </c>
      <c r="W1258" s="161" t="s">
        <v>12</v>
      </c>
      <c r="X1258" s="161" t="s">
        <v>13</v>
      </c>
      <c r="Y1258" s="165">
        <v>6250</v>
      </c>
      <c r="Z1258" s="165">
        <v>9411101</v>
      </c>
      <c r="AA1258" s="166">
        <v>8.0459183673469381E-2</v>
      </c>
      <c r="AB1258" s="162" t="s">
        <v>5926</v>
      </c>
      <c r="AC1258" s="168" t="s">
        <v>3227</v>
      </c>
    </row>
    <row r="1259" spans="1:29" x14ac:dyDescent="0.3">
      <c r="A1259" s="156" t="s">
        <v>2839</v>
      </c>
      <c r="B1259" s="157">
        <v>5</v>
      </c>
      <c r="C1259" s="156" t="s">
        <v>310</v>
      </c>
      <c r="D1259" s="158" t="s">
        <v>333</v>
      </c>
      <c r="E1259" s="156" t="s">
        <v>2722</v>
      </c>
      <c r="F1259" s="156" t="s">
        <v>1250</v>
      </c>
      <c r="G1259" s="158" t="s">
        <v>310</v>
      </c>
      <c r="H1259" s="160">
        <v>45344</v>
      </c>
      <c r="I1259" s="160">
        <v>45631</v>
      </c>
      <c r="J1259" s="161" t="s">
        <v>6174</v>
      </c>
      <c r="K1259" s="158"/>
      <c r="L1259" s="156" t="s">
        <v>5978</v>
      </c>
      <c r="M1259" s="171">
        <v>0</v>
      </c>
      <c r="N1259" s="170">
        <v>103360</v>
      </c>
      <c r="O1259" s="162" t="s">
        <v>1247</v>
      </c>
      <c r="P1259" s="160">
        <v>45631</v>
      </c>
      <c r="Q1259" s="162" t="s">
        <v>6342</v>
      </c>
      <c r="R1259" s="178">
        <v>103360</v>
      </c>
      <c r="S1259" s="163"/>
      <c r="T1259" s="162"/>
      <c r="U1259" s="161" t="s">
        <v>10</v>
      </c>
      <c r="V1259" s="161" t="s">
        <v>11</v>
      </c>
      <c r="W1259" s="161" t="s">
        <v>12</v>
      </c>
      <c r="X1259" s="161" t="s">
        <v>13</v>
      </c>
      <c r="Y1259" s="165">
        <v>6250</v>
      </c>
      <c r="Z1259" s="165">
        <v>9411101</v>
      </c>
      <c r="AA1259" s="166">
        <v>4.2187755102040814E-2</v>
      </c>
      <c r="AB1259" s="162" t="s">
        <v>5926</v>
      </c>
      <c r="AC1259" s="168" t="s">
        <v>3227</v>
      </c>
    </row>
    <row r="1260" spans="1:29" x14ac:dyDescent="0.3">
      <c r="A1260" s="156" t="s">
        <v>2839</v>
      </c>
      <c r="B1260" s="157">
        <v>5</v>
      </c>
      <c r="C1260" s="156" t="s">
        <v>310</v>
      </c>
      <c r="D1260" s="158" t="s">
        <v>333</v>
      </c>
      <c r="E1260" s="156" t="s">
        <v>2722</v>
      </c>
      <c r="F1260" s="156" t="s">
        <v>1250</v>
      </c>
      <c r="G1260" s="158" t="s">
        <v>310</v>
      </c>
      <c r="H1260" s="160">
        <v>45344</v>
      </c>
      <c r="I1260" s="160">
        <v>45685</v>
      </c>
      <c r="J1260" s="161" t="s">
        <v>6174</v>
      </c>
      <c r="K1260" s="158"/>
      <c r="L1260" s="156" t="s">
        <v>5978</v>
      </c>
      <c r="M1260" s="171">
        <v>0</v>
      </c>
      <c r="N1260" s="170">
        <v>224010</v>
      </c>
      <c r="O1260" s="162" t="s">
        <v>1318</v>
      </c>
      <c r="P1260" s="160">
        <v>45685</v>
      </c>
      <c r="Q1260" s="162" t="s">
        <v>6702</v>
      </c>
      <c r="R1260" s="178">
        <v>224010</v>
      </c>
      <c r="S1260" s="163"/>
      <c r="T1260" s="162"/>
      <c r="U1260" s="161" t="s">
        <v>10</v>
      </c>
      <c r="V1260" s="161" t="s">
        <v>11</v>
      </c>
      <c r="W1260" s="161" t="s">
        <v>12</v>
      </c>
      <c r="X1260" s="161" t="s">
        <v>13</v>
      </c>
      <c r="Y1260" s="165">
        <v>6250</v>
      </c>
      <c r="Z1260" s="165">
        <v>9411101</v>
      </c>
      <c r="AA1260" s="166">
        <v>9.1432653061224486E-2</v>
      </c>
      <c r="AB1260" s="162" t="s">
        <v>5926</v>
      </c>
      <c r="AC1260" s="168" t="s">
        <v>3227</v>
      </c>
    </row>
    <row r="1261" spans="1:29" x14ac:dyDescent="0.3">
      <c r="A1261" s="156" t="s">
        <v>2839</v>
      </c>
      <c r="B1261" s="157">
        <v>5</v>
      </c>
      <c r="C1261" s="156" t="s">
        <v>310</v>
      </c>
      <c r="D1261" s="158" t="s">
        <v>333</v>
      </c>
      <c r="E1261" s="156" t="s">
        <v>2722</v>
      </c>
      <c r="F1261" s="156" t="s">
        <v>1250</v>
      </c>
      <c r="G1261" s="158" t="s">
        <v>310</v>
      </c>
      <c r="H1261" s="160">
        <v>45344</v>
      </c>
      <c r="I1261" s="160">
        <v>45775</v>
      </c>
      <c r="J1261" s="161" t="s">
        <v>6174</v>
      </c>
      <c r="K1261" s="158"/>
      <c r="L1261" s="156" t="s">
        <v>5978</v>
      </c>
      <c r="M1261" s="171">
        <v>0</v>
      </c>
      <c r="N1261" s="170">
        <v>370018.58</v>
      </c>
      <c r="O1261" s="162" t="s">
        <v>1500</v>
      </c>
      <c r="P1261" s="160">
        <v>45775</v>
      </c>
      <c r="Q1261" s="162" t="s">
        <v>6703</v>
      </c>
      <c r="R1261" s="178">
        <v>370018.58</v>
      </c>
      <c r="S1261" s="163"/>
      <c r="T1261" s="162"/>
      <c r="U1261" s="161" t="s">
        <v>10</v>
      </c>
      <c r="V1261" s="161" t="s">
        <v>11</v>
      </c>
      <c r="W1261" s="161" t="s">
        <v>12</v>
      </c>
      <c r="X1261" s="161" t="s">
        <v>13</v>
      </c>
      <c r="Y1261" s="165">
        <v>6250</v>
      </c>
      <c r="Z1261" s="165">
        <v>9411101</v>
      </c>
      <c r="AA1261" s="166">
        <v>0.15102799183673471</v>
      </c>
      <c r="AB1261" s="162" t="s">
        <v>5926</v>
      </c>
      <c r="AC1261" s="168" t="s">
        <v>3227</v>
      </c>
    </row>
    <row r="1262" spans="1:29" x14ac:dyDescent="0.3">
      <c r="A1262" s="156" t="s">
        <v>2839</v>
      </c>
      <c r="B1262" s="157">
        <v>5</v>
      </c>
      <c r="C1262" s="156" t="s">
        <v>310</v>
      </c>
      <c r="D1262" s="158" t="s">
        <v>333</v>
      </c>
      <c r="E1262" s="156" t="s">
        <v>2722</v>
      </c>
      <c r="F1262" s="156" t="s">
        <v>1250</v>
      </c>
      <c r="G1262" s="158" t="s">
        <v>310</v>
      </c>
      <c r="H1262" s="160">
        <v>45344</v>
      </c>
      <c r="I1262" s="160">
        <v>45855</v>
      </c>
      <c r="J1262" s="161" t="s">
        <v>6174</v>
      </c>
      <c r="K1262" s="162"/>
      <c r="L1262" s="156" t="s">
        <v>5978</v>
      </c>
      <c r="M1262" s="171">
        <v>0</v>
      </c>
      <c r="N1262" s="170">
        <v>115404.66</v>
      </c>
      <c r="O1262" s="162" t="s">
        <v>2064</v>
      </c>
      <c r="P1262" s="160">
        <v>45855</v>
      </c>
      <c r="Q1262" s="162" t="s">
        <v>7352</v>
      </c>
      <c r="R1262" s="178">
        <v>115404.66</v>
      </c>
      <c r="S1262" s="163"/>
      <c r="T1262" s="162"/>
      <c r="U1262" s="161" t="s">
        <v>10</v>
      </c>
      <c r="V1262" s="161" t="s">
        <v>11</v>
      </c>
      <c r="W1262" s="161" t="s">
        <v>12</v>
      </c>
      <c r="X1262" s="161" t="s">
        <v>13</v>
      </c>
      <c r="Y1262" s="165">
        <v>6250</v>
      </c>
      <c r="Z1262" s="165">
        <v>9411101</v>
      </c>
      <c r="AA1262" s="166">
        <v>4.710394285714286E-2</v>
      </c>
      <c r="AB1262" s="162" t="s">
        <v>5926</v>
      </c>
      <c r="AC1262" s="168" t="s">
        <v>3227</v>
      </c>
    </row>
    <row r="1263" spans="1:29" x14ac:dyDescent="0.3">
      <c r="A1263" s="156" t="s">
        <v>2839</v>
      </c>
      <c r="B1263" s="157">
        <v>5</v>
      </c>
      <c r="C1263" s="156" t="s">
        <v>310</v>
      </c>
      <c r="D1263" s="158" t="s">
        <v>333</v>
      </c>
      <c r="E1263" s="156" t="s">
        <v>2722</v>
      </c>
      <c r="F1263" s="156" t="s">
        <v>1250</v>
      </c>
      <c r="G1263" s="158" t="s">
        <v>310</v>
      </c>
      <c r="H1263" s="160">
        <v>45344</v>
      </c>
      <c r="I1263" s="160">
        <v>46905</v>
      </c>
      <c r="J1263" s="161" t="s">
        <v>6707</v>
      </c>
      <c r="K1263" s="162" t="s">
        <v>5925</v>
      </c>
      <c r="L1263" s="156" t="s">
        <v>5978</v>
      </c>
      <c r="M1263" s="171">
        <v>141906.75999999978</v>
      </c>
      <c r="N1263" s="170">
        <v>141906.75999999978</v>
      </c>
      <c r="O1263" s="162"/>
      <c r="P1263" s="160"/>
      <c r="Q1263" s="162"/>
      <c r="R1263" s="178">
        <v>0</v>
      </c>
      <c r="S1263" s="163"/>
      <c r="T1263" s="162"/>
      <c r="U1263" s="161" t="s">
        <v>10</v>
      </c>
      <c r="V1263" s="161" t="s">
        <v>11</v>
      </c>
      <c r="W1263" s="161" t="s">
        <v>12</v>
      </c>
      <c r="X1263" s="161" t="s">
        <v>13</v>
      </c>
      <c r="Y1263" s="165">
        <v>6250</v>
      </c>
      <c r="Z1263" s="165">
        <v>9411101</v>
      </c>
      <c r="AA1263" s="166">
        <v>0</v>
      </c>
      <c r="AB1263" s="162" t="s">
        <v>5926</v>
      </c>
      <c r="AC1263" s="168" t="s">
        <v>3227</v>
      </c>
    </row>
    <row r="1264" spans="1:29" x14ac:dyDescent="0.3">
      <c r="A1264" s="156" t="s">
        <v>2897</v>
      </c>
      <c r="B1264" s="157">
        <v>5</v>
      </c>
      <c r="C1264" s="156" t="s">
        <v>310</v>
      </c>
      <c r="D1264" s="158" t="s">
        <v>317</v>
      </c>
      <c r="E1264" s="156" t="s">
        <v>2722</v>
      </c>
      <c r="F1264" s="156" t="s">
        <v>1250</v>
      </c>
      <c r="G1264" s="158" t="s">
        <v>310</v>
      </c>
      <c r="H1264" s="160">
        <v>45344</v>
      </c>
      <c r="I1264" s="160">
        <v>45434</v>
      </c>
      <c r="J1264" s="161" t="s">
        <v>5251</v>
      </c>
      <c r="K1264" s="162"/>
      <c r="L1264" s="156" t="s">
        <v>5979</v>
      </c>
      <c r="M1264" s="171">
        <v>0</v>
      </c>
      <c r="N1264" s="170">
        <v>242250</v>
      </c>
      <c r="O1264" s="162" t="s">
        <v>468</v>
      </c>
      <c r="P1264" s="160">
        <v>45434</v>
      </c>
      <c r="Q1264" s="162" t="s">
        <v>6066</v>
      </c>
      <c r="R1264" s="178">
        <v>242250</v>
      </c>
      <c r="S1264" s="163"/>
      <c r="T1264" s="162"/>
      <c r="U1264" s="161" t="s">
        <v>10</v>
      </c>
      <c r="V1264" s="161" t="s">
        <v>11</v>
      </c>
      <c r="W1264" s="161" t="s">
        <v>12</v>
      </c>
      <c r="X1264" s="161" t="s">
        <v>13</v>
      </c>
      <c r="Y1264" s="165">
        <v>6250</v>
      </c>
      <c r="Z1264" s="165">
        <v>9421101</v>
      </c>
      <c r="AA1264" s="166">
        <v>0.10308510638297873</v>
      </c>
      <c r="AB1264" s="162" t="s">
        <v>5928</v>
      </c>
      <c r="AC1264" s="168" t="s">
        <v>3322</v>
      </c>
    </row>
    <row r="1265" spans="1:29" x14ac:dyDescent="0.3">
      <c r="A1265" s="156" t="s">
        <v>2897</v>
      </c>
      <c r="B1265" s="157">
        <v>5</v>
      </c>
      <c r="C1265" s="156" t="s">
        <v>310</v>
      </c>
      <c r="D1265" s="158" t="s">
        <v>317</v>
      </c>
      <c r="E1265" s="156" t="s">
        <v>2722</v>
      </c>
      <c r="F1265" s="156" t="s">
        <v>1250</v>
      </c>
      <c r="G1265" s="158" t="s">
        <v>310</v>
      </c>
      <c r="H1265" s="160">
        <v>45344</v>
      </c>
      <c r="I1265" s="160">
        <v>45434</v>
      </c>
      <c r="J1265" s="161" t="s">
        <v>5251</v>
      </c>
      <c r="K1265" s="162"/>
      <c r="L1265" s="156" t="s">
        <v>5979</v>
      </c>
      <c r="M1265" s="171">
        <v>0</v>
      </c>
      <c r="N1265" s="170">
        <v>178410</v>
      </c>
      <c r="O1265" s="162" t="s">
        <v>696</v>
      </c>
      <c r="P1265" s="160">
        <v>45434</v>
      </c>
      <c r="Q1265" s="162" t="s">
        <v>6066</v>
      </c>
      <c r="R1265" s="178">
        <v>178410</v>
      </c>
      <c r="S1265" s="163"/>
      <c r="T1265" s="162"/>
      <c r="U1265" s="161" t="s">
        <v>10</v>
      </c>
      <c r="V1265" s="161" t="s">
        <v>11</v>
      </c>
      <c r="W1265" s="161" t="s">
        <v>12</v>
      </c>
      <c r="X1265" s="161" t="s">
        <v>13</v>
      </c>
      <c r="Y1265" s="165">
        <v>6250</v>
      </c>
      <c r="Z1265" s="165">
        <v>9421101</v>
      </c>
      <c r="AA1265" s="166">
        <v>7.5919148936170217E-2</v>
      </c>
      <c r="AB1265" s="162" t="s">
        <v>5928</v>
      </c>
      <c r="AC1265" s="168" t="s">
        <v>3322</v>
      </c>
    </row>
    <row r="1266" spans="1:29" x14ac:dyDescent="0.3">
      <c r="A1266" s="156" t="s">
        <v>2897</v>
      </c>
      <c r="B1266" s="157">
        <v>5</v>
      </c>
      <c r="C1266" s="156" t="s">
        <v>310</v>
      </c>
      <c r="D1266" s="158" t="s">
        <v>317</v>
      </c>
      <c r="E1266" s="156" t="s">
        <v>2722</v>
      </c>
      <c r="F1266" s="156" t="s">
        <v>1250</v>
      </c>
      <c r="G1266" s="158" t="s">
        <v>310</v>
      </c>
      <c r="H1266" s="160">
        <v>45344</v>
      </c>
      <c r="I1266" s="160">
        <v>45461</v>
      </c>
      <c r="J1266" s="161" t="s">
        <v>5251</v>
      </c>
      <c r="K1266" s="162"/>
      <c r="L1266" s="156" t="s">
        <v>5979</v>
      </c>
      <c r="M1266" s="171">
        <v>0</v>
      </c>
      <c r="N1266" s="170">
        <v>308085</v>
      </c>
      <c r="O1266" s="162" t="s">
        <v>738</v>
      </c>
      <c r="P1266" s="160">
        <v>45461</v>
      </c>
      <c r="Q1266" s="162" t="s">
        <v>6121</v>
      </c>
      <c r="R1266" s="178">
        <v>308085</v>
      </c>
      <c r="S1266" s="163"/>
      <c r="T1266" s="162"/>
      <c r="U1266" s="161" t="s">
        <v>10</v>
      </c>
      <c r="V1266" s="161" t="s">
        <v>11</v>
      </c>
      <c r="W1266" s="161" t="s">
        <v>12</v>
      </c>
      <c r="X1266" s="161" t="s">
        <v>13</v>
      </c>
      <c r="Y1266" s="165">
        <v>6250</v>
      </c>
      <c r="Z1266" s="165">
        <v>9421101</v>
      </c>
      <c r="AA1266" s="166">
        <v>0.13109999999999999</v>
      </c>
      <c r="AB1266" s="162" t="s">
        <v>5928</v>
      </c>
      <c r="AC1266" s="168" t="s">
        <v>3322</v>
      </c>
    </row>
    <row r="1267" spans="1:29" x14ac:dyDescent="0.3">
      <c r="A1267" s="156" t="s">
        <v>2897</v>
      </c>
      <c r="B1267" s="157">
        <v>5</v>
      </c>
      <c r="C1267" s="156" t="s">
        <v>310</v>
      </c>
      <c r="D1267" s="158" t="s">
        <v>317</v>
      </c>
      <c r="E1267" s="156" t="s">
        <v>2722</v>
      </c>
      <c r="F1267" s="156" t="s">
        <v>1250</v>
      </c>
      <c r="G1267" s="158" t="s">
        <v>310</v>
      </c>
      <c r="H1267" s="160">
        <v>45344</v>
      </c>
      <c r="I1267" s="160">
        <v>45485</v>
      </c>
      <c r="J1267" s="161" t="s">
        <v>5251</v>
      </c>
      <c r="K1267" s="162"/>
      <c r="L1267" s="156" t="s">
        <v>5979</v>
      </c>
      <c r="M1267" s="171">
        <v>0</v>
      </c>
      <c r="N1267" s="170">
        <v>263387.5</v>
      </c>
      <c r="O1267" s="162" t="s">
        <v>844</v>
      </c>
      <c r="P1267" s="160">
        <v>45485</v>
      </c>
      <c r="Q1267" s="162" t="s">
        <v>6188</v>
      </c>
      <c r="R1267" s="178">
        <v>263387.5</v>
      </c>
      <c r="S1267" s="163"/>
      <c r="T1267" s="162"/>
      <c r="U1267" s="161" t="s">
        <v>10</v>
      </c>
      <c r="V1267" s="161" t="s">
        <v>11</v>
      </c>
      <c r="W1267" s="161" t="s">
        <v>12</v>
      </c>
      <c r="X1267" s="161" t="s">
        <v>13</v>
      </c>
      <c r="Y1267" s="165">
        <v>6250</v>
      </c>
      <c r="Z1267" s="165">
        <v>9421101</v>
      </c>
      <c r="AA1267" s="166">
        <v>0.11207978723404255</v>
      </c>
      <c r="AB1267" s="162" t="s">
        <v>5928</v>
      </c>
      <c r="AC1267" s="168" t="s">
        <v>3322</v>
      </c>
    </row>
    <row r="1268" spans="1:29" x14ac:dyDescent="0.3">
      <c r="A1268" s="156" t="s">
        <v>2897</v>
      </c>
      <c r="B1268" s="157">
        <v>5</v>
      </c>
      <c r="C1268" s="156" t="s">
        <v>310</v>
      </c>
      <c r="D1268" s="158" t="s">
        <v>317</v>
      </c>
      <c r="E1268" s="156" t="s">
        <v>2722</v>
      </c>
      <c r="F1268" s="156" t="s">
        <v>1250</v>
      </c>
      <c r="G1268" s="158" t="s">
        <v>310</v>
      </c>
      <c r="H1268" s="160">
        <v>45344</v>
      </c>
      <c r="I1268" s="160">
        <v>45519</v>
      </c>
      <c r="J1268" s="161" t="s">
        <v>6174</v>
      </c>
      <c r="K1268" s="162"/>
      <c r="L1268" s="156" t="s">
        <v>5979</v>
      </c>
      <c r="M1268" s="171">
        <v>0</v>
      </c>
      <c r="N1268" s="170">
        <v>326942.5</v>
      </c>
      <c r="O1268" s="162" t="s">
        <v>1011</v>
      </c>
      <c r="P1268" s="160">
        <v>45519</v>
      </c>
      <c r="Q1268" s="162" t="s">
        <v>6263</v>
      </c>
      <c r="R1268" s="178">
        <v>326942.5</v>
      </c>
      <c r="S1268" s="163"/>
      <c r="T1268" s="162"/>
      <c r="U1268" s="161" t="s">
        <v>10</v>
      </c>
      <c r="V1268" s="161" t="s">
        <v>11</v>
      </c>
      <c r="W1268" s="161" t="s">
        <v>12</v>
      </c>
      <c r="X1268" s="161" t="s">
        <v>13</v>
      </c>
      <c r="Y1268" s="165">
        <v>6250</v>
      </c>
      <c r="Z1268" s="165">
        <v>9421101</v>
      </c>
      <c r="AA1268" s="166">
        <v>0.1391244680851064</v>
      </c>
      <c r="AB1268" s="162" t="s">
        <v>5928</v>
      </c>
      <c r="AC1268" s="168" t="s">
        <v>3322</v>
      </c>
    </row>
    <row r="1269" spans="1:29" x14ac:dyDescent="0.3">
      <c r="A1269" s="156" t="s">
        <v>2897</v>
      </c>
      <c r="B1269" s="157">
        <v>5</v>
      </c>
      <c r="C1269" s="156" t="s">
        <v>310</v>
      </c>
      <c r="D1269" s="158" t="s">
        <v>317</v>
      </c>
      <c r="E1269" s="156" t="s">
        <v>2722</v>
      </c>
      <c r="F1269" s="156" t="s">
        <v>1250</v>
      </c>
      <c r="G1269" s="158" t="s">
        <v>310</v>
      </c>
      <c r="H1269" s="160">
        <v>45344</v>
      </c>
      <c r="I1269" s="160">
        <v>45572</v>
      </c>
      <c r="J1269" s="161" t="s">
        <v>6174</v>
      </c>
      <c r="K1269" s="162"/>
      <c r="L1269" s="156" t="s">
        <v>5979</v>
      </c>
      <c r="M1269" s="171">
        <v>0</v>
      </c>
      <c r="N1269" s="170">
        <v>132240</v>
      </c>
      <c r="O1269" s="162" t="s">
        <v>1013</v>
      </c>
      <c r="P1269" s="160">
        <v>45572</v>
      </c>
      <c r="Q1269" s="162" t="s">
        <v>6340</v>
      </c>
      <c r="R1269" s="178">
        <v>132240</v>
      </c>
      <c r="S1269" s="163"/>
      <c r="T1269" s="162"/>
      <c r="U1269" s="161" t="s">
        <v>10</v>
      </c>
      <c r="V1269" s="161" t="s">
        <v>11</v>
      </c>
      <c r="W1269" s="161" t="s">
        <v>12</v>
      </c>
      <c r="X1269" s="161" t="s">
        <v>13</v>
      </c>
      <c r="Y1269" s="165">
        <v>6250</v>
      </c>
      <c r="Z1269" s="165">
        <v>9421101</v>
      </c>
      <c r="AA1269" s="166">
        <v>5.6272340425531912E-2</v>
      </c>
      <c r="AB1269" s="162" t="s">
        <v>5928</v>
      </c>
      <c r="AC1269" s="168" t="s">
        <v>3322</v>
      </c>
    </row>
    <row r="1270" spans="1:29" x14ac:dyDescent="0.3">
      <c r="A1270" s="156" t="s">
        <v>2897</v>
      </c>
      <c r="B1270" s="157">
        <v>5</v>
      </c>
      <c r="C1270" s="156" t="s">
        <v>310</v>
      </c>
      <c r="D1270" s="158" t="s">
        <v>317</v>
      </c>
      <c r="E1270" s="156" t="s">
        <v>2722</v>
      </c>
      <c r="F1270" s="156" t="s">
        <v>1250</v>
      </c>
      <c r="G1270" s="158" t="s">
        <v>310</v>
      </c>
      <c r="H1270" s="160">
        <v>45344</v>
      </c>
      <c r="I1270" s="160">
        <v>45615</v>
      </c>
      <c r="J1270" s="161" t="s">
        <v>6174</v>
      </c>
      <c r="K1270" s="162"/>
      <c r="L1270" s="156" t="s">
        <v>5979</v>
      </c>
      <c r="M1270" s="171">
        <v>0</v>
      </c>
      <c r="N1270" s="170">
        <v>183160</v>
      </c>
      <c r="O1270" s="162" t="s">
        <v>1113</v>
      </c>
      <c r="P1270" s="160">
        <v>45615</v>
      </c>
      <c r="Q1270" s="162" t="s">
        <v>6341</v>
      </c>
      <c r="R1270" s="178">
        <v>183160</v>
      </c>
      <c r="S1270" s="163"/>
      <c r="T1270" s="162"/>
      <c r="U1270" s="161" t="s">
        <v>10</v>
      </c>
      <c r="V1270" s="161" t="s">
        <v>11</v>
      </c>
      <c r="W1270" s="161" t="s">
        <v>12</v>
      </c>
      <c r="X1270" s="161" t="s">
        <v>13</v>
      </c>
      <c r="Y1270" s="165">
        <v>6250</v>
      </c>
      <c r="Z1270" s="165">
        <v>9421101</v>
      </c>
      <c r="AA1270" s="166">
        <v>7.7940425531914895E-2</v>
      </c>
      <c r="AB1270" s="162" t="s">
        <v>5928</v>
      </c>
      <c r="AC1270" s="168" t="s">
        <v>3322</v>
      </c>
    </row>
    <row r="1271" spans="1:29" x14ac:dyDescent="0.3">
      <c r="A1271" s="156" t="s">
        <v>2897</v>
      </c>
      <c r="B1271" s="157">
        <v>5</v>
      </c>
      <c r="C1271" s="156" t="s">
        <v>310</v>
      </c>
      <c r="D1271" s="158" t="s">
        <v>317</v>
      </c>
      <c r="E1271" s="156" t="s">
        <v>2722</v>
      </c>
      <c r="F1271" s="156" t="s">
        <v>1250</v>
      </c>
      <c r="G1271" s="158" t="s">
        <v>310</v>
      </c>
      <c r="H1271" s="160">
        <v>45344</v>
      </c>
      <c r="I1271" s="160">
        <v>45631</v>
      </c>
      <c r="J1271" s="161" t="s">
        <v>6174</v>
      </c>
      <c r="K1271" s="162"/>
      <c r="L1271" s="156" t="s">
        <v>5979</v>
      </c>
      <c r="M1271" s="171">
        <v>0</v>
      </c>
      <c r="N1271" s="170">
        <v>95285</v>
      </c>
      <c r="O1271" s="162" t="s">
        <v>1247</v>
      </c>
      <c r="P1271" s="160">
        <v>45631</v>
      </c>
      <c r="Q1271" s="162" t="s">
        <v>6342</v>
      </c>
      <c r="R1271" s="178">
        <v>95285</v>
      </c>
      <c r="S1271" s="163"/>
      <c r="T1271" s="162"/>
      <c r="U1271" s="161" t="s">
        <v>10</v>
      </c>
      <c r="V1271" s="161" t="s">
        <v>11</v>
      </c>
      <c r="W1271" s="161" t="s">
        <v>12</v>
      </c>
      <c r="X1271" s="161" t="s">
        <v>13</v>
      </c>
      <c r="Y1271" s="165">
        <v>6250</v>
      </c>
      <c r="Z1271" s="165">
        <v>9421101</v>
      </c>
      <c r="AA1271" s="166">
        <v>4.0546808510638299E-2</v>
      </c>
      <c r="AB1271" s="162" t="s">
        <v>5928</v>
      </c>
      <c r="AC1271" s="168" t="s">
        <v>3322</v>
      </c>
    </row>
    <row r="1272" spans="1:29" x14ac:dyDescent="0.3">
      <c r="A1272" s="156" t="s">
        <v>2897</v>
      </c>
      <c r="B1272" s="157">
        <v>5</v>
      </c>
      <c r="C1272" s="156" t="s">
        <v>310</v>
      </c>
      <c r="D1272" s="158" t="s">
        <v>317</v>
      </c>
      <c r="E1272" s="156" t="s">
        <v>2722</v>
      </c>
      <c r="F1272" s="156" t="s">
        <v>1250</v>
      </c>
      <c r="G1272" s="158" t="s">
        <v>310</v>
      </c>
      <c r="H1272" s="160">
        <v>45344</v>
      </c>
      <c r="I1272" s="160">
        <v>45685</v>
      </c>
      <c r="J1272" s="161" t="s">
        <v>6174</v>
      </c>
      <c r="K1272" s="162"/>
      <c r="L1272" s="156" t="s">
        <v>5979</v>
      </c>
      <c r="M1272" s="171">
        <v>0</v>
      </c>
      <c r="N1272" s="170">
        <v>154327.5</v>
      </c>
      <c r="O1272" s="162" t="s">
        <v>1318</v>
      </c>
      <c r="P1272" s="160">
        <v>45685</v>
      </c>
      <c r="Q1272" s="162" t="s">
        <v>6702</v>
      </c>
      <c r="R1272" s="178">
        <v>154327.5</v>
      </c>
      <c r="S1272" s="163"/>
      <c r="T1272" s="162"/>
      <c r="U1272" s="161" t="s">
        <v>10</v>
      </c>
      <c r="V1272" s="161" t="s">
        <v>11</v>
      </c>
      <c r="W1272" s="161" t="s">
        <v>12</v>
      </c>
      <c r="X1272" s="161" t="s">
        <v>13</v>
      </c>
      <c r="Y1272" s="165">
        <v>6250</v>
      </c>
      <c r="Z1272" s="165">
        <v>9421101</v>
      </c>
      <c r="AA1272" s="166">
        <v>6.5671276595744676E-2</v>
      </c>
      <c r="AB1272" s="162" t="s">
        <v>5928</v>
      </c>
      <c r="AC1272" s="168" t="s">
        <v>3322</v>
      </c>
    </row>
    <row r="1273" spans="1:29" x14ac:dyDescent="0.3">
      <c r="A1273" s="156" t="s">
        <v>2897</v>
      </c>
      <c r="B1273" s="157">
        <v>5</v>
      </c>
      <c r="C1273" s="156" t="s">
        <v>310</v>
      </c>
      <c r="D1273" s="158" t="s">
        <v>317</v>
      </c>
      <c r="E1273" s="156" t="s">
        <v>2722</v>
      </c>
      <c r="F1273" s="156" t="s">
        <v>1250</v>
      </c>
      <c r="G1273" s="158" t="s">
        <v>310</v>
      </c>
      <c r="H1273" s="160">
        <v>45344</v>
      </c>
      <c r="I1273" s="160">
        <v>45796</v>
      </c>
      <c r="J1273" s="161" t="s">
        <v>6174</v>
      </c>
      <c r="K1273" s="162"/>
      <c r="L1273" s="156" t="s">
        <v>5979</v>
      </c>
      <c r="M1273" s="171">
        <v>0</v>
      </c>
      <c r="N1273" s="170">
        <v>159671.13</v>
      </c>
      <c r="O1273" s="162" t="s">
        <v>1500</v>
      </c>
      <c r="P1273" s="160">
        <v>45796</v>
      </c>
      <c r="Q1273" s="162" t="s">
        <v>6704</v>
      </c>
      <c r="R1273" s="178">
        <v>159671.13</v>
      </c>
      <c r="S1273" s="163"/>
      <c r="T1273" s="162"/>
      <c r="U1273" s="161" t="s">
        <v>10</v>
      </c>
      <c r="V1273" s="161" t="s">
        <v>11</v>
      </c>
      <c r="W1273" s="161" t="s">
        <v>12</v>
      </c>
      <c r="X1273" s="161" t="s">
        <v>13</v>
      </c>
      <c r="Y1273" s="165">
        <v>6250</v>
      </c>
      <c r="Z1273" s="165">
        <v>9421101</v>
      </c>
      <c r="AA1273" s="166">
        <v>6.7945161702127665E-2</v>
      </c>
      <c r="AB1273" s="162" t="s">
        <v>5928</v>
      </c>
      <c r="AC1273" s="168" t="s">
        <v>3322</v>
      </c>
    </row>
    <row r="1274" spans="1:29" x14ac:dyDescent="0.3">
      <c r="A1274" s="156" t="s">
        <v>2897</v>
      </c>
      <c r="B1274" s="157">
        <v>5</v>
      </c>
      <c r="C1274" s="156" t="s">
        <v>310</v>
      </c>
      <c r="D1274" s="158" t="s">
        <v>317</v>
      </c>
      <c r="E1274" s="156" t="s">
        <v>2722</v>
      </c>
      <c r="F1274" s="156" t="s">
        <v>1250</v>
      </c>
      <c r="G1274" s="158" t="s">
        <v>310</v>
      </c>
      <c r="H1274" s="160">
        <v>45344</v>
      </c>
      <c r="I1274" s="160">
        <v>45855</v>
      </c>
      <c r="J1274" s="161" t="s">
        <v>6174</v>
      </c>
      <c r="K1274" s="162"/>
      <c r="L1274" s="156" t="s">
        <v>5979</v>
      </c>
      <c r="M1274" s="171">
        <v>0</v>
      </c>
      <c r="N1274" s="170">
        <v>107566.24</v>
      </c>
      <c r="O1274" s="162" t="s">
        <v>2064</v>
      </c>
      <c r="P1274" s="160">
        <v>45855</v>
      </c>
      <c r="Q1274" s="162" t="s">
        <v>7352</v>
      </c>
      <c r="R1274" s="178">
        <v>107566.24</v>
      </c>
      <c r="S1274" s="163"/>
      <c r="T1274" s="162"/>
      <c r="U1274" s="161" t="s">
        <v>10</v>
      </c>
      <c r="V1274" s="161" t="s">
        <v>11</v>
      </c>
      <c r="W1274" s="161" t="s">
        <v>12</v>
      </c>
      <c r="X1274" s="161" t="s">
        <v>13</v>
      </c>
      <c r="Y1274" s="165">
        <v>6250</v>
      </c>
      <c r="Z1274" s="165">
        <v>9421101</v>
      </c>
      <c r="AA1274" s="166">
        <v>4.5772868085106388E-2</v>
      </c>
      <c r="AB1274" s="162" t="s">
        <v>5928</v>
      </c>
      <c r="AC1274" s="168" t="s">
        <v>3322</v>
      </c>
    </row>
    <row r="1275" spans="1:29" x14ac:dyDescent="0.3">
      <c r="A1275" s="156" t="s">
        <v>2897</v>
      </c>
      <c r="B1275" s="157">
        <v>5</v>
      </c>
      <c r="C1275" s="156" t="s">
        <v>310</v>
      </c>
      <c r="D1275" s="158" t="s">
        <v>317</v>
      </c>
      <c r="E1275" s="156" t="s">
        <v>2722</v>
      </c>
      <c r="F1275" s="156" t="s">
        <v>1250</v>
      </c>
      <c r="G1275" s="158" t="s">
        <v>310</v>
      </c>
      <c r="H1275" s="160">
        <v>45344</v>
      </c>
      <c r="I1275" s="160">
        <v>46905</v>
      </c>
      <c r="J1275" s="161" t="s">
        <v>6707</v>
      </c>
      <c r="K1275" s="162" t="s">
        <v>5927</v>
      </c>
      <c r="L1275" s="156" t="s">
        <v>5979</v>
      </c>
      <c r="M1275" s="171">
        <v>198675.12999999989</v>
      </c>
      <c r="N1275" s="170">
        <v>198675.12999999989</v>
      </c>
      <c r="O1275" s="162"/>
      <c r="P1275" s="160"/>
      <c r="Q1275" s="162"/>
      <c r="R1275" s="178">
        <v>0</v>
      </c>
      <c r="S1275" s="163"/>
      <c r="T1275" s="162"/>
      <c r="U1275" s="161" t="s">
        <v>10</v>
      </c>
      <c r="V1275" s="161" t="s">
        <v>11</v>
      </c>
      <c r="W1275" s="161" t="s">
        <v>12</v>
      </c>
      <c r="X1275" s="161" t="s">
        <v>13</v>
      </c>
      <c r="Y1275" s="165">
        <v>6250</v>
      </c>
      <c r="Z1275" s="165">
        <v>9421101</v>
      </c>
      <c r="AA1275" s="166">
        <v>0</v>
      </c>
      <c r="AB1275" s="162" t="s">
        <v>5928</v>
      </c>
      <c r="AC1275" s="168" t="s">
        <v>3322</v>
      </c>
    </row>
    <row r="1276" spans="1:29" x14ac:dyDescent="0.3">
      <c r="A1276" s="156" t="s">
        <v>4367</v>
      </c>
      <c r="B1276" s="157">
        <v>4</v>
      </c>
      <c r="C1276" s="156" t="s">
        <v>310</v>
      </c>
      <c r="D1276" s="158" t="s">
        <v>523</v>
      </c>
      <c r="E1276" s="156" t="s">
        <v>2722</v>
      </c>
      <c r="F1276" s="156" t="s">
        <v>1250</v>
      </c>
      <c r="G1276" s="158" t="s">
        <v>310</v>
      </c>
      <c r="H1276" s="160">
        <v>45344</v>
      </c>
      <c r="I1276" s="160">
        <v>45709</v>
      </c>
      <c r="J1276" s="161" t="s">
        <v>6174</v>
      </c>
      <c r="K1276" s="162"/>
      <c r="L1276" s="156" t="s">
        <v>5980</v>
      </c>
      <c r="M1276" s="171">
        <v>0</v>
      </c>
      <c r="N1276" s="170">
        <v>323073.14</v>
      </c>
      <c r="O1276" s="162" t="s">
        <v>468</v>
      </c>
      <c r="P1276" s="160">
        <v>45709</v>
      </c>
      <c r="Q1276" s="162" t="s">
        <v>6699</v>
      </c>
      <c r="R1276" s="178">
        <v>323073.14</v>
      </c>
      <c r="S1276" s="163"/>
      <c r="T1276" s="162"/>
      <c r="U1276" s="161" t="s">
        <v>10</v>
      </c>
      <c r="V1276" s="161" t="s">
        <v>11</v>
      </c>
      <c r="W1276" s="161" t="s">
        <v>12</v>
      </c>
      <c r="X1276" s="161" t="s">
        <v>13</v>
      </c>
      <c r="Y1276" s="165">
        <v>6250</v>
      </c>
      <c r="Z1276" s="165">
        <v>8021101</v>
      </c>
      <c r="AA1276" s="166">
        <v>0.71794031111111112</v>
      </c>
      <c r="AB1276" s="162" t="s">
        <v>5930</v>
      </c>
      <c r="AC1276" s="168" t="s">
        <v>3287</v>
      </c>
    </row>
    <row r="1277" spans="1:29" x14ac:dyDescent="0.3">
      <c r="A1277" s="156" t="s">
        <v>4367</v>
      </c>
      <c r="B1277" s="157">
        <v>4</v>
      </c>
      <c r="C1277" s="156" t="s">
        <v>310</v>
      </c>
      <c r="D1277" s="158" t="s">
        <v>523</v>
      </c>
      <c r="E1277" s="156" t="s">
        <v>2722</v>
      </c>
      <c r="F1277" s="156" t="s">
        <v>1250</v>
      </c>
      <c r="G1277" s="158" t="s">
        <v>310</v>
      </c>
      <c r="H1277" s="160">
        <v>45344</v>
      </c>
      <c r="I1277" s="160">
        <v>45791</v>
      </c>
      <c r="J1277" s="161" t="s">
        <v>6174</v>
      </c>
      <c r="K1277" s="162"/>
      <c r="L1277" s="156" t="s">
        <v>5980</v>
      </c>
      <c r="M1277" s="171">
        <v>0</v>
      </c>
      <c r="N1277" s="170">
        <v>17003.849999999999</v>
      </c>
      <c r="O1277" s="162" t="s">
        <v>696</v>
      </c>
      <c r="P1277" s="160">
        <v>45791</v>
      </c>
      <c r="Q1277" s="162" t="s">
        <v>6705</v>
      </c>
      <c r="R1277" s="178">
        <v>17003.849999999999</v>
      </c>
      <c r="S1277" s="163"/>
      <c r="T1277" s="162"/>
      <c r="U1277" s="161" t="s">
        <v>10</v>
      </c>
      <c r="V1277" s="161" t="s">
        <v>11</v>
      </c>
      <c r="W1277" s="161" t="s">
        <v>12</v>
      </c>
      <c r="X1277" s="161" t="s">
        <v>13</v>
      </c>
      <c r="Y1277" s="165">
        <v>6250</v>
      </c>
      <c r="Z1277" s="165">
        <v>8021101</v>
      </c>
      <c r="AA1277" s="166">
        <v>3.7786333333333331E-2</v>
      </c>
      <c r="AB1277" s="162" t="s">
        <v>5930</v>
      </c>
      <c r="AC1277" s="168" t="s">
        <v>3287</v>
      </c>
    </row>
    <row r="1278" spans="1:29" x14ac:dyDescent="0.3">
      <c r="A1278" s="156" t="s">
        <v>4367</v>
      </c>
      <c r="B1278" s="157">
        <v>4</v>
      </c>
      <c r="C1278" s="156" t="s">
        <v>310</v>
      </c>
      <c r="D1278" s="158" t="s">
        <v>523</v>
      </c>
      <c r="E1278" s="156" t="s">
        <v>2722</v>
      </c>
      <c r="F1278" s="156" t="s">
        <v>1250</v>
      </c>
      <c r="G1278" s="158" t="s">
        <v>310</v>
      </c>
      <c r="H1278" s="160">
        <v>45344</v>
      </c>
      <c r="I1278" s="160">
        <v>46905</v>
      </c>
      <c r="J1278" s="161" t="s">
        <v>6707</v>
      </c>
      <c r="K1278" s="162" t="s">
        <v>5929</v>
      </c>
      <c r="L1278" s="156" t="s">
        <v>5980</v>
      </c>
      <c r="M1278" s="171">
        <v>109923.01000000001</v>
      </c>
      <c r="N1278" s="170">
        <v>109923.01000000001</v>
      </c>
      <c r="O1278" s="162"/>
      <c r="P1278" s="160"/>
      <c r="Q1278" s="162"/>
      <c r="R1278" s="178">
        <v>0</v>
      </c>
      <c r="S1278" s="163"/>
      <c r="T1278" s="162"/>
      <c r="U1278" s="161" t="s">
        <v>10</v>
      </c>
      <c r="V1278" s="161" t="s">
        <v>11</v>
      </c>
      <c r="W1278" s="161" t="s">
        <v>12</v>
      </c>
      <c r="X1278" s="161" t="s">
        <v>13</v>
      </c>
      <c r="Y1278" s="165">
        <v>6250</v>
      </c>
      <c r="Z1278" s="165">
        <v>8021101</v>
      </c>
      <c r="AA1278" s="166">
        <v>0</v>
      </c>
      <c r="AB1278" s="162" t="s">
        <v>5930</v>
      </c>
      <c r="AC1278" s="168" t="s">
        <v>3287</v>
      </c>
    </row>
    <row r="1279" spans="1:29" x14ac:dyDescent="0.3">
      <c r="A1279" s="156" t="s">
        <v>2727</v>
      </c>
      <c r="B1279" s="157">
        <v>3</v>
      </c>
      <c r="C1279" s="156" t="s">
        <v>310</v>
      </c>
      <c r="D1279" s="158" t="s">
        <v>421</v>
      </c>
      <c r="E1279" s="156" t="s">
        <v>2722</v>
      </c>
      <c r="F1279" s="156" t="s">
        <v>1250</v>
      </c>
      <c r="G1279" s="158" t="s">
        <v>310</v>
      </c>
      <c r="H1279" s="160">
        <v>45603</v>
      </c>
      <c r="I1279" s="160">
        <v>45667</v>
      </c>
      <c r="J1279" s="161" t="s">
        <v>6174</v>
      </c>
      <c r="K1279" s="162"/>
      <c r="L1279" s="156" t="s">
        <v>6344</v>
      </c>
      <c r="M1279" s="171">
        <v>0</v>
      </c>
      <c r="N1279" s="170">
        <v>108064.88</v>
      </c>
      <c r="O1279" s="162" t="s">
        <v>468</v>
      </c>
      <c r="P1279" s="160">
        <v>45667</v>
      </c>
      <c r="Q1279" s="162" t="s">
        <v>6698</v>
      </c>
      <c r="R1279" s="178">
        <v>108064.88</v>
      </c>
      <c r="S1279" s="163" t="s">
        <v>5656</v>
      </c>
      <c r="T1279" s="162"/>
      <c r="U1279" s="161" t="s">
        <v>10</v>
      </c>
      <c r="V1279" s="161" t="s">
        <v>11</v>
      </c>
      <c r="W1279" s="161" t="s">
        <v>12</v>
      </c>
      <c r="X1279" s="161" t="s">
        <v>13</v>
      </c>
      <c r="Y1279" s="165">
        <v>6250</v>
      </c>
      <c r="Z1279" s="165">
        <v>9021101</v>
      </c>
      <c r="AA1279" s="166">
        <v>4.2587144827586208E-2</v>
      </c>
      <c r="AB1279" s="162" t="s">
        <v>6345</v>
      </c>
      <c r="AC1279" s="168" t="s">
        <v>3156</v>
      </c>
    </row>
    <row r="1280" spans="1:29" x14ac:dyDescent="0.3">
      <c r="A1280" s="156" t="s">
        <v>2727</v>
      </c>
      <c r="B1280" s="157">
        <v>3</v>
      </c>
      <c r="C1280" s="156" t="s">
        <v>310</v>
      </c>
      <c r="D1280" s="158" t="s">
        <v>421</v>
      </c>
      <c r="E1280" s="156" t="s">
        <v>2722</v>
      </c>
      <c r="F1280" s="156" t="s">
        <v>1250</v>
      </c>
      <c r="G1280" s="158" t="s">
        <v>310</v>
      </c>
      <c r="H1280" s="160">
        <v>45603</v>
      </c>
      <c r="I1280" s="160">
        <v>45685</v>
      </c>
      <c r="J1280" s="161" t="s">
        <v>6174</v>
      </c>
      <c r="K1280" s="162"/>
      <c r="L1280" s="156" t="s">
        <v>6344</v>
      </c>
      <c r="M1280" s="171">
        <v>0</v>
      </c>
      <c r="N1280" s="170">
        <v>109423.66</v>
      </c>
      <c r="O1280" s="162" t="s">
        <v>696</v>
      </c>
      <c r="P1280" s="160">
        <v>45685</v>
      </c>
      <c r="Q1280" s="162" t="s">
        <v>6702</v>
      </c>
      <c r="R1280" s="178">
        <v>109423.66</v>
      </c>
      <c r="S1280" s="163" t="s">
        <v>5656</v>
      </c>
      <c r="T1280" s="162"/>
      <c r="U1280" s="161" t="s">
        <v>10</v>
      </c>
      <c r="V1280" s="161" t="s">
        <v>11</v>
      </c>
      <c r="W1280" s="161" t="s">
        <v>12</v>
      </c>
      <c r="X1280" s="161" t="s">
        <v>13</v>
      </c>
      <c r="Y1280" s="165">
        <v>6250</v>
      </c>
      <c r="Z1280" s="165">
        <v>9021101</v>
      </c>
      <c r="AA1280" s="166">
        <v>4.3122624630541874E-2</v>
      </c>
      <c r="AB1280" s="162" t="s">
        <v>6345</v>
      </c>
      <c r="AC1280" s="168" t="s">
        <v>3156</v>
      </c>
    </row>
    <row r="1281" spans="1:29" x14ac:dyDescent="0.3">
      <c r="A1281" s="156" t="s">
        <v>2727</v>
      </c>
      <c r="B1281" s="157">
        <v>3</v>
      </c>
      <c r="C1281" s="156" t="s">
        <v>310</v>
      </c>
      <c r="D1281" s="158" t="s">
        <v>421</v>
      </c>
      <c r="E1281" s="156" t="s">
        <v>2722</v>
      </c>
      <c r="F1281" s="156" t="s">
        <v>1250</v>
      </c>
      <c r="G1281" s="158" t="s">
        <v>310</v>
      </c>
      <c r="H1281" s="160">
        <v>45603</v>
      </c>
      <c r="I1281" s="160">
        <v>45741</v>
      </c>
      <c r="J1281" s="161" t="s">
        <v>6174</v>
      </c>
      <c r="K1281" s="162"/>
      <c r="L1281" s="156" t="s">
        <v>6344</v>
      </c>
      <c r="M1281" s="171">
        <v>0</v>
      </c>
      <c r="N1281" s="170">
        <v>415217.07</v>
      </c>
      <c r="O1281" s="162" t="s">
        <v>738</v>
      </c>
      <c r="P1281" s="160">
        <v>45741</v>
      </c>
      <c r="Q1281" s="162" t="s">
        <v>6701</v>
      </c>
      <c r="R1281" s="178">
        <v>415217.07</v>
      </c>
      <c r="S1281" s="163" t="s">
        <v>5656</v>
      </c>
      <c r="T1281" s="162"/>
      <c r="U1281" s="161" t="s">
        <v>10</v>
      </c>
      <c r="V1281" s="161" t="s">
        <v>11</v>
      </c>
      <c r="W1281" s="161" t="s">
        <v>12</v>
      </c>
      <c r="X1281" s="161" t="s">
        <v>13</v>
      </c>
      <c r="Y1281" s="165">
        <v>6250</v>
      </c>
      <c r="Z1281" s="165">
        <v>9021101</v>
      </c>
      <c r="AA1281" s="166">
        <v>0.16363234285714287</v>
      </c>
      <c r="AB1281" s="162" t="s">
        <v>6345</v>
      </c>
      <c r="AC1281" s="168" t="s">
        <v>3156</v>
      </c>
    </row>
    <row r="1282" spans="1:29" x14ac:dyDescent="0.3">
      <c r="A1282" s="156" t="s">
        <v>2727</v>
      </c>
      <c r="B1282" s="157">
        <v>3</v>
      </c>
      <c r="C1282" s="156" t="s">
        <v>310</v>
      </c>
      <c r="D1282" s="158" t="s">
        <v>421</v>
      </c>
      <c r="E1282" s="156" t="s">
        <v>2722</v>
      </c>
      <c r="F1282" s="156" t="s">
        <v>1250</v>
      </c>
      <c r="G1282" s="158" t="s">
        <v>310</v>
      </c>
      <c r="H1282" s="160">
        <v>45603</v>
      </c>
      <c r="I1282" s="160">
        <v>45775</v>
      </c>
      <c r="J1282" s="161" t="s">
        <v>6174</v>
      </c>
      <c r="K1282" s="162"/>
      <c r="L1282" s="156" t="s">
        <v>6344</v>
      </c>
      <c r="M1282" s="171">
        <v>0</v>
      </c>
      <c r="N1282" s="170">
        <v>246745.63</v>
      </c>
      <c r="O1282" s="162" t="s">
        <v>844</v>
      </c>
      <c r="P1282" s="160">
        <v>45775</v>
      </c>
      <c r="Q1282" s="162" t="s">
        <v>6703</v>
      </c>
      <c r="R1282" s="178">
        <v>246745.63</v>
      </c>
      <c r="S1282" s="163" t="s">
        <v>5656</v>
      </c>
      <c r="T1282" s="162"/>
      <c r="U1282" s="161" t="s">
        <v>10</v>
      </c>
      <c r="V1282" s="161" t="s">
        <v>11</v>
      </c>
      <c r="W1282" s="161" t="s">
        <v>12</v>
      </c>
      <c r="X1282" s="161" t="s">
        <v>13</v>
      </c>
      <c r="Y1282" s="165">
        <v>6250</v>
      </c>
      <c r="Z1282" s="165">
        <v>9021101</v>
      </c>
      <c r="AA1282" s="166">
        <v>9.723965714285715E-2</v>
      </c>
      <c r="AB1282" s="162" t="s">
        <v>6345</v>
      </c>
      <c r="AC1282" s="168" t="s">
        <v>3156</v>
      </c>
    </row>
    <row r="1283" spans="1:29" x14ac:dyDescent="0.3">
      <c r="A1283" s="156" t="s">
        <v>2727</v>
      </c>
      <c r="B1283" s="157">
        <v>3</v>
      </c>
      <c r="C1283" s="156" t="s">
        <v>310</v>
      </c>
      <c r="D1283" s="158" t="s">
        <v>421</v>
      </c>
      <c r="E1283" s="156" t="s">
        <v>2722</v>
      </c>
      <c r="F1283" s="156" t="s">
        <v>1250</v>
      </c>
      <c r="G1283" s="158" t="s">
        <v>310</v>
      </c>
      <c r="H1283" s="160">
        <v>45603</v>
      </c>
      <c r="I1283" s="160">
        <v>45814</v>
      </c>
      <c r="J1283" s="161" t="s">
        <v>6174</v>
      </c>
      <c r="K1283" s="162"/>
      <c r="L1283" s="156" t="s">
        <v>6344</v>
      </c>
      <c r="M1283" s="171">
        <v>0</v>
      </c>
      <c r="N1283" s="170">
        <v>344992.5</v>
      </c>
      <c r="O1283" s="162" t="s">
        <v>1011</v>
      </c>
      <c r="P1283" s="160">
        <v>45814</v>
      </c>
      <c r="Q1283" s="162" t="s">
        <v>6706</v>
      </c>
      <c r="R1283" s="178">
        <v>344992.5</v>
      </c>
      <c r="S1283" s="163" t="s">
        <v>5656</v>
      </c>
      <c r="T1283" s="162"/>
      <c r="U1283" s="161" t="s">
        <v>10</v>
      </c>
      <c r="V1283" s="161" t="s">
        <v>11</v>
      </c>
      <c r="W1283" s="161" t="s">
        <v>12</v>
      </c>
      <c r="X1283" s="161" t="s">
        <v>13</v>
      </c>
      <c r="Y1283" s="165">
        <v>6250</v>
      </c>
      <c r="Z1283" s="165">
        <v>9021101</v>
      </c>
      <c r="AA1283" s="166">
        <v>0.13595763546798029</v>
      </c>
      <c r="AB1283" s="162" t="s">
        <v>6345</v>
      </c>
      <c r="AC1283" s="168" t="s">
        <v>3156</v>
      </c>
    </row>
    <row r="1284" spans="1:29" x14ac:dyDescent="0.3">
      <c r="A1284" s="156" t="s">
        <v>2727</v>
      </c>
      <c r="B1284" s="157">
        <v>3</v>
      </c>
      <c r="C1284" s="156" t="s">
        <v>310</v>
      </c>
      <c r="D1284" s="158" t="s">
        <v>421</v>
      </c>
      <c r="E1284" s="156" t="s">
        <v>2722</v>
      </c>
      <c r="F1284" s="156" t="s">
        <v>1250</v>
      </c>
      <c r="G1284" s="158" t="s">
        <v>310</v>
      </c>
      <c r="H1284" s="160">
        <v>45603</v>
      </c>
      <c r="I1284" s="160">
        <v>45845</v>
      </c>
      <c r="J1284" s="161" t="s">
        <v>6174</v>
      </c>
      <c r="K1284" s="162"/>
      <c r="L1284" s="156" t="s">
        <v>6344</v>
      </c>
      <c r="M1284" s="171">
        <v>0</v>
      </c>
      <c r="N1284" s="170">
        <v>347619.24</v>
      </c>
      <c r="O1284" s="162" t="s">
        <v>1013</v>
      </c>
      <c r="P1284" s="160">
        <v>45845</v>
      </c>
      <c r="Q1284" s="162" t="s">
        <v>7353</v>
      </c>
      <c r="R1284" s="178">
        <v>347619.24</v>
      </c>
      <c r="S1284" s="163" t="s">
        <v>5656</v>
      </c>
      <c r="T1284" s="162"/>
      <c r="U1284" s="161" t="s">
        <v>10</v>
      </c>
      <c r="V1284" s="161" t="s">
        <v>11</v>
      </c>
      <c r="W1284" s="161" t="s">
        <v>12</v>
      </c>
      <c r="X1284" s="161" t="s">
        <v>13</v>
      </c>
      <c r="Y1284" s="165">
        <v>6250</v>
      </c>
      <c r="Z1284" s="165">
        <v>9021101</v>
      </c>
      <c r="AA1284" s="166">
        <v>0.1369928039408867</v>
      </c>
      <c r="AB1284" s="162" t="s">
        <v>6345</v>
      </c>
      <c r="AC1284" s="168" t="s">
        <v>3156</v>
      </c>
    </row>
    <row r="1285" spans="1:29" x14ac:dyDescent="0.3">
      <c r="A1285" s="156" t="s">
        <v>2727</v>
      </c>
      <c r="B1285" s="157">
        <v>3</v>
      </c>
      <c r="C1285" s="156" t="s">
        <v>310</v>
      </c>
      <c r="D1285" s="158" t="s">
        <v>421</v>
      </c>
      <c r="E1285" s="156" t="s">
        <v>2722</v>
      </c>
      <c r="F1285" s="156" t="s">
        <v>1250</v>
      </c>
      <c r="G1285" s="158" t="s">
        <v>310</v>
      </c>
      <c r="H1285" s="160">
        <v>45603</v>
      </c>
      <c r="I1285" s="160">
        <v>45816</v>
      </c>
      <c r="J1285" s="161" t="s">
        <v>6707</v>
      </c>
      <c r="K1285" s="162"/>
      <c r="L1285" s="156" t="s">
        <v>6344</v>
      </c>
      <c r="M1285" s="171">
        <v>0</v>
      </c>
      <c r="N1285" s="170">
        <v>220381.95</v>
      </c>
      <c r="O1285" s="162" t="s">
        <v>1113</v>
      </c>
      <c r="P1285" s="160">
        <v>45816</v>
      </c>
      <c r="Q1285" s="162" t="s">
        <v>7354</v>
      </c>
      <c r="R1285" s="178">
        <v>220381.95</v>
      </c>
      <c r="S1285" s="163" t="s">
        <v>5656</v>
      </c>
      <c r="T1285" s="162"/>
      <c r="U1285" s="161" t="s">
        <v>10</v>
      </c>
      <c r="V1285" s="161" t="s">
        <v>11</v>
      </c>
      <c r="W1285" s="161" t="s">
        <v>12</v>
      </c>
      <c r="X1285" s="161" t="s">
        <v>13</v>
      </c>
      <c r="Y1285" s="165">
        <v>6250</v>
      </c>
      <c r="Z1285" s="165">
        <v>9021101</v>
      </c>
      <c r="AA1285" s="166">
        <v>8.6850029556650249E-2</v>
      </c>
      <c r="AB1285" s="162" t="s">
        <v>6345</v>
      </c>
      <c r="AC1285" s="168" t="s">
        <v>3156</v>
      </c>
    </row>
    <row r="1286" spans="1:29" x14ac:dyDescent="0.3">
      <c r="A1286" s="156" t="s">
        <v>2727</v>
      </c>
      <c r="B1286" s="157">
        <v>3</v>
      </c>
      <c r="C1286" s="156" t="s">
        <v>310</v>
      </c>
      <c r="D1286" s="158" t="s">
        <v>421</v>
      </c>
      <c r="E1286" s="156" t="s">
        <v>2722</v>
      </c>
      <c r="F1286" s="156" t="s">
        <v>1250</v>
      </c>
      <c r="G1286" s="158" t="s">
        <v>310</v>
      </c>
      <c r="H1286" s="160">
        <v>45603</v>
      </c>
      <c r="I1286" s="160">
        <v>46071</v>
      </c>
      <c r="J1286" s="161" t="s">
        <v>6707</v>
      </c>
      <c r="K1286" s="162"/>
      <c r="L1286" s="156" t="s">
        <v>6344</v>
      </c>
      <c r="M1286" s="171">
        <v>0</v>
      </c>
      <c r="N1286" s="170">
        <v>254325.32</v>
      </c>
      <c r="O1286" s="162" t="s">
        <v>1247</v>
      </c>
      <c r="P1286" s="160">
        <v>46071</v>
      </c>
      <c r="Q1286" s="162" t="s">
        <v>7882</v>
      </c>
      <c r="R1286" s="178">
        <v>254325.32</v>
      </c>
      <c r="S1286" s="163" t="s">
        <v>5656</v>
      </c>
      <c r="T1286" s="162"/>
      <c r="U1286" s="161" t="s">
        <v>10</v>
      </c>
      <c r="V1286" s="161" t="s">
        <v>11</v>
      </c>
      <c r="W1286" s="161" t="s">
        <v>12</v>
      </c>
      <c r="X1286" s="161" t="s">
        <v>13</v>
      </c>
      <c r="Y1286" s="165">
        <v>6250</v>
      </c>
      <c r="Z1286" s="165">
        <v>9021101</v>
      </c>
      <c r="AA1286" s="166">
        <v>0.10022672709359606</v>
      </c>
      <c r="AB1286" s="162" t="s">
        <v>6345</v>
      </c>
      <c r="AC1286" s="168" t="s">
        <v>3156</v>
      </c>
    </row>
    <row r="1287" spans="1:29" x14ac:dyDescent="0.3">
      <c r="A1287" s="156" t="s">
        <v>2727</v>
      </c>
      <c r="B1287" s="157">
        <v>3</v>
      </c>
      <c r="C1287" s="156" t="s">
        <v>310</v>
      </c>
      <c r="D1287" s="158" t="s">
        <v>421</v>
      </c>
      <c r="E1287" s="156" t="s">
        <v>2722</v>
      </c>
      <c r="F1287" s="156" t="s">
        <v>1250</v>
      </c>
      <c r="G1287" s="158" t="s">
        <v>310</v>
      </c>
      <c r="H1287" s="160">
        <v>45603</v>
      </c>
      <c r="I1287" s="160">
        <v>47270</v>
      </c>
      <c r="J1287" s="161" t="s">
        <v>6707</v>
      </c>
      <c r="K1287" s="162" t="s">
        <v>6343</v>
      </c>
      <c r="L1287" s="156" t="s">
        <v>6344</v>
      </c>
      <c r="M1287" s="171">
        <v>490729.75</v>
      </c>
      <c r="N1287" s="170">
        <v>490729.75</v>
      </c>
      <c r="O1287" s="162"/>
      <c r="P1287" s="160"/>
      <c r="Q1287" s="162"/>
      <c r="R1287" s="178">
        <v>0</v>
      </c>
      <c r="S1287" s="163" t="s">
        <v>5656</v>
      </c>
      <c r="T1287" s="162"/>
      <c r="U1287" s="161" t="s">
        <v>10</v>
      </c>
      <c r="V1287" s="161" t="s">
        <v>11</v>
      </c>
      <c r="W1287" s="161" t="s">
        <v>12</v>
      </c>
      <c r="X1287" s="161" t="s">
        <v>13</v>
      </c>
      <c r="Y1287" s="165">
        <v>6250</v>
      </c>
      <c r="Z1287" s="165">
        <v>9021101</v>
      </c>
      <c r="AA1287" s="166">
        <v>0</v>
      </c>
      <c r="AB1287" s="162" t="s">
        <v>6345</v>
      </c>
      <c r="AC1287" s="168" t="s">
        <v>3156</v>
      </c>
    </row>
    <row r="1288" spans="1:29" x14ac:dyDescent="0.3">
      <c r="A1288" s="156" t="s">
        <v>2733</v>
      </c>
      <c r="B1288" s="157">
        <v>3</v>
      </c>
      <c r="C1288" s="156" t="s">
        <v>310</v>
      </c>
      <c r="D1288" s="158" t="s">
        <v>412</v>
      </c>
      <c r="E1288" s="156" t="s">
        <v>2722</v>
      </c>
      <c r="F1288" s="156" t="s">
        <v>1250</v>
      </c>
      <c r="G1288" s="158" t="s">
        <v>310</v>
      </c>
      <c r="H1288" s="160">
        <v>45603</v>
      </c>
      <c r="I1288" s="160">
        <v>45667</v>
      </c>
      <c r="J1288" s="161" t="s">
        <v>6174</v>
      </c>
      <c r="K1288" s="162"/>
      <c r="L1288" s="156" t="s">
        <v>6347</v>
      </c>
      <c r="M1288" s="171">
        <v>0</v>
      </c>
      <c r="N1288" s="170">
        <v>90535</v>
      </c>
      <c r="O1288" s="162" t="s">
        <v>468</v>
      </c>
      <c r="P1288" s="160">
        <v>45667</v>
      </c>
      <c r="Q1288" s="162" t="s">
        <v>6698</v>
      </c>
      <c r="R1288" s="178">
        <v>90535</v>
      </c>
      <c r="S1288" s="163" t="s">
        <v>5657</v>
      </c>
      <c r="T1288" s="162"/>
      <c r="U1288" s="161" t="s">
        <v>10</v>
      </c>
      <c r="V1288" s="161" t="s">
        <v>11</v>
      </c>
      <c r="W1288" s="161" t="s">
        <v>12</v>
      </c>
      <c r="X1288" s="161" t="s">
        <v>13</v>
      </c>
      <c r="Y1288" s="165">
        <v>6250</v>
      </c>
      <c r="Z1288" s="165">
        <v>9041101</v>
      </c>
      <c r="AA1288" s="166">
        <v>4.1769319492502885E-2</v>
      </c>
      <c r="AB1288" s="162" t="s">
        <v>6348</v>
      </c>
      <c r="AC1288" s="168" t="s">
        <v>3166</v>
      </c>
    </row>
    <row r="1289" spans="1:29" x14ac:dyDescent="0.3">
      <c r="A1289" s="156" t="s">
        <v>2733</v>
      </c>
      <c r="B1289" s="157">
        <v>3</v>
      </c>
      <c r="C1289" s="156" t="s">
        <v>310</v>
      </c>
      <c r="D1289" s="158" t="s">
        <v>412</v>
      </c>
      <c r="E1289" s="156" t="s">
        <v>2722</v>
      </c>
      <c r="F1289" s="156" t="s">
        <v>1250</v>
      </c>
      <c r="G1289" s="158" t="s">
        <v>310</v>
      </c>
      <c r="H1289" s="160">
        <v>45603</v>
      </c>
      <c r="I1289" s="160">
        <v>45685</v>
      </c>
      <c r="J1289" s="161" t="s">
        <v>6174</v>
      </c>
      <c r="K1289" s="162"/>
      <c r="L1289" s="156" t="s">
        <v>6347</v>
      </c>
      <c r="M1289" s="171">
        <v>0</v>
      </c>
      <c r="N1289" s="170">
        <v>91056.639999999999</v>
      </c>
      <c r="O1289" s="162" t="s">
        <v>696</v>
      </c>
      <c r="P1289" s="160">
        <v>45685</v>
      </c>
      <c r="Q1289" s="162" t="s">
        <v>6702</v>
      </c>
      <c r="R1289" s="178">
        <v>91056.639999999999</v>
      </c>
      <c r="S1289" s="163" t="s">
        <v>5657</v>
      </c>
      <c r="T1289" s="162"/>
      <c r="U1289" s="161" t="s">
        <v>10</v>
      </c>
      <c r="V1289" s="161" t="s">
        <v>11</v>
      </c>
      <c r="W1289" s="161" t="s">
        <v>12</v>
      </c>
      <c r="X1289" s="161" t="s">
        <v>13</v>
      </c>
      <c r="Y1289" s="165">
        <v>6250</v>
      </c>
      <c r="Z1289" s="165">
        <v>9041101</v>
      </c>
      <c r="AA1289" s="166">
        <v>4.2009983852364478E-2</v>
      </c>
      <c r="AB1289" s="162" t="s">
        <v>6348</v>
      </c>
      <c r="AC1289" s="168" t="s">
        <v>3166</v>
      </c>
    </row>
    <row r="1290" spans="1:29" x14ac:dyDescent="0.3">
      <c r="A1290" s="156" t="s">
        <v>2733</v>
      </c>
      <c r="B1290" s="157">
        <v>3</v>
      </c>
      <c r="C1290" s="156" t="s">
        <v>310</v>
      </c>
      <c r="D1290" s="158" t="s">
        <v>412</v>
      </c>
      <c r="E1290" s="156" t="s">
        <v>2722</v>
      </c>
      <c r="F1290" s="156" t="s">
        <v>1250</v>
      </c>
      <c r="G1290" s="158" t="s">
        <v>310</v>
      </c>
      <c r="H1290" s="160">
        <v>45603</v>
      </c>
      <c r="I1290" s="160">
        <v>45775</v>
      </c>
      <c r="J1290" s="161" t="s">
        <v>6174</v>
      </c>
      <c r="K1290" s="158"/>
      <c r="L1290" s="156" t="s">
        <v>6347</v>
      </c>
      <c r="M1290" s="171">
        <v>0</v>
      </c>
      <c r="N1290" s="170">
        <v>280107.5</v>
      </c>
      <c r="O1290" s="162" t="s">
        <v>738</v>
      </c>
      <c r="P1290" s="160">
        <v>45775</v>
      </c>
      <c r="Q1290" s="162" t="s">
        <v>6703</v>
      </c>
      <c r="R1290" s="178">
        <v>280107.5</v>
      </c>
      <c r="S1290" s="163" t="s">
        <v>5657</v>
      </c>
      <c r="T1290" s="162"/>
      <c r="U1290" s="161" t="s">
        <v>10</v>
      </c>
      <c r="V1290" s="161" t="s">
        <v>11</v>
      </c>
      <c r="W1290" s="161" t="s">
        <v>12</v>
      </c>
      <c r="X1290" s="161" t="s">
        <v>13</v>
      </c>
      <c r="Y1290" s="165">
        <v>6250</v>
      </c>
      <c r="Z1290" s="165">
        <v>9041101</v>
      </c>
      <c r="AA1290" s="166">
        <v>0.12923068050749711</v>
      </c>
      <c r="AB1290" s="162" t="s">
        <v>6348</v>
      </c>
      <c r="AC1290" s="168" t="s">
        <v>3166</v>
      </c>
    </row>
    <row r="1291" spans="1:29" x14ac:dyDescent="0.3">
      <c r="A1291" s="156" t="s">
        <v>2733</v>
      </c>
      <c r="B1291" s="157">
        <v>3</v>
      </c>
      <c r="C1291" s="156" t="s">
        <v>310</v>
      </c>
      <c r="D1291" s="158" t="s">
        <v>412</v>
      </c>
      <c r="E1291" s="156" t="s">
        <v>2722</v>
      </c>
      <c r="F1291" s="156" t="s">
        <v>1250</v>
      </c>
      <c r="G1291" s="158" t="s">
        <v>310</v>
      </c>
      <c r="H1291" s="160">
        <v>45603</v>
      </c>
      <c r="I1291" s="160">
        <v>45775</v>
      </c>
      <c r="J1291" s="161" t="s">
        <v>6174</v>
      </c>
      <c r="K1291" s="158"/>
      <c r="L1291" s="156" t="s">
        <v>6347</v>
      </c>
      <c r="M1291" s="171">
        <v>0</v>
      </c>
      <c r="N1291" s="170">
        <v>134052.03</v>
      </c>
      <c r="O1291" s="162" t="s">
        <v>844</v>
      </c>
      <c r="P1291" s="160">
        <v>45775</v>
      </c>
      <c r="Q1291" s="162" t="s">
        <v>6703</v>
      </c>
      <c r="R1291" s="178">
        <v>134052.03</v>
      </c>
      <c r="S1291" s="163" t="s">
        <v>5657</v>
      </c>
      <c r="T1291" s="162"/>
      <c r="U1291" s="161" t="s">
        <v>10</v>
      </c>
      <c r="V1291" s="161" t="s">
        <v>11</v>
      </c>
      <c r="W1291" s="161" t="s">
        <v>12</v>
      </c>
      <c r="X1291" s="161" t="s">
        <v>13</v>
      </c>
      <c r="Y1291" s="165">
        <v>6250</v>
      </c>
      <c r="Z1291" s="165">
        <v>9041101</v>
      </c>
      <c r="AA1291" s="166">
        <v>6.1846380622837371E-2</v>
      </c>
      <c r="AB1291" s="162" t="s">
        <v>6348</v>
      </c>
      <c r="AC1291" s="168" t="s">
        <v>3166</v>
      </c>
    </row>
    <row r="1292" spans="1:29" x14ac:dyDescent="0.3">
      <c r="A1292" s="156" t="s">
        <v>2733</v>
      </c>
      <c r="B1292" s="157">
        <v>3</v>
      </c>
      <c r="C1292" s="156" t="s">
        <v>310</v>
      </c>
      <c r="D1292" s="158" t="s">
        <v>412</v>
      </c>
      <c r="E1292" s="156" t="s">
        <v>2722</v>
      </c>
      <c r="F1292" s="156" t="s">
        <v>1250</v>
      </c>
      <c r="G1292" s="158" t="s">
        <v>310</v>
      </c>
      <c r="H1292" s="160">
        <v>45603</v>
      </c>
      <c r="I1292" s="160">
        <v>45814</v>
      </c>
      <c r="J1292" s="161" t="s">
        <v>6174</v>
      </c>
      <c r="K1292" s="158"/>
      <c r="L1292" s="156" t="s">
        <v>6347</v>
      </c>
      <c r="M1292" s="171">
        <v>0</v>
      </c>
      <c r="N1292" s="170">
        <v>335615.76</v>
      </c>
      <c r="O1292" s="162" t="s">
        <v>1011</v>
      </c>
      <c r="P1292" s="160">
        <v>45814</v>
      </c>
      <c r="Q1292" s="162" t="s">
        <v>6706</v>
      </c>
      <c r="R1292" s="178">
        <v>335615.76</v>
      </c>
      <c r="S1292" s="163" t="s">
        <v>5657</v>
      </c>
      <c r="T1292" s="162"/>
      <c r="U1292" s="161" t="s">
        <v>10</v>
      </c>
      <c r="V1292" s="161" t="s">
        <v>11</v>
      </c>
      <c r="W1292" s="161" t="s">
        <v>12</v>
      </c>
      <c r="X1292" s="161" t="s">
        <v>13</v>
      </c>
      <c r="Y1292" s="165">
        <v>6250</v>
      </c>
      <c r="Z1292" s="165">
        <v>9041101</v>
      </c>
      <c r="AA1292" s="166">
        <v>0.15484002768166091</v>
      </c>
      <c r="AB1292" s="162" t="s">
        <v>6348</v>
      </c>
      <c r="AC1292" s="168" t="s">
        <v>3166</v>
      </c>
    </row>
    <row r="1293" spans="1:29" x14ac:dyDescent="0.3">
      <c r="A1293" s="156" t="s">
        <v>2733</v>
      </c>
      <c r="B1293" s="157">
        <v>3</v>
      </c>
      <c r="C1293" s="156" t="s">
        <v>310</v>
      </c>
      <c r="D1293" s="158" t="s">
        <v>412</v>
      </c>
      <c r="E1293" s="156" t="s">
        <v>2722</v>
      </c>
      <c r="F1293" s="156" t="s">
        <v>1250</v>
      </c>
      <c r="G1293" s="158" t="s">
        <v>310</v>
      </c>
      <c r="H1293" s="160">
        <v>45603</v>
      </c>
      <c r="I1293" s="160">
        <v>45908</v>
      </c>
      <c r="J1293" s="161" t="s">
        <v>6707</v>
      </c>
      <c r="K1293" s="158"/>
      <c r="L1293" s="156" t="s">
        <v>6347</v>
      </c>
      <c r="M1293" s="171">
        <v>0</v>
      </c>
      <c r="N1293" s="170">
        <v>212239.26</v>
      </c>
      <c r="O1293" s="162" t="s">
        <v>1013</v>
      </c>
      <c r="P1293" s="160">
        <v>45908</v>
      </c>
      <c r="Q1293" s="162" t="s">
        <v>7355</v>
      </c>
      <c r="R1293" s="178">
        <v>212239.26</v>
      </c>
      <c r="S1293" s="163" t="s">
        <v>5657</v>
      </c>
      <c r="T1293" s="162"/>
      <c r="U1293" s="161" t="s">
        <v>10</v>
      </c>
      <c r="V1293" s="161" t="s">
        <v>11</v>
      </c>
      <c r="W1293" s="161" t="s">
        <v>12</v>
      </c>
      <c r="X1293" s="161" t="s">
        <v>13</v>
      </c>
      <c r="Y1293" s="165">
        <v>6250</v>
      </c>
      <c r="Z1293" s="165">
        <v>9041101</v>
      </c>
      <c r="AA1293" s="166">
        <v>9.7918920415224917E-2</v>
      </c>
      <c r="AB1293" s="162" t="s">
        <v>6348</v>
      </c>
      <c r="AC1293" s="168" t="s">
        <v>3166</v>
      </c>
    </row>
    <row r="1294" spans="1:29" x14ac:dyDescent="0.3">
      <c r="A1294" s="156" t="s">
        <v>2733</v>
      </c>
      <c r="B1294" s="157">
        <v>3</v>
      </c>
      <c r="C1294" s="156" t="s">
        <v>310</v>
      </c>
      <c r="D1294" s="158" t="s">
        <v>412</v>
      </c>
      <c r="E1294" s="156" t="s">
        <v>2722</v>
      </c>
      <c r="F1294" s="156" t="s">
        <v>1250</v>
      </c>
      <c r="G1294" s="158" t="s">
        <v>310</v>
      </c>
      <c r="H1294" s="160">
        <v>45603</v>
      </c>
      <c r="I1294" s="160">
        <v>45908</v>
      </c>
      <c r="J1294" s="161" t="s">
        <v>6707</v>
      </c>
      <c r="K1294" s="158"/>
      <c r="L1294" s="156" t="s">
        <v>6347</v>
      </c>
      <c r="M1294" s="171">
        <v>0</v>
      </c>
      <c r="N1294" s="170">
        <v>286148.07</v>
      </c>
      <c r="O1294" s="162" t="s">
        <v>1113</v>
      </c>
      <c r="P1294" s="160">
        <v>45908</v>
      </c>
      <c r="Q1294" s="162" t="s">
        <v>7355</v>
      </c>
      <c r="R1294" s="178">
        <v>286148.07</v>
      </c>
      <c r="S1294" s="163" t="s">
        <v>5657</v>
      </c>
      <c r="T1294" s="162"/>
      <c r="U1294" s="161" t="s">
        <v>10</v>
      </c>
      <c r="V1294" s="161" t="s">
        <v>11</v>
      </c>
      <c r="W1294" s="161" t="s">
        <v>12</v>
      </c>
      <c r="X1294" s="161" t="s">
        <v>13</v>
      </c>
      <c r="Y1294" s="165">
        <v>6250</v>
      </c>
      <c r="Z1294" s="165">
        <v>9041101</v>
      </c>
      <c r="AA1294" s="166">
        <v>0.13201756401384082</v>
      </c>
      <c r="AB1294" s="162" t="s">
        <v>6348</v>
      </c>
      <c r="AC1294" s="168" t="s">
        <v>3166</v>
      </c>
    </row>
    <row r="1295" spans="1:29" x14ac:dyDescent="0.3">
      <c r="A1295" s="156" t="s">
        <v>2733</v>
      </c>
      <c r="B1295" s="157">
        <v>3</v>
      </c>
      <c r="C1295" s="156" t="s">
        <v>310</v>
      </c>
      <c r="D1295" s="158" t="s">
        <v>412</v>
      </c>
      <c r="E1295" s="156" t="s">
        <v>2722</v>
      </c>
      <c r="F1295" s="156" t="s">
        <v>1250</v>
      </c>
      <c r="G1295" s="158" t="s">
        <v>310</v>
      </c>
      <c r="H1295" s="160">
        <v>45603</v>
      </c>
      <c r="I1295" s="160">
        <v>45933</v>
      </c>
      <c r="J1295" s="161" t="s">
        <v>6707</v>
      </c>
      <c r="K1295" s="158"/>
      <c r="L1295" s="156" t="s">
        <v>6347</v>
      </c>
      <c r="M1295" s="171">
        <v>0</v>
      </c>
      <c r="N1295" s="170">
        <v>191400.32000000001</v>
      </c>
      <c r="O1295" s="162" t="s">
        <v>1247</v>
      </c>
      <c r="P1295" s="160">
        <v>45933</v>
      </c>
      <c r="Q1295" s="162" t="s">
        <v>7356</v>
      </c>
      <c r="R1295" s="178">
        <v>191400.32000000001</v>
      </c>
      <c r="S1295" s="163" t="s">
        <v>5657</v>
      </c>
      <c r="T1295" s="162"/>
      <c r="U1295" s="161" t="s">
        <v>10</v>
      </c>
      <c r="V1295" s="161" t="s">
        <v>11</v>
      </c>
      <c r="W1295" s="161" t="s">
        <v>12</v>
      </c>
      <c r="X1295" s="161" t="s">
        <v>13</v>
      </c>
      <c r="Y1295" s="165">
        <v>6250</v>
      </c>
      <c r="Z1295" s="165">
        <v>9041101</v>
      </c>
      <c r="AA1295" s="166">
        <v>8.8304645905420989E-2</v>
      </c>
      <c r="AB1295" s="162" t="s">
        <v>6348</v>
      </c>
      <c r="AC1295" s="168" t="s">
        <v>3166</v>
      </c>
    </row>
    <row r="1296" spans="1:29" x14ac:dyDescent="0.3">
      <c r="A1296" s="156" t="s">
        <v>2733</v>
      </c>
      <c r="B1296" s="157">
        <v>3</v>
      </c>
      <c r="C1296" s="156" t="s">
        <v>310</v>
      </c>
      <c r="D1296" s="158" t="s">
        <v>412</v>
      </c>
      <c r="E1296" s="156" t="s">
        <v>2722</v>
      </c>
      <c r="F1296" s="156" t="s">
        <v>1250</v>
      </c>
      <c r="G1296" s="158" t="s">
        <v>310</v>
      </c>
      <c r="H1296" s="160">
        <v>45603</v>
      </c>
      <c r="I1296" s="160">
        <v>47270</v>
      </c>
      <c r="J1296" s="161" t="s">
        <v>6707</v>
      </c>
      <c r="K1296" s="158" t="s">
        <v>6346</v>
      </c>
      <c r="L1296" s="156" t="s">
        <v>6347</v>
      </c>
      <c r="M1296" s="171">
        <v>546345.41999999993</v>
      </c>
      <c r="N1296" s="170">
        <v>546345.41999999993</v>
      </c>
      <c r="O1296" s="162"/>
      <c r="P1296" s="160"/>
      <c r="Q1296" s="162"/>
      <c r="R1296" s="178">
        <v>0</v>
      </c>
      <c r="S1296" s="163" t="s">
        <v>5657</v>
      </c>
      <c r="T1296" s="162"/>
      <c r="U1296" s="161" t="s">
        <v>10</v>
      </c>
      <c r="V1296" s="161" t="s">
        <v>11</v>
      </c>
      <c r="W1296" s="161" t="s">
        <v>12</v>
      </c>
      <c r="X1296" s="161" t="s">
        <v>13</v>
      </c>
      <c r="Y1296" s="165">
        <v>6250</v>
      </c>
      <c r="Z1296" s="165">
        <v>9041101</v>
      </c>
      <c r="AA1296" s="166">
        <v>0</v>
      </c>
      <c r="AB1296" s="162" t="s">
        <v>6348</v>
      </c>
      <c r="AC1296" s="168" t="s">
        <v>3166</v>
      </c>
    </row>
    <row r="1297" spans="1:29" x14ac:dyDescent="0.3">
      <c r="A1297" s="156" t="s">
        <v>2842</v>
      </c>
      <c r="B1297" s="157">
        <v>4</v>
      </c>
      <c r="C1297" s="156" t="s">
        <v>310</v>
      </c>
      <c r="D1297" s="158" t="s">
        <v>135</v>
      </c>
      <c r="E1297" s="156" t="s">
        <v>2722</v>
      </c>
      <c r="F1297" s="156" t="s">
        <v>1250</v>
      </c>
      <c r="G1297" s="158" t="s">
        <v>310</v>
      </c>
      <c r="H1297" s="160">
        <v>45603</v>
      </c>
      <c r="I1297" s="160">
        <v>45685</v>
      </c>
      <c r="J1297" s="161" t="s">
        <v>6174</v>
      </c>
      <c r="K1297" s="158"/>
      <c r="L1297" s="156" t="s">
        <v>6350</v>
      </c>
      <c r="M1297" s="171">
        <v>0</v>
      </c>
      <c r="N1297" s="170">
        <v>101460</v>
      </c>
      <c r="O1297" s="162" t="s">
        <v>468</v>
      </c>
      <c r="P1297" s="160">
        <v>45685</v>
      </c>
      <c r="Q1297" s="162" t="s">
        <v>6702</v>
      </c>
      <c r="R1297" s="178">
        <v>101460</v>
      </c>
      <c r="S1297" s="163" t="s">
        <v>5858</v>
      </c>
      <c r="T1297" s="162"/>
      <c r="U1297" s="161" t="s">
        <v>10</v>
      </c>
      <c r="V1297" s="161" t="s">
        <v>11</v>
      </c>
      <c r="W1297" s="161" t="s">
        <v>12</v>
      </c>
      <c r="X1297" s="161" t="s">
        <v>13</v>
      </c>
      <c r="Y1297" s="165">
        <v>6250</v>
      </c>
      <c r="Z1297" s="165">
        <v>9201101</v>
      </c>
      <c r="AA1297" s="166">
        <v>4.4548847420417127E-2</v>
      </c>
      <c r="AB1297" s="162" t="s">
        <v>6351</v>
      </c>
      <c r="AC1297" s="168" t="s">
        <v>3232</v>
      </c>
    </row>
    <row r="1298" spans="1:29" x14ac:dyDescent="0.3">
      <c r="A1298" s="156" t="s">
        <v>2842</v>
      </c>
      <c r="B1298" s="157">
        <v>4</v>
      </c>
      <c r="C1298" s="156" t="s">
        <v>310</v>
      </c>
      <c r="D1298" s="158" t="s">
        <v>135</v>
      </c>
      <c r="E1298" s="156" t="s">
        <v>2722</v>
      </c>
      <c r="F1298" s="156" t="s">
        <v>1250</v>
      </c>
      <c r="G1298" s="158" t="s">
        <v>310</v>
      </c>
      <c r="H1298" s="160">
        <v>45603</v>
      </c>
      <c r="I1298" s="160">
        <v>45685</v>
      </c>
      <c r="J1298" s="161" t="s">
        <v>6174</v>
      </c>
      <c r="K1298" s="158"/>
      <c r="L1298" s="156" t="s">
        <v>6350</v>
      </c>
      <c r="M1298" s="171">
        <v>0</v>
      </c>
      <c r="N1298" s="170">
        <v>162421.5</v>
      </c>
      <c r="O1298" s="162" t="s">
        <v>696</v>
      </c>
      <c r="P1298" s="160">
        <v>45685</v>
      </c>
      <c r="Q1298" s="162" t="s">
        <v>6702</v>
      </c>
      <c r="R1298" s="178">
        <v>162421.5</v>
      </c>
      <c r="S1298" s="163" t="s">
        <v>5858</v>
      </c>
      <c r="T1298" s="162"/>
      <c r="U1298" s="161" t="s">
        <v>10</v>
      </c>
      <c r="V1298" s="161" t="s">
        <v>11</v>
      </c>
      <c r="W1298" s="161" t="s">
        <v>12</v>
      </c>
      <c r="X1298" s="161" t="s">
        <v>13</v>
      </c>
      <c r="Y1298" s="165">
        <v>6250</v>
      </c>
      <c r="Z1298" s="165">
        <v>9201101</v>
      </c>
      <c r="AA1298" s="166">
        <v>7.1315697036223924E-2</v>
      </c>
      <c r="AB1298" s="162" t="s">
        <v>6351</v>
      </c>
      <c r="AC1298" s="168" t="s">
        <v>3232</v>
      </c>
    </row>
    <row r="1299" spans="1:29" x14ac:dyDescent="0.3">
      <c r="A1299" s="156" t="s">
        <v>2842</v>
      </c>
      <c r="B1299" s="157">
        <v>4</v>
      </c>
      <c r="C1299" s="156" t="s">
        <v>310</v>
      </c>
      <c r="D1299" s="158" t="s">
        <v>135</v>
      </c>
      <c r="E1299" s="156" t="s">
        <v>2722</v>
      </c>
      <c r="F1299" s="156" t="s">
        <v>1250</v>
      </c>
      <c r="G1299" s="158" t="s">
        <v>310</v>
      </c>
      <c r="H1299" s="160">
        <v>45603</v>
      </c>
      <c r="I1299" s="160">
        <v>45719</v>
      </c>
      <c r="J1299" s="161" t="s">
        <v>6174</v>
      </c>
      <c r="K1299" s="158"/>
      <c r="L1299" s="156" t="s">
        <v>6350</v>
      </c>
      <c r="M1299" s="171">
        <v>0</v>
      </c>
      <c r="N1299" s="170">
        <v>329426.75</v>
      </c>
      <c r="O1299" s="162" t="s">
        <v>738</v>
      </c>
      <c r="P1299" s="160">
        <v>45719</v>
      </c>
      <c r="Q1299" s="162" t="s">
        <v>6696</v>
      </c>
      <c r="R1299" s="178">
        <v>329426.75</v>
      </c>
      <c r="S1299" s="163" t="s">
        <v>5858</v>
      </c>
      <c r="T1299" s="162"/>
      <c r="U1299" s="161" t="s">
        <v>10</v>
      </c>
      <c r="V1299" s="161" t="s">
        <v>11</v>
      </c>
      <c r="W1299" s="161" t="s">
        <v>12</v>
      </c>
      <c r="X1299" s="161" t="s">
        <v>13</v>
      </c>
      <c r="Y1299" s="165">
        <v>6250</v>
      </c>
      <c r="Z1299" s="165">
        <v>9201101</v>
      </c>
      <c r="AA1299" s="166">
        <v>0.14464401756311746</v>
      </c>
      <c r="AB1299" s="162" t="s">
        <v>6351</v>
      </c>
      <c r="AC1299" s="168" t="s">
        <v>3232</v>
      </c>
    </row>
    <row r="1300" spans="1:29" x14ac:dyDescent="0.3">
      <c r="A1300" s="156" t="s">
        <v>2842</v>
      </c>
      <c r="B1300" s="157">
        <v>4</v>
      </c>
      <c r="C1300" s="156" t="s">
        <v>310</v>
      </c>
      <c r="D1300" s="158" t="s">
        <v>135</v>
      </c>
      <c r="E1300" s="156" t="s">
        <v>2722</v>
      </c>
      <c r="F1300" s="156" t="s">
        <v>1250</v>
      </c>
      <c r="G1300" s="158" t="s">
        <v>310</v>
      </c>
      <c r="H1300" s="160">
        <v>45603</v>
      </c>
      <c r="I1300" s="160">
        <v>45741</v>
      </c>
      <c r="J1300" s="161" t="s">
        <v>6174</v>
      </c>
      <c r="K1300" s="158"/>
      <c r="L1300" s="156" t="s">
        <v>6350</v>
      </c>
      <c r="M1300" s="171">
        <v>0</v>
      </c>
      <c r="N1300" s="170">
        <v>163333.5</v>
      </c>
      <c r="O1300" s="162" t="s">
        <v>844</v>
      </c>
      <c r="P1300" s="160">
        <v>45741</v>
      </c>
      <c r="Q1300" s="162" t="s">
        <v>6701</v>
      </c>
      <c r="R1300" s="178">
        <v>163333.5</v>
      </c>
      <c r="S1300" s="163" t="s">
        <v>5858</v>
      </c>
      <c r="T1300" s="162"/>
      <c r="U1300" s="161" t="s">
        <v>10</v>
      </c>
      <c r="V1300" s="161" t="s">
        <v>11</v>
      </c>
      <c r="W1300" s="161" t="s">
        <v>12</v>
      </c>
      <c r="X1300" s="161" t="s">
        <v>13</v>
      </c>
      <c r="Y1300" s="165">
        <v>6250</v>
      </c>
      <c r="Z1300" s="165">
        <v>9201101</v>
      </c>
      <c r="AA1300" s="166">
        <v>7.1716136114160264E-2</v>
      </c>
      <c r="AB1300" s="162" t="s">
        <v>6351</v>
      </c>
      <c r="AC1300" s="168" t="s">
        <v>3232</v>
      </c>
    </row>
    <row r="1301" spans="1:29" x14ac:dyDescent="0.3">
      <c r="A1301" s="156" t="s">
        <v>2842</v>
      </c>
      <c r="B1301" s="157">
        <v>4</v>
      </c>
      <c r="C1301" s="156" t="s">
        <v>310</v>
      </c>
      <c r="D1301" s="158" t="s">
        <v>135</v>
      </c>
      <c r="E1301" s="156" t="s">
        <v>2722</v>
      </c>
      <c r="F1301" s="156" t="s">
        <v>1250</v>
      </c>
      <c r="G1301" s="158" t="s">
        <v>310</v>
      </c>
      <c r="H1301" s="160">
        <v>45603</v>
      </c>
      <c r="I1301" s="160">
        <v>45775</v>
      </c>
      <c r="J1301" s="161" t="s">
        <v>6174</v>
      </c>
      <c r="K1301" s="158"/>
      <c r="L1301" s="156" t="s">
        <v>6350</v>
      </c>
      <c r="M1301" s="171">
        <v>0</v>
      </c>
      <c r="N1301" s="170">
        <v>226860</v>
      </c>
      <c r="O1301" s="162" t="s">
        <v>1011</v>
      </c>
      <c r="P1301" s="160">
        <v>45775</v>
      </c>
      <c r="Q1301" s="162" t="s">
        <v>6703</v>
      </c>
      <c r="R1301" s="178">
        <v>226860</v>
      </c>
      <c r="S1301" s="163" t="s">
        <v>5858</v>
      </c>
      <c r="T1301" s="162"/>
      <c r="U1301" s="161" t="s">
        <v>10</v>
      </c>
      <c r="V1301" s="161" t="s">
        <v>11</v>
      </c>
      <c r="W1301" s="161" t="s">
        <v>12</v>
      </c>
      <c r="X1301" s="161" t="s">
        <v>13</v>
      </c>
      <c r="Y1301" s="165">
        <v>6250</v>
      </c>
      <c r="Z1301" s="165">
        <v>9201101</v>
      </c>
      <c r="AA1301" s="166">
        <v>9.9609220636663012E-2</v>
      </c>
      <c r="AB1301" s="162" t="s">
        <v>6351</v>
      </c>
      <c r="AC1301" s="168" t="s">
        <v>3232</v>
      </c>
    </row>
    <row r="1302" spans="1:29" x14ac:dyDescent="0.3">
      <c r="A1302" s="156" t="s">
        <v>2842</v>
      </c>
      <c r="B1302" s="157">
        <v>4</v>
      </c>
      <c r="C1302" s="156" t="s">
        <v>310</v>
      </c>
      <c r="D1302" s="158" t="s">
        <v>135</v>
      </c>
      <c r="E1302" s="156" t="s">
        <v>2722</v>
      </c>
      <c r="F1302" s="156" t="s">
        <v>1250</v>
      </c>
      <c r="G1302" s="158" t="s">
        <v>310</v>
      </c>
      <c r="H1302" s="160">
        <v>45603</v>
      </c>
      <c r="I1302" s="160">
        <v>45884</v>
      </c>
      <c r="J1302" s="161" t="s">
        <v>6707</v>
      </c>
      <c r="K1302" s="158"/>
      <c r="L1302" s="156" t="s">
        <v>6350</v>
      </c>
      <c r="M1302" s="171">
        <v>0</v>
      </c>
      <c r="N1302" s="170">
        <v>213607.5</v>
      </c>
      <c r="O1302" s="162" t="s">
        <v>1013</v>
      </c>
      <c r="P1302" s="160">
        <v>45884</v>
      </c>
      <c r="Q1302" s="162" t="s">
        <v>7357</v>
      </c>
      <c r="R1302" s="178">
        <v>213607.5</v>
      </c>
      <c r="S1302" s="163" t="s">
        <v>5858</v>
      </c>
      <c r="T1302" s="162"/>
      <c r="U1302" s="161" t="s">
        <v>10</v>
      </c>
      <c r="V1302" s="161" t="s">
        <v>11</v>
      </c>
      <c r="W1302" s="161" t="s">
        <v>12</v>
      </c>
      <c r="X1302" s="161" t="s">
        <v>13</v>
      </c>
      <c r="Y1302" s="165">
        <v>6250</v>
      </c>
      <c r="Z1302" s="165">
        <v>9201101</v>
      </c>
      <c r="AA1302" s="166">
        <v>9.3790340285400661E-2</v>
      </c>
      <c r="AB1302" s="162" t="s">
        <v>6351</v>
      </c>
      <c r="AC1302" s="168" t="s">
        <v>3232</v>
      </c>
    </row>
    <row r="1303" spans="1:29" x14ac:dyDescent="0.3">
      <c r="A1303" s="156" t="s">
        <v>2842</v>
      </c>
      <c r="B1303" s="157">
        <v>4</v>
      </c>
      <c r="C1303" s="156" t="s">
        <v>310</v>
      </c>
      <c r="D1303" s="158" t="s">
        <v>135</v>
      </c>
      <c r="E1303" s="156" t="s">
        <v>2722</v>
      </c>
      <c r="F1303" s="156" t="s">
        <v>1250</v>
      </c>
      <c r="G1303" s="158" t="s">
        <v>310</v>
      </c>
      <c r="H1303" s="160">
        <v>45603</v>
      </c>
      <c r="I1303" s="160">
        <v>45930</v>
      </c>
      <c r="J1303" s="161" t="s">
        <v>6707</v>
      </c>
      <c r="K1303" s="158"/>
      <c r="L1303" s="4" t="s">
        <v>6350</v>
      </c>
      <c r="M1303" s="171">
        <v>0</v>
      </c>
      <c r="N1303" s="170">
        <v>388317.25</v>
      </c>
      <c r="O1303" s="162" t="s">
        <v>1113</v>
      </c>
      <c r="P1303" s="160">
        <v>45930</v>
      </c>
      <c r="Q1303" s="162" t="s">
        <v>7358</v>
      </c>
      <c r="R1303" s="178">
        <v>388317.25</v>
      </c>
      <c r="S1303" s="163" t="s">
        <v>5858</v>
      </c>
      <c r="T1303" s="162"/>
      <c r="U1303" s="161" t="s">
        <v>10</v>
      </c>
      <c r="V1303" s="161" t="s">
        <v>11</v>
      </c>
      <c r="W1303" s="161" t="s">
        <v>12</v>
      </c>
      <c r="X1303" s="161" t="s">
        <v>13</v>
      </c>
      <c r="Y1303" s="165">
        <v>6250</v>
      </c>
      <c r="Z1303" s="165">
        <v>9201101</v>
      </c>
      <c r="AA1303" s="166">
        <v>0.17050153677277716</v>
      </c>
      <c r="AB1303" s="162" t="s">
        <v>6351</v>
      </c>
      <c r="AC1303" s="168" t="s">
        <v>3232</v>
      </c>
    </row>
    <row r="1304" spans="1:29" x14ac:dyDescent="0.3">
      <c r="A1304" s="156" t="s">
        <v>2842</v>
      </c>
      <c r="B1304" s="157">
        <v>4</v>
      </c>
      <c r="C1304" s="156" t="s">
        <v>310</v>
      </c>
      <c r="D1304" s="158" t="s">
        <v>135</v>
      </c>
      <c r="E1304" s="156" t="s">
        <v>2722</v>
      </c>
      <c r="F1304" s="156" t="s">
        <v>1250</v>
      </c>
      <c r="G1304" s="158" t="s">
        <v>310</v>
      </c>
      <c r="H1304" s="160">
        <v>45603</v>
      </c>
      <c r="I1304" s="160">
        <v>46115</v>
      </c>
      <c r="J1304" s="161" t="s">
        <v>6707</v>
      </c>
      <c r="K1304" s="158"/>
      <c r="L1304" s="4" t="s">
        <v>6350</v>
      </c>
      <c r="M1304" s="171">
        <v>0</v>
      </c>
      <c r="N1304" s="170">
        <v>429178.48</v>
      </c>
      <c r="O1304" s="162" t="s">
        <v>1247</v>
      </c>
      <c r="P1304" s="160">
        <v>46115</v>
      </c>
      <c r="Q1304" s="162" t="s">
        <v>7883</v>
      </c>
      <c r="R1304" s="178">
        <v>429178.48</v>
      </c>
      <c r="S1304" s="163" t="s">
        <v>5858</v>
      </c>
      <c r="T1304" s="162"/>
      <c r="U1304" s="161" t="s">
        <v>10</v>
      </c>
      <c r="V1304" s="161" t="s">
        <v>11</v>
      </c>
      <c r="W1304" s="161" t="s">
        <v>12</v>
      </c>
      <c r="X1304" s="161" t="s">
        <v>13</v>
      </c>
      <c r="Y1304" s="165">
        <v>6250</v>
      </c>
      <c r="Z1304" s="165">
        <v>9201101</v>
      </c>
      <c r="AA1304" s="166">
        <v>0.18844280131723379</v>
      </c>
      <c r="AB1304" s="162" t="s">
        <v>6351</v>
      </c>
      <c r="AC1304" s="168" t="s">
        <v>3232</v>
      </c>
    </row>
    <row r="1305" spans="1:29" x14ac:dyDescent="0.3">
      <c r="A1305" s="156" t="s">
        <v>2842</v>
      </c>
      <c r="B1305" s="157">
        <v>4</v>
      </c>
      <c r="C1305" s="156" t="s">
        <v>310</v>
      </c>
      <c r="D1305" s="158" t="s">
        <v>135</v>
      </c>
      <c r="E1305" s="156" t="s">
        <v>2722</v>
      </c>
      <c r="F1305" s="156" t="s">
        <v>1250</v>
      </c>
      <c r="G1305" s="158" t="s">
        <v>310</v>
      </c>
      <c r="H1305" s="160">
        <v>45603</v>
      </c>
      <c r="I1305" s="160">
        <v>47270</v>
      </c>
      <c r="J1305" s="161" t="s">
        <v>6707</v>
      </c>
      <c r="K1305" s="158" t="s">
        <v>6349</v>
      </c>
      <c r="L1305" s="4" t="s">
        <v>6350</v>
      </c>
      <c r="M1305" s="171">
        <v>262895.02</v>
      </c>
      <c r="N1305" s="170">
        <v>262895.02</v>
      </c>
      <c r="O1305" s="162"/>
      <c r="P1305" s="160"/>
      <c r="Q1305" s="162"/>
      <c r="R1305" s="178">
        <v>0</v>
      </c>
      <c r="S1305" s="163" t="s">
        <v>5858</v>
      </c>
      <c r="T1305" s="162"/>
      <c r="U1305" s="161" t="s">
        <v>10</v>
      </c>
      <c r="V1305" s="161" t="s">
        <v>11</v>
      </c>
      <c r="W1305" s="161" t="s">
        <v>12</v>
      </c>
      <c r="X1305" s="161" t="s">
        <v>13</v>
      </c>
      <c r="Y1305" s="165">
        <v>6250</v>
      </c>
      <c r="Z1305" s="165">
        <v>9201101</v>
      </c>
      <c r="AA1305" s="166">
        <v>0</v>
      </c>
      <c r="AB1305" s="162" t="s">
        <v>6351</v>
      </c>
      <c r="AC1305" s="168" t="s">
        <v>3232</v>
      </c>
    </row>
    <row r="1306" spans="1:29" x14ac:dyDescent="0.3">
      <c r="A1306" s="156" t="s">
        <v>3655</v>
      </c>
      <c r="B1306" s="157">
        <v>4</v>
      </c>
      <c r="C1306" s="156" t="s">
        <v>310</v>
      </c>
      <c r="D1306" s="158" t="s">
        <v>418</v>
      </c>
      <c r="E1306" s="156" t="s">
        <v>2722</v>
      </c>
      <c r="F1306" s="156" t="s">
        <v>1250</v>
      </c>
      <c r="G1306" s="158" t="s">
        <v>310</v>
      </c>
      <c r="H1306" s="160">
        <v>45840</v>
      </c>
      <c r="I1306" s="160">
        <v>45875</v>
      </c>
      <c r="J1306" s="161" t="s">
        <v>6707</v>
      </c>
      <c r="K1306" s="158"/>
      <c r="L1306" s="4" t="s">
        <v>7359</v>
      </c>
      <c r="M1306" s="171">
        <v>0</v>
      </c>
      <c r="N1306" s="170">
        <v>656483.25</v>
      </c>
      <c r="O1306" s="162" t="s">
        <v>468</v>
      </c>
      <c r="P1306" s="160">
        <v>45875</v>
      </c>
      <c r="Q1306" s="162" t="s">
        <v>7360</v>
      </c>
      <c r="R1306" s="178">
        <v>656483.25</v>
      </c>
      <c r="S1306" s="163" t="s">
        <v>6235</v>
      </c>
      <c r="T1306" s="162"/>
      <c r="U1306" s="161" t="s">
        <v>10</v>
      </c>
      <c r="V1306" s="161" t="s">
        <v>11</v>
      </c>
      <c r="W1306" s="161" t="s">
        <v>12</v>
      </c>
      <c r="X1306" s="161" t="s">
        <v>13</v>
      </c>
      <c r="Y1306" s="165">
        <v>6250</v>
      </c>
      <c r="Z1306" s="165">
        <v>9091101</v>
      </c>
      <c r="AA1306" s="166">
        <v>0.14709461124803944</v>
      </c>
      <c r="AB1306" s="162" t="s">
        <v>6708</v>
      </c>
      <c r="AC1306" s="168" t="s">
        <v>3192</v>
      </c>
    </row>
    <row r="1307" spans="1:29" x14ac:dyDescent="0.3">
      <c r="A1307" s="156" t="s">
        <v>3655</v>
      </c>
      <c r="B1307" s="157">
        <v>4</v>
      </c>
      <c r="C1307" s="156" t="s">
        <v>310</v>
      </c>
      <c r="D1307" s="158" t="s">
        <v>418</v>
      </c>
      <c r="E1307" s="156" t="s">
        <v>2722</v>
      </c>
      <c r="F1307" s="156" t="s">
        <v>1250</v>
      </c>
      <c r="G1307" s="158" t="s">
        <v>310</v>
      </c>
      <c r="H1307" s="160">
        <v>45840</v>
      </c>
      <c r="I1307" s="160">
        <v>45908</v>
      </c>
      <c r="J1307" s="161" t="s">
        <v>6707</v>
      </c>
      <c r="K1307" s="158"/>
      <c r="L1307" s="4" t="s">
        <v>7359</v>
      </c>
      <c r="M1307" s="171">
        <v>0</v>
      </c>
      <c r="N1307" s="170">
        <v>277989</v>
      </c>
      <c r="O1307" s="162" t="s">
        <v>696</v>
      </c>
      <c r="P1307" s="160">
        <v>45908</v>
      </c>
      <c r="Q1307" s="162" t="s">
        <v>7355</v>
      </c>
      <c r="R1307" s="178">
        <v>277989</v>
      </c>
      <c r="S1307" s="163" t="s">
        <v>6235</v>
      </c>
      <c r="T1307" s="162"/>
      <c r="U1307" s="161" t="s">
        <v>10</v>
      </c>
      <c r="V1307" s="161" t="s">
        <v>11</v>
      </c>
      <c r="W1307" s="161" t="s">
        <v>12</v>
      </c>
      <c r="X1307" s="161" t="s">
        <v>13</v>
      </c>
      <c r="Y1307" s="165">
        <v>6250</v>
      </c>
      <c r="Z1307" s="165">
        <v>9091101</v>
      </c>
      <c r="AA1307" s="166">
        <v>6.2287474792740306E-2</v>
      </c>
      <c r="AB1307" s="162" t="s">
        <v>6708</v>
      </c>
      <c r="AC1307" s="168" t="s">
        <v>3192</v>
      </c>
    </row>
    <row r="1308" spans="1:29" x14ac:dyDescent="0.3">
      <c r="A1308" s="156" t="s">
        <v>3655</v>
      </c>
      <c r="B1308" s="157">
        <v>4</v>
      </c>
      <c r="C1308" s="156" t="s">
        <v>310</v>
      </c>
      <c r="D1308" s="158" t="s">
        <v>418</v>
      </c>
      <c r="E1308" s="156" t="s">
        <v>2722</v>
      </c>
      <c r="F1308" s="156" t="s">
        <v>1250</v>
      </c>
      <c r="G1308" s="158" t="s">
        <v>310</v>
      </c>
      <c r="H1308" s="160">
        <v>45840</v>
      </c>
      <c r="I1308" s="160">
        <v>45931</v>
      </c>
      <c r="J1308" s="161" t="s">
        <v>6707</v>
      </c>
      <c r="K1308" s="158"/>
      <c r="L1308" s="156" t="s">
        <v>7359</v>
      </c>
      <c r="M1308" s="171">
        <v>0</v>
      </c>
      <c r="N1308" s="170">
        <v>244720</v>
      </c>
      <c r="O1308" s="162" t="s">
        <v>738</v>
      </c>
      <c r="P1308" s="160">
        <v>45931</v>
      </c>
      <c r="Q1308" s="162" t="s">
        <v>7361</v>
      </c>
      <c r="R1308" s="178">
        <v>244720</v>
      </c>
      <c r="S1308" s="163" t="s">
        <v>6235</v>
      </c>
      <c r="T1308" s="162"/>
      <c r="U1308" s="161" t="s">
        <v>10</v>
      </c>
      <c r="V1308" s="161" t="s">
        <v>11</v>
      </c>
      <c r="W1308" s="161" t="s">
        <v>12</v>
      </c>
      <c r="X1308" s="161" t="s">
        <v>13</v>
      </c>
      <c r="Y1308" s="165">
        <v>6250</v>
      </c>
      <c r="Z1308" s="165">
        <v>9091101</v>
      </c>
      <c r="AA1308" s="166">
        <v>5.4833071924714316E-2</v>
      </c>
      <c r="AB1308" s="162" t="s">
        <v>6708</v>
      </c>
      <c r="AC1308" s="168" t="s">
        <v>3192</v>
      </c>
    </row>
    <row r="1309" spans="1:29" x14ac:dyDescent="0.3">
      <c r="A1309" s="156" t="s">
        <v>3655</v>
      </c>
      <c r="B1309" s="157">
        <v>4</v>
      </c>
      <c r="C1309" s="156" t="s">
        <v>310</v>
      </c>
      <c r="D1309" s="158" t="s">
        <v>418</v>
      </c>
      <c r="E1309" s="156" t="s">
        <v>2722</v>
      </c>
      <c r="F1309" s="156" t="s">
        <v>1250</v>
      </c>
      <c r="G1309" s="158" t="s">
        <v>310</v>
      </c>
      <c r="H1309" s="160">
        <v>45840</v>
      </c>
      <c r="I1309" s="160">
        <v>45965</v>
      </c>
      <c r="J1309" s="161" t="s">
        <v>6707</v>
      </c>
      <c r="K1309" s="158"/>
      <c r="L1309" s="156" t="s">
        <v>7359</v>
      </c>
      <c r="M1309" s="171">
        <v>0</v>
      </c>
      <c r="N1309" s="170">
        <v>324368</v>
      </c>
      <c r="O1309" s="162" t="s">
        <v>844</v>
      </c>
      <c r="P1309" s="160">
        <v>45965</v>
      </c>
      <c r="Q1309" s="162" t="s">
        <v>7740</v>
      </c>
      <c r="R1309" s="178">
        <v>324368</v>
      </c>
      <c r="S1309" s="163" t="s">
        <v>6235</v>
      </c>
      <c r="T1309" s="162"/>
      <c r="U1309" s="161" t="s">
        <v>10</v>
      </c>
      <c r="V1309" s="161" t="s">
        <v>11</v>
      </c>
      <c r="W1309" s="161" t="s">
        <v>12</v>
      </c>
      <c r="X1309" s="161" t="s">
        <v>13</v>
      </c>
      <c r="Y1309" s="165">
        <v>6250</v>
      </c>
      <c r="Z1309" s="165">
        <v>9091101</v>
      </c>
      <c r="AA1309" s="166">
        <v>7.2679363656733137E-2</v>
      </c>
      <c r="AB1309" s="162" t="s">
        <v>6708</v>
      </c>
      <c r="AC1309" s="168" t="s">
        <v>3192</v>
      </c>
    </row>
    <row r="1310" spans="1:29" x14ac:dyDescent="0.3">
      <c r="A1310" s="156" t="s">
        <v>3655</v>
      </c>
      <c r="B1310" s="157">
        <v>4</v>
      </c>
      <c r="C1310" s="156" t="s">
        <v>310</v>
      </c>
      <c r="D1310" s="158" t="s">
        <v>418</v>
      </c>
      <c r="E1310" s="156" t="s">
        <v>2722</v>
      </c>
      <c r="F1310" s="156" t="s">
        <v>1250</v>
      </c>
      <c r="G1310" s="158" t="s">
        <v>310</v>
      </c>
      <c r="H1310" s="160">
        <v>45840</v>
      </c>
      <c r="I1310" s="160">
        <v>46013</v>
      </c>
      <c r="J1310" s="161" t="s">
        <v>6707</v>
      </c>
      <c r="K1310" s="158"/>
      <c r="L1310" s="156" t="s">
        <v>7359</v>
      </c>
      <c r="M1310" s="171">
        <v>0</v>
      </c>
      <c r="N1310" s="170">
        <v>474738.75</v>
      </c>
      <c r="O1310" s="162" t="s">
        <v>1011</v>
      </c>
      <c r="P1310" s="160">
        <v>46013</v>
      </c>
      <c r="Q1310" s="162" t="s">
        <v>7884</v>
      </c>
      <c r="R1310" s="178">
        <v>474738.75</v>
      </c>
      <c r="S1310" s="163" t="s">
        <v>6235</v>
      </c>
      <c r="T1310" s="162"/>
      <c r="U1310" s="161" t="s">
        <v>10</v>
      </c>
      <c r="V1310" s="161" t="s">
        <v>11</v>
      </c>
      <c r="W1310" s="161" t="s">
        <v>12</v>
      </c>
      <c r="X1310" s="161" t="s">
        <v>13</v>
      </c>
      <c r="Y1310" s="165">
        <v>6250</v>
      </c>
      <c r="Z1310" s="165">
        <v>9091101</v>
      </c>
      <c r="AA1310" s="166">
        <v>0.10637211516916872</v>
      </c>
      <c r="AB1310" s="162" t="s">
        <v>6708</v>
      </c>
      <c r="AC1310" s="168" t="s">
        <v>3192</v>
      </c>
    </row>
    <row r="1311" spans="1:29" x14ac:dyDescent="0.3">
      <c r="A1311" s="156" t="s">
        <v>3655</v>
      </c>
      <c r="B1311" s="157">
        <v>4</v>
      </c>
      <c r="C1311" s="156" t="s">
        <v>310</v>
      </c>
      <c r="D1311" s="158" t="s">
        <v>418</v>
      </c>
      <c r="E1311" s="156" t="s">
        <v>2722</v>
      </c>
      <c r="F1311" s="156" t="s">
        <v>1250</v>
      </c>
      <c r="G1311" s="158" t="s">
        <v>310</v>
      </c>
      <c r="H1311" s="160">
        <v>45840</v>
      </c>
      <c r="I1311" s="160">
        <v>46099</v>
      </c>
      <c r="J1311" s="161" t="s">
        <v>6707</v>
      </c>
      <c r="K1311" s="158"/>
      <c r="L1311" s="156" t="s">
        <v>7359</v>
      </c>
      <c r="M1311" s="171">
        <v>0</v>
      </c>
      <c r="N1311" s="170">
        <v>585988.5</v>
      </c>
      <c r="O1311" s="162" t="s">
        <v>1013</v>
      </c>
      <c r="P1311" s="160">
        <v>46099</v>
      </c>
      <c r="Q1311" s="162" t="s">
        <v>7885</v>
      </c>
      <c r="R1311" s="178">
        <v>585988.5</v>
      </c>
      <c r="S1311" s="163" t="s">
        <v>6235</v>
      </c>
      <c r="T1311" s="162"/>
      <c r="U1311" s="161" t="s">
        <v>10</v>
      </c>
      <c r="V1311" s="161" t="s">
        <v>11</v>
      </c>
      <c r="W1311" s="161" t="s">
        <v>12</v>
      </c>
      <c r="X1311" s="161" t="s">
        <v>13</v>
      </c>
      <c r="Y1311" s="165">
        <v>6250</v>
      </c>
      <c r="Z1311" s="165">
        <v>9091101</v>
      </c>
      <c r="AA1311" s="166">
        <v>0.13129923818059602</v>
      </c>
      <c r="AB1311" s="162" t="s">
        <v>6708</v>
      </c>
      <c r="AC1311" s="168" t="s">
        <v>3192</v>
      </c>
    </row>
    <row r="1312" spans="1:29" x14ac:dyDescent="0.3">
      <c r="A1312" s="156" t="s">
        <v>3655</v>
      </c>
      <c r="B1312" s="157">
        <v>4</v>
      </c>
      <c r="C1312" s="156" t="s">
        <v>310</v>
      </c>
      <c r="D1312" s="158" t="s">
        <v>418</v>
      </c>
      <c r="E1312" s="156" t="s">
        <v>2722</v>
      </c>
      <c r="F1312" s="156" t="s">
        <v>1250</v>
      </c>
      <c r="G1312" s="158" t="s">
        <v>310</v>
      </c>
      <c r="H1312" s="160">
        <v>45840</v>
      </c>
      <c r="I1312" s="160">
        <v>46150</v>
      </c>
      <c r="J1312" s="161" t="s">
        <v>6707</v>
      </c>
      <c r="K1312" s="158"/>
      <c r="L1312" s="156" t="s">
        <v>7359</v>
      </c>
      <c r="M1312" s="171">
        <v>0</v>
      </c>
      <c r="N1312" s="170">
        <v>1194292.5</v>
      </c>
      <c r="O1312" s="162" t="s">
        <v>1113</v>
      </c>
      <c r="P1312" s="160">
        <v>46150</v>
      </c>
      <c r="Q1312" s="162" t="s">
        <v>8265</v>
      </c>
      <c r="R1312" s="178">
        <v>1194292.5</v>
      </c>
      <c r="S1312" s="163" t="s">
        <v>6235</v>
      </c>
      <c r="T1312" s="162"/>
      <c r="U1312" s="161" t="s">
        <v>10</v>
      </c>
      <c r="V1312" s="161" t="s">
        <v>11</v>
      </c>
      <c r="W1312" s="161" t="s">
        <v>12</v>
      </c>
      <c r="X1312" s="161" t="s">
        <v>13</v>
      </c>
      <c r="Y1312" s="165">
        <v>6250</v>
      </c>
      <c r="Z1312" s="165">
        <v>9091101</v>
      </c>
      <c r="AA1312" s="166">
        <v>0.26759858839345729</v>
      </c>
      <c r="AB1312" s="162" t="s">
        <v>6708</v>
      </c>
      <c r="AC1312" s="168" t="s">
        <v>3192</v>
      </c>
    </row>
    <row r="1313" spans="1:29" x14ac:dyDescent="0.3">
      <c r="A1313" s="156" t="s">
        <v>3655</v>
      </c>
      <c r="B1313" s="157">
        <v>4</v>
      </c>
      <c r="C1313" s="158" t="s">
        <v>310</v>
      </c>
      <c r="D1313" s="156" t="s">
        <v>418</v>
      </c>
      <c r="E1313" s="156" t="s">
        <v>2722</v>
      </c>
      <c r="F1313" s="159" t="s">
        <v>1250</v>
      </c>
      <c r="G1313" s="156" t="s">
        <v>310</v>
      </c>
      <c r="H1313" s="160">
        <v>45840</v>
      </c>
      <c r="I1313" s="160">
        <v>47310</v>
      </c>
      <c r="J1313" s="161" t="s">
        <v>6707</v>
      </c>
      <c r="K1313" s="162" t="s">
        <v>7362</v>
      </c>
      <c r="L1313" s="163" t="s">
        <v>7359</v>
      </c>
      <c r="M1313" s="171">
        <v>704420</v>
      </c>
      <c r="N1313" s="164">
        <v>704420</v>
      </c>
      <c r="O1313" s="162"/>
      <c r="P1313" s="160"/>
      <c r="Q1313" s="162"/>
      <c r="R1313" s="164">
        <v>0</v>
      </c>
      <c r="S1313" s="163" t="s">
        <v>6235</v>
      </c>
      <c r="T1313" s="163"/>
      <c r="U1313" s="161" t="s">
        <v>10</v>
      </c>
      <c r="V1313" s="161" t="s">
        <v>11</v>
      </c>
      <c r="W1313" s="161" t="s">
        <v>12</v>
      </c>
      <c r="X1313" s="161" t="s">
        <v>13</v>
      </c>
      <c r="Y1313" s="169">
        <v>6250</v>
      </c>
      <c r="Z1313" s="169">
        <v>9091101</v>
      </c>
      <c r="AA1313" s="166">
        <v>0</v>
      </c>
      <c r="AB1313" s="158" t="s">
        <v>6708</v>
      </c>
      <c r="AC1313" s="168" t="s">
        <v>3192</v>
      </c>
    </row>
    <row r="1314" spans="1:29" x14ac:dyDescent="0.3">
      <c r="A1314" s="156" t="s">
        <v>2823</v>
      </c>
      <c r="B1314" s="157">
        <v>3</v>
      </c>
      <c r="C1314" s="158" t="s">
        <v>310</v>
      </c>
      <c r="D1314" s="158" t="s">
        <v>436</v>
      </c>
      <c r="E1314" s="156" t="s">
        <v>2722</v>
      </c>
      <c r="F1314" s="159" t="s">
        <v>1250</v>
      </c>
      <c r="G1314" s="158" t="s">
        <v>310</v>
      </c>
      <c r="H1314" s="160">
        <v>45840</v>
      </c>
      <c r="I1314" s="160">
        <v>45875</v>
      </c>
      <c r="J1314" s="161" t="s">
        <v>6707</v>
      </c>
      <c r="K1314" s="162"/>
      <c r="L1314" s="163" t="s">
        <v>7363</v>
      </c>
      <c r="M1314" s="171">
        <v>0</v>
      </c>
      <c r="N1314" s="164">
        <v>109535</v>
      </c>
      <c r="O1314" s="162" t="s">
        <v>468</v>
      </c>
      <c r="P1314" s="160">
        <v>45875</v>
      </c>
      <c r="Q1314" s="162" t="s">
        <v>7360</v>
      </c>
      <c r="R1314" s="164">
        <v>109535</v>
      </c>
      <c r="S1314" s="158" t="s">
        <v>5859</v>
      </c>
      <c r="T1314" s="163"/>
      <c r="U1314" s="161" t="s">
        <v>10</v>
      </c>
      <c r="V1314" s="161" t="s">
        <v>11</v>
      </c>
      <c r="W1314" s="161" t="s">
        <v>12</v>
      </c>
      <c r="X1314" s="161" t="s">
        <v>13</v>
      </c>
      <c r="Y1314" s="169">
        <v>6250</v>
      </c>
      <c r="Z1314" s="169">
        <v>9131101</v>
      </c>
      <c r="AA1314" s="166">
        <v>4.4391084093211755E-2</v>
      </c>
      <c r="AB1314" s="167" t="s">
        <v>6709</v>
      </c>
      <c r="AC1314" s="168" t="s">
        <v>3202</v>
      </c>
    </row>
    <row r="1315" spans="1:29" x14ac:dyDescent="0.3">
      <c r="A1315" s="156" t="s">
        <v>2823</v>
      </c>
      <c r="B1315" s="157">
        <v>3</v>
      </c>
      <c r="C1315" s="158" t="s">
        <v>310</v>
      </c>
      <c r="D1315" s="158" t="s">
        <v>436</v>
      </c>
      <c r="E1315" s="156" t="s">
        <v>2722</v>
      </c>
      <c r="F1315" s="159" t="s">
        <v>1250</v>
      </c>
      <c r="G1315" s="158" t="s">
        <v>310</v>
      </c>
      <c r="H1315" s="160">
        <v>45840</v>
      </c>
      <c r="I1315" s="160">
        <v>45930</v>
      </c>
      <c r="J1315" s="161" t="s">
        <v>6707</v>
      </c>
      <c r="K1315" s="162"/>
      <c r="L1315" s="163" t="s">
        <v>7363</v>
      </c>
      <c r="M1315" s="171">
        <v>0</v>
      </c>
      <c r="N1315" s="164">
        <v>136671.26999999999</v>
      </c>
      <c r="O1315" s="162" t="s">
        <v>696</v>
      </c>
      <c r="P1315" s="160">
        <v>45930</v>
      </c>
      <c r="Q1315" s="162" t="s">
        <v>7358</v>
      </c>
      <c r="R1315" s="164">
        <v>136671.26999999999</v>
      </c>
      <c r="S1315" s="158" t="s">
        <v>5859</v>
      </c>
      <c r="T1315" s="163"/>
      <c r="U1315" s="161" t="s">
        <v>10</v>
      </c>
      <c r="V1315" s="161" t="s">
        <v>11</v>
      </c>
      <c r="W1315" s="161" t="s">
        <v>12</v>
      </c>
      <c r="X1315" s="161" t="s">
        <v>13</v>
      </c>
      <c r="Y1315" s="169">
        <v>6250</v>
      </c>
      <c r="Z1315" s="169">
        <v>9131101</v>
      </c>
      <c r="AA1315" s="166">
        <v>5.538855927051671E-2</v>
      </c>
      <c r="AB1315" s="167" t="s">
        <v>6709</v>
      </c>
      <c r="AC1315" s="168" t="s">
        <v>3202</v>
      </c>
    </row>
    <row r="1316" spans="1:29" x14ac:dyDescent="0.3">
      <c r="A1316" s="156" t="s">
        <v>2823</v>
      </c>
      <c r="B1316" s="157">
        <v>3</v>
      </c>
      <c r="C1316" s="158" t="s">
        <v>310</v>
      </c>
      <c r="D1316" s="158" t="s">
        <v>436</v>
      </c>
      <c r="E1316" s="156" t="s">
        <v>2722</v>
      </c>
      <c r="F1316" s="159" t="s">
        <v>1250</v>
      </c>
      <c r="G1316" s="158" t="s">
        <v>310</v>
      </c>
      <c r="H1316" s="160">
        <v>45840</v>
      </c>
      <c r="I1316" s="160">
        <v>45960</v>
      </c>
      <c r="J1316" s="161" t="s">
        <v>6707</v>
      </c>
      <c r="K1316" s="162"/>
      <c r="L1316" s="163" t="s">
        <v>7363</v>
      </c>
      <c r="M1316" s="171">
        <v>0</v>
      </c>
      <c r="N1316" s="164">
        <v>607859.68000000005</v>
      </c>
      <c r="O1316" s="162" t="s">
        <v>738</v>
      </c>
      <c r="P1316" s="160">
        <v>45960</v>
      </c>
      <c r="Q1316" s="162" t="s">
        <v>7741</v>
      </c>
      <c r="R1316" s="164">
        <v>607859.68000000005</v>
      </c>
      <c r="S1316" s="158" t="s">
        <v>5859</v>
      </c>
      <c r="T1316" s="163"/>
      <c r="U1316" s="161" t="s">
        <v>10</v>
      </c>
      <c r="V1316" s="161" t="s">
        <v>11</v>
      </c>
      <c r="W1316" s="161" t="s">
        <v>12</v>
      </c>
      <c r="X1316" s="161" t="s">
        <v>13</v>
      </c>
      <c r="Y1316" s="169">
        <v>6250</v>
      </c>
      <c r="Z1316" s="169">
        <v>9131101</v>
      </c>
      <c r="AA1316" s="166">
        <v>0.24634637487335362</v>
      </c>
      <c r="AB1316" s="167" t="s">
        <v>6709</v>
      </c>
      <c r="AC1316" s="168" t="s">
        <v>3202</v>
      </c>
    </row>
    <row r="1317" spans="1:29" x14ac:dyDescent="0.3">
      <c r="A1317" s="156" t="s">
        <v>2823</v>
      </c>
      <c r="B1317" s="157">
        <v>3</v>
      </c>
      <c r="C1317" s="158" t="s">
        <v>310</v>
      </c>
      <c r="D1317" s="158" t="s">
        <v>436</v>
      </c>
      <c r="E1317" s="156" t="s">
        <v>2722</v>
      </c>
      <c r="F1317" s="159" t="s">
        <v>1250</v>
      </c>
      <c r="G1317" s="158" t="s">
        <v>310</v>
      </c>
      <c r="H1317" s="160">
        <v>45840</v>
      </c>
      <c r="I1317" s="160">
        <v>45960</v>
      </c>
      <c r="J1317" s="161" t="s">
        <v>6707</v>
      </c>
      <c r="K1317" s="162"/>
      <c r="L1317" s="163" t="s">
        <v>7363</v>
      </c>
      <c r="M1317" s="171">
        <v>0</v>
      </c>
      <c r="N1317" s="164">
        <v>286482.48</v>
      </c>
      <c r="O1317" s="162" t="s">
        <v>844</v>
      </c>
      <c r="P1317" s="160">
        <v>45960</v>
      </c>
      <c r="Q1317" s="162" t="s">
        <v>7741</v>
      </c>
      <c r="R1317" s="164">
        <v>286482.48</v>
      </c>
      <c r="S1317" s="158" t="s">
        <v>5859</v>
      </c>
      <c r="T1317" s="163"/>
      <c r="U1317" s="161" t="s">
        <v>10</v>
      </c>
      <c r="V1317" s="161" t="s">
        <v>11</v>
      </c>
      <c r="W1317" s="161" t="s">
        <v>12</v>
      </c>
      <c r="X1317" s="161" t="s">
        <v>13</v>
      </c>
      <c r="Y1317" s="169">
        <v>6250</v>
      </c>
      <c r="Z1317" s="169">
        <v>9131101</v>
      </c>
      <c r="AA1317" s="166">
        <v>0.11610232218844985</v>
      </c>
      <c r="AB1317" s="167" t="s">
        <v>6709</v>
      </c>
      <c r="AC1317" s="168" t="s">
        <v>3202</v>
      </c>
    </row>
    <row r="1318" spans="1:29" x14ac:dyDescent="0.3">
      <c r="A1318" s="156" t="s">
        <v>2823</v>
      </c>
      <c r="B1318" s="157">
        <v>3</v>
      </c>
      <c r="C1318" s="158" t="s">
        <v>310</v>
      </c>
      <c r="D1318" s="158" t="s">
        <v>436</v>
      </c>
      <c r="E1318" s="156" t="s">
        <v>2722</v>
      </c>
      <c r="F1318" s="159" t="s">
        <v>1250</v>
      </c>
      <c r="G1318" s="158" t="s">
        <v>310</v>
      </c>
      <c r="H1318" s="160">
        <v>45840</v>
      </c>
      <c r="I1318" s="160">
        <v>46049</v>
      </c>
      <c r="J1318" s="161" t="s">
        <v>6707</v>
      </c>
      <c r="K1318" s="162"/>
      <c r="L1318" s="163" t="s">
        <v>7363</v>
      </c>
      <c r="M1318" s="171">
        <v>0</v>
      </c>
      <c r="N1318" s="164">
        <v>326164.07</v>
      </c>
      <c r="O1318" s="162" t="s">
        <v>1011</v>
      </c>
      <c r="P1318" s="160">
        <v>46049</v>
      </c>
      <c r="Q1318" s="162" t="s">
        <v>7886</v>
      </c>
      <c r="R1318" s="164">
        <v>326164.07</v>
      </c>
      <c r="S1318" s="158" t="s">
        <v>5859</v>
      </c>
      <c r="T1318" s="163"/>
      <c r="U1318" s="161" t="s">
        <v>10</v>
      </c>
      <c r="V1318" s="161" t="s">
        <v>11</v>
      </c>
      <c r="W1318" s="161" t="s">
        <v>12</v>
      </c>
      <c r="X1318" s="161" t="s">
        <v>13</v>
      </c>
      <c r="Y1318" s="169">
        <v>6250</v>
      </c>
      <c r="Z1318" s="169">
        <v>9131101</v>
      </c>
      <c r="AA1318" s="166">
        <v>0.13218402026342452</v>
      </c>
      <c r="AB1318" s="167" t="s">
        <v>6709</v>
      </c>
      <c r="AC1318" s="168" t="s">
        <v>3202</v>
      </c>
    </row>
    <row r="1319" spans="1:29" x14ac:dyDescent="0.3">
      <c r="A1319" s="156" t="s">
        <v>2823</v>
      </c>
      <c r="B1319" s="157">
        <v>3</v>
      </c>
      <c r="C1319" s="158" t="s">
        <v>310</v>
      </c>
      <c r="D1319" s="158" t="s">
        <v>436</v>
      </c>
      <c r="E1319" s="156" t="s">
        <v>2722</v>
      </c>
      <c r="F1319" s="159" t="s">
        <v>1250</v>
      </c>
      <c r="G1319" s="158" t="s">
        <v>310</v>
      </c>
      <c r="H1319" s="160">
        <v>45840</v>
      </c>
      <c r="I1319" s="160">
        <v>46175</v>
      </c>
      <c r="J1319" s="161" t="s">
        <v>6707</v>
      </c>
      <c r="K1319" s="162"/>
      <c r="L1319" s="163" t="s">
        <v>7363</v>
      </c>
      <c r="M1319" s="171">
        <v>0</v>
      </c>
      <c r="N1319" s="164">
        <v>786960.9</v>
      </c>
      <c r="O1319" s="162" t="s">
        <v>1013</v>
      </c>
      <c r="P1319" s="160">
        <v>46175</v>
      </c>
      <c r="Q1319" s="162" t="s">
        <v>8266</v>
      </c>
      <c r="R1319" s="164">
        <v>786960.9</v>
      </c>
      <c r="S1319" s="158" t="s">
        <v>5859</v>
      </c>
      <c r="T1319" s="163"/>
      <c r="U1319" s="161" t="s">
        <v>10</v>
      </c>
      <c r="V1319" s="161" t="s">
        <v>11</v>
      </c>
      <c r="W1319" s="161" t="s">
        <v>12</v>
      </c>
      <c r="X1319" s="161" t="s">
        <v>13</v>
      </c>
      <c r="Y1319" s="169">
        <v>6250</v>
      </c>
      <c r="Z1319" s="169">
        <v>9131101</v>
      </c>
      <c r="AA1319" s="166">
        <v>0.31893045592705166</v>
      </c>
      <c r="AB1319" s="167" t="s">
        <v>6709</v>
      </c>
      <c r="AC1319" s="168" t="s">
        <v>3202</v>
      </c>
    </row>
    <row r="1320" spans="1:29" x14ac:dyDescent="0.3">
      <c r="A1320" s="156" t="s">
        <v>2823</v>
      </c>
      <c r="B1320" s="157">
        <v>3</v>
      </c>
      <c r="C1320" s="158" t="s">
        <v>310</v>
      </c>
      <c r="D1320" s="156" t="s">
        <v>436</v>
      </c>
      <c r="E1320" s="156" t="s">
        <v>2722</v>
      </c>
      <c r="F1320" s="159" t="s">
        <v>1250</v>
      </c>
      <c r="G1320" s="156" t="s">
        <v>310</v>
      </c>
      <c r="H1320" s="160">
        <v>45840</v>
      </c>
      <c r="I1320" s="160">
        <v>47310</v>
      </c>
      <c r="J1320" s="161" t="s">
        <v>6707</v>
      </c>
      <c r="K1320" s="162" t="s">
        <v>7364</v>
      </c>
      <c r="L1320" s="163" t="s">
        <v>7363</v>
      </c>
      <c r="M1320" s="171">
        <v>213826.59999999963</v>
      </c>
      <c r="N1320" s="164">
        <v>213826.59999999963</v>
      </c>
      <c r="O1320" s="162"/>
      <c r="P1320" s="160"/>
      <c r="Q1320" s="162"/>
      <c r="R1320" s="164">
        <v>0</v>
      </c>
      <c r="S1320" s="158" t="s">
        <v>5859</v>
      </c>
      <c r="T1320" s="163"/>
      <c r="U1320" s="161" t="s">
        <v>10</v>
      </c>
      <c r="V1320" s="161" t="s">
        <v>11</v>
      </c>
      <c r="W1320" s="161" t="s">
        <v>12</v>
      </c>
      <c r="X1320" s="161" t="s">
        <v>13</v>
      </c>
      <c r="Y1320" s="169">
        <v>6250</v>
      </c>
      <c r="Z1320" s="169">
        <v>9131101</v>
      </c>
      <c r="AA1320" s="166">
        <v>0</v>
      </c>
      <c r="AB1320" s="156" t="s">
        <v>6709</v>
      </c>
      <c r="AC1320" s="168" t="s">
        <v>3202</v>
      </c>
    </row>
    <row r="1321" spans="1:29" x14ac:dyDescent="0.3">
      <c r="A1321" s="156" t="s">
        <v>2827</v>
      </c>
      <c r="B1321" s="157">
        <v>7</v>
      </c>
      <c r="C1321" s="158" t="s">
        <v>310</v>
      </c>
      <c r="D1321" s="156" t="s">
        <v>438</v>
      </c>
      <c r="E1321" s="156" t="s">
        <v>2722</v>
      </c>
      <c r="F1321" s="158" t="s">
        <v>1250</v>
      </c>
      <c r="G1321" s="158" t="s">
        <v>310</v>
      </c>
      <c r="H1321" s="160">
        <v>45840</v>
      </c>
      <c r="I1321" s="160">
        <v>45875</v>
      </c>
      <c r="J1321" s="161" t="s">
        <v>6707</v>
      </c>
      <c r="K1321" s="162"/>
      <c r="L1321" s="158" t="s">
        <v>7365</v>
      </c>
      <c r="M1321" s="171">
        <v>0</v>
      </c>
      <c r="N1321" s="171">
        <v>99845</v>
      </c>
      <c r="O1321" s="158" t="s">
        <v>468</v>
      </c>
      <c r="P1321" s="160">
        <v>45875</v>
      </c>
      <c r="Q1321" s="162" t="s">
        <v>7360</v>
      </c>
      <c r="R1321" s="171">
        <v>99845</v>
      </c>
      <c r="S1321" s="162" t="s">
        <v>6132</v>
      </c>
      <c r="T1321" s="156"/>
      <c r="U1321" s="161" t="s">
        <v>10</v>
      </c>
      <c r="V1321" s="161" t="s">
        <v>11</v>
      </c>
      <c r="W1321" s="161" t="s">
        <v>12</v>
      </c>
      <c r="X1321" s="161" t="s">
        <v>13</v>
      </c>
      <c r="Y1321" s="165">
        <v>6250</v>
      </c>
      <c r="Z1321" s="165">
        <v>9161101</v>
      </c>
      <c r="AA1321" s="166">
        <v>4.5384090909090909E-2</v>
      </c>
      <c r="AB1321" s="158" t="s">
        <v>6710</v>
      </c>
      <c r="AC1321" s="168" t="s">
        <v>3207</v>
      </c>
    </row>
    <row r="1322" spans="1:29" x14ac:dyDescent="0.3">
      <c r="A1322" s="156" t="s">
        <v>2827</v>
      </c>
      <c r="B1322" s="157">
        <v>7</v>
      </c>
      <c r="C1322" s="158" t="s">
        <v>310</v>
      </c>
      <c r="D1322" s="158" t="s">
        <v>438</v>
      </c>
      <c r="E1322" s="156" t="s">
        <v>2722</v>
      </c>
      <c r="F1322" s="159" t="s">
        <v>1250</v>
      </c>
      <c r="G1322" s="156" t="s">
        <v>310</v>
      </c>
      <c r="H1322" s="160">
        <v>45840</v>
      </c>
      <c r="I1322" s="160">
        <v>45959</v>
      </c>
      <c r="J1322" s="161" t="s">
        <v>6707</v>
      </c>
      <c r="K1322" s="162"/>
      <c r="L1322" s="163" t="s">
        <v>7365</v>
      </c>
      <c r="M1322" s="171">
        <v>0</v>
      </c>
      <c r="N1322" s="164">
        <v>414477.87</v>
      </c>
      <c r="O1322" s="162" t="s">
        <v>696</v>
      </c>
      <c r="P1322" s="160">
        <v>45959</v>
      </c>
      <c r="Q1322" s="162" t="s">
        <v>7742</v>
      </c>
      <c r="R1322" s="164">
        <v>414477.87</v>
      </c>
      <c r="S1322" s="158" t="s">
        <v>6132</v>
      </c>
      <c r="T1322" s="163"/>
      <c r="U1322" s="161" t="s">
        <v>10</v>
      </c>
      <c r="V1322" s="161" t="s">
        <v>11</v>
      </c>
      <c r="W1322" s="161" t="s">
        <v>12</v>
      </c>
      <c r="X1322" s="161" t="s">
        <v>13</v>
      </c>
      <c r="Y1322" s="169">
        <v>6250</v>
      </c>
      <c r="Z1322" s="169">
        <v>9161101</v>
      </c>
      <c r="AA1322" s="166">
        <v>0.18839903181818182</v>
      </c>
      <c r="AB1322" s="183" t="s">
        <v>6710</v>
      </c>
      <c r="AC1322" s="168" t="s">
        <v>3207</v>
      </c>
    </row>
    <row r="1323" spans="1:29" x14ac:dyDescent="0.3">
      <c r="A1323" s="156" t="s">
        <v>2827</v>
      </c>
      <c r="B1323" s="157">
        <v>7</v>
      </c>
      <c r="C1323" s="158" t="s">
        <v>310</v>
      </c>
      <c r="D1323" s="158" t="s">
        <v>438</v>
      </c>
      <c r="E1323" s="156" t="s">
        <v>2722</v>
      </c>
      <c r="F1323" s="159" t="s">
        <v>1250</v>
      </c>
      <c r="G1323" s="158" t="s">
        <v>310</v>
      </c>
      <c r="H1323" s="160">
        <v>45840</v>
      </c>
      <c r="I1323" s="160">
        <v>45959</v>
      </c>
      <c r="J1323" s="161" t="s">
        <v>6707</v>
      </c>
      <c r="K1323" s="162"/>
      <c r="L1323" s="163" t="s">
        <v>7365</v>
      </c>
      <c r="M1323" s="171">
        <v>0</v>
      </c>
      <c r="N1323" s="164">
        <v>772594.63</v>
      </c>
      <c r="O1323" s="162" t="s">
        <v>738</v>
      </c>
      <c r="P1323" s="160">
        <v>45959</v>
      </c>
      <c r="Q1323" s="162" t="s">
        <v>7742</v>
      </c>
      <c r="R1323" s="164">
        <v>772594.63</v>
      </c>
      <c r="S1323" s="163" t="s">
        <v>6132</v>
      </c>
      <c r="T1323" s="163"/>
      <c r="U1323" s="161" t="s">
        <v>10</v>
      </c>
      <c r="V1323" s="161" t="s">
        <v>11</v>
      </c>
      <c r="W1323" s="161" t="s">
        <v>12</v>
      </c>
      <c r="X1323" s="161" t="s">
        <v>13</v>
      </c>
      <c r="Y1323" s="165">
        <v>6250</v>
      </c>
      <c r="Z1323" s="165">
        <v>9161101</v>
      </c>
      <c r="AA1323" s="166">
        <v>0.3511793772727273</v>
      </c>
      <c r="AB1323" s="167" t="s">
        <v>6710</v>
      </c>
      <c r="AC1323" s="168" t="s">
        <v>3207</v>
      </c>
    </row>
    <row r="1324" spans="1:29" x14ac:dyDescent="0.3">
      <c r="A1324" s="156" t="s">
        <v>2827</v>
      </c>
      <c r="B1324" s="157">
        <v>7</v>
      </c>
      <c r="C1324" s="158" t="s">
        <v>310</v>
      </c>
      <c r="D1324" s="156" t="s">
        <v>438</v>
      </c>
      <c r="E1324" s="156" t="s">
        <v>2722</v>
      </c>
      <c r="F1324" s="156" t="s">
        <v>1250</v>
      </c>
      <c r="G1324" s="158" t="s">
        <v>310</v>
      </c>
      <c r="H1324" s="160">
        <v>45840</v>
      </c>
      <c r="I1324" s="160">
        <v>45960</v>
      </c>
      <c r="J1324" s="161" t="s">
        <v>6707</v>
      </c>
      <c r="K1324" s="162"/>
      <c r="L1324" s="158" t="s">
        <v>7365</v>
      </c>
      <c r="M1324" s="171">
        <v>0</v>
      </c>
      <c r="N1324" s="170">
        <v>221302.5</v>
      </c>
      <c r="O1324" s="162" t="s">
        <v>844</v>
      </c>
      <c r="P1324" s="160">
        <v>45960</v>
      </c>
      <c r="Q1324" s="162" t="s">
        <v>7741</v>
      </c>
      <c r="R1324" s="171">
        <v>221302.5</v>
      </c>
      <c r="S1324" s="158" t="s">
        <v>6132</v>
      </c>
      <c r="T1324" s="162"/>
      <c r="U1324" s="161" t="s">
        <v>10</v>
      </c>
      <c r="V1324" s="161" t="s">
        <v>11</v>
      </c>
      <c r="W1324" s="161" t="s">
        <v>12</v>
      </c>
      <c r="X1324" s="161" t="s">
        <v>13</v>
      </c>
      <c r="Y1324" s="165">
        <v>6250</v>
      </c>
      <c r="Z1324" s="165">
        <v>9161101</v>
      </c>
      <c r="AA1324" s="166">
        <v>0.10059204545454545</v>
      </c>
      <c r="AB1324" s="158" t="s">
        <v>6710</v>
      </c>
      <c r="AC1324" s="168" t="s">
        <v>3207</v>
      </c>
    </row>
    <row r="1325" spans="1:29" x14ac:dyDescent="0.3">
      <c r="A1325" s="156" t="s">
        <v>2827</v>
      </c>
      <c r="B1325" s="157">
        <v>7</v>
      </c>
      <c r="C1325" s="158" t="s">
        <v>310</v>
      </c>
      <c r="D1325" s="158" t="s">
        <v>438</v>
      </c>
      <c r="E1325" s="156" t="s">
        <v>2722</v>
      </c>
      <c r="F1325" s="159" t="s">
        <v>1250</v>
      </c>
      <c r="G1325" s="158" t="s">
        <v>310</v>
      </c>
      <c r="H1325" s="160">
        <v>45840</v>
      </c>
      <c r="I1325" s="160">
        <v>46014</v>
      </c>
      <c r="J1325" s="161" t="s">
        <v>6707</v>
      </c>
      <c r="K1325" s="162"/>
      <c r="L1325" s="163" t="s">
        <v>7365</v>
      </c>
      <c r="M1325" s="171">
        <v>0</v>
      </c>
      <c r="N1325" s="164">
        <v>288515</v>
      </c>
      <c r="O1325" s="162" t="s">
        <v>1011</v>
      </c>
      <c r="P1325" s="160">
        <v>46014</v>
      </c>
      <c r="Q1325" s="162" t="s">
        <v>7887</v>
      </c>
      <c r="R1325" s="164">
        <v>288515</v>
      </c>
      <c r="S1325" s="163" t="s">
        <v>6132</v>
      </c>
      <c r="T1325" s="163"/>
      <c r="U1325" s="161" t="s">
        <v>10</v>
      </c>
      <c r="V1325" s="161" t="s">
        <v>11</v>
      </c>
      <c r="W1325" s="161" t="s">
        <v>12</v>
      </c>
      <c r="X1325" s="161" t="s">
        <v>13</v>
      </c>
      <c r="Y1325" s="169">
        <v>6250</v>
      </c>
      <c r="Z1325" s="169">
        <v>9161101</v>
      </c>
      <c r="AA1325" s="166">
        <v>0.13114318181818183</v>
      </c>
      <c r="AB1325" s="167" t="s">
        <v>6710</v>
      </c>
      <c r="AC1325" s="168" t="s">
        <v>3207</v>
      </c>
    </row>
    <row r="1326" spans="1:29" x14ac:dyDescent="0.3">
      <c r="A1326" s="156" t="s">
        <v>2827</v>
      </c>
      <c r="B1326" s="157">
        <v>7</v>
      </c>
      <c r="C1326" s="158" t="s">
        <v>310</v>
      </c>
      <c r="D1326" s="163" t="s">
        <v>438</v>
      </c>
      <c r="E1326" s="156" t="s">
        <v>2722</v>
      </c>
      <c r="F1326" s="159" t="s">
        <v>1250</v>
      </c>
      <c r="G1326" s="158" t="s">
        <v>310</v>
      </c>
      <c r="H1326" s="160">
        <v>45840</v>
      </c>
      <c r="I1326" s="160">
        <v>46148</v>
      </c>
      <c r="J1326" s="161" t="s">
        <v>6707</v>
      </c>
      <c r="K1326" s="162"/>
      <c r="L1326" s="163" t="s">
        <v>7365</v>
      </c>
      <c r="M1326" s="171">
        <v>0</v>
      </c>
      <c r="N1326" s="164">
        <v>123720.56</v>
      </c>
      <c r="O1326" s="162" t="s">
        <v>1013</v>
      </c>
      <c r="P1326" s="160">
        <v>46148</v>
      </c>
      <c r="Q1326" s="162" t="s">
        <v>8267</v>
      </c>
      <c r="R1326" s="164">
        <v>123720.56</v>
      </c>
      <c r="S1326" s="163" t="s">
        <v>6132</v>
      </c>
      <c r="T1326" s="163"/>
      <c r="U1326" s="161" t="s">
        <v>10</v>
      </c>
      <c r="V1326" s="161" t="s">
        <v>11</v>
      </c>
      <c r="W1326" s="161" t="s">
        <v>12</v>
      </c>
      <c r="X1326" s="161" t="s">
        <v>13</v>
      </c>
      <c r="Y1326" s="169">
        <v>6250</v>
      </c>
      <c r="Z1326" s="169">
        <v>9161101</v>
      </c>
      <c r="AA1326" s="166">
        <v>5.6236618181818181E-2</v>
      </c>
      <c r="AB1326" s="167" t="s">
        <v>6710</v>
      </c>
      <c r="AC1326" s="168" t="s">
        <v>3207</v>
      </c>
    </row>
    <row r="1327" spans="1:29" x14ac:dyDescent="0.3">
      <c r="A1327" s="156" t="s">
        <v>2827</v>
      </c>
      <c r="B1327" s="157">
        <v>7</v>
      </c>
      <c r="C1327" s="158" t="s">
        <v>310</v>
      </c>
      <c r="D1327" s="158" t="s">
        <v>438</v>
      </c>
      <c r="E1327" s="156" t="s">
        <v>2722</v>
      </c>
      <c r="F1327" s="159" t="s">
        <v>1250</v>
      </c>
      <c r="G1327" s="158" t="s">
        <v>310</v>
      </c>
      <c r="H1327" s="160">
        <v>45840</v>
      </c>
      <c r="I1327" s="160">
        <v>47310</v>
      </c>
      <c r="J1327" s="161" t="s">
        <v>6707</v>
      </c>
      <c r="K1327" s="162" t="s">
        <v>7366</v>
      </c>
      <c r="L1327" s="163" t="s">
        <v>7365</v>
      </c>
      <c r="M1327" s="171">
        <v>279544.43999999994</v>
      </c>
      <c r="N1327" s="164">
        <v>279544.43999999994</v>
      </c>
      <c r="O1327" s="162"/>
      <c r="P1327" s="160"/>
      <c r="Q1327" s="162"/>
      <c r="R1327" s="164">
        <v>0</v>
      </c>
      <c r="S1327" s="163" t="s">
        <v>6132</v>
      </c>
      <c r="T1327" s="163"/>
      <c r="U1327" s="161" t="s">
        <v>10</v>
      </c>
      <c r="V1327" s="161" t="s">
        <v>11</v>
      </c>
      <c r="W1327" s="161" t="s">
        <v>12</v>
      </c>
      <c r="X1327" s="161" t="s">
        <v>13</v>
      </c>
      <c r="Y1327" s="169">
        <v>6250</v>
      </c>
      <c r="Z1327" s="169">
        <v>9161101</v>
      </c>
      <c r="AA1327" s="166">
        <v>0</v>
      </c>
      <c r="AB1327" s="174" t="s">
        <v>6710</v>
      </c>
      <c r="AC1327" s="168" t="s">
        <v>3207</v>
      </c>
    </row>
    <row r="1328" spans="1:29" x14ac:dyDescent="0.3">
      <c r="A1328" s="156" t="s">
        <v>3851</v>
      </c>
      <c r="B1328" s="157">
        <v>6</v>
      </c>
      <c r="C1328" s="158" t="s">
        <v>310</v>
      </c>
      <c r="D1328" s="158" t="s">
        <v>501</v>
      </c>
      <c r="E1328" s="156" t="s">
        <v>2722</v>
      </c>
      <c r="F1328" s="159" t="s">
        <v>1250</v>
      </c>
      <c r="G1328" s="158" t="s">
        <v>310</v>
      </c>
      <c r="H1328" s="160">
        <v>45840</v>
      </c>
      <c r="I1328" s="160">
        <v>45875</v>
      </c>
      <c r="J1328" s="161" t="s">
        <v>6707</v>
      </c>
      <c r="K1328" s="162"/>
      <c r="L1328" s="163" t="s">
        <v>7367</v>
      </c>
      <c r="M1328" s="171">
        <v>0</v>
      </c>
      <c r="N1328" s="164">
        <v>335597</v>
      </c>
      <c r="O1328" s="162" t="s">
        <v>468</v>
      </c>
      <c r="P1328" s="160">
        <v>45875</v>
      </c>
      <c r="Q1328" s="162" t="s">
        <v>7360</v>
      </c>
      <c r="R1328" s="164">
        <v>335597</v>
      </c>
      <c r="S1328" s="163" t="s">
        <v>6176</v>
      </c>
      <c r="T1328" s="163"/>
      <c r="U1328" s="161" t="s">
        <v>10</v>
      </c>
      <c r="V1328" s="161" t="s">
        <v>11</v>
      </c>
      <c r="W1328" s="161" t="s">
        <v>12</v>
      </c>
      <c r="X1328" s="161" t="s">
        <v>13</v>
      </c>
      <c r="Y1328" s="165">
        <v>6250</v>
      </c>
      <c r="Z1328" s="165">
        <v>9171101</v>
      </c>
      <c r="AA1328" s="166">
        <v>0.13697836734693877</v>
      </c>
      <c r="AB1328" s="167" t="s">
        <v>7368</v>
      </c>
      <c r="AC1328" s="168" t="s">
        <v>3217</v>
      </c>
    </row>
    <row r="1329" spans="1:29" x14ac:dyDescent="0.3">
      <c r="A1329" s="156" t="s">
        <v>3851</v>
      </c>
      <c r="B1329" s="157">
        <v>6</v>
      </c>
      <c r="C1329" s="158" t="s">
        <v>310</v>
      </c>
      <c r="D1329" s="158" t="s">
        <v>501</v>
      </c>
      <c r="E1329" s="156" t="s">
        <v>2722</v>
      </c>
      <c r="F1329" s="159" t="s">
        <v>1250</v>
      </c>
      <c r="G1329" s="156" t="s">
        <v>310</v>
      </c>
      <c r="H1329" s="160">
        <v>45840</v>
      </c>
      <c r="I1329" s="160">
        <v>45944</v>
      </c>
      <c r="J1329" s="161" t="s">
        <v>6707</v>
      </c>
      <c r="K1329" s="162"/>
      <c r="L1329" s="163" t="s">
        <v>7367</v>
      </c>
      <c r="M1329" s="171">
        <v>0</v>
      </c>
      <c r="N1329" s="164">
        <v>325579.25</v>
      </c>
      <c r="O1329" s="162" t="s">
        <v>696</v>
      </c>
      <c r="P1329" s="160">
        <v>45944</v>
      </c>
      <c r="Q1329" s="162" t="s">
        <v>7680</v>
      </c>
      <c r="R1329" s="164">
        <v>325579.25</v>
      </c>
      <c r="S1329" s="163" t="s">
        <v>6176</v>
      </c>
      <c r="T1329" s="163"/>
      <c r="U1329" s="161" t="s">
        <v>10</v>
      </c>
      <c r="V1329" s="161" t="s">
        <v>11</v>
      </c>
      <c r="W1329" s="161" t="s">
        <v>12</v>
      </c>
      <c r="X1329" s="161" t="s">
        <v>13</v>
      </c>
      <c r="Y1329" s="169">
        <v>6250</v>
      </c>
      <c r="Z1329" s="169">
        <v>9171101</v>
      </c>
      <c r="AA1329" s="166">
        <v>0.13288948979591836</v>
      </c>
      <c r="AB1329" s="183" t="s">
        <v>7368</v>
      </c>
      <c r="AC1329" s="168" t="s">
        <v>3217</v>
      </c>
    </row>
    <row r="1330" spans="1:29" x14ac:dyDescent="0.3">
      <c r="A1330" s="156" t="s">
        <v>3851</v>
      </c>
      <c r="B1330" s="157">
        <v>6</v>
      </c>
      <c r="C1330" s="158" t="s">
        <v>310</v>
      </c>
      <c r="D1330" s="158" t="s">
        <v>501</v>
      </c>
      <c r="E1330" s="156" t="s">
        <v>2722</v>
      </c>
      <c r="F1330" s="159" t="s">
        <v>1250</v>
      </c>
      <c r="G1330" s="158" t="s">
        <v>310</v>
      </c>
      <c r="H1330" s="160">
        <v>45840</v>
      </c>
      <c r="I1330" s="160">
        <v>45944</v>
      </c>
      <c r="J1330" s="161" t="s">
        <v>6707</v>
      </c>
      <c r="K1330" s="162"/>
      <c r="L1330" s="163" t="s">
        <v>7367</v>
      </c>
      <c r="M1330" s="171">
        <v>0</v>
      </c>
      <c r="N1330" s="164">
        <v>293113</v>
      </c>
      <c r="O1330" s="162" t="s">
        <v>738</v>
      </c>
      <c r="P1330" s="160">
        <v>45944</v>
      </c>
      <c r="Q1330" s="162" t="s">
        <v>7680</v>
      </c>
      <c r="R1330" s="164">
        <v>293113</v>
      </c>
      <c r="S1330" s="163" t="s">
        <v>6176</v>
      </c>
      <c r="T1330" s="163"/>
      <c r="U1330" s="161" t="s">
        <v>10</v>
      </c>
      <c r="V1330" s="161" t="s">
        <v>11</v>
      </c>
      <c r="W1330" s="161" t="s">
        <v>12</v>
      </c>
      <c r="X1330" s="161" t="s">
        <v>13</v>
      </c>
      <c r="Y1330" s="165">
        <v>6250</v>
      </c>
      <c r="Z1330" s="165">
        <v>9171101</v>
      </c>
      <c r="AA1330" s="166">
        <v>0.11963795918367347</v>
      </c>
      <c r="AB1330" s="167" t="s">
        <v>7368</v>
      </c>
      <c r="AC1330" s="168" t="s">
        <v>3217</v>
      </c>
    </row>
    <row r="1331" spans="1:29" x14ac:dyDescent="0.3">
      <c r="A1331" s="156" t="s">
        <v>3851</v>
      </c>
      <c r="B1331" s="157">
        <v>6</v>
      </c>
      <c r="C1331" s="158" t="s">
        <v>310</v>
      </c>
      <c r="D1331" s="158" t="s">
        <v>501</v>
      </c>
      <c r="E1331" s="156" t="s">
        <v>2722</v>
      </c>
      <c r="F1331" s="159" t="s">
        <v>1250</v>
      </c>
      <c r="G1331" s="158" t="s">
        <v>310</v>
      </c>
      <c r="H1331" s="160">
        <v>45840</v>
      </c>
      <c r="I1331" s="160">
        <v>45965</v>
      </c>
      <c r="J1331" s="161" t="s">
        <v>6707</v>
      </c>
      <c r="K1331" s="162"/>
      <c r="L1331" s="163" t="s">
        <v>7367</v>
      </c>
      <c r="M1331" s="171">
        <v>0</v>
      </c>
      <c r="N1331" s="164">
        <v>104709</v>
      </c>
      <c r="O1331" s="162" t="s">
        <v>844</v>
      </c>
      <c r="P1331" s="160">
        <v>45965</v>
      </c>
      <c r="Q1331" s="162" t="s">
        <v>7740</v>
      </c>
      <c r="R1331" s="164">
        <v>104709</v>
      </c>
      <c r="S1331" s="163" t="s">
        <v>6176</v>
      </c>
      <c r="T1331" s="163"/>
      <c r="U1331" s="161" t="s">
        <v>10</v>
      </c>
      <c r="V1331" s="161" t="s">
        <v>11</v>
      </c>
      <c r="W1331" s="161" t="s">
        <v>12</v>
      </c>
      <c r="X1331" s="161" t="s">
        <v>13</v>
      </c>
      <c r="Y1331" s="169">
        <v>6250</v>
      </c>
      <c r="Z1331" s="169">
        <v>9171101</v>
      </c>
      <c r="AA1331" s="166">
        <v>4.2738367346938776E-2</v>
      </c>
      <c r="AB1331" s="167" t="s">
        <v>7368</v>
      </c>
      <c r="AC1331" s="168" t="s">
        <v>3217</v>
      </c>
    </row>
    <row r="1332" spans="1:29" x14ac:dyDescent="0.3">
      <c r="A1332" s="156" t="s">
        <v>3851</v>
      </c>
      <c r="B1332" s="157">
        <v>6</v>
      </c>
      <c r="C1332" s="158" t="s">
        <v>310</v>
      </c>
      <c r="D1332" s="158" t="s">
        <v>501</v>
      </c>
      <c r="E1332" s="156" t="s">
        <v>2722</v>
      </c>
      <c r="F1332" s="159" t="s">
        <v>1250</v>
      </c>
      <c r="G1332" s="158" t="s">
        <v>310</v>
      </c>
      <c r="H1332" s="160">
        <v>45840</v>
      </c>
      <c r="I1332" s="160">
        <v>46038</v>
      </c>
      <c r="J1332" s="161" t="s">
        <v>6707</v>
      </c>
      <c r="K1332" s="162"/>
      <c r="L1332" s="163" t="s">
        <v>7367</v>
      </c>
      <c r="M1332" s="171">
        <v>0</v>
      </c>
      <c r="N1332" s="164">
        <v>340665.25</v>
      </c>
      <c r="O1332" s="162" t="s">
        <v>1011</v>
      </c>
      <c r="P1332" s="160">
        <v>46038</v>
      </c>
      <c r="Q1332" s="162" t="s">
        <v>7888</v>
      </c>
      <c r="R1332" s="164">
        <v>340665.25</v>
      </c>
      <c r="S1332" s="163" t="s">
        <v>6176</v>
      </c>
      <c r="T1332" s="163"/>
      <c r="U1332" s="161" t="s">
        <v>10</v>
      </c>
      <c r="V1332" s="161" t="s">
        <v>11</v>
      </c>
      <c r="W1332" s="161" t="s">
        <v>12</v>
      </c>
      <c r="X1332" s="161" t="s">
        <v>13</v>
      </c>
      <c r="Y1332" s="165">
        <v>6250</v>
      </c>
      <c r="Z1332" s="165">
        <v>9171101</v>
      </c>
      <c r="AA1332" s="166">
        <v>0.13904704081632652</v>
      </c>
      <c r="AB1332" s="172" t="s">
        <v>7368</v>
      </c>
      <c r="AC1332" s="168" t="s">
        <v>3217</v>
      </c>
    </row>
    <row r="1333" spans="1:29" x14ac:dyDescent="0.3">
      <c r="A1333" s="156" t="s">
        <v>3851</v>
      </c>
      <c r="B1333" s="157">
        <v>6</v>
      </c>
      <c r="C1333" s="158" t="s">
        <v>310</v>
      </c>
      <c r="D1333" s="156" t="s">
        <v>501</v>
      </c>
      <c r="E1333" s="156" t="s">
        <v>2722</v>
      </c>
      <c r="F1333" s="159" t="s">
        <v>1250</v>
      </c>
      <c r="G1333" s="156" t="s">
        <v>310</v>
      </c>
      <c r="H1333" s="160">
        <v>45840</v>
      </c>
      <c r="I1333" s="160">
        <v>46098</v>
      </c>
      <c r="J1333" s="161" t="s">
        <v>6707</v>
      </c>
      <c r="K1333" s="162"/>
      <c r="L1333" s="163" t="s">
        <v>7367</v>
      </c>
      <c r="M1333" s="171">
        <v>0</v>
      </c>
      <c r="N1333" s="164">
        <v>541471.5</v>
      </c>
      <c r="O1333" s="162" t="s">
        <v>1013</v>
      </c>
      <c r="P1333" s="160">
        <v>46098</v>
      </c>
      <c r="Q1333" s="162" t="s">
        <v>7889</v>
      </c>
      <c r="R1333" s="164">
        <v>541471.5</v>
      </c>
      <c r="S1333" s="158" t="s">
        <v>6176</v>
      </c>
      <c r="T1333" s="163"/>
      <c r="U1333" s="161" t="s">
        <v>10</v>
      </c>
      <c r="V1333" s="161" t="s">
        <v>11</v>
      </c>
      <c r="W1333" s="161" t="s">
        <v>12</v>
      </c>
      <c r="X1333" s="161" t="s">
        <v>13</v>
      </c>
      <c r="Y1333" s="169">
        <v>6250</v>
      </c>
      <c r="Z1333" s="165">
        <v>9171101</v>
      </c>
      <c r="AA1333" s="166">
        <v>0.22100877551020409</v>
      </c>
      <c r="AB1333" s="183" t="s">
        <v>7368</v>
      </c>
      <c r="AC1333" s="168" t="s">
        <v>3217</v>
      </c>
    </row>
    <row r="1334" spans="1:29" x14ac:dyDescent="0.3">
      <c r="A1334" s="156" t="s">
        <v>3851</v>
      </c>
      <c r="B1334" s="157">
        <v>6</v>
      </c>
      <c r="C1334" s="156" t="s">
        <v>310</v>
      </c>
      <c r="D1334" s="163" t="s">
        <v>501</v>
      </c>
      <c r="E1334" s="156" t="s">
        <v>2722</v>
      </c>
      <c r="F1334" s="159" t="s">
        <v>1250</v>
      </c>
      <c r="G1334" s="156" t="s">
        <v>310</v>
      </c>
      <c r="H1334" s="160">
        <v>45840</v>
      </c>
      <c r="I1334" s="160">
        <v>47310</v>
      </c>
      <c r="J1334" s="161" t="s">
        <v>6707</v>
      </c>
      <c r="K1334" s="162" t="s">
        <v>7369</v>
      </c>
      <c r="L1334" s="163" t="s">
        <v>7367</v>
      </c>
      <c r="M1334" s="171">
        <v>508865</v>
      </c>
      <c r="N1334" s="164">
        <v>508865</v>
      </c>
      <c r="O1334" s="162"/>
      <c r="P1334" s="160"/>
      <c r="Q1334" s="162"/>
      <c r="R1334" s="164">
        <v>0</v>
      </c>
      <c r="S1334" s="162" t="s">
        <v>6176</v>
      </c>
      <c r="T1334" s="163"/>
      <c r="U1334" s="161" t="s">
        <v>10</v>
      </c>
      <c r="V1334" s="161" t="s">
        <v>11</v>
      </c>
      <c r="W1334" s="161" t="s">
        <v>12</v>
      </c>
      <c r="X1334" s="161" t="s">
        <v>13</v>
      </c>
      <c r="Y1334" s="169">
        <v>6250</v>
      </c>
      <c r="Z1334" s="169">
        <v>9171101</v>
      </c>
      <c r="AA1334" s="166">
        <v>0</v>
      </c>
      <c r="AB1334" s="158" t="s">
        <v>7368</v>
      </c>
      <c r="AC1334" s="168" t="s">
        <v>3217</v>
      </c>
    </row>
    <row r="1335" spans="1:29" x14ac:dyDescent="0.3">
      <c r="A1335" s="156" t="s">
        <v>4249</v>
      </c>
      <c r="B1335" s="157">
        <v>8</v>
      </c>
      <c r="C1335" s="158" t="s">
        <v>310</v>
      </c>
      <c r="D1335" s="156" t="s">
        <v>507</v>
      </c>
      <c r="E1335" s="156" t="s">
        <v>2722</v>
      </c>
      <c r="F1335" s="158" t="s">
        <v>1250</v>
      </c>
      <c r="G1335" s="158" t="s">
        <v>310</v>
      </c>
      <c r="H1335" s="160">
        <v>45840</v>
      </c>
      <c r="I1335" s="160">
        <v>45875</v>
      </c>
      <c r="J1335" s="161" t="s">
        <v>6707</v>
      </c>
      <c r="K1335" s="162"/>
      <c r="L1335" s="163" t="s">
        <v>7370</v>
      </c>
      <c r="M1335" s="171">
        <v>0</v>
      </c>
      <c r="N1335" s="171">
        <v>216220</v>
      </c>
      <c r="O1335" s="162" t="s">
        <v>468</v>
      </c>
      <c r="P1335" s="160">
        <v>45875</v>
      </c>
      <c r="Q1335" s="162" t="s">
        <v>7360</v>
      </c>
      <c r="R1335" s="171">
        <v>216220</v>
      </c>
      <c r="S1335" s="163" t="s">
        <v>6241</v>
      </c>
      <c r="T1335" s="156"/>
      <c r="U1335" s="161" t="s">
        <v>10</v>
      </c>
      <c r="V1335" s="161" t="s">
        <v>11</v>
      </c>
      <c r="W1335" s="161" t="s">
        <v>12</v>
      </c>
      <c r="X1335" s="161" t="s">
        <v>13</v>
      </c>
      <c r="Y1335" s="165">
        <v>6250</v>
      </c>
      <c r="Z1335" s="165">
        <v>9281101</v>
      </c>
      <c r="AA1335" s="166">
        <v>8.7185483870967737E-2</v>
      </c>
      <c r="AB1335" s="158" t="s">
        <v>7371</v>
      </c>
      <c r="AC1335" s="168" t="s">
        <v>3272</v>
      </c>
    </row>
    <row r="1336" spans="1:29" x14ac:dyDescent="0.3">
      <c r="A1336" s="156" t="s">
        <v>4249</v>
      </c>
      <c r="B1336" s="157">
        <v>8</v>
      </c>
      <c r="C1336" s="156" t="s">
        <v>310</v>
      </c>
      <c r="D1336" s="158" t="s">
        <v>507</v>
      </c>
      <c r="E1336" s="156" t="s">
        <v>2722</v>
      </c>
      <c r="F1336" s="159" t="s">
        <v>1250</v>
      </c>
      <c r="G1336" s="158" t="s">
        <v>310</v>
      </c>
      <c r="H1336" s="160">
        <v>45840</v>
      </c>
      <c r="I1336" s="160">
        <v>45875</v>
      </c>
      <c r="J1336" s="161" t="s">
        <v>6707</v>
      </c>
      <c r="K1336" s="162"/>
      <c r="L1336" s="158" t="s">
        <v>7370</v>
      </c>
      <c r="M1336" s="171">
        <v>0</v>
      </c>
      <c r="N1336" s="164">
        <v>518852</v>
      </c>
      <c r="O1336" s="162" t="s">
        <v>696</v>
      </c>
      <c r="P1336" s="160">
        <v>45875</v>
      </c>
      <c r="Q1336" s="162" t="s">
        <v>7360</v>
      </c>
      <c r="R1336" s="164">
        <v>518852</v>
      </c>
      <c r="S1336" s="158" t="s">
        <v>6241</v>
      </c>
      <c r="T1336" s="163"/>
      <c r="U1336" s="161" t="s">
        <v>10</v>
      </c>
      <c r="V1336" s="161" t="s">
        <v>11</v>
      </c>
      <c r="W1336" s="161" t="s">
        <v>12</v>
      </c>
      <c r="X1336" s="161" t="s">
        <v>13</v>
      </c>
      <c r="Y1336" s="169">
        <v>6250</v>
      </c>
      <c r="Z1336" s="169">
        <v>9281101</v>
      </c>
      <c r="AA1336" s="166">
        <v>0.20921451612903225</v>
      </c>
      <c r="AB1336" s="158" t="s">
        <v>7371</v>
      </c>
      <c r="AC1336" s="168" t="s">
        <v>3272</v>
      </c>
    </row>
    <row r="1337" spans="1:29" x14ac:dyDescent="0.3">
      <c r="A1337" s="156" t="s">
        <v>4249</v>
      </c>
      <c r="B1337" s="157">
        <v>8</v>
      </c>
      <c r="C1337" s="158" t="s">
        <v>310</v>
      </c>
      <c r="D1337" s="156" t="s">
        <v>507</v>
      </c>
      <c r="E1337" s="156" t="s">
        <v>2722</v>
      </c>
      <c r="F1337" s="156" t="s">
        <v>1250</v>
      </c>
      <c r="G1337" s="158" t="s">
        <v>310</v>
      </c>
      <c r="H1337" s="160">
        <v>45840</v>
      </c>
      <c r="I1337" s="160">
        <v>45908</v>
      </c>
      <c r="J1337" s="161" t="s">
        <v>6707</v>
      </c>
      <c r="K1337" s="162"/>
      <c r="L1337" s="163" t="s">
        <v>7370</v>
      </c>
      <c r="M1337" s="171">
        <v>0</v>
      </c>
      <c r="N1337" s="170">
        <v>613491</v>
      </c>
      <c r="O1337" s="162" t="s">
        <v>738</v>
      </c>
      <c r="P1337" s="160">
        <v>45908</v>
      </c>
      <c r="Q1337" s="162" t="s">
        <v>7355</v>
      </c>
      <c r="R1337" s="164">
        <v>613491</v>
      </c>
      <c r="S1337" s="158" t="s">
        <v>6241</v>
      </c>
      <c r="T1337" s="162"/>
      <c r="U1337" s="161" t="s">
        <v>10</v>
      </c>
      <c r="V1337" s="161" t="s">
        <v>11</v>
      </c>
      <c r="W1337" s="161" t="s">
        <v>12</v>
      </c>
      <c r="X1337" s="161" t="s">
        <v>13</v>
      </c>
      <c r="Y1337" s="165">
        <v>6250</v>
      </c>
      <c r="Z1337" s="165">
        <v>9281101</v>
      </c>
      <c r="AA1337" s="166">
        <v>0.24737540322580645</v>
      </c>
      <c r="AB1337" s="158" t="s">
        <v>7371</v>
      </c>
      <c r="AC1337" s="168" t="s">
        <v>3272</v>
      </c>
    </row>
    <row r="1338" spans="1:29" x14ac:dyDescent="0.3">
      <c r="A1338" s="156" t="s">
        <v>4249</v>
      </c>
      <c r="B1338" s="157">
        <v>8</v>
      </c>
      <c r="C1338" s="158" t="s">
        <v>310</v>
      </c>
      <c r="D1338" s="158" t="s">
        <v>507</v>
      </c>
      <c r="E1338" s="156" t="s">
        <v>2722</v>
      </c>
      <c r="F1338" s="159" t="s">
        <v>1250</v>
      </c>
      <c r="G1338" s="158" t="s">
        <v>310</v>
      </c>
      <c r="H1338" s="160">
        <v>45840</v>
      </c>
      <c r="I1338" s="160">
        <v>45933</v>
      </c>
      <c r="J1338" s="161" t="s">
        <v>6707</v>
      </c>
      <c r="K1338" s="162"/>
      <c r="L1338" s="163" t="s">
        <v>7370</v>
      </c>
      <c r="M1338" s="171">
        <v>0</v>
      </c>
      <c r="N1338" s="164">
        <v>294637.75</v>
      </c>
      <c r="O1338" s="162" t="s">
        <v>844</v>
      </c>
      <c r="P1338" s="160">
        <v>45933</v>
      </c>
      <c r="Q1338" s="162" t="s">
        <v>7356</v>
      </c>
      <c r="R1338" s="164">
        <v>294637.75</v>
      </c>
      <c r="S1338" s="163" t="s">
        <v>6241</v>
      </c>
      <c r="T1338" s="163"/>
      <c r="U1338" s="161" t="s">
        <v>10</v>
      </c>
      <c r="V1338" s="161" t="s">
        <v>11</v>
      </c>
      <c r="W1338" s="161" t="s">
        <v>12</v>
      </c>
      <c r="X1338" s="161" t="s">
        <v>13</v>
      </c>
      <c r="Y1338" s="169">
        <v>6250</v>
      </c>
      <c r="Z1338" s="169">
        <v>9281101</v>
      </c>
      <c r="AA1338" s="166">
        <v>0.11880554435483871</v>
      </c>
      <c r="AB1338" s="158" t="s">
        <v>7371</v>
      </c>
      <c r="AC1338" s="168" t="s">
        <v>3272</v>
      </c>
    </row>
    <row r="1339" spans="1:29" x14ac:dyDescent="0.3">
      <c r="A1339" s="156" t="s">
        <v>4249</v>
      </c>
      <c r="B1339" s="157">
        <v>8</v>
      </c>
      <c r="C1339" s="158" t="s">
        <v>310</v>
      </c>
      <c r="D1339" s="158" t="s">
        <v>507</v>
      </c>
      <c r="E1339" s="156" t="s">
        <v>2722</v>
      </c>
      <c r="F1339" s="159" t="s">
        <v>1250</v>
      </c>
      <c r="G1339" s="158" t="s">
        <v>310</v>
      </c>
      <c r="H1339" s="160">
        <v>45840</v>
      </c>
      <c r="I1339" s="160">
        <v>45959</v>
      </c>
      <c r="J1339" s="161" t="s">
        <v>6707</v>
      </c>
      <c r="K1339" s="162"/>
      <c r="L1339" s="163" t="s">
        <v>7370</v>
      </c>
      <c r="M1339" s="171">
        <v>0</v>
      </c>
      <c r="N1339" s="164">
        <v>418087.1</v>
      </c>
      <c r="O1339" s="162" t="s">
        <v>1011</v>
      </c>
      <c r="P1339" s="160">
        <v>45959</v>
      </c>
      <c r="Q1339" s="162" t="s">
        <v>7742</v>
      </c>
      <c r="R1339" s="164">
        <v>418087.1</v>
      </c>
      <c r="S1339" s="163" t="s">
        <v>6241</v>
      </c>
      <c r="T1339" s="163"/>
      <c r="U1339" s="161" t="s">
        <v>10</v>
      </c>
      <c r="V1339" s="161" t="s">
        <v>11</v>
      </c>
      <c r="W1339" s="161" t="s">
        <v>12</v>
      </c>
      <c r="X1339" s="161" t="s">
        <v>13</v>
      </c>
      <c r="Y1339" s="165">
        <v>6250</v>
      </c>
      <c r="Z1339" s="165">
        <v>9281101</v>
      </c>
      <c r="AA1339" s="166">
        <v>0.16858350806451611</v>
      </c>
      <c r="AB1339" s="167" t="s">
        <v>7371</v>
      </c>
      <c r="AC1339" s="168" t="s">
        <v>3272</v>
      </c>
    </row>
    <row r="1340" spans="1:29" x14ac:dyDescent="0.3">
      <c r="A1340" s="156" t="s">
        <v>4249</v>
      </c>
      <c r="B1340" s="157">
        <v>8</v>
      </c>
      <c r="C1340" s="158" t="s">
        <v>310</v>
      </c>
      <c r="D1340" s="158" t="s">
        <v>507</v>
      </c>
      <c r="E1340" s="156" t="s">
        <v>2722</v>
      </c>
      <c r="F1340" s="159" t="s">
        <v>1250</v>
      </c>
      <c r="G1340" s="156" t="s">
        <v>310</v>
      </c>
      <c r="H1340" s="160">
        <v>45840</v>
      </c>
      <c r="I1340" s="160">
        <v>46013</v>
      </c>
      <c r="J1340" s="161" t="s">
        <v>6707</v>
      </c>
      <c r="K1340" s="162"/>
      <c r="L1340" s="163" t="s">
        <v>7370</v>
      </c>
      <c r="M1340" s="171">
        <v>0</v>
      </c>
      <c r="N1340" s="164">
        <v>68575.75</v>
      </c>
      <c r="O1340" s="162" t="s">
        <v>1013</v>
      </c>
      <c r="P1340" s="160">
        <v>46013</v>
      </c>
      <c r="Q1340" s="162" t="s">
        <v>7884</v>
      </c>
      <c r="R1340" s="164">
        <v>68575.75</v>
      </c>
      <c r="S1340" s="158" t="s">
        <v>6241</v>
      </c>
      <c r="T1340" s="163"/>
      <c r="U1340" s="161" t="s">
        <v>10</v>
      </c>
      <c r="V1340" s="161" t="s">
        <v>11</v>
      </c>
      <c r="W1340" s="161" t="s">
        <v>12</v>
      </c>
      <c r="X1340" s="161" t="s">
        <v>13</v>
      </c>
      <c r="Y1340" s="169">
        <v>6250</v>
      </c>
      <c r="Z1340" s="169">
        <v>9281101</v>
      </c>
      <c r="AA1340" s="166">
        <v>2.7651512096774192E-2</v>
      </c>
      <c r="AB1340" s="158" t="s">
        <v>7371</v>
      </c>
      <c r="AC1340" s="168" t="s">
        <v>3272</v>
      </c>
    </row>
    <row r="1341" spans="1:29" x14ac:dyDescent="0.3">
      <c r="A1341" s="156" t="s">
        <v>4249</v>
      </c>
      <c r="B1341" s="157">
        <v>8</v>
      </c>
      <c r="C1341" s="158" t="s">
        <v>310</v>
      </c>
      <c r="D1341" s="158" t="s">
        <v>507</v>
      </c>
      <c r="E1341" s="156" t="s">
        <v>2722</v>
      </c>
      <c r="F1341" s="159" t="s">
        <v>1250</v>
      </c>
      <c r="G1341" s="158" t="s">
        <v>310</v>
      </c>
      <c r="H1341" s="160">
        <v>45840</v>
      </c>
      <c r="I1341" s="160">
        <v>46098</v>
      </c>
      <c r="J1341" s="161" t="s">
        <v>6707</v>
      </c>
      <c r="K1341" s="162"/>
      <c r="L1341" s="163" t="s">
        <v>7370</v>
      </c>
      <c r="M1341" s="171">
        <v>0</v>
      </c>
      <c r="N1341" s="164">
        <v>56237.74</v>
      </c>
      <c r="O1341" s="162" t="s">
        <v>1113</v>
      </c>
      <c r="P1341" s="160">
        <v>46098</v>
      </c>
      <c r="Q1341" s="162" t="s">
        <v>7889</v>
      </c>
      <c r="R1341" s="164">
        <v>56237.74</v>
      </c>
      <c r="S1341" s="163" t="s">
        <v>6241</v>
      </c>
      <c r="T1341" s="163"/>
      <c r="U1341" s="161" t="s">
        <v>10</v>
      </c>
      <c r="V1341" s="161" t="s">
        <v>11</v>
      </c>
      <c r="W1341" s="161" t="s">
        <v>12</v>
      </c>
      <c r="X1341" s="161" t="s">
        <v>13</v>
      </c>
      <c r="Y1341" s="165">
        <v>6250</v>
      </c>
      <c r="Z1341" s="165">
        <v>9281101</v>
      </c>
      <c r="AA1341" s="166">
        <v>2.2676508064516127E-2</v>
      </c>
      <c r="AB1341" s="175" t="s">
        <v>7371</v>
      </c>
      <c r="AC1341" s="168" t="s">
        <v>3272</v>
      </c>
    </row>
    <row r="1342" spans="1:29" x14ac:dyDescent="0.3">
      <c r="A1342" s="156" t="s">
        <v>4249</v>
      </c>
      <c r="B1342" s="157">
        <v>8</v>
      </c>
      <c r="C1342" s="158" t="s">
        <v>310</v>
      </c>
      <c r="D1342" s="158" t="s">
        <v>507</v>
      </c>
      <c r="E1342" s="156" t="s">
        <v>2722</v>
      </c>
      <c r="F1342" s="159" t="s">
        <v>1250</v>
      </c>
      <c r="G1342" s="158" t="s">
        <v>310</v>
      </c>
      <c r="H1342" s="160">
        <v>45840</v>
      </c>
      <c r="I1342" s="160">
        <v>47310</v>
      </c>
      <c r="J1342" s="161" t="s">
        <v>6707</v>
      </c>
      <c r="K1342" s="162" t="s">
        <v>7372</v>
      </c>
      <c r="L1342" s="163" t="s">
        <v>7370</v>
      </c>
      <c r="M1342" s="171">
        <v>293898.65999999968</v>
      </c>
      <c r="N1342" s="164">
        <v>293898.65999999968</v>
      </c>
      <c r="O1342" s="162"/>
      <c r="P1342" s="160"/>
      <c r="Q1342" s="162"/>
      <c r="R1342" s="164">
        <v>0</v>
      </c>
      <c r="S1342" s="163" t="s">
        <v>6241</v>
      </c>
      <c r="T1342" s="163"/>
      <c r="U1342" s="161" t="s">
        <v>10</v>
      </c>
      <c r="V1342" s="161" t="s">
        <v>11</v>
      </c>
      <c r="W1342" s="161" t="s">
        <v>12</v>
      </c>
      <c r="X1342" s="161" t="s">
        <v>13</v>
      </c>
      <c r="Y1342" s="165">
        <v>6250</v>
      </c>
      <c r="Z1342" s="165">
        <v>9281101</v>
      </c>
      <c r="AA1342" s="166">
        <v>0</v>
      </c>
      <c r="AB1342" s="167" t="s">
        <v>7371</v>
      </c>
      <c r="AC1342" s="168" t="s">
        <v>3272</v>
      </c>
    </row>
    <row r="1343" spans="1:29" x14ac:dyDescent="0.3">
      <c r="A1343" s="156" t="s">
        <v>2878</v>
      </c>
      <c r="B1343" s="157">
        <v>7</v>
      </c>
      <c r="C1343" s="158" t="s">
        <v>310</v>
      </c>
      <c r="D1343" s="158" t="s">
        <v>446</v>
      </c>
      <c r="E1343" s="156" t="s">
        <v>2722</v>
      </c>
      <c r="F1343" s="159" t="s">
        <v>1250</v>
      </c>
      <c r="G1343" s="158" t="s">
        <v>310</v>
      </c>
      <c r="H1343" s="160">
        <v>45849</v>
      </c>
      <c r="I1343" s="160">
        <v>45959</v>
      </c>
      <c r="J1343" s="161" t="s">
        <v>6707</v>
      </c>
      <c r="K1343" s="162"/>
      <c r="L1343" s="163" t="s">
        <v>7374</v>
      </c>
      <c r="M1343" s="171">
        <v>0</v>
      </c>
      <c r="N1343" s="164">
        <v>687572</v>
      </c>
      <c r="O1343" s="162" t="s">
        <v>468</v>
      </c>
      <c r="P1343" s="160">
        <v>45959</v>
      </c>
      <c r="Q1343" s="162" t="s">
        <v>7742</v>
      </c>
      <c r="R1343" s="164">
        <v>687572</v>
      </c>
      <c r="S1343" s="163" t="s">
        <v>6333</v>
      </c>
      <c r="T1343" s="163"/>
      <c r="U1343" s="161" t="s">
        <v>10</v>
      </c>
      <c r="V1343" s="161" t="s">
        <v>11</v>
      </c>
      <c r="W1343" s="161" t="s">
        <v>12</v>
      </c>
      <c r="X1343" s="161" t="s">
        <v>13</v>
      </c>
      <c r="Y1343" s="165">
        <v>6250</v>
      </c>
      <c r="Z1343" s="165">
        <v>9291101</v>
      </c>
      <c r="AA1343" s="166">
        <v>0.22037564102564103</v>
      </c>
      <c r="AB1343" s="175" t="s">
        <v>7375</v>
      </c>
      <c r="AC1343" s="168" t="s">
        <v>3277</v>
      </c>
    </row>
    <row r="1344" spans="1:29" x14ac:dyDescent="0.3">
      <c r="A1344" s="156" t="s">
        <v>2878</v>
      </c>
      <c r="B1344" s="157">
        <v>7</v>
      </c>
      <c r="C1344" s="158" t="s">
        <v>310</v>
      </c>
      <c r="D1344" s="156" t="s">
        <v>446</v>
      </c>
      <c r="E1344" s="156" t="s">
        <v>2722</v>
      </c>
      <c r="F1344" s="159" t="s">
        <v>1250</v>
      </c>
      <c r="G1344" s="156" t="s">
        <v>310</v>
      </c>
      <c r="H1344" s="160">
        <v>45849</v>
      </c>
      <c r="I1344" s="160">
        <v>45985</v>
      </c>
      <c r="J1344" s="161" t="s">
        <v>6707</v>
      </c>
      <c r="K1344" s="162"/>
      <c r="L1344" s="163" t="s">
        <v>7374</v>
      </c>
      <c r="M1344" s="171">
        <v>0</v>
      </c>
      <c r="N1344" s="164">
        <v>543960.5</v>
      </c>
      <c r="O1344" s="162" t="s">
        <v>696</v>
      </c>
      <c r="P1344" s="160">
        <v>45985</v>
      </c>
      <c r="Q1344" s="162" t="s">
        <v>7743</v>
      </c>
      <c r="R1344" s="164">
        <v>543960.5</v>
      </c>
      <c r="S1344" s="162" t="s">
        <v>6333</v>
      </c>
      <c r="T1344" s="163"/>
      <c r="U1344" s="161" t="s">
        <v>10</v>
      </c>
      <c r="V1344" s="161" t="s">
        <v>11</v>
      </c>
      <c r="W1344" s="161" t="s">
        <v>12</v>
      </c>
      <c r="X1344" s="161" t="s">
        <v>13</v>
      </c>
      <c r="Y1344" s="169">
        <v>6250</v>
      </c>
      <c r="Z1344" s="169">
        <v>9291101</v>
      </c>
      <c r="AA1344" s="166">
        <v>0.1743463141025641</v>
      </c>
      <c r="AB1344" s="158" t="s">
        <v>7375</v>
      </c>
      <c r="AC1344" s="168" t="s">
        <v>3277</v>
      </c>
    </row>
    <row r="1345" spans="1:29" x14ac:dyDescent="0.3">
      <c r="A1345" s="156" t="s">
        <v>2878</v>
      </c>
      <c r="B1345" s="157">
        <v>7</v>
      </c>
      <c r="C1345" s="158" t="s">
        <v>310</v>
      </c>
      <c r="D1345" s="163" t="s">
        <v>446</v>
      </c>
      <c r="E1345" s="156" t="s">
        <v>2722</v>
      </c>
      <c r="F1345" s="159" t="s">
        <v>1250</v>
      </c>
      <c r="G1345" s="158" t="s">
        <v>310</v>
      </c>
      <c r="H1345" s="160">
        <v>45849</v>
      </c>
      <c r="I1345" s="160">
        <v>46049</v>
      </c>
      <c r="J1345" s="161" t="s">
        <v>6707</v>
      </c>
      <c r="K1345" s="162"/>
      <c r="L1345" s="163" t="s">
        <v>7374</v>
      </c>
      <c r="M1345" s="171">
        <v>0</v>
      </c>
      <c r="N1345" s="164">
        <v>528257</v>
      </c>
      <c r="O1345" s="162" t="s">
        <v>738</v>
      </c>
      <c r="P1345" s="160">
        <v>46049</v>
      </c>
      <c r="Q1345" s="162" t="s">
        <v>7886</v>
      </c>
      <c r="R1345" s="164">
        <v>528257</v>
      </c>
      <c r="S1345" s="163" t="s">
        <v>6333</v>
      </c>
      <c r="T1345" s="163"/>
      <c r="U1345" s="161" t="s">
        <v>10</v>
      </c>
      <c r="V1345" s="161" t="s">
        <v>11</v>
      </c>
      <c r="W1345" s="161" t="s">
        <v>12</v>
      </c>
      <c r="X1345" s="161" t="s">
        <v>13</v>
      </c>
      <c r="Y1345" s="165">
        <v>6250</v>
      </c>
      <c r="Z1345" s="165">
        <v>9291101</v>
      </c>
      <c r="AA1345" s="166">
        <v>0.16931314102564102</v>
      </c>
      <c r="AB1345" s="167" t="s">
        <v>7375</v>
      </c>
      <c r="AC1345" s="168" t="s">
        <v>3277</v>
      </c>
    </row>
    <row r="1346" spans="1:29" x14ac:dyDescent="0.3">
      <c r="A1346" s="156" t="s">
        <v>2878</v>
      </c>
      <c r="B1346" s="157">
        <v>7</v>
      </c>
      <c r="C1346" s="158" t="s">
        <v>310</v>
      </c>
      <c r="D1346" s="158" t="s">
        <v>446</v>
      </c>
      <c r="E1346" s="156" t="s">
        <v>2722</v>
      </c>
      <c r="F1346" s="159" t="s">
        <v>1250</v>
      </c>
      <c r="G1346" s="158" t="s">
        <v>310</v>
      </c>
      <c r="H1346" s="160">
        <v>45849</v>
      </c>
      <c r="I1346" s="160">
        <v>46112</v>
      </c>
      <c r="J1346" s="161" t="s">
        <v>6707</v>
      </c>
      <c r="K1346" s="162"/>
      <c r="L1346" s="163" t="s">
        <v>7374</v>
      </c>
      <c r="M1346" s="171">
        <v>0</v>
      </c>
      <c r="N1346" s="164">
        <v>410813.95</v>
      </c>
      <c r="O1346" s="162" t="s">
        <v>844</v>
      </c>
      <c r="P1346" s="160">
        <v>46112</v>
      </c>
      <c r="Q1346" s="162" t="s">
        <v>7890</v>
      </c>
      <c r="R1346" s="164">
        <v>410813.95</v>
      </c>
      <c r="S1346" s="163" t="s">
        <v>6333</v>
      </c>
      <c r="T1346" s="163"/>
      <c r="U1346" s="161" t="s">
        <v>10</v>
      </c>
      <c r="V1346" s="161" t="s">
        <v>11</v>
      </c>
      <c r="W1346" s="161" t="s">
        <v>12</v>
      </c>
      <c r="X1346" s="161" t="s">
        <v>13</v>
      </c>
      <c r="Y1346" s="169">
        <v>6250</v>
      </c>
      <c r="Z1346" s="169">
        <v>9291101</v>
      </c>
      <c r="AA1346" s="166">
        <v>0.13167113782051282</v>
      </c>
      <c r="AB1346" s="158" t="s">
        <v>7375</v>
      </c>
      <c r="AC1346" s="168" t="s">
        <v>3277</v>
      </c>
    </row>
    <row r="1347" spans="1:29" x14ac:dyDescent="0.3">
      <c r="A1347" s="156" t="s">
        <v>2878</v>
      </c>
      <c r="B1347" s="157">
        <v>7</v>
      </c>
      <c r="C1347" s="158" t="s">
        <v>310</v>
      </c>
      <c r="D1347" s="158" t="s">
        <v>446</v>
      </c>
      <c r="E1347" s="156" t="s">
        <v>2722</v>
      </c>
      <c r="F1347" s="159" t="s">
        <v>1250</v>
      </c>
      <c r="G1347" s="158" t="s">
        <v>310</v>
      </c>
      <c r="H1347" s="160">
        <v>45849</v>
      </c>
      <c r="I1347" s="160">
        <v>46112</v>
      </c>
      <c r="J1347" s="161" t="s">
        <v>6707</v>
      </c>
      <c r="K1347" s="162"/>
      <c r="L1347" s="163" t="s">
        <v>7374</v>
      </c>
      <c r="M1347" s="171">
        <v>0</v>
      </c>
      <c r="N1347" s="164">
        <v>522305.25</v>
      </c>
      <c r="O1347" s="162" t="s">
        <v>1011</v>
      </c>
      <c r="P1347" s="160">
        <v>46112</v>
      </c>
      <c r="Q1347" s="162" t="s">
        <v>7890</v>
      </c>
      <c r="R1347" s="164">
        <v>522305.25</v>
      </c>
      <c r="S1347" s="163" t="s">
        <v>6333</v>
      </c>
      <c r="T1347" s="163"/>
      <c r="U1347" s="161" t="s">
        <v>10</v>
      </c>
      <c r="V1347" s="161" t="s">
        <v>11</v>
      </c>
      <c r="W1347" s="161" t="s">
        <v>12</v>
      </c>
      <c r="X1347" s="161" t="s">
        <v>13</v>
      </c>
      <c r="Y1347" s="165">
        <v>6250</v>
      </c>
      <c r="Z1347" s="165">
        <v>9291101</v>
      </c>
      <c r="AA1347" s="166">
        <v>0.16740552884615384</v>
      </c>
      <c r="AB1347" s="167" t="s">
        <v>7375</v>
      </c>
      <c r="AC1347" s="168" t="s">
        <v>3277</v>
      </c>
    </row>
    <row r="1348" spans="1:29" x14ac:dyDescent="0.3">
      <c r="A1348" s="156" t="s">
        <v>2878</v>
      </c>
      <c r="B1348" s="157">
        <v>7</v>
      </c>
      <c r="C1348" s="158" t="s">
        <v>310</v>
      </c>
      <c r="D1348" s="158" t="s">
        <v>446</v>
      </c>
      <c r="E1348" s="156" t="s">
        <v>2722</v>
      </c>
      <c r="F1348" s="159" t="s">
        <v>1250</v>
      </c>
      <c r="G1348" s="158" t="s">
        <v>310</v>
      </c>
      <c r="H1348" s="160">
        <v>45849</v>
      </c>
      <c r="I1348" s="160">
        <v>46128</v>
      </c>
      <c r="J1348" s="161" t="s">
        <v>6707</v>
      </c>
      <c r="K1348" s="162"/>
      <c r="L1348" s="163" t="s">
        <v>7374</v>
      </c>
      <c r="M1348" s="171">
        <v>0</v>
      </c>
      <c r="N1348" s="164">
        <v>27668.05</v>
      </c>
      <c r="O1348" s="162" t="s">
        <v>7891</v>
      </c>
      <c r="P1348" s="160">
        <v>46128</v>
      </c>
      <c r="Q1348" s="162" t="s">
        <v>7892</v>
      </c>
      <c r="R1348" s="164">
        <v>27668.05</v>
      </c>
      <c r="S1348" s="163" t="s">
        <v>6333</v>
      </c>
      <c r="T1348" s="163"/>
      <c r="U1348" s="161" t="s">
        <v>10</v>
      </c>
      <c r="V1348" s="161" t="s">
        <v>11</v>
      </c>
      <c r="W1348" s="161" t="s">
        <v>12</v>
      </c>
      <c r="X1348" s="161" t="s">
        <v>13</v>
      </c>
      <c r="Y1348" s="165">
        <v>6250</v>
      </c>
      <c r="Z1348" s="165">
        <v>9291101</v>
      </c>
      <c r="AA1348" s="166">
        <v>8.8679647435897426E-3</v>
      </c>
      <c r="AB1348" s="167" t="s">
        <v>7375</v>
      </c>
      <c r="AC1348" s="168" t="s">
        <v>3277</v>
      </c>
    </row>
    <row r="1349" spans="1:29" x14ac:dyDescent="0.3">
      <c r="A1349" s="156" t="s">
        <v>2878</v>
      </c>
      <c r="B1349" s="157">
        <v>7</v>
      </c>
      <c r="C1349" s="158" t="s">
        <v>310</v>
      </c>
      <c r="D1349" s="158" t="s">
        <v>446</v>
      </c>
      <c r="E1349" s="156" t="s">
        <v>2722</v>
      </c>
      <c r="F1349" s="159" t="s">
        <v>1250</v>
      </c>
      <c r="G1349" s="158" t="s">
        <v>310</v>
      </c>
      <c r="H1349" s="160">
        <v>45849</v>
      </c>
      <c r="I1349" s="160">
        <v>47310</v>
      </c>
      <c r="J1349" s="161" t="s">
        <v>6707</v>
      </c>
      <c r="K1349" s="162" t="s">
        <v>7373</v>
      </c>
      <c r="L1349" s="163" t="s">
        <v>7374</v>
      </c>
      <c r="M1349" s="171">
        <v>399423.25</v>
      </c>
      <c r="N1349" s="164">
        <v>399423.25</v>
      </c>
      <c r="O1349" s="162"/>
      <c r="P1349" s="160"/>
      <c r="Q1349" s="162"/>
      <c r="R1349" s="164">
        <v>0</v>
      </c>
      <c r="S1349" s="163" t="s">
        <v>6333</v>
      </c>
      <c r="T1349" s="163"/>
      <c r="U1349" s="161" t="s">
        <v>10</v>
      </c>
      <c r="V1349" s="161" t="s">
        <v>11</v>
      </c>
      <c r="W1349" s="161" t="s">
        <v>12</v>
      </c>
      <c r="X1349" s="161" t="s">
        <v>13</v>
      </c>
      <c r="Y1349" s="165">
        <v>6250</v>
      </c>
      <c r="Z1349" s="165">
        <v>9291101</v>
      </c>
      <c r="AA1349" s="166">
        <v>0</v>
      </c>
      <c r="AB1349" s="167" t="s">
        <v>7375</v>
      </c>
      <c r="AC1349" s="168" t="s">
        <v>3277</v>
      </c>
    </row>
    <row r="1350" spans="1:29" x14ac:dyDescent="0.3">
      <c r="A1350" s="156" t="s">
        <v>4496</v>
      </c>
      <c r="B1350" s="157">
        <v>6</v>
      </c>
      <c r="C1350" s="158" t="s">
        <v>310</v>
      </c>
      <c r="D1350" s="158" t="s">
        <v>301</v>
      </c>
      <c r="E1350" s="156" t="s">
        <v>2722</v>
      </c>
      <c r="F1350" s="159" t="s">
        <v>1250</v>
      </c>
      <c r="G1350" s="158" t="s">
        <v>310</v>
      </c>
      <c r="H1350" s="160">
        <v>45849</v>
      </c>
      <c r="I1350" s="160">
        <v>45971</v>
      </c>
      <c r="J1350" s="161" t="s">
        <v>6707</v>
      </c>
      <c r="K1350" s="162"/>
      <c r="L1350" s="163" t="s">
        <v>7377</v>
      </c>
      <c r="M1350" s="171">
        <v>0</v>
      </c>
      <c r="N1350" s="164">
        <v>586026.5</v>
      </c>
      <c r="O1350" s="162" t="s">
        <v>468</v>
      </c>
      <c r="P1350" s="160">
        <v>45971</v>
      </c>
      <c r="Q1350" s="162" t="s">
        <v>7744</v>
      </c>
      <c r="R1350" s="164">
        <v>586026.5</v>
      </c>
      <c r="S1350" s="163" t="s">
        <v>6334</v>
      </c>
      <c r="T1350" s="163"/>
      <c r="U1350" s="161" t="s">
        <v>10</v>
      </c>
      <c r="V1350" s="161" t="s">
        <v>11</v>
      </c>
      <c r="W1350" s="161" t="s">
        <v>12</v>
      </c>
      <c r="X1350" s="161" t="s">
        <v>13</v>
      </c>
      <c r="Y1350" s="165">
        <v>6250</v>
      </c>
      <c r="Z1350" s="165">
        <v>9341101</v>
      </c>
      <c r="AA1350" s="166">
        <v>0.19547248165443629</v>
      </c>
      <c r="AB1350" s="167" t="s">
        <v>7378</v>
      </c>
      <c r="AC1350" s="168" t="s">
        <v>3302</v>
      </c>
    </row>
    <row r="1351" spans="1:29" x14ac:dyDescent="0.3">
      <c r="A1351" s="156" t="s">
        <v>4496</v>
      </c>
      <c r="B1351" s="157">
        <v>6</v>
      </c>
      <c r="C1351" s="158" t="s">
        <v>310</v>
      </c>
      <c r="D1351" s="158" t="s">
        <v>301</v>
      </c>
      <c r="E1351" s="156" t="s">
        <v>2722</v>
      </c>
      <c r="F1351" s="159" t="s">
        <v>1250</v>
      </c>
      <c r="G1351" s="158" t="s">
        <v>310</v>
      </c>
      <c r="H1351" s="160">
        <v>45849</v>
      </c>
      <c r="I1351" s="160">
        <v>46049</v>
      </c>
      <c r="J1351" s="161" t="s">
        <v>6707</v>
      </c>
      <c r="K1351" s="162"/>
      <c r="L1351" s="163" t="s">
        <v>7377</v>
      </c>
      <c r="M1351" s="171">
        <v>0</v>
      </c>
      <c r="N1351" s="164">
        <v>283983.5</v>
      </c>
      <c r="O1351" s="162" t="s">
        <v>696</v>
      </c>
      <c r="P1351" s="160">
        <v>46049</v>
      </c>
      <c r="Q1351" s="162" t="s">
        <v>7886</v>
      </c>
      <c r="R1351" s="164">
        <v>283983.5</v>
      </c>
      <c r="S1351" s="163" t="s">
        <v>6334</v>
      </c>
      <c r="T1351" s="163"/>
      <c r="U1351" s="161" t="s">
        <v>10</v>
      </c>
      <c r="V1351" s="161" t="s">
        <v>11</v>
      </c>
      <c r="W1351" s="161" t="s">
        <v>12</v>
      </c>
      <c r="X1351" s="161" t="s">
        <v>13</v>
      </c>
      <c r="Y1351" s="165">
        <v>6250</v>
      </c>
      <c r="Z1351" s="165">
        <v>9341101</v>
      </c>
      <c r="AA1351" s="166">
        <v>9.4724316210807208E-2</v>
      </c>
      <c r="AB1351" s="167" t="s">
        <v>7378</v>
      </c>
      <c r="AC1351" s="168" t="s">
        <v>3302</v>
      </c>
    </row>
    <row r="1352" spans="1:29" x14ac:dyDescent="0.3">
      <c r="A1352" s="156" t="s">
        <v>4496</v>
      </c>
      <c r="B1352" s="157">
        <v>6</v>
      </c>
      <c r="C1352" s="158" t="s">
        <v>310</v>
      </c>
      <c r="D1352" s="158" t="s">
        <v>301</v>
      </c>
      <c r="E1352" s="156" t="s">
        <v>2722</v>
      </c>
      <c r="F1352" s="159" t="s">
        <v>1250</v>
      </c>
      <c r="G1352" s="158" t="s">
        <v>310</v>
      </c>
      <c r="H1352" s="160">
        <v>45849</v>
      </c>
      <c r="I1352" s="160">
        <v>46049</v>
      </c>
      <c r="J1352" s="161" t="s">
        <v>6707</v>
      </c>
      <c r="K1352" s="162"/>
      <c r="L1352" s="163" t="s">
        <v>7377</v>
      </c>
      <c r="M1352" s="171">
        <v>0</v>
      </c>
      <c r="N1352" s="164">
        <v>1025620</v>
      </c>
      <c r="O1352" s="162" t="s">
        <v>738</v>
      </c>
      <c r="P1352" s="160">
        <v>46049</v>
      </c>
      <c r="Q1352" s="162" t="s">
        <v>7886</v>
      </c>
      <c r="R1352" s="164">
        <v>1025620</v>
      </c>
      <c r="S1352" s="163" t="s">
        <v>6334</v>
      </c>
      <c r="T1352" s="163"/>
      <c r="U1352" s="161" t="s">
        <v>10</v>
      </c>
      <c r="V1352" s="161" t="s">
        <v>11</v>
      </c>
      <c r="W1352" s="161" t="s">
        <v>12</v>
      </c>
      <c r="X1352" s="161" t="s">
        <v>13</v>
      </c>
      <c r="Y1352" s="165">
        <v>6250</v>
      </c>
      <c r="Z1352" s="165">
        <v>9341101</v>
      </c>
      <c r="AA1352" s="166">
        <v>0.34210140093395597</v>
      </c>
      <c r="AB1352" s="167" t="s">
        <v>7378</v>
      </c>
      <c r="AC1352" s="168" t="s">
        <v>3302</v>
      </c>
    </row>
    <row r="1353" spans="1:29" x14ac:dyDescent="0.3">
      <c r="A1353" s="156" t="s">
        <v>4496</v>
      </c>
      <c r="B1353" s="157">
        <v>6</v>
      </c>
      <c r="C1353" s="158" t="s">
        <v>310</v>
      </c>
      <c r="D1353" s="158" t="s">
        <v>301</v>
      </c>
      <c r="E1353" s="156" t="s">
        <v>2722</v>
      </c>
      <c r="F1353" s="159" t="s">
        <v>1250</v>
      </c>
      <c r="G1353" s="158" t="s">
        <v>310</v>
      </c>
      <c r="H1353" s="160">
        <v>45849</v>
      </c>
      <c r="I1353" s="160">
        <v>46099</v>
      </c>
      <c r="J1353" s="161" t="s">
        <v>6707</v>
      </c>
      <c r="K1353" s="162"/>
      <c r="L1353" s="163" t="s">
        <v>7377</v>
      </c>
      <c r="M1353" s="171">
        <v>0</v>
      </c>
      <c r="N1353" s="164">
        <v>695134</v>
      </c>
      <c r="O1353" s="162" t="s">
        <v>844</v>
      </c>
      <c r="P1353" s="160">
        <v>46099</v>
      </c>
      <c r="Q1353" s="162" t="s">
        <v>7885</v>
      </c>
      <c r="R1353" s="164">
        <v>695134</v>
      </c>
      <c r="S1353" s="163" t="s">
        <v>6334</v>
      </c>
      <c r="T1353" s="163"/>
      <c r="U1353" s="161" t="s">
        <v>10</v>
      </c>
      <c r="V1353" s="161" t="s">
        <v>11</v>
      </c>
      <c r="W1353" s="161" t="s">
        <v>12</v>
      </c>
      <c r="X1353" s="161" t="s">
        <v>13</v>
      </c>
      <c r="Y1353" s="165">
        <v>6250</v>
      </c>
      <c r="Z1353" s="165">
        <v>9341101</v>
      </c>
      <c r="AA1353" s="166">
        <v>0.23186591060707137</v>
      </c>
      <c r="AB1353" s="167" t="s">
        <v>7378</v>
      </c>
      <c r="AC1353" s="168" t="s">
        <v>3302</v>
      </c>
    </row>
    <row r="1354" spans="1:29" x14ac:dyDescent="0.3">
      <c r="A1354" s="156" t="s">
        <v>4496</v>
      </c>
      <c r="B1354" s="157">
        <v>6</v>
      </c>
      <c r="C1354" s="158" t="s">
        <v>310</v>
      </c>
      <c r="D1354" s="156" t="s">
        <v>301</v>
      </c>
      <c r="E1354" s="156" t="s">
        <v>2722</v>
      </c>
      <c r="F1354" s="159" t="s">
        <v>1250</v>
      </c>
      <c r="G1354" s="158" t="s">
        <v>310</v>
      </c>
      <c r="H1354" s="160">
        <v>45849</v>
      </c>
      <c r="I1354" s="160">
        <v>47310</v>
      </c>
      <c r="J1354" s="161" t="s">
        <v>6707</v>
      </c>
      <c r="K1354" s="162" t="s">
        <v>7376</v>
      </c>
      <c r="L1354" s="158" t="s">
        <v>7377</v>
      </c>
      <c r="M1354" s="171">
        <v>407236</v>
      </c>
      <c r="N1354" s="170">
        <v>407236</v>
      </c>
      <c r="O1354" s="162"/>
      <c r="P1354" s="160"/>
      <c r="Q1354" s="162"/>
      <c r="R1354" s="164">
        <v>0</v>
      </c>
      <c r="S1354" s="158" t="s">
        <v>6334</v>
      </c>
      <c r="T1354" s="162"/>
      <c r="U1354" s="161" t="s">
        <v>10</v>
      </c>
      <c r="V1354" s="161" t="s">
        <v>11</v>
      </c>
      <c r="W1354" s="161" t="s">
        <v>12</v>
      </c>
      <c r="X1354" s="161" t="s">
        <v>13</v>
      </c>
      <c r="Y1354" s="165">
        <v>6250</v>
      </c>
      <c r="Z1354" s="165">
        <v>9341101</v>
      </c>
      <c r="AA1354" s="166">
        <v>0</v>
      </c>
      <c r="AB1354" s="183" t="s">
        <v>7378</v>
      </c>
      <c r="AC1354" s="168" t="s">
        <v>3302</v>
      </c>
    </row>
    <row r="1355" spans="1:29" x14ac:dyDescent="0.3">
      <c r="A1355" s="156" t="s">
        <v>2899</v>
      </c>
      <c r="B1355" s="157">
        <v>9</v>
      </c>
      <c r="C1355" s="158" t="s">
        <v>310</v>
      </c>
      <c r="D1355" s="156" t="s">
        <v>328</v>
      </c>
      <c r="E1355" s="156" t="s">
        <v>2722</v>
      </c>
      <c r="F1355" s="159" t="s">
        <v>1250</v>
      </c>
      <c r="G1355" s="156" t="s">
        <v>310</v>
      </c>
      <c r="H1355" s="160">
        <v>45849</v>
      </c>
      <c r="I1355" s="160">
        <v>45965</v>
      </c>
      <c r="J1355" s="161" t="s">
        <v>6707</v>
      </c>
      <c r="K1355" s="162"/>
      <c r="L1355" s="163" t="s">
        <v>7380</v>
      </c>
      <c r="M1355" s="171">
        <v>0</v>
      </c>
      <c r="N1355" s="164">
        <v>1265210</v>
      </c>
      <c r="O1355" s="162" t="s">
        <v>468</v>
      </c>
      <c r="P1355" s="160">
        <v>45965</v>
      </c>
      <c r="Q1355" s="162" t="s">
        <v>7740</v>
      </c>
      <c r="R1355" s="164">
        <v>1265210</v>
      </c>
      <c r="S1355" s="162" t="s">
        <v>6336</v>
      </c>
      <c r="T1355" s="163"/>
      <c r="U1355" s="161" t="s">
        <v>10</v>
      </c>
      <c r="V1355" s="161" t="s">
        <v>11</v>
      </c>
      <c r="W1355" s="161" t="s">
        <v>12</v>
      </c>
      <c r="X1355" s="161" t="s">
        <v>13</v>
      </c>
      <c r="Y1355" s="169">
        <v>6250</v>
      </c>
      <c r="Z1355" s="169">
        <v>9371101</v>
      </c>
      <c r="AA1355" s="166">
        <v>0.38293280871670704</v>
      </c>
      <c r="AB1355" s="158" t="s">
        <v>7381</v>
      </c>
      <c r="AC1355" s="168" t="s">
        <v>3327</v>
      </c>
    </row>
    <row r="1356" spans="1:29" x14ac:dyDescent="0.3">
      <c r="A1356" s="156" t="s">
        <v>2899</v>
      </c>
      <c r="B1356" s="157">
        <v>9</v>
      </c>
      <c r="C1356" s="158" t="s">
        <v>310</v>
      </c>
      <c r="D1356" s="158" t="s">
        <v>328</v>
      </c>
      <c r="E1356" s="156" t="s">
        <v>2722</v>
      </c>
      <c r="F1356" s="159" t="s">
        <v>1250</v>
      </c>
      <c r="G1356" s="158" t="s">
        <v>310</v>
      </c>
      <c r="H1356" s="160">
        <v>45849</v>
      </c>
      <c r="I1356" s="160">
        <v>46049</v>
      </c>
      <c r="J1356" s="161" t="s">
        <v>6707</v>
      </c>
      <c r="K1356" s="162"/>
      <c r="L1356" s="163" t="s">
        <v>7380</v>
      </c>
      <c r="M1356" s="171">
        <v>0</v>
      </c>
      <c r="N1356" s="164">
        <v>500365</v>
      </c>
      <c r="O1356" s="162" t="s">
        <v>696</v>
      </c>
      <c r="P1356" s="160">
        <v>46049</v>
      </c>
      <c r="Q1356" s="162" t="s">
        <v>7886</v>
      </c>
      <c r="R1356" s="164">
        <v>500365</v>
      </c>
      <c r="S1356" s="163" t="s">
        <v>6336</v>
      </c>
      <c r="T1356" s="163"/>
      <c r="U1356" s="161" t="s">
        <v>10</v>
      </c>
      <c r="V1356" s="161" t="s">
        <v>11</v>
      </c>
      <c r="W1356" s="161" t="s">
        <v>12</v>
      </c>
      <c r="X1356" s="161" t="s">
        <v>13</v>
      </c>
      <c r="Y1356" s="165">
        <v>6250</v>
      </c>
      <c r="Z1356" s="165">
        <v>9371101</v>
      </c>
      <c r="AA1356" s="166">
        <v>0.15144219128329298</v>
      </c>
      <c r="AB1356" s="175" t="s">
        <v>7381</v>
      </c>
      <c r="AC1356" s="168" t="s">
        <v>3327</v>
      </c>
    </row>
    <row r="1357" spans="1:29" x14ac:dyDescent="0.3">
      <c r="A1357" s="156" t="s">
        <v>2899</v>
      </c>
      <c r="B1357" s="157">
        <v>9</v>
      </c>
      <c r="C1357" s="158" t="s">
        <v>310</v>
      </c>
      <c r="D1357" s="158" t="s">
        <v>328</v>
      </c>
      <c r="E1357" s="156" t="s">
        <v>2722</v>
      </c>
      <c r="F1357" s="159" t="s">
        <v>1250</v>
      </c>
      <c r="G1357" s="158" t="s">
        <v>310</v>
      </c>
      <c r="H1357" s="160">
        <v>45849</v>
      </c>
      <c r="I1357" s="160">
        <v>46049</v>
      </c>
      <c r="J1357" s="161" t="s">
        <v>6707</v>
      </c>
      <c r="K1357" s="162"/>
      <c r="L1357" s="163" t="s">
        <v>7380</v>
      </c>
      <c r="M1357" s="164">
        <v>0</v>
      </c>
      <c r="N1357" s="164">
        <v>446741.19</v>
      </c>
      <c r="O1357" s="162" t="s">
        <v>738</v>
      </c>
      <c r="P1357" s="160">
        <v>46049</v>
      </c>
      <c r="Q1357" s="162" t="s">
        <v>7886</v>
      </c>
      <c r="R1357" s="164">
        <v>446741.19</v>
      </c>
      <c r="S1357" s="163" t="s">
        <v>6336</v>
      </c>
      <c r="T1357" s="163"/>
      <c r="U1357" s="161" t="s">
        <v>10</v>
      </c>
      <c r="V1357" s="161" t="s">
        <v>11</v>
      </c>
      <c r="W1357" s="161" t="s">
        <v>12</v>
      </c>
      <c r="X1357" s="161" t="s">
        <v>13</v>
      </c>
      <c r="Y1357" s="165">
        <v>6250</v>
      </c>
      <c r="Z1357" s="165">
        <v>9371101</v>
      </c>
      <c r="AA1357" s="166">
        <v>0.13521222457627119</v>
      </c>
      <c r="AB1357" s="175" t="s">
        <v>7381</v>
      </c>
      <c r="AC1357" s="168" t="s">
        <v>3327</v>
      </c>
    </row>
    <row r="1358" spans="1:29" x14ac:dyDescent="0.3">
      <c r="A1358" s="156" t="s">
        <v>2899</v>
      </c>
      <c r="B1358" s="157">
        <v>9</v>
      </c>
      <c r="C1358" s="158" t="s">
        <v>310</v>
      </c>
      <c r="D1358" s="158" t="s">
        <v>328</v>
      </c>
      <c r="E1358" s="156" t="s">
        <v>2722</v>
      </c>
      <c r="F1358" s="159" t="s">
        <v>1250</v>
      </c>
      <c r="G1358" s="158" t="s">
        <v>310</v>
      </c>
      <c r="H1358" s="160">
        <v>45849</v>
      </c>
      <c r="I1358" s="160">
        <v>46099</v>
      </c>
      <c r="J1358" s="161" t="s">
        <v>6707</v>
      </c>
      <c r="K1358" s="162"/>
      <c r="L1358" s="163" t="s">
        <v>7380</v>
      </c>
      <c r="M1358" s="171">
        <v>0</v>
      </c>
      <c r="N1358" s="164">
        <v>616952.15</v>
      </c>
      <c r="O1358" s="162" t="s">
        <v>844</v>
      </c>
      <c r="P1358" s="160">
        <v>46099</v>
      </c>
      <c r="Q1358" s="162" t="s">
        <v>7885</v>
      </c>
      <c r="R1358" s="164">
        <v>616952.15</v>
      </c>
      <c r="S1358" s="163" t="s">
        <v>6336</v>
      </c>
      <c r="T1358" s="163"/>
      <c r="U1358" s="161" t="s">
        <v>10</v>
      </c>
      <c r="V1358" s="161" t="s">
        <v>11</v>
      </c>
      <c r="W1358" s="161" t="s">
        <v>12</v>
      </c>
      <c r="X1358" s="161" t="s">
        <v>13</v>
      </c>
      <c r="Y1358" s="165">
        <v>6250</v>
      </c>
      <c r="Z1358" s="165">
        <v>9371101</v>
      </c>
      <c r="AA1358" s="166">
        <v>0.18672885895883778</v>
      </c>
      <c r="AB1358" s="175" t="s">
        <v>7381</v>
      </c>
      <c r="AC1358" s="168" t="s">
        <v>3327</v>
      </c>
    </row>
    <row r="1359" spans="1:29" x14ac:dyDescent="0.3">
      <c r="A1359" s="156" t="s">
        <v>2899</v>
      </c>
      <c r="B1359" s="157">
        <v>9</v>
      </c>
      <c r="C1359" s="156" t="s">
        <v>310</v>
      </c>
      <c r="D1359" s="158" t="s">
        <v>328</v>
      </c>
      <c r="E1359" s="156" t="s">
        <v>2722</v>
      </c>
      <c r="F1359" s="159" t="s">
        <v>1250</v>
      </c>
      <c r="G1359" s="158" t="s">
        <v>310</v>
      </c>
      <c r="H1359" s="160">
        <v>45849</v>
      </c>
      <c r="I1359" s="160">
        <v>47310</v>
      </c>
      <c r="J1359" s="161" t="s">
        <v>6707</v>
      </c>
      <c r="K1359" s="162" t="s">
        <v>7379</v>
      </c>
      <c r="L1359" s="163" t="s">
        <v>7380</v>
      </c>
      <c r="M1359" s="171">
        <v>474731.66000000015</v>
      </c>
      <c r="N1359" s="164">
        <v>474731.66000000015</v>
      </c>
      <c r="O1359" s="162"/>
      <c r="P1359" s="160"/>
      <c r="Q1359" s="162"/>
      <c r="R1359" s="171">
        <v>0</v>
      </c>
      <c r="S1359" s="158" t="s">
        <v>6336</v>
      </c>
      <c r="T1359" s="163"/>
      <c r="U1359" s="161" t="s">
        <v>10</v>
      </c>
      <c r="V1359" s="161" t="s">
        <v>11</v>
      </c>
      <c r="W1359" s="161" t="s">
        <v>12</v>
      </c>
      <c r="X1359" s="161" t="s">
        <v>13</v>
      </c>
      <c r="Y1359" s="169">
        <v>6250</v>
      </c>
      <c r="Z1359" s="169">
        <v>9371101</v>
      </c>
      <c r="AA1359" s="166">
        <v>0</v>
      </c>
      <c r="AB1359" s="158" t="s">
        <v>7381</v>
      </c>
      <c r="AC1359" s="168" t="s">
        <v>3327</v>
      </c>
    </row>
    <row r="1360" spans="1:29" x14ac:dyDescent="0.3">
      <c r="A1360" s="156" t="s">
        <v>2875</v>
      </c>
      <c r="B1360" s="157">
        <v>6</v>
      </c>
      <c r="C1360" s="156" t="s">
        <v>310</v>
      </c>
      <c r="D1360" s="158" t="s">
        <v>500</v>
      </c>
      <c r="E1360" s="156" t="s">
        <v>2722</v>
      </c>
      <c r="F1360" s="159" t="s">
        <v>1250</v>
      </c>
      <c r="G1360" s="158" t="s">
        <v>310</v>
      </c>
      <c r="H1360" s="160">
        <v>46171</v>
      </c>
      <c r="I1360" s="160">
        <v>46188</v>
      </c>
      <c r="J1360" s="161" t="s">
        <v>6707</v>
      </c>
      <c r="K1360" s="162"/>
      <c r="L1360" s="163" t="s">
        <v>8268</v>
      </c>
      <c r="M1360" s="164">
        <v>0</v>
      </c>
      <c r="N1360" s="164">
        <v>595175</v>
      </c>
      <c r="O1360" s="162" t="s">
        <v>468</v>
      </c>
      <c r="P1360" s="160">
        <v>46188</v>
      </c>
      <c r="Q1360" s="162" t="s">
        <v>8269</v>
      </c>
      <c r="R1360" s="171">
        <v>595175</v>
      </c>
      <c r="S1360" s="158" t="s">
        <v>6332</v>
      </c>
      <c r="T1360" s="163"/>
      <c r="U1360" s="161" t="s">
        <v>10</v>
      </c>
      <c r="V1360" s="161" t="s">
        <v>11</v>
      </c>
      <c r="W1360" s="161" t="s">
        <v>12</v>
      </c>
      <c r="X1360" s="161" t="s">
        <v>13</v>
      </c>
      <c r="Y1360" s="169">
        <v>6250</v>
      </c>
      <c r="Z1360" s="169">
        <v>9261101</v>
      </c>
      <c r="AA1360" s="166">
        <v>0.19958920187793427</v>
      </c>
      <c r="AB1360" s="158" t="s">
        <v>8270</v>
      </c>
      <c r="AC1360" s="168" t="s">
        <v>3267</v>
      </c>
    </row>
    <row r="1361" spans="1:29" x14ac:dyDescent="0.3">
      <c r="A1361" s="156" t="s">
        <v>2875</v>
      </c>
      <c r="B1361" s="157">
        <v>6</v>
      </c>
      <c r="C1361" s="156" t="s">
        <v>310</v>
      </c>
      <c r="D1361" s="158" t="s">
        <v>500</v>
      </c>
      <c r="E1361" s="156" t="s">
        <v>2722</v>
      </c>
      <c r="F1361" s="159" t="s">
        <v>1250</v>
      </c>
      <c r="G1361" s="156" t="s">
        <v>310</v>
      </c>
      <c r="H1361" s="160">
        <v>46171</v>
      </c>
      <c r="I1361" s="160">
        <v>46202</v>
      </c>
      <c r="J1361" s="161" t="s">
        <v>6707</v>
      </c>
      <c r="K1361" s="162"/>
      <c r="L1361" s="163" t="s">
        <v>8268</v>
      </c>
      <c r="M1361" s="171">
        <v>0</v>
      </c>
      <c r="N1361" s="164">
        <v>545300</v>
      </c>
      <c r="O1361" s="162" t="s">
        <v>696</v>
      </c>
      <c r="P1361" s="160">
        <v>46202</v>
      </c>
      <c r="Q1361" s="162" t="s">
        <v>8271</v>
      </c>
      <c r="R1361" s="164">
        <v>545300</v>
      </c>
      <c r="S1361" s="162" t="s">
        <v>6332</v>
      </c>
      <c r="T1361" s="163"/>
      <c r="U1361" s="161" t="s">
        <v>10</v>
      </c>
      <c r="V1361" s="161" t="s">
        <v>11</v>
      </c>
      <c r="W1361" s="161" t="s">
        <v>12</v>
      </c>
      <c r="X1361" s="161" t="s">
        <v>13</v>
      </c>
      <c r="Y1361" s="169">
        <v>6250</v>
      </c>
      <c r="Z1361" s="169">
        <v>9261101</v>
      </c>
      <c r="AA1361" s="166">
        <v>0.18286384976525821</v>
      </c>
      <c r="AB1361" s="158" t="s">
        <v>8270</v>
      </c>
      <c r="AC1361" s="168" t="s">
        <v>3267</v>
      </c>
    </row>
    <row r="1362" spans="1:29" x14ac:dyDescent="0.3">
      <c r="A1362" s="156" t="s">
        <v>2875</v>
      </c>
      <c r="B1362" s="157">
        <v>6</v>
      </c>
      <c r="C1362" s="158" t="s">
        <v>310</v>
      </c>
      <c r="D1362" s="158" t="s">
        <v>500</v>
      </c>
      <c r="E1362" s="156" t="s">
        <v>2722</v>
      </c>
      <c r="F1362" s="159" t="s">
        <v>1250</v>
      </c>
      <c r="G1362" s="156" t="s">
        <v>310</v>
      </c>
      <c r="H1362" s="160">
        <v>46171</v>
      </c>
      <c r="I1362" s="160">
        <v>46219</v>
      </c>
      <c r="J1362" s="161" t="s">
        <v>6707</v>
      </c>
      <c r="K1362" s="162"/>
      <c r="L1362" s="163" t="s">
        <v>8268</v>
      </c>
      <c r="M1362" s="171">
        <v>0</v>
      </c>
      <c r="N1362" s="164">
        <v>834391.1</v>
      </c>
      <c r="O1362" s="162" t="s">
        <v>738</v>
      </c>
      <c r="P1362" s="160">
        <v>46219</v>
      </c>
      <c r="Q1362" s="162" t="s">
        <v>8272</v>
      </c>
      <c r="R1362" s="164">
        <v>834391.1</v>
      </c>
      <c r="S1362" s="162" t="s">
        <v>6332</v>
      </c>
      <c r="T1362" s="163"/>
      <c r="U1362" s="161" t="s">
        <v>10</v>
      </c>
      <c r="V1362" s="161" t="s">
        <v>11</v>
      </c>
      <c r="W1362" s="161" t="s">
        <v>12</v>
      </c>
      <c r="X1362" s="161" t="s">
        <v>13</v>
      </c>
      <c r="Y1362" s="169">
        <v>6250</v>
      </c>
      <c r="Z1362" s="169">
        <v>9261101</v>
      </c>
      <c r="AA1362" s="166">
        <v>0.2798092219986586</v>
      </c>
      <c r="AB1362" s="158" t="s">
        <v>8270</v>
      </c>
      <c r="AC1362" s="168" t="s">
        <v>3267</v>
      </c>
    </row>
    <row r="1363" spans="1:29" x14ac:dyDescent="0.3">
      <c r="A1363" s="156" t="s">
        <v>2875</v>
      </c>
      <c r="B1363" s="157">
        <v>6</v>
      </c>
      <c r="C1363" s="158" t="s">
        <v>310</v>
      </c>
      <c r="D1363" s="158" t="s">
        <v>500</v>
      </c>
      <c r="E1363" s="156" t="s">
        <v>2722</v>
      </c>
      <c r="F1363" s="159" t="s">
        <v>1250</v>
      </c>
      <c r="G1363" s="156" t="s">
        <v>310</v>
      </c>
      <c r="H1363" s="160">
        <v>46171</v>
      </c>
      <c r="I1363" s="160">
        <v>47270</v>
      </c>
      <c r="J1363" s="161" t="s">
        <v>6707</v>
      </c>
      <c r="K1363" s="162" t="s">
        <v>8273</v>
      </c>
      <c r="L1363" s="163" t="s">
        <v>8268</v>
      </c>
      <c r="M1363" s="164">
        <v>1007133.8999999999</v>
      </c>
      <c r="N1363" s="164">
        <v>1007133.8999999999</v>
      </c>
      <c r="O1363" s="162"/>
      <c r="P1363" s="160"/>
      <c r="Q1363" s="162"/>
      <c r="R1363" s="164">
        <v>0</v>
      </c>
      <c r="S1363" s="162" t="s">
        <v>6332</v>
      </c>
      <c r="T1363" s="163"/>
      <c r="U1363" s="161" t="s">
        <v>10</v>
      </c>
      <c r="V1363" s="161" t="s">
        <v>11</v>
      </c>
      <c r="W1363" s="161" t="s">
        <v>12</v>
      </c>
      <c r="X1363" s="161" t="s">
        <v>13</v>
      </c>
      <c r="Y1363" s="169">
        <v>6250</v>
      </c>
      <c r="Z1363" s="169">
        <v>9261101</v>
      </c>
      <c r="AA1363" s="166">
        <v>0</v>
      </c>
      <c r="AB1363" s="158" t="s">
        <v>8270</v>
      </c>
      <c r="AC1363" s="168" t="s">
        <v>3267</v>
      </c>
    </row>
    <row r="1364" spans="1:29" x14ac:dyDescent="0.3">
      <c r="A1364" s="156" t="s">
        <v>2897</v>
      </c>
      <c r="B1364" s="157">
        <v>5</v>
      </c>
      <c r="C1364" s="158" t="s">
        <v>310</v>
      </c>
      <c r="D1364" s="158" t="s">
        <v>317</v>
      </c>
      <c r="E1364" s="156" t="s">
        <v>2722</v>
      </c>
      <c r="F1364" s="159" t="s">
        <v>1250</v>
      </c>
      <c r="G1364" s="158" t="s">
        <v>310</v>
      </c>
      <c r="H1364" s="160">
        <v>46181</v>
      </c>
      <c r="I1364" s="160">
        <v>47270</v>
      </c>
      <c r="J1364" s="161" t="s">
        <v>6707</v>
      </c>
      <c r="K1364" s="162" t="s">
        <v>8274</v>
      </c>
      <c r="L1364" s="163" t="s">
        <v>8275</v>
      </c>
      <c r="M1364" s="171">
        <v>354000</v>
      </c>
      <c r="N1364" s="164">
        <v>354000</v>
      </c>
      <c r="O1364" s="162"/>
      <c r="P1364" s="160"/>
      <c r="Q1364" s="162"/>
      <c r="R1364" s="164">
        <v>0</v>
      </c>
      <c r="S1364" s="163"/>
      <c r="T1364" s="163"/>
      <c r="U1364" s="161" t="s">
        <v>10</v>
      </c>
      <c r="V1364" s="161" t="s">
        <v>11</v>
      </c>
      <c r="W1364" s="161" t="s">
        <v>12</v>
      </c>
      <c r="X1364" s="161" t="s">
        <v>13</v>
      </c>
      <c r="Y1364" s="165">
        <v>6250</v>
      </c>
      <c r="Z1364" s="165">
        <v>9421101</v>
      </c>
      <c r="AA1364" s="166">
        <v>0</v>
      </c>
      <c r="AB1364" s="175" t="s">
        <v>8276</v>
      </c>
      <c r="AC1364" s="168" t="s">
        <v>3322</v>
      </c>
    </row>
    <row r="1365" spans="1:29" x14ac:dyDescent="0.3">
      <c r="A1365" s="156" t="s">
        <v>2730</v>
      </c>
      <c r="B1365" s="157">
        <v>6</v>
      </c>
      <c r="C1365" s="158" t="s">
        <v>310</v>
      </c>
      <c r="D1365" s="158" t="s">
        <v>431</v>
      </c>
      <c r="E1365" s="156" t="s">
        <v>2722</v>
      </c>
      <c r="F1365" s="159" t="s">
        <v>8277</v>
      </c>
      <c r="G1365" s="158" t="s">
        <v>310</v>
      </c>
      <c r="H1365" s="160">
        <v>46210</v>
      </c>
      <c r="I1365" s="160">
        <v>46945</v>
      </c>
      <c r="J1365" s="161" t="s">
        <v>8207</v>
      </c>
      <c r="K1365" s="162" t="s">
        <v>8278</v>
      </c>
      <c r="L1365" s="163"/>
      <c r="M1365" s="171">
        <v>270000</v>
      </c>
      <c r="N1365" s="164">
        <v>270000</v>
      </c>
      <c r="O1365" s="162"/>
      <c r="P1365" s="160"/>
      <c r="Q1365" s="162"/>
      <c r="R1365" s="164">
        <v>0</v>
      </c>
      <c r="S1365" s="163"/>
      <c r="T1365" s="163"/>
      <c r="U1365" s="161" t="s">
        <v>10</v>
      </c>
      <c r="V1365" s="161" t="s">
        <v>11</v>
      </c>
      <c r="W1365" s="161" t="s">
        <v>12</v>
      </c>
      <c r="X1365" s="161" t="s">
        <v>13</v>
      </c>
      <c r="Y1365" s="165">
        <v>6250</v>
      </c>
      <c r="Z1365" s="165">
        <v>9031101</v>
      </c>
      <c r="AA1365" s="166">
        <v>0</v>
      </c>
      <c r="AB1365" s="175" t="s">
        <v>8279</v>
      </c>
      <c r="AC1365" s="168" t="s">
        <v>3161</v>
      </c>
    </row>
    <row r="1366" spans="1:29" x14ac:dyDescent="0.3">
      <c r="A1366" s="156" t="s">
        <v>2872</v>
      </c>
      <c r="B1366" s="157">
        <v>3</v>
      </c>
      <c r="C1366" s="158" t="s">
        <v>310</v>
      </c>
      <c r="D1366" s="158" t="s">
        <v>506</v>
      </c>
      <c r="E1366" s="156" t="s">
        <v>2722</v>
      </c>
      <c r="F1366" s="159" t="s">
        <v>8277</v>
      </c>
      <c r="G1366" s="158" t="s">
        <v>310</v>
      </c>
      <c r="H1366" s="160">
        <v>46210</v>
      </c>
      <c r="I1366" s="160">
        <v>46945</v>
      </c>
      <c r="J1366" s="161" t="s">
        <v>8207</v>
      </c>
      <c r="K1366" s="162" t="s">
        <v>8280</v>
      </c>
      <c r="L1366" s="163"/>
      <c r="M1366" s="171">
        <v>1050000</v>
      </c>
      <c r="N1366" s="164">
        <v>1050000</v>
      </c>
      <c r="O1366" s="162"/>
      <c r="P1366" s="160"/>
      <c r="Q1366" s="162"/>
      <c r="R1366" s="164">
        <v>0</v>
      </c>
      <c r="S1366" s="163"/>
      <c r="T1366" s="163"/>
      <c r="U1366" s="161" t="s">
        <v>10</v>
      </c>
      <c r="V1366" s="161" t="s">
        <v>11</v>
      </c>
      <c r="W1366" s="161" t="s">
        <v>12</v>
      </c>
      <c r="X1366" s="161" t="s">
        <v>13</v>
      </c>
      <c r="Y1366" s="165">
        <v>6250</v>
      </c>
      <c r="Z1366" s="165">
        <v>9251101</v>
      </c>
      <c r="AA1366" s="166">
        <v>0</v>
      </c>
      <c r="AB1366" s="175" t="s">
        <v>8281</v>
      </c>
      <c r="AC1366" s="168" t="s">
        <v>3257</v>
      </c>
    </row>
    <row r="1367" spans="1:29" x14ac:dyDescent="0.3">
      <c r="A1367" s="156" t="s">
        <v>2893</v>
      </c>
      <c r="B1367" s="157">
        <v>8</v>
      </c>
      <c r="C1367" s="158" t="s">
        <v>310</v>
      </c>
      <c r="D1367" s="158" t="s">
        <v>415</v>
      </c>
      <c r="E1367" s="156" t="s">
        <v>2722</v>
      </c>
      <c r="F1367" s="159" t="s">
        <v>8277</v>
      </c>
      <c r="G1367" s="158" t="s">
        <v>310</v>
      </c>
      <c r="H1367" s="160">
        <v>46210</v>
      </c>
      <c r="I1367" s="160">
        <v>46945</v>
      </c>
      <c r="J1367" s="161" t="s">
        <v>8207</v>
      </c>
      <c r="K1367" s="162" t="s">
        <v>8282</v>
      </c>
      <c r="L1367" s="163"/>
      <c r="M1367" s="171">
        <v>350000</v>
      </c>
      <c r="N1367" s="164">
        <v>350000</v>
      </c>
      <c r="O1367" s="162"/>
      <c r="P1367" s="160"/>
      <c r="Q1367" s="162"/>
      <c r="R1367" s="164">
        <v>0</v>
      </c>
      <c r="S1367" s="163" t="s">
        <v>6335</v>
      </c>
      <c r="T1367" s="163"/>
      <c r="U1367" s="161" t="s">
        <v>10</v>
      </c>
      <c r="V1367" s="161" t="s">
        <v>11</v>
      </c>
      <c r="W1367" s="161" t="s">
        <v>12</v>
      </c>
      <c r="X1367" s="161" t="s">
        <v>13</v>
      </c>
      <c r="Y1367" s="165">
        <v>6250</v>
      </c>
      <c r="Z1367" s="165">
        <v>9441101</v>
      </c>
      <c r="AA1367" s="166">
        <v>0</v>
      </c>
      <c r="AB1367" s="175" t="s">
        <v>8283</v>
      </c>
      <c r="AC1367" s="168" t="s">
        <v>3307</v>
      </c>
    </row>
    <row r="1368" spans="1:29" x14ac:dyDescent="0.3">
      <c r="A1368" s="156" t="s">
        <v>2777</v>
      </c>
      <c r="B1368" s="157">
        <v>2</v>
      </c>
      <c r="C1368" s="158" t="s">
        <v>1548</v>
      </c>
      <c r="D1368" s="158" t="s">
        <v>285</v>
      </c>
      <c r="E1368" s="156" t="s">
        <v>2722</v>
      </c>
      <c r="F1368" s="159" t="s">
        <v>1190</v>
      </c>
      <c r="G1368" s="158" t="s">
        <v>1343</v>
      </c>
      <c r="H1368" s="160">
        <v>44097</v>
      </c>
      <c r="I1368" s="160">
        <v>44138</v>
      </c>
      <c r="J1368" s="161" t="s">
        <v>979</v>
      </c>
      <c r="K1368" s="162" t="s">
        <v>1191</v>
      </c>
      <c r="L1368" s="163" t="s">
        <v>1194</v>
      </c>
      <c r="M1368" s="171">
        <v>0</v>
      </c>
      <c r="N1368" s="164">
        <v>413.91</v>
      </c>
      <c r="O1368" s="162">
        <v>136701</v>
      </c>
      <c r="P1368" s="160">
        <v>44138</v>
      </c>
      <c r="Q1368" s="162" t="s">
        <v>1316</v>
      </c>
      <c r="R1368" s="164">
        <v>413.91</v>
      </c>
      <c r="S1368" s="163" t="s">
        <v>633</v>
      </c>
      <c r="T1368" s="163"/>
      <c r="U1368" s="161" t="s">
        <v>10</v>
      </c>
      <c r="V1368" s="161" t="s">
        <v>11</v>
      </c>
      <c r="W1368" s="161" t="s">
        <v>1355</v>
      </c>
      <c r="X1368" s="161" t="s">
        <v>1356</v>
      </c>
      <c r="Y1368" s="165">
        <v>4300</v>
      </c>
      <c r="Z1368" s="165">
        <v>9381101</v>
      </c>
      <c r="AA1368" s="166">
        <v>1</v>
      </c>
      <c r="AB1368" s="175" t="s">
        <v>1485</v>
      </c>
      <c r="AC1368" s="168" t="s">
        <v>3332</v>
      </c>
    </row>
    <row r="1369" spans="1:29" x14ac:dyDescent="0.3">
      <c r="A1369" s="156" t="s">
        <v>6192</v>
      </c>
      <c r="B1369" s="157">
        <v>0</v>
      </c>
      <c r="C1369" s="158" t="s">
        <v>6191</v>
      </c>
      <c r="D1369" s="158" t="s">
        <v>3</v>
      </c>
      <c r="E1369" s="156" t="s">
        <v>2722</v>
      </c>
      <c r="F1369" s="159" t="s">
        <v>6193</v>
      </c>
      <c r="G1369" s="158" t="s">
        <v>6191</v>
      </c>
      <c r="H1369" s="160">
        <v>45484</v>
      </c>
      <c r="I1369" s="160">
        <v>45473</v>
      </c>
      <c r="J1369" s="161" t="s">
        <v>5251</v>
      </c>
      <c r="K1369" s="162"/>
      <c r="L1369" s="163" t="s">
        <v>6195</v>
      </c>
      <c r="M1369" s="171">
        <v>0</v>
      </c>
      <c r="N1369" s="164">
        <v>10500</v>
      </c>
      <c r="O1369" s="162"/>
      <c r="P1369" s="160"/>
      <c r="Q1369" s="162"/>
      <c r="R1369" s="164">
        <v>10500</v>
      </c>
      <c r="S1369" s="163"/>
      <c r="T1369" s="163"/>
      <c r="U1369" s="161" t="s">
        <v>10</v>
      </c>
      <c r="V1369" s="161" t="s">
        <v>11</v>
      </c>
      <c r="W1369" s="161" t="s">
        <v>12</v>
      </c>
      <c r="X1369" s="161" t="s">
        <v>13</v>
      </c>
      <c r="Y1369" s="165">
        <v>5800</v>
      </c>
      <c r="Z1369" s="165">
        <v>9851100</v>
      </c>
      <c r="AA1369" s="166">
        <v>1</v>
      </c>
      <c r="AB1369" s="175" t="s">
        <v>7382</v>
      </c>
      <c r="AC1369" s="168" t="s">
        <v>3186</v>
      </c>
    </row>
    <row r="1370" spans="1:29" x14ac:dyDescent="0.3">
      <c r="A1370" s="156" t="s">
        <v>6192</v>
      </c>
      <c r="B1370" s="157">
        <v>0</v>
      </c>
      <c r="C1370" s="156" t="s">
        <v>6191</v>
      </c>
      <c r="D1370" s="158" t="s">
        <v>3</v>
      </c>
      <c r="E1370" s="156" t="s">
        <v>2722</v>
      </c>
      <c r="F1370" s="159" t="s">
        <v>6193</v>
      </c>
      <c r="G1370" s="158" t="s">
        <v>6191</v>
      </c>
      <c r="H1370" s="160">
        <v>45484</v>
      </c>
      <c r="I1370" s="160">
        <v>45504</v>
      </c>
      <c r="J1370" s="161" t="s">
        <v>6174</v>
      </c>
      <c r="K1370" s="162"/>
      <c r="L1370" s="163" t="s">
        <v>6195</v>
      </c>
      <c r="M1370" s="171">
        <v>0</v>
      </c>
      <c r="N1370" s="164">
        <v>-10500</v>
      </c>
      <c r="O1370" s="162"/>
      <c r="P1370" s="160"/>
      <c r="Q1370" s="162"/>
      <c r="R1370" s="171">
        <v>-10500</v>
      </c>
      <c r="S1370" s="158"/>
      <c r="T1370" s="163"/>
      <c r="U1370" s="161" t="s">
        <v>10</v>
      </c>
      <c r="V1370" s="161" t="s">
        <v>11</v>
      </c>
      <c r="W1370" s="161" t="s">
        <v>12</v>
      </c>
      <c r="X1370" s="161" t="s">
        <v>13</v>
      </c>
      <c r="Y1370" s="169">
        <v>5800</v>
      </c>
      <c r="Z1370" s="169">
        <v>9851100</v>
      </c>
      <c r="AA1370" s="166">
        <v>-1</v>
      </c>
      <c r="AB1370" s="175" t="s">
        <v>6240</v>
      </c>
      <c r="AC1370" s="168" t="s">
        <v>3186</v>
      </c>
    </row>
    <row r="1371" spans="1:29" x14ac:dyDescent="0.3">
      <c r="A1371" s="156" t="s">
        <v>6192</v>
      </c>
      <c r="B1371" s="157">
        <v>0</v>
      </c>
      <c r="C1371" s="156" t="s">
        <v>6191</v>
      </c>
      <c r="D1371" s="158" t="s">
        <v>3</v>
      </c>
      <c r="E1371" s="156" t="s">
        <v>2722</v>
      </c>
      <c r="F1371" s="159" t="s">
        <v>6193</v>
      </c>
      <c r="G1371" s="158" t="s">
        <v>6191</v>
      </c>
      <c r="H1371" s="160">
        <v>45484</v>
      </c>
      <c r="I1371" s="160">
        <v>45771</v>
      </c>
      <c r="J1371" s="161" t="s">
        <v>6174</v>
      </c>
      <c r="K1371" s="162" t="s">
        <v>6194</v>
      </c>
      <c r="L1371" s="163" t="s">
        <v>6195</v>
      </c>
      <c r="M1371" s="171">
        <v>0</v>
      </c>
      <c r="N1371" s="164">
        <v>10500</v>
      </c>
      <c r="O1371" s="162" t="s">
        <v>6711</v>
      </c>
      <c r="P1371" s="160">
        <v>45771</v>
      </c>
      <c r="Q1371" s="162" t="s">
        <v>6712</v>
      </c>
      <c r="R1371" s="171">
        <v>10500</v>
      </c>
      <c r="S1371" s="158"/>
      <c r="T1371" s="163"/>
      <c r="U1371" s="161" t="s">
        <v>10</v>
      </c>
      <c r="V1371" s="161" t="s">
        <v>11</v>
      </c>
      <c r="W1371" s="161" t="s">
        <v>12</v>
      </c>
      <c r="X1371" s="161" t="s">
        <v>13</v>
      </c>
      <c r="Y1371" s="169">
        <v>5800</v>
      </c>
      <c r="Z1371" s="169">
        <v>9851100</v>
      </c>
      <c r="AA1371" s="166">
        <v>1</v>
      </c>
      <c r="AB1371" s="175" t="s">
        <v>7383</v>
      </c>
      <c r="AC1371" s="168" t="s">
        <v>3186</v>
      </c>
    </row>
    <row r="1372" spans="1:29" x14ac:dyDescent="0.3">
      <c r="A1372" s="156" t="s">
        <v>6192</v>
      </c>
      <c r="B1372" s="157">
        <v>0</v>
      </c>
      <c r="C1372" s="156" t="s">
        <v>6191</v>
      </c>
      <c r="D1372" s="158" t="s">
        <v>3</v>
      </c>
      <c r="E1372" s="156" t="s">
        <v>2722</v>
      </c>
      <c r="F1372" s="159" t="s">
        <v>6193</v>
      </c>
      <c r="G1372" s="158" t="s">
        <v>6191</v>
      </c>
      <c r="H1372" s="160">
        <v>45870</v>
      </c>
      <c r="I1372" s="160">
        <v>45838</v>
      </c>
      <c r="J1372" s="161" t="s">
        <v>6174</v>
      </c>
      <c r="K1372" s="162"/>
      <c r="L1372" s="163" t="s">
        <v>7384</v>
      </c>
      <c r="M1372" s="171">
        <v>0</v>
      </c>
      <c r="N1372" s="164">
        <v>11000</v>
      </c>
      <c r="O1372" s="162"/>
      <c r="P1372" s="160"/>
      <c r="Q1372" s="162"/>
      <c r="R1372" s="171">
        <v>11000</v>
      </c>
      <c r="S1372" s="158"/>
      <c r="T1372" s="163"/>
      <c r="U1372" s="161" t="s">
        <v>10</v>
      </c>
      <c r="V1372" s="161" t="s">
        <v>11</v>
      </c>
      <c r="W1372" s="161" t="s">
        <v>12</v>
      </c>
      <c r="X1372" s="161" t="s">
        <v>13</v>
      </c>
      <c r="Y1372" s="169">
        <v>5800</v>
      </c>
      <c r="Z1372" s="169">
        <v>9851100</v>
      </c>
      <c r="AA1372" s="166">
        <v>1</v>
      </c>
      <c r="AB1372" s="175" t="s">
        <v>7385</v>
      </c>
      <c r="AC1372" s="168" t="s">
        <v>3186</v>
      </c>
    </row>
    <row r="1373" spans="1:29" x14ac:dyDescent="0.3">
      <c r="A1373" s="156" t="s">
        <v>6192</v>
      </c>
      <c r="B1373" s="157">
        <v>0</v>
      </c>
      <c r="C1373" s="156" t="s">
        <v>6191</v>
      </c>
      <c r="D1373" s="158" t="s">
        <v>3</v>
      </c>
      <c r="E1373" s="156" t="s">
        <v>2722</v>
      </c>
      <c r="F1373" s="159" t="s">
        <v>6193</v>
      </c>
      <c r="G1373" s="158" t="s">
        <v>6191</v>
      </c>
      <c r="H1373" s="160">
        <v>45870</v>
      </c>
      <c r="I1373" s="160">
        <v>45883</v>
      </c>
      <c r="J1373" s="161" t="s">
        <v>6707</v>
      </c>
      <c r="K1373" s="162"/>
      <c r="L1373" s="163" t="s">
        <v>7384</v>
      </c>
      <c r="M1373" s="171">
        <v>0</v>
      </c>
      <c r="N1373" s="164">
        <v>-11000</v>
      </c>
      <c r="O1373" s="162"/>
      <c r="P1373" s="160"/>
      <c r="Q1373" s="162"/>
      <c r="R1373" s="171">
        <v>-11000</v>
      </c>
      <c r="S1373" s="158"/>
      <c r="T1373" s="163"/>
      <c r="U1373" s="161" t="s">
        <v>10</v>
      </c>
      <c r="V1373" s="161" t="s">
        <v>11</v>
      </c>
      <c r="W1373" s="161" t="s">
        <v>12</v>
      </c>
      <c r="X1373" s="161" t="s">
        <v>13</v>
      </c>
      <c r="Y1373" s="169">
        <v>5800</v>
      </c>
      <c r="Z1373" s="169">
        <v>9851100</v>
      </c>
      <c r="AA1373" s="166">
        <v>-1</v>
      </c>
      <c r="AB1373" s="175" t="s">
        <v>8284</v>
      </c>
      <c r="AC1373" s="168" t="s">
        <v>3186</v>
      </c>
    </row>
    <row r="1374" spans="1:29" x14ac:dyDescent="0.3">
      <c r="A1374" s="156" t="s">
        <v>6192</v>
      </c>
      <c r="B1374" s="157">
        <v>0</v>
      </c>
      <c r="C1374" s="156" t="s">
        <v>6191</v>
      </c>
      <c r="D1374" s="158" t="s">
        <v>3</v>
      </c>
      <c r="E1374" s="156" t="s">
        <v>2722</v>
      </c>
      <c r="F1374" s="159" t="s">
        <v>6193</v>
      </c>
      <c r="G1374" s="158" t="s">
        <v>6191</v>
      </c>
      <c r="H1374" s="160">
        <v>45870</v>
      </c>
      <c r="I1374" s="160">
        <v>46114</v>
      </c>
      <c r="J1374" s="161" t="s">
        <v>6707</v>
      </c>
      <c r="K1374" s="162" t="s">
        <v>7386</v>
      </c>
      <c r="L1374" s="163" t="s">
        <v>7384</v>
      </c>
      <c r="M1374" s="171">
        <v>0</v>
      </c>
      <c r="N1374" s="164">
        <v>11000</v>
      </c>
      <c r="O1374" s="162" t="s">
        <v>7893</v>
      </c>
      <c r="P1374" s="160">
        <v>46114</v>
      </c>
      <c r="Q1374" s="162" t="s">
        <v>7894</v>
      </c>
      <c r="R1374" s="171">
        <v>11000</v>
      </c>
      <c r="S1374" s="158"/>
      <c r="T1374" s="163"/>
      <c r="U1374" s="161" t="s">
        <v>10</v>
      </c>
      <c r="V1374" s="161" t="s">
        <v>11</v>
      </c>
      <c r="W1374" s="161" t="s">
        <v>12</v>
      </c>
      <c r="X1374" s="161" t="s">
        <v>13</v>
      </c>
      <c r="Y1374" s="169">
        <v>5800</v>
      </c>
      <c r="Z1374" s="169">
        <v>9851100</v>
      </c>
      <c r="AA1374" s="166">
        <v>1</v>
      </c>
      <c r="AB1374" s="175" t="s">
        <v>8285</v>
      </c>
      <c r="AC1374" s="168" t="s">
        <v>3186</v>
      </c>
    </row>
    <row r="1375" spans="1:29" x14ac:dyDescent="0.3">
      <c r="A1375" s="156" t="s">
        <v>6192</v>
      </c>
      <c r="B1375" s="157">
        <v>0</v>
      </c>
      <c r="C1375" s="158" t="s">
        <v>6191</v>
      </c>
      <c r="D1375" s="158" t="s">
        <v>3</v>
      </c>
      <c r="E1375" s="156" t="s">
        <v>2722</v>
      </c>
      <c r="F1375" s="159" t="s">
        <v>6193</v>
      </c>
      <c r="G1375" s="156" t="s">
        <v>6191</v>
      </c>
      <c r="H1375" s="160">
        <v>46223</v>
      </c>
      <c r="I1375" s="160">
        <v>46203</v>
      </c>
      <c r="J1375" s="161" t="s">
        <v>6707</v>
      </c>
      <c r="K1375" s="162"/>
      <c r="L1375" s="163"/>
      <c r="M1375" s="171">
        <v>0</v>
      </c>
      <c r="N1375" s="164">
        <v>11300</v>
      </c>
      <c r="O1375" s="162"/>
      <c r="P1375" s="160"/>
      <c r="Q1375" s="162"/>
      <c r="R1375" s="164">
        <v>11300</v>
      </c>
      <c r="S1375" s="162"/>
      <c r="T1375" s="163"/>
      <c r="U1375" s="161" t="s">
        <v>10</v>
      </c>
      <c r="V1375" s="161" t="s">
        <v>11</v>
      </c>
      <c r="W1375" s="161" t="s">
        <v>12</v>
      </c>
      <c r="X1375" s="161" t="s">
        <v>13</v>
      </c>
      <c r="Y1375" s="169">
        <v>5800</v>
      </c>
      <c r="Z1375" s="169">
        <v>9851100</v>
      </c>
      <c r="AA1375" s="166">
        <v>1</v>
      </c>
      <c r="AB1375" s="175" t="s">
        <v>8286</v>
      </c>
      <c r="AC1375" s="168" t="s">
        <v>3186</v>
      </c>
    </row>
    <row r="1376" spans="1:29" x14ac:dyDescent="0.3">
      <c r="A1376" s="156" t="s">
        <v>6192</v>
      </c>
      <c r="B1376" s="157">
        <v>0</v>
      </c>
      <c r="C1376" s="158" t="s">
        <v>6191</v>
      </c>
      <c r="D1376" s="158" t="s">
        <v>3</v>
      </c>
      <c r="E1376" s="156" t="s">
        <v>2722</v>
      </c>
      <c r="F1376" s="159" t="s">
        <v>6193</v>
      </c>
      <c r="G1376" s="156" t="s">
        <v>6191</v>
      </c>
      <c r="H1376" s="160">
        <v>46223</v>
      </c>
      <c r="I1376" s="160">
        <v>46204</v>
      </c>
      <c r="J1376" s="161" t="s">
        <v>8207</v>
      </c>
      <c r="K1376" s="162"/>
      <c r="L1376" s="163"/>
      <c r="M1376" s="171">
        <v>0</v>
      </c>
      <c r="N1376" s="164">
        <v>-11300</v>
      </c>
      <c r="O1376" s="162"/>
      <c r="P1376" s="160"/>
      <c r="Q1376" s="162"/>
      <c r="R1376" s="164">
        <v>-11300</v>
      </c>
      <c r="S1376" s="162"/>
      <c r="T1376" s="163"/>
      <c r="U1376" s="161" t="s">
        <v>10</v>
      </c>
      <c r="V1376" s="161" t="s">
        <v>11</v>
      </c>
      <c r="W1376" s="161" t="s">
        <v>12</v>
      </c>
      <c r="X1376" s="161" t="s">
        <v>13</v>
      </c>
      <c r="Y1376" s="169">
        <v>5800</v>
      </c>
      <c r="Z1376" s="169">
        <v>9851100</v>
      </c>
      <c r="AA1376" s="166">
        <v>-1</v>
      </c>
      <c r="AB1376" s="175" t="s">
        <v>8287</v>
      </c>
      <c r="AC1376" s="168" t="s">
        <v>3186</v>
      </c>
    </row>
    <row r="1377" spans="1:29" x14ac:dyDescent="0.3">
      <c r="A1377" s="156" t="s">
        <v>6192</v>
      </c>
      <c r="B1377" s="157">
        <v>0</v>
      </c>
      <c r="C1377" s="158" t="s">
        <v>6191</v>
      </c>
      <c r="D1377" s="158" t="s">
        <v>3</v>
      </c>
      <c r="E1377" s="156" t="s">
        <v>2722</v>
      </c>
      <c r="F1377" s="159" t="s">
        <v>6193</v>
      </c>
      <c r="G1377" s="156" t="s">
        <v>6191</v>
      </c>
      <c r="H1377" s="160">
        <v>46223</v>
      </c>
      <c r="I1377" s="160">
        <v>46205</v>
      </c>
      <c r="J1377" s="161" t="s">
        <v>8207</v>
      </c>
      <c r="K1377" s="162" t="s">
        <v>8288</v>
      </c>
      <c r="L1377" s="163"/>
      <c r="M1377" s="171">
        <v>11300</v>
      </c>
      <c r="N1377" s="164">
        <v>11300</v>
      </c>
      <c r="O1377" s="162"/>
      <c r="P1377" s="160"/>
      <c r="Q1377" s="162"/>
      <c r="R1377" s="164">
        <v>0</v>
      </c>
      <c r="S1377" s="162"/>
      <c r="T1377" s="163"/>
      <c r="U1377" s="161" t="s">
        <v>10</v>
      </c>
      <c r="V1377" s="161" t="s">
        <v>11</v>
      </c>
      <c r="W1377" s="161" t="s">
        <v>12</v>
      </c>
      <c r="X1377" s="161" t="s">
        <v>13</v>
      </c>
      <c r="Y1377" s="169">
        <v>5800</v>
      </c>
      <c r="Z1377" s="169">
        <v>9851100</v>
      </c>
      <c r="AA1377" s="166">
        <v>0</v>
      </c>
      <c r="AB1377" s="175" t="s">
        <v>8289</v>
      </c>
      <c r="AC1377" s="168" t="s">
        <v>3186</v>
      </c>
    </row>
    <row r="1378" spans="1:29" x14ac:dyDescent="0.3">
      <c r="A1378" s="156" t="s">
        <v>1700</v>
      </c>
      <c r="B1378" s="157">
        <v>2</v>
      </c>
      <c r="C1378" s="158" t="s">
        <v>1474</v>
      </c>
      <c r="D1378" s="158" t="s">
        <v>275</v>
      </c>
      <c r="E1378" s="156" t="s">
        <v>236</v>
      </c>
      <c r="F1378" s="159" t="s">
        <v>458</v>
      </c>
      <c r="G1378" s="156" t="s">
        <v>459</v>
      </c>
      <c r="H1378" s="160">
        <v>43647</v>
      </c>
      <c r="I1378" s="160">
        <v>43810</v>
      </c>
      <c r="J1378" s="161" t="s">
        <v>5</v>
      </c>
      <c r="K1378" s="162"/>
      <c r="L1378" s="163" t="s">
        <v>461</v>
      </c>
      <c r="M1378" s="171">
        <v>0</v>
      </c>
      <c r="N1378" s="164">
        <v>5280.5</v>
      </c>
      <c r="O1378" s="162" t="s">
        <v>492</v>
      </c>
      <c r="P1378" s="160">
        <v>43810</v>
      </c>
      <c r="Q1378" s="162" t="s">
        <v>493</v>
      </c>
      <c r="R1378" s="164">
        <v>5280.5</v>
      </c>
      <c r="S1378" s="162" t="s">
        <v>637</v>
      </c>
      <c r="T1378" s="163"/>
      <c r="U1378" s="161" t="s">
        <v>10</v>
      </c>
      <c r="V1378" s="161" t="s">
        <v>11</v>
      </c>
      <c r="W1378" s="161" t="s">
        <v>12</v>
      </c>
      <c r="X1378" s="161" t="s">
        <v>13</v>
      </c>
      <c r="Y1378" s="169">
        <v>6284</v>
      </c>
      <c r="Z1378" s="169">
        <v>9191102</v>
      </c>
      <c r="AA1378" s="166">
        <v>1</v>
      </c>
      <c r="AB1378" s="175" t="s">
        <v>946</v>
      </c>
      <c r="AC1378" s="168" t="s">
        <v>3226</v>
      </c>
    </row>
    <row r="1379" spans="1:29" x14ac:dyDescent="0.3">
      <c r="A1379" s="156" t="s">
        <v>1700</v>
      </c>
      <c r="B1379" s="157">
        <v>2</v>
      </c>
      <c r="C1379" s="158" t="s">
        <v>1474</v>
      </c>
      <c r="D1379" s="158" t="s">
        <v>275</v>
      </c>
      <c r="E1379" s="156" t="s">
        <v>236</v>
      </c>
      <c r="F1379" s="159" t="s">
        <v>458</v>
      </c>
      <c r="G1379" s="156" t="s">
        <v>459</v>
      </c>
      <c r="H1379" s="160">
        <v>43647</v>
      </c>
      <c r="I1379" s="160">
        <v>45107</v>
      </c>
      <c r="J1379" s="161" t="s">
        <v>2671</v>
      </c>
      <c r="K1379" s="162"/>
      <c r="L1379" s="163" t="s">
        <v>461</v>
      </c>
      <c r="M1379" s="171">
        <v>9249.5</v>
      </c>
      <c r="N1379" s="164">
        <v>9249.5</v>
      </c>
      <c r="O1379" s="162"/>
      <c r="P1379" s="160"/>
      <c r="Q1379" s="162"/>
      <c r="R1379" s="164">
        <v>0</v>
      </c>
      <c r="S1379" s="162" t="s">
        <v>637</v>
      </c>
      <c r="T1379" s="163"/>
      <c r="U1379" s="161" t="s">
        <v>10</v>
      </c>
      <c r="V1379" s="161" t="s">
        <v>11</v>
      </c>
      <c r="W1379" s="161" t="s">
        <v>12</v>
      </c>
      <c r="X1379" s="161" t="s">
        <v>13</v>
      </c>
      <c r="Y1379" s="169">
        <v>6284</v>
      </c>
      <c r="Z1379" s="169">
        <v>9191102</v>
      </c>
      <c r="AA1379" s="166">
        <v>0</v>
      </c>
      <c r="AB1379" s="175" t="s">
        <v>5427</v>
      </c>
      <c r="AC1379" s="168" t="s">
        <v>3226</v>
      </c>
    </row>
    <row r="1380" spans="1:29" x14ac:dyDescent="0.3">
      <c r="A1380" s="156" t="s">
        <v>1700</v>
      </c>
      <c r="B1380" s="157">
        <v>2</v>
      </c>
      <c r="C1380" s="158" t="s">
        <v>1474</v>
      </c>
      <c r="D1380" s="158" t="s">
        <v>275</v>
      </c>
      <c r="E1380" s="156" t="s">
        <v>236</v>
      </c>
      <c r="F1380" s="159" t="s">
        <v>458</v>
      </c>
      <c r="G1380" s="156" t="s">
        <v>459</v>
      </c>
      <c r="H1380" s="160">
        <v>43647</v>
      </c>
      <c r="I1380" s="160">
        <v>45118</v>
      </c>
      <c r="J1380" s="161" t="s">
        <v>2671</v>
      </c>
      <c r="K1380" s="162" t="s">
        <v>460</v>
      </c>
      <c r="L1380" s="163" t="s">
        <v>461</v>
      </c>
      <c r="M1380" s="171">
        <v>-9249.5</v>
      </c>
      <c r="N1380" s="164">
        <v>-9249.5</v>
      </c>
      <c r="O1380" s="162"/>
      <c r="P1380" s="160"/>
      <c r="Q1380" s="162"/>
      <c r="R1380" s="164">
        <v>0</v>
      </c>
      <c r="S1380" s="162" t="s">
        <v>637</v>
      </c>
      <c r="T1380" s="163"/>
      <c r="U1380" s="161" t="s">
        <v>10</v>
      </c>
      <c r="V1380" s="161" t="s">
        <v>11</v>
      </c>
      <c r="W1380" s="161" t="s">
        <v>12</v>
      </c>
      <c r="X1380" s="161" t="s">
        <v>13</v>
      </c>
      <c r="Y1380" s="169">
        <v>6284</v>
      </c>
      <c r="Z1380" s="169">
        <v>9191102</v>
      </c>
      <c r="AA1380" s="166">
        <v>0</v>
      </c>
      <c r="AB1380" s="158" t="s">
        <v>5428</v>
      </c>
      <c r="AC1380" s="168" t="s">
        <v>3226</v>
      </c>
    </row>
    <row r="1381" spans="1:29" x14ac:dyDescent="0.3">
      <c r="A1381" s="156" t="s">
        <v>1708</v>
      </c>
      <c r="B1381" s="157">
        <v>1</v>
      </c>
      <c r="C1381" s="158" t="s">
        <v>1474</v>
      </c>
      <c r="D1381" s="158" t="s">
        <v>268</v>
      </c>
      <c r="E1381" s="156" t="s">
        <v>236</v>
      </c>
      <c r="F1381" s="159" t="s">
        <v>458</v>
      </c>
      <c r="G1381" s="158" t="s">
        <v>459</v>
      </c>
      <c r="H1381" s="160">
        <v>43874</v>
      </c>
      <c r="I1381" s="160">
        <v>44004</v>
      </c>
      <c r="J1381" s="161" t="s">
        <v>5</v>
      </c>
      <c r="K1381" s="162"/>
      <c r="L1381" s="163" t="s">
        <v>636</v>
      </c>
      <c r="M1381" s="171">
        <v>0</v>
      </c>
      <c r="N1381" s="164">
        <v>3705</v>
      </c>
      <c r="O1381" s="162" t="s">
        <v>906</v>
      </c>
      <c r="P1381" s="160">
        <v>44004</v>
      </c>
      <c r="Q1381" s="162" t="s">
        <v>907</v>
      </c>
      <c r="R1381" s="164">
        <v>3705</v>
      </c>
      <c r="S1381" s="163" t="s">
        <v>642</v>
      </c>
      <c r="T1381" s="163"/>
      <c r="U1381" s="161" t="s">
        <v>10</v>
      </c>
      <c r="V1381" s="161" t="s">
        <v>11</v>
      </c>
      <c r="W1381" s="161" t="s">
        <v>12</v>
      </c>
      <c r="X1381" s="161" t="s">
        <v>13</v>
      </c>
      <c r="Y1381" s="165">
        <v>6284</v>
      </c>
      <c r="Z1381" s="165">
        <v>9221102</v>
      </c>
      <c r="AA1381" s="166">
        <v>0.32699351308415336</v>
      </c>
      <c r="AB1381" s="175" t="s">
        <v>913</v>
      </c>
      <c r="AC1381" s="168" t="s">
        <v>3246</v>
      </c>
    </row>
    <row r="1382" spans="1:29" x14ac:dyDescent="0.3">
      <c r="A1382" s="156" t="s">
        <v>1708</v>
      </c>
      <c r="B1382" s="157">
        <v>1</v>
      </c>
      <c r="C1382" s="158" t="s">
        <v>1474</v>
      </c>
      <c r="D1382" s="158" t="s">
        <v>268</v>
      </c>
      <c r="E1382" s="156" t="s">
        <v>236</v>
      </c>
      <c r="F1382" s="159" t="s">
        <v>458</v>
      </c>
      <c r="G1382" s="156" t="s">
        <v>459</v>
      </c>
      <c r="H1382" s="160">
        <v>43874</v>
      </c>
      <c r="I1382" s="160">
        <v>44004</v>
      </c>
      <c r="J1382" s="161" t="s">
        <v>5</v>
      </c>
      <c r="K1382" s="162"/>
      <c r="L1382" s="163" t="s">
        <v>636</v>
      </c>
      <c r="M1382" s="171">
        <v>0</v>
      </c>
      <c r="N1382" s="164">
        <v>4077.5</v>
      </c>
      <c r="O1382" s="162" t="s">
        <v>908</v>
      </c>
      <c r="P1382" s="160">
        <v>44004</v>
      </c>
      <c r="Q1382" s="162" t="s">
        <v>907</v>
      </c>
      <c r="R1382" s="164">
        <v>4077.5</v>
      </c>
      <c r="S1382" s="163" t="s">
        <v>642</v>
      </c>
      <c r="T1382" s="163"/>
      <c r="U1382" s="161" t="s">
        <v>10</v>
      </c>
      <c r="V1382" s="161" t="s">
        <v>11</v>
      </c>
      <c r="W1382" s="161" t="s">
        <v>12</v>
      </c>
      <c r="X1382" s="161" t="s">
        <v>13</v>
      </c>
      <c r="Y1382" s="169">
        <v>6284</v>
      </c>
      <c r="Z1382" s="169">
        <v>9221102</v>
      </c>
      <c r="AA1382" s="166">
        <v>0.35986937910948325</v>
      </c>
      <c r="AB1382" s="158" t="s">
        <v>913</v>
      </c>
      <c r="AC1382" s="168" t="s">
        <v>3246</v>
      </c>
    </row>
    <row r="1383" spans="1:29" x14ac:dyDescent="0.3">
      <c r="A1383" s="156" t="s">
        <v>1708</v>
      </c>
      <c r="B1383" s="157">
        <v>1</v>
      </c>
      <c r="C1383" s="156" t="s">
        <v>1474</v>
      </c>
      <c r="D1383" s="158" t="s">
        <v>268</v>
      </c>
      <c r="E1383" s="156" t="s">
        <v>236</v>
      </c>
      <c r="F1383" s="159" t="s">
        <v>458</v>
      </c>
      <c r="G1383" s="158" t="s">
        <v>459</v>
      </c>
      <c r="H1383" s="160">
        <v>43874</v>
      </c>
      <c r="I1383" s="160">
        <v>44117</v>
      </c>
      <c r="J1383" s="161" t="s">
        <v>979</v>
      </c>
      <c r="K1383" s="162"/>
      <c r="L1383" s="163" t="s">
        <v>636</v>
      </c>
      <c r="M1383" s="171">
        <v>0</v>
      </c>
      <c r="N1383" s="164">
        <v>1050.5</v>
      </c>
      <c r="O1383" s="162" t="s">
        <v>1215</v>
      </c>
      <c r="P1383" s="160">
        <v>44117</v>
      </c>
      <c r="Q1383" s="162" t="s">
        <v>1216</v>
      </c>
      <c r="R1383" s="164">
        <v>1050.5</v>
      </c>
      <c r="S1383" s="163" t="s">
        <v>642</v>
      </c>
      <c r="T1383" s="163"/>
      <c r="U1383" s="161" t="s">
        <v>10</v>
      </c>
      <c r="V1383" s="161" t="s">
        <v>11</v>
      </c>
      <c r="W1383" s="161" t="s">
        <v>12</v>
      </c>
      <c r="X1383" s="161" t="s">
        <v>13</v>
      </c>
      <c r="Y1383" s="169">
        <v>6284</v>
      </c>
      <c r="Z1383" s="169">
        <v>9221102</v>
      </c>
      <c r="AA1383" s="166">
        <v>9.2714355059353076E-2</v>
      </c>
      <c r="AB1383" s="167" t="s">
        <v>913</v>
      </c>
      <c r="AC1383" s="168" t="s">
        <v>3246</v>
      </c>
    </row>
    <row r="1384" spans="1:29" x14ac:dyDescent="0.3">
      <c r="A1384" s="156" t="s">
        <v>1708</v>
      </c>
      <c r="B1384" s="157">
        <v>1</v>
      </c>
      <c r="C1384" s="167" t="s">
        <v>1474</v>
      </c>
      <c r="D1384" s="156" t="s">
        <v>268</v>
      </c>
      <c r="E1384" s="156" t="s">
        <v>236</v>
      </c>
      <c r="F1384" s="158" t="s">
        <v>458</v>
      </c>
      <c r="G1384" s="158" t="s">
        <v>459</v>
      </c>
      <c r="H1384" s="160">
        <v>43874</v>
      </c>
      <c r="I1384" s="160">
        <v>44305</v>
      </c>
      <c r="J1384" s="161" t="s">
        <v>979</v>
      </c>
      <c r="K1384" s="162"/>
      <c r="L1384" s="158" t="s">
        <v>636</v>
      </c>
      <c r="M1384" s="171">
        <v>0</v>
      </c>
      <c r="N1384" s="164">
        <v>1052.5</v>
      </c>
      <c r="O1384" s="162" t="s">
        <v>1889</v>
      </c>
      <c r="P1384" s="160">
        <v>44305</v>
      </c>
      <c r="Q1384" s="162" t="s">
        <v>1888</v>
      </c>
      <c r="R1384" s="164">
        <v>1052.5</v>
      </c>
      <c r="S1384" s="162" t="s">
        <v>642</v>
      </c>
      <c r="T1384" s="156"/>
      <c r="U1384" s="161" t="s">
        <v>10</v>
      </c>
      <c r="V1384" s="161" t="s">
        <v>11</v>
      </c>
      <c r="W1384" s="161" t="s">
        <v>12</v>
      </c>
      <c r="X1384" s="161" t="s">
        <v>13</v>
      </c>
      <c r="Y1384" s="165">
        <v>6284</v>
      </c>
      <c r="Z1384" s="165">
        <v>9221102</v>
      </c>
      <c r="AA1384" s="166">
        <v>9.2890869776267593E-2</v>
      </c>
      <c r="AB1384" s="183" t="s">
        <v>913</v>
      </c>
      <c r="AC1384" s="168" t="s">
        <v>3246</v>
      </c>
    </row>
    <row r="1385" spans="1:29" x14ac:dyDescent="0.3">
      <c r="A1385" s="156" t="s">
        <v>1708</v>
      </c>
      <c r="B1385" s="157">
        <v>1</v>
      </c>
      <c r="C1385" s="158" t="s">
        <v>1474</v>
      </c>
      <c r="D1385" s="158" t="s">
        <v>268</v>
      </c>
      <c r="E1385" s="156" t="s">
        <v>236</v>
      </c>
      <c r="F1385" s="159" t="s">
        <v>458</v>
      </c>
      <c r="G1385" s="156" t="s">
        <v>459</v>
      </c>
      <c r="H1385" s="160">
        <v>43874</v>
      </c>
      <c r="I1385" s="160">
        <v>44448</v>
      </c>
      <c r="J1385" s="161" t="s">
        <v>2202</v>
      </c>
      <c r="K1385" s="162"/>
      <c r="L1385" s="163" t="s">
        <v>636</v>
      </c>
      <c r="M1385" s="171">
        <v>0</v>
      </c>
      <c r="N1385" s="164">
        <v>1445</v>
      </c>
      <c r="O1385" s="162" t="s">
        <v>2348</v>
      </c>
      <c r="P1385" s="160">
        <v>44448</v>
      </c>
      <c r="Q1385" s="162" t="s">
        <v>2347</v>
      </c>
      <c r="R1385" s="164">
        <v>1445</v>
      </c>
      <c r="S1385" s="162" t="s">
        <v>642</v>
      </c>
      <c r="T1385" s="163"/>
      <c r="U1385" s="161" t="s">
        <v>10</v>
      </c>
      <c r="V1385" s="161" t="s">
        <v>11</v>
      </c>
      <c r="W1385" s="161" t="s">
        <v>12</v>
      </c>
      <c r="X1385" s="161" t="s">
        <v>13</v>
      </c>
      <c r="Y1385" s="169">
        <v>6284</v>
      </c>
      <c r="Z1385" s="169">
        <v>9221102</v>
      </c>
      <c r="AA1385" s="166">
        <v>0.12753188297074269</v>
      </c>
      <c r="AB1385" s="167" t="s">
        <v>913</v>
      </c>
      <c r="AC1385" s="168" t="s">
        <v>3246</v>
      </c>
    </row>
    <row r="1386" spans="1:29" x14ac:dyDescent="0.3">
      <c r="A1386" s="156" t="s">
        <v>1708</v>
      </c>
      <c r="B1386" s="157">
        <v>1</v>
      </c>
      <c r="C1386" s="158" t="s">
        <v>1474</v>
      </c>
      <c r="D1386" s="158" t="s">
        <v>268</v>
      </c>
      <c r="E1386" s="156" t="s">
        <v>236</v>
      </c>
      <c r="F1386" s="159" t="s">
        <v>458</v>
      </c>
      <c r="G1386" s="158" t="s">
        <v>459</v>
      </c>
      <c r="H1386" s="160">
        <v>43874</v>
      </c>
      <c r="I1386" s="160">
        <v>45107</v>
      </c>
      <c r="J1386" s="161" t="s">
        <v>2671</v>
      </c>
      <c r="K1386" s="162"/>
      <c r="L1386" s="163" t="s">
        <v>636</v>
      </c>
      <c r="M1386" s="171">
        <v>2209.5</v>
      </c>
      <c r="N1386" s="164">
        <v>2209.5</v>
      </c>
      <c r="O1386" s="162"/>
      <c r="P1386" s="160"/>
      <c r="Q1386" s="162"/>
      <c r="R1386" s="164">
        <v>0</v>
      </c>
      <c r="S1386" s="163" t="s">
        <v>642</v>
      </c>
      <c r="T1386" s="163"/>
      <c r="U1386" s="161" t="s">
        <v>10</v>
      </c>
      <c r="V1386" s="161" t="s">
        <v>11</v>
      </c>
      <c r="W1386" s="161" t="s">
        <v>12</v>
      </c>
      <c r="X1386" s="161" t="s">
        <v>13</v>
      </c>
      <c r="Y1386" s="165">
        <v>6284</v>
      </c>
      <c r="Z1386" s="165">
        <v>9221102</v>
      </c>
      <c r="AA1386" s="166">
        <v>0</v>
      </c>
      <c r="AB1386" s="174" t="s">
        <v>5431</v>
      </c>
      <c r="AC1386" s="168" t="s">
        <v>3246</v>
      </c>
    </row>
    <row r="1387" spans="1:29" x14ac:dyDescent="0.3">
      <c r="A1387" s="156" t="s">
        <v>1708</v>
      </c>
      <c r="B1387" s="157">
        <v>1</v>
      </c>
      <c r="C1387" s="158" t="s">
        <v>1474</v>
      </c>
      <c r="D1387" s="158" t="s">
        <v>268</v>
      </c>
      <c r="E1387" s="156" t="s">
        <v>236</v>
      </c>
      <c r="F1387" s="159" t="s">
        <v>458</v>
      </c>
      <c r="G1387" s="158" t="s">
        <v>459</v>
      </c>
      <c r="H1387" s="160">
        <v>43874</v>
      </c>
      <c r="I1387" s="160">
        <v>45118</v>
      </c>
      <c r="J1387" s="161" t="s">
        <v>2671</v>
      </c>
      <c r="K1387" s="162" t="s">
        <v>618</v>
      </c>
      <c r="L1387" s="163" t="s">
        <v>636</v>
      </c>
      <c r="M1387" s="171">
        <v>-2209.5</v>
      </c>
      <c r="N1387" s="164">
        <v>-2209.5</v>
      </c>
      <c r="O1387" s="162"/>
      <c r="P1387" s="160"/>
      <c r="Q1387" s="162"/>
      <c r="R1387" s="164">
        <v>0</v>
      </c>
      <c r="S1387" s="163" t="s">
        <v>642</v>
      </c>
      <c r="T1387" s="163"/>
      <c r="U1387" s="161" t="s">
        <v>10</v>
      </c>
      <c r="V1387" s="161" t="s">
        <v>11</v>
      </c>
      <c r="W1387" s="161" t="s">
        <v>12</v>
      </c>
      <c r="X1387" s="161" t="s">
        <v>13</v>
      </c>
      <c r="Y1387" s="169">
        <v>6284</v>
      </c>
      <c r="Z1387" s="169">
        <v>9221102</v>
      </c>
      <c r="AA1387" s="166">
        <v>0</v>
      </c>
      <c r="AB1387" s="167" t="s">
        <v>5432</v>
      </c>
      <c r="AC1387" s="168" t="s">
        <v>3246</v>
      </c>
    </row>
    <row r="1388" spans="1:29" x14ac:dyDescent="0.3">
      <c r="A1388" s="156" t="s">
        <v>2832</v>
      </c>
      <c r="B1388" s="157">
        <v>2</v>
      </c>
      <c r="C1388" s="158" t="s">
        <v>1474</v>
      </c>
      <c r="D1388" s="158" t="s">
        <v>275</v>
      </c>
      <c r="E1388" s="156" t="s">
        <v>2722</v>
      </c>
      <c r="F1388" s="159" t="s">
        <v>458</v>
      </c>
      <c r="G1388" s="156" t="s">
        <v>459</v>
      </c>
      <c r="H1388" s="160">
        <v>43987</v>
      </c>
      <c r="I1388" s="160">
        <v>44060</v>
      </c>
      <c r="J1388" s="161" t="s">
        <v>979</v>
      </c>
      <c r="K1388" s="162"/>
      <c r="L1388" s="163" t="s">
        <v>880</v>
      </c>
      <c r="M1388" s="171">
        <v>0</v>
      </c>
      <c r="N1388" s="164">
        <v>779.5</v>
      </c>
      <c r="O1388" s="162" t="s">
        <v>1039</v>
      </c>
      <c r="P1388" s="160">
        <v>44060</v>
      </c>
      <c r="Q1388" s="162" t="s">
        <v>1040</v>
      </c>
      <c r="R1388" s="164">
        <v>779.5</v>
      </c>
      <c r="S1388" s="158" t="s">
        <v>395</v>
      </c>
      <c r="T1388" s="163"/>
      <c r="U1388" s="161" t="s">
        <v>10</v>
      </c>
      <c r="V1388" s="161" t="s">
        <v>11</v>
      </c>
      <c r="W1388" s="161" t="s">
        <v>12</v>
      </c>
      <c r="X1388" s="161" t="s">
        <v>13</v>
      </c>
      <c r="Y1388" s="169">
        <v>6284</v>
      </c>
      <c r="Z1388" s="169">
        <v>9191101</v>
      </c>
      <c r="AA1388" s="166">
        <v>6.2969545197511911E-2</v>
      </c>
      <c r="AB1388" s="158" t="s">
        <v>949</v>
      </c>
      <c r="AC1388" s="168" t="s">
        <v>3222</v>
      </c>
    </row>
    <row r="1389" spans="1:29" x14ac:dyDescent="0.3">
      <c r="A1389" s="156" t="s">
        <v>2832</v>
      </c>
      <c r="B1389" s="157">
        <v>2</v>
      </c>
      <c r="C1389" s="158" t="s">
        <v>1474</v>
      </c>
      <c r="D1389" s="156" t="s">
        <v>275</v>
      </c>
      <c r="E1389" s="156" t="s">
        <v>2722</v>
      </c>
      <c r="F1389" s="158" t="s">
        <v>458</v>
      </c>
      <c r="G1389" s="158" t="s">
        <v>459</v>
      </c>
      <c r="H1389" s="160">
        <v>43987</v>
      </c>
      <c r="I1389" s="160">
        <v>44169</v>
      </c>
      <c r="J1389" s="161" t="s">
        <v>979</v>
      </c>
      <c r="K1389" s="162"/>
      <c r="L1389" s="163" t="s">
        <v>880</v>
      </c>
      <c r="M1389" s="171">
        <v>0</v>
      </c>
      <c r="N1389" s="171">
        <v>342.5</v>
      </c>
      <c r="O1389" s="162" t="s">
        <v>1441</v>
      </c>
      <c r="P1389" s="160">
        <v>44169</v>
      </c>
      <c r="Q1389" s="162" t="s">
        <v>1442</v>
      </c>
      <c r="R1389" s="171">
        <v>342.5</v>
      </c>
      <c r="S1389" s="158" t="s">
        <v>395</v>
      </c>
      <c r="T1389" s="156"/>
      <c r="U1389" s="161" t="s">
        <v>10</v>
      </c>
      <c r="V1389" s="161" t="s">
        <v>11</v>
      </c>
      <c r="W1389" s="161" t="s">
        <v>12</v>
      </c>
      <c r="X1389" s="161" t="s">
        <v>13</v>
      </c>
      <c r="Y1389" s="165">
        <v>6284</v>
      </c>
      <c r="Z1389" s="165">
        <v>9191101</v>
      </c>
      <c r="AA1389" s="166">
        <v>2.7667824541562323E-2</v>
      </c>
      <c r="AB1389" s="158" t="s">
        <v>949</v>
      </c>
      <c r="AC1389" s="168" t="s">
        <v>3222</v>
      </c>
    </row>
    <row r="1390" spans="1:29" x14ac:dyDescent="0.3">
      <c r="A1390" s="156" t="s">
        <v>2832</v>
      </c>
      <c r="B1390" s="157">
        <v>2</v>
      </c>
      <c r="C1390" s="158" t="s">
        <v>1474</v>
      </c>
      <c r="D1390" s="158" t="s">
        <v>275</v>
      </c>
      <c r="E1390" s="156" t="s">
        <v>2722</v>
      </c>
      <c r="F1390" s="159" t="s">
        <v>458</v>
      </c>
      <c r="G1390" s="156" t="s">
        <v>459</v>
      </c>
      <c r="H1390" s="160">
        <v>43987</v>
      </c>
      <c r="I1390" s="160">
        <v>44232</v>
      </c>
      <c r="J1390" s="161" t="s">
        <v>979</v>
      </c>
      <c r="K1390" s="162"/>
      <c r="L1390" s="163" t="s">
        <v>880</v>
      </c>
      <c r="M1390" s="171">
        <v>0</v>
      </c>
      <c r="N1390" s="164">
        <v>1153.5</v>
      </c>
      <c r="O1390" s="162" t="s">
        <v>1604</v>
      </c>
      <c r="P1390" s="160">
        <v>44232</v>
      </c>
      <c r="Q1390" s="162" t="s">
        <v>1605</v>
      </c>
      <c r="R1390" s="164">
        <v>1153.5</v>
      </c>
      <c r="S1390" s="158" t="s">
        <v>395</v>
      </c>
      <c r="T1390" s="163"/>
      <c r="U1390" s="161" t="s">
        <v>10</v>
      </c>
      <c r="V1390" s="161" t="s">
        <v>11</v>
      </c>
      <c r="W1390" s="161" t="s">
        <v>12</v>
      </c>
      <c r="X1390" s="161" t="s">
        <v>13</v>
      </c>
      <c r="Y1390" s="169">
        <v>6284</v>
      </c>
      <c r="Z1390" s="169">
        <v>9191101</v>
      </c>
      <c r="AA1390" s="166">
        <v>9.318200177720333E-2</v>
      </c>
      <c r="AB1390" s="183" t="s">
        <v>949</v>
      </c>
      <c r="AC1390" s="168" t="s">
        <v>3222</v>
      </c>
    </row>
    <row r="1391" spans="1:29" x14ac:dyDescent="0.3">
      <c r="A1391" s="156" t="s">
        <v>2832</v>
      </c>
      <c r="B1391" s="157">
        <v>2</v>
      </c>
      <c r="C1391" s="158" t="s">
        <v>1474</v>
      </c>
      <c r="D1391" s="158" t="s">
        <v>275</v>
      </c>
      <c r="E1391" s="156" t="s">
        <v>2722</v>
      </c>
      <c r="F1391" s="159" t="s">
        <v>458</v>
      </c>
      <c r="G1391" s="158" t="s">
        <v>459</v>
      </c>
      <c r="H1391" s="160">
        <v>43987</v>
      </c>
      <c r="I1391" s="160">
        <v>44279</v>
      </c>
      <c r="J1391" s="161" t="s">
        <v>979</v>
      </c>
      <c r="K1391" s="162"/>
      <c r="L1391" s="163" t="s">
        <v>880</v>
      </c>
      <c r="M1391" s="171">
        <v>0</v>
      </c>
      <c r="N1391" s="164">
        <v>1722.5</v>
      </c>
      <c r="O1391" s="158" t="s">
        <v>1818</v>
      </c>
      <c r="P1391" s="160">
        <v>44279</v>
      </c>
      <c r="Q1391" s="162" t="s">
        <v>1819</v>
      </c>
      <c r="R1391" s="164">
        <v>1722.5</v>
      </c>
      <c r="S1391" s="163" t="s">
        <v>395</v>
      </c>
      <c r="T1391" s="163"/>
      <c r="U1391" s="161" t="s">
        <v>10</v>
      </c>
      <c r="V1391" s="161" t="s">
        <v>11</v>
      </c>
      <c r="W1391" s="161" t="s">
        <v>12</v>
      </c>
      <c r="X1391" s="161" t="s">
        <v>13</v>
      </c>
      <c r="Y1391" s="165">
        <v>6284</v>
      </c>
      <c r="Z1391" s="165">
        <v>9191101</v>
      </c>
      <c r="AA1391" s="166">
        <v>0.13914694240245576</v>
      </c>
      <c r="AB1391" s="167" t="s">
        <v>949</v>
      </c>
      <c r="AC1391" s="168" t="s">
        <v>3222</v>
      </c>
    </row>
    <row r="1392" spans="1:29" x14ac:dyDescent="0.3">
      <c r="A1392" s="156" t="s">
        <v>2832</v>
      </c>
      <c r="B1392" s="157">
        <v>2</v>
      </c>
      <c r="C1392" s="158" t="s">
        <v>1474</v>
      </c>
      <c r="D1392" s="158" t="s">
        <v>275</v>
      </c>
      <c r="E1392" s="156" t="s">
        <v>2722</v>
      </c>
      <c r="F1392" s="156" t="s">
        <v>458</v>
      </c>
      <c r="G1392" s="158" t="s">
        <v>459</v>
      </c>
      <c r="H1392" s="160">
        <v>43987</v>
      </c>
      <c r="I1392" s="160">
        <v>44279</v>
      </c>
      <c r="J1392" s="161" t="s">
        <v>979</v>
      </c>
      <c r="K1392" s="162"/>
      <c r="L1392" s="158" t="s">
        <v>880</v>
      </c>
      <c r="M1392" s="171">
        <v>0</v>
      </c>
      <c r="N1392" s="170">
        <v>2565</v>
      </c>
      <c r="O1392" s="162" t="s">
        <v>1820</v>
      </c>
      <c r="P1392" s="160">
        <v>44279</v>
      </c>
      <c r="Q1392" s="162" t="s">
        <v>1819</v>
      </c>
      <c r="R1392" s="171">
        <v>2565</v>
      </c>
      <c r="S1392" s="162" t="s">
        <v>395</v>
      </c>
      <c r="T1392" s="162"/>
      <c r="U1392" s="161" t="s">
        <v>10</v>
      </c>
      <c r="V1392" s="161" t="s">
        <v>11</v>
      </c>
      <c r="W1392" s="161" t="s">
        <v>12</v>
      </c>
      <c r="X1392" s="161" t="s">
        <v>13</v>
      </c>
      <c r="Y1392" s="165">
        <v>6284</v>
      </c>
      <c r="Z1392" s="169">
        <v>9191101</v>
      </c>
      <c r="AA1392" s="166">
        <v>0.20720575167622587</v>
      </c>
      <c r="AB1392" s="183" t="s">
        <v>949</v>
      </c>
      <c r="AC1392" s="168" t="s">
        <v>3222</v>
      </c>
    </row>
    <row r="1393" spans="1:29" x14ac:dyDescent="0.3">
      <c r="A1393" s="156" t="s">
        <v>2832</v>
      </c>
      <c r="B1393" s="157">
        <v>2</v>
      </c>
      <c r="C1393" s="156" t="s">
        <v>1474</v>
      </c>
      <c r="D1393" s="156" t="s">
        <v>275</v>
      </c>
      <c r="E1393" s="156" t="s">
        <v>2722</v>
      </c>
      <c r="F1393" s="159" t="s">
        <v>458</v>
      </c>
      <c r="G1393" s="158" t="s">
        <v>459</v>
      </c>
      <c r="H1393" s="160">
        <v>43987</v>
      </c>
      <c r="I1393" s="160">
        <v>44279</v>
      </c>
      <c r="J1393" s="161" t="s">
        <v>979</v>
      </c>
      <c r="K1393" s="162"/>
      <c r="L1393" s="163" t="s">
        <v>880</v>
      </c>
      <c r="M1393" s="171">
        <v>0</v>
      </c>
      <c r="N1393" s="164">
        <v>4936</v>
      </c>
      <c r="O1393" s="162" t="s">
        <v>1821</v>
      </c>
      <c r="P1393" s="160">
        <v>44279</v>
      </c>
      <c r="Q1393" s="162" t="s">
        <v>1819</v>
      </c>
      <c r="R1393" s="164">
        <v>4936</v>
      </c>
      <c r="S1393" s="162" t="s">
        <v>395</v>
      </c>
      <c r="T1393" s="163"/>
      <c r="U1393" s="161" t="s">
        <v>10</v>
      </c>
      <c r="V1393" s="161" t="s">
        <v>11</v>
      </c>
      <c r="W1393" s="161" t="s">
        <v>12</v>
      </c>
      <c r="X1393" s="161" t="s">
        <v>13</v>
      </c>
      <c r="Y1393" s="169">
        <v>6284</v>
      </c>
      <c r="Z1393" s="169">
        <v>9191101</v>
      </c>
      <c r="AA1393" s="166">
        <v>0.39873980127635511</v>
      </c>
      <c r="AB1393" s="156" t="s">
        <v>949</v>
      </c>
      <c r="AC1393" s="168" t="s">
        <v>3222</v>
      </c>
    </row>
    <row r="1394" spans="1:29" x14ac:dyDescent="0.3">
      <c r="A1394" s="156" t="s">
        <v>2832</v>
      </c>
      <c r="B1394" s="157">
        <v>2</v>
      </c>
      <c r="C1394" s="158" t="s">
        <v>1474</v>
      </c>
      <c r="D1394" s="158" t="s">
        <v>275</v>
      </c>
      <c r="E1394" s="156" t="s">
        <v>2722</v>
      </c>
      <c r="F1394" s="159" t="s">
        <v>458</v>
      </c>
      <c r="G1394" s="156" t="s">
        <v>459</v>
      </c>
      <c r="H1394" s="160">
        <v>43987</v>
      </c>
      <c r="I1394" s="160">
        <v>44305</v>
      </c>
      <c r="J1394" s="161" t="s">
        <v>979</v>
      </c>
      <c r="K1394" s="162"/>
      <c r="L1394" s="163" t="s">
        <v>880</v>
      </c>
      <c r="M1394" s="171">
        <v>0</v>
      </c>
      <c r="N1394" s="164">
        <v>880</v>
      </c>
      <c r="O1394" s="162" t="s">
        <v>1887</v>
      </c>
      <c r="P1394" s="160">
        <v>44305</v>
      </c>
      <c r="Q1394" s="162" t="s">
        <v>1888</v>
      </c>
      <c r="R1394" s="164">
        <v>880</v>
      </c>
      <c r="S1394" s="163" t="s">
        <v>395</v>
      </c>
      <c r="T1394" s="163"/>
      <c r="U1394" s="161" t="s">
        <v>10</v>
      </c>
      <c r="V1394" s="161" t="s">
        <v>11</v>
      </c>
      <c r="W1394" s="161" t="s">
        <v>12</v>
      </c>
      <c r="X1394" s="161" t="s">
        <v>13</v>
      </c>
      <c r="Y1394" s="169">
        <v>6284</v>
      </c>
      <c r="Z1394" s="169">
        <v>9191101</v>
      </c>
      <c r="AA1394" s="166">
        <v>7.1088133128685671E-2</v>
      </c>
      <c r="AB1394" s="158" t="s">
        <v>949</v>
      </c>
      <c r="AC1394" s="168" t="s">
        <v>3222</v>
      </c>
    </row>
    <row r="1395" spans="1:29" x14ac:dyDescent="0.3">
      <c r="A1395" s="156" t="s">
        <v>2832</v>
      </c>
      <c r="B1395" s="157">
        <v>2</v>
      </c>
      <c r="C1395" s="158" t="s">
        <v>1474</v>
      </c>
      <c r="D1395" s="163" t="s">
        <v>275</v>
      </c>
      <c r="E1395" s="156" t="s">
        <v>2722</v>
      </c>
      <c r="F1395" s="158" t="s">
        <v>458</v>
      </c>
      <c r="G1395" s="158" t="s">
        <v>459</v>
      </c>
      <c r="H1395" s="160">
        <v>43987</v>
      </c>
      <c r="I1395" s="160">
        <v>45107</v>
      </c>
      <c r="J1395" s="161" t="s">
        <v>2671</v>
      </c>
      <c r="K1395" s="162"/>
      <c r="L1395" s="158" t="s">
        <v>880</v>
      </c>
      <c r="M1395" s="171">
        <v>11301</v>
      </c>
      <c r="N1395" s="171">
        <v>11301</v>
      </c>
      <c r="O1395" s="162"/>
      <c r="P1395" s="160"/>
      <c r="Q1395" s="162"/>
      <c r="R1395" s="171">
        <v>0</v>
      </c>
      <c r="S1395" s="163" t="s">
        <v>395</v>
      </c>
      <c r="T1395" s="156"/>
      <c r="U1395" s="161" t="s">
        <v>10</v>
      </c>
      <c r="V1395" s="161" t="s">
        <v>11</v>
      </c>
      <c r="W1395" s="161" t="s">
        <v>12</v>
      </c>
      <c r="X1395" s="161" t="s">
        <v>13</v>
      </c>
      <c r="Y1395" s="165">
        <v>6284</v>
      </c>
      <c r="Z1395" s="165">
        <v>9191101</v>
      </c>
      <c r="AA1395" s="166">
        <v>0</v>
      </c>
      <c r="AB1395" s="158" t="s">
        <v>5433</v>
      </c>
      <c r="AC1395" s="168" t="s">
        <v>3222</v>
      </c>
    </row>
    <row r="1396" spans="1:29" x14ac:dyDescent="0.3">
      <c r="A1396" s="156" t="s">
        <v>2832</v>
      </c>
      <c r="B1396" s="157">
        <v>2</v>
      </c>
      <c r="C1396" s="158" t="s">
        <v>1474</v>
      </c>
      <c r="D1396" s="158" t="s">
        <v>275</v>
      </c>
      <c r="E1396" s="156" t="s">
        <v>2722</v>
      </c>
      <c r="F1396" s="159" t="s">
        <v>458</v>
      </c>
      <c r="G1396" s="158" t="s">
        <v>459</v>
      </c>
      <c r="H1396" s="160">
        <v>43987</v>
      </c>
      <c r="I1396" s="160">
        <v>45118</v>
      </c>
      <c r="J1396" s="161" t="s">
        <v>2671</v>
      </c>
      <c r="K1396" s="162" t="s">
        <v>872</v>
      </c>
      <c r="L1396" s="163" t="s">
        <v>880</v>
      </c>
      <c r="M1396" s="171">
        <v>-11301</v>
      </c>
      <c r="N1396" s="164">
        <v>-11301</v>
      </c>
      <c r="O1396" s="162"/>
      <c r="P1396" s="160"/>
      <c r="Q1396" s="162"/>
      <c r="R1396" s="164">
        <v>0</v>
      </c>
      <c r="S1396" s="163" t="s">
        <v>395</v>
      </c>
      <c r="T1396" s="163"/>
      <c r="U1396" s="161" t="s">
        <v>10</v>
      </c>
      <c r="V1396" s="161" t="s">
        <v>11</v>
      </c>
      <c r="W1396" s="161" t="s">
        <v>12</v>
      </c>
      <c r="X1396" s="161" t="s">
        <v>13</v>
      </c>
      <c r="Y1396" s="169">
        <v>6284</v>
      </c>
      <c r="Z1396" s="169">
        <v>9191101</v>
      </c>
      <c r="AA1396" s="166">
        <v>0</v>
      </c>
      <c r="AB1396" s="158" t="s">
        <v>5434</v>
      </c>
      <c r="AC1396" s="168" t="s">
        <v>3222</v>
      </c>
    </row>
    <row r="1397" spans="1:29" x14ac:dyDescent="0.3">
      <c r="A1397" s="156" t="s">
        <v>2857</v>
      </c>
      <c r="B1397" s="157">
        <v>1</v>
      </c>
      <c r="C1397" s="158" t="s">
        <v>1474</v>
      </c>
      <c r="D1397" s="158" t="s">
        <v>283</v>
      </c>
      <c r="E1397" s="156" t="s">
        <v>2722</v>
      </c>
      <c r="F1397" s="159" t="s">
        <v>458</v>
      </c>
      <c r="G1397" s="158" t="s">
        <v>459</v>
      </c>
      <c r="H1397" s="160">
        <v>43987</v>
      </c>
      <c r="I1397" s="160">
        <v>44232</v>
      </c>
      <c r="J1397" s="161" t="s">
        <v>979</v>
      </c>
      <c r="K1397" s="162"/>
      <c r="L1397" s="163" t="s">
        <v>881</v>
      </c>
      <c r="M1397" s="171">
        <v>0</v>
      </c>
      <c r="N1397" s="164">
        <v>1117.5</v>
      </c>
      <c r="O1397" s="162" t="s">
        <v>1606</v>
      </c>
      <c r="P1397" s="160">
        <v>44232</v>
      </c>
      <c r="Q1397" s="162" t="s">
        <v>1605</v>
      </c>
      <c r="R1397" s="164">
        <v>1117.5</v>
      </c>
      <c r="S1397" s="163" t="s">
        <v>401</v>
      </c>
      <c r="T1397" s="163"/>
      <c r="U1397" s="161" t="s">
        <v>10</v>
      </c>
      <c r="V1397" s="161" t="s">
        <v>11</v>
      </c>
      <c r="W1397" s="161" t="s">
        <v>12</v>
      </c>
      <c r="X1397" s="161" t="s">
        <v>13</v>
      </c>
      <c r="Y1397" s="169">
        <v>6284</v>
      </c>
      <c r="Z1397" s="169">
        <v>9231101</v>
      </c>
      <c r="AA1397" s="166">
        <v>1</v>
      </c>
      <c r="AB1397" s="167" t="s">
        <v>948</v>
      </c>
      <c r="AC1397" s="168" t="s">
        <v>3247</v>
      </c>
    </row>
    <row r="1398" spans="1:29" x14ac:dyDescent="0.3">
      <c r="A1398" s="156" t="s">
        <v>2857</v>
      </c>
      <c r="B1398" s="157">
        <v>1</v>
      </c>
      <c r="C1398" s="158" t="s">
        <v>1474</v>
      </c>
      <c r="D1398" s="158" t="s">
        <v>283</v>
      </c>
      <c r="E1398" s="156" t="s">
        <v>2722</v>
      </c>
      <c r="F1398" s="159" t="s">
        <v>458</v>
      </c>
      <c r="G1398" s="158" t="s">
        <v>459</v>
      </c>
      <c r="H1398" s="160">
        <v>43987</v>
      </c>
      <c r="I1398" s="160">
        <v>45107</v>
      </c>
      <c r="J1398" s="161" t="s">
        <v>2671</v>
      </c>
      <c r="K1398" s="162"/>
      <c r="L1398" s="163" t="s">
        <v>881</v>
      </c>
      <c r="M1398" s="171">
        <v>19732.5</v>
      </c>
      <c r="N1398" s="164">
        <v>19732.5</v>
      </c>
      <c r="O1398" s="162"/>
      <c r="P1398" s="160"/>
      <c r="Q1398" s="162"/>
      <c r="R1398" s="164">
        <v>0</v>
      </c>
      <c r="S1398" s="163" t="s">
        <v>401</v>
      </c>
      <c r="T1398" s="163"/>
      <c r="U1398" s="161" t="s">
        <v>10</v>
      </c>
      <c r="V1398" s="161" t="s">
        <v>11</v>
      </c>
      <c r="W1398" s="161" t="s">
        <v>12</v>
      </c>
      <c r="X1398" s="161" t="s">
        <v>13</v>
      </c>
      <c r="Y1398" s="165">
        <v>6284</v>
      </c>
      <c r="Z1398" s="165">
        <v>9231101</v>
      </c>
      <c r="AA1398" s="166">
        <v>0</v>
      </c>
      <c r="AB1398" s="167" t="s">
        <v>5435</v>
      </c>
      <c r="AC1398" s="168" t="s">
        <v>3247</v>
      </c>
    </row>
    <row r="1399" spans="1:29" x14ac:dyDescent="0.3">
      <c r="A1399" s="156" t="s">
        <v>2857</v>
      </c>
      <c r="B1399" s="157">
        <v>1</v>
      </c>
      <c r="C1399" s="158" t="s">
        <v>1474</v>
      </c>
      <c r="D1399" s="156" t="s">
        <v>283</v>
      </c>
      <c r="E1399" s="156" t="s">
        <v>2722</v>
      </c>
      <c r="F1399" s="159" t="s">
        <v>458</v>
      </c>
      <c r="G1399" s="156" t="s">
        <v>459</v>
      </c>
      <c r="H1399" s="160">
        <v>43987</v>
      </c>
      <c r="I1399" s="160">
        <v>45118</v>
      </c>
      <c r="J1399" s="161" t="s">
        <v>2671</v>
      </c>
      <c r="K1399" s="162" t="s">
        <v>873</v>
      </c>
      <c r="L1399" s="163" t="s">
        <v>881</v>
      </c>
      <c r="M1399" s="171">
        <v>-19732.5</v>
      </c>
      <c r="N1399" s="164">
        <v>-19732.5</v>
      </c>
      <c r="O1399" s="162"/>
      <c r="P1399" s="160"/>
      <c r="Q1399" s="162"/>
      <c r="R1399" s="164">
        <v>0</v>
      </c>
      <c r="S1399" s="162" t="s">
        <v>401</v>
      </c>
      <c r="T1399" s="163"/>
      <c r="U1399" s="161" t="s">
        <v>10</v>
      </c>
      <c r="V1399" s="161" t="s">
        <v>11</v>
      </c>
      <c r="W1399" s="161" t="s">
        <v>12</v>
      </c>
      <c r="X1399" s="161" t="s">
        <v>13</v>
      </c>
      <c r="Y1399" s="169">
        <v>6284</v>
      </c>
      <c r="Z1399" s="169">
        <v>9231101</v>
      </c>
      <c r="AA1399" s="166">
        <v>0</v>
      </c>
      <c r="AB1399" s="158" t="s">
        <v>5436</v>
      </c>
      <c r="AC1399" s="168" t="s">
        <v>3247</v>
      </c>
    </row>
    <row r="1400" spans="1:29" x14ac:dyDescent="0.3">
      <c r="A1400" s="156" t="s">
        <v>2902</v>
      </c>
      <c r="B1400" s="157">
        <v>2</v>
      </c>
      <c r="C1400" s="158" t="s">
        <v>1474</v>
      </c>
      <c r="D1400" s="158" t="s">
        <v>285</v>
      </c>
      <c r="E1400" s="156" t="s">
        <v>2722</v>
      </c>
      <c r="F1400" s="159" t="s">
        <v>458</v>
      </c>
      <c r="G1400" s="156" t="s">
        <v>459</v>
      </c>
      <c r="H1400" s="160">
        <v>43987</v>
      </c>
      <c r="I1400" s="160">
        <v>44232</v>
      </c>
      <c r="J1400" s="161" t="s">
        <v>979</v>
      </c>
      <c r="K1400" s="162"/>
      <c r="L1400" s="163" t="s">
        <v>882</v>
      </c>
      <c r="M1400" s="171">
        <v>0</v>
      </c>
      <c r="N1400" s="164">
        <v>507.5</v>
      </c>
      <c r="O1400" s="162" t="s">
        <v>1607</v>
      </c>
      <c r="P1400" s="160">
        <v>44232</v>
      </c>
      <c r="Q1400" s="162" t="s">
        <v>1605</v>
      </c>
      <c r="R1400" s="164">
        <v>507.5</v>
      </c>
      <c r="S1400" s="158" t="s">
        <v>633</v>
      </c>
      <c r="T1400" s="163"/>
      <c r="U1400" s="161" t="s">
        <v>10</v>
      </c>
      <c r="V1400" s="161" t="s">
        <v>11</v>
      </c>
      <c r="W1400" s="161" t="s">
        <v>12</v>
      </c>
      <c r="X1400" s="161" t="s">
        <v>13</v>
      </c>
      <c r="Y1400" s="169">
        <v>6284</v>
      </c>
      <c r="Z1400" s="165">
        <v>9381101</v>
      </c>
      <c r="AA1400" s="166">
        <v>1</v>
      </c>
      <c r="AB1400" s="183" t="s">
        <v>947</v>
      </c>
      <c r="AC1400" s="168" t="s">
        <v>3332</v>
      </c>
    </row>
    <row r="1401" spans="1:29" x14ac:dyDescent="0.3">
      <c r="A1401" s="156" t="s">
        <v>2902</v>
      </c>
      <c r="B1401" s="157">
        <v>2</v>
      </c>
      <c r="C1401" s="158" t="s">
        <v>1474</v>
      </c>
      <c r="D1401" s="158" t="s">
        <v>285</v>
      </c>
      <c r="E1401" s="156" t="s">
        <v>2722</v>
      </c>
      <c r="F1401" s="159" t="s">
        <v>458</v>
      </c>
      <c r="G1401" s="158" t="s">
        <v>459</v>
      </c>
      <c r="H1401" s="160">
        <v>43987</v>
      </c>
      <c r="I1401" s="160">
        <v>45107</v>
      </c>
      <c r="J1401" s="161" t="s">
        <v>2671</v>
      </c>
      <c r="K1401" s="162"/>
      <c r="L1401" s="163" t="s">
        <v>882</v>
      </c>
      <c r="M1401" s="171">
        <v>16092.5</v>
      </c>
      <c r="N1401" s="164">
        <v>16092.5</v>
      </c>
      <c r="O1401" s="162"/>
      <c r="P1401" s="160"/>
      <c r="Q1401" s="162"/>
      <c r="R1401" s="164">
        <v>0</v>
      </c>
      <c r="S1401" s="163" t="s">
        <v>633</v>
      </c>
      <c r="T1401" s="163"/>
      <c r="U1401" s="161" t="s">
        <v>10</v>
      </c>
      <c r="V1401" s="161" t="s">
        <v>11</v>
      </c>
      <c r="W1401" s="161" t="s">
        <v>12</v>
      </c>
      <c r="X1401" s="161" t="s">
        <v>13</v>
      </c>
      <c r="Y1401" s="169">
        <v>6284</v>
      </c>
      <c r="Z1401" s="169">
        <v>9381101</v>
      </c>
      <c r="AA1401" s="166">
        <v>0</v>
      </c>
      <c r="AB1401" s="167" t="s">
        <v>5437</v>
      </c>
      <c r="AC1401" s="168" t="s">
        <v>3332</v>
      </c>
    </row>
    <row r="1402" spans="1:29" x14ac:dyDescent="0.3">
      <c r="A1402" s="156" t="s">
        <v>2902</v>
      </c>
      <c r="B1402" s="157">
        <v>2</v>
      </c>
      <c r="C1402" s="158" t="s">
        <v>1474</v>
      </c>
      <c r="D1402" s="156" t="s">
        <v>285</v>
      </c>
      <c r="E1402" s="156" t="s">
        <v>2722</v>
      </c>
      <c r="F1402" s="158" t="s">
        <v>458</v>
      </c>
      <c r="G1402" s="158" t="s">
        <v>459</v>
      </c>
      <c r="H1402" s="160">
        <v>43987</v>
      </c>
      <c r="I1402" s="160">
        <v>45118</v>
      </c>
      <c r="J1402" s="161" t="s">
        <v>2671</v>
      </c>
      <c r="K1402" s="162" t="s">
        <v>874</v>
      </c>
      <c r="L1402" s="158" t="s">
        <v>882</v>
      </c>
      <c r="M1402" s="171">
        <v>-16092.5</v>
      </c>
      <c r="N1402" s="171">
        <v>-16092.5</v>
      </c>
      <c r="O1402" s="162"/>
      <c r="P1402" s="160"/>
      <c r="Q1402" s="162"/>
      <c r="R1402" s="171">
        <v>0</v>
      </c>
      <c r="S1402" s="163" t="s">
        <v>633</v>
      </c>
      <c r="T1402" s="156"/>
      <c r="U1402" s="161" t="s">
        <v>10</v>
      </c>
      <c r="V1402" s="161" t="s">
        <v>11</v>
      </c>
      <c r="W1402" s="161" t="s">
        <v>12</v>
      </c>
      <c r="X1402" s="161" t="s">
        <v>13</v>
      </c>
      <c r="Y1402" s="165">
        <v>6284</v>
      </c>
      <c r="Z1402" s="165">
        <v>9381101</v>
      </c>
      <c r="AA1402" s="166">
        <v>0</v>
      </c>
      <c r="AB1402" s="158" t="s">
        <v>5438</v>
      </c>
      <c r="AC1402" s="168" t="s">
        <v>3332</v>
      </c>
    </row>
    <row r="1403" spans="1:29" x14ac:dyDescent="0.3">
      <c r="A1403" s="156" t="s">
        <v>2832</v>
      </c>
      <c r="B1403" s="157">
        <v>2</v>
      </c>
      <c r="C1403" s="158" t="s">
        <v>1474</v>
      </c>
      <c r="D1403" s="158" t="s">
        <v>275</v>
      </c>
      <c r="E1403" s="156" t="s">
        <v>2722</v>
      </c>
      <c r="F1403" s="159" t="s">
        <v>458</v>
      </c>
      <c r="G1403" s="158" t="s">
        <v>1302</v>
      </c>
      <c r="H1403" s="160">
        <v>44132</v>
      </c>
      <c r="I1403" s="160">
        <v>44448</v>
      </c>
      <c r="J1403" s="161" t="s">
        <v>2202</v>
      </c>
      <c r="K1403" s="162" t="s">
        <v>1299</v>
      </c>
      <c r="L1403" s="163" t="s">
        <v>1354</v>
      </c>
      <c r="M1403" s="171">
        <v>0</v>
      </c>
      <c r="N1403" s="164">
        <v>2537.5</v>
      </c>
      <c r="O1403" s="162" t="s">
        <v>2346</v>
      </c>
      <c r="P1403" s="160">
        <v>44448</v>
      </c>
      <c r="Q1403" s="162" t="s">
        <v>2347</v>
      </c>
      <c r="R1403" s="164">
        <v>2537.5</v>
      </c>
      <c r="S1403" s="163" t="s">
        <v>395</v>
      </c>
      <c r="T1403" s="163"/>
      <c r="U1403" s="161" t="s">
        <v>10</v>
      </c>
      <c r="V1403" s="161" t="s">
        <v>11</v>
      </c>
      <c r="W1403" s="161" t="s">
        <v>12</v>
      </c>
      <c r="X1403" s="161" t="s">
        <v>13</v>
      </c>
      <c r="Y1403" s="169">
        <v>6281</v>
      </c>
      <c r="Z1403" s="169">
        <v>9191101</v>
      </c>
      <c r="AA1403" s="166">
        <v>0.30480480480480482</v>
      </c>
      <c r="AB1403" s="167" t="s">
        <v>1300</v>
      </c>
      <c r="AC1403" s="168" t="s">
        <v>3222</v>
      </c>
    </row>
    <row r="1404" spans="1:29" x14ac:dyDescent="0.3">
      <c r="A1404" s="156" t="s">
        <v>2857</v>
      </c>
      <c r="B1404" s="157">
        <v>1</v>
      </c>
      <c r="C1404" s="158" t="s">
        <v>1474</v>
      </c>
      <c r="D1404" s="158" t="s">
        <v>283</v>
      </c>
      <c r="E1404" s="156" t="s">
        <v>2722</v>
      </c>
      <c r="F1404" s="159" t="s">
        <v>458</v>
      </c>
      <c r="G1404" s="158" t="s">
        <v>1302</v>
      </c>
      <c r="H1404" s="160">
        <v>44132</v>
      </c>
      <c r="I1404" s="160">
        <v>44470</v>
      </c>
      <c r="J1404" s="161" t="s">
        <v>2202</v>
      </c>
      <c r="K1404" s="162" t="s">
        <v>1299</v>
      </c>
      <c r="L1404" s="163" t="s">
        <v>1354</v>
      </c>
      <c r="M1404" s="171">
        <v>0</v>
      </c>
      <c r="N1404" s="164">
        <v>5787.5</v>
      </c>
      <c r="O1404" s="162" t="s">
        <v>2418</v>
      </c>
      <c r="P1404" s="160">
        <v>44470</v>
      </c>
      <c r="Q1404" s="162" t="s">
        <v>2417</v>
      </c>
      <c r="R1404" s="164">
        <v>5787.5</v>
      </c>
      <c r="S1404" s="163" t="s">
        <v>401</v>
      </c>
      <c r="T1404" s="163"/>
      <c r="U1404" s="161" t="s">
        <v>10</v>
      </c>
      <c r="V1404" s="161" t="s">
        <v>11</v>
      </c>
      <c r="W1404" s="161" t="s">
        <v>12</v>
      </c>
      <c r="X1404" s="161" t="s">
        <v>13</v>
      </c>
      <c r="Y1404" s="165">
        <v>6281</v>
      </c>
      <c r="Z1404" s="165">
        <v>9231101</v>
      </c>
      <c r="AA1404" s="166">
        <v>0.69519519519519524</v>
      </c>
      <c r="AB1404" s="167" t="s">
        <v>1301</v>
      </c>
      <c r="AC1404" s="168" t="s">
        <v>3247</v>
      </c>
    </row>
    <row r="1405" spans="1:29" x14ac:dyDescent="0.3">
      <c r="A1405" s="156" t="s">
        <v>1687</v>
      </c>
      <c r="B1405" s="157">
        <v>1</v>
      </c>
      <c r="C1405" s="158" t="s">
        <v>1474</v>
      </c>
      <c r="D1405" s="158" t="s">
        <v>263</v>
      </c>
      <c r="E1405" s="156" t="s">
        <v>236</v>
      </c>
      <c r="F1405" s="159" t="s">
        <v>458</v>
      </c>
      <c r="G1405" s="158" t="s">
        <v>459</v>
      </c>
      <c r="H1405" s="160">
        <v>44141</v>
      </c>
      <c r="I1405" s="160">
        <v>44232</v>
      </c>
      <c r="J1405" s="161" t="s">
        <v>979</v>
      </c>
      <c r="K1405" s="162"/>
      <c r="L1405" s="163" t="s">
        <v>1329</v>
      </c>
      <c r="M1405" s="171">
        <v>0</v>
      </c>
      <c r="N1405" s="164">
        <v>5342.5</v>
      </c>
      <c r="O1405" s="162" t="s">
        <v>1608</v>
      </c>
      <c r="P1405" s="160">
        <v>44232</v>
      </c>
      <c r="Q1405" s="162" t="s">
        <v>1605</v>
      </c>
      <c r="R1405" s="164">
        <v>5342.5</v>
      </c>
      <c r="S1405" s="163" t="s">
        <v>634</v>
      </c>
      <c r="T1405" s="163"/>
      <c r="U1405" s="161" t="s">
        <v>10</v>
      </c>
      <c r="V1405" s="161" t="s">
        <v>11</v>
      </c>
      <c r="W1405" s="161" t="s">
        <v>12</v>
      </c>
      <c r="X1405" s="161" t="s">
        <v>13</v>
      </c>
      <c r="Y1405" s="169">
        <v>6284</v>
      </c>
      <c r="Z1405" s="169">
        <v>9051102</v>
      </c>
      <c r="AA1405" s="166">
        <v>0.51780954688635816</v>
      </c>
      <c r="AB1405" s="167" t="s">
        <v>1322</v>
      </c>
      <c r="AC1405" s="168" t="s">
        <v>3175</v>
      </c>
    </row>
    <row r="1406" spans="1:29" x14ac:dyDescent="0.3">
      <c r="A1406" s="156" t="s">
        <v>1687</v>
      </c>
      <c r="B1406" s="157">
        <v>1</v>
      </c>
      <c r="C1406" s="158" t="s">
        <v>1474</v>
      </c>
      <c r="D1406" s="156" t="s">
        <v>263</v>
      </c>
      <c r="E1406" s="156" t="s">
        <v>236</v>
      </c>
      <c r="F1406" s="158" t="s">
        <v>458</v>
      </c>
      <c r="G1406" s="158" t="s">
        <v>459</v>
      </c>
      <c r="H1406" s="160">
        <v>44141</v>
      </c>
      <c r="I1406" s="160">
        <v>44232</v>
      </c>
      <c r="J1406" s="161" t="s">
        <v>979</v>
      </c>
      <c r="K1406" s="173"/>
      <c r="L1406" s="158" t="s">
        <v>1329</v>
      </c>
      <c r="M1406" s="171">
        <v>0</v>
      </c>
      <c r="N1406" s="171">
        <v>1360</v>
      </c>
      <c r="O1406" s="162" t="s">
        <v>1609</v>
      </c>
      <c r="P1406" s="160">
        <v>44232</v>
      </c>
      <c r="Q1406" s="162" t="s">
        <v>1605</v>
      </c>
      <c r="R1406" s="171">
        <v>1360</v>
      </c>
      <c r="S1406" s="163" t="s">
        <v>634</v>
      </c>
      <c r="T1406" s="156"/>
      <c r="U1406" s="161" t="s">
        <v>10</v>
      </c>
      <c r="V1406" s="161" t="s">
        <v>11</v>
      </c>
      <c r="W1406" s="161" t="s">
        <v>12</v>
      </c>
      <c r="X1406" s="161" t="s">
        <v>13</v>
      </c>
      <c r="Y1406" s="165">
        <v>6284</v>
      </c>
      <c r="Z1406" s="165">
        <v>9051102</v>
      </c>
      <c r="AA1406" s="166">
        <v>0.13181487763508601</v>
      </c>
      <c r="AB1406" s="163" t="s">
        <v>1322</v>
      </c>
      <c r="AC1406" s="168" t="s">
        <v>3175</v>
      </c>
    </row>
    <row r="1407" spans="1:29" x14ac:dyDescent="0.3">
      <c r="A1407" s="156" t="s">
        <v>1687</v>
      </c>
      <c r="B1407" s="157">
        <v>1</v>
      </c>
      <c r="C1407" s="158" t="s">
        <v>1474</v>
      </c>
      <c r="D1407" s="158" t="s">
        <v>263</v>
      </c>
      <c r="E1407" s="156" t="s">
        <v>236</v>
      </c>
      <c r="F1407" s="159" t="s">
        <v>458</v>
      </c>
      <c r="G1407" s="158" t="s">
        <v>459</v>
      </c>
      <c r="H1407" s="160">
        <v>44141</v>
      </c>
      <c r="I1407" s="160">
        <v>44305</v>
      </c>
      <c r="J1407" s="161" t="s">
        <v>979</v>
      </c>
      <c r="K1407" s="162"/>
      <c r="L1407" s="163" t="s">
        <v>1329</v>
      </c>
      <c r="M1407" s="171">
        <v>0</v>
      </c>
      <c r="N1407" s="164">
        <v>1650</v>
      </c>
      <c r="O1407" s="158" t="s">
        <v>1890</v>
      </c>
      <c r="P1407" s="160">
        <v>44305</v>
      </c>
      <c r="Q1407" s="162" t="s">
        <v>1888</v>
      </c>
      <c r="R1407" s="164">
        <v>1650</v>
      </c>
      <c r="S1407" s="163" t="s">
        <v>634</v>
      </c>
      <c r="T1407" s="163"/>
      <c r="U1407" s="161" t="s">
        <v>10</v>
      </c>
      <c r="V1407" s="161" t="s">
        <v>11</v>
      </c>
      <c r="W1407" s="161" t="s">
        <v>12</v>
      </c>
      <c r="X1407" s="161" t="s">
        <v>13</v>
      </c>
      <c r="Y1407" s="169">
        <v>6284</v>
      </c>
      <c r="Z1407" s="169">
        <v>9051102</v>
      </c>
      <c r="AA1407" s="166">
        <v>0.15992246183668524</v>
      </c>
      <c r="AB1407" s="167" t="s">
        <v>1322</v>
      </c>
      <c r="AC1407" s="168" t="s">
        <v>3175</v>
      </c>
    </row>
    <row r="1408" spans="1:29" x14ac:dyDescent="0.3">
      <c r="A1408" s="156" t="s">
        <v>1687</v>
      </c>
      <c r="B1408" s="157">
        <v>1</v>
      </c>
      <c r="C1408" s="158" t="s">
        <v>1474</v>
      </c>
      <c r="D1408" s="158" t="s">
        <v>263</v>
      </c>
      <c r="E1408" s="156" t="s">
        <v>236</v>
      </c>
      <c r="F1408" s="159" t="s">
        <v>458</v>
      </c>
      <c r="G1408" s="158" t="s">
        <v>459</v>
      </c>
      <c r="H1408" s="160">
        <v>44141</v>
      </c>
      <c r="I1408" s="160">
        <v>44342</v>
      </c>
      <c r="J1408" s="161" t="s">
        <v>979</v>
      </c>
      <c r="K1408" s="162"/>
      <c r="L1408" s="163" t="s">
        <v>1329</v>
      </c>
      <c r="M1408" s="171">
        <v>0</v>
      </c>
      <c r="N1408" s="164">
        <v>1732.5</v>
      </c>
      <c r="O1408" s="162" t="s">
        <v>2098</v>
      </c>
      <c r="P1408" s="160">
        <v>44342</v>
      </c>
      <c r="Q1408" s="162" t="s">
        <v>2099</v>
      </c>
      <c r="R1408" s="164">
        <v>1732.5</v>
      </c>
      <c r="S1408" s="163" t="s">
        <v>634</v>
      </c>
      <c r="T1408" s="163"/>
      <c r="U1408" s="161" t="s">
        <v>10</v>
      </c>
      <c r="V1408" s="161" t="s">
        <v>11</v>
      </c>
      <c r="W1408" s="161" t="s">
        <v>12</v>
      </c>
      <c r="X1408" s="161" t="s">
        <v>13</v>
      </c>
      <c r="Y1408" s="165">
        <v>6284</v>
      </c>
      <c r="Z1408" s="165">
        <v>9051102</v>
      </c>
      <c r="AA1408" s="166">
        <v>0.16791858492851949</v>
      </c>
      <c r="AB1408" s="175" t="s">
        <v>1322</v>
      </c>
      <c r="AC1408" s="168" t="s">
        <v>3175</v>
      </c>
    </row>
    <row r="1409" spans="1:29" x14ac:dyDescent="0.3">
      <c r="A1409" s="156" t="s">
        <v>1687</v>
      </c>
      <c r="B1409" s="157">
        <v>1</v>
      </c>
      <c r="C1409" s="158" t="s">
        <v>1474</v>
      </c>
      <c r="D1409" s="158" t="s">
        <v>263</v>
      </c>
      <c r="E1409" s="156" t="s">
        <v>236</v>
      </c>
      <c r="F1409" s="159" t="s">
        <v>458</v>
      </c>
      <c r="G1409" s="158" t="s">
        <v>459</v>
      </c>
      <c r="H1409" s="160">
        <v>44141</v>
      </c>
      <c r="I1409" s="160">
        <v>44454</v>
      </c>
      <c r="J1409" s="161" t="s">
        <v>2202</v>
      </c>
      <c r="K1409" s="162"/>
      <c r="L1409" s="163" t="s">
        <v>1329</v>
      </c>
      <c r="M1409" s="171">
        <v>0</v>
      </c>
      <c r="N1409" s="164">
        <v>232.5</v>
      </c>
      <c r="O1409" s="162" t="s">
        <v>2400</v>
      </c>
      <c r="P1409" s="160">
        <v>44454</v>
      </c>
      <c r="Q1409" s="162" t="s">
        <v>2401</v>
      </c>
      <c r="R1409" s="164">
        <v>232.5</v>
      </c>
      <c r="S1409" s="163" t="s">
        <v>634</v>
      </c>
      <c r="T1409" s="163"/>
      <c r="U1409" s="161" t="s">
        <v>10</v>
      </c>
      <c r="V1409" s="161" t="s">
        <v>11</v>
      </c>
      <c r="W1409" s="161" t="s">
        <v>12</v>
      </c>
      <c r="X1409" s="161" t="s">
        <v>13</v>
      </c>
      <c r="Y1409" s="165">
        <v>6284</v>
      </c>
      <c r="Z1409" s="165">
        <v>9051102</v>
      </c>
      <c r="AA1409" s="166">
        <v>2.2534528713351102E-2</v>
      </c>
      <c r="AB1409" s="167" t="s">
        <v>1322</v>
      </c>
      <c r="AC1409" s="168" t="s">
        <v>3175</v>
      </c>
    </row>
    <row r="1410" spans="1:29" x14ac:dyDescent="0.3">
      <c r="A1410" s="156" t="s">
        <v>1687</v>
      </c>
      <c r="B1410" s="157">
        <v>1</v>
      </c>
      <c r="C1410" s="158" t="s">
        <v>1474</v>
      </c>
      <c r="D1410" s="156" t="s">
        <v>263</v>
      </c>
      <c r="E1410" s="156" t="s">
        <v>236</v>
      </c>
      <c r="F1410" s="158" t="s">
        <v>458</v>
      </c>
      <c r="G1410" s="156" t="s">
        <v>459</v>
      </c>
      <c r="H1410" s="160">
        <v>44141</v>
      </c>
      <c r="I1410" s="160">
        <v>45107</v>
      </c>
      <c r="J1410" s="161" t="s">
        <v>2671</v>
      </c>
      <c r="K1410" s="162"/>
      <c r="L1410" s="163" t="s">
        <v>1329</v>
      </c>
      <c r="M1410" s="171">
        <v>6602.5</v>
      </c>
      <c r="N1410" s="171">
        <v>6602.5</v>
      </c>
      <c r="O1410" s="162"/>
      <c r="P1410" s="160"/>
      <c r="Q1410" s="162"/>
      <c r="R1410" s="171">
        <v>0</v>
      </c>
      <c r="S1410" s="158" t="s">
        <v>634</v>
      </c>
      <c r="T1410" s="162"/>
      <c r="U1410" s="161" t="s">
        <v>10</v>
      </c>
      <c r="V1410" s="161" t="s">
        <v>11</v>
      </c>
      <c r="W1410" s="161" t="s">
        <v>12</v>
      </c>
      <c r="X1410" s="161" t="s">
        <v>13</v>
      </c>
      <c r="Y1410" s="165">
        <v>6284</v>
      </c>
      <c r="Z1410" s="165">
        <v>9051102</v>
      </c>
      <c r="AA1410" s="166">
        <v>0</v>
      </c>
      <c r="AB1410" s="156" t="s">
        <v>5439</v>
      </c>
      <c r="AC1410" s="168" t="s">
        <v>3175</v>
      </c>
    </row>
    <row r="1411" spans="1:29" x14ac:dyDescent="0.3">
      <c r="A1411" s="156" t="s">
        <v>1687</v>
      </c>
      <c r="B1411" s="157">
        <v>1</v>
      </c>
      <c r="C1411" s="156" t="s">
        <v>1474</v>
      </c>
      <c r="D1411" s="163" t="s">
        <v>263</v>
      </c>
      <c r="E1411" s="156" t="s">
        <v>236</v>
      </c>
      <c r="F1411" s="159" t="s">
        <v>458</v>
      </c>
      <c r="G1411" s="156" t="s">
        <v>459</v>
      </c>
      <c r="H1411" s="160">
        <v>44141</v>
      </c>
      <c r="I1411" s="160">
        <v>45118</v>
      </c>
      <c r="J1411" s="161" t="s">
        <v>2671</v>
      </c>
      <c r="K1411" s="162" t="s">
        <v>1321</v>
      </c>
      <c r="L1411" s="163" t="s">
        <v>1329</v>
      </c>
      <c r="M1411" s="171">
        <v>-6602.5</v>
      </c>
      <c r="N1411" s="164">
        <v>-6602.5</v>
      </c>
      <c r="O1411" s="162"/>
      <c r="P1411" s="160"/>
      <c r="Q1411" s="162"/>
      <c r="R1411" s="164">
        <v>0</v>
      </c>
      <c r="S1411" s="162" t="s">
        <v>634</v>
      </c>
      <c r="T1411" s="163"/>
      <c r="U1411" s="161" t="s">
        <v>10</v>
      </c>
      <c r="V1411" s="161" t="s">
        <v>11</v>
      </c>
      <c r="W1411" s="161" t="s">
        <v>12</v>
      </c>
      <c r="X1411" s="161" t="s">
        <v>13</v>
      </c>
      <c r="Y1411" s="169">
        <v>6284</v>
      </c>
      <c r="Z1411" s="169">
        <v>9051102</v>
      </c>
      <c r="AA1411" s="166">
        <v>0</v>
      </c>
      <c r="AB1411" s="158" t="s">
        <v>5440</v>
      </c>
      <c r="AC1411" s="168" t="s">
        <v>3175</v>
      </c>
    </row>
    <row r="1412" spans="1:29" x14ac:dyDescent="0.3">
      <c r="A1412" s="156" t="s">
        <v>2677</v>
      </c>
      <c r="B1412" s="157">
        <v>1</v>
      </c>
      <c r="C1412" s="158" t="s">
        <v>1474</v>
      </c>
      <c r="D1412" s="156" t="s">
        <v>235</v>
      </c>
      <c r="E1412" s="156" t="s">
        <v>236</v>
      </c>
      <c r="F1412" s="162" t="s">
        <v>458</v>
      </c>
      <c r="G1412" s="158" t="s">
        <v>459</v>
      </c>
      <c r="H1412" s="160">
        <v>44743</v>
      </c>
      <c r="I1412" s="160">
        <v>44774</v>
      </c>
      <c r="J1412" s="161" t="s">
        <v>2202</v>
      </c>
      <c r="K1412" s="162" t="s">
        <v>3025</v>
      </c>
      <c r="L1412" s="163" t="s">
        <v>3024</v>
      </c>
      <c r="M1412" s="171">
        <v>0</v>
      </c>
      <c r="N1412" s="171">
        <v>750</v>
      </c>
      <c r="O1412" s="162" t="s">
        <v>2696</v>
      </c>
      <c r="P1412" s="160">
        <v>44774</v>
      </c>
      <c r="Q1412" s="162" t="s">
        <v>2697</v>
      </c>
      <c r="R1412" s="171">
        <v>750</v>
      </c>
      <c r="S1412" s="163" t="s">
        <v>559</v>
      </c>
      <c r="T1412" s="156"/>
      <c r="U1412" s="161" t="s">
        <v>10</v>
      </c>
      <c r="V1412" s="161" t="s">
        <v>11</v>
      </c>
      <c r="W1412" s="161" t="s">
        <v>12</v>
      </c>
      <c r="X1412" s="161" t="s">
        <v>13</v>
      </c>
      <c r="Y1412" s="165">
        <v>6284</v>
      </c>
      <c r="Z1412" s="165">
        <v>9241102</v>
      </c>
      <c r="AA1412" s="166">
        <v>1</v>
      </c>
      <c r="AB1412" s="183" t="s">
        <v>5153</v>
      </c>
      <c r="AC1412" s="168" t="s">
        <v>3256</v>
      </c>
    </row>
    <row r="1413" spans="1:29" x14ac:dyDescent="0.3">
      <c r="A1413" s="156" t="s">
        <v>3090</v>
      </c>
      <c r="B1413" s="157">
        <v>2</v>
      </c>
      <c r="C1413" s="158" t="s">
        <v>1474</v>
      </c>
      <c r="D1413" s="158" t="s">
        <v>130</v>
      </c>
      <c r="E1413" s="156" t="s">
        <v>2722</v>
      </c>
      <c r="F1413" s="159" t="s">
        <v>458</v>
      </c>
      <c r="G1413" s="158" t="s">
        <v>459</v>
      </c>
      <c r="H1413" s="160">
        <v>44867</v>
      </c>
      <c r="I1413" s="160">
        <v>45056</v>
      </c>
      <c r="J1413" s="161" t="s">
        <v>2671</v>
      </c>
      <c r="K1413" s="162"/>
      <c r="L1413" s="163" t="s">
        <v>3149</v>
      </c>
      <c r="M1413" s="171">
        <v>0</v>
      </c>
      <c r="N1413" s="164">
        <v>1760</v>
      </c>
      <c r="O1413" s="162" t="s">
        <v>5190</v>
      </c>
      <c r="P1413" s="160">
        <v>45056</v>
      </c>
      <c r="Q1413" s="162" t="s">
        <v>5191</v>
      </c>
      <c r="R1413" s="164">
        <v>1760</v>
      </c>
      <c r="S1413" s="163" t="s">
        <v>1571</v>
      </c>
      <c r="T1413" s="163"/>
      <c r="U1413" s="161" t="s">
        <v>10</v>
      </c>
      <c r="V1413" s="161" t="s">
        <v>11</v>
      </c>
      <c r="W1413" s="161" t="s">
        <v>12</v>
      </c>
      <c r="X1413" s="161" t="s">
        <v>13</v>
      </c>
      <c r="Y1413" s="165">
        <v>6284</v>
      </c>
      <c r="Z1413" s="165">
        <v>9121101</v>
      </c>
      <c r="AA1413" s="166">
        <v>0.40353089533417402</v>
      </c>
      <c r="AB1413" s="172" t="s">
        <v>3091</v>
      </c>
      <c r="AC1413" s="168" t="s">
        <v>3197</v>
      </c>
    </row>
    <row r="1414" spans="1:29" x14ac:dyDescent="0.3">
      <c r="A1414" s="156" t="s">
        <v>3090</v>
      </c>
      <c r="B1414" s="157">
        <v>2</v>
      </c>
      <c r="C1414" s="158" t="s">
        <v>1474</v>
      </c>
      <c r="D1414" s="158" t="s">
        <v>130</v>
      </c>
      <c r="E1414" s="156" t="s">
        <v>2722</v>
      </c>
      <c r="F1414" s="159" t="s">
        <v>458</v>
      </c>
      <c r="G1414" s="158" t="s">
        <v>459</v>
      </c>
      <c r="H1414" s="160">
        <v>44867</v>
      </c>
      <c r="I1414" s="160">
        <v>45840</v>
      </c>
      <c r="J1414" s="161" t="s">
        <v>6174</v>
      </c>
      <c r="K1414" s="162"/>
      <c r="L1414" s="163" t="s">
        <v>3149</v>
      </c>
      <c r="M1414" s="171">
        <v>320</v>
      </c>
      <c r="N1414" s="164">
        <v>320</v>
      </c>
      <c r="O1414" s="162"/>
      <c r="P1414" s="160"/>
      <c r="Q1414" s="162"/>
      <c r="R1414" s="164">
        <v>0</v>
      </c>
      <c r="S1414" s="163" t="s">
        <v>1571</v>
      </c>
      <c r="T1414" s="163"/>
      <c r="U1414" s="161" t="s">
        <v>10</v>
      </c>
      <c r="V1414" s="161" t="s">
        <v>11</v>
      </c>
      <c r="W1414" s="161" t="s">
        <v>12</v>
      </c>
      <c r="X1414" s="161" t="s">
        <v>13</v>
      </c>
      <c r="Y1414" s="169">
        <v>6284</v>
      </c>
      <c r="Z1414" s="169">
        <v>9121101</v>
      </c>
      <c r="AA1414" s="166">
        <v>0</v>
      </c>
      <c r="AB1414" s="167" t="s">
        <v>3091</v>
      </c>
      <c r="AC1414" s="168" t="s">
        <v>3197</v>
      </c>
    </row>
    <row r="1415" spans="1:29" x14ac:dyDescent="0.3">
      <c r="A1415" s="156" t="s">
        <v>3090</v>
      </c>
      <c r="B1415" s="157">
        <v>2</v>
      </c>
      <c r="C1415" s="158" t="s">
        <v>1474</v>
      </c>
      <c r="D1415" s="158" t="s">
        <v>130</v>
      </c>
      <c r="E1415" s="156" t="s">
        <v>2722</v>
      </c>
      <c r="F1415" s="159" t="s">
        <v>458</v>
      </c>
      <c r="G1415" s="158" t="s">
        <v>459</v>
      </c>
      <c r="H1415" s="160">
        <v>44867</v>
      </c>
      <c r="I1415" s="160">
        <v>45841</v>
      </c>
      <c r="J1415" s="161" t="s">
        <v>6174</v>
      </c>
      <c r="K1415" s="162" t="s">
        <v>3141</v>
      </c>
      <c r="L1415" s="163" t="s">
        <v>3149</v>
      </c>
      <c r="M1415" s="171">
        <v>-320</v>
      </c>
      <c r="N1415" s="164">
        <v>-320</v>
      </c>
      <c r="O1415" s="162"/>
      <c r="P1415" s="160"/>
      <c r="Q1415" s="162"/>
      <c r="R1415" s="164">
        <v>0</v>
      </c>
      <c r="S1415" s="163" t="s">
        <v>1571</v>
      </c>
      <c r="T1415" s="163"/>
      <c r="U1415" s="161" t="s">
        <v>10</v>
      </c>
      <c r="V1415" s="161" t="s">
        <v>11</v>
      </c>
      <c r="W1415" s="161" t="s">
        <v>12</v>
      </c>
      <c r="X1415" s="161" t="s">
        <v>13</v>
      </c>
      <c r="Y1415" s="169">
        <v>6284</v>
      </c>
      <c r="Z1415" s="169">
        <v>9121101</v>
      </c>
      <c r="AA1415" s="166">
        <v>0</v>
      </c>
      <c r="AB1415" s="158" t="s">
        <v>3091</v>
      </c>
      <c r="AC1415" s="168" t="s">
        <v>3197</v>
      </c>
    </row>
    <row r="1416" spans="1:29" x14ac:dyDescent="0.3">
      <c r="A1416" s="156" t="s">
        <v>3092</v>
      </c>
      <c r="B1416" s="157">
        <v>1</v>
      </c>
      <c r="C1416" s="156" t="s">
        <v>1474</v>
      </c>
      <c r="D1416" s="158" t="s">
        <v>235</v>
      </c>
      <c r="E1416" s="156" t="s">
        <v>2722</v>
      </c>
      <c r="F1416" s="159" t="s">
        <v>458</v>
      </c>
      <c r="G1416" s="156" t="s">
        <v>459</v>
      </c>
      <c r="H1416" s="160">
        <v>44867</v>
      </c>
      <c r="I1416" s="160">
        <v>45029</v>
      </c>
      <c r="J1416" s="161" t="s">
        <v>2671</v>
      </c>
      <c r="K1416" s="162"/>
      <c r="L1416" s="163" t="s">
        <v>3149</v>
      </c>
      <c r="M1416" s="171">
        <v>0</v>
      </c>
      <c r="N1416" s="164">
        <v>540</v>
      </c>
      <c r="O1416" s="162" t="s">
        <v>5087</v>
      </c>
      <c r="P1416" s="160">
        <v>45029</v>
      </c>
      <c r="Q1416" s="162" t="s">
        <v>5088</v>
      </c>
      <c r="R1416" s="164">
        <v>540</v>
      </c>
      <c r="S1416" s="162" t="s">
        <v>1572</v>
      </c>
      <c r="T1416" s="163"/>
      <c r="U1416" s="161" t="s">
        <v>10</v>
      </c>
      <c r="V1416" s="161" t="s">
        <v>11</v>
      </c>
      <c r="W1416" s="161" t="s">
        <v>12</v>
      </c>
      <c r="X1416" s="161" t="s">
        <v>13</v>
      </c>
      <c r="Y1416" s="169">
        <v>6284</v>
      </c>
      <c r="Z1416" s="169">
        <v>9241101</v>
      </c>
      <c r="AA1416" s="166">
        <v>0.12381061561389431</v>
      </c>
      <c r="AB1416" s="156" t="s">
        <v>3093</v>
      </c>
      <c r="AC1416" s="168" t="s">
        <v>3252</v>
      </c>
    </row>
    <row r="1417" spans="1:29" x14ac:dyDescent="0.3">
      <c r="A1417" s="156" t="s">
        <v>3092</v>
      </c>
      <c r="B1417" s="157">
        <v>1</v>
      </c>
      <c r="C1417" s="158" t="s">
        <v>1474</v>
      </c>
      <c r="D1417" s="158" t="s">
        <v>235</v>
      </c>
      <c r="E1417" s="156" t="s">
        <v>2722</v>
      </c>
      <c r="F1417" s="159" t="s">
        <v>458</v>
      </c>
      <c r="G1417" s="158" t="s">
        <v>459</v>
      </c>
      <c r="H1417" s="160">
        <v>44867</v>
      </c>
      <c r="I1417" s="160">
        <v>45840</v>
      </c>
      <c r="J1417" s="161" t="s">
        <v>6174</v>
      </c>
      <c r="K1417" s="162"/>
      <c r="L1417" s="163" t="s">
        <v>3149</v>
      </c>
      <c r="M1417" s="171">
        <v>855</v>
      </c>
      <c r="N1417" s="164">
        <v>855</v>
      </c>
      <c r="O1417" s="162"/>
      <c r="P1417" s="160"/>
      <c r="Q1417" s="162"/>
      <c r="R1417" s="164">
        <v>0</v>
      </c>
      <c r="S1417" s="163" t="s">
        <v>1572</v>
      </c>
      <c r="T1417" s="163"/>
      <c r="U1417" s="161" t="s">
        <v>10</v>
      </c>
      <c r="V1417" s="161" t="s">
        <v>11</v>
      </c>
      <c r="W1417" s="161" t="s">
        <v>12</v>
      </c>
      <c r="X1417" s="161" t="s">
        <v>13</v>
      </c>
      <c r="Y1417" s="169">
        <v>6284</v>
      </c>
      <c r="Z1417" s="169">
        <v>9241101</v>
      </c>
      <c r="AA1417" s="166">
        <v>0</v>
      </c>
      <c r="AB1417" s="167" t="s">
        <v>3093</v>
      </c>
      <c r="AC1417" s="168" t="s">
        <v>3252</v>
      </c>
    </row>
    <row r="1418" spans="1:29" x14ac:dyDescent="0.3">
      <c r="A1418" s="156" t="s">
        <v>3092</v>
      </c>
      <c r="B1418" s="157">
        <v>1</v>
      </c>
      <c r="C1418" s="158" t="s">
        <v>1474</v>
      </c>
      <c r="D1418" s="158" t="s">
        <v>235</v>
      </c>
      <c r="E1418" s="156" t="s">
        <v>2722</v>
      </c>
      <c r="F1418" s="159" t="s">
        <v>458</v>
      </c>
      <c r="G1418" s="158" t="s">
        <v>459</v>
      </c>
      <c r="H1418" s="160">
        <v>44867</v>
      </c>
      <c r="I1418" s="160">
        <v>45841</v>
      </c>
      <c r="J1418" s="161" t="s">
        <v>6174</v>
      </c>
      <c r="K1418" s="162" t="s">
        <v>3141</v>
      </c>
      <c r="L1418" s="163" t="s">
        <v>3149</v>
      </c>
      <c r="M1418" s="171">
        <v>-855</v>
      </c>
      <c r="N1418" s="164">
        <v>-855</v>
      </c>
      <c r="O1418" s="162"/>
      <c r="P1418" s="160"/>
      <c r="Q1418" s="162"/>
      <c r="R1418" s="164">
        <v>0</v>
      </c>
      <c r="S1418" s="163" t="s">
        <v>1572</v>
      </c>
      <c r="T1418" s="163"/>
      <c r="U1418" s="161" t="s">
        <v>10</v>
      </c>
      <c r="V1418" s="161" t="s">
        <v>11</v>
      </c>
      <c r="W1418" s="161" t="s">
        <v>12</v>
      </c>
      <c r="X1418" s="161" t="s">
        <v>13</v>
      </c>
      <c r="Y1418" s="169">
        <v>6284</v>
      </c>
      <c r="Z1418" s="169">
        <v>9241101</v>
      </c>
      <c r="AA1418" s="166">
        <v>0</v>
      </c>
      <c r="AB1418" s="158" t="s">
        <v>3093</v>
      </c>
      <c r="AC1418" s="168" t="s">
        <v>3252</v>
      </c>
    </row>
    <row r="1419" spans="1:29" x14ac:dyDescent="0.3">
      <c r="A1419" s="156" t="s">
        <v>3094</v>
      </c>
      <c r="B1419" s="157">
        <v>2</v>
      </c>
      <c r="C1419" s="156" t="s">
        <v>1474</v>
      </c>
      <c r="D1419" s="156" t="s">
        <v>284</v>
      </c>
      <c r="E1419" s="156" t="s">
        <v>2722</v>
      </c>
      <c r="F1419" s="159" t="s">
        <v>458</v>
      </c>
      <c r="G1419" s="156" t="s">
        <v>459</v>
      </c>
      <c r="H1419" s="160">
        <v>44867</v>
      </c>
      <c r="I1419" s="160">
        <v>45029</v>
      </c>
      <c r="J1419" s="161" t="s">
        <v>2671</v>
      </c>
      <c r="K1419" s="162"/>
      <c r="L1419" s="163" t="s">
        <v>3149</v>
      </c>
      <c r="M1419" s="171">
        <v>0</v>
      </c>
      <c r="N1419" s="164">
        <v>2061.5</v>
      </c>
      <c r="O1419" s="162" t="s">
        <v>5089</v>
      </c>
      <c r="P1419" s="160">
        <v>45029</v>
      </c>
      <c r="Q1419" s="162" t="s">
        <v>5088</v>
      </c>
      <c r="R1419" s="164">
        <v>2061.5</v>
      </c>
      <c r="S1419" s="162" t="s">
        <v>1573</v>
      </c>
      <c r="T1419" s="163"/>
      <c r="U1419" s="161" t="s">
        <v>10</v>
      </c>
      <c r="V1419" s="161" t="s">
        <v>11</v>
      </c>
      <c r="W1419" s="161" t="s">
        <v>12</v>
      </c>
      <c r="X1419" s="161" t="s">
        <v>13</v>
      </c>
      <c r="Y1419" s="169">
        <v>6284</v>
      </c>
      <c r="Z1419" s="169">
        <v>9301101</v>
      </c>
      <c r="AA1419" s="166">
        <v>0.4726584890519317</v>
      </c>
      <c r="AB1419" s="158" t="s">
        <v>3095</v>
      </c>
      <c r="AC1419" s="168" t="s">
        <v>3282</v>
      </c>
    </row>
    <row r="1420" spans="1:29" x14ac:dyDescent="0.3">
      <c r="A1420" s="156" t="s">
        <v>3094</v>
      </c>
      <c r="B1420" s="157">
        <v>2</v>
      </c>
      <c r="C1420" s="158" t="s">
        <v>1474</v>
      </c>
      <c r="D1420" s="158" t="s">
        <v>284</v>
      </c>
      <c r="E1420" s="156" t="s">
        <v>2722</v>
      </c>
      <c r="F1420" s="159" t="s">
        <v>458</v>
      </c>
      <c r="G1420" s="158" t="s">
        <v>459</v>
      </c>
      <c r="H1420" s="160">
        <v>44867</v>
      </c>
      <c r="I1420" s="160">
        <v>45840</v>
      </c>
      <c r="J1420" s="161" t="s">
        <v>6174</v>
      </c>
      <c r="K1420" s="162"/>
      <c r="L1420" s="163" t="s">
        <v>3149</v>
      </c>
      <c r="M1420" s="171">
        <v>18.5</v>
      </c>
      <c r="N1420" s="164">
        <v>18.5</v>
      </c>
      <c r="O1420" s="162"/>
      <c r="P1420" s="160"/>
      <c r="Q1420" s="162"/>
      <c r="R1420" s="164">
        <v>0</v>
      </c>
      <c r="S1420" s="163" t="s">
        <v>1573</v>
      </c>
      <c r="T1420" s="163"/>
      <c r="U1420" s="161" t="s">
        <v>10</v>
      </c>
      <c r="V1420" s="161" t="s">
        <v>11</v>
      </c>
      <c r="W1420" s="161" t="s">
        <v>12</v>
      </c>
      <c r="X1420" s="161" t="s">
        <v>13</v>
      </c>
      <c r="Y1420" s="169">
        <v>6284</v>
      </c>
      <c r="Z1420" s="169">
        <v>9301101</v>
      </c>
      <c r="AA1420" s="166">
        <v>0</v>
      </c>
      <c r="AB1420" s="167" t="s">
        <v>3095</v>
      </c>
      <c r="AC1420" s="168" t="s">
        <v>3282</v>
      </c>
    </row>
    <row r="1421" spans="1:29" x14ac:dyDescent="0.3">
      <c r="A1421" s="156" t="s">
        <v>3094</v>
      </c>
      <c r="B1421" s="157">
        <v>2</v>
      </c>
      <c r="C1421" s="158" t="s">
        <v>1474</v>
      </c>
      <c r="D1421" s="158" t="s">
        <v>284</v>
      </c>
      <c r="E1421" s="156" t="s">
        <v>2722</v>
      </c>
      <c r="F1421" s="159" t="s">
        <v>458</v>
      </c>
      <c r="G1421" s="158" t="s">
        <v>459</v>
      </c>
      <c r="H1421" s="160">
        <v>44867</v>
      </c>
      <c r="I1421" s="160">
        <v>45841</v>
      </c>
      <c r="J1421" s="161" t="s">
        <v>6174</v>
      </c>
      <c r="K1421" s="162" t="s">
        <v>3141</v>
      </c>
      <c r="L1421" s="163" t="s">
        <v>3149</v>
      </c>
      <c r="M1421" s="171">
        <v>-18.5</v>
      </c>
      <c r="N1421" s="164">
        <v>-18.5</v>
      </c>
      <c r="O1421" s="162"/>
      <c r="P1421" s="160"/>
      <c r="Q1421" s="162"/>
      <c r="R1421" s="164">
        <v>0</v>
      </c>
      <c r="S1421" s="158" t="s">
        <v>1573</v>
      </c>
      <c r="T1421" s="163"/>
      <c r="U1421" s="161" t="s">
        <v>10</v>
      </c>
      <c r="V1421" s="161" t="s">
        <v>11</v>
      </c>
      <c r="W1421" s="161" t="s">
        <v>12</v>
      </c>
      <c r="X1421" s="161" t="s">
        <v>13</v>
      </c>
      <c r="Y1421" s="169">
        <v>6284</v>
      </c>
      <c r="Z1421" s="169">
        <v>9301101</v>
      </c>
      <c r="AA1421" s="166">
        <v>0</v>
      </c>
      <c r="AB1421" s="167" t="s">
        <v>3095</v>
      </c>
      <c r="AC1421" s="168" t="s">
        <v>3282</v>
      </c>
    </row>
    <row r="1422" spans="1:29" x14ac:dyDescent="0.3">
      <c r="A1422" s="156" t="s">
        <v>3090</v>
      </c>
      <c r="B1422" s="157">
        <v>2</v>
      </c>
      <c r="C1422" s="158" t="s">
        <v>1474</v>
      </c>
      <c r="D1422" s="158" t="s">
        <v>130</v>
      </c>
      <c r="E1422" s="156" t="s">
        <v>2722</v>
      </c>
      <c r="F1422" s="159" t="s">
        <v>458</v>
      </c>
      <c r="G1422" s="158" t="s">
        <v>459</v>
      </c>
      <c r="H1422" s="160">
        <v>45730</v>
      </c>
      <c r="I1422" s="160">
        <v>45793</v>
      </c>
      <c r="J1422" s="161" t="s">
        <v>6174</v>
      </c>
      <c r="K1422" s="162"/>
      <c r="L1422" s="163" t="s">
        <v>6713</v>
      </c>
      <c r="M1422" s="171">
        <v>0</v>
      </c>
      <c r="N1422" s="164">
        <v>5800</v>
      </c>
      <c r="O1422" s="162" t="s">
        <v>6714</v>
      </c>
      <c r="P1422" s="160">
        <v>45793</v>
      </c>
      <c r="Q1422" s="162" t="s">
        <v>7387</v>
      </c>
      <c r="R1422" s="164">
        <v>5800</v>
      </c>
      <c r="S1422" s="163" t="s">
        <v>1571</v>
      </c>
      <c r="T1422" s="163"/>
      <c r="U1422" s="161" t="s">
        <v>10</v>
      </c>
      <c r="V1422" s="161" t="s">
        <v>11</v>
      </c>
      <c r="W1422" s="161" t="s">
        <v>12</v>
      </c>
      <c r="X1422" s="161" t="s">
        <v>13</v>
      </c>
      <c r="Y1422" s="169">
        <v>6284</v>
      </c>
      <c r="Z1422" s="169">
        <v>9121101</v>
      </c>
      <c r="AA1422" s="166">
        <v>0.25921787709497207</v>
      </c>
      <c r="AB1422" s="167" t="s">
        <v>6715</v>
      </c>
      <c r="AC1422" s="168" t="s">
        <v>3197</v>
      </c>
    </row>
    <row r="1423" spans="1:29" x14ac:dyDescent="0.3">
      <c r="A1423" s="156" t="s">
        <v>3090</v>
      </c>
      <c r="B1423" s="157">
        <v>2</v>
      </c>
      <c r="C1423" s="158" t="s">
        <v>1474</v>
      </c>
      <c r="D1423" s="158" t="s">
        <v>130</v>
      </c>
      <c r="E1423" s="156" t="s">
        <v>2722</v>
      </c>
      <c r="F1423" s="159" t="s">
        <v>458</v>
      </c>
      <c r="G1423" s="158" t="s">
        <v>459</v>
      </c>
      <c r="H1423" s="160">
        <v>45730</v>
      </c>
      <c r="I1423" s="160">
        <v>45798</v>
      </c>
      <c r="J1423" s="161" t="s">
        <v>6174</v>
      </c>
      <c r="K1423" s="162"/>
      <c r="L1423" s="158" t="s">
        <v>6713</v>
      </c>
      <c r="M1423" s="171">
        <v>0</v>
      </c>
      <c r="N1423" s="164">
        <v>1340</v>
      </c>
      <c r="O1423" s="162" t="s">
        <v>6716</v>
      </c>
      <c r="P1423" s="160">
        <v>45798</v>
      </c>
      <c r="Q1423" s="162" t="s">
        <v>7388</v>
      </c>
      <c r="R1423" s="164">
        <v>1340</v>
      </c>
      <c r="S1423" s="163" t="s">
        <v>1571</v>
      </c>
      <c r="T1423" s="163"/>
      <c r="U1423" s="161" t="s">
        <v>10</v>
      </c>
      <c r="V1423" s="161" t="s">
        <v>11</v>
      </c>
      <c r="W1423" s="161" t="s">
        <v>12</v>
      </c>
      <c r="X1423" s="161" t="s">
        <v>13</v>
      </c>
      <c r="Y1423" s="169">
        <v>6284</v>
      </c>
      <c r="Z1423" s="169">
        <v>9121101</v>
      </c>
      <c r="AA1423" s="166">
        <v>5.9888268156424583E-2</v>
      </c>
      <c r="AB1423" s="167" t="s">
        <v>6715</v>
      </c>
      <c r="AC1423" s="168" t="s">
        <v>3197</v>
      </c>
    </row>
    <row r="1424" spans="1:29" x14ac:dyDescent="0.3">
      <c r="A1424" s="156" t="s">
        <v>3090</v>
      </c>
      <c r="B1424" s="157">
        <v>2</v>
      </c>
      <c r="C1424" s="158" t="s">
        <v>1474</v>
      </c>
      <c r="D1424" s="158" t="s">
        <v>130</v>
      </c>
      <c r="E1424" s="156" t="s">
        <v>2722</v>
      </c>
      <c r="F1424" s="159" t="s">
        <v>458</v>
      </c>
      <c r="G1424" s="158" t="s">
        <v>459</v>
      </c>
      <c r="H1424" s="160">
        <v>45730</v>
      </c>
      <c r="I1424" s="160">
        <v>45798</v>
      </c>
      <c r="J1424" s="161" t="s">
        <v>6174</v>
      </c>
      <c r="K1424" s="162"/>
      <c r="L1424" s="163" t="s">
        <v>6713</v>
      </c>
      <c r="M1424" s="171">
        <v>0</v>
      </c>
      <c r="N1424" s="164">
        <v>1680</v>
      </c>
      <c r="O1424" s="162" t="s">
        <v>6717</v>
      </c>
      <c r="P1424" s="160">
        <v>45798</v>
      </c>
      <c r="Q1424" s="162" t="s">
        <v>7388</v>
      </c>
      <c r="R1424" s="164">
        <v>1680</v>
      </c>
      <c r="S1424" s="158" t="s">
        <v>1571</v>
      </c>
      <c r="T1424" s="163"/>
      <c r="U1424" s="161" t="s">
        <v>10</v>
      </c>
      <c r="V1424" s="161" t="s">
        <v>11</v>
      </c>
      <c r="W1424" s="161" t="s">
        <v>12</v>
      </c>
      <c r="X1424" s="161" t="s">
        <v>13</v>
      </c>
      <c r="Y1424" s="169">
        <v>6284</v>
      </c>
      <c r="Z1424" s="169">
        <v>9121101</v>
      </c>
      <c r="AA1424" s="166">
        <v>7.508379888268156E-2</v>
      </c>
      <c r="AB1424" s="167" t="s">
        <v>6715</v>
      </c>
      <c r="AC1424" s="168" t="s">
        <v>3197</v>
      </c>
    </row>
    <row r="1425" spans="1:29" x14ac:dyDescent="0.3">
      <c r="A1425" s="156" t="s">
        <v>3090</v>
      </c>
      <c r="B1425" s="157">
        <v>2</v>
      </c>
      <c r="C1425" s="158" t="s">
        <v>1474</v>
      </c>
      <c r="D1425" s="158" t="s">
        <v>130</v>
      </c>
      <c r="E1425" s="156" t="s">
        <v>2722</v>
      </c>
      <c r="F1425" s="159" t="s">
        <v>458</v>
      </c>
      <c r="G1425" s="158" t="s">
        <v>459</v>
      </c>
      <c r="H1425" s="160">
        <v>45730</v>
      </c>
      <c r="I1425" s="160">
        <v>45793</v>
      </c>
      <c r="J1425" s="161" t="s">
        <v>6174</v>
      </c>
      <c r="K1425" s="162"/>
      <c r="L1425" s="163" t="s">
        <v>6713</v>
      </c>
      <c r="M1425" s="171">
        <v>0</v>
      </c>
      <c r="N1425" s="164">
        <v>2280</v>
      </c>
      <c r="O1425" s="162" t="s">
        <v>6718</v>
      </c>
      <c r="P1425" s="160">
        <v>45793</v>
      </c>
      <c r="Q1425" s="162" t="s">
        <v>7387</v>
      </c>
      <c r="R1425" s="164">
        <v>2280</v>
      </c>
      <c r="S1425" s="163" t="s">
        <v>1571</v>
      </c>
      <c r="T1425" s="163"/>
      <c r="U1425" s="161" t="s">
        <v>10</v>
      </c>
      <c r="V1425" s="161" t="s">
        <v>11</v>
      </c>
      <c r="W1425" s="161" t="s">
        <v>12</v>
      </c>
      <c r="X1425" s="161" t="s">
        <v>13</v>
      </c>
      <c r="Y1425" s="169">
        <v>6284</v>
      </c>
      <c r="Z1425" s="169">
        <v>9121101</v>
      </c>
      <c r="AA1425" s="166">
        <v>0.10189944134078212</v>
      </c>
      <c r="AB1425" s="167" t="s">
        <v>6715</v>
      </c>
      <c r="AC1425" s="168" t="s">
        <v>3197</v>
      </c>
    </row>
    <row r="1426" spans="1:29" x14ac:dyDescent="0.3">
      <c r="A1426" s="156" t="s">
        <v>3090</v>
      </c>
      <c r="B1426" s="157">
        <v>2</v>
      </c>
      <c r="C1426" s="158" t="s">
        <v>1474</v>
      </c>
      <c r="D1426" s="158" t="s">
        <v>130</v>
      </c>
      <c r="E1426" s="156" t="s">
        <v>2722</v>
      </c>
      <c r="F1426" s="159" t="s">
        <v>458</v>
      </c>
      <c r="G1426" s="158" t="s">
        <v>459</v>
      </c>
      <c r="H1426" s="160">
        <v>45730</v>
      </c>
      <c r="I1426" s="160">
        <v>45793</v>
      </c>
      <c r="J1426" s="161" t="s">
        <v>6174</v>
      </c>
      <c r="K1426" s="162"/>
      <c r="L1426" s="163" t="s">
        <v>6713</v>
      </c>
      <c r="M1426" s="171">
        <v>0</v>
      </c>
      <c r="N1426" s="164">
        <v>1424</v>
      </c>
      <c r="O1426" s="162" t="s">
        <v>6719</v>
      </c>
      <c r="P1426" s="160">
        <v>45793</v>
      </c>
      <c r="Q1426" s="162" t="s">
        <v>7387</v>
      </c>
      <c r="R1426" s="164">
        <v>1424</v>
      </c>
      <c r="S1426" s="163" t="s">
        <v>1571</v>
      </c>
      <c r="T1426" s="163"/>
      <c r="U1426" s="161" t="s">
        <v>10</v>
      </c>
      <c r="V1426" s="161" t="s">
        <v>11</v>
      </c>
      <c r="W1426" s="161" t="s">
        <v>12</v>
      </c>
      <c r="X1426" s="161" t="s">
        <v>13</v>
      </c>
      <c r="Y1426" s="169">
        <v>6284</v>
      </c>
      <c r="Z1426" s="169">
        <v>9121101</v>
      </c>
      <c r="AA1426" s="166">
        <v>6.3642458100558658E-2</v>
      </c>
      <c r="AB1426" s="167" t="s">
        <v>6715</v>
      </c>
      <c r="AC1426" s="168" t="s">
        <v>3197</v>
      </c>
    </row>
    <row r="1427" spans="1:29" x14ac:dyDescent="0.3">
      <c r="A1427" s="156" t="s">
        <v>3090</v>
      </c>
      <c r="B1427" s="157">
        <v>2</v>
      </c>
      <c r="C1427" s="158" t="s">
        <v>1474</v>
      </c>
      <c r="D1427" s="158" t="s">
        <v>130</v>
      </c>
      <c r="E1427" s="156" t="s">
        <v>2722</v>
      </c>
      <c r="F1427" s="159" t="s">
        <v>458</v>
      </c>
      <c r="G1427" s="167" t="s">
        <v>459</v>
      </c>
      <c r="H1427" s="160">
        <v>45730</v>
      </c>
      <c r="I1427" s="160">
        <v>46152</v>
      </c>
      <c r="J1427" s="161" t="s">
        <v>6707</v>
      </c>
      <c r="K1427" s="162"/>
      <c r="L1427" s="158" t="s">
        <v>6713</v>
      </c>
      <c r="M1427" s="171">
        <v>1376</v>
      </c>
      <c r="N1427" s="164">
        <v>1376</v>
      </c>
      <c r="O1427" s="162"/>
      <c r="P1427" s="160"/>
      <c r="Q1427" s="162"/>
      <c r="R1427" s="164">
        <v>0</v>
      </c>
      <c r="S1427" s="163" t="s">
        <v>1571</v>
      </c>
      <c r="T1427" s="163"/>
      <c r="U1427" s="161" t="s">
        <v>10</v>
      </c>
      <c r="V1427" s="161" t="s">
        <v>11</v>
      </c>
      <c r="W1427" s="161" t="s">
        <v>12</v>
      </c>
      <c r="X1427" s="161" t="s">
        <v>13</v>
      </c>
      <c r="Y1427" s="169">
        <v>6284</v>
      </c>
      <c r="Z1427" s="169">
        <v>9121101</v>
      </c>
      <c r="AA1427" s="166">
        <v>0</v>
      </c>
      <c r="AB1427" s="167" t="s">
        <v>8290</v>
      </c>
      <c r="AC1427" s="168" t="s">
        <v>3197</v>
      </c>
    </row>
    <row r="1428" spans="1:29" x14ac:dyDescent="0.3">
      <c r="A1428" s="156" t="s">
        <v>3090</v>
      </c>
      <c r="B1428" s="157">
        <v>2</v>
      </c>
      <c r="C1428" s="156" t="s">
        <v>1474</v>
      </c>
      <c r="D1428" s="158" t="s">
        <v>130</v>
      </c>
      <c r="E1428" s="156" t="s">
        <v>2722</v>
      </c>
      <c r="F1428" s="158" t="s">
        <v>458</v>
      </c>
      <c r="G1428" s="158" t="s">
        <v>459</v>
      </c>
      <c r="H1428" s="160">
        <v>45730</v>
      </c>
      <c r="I1428" s="160">
        <v>46153</v>
      </c>
      <c r="J1428" s="161" t="s">
        <v>6707</v>
      </c>
      <c r="K1428" s="162" t="s">
        <v>6720</v>
      </c>
      <c r="L1428" s="158" t="s">
        <v>6713</v>
      </c>
      <c r="M1428" s="171">
        <v>-1376</v>
      </c>
      <c r="N1428" s="171">
        <v>-1376</v>
      </c>
      <c r="O1428" s="162"/>
      <c r="P1428" s="160"/>
      <c r="Q1428" s="162"/>
      <c r="R1428" s="171">
        <v>0</v>
      </c>
      <c r="S1428" s="163" t="s">
        <v>1571</v>
      </c>
      <c r="T1428" s="156"/>
      <c r="U1428" s="161" t="s">
        <v>10</v>
      </c>
      <c r="V1428" s="161" t="s">
        <v>11</v>
      </c>
      <c r="W1428" s="161" t="s">
        <v>12</v>
      </c>
      <c r="X1428" s="161" t="s">
        <v>13</v>
      </c>
      <c r="Y1428" s="165">
        <v>6284</v>
      </c>
      <c r="Z1428" s="165">
        <v>9121101</v>
      </c>
      <c r="AA1428" s="166">
        <v>0</v>
      </c>
      <c r="AB1428" s="158" t="s">
        <v>6715</v>
      </c>
      <c r="AC1428" s="168" t="s">
        <v>3197</v>
      </c>
    </row>
    <row r="1429" spans="1:29" x14ac:dyDescent="0.3">
      <c r="A1429" s="156" t="s">
        <v>3092</v>
      </c>
      <c r="B1429" s="157">
        <v>1</v>
      </c>
      <c r="C1429" s="158" t="s">
        <v>1474</v>
      </c>
      <c r="D1429" s="158" t="s">
        <v>235</v>
      </c>
      <c r="E1429" s="156" t="s">
        <v>2722</v>
      </c>
      <c r="F1429" s="159" t="s">
        <v>458</v>
      </c>
      <c r="G1429" s="158" t="s">
        <v>459</v>
      </c>
      <c r="H1429" s="160">
        <v>45730</v>
      </c>
      <c r="I1429" s="160">
        <v>45793</v>
      </c>
      <c r="J1429" s="161" t="s">
        <v>6174</v>
      </c>
      <c r="K1429" s="162"/>
      <c r="L1429" s="163" t="s">
        <v>6713</v>
      </c>
      <c r="M1429" s="171">
        <v>0</v>
      </c>
      <c r="N1429" s="164">
        <v>1485</v>
      </c>
      <c r="O1429" s="162" t="s">
        <v>6721</v>
      </c>
      <c r="P1429" s="160">
        <v>45793</v>
      </c>
      <c r="Q1429" s="162" t="s">
        <v>7387</v>
      </c>
      <c r="R1429" s="164">
        <v>1485</v>
      </c>
      <c r="S1429" s="163" t="s">
        <v>1572</v>
      </c>
      <c r="T1429" s="163"/>
      <c r="U1429" s="161" t="s">
        <v>10</v>
      </c>
      <c r="V1429" s="161" t="s">
        <v>11</v>
      </c>
      <c r="W1429" s="161" t="s">
        <v>12</v>
      </c>
      <c r="X1429" s="161" t="s">
        <v>13</v>
      </c>
      <c r="Y1429" s="165">
        <v>6284</v>
      </c>
      <c r="Z1429" s="165">
        <v>9241101</v>
      </c>
      <c r="AA1429" s="166">
        <v>6.6368715083798879E-2</v>
      </c>
      <c r="AB1429" s="175" t="s">
        <v>6722</v>
      </c>
      <c r="AC1429" s="168" t="s">
        <v>3252</v>
      </c>
    </row>
    <row r="1430" spans="1:29" x14ac:dyDescent="0.3">
      <c r="A1430" s="156" t="s">
        <v>3092</v>
      </c>
      <c r="B1430" s="157">
        <v>1</v>
      </c>
      <c r="C1430" s="156" t="s">
        <v>1474</v>
      </c>
      <c r="D1430" s="158" t="s">
        <v>235</v>
      </c>
      <c r="E1430" s="156" t="s">
        <v>2722</v>
      </c>
      <c r="F1430" s="159" t="s">
        <v>458</v>
      </c>
      <c r="G1430" s="156" t="s">
        <v>459</v>
      </c>
      <c r="H1430" s="160">
        <v>45730</v>
      </c>
      <c r="I1430" s="160">
        <v>45793</v>
      </c>
      <c r="J1430" s="161" t="s">
        <v>6174</v>
      </c>
      <c r="K1430" s="162"/>
      <c r="L1430" s="163" t="s">
        <v>6713</v>
      </c>
      <c r="M1430" s="171">
        <v>0</v>
      </c>
      <c r="N1430" s="164">
        <v>540</v>
      </c>
      <c r="O1430" s="162" t="s">
        <v>6723</v>
      </c>
      <c r="P1430" s="160">
        <v>45793</v>
      </c>
      <c r="Q1430" s="162" t="s">
        <v>7387</v>
      </c>
      <c r="R1430" s="164">
        <v>540</v>
      </c>
      <c r="S1430" s="158" t="s">
        <v>1572</v>
      </c>
      <c r="T1430" s="163"/>
      <c r="U1430" s="161" t="s">
        <v>10</v>
      </c>
      <c r="V1430" s="161" t="s">
        <v>11</v>
      </c>
      <c r="W1430" s="161" t="s">
        <v>12</v>
      </c>
      <c r="X1430" s="161" t="s">
        <v>13</v>
      </c>
      <c r="Y1430" s="169">
        <v>6284</v>
      </c>
      <c r="Z1430" s="169">
        <v>9241101</v>
      </c>
      <c r="AA1430" s="166">
        <v>2.4134078212290504E-2</v>
      </c>
      <c r="AB1430" s="183" t="s">
        <v>6722</v>
      </c>
      <c r="AC1430" s="168" t="s">
        <v>3252</v>
      </c>
    </row>
    <row r="1431" spans="1:29" x14ac:dyDescent="0.3">
      <c r="A1431" s="156" t="s">
        <v>3092</v>
      </c>
      <c r="B1431" s="157">
        <v>1</v>
      </c>
      <c r="C1431" s="158" t="s">
        <v>1474</v>
      </c>
      <c r="D1431" s="158" t="s">
        <v>235</v>
      </c>
      <c r="E1431" s="156" t="s">
        <v>2722</v>
      </c>
      <c r="F1431" s="159" t="s">
        <v>458</v>
      </c>
      <c r="G1431" s="158" t="s">
        <v>459</v>
      </c>
      <c r="H1431" s="160">
        <v>45730</v>
      </c>
      <c r="I1431" s="160">
        <v>45793</v>
      </c>
      <c r="J1431" s="161" t="s">
        <v>6174</v>
      </c>
      <c r="K1431" s="162"/>
      <c r="L1431" s="163" t="s">
        <v>6713</v>
      </c>
      <c r="M1431" s="171">
        <v>0</v>
      </c>
      <c r="N1431" s="164">
        <v>576</v>
      </c>
      <c r="O1431" s="162" t="s">
        <v>6724</v>
      </c>
      <c r="P1431" s="160">
        <v>45793</v>
      </c>
      <c r="Q1431" s="162" t="s">
        <v>7387</v>
      </c>
      <c r="R1431" s="164">
        <v>576</v>
      </c>
      <c r="S1431" s="163" t="s">
        <v>1572</v>
      </c>
      <c r="T1431" s="163"/>
      <c r="U1431" s="161" t="s">
        <v>10</v>
      </c>
      <c r="V1431" s="161" t="s">
        <v>11</v>
      </c>
      <c r="W1431" s="161" t="s">
        <v>12</v>
      </c>
      <c r="X1431" s="161" t="s">
        <v>13</v>
      </c>
      <c r="Y1431" s="165">
        <v>6284</v>
      </c>
      <c r="Z1431" s="165">
        <v>9241101</v>
      </c>
      <c r="AA1431" s="166">
        <v>2.5743016759776537E-2</v>
      </c>
      <c r="AB1431" s="167" t="s">
        <v>6722</v>
      </c>
      <c r="AC1431" s="168" t="s">
        <v>3252</v>
      </c>
    </row>
    <row r="1432" spans="1:29" x14ac:dyDescent="0.3">
      <c r="A1432" s="156" t="s">
        <v>3092</v>
      </c>
      <c r="B1432" s="157">
        <v>1</v>
      </c>
      <c r="C1432" s="156" t="s">
        <v>1474</v>
      </c>
      <c r="D1432" s="158" t="s">
        <v>235</v>
      </c>
      <c r="E1432" s="156" t="s">
        <v>2722</v>
      </c>
      <c r="F1432" s="159" t="s">
        <v>458</v>
      </c>
      <c r="G1432" s="156" t="s">
        <v>459</v>
      </c>
      <c r="H1432" s="160">
        <v>45730</v>
      </c>
      <c r="I1432" s="160">
        <v>45793</v>
      </c>
      <c r="J1432" s="161" t="s">
        <v>6174</v>
      </c>
      <c r="K1432" s="162"/>
      <c r="L1432" s="163" t="s">
        <v>6713</v>
      </c>
      <c r="M1432" s="171">
        <v>0</v>
      </c>
      <c r="N1432" s="164">
        <v>2420</v>
      </c>
      <c r="O1432" s="162" t="s">
        <v>6725</v>
      </c>
      <c r="P1432" s="160">
        <v>45793</v>
      </c>
      <c r="Q1432" s="162" t="s">
        <v>7387</v>
      </c>
      <c r="R1432" s="164">
        <v>2420</v>
      </c>
      <c r="S1432" s="163" t="s">
        <v>1572</v>
      </c>
      <c r="T1432" s="163"/>
      <c r="U1432" s="161" t="s">
        <v>10</v>
      </c>
      <c r="V1432" s="161" t="s">
        <v>11</v>
      </c>
      <c r="W1432" s="161" t="s">
        <v>12</v>
      </c>
      <c r="X1432" s="161" t="s">
        <v>13</v>
      </c>
      <c r="Y1432" s="169">
        <v>6284</v>
      </c>
      <c r="Z1432" s="169">
        <v>9241101</v>
      </c>
      <c r="AA1432" s="166">
        <v>0.10815642458100559</v>
      </c>
      <c r="AB1432" s="167" t="s">
        <v>6722</v>
      </c>
      <c r="AC1432" s="168" t="s">
        <v>3252</v>
      </c>
    </row>
    <row r="1433" spans="1:29" x14ac:dyDescent="0.3">
      <c r="A1433" s="156" t="s">
        <v>3092</v>
      </c>
      <c r="B1433" s="157">
        <v>1</v>
      </c>
      <c r="C1433" s="158" t="s">
        <v>1474</v>
      </c>
      <c r="D1433" s="158" t="s">
        <v>235</v>
      </c>
      <c r="E1433" s="156" t="s">
        <v>2722</v>
      </c>
      <c r="F1433" s="159" t="s">
        <v>458</v>
      </c>
      <c r="G1433" s="156" t="s">
        <v>459</v>
      </c>
      <c r="H1433" s="160">
        <v>45730</v>
      </c>
      <c r="I1433" s="160">
        <v>46152</v>
      </c>
      <c r="J1433" s="161" t="s">
        <v>6707</v>
      </c>
      <c r="K1433" s="162"/>
      <c r="L1433" s="163" t="s">
        <v>6713</v>
      </c>
      <c r="M1433" s="171">
        <v>1229</v>
      </c>
      <c r="N1433" s="164">
        <v>1229</v>
      </c>
      <c r="O1433" s="162"/>
      <c r="P1433" s="160"/>
      <c r="Q1433" s="162"/>
      <c r="R1433" s="164">
        <v>0</v>
      </c>
      <c r="S1433" s="158" t="s">
        <v>1572</v>
      </c>
      <c r="T1433" s="163"/>
      <c r="U1433" s="161" t="s">
        <v>10</v>
      </c>
      <c r="V1433" s="161" t="s">
        <v>11</v>
      </c>
      <c r="W1433" s="161" t="s">
        <v>12</v>
      </c>
      <c r="X1433" s="161" t="s">
        <v>13</v>
      </c>
      <c r="Y1433" s="169">
        <v>6284</v>
      </c>
      <c r="Z1433" s="169">
        <v>9241101</v>
      </c>
      <c r="AA1433" s="166">
        <v>0</v>
      </c>
      <c r="AB1433" s="183" t="s">
        <v>6722</v>
      </c>
      <c r="AC1433" s="168" t="s">
        <v>3252</v>
      </c>
    </row>
    <row r="1434" spans="1:29" x14ac:dyDescent="0.3">
      <c r="A1434" s="156" t="s">
        <v>3092</v>
      </c>
      <c r="B1434" s="157">
        <v>1</v>
      </c>
      <c r="C1434" s="158" t="s">
        <v>1474</v>
      </c>
      <c r="D1434" s="156" t="s">
        <v>235</v>
      </c>
      <c r="E1434" s="156" t="s">
        <v>2722</v>
      </c>
      <c r="F1434" s="159" t="s">
        <v>458</v>
      </c>
      <c r="G1434" s="158" t="s">
        <v>459</v>
      </c>
      <c r="H1434" s="160">
        <v>45730</v>
      </c>
      <c r="I1434" s="160">
        <v>46153</v>
      </c>
      <c r="J1434" s="161" t="s">
        <v>6707</v>
      </c>
      <c r="K1434" s="162" t="s">
        <v>6720</v>
      </c>
      <c r="L1434" s="158" t="s">
        <v>6713</v>
      </c>
      <c r="M1434" s="171">
        <v>-1229</v>
      </c>
      <c r="N1434" s="171">
        <v>-1229</v>
      </c>
      <c r="O1434" s="162"/>
      <c r="P1434" s="160"/>
      <c r="Q1434" s="162"/>
      <c r="R1434" s="171">
        <v>0</v>
      </c>
      <c r="S1434" s="163" t="s">
        <v>1572</v>
      </c>
      <c r="T1434" s="156"/>
      <c r="U1434" s="161" t="s">
        <v>10</v>
      </c>
      <c r="V1434" s="161" t="s">
        <v>11</v>
      </c>
      <c r="W1434" s="161" t="s">
        <v>12</v>
      </c>
      <c r="X1434" s="161" t="s">
        <v>13</v>
      </c>
      <c r="Y1434" s="165">
        <v>6284</v>
      </c>
      <c r="Z1434" s="165">
        <v>9241101</v>
      </c>
      <c r="AA1434" s="166">
        <v>0</v>
      </c>
      <c r="AB1434" s="158" t="s">
        <v>8291</v>
      </c>
      <c r="AC1434" s="168" t="s">
        <v>3252</v>
      </c>
    </row>
    <row r="1435" spans="1:29" x14ac:dyDescent="0.3">
      <c r="A1435" s="156" t="s">
        <v>3094</v>
      </c>
      <c r="B1435" s="157">
        <v>2</v>
      </c>
      <c r="C1435" s="158" t="s">
        <v>1474</v>
      </c>
      <c r="D1435" s="156" t="s">
        <v>284</v>
      </c>
      <c r="E1435" s="156" t="s">
        <v>2722</v>
      </c>
      <c r="F1435" s="158" t="s">
        <v>458</v>
      </c>
      <c r="G1435" s="158" t="s">
        <v>459</v>
      </c>
      <c r="H1435" s="160">
        <v>45730</v>
      </c>
      <c r="I1435" s="160">
        <v>45798</v>
      </c>
      <c r="J1435" s="161" t="s">
        <v>6174</v>
      </c>
      <c r="K1435" s="162"/>
      <c r="L1435" s="158" t="s">
        <v>6713</v>
      </c>
      <c r="M1435" s="171">
        <v>0</v>
      </c>
      <c r="N1435" s="171">
        <v>540</v>
      </c>
      <c r="O1435" s="162" t="s">
        <v>6726</v>
      </c>
      <c r="P1435" s="160">
        <v>45798</v>
      </c>
      <c r="Q1435" s="162" t="s">
        <v>7388</v>
      </c>
      <c r="R1435" s="171">
        <v>540</v>
      </c>
      <c r="S1435" s="163" t="s">
        <v>1573</v>
      </c>
      <c r="T1435" s="156"/>
      <c r="U1435" s="161" t="s">
        <v>10</v>
      </c>
      <c r="V1435" s="161" t="s">
        <v>11</v>
      </c>
      <c r="W1435" s="161" t="s">
        <v>12</v>
      </c>
      <c r="X1435" s="161" t="s">
        <v>13</v>
      </c>
      <c r="Y1435" s="165">
        <v>6284</v>
      </c>
      <c r="Z1435" s="165">
        <v>9301101</v>
      </c>
      <c r="AA1435" s="166">
        <v>2.4134078212290504E-2</v>
      </c>
      <c r="AB1435" s="158" t="s">
        <v>6727</v>
      </c>
      <c r="AC1435" s="168" t="s">
        <v>3282</v>
      </c>
    </row>
    <row r="1436" spans="1:29" x14ac:dyDescent="0.3">
      <c r="A1436" s="156" t="s">
        <v>3094</v>
      </c>
      <c r="B1436" s="157">
        <v>2</v>
      </c>
      <c r="C1436" s="158" t="s">
        <v>1474</v>
      </c>
      <c r="D1436" s="158" t="s">
        <v>284</v>
      </c>
      <c r="E1436" s="156" t="s">
        <v>2722</v>
      </c>
      <c r="F1436" s="159" t="s">
        <v>458</v>
      </c>
      <c r="G1436" s="158" t="s">
        <v>459</v>
      </c>
      <c r="H1436" s="160">
        <v>45730</v>
      </c>
      <c r="I1436" s="160">
        <v>45798</v>
      </c>
      <c r="J1436" s="161" t="s">
        <v>6174</v>
      </c>
      <c r="K1436" s="162"/>
      <c r="L1436" s="163" t="s">
        <v>6713</v>
      </c>
      <c r="M1436" s="171">
        <v>0</v>
      </c>
      <c r="N1436" s="164">
        <v>2320</v>
      </c>
      <c r="O1436" s="162" t="s">
        <v>6728</v>
      </c>
      <c r="P1436" s="160">
        <v>45798</v>
      </c>
      <c r="Q1436" s="162" t="s">
        <v>7388</v>
      </c>
      <c r="R1436" s="164">
        <v>2320</v>
      </c>
      <c r="S1436" s="163" t="s">
        <v>1573</v>
      </c>
      <c r="T1436" s="163"/>
      <c r="U1436" s="161" t="s">
        <v>10</v>
      </c>
      <c r="V1436" s="161" t="s">
        <v>11</v>
      </c>
      <c r="W1436" s="161" t="s">
        <v>12</v>
      </c>
      <c r="X1436" s="161" t="s">
        <v>13</v>
      </c>
      <c r="Y1436" s="165">
        <v>6284</v>
      </c>
      <c r="Z1436" s="165">
        <v>9301101</v>
      </c>
      <c r="AA1436" s="166">
        <v>0.10368715083798882</v>
      </c>
      <c r="AB1436" s="175" t="s">
        <v>6727</v>
      </c>
      <c r="AC1436" s="168" t="s">
        <v>3282</v>
      </c>
    </row>
    <row r="1437" spans="1:29" x14ac:dyDescent="0.3">
      <c r="A1437" s="156" t="s">
        <v>3094</v>
      </c>
      <c r="B1437" s="157">
        <v>2</v>
      </c>
      <c r="C1437" s="158" t="s">
        <v>1474</v>
      </c>
      <c r="D1437" s="158" t="s">
        <v>284</v>
      </c>
      <c r="E1437" s="156" t="s">
        <v>2722</v>
      </c>
      <c r="F1437" s="158" t="s">
        <v>458</v>
      </c>
      <c r="G1437" s="158" t="s">
        <v>459</v>
      </c>
      <c r="H1437" s="160">
        <v>45730</v>
      </c>
      <c r="I1437" s="160">
        <v>45798</v>
      </c>
      <c r="J1437" s="161" t="s">
        <v>6174</v>
      </c>
      <c r="K1437" s="162"/>
      <c r="L1437" s="158" t="s">
        <v>6713</v>
      </c>
      <c r="M1437" s="171">
        <v>0</v>
      </c>
      <c r="N1437" s="171">
        <v>1080</v>
      </c>
      <c r="O1437" s="158" t="s">
        <v>6729</v>
      </c>
      <c r="P1437" s="160">
        <v>45798</v>
      </c>
      <c r="Q1437" s="162" t="s">
        <v>7388</v>
      </c>
      <c r="R1437" s="171">
        <v>1080</v>
      </c>
      <c r="S1437" s="162" t="s">
        <v>1573</v>
      </c>
      <c r="T1437" s="158"/>
      <c r="U1437" s="161" t="s">
        <v>10</v>
      </c>
      <c r="V1437" s="161" t="s">
        <v>11</v>
      </c>
      <c r="W1437" s="161" t="s">
        <v>12</v>
      </c>
      <c r="X1437" s="161" t="s">
        <v>13</v>
      </c>
      <c r="Y1437" s="165">
        <v>6284</v>
      </c>
      <c r="Z1437" s="165">
        <v>9301101</v>
      </c>
      <c r="AA1437" s="166">
        <v>4.8268156424581009E-2</v>
      </c>
      <c r="AB1437" s="158" t="s">
        <v>6727</v>
      </c>
      <c r="AC1437" s="168" t="s">
        <v>3282</v>
      </c>
    </row>
    <row r="1438" spans="1:29" x14ac:dyDescent="0.3">
      <c r="A1438" s="156" t="s">
        <v>3094</v>
      </c>
      <c r="B1438" s="157">
        <v>2</v>
      </c>
      <c r="C1438" s="158" t="s">
        <v>1474</v>
      </c>
      <c r="D1438" s="158" t="s">
        <v>284</v>
      </c>
      <c r="E1438" s="156" t="s">
        <v>2722</v>
      </c>
      <c r="F1438" s="159" t="s">
        <v>458</v>
      </c>
      <c r="G1438" s="158" t="s">
        <v>459</v>
      </c>
      <c r="H1438" s="160">
        <v>45730</v>
      </c>
      <c r="I1438" s="160">
        <v>45841</v>
      </c>
      <c r="J1438" s="161" t="s">
        <v>6174</v>
      </c>
      <c r="K1438" s="162"/>
      <c r="L1438" s="163" t="s">
        <v>6713</v>
      </c>
      <c r="M1438" s="171">
        <v>0</v>
      </c>
      <c r="N1438" s="164">
        <v>890</v>
      </c>
      <c r="O1438" s="162" t="s">
        <v>7389</v>
      </c>
      <c r="P1438" s="160">
        <v>45841</v>
      </c>
      <c r="Q1438" s="162" t="s">
        <v>7390</v>
      </c>
      <c r="R1438" s="164">
        <v>890</v>
      </c>
      <c r="S1438" s="163" t="s">
        <v>1573</v>
      </c>
      <c r="T1438" s="163"/>
      <c r="U1438" s="161" t="s">
        <v>10</v>
      </c>
      <c r="V1438" s="161" t="s">
        <v>11</v>
      </c>
      <c r="W1438" s="161" t="s">
        <v>12</v>
      </c>
      <c r="X1438" s="161" t="s">
        <v>13</v>
      </c>
      <c r="Y1438" s="169">
        <v>6284</v>
      </c>
      <c r="Z1438" s="169">
        <v>9301101</v>
      </c>
      <c r="AA1438" s="166">
        <v>3.9776536312849164E-2</v>
      </c>
      <c r="AB1438" s="167" t="s">
        <v>6727</v>
      </c>
      <c r="AC1438" s="168" t="s">
        <v>3282</v>
      </c>
    </row>
    <row r="1439" spans="1:29" x14ac:dyDescent="0.3">
      <c r="A1439" s="156" t="s">
        <v>3094</v>
      </c>
      <c r="B1439" s="157">
        <v>2</v>
      </c>
      <c r="C1439" s="158" t="s">
        <v>1474</v>
      </c>
      <c r="D1439" s="158" t="s">
        <v>284</v>
      </c>
      <c r="E1439" s="156" t="s">
        <v>2722</v>
      </c>
      <c r="F1439" s="159" t="s">
        <v>458</v>
      </c>
      <c r="G1439" s="158" t="s">
        <v>459</v>
      </c>
      <c r="H1439" s="160">
        <v>45730</v>
      </c>
      <c r="I1439" s="160">
        <v>46152</v>
      </c>
      <c r="J1439" s="161" t="s">
        <v>6707</v>
      </c>
      <c r="K1439" s="162"/>
      <c r="L1439" s="163" t="s">
        <v>6713</v>
      </c>
      <c r="M1439" s="171">
        <v>1070</v>
      </c>
      <c r="N1439" s="164">
        <v>1070</v>
      </c>
      <c r="O1439" s="162"/>
      <c r="P1439" s="160"/>
      <c r="Q1439" s="162"/>
      <c r="R1439" s="164">
        <v>0</v>
      </c>
      <c r="S1439" s="163" t="s">
        <v>1573</v>
      </c>
      <c r="T1439" s="163"/>
      <c r="U1439" s="161" t="s">
        <v>10</v>
      </c>
      <c r="V1439" s="161" t="s">
        <v>11</v>
      </c>
      <c r="W1439" s="161" t="s">
        <v>12</v>
      </c>
      <c r="X1439" s="161" t="s">
        <v>13</v>
      </c>
      <c r="Y1439" s="169">
        <v>6284</v>
      </c>
      <c r="Z1439" s="169">
        <v>9301101</v>
      </c>
      <c r="AA1439" s="166">
        <v>0</v>
      </c>
      <c r="AB1439" s="167" t="s">
        <v>6727</v>
      </c>
      <c r="AC1439" s="168" t="s">
        <v>3282</v>
      </c>
    </row>
    <row r="1440" spans="1:29" x14ac:dyDescent="0.3">
      <c r="A1440" s="156" t="s">
        <v>3094</v>
      </c>
      <c r="B1440" s="157">
        <v>2</v>
      </c>
      <c r="C1440" s="156" t="s">
        <v>1474</v>
      </c>
      <c r="D1440" s="163" t="s">
        <v>284</v>
      </c>
      <c r="E1440" s="156" t="s">
        <v>2722</v>
      </c>
      <c r="F1440" s="159" t="s">
        <v>458</v>
      </c>
      <c r="G1440" s="156" t="s">
        <v>459</v>
      </c>
      <c r="H1440" s="160">
        <v>45730</v>
      </c>
      <c r="I1440" s="160">
        <v>46153</v>
      </c>
      <c r="J1440" s="161" t="s">
        <v>6707</v>
      </c>
      <c r="K1440" s="162" t="s">
        <v>6720</v>
      </c>
      <c r="L1440" s="163" t="s">
        <v>6713</v>
      </c>
      <c r="M1440" s="171">
        <v>-1070</v>
      </c>
      <c r="N1440" s="164">
        <v>-1070</v>
      </c>
      <c r="O1440" s="162"/>
      <c r="P1440" s="160"/>
      <c r="Q1440" s="162"/>
      <c r="R1440" s="164">
        <v>0</v>
      </c>
      <c r="S1440" s="162" t="s">
        <v>1573</v>
      </c>
      <c r="T1440" s="163"/>
      <c r="U1440" s="161" t="s">
        <v>10</v>
      </c>
      <c r="V1440" s="161" t="s">
        <v>11</v>
      </c>
      <c r="W1440" s="161" t="s">
        <v>12</v>
      </c>
      <c r="X1440" s="161" t="s">
        <v>13</v>
      </c>
      <c r="Y1440" s="169">
        <v>6284</v>
      </c>
      <c r="Z1440" s="169">
        <v>9301101</v>
      </c>
      <c r="AA1440" s="166">
        <v>0</v>
      </c>
      <c r="AB1440" s="158" t="s">
        <v>8292</v>
      </c>
      <c r="AC1440" s="168" t="s">
        <v>3282</v>
      </c>
    </row>
    <row r="1441" spans="1:29" x14ac:dyDescent="0.3">
      <c r="A1441" s="156" t="s">
        <v>2677</v>
      </c>
      <c r="B1441" s="157">
        <v>1</v>
      </c>
      <c r="C1441" s="156" t="s">
        <v>1474</v>
      </c>
      <c r="D1441" s="163" t="s">
        <v>235</v>
      </c>
      <c r="E1441" s="156" t="s">
        <v>236</v>
      </c>
      <c r="F1441" s="159" t="s">
        <v>458</v>
      </c>
      <c r="G1441" s="156" t="s">
        <v>459</v>
      </c>
      <c r="H1441" s="160">
        <v>44743</v>
      </c>
      <c r="I1441" s="160">
        <v>45107</v>
      </c>
      <c r="J1441" s="161" t="s">
        <v>2671</v>
      </c>
      <c r="K1441" s="162"/>
      <c r="L1441" s="163" t="s">
        <v>5168</v>
      </c>
      <c r="M1441" s="171">
        <v>435</v>
      </c>
      <c r="N1441" s="164">
        <v>435</v>
      </c>
      <c r="O1441" s="162"/>
      <c r="P1441" s="160"/>
      <c r="Q1441" s="162"/>
      <c r="R1441" s="164">
        <v>0</v>
      </c>
      <c r="S1441" s="162" t="s">
        <v>559</v>
      </c>
      <c r="T1441" s="163"/>
      <c r="U1441" s="161" t="s">
        <v>10</v>
      </c>
      <c r="V1441" s="161" t="s">
        <v>11</v>
      </c>
      <c r="W1441" s="161" t="s">
        <v>12</v>
      </c>
      <c r="X1441" s="161" t="s">
        <v>13</v>
      </c>
      <c r="Y1441" s="169">
        <v>6284</v>
      </c>
      <c r="Z1441" s="169">
        <v>9241102</v>
      </c>
      <c r="AA1441" s="166">
        <v>0</v>
      </c>
      <c r="AB1441" s="158" t="s">
        <v>5429</v>
      </c>
      <c r="AC1441" s="168" t="s">
        <v>3256</v>
      </c>
    </row>
    <row r="1442" spans="1:29" x14ac:dyDescent="0.3">
      <c r="A1442" s="156" t="s">
        <v>2677</v>
      </c>
      <c r="B1442" s="157">
        <v>1</v>
      </c>
      <c r="C1442" s="158" t="s">
        <v>1474</v>
      </c>
      <c r="D1442" s="158" t="s">
        <v>235</v>
      </c>
      <c r="E1442" s="156" t="s">
        <v>236</v>
      </c>
      <c r="F1442" s="159" t="s">
        <v>458</v>
      </c>
      <c r="G1442" s="158" t="s">
        <v>459</v>
      </c>
      <c r="H1442" s="160">
        <v>44743</v>
      </c>
      <c r="I1442" s="160">
        <v>45118</v>
      </c>
      <c r="J1442" s="161" t="s">
        <v>2671</v>
      </c>
      <c r="K1442" s="162" t="s">
        <v>3142</v>
      </c>
      <c r="L1442" s="163" t="s">
        <v>5168</v>
      </c>
      <c r="M1442" s="171">
        <v>-435</v>
      </c>
      <c r="N1442" s="164">
        <v>-435</v>
      </c>
      <c r="O1442" s="162"/>
      <c r="P1442" s="160"/>
      <c r="Q1442" s="162"/>
      <c r="R1442" s="164">
        <v>0</v>
      </c>
      <c r="S1442" s="163" t="s">
        <v>559</v>
      </c>
      <c r="T1442" s="163"/>
      <c r="U1442" s="161" t="s">
        <v>10</v>
      </c>
      <c r="V1442" s="161" t="s">
        <v>11</v>
      </c>
      <c r="W1442" s="161" t="s">
        <v>12</v>
      </c>
      <c r="X1442" s="161" t="s">
        <v>13</v>
      </c>
      <c r="Y1442" s="169">
        <v>6284</v>
      </c>
      <c r="Z1442" s="169">
        <v>9241102</v>
      </c>
      <c r="AA1442" s="166">
        <v>0</v>
      </c>
      <c r="AB1442" s="167" t="s">
        <v>5430</v>
      </c>
      <c r="AC1442" s="168" t="s">
        <v>3256</v>
      </c>
    </row>
    <row r="1443" spans="1:29" x14ac:dyDescent="0.3">
      <c r="A1443" s="156" t="s">
        <v>3769</v>
      </c>
      <c r="B1443" s="157">
        <v>7</v>
      </c>
      <c r="C1443" s="158" t="s">
        <v>1474</v>
      </c>
      <c r="D1443" s="163" t="s">
        <v>438</v>
      </c>
      <c r="E1443" s="156" t="s">
        <v>2722</v>
      </c>
      <c r="F1443" s="159" t="s">
        <v>458</v>
      </c>
      <c r="G1443" s="158" t="s">
        <v>459</v>
      </c>
      <c r="H1443" s="160">
        <v>46150</v>
      </c>
      <c r="I1443" s="160">
        <v>46189</v>
      </c>
      <c r="J1443" s="161" t="s">
        <v>6707</v>
      </c>
      <c r="K1443" s="162"/>
      <c r="L1443" s="163" t="s">
        <v>8293</v>
      </c>
      <c r="M1443" s="171">
        <v>0</v>
      </c>
      <c r="N1443" s="164">
        <v>167.35</v>
      </c>
      <c r="O1443" s="162" t="s">
        <v>8294</v>
      </c>
      <c r="P1443" s="160">
        <v>46189</v>
      </c>
      <c r="Q1443" s="162" t="s">
        <v>8295</v>
      </c>
      <c r="R1443" s="164">
        <v>167.35</v>
      </c>
      <c r="S1443" s="163" t="s">
        <v>6132</v>
      </c>
      <c r="T1443" s="163"/>
      <c r="U1443" s="161" t="s">
        <v>10</v>
      </c>
      <c r="V1443" s="161" t="s">
        <v>11</v>
      </c>
      <c r="W1443" s="161" t="s">
        <v>12</v>
      </c>
      <c r="X1443" s="161" t="s">
        <v>13</v>
      </c>
      <c r="Y1443" s="165">
        <v>6284</v>
      </c>
      <c r="Z1443" s="165">
        <v>9161101</v>
      </c>
      <c r="AA1443" s="166">
        <v>3.353707414829659E-2</v>
      </c>
      <c r="AB1443" s="167" t="s">
        <v>8296</v>
      </c>
      <c r="AC1443" s="168" t="s">
        <v>3207</v>
      </c>
    </row>
    <row r="1444" spans="1:29" x14ac:dyDescent="0.3">
      <c r="A1444" s="156" t="s">
        <v>3769</v>
      </c>
      <c r="B1444" s="157">
        <v>7</v>
      </c>
      <c r="C1444" s="158" t="s">
        <v>1474</v>
      </c>
      <c r="D1444" s="156" t="s">
        <v>438</v>
      </c>
      <c r="E1444" s="156" t="s">
        <v>2722</v>
      </c>
      <c r="F1444" s="159" t="s">
        <v>458</v>
      </c>
      <c r="G1444" s="156" t="s">
        <v>459</v>
      </c>
      <c r="H1444" s="160">
        <v>46150</v>
      </c>
      <c r="I1444" s="160">
        <v>46189</v>
      </c>
      <c r="J1444" s="161" t="s">
        <v>6707</v>
      </c>
      <c r="K1444" s="162"/>
      <c r="L1444" s="163" t="s">
        <v>8293</v>
      </c>
      <c r="M1444" s="171">
        <v>0</v>
      </c>
      <c r="N1444" s="164">
        <v>4005</v>
      </c>
      <c r="O1444" s="162" t="s">
        <v>8297</v>
      </c>
      <c r="P1444" s="160">
        <v>46189</v>
      </c>
      <c r="Q1444" s="162" t="s">
        <v>8295</v>
      </c>
      <c r="R1444" s="164">
        <v>4005</v>
      </c>
      <c r="S1444" s="162" t="s">
        <v>6132</v>
      </c>
      <c r="T1444" s="163"/>
      <c r="U1444" s="161" t="s">
        <v>10</v>
      </c>
      <c r="V1444" s="161" t="s">
        <v>11</v>
      </c>
      <c r="W1444" s="161" t="s">
        <v>12</v>
      </c>
      <c r="X1444" s="161" t="s">
        <v>13</v>
      </c>
      <c r="Y1444" s="169">
        <v>6284</v>
      </c>
      <c r="Z1444" s="169">
        <v>9161101</v>
      </c>
      <c r="AA1444" s="166">
        <v>0.80260521042084165</v>
      </c>
      <c r="AB1444" s="158" t="s">
        <v>8296</v>
      </c>
      <c r="AC1444" s="168" t="s">
        <v>3207</v>
      </c>
    </row>
    <row r="1445" spans="1:29" x14ac:dyDescent="0.3">
      <c r="A1445" s="156" t="s">
        <v>3769</v>
      </c>
      <c r="B1445" s="157">
        <v>7</v>
      </c>
      <c r="C1445" s="158" t="s">
        <v>1474</v>
      </c>
      <c r="D1445" s="158" t="s">
        <v>438</v>
      </c>
      <c r="E1445" s="156" t="s">
        <v>2722</v>
      </c>
      <c r="F1445" s="159" t="s">
        <v>458</v>
      </c>
      <c r="G1445" s="158" t="s">
        <v>459</v>
      </c>
      <c r="H1445" s="160">
        <v>46150</v>
      </c>
      <c r="I1445" s="160">
        <v>46579</v>
      </c>
      <c r="J1445" s="161" t="s">
        <v>6707</v>
      </c>
      <c r="K1445" s="162" t="s">
        <v>8298</v>
      </c>
      <c r="L1445" s="163" t="s">
        <v>8293</v>
      </c>
      <c r="M1445" s="171">
        <v>817.64999999999964</v>
      </c>
      <c r="N1445" s="164">
        <v>817.64999999999964</v>
      </c>
      <c r="O1445" s="162"/>
      <c r="P1445" s="160"/>
      <c r="Q1445" s="162"/>
      <c r="R1445" s="164">
        <v>0</v>
      </c>
      <c r="S1445" s="163" t="s">
        <v>6132</v>
      </c>
      <c r="T1445" s="163"/>
      <c r="U1445" s="161" t="s">
        <v>10</v>
      </c>
      <c r="V1445" s="161" t="s">
        <v>11</v>
      </c>
      <c r="W1445" s="161" t="s">
        <v>12</v>
      </c>
      <c r="X1445" s="161" t="s">
        <v>13</v>
      </c>
      <c r="Y1445" s="169">
        <v>6284</v>
      </c>
      <c r="Z1445" s="169">
        <v>9161101</v>
      </c>
      <c r="AA1445" s="166">
        <v>0</v>
      </c>
      <c r="AB1445" s="167" t="s">
        <v>8296</v>
      </c>
      <c r="AC1445" s="168" t="s">
        <v>3207</v>
      </c>
    </row>
    <row r="1446" spans="1:29" x14ac:dyDescent="0.3">
      <c r="A1446" s="156" t="s">
        <v>3727</v>
      </c>
      <c r="B1446" s="157">
        <v>3</v>
      </c>
      <c r="C1446" s="158" t="s">
        <v>1474</v>
      </c>
      <c r="D1446" s="158" t="s">
        <v>436</v>
      </c>
      <c r="E1446" s="156" t="s">
        <v>2722</v>
      </c>
      <c r="F1446" s="159" t="s">
        <v>458</v>
      </c>
      <c r="G1446" s="158" t="s">
        <v>459</v>
      </c>
      <c r="H1446" s="160">
        <v>46150</v>
      </c>
      <c r="I1446" s="160">
        <v>46579</v>
      </c>
      <c r="J1446" s="161" t="s">
        <v>6707</v>
      </c>
      <c r="K1446" s="162" t="s">
        <v>8299</v>
      </c>
      <c r="L1446" s="163" t="s">
        <v>8300</v>
      </c>
      <c r="M1446" s="171">
        <v>14910</v>
      </c>
      <c r="N1446" s="164">
        <v>14910</v>
      </c>
      <c r="O1446" s="162"/>
      <c r="P1446" s="160"/>
      <c r="Q1446" s="162"/>
      <c r="R1446" s="164">
        <v>0</v>
      </c>
      <c r="S1446" s="163" t="s">
        <v>5859</v>
      </c>
      <c r="T1446" s="163"/>
      <c r="U1446" s="161" t="s">
        <v>10</v>
      </c>
      <c r="V1446" s="161" t="s">
        <v>11</v>
      </c>
      <c r="W1446" s="161" t="s">
        <v>12</v>
      </c>
      <c r="X1446" s="161" t="s">
        <v>13</v>
      </c>
      <c r="Y1446" s="169">
        <v>6284</v>
      </c>
      <c r="Z1446" s="169">
        <v>9131101</v>
      </c>
      <c r="AA1446" s="166">
        <v>0</v>
      </c>
      <c r="AB1446" s="167" t="s">
        <v>8301</v>
      </c>
      <c r="AC1446" s="168" t="s">
        <v>3202</v>
      </c>
    </row>
    <row r="1447" spans="1:29" x14ac:dyDescent="0.3">
      <c r="A1447" s="156" t="s">
        <v>4678</v>
      </c>
      <c r="B1447" s="157">
        <v>5</v>
      </c>
      <c r="C1447" s="158" t="s">
        <v>1474</v>
      </c>
      <c r="D1447" s="158" t="s">
        <v>317</v>
      </c>
      <c r="E1447" s="156" t="s">
        <v>2722</v>
      </c>
      <c r="F1447" s="159" t="s">
        <v>458</v>
      </c>
      <c r="G1447" s="158" t="s">
        <v>459</v>
      </c>
      <c r="H1447" s="160">
        <v>46181</v>
      </c>
      <c r="I1447" s="160">
        <v>47270</v>
      </c>
      <c r="J1447" s="161" t="s">
        <v>6707</v>
      </c>
      <c r="K1447" s="162" t="s">
        <v>8302</v>
      </c>
      <c r="L1447" s="163" t="s">
        <v>8303</v>
      </c>
      <c r="M1447" s="171">
        <v>25125</v>
      </c>
      <c r="N1447" s="164">
        <v>25125</v>
      </c>
      <c r="O1447" s="162"/>
      <c r="P1447" s="160"/>
      <c r="Q1447" s="162"/>
      <c r="R1447" s="164">
        <v>0</v>
      </c>
      <c r="S1447" s="163"/>
      <c r="T1447" s="163"/>
      <c r="U1447" s="161" t="s">
        <v>10</v>
      </c>
      <c r="V1447" s="161" t="s">
        <v>11</v>
      </c>
      <c r="W1447" s="161" t="s">
        <v>12</v>
      </c>
      <c r="X1447" s="161" t="s">
        <v>13</v>
      </c>
      <c r="Y1447" s="165">
        <v>6284</v>
      </c>
      <c r="Z1447" s="165">
        <v>9421101</v>
      </c>
      <c r="AA1447" s="166">
        <v>0</v>
      </c>
      <c r="AB1447" s="167" t="s">
        <v>8304</v>
      </c>
      <c r="AC1447" s="168" t="s">
        <v>3322</v>
      </c>
    </row>
    <row r="1448" spans="1:29" x14ac:dyDescent="0.3">
      <c r="A1448" s="156" t="s">
        <v>2020</v>
      </c>
      <c r="B1448" s="157">
        <v>1</v>
      </c>
      <c r="C1448" s="158" t="s">
        <v>1548</v>
      </c>
      <c r="D1448" s="158" t="s">
        <v>263</v>
      </c>
      <c r="E1448" s="156" t="s">
        <v>236</v>
      </c>
      <c r="F1448" s="159" t="s">
        <v>2587</v>
      </c>
      <c r="G1448" s="158" t="s">
        <v>138</v>
      </c>
      <c r="H1448" s="160">
        <v>43907</v>
      </c>
      <c r="I1448" s="160">
        <v>44183</v>
      </c>
      <c r="J1448" s="161" t="s">
        <v>979</v>
      </c>
      <c r="K1448" s="162"/>
      <c r="L1448" s="163" t="s">
        <v>681</v>
      </c>
      <c r="M1448" s="171">
        <v>0</v>
      </c>
      <c r="N1448" s="164">
        <v>20580.53</v>
      </c>
      <c r="O1448" s="162">
        <v>30699</v>
      </c>
      <c r="P1448" s="160">
        <v>44183</v>
      </c>
      <c r="Q1448" s="162" t="s">
        <v>1498</v>
      </c>
      <c r="R1448" s="164">
        <v>20580.53</v>
      </c>
      <c r="S1448" s="163" t="s">
        <v>634</v>
      </c>
      <c r="T1448" s="163"/>
      <c r="U1448" s="161" t="s">
        <v>10</v>
      </c>
      <c r="V1448" s="161" t="s">
        <v>11</v>
      </c>
      <c r="W1448" s="161" t="s">
        <v>1355</v>
      </c>
      <c r="X1448" s="161" t="s">
        <v>1356</v>
      </c>
      <c r="Y1448" s="165">
        <v>4300</v>
      </c>
      <c r="Z1448" s="165">
        <v>9051102</v>
      </c>
      <c r="AA1448" s="166">
        <v>3.3359646468174853E-2</v>
      </c>
      <c r="AB1448" s="167" t="s">
        <v>2112</v>
      </c>
      <c r="AC1448" s="168" t="s">
        <v>3175</v>
      </c>
    </row>
    <row r="1449" spans="1:29" x14ac:dyDescent="0.3">
      <c r="A1449" s="156" t="s">
        <v>2020</v>
      </c>
      <c r="B1449" s="157">
        <v>1</v>
      </c>
      <c r="C1449" s="158" t="s">
        <v>1548</v>
      </c>
      <c r="D1449" s="158" t="s">
        <v>263</v>
      </c>
      <c r="E1449" s="156" t="s">
        <v>236</v>
      </c>
      <c r="F1449" s="159" t="s">
        <v>2587</v>
      </c>
      <c r="G1449" s="158" t="s">
        <v>138</v>
      </c>
      <c r="H1449" s="160">
        <v>43907</v>
      </c>
      <c r="I1449" s="160">
        <v>44323</v>
      </c>
      <c r="J1449" s="161" t="s">
        <v>979</v>
      </c>
      <c r="K1449" s="162"/>
      <c r="L1449" s="163" t="s">
        <v>681</v>
      </c>
      <c r="M1449" s="171">
        <v>0</v>
      </c>
      <c r="N1449" s="164">
        <v>11760.3</v>
      </c>
      <c r="O1449" s="162">
        <v>30789</v>
      </c>
      <c r="P1449" s="160">
        <v>44323</v>
      </c>
      <c r="Q1449" s="162" t="s">
        <v>1996</v>
      </c>
      <c r="R1449" s="164">
        <v>11760.3</v>
      </c>
      <c r="S1449" s="163" t="s">
        <v>634</v>
      </c>
      <c r="T1449" s="163"/>
      <c r="U1449" s="161" t="s">
        <v>10</v>
      </c>
      <c r="V1449" s="161" t="s">
        <v>11</v>
      </c>
      <c r="W1449" s="161" t="s">
        <v>1355</v>
      </c>
      <c r="X1449" s="161" t="s">
        <v>1356</v>
      </c>
      <c r="Y1449" s="165">
        <v>4300</v>
      </c>
      <c r="Z1449" s="165">
        <v>9051102</v>
      </c>
      <c r="AA1449" s="166">
        <v>1.9062650493436115E-2</v>
      </c>
      <c r="AB1449" s="167" t="s">
        <v>2112</v>
      </c>
      <c r="AC1449" s="168" t="s">
        <v>3175</v>
      </c>
    </row>
    <row r="1450" spans="1:29" x14ac:dyDescent="0.3">
      <c r="A1450" s="156" t="s">
        <v>2020</v>
      </c>
      <c r="B1450" s="157">
        <v>1</v>
      </c>
      <c r="C1450" s="158" t="s">
        <v>1548</v>
      </c>
      <c r="D1450" s="158" t="s">
        <v>263</v>
      </c>
      <c r="E1450" s="156" t="s">
        <v>236</v>
      </c>
      <c r="F1450" s="159" t="s">
        <v>2587</v>
      </c>
      <c r="G1450" s="158" t="s">
        <v>138</v>
      </c>
      <c r="H1450" s="160">
        <v>43907</v>
      </c>
      <c r="I1450" s="160">
        <v>44341</v>
      </c>
      <c r="J1450" s="161" t="s">
        <v>979</v>
      </c>
      <c r="K1450" s="162"/>
      <c r="L1450" s="163" t="s">
        <v>681</v>
      </c>
      <c r="M1450" s="171">
        <v>0</v>
      </c>
      <c r="N1450" s="164">
        <v>2940.07</v>
      </c>
      <c r="O1450" s="162">
        <v>31584</v>
      </c>
      <c r="P1450" s="160">
        <v>44341</v>
      </c>
      <c r="Q1450" s="162" t="s">
        <v>2071</v>
      </c>
      <c r="R1450" s="164">
        <v>2940.07</v>
      </c>
      <c r="S1450" s="163" t="s">
        <v>634</v>
      </c>
      <c r="T1450" s="163"/>
      <c r="U1450" s="161" t="s">
        <v>10</v>
      </c>
      <c r="V1450" s="161" t="s">
        <v>11</v>
      </c>
      <c r="W1450" s="161" t="s">
        <v>1355</v>
      </c>
      <c r="X1450" s="161" t="s">
        <v>1356</v>
      </c>
      <c r="Y1450" s="165">
        <v>4300</v>
      </c>
      <c r="Z1450" s="165">
        <v>9051102</v>
      </c>
      <c r="AA1450" s="166">
        <v>4.7656545186973735E-3</v>
      </c>
      <c r="AB1450" s="167" t="s">
        <v>2112</v>
      </c>
      <c r="AC1450" s="168" t="s">
        <v>3175</v>
      </c>
    </row>
    <row r="1451" spans="1:29" x14ac:dyDescent="0.3">
      <c r="A1451" s="156" t="s">
        <v>2791</v>
      </c>
      <c r="B1451" s="157">
        <v>0</v>
      </c>
      <c r="C1451" s="158" t="s">
        <v>1548</v>
      </c>
      <c r="D1451" s="158" t="s">
        <v>3</v>
      </c>
      <c r="E1451" s="156" t="s">
        <v>2722</v>
      </c>
      <c r="F1451" s="159" t="s">
        <v>2587</v>
      </c>
      <c r="G1451" s="158" t="s">
        <v>138</v>
      </c>
      <c r="H1451" s="160">
        <v>43907</v>
      </c>
      <c r="I1451" s="160">
        <v>43999</v>
      </c>
      <c r="J1451" s="161" t="s">
        <v>5</v>
      </c>
      <c r="K1451" s="162"/>
      <c r="L1451" s="163" t="s">
        <v>681</v>
      </c>
      <c r="M1451" s="171">
        <v>0</v>
      </c>
      <c r="N1451" s="164">
        <v>55307.63</v>
      </c>
      <c r="O1451" s="162">
        <v>29473</v>
      </c>
      <c r="P1451" s="160">
        <v>43999</v>
      </c>
      <c r="Q1451" s="162" t="s">
        <v>883</v>
      </c>
      <c r="R1451" s="164">
        <v>55307.63</v>
      </c>
      <c r="S1451" s="163"/>
      <c r="T1451" s="163"/>
      <c r="U1451" s="161" t="s">
        <v>10</v>
      </c>
      <c r="V1451" s="161" t="s">
        <v>11</v>
      </c>
      <c r="W1451" s="161" t="s">
        <v>12</v>
      </c>
      <c r="X1451" s="161" t="s">
        <v>13</v>
      </c>
      <c r="Y1451" s="165">
        <v>4300</v>
      </c>
      <c r="Z1451" s="165">
        <v>9851100</v>
      </c>
      <c r="AA1451" s="166">
        <v>8.9649925623519977E-2</v>
      </c>
      <c r="AB1451" s="167" t="s">
        <v>3098</v>
      </c>
      <c r="AC1451" s="168" t="s">
        <v>3186</v>
      </c>
    </row>
    <row r="1452" spans="1:29" x14ac:dyDescent="0.3">
      <c r="A1452" s="156" t="s">
        <v>2791</v>
      </c>
      <c r="B1452" s="157">
        <v>0</v>
      </c>
      <c r="C1452" s="158" t="s">
        <v>1548</v>
      </c>
      <c r="D1452" s="158" t="s">
        <v>3</v>
      </c>
      <c r="E1452" s="156" t="s">
        <v>2722</v>
      </c>
      <c r="F1452" s="159" t="s">
        <v>2587</v>
      </c>
      <c r="G1452" s="158" t="s">
        <v>138</v>
      </c>
      <c r="H1452" s="160">
        <v>43907</v>
      </c>
      <c r="I1452" s="160">
        <v>43999</v>
      </c>
      <c r="J1452" s="161" t="s">
        <v>5</v>
      </c>
      <c r="K1452" s="162"/>
      <c r="L1452" s="163" t="s">
        <v>681</v>
      </c>
      <c r="M1452" s="171">
        <v>0</v>
      </c>
      <c r="N1452" s="164">
        <v>21087.13</v>
      </c>
      <c r="O1452" s="162">
        <v>29473</v>
      </c>
      <c r="P1452" s="160">
        <v>43999</v>
      </c>
      <c r="Q1452" s="162" t="s">
        <v>883</v>
      </c>
      <c r="R1452" s="164">
        <v>21087.13</v>
      </c>
      <c r="S1452" s="163"/>
      <c r="T1452" s="163"/>
      <c r="U1452" s="161" t="s">
        <v>10</v>
      </c>
      <c r="V1452" s="161" t="s">
        <v>11</v>
      </c>
      <c r="W1452" s="161" t="s">
        <v>12</v>
      </c>
      <c r="X1452" s="161" t="s">
        <v>13</v>
      </c>
      <c r="Y1452" s="169">
        <v>4400</v>
      </c>
      <c r="Z1452" s="169">
        <v>9851100</v>
      </c>
      <c r="AA1452" s="166">
        <v>3.4180810787110154E-2</v>
      </c>
      <c r="AB1452" s="167" t="s">
        <v>3098</v>
      </c>
      <c r="AC1452" s="168" t="s">
        <v>3186</v>
      </c>
    </row>
    <row r="1453" spans="1:29" x14ac:dyDescent="0.3">
      <c r="A1453" s="156" t="s">
        <v>2815</v>
      </c>
      <c r="B1453" s="157">
        <v>2</v>
      </c>
      <c r="C1453" s="158" t="s">
        <v>1548</v>
      </c>
      <c r="D1453" s="158" t="s">
        <v>275</v>
      </c>
      <c r="E1453" s="156" t="s">
        <v>2722</v>
      </c>
      <c r="F1453" s="159" t="s">
        <v>2587</v>
      </c>
      <c r="G1453" s="158" t="s">
        <v>138</v>
      </c>
      <c r="H1453" s="160">
        <v>43907</v>
      </c>
      <c r="I1453" s="160">
        <v>44323</v>
      </c>
      <c r="J1453" s="161" t="s">
        <v>979</v>
      </c>
      <c r="K1453" s="162"/>
      <c r="L1453" s="163" t="s">
        <v>681</v>
      </c>
      <c r="M1453" s="171">
        <v>0</v>
      </c>
      <c r="N1453" s="164">
        <v>45198.42</v>
      </c>
      <c r="O1453" s="162">
        <v>30789</v>
      </c>
      <c r="P1453" s="160">
        <v>44323</v>
      </c>
      <c r="Q1453" s="162" t="s">
        <v>1996</v>
      </c>
      <c r="R1453" s="164">
        <v>45198.42</v>
      </c>
      <c r="S1453" s="163" t="s">
        <v>395</v>
      </c>
      <c r="T1453" s="163"/>
      <c r="U1453" s="161" t="s">
        <v>10</v>
      </c>
      <c r="V1453" s="161" t="s">
        <v>11</v>
      </c>
      <c r="W1453" s="161" t="s">
        <v>1355</v>
      </c>
      <c r="X1453" s="161" t="s">
        <v>1356</v>
      </c>
      <c r="Y1453" s="169">
        <v>4300</v>
      </c>
      <c r="Z1453" s="169">
        <v>9191101</v>
      </c>
      <c r="AA1453" s="166">
        <v>7.3263580292639879E-2</v>
      </c>
      <c r="AB1453" s="167" t="s">
        <v>2113</v>
      </c>
      <c r="AC1453" s="168" t="s">
        <v>3222</v>
      </c>
    </row>
    <row r="1454" spans="1:29" x14ac:dyDescent="0.3">
      <c r="A1454" s="156" t="s">
        <v>2815</v>
      </c>
      <c r="B1454" s="157">
        <v>2</v>
      </c>
      <c r="C1454" s="156" t="s">
        <v>1548</v>
      </c>
      <c r="D1454" s="156" t="s">
        <v>275</v>
      </c>
      <c r="E1454" s="156" t="s">
        <v>2722</v>
      </c>
      <c r="F1454" s="156" t="s">
        <v>2587</v>
      </c>
      <c r="G1454" s="158" t="s">
        <v>138</v>
      </c>
      <c r="H1454" s="160">
        <v>43907</v>
      </c>
      <c r="I1454" s="160">
        <v>44323</v>
      </c>
      <c r="J1454" s="161" t="s">
        <v>979</v>
      </c>
      <c r="K1454" s="158"/>
      <c r="L1454" s="156" t="s">
        <v>681</v>
      </c>
      <c r="M1454" s="171">
        <v>0</v>
      </c>
      <c r="N1454" s="170">
        <v>25304.560000000001</v>
      </c>
      <c r="O1454" s="162">
        <v>30789</v>
      </c>
      <c r="P1454" s="160">
        <v>44323</v>
      </c>
      <c r="Q1454" s="162" t="s">
        <v>1996</v>
      </c>
      <c r="R1454" s="178">
        <v>25304.560000000001</v>
      </c>
      <c r="S1454" s="158" t="s">
        <v>395</v>
      </c>
      <c r="T1454" s="162"/>
      <c r="U1454" s="161" t="s">
        <v>10</v>
      </c>
      <c r="V1454" s="161" t="s">
        <v>11</v>
      </c>
      <c r="W1454" s="161" t="s">
        <v>12</v>
      </c>
      <c r="X1454" s="161" t="s">
        <v>13</v>
      </c>
      <c r="Y1454" s="165">
        <v>4400</v>
      </c>
      <c r="Z1454" s="165">
        <v>9191101</v>
      </c>
      <c r="AA1454" s="166">
        <v>4.1016979428261505E-2</v>
      </c>
      <c r="AB1454" s="162" t="s">
        <v>2113</v>
      </c>
      <c r="AC1454" s="168" t="s">
        <v>3222</v>
      </c>
    </row>
    <row r="1455" spans="1:29" x14ac:dyDescent="0.3">
      <c r="A1455" s="156" t="s">
        <v>2815</v>
      </c>
      <c r="B1455" s="157">
        <v>2</v>
      </c>
      <c r="C1455" s="156" t="s">
        <v>1548</v>
      </c>
      <c r="D1455" s="158" t="s">
        <v>275</v>
      </c>
      <c r="E1455" s="156" t="s">
        <v>2722</v>
      </c>
      <c r="F1455" s="159" t="s">
        <v>2587</v>
      </c>
      <c r="G1455" s="156" t="s">
        <v>138</v>
      </c>
      <c r="H1455" s="160">
        <v>43907</v>
      </c>
      <c r="I1455" s="160">
        <v>44323</v>
      </c>
      <c r="J1455" s="161" t="s">
        <v>979</v>
      </c>
      <c r="K1455" s="162"/>
      <c r="L1455" s="163" t="s">
        <v>681</v>
      </c>
      <c r="M1455" s="171">
        <v>0</v>
      </c>
      <c r="N1455" s="164">
        <v>40063.800000000003</v>
      </c>
      <c r="O1455" s="162">
        <v>30790</v>
      </c>
      <c r="P1455" s="160">
        <v>44323</v>
      </c>
      <c r="Q1455" s="162" t="s">
        <v>1997</v>
      </c>
      <c r="R1455" s="164">
        <v>40063.800000000003</v>
      </c>
      <c r="S1455" s="162" t="s">
        <v>395</v>
      </c>
      <c r="T1455" s="163"/>
      <c r="U1455" s="161" t="s">
        <v>10</v>
      </c>
      <c r="V1455" s="161" t="s">
        <v>11</v>
      </c>
      <c r="W1455" s="161" t="s">
        <v>1355</v>
      </c>
      <c r="X1455" s="161" t="s">
        <v>1356</v>
      </c>
      <c r="Y1455" s="169">
        <v>4300</v>
      </c>
      <c r="Z1455" s="169">
        <v>9191101</v>
      </c>
      <c r="AA1455" s="166">
        <v>6.4940708726726859E-2</v>
      </c>
      <c r="AB1455" s="158" t="s">
        <v>2113</v>
      </c>
      <c r="AC1455" s="168" t="s">
        <v>3222</v>
      </c>
    </row>
    <row r="1456" spans="1:29" x14ac:dyDescent="0.3">
      <c r="A1456" s="156" t="s">
        <v>2815</v>
      </c>
      <c r="B1456" s="157">
        <v>2</v>
      </c>
      <c r="C1456" s="158" t="s">
        <v>1548</v>
      </c>
      <c r="D1456" s="158" t="s">
        <v>275</v>
      </c>
      <c r="E1456" s="156" t="s">
        <v>2722</v>
      </c>
      <c r="F1456" s="158" t="s">
        <v>2587</v>
      </c>
      <c r="G1456" s="158" t="s">
        <v>138</v>
      </c>
      <c r="H1456" s="160">
        <v>43907</v>
      </c>
      <c r="I1456" s="160">
        <v>44323</v>
      </c>
      <c r="J1456" s="161" t="s">
        <v>979</v>
      </c>
      <c r="K1456" s="162"/>
      <c r="L1456" s="158" t="s">
        <v>681</v>
      </c>
      <c r="M1456" s="171">
        <v>0</v>
      </c>
      <c r="N1456" s="171">
        <v>22953.74</v>
      </c>
      <c r="O1456" s="162">
        <v>30790</v>
      </c>
      <c r="P1456" s="160">
        <v>44323</v>
      </c>
      <c r="Q1456" s="162" t="s">
        <v>1997</v>
      </c>
      <c r="R1456" s="171">
        <v>22953.74</v>
      </c>
      <c r="S1456" s="163" t="s">
        <v>395</v>
      </c>
      <c r="T1456" s="156"/>
      <c r="U1456" s="161" t="s">
        <v>10</v>
      </c>
      <c r="V1456" s="161" t="s">
        <v>11</v>
      </c>
      <c r="W1456" s="161" t="s">
        <v>12</v>
      </c>
      <c r="X1456" s="161" t="s">
        <v>13</v>
      </c>
      <c r="Y1456" s="165">
        <v>4400</v>
      </c>
      <c r="Z1456" s="165">
        <v>9191101</v>
      </c>
      <c r="AA1456" s="166">
        <v>3.720645928566485E-2</v>
      </c>
      <c r="AB1456" s="158" t="s">
        <v>2113</v>
      </c>
      <c r="AC1456" s="168" t="s">
        <v>3222</v>
      </c>
    </row>
    <row r="1457" spans="1:29" x14ac:dyDescent="0.3">
      <c r="A1457" s="156" t="s">
        <v>2815</v>
      </c>
      <c r="B1457" s="157">
        <v>2</v>
      </c>
      <c r="C1457" s="158" t="s">
        <v>1548</v>
      </c>
      <c r="D1457" s="156" t="s">
        <v>275</v>
      </c>
      <c r="E1457" s="156" t="s">
        <v>2722</v>
      </c>
      <c r="F1457" s="158" t="s">
        <v>2587</v>
      </c>
      <c r="G1457" s="158" t="s">
        <v>138</v>
      </c>
      <c r="H1457" s="160">
        <v>43907</v>
      </c>
      <c r="I1457" s="160">
        <v>44323</v>
      </c>
      <c r="J1457" s="161" t="s">
        <v>979</v>
      </c>
      <c r="K1457" s="162" t="s">
        <v>674</v>
      </c>
      <c r="L1457" s="158" t="s">
        <v>681</v>
      </c>
      <c r="M1457" s="171">
        <v>0</v>
      </c>
      <c r="N1457" s="171">
        <v>615.5</v>
      </c>
      <c r="O1457" s="162">
        <v>30860</v>
      </c>
      <c r="P1457" s="160">
        <v>44323</v>
      </c>
      <c r="Q1457" s="162" t="s">
        <v>1998</v>
      </c>
      <c r="R1457" s="171">
        <v>615.5</v>
      </c>
      <c r="S1457" s="162" t="s">
        <v>395</v>
      </c>
      <c r="T1457" s="156"/>
      <c r="U1457" s="161" t="s">
        <v>10</v>
      </c>
      <c r="V1457" s="161" t="s">
        <v>11</v>
      </c>
      <c r="W1457" s="161" t="s">
        <v>12</v>
      </c>
      <c r="X1457" s="161" t="s">
        <v>13</v>
      </c>
      <c r="Y1457" s="165">
        <v>4400</v>
      </c>
      <c r="Z1457" s="165">
        <v>9191101</v>
      </c>
      <c r="AA1457" s="166">
        <v>9.9768384979209116E-4</v>
      </c>
      <c r="AB1457" s="158" t="s">
        <v>5000</v>
      </c>
      <c r="AC1457" s="168" t="s">
        <v>3222</v>
      </c>
    </row>
    <row r="1458" spans="1:29" x14ac:dyDescent="0.3">
      <c r="A1458" s="156" t="s">
        <v>2815</v>
      </c>
      <c r="B1458" s="157">
        <v>2</v>
      </c>
      <c r="C1458" s="158" t="s">
        <v>1548</v>
      </c>
      <c r="D1458" s="158" t="s">
        <v>275</v>
      </c>
      <c r="E1458" s="156" t="s">
        <v>2722</v>
      </c>
      <c r="F1458" s="159" t="s">
        <v>2587</v>
      </c>
      <c r="G1458" s="158" t="s">
        <v>138</v>
      </c>
      <c r="H1458" s="160">
        <v>43907</v>
      </c>
      <c r="I1458" s="160">
        <v>44323</v>
      </c>
      <c r="J1458" s="161" t="s">
        <v>979</v>
      </c>
      <c r="K1458" s="162"/>
      <c r="L1458" s="163" t="s">
        <v>681</v>
      </c>
      <c r="M1458" s="171">
        <v>0</v>
      </c>
      <c r="N1458" s="164">
        <v>22251.5</v>
      </c>
      <c r="O1458" s="162">
        <v>30860</v>
      </c>
      <c r="P1458" s="160">
        <v>44323</v>
      </c>
      <c r="Q1458" s="162" t="s">
        <v>1998</v>
      </c>
      <c r="R1458" s="164">
        <v>22251.5</v>
      </c>
      <c r="S1458" s="163" t="s">
        <v>395</v>
      </c>
      <c r="T1458" s="163"/>
      <c r="U1458" s="161" t="s">
        <v>10</v>
      </c>
      <c r="V1458" s="161" t="s">
        <v>11</v>
      </c>
      <c r="W1458" s="161" t="s">
        <v>1355</v>
      </c>
      <c r="X1458" s="161" t="s">
        <v>1356</v>
      </c>
      <c r="Y1458" s="169">
        <v>4300</v>
      </c>
      <c r="Z1458" s="169">
        <v>9191101</v>
      </c>
      <c r="AA1458" s="166">
        <v>3.6068175765473137E-2</v>
      </c>
      <c r="AB1458" s="167" t="s">
        <v>2113</v>
      </c>
      <c r="AC1458" s="168" t="s">
        <v>3222</v>
      </c>
    </row>
    <row r="1459" spans="1:29" x14ac:dyDescent="0.3">
      <c r="A1459" s="156" t="s">
        <v>2815</v>
      </c>
      <c r="B1459" s="157">
        <v>2</v>
      </c>
      <c r="C1459" s="158" t="s">
        <v>1548</v>
      </c>
      <c r="D1459" s="156" t="s">
        <v>275</v>
      </c>
      <c r="E1459" s="156" t="s">
        <v>2722</v>
      </c>
      <c r="F1459" s="158" t="s">
        <v>2587</v>
      </c>
      <c r="G1459" s="158" t="s">
        <v>138</v>
      </c>
      <c r="H1459" s="160">
        <v>43907</v>
      </c>
      <c r="I1459" s="160">
        <v>44341</v>
      </c>
      <c r="J1459" s="161" t="s">
        <v>979</v>
      </c>
      <c r="K1459" s="162"/>
      <c r="L1459" s="158" t="s">
        <v>681</v>
      </c>
      <c r="M1459" s="171">
        <v>0</v>
      </c>
      <c r="N1459" s="171">
        <v>192.72</v>
      </c>
      <c r="O1459" s="162">
        <v>31584</v>
      </c>
      <c r="P1459" s="160">
        <v>44341</v>
      </c>
      <c r="Q1459" s="162" t="s">
        <v>2071</v>
      </c>
      <c r="R1459" s="171">
        <v>192.72</v>
      </c>
      <c r="S1459" s="162" t="s">
        <v>395</v>
      </c>
      <c r="T1459" s="156"/>
      <c r="U1459" s="161" t="s">
        <v>10</v>
      </c>
      <c r="V1459" s="161" t="s">
        <v>11</v>
      </c>
      <c r="W1459" s="161" t="s">
        <v>1355</v>
      </c>
      <c r="X1459" s="161" t="s">
        <v>1356</v>
      </c>
      <c r="Y1459" s="165">
        <v>4300</v>
      </c>
      <c r="Z1459" s="165">
        <v>9191101</v>
      </c>
      <c r="AA1459" s="166">
        <v>3.1238607884960485E-4</v>
      </c>
      <c r="AB1459" s="158" t="s">
        <v>2113</v>
      </c>
      <c r="AC1459" s="168" t="s">
        <v>3222</v>
      </c>
    </row>
    <row r="1460" spans="1:29" x14ac:dyDescent="0.3">
      <c r="A1460" s="156" t="s">
        <v>2815</v>
      </c>
      <c r="B1460" s="157">
        <v>2</v>
      </c>
      <c r="C1460" s="158" t="s">
        <v>1548</v>
      </c>
      <c r="D1460" s="156" t="s">
        <v>275</v>
      </c>
      <c r="E1460" s="156" t="s">
        <v>2722</v>
      </c>
      <c r="F1460" s="156" t="s">
        <v>2587</v>
      </c>
      <c r="G1460" s="158" t="s">
        <v>138</v>
      </c>
      <c r="H1460" s="160">
        <v>43907</v>
      </c>
      <c r="I1460" s="160">
        <v>44341</v>
      </c>
      <c r="J1460" s="161" t="s">
        <v>979</v>
      </c>
      <c r="K1460" s="162"/>
      <c r="L1460" s="158" t="s">
        <v>681</v>
      </c>
      <c r="M1460" s="171">
        <v>742.42</v>
      </c>
      <c r="N1460" s="170">
        <v>742.42</v>
      </c>
      <c r="O1460" s="162"/>
      <c r="P1460" s="160"/>
      <c r="Q1460" s="162"/>
      <c r="R1460" s="171">
        <v>0</v>
      </c>
      <c r="S1460" s="163" t="s">
        <v>395</v>
      </c>
      <c r="T1460" s="162"/>
      <c r="U1460" s="161" t="s">
        <v>10</v>
      </c>
      <c r="V1460" s="161" t="s">
        <v>11</v>
      </c>
      <c r="W1460" s="161" t="s">
        <v>12</v>
      </c>
      <c r="X1460" s="161" t="s">
        <v>13</v>
      </c>
      <c r="Y1460" s="165">
        <v>4400</v>
      </c>
      <c r="Z1460" s="165">
        <v>9191101</v>
      </c>
      <c r="AA1460" s="166">
        <v>0</v>
      </c>
      <c r="AB1460" s="158" t="s">
        <v>5345</v>
      </c>
      <c r="AC1460" s="168" t="s">
        <v>3222</v>
      </c>
    </row>
    <row r="1461" spans="1:29" x14ac:dyDescent="0.3">
      <c r="A1461" s="156" t="s">
        <v>2815</v>
      </c>
      <c r="B1461" s="157">
        <v>2</v>
      </c>
      <c r="C1461" s="158" t="s">
        <v>1548</v>
      </c>
      <c r="D1461" s="158" t="s">
        <v>275</v>
      </c>
      <c r="E1461" s="156" t="s">
        <v>2722</v>
      </c>
      <c r="F1461" s="159" t="s">
        <v>2587</v>
      </c>
      <c r="G1461" s="156" t="s">
        <v>138</v>
      </c>
      <c r="H1461" s="160">
        <v>43907</v>
      </c>
      <c r="I1461" s="160">
        <v>44348</v>
      </c>
      <c r="J1461" s="161" t="s">
        <v>979</v>
      </c>
      <c r="K1461" s="162" t="s">
        <v>674</v>
      </c>
      <c r="L1461" s="163" t="s">
        <v>681</v>
      </c>
      <c r="M1461" s="171">
        <v>-742.42</v>
      </c>
      <c r="N1461" s="164">
        <v>-742.42</v>
      </c>
      <c r="O1461" s="162"/>
      <c r="P1461" s="160"/>
      <c r="Q1461" s="162"/>
      <c r="R1461" s="164">
        <v>0</v>
      </c>
      <c r="S1461" s="162" t="s">
        <v>395</v>
      </c>
      <c r="T1461" s="163"/>
      <c r="U1461" s="161" t="s">
        <v>10</v>
      </c>
      <c r="V1461" s="161" t="s">
        <v>11</v>
      </c>
      <c r="W1461" s="161" t="s">
        <v>12</v>
      </c>
      <c r="X1461" s="161" t="s">
        <v>13</v>
      </c>
      <c r="Y1461" s="169">
        <v>4400</v>
      </c>
      <c r="Z1461" s="169">
        <v>9191101</v>
      </c>
      <c r="AA1461" s="166">
        <v>0</v>
      </c>
      <c r="AB1461" s="163" t="s">
        <v>5001</v>
      </c>
      <c r="AC1461" s="168" t="s">
        <v>3222</v>
      </c>
    </row>
    <row r="1462" spans="1:29" x14ac:dyDescent="0.3">
      <c r="A1462" s="156" t="s">
        <v>2021</v>
      </c>
      <c r="B1462" s="157">
        <v>2</v>
      </c>
      <c r="C1462" s="158" t="s">
        <v>1548</v>
      </c>
      <c r="D1462" s="156" t="s">
        <v>275</v>
      </c>
      <c r="E1462" s="156" t="s">
        <v>236</v>
      </c>
      <c r="F1462" s="156" t="s">
        <v>2587</v>
      </c>
      <c r="G1462" s="158" t="s">
        <v>138</v>
      </c>
      <c r="H1462" s="160">
        <v>43907</v>
      </c>
      <c r="I1462" s="160">
        <v>44323</v>
      </c>
      <c r="J1462" s="161" t="s">
        <v>979</v>
      </c>
      <c r="K1462" s="162"/>
      <c r="L1462" s="158" t="s">
        <v>681</v>
      </c>
      <c r="M1462" s="171">
        <v>0</v>
      </c>
      <c r="N1462" s="170">
        <v>2450.06</v>
      </c>
      <c r="O1462" s="162">
        <v>30860</v>
      </c>
      <c r="P1462" s="160">
        <v>44323</v>
      </c>
      <c r="Q1462" s="162" t="s">
        <v>1998</v>
      </c>
      <c r="R1462" s="171">
        <v>2450.06</v>
      </c>
      <c r="S1462" s="163" t="s">
        <v>637</v>
      </c>
      <c r="T1462" s="162"/>
      <c r="U1462" s="161" t="s">
        <v>10</v>
      </c>
      <c r="V1462" s="161" t="s">
        <v>11</v>
      </c>
      <c r="W1462" s="161" t="s">
        <v>1355</v>
      </c>
      <c r="X1462" s="161" t="s">
        <v>1356</v>
      </c>
      <c r="Y1462" s="165">
        <v>4300</v>
      </c>
      <c r="Z1462" s="165">
        <v>9191102</v>
      </c>
      <c r="AA1462" s="166">
        <v>3.9713814671350298E-3</v>
      </c>
      <c r="AB1462" s="163" t="s">
        <v>2113</v>
      </c>
      <c r="AC1462" s="168" t="s">
        <v>3226</v>
      </c>
    </row>
    <row r="1463" spans="1:29" x14ac:dyDescent="0.3">
      <c r="A1463" s="156" t="s">
        <v>2021</v>
      </c>
      <c r="B1463" s="157">
        <v>2</v>
      </c>
      <c r="C1463" s="158" t="s">
        <v>1548</v>
      </c>
      <c r="D1463" s="158" t="s">
        <v>275</v>
      </c>
      <c r="E1463" s="156" t="s">
        <v>236</v>
      </c>
      <c r="F1463" s="159" t="s">
        <v>2587</v>
      </c>
      <c r="G1463" s="158" t="s">
        <v>138</v>
      </c>
      <c r="H1463" s="160">
        <v>43907</v>
      </c>
      <c r="I1463" s="160">
        <v>44341</v>
      </c>
      <c r="J1463" s="161" t="s">
        <v>979</v>
      </c>
      <c r="K1463" s="162"/>
      <c r="L1463" s="163" t="s">
        <v>681</v>
      </c>
      <c r="M1463" s="171">
        <v>0</v>
      </c>
      <c r="N1463" s="164">
        <v>8036.2</v>
      </c>
      <c r="O1463" s="162">
        <v>31584</v>
      </c>
      <c r="P1463" s="160">
        <v>44341</v>
      </c>
      <c r="Q1463" s="162" t="s">
        <v>2071</v>
      </c>
      <c r="R1463" s="164">
        <v>8036.2</v>
      </c>
      <c r="S1463" s="163" t="s">
        <v>637</v>
      </c>
      <c r="T1463" s="163"/>
      <c r="U1463" s="161" t="s">
        <v>10</v>
      </c>
      <c r="V1463" s="161" t="s">
        <v>11</v>
      </c>
      <c r="W1463" s="161" t="s">
        <v>1355</v>
      </c>
      <c r="X1463" s="161" t="s">
        <v>1356</v>
      </c>
      <c r="Y1463" s="169">
        <v>4300</v>
      </c>
      <c r="Z1463" s="169">
        <v>9191102</v>
      </c>
      <c r="AA1463" s="166">
        <v>1.3026136399186357E-2</v>
      </c>
      <c r="AB1463" s="175" t="s">
        <v>2113</v>
      </c>
      <c r="AC1463" s="168" t="s">
        <v>3226</v>
      </c>
    </row>
    <row r="1464" spans="1:29" x14ac:dyDescent="0.3">
      <c r="A1464" s="156" t="s">
        <v>2816</v>
      </c>
      <c r="B1464" s="157">
        <v>1</v>
      </c>
      <c r="C1464" s="158" t="s">
        <v>1548</v>
      </c>
      <c r="D1464" s="156" t="s">
        <v>268</v>
      </c>
      <c r="E1464" s="156" t="s">
        <v>2722</v>
      </c>
      <c r="F1464" s="159" t="s">
        <v>2587</v>
      </c>
      <c r="G1464" s="156" t="s">
        <v>138</v>
      </c>
      <c r="H1464" s="160">
        <v>43907</v>
      </c>
      <c r="I1464" s="160">
        <v>44323</v>
      </c>
      <c r="J1464" s="161" t="s">
        <v>979</v>
      </c>
      <c r="K1464" s="162"/>
      <c r="L1464" s="163" t="s">
        <v>681</v>
      </c>
      <c r="M1464" s="171">
        <v>0</v>
      </c>
      <c r="N1464" s="164">
        <v>233.02</v>
      </c>
      <c r="O1464" s="162">
        <v>30860</v>
      </c>
      <c r="P1464" s="160">
        <v>44323</v>
      </c>
      <c r="Q1464" s="162" t="s">
        <v>1998</v>
      </c>
      <c r="R1464" s="164">
        <v>233.02</v>
      </c>
      <c r="S1464" s="158" t="s">
        <v>2250</v>
      </c>
      <c r="T1464" s="163"/>
      <c r="U1464" s="161" t="s">
        <v>10</v>
      </c>
      <c r="V1464" s="161" t="s">
        <v>11</v>
      </c>
      <c r="W1464" s="161" t="s">
        <v>1355</v>
      </c>
      <c r="X1464" s="161" t="s">
        <v>1356</v>
      </c>
      <c r="Y1464" s="169">
        <v>4300</v>
      </c>
      <c r="Z1464" s="165">
        <v>9221101</v>
      </c>
      <c r="AA1464" s="166">
        <v>3.7770965179293755E-4</v>
      </c>
      <c r="AB1464" s="167" t="s">
        <v>2114</v>
      </c>
      <c r="AC1464" s="168" t="s">
        <v>3242</v>
      </c>
    </row>
    <row r="1465" spans="1:29" x14ac:dyDescent="0.3">
      <c r="A1465" s="156" t="s">
        <v>1741</v>
      </c>
      <c r="B1465" s="157">
        <v>1</v>
      </c>
      <c r="C1465" s="158" t="s">
        <v>1548</v>
      </c>
      <c r="D1465" s="158" t="s">
        <v>268</v>
      </c>
      <c r="E1465" s="156" t="s">
        <v>236</v>
      </c>
      <c r="F1465" s="159" t="s">
        <v>2587</v>
      </c>
      <c r="G1465" s="158" t="s">
        <v>138</v>
      </c>
      <c r="H1465" s="160">
        <v>43907</v>
      </c>
      <c r="I1465" s="160">
        <v>44102</v>
      </c>
      <c r="J1465" s="161" t="s">
        <v>979</v>
      </c>
      <c r="K1465" s="162"/>
      <c r="L1465" s="163" t="s">
        <v>681</v>
      </c>
      <c r="M1465" s="171">
        <v>0</v>
      </c>
      <c r="N1465" s="164">
        <v>56280.59</v>
      </c>
      <c r="O1465" s="162">
        <v>30164</v>
      </c>
      <c r="P1465" s="160">
        <v>44102</v>
      </c>
      <c r="Q1465" s="162" t="s">
        <v>1199</v>
      </c>
      <c r="R1465" s="164">
        <v>56280.59</v>
      </c>
      <c r="S1465" s="163" t="s">
        <v>642</v>
      </c>
      <c r="T1465" s="163"/>
      <c r="U1465" s="161" t="s">
        <v>10</v>
      </c>
      <c r="V1465" s="161" t="s">
        <v>11</v>
      </c>
      <c r="W1465" s="161" t="s">
        <v>1355</v>
      </c>
      <c r="X1465" s="161" t="s">
        <v>1356</v>
      </c>
      <c r="Y1465" s="169">
        <v>4300</v>
      </c>
      <c r="Z1465" s="169">
        <v>9221102</v>
      </c>
      <c r="AA1465" s="166">
        <v>9.1227027944387099E-2</v>
      </c>
      <c r="AB1465" s="167" t="s">
        <v>2114</v>
      </c>
      <c r="AC1465" s="168" t="s">
        <v>3246</v>
      </c>
    </row>
    <row r="1466" spans="1:29" x14ac:dyDescent="0.3">
      <c r="A1466" s="156" t="s">
        <v>1741</v>
      </c>
      <c r="B1466" s="157">
        <v>1</v>
      </c>
      <c r="C1466" s="158" t="s">
        <v>1548</v>
      </c>
      <c r="D1466" s="158" t="s">
        <v>268</v>
      </c>
      <c r="E1466" s="156" t="s">
        <v>236</v>
      </c>
      <c r="F1466" s="159" t="s">
        <v>2587</v>
      </c>
      <c r="G1466" s="158" t="s">
        <v>138</v>
      </c>
      <c r="H1466" s="160">
        <v>43907</v>
      </c>
      <c r="I1466" s="160">
        <v>44102</v>
      </c>
      <c r="J1466" s="161" t="s">
        <v>979</v>
      </c>
      <c r="K1466" s="162"/>
      <c r="L1466" s="163" t="s">
        <v>681</v>
      </c>
      <c r="M1466" s="171">
        <v>0</v>
      </c>
      <c r="N1466" s="164">
        <v>16869.7</v>
      </c>
      <c r="O1466" s="162">
        <v>30164</v>
      </c>
      <c r="P1466" s="160">
        <v>44102</v>
      </c>
      <c r="Q1466" s="162" t="s">
        <v>1199</v>
      </c>
      <c r="R1466" s="164">
        <v>16869.7</v>
      </c>
      <c r="S1466" s="163" t="s">
        <v>642</v>
      </c>
      <c r="T1466" s="163"/>
      <c r="U1466" s="161" t="s">
        <v>10</v>
      </c>
      <c r="V1466" s="161" t="s">
        <v>11</v>
      </c>
      <c r="W1466" s="161" t="s">
        <v>12</v>
      </c>
      <c r="X1466" s="161" t="s">
        <v>13</v>
      </c>
      <c r="Y1466" s="169">
        <v>4400</v>
      </c>
      <c r="Z1466" s="169">
        <v>9221102</v>
      </c>
      <c r="AA1466" s="166">
        <v>2.7344642145958796E-2</v>
      </c>
      <c r="AB1466" s="158" t="s">
        <v>2114</v>
      </c>
      <c r="AC1466" s="168" t="s">
        <v>3246</v>
      </c>
    </row>
    <row r="1467" spans="1:29" x14ac:dyDescent="0.3">
      <c r="A1467" s="156" t="s">
        <v>1741</v>
      </c>
      <c r="B1467" s="157">
        <v>1</v>
      </c>
      <c r="C1467" s="158" t="s">
        <v>1548</v>
      </c>
      <c r="D1467" s="156" t="s">
        <v>268</v>
      </c>
      <c r="E1467" s="156" t="s">
        <v>236</v>
      </c>
      <c r="F1467" s="159" t="s">
        <v>2587</v>
      </c>
      <c r="G1467" s="156" t="s">
        <v>138</v>
      </c>
      <c r="H1467" s="160">
        <v>43907</v>
      </c>
      <c r="I1467" s="160">
        <v>44323</v>
      </c>
      <c r="J1467" s="161" t="s">
        <v>979</v>
      </c>
      <c r="K1467" s="162"/>
      <c r="L1467" s="163" t="s">
        <v>681</v>
      </c>
      <c r="M1467" s="171">
        <v>0</v>
      </c>
      <c r="N1467" s="164">
        <v>11760.3</v>
      </c>
      <c r="O1467" s="162">
        <v>30790</v>
      </c>
      <c r="P1467" s="160">
        <v>44323</v>
      </c>
      <c r="Q1467" s="162" t="s">
        <v>1997</v>
      </c>
      <c r="R1467" s="164">
        <v>11760.3</v>
      </c>
      <c r="S1467" s="163" t="s">
        <v>642</v>
      </c>
      <c r="T1467" s="163"/>
      <c r="U1467" s="161" t="s">
        <v>10</v>
      </c>
      <c r="V1467" s="161" t="s">
        <v>11</v>
      </c>
      <c r="W1467" s="161" t="s">
        <v>1355</v>
      </c>
      <c r="X1467" s="161" t="s">
        <v>1356</v>
      </c>
      <c r="Y1467" s="169">
        <v>4300</v>
      </c>
      <c r="Z1467" s="169">
        <v>9221102</v>
      </c>
      <c r="AA1467" s="166">
        <v>1.9062650493436115E-2</v>
      </c>
      <c r="AB1467" s="158" t="s">
        <v>2114</v>
      </c>
      <c r="AC1467" s="168" t="s">
        <v>3246</v>
      </c>
    </row>
    <row r="1468" spans="1:29" x14ac:dyDescent="0.3">
      <c r="A1468" s="156" t="s">
        <v>1741</v>
      </c>
      <c r="B1468" s="157">
        <v>1</v>
      </c>
      <c r="C1468" s="158" t="s">
        <v>1548</v>
      </c>
      <c r="D1468" s="158" t="s">
        <v>268</v>
      </c>
      <c r="E1468" s="156" t="s">
        <v>236</v>
      </c>
      <c r="F1468" s="159" t="s">
        <v>2587</v>
      </c>
      <c r="G1468" s="158" t="s">
        <v>138</v>
      </c>
      <c r="H1468" s="160">
        <v>43907</v>
      </c>
      <c r="I1468" s="160">
        <v>44323</v>
      </c>
      <c r="J1468" s="161" t="s">
        <v>979</v>
      </c>
      <c r="K1468" s="162"/>
      <c r="L1468" s="163" t="s">
        <v>681</v>
      </c>
      <c r="M1468" s="171">
        <v>0</v>
      </c>
      <c r="N1468" s="164">
        <v>1225.03</v>
      </c>
      <c r="O1468" s="162">
        <v>30860</v>
      </c>
      <c r="P1468" s="160">
        <v>44323</v>
      </c>
      <c r="Q1468" s="162" t="s">
        <v>1998</v>
      </c>
      <c r="R1468" s="164">
        <v>1225.03</v>
      </c>
      <c r="S1468" s="163" t="s">
        <v>642</v>
      </c>
      <c r="T1468" s="163"/>
      <c r="U1468" s="161" t="s">
        <v>10</v>
      </c>
      <c r="V1468" s="161" t="s">
        <v>11</v>
      </c>
      <c r="W1468" s="161" t="s">
        <v>1355</v>
      </c>
      <c r="X1468" s="161" t="s">
        <v>1356</v>
      </c>
      <c r="Y1468" s="165">
        <v>4300</v>
      </c>
      <c r="Z1468" s="165">
        <v>9221102</v>
      </c>
      <c r="AA1468" s="166">
        <v>1.9856907335675149E-3</v>
      </c>
      <c r="AB1468" s="167" t="s">
        <v>2114</v>
      </c>
      <c r="AC1468" s="168" t="s">
        <v>3246</v>
      </c>
    </row>
    <row r="1469" spans="1:29" x14ac:dyDescent="0.3">
      <c r="A1469" s="156" t="s">
        <v>1741</v>
      </c>
      <c r="B1469" s="157">
        <v>1</v>
      </c>
      <c r="C1469" s="158" t="s">
        <v>1548</v>
      </c>
      <c r="D1469" s="158" t="s">
        <v>268</v>
      </c>
      <c r="E1469" s="156" t="s">
        <v>236</v>
      </c>
      <c r="F1469" s="159" t="s">
        <v>2587</v>
      </c>
      <c r="G1469" s="158" t="s">
        <v>138</v>
      </c>
      <c r="H1469" s="160">
        <v>43907</v>
      </c>
      <c r="I1469" s="160">
        <v>44341</v>
      </c>
      <c r="J1469" s="161" t="s">
        <v>979</v>
      </c>
      <c r="K1469" s="162"/>
      <c r="L1469" s="163" t="s">
        <v>681</v>
      </c>
      <c r="M1469" s="171">
        <v>0</v>
      </c>
      <c r="N1469" s="164">
        <v>715.92</v>
      </c>
      <c r="O1469" s="162">
        <v>31584</v>
      </c>
      <c r="P1469" s="160">
        <v>44341</v>
      </c>
      <c r="Q1469" s="162" t="s">
        <v>2071</v>
      </c>
      <c r="R1469" s="164">
        <v>715.92</v>
      </c>
      <c r="S1469" s="163" t="s">
        <v>642</v>
      </c>
      <c r="T1469" s="163"/>
      <c r="U1469" s="161" t="s">
        <v>10</v>
      </c>
      <c r="V1469" s="161" t="s">
        <v>11</v>
      </c>
      <c r="W1469" s="161" t="s">
        <v>1355</v>
      </c>
      <c r="X1469" s="161" t="s">
        <v>1356</v>
      </c>
      <c r="Y1469" s="165">
        <v>4300</v>
      </c>
      <c r="Z1469" s="165">
        <v>9221102</v>
      </c>
      <c r="AA1469" s="166">
        <v>1.1604578744811597E-3</v>
      </c>
      <c r="AB1469" s="167" t="s">
        <v>2114</v>
      </c>
      <c r="AC1469" s="168" t="s">
        <v>3246</v>
      </c>
    </row>
    <row r="1470" spans="1:29" x14ac:dyDescent="0.3">
      <c r="A1470" s="156" t="s">
        <v>2770</v>
      </c>
      <c r="B1470" s="157">
        <v>1</v>
      </c>
      <c r="C1470" s="158" t="s">
        <v>1548</v>
      </c>
      <c r="D1470" s="156" t="s">
        <v>283</v>
      </c>
      <c r="E1470" s="156" t="s">
        <v>2722</v>
      </c>
      <c r="F1470" s="159" t="s">
        <v>2587</v>
      </c>
      <c r="G1470" s="156" t="s">
        <v>138</v>
      </c>
      <c r="H1470" s="160">
        <v>43907</v>
      </c>
      <c r="I1470" s="160">
        <v>44067</v>
      </c>
      <c r="J1470" s="161" t="s">
        <v>979</v>
      </c>
      <c r="K1470" s="162"/>
      <c r="L1470" s="163" t="s">
        <v>681</v>
      </c>
      <c r="M1470" s="171">
        <v>0</v>
      </c>
      <c r="N1470" s="164">
        <v>72270.22</v>
      </c>
      <c r="O1470" s="162">
        <v>29896</v>
      </c>
      <c r="P1470" s="160">
        <v>44067</v>
      </c>
      <c r="Q1470" s="162" t="s">
        <v>1096</v>
      </c>
      <c r="R1470" s="164">
        <v>72270.22</v>
      </c>
      <c r="S1470" s="163" t="s">
        <v>401</v>
      </c>
      <c r="T1470" s="163"/>
      <c r="U1470" s="161" t="s">
        <v>10</v>
      </c>
      <c r="V1470" s="161" t="s">
        <v>11</v>
      </c>
      <c r="W1470" s="161" t="s">
        <v>1355</v>
      </c>
      <c r="X1470" s="161" t="s">
        <v>1356</v>
      </c>
      <c r="Y1470" s="169">
        <v>4300</v>
      </c>
      <c r="Z1470" s="169">
        <v>9231101</v>
      </c>
      <c r="AA1470" s="166">
        <v>0.11714513617371466</v>
      </c>
      <c r="AB1470" s="158" t="s">
        <v>2019</v>
      </c>
      <c r="AC1470" s="168" t="s">
        <v>3247</v>
      </c>
    </row>
    <row r="1471" spans="1:29" x14ac:dyDescent="0.3">
      <c r="A1471" s="156" t="s">
        <v>2770</v>
      </c>
      <c r="B1471" s="157">
        <v>1</v>
      </c>
      <c r="C1471" s="158" t="s">
        <v>1548</v>
      </c>
      <c r="D1471" s="158" t="s">
        <v>283</v>
      </c>
      <c r="E1471" s="156" t="s">
        <v>2722</v>
      </c>
      <c r="F1471" s="159" t="s">
        <v>2587</v>
      </c>
      <c r="G1471" s="158" t="s">
        <v>138</v>
      </c>
      <c r="H1471" s="160">
        <v>43907</v>
      </c>
      <c r="I1471" s="160">
        <v>44067</v>
      </c>
      <c r="J1471" s="161" t="s">
        <v>979</v>
      </c>
      <c r="K1471" s="162"/>
      <c r="L1471" s="163" t="s">
        <v>681</v>
      </c>
      <c r="M1471" s="171">
        <v>0</v>
      </c>
      <c r="N1471" s="164">
        <v>37326.949999999997</v>
      </c>
      <c r="O1471" s="162">
        <v>29896</v>
      </c>
      <c r="P1471" s="160">
        <v>44067</v>
      </c>
      <c r="Q1471" s="162" t="s">
        <v>1096</v>
      </c>
      <c r="R1471" s="164">
        <v>37326.949999999997</v>
      </c>
      <c r="S1471" s="163" t="s">
        <v>401</v>
      </c>
      <c r="T1471" s="163"/>
      <c r="U1471" s="161" t="s">
        <v>10</v>
      </c>
      <c r="V1471" s="161" t="s">
        <v>11</v>
      </c>
      <c r="W1471" s="161" t="s">
        <v>12</v>
      </c>
      <c r="X1471" s="161" t="s">
        <v>13</v>
      </c>
      <c r="Y1471" s="169">
        <v>4400</v>
      </c>
      <c r="Z1471" s="169">
        <v>9231101</v>
      </c>
      <c r="AA1471" s="166">
        <v>6.0504460076355633E-2</v>
      </c>
      <c r="AB1471" s="158" t="s">
        <v>2019</v>
      </c>
      <c r="AC1471" s="168" t="s">
        <v>3247</v>
      </c>
    </row>
    <row r="1472" spans="1:29" x14ac:dyDescent="0.3">
      <c r="A1472" s="156" t="s">
        <v>2770</v>
      </c>
      <c r="B1472" s="157">
        <v>1</v>
      </c>
      <c r="C1472" s="158" t="s">
        <v>1548</v>
      </c>
      <c r="D1472" s="158" t="s">
        <v>283</v>
      </c>
      <c r="E1472" s="156" t="s">
        <v>2722</v>
      </c>
      <c r="F1472" s="159" t="s">
        <v>2587</v>
      </c>
      <c r="G1472" s="156" t="s">
        <v>138</v>
      </c>
      <c r="H1472" s="160">
        <v>43907</v>
      </c>
      <c r="I1472" s="160">
        <v>44323</v>
      </c>
      <c r="J1472" s="161" t="s">
        <v>979</v>
      </c>
      <c r="K1472" s="162"/>
      <c r="L1472" s="163" t="s">
        <v>681</v>
      </c>
      <c r="M1472" s="171">
        <v>0</v>
      </c>
      <c r="N1472" s="164">
        <v>1854.45</v>
      </c>
      <c r="O1472" s="162">
        <v>30790</v>
      </c>
      <c r="P1472" s="160">
        <v>44323</v>
      </c>
      <c r="Q1472" s="162" t="s">
        <v>1997</v>
      </c>
      <c r="R1472" s="164">
        <v>1854.45</v>
      </c>
      <c r="S1472" s="163" t="s">
        <v>401</v>
      </c>
      <c r="T1472" s="163"/>
      <c r="U1472" s="161" t="s">
        <v>10</v>
      </c>
      <c r="V1472" s="161" t="s">
        <v>11</v>
      </c>
      <c r="W1472" s="161" t="s">
        <v>12</v>
      </c>
      <c r="X1472" s="161" t="s">
        <v>13</v>
      </c>
      <c r="Y1472" s="169">
        <v>4400</v>
      </c>
      <c r="Z1472" s="169">
        <v>9231101</v>
      </c>
      <c r="AA1472" s="166">
        <v>3.005937961408519E-3</v>
      </c>
      <c r="AB1472" s="183" t="s">
        <v>2019</v>
      </c>
      <c r="AC1472" s="168" t="s">
        <v>3247</v>
      </c>
    </row>
    <row r="1473" spans="1:29" x14ac:dyDescent="0.3">
      <c r="A1473" s="156" t="s">
        <v>2770</v>
      </c>
      <c r="B1473" s="157">
        <v>1</v>
      </c>
      <c r="C1473" s="158" t="s">
        <v>1548</v>
      </c>
      <c r="D1473" s="158" t="s">
        <v>283</v>
      </c>
      <c r="E1473" s="156" t="s">
        <v>2722</v>
      </c>
      <c r="F1473" s="159" t="s">
        <v>2587</v>
      </c>
      <c r="G1473" s="158" t="s">
        <v>138</v>
      </c>
      <c r="H1473" s="160">
        <v>43907</v>
      </c>
      <c r="I1473" s="160">
        <v>44323</v>
      </c>
      <c r="J1473" s="161" t="s">
        <v>979</v>
      </c>
      <c r="K1473" s="162"/>
      <c r="L1473" s="163" t="s">
        <v>681</v>
      </c>
      <c r="M1473" s="171">
        <v>0</v>
      </c>
      <c r="N1473" s="164">
        <v>23671.93</v>
      </c>
      <c r="O1473" s="162">
        <v>30860</v>
      </c>
      <c r="P1473" s="160">
        <v>44323</v>
      </c>
      <c r="Q1473" s="162" t="s">
        <v>1998</v>
      </c>
      <c r="R1473" s="164">
        <v>23671.93</v>
      </c>
      <c r="S1473" s="163" t="s">
        <v>401</v>
      </c>
      <c r="T1473" s="163"/>
      <c r="U1473" s="161" t="s">
        <v>10</v>
      </c>
      <c r="V1473" s="161" t="s">
        <v>11</v>
      </c>
      <c r="W1473" s="161" t="s">
        <v>1355</v>
      </c>
      <c r="X1473" s="161" t="s">
        <v>1356</v>
      </c>
      <c r="Y1473" s="169">
        <v>4300</v>
      </c>
      <c r="Z1473" s="169">
        <v>9231101</v>
      </c>
      <c r="AA1473" s="166">
        <v>3.8370596676537604E-2</v>
      </c>
      <c r="AB1473" s="167" t="s">
        <v>2019</v>
      </c>
      <c r="AC1473" s="168" t="s">
        <v>3247</v>
      </c>
    </row>
    <row r="1474" spans="1:29" x14ac:dyDescent="0.3">
      <c r="A1474" s="156" t="s">
        <v>2770</v>
      </c>
      <c r="B1474" s="157">
        <v>1</v>
      </c>
      <c r="C1474" s="158" t="s">
        <v>1548</v>
      </c>
      <c r="D1474" s="158" t="s">
        <v>283</v>
      </c>
      <c r="E1474" s="156" t="s">
        <v>2722</v>
      </c>
      <c r="F1474" s="159" t="s">
        <v>2587</v>
      </c>
      <c r="G1474" s="158" t="s">
        <v>138</v>
      </c>
      <c r="H1474" s="160">
        <v>43907</v>
      </c>
      <c r="I1474" s="160">
        <v>44323</v>
      </c>
      <c r="J1474" s="161" t="s">
        <v>979</v>
      </c>
      <c r="K1474" s="162"/>
      <c r="L1474" s="163" t="s">
        <v>681</v>
      </c>
      <c r="M1474" s="171">
        <v>0</v>
      </c>
      <c r="N1474" s="164">
        <v>3468.41</v>
      </c>
      <c r="O1474" s="162">
        <v>30860</v>
      </c>
      <c r="P1474" s="160">
        <v>44323</v>
      </c>
      <c r="Q1474" s="162" t="s">
        <v>1998</v>
      </c>
      <c r="R1474" s="164">
        <v>3468.41</v>
      </c>
      <c r="S1474" s="163" t="s">
        <v>401</v>
      </c>
      <c r="T1474" s="163"/>
      <c r="U1474" s="161" t="s">
        <v>10</v>
      </c>
      <c r="V1474" s="161" t="s">
        <v>11</v>
      </c>
      <c r="W1474" s="161" t="s">
        <v>12</v>
      </c>
      <c r="X1474" s="161" t="s">
        <v>13</v>
      </c>
      <c r="Y1474" s="169">
        <v>4400</v>
      </c>
      <c r="Z1474" s="169">
        <v>9231101</v>
      </c>
      <c r="AA1474" s="166">
        <v>5.622057906510782E-3</v>
      </c>
      <c r="AB1474" s="172" t="s">
        <v>2019</v>
      </c>
      <c r="AC1474" s="168" t="s">
        <v>3247</v>
      </c>
    </row>
    <row r="1475" spans="1:29" x14ac:dyDescent="0.3">
      <c r="A1475" s="156" t="s">
        <v>2770</v>
      </c>
      <c r="B1475" s="157">
        <v>1</v>
      </c>
      <c r="C1475" s="158" t="s">
        <v>1548</v>
      </c>
      <c r="D1475" s="158" t="s">
        <v>283</v>
      </c>
      <c r="E1475" s="156" t="s">
        <v>2722</v>
      </c>
      <c r="F1475" s="159" t="s">
        <v>2587</v>
      </c>
      <c r="G1475" s="158" t="s">
        <v>138</v>
      </c>
      <c r="H1475" s="160">
        <v>43907</v>
      </c>
      <c r="I1475" s="160">
        <v>44341</v>
      </c>
      <c r="J1475" s="161" t="s">
        <v>979</v>
      </c>
      <c r="K1475" s="162"/>
      <c r="L1475" s="163" t="s">
        <v>681</v>
      </c>
      <c r="M1475" s="171">
        <v>0</v>
      </c>
      <c r="N1475" s="164">
        <v>192.72</v>
      </c>
      <c r="O1475" s="162">
        <v>31584</v>
      </c>
      <c r="P1475" s="160">
        <v>44341</v>
      </c>
      <c r="Q1475" s="162" t="s">
        <v>2071</v>
      </c>
      <c r="R1475" s="164">
        <v>192.72</v>
      </c>
      <c r="S1475" s="163" t="s">
        <v>401</v>
      </c>
      <c r="T1475" s="163"/>
      <c r="U1475" s="161" t="s">
        <v>10</v>
      </c>
      <c r="V1475" s="161" t="s">
        <v>11</v>
      </c>
      <c r="W1475" s="161" t="s">
        <v>1355</v>
      </c>
      <c r="X1475" s="161" t="s">
        <v>1356</v>
      </c>
      <c r="Y1475" s="165">
        <v>4300</v>
      </c>
      <c r="Z1475" s="165">
        <v>9231101</v>
      </c>
      <c r="AA1475" s="166">
        <v>3.1238607884960485E-4</v>
      </c>
      <c r="AB1475" s="172" t="s">
        <v>2019</v>
      </c>
      <c r="AC1475" s="168" t="s">
        <v>3247</v>
      </c>
    </row>
    <row r="1476" spans="1:29" x14ac:dyDescent="0.3">
      <c r="A1476" s="156" t="s">
        <v>2770</v>
      </c>
      <c r="B1476" s="157">
        <v>1</v>
      </c>
      <c r="C1476" s="158" t="s">
        <v>1548</v>
      </c>
      <c r="D1476" s="158" t="s">
        <v>283</v>
      </c>
      <c r="E1476" s="156" t="s">
        <v>2722</v>
      </c>
      <c r="F1476" s="159" t="s">
        <v>2587</v>
      </c>
      <c r="G1476" s="158" t="s">
        <v>138</v>
      </c>
      <c r="H1476" s="160">
        <v>43907</v>
      </c>
      <c r="I1476" s="160">
        <v>44348</v>
      </c>
      <c r="J1476" s="161" t="s">
        <v>979</v>
      </c>
      <c r="K1476" s="162"/>
      <c r="L1476" s="163" t="s">
        <v>681</v>
      </c>
      <c r="M1476" s="171">
        <v>0</v>
      </c>
      <c r="N1476" s="164">
        <v>8499.94</v>
      </c>
      <c r="O1476" s="162">
        <v>31626</v>
      </c>
      <c r="P1476" s="160">
        <v>44348</v>
      </c>
      <c r="Q1476" s="162" t="s">
        <v>2109</v>
      </c>
      <c r="R1476" s="164">
        <v>8499.94</v>
      </c>
      <c r="S1476" s="163" t="s">
        <v>401</v>
      </c>
      <c r="T1476" s="163"/>
      <c r="U1476" s="161" t="s">
        <v>10</v>
      </c>
      <c r="V1476" s="161" t="s">
        <v>11</v>
      </c>
      <c r="W1476" s="161" t="s">
        <v>1355</v>
      </c>
      <c r="X1476" s="161" t="s">
        <v>1356</v>
      </c>
      <c r="Y1476" s="169">
        <v>4300</v>
      </c>
      <c r="Z1476" s="169">
        <v>9231101</v>
      </c>
      <c r="AA1476" s="166">
        <v>1.3777827558410703E-2</v>
      </c>
      <c r="AB1476" s="158" t="s">
        <v>2019</v>
      </c>
      <c r="AC1476" s="168" t="s">
        <v>3247</v>
      </c>
    </row>
    <row r="1477" spans="1:29" x14ac:dyDescent="0.3">
      <c r="A1477" s="156" t="s">
        <v>2770</v>
      </c>
      <c r="B1477" s="157">
        <v>1</v>
      </c>
      <c r="C1477" s="158" t="s">
        <v>1548</v>
      </c>
      <c r="D1477" s="156" t="s">
        <v>283</v>
      </c>
      <c r="E1477" s="156" t="s">
        <v>2722</v>
      </c>
      <c r="F1477" s="156" t="s">
        <v>2587</v>
      </c>
      <c r="G1477" s="156" t="s">
        <v>138</v>
      </c>
      <c r="H1477" s="160">
        <v>43907</v>
      </c>
      <c r="I1477" s="160">
        <v>44349</v>
      </c>
      <c r="J1477" s="161" t="s">
        <v>979</v>
      </c>
      <c r="K1477" s="162"/>
      <c r="L1477" s="163" t="s">
        <v>681</v>
      </c>
      <c r="M1477" s="171">
        <v>3443.01</v>
      </c>
      <c r="N1477" s="170">
        <v>3443.01</v>
      </c>
      <c r="O1477" s="162"/>
      <c r="P1477" s="160"/>
      <c r="Q1477" s="162"/>
      <c r="R1477" s="164">
        <v>0</v>
      </c>
      <c r="S1477" s="158" t="s">
        <v>401</v>
      </c>
      <c r="T1477" s="162"/>
      <c r="U1477" s="161" t="s">
        <v>10</v>
      </c>
      <c r="V1477" s="161" t="s">
        <v>11</v>
      </c>
      <c r="W1477" s="161" t="s">
        <v>1355</v>
      </c>
      <c r="X1477" s="161" t="s">
        <v>1356</v>
      </c>
      <c r="Y1477" s="165">
        <v>4300</v>
      </c>
      <c r="Z1477" s="165">
        <v>9231101</v>
      </c>
      <c r="AA1477" s="166">
        <v>0</v>
      </c>
      <c r="AB1477" s="183" t="s">
        <v>5346</v>
      </c>
      <c r="AC1477" s="168" t="s">
        <v>3247</v>
      </c>
    </row>
    <row r="1478" spans="1:29" x14ac:dyDescent="0.3">
      <c r="A1478" s="156" t="s">
        <v>2770</v>
      </c>
      <c r="B1478" s="157">
        <v>1</v>
      </c>
      <c r="C1478" s="158" t="s">
        <v>1548</v>
      </c>
      <c r="D1478" s="156" t="s">
        <v>283</v>
      </c>
      <c r="E1478" s="156" t="s">
        <v>2722</v>
      </c>
      <c r="F1478" s="159" t="s">
        <v>2587</v>
      </c>
      <c r="G1478" s="158" t="s">
        <v>138</v>
      </c>
      <c r="H1478" s="160">
        <v>43907</v>
      </c>
      <c r="I1478" s="160">
        <v>44350</v>
      </c>
      <c r="J1478" s="161" t="s">
        <v>979</v>
      </c>
      <c r="K1478" s="162" t="s">
        <v>674</v>
      </c>
      <c r="L1478" s="158" t="s">
        <v>681</v>
      </c>
      <c r="M1478" s="171">
        <v>-3443.01</v>
      </c>
      <c r="N1478" s="171">
        <v>-3443.01</v>
      </c>
      <c r="O1478" s="162"/>
      <c r="P1478" s="160"/>
      <c r="Q1478" s="162"/>
      <c r="R1478" s="171">
        <v>0</v>
      </c>
      <c r="S1478" s="158" t="s">
        <v>401</v>
      </c>
      <c r="T1478" s="156"/>
      <c r="U1478" s="161" t="s">
        <v>10</v>
      </c>
      <c r="V1478" s="161" t="s">
        <v>11</v>
      </c>
      <c r="W1478" s="161" t="s">
        <v>1355</v>
      </c>
      <c r="X1478" s="161" t="s">
        <v>1356</v>
      </c>
      <c r="Y1478" s="165">
        <v>4300</v>
      </c>
      <c r="Z1478" s="165">
        <v>9231101</v>
      </c>
      <c r="AA1478" s="166">
        <v>0</v>
      </c>
      <c r="AB1478" s="158" t="s">
        <v>5347</v>
      </c>
      <c r="AC1478" s="168" t="s">
        <v>3247</v>
      </c>
    </row>
    <row r="1479" spans="1:29" x14ac:dyDescent="0.3">
      <c r="A1479" s="156" t="s">
        <v>2777</v>
      </c>
      <c r="B1479" s="157">
        <v>2</v>
      </c>
      <c r="C1479" s="158" t="s">
        <v>1548</v>
      </c>
      <c r="D1479" s="156" t="s">
        <v>285</v>
      </c>
      <c r="E1479" s="156" t="s">
        <v>2722</v>
      </c>
      <c r="F1479" s="159" t="s">
        <v>2587</v>
      </c>
      <c r="G1479" s="158" t="s">
        <v>138</v>
      </c>
      <c r="H1479" s="160">
        <v>43907</v>
      </c>
      <c r="I1479" s="160">
        <v>44183</v>
      </c>
      <c r="J1479" s="161" t="s">
        <v>979</v>
      </c>
      <c r="K1479" s="162"/>
      <c r="L1479" s="158" t="s">
        <v>681</v>
      </c>
      <c r="M1479" s="171">
        <v>0</v>
      </c>
      <c r="N1479" s="170">
        <v>47603.64</v>
      </c>
      <c r="O1479" s="162">
        <v>30699</v>
      </c>
      <c r="P1479" s="160">
        <v>44183</v>
      </c>
      <c r="Q1479" s="162" t="s">
        <v>1498</v>
      </c>
      <c r="R1479" s="171">
        <v>47603.64</v>
      </c>
      <c r="S1479" s="158" t="s">
        <v>633</v>
      </c>
      <c r="T1479" s="162"/>
      <c r="U1479" s="161" t="s">
        <v>10</v>
      </c>
      <c r="V1479" s="161" t="s">
        <v>11</v>
      </c>
      <c r="W1479" s="161" t="s">
        <v>1355</v>
      </c>
      <c r="X1479" s="161" t="s">
        <v>1356</v>
      </c>
      <c r="Y1479" s="165">
        <v>4300</v>
      </c>
      <c r="Z1479" s="165">
        <v>9381101</v>
      </c>
      <c r="AA1479" s="166">
        <v>7.7162279154048385E-2</v>
      </c>
      <c r="AB1479" s="158" t="s">
        <v>2115</v>
      </c>
      <c r="AC1479" s="168" t="s">
        <v>3332</v>
      </c>
    </row>
    <row r="1480" spans="1:29" x14ac:dyDescent="0.3">
      <c r="A1480" s="156" t="s">
        <v>2777</v>
      </c>
      <c r="B1480" s="157">
        <v>2</v>
      </c>
      <c r="C1480" s="156" t="s">
        <v>1548</v>
      </c>
      <c r="D1480" s="158" t="s">
        <v>285</v>
      </c>
      <c r="E1480" s="156" t="s">
        <v>2722</v>
      </c>
      <c r="F1480" s="159" t="s">
        <v>2587</v>
      </c>
      <c r="G1480" s="156" t="s">
        <v>138</v>
      </c>
      <c r="H1480" s="160">
        <v>43907</v>
      </c>
      <c r="I1480" s="160">
        <v>44183</v>
      </c>
      <c r="J1480" s="161" t="s">
        <v>979</v>
      </c>
      <c r="K1480" s="162"/>
      <c r="L1480" s="163" t="s">
        <v>681</v>
      </c>
      <c r="M1480" s="171">
        <v>0</v>
      </c>
      <c r="N1480" s="164">
        <v>33109.53</v>
      </c>
      <c r="O1480" s="162">
        <v>30699</v>
      </c>
      <c r="P1480" s="160">
        <v>44183</v>
      </c>
      <c r="Q1480" s="162" t="s">
        <v>1498</v>
      </c>
      <c r="R1480" s="164">
        <v>33109.53</v>
      </c>
      <c r="S1480" s="162" t="s">
        <v>633</v>
      </c>
      <c r="T1480" s="163"/>
      <c r="U1480" s="161" t="s">
        <v>10</v>
      </c>
      <c r="V1480" s="161" t="s">
        <v>11</v>
      </c>
      <c r="W1480" s="161" t="s">
        <v>12</v>
      </c>
      <c r="X1480" s="161" t="s">
        <v>13</v>
      </c>
      <c r="Y1480" s="169">
        <v>4400</v>
      </c>
      <c r="Z1480" s="169">
        <v>9381101</v>
      </c>
      <c r="AA1480" s="166">
        <v>5.3668307644527603E-2</v>
      </c>
      <c r="AB1480" s="158" t="s">
        <v>2115</v>
      </c>
      <c r="AC1480" s="168" t="s">
        <v>3332</v>
      </c>
    </row>
    <row r="1481" spans="1:29" x14ac:dyDescent="0.3">
      <c r="A1481" s="156" t="s">
        <v>2777</v>
      </c>
      <c r="B1481" s="157">
        <v>2</v>
      </c>
      <c r="C1481" s="158" t="s">
        <v>1548</v>
      </c>
      <c r="D1481" s="158" t="s">
        <v>285</v>
      </c>
      <c r="E1481" s="156" t="s">
        <v>2722</v>
      </c>
      <c r="F1481" s="159" t="s">
        <v>2587</v>
      </c>
      <c r="G1481" s="158" t="s">
        <v>138</v>
      </c>
      <c r="H1481" s="160">
        <v>43907</v>
      </c>
      <c r="I1481" s="160">
        <v>44323</v>
      </c>
      <c r="J1481" s="161" t="s">
        <v>979</v>
      </c>
      <c r="K1481" s="162"/>
      <c r="L1481" s="163" t="s">
        <v>681</v>
      </c>
      <c r="M1481" s="171">
        <v>0</v>
      </c>
      <c r="N1481" s="164">
        <v>980.03</v>
      </c>
      <c r="O1481" s="162">
        <v>30789</v>
      </c>
      <c r="P1481" s="160">
        <v>44323</v>
      </c>
      <c r="Q1481" s="162" t="s">
        <v>1996</v>
      </c>
      <c r="R1481" s="164">
        <v>980.03</v>
      </c>
      <c r="S1481" s="163" t="s">
        <v>633</v>
      </c>
      <c r="T1481" s="163"/>
      <c r="U1481" s="161" t="s">
        <v>10</v>
      </c>
      <c r="V1481" s="161" t="s">
        <v>11</v>
      </c>
      <c r="W1481" s="161" t="s">
        <v>1355</v>
      </c>
      <c r="X1481" s="161" t="s">
        <v>1356</v>
      </c>
      <c r="Y1481" s="165">
        <v>4300</v>
      </c>
      <c r="Z1481" s="165">
        <v>9381101</v>
      </c>
      <c r="AA1481" s="166">
        <v>1.5885623124479984E-3</v>
      </c>
      <c r="AB1481" s="167" t="s">
        <v>2115</v>
      </c>
      <c r="AC1481" s="168" t="s">
        <v>3332</v>
      </c>
    </row>
    <row r="1482" spans="1:29" x14ac:dyDescent="0.3">
      <c r="A1482" s="156" t="s">
        <v>2777</v>
      </c>
      <c r="B1482" s="157">
        <v>2</v>
      </c>
      <c r="C1482" s="158" t="s">
        <v>1548</v>
      </c>
      <c r="D1482" s="158" t="s">
        <v>285</v>
      </c>
      <c r="E1482" s="156" t="s">
        <v>2722</v>
      </c>
      <c r="F1482" s="159" t="s">
        <v>2587</v>
      </c>
      <c r="G1482" s="158" t="s">
        <v>138</v>
      </c>
      <c r="H1482" s="160">
        <v>43907</v>
      </c>
      <c r="I1482" s="160">
        <v>44323</v>
      </c>
      <c r="J1482" s="161" t="s">
        <v>979</v>
      </c>
      <c r="K1482" s="162"/>
      <c r="L1482" s="163" t="s">
        <v>681</v>
      </c>
      <c r="M1482" s="171">
        <v>0</v>
      </c>
      <c r="N1482" s="164">
        <v>19857.71</v>
      </c>
      <c r="O1482" s="162">
        <v>30860</v>
      </c>
      <c r="P1482" s="160">
        <v>44323</v>
      </c>
      <c r="Q1482" s="162" t="s">
        <v>1998</v>
      </c>
      <c r="R1482" s="164">
        <v>19857.71</v>
      </c>
      <c r="S1482" s="163" t="s">
        <v>633</v>
      </c>
      <c r="T1482" s="163"/>
      <c r="U1482" s="161" t="s">
        <v>10</v>
      </c>
      <c r="V1482" s="161" t="s">
        <v>11</v>
      </c>
      <c r="W1482" s="161" t="s">
        <v>1355</v>
      </c>
      <c r="X1482" s="161" t="s">
        <v>1356</v>
      </c>
      <c r="Y1482" s="165">
        <v>4300</v>
      </c>
      <c r="Z1482" s="165">
        <v>9381101</v>
      </c>
      <c r="AA1482" s="166">
        <v>3.2188004160609102E-2</v>
      </c>
      <c r="AB1482" s="167" t="s">
        <v>2115</v>
      </c>
      <c r="AC1482" s="168" t="s">
        <v>3332</v>
      </c>
    </row>
    <row r="1483" spans="1:29" x14ac:dyDescent="0.3">
      <c r="A1483" s="156" t="s">
        <v>2777</v>
      </c>
      <c r="B1483" s="157">
        <v>2</v>
      </c>
      <c r="C1483" s="158" t="s">
        <v>1548</v>
      </c>
      <c r="D1483" s="158" t="s">
        <v>285</v>
      </c>
      <c r="E1483" s="156" t="s">
        <v>2722</v>
      </c>
      <c r="F1483" s="159" t="s">
        <v>2587</v>
      </c>
      <c r="G1483" s="158" t="s">
        <v>138</v>
      </c>
      <c r="H1483" s="160">
        <v>43907</v>
      </c>
      <c r="I1483" s="160">
        <v>44341</v>
      </c>
      <c r="J1483" s="161" t="s">
        <v>979</v>
      </c>
      <c r="K1483" s="162"/>
      <c r="L1483" s="163" t="s">
        <v>681</v>
      </c>
      <c r="M1483" s="171">
        <v>0</v>
      </c>
      <c r="N1483" s="164">
        <v>2266.65</v>
      </c>
      <c r="O1483" s="162">
        <v>31584</v>
      </c>
      <c r="P1483" s="160">
        <v>44341</v>
      </c>
      <c r="Q1483" s="162" t="s">
        <v>2071</v>
      </c>
      <c r="R1483" s="164">
        <v>2266.65</v>
      </c>
      <c r="S1483" s="163" t="s">
        <v>633</v>
      </c>
      <c r="T1483" s="163"/>
      <c r="U1483" s="161" t="s">
        <v>10</v>
      </c>
      <c r="V1483" s="161" t="s">
        <v>11</v>
      </c>
      <c r="W1483" s="161" t="s">
        <v>1355</v>
      </c>
      <c r="X1483" s="161" t="s">
        <v>1356</v>
      </c>
      <c r="Y1483" s="165">
        <v>4300</v>
      </c>
      <c r="Z1483" s="165">
        <v>9381101</v>
      </c>
      <c r="AA1483" s="166">
        <v>3.6740862682879665E-3</v>
      </c>
      <c r="AB1483" s="167" t="s">
        <v>2115</v>
      </c>
      <c r="AC1483" s="168" t="s">
        <v>3332</v>
      </c>
    </row>
    <row r="1484" spans="1:29" x14ac:dyDescent="0.3">
      <c r="A1484" s="156" t="s">
        <v>2815</v>
      </c>
      <c r="B1484" s="157">
        <v>2</v>
      </c>
      <c r="C1484" s="158" t="s">
        <v>1548</v>
      </c>
      <c r="D1484" s="158" t="s">
        <v>275</v>
      </c>
      <c r="E1484" s="156" t="s">
        <v>2722</v>
      </c>
      <c r="F1484" s="159" t="s">
        <v>2587</v>
      </c>
      <c r="G1484" s="158" t="s">
        <v>138</v>
      </c>
      <c r="H1484" s="160">
        <v>44141</v>
      </c>
      <c r="I1484" s="160">
        <v>44236</v>
      </c>
      <c r="J1484" s="161" t="s">
        <v>979</v>
      </c>
      <c r="K1484" s="162" t="s">
        <v>1323</v>
      </c>
      <c r="L1484" s="163" t="s">
        <v>1342</v>
      </c>
      <c r="M1484" s="171">
        <v>0</v>
      </c>
      <c r="N1484" s="164">
        <v>126666.16</v>
      </c>
      <c r="O1484" s="162">
        <v>30874</v>
      </c>
      <c r="P1484" s="160">
        <v>44236</v>
      </c>
      <c r="Q1484" s="162" t="s">
        <v>1615</v>
      </c>
      <c r="R1484" s="164">
        <v>126666.16</v>
      </c>
      <c r="S1484" s="163" t="s">
        <v>395</v>
      </c>
      <c r="T1484" s="163"/>
      <c r="U1484" s="161" t="s">
        <v>10</v>
      </c>
      <c r="V1484" s="161" t="s">
        <v>11</v>
      </c>
      <c r="W1484" s="161" t="s">
        <v>1355</v>
      </c>
      <c r="X1484" s="161" t="s">
        <v>1356</v>
      </c>
      <c r="Y1484" s="165">
        <v>4300</v>
      </c>
      <c r="Z1484" s="165">
        <v>9191101</v>
      </c>
      <c r="AA1484" s="166">
        <v>0.74828583766897794</v>
      </c>
      <c r="AB1484" s="167" t="s">
        <v>1324</v>
      </c>
      <c r="AC1484" s="168" t="s">
        <v>3222</v>
      </c>
    </row>
    <row r="1485" spans="1:29" x14ac:dyDescent="0.3">
      <c r="A1485" s="156" t="s">
        <v>2815</v>
      </c>
      <c r="B1485" s="157">
        <v>2</v>
      </c>
      <c r="C1485" s="158" t="s">
        <v>1548</v>
      </c>
      <c r="D1485" s="158" t="s">
        <v>275</v>
      </c>
      <c r="E1485" s="156" t="s">
        <v>2722</v>
      </c>
      <c r="F1485" s="159" t="s">
        <v>2587</v>
      </c>
      <c r="G1485" s="158" t="s">
        <v>138</v>
      </c>
      <c r="H1485" s="160">
        <v>44141</v>
      </c>
      <c r="I1485" s="160">
        <v>44236</v>
      </c>
      <c r="J1485" s="161" t="s">
        <v>979</v>
      </c>
      <c r="K1485" s="162" t="s">
        <v>1323</v>
      </c>
      <c r="L1485" s="163" t="s">
        <v>1342</v>
      </c>
      <c r="M1485" s="171">
        <v>0</v>
      </c>
      <c r="N1485" s="164">
        <v>42608.94</v>
      </c>
      <c r="O1485" s="162">
        <v>30874</v>
      </c>
      <c r="P1485" s="160">
        <v>44236</v>
      </c>
      <c r="Q1485" s="162" t="s">
        <v>1615</v>
      </c>
      <c r="R1485" s="164">
        <v>42608.94</v>
      </c>
      <c r="S1485" s="163" t="s">
        <v>395</v>
      </c>
      <c r="T1485" s="163"/>
      <c r="U1485" s="161" t="s">
        <v>10</v>
      </c>
      <c r="V1485" s="161" t="s">
        <v>11</v>
      </c>
      <c r="W1485" s="161" t="s">
        <v>12</v>
      </c>
      <c r="X1485" s="161" t="s">
        <v>13</v>
      </c>
      <c r="Y1485" s="165">
        <v>4400</v>
      </c>
      <c r="Z1485" s="165">
        <v>9191101</v>
      </c>
      <c r="AA1485" s="166">
        <v>0.25171416233102212</v>
      </c>
      <c r="AB1485" s="167" t="s">
        <v>1324</v>
      </c>
      <c r="AC1485" s="168" t="s">
        <v>3222</v>
      </c>
    </row>
    <row r="1486" spans="1:29" x14ac:dyDescent="0.3">
      <c r="A1486" s="156" t="s">
        <v>2770</v>
      </c>
      <c r="B1486" s="157">
        <v>1</v>
      </c>
      <c r="C1486" s="158" t="s">
        <v>1548</v>
      </c>
      <c r="D1486" s="156" t="s">
        <v>283</v>
      </c>
      <c r="E1486" s="156" t="s">
        <v>2722</v>
      </c>
      <c r="F1486" s="158" t="s">
        <v>2587</v>
      </c>
      <c r="G1486" s="158" t="s">
        <v>138</v>
      </c>
      <c r="H1486" s="160">
        <v>44141</v>
      </c>
      <c r="I1486" s="160">
        <v>44236</v>
      </c>
      <c r="J1486" s="161" t="s">
        <v>979</v>
      </c>
      <c r="K1486" s="190" t="s">
        <v>1325</v>
      </c>
      <c r="L1486" s="158" t="s">
        <v>1616</v>
      </c>
      <c r="M1486" s="171">
        <v>0</v>
      </c>
      <c r="N1486" s="171">
        <v>97706.07</v>
      </c>
      <c r="O1486" s="162">
        <v>30925</v>
      </c>
      <c r="P1486" s="160">
        <v>44236</v>
      </c>
      <c r="Q1486" s="162" t="s">
        <v>1615</v>
      </c>
      <c r="R1486" s="171">
        <v>97706.07</v>
      </c>
      <c r="S1486" s="163" t="s">
        <v>401</v>
      </c>
      <c r="T1486" s="156"/>
      <c r="U1486" s="161" t="s">
        <v>10</v>
      </c>
      <c r="V1486" s="161" t="s">
        <v>11</v>
      </c>
      <c r="W1486" s="161" t="s">
        <v>1355</v>
      </c>
      <c r="X1486" s="161" t="s">
        <v>1356</v>
      </c>
      <c r="Y1486" s="165">
        <v>4300</v>
      </c>
      <c r="Z1486" s="165">
        <v>9231101</v>
      </c>
      <c r="AA1486" s="166">
        <v>0.74244999203264639</v>
      </c>
      <c r="AB1486" s="163" t="s">
        <v>1326</v>
      </c>
      <c r="AC1486" s="168" t="s">
        <v>3247</v>
      </c>
    </row>
    <row r="1487" spans="1:29" x14ac:dyDescent="0.3">
      <c r="A1487" s="156" t="s">
        <v>2770</v>
      </c>
      <c r="B1487" s="157">
        <v>1</v>
      </c>
      <c r="C1487" s="158" t="s">
        <v>1548</v>
      </c>
      <c r="D1487" s="156" t="s">
        <v>283</v>
      </c>
      <c r="E1487" s="156" t="s">
        <v>2722</v>
      </c>
      <c r="F1487" s="159" t="s">
        <v>2587</v>
      </c>
      <c r="G1487" s="158" t="s">
        <v>138</v>
      </c>
      <c r="H1487" s="160">
        <v>44141</v>
      </c>
      <c r="I1487" s="160">
        <v>44236</v>
      </c>
      <c r="J1487" s="161" t="s">
        <v>979</v>
      </c>
      <c r="K1487" s="162" t="s">
        <v>1325</v>
      </c>
      <c r="L1487" s="158" t="s">
        <v>1616</v>
      </c>
      <c r="M1487" s="171">
        <v>0</v>
      </c>
      <c r="N1487" s="170">
        <v>33893.46</v>
      </c>
      <c r="O1487" s="162">
        <v>30925</v>
      </c>
      <c r="P1487" s="160">
        <v>44236</v>
      </c>
      <c r="Q1487" s="162" t="s">
        <v>1615</v>
      </c>
      <c r="R1487" s="171">
        <v>33893.46</v>
      </c>
      <c r="S1487" s="158" t="s">
        <v>401</v>
      </c>
      <c r="T1487" s="162"/>
      <c r="U1487" s="161" t="s">
        <v>10</v>
      </c>
      <c r="V1487" s="161" t="s">
        <v>11</v>
      </c>
      <c r="W1487" s="161" t="s">
        <v>12</v>
      </c>
      <c r="X1487" s="161" t="s">
        <v>13</v>
      </c>
      <c r="Y1487" s="165">
        <v>4400</v>
      </c>
      <c r="Z1487" s="165">
        <v>9231101</v>
      </c>
      <c r="AA1487" s="166">
        <v>0.25755000796735367</v>
      </c>
      <c r="AB1487" s="158" t="s">
        <v>1326</v>
      </c>
      <c r="AC1487" s="168" t="s">
        <v>3247</v>
      </c>
    </row>
    <row r="1488" spans="1:29" x14ac:dyDescent="0.3">
      <c r="A1488" s="156" t="s">
        <v>2777</v>
      </c>
      <c r="B1488" s="157">
        <v>2</v>
      </c>
      <c r="C1488" s="158" t="s">
        <v>1548</v>
      </c>
      <c r="D1488" s="158" t="s">
        <v>285</v>
      </c>
      <c r="E1488" s="156" t="s">
        <v>2722</v>
      </c>
      <c r="F1488" s="159" t="s">
        <v>2587</v>
      </c>
      <c r="G1488" s="158" t="s">
        <v>138</v>
      </c>
      <c r="H1488" s="160">
        <v>44141</v>
      </c>
      <c r="I1488" s="160">
        <v>44305</v>
      </c>
      <c r="J1488" s="161" t="s">
        <v>979</v>
      </c>
      <c r="K1488" s="162" t="s">
        <v>1327</v>
      </c>
      <c r="L1488" s="163" t="s">
        <v>1744</v>
      </c>
      <c r="M1488" s="171">
        <v>0</v>
      </c>
      <c r="N1488" s="164">
        <v>87940.71</v>
      </c>
      <c r="O1488" s="162">
        <v>30959</v>
      </c>
      <c r="P1488" s="160">
        <v>44305</v>
      </c>
      <c r="Q1488" s="162" t="s">
        <v>1891</v>
      </c>
      <c r="R1488" s="164">
        <v>87940.71</v>
      </c>
      <c r="S1488" s="163" t="s">
        <v>633</v>
      </c>
      <c r="T1488" s="163"/>
      <c r="U1488" s="161" t="s">
        <v>10</v>
      </c>
      <c r="V1488" s="161" t="s">
        <v>11</v>
      </c>
      <c r="W1488" s="161" t="s">
        <v>1355</v>
      </c>
      <c r="X1488" s="161" t="s">
        <v>1356</v>
      </c>
      <c r="Y1488" s="165">
        <v>4300</v>
      </c>
      <c r="Z1488" s="165">
        <v>9381101</v>
      </c>
      <c r="AA1488" s="166">
        <v>0.77575936516332233</v>
      </c>
      <c r="AB1488" s="167" t="s">
        <v>1328</v>
      </c>
      <c r="AC1488" s="168" t="s">
        <v>3332</v>
      </c>
    </row>
    <row r="1489" spans="1:29" x14ac:dyDescent="0.3">
      <c r="A1489" s="156" t="s">
        <v>2777</v>
      </c>
      <c r="B1489" s="157">
        <v>2</v>
      </c>
      <c r="C1489" s="158" t="s">
        <v>1548</v>
      </c>
      <c r="D1489" s="158" t="s">
        <v>285</v>
      </c>
      <c r="E1489" s="156" t="s">
        <v>2722</v>
      </c>
      <c r="F1489" s="159" t="s">
        <v>2587</v>
      </c>
      <c r="G1489" s="158" t="s">
        <v>138</v>
      </c>
      <c r="H1489" s="160">
        <v>44141</v>
      </c>
      <c r="I1489" s="160">
        <v>44305</v>
      </c>
      <c r="J1489" s="161" t="s">
        <v>979</v>
      </c>
      <c r="K1489" s="162" t="s">
        <v>1327</v>
      </c>
      <c r="L1489" s="163" t="s">
        <v>1744</v>
      </c>
      <c r="M1489" s="171">
        <v>0</v>
      </c>
      <c r="N1489" s="164">
        <v>25420.1</v>
      </c>
      <c r="O1489" s="162">
        <v>30959</v>
      </c>
      <c r="P1489" s="160">
        <v>44305</v>
      </c>
      <c r="Q1489" s="162" t="s">
        <v>1891</v>
      </c>
      <c r="R1489" s="164">
        <v>25420.1</v>
      </c>
      <c r="S1489" s="163" t="s">
        <v>633</v>
      </c>
      <c r="T1489" s="163"/>
      <c r="U1489" s="161" t="s">
        <v>10</v>
      </c>
      <c r="V1489" s="161" t="s">
        <v>11</v>
      </c>
      <c r="W1489" s="161" t="s">
        <v>12</v>
      </c>
      <c r="X1489" s="161" t="s">
        <v>13</v>
      </c>
      <c r="Y1489" s="169">
        <v>4400</v>
      </c>
      <c r="Z1489" s="169">
        <v>9381101</v>
      </c>
      <c r="AA1489" s="166">
        <v>0.22424063483667767</v>
      </c>
      <c r="AB1489" s="172" t="s">
        <v>1328</v>
      </c>
      <c r="AC1489" s="168" t="s">
        <v>3332</v>
      </c>
    </row>
    <row r="1490" spans="1:29" x14ac:dyDescent="0.3">
      <c r="A1490" s="156" t="s">
        <v>2765</v>
      </c>
      <c r="B1490" s="157">
        <v>1</v>
      </c>
      <c r="C1490" s="156" t="s">
        <v>1548</v>
      </c>
      <c r="D1490" s="156" t="s">
        <v>263</v>
      </c>
      <c r="E1490" s="156" t="s">
        <v>2722</v>
      </c>
      <c r="F1490" s="159" t="s">
        <v>2587</v>
      </c>
      <c r="G1490" s="156" t="s">
        <v>138</v>
      </c>
      <c r="H1490" s="160">
        <v>44224</v>
      </c>
      <c r="I1490" s="160">
        <v>44279</v>
      </c>
      <c r="J1490" s="161" t="s">
        <v>979</v>
      </c>
      <c r="K1490" s="162"/>
      <c r="L1490" s="163" t="s">
        <v>1580</v>
      </c>
      <c r="M1490" s="171">
        <v>0</v>
      </c>
      <c r="N1490" s="164">
        <v>3799.65</v>
      </c>
      <c r="O1490" s="162">
        <v>31135</v>
      </c>
      <c r="P1490" s="160">
        <v>44279</v>
      </c>
      <c r="Q1490" s="162" t="s">
        <v>1834</v>
      </c>
      <c r="R1490" s="164">
        <v>3799.65</v>
      </c>
      <c r="S1490" s="162" t="s">
        <v>2249</v>
      </c>
      <c r="T1490" s="163"/>
      <c r="U1490" s="161" t="s">
        <v>10</v>
      </c>
      <c r="V1490" s="161" t="s">
        <v>11</v>
      </c>
      <c r="W1490" s="161" t="s">
        <v>1355</v>
      </c>
      <c r="X1490" s="161" t="s">
        <v>1356</v>
      </c>
      <c r="Y1490" s="169">
        <v>4300</v>
      </c>
      <c r="Z1490" s="169">
        <v>9051101</v>
      </c>
      <c r="AA1490" s="166">
        <v>4.9580232054249947E-2</v>
      </c>
      <c r="AB1490" s="167" t="s">
        <v>1993</v>
      </c>
      <c r="AC1490" s="168" t="s">
        <v>3171</v>
      </c>
    </row>
    <row r="1491" spans="1:29" x14ac:dyDescent="0.3">
      <c r="A1491" s="156" t="s">
        <v>2765</v>
      </c>
      <c r="B1491" s="157">
        <v>1</v>
      </c>
      <c r="C1491" s="158" t="s">
        <v>1548</v>
      </c>
      <c r="D1491" s="156" t="s">
        <v>263</v>
      </c>
      <c r="E1491" s="156" t="s">
        <v>2722</v>
      </c>
      <c r="F1491" s="159" t="s">
        <v>2587</v>
      </c>
      <c r="G1491" s="158" t="s">
        <v>138</v>
      </c>
      <c r="H1491" s="160">
        <v>44224</v>
      </c>
      <c r="I1491" s="160">
        <v>44279</v>
      </c>
      <c r="J1491" s="161" t="s">
        <v>979</v>
      </c>
      <c r="K1491" s="162"/>
      <c r="L1491" s="158" t="s">
        <v>1580</v>
      </c>
      <c r="M1491" s="171">
        <v>0</v>
      </c>
      <c r="N1491" s="170">
        <v>9983.73</v>
      </c>
      <c r="O1491" s="162">
        <v>31135</v>
      </c>
      <c r="P1491" s="160">
        <v>44279</v>
      </c>
      <c r="Q1491" s="162" t="s">
        <v>1834</v>
      </c>
      <c r="R1491" s="171">
        <v>9983.73</v>
      </c>
      <c r="S1491" s="163" t="s">
        <v>2249</v>
      </c>
      <c r="T1491" s="156"/>
      <c r="U1491" s="161" t="s">
        <v>10</v>
      </c>
      <c r="V1491" s="161" t="s">
        <v>11</v>
      </c>
      <c r="W1491" s="161" t="s">
        <v>12</v>
      </c>
      <c r="X1491" s="161" t="s">
        <v>13</v>
      </c>
      <c r="Y1491" s="165">
        <v>4400</v>
      </c>
      <c r="Z1491" s="165">
        <v>9051101</v>
      </c>
      <c r="AA1491" s="166">
        <v>0.1302740121240053</v>
      </c>
      <c r="AB1491" s="158" t="s">
        <v>1993</v>
      </c>
      <c r="AC1491" s="168" t="s">
        <v>3171</v>
      </c>
    </row>
    <row r="1492" spans="1:29" x14ac:dyDescent="0.3">
      <c r="A1492" s="156" t="s">
        <v>2765</v>
      </c>
      <c r="B1492" s="157">
        <v>1</v>
      </c>
      <c r="C1492" s="158" t="s">
        <v>1548</v>
      </c>
      <c r="D1492" s="158" t="s">
        <v>263</v>
      </c>
      <c r="E1492" s="156" t="s">
        <v>2722</v>
      </c>
      <c r="F1492" s="159" t="s">
        <v>2587</v>
      </c>
      <c r="G1492" s="158" t="s">
        <v>138</v>
      </c>
      <c r="H1492" s="160">
        <v>44224</v>
      </c>
      <c r="I1492" s="160">
        <v>44424</v>
      </c>
      <c r="J1492" s="161" t="s">
        <v>2202</v>
      </c>
      <c r="K1492" s="162" t="s">
        <v>1565</v>
      </c>
      <c r="L1492" s="163" t="s">
        <v>1580</v>
      </c>
      <c r="M1492" s="171">
        <v>0</v>
      </c>
      <c r="N1492" s="164">
        <v>52203.03</v>
      </c>
      <c r="O1492" s="162">
        <v>32071</v>
      </c>
      <c r="P1492" s="160">
        <v>44424</v>
      </c>
      <c r="Q1492" s="162" t="s">
        <v>2253</v>
      </c>
      <c r="R1492" s="164">
        <v>52203.03</v>
      </c>
      <c r="S1492" s="163" t="s">
        <v>2249</v>
      </c>
      <c r="T1492" s="163"/>
      <c r="U1492" s="161" t="s">
        <v>10</v>
      </c>
      <c r="V1492" s="161" t="s">
        <v>11</v>
      </c>
      <c r="W1492" s="161" t="s">
        <v>1355</v>
      </c>
      <c r="X1492" s="161" t="s">
        <v>1356</v>
      </c>
      <c r="Y1492" s="165">
        <v>4300</v>
      </c>
      <c r="Z1492" s="165">
        <v>9051101</v>
      </c>
      <c r="AA1492" s="166">
        <v>0.68117809307040689</v>
      </c>
      <c r="AB1492" s="167" t="s">
        <v>1993</v>
      </c>
      <c r="AC1492" s="168" t="s">
        <v>3171</v>
      </c>
    </row>
    <row r="1493" spans="1:29" x14ac:dyDescent="0.3">
      <c r="A1493" s="156" t="s">
        <v>2765</v>
      </c>
      <c r="B1493" s="157">
        <v>1</v>
      </c>
      <c r="C1493" s="158" t="s">
        <v>1548</v>
      </c>
      <c r="D1493" s="158" t="s">
        <v>263</v>
      </c>
      <c r="E1493" s="156" t="s">
        <v>2722</v>
      </c>
      <c r="F1493" s="156" t="s">
        <v>2587</v>
      </c>
      <c r="G1493" s="158" t="s">
        <v>138</v>
      </c>
      <c r="H1493" s="160">
        <v>44224</v>
      </c>
      <c r="I1493" s="160">
        <v>44424</v>
      </c>
      <c r="J1493" s="161" t="s">
        <v>2202</v>
      </c>
      <c r="K1493" s="162" t="s">
        <v>1565</v>
      </c>
      <c r="L1493" s="158" t="s">
        <v>1580</v>
      </c>
      <c r="M1493" s="171">
        <v>0</v>
      </c>
      <c r="N1493" s="170">
        <v>10649.97</v>
      </c>
      <c r="O1493" s="162">
        <v>32071</v>
      </c>
      <c r="P1493" s="160">
        <v>44424</v>
      </c>
      <c r="Q1493" s="162" t="s">
        <v>2253</v>
      </c>
      <c r="R1493" s="170">
        <v>10649.97</v>
      </c>
      <c r="S1493" s="158" t="s">
        <v>2249</v>
      </c>
      <c r="T1493" s="162"/>
      <c r="U1493" s="161" t="s">
        <v>10</v>
      </c>
      <c r="V1493" s="161" t="s">
        <v>11</v>
      </c>
      <c r="W1493" s="161" t="s">
        <v>12</v>
      </c>
      <c r="X1493" s="161" t="s">
        <v>13</v>
      </c>
      <c r="Y1493" s="165">
        <v>4400</v>
      </c>
      <c r="Z1493" s="169">
        <v>9051101</v>
      </c>
      <c r="AA1493" s="166">
        <v>0.13896753226502448</v>
      </c>
      <c r="AB1493" s="158" t="s">
        <v>1993</v>
      </c>
      <c r="AC1493" s="168" t="s">
        <v>3171</v>
      </c>
    </row>
    <row r="1494" spans="1:29" x14ac:dyDescent="0.3">
      <c r="A1494" s="156" t="s">
        <v>2816</v>
      </c>
      <c r="B1494" s="157">
        <v>1</v>
      </c>
      <c r="C1494" s="156" t="s">
        <v>1548</v>
      </c>
      <c r="D1494" s="156" t="s">
        <v>268</v>
      </c>
      <c r="E1494" s="156" t="s">
        <v>2722</v>
      </c>
      <c r="F1494" s="159" t="s">
        <v>2587</v>
      </c>
      <c r="G1494" s="156" t="s">
        <v>138</v>
      </c>
      <c r="H1494" s="160">
        <v>44224</v>
      </c>
      <c r="I1494" s="160">
        <v>44278</v>
      </c>
      <c r="J1494" s="161" t="s">
        <v>979</v>
      </c>
      <c r="K1494" s="162"/>
      <c r="L1494" s="163" t="s">
        <v>1582</v>
      </c>
      <c r="M1494" s="171">
        <v>0</v>
      </c>
      <c r="N1494" s="164">
        <v>15400.08</v>
      </c>
      <c r="O1494" s="162">
        <v>31134</v>
      </c>
      <c r="P1494" s="160">
        <v>44278</v>
      </c>
      <c r="Q1494" s="162" t="s">
        <v>1771</v>
      </c>
      <c r="R1494" s="164">
        <v>15400.08</v>
      </c>
      <c r="S1494" s="158" t="s">
        <v>2250</v>
      </c>
      <c r="T1494" s="163"/>
      <c r="U1494" s="161" t="s">
        <v>10</v>
      </c>
      <c r="V1494" s="161" t="s">
        <v>11</v>
      </c>
      <c r="W1494" s="161" t="s">
        <v>1355</v>
      </c>
      <c r="X1494" s="161" t="s">
        <v>1356</v>
      </c>
      <c r="Y1494" s="169">
        <v>4300</v>
      </c>
      <c r="Z1494" s="169">
        <v>9221101</v>
      </c>
      <c r="AA1494" s="166">
        <v>0.20094996645849314</v>
      </c>
      <c r="AB1494" s="158" t="s">
        <v>1991</v>
      </c>
      <c r="AC1494" s="168" t="s">
        <v>3242</v>
      </c>
    </row>
    <row r="1495" spans="1:29" x14ac:dyDescent="0.3">
      <c r="A1495" s="156" t="s">
        <v>2816</v>
      </c>
      <c r="B1495" s="157">
        <v>1</v>
      </c>
      <c r="C1495" s="156" t="s">
        <v>1548</v>
      </c>
      <c r="D1495" s="158" t="s">
        <v>268</v>
      </c>
      <c r="E1495" s="156" t="s">
        <v>2722</v>
      </c>
      <c r="F1495" s="159" t="s">
        <v>2587</v>
      </c>
      <c r="G1495" s="156" t="s">
        <v>138</v>
      </c>
      <c r="H1495" s="160">
        <v>44224</v>
      </c>
      <c r="I1495" s="160">
        <v>44278</v>
      </c>
      <c r="J1495" s="161" t="s">
        <v>979</v>
      </c>
      <c r="K1495" s="162"/>
      <c r="L1495" s="163" t="s">
        <v>1582</v>
      </c>
      <c r="M1495" s="171">
        <v>0</v>
      </c>
      <c r="N1495" s="164">
        <v>9983.73</v>
      </c>
      <c r="O1495" s="162">
        <v>31134</v>
      </c>
      <c r="P1495" s="160">
        <v>44278</v>
      </c>
      <c r="Q1495" s="162" t="s">
        <v>1771</v>
      </c>
      <c r="R1495" s="164">
        <v>9983.73</v>
      </c>
      <c r="S1495" s="162" t="s">
        <v>2250</v>
      </c>
      <c r="T1495" s="163"/>
      <c r="U1495" s="161" t="s">
        <v>10</v>
      </c>
      <c r="V1495" s="161" t="s">
        <v>11</v>
      </c>
      <c r="W1495" s="161" t="s">
        <v>12</v>
      </c>
      <c r="X1495" s="161" t="s">
        <v>13</v>
      </c>
      <c r="Y1495" s="169">
        <v>4400</v>
      </c>
      <c r="Z1495" s="169">
        <v>9221101</v>
      </c>
      <c r="AA1495" s="166">
        <v>0.1302740121240053</v>
      </c>
      <c r="AB1495" s="158" t="s">
        <v>1991</v>
      </c>
      <c r="AC1495" s="168" t="s">
        <v>3242</v>
      </c>
    </row>
    <row r="1496" spans="1:29" x14ac:dyDescent="0.3">
      <c r="A1496" s="156" t="s">
        <v>2816</v>
      </c>
      <c r="B1496" s="157">
        <v>1</v>
      </c>
      <c r="C1496" s="158" t="s">
        <v>1548</v>
      </c>
      <c r="D1496" s="158" t="s">
        <v>268</v>
      </c>
      <c r="E1496" s="156" t="s">
        <v>2722</v>
      </c>
      <c r="F1496" s="159" t="s">
        <v>2587</v>
      </c>
      <c r="G1496" s="158" t="s">
        <v>138</v>
      </c>
      <c r="H1496" s="160">
        <v>44224</v>
      </c>
      <c r="I1496" s="160">
        <v>44424</v>
      </c>
      <c r="J1496" s="161" t="s">
        <v>2202</v>
      </c>
      <c r="K1496" s="162" t="s">
        <v>1567</v>
      </c>
      <c r="L1496" s="163" t="s">
        <v>1582</v>
      </c>
      <c r="M1496" s="171">
        <v>0</v>
      </c>
      <c r="N1496" s="164">
        <v>40602.589999999997</v>
      </c>
      <c r="O1496" s="162">
        <v>32079</v>
      </c>
      <c r="P1496" s="160">
        <v>44424</v>
      </c>
      <c r="Q1496" s="162" t="s">
        <v>2253</v>
      </c>
      <c r="R1496" s="164">
        <v>40602.589999999997</v>
      </c>
      <c r="S1496" s="163" t="s">
        <v>2250</v>
      </c>
      <c r="T1496" s="163"/>
      <c r="U1496" s="161" t="s">
        <v>10</v>
      </c>
      <c r="V1496" s="161" t="s">
        <v>11</v>
      </c>
      <c r="W1496" s="161" t="s">
        <v>1355</v>
      </c>
      <c r="X1496" s="161" t="s">
        <v>1356</v>
      </c>
      <c r="Y1496" s="169">
        <v>4300</v>
      </c>
      <c r="Z1496" s="169">
        <v>9221101</v>
      </c>
      <c r="AA1496" s="166">
        <v>0.52980822817985029</v>
      </c>
      <c r="AB1496" s="167" t="s">
        <v>1991</v>
      </c>
      <c r="AC1496" s="168" t="s">
        <v>3242</v>
      </c>
    </row>
    <row r="1497" spans="1:29" x14ac:dyDescent="0.3">
      <c r="A1497" s="156" t="s">
        <v>2816</v>
      </c>
      <c r="B1497" s="157">
        <v>1</v>
      </c>
      <c r="C1497" s="158" t="s">
        <v>1548</v>
      </c>
      <c r="D1497" s="158" t="s">
        <v>268</v>
      </c>
      <c r="E1497" s="156" t="s">
        <v>2722</v>
      </c>
      <c r="F1497" s="159" t="s">
        <v>2587</v>
      </c>
      <c r="G1497" s="158" t="s">
        <v>138</v>
      </c>
      <c r="H1497" s="160">
        <v>44224</v>
      </c>
      <c r="I1497" s="160">
        <v>44424</v>
      </c>
      <c r="J1497" s="161" t="s">
        <v>2202</v>
      </c>
      <c r="K1497" s="162" t="s">
        <v>1567</v>
      </c>
      <c r="L1497" s="163" t="s">
        <v>1582</v>
      </c>
      <c r="M1497" s="171">
        <v>0</v>
      </c>
      <c r="N1497" s="164">
        <v>10649.98</v>
      </c>
      <c r="O1497" s="162">
        <v>32079</v>
      </c>
      <c r="P1497" s="160">
        <v>44424</v>
      </c>
      <c r="Q1497" s="162" t="s">
        <v>2253</v>
      </c>
      <c r="R1497" s="164">
        <v>10649.98</v>
      </c>
      <c r="S1497" s="163" t="s">
        <v>2250</v>
      </c>
      <c r="T1497" s="163"/>
      <c r="U1497" s="161" t="s">
        <v>10</v>
      </c>
      <c r="V1497" s="161" t="s">
        <v>11</v>
      </c>
      <c r="W1497" s="161" t="s">
        <v>12</v>
      </c>
      <c r="X1497" s="161" t="s">
        <v>13</v>
      </c>
      <c r="Y1497" s="169">
        <v>4400</v>
      </c>
      <c r="Z1497" s="169">
        <v>9221101</v>
      </c>
      <c r="AA1497" s="166">
        <v>0.13896766275133784</v>
      </c>
      <c r="AB1497" s="167" t="s">
        <v>1991</v>
      </c>
      <c r="AC1497" s="168" t="s">
        <v>3242</v>
      </c>
    </row>
    <row r="1498" spans="1:29" x14ac:dyDescent="0.3">
      <c r="A1498" s="156" t="s">
        <v>2765</v>
      </c>
      <c r="B1498" s="157">
        <v>1</v>
      </c>
      <c r="C1498" s="158" t="s">
        <v>1548</v>
      </c>
      <c r="D1498" s="158" t="s">
        <v>263</v>
      </c>
      <c r="E1498" s="156" t="s">
        <v>2722</v>
      </c>
      <c r="F1498" s="159" t="s">
        <v>2587</v>
      </c>
      <c r="G1498" s="158" t="s">
        <v>138</v>
      </c>
      <c r="H1498" s="160">
        <v>44224</v>
      </c>
      <c r="I1498" s="160">
        <v>44279</v>
      </c>
      <c r="J1498" s="161" t="s">
        <v>979</v>
      </c>
      <c r="K1498" s="162" t="s">
        <v>1566</v>
      </c>
      <c r="L1498" s="163" t="s">
        <v>1581</v>
      </c>
      <c r="M1498" s="171">
        <v>0</v>
      </c>
      <c r="N1498" s="164">
        <v>27615.9</v>
      </c>
      <c r="O1498" s="162">
        <v>31136</v>
      </c>
      <c r="P1498" s="160">
        <v>44279</v>
      </c>
      <c r="Q1498" s="162" t="s">
        <v>1834</v>
      </c>
      <c r="R1498" s="164">
        <v>27615.9</v>
      </c>
      <c r="S1498" s="163" t="s">
        <v>2249</v>
      </c>
      <c r="T1498" s="163"/>
      <c r="U1498" s="161" t="s">
        <v>10</v>
      </c>
      <c r="V1498" s="161" t="s">
        <v>11</v>
      </c>
      <c r="W1498" s="161" t="s">
        <v>1355</v>
      </c>
      <c r="X1498" s="161" t="s">
        <v>1356</v>
      </c>
      <c r="Y1498" s="169">
        <v>4300</v>
      </c>
      <c r="Z1498" s="169">
        <v>9051101</v>
      </c>
      <c r="AA1498" s="166">
        <v>0.72802261897700538</v>
      </c>
      <c r="AB1498" s="167" t="s">
        <v>1994</v>
      </c>
      <c r="AC1498" s="168" t="s">
        <v>3171</v>
      </c>
    </row>
    <row r="1499" spans="1:29" x14ac:dyDescent="0.3">
      <c r="A1499" s="156" t="s">
        <v>2765</v>
      </c>
      <c r="B1499" s="157">
        <v>1</v>
      </c>
      <c r="C1499" s="158" t="s">
        <v>1548</v>
      </c>
      <c r="D1499" s="158" t="s">
        <v>263</v>
      </c>
      <c r="E1499" s="156" t="s">
        <v>2722</v>
      </c>
      <c r="F1499" s="159" t="s">
        <v>2587</v>
      </c>
      <c r="G1499" s="158" t="s">
        <v>138</v>
      </c>
      <c r="H1499" s="160">
        <v>44224</v>
      </c>
      <c r="I1499" s="160">
        <v>44279</v>
      </c>
      <c r="J1499" s="161" t="s">
        <v>979</v>
      </c>
      <c r="K1499" s="162"/>
      <c r="L1499" s="163" t="s">
        <v>1581</v>
      </c>
      <c r="M1499" s="171">
        <v>0</v>
      </c>
      <c r="N1499" s="164">
        <v>4991.8599999999997</v>
      </c>
      <c r="O1499" s="162">
        <v>31136</v>
      </c>
      <c r="P1499" s="160">
        <v>44279</v>
      </c>
      <c r="Q1499" s="162" t="s">
        <v>1834</v>
      </c>
      <c r="R1499" s="164">
        <v>4991.8599999999997</v>
      </c>
      <c r="S1499" s="163" t="s">
        <v>2249</v>
      </c>
      <c r="T1499" s="163"/>
      <c r="U1499" s="161" t="s">
        <v>10</v>
      </c>
      <c r="V1499" s="161" t="s">
        <v>11</v>
      </c>
      <c r="W1499" s="161" t="s">
        <v>12</v>
      </c>
      <c r="X1499" s="161" t="s">
        <v>13</v>
      </c>
      <c r="Y1499" s="169">
        <v>4400</v>
      </c>
      <c r="Z1499" s="169">
        <v>9051101</v>
      </c>
      <c r="AA1499" s="166">
        <v>0.1315976300162788</v>
      </c>
      <c r="AB1499" s="167" t="s">
        <v>1994</v>
      </c>
      <c r="AC1499" s="168" t="s">
        <v>3171</v>
      </c>
    </row>
    <row r="1500" spans="1:29" x14ac:dyDescent="0.3">
      <c r="A1500" s="156" t="s">
        <v>2765</v>
      </c>
      <c r="B1500" s="157">
        <v>1</v>
      </c>
      <c r="C1500" s="158" t="s">
        <v>1548</v>
      </c>
      <c r="D1500" s="158" t="s">
        <v>263</v>
      </c>
      <c r="E1500" s="156" t="s">
        <v>2722</v>
      </c>
      <c r="F1500" s="159" t="s">
        <v>2587</v>
      </c>
      <c r="G1500" s="158" t="s">
        <v>138</v>
      </c>
      <c r="H1500" s="160">
        <v>44224</v>
      </c>
      <c r="I1500" s="160">
        <v>44305</v>
      </c>
      <c r="J1500" s="161" t="s">
        <v>979</v>
      </c>
      <c r="K1500" s="162" t="s">
        <v>1566</v>
      </c>
      <c r="L1500" s="163" t="s">
        <v>1581</v>
      </c>
      <c r="M1500" s="171">
        <v>0</v>
      </c>
      <c r="N1500" s="164">
        <v>5324.9900000000007</v>
      </c>
      <c r="O1500" s="162">
        <v>31181</v>
      </c>
      <c r="P1500" s="160">
        <v>44305</v>
      </c>
      <c r="Q1500" s="162" t="s">
        <v>1891</v>
      </c>
      <c r="R1500" s="164">
        <v>5324.99</v>
      </c>
      <c r="S1500" s="163" t="s">
        <v>2249</v>
      </c>
      <c r="T1500" s="163"/>
      <c r="U1500" s="161" t="s">
        <v>10</v>
      </c>
      <c r="V1500" s="161" t="s">
        <v>11</v>
      </c>
      <c r="W1500" s="161" t="s">
        <v>12</v>
      </c>
      <c r="X1500" s="161" t="s">
        <v>13</v>
      </c>
      <c r="Y1500" s="169">
        <v>4400</v>
      </c>
      <c r="Z1500" s="169">
        <v>9051101</v>
      </c>
      <c r="AA1500" s="166">
        <v>0.14037975100671582</v>
      </c>
      <c r="AB1500" s="167" t="s">
        <v>1994</v>
      </c>
      <c r="AC1500" s="168" t="s">
        <v>3171</v>
      </c>
    </row>
    <row r="1501" spans="1:29" x14ac:dyDescent="0.3">
      <c r="A1501" s="156" t="s">
        <v>2816</v>
      </c>
      <c r="B1501" s="157">
        <v>1</v>
      </c>
      <c r="C1501" s="158" t="s">
        <v>1548</v>
      </c>
      <c r="D1501" s="158" t="s">
        <v>268</v>
      </c>
      <c r="E1501" s="156" t="s">
        <v>2722</v>
      </c>
      <c r="F1501" s="159" t="s">
        <v>2587</v>
      </c>
      <c r="G1501" s="158" t="s">
        <v>138</v>
      </c>
      <c r="H1501" s="160">
        <v>44224</v>
      </c>
      <c r="I1501" s="160">
        <v>44279</v>
      </c>
      <c r="J1501" s="161" t="s">
        <v>979</v>
      </c>
      <c r="K1501" s="162" t="s">
        <v>1568</v>
      </c>
      <c r="L1501" s="163" t="s">
        <v>1583</v>
      </c>
      <c r="M1501" s="171">
        <v>0</v>
      </c>
      <c r="N1501" s="164">
        <v>82847.7</v>
      </c>
      <c r="O1501" s="162">
        <v>31137</v>
      </c>
      <c r="P1501" s="160">
        <v>44279</v>
      </c>
      <c r="Q1501" s="162" t="s">
        <v>1834</v>
      </c>
      <c r="R1501" s="164">
        <v>82847.7</v>
      </c>
      <c r="S1501" s="163" t="s">
        <v>2250</v>
      </c>
      <c r="T1501" s="163"/>
      <c r="U1501" s="161" t="s">
        <v>10</v>
      </c>
      <c r="V1501" s="161" t="s">
        <v>11</v>
      </c>
      <c r="W1501" s="161" t="s">
        <v>1355</v>
      </c>
      <c r="X1501" s="161" t="s">
        <v>1356</v>
      </c>
      <c r="Y1501" s="169">
        <v>4300</v>
      </c>
      <c r="Z1501" s="169">
        <v>9221101</v>
      </c>
      <c r="AA1501" s="166">
        <v>0.72802261897700538</v>
      </c>
      <c r="AB1501" s="167" t="s">
        <v>1992</v>
      </c>
      <c r="AC1501" s="168" t="s">
        <v>3242</v>
      </c>
    </row>
    <row r="1502" spans="1:29" x14ac:dyDescent="0.3">
      <c r="A1502" s="156" t="s">
        <v>2816</v>
      </c>
      <c r="B1502" s="157">
        <v>1</v>
      </c>
      <c r="C1502" s="158" t="s">
        <v>1548</v>
      </c>
      <c r="D1502" s="158" t="s">
        <v>268</v>
      </c>
      <c r="E1502" s="156" t="s">
        <v>2722</v>
      </c>
      <c r="F1502" s="159" t="s">
        <v>2587</v>
      </c>
      <c r="G1502" s="158" t="s">
        <v>138</v>
      </c>
      <c r="H1502" s="160">
        <v>44224</v>
      </c>
      <c r="I1502" s="160">
        <v>44279</v>
      </c>
      <c r="J1502" s="161" t="s">
        <v>979</v>
      </c>
      <c r="K1502" s="162"/>
      <c r="L1502" s="163" t="s">
        <v>1583</v>
      </c>
      <c r="M1502" s="171">
        <v>0</v>
      </c>
      <c r="N1502" s="164">
        <v>14975.59</v>
      </c>
      <c r="O1502" s="162">
        <v>31137</v>
      </c>
      <c r="P1502" s="160">
        <v>44279</v>
      </c>
      <c r="Q1502" s="162" t="s">
        <v>1834</v>
      </c>
      <c r="R1502" s="164">
        <v>14975.59</v>
      </c>
      <c r="S1502" s="163" t="s">
        <v>2250</v>
      </c>
      <c r="T1502" s="163"/>
      <c r="U1502" s="161" t="s">
        <v>10</v>
      </c>
      <c r="V1502" s="161" t="s">
        <v>11</v>
      </c>
      <c r="W1502" s="161" t="s">
        <v>12</v>
      </c>
      <c r="X1502" s="161" t="s">
        <v>13</v>
      </c>
      <c r="Y1502" s="169">
        <v>4400</v>
      </c>
      <c r="Z1502" s="169">
        <v>9221101</v>
      </c>
      <c r="AA1502" s="166">
        <v>0.13159771789109234</v>
      </c>
      <c r="AB1502" s="167" t="s">
        <v>1992</v>
      </c>
      <c r="AC1502" s="168" t="s">
        <v>3242</v>
      </c>
    </row>
    <row r="1503" spans="1:29" x14ac:dyDescent="0.3">
      <c r="A1503" s="156" t="s">
        <v>2816</v>
      </c>
      <c r="B1503" s="157">
        <v>1</v>
      </c>
      <c r="C1503" s="158" t="s">
        <v>1548</v>
      </c>
      <c r="D1503" s="158" t="s">
        <v>268</v>
      </c>
      <c r="E1503" s="156" t="s">
        <v>2722</v>
      </c>
      <c r="F1503" s="159" t="s">
        <v>2587</v>
      </c>
      <c r="G1503" s="158" t="s">
        <v>138</v>
      </c>
      <c r="H1503" s="160">
        <v>44224</v>
      </c>
      <c r="I1503" s="160">
        <v>44305</v>
      </c>
      <c r="J1503" s="161" t="s">
        <v>979</v>
      </c>
      <c r="K1503" s="162" t="s">
        <v>1568</v>
      </c>
      <c r="L1503" s="163" t="s">
        <v>1583</v>
      </c>
      <c r="M1503" s="171">
        <v>0</v>
      </c>
      <c r="N1503" s="164">
        <v>15974.96</v>
      </c>
      <c r="O1503" s="162">
        <v>31182</v>
      </c>
      <c r="P1503" s="160">
        <v>44305</v>
      </c>
      <c r="Q1503" s="162" t="s">
        <v>1891</v>
      </c>
      <c r="R1503" s="164">
        <v>15974.96</v>
      </c>
      <c r="S1503" s="163" t="s">
        <v>2250</v>
      </c>
      <c r="T1503" s="163"/>
      <c r="U1503" s="161" t="s">
        <v>10</v>
      </c>
      <c r="V1503" s="161" t="s">
        <v>11</v>
      </c>
      <c r="W1503" s="161" t="s">
        <v>12</v>
      </c>
      <c r="X1503" s="161" t="s">
        <v>13</v>
      </c>
      <c r="Y1503" s="169">
        <v>4400</v>
      </c>
      <c r="Z1503" s="169">
        <v>9221101</v>
      </c>
      <c r="AA1503" s="166">
        <v>0.14037966313190228</v>
      </c>
      <c r="AB1503" s="167" t="s">
        <v>1992</v>
      </c>
      <c r="AC1503" s="168" t="s">
        <v>3242</v>
      </c>
    </row>
    <row r="1504" spans="1:29" x14ac:dyDescent="0.3">
      <c r="A1504" s="156" t="s">
        <v>2777</v>
      </c>
      <c r="B1504" s="157">
        <v>2</v>
      </c>
      <c r="C1504" s="158" t="s">
        <v>1548</v>
      </c>
      <c r="D1504" s="158" t="s">
        <v>285</v>
      </c>
      <c r="E1504" s="156" t="s">
        <v>2722</v>
      </c>
      <c r="F1504" s="159" t="s">
        <v>2587</v>
      </c>
      <c r="G1504" s="158" t="s">
        <v>138</v>
      </c>
      <c r="H1504" s="160">
        <v>44232</v>
      </c>
      <c r="I1504" s="160">
        <v>44341</v>
      </c>
      <c r="J1504" s="161" t="s">
        <v>979</v>
      </c>
      <c r="K1504" s="162" t="s">
        <v>1610</v>
      </c>
      <c r="L1504" s="163" t="s">
        <v>1627</v>
      </c>
      <c r="M1504" s="171">
        <v>0</v>
      </c>
      <c r="N1504" s="164">
        <v>5321.7</v>
      </c>
      <c r="O1504" s="162">
        <v>31593</v>
      </c>
      <c r="P1504" s="160">
        <v>44341</v>
      </c>
      <c r="Q1504" s="162" t="s">
        <v>2071</v>
      </c>
      <c r="R1504" s="164">
        <v>5321.7</v>
      </c>
      <c r="S1504" s="163" t="s">
        <v>633</v>
      </c>
      <c r="T1504" s="163"/>
      <c r="U1504" s="161" t="s">
        <v>10</v>
      </c>
      <c r="V1504" s="161" t="s">
        <v>11</v>
      </c>
      <c r="W1504" s="161" t="s">
        <v>1355</v>
      </c>
      <c r="X1504" s="161" t="s">
        <v>1356</v>
      </c>
      <c r="Y1504" s="169">
        <v>4300</v>
      </c>
      <c r="Z1504" s="169">
        <v>9381101</v>
      </c>
      <c r="AA1504" s="166">
        <v>1</v>
      </c>
      <c r="AB1504" s="167" t="s">
        <v>1611</v>
      </c>
      <c r="AC1504" s="168" t="s">
        <v>3332</v>
      </c>
    </row>
    <row r="1505" spans="1:29" x14ac:dyDescent="0.3">
      <c r="A1505" s="156" t="s">
        <v>2765</v>
      </c>
      <c r="B1505" s="157">
        <v>1</v>
      </c>
      <c r="C1505" s="158" t="s">
        <v>1548</v>
      </c>
      <c r="D1505" s="158" t="s">
        <v>263</v>
      </c>
      <c r="E1505" s="156" t="s">
        <v>2722</v>
      </c>
      <c r="F1505" s="159" t="s">
        <v>2587</v>
      </c>
      <c r="G1505" s="158" t="s">
        <v>138</v>
      </c>
      <c r="H1505" s="160">
        <v>44315</v>
      </c>
      <c r="I1505" s="160">
        <v>44424</v>
      </c>
      <c r="J1505" s="161" t="s">
        <v>2202</v>
      </c>
      <c r="K1505" s="162" t="s">
        <v>1933</v>
      </c>
      <c r="L1505" s="163" t="s">
        <v>1975</v>
      </c>
      <c r="M1505" s="171">
        <v>0</v>
      </c>
      <c r="N1505" s="164">
        <v>160829.48000000001</v>
      </c>
      <c r="O1505" s="162">
        <v>32191</v>
      </c>
      <c r="P1505" s="160">
        <v>44424</v>
      </c>
      <c r="Q1505" s="162" t="s">
        <v>2253</v>
      </c>
      <c r="R1505" s="164">
        <v>160829.48000000001</v>
      </c>
      <c r="S1505" s="163" t="s">
        <v>2249</v>
      </c>
      <c r="T1505" s="163"/>
      <c r="U1505" s="161" t="s">
        <v>10</v>
      </c>
      <c r="V1505" s="161" t="s">
        <v>11</v>
      </c>
      <c r="W1505" s="161" t="s">
        <v>1355</v>
      </c>
      <c r="X1505" s="161" t="s">
        <v>1356</v>
      </c>
      <c r="Y1505" s="169">
        <v>4300</v>
      </c>
      <c r="Z1505" s="169">
        <v>9051101</v>
      </c>
      <c r="AA1505" s="166">
        <v>0.72117664050952379</v>
      </c>
      <c r="AB1505" s="167" t="s">
        <v>1995</v>
      </c>
      <c r="AC1505" s="168" t="s">
        <v>3171</v>
      </c>
    </row>
    <row r="1506" spans="1:29" x14ac:dyDescent="0.3">
      <c r="A1506" s="156" t="s">
        <v>2765</v>
      </c>
      <c r="B1506" s="157">
        <v>1</v>
      </c>
      <c r="C1506" s="158" t="s">
        <v>1548</v>
      </c>
      <c r="D1506" s="158" t="s">
        <v>263</v>
      </c>
      <c r="E1506" s="156" t="s">
        <v>2722</v>
      </c>
      <c r="F1506" s="159" t="s">
        <v>2587</v>
      </c>
      <c r="G1506" s="158" t="s">
        <v>138</v>
      </c>
      <c r="H1506" s="160">
        <v>44315</v>
      </c>
      <c r="I1506" s="160">
        <v>44424</v>
      </c>
      <c r="J1506" s="161" t="s">
        <v>2202</v>
      </c>
      <c r="K1506" s="162" t="s">
        <v>1933</v>
      </c>
      <c r="L1506" s="163" t="s">
        <v>1975</v>
      </c>
      <c r="M1506" s="171">
        <v>0</v>
      </c>
      <c r="N1506" s="164">
        <v>62180.33</v>
      </c>
      <c r="O1506" s="162">
        <v>32191</v>
      </c>
      <c r="P1506" s="160">
        <v>44424</v>
      </c>
      <c r="Q1506" s="162" t="s">
        <v>2253</v>
      </c>
      <c r="R1506" s="164">
        <v>62180.33</v>
      </c>
      <c r="S1506" s="163" t="s">
        <v>2249</v>
      </c>
      <c r="T1506" s="163"/>
      <c r="U1506" s="161" t="s">
        <v>10</v>
      </c>
      <c r="V1506" s="161" t="s">
        <v>11</v>
      </c>
      <c r="W1506" s="161" t="s">
        <v>12</v>
      </c>
      <c r="X1506" s="161" t="s">
        <v>13</v>
      </c>
      <c r="Y1506" s="169">
        <v>4400</v>
      </c>
      <c r="Z1506" s="169">
        <v>9051101</v>
      </c>
      <c r="AA1506" s="166">
        <v>0.27882326980833089</v>
      </c>
      <c r="AB1506" s="167" t="s">
        <v>1995</v>
      </c>
      <c r="AC1506" s="168" t="s">
        <v>3171</v>
      </c>
    </row>
    <row r="1507" spans="1:29" x14ac:dyDescent="0.3">
      <c r="A1507" s="156" t="s">
        <v>2816</v>
      </c>
      <c r="B1507" s="157">
        <v>1</v>
      </c>
      <c r="C1507" s="158" t="s">
        <v>1548</v>
      </c>
      <c r="D1507" s="158" t="s">
        <v>268</v>
      </c>
      <c r="E1507" s="156" t="s">
        <v>2722</v>
      </c>
      <c r="F1507" s="159" t="s">
        <v>2587</v>
      </c>
      <c r="G1507" s="158" t="s">
        <v>138</v>
      </c>
      <c r="H1507" s="160">
        <v>44315</v>
      </c>
      <c r="I1507" s="160">
        <v>44424</v>
      </c>
      <c r="J1507" s="161" t="s">
        <v>2202</v>
      </c>
      <c r="K1507" s="162" t="s">
        <v>1934</v>
      </c>
      <c r="L1507" s="163" t="s">
        <v>1974</v>
      </c>
      <c r="M1507" s="171">
        <v>0</v>
      </c>
      <c r="N1507" s="164">
        <v>113255.85</v>
      </c>
      <c r="O1507" s="162">
        <v>32252</v>
      </c>
      <c r="P1507" s="160">
        <v>44424</v>
      </c>
      <c r="Q1507" s="162" t="s">
        <v>2253</v>
      </c>
      <c r="R1507" s="164">
        <v>113255.85</v>
      </c>
      <c r="S1507" s="163" t="s">
        <v>2250</v>
      </c>
      <c r="T1507" s="163"/>
      <c r="U1507" s="161" t="s">
        <v>10</v>
      </c>
      <c r="V1507" s="161" t="s">
        <v>11</v>
      </c>
      <c r="W1507" s="161" t="s">
        <v>1355</v>
      </c>
      <c r="X1507" s="161" t="s">
        <v>1356</v>
      </c>
      <c r="Y1507" s="169">
        <v>4300</v>
      </c>
      <c r="Z1507" s="169">
        <v>9221101</v>
      </c>
      <c r="AA1507" s="166">
        <v>0.73205538900674427</v>
      </c>
      <c r="AB1507" s="167" t="s">
        <v>1935</v>
      </c>
      <c r="AC1507" s="168" t="s">
        <v>3242</v>
      </c>
    </row>
    <row r="1508" spans="1:29" x14ac:dyDescent="0.3">
      <c r="A1508" s="156" t="s">
        <v>2816</v>
      </c>
      <c r="B1508" s="157">
        <v>1</v>
      </c>
      <c r="C1508" s="158" t="s">
        <v>1548</v>
      </c>
      <c r="D1508" s="158" t="s">
        <v>268</v>
      </c>
      <c r="E1508" s="156" t="s">
        <v>2722</v>
      </c>
      <c r="F1508" s="159" t="s">
        <v>2587</v>
      </c>
      <c r="G1508" s="158" t="s">
        <v>138</v>
      </c>
      <c r="H1508" s="160">
        <v>44315</v>
      </c>
      <c r="I1508" s="160">
        <v>44424</v>
      </c>
      <c r="J1508" s="161" t="s">
        <v>2202</v>
      </c>
      <c r="K1508" s="162"/>
      <c r="L1508" s="163" t="s">
        <v>1974</v>
      </c>
      <c r="M1508" s="171">
        <v>0</v>
      </c>
      <c r="N1508" s="164">
        <v>14687.37</v>
      </c>
      <c r="O1508" s="162">
        <v>32252</v>
      </c>
      <c r="P1508" s="160">
        <v>44424</v>
      </c>
      <c r="Q1508" s="162" t="s">
        <v>2253</v>
      </c>
      <c r="R1508" s="164">
        <v>14687.37</v>
      </c>
      <c r="S1508" s="163" t="s">
        <v>2250</v>
      </c>
      <c r="T1508" s="163"/>
      <c r="U1508" s="161" t="s">
        <v>10</v>
      </c>
      <c r="V1508" s="161" t="s">
        <v>11</v>
      </c>
      <c r="W1508" s="161" t="s">
        <v>12</v>
      </c>
      <c r="X1508" s="161" t="s">
        <v>13</v>
      </c>
      <c r="Y1508" s="169">
        <v>4400</v>
      </c>
      <c r="Z1508" s="169">
        <v>9221101</v>
      </c>
      <c r="AA1508" s="166">
        <v>9.4935214020608977E-2</v>
      </c>
      <c r="AB1508" s="167" t="s">
        <v>1935</v>
      </c>
      <c r="AC1508" s="168" t="s">
        <v>3242</v>
      </c>
    </row>
    <row r="1509" spans="1:29" x14ac:dyDescent="0.3">
      <c r="A1509" s="156" t="s">
        <v>2816</v>
      </c>
      <c r="B1509" s="157">
        <v>1</v>
      </c>
      <c r="C1509" s="158" t="s">
        <v>1548</v>
      </c>
      <c r="D1509" s="158" t="s">
        <v>268</v>
      </c>
      <c r="E1509" s="156" t="s">
        <v>2722</v>
      </c>
      <c r="F1509" s="159" t="s">
        <v>2587</v>
      </c>
      <c r="G1509" s="158" t="s">
        <v>138</v>
      </c>
      <c r="H1509" s="160">
        <v>44315</v>
      </c>
      <c r="I1509" s="160">
        <v>44424</v>
      </c>
      <c r="J1509" s="161" t="s">
        <v>2202</v>
      </c>
      <c r="K1509" s="162"/>
      <c r="L1509" s="163" t="s">
        <v>1974</v>
      </c>
      <c r="M1509" s="171">
        <v>0</v>
      </c>
      <c r="N1509" s="164">
        <v>20610.09</v>
      </c>
      <c r="O1509" s="162">
        <v>32275</v>
      </c>
      <c r="P1509" s="160">
        <v>44424</v>
      </c>
      <c r="Q1509" s="162" t="s">
        <v>2253</v>
      </c>
      <c r="R1509" s="164">
        <v>20610.09</v>
      </c>
      <c r="S1509" s="163" t="s">
        <v>2250</v>
      </c>
      <c r="T1509" s="163"/>
      <c r="U1509" s="161" t="s">
        <v>10</v>
      </c>
      <c r="V1509" s="161" t="s">
        <v>11</v>
      </c>
      <c r="W1509" s="161" t="s">
        <v>12</v>
      </c>
      <c r="X1509" s="161" t="s">
        <v>13</v>
      </c>
      <c r="Y1509" s="169">
        <v>4400</v>
      </c>
      <c r="Z1509" s="169">
        <v>9221101</v>
      </c>
      <c r="AA1509" s="166">
        <v>0.13321808500323834</v>
      </c>
      <c r="AB1509" s="167" t="s">
        <v>1935</v>
      </c>
      <c r="AC1509" s="168" t="s">
        <v>3242</v>
      </c>
    </row>
    <row r="1510" spans="1:29" x14ac:dyDescent="0.3">
      <c r="A1510" s="156" t="s">
        <v>2816</v>
      </c>
      <c r="B1510" s="157">
        <v>1</v>
      </c>
      <c r="C1510" s="158" t="s">
        <v>1548</v>
      </c>
      <c r="D1510" s="158" t="s">
        <v>268</v>
      </c>
      <c r="E1510" s="156" t="s">
        <v>2722</v>
      </c>
      <c r="F1510" s="159" t="s">
        <v>2587</v>
      </c>
      <c r="G1510" s="158" t="s">
        <v>138</v>
      </c>
      <c r="H1510" s="160">
        <v>44315</v>
      </c>
      <c r="I1510" s="160">
        <v>44469</v>
      </c>
      <c r="J1510" s="161" t="s">
        <v>2202</v>
      </c>
      <c r="K1510" s="162" t="s">
        <v>1934</v>
      </c>
      <c r="L1510" s="163" t="s">
        <v>1974</v>
      </c>
      <c r="M1510" s="171">
        <v>0</v>
      </c>
      <c r="N1510" s="164">
        <v>6156.09</v>
      </c>
      <c r="O1510" s="162">
        <v>32477</v>
      </c>
      <c r="P1510" s="160">
        <v>44469</v>
      </c>
      <c r="Q1510" s="162" t="s">
        <v>2413</v>
      </c>
      <c r="R1510" s="164">
        <v>6156.09</v>
      </c>
      <c r="S1510" s="163" t="s">
        <v>2250</v>
      </c>
      <c r="T1510" s="163"/>
      <c r="U1510" s="161" t="s">
        <v>10</v>
      </c>
      <c r="V1510" s="161" t="s">
        <v>11</v>
      </c>
      <c r="W1510" s="161" t="s">
        <v>12</v>
      </c>
      <c r="X1510" s="161" t="s">
        <v>13</v>
      </c>
      <c r="Y1510" s="169">
        <v>4400</v>
      </c>
      <c r="Z1510" s="169">
        <v>9221101</v>
      </c>
      <c r="AA1510" s="166">
        <v>3.9791311969408452E-2</v>
      </c>
      <c r="AB1510" s="167" t="s">
        <v>1935</v>
      </c>
      <c r="AC1510" s="168" t="s">
        <v>3242</v>
      </c>
    </row>
    <row r="1511" spans="1:29" x14ac:dyDescent="0.3">
      <c r="A1511" s="156" t="s">
        <v>2765</v>
      </c>
      <c r="B1511" s="157">
        <v>1</v>
      </c>
      <c r="C1511" s="158" t="s">
        <v>1548</v>
      </c>
      <c r="D1511" s="158" t="s">
        <v>263</v>
      </c>
      <c r="E1511" s="156" t="s">
        <v>2722</v>
      </c>
      <c r="F1511" s="159" t="s">
        <v>2587</v>
      </c>
      <c r="G1511" s="158" t="s">
        <v>138</v>
      </c>
      <c r="H1511" s="160">
        <v>44326</v>
      </c>
      <c r="I1511" s="160">
        <v>44424</v>
      </c>
      <c r="J1511" s="161" t="s">
        <v>2202</v>
      </c>
      <c r="K1511" s="162" t="s">
        <v>1983</v>
      </c>
      <c r="L1511" s="163" t="s">
        <v>2023</v>
      </c>
      <c r="M1511" s="171">
        <v>0</v>
      </c>
      <c r="N1511" s="164">
        <v>42470.95</v>
      </c>
      <c r="O1511" s="162">
        <v>32074</v>
      </c>
      <c r="P1511" s="160">
        <v>44424</v>
      </c>
      <c r="Q1511" s="162" t="s">
        <v>2253</v>
      </c>
      <c r="R1511" s="164">
        <v>42470.95</v>
      </c>
      <c r="S1511" s="163" t="s">
        <v>2249</v>
      </c>
      <c r="T1511" s="163"/>
      <c r="U1511" s="161" t="s">
        <v>10</v>
      </c>
      <c r="V1511" s="161" t="s">
        <v>11</v>
      </c>
      <c r="W1511" s="161" t="s">
        <v>1355</v>
      </c>
      <c r="X1511" s="161" t="s">
        <v>1356</v>
      </c>
      <c r="Y1511" s="169">
        <v>4300</v>
      </c>
      <c r="Z1511" s="169">
        <v>9051101</v>
      </c>
      <c r="AA1511" s="166">
        <v>0.73205555982640658</v>
      </c>
      <c r="AB1511" s="167" t="s">
        <v>1987</v>
      </c>
      <c r="AC1511" s="168" t="s">
        <v>3171</v>
      </c>
    </row>
    <row r="1512" spans="1:29" x14ac:dyDescent="0.3">
      <c r="A1512" s="156" t="s">
        <v>2765</v>
      </c>
      <c r="B1512" s="157">
        <v>1</v>
      </c>
      <c r="C1512" s="158" t="s">
        <v>1548</v>
      </c>
      <c r="D1512" s="158" t="s">
        <v>263</v>
      </c>
      <c r="E1512" s="156" t="s">
        <v>2722</v>
      </c>
      <c r="F1512" s="159" t="s">
        <v>2587</v>
      </c>
      <c r="G1512" s="158" t="s">
        <v>138</v>
      </c>
      <c r="H1512" s="160">
        <v>44326</v>
      </c>
      <c r="I1512" s="160">
        <v>44424</v>
      </c>
      <c r="J1512" s="161" t="s">
        <v>2202</v>
      </c>
      <c r="K1512" s="162"/>
      <c r="L1512" s="163" t="s">
        <v>2023</v>
      </c>
      <c r="M1512" s="171">
        <v>0</v>
      </c>
      <c r="N1512" s="164">
        <v>11816.6</v>
      </c>
      <c r="O1512" s="162">
        <v>32074</v>
      </c>
      <c r="P1512" s="160">
        <v>44424</v>
      </c>
      <c r="Q1512" s="162" t="s">
        <v>2253</v>
      </c>
      <c r="R1512" s="164">
        <v>11816.6</v>
      </c>
      <c r="S1512" s="163" t="s">
        <v>2249</v>
      </c>
      <c r="T1512" s="163"/>
      <c r="U1512" s="161" t="s">
        <v>10</v>
      </c>
      <c r="V1512" s="161" t="s">
        <v>11</v>
      </c>
      <c r="W1512" s="161" t="s">
        <v>12</v>
      </c>
      <c r="X1512" s="161" t="s">
        <v>13</v>
      </c>
      <c r="Y1512" s="169">
        <v>4400</v>
      </c>
      <c r="Z1512" s="169">
        <v>9051101</v>
      </c>
      <c r="AA1512" s="166">
        <v>0.20367822542808006</v>
      </c>
      <c r="AB1512" s="167" t="s">
        <v>1987</v>
      </c>
      <c r="AC1512" s="168" t="s">
        <v>3171</v>
      </c>
    </row>
    <row r="1513" spans="1:29" x14ac:dyDescent="0.3">
      <c r="A1513" s="156" t="s">
        <v>2765</v>
      </c>
      <c r="B1513" s="157">
        <v>1</v>
      </c>
      <c r="C1513" s="158" t="s">
        <v>1548</v>
      </c>
      <c r="D1513" s="158" t="s">
        <v>263</v>
      </c>
      <c r="E1513" s="156" t="s">
        <v>2722</v>
      </c>
      <c r="F1513" s="159" t="s">
        <v>2587</v>
      </c>
      <c r="G1513" s="158" t="s">
        <v>138</v>
      </c>
      <c r="H1513" s="160">
        <v>44326</v>
      </c>
      <c r="I1513" s="160">
        <v>44469</v>
      </c>
      <c r="J1513" s="161" t="s">
        <v>2202</v>
      </c>
      <c r="K1513" s="162" t="s">
        <v>1983</v>
      </c>
      <c r="L1513" s="163" t="s">
        <v>2023</v>
      </c>
      <c r="M1513" s="171">
        <v>0</v>
      </c>
      <c r="N1513" s="164">
        <v>3728.4799999999996</v>
      </c>
      <c r="O1513" s="162">
        <v>32478</v>
      </c>
      <c r="P1513" s="160">
        <v>44469</v>
      </c>
      <c r="Q1513" s="162" t="s">
        <v>2413</v>
      </c>
      <c r="R1513" s="164">
        <v>3728.48</v>
      </c>
      <c r="S1513" s="163" t="s">
        <v>2249</v>
      </c>
      <c r="T1513" s="163"/>
      <c r="U1513" s="161" t="s">
        <v>10</v>
      </c>
      <c r="V1513" s="161" t="s">
        <v>11</v>
      </c>
      <c r="W1513" s="161" t="s">
        <v>12</v>
      </c>
      <c r="X1513" s="161" t="s">
        <v>13</v>
      </c>
      <c r="Y1513" s="169">
        <v>4400</v>
      </c>
      <c r="Z1513" s="169">
        <v>9051101</v>
      </c>
      <c r="AA1513" s="166">
        <v>6.426638711169777E-2</v>
      </c>
      <c r="AB1513" s="167" t="s">
        <v>1987</v>
      </c>
      <c r="AC1513" s="168" t="s">
        <v>3171</v>
      </c>
    </row>
    <row r="1514" spans="1:29" x14ac:dyDescent="0.3">
      <c r="A1514" s="156" t="s">
        <v>2765</v>
      </c>
      <c r="B1514" s="157">
        <v>1</v>
      </c>
      <c r="C1514" s="158" t="s">
        <v>1548</v>
      </c>
      <c r="D1514" s="158" t="s">
        <v>263</v>
      </c>
      <c r="E1514" s="156" t="s">
        <v>2722</v>
      </c>
      <c r="F1514" s="159" t="s">
        <v>2587</v>
      </c>
      <c r="G1514" s="158" t="s">
        <v>138</v>
      </c>
      <c r="H1514" s="160">
        <v>44326</v>
      </c>
      <c r="I1514" s="160">
        <v>44424</v>
      </c>
      <c r="J1514" s="161" t="s">
        <v>2202</v>
      </c>
      <c r="K1514" s="162" t="s">
        <v>1984</v>
      </c>
      <c r="L1514" s="163" t="s">
        <v>2024</v>
      </c>
      <c r="M1514" s="171">
        <v>0</v>
      </c>
      <c r="N1514" s="164">
        <v>28313.96</v>
      </c>
      <c r="O1514" s="162">
        <v>32073</v>
      </c>
      <c r="P1514" s="160">
        <v>44424</v>
      </c>
      <c r="Q1514" s="162" t="s">
        <v>2253</v>
      </c>
      <c r="R1514" s="164">
        <v>28313.96</v>
      </c>
      <c r="S1514" s="163" t="s">
        <v>2249</v>
      </c>
      <c r="T1514" s="163"/>
      <c r="U1514" s="161" t="s">
        <v>10</v>
      </c>
      <c r="V1514" s="161" t="s">
        <v>11</v>
      </c>
      <c r="W1514" s="161" t="s">
        <v>1355</v>
      </c>
      <c r="X1514" s="161" t="s">
        <v>1356</v>
      </c>
      <c r="Y1514" s="169">
        <v>4300</v>
      </c>
      <c r="Z1514" s="169">
        <v>9051101</v>
      </c>
      <c r="AA1514" s="166">
        <v>0.73205532436943066</v>
      </c>
      <c r="AB1514" s="167" t="s">
        <v>1988</v>
      </c>
      <c r="AC1514" s="168" t="s">
        <v>3171</v>
      </c>
    </row>
    <row r="1515" spans="1:29" x14ac:dyDescent="0.3">
      <c r="A1515" s="156" t="s">
        <v>2765</v>
      </c>
      <c r="B1515" s="157">
        <v>1</v>
      </c>
      <c r="C1515" s="158" t="s">
        <v>1548</v>
      </c>
      <c r="D1515" s="158" t="s">
        <v>263</v>
      </c>
      <c r="E1515" s="156" t="s">
        <v>2722</v>
      </c>
      <c r="F1515" s="159" t="s">
        <v>2587</v>
      </c>
      <c r="G1515" s="158" t="s">
        <v>138</v>
      </c>
      <c r="H1515" s="160">
        <v>44326</v>
      </c>
      <c r="I1515" s="160">
        <v>44424</v>
      </c>
      <c r="J1515" s="161" t="s">
        <v>2202</v>
      </c>
      <c r="K1515" s="162" t="s">
        <v>1984</v>
      </c>
      <c r="L1515" s="163" t="s">
        <v>2024</v>
      </c>
      <c r="M1515" s="171">
        <v>0</v>
      </c>
      <c r="N1515" s="164">
        <v>10363.39</v>
      </c>
      <c r="O1515" s="162">
        <v>32073</v>
      </c>
      <c r="P1515" s="160">
        <v>44424</v>
      </c>
      <c r="Q1515" s="162" t="s">
        <v>2253</v>
      </c>
      <c r="R1515" s="164">
        <v>10363.39</v>
      </c>
      <c r="S1515" s="163" t="s">
        <v>2249</v>
      </c>
      <c r="T1515" s="163"/>
      <c r="U1515" s="161" t="s">
        <v>10</v>
      </c>
      <c r="V1515" s="161" t="s">
        <v>11</v>
      </c>
      <c r="W1515" s="161" t="s">
        <v>12</v>
      </c>
      <c r="X1515" s="161" t="s">
        <v>13</v>
      </c>
      <c r="Y1515" s="169">
        <v>4400</v>
      </c>
      <c r="Z1515" s="169">
        <v>9051101</v>
      </c>
      <c r="AA1515" s="166">
        <v>0.26794467563056928</v>
      </c>
      <c r="AB1515" s="167" t="s">
        <v>1988</v>
      </c>
      <c r="AC1515" s="168" t="s">
        <v>3171</v>
      </c>
    </row>
    <row r="1516" spans="1:29" x14ac:dyDescent="0.3">
      <c r="A1516" s="156" t="s">
        <v>2816</v>
      </c>
      <c r="B1516" s="157">
        <v>1</v>
      </c>
      <c r="C1516" s="158" t="s">
        <v>1548</v>
      </c>
      <c r="D1516" s="158" t="s">
        <v>268</v>
      </c>
      <c r="E1516" s="156" t="s">
        <v>2722</v>
      </c>
      <c r="F1516" s="159" t="s">
        <v>2587</v>
      </c>
      <c r="G1516" s="158" t="s">
        <v>138</v>
      </c>
      <c r="H1516" s="160">
        <v>44326</v>
      </c>
      <c r="I1516" s="160">
        <v>44424</v>
      </c>
      <c r="J1516" s="161" t="s">
        <v>2202</v>
      </c>
      <c r="K1516" s="162" t="s">
        <v>1985</v>
      </c>
      <c r="L1516" s="163" t="s">
        <v>2025</v>
      </c>
      <c r="M1516" s="171">
        <v>0</v>
      </c>
      <c r="N1516" s="164">
        <v>56627.92</v>
      </c>
      <c r="O1516" s="162">
        <v>32253</v>
      </c>
      <c r="P1516" s="160">
        <v>44424</v>
      </c>
      <c r="Q1516" s="162" t="s">
        <v>2253</v>
      </c>
      <c r="R1516" s="164">
        <v>56627.92</v>
      </c>
      <c r="S1516" s="163" t="s">
        <v>2250</v>
      </c>
      <c r="T1516" s="163"/>
      <c r="U1516" s="161" t="s">
        <v>10</v>
      </c>
      <c r="V1516" s="161" t="s">
        <v>11</v>
      </c>
      <c r="W1516" s="161" t="s">
        <v>1355</v>
      </c>
      <c r="X1516" s="161" t="s">
        <v>1356</v>
      </c>
      <c r="Y1516" s="169">
        <v>4300</v>
      </c>
      <c r="Z1516" s="169">
        <v>9221101</v>
      </c>
      <c r="AA1516" s="166">
        <v>0.73205513509712139</v>
      </c>
      <c r="AB1516" s="167" t="s">
        <v>1989</v>
      </c>
      <c r="AC1516" s="168" t="s">
        <v>3242</v>
      </c>
    </row>
    <row r="1517" spans="1:29" x14ac:dyDescent="0.3">
      <c r="A1517" s="156" t="s">
        <v>2816</v>
      </c>
      <c r="B1517" s="157">
        <v>1</v>
      </c>
      <c r="C1517" s="158" t="s">
        <v>1548</v>
      </c>
      <c r="D1517" s="158" t="s">
        <v>268</v>
      </c>
      <c r="E1517" s="156" t="s">
        <v>2722</v>
      </c>
      <c r="F1517" s="159" t="s">
        <v>2587</v>
      </c>
      <c r="G1517" s="158" t="s">
        <v>138</v>
      </c>
      <c r="H1517" s="160">
        <v>44326</v>
      </c>
      <c r="I1517" s="160">
        <v>44424</v>
      </c>
      <c r="J1517" s="161" t="s">
        <v>2202</v>
      </c>
      <c r="K1517" s="162" t="s">
        <v>1985</v>
      </c>
      <c r="L1517" s="163" t="s">
        <v>2025</v>
      </c>
      <c r="M1517" s="171">
        <v>0</v>
      </c>
      <c r="N1517" s="164">
        <v>20726.78</v>
      </c>
      <c r="O1517" s="162">
        <v>32253</v>
      </c>
      <c r="P1517" s="160">
        <v>44424</v>
      </c>
      <c r="Q1517" s="162" t="s">
        <v>2253</v>
      </c>
      <c r="R1517" s="164">
        <v>20726.78</v>
      </c>
      <c r="S1517" s="163" t="s">
        <v>2250</v>
      </c>
      <c r="T1517" s="163"/>
      <c r="U1517" s="161" t="s">
        <v>10</v>
      </c>
      <c r="V1517" s="161" t="s">
        <v>11</v>
      </c>
      <c r="W1517" s="161" t="s">
        <v>12</v>
      </c>
      <c r="X1517" s="161" t="s">
        <v>13</v>
      </c>
      <c r="Y1517" s="169">
        <v>4400</v>
      </c>
      <c r="Z1517" s="169">
        <v>9221101</v>
      </c>
      <c r="AA1517" s="166">
        <v>0.26794460635369111</v>
      </c>
      <c r="AB1517" s="167" t="s">
        <v>1989</v>
      </c>
      <c r="AC1517" s="168" t="s">
        <v>3242</v>
      </c>
    </row>
    <row r="1518" spans="1:29" x14ac:dyDescent="0.3">
      <c r="A1518" s="156" t="s">
        <v>2816</v>
      </c>
      <c r="B1518" s="157">
        <v>1</v>
      </c>
      <c r="C1518" s="158" t="s">
        <v>1548</v>
      </c>
      <c r="D1518" s="158" t="s">
        <v>268</v>
      </c>
      <c r="E1518" s="156" t="s">
        <v>2722</v>
      </c>
      <c r="F1518" s="159" t="s">
        <v>2587</v>
      </c>
      <c r="G1518" s="158" t="s">
        <v>138</v>
      </c>
      <c r="H1518" s="160">
        <v>44326</v>
      </c>
      <c r="I1518" s="160">
        <v>44424</v>
      </c>
      <c r="J1518" s="161" t="s">
        <v>2202</v>
      </c>
      <c r="K1518" s="162" t="s">
        <v>1986</v>
      </c>
      <c r="L1518" s="163" t="s">
        <v>2026</v>
      </c>
      <c r="M1518" s="171">
        <v>0</v>
      </c>
      <c r="N1518" s="164">
        <v>169883.76</v>
      </c>
      <c r="O1518" s="162">
        <v>32255</v>
      </c>
      <c r="P1518" s="160">
        <v>44424</v>
      </c>
      <c r="Q1518" s="162" t="s">
        <v>2253</v>
      </c>
      <c r="R1518" s="164">
        <v>169883.76</v>
      </c>
      <c r="S1518" s="163" t="s">
        <v>2250</v>
      </c>
      <c r="T1518" s="163"/>
      <c r="U1518" s="161" t="s">
        <v>10</v>
      </c>
      <c r="V1518" s="161" t="s">
        <v>11</v>
      </c>
      <c r="W1518" s="161" t="s">
        <v>1355</v>
      </c>
      <c r="X1518" s="161" t="s">
        <v>1356</v>
      </c>
      <c r="Y1518" s="169">
        <v>4300</v>
      </c>
      <c r="Z1518" s="169">
        <v>9221101</v>
      </c>
      <c r="AA1518" s="166">
        <v>0.73205535591482518</v>
      </c>
      <c r="AB1518" s="167" t="s">
        <v>1990</v>
      </c>
      <c r="AC1518" s="168" t="s">
        <v>3242</v>
      </c>
    </row>
    <row r="1519" spans="1:29" x14ac:dyDescent="0.3">
      <c r="A1519" s="156" t="s">
        <v>2816</v>
      </c>
      <c r="B1519" s="157">
        <v>1</v>
      </c>
      <c r="C1519" s="158" t="s">
        <v>1548</v>
      </c>
      <c r="D1519" s="158" t="s">
        <v>268</v>
      </c>
      <c r="E1519" s="156" t="s">
        <v>2722</v>
      </c>
      <c r="F1519" s="159" t="s">
        <v>2587</v>
      </c>
      <c r="G1519" s="158" t="s">
        <v>138</v>
      </c>
      <c r="H1519" s="160">
        <v>44326</v>
      </c>
      <c r="I1519" s="160">
        <v>44424</v>
      </c>
      <c r="J1519" s="161" t="s">
        <v>2202</v>
      </c>
      <c r="K1519" s="162" t="s">
        <v>1986</v>
      </c>
      <c r="L1519" s="163" t="s">
        <v>2026</v>
      </c>
      <c r="M1519" s="171">
        <v>0</v>
      </c>
      <c r="N1519" s="164">
        <v>62180.33</v>
      </c>
      <c r="O1519" s="162">
        <v>32255</v>
      </c>
      <c r="P1519" s="160">
        <v>44424</v>
      </c>
      <c r="Q1519" s="162" t="s">
        <v>2253</v>
      </c>
      <c r="R1519" s="164">
        <v>62180.33</v>
      </c>
      <c r="S1519" s="163" t="s">
        <v>2250</v>
      </c>
      <c r="T1519" s="163"/>
      <c r="U1519" s="161" t="s">
        <v>10</v>
      </c>
      <c r="V1519" s="161" t="s">
        <v>11</v>
      </c>
      <c r="W1519" s="161" t="s">
        <v>12</v>
      </c>
      <c r="X1519" s="161" t="s">
        <v>13</v>
      </c>
      <c r="Y1519" s="169">
        <v>4400</v>
      </c>
      <c r="Z1519" s="169">
        <v>9221101</v>
      </c>
      <c r="AA1519" s="166">
        <v>0.26794464408517493</v>
      </c>
      <c r="AB1519" s="167" t="s">
        <v>1990</v>
      </c>
      <c r="AC1519" s="168" t="s">
        <v>3242</v>
      </c>
    </row>
    <row r="1520" spans="1:29" x14ac:dyDescent="0.3">
      <c r="A1520" s="156" t="s">
        <v>2815</v>
      </c>
      <c r="B1520" s="157">
        <v>2</v>
      </c>
      <c r="C1520" s="158" t="s">
        <v>1548</v>
      </c>
      <c r="D1520" s="158" t="s">
        <v>275</v>
      </c>
      <c r="E1520" s="156" t="s">
        <v>2722</v>
      </c>
      <c r="F1520" s="159" t="s">
        <v>2587</v>
      </c>
      <c r="G1520" s="158" t="s">
        <v>138</v>
      </c>
      <c r="H1520" s="160">
        <v>44446</v>
      </c>
      <c r="I1520" s="160">
        <v>44516</v>
      </c>
      <c r="J1520" s="161" t="s">
        <v>2202</v>
      </c>
      <c r="K1520" s="162" t="s">
        <v>2341</v>
      </c>
      <c r="L1520" s="163" t="s">
        <v>2399</v>
      </c>
      <c r="M1520" s="171">
        <v>0</v>
      </c>
      <c r="N1520" s="164">
        <v>983.31</v>
      </c>
      <c r="O1520" s="162">
        <v>32994</v>
      </c>
      <c r="P1520" s="160">
        <v>44516</v>
      </c>
      <c r="Q1520" s="162" t="s">
        <v>2445</v>
      </c>
      <c r="R1520" s="164">
        <v>983.31</v>
      </c>
      <c r="S1520" s="163" t="s">
        <v>395</v>
      </c>
      <c r="T1520" s="163"/>
      <c r="U1520" s="161" t="s">
        <v>10</v>
      </c>
      <c r="V1520" s="161" t="s">
        <v>11</v>
      </c>
      <c r="W1520" s="161" t="s">
        <v>1355</v>
      </c>
      <c r="X1520" s="161" t="s">
        <v>1356</v>
      </c>
      <c r="Y1520" s="169">
        <v>4300</v>
      </c>
      <c r="Z1520" s="169">
        <v>9191101</v>
      </c>
      <c r="AA1520" s="166">
        <v>1</v>
      </c>
      <c r="AB1520" s="167" t="s">
        <v>2342</v>
      </c>
      <c r="AC1520" s="168" t="s">
        <v>3222</v>
      </c>
    </row>
    <row r="1521" spans="1:29" x14ac:dyDescent="0.3">
      <c r="A1521" s="156" t="s">
        <v>2816</v>
      </c>
      <c r="B1521" s="157">
        <v>1</v>
      </c>
      <c r="C1521" s="158" t="s">
        <v>1548</v>
      </c>
      <c r="D1521" s="158" t="s">
        <v>268</v>
      </c>
      <c r="E1521" s="156" t="s">
        <v>2722</v>
      </c>
      <c r="F1521" s="159" t="s">
        <v>2587</v>
      </c>
      <c r="G1521" s="158" t="s">
        <v>138</v>
      </c>
      <c r="H1521" s="160">
        <v>44446</v>
      </c>
      <c r="I1521" s="160">
        <v>44585</v>
      </c>
      <c r="J1521" s="161" t="s">
        <v>2202</v>
      </c>
      <c r="K1521" s="162" t="s">
        <v>2340</v>
      </c>
      <c r="L1521" s="163" t="s">
        <v>2410</v>
      </c>
      <c r="M1521" s="171">
        <v>0</v>
      </c>
      <c r="N1521" s="164">
        <v>29690.92</v>
      </c>
      <c r="O1521" s="162">
        <v>33532</v>
      </c>
      <c r="P1521" s="160">
        <v>44585</v>
      </c>
      <c r="Q1521" s="162" t="s">
        <v>2501</v>
      </c>
      <c r="R1521" s="164">
        <v>29690.92</v>
      </c>
      <c r="S1521" s="163" t="s">
        <v>2250</v>
      </c>
      <c r="T1521" s="163"/>
      <c r="U1521" s="161" t="s">
        <v>10</v>
      </c>
      <c r="V1521" s="161" t="s">
        <v>11</v>
      </c>
      <c r="W1521" s="161" t="s">
        <v>1355</v>
      </c>
      <c r="X1521" s="161" t="s">
        <v>1356</v>
      </c>
      <c r="Y1521" s="169">
        <v>4300</v>
      </c>
      <c r="Z1521" s="169">
        <v>9221101</v>
      </c>
      <c r="AA1521" s="166">
        <v>0.72654031439696942</v>
      </c>
      <c r="AB1521" s="167" t="s">
        <v>1990</v>
      </c>
      <c r="AC1521" s="168" t="s">
        <v>3242</v>
      </c>
    </row>
    <row r="1522" spans="1:29" x14ac:dyDescent="0.3">
      <c r="A1522" s="156" t="s">
        <v>2816</v>
      </c>
      <c r="B1522" s="157">
        <v>1</v>
      </c>
      <c r="C1522" s="158" t="s">
        <v>1548</v>
      </c>
      <c r="D1522" s="158" t="s">
        <v>268</v>
      </c>
      <c r="E1522" s="156" t="s">
        <v>2722</v>
      </c>
      <c r="F1522" s="159" t="s">
        <v>2587</v>
      </c>
      <c r="G1522" s="158" t="s">
        <v>138</v>
      </c>
      <c r="H1522" s="160">
        <v>44446</v>
      </c>
      <c r="I1522" s="160">
        <v>44585</v>
      </c>
      <c r="J1522" s="161" t="s">
        <v>2202</v>
      </c>
      <c r="K1522" s="162" t="s">
        <v>2340</v>
      </c>
      <c r="L1522" s="163" t="s">
        <v>2410</v>
      </c>
      <c r="M1522" s="171">
        <v>0</v>
      </c>
      <c r="N1522" s="164">
        <v>11175.25</v>
      </c>
      <c r="O1522" s="162">
        <v>33532</v>
      </c>
      <c r="P1522" s="160">
        <v>44585</v>
      </c>
      <c r="Q1522" s="162" t="s">
        <v>2501</v>
      </c>
      <c r="R1522" s="164">
        <v>11175.25</v>
      </c>
      <c r="S1522" s="163" t="s">
        <v>2250</v>
      </c>
      <c r="T1522" s="163"/>
      <c r="U1522" s="161" t="s">
        <v>10</v>
      </c>
      <c r="V1522" s="161" t="s">
        <v>11</v>
      </c>
      <c r="W1522" s="161" t="s">
        <v>12</v>
      </c>
      <c r="X1522" s="161" t="s">
        <v>13</v>
      </c>
      <c r="Y1522" s="169">
        <v>4400</v>
      </c>
      <c r="Z1522" s="169">
        <v>9221101</v>
      </c>
      <c r="AA1522" s="166">
        <v>0.27345968560303058</v>
      </c>
      <c r="AB1522" s="167" t="s">
        <v>1990</v>
      </c>
      <c r="AC1522" s="168" t="s">
        <v>3242</v>
      </c>
    </row>
    <row r="1523" spans="1:29" x14ac:dyDescent="0.3">
      <c r="A1523" s="156" t="s">
        <v>2765</v>
      </c>
      <c r="B1523" s="157">
        <v>1</v>
      </c>
      <c r="C1523" s="158" t="s">
        <v>1548</v>
      </c>
      <c r="D1523" s="158" t="s">
        <v>263</v>
      </c>
      <c r="E1523" s="156" t="s">
        <v>2722</v>
      </c>
      <c r="F1523" s="159" t="s">
        <v>2587</v>
      </c>
      <c r="G1523" s="158" t="s">
        <v>138</v>
      </c>
      <c r="H1523" s="160">
        <v>44575</v>
      </c>
      <c r="I1523" s="160">
        <v>44701</v>
      </c>
      <c r="J1523" s="161" t="s">
        <v>2202</v>
      </c>
      <c r="K1523" s="162" t="s">
        <v>2490</v>
      </c>
      <c r="L1523" s="163" t="s">
        <v>2510</v>
      </c>
      <c r="M1523" s="171">
        <v>0</v>
      </c>
      <c r="N1523" s="164">
        <v>28827.85</v>
      </c>
      <c r="O1523" s="162">
        <v>34699</v>
      </c>
      <c r="P1523" s="160">
        <v>44701</v>
      </c>
      <c r="Q1523" s="162" t="s">
        <v>2619</v>
      </c>
      <c r="R1523" s="164">
        <v>28827.85</v>
      </c>
      <c r="S1523" s="163" t="s">
        <v>2249</v>
      </c>
      <c r="T1523" s="163"/>
      <c r="U1523" s="161" t="s">
        <v>10</v>
      </c>
      <c r="V1523" s="161" t="s">
        <v>11</v>
      </c>
      <c r="W1523" s="161" t="s">
        <v>12</v>
      </c>
      <c r="X1523" s="161" t="s">
        <v>13</v>
      </c>
      <c r="Y1523" s="169">
        <v>4400</v>
      </c>
      <c r="Z1523" s="169">
        <v>9051101</v>
      </c>
      <c r="AA1523" s="166">
        <v>1</v>
      </c>
      <c r="AB1523" s="167" t="s">
        <v>2551</v>
      </c>
      <c r="AC1523" s="168" t="s">
        <v>3171</v>
      </c>
    </row>
    <row r="1524" spans="1:29" x14ac:dyDescent="0.3">
      <c r="A1524" s="156" t="s">
        <v>2815</v>
      </c>
      <c r="B1524" s="157">
        <v>2</v>
      </c>
      <c r="C1524" s="158" t="s">
        <v>1548</v>
      </c>
      <c r="D1524" s="158" t="s">
        <v>275</v>
      </c>
      <c r="E1524" s="156" t="s">
        <v>2722</v>
      </c>
      <c r="F1524" s="159" t="s">
        <v>2587</v>
      </c>
      <c r="G1524" s="158" t="s">
        <v>138</v>
      </c>
      <c r="H1524" s="160">
        <v>44446</v>
      </c>
      <c r="I1524" s="160">
        <v>44671</v>
      </c>
      <c r="J1524" s="161" t="s">
        <v>2202</v>
      </c>
      <c r="K1524" s="162" t="s">
        <v>2491</v>
      </c>
      <c r="L1524" s="163" t="s">
        <v>2511</v>
      </c>
      <c r="M1524" s="171">
        <v>0</v>
      </c>
      <c r="N1524" s="164">
        <v>19218.560000000001</v>
      </c>
      <c r="O1524" s="162">
        <v>34218</v>
      </c>
      <c r="P1524" s="160">
        <v>44671</v>
      </c>
      <c r="Q1524" s="162" t="s">
        <v>2575</v>
      </c>
      <c r="R1524" s="164">
        <v>19218.560000000001</v>
      </c>
      <c r="S1524" s="163" t="s">
        <v>395</v>
      </c>
      <c r="T1524" s="163"/>
      <c r="U1524" s="161" t="s">
        <v>10</v>
      </c>
      <c r="V1524" s="161" t="s">
        <v>11</v>
      </c>
      <c r="W1524" s="161" t="s">
        <v>12</v>
      </c>
      <c r="X1524" s="161" t="s">
        <v>13</v>
      </c>
      <c r="Y1524" s="169">
        <v>4400</v>
      </c>
      <c r="Z1524" s="169">
        <v>9191101</v>
      </c>
      <c r="AA1524" s="166">
        <v>1</v>
      </c>
      <c r="AB1524" s="167" t="s">
        <v>2552</v>
      </c>
      <c r="AC1524" s="168" t="s">
        <v>3222</v>
      </c>
    </row>
    <row r="1525" spans="1:29" x14ac:dyDescent="0.3">
      <c r="A1525" s="156" t="s">
        <v>2816</v>
      </c>
      <c r="B1525" s="157">
        <v>1</v>
      </c>
      <c r="C1525" s="158" t="s">
        <v>1548</v>
      </c>
      <c r="D1525" s="158" t="s">
        <v>268</v>
      </c>
      <c r="E1525" s="156" t="s">
        <v>2722</v>
      </c>
      <c r="F1525" s="159" t="s">
        <v>2587</v>
      </c>
      <c r="G1525" s="158" t="s">
        <v>138</v>
      </c>
      <c r="H1525" s="160">
        <v>44575</v>
      </c>
      <c r="I1525" s="160">
        <v>44701</v>
      </c>
      <c r="J1525" s="161" t="s">
        <v>2202</v>
      </c>
      <c r="K1525" s="162" t="s">
        <v>2492</v>
      </c>
      <c r="L1525" s="163" t="s">
        <v>2512</v>
      </c>
      <c r="M1525" s="171">
        <v>0</v>
      </c>
      <c r="N1525" s="164">
        <v>44442.93</v>
      </c>
      <c r="O1525" s="162">
        <v>34700</v>
      </c>
      <c r="P1525" s="160">
        <v>44701</v>
      </c>
      <c r="Q1525" s="162" t="s">
        <v>2619</v>
      </c>
      <c r="R1525" s="164">
        <v>44442.93</v>
      </c>
      <c r="S1525" s="163" t="s">
        <v>2250</v>
      </c>
      <c r="T1525" s="163"/>
      <c r="U1525" s="161" t="s">
        <v>10</v>
      </c>
      <c r="V1525" s="161" t="s">
        <v>11</v>
      </c>
      <c r="W1525" s="161" t="s">
        <v>12</v>
      </c>
      <c r="X1525" s="161" t="s">
        <v>13</v>
      </c>
      <c r="Y1525" s="169">
        <v>4400</v>
      </c>
      <c r="Z1525" s="169">
        <v>9221101</v>
      </c>
      <c r="AA1525" s="166">
        <v>1</v>
      </c>
      <c r="AB1525" s="167" t="s">
        <v>2553</v>
      </c>
      <c r="AC1525" s="168" t="s">
        <v>3242</v>
      </c>
    </row>
    <row r="1526" spans="1:29" x14ac:dyDescent="0.3">
      <c r="A1526" s="156" t="s">
        <v>2770</v>
      </c>
      <c r="B1526" s="157">
        <v>1</v>
      </c>
      <c r="C1526" s="158" t="s">
        <v>1548</v>
      </c>
      <c r="D1526" s="158" t="s">
        <v>283</v>
      </c>
      <c r="E1526" s="156" t="s">
        <v>2722</v>
      </c>
      <c r="F1526" s="159" t="s">
        <v>2587</v>
      </c>
      <c r="G1526" s="158" t="s">
        <v>138</v>
      </c>
      <c r="H1526" s="160">
        <v>44575</v>
      </c>
      <c r="I1526" s="160">
        <v>44701</v>
      </c>
      <c r="J1526" s="161" t="s">
        <v>2202</v>
      </c>
      <c r="K1526" s="162" t="s">
        <v>2493</v>
      </c>
      <c r="L1526" s="163" t="s">
        <v>2513</v>
      </c>
      <c r="M1526" s="171">
        <v>0</v>
      </c>
      <c r="N1526" s="164">
        <v>19306.32</v>
      </c>
      <c r="O1526" s="162">
        <v>34698</v>
      </c>
      <c r="P1526" s="160">
        <v>44701</v>
      </c>
      <c r="Q1526" s="162" t="s">
        <v>2619</v>
      </c>
      <c r="R1526" s="164">
        <v>19306.32</v>
      </c>
      <c r="S1526" s="163" t="s">
        <v>401</v>
      </c>
      <c r="T1526" s="163"/>
      <c r="U1526" s="161" t="s">
        <v>10</v>
      </c>
      <c r="V1526" s="161" t="s">
        <v>11</v>
      </c>
      <c r="W1526" s="161" t="s">
        <v>12</v>
      </c>
      <c r="X1526" s="161" t="s">
        <v>13</v>
      </c>
      <c r="Y1526" s="169">
        <v>4400</v>
      </c>
      <c r="Z1526" s="169">
        <v>9231101</v>
      </c>
      <c r="AA1526" s="166">
        <v>1</v>
      </c>
      <c r="AB1526" s="167" t="s">
        <v>2554</v>
      </c>
      <c r="AC1526" s="168" t="s">
        <v>3247</v>
      </c>
    </row>
    <row r="1527" spans="1:29" x14ac:dyDescent="0.3">
      <c r="A1527" s="156" t="s">
        <v>2777</v>
      </c>
      <c r="B1527" s="157">
        <v>2</v>
      </c>
      <c r="C1527" s="158" t="s">
        <v>1548</v>
      </c>
      <c r="D1527" s="158" t="s">
        <v>285</v>
      </c>
      <c r="E1527" s="156" t="s">
        <v>2722</v>
      </c>
      <c r="F1527" s="159" t="s">
        <v>2587</v>
      </c>
      <c r="G1527" s="158" t="s">
        <v>138</v>
      </c>
      <c r="H1527" s="160">
        <v>44575</v>
      </c>
      <c r="I1527" s="160">
        <v>44643</v>
      </c>
      <c r="J1527" s="161" t="s">
        <v>2202</v>
      </c>
      <c r="K1527" s="162" t="s">
        <v>2494</v>
      </c>
      <c r="L1527" s="163" t="s">
        <v>2514</v>
      </c>
      <c r="M1527" s="171">
        <v>0</v>
      </c>
      <c r="N1527" s="164">
        <v>16893.03</v>
      </c>
      <c r="O1527" s="162">
        <v>34201</v>
      </c>
      <c r="P1527" s="160">
        <v>44643</v>
      </c>
      <c r="Q1527" s="162" t="s">
        <v>2550</v>
      </c>
      <c r="R1527" s="164">
        <v>16893.03</v>
      </c>
      <c r="S1527" s="163" t="s">
        <v>633</v>
      </c>
      <c r="T1527" s="163"/>
      <c r="U1527" s="161" t="s">
        <v>10</v>
      </c>
      <c r="V1527" s="161" t="s">
        <v>11</v>
      </c>
      <c r="W1527" s="161" t="s">
        <v>12</v>
      </c>
      <c r="X1527" s="161" t="s">
        <v>13</v>
      </c>
      <c r="Y1527" s="169">
        <v>4400</v>
      </c>
      <c r="Z1527" s="169">
        <v>9381101</v>
      </c>
      <c r="AA1527" s="166">
        <v>1</v>
      </c>
      <c r="AB1527" s="167" t="s">
        <v>5071</v>
      </c>
      <c r="AC1527" s="168" t="s">
        <v>3332</v>
      </c>
    </row>
    <row r="1528" spans="1:29" x14ac:dyDescent="0.3">
      <c r="A1528" s="156" t="s">
        <v>2739</v>
      </c>
      <c r="B1528" s="157">
        <v>2</v>
      </c>
      <c r="C1528" s="158" t="s">
        <v>1548</v>
      </c>
      <c r="D1528" s="158" t="s">
        <v>130</v>
      </c>
      <c r="E1528" s="156" t="s">
        <v>2722</v>
      </c>
      <c r="F1528" s="159" t="s">
        <v>2587</v>
      </c>
      <c r="G1528" s="158" t="s">
        <v>138</v>
      </c>
      <c r="H1528" s="160">
        <v>45464</v>
      </c>
      <c r="I1528" s="160">
        <v>45691</v>
      </c>
      <c r="J1528" s="161" t="s">
        <v>6174</v>
      </c>
      <c r="K1528" s="162" t="s">
        <v>6129</v>
      </c>
      <c r="L1528" s="163" t="s">
        <v>6130</v>
      </c>
      <c r="M1528" s="171">
        <v>0</v>
      </c>
      <c r="N1528" s="164">
        <v>125914.89</v>
      </c>
      <c r="O1528" s="162" t="s">
        <v>6730</v>
      </c>
      <c r="P1528" s="160">
        <v>45691</v>
      </c>
      <c r="Q1528" s="162" t="s">
        <v>6731</v>
      </c>
      <c r="R1528" s="164">
        <v>125914.89</v>
      </c>
      <c r="S1528" s="163" t="s">
        <v>1571</v>
      </c>
      <c r="T1528" s="163"/>
      <c r="U1528" s="161" t="s">
        <v>10</v>
      </c>
      <c r="V1528" s="161" t="s">
        <v>11</v>
      </c>
      <c r="W1528" s="161" t="s">
        <v>1355</v>
      </c>
      <c r="X1528" s="161" t="s">
        <v>1356</v>
      </c>
      <c r="Y1528" s="169">
        <v>4300</v>
      </c>
      <c r="Z1528" s="169">
        <v>9121101</v>
      </c>
      <c r="AA1528" s="166">
        <v>0.74503079145752504</v>
      </c>
      <c r="AB1528" s="167" t="s">
        <v>6144</v>
      </c>
      <c r="AC1528" s="168" t="s">
        <v>3197</v>
      </c>
    </row>
    <row r="1529" spans="1:29" x14ac:dyDescent="0.3">
      <c r="A1529" s="156" t="s">
        <v>2739</v>
      </c>
      <c r="B1529" s="157">
        <v>2</v>
      </c>
      <c r="C1529" s="158" t="s">
        <v>1548</v>
      </c>
      <c r="D1529" s="158" t="s">
        <v>130</v>
      </c>
      <c r="E1529" s="156" t="s">
        <v>2722</v>
      </c>
      <c r="F1529" s="159" t="s">
        <v>2587</v>
      </c>
      <c r="G1529" s="158" t="s">
        <v>138</v>
      </c>
      <c r="H1529" s="160">
        <v>45464</v>
      </c>
      <c r="I1529" s="160">
        <v>45691</v>
      </c>
      <c r="J1529" s="161" t="s">
        <v>6174</v>
      </c>
      <c r="K1529" s="162" t="s">
        <v>6129</v>
      </c>
      <c r="L1529" s="163" t="s">
        <v>6130</v>
      </c>
      <c r="M1529" s="171">
        <v>0</v>
      </c>
      <c r="N1529" s="164">
        <v>43091.4</v>
      </c>
      <c r="O1529" s="162" t="s">
        <v>6730</v>
      </c>
      <c r="P1529" s="160">
        <v>45691</v>
      </c>
      <c r="Q1529" s="162" t="s">
        <v>6731</v>
      </c>
      <c r="R1529" s="164">
        <v>43091.4</v>
      </c>
      <c r="S1529" s="163" t="s">
        <v>1571</v>
      </c>
      <c r="T1529" s="163"/>
      <c r="U1529" s="161" t="s">
        <v>10</v>
      </c>
      <c r="V1529" s="161" t="s">
        <v>11</v>
      </c>
      <c r="W1529" s="161" t="s">
        <v>12</v>
      </c>
      <c r="X1529" s="161" t="s">
        <v>13</v>
      </c>
      <c r="Y1529" s="169">
        <v>4400</v>
      </c>
      <c r="Z1529" s="169">
        <v>9121101</v>
      </c>
      <c r="AA1529" s="166">
        <v>0.25496920854247496</v>
      </c>
      <c r="AB1529" s="167" t="s">
        <v>6144</v>
      </c>
      <c r="AC1529" s="168" t="s">
        <v>3197</v>
      </c>
    </row>
    <row r="1530" spans="1:29" x14ac:dyDescent="0.3">
      <c r="A1530" s="156" t="s">
        <v>2760</v>
      </c>
      <c r="B1530" s="157">
        <v>4</v>
      </c>
      <c r="C1530" s="158" t="s">
        <v>1548</v>
      </c>
      <c r="D1530" s="158" t="s">
        <v>135</v>
      </c>
      <c r="E1530" s="156" t="s">
        <v>2722</v>
      </c>
      <c r="F1530" s="159" t="s">
        <v>2587</v>
      </c>
      <c r="G1530" s="158" t="s">
        <v>138</v>
      </c>
      <c r="H1530" s="160">
        <v>43760</v>
      </c>
      <c r="I1530" s="160">
        <v>43936</v>
      </c>
      <c r="J1530" s="161" t="s">
        <v>5</v>
      </c>
      <c r="K1530" s="162" t="s">
        <v>136</v>
      </c>
      <c r="L1530" s="163" t="s">
        <v>486</v>
      </c>
      <c r="M1530" s="171">
        <v>0</v>
      </c>
      <c r="N1530" s="164">
        <v>12545.73</v>
      </c>
      <c r="O1530" s="162">
        <v>29073</v>
      </c>
      <c r="P1530" s="160">
        <v>43936</v>
      </c>
      <c r="Q1530" s="162" t="s">
        <v>707</v>
      </c>
      <c r="R1530" s="164">
        <v>12545.73</v>
      </c>
      <c r="S1530" s="163" t="s">
        <v>5858</v>
      </c>
      <c r="T1530" s="163"/>
      <c r="U1530" s="161" t="s">
        <v>10</v>
      </c>
      <c r="V1530" s="161" t="s">
        <v>11</v>
      </c>
      <c r="W1530" s="161" t="s">
        <v>12</v>
      </c>
      <c r="X1530" s="161" t="s">
        <v>13</v>
      </c>
      <c r="Y1530" s="169">
        <v>4300</v>
      </c>
      <c r="Z1530" s="169">
        <v>9201101</v>
      </c>
      <c r="AA1530" s="166">
        <v>0.59263456438579798</v>
      </c>
      <c r="AB1530" s="167" t="s">
        <v>1344</v>
      </c>
      <c r="AC1530" s="168" t="s">
        <v>3232</v>
      </c>
    </row>
    <row r="1531" spans="1:29" x14ac:dyDescent="0.3">
      <c r="A1531" s="156" t="s">
        <v>2760</v>
      </c>
      <c r="B1531" s="157">
        <v>4</v>
      </c>
      <c r="C1531" s="158" t="s">
        <v>1548</v>
      </c>
      <c r="D1531" s="158" t="s">
        <v>135</v>
      </c>
      <c r="E1531" s="156" t="s">
        <v>2722</v>
      </c>
      <c r="F1531" s="159" t="s">
        <v>2587</v>
      </c>
      <c r="G1531" s="158" t="s">
        <v>138</v>
      </c>
      <c r="H1531" s="160">
        <v>43760</v>
      </c>
      <c r="I1531" s="160">
        <v>43936</v>
      </c>
      <c r="J1531" s="161" t="s">
        <v>5</v>
      </c>
      <c r="K1531" s="162" t="s">
        <v>136</v>
      </c>
      <c r="L1531" s="163" t="s">
        <v>486</v>
      </c>
      <c r="M1531" s="171">
        <v>0</v>
      </c>
      <c r="N1531" s="164">
        <v>8623.69</v>
      </c>
      <c r="O1531" s="162">
        <v>29073</v>
      </c>
      <c r="P1531" s="160">
        <v>43936</v>
      </c>
      <c r="Q1531" s="162" t="s">
        <v>707</v>
      </c>
      <c r="R1531" s="164">
        <v>8623.69</v>
      </c>
      <c r="S1531" s="163" t="s">
        <v>5858</v>
      </c>
      <c r="T1531" s="163"/>
      <c r="U1531" s="161" t="s">
        <v>10</v>
      </c>
      <c r="V1531" s="161" t="s">
        <v>11</v>
      </c>
      <c r="W1531" s="161" t="s">
        <v>12</v>
      </c>
      <c r="X1531" s="161" t="s">
        <v>13</v>
      </c>
      <c r="Y1531" s="169">
        <v>4400</v>
      </c>
      <c r="Z1531" s="169">
        <v>9201101</v>
      </c>
      <c r="AA1531" s="166">
        <v>0.40736543561420208</v>
      </c>
      <c r="AB1531" s="167" t="s">
        <v>1344</v>
      </c>
      <c r="AC1531" s="168" t="s">
        <v>3232</v>
      </c>
    </row>
    <row r="1532" spans="1:29" x14ac:dyDescent="0.3">
      <c r="A1532" s="156" t="s">
        <v>2739</v>
      </c>
      <c r="B1532" s="157">
        <v>2</v>
      </c>
      <c r="C1532" s="158" t="s">
        <v>1548</v>
      </c>
      <c r="D1532" s="158" t="s">
        <v>130</v>
      </c>
      <c r="E1532" s="156" t="s">
        <v>2722</v>
      </c>
      <c r="F1532" s="159" t="s">
        <v>2587</v>
      </c>
      <c r="G1532" s="158" t="s">
        <v>138</v>
      </c>
      <c r="H1532" s="160">
        <v>44831</v>
      </c>
      <c r="I1532" s="160">
        <v>45065</v>
      </c>
      <c r="J1532" s="161" t="s">
        <v>2671</v>
      </c>
      <c r="K1532" s="162"/>
      <c r="L1532" s="163" t="s">
        <v>3052</v>
      </c>
      <c r="M1532" s="171">
        <v>0</v>
      </c>
      <c r="N1532" s="164">
        <v>120332.09</v>
      </c>
      <c r="O1532" s="162">
        <v>38036</v>
      </c>
      <c r="P1532" s="160">
        <v>45065</v>
      </c>
      <c r="Q1532" s="162" t="s">
        <v>5213</v>
      </c>
      <c r="R1532" s="164">
        <v>120332.09</v>
      </c>
      <c r="S1532" s="163" t="s">
        <v>1571</v>
      </c>
      <c r="T1532" s="163"/>
      <c r="U1532" s="161" t="s">
        <v>10</v>
      </c>
      <c r="V1532" s="161" t="s">
        <v>11</v>
      </c>
      <c r="W1532" s="161" t="s">
        <v>1355</v>
      </c>
      <c r="X1532" s="161" t="s">
        <v>1356</v>
      </c>
      <c r="Y1532" s="169">
        <v>4300</v>
      </c>
      <c r="Z1532" s="169">
        <v>9121101</v>
      </c>
      <c r="AA1532" s="166">
        <v>0.34519918547832812</v>
      </c>
      <c r="AB1532" s="167" t="s">
        <v>3040</v>
      </c>
      <c r="AC1532" s="168" t="s">
        <v>3197</v>
      </c>
    </row>
    <row r="1533" spans="1:29" x14ac:dyDescent="0.3">
      <c r="A1533" s="156" t="s">
        <v>2739</v>
      </c>
      <c r="B1533" s="157">
        <v>2</v>
      </c>
      <c r="C1533" s="158" t="s">
        <v>1548</v>
      </c>
      <c r="D1533" s="158" t="s">
        <v>130</v>
      </c>
      <c r="E1533" s="156" t="s">
        <v>2722</v>
      </c>
      <c r="F1533" s="159" t="s">
        <v>2587</v>
      </c>
      <c r="G1533" s="158" t="s">
        <v>138</v>
      </c>
      <c r="H1533" s="160">
        <v>44831</v>
      </c>
      <c r="I1533" s="160">
        <v>45065</v>
      </c>
      <c r="J1533" s="161" t="s">
        <v>2671</v>
      </c>
      <c r="K1533" s="162"/>
      <c r="L1533" s="163" t="s">
        <v>3052</v>
      </c>
      <c r="M1533" s="171">
        <v>0</v>
      </c>
      <c r="N1533" s="164">
        <v>31610.47</v>
      </c>
      <c r="O1533" s="162">
        <v>38036</v>
      </c>
      <c r="P1533" s="160">
        <v>45065</v>
      </c>
      <c r="Q1533" s="162" t="s">
        <v>5213</v>
      </c>
      <c r="R1533" s="164">
        <v>31610.47</v>
      </c>
      <c r="S1533" s="163" t="s">
        <v>1571</v>
      </c>
      <c r="T1533" s="163"/>
      <c r="U1533" s="161" t="s">
        <v>10</v>
      </c>
      <c r="V1533" s="161" t="s">
        <v>11</v>
      </c>
      <c r="W1533" s="161" t="s">
        <v>12</v>
      </c>
      <c r="X1533" s="161" t="s">
        <v>13</v>
      </c>
      <c r="Y1533" s="169">
        <v>4400</v>
      </c>
      <c r="Z1533" s="169">
        <v>9121101</v>
      </c>
      <c r="AA1533" s="166">
        <v>9.0681616986683491E-2</v>
      </c>
      <c r="AB1533" s="167" t="s">
        <v>3040</v>
      </c>
      <c r="AC1533" s="168" t="s">
        <v>3197</v>
      </c>
    </row>
    <row r="1534" spans="1:29" x14ac:dyDescent="0.3">
      <c r="A1534" s="156" t="s">
        <v>2739</v>
      </c>
      <c r="B1534" s="157">
        <v>2</v>
      </c>
      <c r="C1534" s="158" t="s">
        <v>1548</v>
      </c>
      <c r="D1534" s="158" t="s">
        <v>130</v>
      </c>
      <c r="E1534" s="156" t="s">
        <v>2722</v>
      </c>
      <c r="F1534" s="159" t="s">
        <v>2587</v>
      </c>
      <c r="G1534" s="158" t="s">
        <v>138</v>
      </c>
      <c r="H1534" s="160">
        <v>44831</v>
      </c>
      <c r="I1534" s="160">
        <v>45160</v>
      </c>
      <c r="J1534" s="161" t="s">
        <v>5251</v>
      </c>
      <c r="K1534" s="162"/>
      <c r="L1534" s="163" t="s">
        <v>3052</v>
      </c>
      <c r="M1534" s="171">
        <v>0</v>
      </c>
      <c r="N1534" s="164">
        <v>70834.720000000001</v>
      </c>
      <c r="O1534" s="162">
        <v>39191</v>
      </c>
      <c r="P1534" s="160">
        <v>45160</v>
      </c>
      <c r="Q1534" s="162" t="s">
        <v>5459</v>
      </c>
      <c r="R1534" s="164">
        <v>70834.720000000001</v>
      </c>
      <c r="S1534" s="163" t="s">
        <v>1571</v>
      </c>
      <c r="T1534" s="163"/>
      <c r="U1534" s="161" t="s">
        <v>10</v>
      </c>
      <c r="V1534" s="161" t="s">
        <v>11</v>
      </c>
      <c r="W1534" s="161" t="s">
        <v>1355</v>
      </c>
      <c r="X1534" s="161" t="s">
        <v>1356</v>
      </c>
      <c r="Y1534" s="169">
        <v>4300</v>
      </c>
      <c r="Z1534" s="169">
        <v>9121101</v>
      </c>
      <c r="AA1534" s="166">
        <v>0.20320504403759163</v>
      </c>
      <c r="AB1534" s="167" t="s">
        <v>3040</v>
      </c>
      <c r="AC1534" s="168" t="s">
        <v>3197</v>
      </c>
    </row>
    <row r="1535" spans="1:29" x14ac:dyDescent="0.3">
      <c r="A1535" s="156" t="s">
        <v>2739</v>
      </c>
      <c r="B1535" s="157">
        <v>2</v>
      </c>
      <c r="C1535" s="158" t="s">
        <v>1548</v>
      </c>
      <c r="D1535" s="158" t="s">
        <v>130</v>
      </c>
      <c r="E1535" s="156" t="s">
        <v>2722</v>
      </c>
      <c r="F1535" s="159" t="s">
        <v>2587</v>
      </c>
      <c r="G1535" s="158" t="s">
        <v>138</v>
      </c>
      <c r="H1535" s="160">
        <v>44831</v>
      </c>
      <c r="I1535" s="160">
        <v>45160</v>
      </c>
      <c r="J1535" s="161" t="s">
        <v>5251</v>
      </c>
      <c r="K1535" s="162"/>
      <c r="L1535" s="163" t="s">
        <v>3052</v>
      </c>
      <c r="M1535" s="171">
        <v>0</v>
      </c>
      <c r="N1535" s="164">
        <v>19846.75</v>
      </c>
      <c r="O1535" s="162">
        <v>39191</v>
      </c>
      <c r="P1535" s="160">
        <v>45160</v>
      </c>
      <c r="Q1535" s="162" t="s">
        <v>5459</v>
      </c>
      <c r="R1535" s="164">
        <v>19846.75</v>
      </c>
      <c r="S1535" s="163" t="s">
        <v>1571</v>
      </c>
      <c r="T1535" s="163"/>
      <c r="U1535" s="161" t="s">
        <v>10</v>
      </c>
      <c r="V1535" s="161" t="s">
        <v>11</v>
      </c>
      <c r="W1535" s="161" t="s">
        <v>12</v>
      </c>
      <c r="X1535" s="161" t="s">
        <v>13</v>
      </c>
      <c r="Y1535" s="169">
        <v>4400</v>
      </c>
      <c r="Z1535" s="169">
        <v>9121101</v>
      </c>
      <c r="AA1535" s="166">
        <v>5.6934787174327386E-2</v>
      </c>
      <c r="AB1535" s="167" t="s">
        <v>3040</v>
      </c>
      <c r="AC1535" s="168" t="s">
        <v>3197</v>
      </c>
    </row>
    <row r="1536" spans="1:29" x14ac:dyDescent="0.3">
      <c r="A1536" s="156" t="s">
        <v>2739</v>
      </c>
      <c r="B1536" s="157">
        <v>2</v>
      </c>
      <c r="C1536" s="158" t="s">
        <v>1548</v>
      </c>
      <c r="D1536" s="158" t="s">
        <v>130</v>
      </c>
      <c r="E1536" s="156" t="s">
        <v>2722</v>
      </c>
      <c r="F1536" s="159" t="s">
        <v>2587</v>
      </c>
      <c r="G1536" s="158" t="s">
        <v>138</v>
      </c>
      <c r="H1536" s="160">
        <v>44831</v>
      </c>
      <c r="I1536" s="160">
        <v>45295</v>
      </c>
      <c r="J1536" s="161" t="s">
        <v>5251</v>
      </c>
      <c r="K1536" s="162" t="s">
        <v>3039</v>
      </c>
      <c r="L1536" s="163" t="s">
        <v>3052</v>
      </c>
      <c r="M1536" s="171">
        <v>0</v>
      </c>
      <c r="N1536" s="164">
        <v>86206.84</v>
      </c>
      <c r="O1536" s="162">
        <v>39267</v>
      </c>
      <c r="P1536" s="160">
        <v>45295</v>
      </c>
      <c r="Q1536" s="162" t="s">
        <v>5647</v>
      </c>
      <c r="R1536" s="164">
        <v>86206.84</v>
      </c>
      <c r="S1536" s="163" t="s">
        <v>1571</v>
      </c>
      <c r="T1536" s="163"/>
      <c r="U1536" s="161" t="s">
        <v>10</v>
      </c>
      <c r="V1536" s="161" t="s">
        <v>11</v>
      </c>
      <c r="W1536" s="161" t="s">
        <v>1355</v>
      </c>
      <c r="X1536" s="161" t="s">
        <v>1356</v>
      </c>
      <c r="Y1536" s="169">
        <v>4300</v>
      </c>
      <c r="Z1536" s="169">
        <v>9121101</v>
      </c>
      <c r="AA1536" s="166">
        <v>0.24730336646409576</v>
      </c>
      <c r="AB1536" s="167" t="s">
        <v>3040</v>
      </c>
      <c r="AC1536" s="168" t="s">
        <v>3197</v>
      </c>
    </row>
    <row r="1537" spans="1:29" x14ac:dyDescent="0.3">
      <c r="A1537" s="156" t="s">
        <v>2739</v>
      </c>
      <c r="B1537" s="157">
        <v>2</v>
      </c>
      <c r="C1537" s="158" t="s">
        <v>1548</v>
      </c>
      <c r="D1537" s="158" t="s">
        <v>130</v>
      </c>
      <c r="E1537" s="156" t="s">
        <v>2722</v>
      </c>
      <c r="F1537" s="159" t="s">
        <v>2587</v>
      </c>
      <c r="G1537" s="158" t="s">
        <v>138</v>
      </c>
      <c r="H1537" s="160">
        <v>44831</v>
      </c>
      <c r="I1537" s="160">
        <v>45295</v>
      </c>
      <c r="J1537" s="161" t="s">
        <v>5251</v>
      </c>
      <c r="K1537" s="162" t="s">
        <v>3039</v>
      </c>
      <c r="L1537" s="163" t="s">
        <v>3052</v>
      </c>
      <c r="M1537" s="171">
        <v>0</v>
      </c>
      <c r="N1537" s="164">
        <v>19756.54</v>
      </c>
      <c r="O1537" s="162">
        <v>39267</v>
      </c>
      <c r="P1537" s="160">
        <v>45295</v>
      </c>
      <c r="Q1537" s="162" t="s">
        <v>5647</v>
      </c>
      <c r="R1537" s="164">
        <v>19756.54</v>
      </c>
      <c r="S1537" s="163" t="s">
        <v>1571</v>
      </c>
      <c r="T1537" s="163"/>
      <c r="U1537" s="161" t="s">
        <v>10</v>
      </c>
      <c r="V1537" s="161" t="s">
        <v>11</v>
      </c>
      <c r="W1537" s="161" t="s">
        <v>12</v>
      </c>
      <c r="X1537" s="161" t="s">
        <v>13</v>
      </c>
      <c r="Y1537" s="169">
        <v>4400</v>
      </c>
      <c r="Z1537" s="169">
        <v>9121101</v>
      </c>
      <c r="AA1537" s="166">
        <v>5.6675999858973689E-2</v>
      </c>
      <c r="AB1537" s="167" t="s">
        <v>3040</v>
      </c>
      <c r="AC1537" s="168" t="s">
        <v>3197</v>
      </c>
    </row>
    <row r="1538" spans="1:29" x14ac:dyDescent="0.3">
      <c r="A1538" s="156" t="s">
        <v>3041</v>
      </c>
      <c r="B1538" s="157">
        <v>1</v>
      </c>
      <c r="C1538" s="158" t="s">
        <v>1548</v>
      </c>
      <c r="D1538" s="158" t="s">
        <v>235</v>
      </c>
      <c r="E1538" s="156" t="s">
        <v>2722</v>
      </c>
      <c r="F1538" s="159" t="s">
        <v>2587</v>
      </c>
      <c r="G1538" s="158" t="s">
        <v>138</v>
      </c>
      <c r="H1538" s="160">
        <v>44831</v>
      </c>
      <c r="I1538" s="160">
        <v>45006</v>
      </c>
      <c r="J1538" s="161" t="s">
        <v>2671</v>
      </c>
      <c r="K1538" s="162"/>
      <c r="L1538" s="163" t="s">
        <v>3053</v>
      </c>
      <c r="M1538" s="171">
        <v>0</v>
      </c>
      <c r="N1538" s="164">
        <v>15805.23</v>
      </c>
      <c r="O1538" s="162">
        <v>36973</v>
      </c>
      <c r="P1538" s="160">
        <v>45006</v>
      </c>
      <c r="Q1538" s="162" t="s">
        <v>5057</v>
      </c>
      <c r="R1538" s="164">
        <v>15805.23</v>
      </c>
      <c r="S1538" s="163" t="s">
        <v>1572</v>
      </c>
      <c r="T1538" s="163"/>
      <c r="U1538" s="161" t="s">
        <v>10</v>
      </c>
      <c r="V1538" s="161" t="s">
        <v>11</v>
      </c>
      <c r="W1538" s="161" t="s">
        <v>12</v>
      </c>
      <c r="X1538" s="161" t="s">
        <v>13</v>
      </c>
      <c r="Y1538" s="169">
        <v>4400</v>
      </c>
      <c r="Z1538" s="169">
        <v>9241101</v>
      </c>
      <c r="AA1538" s="166">
        <v>4.2629061144530883E-2</v>
      </c>
      <c r="AB1538" s="167" t="s">
        <v>3043</v>
      </c>
      <c r="AC1538" s="168" t="s">
        <v>3252</v>
      </c>
    </row>
    <row r="1539" spans="1:29" x14ac:dyDescent="0.3">
      <c r="A1539" s="156" t="s">
        <v>3041</v>
      </c>
      <c r="B1539" s="157">
        <v>1</v>
      </c>
      <c r="C1539" s="158" t="s">
        <v>1548</v>
      </c>
      <c r="D1539" s="158" t="s">
        <v>235</v>
      </c>
      <c r="E1539" s="156" t="s">
        <v>2722</v>
      </c>
      <c r="F1539" s="159" t="s">
        <v>2587</v>
      </c>
      <c r="G1539" s="158" t="s">
        <v>138</v>
      </c>
      <c r="H1539" s="160">
        <v>44831</v>
      </c>
      <c r="I1539" s="160">
        <v>45006</v>
      </c>
      <c r="J1539" s="161" t="s">
        <v>2671</v>
      </c>
      <c r="K1539" s="162"/>
      <c r="L1539" s="163" t="s">
        <v>3053</v>
      </c>
      <c r="M1539" s="171">
        <v>0</v>
      </c>
      <c r="N1539" s="164">
        <v>60166.05</v>
      </c>
      <c r="O1539" s="162">
        <v>36973</v>
      </c>
      <c r="P1539" s="160">
        <v>45006</v>
      </c>
      <c r="Q1539" s="162" t="s">
        <v>5057</v>
      </c>
      <c r="R1539" s="164">
        <v>60166.05</v>
      </c>
      <c r="S1539" s="163" t="s">
        <v>1572</v>
      </c>
      <c r="T1539" s="163"/>
      <c r="U1539" s="161" t="s">
        <v>10</v>
      </c>
      <c r="V1539" s="161" t="s">
        <v>11</v>
      </c>
      <c r="W1539" s="161" t="s">
        <v>1355</v>
      </c>
      <c r="X1539" s="161" t="s">
        <v>1356</v>
      </c>
      <c r="Y1539" s="169">
        <v>4300</v>
      </c>
      <c r="Z1539" s="169">
        <v>9241101</v>
      </c>
      <c r="AA1539" s="166">
        <v>0.16227680484718682</v>
      </c>
      <c r="AB1539" s="167" t="s">
        <v>3043</v>
      </c>
      <c r="AC1539" s="168" t="s">
        <v>3252</v>
      </c>
    </row>
    <row r="1540" spans="1:29" x14ac:dyDescent="0.3">
      <c r="A1540" s="156" t="s">
        <v>3041</v>
      </c>
      <c r="B1540" s="157">
        <v>1</v>
      </c>
      <c r="C1540" s="158" t="s">
        <v>1548</v>
      </c>
      <c r="D1540" s="158" t="s">
        <v>235</v>
      </c>
      <c r="E1540" s="156" t="s">
        <v>2722</v>
      </c>
      <c r="F1540" s="159" t="s">
        <v>2587</v>
      </c>
      <c r="G1540" s="158" t="s">
        <v>138</v>
      </c>
      <c r="H1540" s="160">
        <v>44831</v>
      </c>
      <c r="I1540" s="160">
        <v>45142</v>
      </c>
      <c r="J1540" s="161" t="s">
        <v>2671</v>
      </c>
      <c r="K1540" s="162"/>
      <c r="L1540" s="163" t="s">
        <v>3053</v>
      </c>
      <c r="M1540" s="171">
        <v>0</v>
      </c>
      <c r="N1540" s="164">
        <v>11853.92</v>
      </c>
      <c r="O1540" s="162">
        <v>38287</v>
      </c>
      <c r="P1540" s="160">
        <v>45142</v>
      </c>
      <c r="Q1540" s="162" t="s">
        <v>5447</v>
      </c>
      <c r="R1540" s="164">
        <v>11853.92</v>
      </c>
      <c r="S1540" s="163" t="s">
        <v>1572</v>
      </c>
      <c r="T1540" s="163"/>
      <c r="U1540" s="161" t="s">
        <v>10</v>
      </c>
      <c r="V1540" s="161" t="s">
        <v>11</v>
      </c>
      <c r="W1540" s="161" t="s">
        <v>12</v>
      </c>
      <c r="X1540" s="161" t="s">
        <v>13</v>
      </c>
      <c r="Y1540" s="169">
        <v>4400</v>
      </c>
      <c r="Z1540" s="169">
        <v>9241101</v>
      </c>
      <c r="AA1540" s="166">
        <v>3.1971789115525527E-2</v>
      </c>
      <c r="AB1540" s="167" t="s">
        <v>3043</v>
      </c>
      <c r="AC1540" s="168" t="s">
        <v>3252</v>
      </c>
    </row>
    <row r="1541" spans="1:29" x14ac:dyDescent="0.3">
      <c r="A1541" s="156" t="s">
        <v>3041</v>
      </c>
      <c r="B1541" s="157">
        <v>1</v>
      </c>
      <c r="C1541" s="158" t="s">
        <v>1548</v>
      </c>
      <c r="D1541" s="158" t="s">
        <v>235</v>
      </c>
      <c r="E1541" s="156" t="s">
        <v>2722</v>
      </c>
      <c r="F1541" s="159" t="s">
        <v>2587</v>
      </c>
      <c r="G1541" s="158" t="s">
        <v>138</v>
      </c>
      <c r="H1541" s="160">
        <v>44831</v>
      </c>
      <c r="I1541" s="160">
        <v>45142</v>
      </c>
      <c r="J1541" s="161" t="s">
        <v>2671</v>
      </c>
      <c r="K1541" s="162"/>
      <c r="L1541" s="163" t="s">
        <v>3053</v>
      </c>
      <c r="M1541" s="171">
        <v>0</v>
      </c>
      <c r="N1541" s="164">
        <v>45124.54</v>
      </c>
      <c r="O1541" s="162">
        <v>38287</v>
      </c>
      <c r="P1541" s="160">
        <v>45142</v>
      </c>
      <c r="Q1541" s="162" t="s">
        <v>5447</v>
      </c>
      <c r="R1541" s="164">
        <v>45124.54</v>
      </c>
      <c r="S1541" s="163" t="s">
        <v>1572</v>
      </c>
      <c r="T1541" s="163"/>
      <c r="U1541" s="161" t="s">
        <v>10</v>
      </c>
      <c r="V1541" s="161" t="s">
        <v>11</v>
      </c>
      <c r="W1541" s="161" t="s">
        <v>1355</v>
      </c>
      <c r="X1541" s="161" t="s">
        <v>1356</v>
      </c>
      <c r="Y1541" s="169">
        <v>4300</v>
      </c>
      <c r="Z1541" s="169">
        <v>9241101</v>
      </c>
      <c r="AA1541" s="166">
        <v>0.12170761037826275</v>
      </c>
      <c r="AB1541" s="167" t="s">
        <v>3043</v>
      </c>
      <c r="AC1541" s="168" t="s">
        <v>3252</v>
      </c>
    </row>
    <row r="1542" spans="1:29" x14ac:dyDescent="0.3">
      <c r="A1542" s="156" t="s">
        <v>3041</v>
      </c>
      <c r="B1542" s="157">
        <v>1</v>
      </c>
      <c r="C1542" s="158" t="s">
        <v>1548</v>
      </c>
      <c r="D1542" s="158" t="s">
        <v>235</v>
      </c>
      <c r="E1542" s="156" t="s">
        <v>2722</v>
      </c>
      <c r="F1542" s="159" t="s">
        <v>2587</v>
      </c>
      <c r="G1542" s="158" t="s">
        <v>138</v>
      </c>
      <c r="H1542" s="160">
        <v>44831</v>
      </c>
      <c r="I1542" s="160">
        <v>45189</v>
      </c>
      <c r="J1542" s="161" t="s">
        <v>5251</v>
      </c>
      <c r="K1542" s="162"/>
      <c r="L1542" s="163" t="s">
        <v>3053</v>
      </c>
      <c r="M1542" s="171">
        <v>0</v>
      </c>
      <c r="N1542" s="164">
        <v>259.83999999999997</v>
      </c>
      <c r="O1542" s="162">
        <v>39154</v>
      </c>
      <c r="P1542" s="160">
        <v>45189</v>
      </c>
      <c r="Q1542" s="162" t="s">
        <v>5516</v>
      </c>
      <c r="R1542" s="164">
        <v>259.83999999999997</v>
      </c>
      <c r="S1542" s="163" t="s">
        <v>1572</v>
      </c>
      <c r="T1542" s="163"/>
      <c r="U1542" s="161" t="s">
        <v>10</v>
      </c>
      <c r="V1542" s="161" t="s">
        <v>11</v>
      </c>
      <c r="W1542" s="161" t="s">
        <v>1355</v>
      </c>
      <c r="X1542" s="161" t="s">
        <v>1356</v>
      </c>
      <c r="Y1542" s="169">
        <v>4300</v>
      </c>
      <c r="Z1542" s="169">
        <v>9241101</v>
      </c>
      <c r="AA1542" s="166">
        <v>7.008272102205982E-4</v>
      </c>
      <c r="AB1542" s="167" t="s">
        <v>3043</v>
      </c>
      <c r="AC1542" s="168" t="s">
        <v>3252</v>
      </c>
    </row>
    <row r="1543" spans="1:29" x14ac:dyDescent="0.3">
      <c r="A1543" s="156" t="s">
        <v>3041</v>
      </c>
      <c r="B1543" s="157">
        <v>1</v>
      </c>
      <c r="C1543" s="158" t="s">
        <v>1548</v>
      </c>
      <c r="D1543" s="158" t="s">
        <v>235</v>
      </c>
      <c r="E1543" s="156" t="s">
        <v>2722</v>
      </c>
      <c r="F1543" s="159" t="s">
        <v>2587</v>
      </c>
      <c r="G1543" s="158" t="s">
        <v>138</v>
      </c>
      <c r="H1543" s="160">
        <v>44831</v>
      </c>
      <c r="I1543" s="160">
        <v>45189</v>
      </c>
      <c r="J1543" s="161" t="s">
        <v>5251</v>
      </c>
      <c r="K1543" s="162"/>
      <c r="L1543" s="163" t="s">
        <v>3053</v>
      </c>
      <c r="M1543" s="171">
        <v>0</v>
      </c>
      <c r="N1543" s="164">
        <v>15805.23</v>
      </c>
      <c r="O1543" s="162">
        <v>39207</v>
      </c>
      <c r="P1543" s="160">
        <v>45189</v>
      </c>
      <c r="Q1543" s="162" t="s">
        <v>5516</v>
      </c>
      <c r="R1543" s="164">
        <v>15805.23</v>
      </c>
      <c r="S1543" s="163" t="s">
        <v>1572</v>
      </c>
      <c r="T1543" s="163"/>
      <c r="U1543" s="161" t="s">
        <v>10</v>
      </c>
      <c r="V1543" s="161" t="s">
        <v>11</v>
      </c>
      <c r="W1543" s="161" t="s">
        <v>12</v>
      </c>
      <c r="X1543" s="161" t="s">
        <v>13</v>
      </c>
      <c r="Y1543" s="169">
        <v>4400</v>
      </c>
      <c r="Z1543" s="169">
        <v>9241101</v>
      </c>
      <c r="AA1543" s="166">
        <v>4.2629061144530883E-2</v>
      </c>
      <c r="AB1543" s="167" t="s">
        <v>3043</v>
      </c>
      <c r="AC1543" s="168" t="s">
        <v>3252</v>
      </c>
    </row>
    <row r="1544" spans="1:29" x14ac:dyDescent="0.3">
      <c r="A1544" s="156" t="s">
        <v>3041</v>
      </c>
      <c r="B1544" s="157">
        <v>1</v>
      </c>
      <c r="C1544" s="158" t="s">
        <v>1548</v>
      </c>
      <c r="D1544" s="158" t="s">
        <v>235</v>
      </c>
      <c r="E1544" s="156" t="s">
        <v>2722</v>
      </c>
      <c r="F1544" s="159" t="s">
        <v>2587</v>
      </c>
      <c r="G1544" s="158" t="s">
        <v>138</v>
      </c>
      <c r="H1544" s="160">
        <v>44831</v>
      </c>
      <c r="I1544" s="160">
        <v>45189</v>
      </c>
      <c r="J1544" s="161" t="s">
        <v>5251</v>
      </c>
      <c r="K1544" s="162"/>
      <c r="L1544" s="163" t="s">
        <v>3053</v>
      </c>
      <c r="M1544" s="171">
        <v>0</v>
      </c>
      <c r="N1544" s="164">
        <v>59906.2</v>
      </c>
      <c r="O1544" s="162">
        <v>39207</v>
      </c>
      <c r="P1544" s="160">
        <v>45189</v>
      </c>
      <c r="Q1544" s="162" t="s">
        <v>5516</v>
      </c>
      <c r="R1544" s="164">
        <v>59906.2</v>
      </c>
      <c r="S1544" s="163" t="s">
        <v>1572</v>
      </c>
      <c r="T1544" s="163"/>
      <c r="U1544" s="161" t="s">
        <v>10</v>
      </c>
      <c r="V1544" s="161" t="s">
        <v>11</v>
      </c>
      <c r="W1544" s="161" t="s">
        <v>1355</v>
      </c>
      <c r="X1544" s="161" t="s">
        <v>1356</v>
      </c>
      <c r="Y1544" s="169">
        <v>4300</v>
      </c>
      <c r="Z1544" s="169">
        <v>9241101</v>
      </c>
      <c r="AA1544" s="166">
        <v>0.16157595066547567</v>
      </c>
      <c r="AB1544" s="167" t="s">
        <v>3043</v>
      </c>
      <c r="AC1544" s="168" t="s">
        <v>3252</v>
      </c>
    </row>
    <row r="1545" spans="1:29" x14ac:dyDescent="0.3">
      <c r="A1545" s="156" t="s">
        <v>3041</v>
      </c>
      <c r="B1545" s="157">
        <v>1</v>
      </c>
      <c r="C1545" s="158" t="s">
        <v>1548</v>
      </c>
      <c r="D1545" s="158" t="s">
        <v>235</v>
      </c>
      <c r="E1545" s="156" t="s">
        <v>2722</v>
      </c>
      <c r="F1545" s="159" t="s">
        <v>2587</v>
      </c>
      <c r="G1545" s="158" t="s">
        <v>138</v>
      </c>
      <c r="H1545" s="160">
        <v>44831</v>
      </c>
      <c r="I1545" s="160">
        <v>45201</v>
      </c>
      <c r="J1545" s="161" t="s">
        <v>5251</v>
      </c>
      <c r="K1545" s="162"/>
      <c r="L1545" s="163" t="s">
        <v>3053</v>
      </c>
      <c r="M1545" s="171">
        <v>0</v>
      </c>
      <c r="N1545" s="164">
        <v>36118.25</v>
      </c>
      <c r="O1545" s="162">
        <v>39154</v>
      </c>
      <c r="P1545" s="160">
        <v>45201</v>
      </c>
      <c r="Q1545" s="162" t="s">
        <v>5519</v>
      </c>
      <c r="R1545" s="164">
        <v>36118.25</v>
      </c>
      <c r="S1545" s="163" t="s">
        <v>1572</v>
      </c>
      <c r="T1545" s="163"/>
      <c r="U1545" s="161" t="s">
        <v>10</v>
      </c>
      <c r="V1545" s="161" t="s">
        <v>11</v>
      </c>
      <c r="W1545" s="161" t="s">
        <v>1355</v>
      </c>
      <c r="X1545" s="161" t="s">
        <v>1356</v>
      </c>
      <c r="Y1545" s="169">
        <v>4300</v>
      </c>
      <c r="Z1545" s="169">
        <v>9241101</v>
      </c>
      <c r="AA1545" s="166">
        <v>9.7416303823699674E-2</v>
      </c>
      <c r="AB1545" s="167" t="s">
        <v>3043</v>
      </c>
      <c r="AC1545" s="168" t="s">
        <v>3252</v>
      </c>
    </row>
    <row r="1546" spans="1:29" x14ac:dyDescent="0.3">
      <c r="A1546" s="156" t="s">
        <v>3041</v>
      </c>
      <c r="B1546" s="157">
        <v>1</v>
      </c>
      <c r="C1546" s="158" t="s">
        <v>1548</v>
      </c>
      <c r="D1546" s="158" t="s">
        <v>235</v>
      </c>
      <c r="E1546" s="156" t="s">
        <v>2722</v>
      </c>
      <c r="F1546" s="159" t="s">
        <v>2587</v>
      </c>
      <c r="G1546" s="158" t="s">
        <v>138</v>
      </c>
      <c r="H1546" s="160">
        <v>44831</v>
      </c>
      <c r="I1546" s="160">
        <v>45201</v>
      </c>
      <c r="J1546" s="161" t="s">
        <v>5251</v>
      </c>
      <c r="K1546" s="162"/>
      <c r="L1546" s="163" t="s">
        <v>3053</v>
      </c>
      <c r="M1546" s="171">
        <v>0</v>
      </c>
      <c r="N1546" s="164">
        <v>259.83999999999997</v>
      </c>
      <c r="O1546" s="162">
        <v>39503</v>
      </c>
      <c r="P1546" s="160">
        <v>45201</v>
      </c>
      <c r="Q1546" s="162" t="s">
        <v>5519</v>
      </c>
      <c r="R1546" s="164">
        <v>259.83999999999997</v>
      </c>
      <c r="S1546" s="163" t="s">
        <v>1572</v>
      </c>
      <c r="T1546" s="163"/>
      <c r="U1546" s="161" t="s">
        <v>10</v>
      </c>
      <c r="V1546" s="161" t="s">
        <v>11</v>
      </c>
      <c r="W1546" s="161" t="s">
        <v>1355</v>
      </c>
      <c r="X1546" s="161" t="s">
        <v>1356</v>
      </c>
      <c r="Y1546" s="169">
        <v>4300</v>
      </c>
      <c r="Z1546" s="169">
        <v>9241101</v>
      </c>
      <c r="AA1546" s="166">
        <v>7.008272102205982E-4</v>
      </c>
      <c r="AB1546" s="167" t="s">
        <v>3043</v>
      </c>
      <c r="AC1546" s="168" t="s">
        <v>3252</v>
      </c>
    </row>
    <row r="1547" spans="1:29" x14ac:dyDescent="0.3">
      <c r="A1547" s="156" t="s">
        <v>3041</v>
      </c>
      <c r="B1547" s="157">
        <v>1</v>
      </c>
      <c r="C1547" s="158" t="s">
        <v>1548</v>
      </c>
      <c r="D1547" s="158" t="s">
        <v>235</v>
      </c>
      <c r="E1547" s="156" t="s">
        <v>2722</v>
      </c>
      <c r="F1547" s="159" t="s">
        <v>2587</v>
      </c>
      <c r="G1547" s="158" t="s">
        <v>138</v>
      </c>
      <c r="H1547" s="160">
        <v>44831</v>
      </c>
      <c r="I1547" s="160">
        <v>45266</v>
      </c>
      <c r="J1547" s="161" t="s">
        <v>5251</v>
      </c>
      <c r="K1547" s="162"/>
      <c r="L1547" s="163" t="s">
        <v>3053</v>
      </c>
      <c r="M1547" s="171">
        <v>0</v>
      </c>
      <c r="N1547" s="164">
        <v>15805.24</v>
      </c>
      <c r="O1547" s="162">
        <v>39154</v>
      </c>
      <c r="P1547" s="160">
        <v>45266</v>
      </c>
      <c r="Q1547" s="162" t="s">
        <v>5582</v>
      </c>
      <c r="R1547" s="164">
        <v>15805.24</v>
      </c>
      <c r="S1547" s="163" t="s">
        <v>1572</v>
      </c>
      <c r="T1547" s="163"/>
      <c r="U1547" s="161" t="s">
        <v>10</v>
      </c>
      <c r="V1547" s="161" t="s">
        <v>11</v>
      </c>
      <c r="W1547" s="161" t="s">
        <v>12</v>
      </c>
      <c r="X1547" s="161" t="s">
        <v>13</v>
      </c>
      <c r="Y1547" s="169">
        <v>4400</v>
      </c>
      <c r="Z1547" s="169">
        <v>9241101</v>
      </c>
      <c r="AA1547" s="166">
        <v>4.2629088116021431E-2</v>
      </c>
      <c r="AB1547" s="167" t="s">
        <v>3043</v>
      </c>
      <c r="AC1547" s="168" t="s">
        <v>3252</v>
      </c>
    </row>
    <row r="1548" spans="1:29" x14ac:dyDescent="0.3">
      <c r="A1548" s="156" t="s">
        <v>3041</v>
      </c>
      <c r="B1548" s="157">
        <v>1</v>
      </c>
      <c r="C1548" s="158" t="s">
        <v>1548</v>
      </c>
      <c r="D1548" s="158" t="s">
        <v>235</v>
      </c>
      <c r="E1548" s="156" t="s">
        <v>2722</v>
      </c>
      <c r="F1548" s="159" t="s">
        <v>2587</v>
      </c>
      <c r="G1548" s="158" t="s">
        <v>138</v>
      </c>
      <c r="H1548" s="160">
        <v>44831</v>
      </c>
      <c r="I1548" s="160">
        <v>45266</v>
      </c>
      <c r="J1548" s="161" t="s">
        <v>5251</v>
      </c>
      <c r="K1548" s="162"/>
      <c r="L1548" s="163" t="s">
        <v>3053</v>
      </c>
      <c r="M1548" s="171">
        <v>0</v>
      </c>
      <c r="N1548" s="164">
        <v>23787.95</v>
      </c>
      <c r="O1548" s="162">
        <v>39154</v>
      </c>
      <c r="P1548" s="160">
        <v>45266</v>
      </c>
      <c r="Q1548" s="162" t="s">
        <v>5582</v>
      </c>
      <c r="R1548" s="164">
        <v>23787.95</v>
      </c>
      <c r="S1548" s="163" t="s">
        <v>1572</v>
      </c>
      <c r="T1548" s="163"/>
      <c r="U1548" s="161" t="s">
        <v>10</v>
      </c>
      <c r="V1548" s="161" t="s">
        <v>11</v>
      </c>
      <c r="W1548" s="161" t="s">
        <v>1355</v>
      </c>
      <c r="X1548" s="161" t="s">
        <v>1356</v>
      </c>
      <c r="Y1548" s="169">
        <v>4300</v>
      </c>
      <c r="Z1548" s="169">
        <v>9241101</v>
      </c>
      <c r="AA1548" s="166">
        <v>6.4159646841776011E-2</v>
      </c>
      <c r="AB1548" s="167" t="s">
        <v>3043</v>
      </c>
      <c r="AC1548" s="168" t="s">
        <v>3252</v>
      </c>
    </row>
    <row r="1549" spans="1:29" x14ac:dyDescent="0.3">
      <c r="A1549" s="156" t="s">
        <v>3041</v>
      </c>
      <c r="B1549" s="157">
        <v>1</v>
      </c>
      <c r="C1549" s="158" t="s">
        <v>1548</v>
      </c>
      <c r="D1549" s="158" t="s">
        <v>235</v>
      </c>
      <c r="E1549" s="156" t="s">
        <v>2722</v>
      </c>
      <c r="F1549" s="159" t="s">
        <v>2587</v>
      </c>
      <c r="G1549" s="158" t="s">
        <v>138</v>
      </c>
      <c r="H1549" s="160">
        <v>44831</v>
      </c>
      <c r="I1549" s="160">
        <v>45279</v>
      </c>
      <c r="J1549" s="161" t="s">
        <v>5251</v>
      </c>
      <c r="K1549" s="162"/>
      <c r="L1549" s="163" t="s">
        <v>3053</v>
      </c>
      <c r="M1549" s="171">
        <v>0</v>
      </c>
      <c r="N1549" s="164">
        <v>15805.23</v>
      </c>
      <c r="O1549" s="162">
        <v>40313</v>
      </c>
      <c r="P1549" s="160">
        <v>45279</v>
      </c>
      <c r="Q1549" s="162" t="s">
        <v>5624</v>
      </c>
      <c r="R1549" s="164">
        <v>15805.23</v>
      </c>
      <c r="S1549" s="163" t="s">
        <v>1572</v>
      </c>
      <c r="T1549" s="163"/>
      <c r="U1549" s="161" t="s">
        <v>10</v>
      </c>
      <c r="V1549" s="161" t="s">
        <v>11</v>
      </c>
      <c r="W1549" s="161" t="s">
        <v>12</v>
      </c>
      <c r="X1549" s="161" t="s">
        <v>13</v>
      </c>
      <c r="Y1549" s="169">
        <v>4400</v>
      </c>
      <c r="Z1549" s="169">
        <v>9241101</v>
      </c>
      <c r="AA1549" s="166">
        <v>4.2629061144530883E-2</v>
      </c>
      <c r="AB1549" s="167" t="s">
        <v>3043</v>
      </c>
      <c r="AC1549" s="168" t="s">
        <v>3252</v>
      </c>
    </row>
    <row r="1550" spans="1:29" x14ac:dyDescent="0.3">
      <c r="A1550" s="156" t="s">
        <v>3041</v>
      </c>
      <c r="B1550" s="157">
        <v>1</v>
      </c>
      <c r="C1550" s="158" t="s">
        <v>1548</v>
      </c>
      <c r="D1550" s="158" t="s">
        <v>235</v>
      </c>
      <c r="E1550" s="156" t="s">
        <v>2722</v>
      </c>
      <c r="F1550" s="159" t="s">
        <v>2587</v>
      </c>
      <c r="G1550" s="158" t="s">
        <v>138</v>
      </c>
      <c r="H1550" s="160">
        <v>44831</v>
      </c>
      <c r="I1550" s="160">
        <v>45279</v>
      </c>
      <c r="J1550" s="161" t="s">
        <v>5251</v>
      </c>
      <c r="K1550" s="162"/>
      <c r="L1550" s="163" t="s">
        <v>3053</v>
      </c>
      <c r="M1550" s="171">
        <v>0</v>
      </c>
      <c r="N1550" s="164">
        <v>51071.519999999997</v>
      </c>
      <c r="O1550" s="162">
        <v>40313</v>
      </c>
      <c r="P1550" s="160">
        <v>45279</v>
      </c>
      <c r="Q1550" s="162" t="s">
        <v>5624</v>
      </c>
      <c r="R1550" s="164">
        <v>51071.519999999997</v>
      </c>
      <c r="S1550" s="163" t="s">
        <v>1572</v>
      </c>
      <c r="T1550" s="163"/>
      <c r="U1550" s="161" t="s">
        <v>10</v>
      </c>
      <c r="V1550" s="161" t="s">
        <v>11</v>
      </c>
      <c r="W1550" s="161" t="s">
        <v>1355</v>
      </c>
      <c r="X1550" s="161" t="s">
        <v>1356</v>
      </c>
      <c r="Y1550" s="169">
        <v>4300</v>
      </c>
      <c r="Z1550" s="169">
        <v>9241101</v>
      </c>
      <c r="AA1550" s="166">
        <v>0.13774750186008883</v>
      </c>
      <c r="AB1550" s="167" t="s">
        <v>3043</v>
      </c>
      <c r="AC1550" s="168" t="s">
        <v>3252</v>
      </c>
    </row>
    <row r="1551" spans="1:29" x14ac:dyDescent="0.3">
      <c r="A1551" s="156" t="s">
        <v>3041</v>
      </c>
      <c r="B1551" s="157">
        <v>1</v>
      </c>
      <c r="C1551" s="158" t="s">
        <v>1548</v>
      </c>
      <c r="D1551" s="158" t="s">
        <v>235</v>
      </c>
      <c r="E1551" s="156" t="s">
        <v>2722</v>
      </c>
      <c r="F1551" s="159" t="s">
        <v>2587</v>
      </c>
      <c r="G1551" s="158" t="s">
        <v>138</v>
      </c>
      <c r="H1551" s="160">
        <v>44831</v>
      </c>
      <c r="I1551" s="160">
        <v>45295</v>
      </c>
      <c r="J1551" s="161" t="s">
        <v>5251</v>
      </c>
      <c r="K1551" s="162" t="s">
        <v>3042</v>
      </c>
      <c r="L1551" s="163" t="s">
        <v>3053</v>
      </c>
      <c r="M1551" s="171">
        <v>0</v>
      </c>
      <c r="N1551" s="164">
        <v>3951.3</v>
      </c>
      <c r="O1551" s="162">
        <v>40386</v>
      </c>
      <c r="P1551" s="160">
        <v>45295</v>
      </c>
      <c r="Q1551" s="162" t="s">
        <v>5647</v>
      </c>
      <c r="R1551" s="164">
        <v>3951.3</v>
      </c>
      <c r="S1551" s="163" t="s">
        <v>1572</v>
      </c>
      <c r="T1551" s="163"/>
      <c r="U1551" s="161" t="s">
        <v>10</v>
      </c>
      <c r="V1551" s="161" t="s">
        <v>11</v>
      </c>
      <c r="W1551" s="161" t="s">
        <v>12</v>
      </c>
      <c r="X1551" s="161" t="s">
        <v>13</v>
      </c>
      <c r="Y1551" s="169">
        <v>4400</v>
      </c>
      <c r="Z1551" s="169">
        <v>9241101</v>
      </c>
      <c r="AA1551" s="166">
        <v>1.0657245057514817E-2</v>
      </c>
      <c r="AB1551" s="167" t="s">
        <v>3043</v>
      </c>
      <c r="AC1551" s="168" t="s">
        <v>3252</v>
      </c>
    </row>
    <row r="1552" spans="1:29" x14ac:dyDescent="0.3">
      <c r="A1552" s="156" t="s">
        <v>3041</v>
      </c>
      <c r="B1552" s="157">
        <v>1</v>
      </c>
      <c r="C1552" s="158" t="s">
        <v>1548</v>
      </c>
      <c r="D1552" s="158" t="s">
        <v>235</v>
      </c>
      <c r="E1552" s="156" t="s">
        <v>2722</v>
      </c>
      <c r="F1552" s="159" t="s">
        <v>2587</v>
      </c>
      <c r="G1552" s="158" t="s">
        <v>138</v>
      </c>
      <c r="H1552" s="160">
        <v>44831</v>
      </c>
      <c r="I1552" s="160">
        <v>45295</v>
      </c>
      <c r="J1552" s="161" t="s">
        <v>5251</v>
      </c>
      <c r="K1552" s="162" t="s">
        <v>3042</v>
      </c>
      <c r="L1552" s="163" t="s">
        <v>3053</v>
      </c>
      <c r="M1552" s="171">
        <v>1.8189894035458565E-11</v>
      </c>
      <c r="N1552" s="164">
        <v>15041.520000000019</v>
      </c>
      <c r="O1552" s="162">
        <v>40386</v>
      </c>
      <c r="P1552" s="160">
        <v>45295</v>
      </c>
      <c r="Q1552" s="162" t="s">
        <v>5647</v>
      </c>
      <c r="R1552" s="164">
        <v>15041.52</v>
      </c>
      <c r="S1552" s="163" t="s">
        <v>1572</v>
      </c>
      <c r="T1552" s="163"/>
      <c r="U1552" s="161" t="s">
        <v>10</v>
      </c>
      <c r="V1552" s="161" t="s">
        <v>11</v>
      </c>
      <c r="W1552" s="161" t="s">
        <v>1355</v>
      </c>
      <c r="X1552" s="161" t="s">
        <v>1356</v>
      </c>
      <c r="Y1552" s="169">
        <v>4300</v>
      </c>
      <c r="Z1552" s="169">
        <v>9241101</v>
      </c>
      <c r="AA1552" s="166">
        <v>4.056922144041461E-2</v>
      </c>
      <c r="AB1552" s="167" t="s">
        <v>3043</v>
      </c>
      <c r="AC1552" s="168" t="s">
        <v>3252</v>
      </c>
    </row>
    <row r="1553" spans="1:29" x14ac:dyDescent="0.3">
      <c r="A1553" s="156" t="s">
        <v>3044</v>
      </c>
      <c r="B1553" s="157">
        <v>2</v>
      </c>
      <c r="C1553" s="158" t="s">
        <v>1548</v>
      </c>
      <c r="D1553" s="158" t="s">
        <v>284</v>
      </c>
      <c r="E1553" s="156" t="s">
        <v>2722</v>
      </c>
      <c r="F1553" s="159" t="s">
        <v>2587</v>
      </c>
      <c r="G1553" s="158" t="s">
        <v>138</v>
      </c>
      <c r="H1553" s="160">
        <v>44831</v>
      </c>
      <c r="I1553" s="160">
        <v>45064</v>
      </c>
      <c r="J1553" s="161" t="s">
        <v>2671</v>
      </c>
      <c r="K1553" s="162"/>
      <c r="L1553" s="163" t="s">
        <v>3054</v>
      </c>
      <c r="M1553" s="171">
        <v>0</v>
      </c>
      <c r="N1553" s="164">
        <v>138560.75</v>
      </c>
      <c r="O1553" s="162">
        <v>38037</v>
      </c>
      <c r="P1553" s="160">
        <v>45064</v>
      </c>
      <c r="Q1553" s="162" t="s">
        <v>5199</v>
      </c>
      <c r="R1553" s="164">
        <v>138560.75</v>
      </c>
      <c r="S1553" s="163" t="s">
        <v>1573</v>
      </c>
      <c r="T1553" s="163"/>
      <c r="U1553" s="161" t="s">
        <v>10</v>
      </c>
      <c r="V1553" s="161" t="s">
        <v>11</v>
      </c>
      <c r="W1553" s="161" t="s">
        <v>1355</v>
      </c>
      <c r="X1553" s="161" t="s">
        <v>1356</v>
      </c>
      <c r="Y1553" s="169">
        <v>4300</v>
      </c>
      <c r="Z1553" s="169">
        <v>9301101</v>
      </c>
      <c r="AA1553" s="166">
        <v>0.52204961991481924</v>
      </c>
      <c r="AB1553" s="167" t="s">
        <v>3046</v>
      </c>
      <c r="AC1553" s="168" t="s">
        <v>3282</v>
      </c>
    </row>
    <row r="1554" spans="1:29" x14ac:dyDescent="0.3">
      <c r="A1554" s="156" t="s">
        <v>3044</v>
      </c>
      <c r="B1554" s="157">
        <v>2</v>
      </c>
      <c r="C1554" s="158" t="s">
        <v>1548</v>
      </c>
      <c r="D1554" s="158" t="s">
        <v>284</v>
      </c>
      <c r="E1554" s="156" t="s">
        <v>2722</v>
      </c>
      <c r="F1554" s="159" t="s">
        <v>2587</v>
      </c>
      <c r="G1554" s="158" t="s">
        <v>138</v>
      </c>
      <c r="H1554" s="160">
        <v>44831</v>
      </c>
      <c r="I1554" s="160">
        <v>45064</v>
      </c>
      <c r="J1554" s="161" t="s">
        <v>2671</v>
      </c>
      <c r="K1554" s="162"/>
      <c r="L1554" s="163" t="s">
        <v>3054</v>
      </c>
      <c r="M1554" s="171">
        <v>0</v>
      </c>
      <c r="N1554" s="164">
        <v>31754.799999999999</v>
      </c>
      <c r="O1554" s="162">
        <v>38037</v>
      </c>
      <c r="P1554" s="160">
        <v>45064</v>
      </c>
      <c r="Q1554" s="162" t="s">
        <v>5199</v>
      </c>
      <c r="R1554" s="164">
        <v>31754.799999999999</v>
      </c>
      <c r="S1554" s="163" t="s">
        <v>1573</v>
      </c>
      <c r="T1554" s="163"/>
      <c r="U1554" s="161" t="s">
        <v>10</v>
      </c>
      <c r="V1554" s="161" t="s">
        <v>11</v>
      </c>
      <c r="W1554" s="161" t="s">
        <v>12</v>
      </c>
      <c r="X1554" s="161" t="s">
        <v>13</v>
      </c>
      <c r="Y1554" s="169">
        <v>4400</v>
      </c>
      <c r="Z1554" s="169">
        <v>9301101</v>
      </c>
      <c r="AA1554" s="166">
        <v>0.11964124956361093</v>
      </c>
      <c r="AB1554" s="167" t="s">
        <v>3046</v>
      </c>
      <c r="AC1554" s="168" t="s">
        <v>3282</v>
      </c>
    </row>
    <row r="1555" spans="1:29" x14ac:dyDescent="0.3">
      <c r="A1555" s="156" t="s">
        <v>3044</v>
      </c>
      <c r="B1555" s="157">
        <v>2</v>
      </c>
      <c r="C1555" s="158" t="s">
        <v>1548</v>
      </c>
      <c r="D1555" s="158" t="s">
        <v>284</v>
      </c>
      <c r="E1555" s="156" t="s">
        <v>2722</v>
      </c>
      <c r="F1555" s="159" t="s">
        <v>2587</v>
      </c>
      <c r="G1555" s="158" t="s">
        <v>138</v>
      </c>
      <c r="H1555" s="160">
        <v>44831</v>
      </c>
      <c r="I1555" s="160">
        <v>45159</v>
      </c>
      <c r="J1555" s="161" t="s">
        <v>2671</v>
      </c>
      <c r="K1555" s="162" t="s">
        <v>3045</v>
      </c>
      <c r="L1555" s="163" t="s">
        <v>3054</v>
      </c>
      <c r="M1555" s="171">
        <v>0</v>
      </c>
      <c r="N1555" s="164">
        <v>75254.52</v>
      </c>
      <c r="O1555" s="162">
        <v>39051</v>
      </c>
      <c r="P1555" s="160">
        <v>45159</v>
      </c>
      <c r="Q1555" s="162" t="s">
        <v>5457</v>
      </c>
      <c r="R1555" s="164">
        <v>75254.52</v>
      </c>
      <c r="S1555" s="163" t="s">
        <v>1573</v>
      </c>
      <c r="T1555" s="163"/>
      <c r="U1555" s="161" t="s">
        <v>10</v>
      </c>
      <c r="V1555" s="161" t="s">
        <v>11</v>
      </c>
      <c r="W1555" s="161" t="s">
        <v>1355</v>
      </c>
      <c r="X1555" s="161" t="s">
        <v>1356</v>
      </c>
      <c r="Y1555" s="169">
        <v>4300</v>
      </c>
      <c r="Z1555" s="169">
        <v>9301101</v>
      </c>
      <c r="AA1555" s="166">
        <v>0.28353334954431297</v>
      </c>
      <c r="AB1555" s="167" t="s">
        <v>3046</v>
      </c>
      <c r="AC1555" s="168" t="s">
        <v>3282</v>
      </c>
    </row>
    <row r="1556" spans="1:29" x14ac:dyDescent="0.3">
      <c r="A1556" s="156" t="s">
        <v>3044</v>
      </c>
      <c r="B1556" s="157">
        <v>2</v>
      </c>
      <c r="C1556" s="158" t="s">
        <v>1548</v>
      </c>
      <c r="D1556" s="158" t="s">
        <v>284</v>
      </c>
      <c r="E1556" s="156" t="s">
        <v>2722</v>
      </c>
      <c r="F1556" s="159" t="s">
        <v>2587</v>
      </c>
      <c r="G1556" s="158" t="s">
        <v>138</v>
      </c>
      <c r="H1556" s="160">
        <v>44831</v>
      </c>
      <c r="I1556" s="160">
        <v>45159</v>
      </c>
      <c r="J1556" s="161" t="s">
        <v>2671</v>
      </c>
      <c r="K1556" s="162" t="s">
        <v>3045</v>
      </c>
      <c r="L1556" s="163" t="s">
        <v>3054</v>
      </c>
      <c r="M1556" s="171">
        <v>0</v>
      </c>
      <c r="N1556" s="164">
        <v>19846.750000000004</v>
      </c>
      <c r="O1556" s="162">
        <v>39051</v>
      </c>
      <c r="P1556" s="160">
        <v>45159</v>
      </c>
      <c r="Q1556" s="162" t="s">
        <v>5457</v>
      </c>
      <c r="R1556" s="164">
        <v>19846.75</v>
      </c>
      <c r="S1556" s="163" t="s">
        <v>1573</v>
      </c>
      <c r="T1556" s="163"/>
      <c r="U1556" s="161" t="s">
        <v>10</v>
      </c>
      <c r="V1556" s="161" t="s">
        <v>11</v>
      </c>
      <c r="W1556" s="161" t="s">
        <v>12</v>
      </c>
      <c r="X1556" s="161" t="s">
        <v>13</v>
      </c>
      <c r="Y1556" s="169">
        <v>4400</v>
      </c>
      <c r="Z1556" s="169">
        <v>9301101</v>
      </c>
      <c r="AA1556" s="166">
        <v>7.4775780977256831E-2</v>
      </c>
      <c r="AB1556" s="167" t="s">
        <v>3046</v>
      </c>
      <c r="AC1556" s="168" t="s">
        <v>3282</v>
      </c>
    </row>
    <row r="1557" spans="1:29" x14ac:dyDescent="0.3">
      <c r="A1557" s="156" t="s">
        <v>2770</v>
      </c>
      <c r="B1557" s="157">
        <v>1</v>
      </c>
      <c r="C1557" s="158" t="s">
        <v>1548</v>
      </c>
      <c r="D1557" s="158" t="s">
        <v>283</v>
      </c>
      <c r="E1557" s="156" t="s">
        <v>2722</v>
      </c>
      <c r="F1557" s="159" t="s">
        <v>2587</v>
      </c>
      <c r="G1557" s="158" t="s">
        <v>138</v>
      </c>
      <c r="H1557" s="160">
        <v>45483</v>
      </c>
      <c r="I1557" s="160">
        <v>45685</v>
      </c>
      <c r="J1557" s="161" t="s">
        <v>6174</v>
      </c>
      <c r="K1557" s="162" t="s">
        <v>6184</v>
      </c>
      <c r="L1557" s="163" t="s">
        <v>6293</v>
      </c>
      <c r="M1557" s="171">
        <v>0</v>
      </c>
      <c r="N1557" s="164">
        <v>6865</v>
      </c>
      <c r="O1557" s="162" t="s">
        <v>6732</v>
      </c>
      <c r="P1557" s="160">
        <v>45685</v>
      </c>
      <c r="Q1557" s="162" t="s">
        <v>6733</v>
      </c>
      <c r="R1557" s="164">
        <v>6865</v>
      </c>
      <c r="S1557" s="163" t="s">
        <v>401</v>
      </c>
      <c r="T1557" s="163"/>
      <c r="U1557" s="161" t="s">
        <v>10</v>
      </c>
      <c r="V1557" s="161" t="s">
        <v>11</v>
      </c>
      <c r="W1557" s="161" t="s">
        <v>1355</v>
      </c>
      <c r="X1557" s="161" t="s">
        <v>1356</v>
      </c>
      <c r="Y1557" s="169">
        <v>4300</v>
      </c>
      <c r="Z1557" s="169">
        <v>9231101</v>
      </c>
      <c r="AA1557" s="166">
        <v>0.55849969003877364</v>
      </c>
      <c r="AB1557" s="167" t="s">
        <v>6238</v>
      </c>
      <c r="AC1557" s="168" t="s">
        <v>3247</v>
      </c>
    </row>
    <row r="1558" spans="1:29" x14ac:dyDescent="0.3">
      <c r="A1558" s="156" t="s">
        <v>2770</v>
      </c>
      <c r="B1558" s="157">
        <v>1</v>
      </c>
      <c r="C1558" s="158" t="s">
        <v>1548</v>
      </c>
      <c r="D1558" s="158" t="s">
        <v>283</v>
      </c>
      <c r="E1558" s="156" t="s">
        <v>2722</v>
      </c>
      <c r="F1558" s="159" t="s">
        <v>2587</v>
      </c>
      <c r="G1558" s="158" t="s">
        <v>138</v>
      </c>
      <c r="H1558" s="160">
        <v>45483</v>
      </c>
      <c r="I1558" s="160">
        <v>45685</v>
      </c>
      <c r="J1558" s="161" t="s">
        <v>6174</v>
      </c>
      <c r="K1558" s="162" t="s">
        <v>6184</v>
      </c>
      <c r="L1558" s="163" t="s">
        <v>6293</v>
      </c>
      <c r="M1558" s="171">
        <v>0</v>
      </c>
      <c r="N1558" s="164">
        <v>5426.86</v>
      </c>
      <c r="O1558" s="162" t="s">
        <v>6732</v>
      </c>
      <c r="P1558" s="160">
        <v>45685</v>
      </c>
      <c r="Q1558" s="162" t="s">
        <v>6733</v>
      </c>
      <c r="R1558" s="164">
        <v>5426.86</v>
      </c>
      <c r="S1558" s="163" t="s">
        <v>401</v>
      </c>
      <c r="T1558" s="163"/>
      <c r="U1558" s="161" t="s">
        <v>10</v>
      </c>
      <c r="V1558" s="161" t="s">
        <v>11</v>
      </c>
      <c r="W1558" s="161" t="s">
        <v>12</v>
      </c>
      <c r="X1558" s="161" t="s">
        <v>13</v>
      </c>
      <c r="Y1558" s="169">
        <v>4400</v>
      </c>
      <c r="Z1558" s="169">
        <v>9231101</v>
      </c>
      <c r="AA1558" s="166">
        <v>0.4415003099612263</v>
      </c>
      <c r="AB1558" s="167" t="s">
        <v>6238</v>
      </c>
      <c r="AC1558" s="168" t="s">
        <v>3247</v>
      </c>
    </row>
    <row r="1559" spans="1:29" x14ac:dyDescent="0.3">
      <c r="A1559" s="156" t="s">
        <v>2772</v>
      </c>
      <c r="B1559" s="157">
        <v>7</v>
      </c>
      <c r="C1559" s="158" t="s">
        <v>1548</v>
      </c>
      <c r="D1559" s="158" t="s">
        <v>446</v>
      </c>
      <c r="E1559" s="156" t="s">
        <v>2722</v>
      </c>
      <c r="F1559" s="159" t="s">
        <v>2587</v>
      </c>
      <c r="G1559" s="158" t="s">
        <v>138</v>
      </c>
      <c r="H1559" s="160">
        <v>45483</v>
      </c>
      <c r="I1559" s="160">
        <v>45681</v>
      </c>
      <c r="J1559" s="161" t="s">
        <v>6174</v>
      </c>
      <c r="K1559" s="162" t="s">
        <v>6185</v>
      </c>
      <c r="L1559" s="163" t="s">
        <v>6294</v>
      </c>
      <c r="M1559" s="171">
        <v>0</v>
      </c>
      <c r="N1559" s="164">
        <v>13575.72</v>
      </c>
      <c r="O1559" s="162" t="s">
        <v>6734</v>
      </c>
      <c r="P1559" s="160">
        <v>45681</v>
      </c>
      <c r="Q1559" s="162" t="s">
        <v>6735</v>
      </c>
      <c r="R1559" s="164">
        <v>13575.72</v>
      </c>
      <c r="S1559" s="163" t="s">
        <v>6333</v>
      </c>
      <c r="T1559" s="163"/>
      <c r="U1559" s="161" t="s">
        <v>10</v>
      </c>
      <c r="V1559" s="161" t="s">
        <v>11</v>
      </c>
      <c r="W1559" s="161" t="s">
        <v>1355</v>
      </c>
      <c r="X1559" s="161" t="s">
        <v>1356</v>
      </c>
      <c r="Y1559" s="169">
        <v>4300</v>
      </c>
      <c r="Z1559" s="169">
        <v>9291101</v>
      </c>
      <c r="AA1559" s="166">
        <v>0.55571192439280181</v>
      </c>
      <c r="AB1559" s="167" t="s">
        <v>6352</v>
      </c>
      <c r="AC1559" s="168" t="s">
        <v>3277</v>
      </c>
    </row>
    <row r="1560" spans="1:29" x14ac:dyDescent="0.3">
      <c r="A1560" s="156" t="s">
        <v>2772</v>
      </c>
      <c r="B1560" s="157">
        <v>7</v>
      </c>
      <c r="C1560" s="158" t="s">
        <v>1548</v>
      </c>
      <c r="D1560" s="158" t="s">
        <v>446</v>
      </c>
      <c r="E1560" s="156" t="s">
        <v>2722</v>
      </c>
      <c r="F1560" s="159" t="s">
        <v>2587</v>
      </c>
      <c r="G1560" s="158" t="s">
        <v>138</v>
      </c>
      <c r="H1560" s="160">
        <v>45483</v>
      </c>
      <c r="I1560" s="160">
        <v>45681</v>
      </c>
      <c r="J1560" s="161" t="s">
        <v>6174</v>
      </c>
      <c r="K1560" s="162" t="s">
        <v>6185</v>
      </c>
      <c r="L1560" s="163" t="s">
        <v>6294</v>
      </c>
      <c r="M1560" s="171">
        <v>0</v>
      </c>
      <c r="N1560" s="164">
        <v>10853.7</v>
      </c>
      <c r="O1560" s="162" t="s">
        <v>6734</v>
      </c>
      <c r="P1560" s="160">
        <v>45681</v>
      </c>
      <c r="Q1560" s="162" t="s">
        <v>6735</v>
      </c>
      <c r="R1560" s="164">
        <v>10853.7</v>
      </c>
      <c r="S1560" s="163" t="s">
        <v>6333</v>
      </c>
      <c r="T1560" s="163"/>
      <c r="U1560" s="161" t="s">
        <v>10</v>
      </c>
      <c r="V1560" s="161" t="s">
        <v>11</v>
      </c>
      <c r="W1560" s="161" t="s">
        <v>12</v>
      </c>
      <c r="X1560" s="161" t="s">
        <v>13</v>
      </c>
      <c r="Y1560" s="169">
        <v>4400</v>
      </c>
      <c r="Z1560" s="169">
        <v>9291101</v>
      </c>
      <c r="AA1560" s="166">
        <v>0.44428807560719824</v>
      </c>
      <c r="AB1560" s="167" t="s">
        <v>6352</v>
      </c>
      <c r="AC1560" s="168" t="s">
        <v>3277</v>
      </c>
    </row>
    <row r="1561" spans="1:29" x14ac:dyDescent="0.3">
      <c r="A1561" s="156" t="s">
        <v>2815</v>
      </c>
      <c r="B1561" s="157">
        <v>2</v>
      </c>
      <c r="C1561" s="158" t="s">
        <v>1548</v>
      </c>
      <c r="D1561" s="158" t="s">
        <v>275</v>
      </c>
      <c r="E1561" s="156" t="s">
        <v>2722</v>
      </c>
      <c r="F1561" s="159" t="s">
        <v>2587</v>
      </c>
      <c r="G1561" s="158" t="s">
        <v>138</v>
      </c>
      <c r="H1561" s="160">
        <v>45498</v>
      </c>
      <c r="I1561" s="160">
        <v>45713</v>
      </c>
      <c r="J1561" s="161" t="s">
        <v>6174</v>
      </c>
      <c r="K1561" s="162" t="s">
        <v>6239</v>
      </c>
      <c r="L1561" s="163" t="s">
        <v>6295</v>
      </c>
      <c r="M1561" s="171">
        <v>0</v>
      </c>
      <c r="N1561" s="164">
        <v>6833.82</v>
      </c>
      <c r="O1561" s="162" t="s">
        <v>6736</v>
      </c>
      <c r="P1561" s="160">
        <v>45713</v>
      </c>
      <c r="Q1561" s="162" t="s">
        <v>6737</v>
      </c>
      <c r="R1561" s="164">
        <v>6833.82</v>
      </c>
      <c r="S1561" s="163" t="s">
        <v>395</v>
      </c>
      <c r="T1561" s="163"/>
      <c r="U1561" s="161" t="s">
        <v>10</v>
      </c>
      <c r="V1561" s="161" t="s">
        <v>11</v>
      </c>
      <c r="W1561" s="161" t="s">
        <v>1355</v>
      </c>
      <c r="X1561" s="161" t="s">
        <v>1356</v>
      </c>
      <c r="Y1561" s="169">
        <v>4300</v>
      </c>
      <c r="Z1561" s="169">
        <v>9191101</v>
      </c>
      <c r="AA1561" s="166">
        <v>0.55850160060608089</v>
      </c>
      <c r="AB1561" s="167" t="s">
        <v>6353</v>
      </c>
      <c r="AC1561" s="168" t="s">
        <v>3222</v>
      </c>
    </row>
    <row r="1562" spans="1:29" x14ac:dyDescent="0.3">
      <c r="A1562" s="156" t="s">
        <v>2815</v>
      </c>
      <c r="B1562" s="157">
        <v>2</v>
      </c>
      <c r="C1562" s="158" t="s">
        <v>1548</v>
      </c>
      <c r="D1562" s="158" t="s">
        <v>275</v>
      </c>
      <c r="E1562" s="156" t="s">
        <v>2722</v>
      </c>
      <c r="F1562" s="159" t="s">
        <v>2587</v>
      </c>
      <c r="G1562" s="158" t="s">
        <v>138</v>
      </c>
      <c r="H1562" s="160">
        <v>45498</v>
      </c>
      <c r="I1562" s="160">
        <v>45713</v>
      </c>
      <c r="J1562" s="161" t="s">
        <v>6174</v>
      </c>
      <c r="K1562" s="162" t="s">
        <v>6239</v>
      </c>
      <c r="L1562" s="163" t="s">
        <v>6295</v>
      </c>
      <c r="M1562" s="171">
        <v>0</v>
      </c>
      <c r="N1562" s="164">
        <v>5402.17</v>
      </c>
      <c r="O1562" s="162" t="s">
        <v>6736</v>
      </c>
      <c r="P1562" s="160">
        <v>45713</v>
      </c>
      <c r="Q1562" s="162" t="s">
        <v>6737</v>
      </c>
      <c r="R1562" s="164">
        <v>5402.17</v>
      </c>
      <c r="S1562" s="163" t="s">
        <v>395</v>
      </c>
      <c r="T1562" s="163"/>
      <c r="U1562" s="161" t="s">
        <v>10</v>
      </c>
      <c r="V1562" s="161" t="s">
        <v>11</v>
      </c>
      <c r="W1562" s="161" t="s">
        <v>12</v>
      </c>
      <c r="X1562" s="161" t="s">
        <v>13</v>
      </c>
      <c r="Y1562" s="169">
        <v>4400</v>
      </c>
      <c r="Z1562" s="169">
        <v>9191101</v>
      </c>
      <c r="AA1562" s="166">
        <v>0.44149839939391911</v>
      </c>
      <c r="AB1562" s="167" t="s">
        <v>6353</v>
      </c>
      <c r="AC1562" s="168" t="s">
        <v>3222</v>
      </c>
    </row>
    <row r="1563" spans="1:29" x14ac:dyDescent="0.3">
      <c r="A1563" s="156" t="s">
        <v>2760</v>
      </c>
      <c r="B1563" s="157">
        <v>4</v>
      </c>
      <c r="C1563" s="158" t="s">
        <v>1548</v>
      </c>
      <c r="D1563" s="158" t="s">
        <v>135</v>
      </c>
      <c r="E1563" s="156" t="s">
        <v>2722</v>
      </c>
      <c r="F1563" s="159" t="s">
        <v>2587</v>
      </c>
      <c r="G1563" s="158" t="s">
        <v>138</v>
      </c>
      <c r="H1563" s="160">
        <v>45601</v>
      </c>
      <c r="I1563" s="160">
        <v>45813</v>
      </c>
      <c r="J1563" s="161" t="s">
        <v>6174</v>
      </c>
      <c r="K1563" s="162"/>
      <c r="L1563" s="163" t="s">
        <v>6355</v>
      </c>
      <c r="M1563" s="171">
        <v>0</v>
      </c>
      <c r="N1563" s="164">
        <v>3497.12</v>
      </c>
      <c r="O1563" s="162" t="s">
        <v>6738</v>
      </c>
      <c r="P1563" s="160">
        <v>45813</v>
      </c>
      <c r="Q1563" s="162" t="s">
        <v>6739</v>
      </c>
      <c r="R1563" s="164">
        <v>3497.12</v>
      </c>
      <c r="S1563" s="163" t="s">
        <v>5858</v>
      </c>
      <c r="T1563" s="163"/>
      <c r="U1563" s="161" t="s">
        <v>10</v>
      </c>
      <c r="V1563" s="161" t="s">
        <v>11</v>
      </c>
      <c r="W1563" s="161" t="s">
        <v>1355</v>
      </c>
      <c r="X1563" s="161" t="s">
        <v>1356</v>
      </c>
      <c r="Y1563" s="169">
        <v>4300</v>
      </c>
      <c r="Z1563" s="169">
        <v>9201101</v>
      </c>
      <c r="AA1563" s="166">
        <v>1.0697089527957645E-2</v>
      </c>
      <c r="AB1563" s="167" t="s">
        <v>6356</v>
      </c>
      <c r="AC1563" s="168" t="s">
        <v>3232</v>
      </c>
    </row>
    <row r="1564" spans="1:29" x14ac:dyDescent="0.3">
      <c r="A1564" s="156" t="s">
        <v>2760</v>
      </c>
      <c r="B1564" s="157">
        <v>4</v>
      </c>
      <c r="C1564" s="158" t="s">
        <v>1548</v>
      </c>
      <c r="D1564" s="158" t="s">
        <v>135</v>
      </c>
      <c r="E1564" s="156" t="s">
        <v>2722</v>
      </c>
      <c r="F1564" s="159" t="s">
        <v>2587</v>
      </c>
      <c r="G1564" s="158" t="s">
        <v>138</v>
      </c>
      <c r="H1564" s="160">
        <v>45601</v>
      </c>
      <c r="I1564" s="160">
        <v>45813</v>
      </c>
      <c r="J1564" s="161" t="s">
        <v>6174</v>
      </c>
      <c r="K1564" s="162"/>
      <c r="L1564" s="163" t="s">
        <v>6355</v>
      </c>
      <c r="M1564" s="171">
        <v>0</v>
      </c>
      <c r="N1564" s="164">
        <v>72918.64</v>
      </c>
      <c r="O1564" s="162" t="s">
        <v>6740</v>
      </c>
      <c r="P1564" s="160">
        <v>45813</v>
      </c>
      <c r="Q1564" s="162" t="s">
        <v>6739</v>
      </c>
      <c r="R1564" s="164">
        <v>72918.64</v>
      </c>
      <c r="S1564" s="163" t="s">
        <v>5858</v>
      </c>
      <c r="T1564" s="163"/>
      <c r="U1564" s="161" t="s">
        <v>10</v>
      </c>
      <c r="V1564" s="161" t="s">
        <v>11</v>
      </c>
      <c r="W1564" s="161" t="s">
        <v>1355</v>
      </c>
      <c r="X1564" s="161" t="s">
        <v>1356</v>
      </c>
      <c r="Y1564" s="169">
        <v>4300</v>
      </c>
      <c r="Z1564" s="169">
        <v>9201101</v>
      </c>
      <c r="AA1564" s="166">
        <v>0.22304559761658546</v>
      </c>
      <c r="AB1564" s="167" t="s">
        <v>6356</v>
      </c>
      <c r="AC1564" s="168" t="s">
        <v>3232</v>
      </c>
    </row>
    <row r="1565" spans="1:29" x14ac:dyDescent="0.3">
      <c r="A1565" s="156" t="s">
        <v>2760</v>
      </c>
      <c r="B1565" s="157">
        <v>4</v>
      </c>
      <c r="C1565" s="158" t="s">
        <v>1548</v>
      </c>
      <c r="D1565" s="158" t="s">
        <v>135</v>
      </c>
      <c r="E1565" s="156" t="s">
        <v>2722</v>
      </c>
      <c r="F1565" s="159" t="s">
        <v>2587</v>
      </c>
      <c r="G1565" s="158" t="s">
        <v>138</v>
      </c>
      <c r="H1565" s="160">
        <v>45601</v>
      </c>
      <c r="I1565" s="160">
        <v>45814</v>
      </c>
      <c r="J1565" s="161" t="s">
        <v>6174</v>
      </c>
      <c r="K1565" s="162"/>
      <c r="L1565" s="163" t="s">
        <v>6355</v>
      </c>
      <c r="M1565" s="171">
        <v>0</v>
      </c>
      <c r="N1565" s="164">
        <v>121241.21</v>
      </c>
      <c r="O1565" s="162" t="s">
        <v>6741</v>
      </c>
      <c r="P1565" s="160">
        <v>45814</v>
      </c>
      <c r="Q1565" s="162" t="s">
        <v>6742</v>
      </c>
      <c r="R1565" s="164">
        <v>121241.21</v>
      </c>
      <c r="S1565" s="163" t="s">
        <v>5858</v>
      </c>
      <c r="T1565" s="163"/>
      <c r="U1565" s="161" t="s">
        <v>10</v>
      </c>
      <c r="V1565" s="161" t="s">
        <v>11</v>
      </c>
      <c r="W1565" s="161" t="s">
        <v>1355</v>
      </c>
      <c r="X1565" s="161" t="s">
        <v>1356</v>
      </c>
      <c r="Y1565" s="169">
        <v>4300</v>
      </c>
      <c r="Z1565" s="169">
        <v>9201101</v>
      </c>
      <c r="AA1565" s="166">
        <v>0.37085604092736701</v>
      </c>
      <c r="AB1565" s="167" t="s">
        <v>6356</v>
      </c>
      <c r="AC1565" s="168" t="s">
        <v>3232</v>
      </c>
    </row>
    <row r="1566" spans="1:29" x14ac:dyDescent="0.3">
      <c r="A1566" s="156" t="s">
        <v>2760</v>
      </c>
      <c r="B1566" s="157">
        <v>4</v>
      </c>
      <c r="C1566" s="158" t="s">
        <v>1548</v>
      </c>
      <c r="D1566" s="158" t="s">
        <v>135</v>
      </c>
      <c r="E1566" s="156" t="s">
        <v>2722</v>
      </c>
      <c r="F1566" s="159" t="s">
        <v>2587</v>
      </c>
      <c r="G1566" s="158" t="s">
        <v>138</v>
      </c>
      <c r="H1566" s="160">
        <v>45601</v>
      </c>
      <c r="I1566" s="160">
        <v>46006</v>
      </c>
      <c r="J1566" s="161" t="s">
        <v>6707</v>
      </c>
      <c r="K1566" s="162"/>
      <c r="L1566" s="163" t="s">
        <v>6355</v>
      </c>
      <c r="M1566" s="171">
        <v>0</v>
      </c>
      <c r="N1566" s="164">
        <v>2064.83</v>
      </c>
      <c r="O1566" s="162" t="s">
        <v>7895</v>
      </c>
      <c r="P1566" s="160">
        <v>46006</v>
      </c>
      <c r="Q1566" s="162" t="s">
        <v>7896</v>
      </c>
      <c r="R1566" s="164">
        <v>2064.83</v>
      </c>
      <c r="S1566" s="163" t="s">
        <v>5858</v>
      </c>
      <c r="T1566" s="163"/>
      <c r="U1566" s="161" t="s">
        <v>10</v>
      </c>
      <c r="V1566" s="161" t="s">
        <v>11</v>
      </c>
      <c r="W1566" s="161" t="s">
        <v>1355</v>
      </c>
      <c r="X1566" s="161" t="s">
        <v>1356</v>
      </c>
      <c r="Y1566" s="169">
        <v>4300</v>
      </c>
      <c r="Z1566" s="169">
        <v>9201101</v>
      </c>
      <c r="AA1566" s="166">
        <v>6.3159603816891558E-3</v>
      </c>
      <c r="AB1566" s="167" t="s">
        <v>6356</v>
      </c>
      <c r="AC1566" s="168" t="s">
        <v>3232</v>
      </c>
    </row>
    <row r="1567" spans="1:29" x14ac:dyDescent="0.3">
      <c r="A1567" s="156" t="s">
        <v>2760</v>
      </c>
      <c r="B1567" s="157">
        <v>4</v>
      </c>
      <c r="C1567" s="158" t="s">
        <v>1548</v>
      </c>
      <c r="D1567" s="158" t="s">
        <v>135</v>
      </c>
      <c r="E1567" s="156" t="s">
        <v>2722</v>
      </c>
      <c r="F1567" s="159" t="s">
        <v>2587</v>
      </c>
      <c r="G1567" s="158" t="s">
        <v>138</v>
      </c>
      <c r="H1567" s="160">
        <v>45601</v>
      </c>
      <c r="I1567" s="160">
        <v>46006</v>
      </c>
      <c r="J1567" s="161" t="s">
        <v>6707</v>
      </c>
      <c r="K1567" s="162"/>
      <c r="L1567" s="163" t="s">
        <v>6355</v>
      </c>
      <c r="M1567" s="171">
        <v>0</v>
      </c>
      <c r="N1567" s="164">
        <v>558.01</v>
      </c>
      <c r="O1567" s="162" t="s">
        <v>7895</v>
      </c>
      <c r="P1567" s="160">
        <v>46006</v>
      </c>
      <c r="Q1567" s="162" t="s">
        <v>7896</v>
      </c>
      <c r="R1567" s="164">
        <v>558.01</v>
      </c>
      <c r="S1567" s="163" t="s">
        <v>5858</v>
      </c>
      <c r="T1567" s="163"/>
      <c r="U1567" s="161" t="s">
        <v>10</v>
      </c>
      <c r="V1567" s="161" t="s">
        <v>11</v>
      </c>
      <c r="W1567" s="161" t="s">
        <v>1355</v>
      </c>
      <c r="X1567" s="161" t="s">
        <v>1356</v>
      </c>
      <c r="Y1567" s="169">
        <v>4300</v>
      </c>
      <c r="Z1567" s="169">
        <v>9201101</v>
      </c>
      <c r="AA1567" s="166">
        <v>1.7068567642790767E-3</v>
      </c>
      <c r="AB1567" s="167" t="s">
        <v>7897</v>
      </c>
      <c r="AC1567" s="168" t="s">
        <v>3232</v>
      </c>
    </row>
    <row r="1568" spans="1:29" x14ac:dyDescent="0.3">
      <c r="A1568" s="156" t="s">
        <v>2760</v>
      </c>
      <c r="B1568" s="157">
        <v>4</v>
      </c>
      <c r="C1568" s="158" t="s">
        <v>1548</v>
      </c>
      <c r="D1568" s="158" t="s">
        <v>135</v>
      </c>
      <c r="E1568" s="156" t="s">
        <v>2722</v>
      </c>
      <c r="F1568" s="159" t="s">
        <v>2587</v>
      </c>
      <c r="G1568" s="158" t="s">
        <v>138</v>
      </c>
      <c r="H1568" s="160">
        <v>45601</v>
      </c>
      <c r="I1568" s="160">
        <v>46121</v>
      </c>
      <c r="J1568" s="161" t="s">
        <v>6707</v>
      </c>
      <c r="K1568" s="162"/>
      <c r="L1568" s="163" t="s">
        <v>6355</v>
      </c>
      <c r="M1568" s="171">
        <v>0</v>
      </c>
      <c r="N1568" s="164">
        <v>55025.09</v>
      </c>
      <c r="O1568" s="162" t="s">
        <v>7898</v>
      </c>
      <c r="P1568" s="160">
        <v>46121</v>
      </c>
      <c r="Q1568" s="162" t="s">
        <v>7899</v>
      </c>
      <c r="R1568" s="164">
        <v>55025.09</v>
      </c>
      <c r="S1568" s="163" t="s">
        <v>5858</v>
      </c>
      <c r="T1568" s="163"/>
      <c r="U1568" s="161" t="s">
        <v>10</v>
      </c>
      <c r="V1568" s="161" t="s">
        <v>11</v>
      </c>
      <c r="W1568" s="161" t="s">
        <v>1355</v>
      </c>
      <c r="X1568" s="161" t="s">
        <v>1356</v>
      </c>
      <c r="Y1568" s="169">
        <v>4300</v>
      </c>
      <c r="Z1568" s="169">
        <v>9201101</v>
      </c>
      <c r="AA1568" s="166">
        <v>0.16831230098307373</v>
      </c>
      <c r="AB1568" s="167" t="s">
        <v>6356</v>
      </c>
      <c r="AC1568" s="168" t="s">
        <v>3232</v>
      </c>
    </row>
    <row r="1569" spans="1:29" x14ac:dyDescent="0.3">
      <c r="A1569" s="156" t="s">
        <v>2760</v>
      </c>
      <c r="B1569" s="157">
        <v>4</v>
      </c>
      <c r="C1569" s="158" t="s">
        <v>1548</v>
      </c>
      <c r="D1569" s="180" t="s">
        <v>135</v>
      </c>
      <c r="E1569" s="156" t="s">
        <v>2722</v>
      </c>
      <c r="F1569" s="159" t="s">
        <v>2587</v>
      </c>
      <c r="G1569" s="158" t="s">
        <v>138</v>
      </c>
      <c r="H1569" s="160">
        <v>45601</v>
      </c>
      <c r="I1569" s="160">
        <v>46121</v>
      </c>
      <c r="J1569" s="161" t="s">
        <v>6707</v>
      </c>
      <c r="K1569" s="162" t="s">
        <v>6354</v>
      </c>
      <c r="L1569" s="163" t="s">
        <v>6355</v>
      </c>
      <c r="M1569" s="171">
        <v>0</v>
      </c>
      <c r="N1569" s="164">
        <v>14870.21</v>
      </c>
      <c r="O1569" s="162" t="s">
        <v>7898</v>
      </c>
      <c r="P1569" s="160">
        <v>46121</v>
      </c>
      <c r="Q1569" s="162" t="s">
        <v>7899</v>
      </c>
      <c r="R1569" s="164">
        <v>14870.21</v>
      </c>
      <c r="S1569" s="163" t="s">
        <v>5858</v>
      </c>
      <c r="T1569" s="163"/>
      <c r="U1569" s="161" t="s">
        <v>10</v>
      </c>
      <c r="V1569" s="161" t="s">
        <v>11</v>
      </c>
      <c r="W1569" s="161" t="s">
        <v>1355</v>
      </c>
      <c r="X1569" s="161" t="s">
        <v>1356</v>
      </c>
      <c r="Y1569" s="169">
        <v>4300</v>
      </c>
      <c r="Z1569" s="169">
        <v>9201101</v>
      </c>
      <c r="AA1569" s="166">
        <v>4.548541876444933E-2</v>
      </c>
      <c r="AB1569" s="167" t="s">
        <v>7900</v>
      </c>
      <c r="AC1569" s="168" t="s">
        <v>3232</v>
      </c>
    </row>
    <row r="1570" spans="1:29" x14ac:dyDescent="0.3">
      <c r="A1570" s="156" t="s">
        <v>2760</v>
      </c>
      <c r="B1570" s="157">
        <v>4</v>
      </c>
      <c r="C1570" s="158" t="s">
        <v>1548</v>
      </c>
      <c r="D1570" s="180" t="s">
        <v>135</v>
      </c>
      <c r="E1570" s="156" t="s">
        <v>2722</v>
      </c>
      <c r="F1570" s="159" t="s">
        <v>2587</v>
      </c>
      <c r="G1570" s="158" t="s">
        <v>138</v>
      </c>
      <c r="H1570" s="160">
        <v>45601</v>
      </c>
      <c r="I1570" s="160">
        <v>45813</v>
      </c>
      <c r="J1570" s="161" t="s">
        <v>6174</v>
      </c>
      <c r="K1570" s="162"/>
      <c r="L1570" s="163" t="s">
        <v>6355</v>
      </c>
      <c r="M1570" s="171">
        <v>0</v>
      </c>
      <c r="N1570" s="164">
        <v>20665.259999999998</v>
      </c>
      <c r="O1570" s="162" t="s">
        <v>6740</v>
      </c>
      <c r="P1570" s="160">
        <v>45813</v>
      </c>
      <c r="Q1570" s="162" t="s">
        <v>6739</v>
      </c>
      <c r="R1570" s="164">
        <v>20665.259999999998</v>
      </c>
      <c r="S1570" s="163" t="s">
        <v>5858</v>
      </c>
      <c r="T1570" s="163"/>
      <c r="U1570" s="161" t="s">
        <v>10</v>
      </c>
      <c r="V1570" s="161" t="s">
        <v>11</v>
      </c>
      <c r="W1570" s="161" t="s">
        <v>12</v>
      </c>
      <c r="X1570" s="161" t="s">
        <v>13</v>
      </c>
      <c r="Y1570" s="169">
        <v>4400</v>
      </c>
      <c r="Z1570" s="169">
        <v>9201101</v>
      </c>
      <c r="AA1570" s="166">
        <v>6.3211481544391379E-2</v>
      </c>
      <c r="AB1570" s="167" t="s">
        <v>6356</v>
      </c>
      <c r="AC1570" s="168" t="s">
        <v>3232</v>
      </c>
    </row>
    <row r="1571" spans="1:29" x14ac:dyDescent="0.3">
      <c r="A1571" s="156" t="s">
        <v>2760</v>
      </c>
      <c r="B1571" s="157">
        <v>4</v>
      </c>
      <c r="C1571" s="158" t="s">
        <v>1548</v>
      </c>
      <c r="D1571" s="180" t="s">
        <v>135</v>
      </c>
      <c r="E1571" s="156" t="s">
        <v>2722</v>
      </c>
      <c r="F1571" s="159" t="s">
        <v>2587</v>
      </c>
      <c r="G1571" s="158" t="s">
        <v>138</v>
      </c>
      <c r="H1571" s="160">
        <v>45601</v>
      </c>
      <c r="I1571" s="160">
        <v>45814</v>
      </c>
      <c r="J1571" s="161" t="s">
        <v>6174</v>
      </c>
      <c r="K1571" s="162"/>
      <c r="L1571" s="163" t="s">
        <v>6355</v>
      </c>
      <c r="M1571" s="171">
        <v>0</v>
      </c>
      <c r="N1571" s="164">
        <v>36082.199999999997</v>
      </c>
      <c r="O1571" s="162" t="s">
        <v>6741</v>
      </c>
      <c r="P1571" s="160">
        <v>45814</v>
      </c>
      <c r="Q1571" s="162" t="s">
        <v>6742</v>
      </c>
      <c r="R1571" s="164">
        <v>36082.199999999997</v>
      </c>
      <c r="S1571" s="163" t="s">
        <v>5858</v>
      </c>
      <c r="T1571" s="163"/>
      <c r="U1571" s="161" t="s">
        <v>10</v>
      </c>
      <c r="V1571" s="161" t="s">
        <v>11</v>
      </c>
      <c r="W1571" s="161" t="s">
        <v>12</v>
      </c>
      <c r="X1571" s="161" t="s">
        <v>13</v>
      </c>
      <c r="Y1571" s="169">
        <v>4400</v>
      </c>
      <c r="Z1571" s="169">
        <v>9201101</v>
      </c>
      <c r="AA1571" s="166">
        <v>0.11036925349020717</v>
      </c>
      <c r="AB1571" s="167" t="s">
        <v>6356</v>
      </c>
      <c r="AC1571" s="168" t="s">
        <v>3232</v>
      </c>
    </row>
    <row r="1572" spans="1:29" x14ac:dyDescent="0.3">
      <c r="A1572" s="156" t="s">
        <v>2760</v>
      </c>
      <c r="B1572" s="157">
        <v>4</v>
      </c>
      <c r="C1572" s="158" t="s">
        <v>1548</v>
      </c>
      <c r="D1572" s="180" t="s">
        <v>135</v>
      </c>
      <c r="E1572" s="156" t="s">
        <v>2722</v>
      </c>
      <c r="F1572" s="159" t="s">
        <v>2587</v>
      </c>
      <c r="G1572" s="158" t="s">
        <v>138</v>
      </c>
      <c r="H1572" s="160">
        <v>45601</v>
      </c>
      <c r="I1572" s="160">
        <v>46006</v>
      </c>
      <c r="J1572" s="161" t="s">
        <v>6707</v>
      </c>
      <c r="K1572" s="162"/>
      <c r="L1572" s="163" t="s">
        <v>6355</v>
      </c>
      <c r="M1572" s="171">
        <v>0</v>
      </c>
      <c r="N1572" s="164">
        <v>558.01</v>
      </c>
      <c r="O1572" s="162" t="s">
        <v>7895</v>
      </c>
      <c r="P1572" s="160">
        <v>46006</v>
      </c>
      <c r="Q1572" s="162" t="s">
        <v>7896</v>
      </c>
      <c r="R1572" s="164">
        <v>558.01</v>
      </c>
      <c r="S1572" s="163" t="s">
        <v>5858</v>
      </c>
      <c r="T1572" s="163"/>
      <c r="U1572" s="161" t="s">
        <v>10</v>
      </c>
      <c r="V1572" s="161" t="s">
        <v>11</v>
      </c>
      <c r="W1572" s="161" t="s">
        <v>12</v>
      </c>
      <c r="X1572" s="161" t="s">
        <v>13</v>
      </c>
      <c r="Y1572" s="169">
        <v>4400</v>
      </c>
      <c r="Z1572" s="169">
        <v>9201101</v>
      </c>
      <c r="AA1572" s="166">
        <v>1.7068567642790767E-3</v>
      </c>
      <c r="AB1572" s="167" t="s">
        <v>6356</v>
      </c>
      <c r="AC1572" s="168" t="s">
        <v>3232</v>
      </c>
    </row>
    <row r="1573" spans="1:29" x14ac:dyDescent="0.3">
      <c r="A1573" s="156" t="s">
        <v>2760</v>
      </c>
      <c r="B1573" s="157">
        <v>4</v>
      </c>
      <c r="C1573" s="158" t="s">
        <v>1548</v>
      </c>
      <c r="D1573" s="180" t="s">
        <v>135</v>
      </c>
      <c r="E1573" s="156" t="s">
        <v>2722</v>
      </c>
      <c r="F1573" s="159" t="s">
        <v>2587</v>
      </c>
      <c r="G1573" s="158" t="s">
        <v>138</v>
      </c>
      <c r="H1573" s="160">
        <v>45601</v>
      </c>
      <c r="I1573" s="160">
        <v>46006</v>
      </c>
      <c r="J1573" s="161" t="s">
        <v>6707</v>
      </c>
      <c r="K1573" s="162"/>
      <c r="L1573" s="163" t="s">
        <v>6355</v>
      </c>
      <c r="M1573" s="171">
        <v>0</v>
      </c>
      <c r="N1573" s="164">
        <v>-558.01</v>
      </c>
      <c r="O1573" s="162" t="s">
        <v>7895</v>
      </c>
      <c r="P1573" s="160">
        <v>46006</v>
      </c>
      <c r="Q1573" s="162" t="s">
        <v>7896</v>
      </c>
      <c r="R1573" s="164">
        <v>-558.01</v>
      </c>
      <c r="S1573" s="163" t="s">
        <v>5858</v>
      </c>
      <c r="T1573" s="163"/>
      <c r="U1573" s="161" t="s">
        <v>10</v>
      </c>
      <c r="V1573" s="161" t="s">
        <v>11</v>
      </c>
      <c r="W1573" s="161" t="s">
        <v>12</v>
      </c>
      <c r="X1573" s="161" t="s">
        <v>13</v>
      </c>
      <c r="Y1573" s="169">
        <v>4400</v>
      </c>
      <c r="Z1573" s="169">
        <v>9201101</v>
      </c>
      <c r="AA1573" s="166">
        <v>-1.7068567642790767E-3</v>
      </c>
      <c r="AB1573" s="167" t="s">
        <v>7897</v>
      </c>
      <c r="AC1573" s="168" t="s">
        <v>3232</v>
      </c>
    </row>
    <row r="1574" spans="1:29" x14ac:dyDescent="0.3">
      <c r="A1574" s="156" t="s">
        <v>2760</v>
      </c>
      <c r="B1574" s="157">
        <v>4</v>
      </c>
      <c r="C1574" s="158" t="s">
        <v>1548</v>
      </c>
      <c r="D1574" s="180" t="s">
        <v>135</v>
      </c>
      <c r="E1574" s="156" t="s">
        <v>2722</v>
      </c>
      <c r="F1574" s="159" t="s">
        <v>2587</v>
      </c>
      <c r="G1574" s="158" t="s">
        <v>138</v>
      </c>
      <c r="H1574" s="160">
        <v>45601</v>
      </c>
      <c r="I1574" s="160">
        <v>46121</v>
      </c>
      <c r="J1574" s="161" t="s">
        <v>6707</v>
      </c>
      <c r="K1574" s="162"/>
      <c r="L1574" s="163" t="s">
        <v>6355</v>
      </c>
      <c r="M1574" s="171">
        <v>0</v>
      </c>
      <c r="N1574" s="164">
        <v>14870.21</v>
      </c>
      <c r="O1574" s="162" t="s">
        <v>7898</v>
      </c>
      <c r="P1574" s="160">
        <v>46121</v>
      </c>
      <c r="Q1574" s="162" t="s">
        <v>7899</v>
      </c>
      <c r="R1574" s="164">
        <v>14870.21</v>
      </c>
      <c r="S1574" s="163" t="s">
        <v>5858</v>
      </c>
      <c r="T1574" s="163"/>
      <c r="U1574" s="161" t="s">
        <v>10</v>
      </c>
      <c r="V1574" s="161" t="s">
        <v>11</v>
      </c>
      <c r="W1574" s="161" t="s">
        <v>12</v>
      </c>
      <c r="X1574" s="161" t="s">
        <v>13</v>
      </c>
      <c r="Y1574" s="169">
        <v>4400</v>
      </c>
      <c r="Z1574" s="169">
        <v>9201101</v>
      </c>
      <c r="AA1574" s="166">
        <v>4.548541876444933E-2</v>
      </c>
      <c r="AB1574" s="167" t="s">
        <v>6356</v>
      </c>
      <c r="AC1574" s="168" t="s">
        <v>3232</v>
      </c>
    </row>
    <row r="1575" spans="1:29" x14ac:dyDescent="0.3">
      <c r="A1575" s="156" t="s">
        <v>2760</v>
      </c>
      <c r="B1575" s="157">
        <v>4</v>
      </c>
      <c r="C1575" s="158" t="s">
        <v>1548</v>
      </c>
      <c r="D1575" s="180" t="s">
        <v>135</v>
      </c>
      <c r="E1575" s="156" t="s">
        <v>2722</v>
      </c>
      <c r="F1575" s="159" t="s">
        <v>2587</v>
      </c>
      <c r="G1575" s="158" t="s">
        <v>138</v>
      </c>
      <c r="H1575" s="160">
        <v>45601</v>
      </c>
      <c r="I1575" s="160">
        <v>46121</v>
      </c>
      <c r="J1575" s="161" t="s">
        <v>6707</v>
      </c>
      <c r="K1575" s="162" t="s">
        <v>6354</v>
      </c>
      <c r="L1575" s="163" t="s">
        <v>6355</v>
      </c>
      <c r="M1575" s="171">
        <v>0</v>
      </c>
      <c r="N1575" s="164">
        <v>-14870.21</v>
      </c>
      <c r="O1575" s="162" t="s">
        <v>7898</v>
      </c>
      <c r="P1575" s="160">
        <v>46121</v>
      </c>
      <c r="Q1575" s="162" t="s">
        <v>7899</v>
      </c>
      <c r="R1575" s="164">
        <v>-14870.21</v>
      </c>
      <c r="S1575" s="163" t="s">
        <v>5858</v>
      </c>
      <c r="T1575" s="163"/>
      <c r="U1575" s="161" t="s">
        <v>10</v>
      </c>
      <c r="V1575" s="161" t="s">
        <v>11</v>
      </c>
      <c r="W1575" s="161" t="s">
        <v>12</v>
      </c>
      <c r="X1575" s="161" t="s">
        <v>13</v>
      </c>
      <c r="Y1575" s="169">
        <v>4400</v>
      </c>
      <c r="Z1575" s="169">
        <v>9201101</v>
      </c>
      <c r="AA1575" s="166">
        <v>-4.548541876444933E-2</v>
      </c>
      <c r="AB1575" s="167" t="s">
        <v>7900</v>
      </c>
      <c r="AC1575" s="168" t="s">
        <v>3232</v>
      </c>
    </row>
    <row r="1576" spans="1:29" x14ac:dyDescent="0.3">
      <c r="A1576" s="156" t="s">
        <v>2760</v>
      </c>
      <c r="B1576" s="157">
        <v>4</v>
      </c>
      <c r="C1576" s="158" t="s">
        <v>1548</v>
      </c>
      <c r="D1576" s="180" t="s">
        <v>135</v>
      </c>
      <c r="E1576" s="156" t="s">
        <v>2722</v>
      </c>
      <c r="F1576" s="159" t="s">
        <v>2587</v>
      </c>
      <c r="G1576" s="158" t="s">
        <v>138</v>
      </c>
      <c r="H1576" s="160">
        <v>45601</v>
      </c>
      <c r="I1576" s="160">
        <v>45884</v>
      </c>
      <c r="J1576" s="161" t="s">
        <v>6707</v>
      </c>
      <c r="K1576" s="162"/>
      <c r="L1576" s="163" t="s">
        <v>6358</v>
      </c>
      <c r="M1576" s="171">
        <v>0</v>
      </c>
      <c r="N1576" s="164">
        <v>7106.04</v>
      </c>
      <c r="O1576" s="162" t="s">
        <v>7391</v>
      </c>
      <c r="P1576" s="160">
        <v>45884</v>
      </c>
      <c r="Q1576" s="162" t="s">
        <v>7392</v>
      </c>
      <c r="R1576" s="164">
        <v>7106.04</v>
      </c>
      <c r="S1576" s="163" t="s">
        <v>5858</v>
      </c>
      <c r="T1576" s="163"/>
      <c r="U1576" s="161" t="s">
        <v>10</v>
      </c>
      <c r="V1576" s="161" t="s">
        <v>11</v>
      </c>
      <c r="W1576" s="161" t="s">
        <v>1355</v>
      </c>
      <c r="X1576" s="161" t="s">
        <v>1356</v>
      </c>
      <c r="Y1576" s="169">
        <v>4300</v>
      </c>
      <c r="Z1576" s="169">
        <v>9201101</v>
      </c>
      <c r="AA1576" s="166">
        <v>0.46094627729271803</v>
      </c>
      <c r="AB1576" s="167" t="s">
        <v>6359</v>
      </c>
      <c r="AC1576" s="168" t="s">
        <v>3232</v>
      </c>
    </row>
    <row r="1577" spans="1:29" x14ac:dyDescent="0.3">
      <c r="A1577" s="156" t="s">
        <v>2760</v>
      </c>
      <c r="B1577" s="157">
        <v>4</v>
      </c>
      <c r="C1577" s="158" t="s">
        <v>1548</v>
      </c>
      <c r="D1577" s="180" t="s">
        <v>135</v>
      </c>
      <c r="E1577" s="156" t="s">
        <v>2722</v>
      </c>
      <c r="F1577" s="159" t="s">
        <v>2587</v>
      </c>
      <c r="G1577" s="158" t="s">
        <v>138</v>
      </c>
      <c r="H1577" s="160">
        <v>45601</v>
      </c>
      <c r="I1577" s="160">
        <v>45887</v>
      </c>
      <c r="J1577" s="161" t="s">
        <v>6707</v>
      </c>
      <c r="K1577" s="162"/>
      <c r="L1577" s="163" t="s">
        <v>6358</v>
      </c>
      <c r="M1577" s="171">
        <v>0</v>
      </c>
      <c r="N1577" s="164">
        <v>-218.14</v>
      </c>
      <c r="O1577" s="162" t="s">
        <v>7391</v>
      </c>
      <c r="P1577" s="160">
        <v>45887</v>
      </c>
      <c r="Q1577" s="162" t="s">
        <v>7392</v>
      </c>
      <c r="R1577" s="164">
        <v>-218.14</v>
      </c>
      <c r="S1577" s="163" t="s">
        <v>5858</v>
      </c>
      <c r="T1577" s="163"/>
      <c r="U1577" s="161" t="s">
        <v>10</v>
      </c>
      <c r="V1577" s="161" t="s">
        <v>11</v>
      </c>
      <c r="W1577" s="161" t="s">
        <v>1355</v>
      </c>
      <c r="X1577" s="161" t="s">
        <v>1356</v>
      </c>
      <c r="Y1577" s="169">
        <v>4300</v>
      </c>
      <c r="Z1577" s="169">
        <v>9201101</v>
      </c>
      <c r="AA1577" s="166">
        <v>-1.4150049947457867E-2</v>
      </c>
      <c r="AB1577" s="167" t="s">
        <v>7393</v>
      </c>
      <c r="AC1577" s="168" t="s">
        <v>3232</v>
      </c>
    </row>
    <row r="1578" spans="1:29" x14ac:dyDescent="0.3">
      <c r="A1578" s="156" t="s">
        <v>2760</v>
      </c>
      <c r="B1578" s="157">
        <v>4</v>
      </c>
      <c r="C1578" s="158" t="s">
        <v>1548</v>
      </c>
      <c r="D1578" s="180" t="s">
        <v>135</v>
      </c>
      <c r="E1578" s="156" t="s">
        <v>2722</v>
      </c>
      <c r="F1578" s="159" t="s">
        <v>2587</v>
      </c>
      <c r="G1578" s="158" t="s">
        <v>138</v>
      </c>
      <c r="H1578" s="160">
        <v>45601</v>
      </c>
      <c r="I1578" s="160">
        <v>45953</v>
      </c>
      <c r="J1578" s="161" t="s">
        <v>6707</v>
      </c>
      <c r="K1578" s="162"/>
      <c r="L1578" s="163" t="s">
        <v>6358</v>
      </c>
      <c r="M1578" s="171">
        <v>0</v>
      </c>
      <c r="N1578" s="164">
        <v>867.62</v>
      </c>
      <c r="O1578" s="162" t="s">
        <v>7745</v>
      </c>
      <c r="P1578" s="160">
        <v>45953</v>
      </c>
      <c r="Q1578" s="162" t="s">
        <v>7746</v>
      </c>
      <c r="R1578" s="164">
        <v>867.62</v>
      </c>
      <c r="S1578" s="163" t="s">
        <v>5858</v>
      </c>
      <c r="T1578" s="163"/>
      <c r="U1578" s="161" t="s">
        <v>10</v>
      </c>
      <c r="V1578" s="161" t="s">
        <v>11</v>
      </c>
      <c r="W1578" s="161" t="s">
        <v>1355</v>
      </c>
      <c r="X1578" s="161" t="s">
        <v>1356</v>
      </c>
      <c r="Y1578" s="169">
        <v>4300</v>
      </c>
      <c r="Z1578" s="169">
        <v>9201101</v>
      </c>
      <c r="AA1578" s="166">
        <v>5.6279757657529093E-2</v>
      </c>
      <c r="AB1578" s="167" t="s">
        <v>6359</v>
      </c>
      <c r="AC1578" s="168" t="s">
        <v>3232</v>
      </c>
    </row>
    <row r="1579" spans="1:29" x14ac:dyDescent="0.3">
      <c r="A1579" s="156" t="s">
        <v>2760</v>
      </c>
      <c r="B1579" s="157">
        <v>4</v>
      </c>
      <c r="C1579" s="158" t="s">
        <v>1548</v>
      </c>
      <c r="D1579" s="180" t="s">
        <v>135</v>
      </c>
      <c r="E1579" s="156" t="s">
        <v>2722</v>
      </c>
      <c r="F1579" s="159" t="s">
        <v>2587</v>
      </c>
      <c r="G1579" s="158" t="s">
        <v>138</v>
      </c>
      <c r="H1579" s="160">
        <v>45601</v>
      </c>
      <c r="I1579" s="160">
        <v>45960</v>
      </c>
      <c r="J1579" s="161" t="s">
        <v>6707</v>
      </c>
      <c r="K1579" s="162"/>
      <c r="L1579" s="163" t="s">
        <v>6358</v>
      </c>
      <c r="M1579" s="171">
        <v>0</v>
      </c>
      <c r="N1579" s="164">
        <v>-867.62</v>
      </c>
      <c r="O1579" s="162" t="s">
        <v>7745</v>
      </c>
      <c r="P1579" s="160">
        <v>45960</v>
      </c>
      <c r="Q1579" s="162" t="s">
        <v>7746</v>
      </c>
      <c r="R1579" s="164">
        <v>-867.62</v>
      </c>
      <c r="S1579" s="191" t="s">
        <v>5858</v>
      </c>
      <c r="T1579" s="163"/>
      <c r="U1579" s="161" t="s">
        <v>10</v>
      </c>
      <c r="V1579" s="161" t="s">
        <v>11</v>
      </c>
      <c r="W1579" s="161" t="s">
        <v>1355</v>
      </c>
      <c r="X1579" s="161" t="s">
        <v>1356</v>
      </c>
      <c r="Y1579" s="169">
        <v>4300</v>
      </c>
      <c r="Z1579" s="169">
        <v>9201101</v>
      </c>
      <c r="AA1579" s="166">
        <v>-5.6279757657529093E-2</v>
      </c>
      <c r="AB1579" s="167" t="s">
        <v>7747</v>
      </c>
      <c r="AC1579" s="168" t="s">
        <v>3232</v>
      </c>
    </row>
    <row r="1580" spans="1:29" x14ac:dyDescent="0.3">
      <c r="A1580" s="156" t="s">
        <v>2760</v>
      </c>
      <c r="B1580" s="157">
        <v>4</v>
      </c>
      <c r="C1580" s="158" t="s">
        <v>1548</v>
      </c>
      <c r="D1580" s="180" t="s">
        <v>135</v>
      </c>
      <c r="E1580" s="156" t="s">
        <v>2722</v>
      </c>
      <c r="F1580" s="159" t="s">
        <v>2587</v>
      </c>
      <c r="G1580" s="158" t="s">
        <v>138</v>
      </c>
      <c r="H1580" s="160">
        <v>45601</v>
      </c>
      <c r="I1580" s="160">
        <v>46730</v>
      </c>
      <c r="J1580" s="161" t="s">
        <v>6707</v>
      </c>
      <c r="K1580" s="162" t="s">
        <v>6357</v>
      </c>
      <c r="L1580" s="163" t="s">
        <v>6358</v>
      </c>
      <c r="M1580" s="171">
        <v>3101.4500000000007</v>
      </c>
      <c r="N1580" s="164">
        <v>3101.4500000000007</v>
      </c>
      <c r="O1580" s="162"/>
      <c r="P1580" s="160"/>
      <c r="Q1580" s="162"/>
      <c r="R1580" s="164">
        <v>0</v>
      </c>
      <c r="S1580" s="191" t="s">
        <v>5858</v>
      </c>
      <c r="T1580" s="163"/>
      <c r="U1580" s="161" t="s">
        <v>10</v>
      </c>
      <c r="V1580" s="161" t="s">
        <v>11</v>
      </c>
      <c r="W1580" s="161" t="s">
        <v>1355</v>
      </c>
      <c r="X1580" s="161" t="s">
        <v>1356</v>
      </c>
      <c r="Y1580" s="169">
        <v>4300</v>
      </c>
      <c r="Z1580" s="169">
        <v>9201101</v>
      </c>
      <c r="AA1580" s="166">
        <v>0</v>
      </c>
      <c r="AB1580" s="167" t="s">
        <v>6359</v>
      </c>
      <c r="AC1580" s="168" t="s">
        <v>3232</v>
      </c>
    </row>
    <row r="1581" spans="1:29" x14ac:dyDescent="0.3">
      <c r="A1581" s="156" t="s">
        <v>2760</v>
      </c>
      <c r="B1581" s="157">
        <v>4</v>
      </c>
      <c r="C1581" s="158" t="s">
        <v>1548</v>
      </c>
      <c r="D1581" s="180" t="s">
        <v>135</v>
      </c>
      <c r="E1581" s="156" t="s">
        <v>2722</v>
      </c>
      <c r="F1581" s="159" t="s">
        <v>2587</v>
      </c>
      <c r="G1581" s="158" t="s">
        <v>138</v>
      </c>
      <c r="H1581" s="160">
        <v>45601</v>
      </c>
      <c r="I1581" s="160">
        <v>45884</v>
      </c>
      <c r="J1581" s="161" t="s">
        <v>6707</v>
      </c>
      <c r="K1581" s="162"/>
      <c r="L1581" s="163" t="s">
        <v>6358</v>
      </c>
      <c r="M1581" s="171">
        <v>0</v>
      </c>
      <c r="N1581" s="164">
        <v>3860.44</v>
      </c>
      <c r="O1581" s="162" t="s">
        <v>7391</v>
      </c>
      <c r="P1581" s="160">
        <v>45884</v>
      </c>
      <c r="Q1581" s="162" t="s">
        <v>7392</v>
      </c>
      <c r="R1581" s="164">
        <v>3860.44</v>
      </c>
      <c r="S1581" s="191" t="s">
        <v>5858</v>
      </c>
      <c r="T1581" s="163"/>
      <c r="U1581" s="161" t="s">
        <v>10</v>
      </c>
      <c r="V1581" s="161" t="s">
        <v>11</v>
      </c>
      <c r="W1581" s="161" t="s">
        <v>12</v>
      </c>
      <c r="X1581" s="161" t="s">
        <v>13</v>
      </c>
      <c r="Y1581" s="169">
        <v>4400</v>
      </c>
      <c r="Z1581" s="169">
        <v>9201101</v>
      </c>
      <c r="AA1581" s="166">
        <v>0.25041449903348423</v>
      </c>
      <c r="AB1581" s="167" t="s">
        <v>6359</v>
      </c>
      <c r="AC1581" s="168" t="s">
        <v>3232</v>
      </c>
    </row>
    <row r="1582" spans="1:29" x14ac:dyDescent="0.3">
      <c r="A1582" s="156" t="s">
        <v>2760</v>
      </c>
      <c r="B1582" s="157">
        <v>4</v>
      </c>
      <c r="C1582" s="158" t="s">
        <v>1548</v>
      </c>
      <c r="D1582" s="180" t="s">
        <v>135</v>
      </c>
      <c r="E1582" s="156" t="s">
        <v>2722</v>
      </c>
      <c r="F1582" s="159" t="s">
        <v>2587</v>
      </c>
      <c r="G1582" s="158" t="s">
        <v>138</v>
      </c>
      <c r="H1582" s="160">
        <v>45601</v>
      </c>
      <c r="I1582" s="160">
        <v>45887</v>
      </c>
      <c r="J1582" s="161" t="s">
        <v>6707</v>
      </c>
      <c r="K1582" s="162"/>
      <c r="L1582" s="163" t="s">
        <v>6358</v>
      </c>
      <c r="M1582" s="171">
        <v>0</v>
      </c>
      <c r="N1582" s="164">
        <v>218.14</v>
      </c>
      <c r="O1582" s="162" t="s">
        <v>7391</v>
      </c>
      <c r="P1582" s="160">
        <v>45887</v>
      </c>
      <c r="Q1582" s="162" t="s">
        <v>7392</v>
      </c>
      <c r="R1582" s="164">
        <v>218.14</v>
      </c>
      <c r="S1582" s="191" t="s">
        <v>5858</v>
      </c>
      <c r="T1582" s="163"/>
      <c r="U1582" s="161" t="s">
        <v>10</v>
      </c>
      <c r="V1582" s="161" t="s">
        <v>11</v>
      </c>
      <c r="W1582" s="161" t="s">
        <v>12</v>
      </c>
      <c r="X1582" s="161" t="s">
        <v>13</v>
      </c>
      <c r="Y1582" s="169">
        <v>4400</v>
      </c>
      <c r="Z1582" s="169">
        <v>9201101</v>
      </c>
      <c r="AA1582" s="166">
        <v>1.4150049947457867E-2</v>
      </c>
      <c r="AB1582" s="167" t="s">
        <v>7393</v>
      </c>
      <c r="AC1582" s="168" t="s">
        <v>3232</v>
      </c>
    </row>
    <row r="1583" spans="1:29" x14ac:dyDescent="0.3">
      <c r="A1583" s="156" t="s">
        <v>2760</v>
      </c>
      <c r="B1583" s="157">
        <v>4</v>
      </c>
      <c r="C1583" s="158" t="s">
        <v>1548</v>
      </c>
      <c r="D1583" s="180" t="s">
        <v>135</v>
      </c>
      <c r="E1583" s="156" t="s">
        <v>2722</v>
      </c>
      <c r="F1583" s="159" t="s">
        <v>2587</v>
      </c>
      <c r="G1583" s="158" t="s">
        <v>138</v>
      </c>
      <c r="H1583" s="160">
        <v>45601</v>
      </c>
      <c r="I1583" s="160">
        <v>45953</v>
      </c>
      <c r="J1583" s="161" t="s">
        <v>6707</v>
      </c>
      <c r="K1583" s="162"/>
      <c r="L1583" s="163" t="s">
        <v>6358</v>
      </c>
      <c r="M1583" s="171">
        <v>0</v>
      </c>
      <c r="N1583" s="164">
        <v>471.36</v>
      </c>
      <c r="O1583" s="162" t="s">
        <v>7745</v>
      </c>
      <c r="P1583" s="160">
        <v>45953</v>
      </c>
      <c r="Q1583" s="162" t="s">
        <v>7746</v>
      </c>
      <c r="R1583" s="164">
        <v>471.36</v>
      </c>
      <c r="S1583" s="191" t="s">
        <v>5858</v>
      </c>
      <c r="T1583" s="163"/>
      <c r="U1583" s="161" t="s">
        <v>10</v>
      </c>
      <c r="V1583" s="161" t="s">
        <v>11</v>
      </c>
      <c r="W1583" s="161" t="s">
        <v>12</v>
      </c>
      <c r="X1583" s="161" t="s">
        <v>13</v>
      </c>
      <c r="Y1583" s="169">
        <v>4400</v>
      </c>
      <c r="Z1583" s="169">
        <v>9201101</v>
      </c>
      <c r="AA1583" s="166">
        <v>3.0575628235233066E-2</v>
      </c>
      <c r="AB1583" s="167" t="s">
        <v>6359</v>
      </c>
      <c r="AC1583" s="168" t="s">
        <v>3232</v>
      </c>
    </row>
    <row r="1584" spans="1:29" x14ac:dyDescent="0.3">
      <c r="A1584" s="156" t="s">
        <v>2760</v>
      </c>
      <c r="B1584" s="157">
        <v>4</v>
      </c>
      <c r="C1584" s="158" t="s">
        <v>1548</v>
      </c>
      <c r="D1584" s="180" t="s">
        <v>135</v>
      </c>
      <c r="E1584" s="156" t="s">
        <v>2722</v>
      </c>
      <c r="F1584" s="159" t="s">
        <v>2587</v>
      </c>
      <c r="G1584" s="158" t="s">
        <v>138</v>
      </c>
      <c r="H1584" s="160">
        <v>45601</v>
      </c>
      <c r="I1584" s="160">
        <v>45960</v>
      </c>
      <c r="J1584" s="161" t="s">
        <v>6707</v>
      </c>
      <c r="K1584" s="162"/>
      <c r="L1584" s="163" t="s">
        <v>6358</v>
      </c>
      <c r="M1584" s="171">
        <v>0</v>
      </c>
      <c r="N1584" s="164">
        <v>867.62</v>
      </c>
      <c r="O1584" s="162" t="s">
        <v>7745</v>
      </c>
      <c r="P1584" s="160">
        <v>45960</v>
      </c>
      <c r="Q1584" s="162" t="s">
        <v>7746</v>
      </c>
      <c r="R1584" s="164">
        <v>867.62</v>
      </c>
      <c r="S1584" s="191" t="s">
        <v>5858</v>
      </c>
      <c r="T1584" s="163"/>
      <c r="U1584" s="161" t="s">
        <v>10</v>
      </c>
      <c r="V1584" s="161" t="s">
        <v>11</v>
      </c>
      <c r="W1584" s="161" t="s">
        <v>12</v>
      </c>
      <c r="X1584" s="161" t="s">
        <v>13</v>
      </c>
      <c r="Y1584" s="169">
        <v>4400</v>
      </c>
      <c r="Z1584" s="169">
        <v>9201101</v>
      </c>
      <c r="AA1584" s="166">
        <v>5.6279757657529093E-2</v>
      </c>
      <c r="AB1584" s="167" t="s">
        <v>7747</v>
      </c>
      <c r="AC1584" s="168" t="s">
        <v>3232</v>
      </c>
    </row>
    <row r="1585" spans="1:29" x14ac:dyDescent="0.3">
      <c r="A1585" s="156" t="s">
        <v>2760</v>
      </c>
      <c r="B1585" s="157">
        <v>4</v>
      </c>
      <c r="C1585" s="158" t="s">
        <v>1548</v>
      </c>
      <c r="D1585" s="180" t="s">
        <v>135</v>
      </c>
      <c r="E1585" s="156" t="s">
        <v>2722</v>
      </c>
      <c r="F1585" s="159" t="s">
        <v>2587</v>
      </c>
      <c r="G1585" s="158" t="s">
        <v>138</v>
      </c>
      <c r="H1585" s="160">
        <v>45601</v>
      </c>
      <c r="I1585" s="160">
        <v>46730</v>
      </c>
      <c r="J1585" s="161" t="s">
        <v>6707</v>
      </c>
      <c r="K1585" s="162" t="s">
        <v>6357</v>
      </c>
      <c r="L1585" s="163" t="s">
        <v>6358</v>
      </c>
      <c r="M1585" s="171">
        <v>9.2900000000008731</v>
      </c>
      <c r="N1585" s="164">
        <v>9.2900000000008731</v>
      </c>
      <c r="O1585" s="162"/>
      <c r="P1585" s="160"/>
      <c r="Q1585" s="162"/>
      <c r="R1585" s="164">
        <v>0</v>
      </c>
      <c r="S1585" s="191" t="s">
        <v>5858</v>
      </c>
      <c r="T1585" s="163"/>
      <c r="U1585" s="161" t="s">
        <v>10</v>
      </c>
      <c r="V1585" s="161" t="s">
        <v>11</v>
      </c>
      <c r="W1585" s="161" t="s">
        <v>12</v>
      </c>
      <c r="X1585" s="161" t="s">
        <v>13</v>
      </c>
      <c r="Y1585" s="169">
        <v>4400</v>
      </c>
      <c r="Z1585" s="169">
        <v>9201101</v>
      </c>
      <c r="AA1585" s="166">
        <v>0</v>
      </c>
      <c r="AB1585" s="167" t="s">
        <v>6359</v>
      </c>
      <c r="AC1585" s="168" t="s">
        <v>3232</v>
      </c>
    </row>
    <row r="1586" spans="1:29" x14ac:dyDescent="0.3">
      <c r="A1586" s="156" t="s">
        <v>2760</v>
      </c>
      <c r="B1586" s="157">
        <v>4</v>
      </c>
      <c r="C1586" s="158" t="s">
        <v>1548</v>
      </c>
      <c r="D1586" s="180" t="s">
        <v>135</v>
      </c>
      <c r="E1586" s="156" t="s">
        <v>2722</v>
      </c>
      <c r="F1586" s="159" t="s">
        <v>2587</v>
      </c>
      <c r="G1586" s="158" t="s">
        <v>138</v>
      </c>
      <c r="H1586" s="160">
        <v>45601</v>
      </c>
      <c r="I1586" s="160">
        <v>45884</v>
      </c>
      <c r="J1586" s="161" t="s">
        <v>6707</v>
      </c>
      <c r="K1586" s="162" t="s">
        <v>6360</v>
      </c>
      <c r="L1586" s="163" t="s">
        <v>6361</v>
      </c>
      <c r="M1586" s="171">
        <v>0</v>
      </c>
      <c r="N1586" s="164">
        <v>6875.06</v>
      </c>
      <c r="O1586" s="162" t="s">
        <v>7394</v>
      </c>
      <c r="P1586" s="160">
        <v>45884</v>
      </c>
      <c r="Q1586" s="162" t="s">
        <v>7392</v>
      </c>
      <c r="R1586" s="164">
        <v>6875.06</v>
      </c>
      <c r="S1586" s="191" t="s">
        <v>5858</v>
      </c>
      <c r="T1586" s="163"/>
      <c r="U1586" s="161" t="s">
        <v>10</v>
      </c>
      <c r="V1586" s="161" t="s">
        <v>11</v>
      </c>
      <c r="W1586" s="161" t="s">
        <v>1355</v>
      </c>
      <c r="X1586" s="161" t="s">
        <v>1356</v>
      </c>
      <c r="Y1586" s="169">
        <v>4300</v>
      </c>
      <c r="Z1586" s="169">
        <v>9201101</v>
      </c>
      <c r="AA1586" s="166">
        <v>0.5594223394309159</v>
      </c>
      <c r="AB1586" s="167" t="s">
        <v>6362</v>
      </c>
      <c r="AC1586" s="168" t="s">
        <v>3232</v>
      </c>
    </row>
    <row r="1587" spans="1:29" x14ac:dyDescent="0.3">
      <c r="A1587" s="156" t="s">
        <v>2760</v>
      </c>
      <c r="B1587" s="157">
        <v>4</v>
      </c>
      <c r="C1587" s="158" t="s">
        <v>1548</v>
      </c>
      <c r="D1587" s="180" t="s">
        <v>135</v>
      </c>
      <c r="E1587" s="156" t="s">
        <v>2722</v>
      </c>
      <c r="F1587" s="159" t="s">
        <v>2587</v>
      </c>
      <c r="G1587" s="158" t="s">
        <v>138</v>
      </c>
      <c r="H1587" s="160">
        <v>45601</v>
      </c>
      <c r="I1587" s="160">
        <v>45884</v>
      </c>
      <c r="J1587" s="161" t="s">
        <v>6707</v>
      </c>
      <c r="K1587" s="162" t="s">
        <v>6360</v>
      </c>
      <c r="L1587" s="163" t="s">
        <v>6361</v>
      </c>
      <c r="M1587" s="171">
        <v>0</v>
      </c>
      <c r="N1587" s="164">
        <v>5414.51</v>
      </c>
      <c r="O1587" s="162" t="s">
        <v>7394</v>
      </c>
      <c r="P1587" s="160">
        <v>45884</v>
      </c>
      <c r="Q1587" s="162" t="s">
        <v>7392</v>
      </c>
      <c r="R1587" s="164">
        <v>5414.51</v>
      </c>
      <c r="S1587" s="191" t="s">
        <v>5858</v>
      </c>
      <c r="T1587" s="163"/>
      <c r="U1587" s="161" t="s">
        <v>10</v>
      </c>
      <c r="V1587" s="161" t="s">
        <v>11</v>
      </c>
      <c r="W1587" s="161" t="s">
        <v>12</v>
      </c>
      <c r="X1587" s="161" t="s">
        <v>13</v>
      </c>
      <c r="Y1587" s="169">
        <v>4400</v>
      </c>
      <c r="Z1587" s="169">
        <v>9201101</v>
      </c>
      <c r="AA1587" s="166">
        <v>0.44057766056908421</v>
      </c>
      <c r="AB1587" s="167" t="s">
        <v>6362</v>
      </c>
      <c r="AC1587" s="168" t="s">
        <v>3232</v>
      </c>
    </row>
    <row r="1588" spans="1:29" x14ac:dyDescent="0.3">
      <c r="A1588" s="156" t="s">
        <v>2762</v>
      </c>
      <c r="B1588" s="157">
        <v>3</v>
      </c>
      <c r="C1588" s="158" t="s">
        <v>1548</v>
      </c>
      <c r="D1588" s="180" t="s">
        <v>421</v>
      </c>
      <c r="E1588" s="156" t="s">
        <v>2722</v>
      </c>
      <c r="F1588" s="159" t="s">
        <v>2587</v>
      </c>
      <c r="G1588" s="158" t="s">
        <v>138</v>
      </c>
      <c r="H1588" s="160">
        <v>45601</v>
      </c>
      <c r="I1588" s="160">
        <v>45804</v>
      </c>
      <c r="J1588" s="161" t="s">
        <v>6174</v>
      </c>
      <c r="K1588" s="162"/>
      <c r="L1588" s="163" t="s">
        <v>6364</v>
      </c>
      <c r="M1588" s="171">
        <v>0</v>
      </c>
      <c r="N1588" s="164">
        <v>145898.74</v>
      </c>
      <c r="O1588" s="162" t="s">
        <v>6743</v>
      </c>
      <c r="P1588" s="160">
        <v>45804</v>
      </c>
      <c r="Q1588" s="162" t="s">
        <v>6744</v>
      </c>
      <c r="R1588" s="164">
        <v>145898.74</v>
      </c>
      <c r="S1588" s="191" t="s">
        <v>5656</v>
      </c>
      <c r="T1588" s="163"/>
      <c r="U1588" s="161" t="s">
        <v>10</v>
      </c>
      <c r="V1588" s="161" t="s">
        <v>11</v>
      </c>
      <c r="W1588" s="161" t="s">
        <v>1355</v>
      </c>
      <c r="X1588" s="161" t="s">
        <v>1356</v>
      </c>
      <c r="Y1588" s="169">
        <v>4300</v>
      </c>
      <c r="Z1588" s="169">
        <v>9021101</v>
      </c>
      <c r="AA1588" s="166">
        <v>0.43019292830432376</v>
      </c>
      <c r="AB1588" s="167" t="s">
        <v>6365</v>
      </c>
      <c r="AC1588" s="168" t="s">
        <v>3156</v>
      </c>
    </row>
    <row r="1589" spans="1:29" x14ac:dyDescent="0.3">
      <c r="A1589" s="156" t="s">
        <v>2762</v>
      </c>
      <c r="B1589" s="157">
        <v>3</v>
      </c>
      <c r="C1589" s="158" t="s">
        <v>1548</v>
      </c>
      <c r="D1589" s="180" t="s">
        <v>421</v>
      </c>
      <c r="E1589" s="156" t="s">
        <v>2722</v>
      </c>
      <c r="F1589" s="159" t="s">
        <v>2587</v>
      </c>
      <c r="G1589" s="158" t="s">
        <v>138</v>
      </c>
      <c r="H1589" s="160">
        <v>45601</v>
      </c>
      <c r="I1589" s="160">
        <v>45813</v>
      </c>
      <c r="J1589" s="161" t="s">
        <v>6174</v>
      </c>
      <c r="K1589" s="162"/>
      <c r="L1589" s="163" t="s">
        <v>6364</v>
      </c>
      <c r="M1589" s="171">
        <v>0</v>
      </c>
      <c r="N1589" s="164">
        <v>16669.72</v>
      </c>
      <c r="O1589" s="162" t="s">
        <v>6745</v>
      </c>
      <c r="P1589" s="160">
        <v>45813</v>
      </c>
      <c r="Q1589" s="162" t="s">
        <v>6739</v>
      </c>
      <c r="R1589" s="164">
        <v>16669.72</v>
      </c>
      <c r="S1589" s="191" t="s">
        <v>5656</v>
      </c>
      <c r="T1589" s="163"/>
      <c r="U1589" s="161" t="s">
        <v>10</v>
      </c>
      <c r="V1589" s="161" t="s">
        <v>11</v>
      </c>
      <c r="W1589" s="161" t="s">
        <v>1355</v>
      </c>
      <c r="X1589" s="161" t="s">
        <v>1356</v>
      </c>
      <c r="Y1589" s="169">
        <v>4300</v>
      </c>
      <c r="Z1589" s="169">
        <v>9021101</v>
      </c>
      <c r="AA1589" s="166">
        <v>4.9151868349330177E-2</v>
      </c>
      <c r="AB1589" s="167" t="s">
        <v>6365</v>
      </c>
      <c r="AC1589" s="168" t="s">
        <v>3156</v>
      </c>
    </row>
    <row r="1590" spans="1:29" x14ac:dyDescent="0.3">
      <c r="A1590" s="156" t="s">
        <v>2762</v>
      </c>
      <c r="B1590" s="157">
        <v>3</v>
      </c>
      <c r="C1590" s="158" t="s">
        <v>1548</v>
      </c>
      <c r="D1590" s="180" t="s">
        <v>421</v>
      </c>
      <c r="E1590" s="156" t="s">
        <v>2722</v>
      </c>
      <c r="F1590" s="159" t="s">
        <v>2587</v>
      </c>
      <c r="G1590" s="158" t="s">
        <v>138</v>
      </c>
      <c r="H1590" s="160">
        <v>45601</v>
      </c>
      <c r="I1590" s="160">
        <v>45813</v>
      </c>
      <c r="J1590" s="161" t="s">
        <v>6174</v>
      </c>
      <c r="K1590" s="162"/>
      <c r="L1590" s="163" t="s">
        <v>6364</v>
      </c>
      <c r="M1590" s="171">
        <v>0</v>
      </c>
      <c r="N1590" s="164">
        <v>1522.06</v>
      </c>
      <c r="O1590" s="162" t="s">
        <v>6746</v>
      </c>
      <c r="P1590" s="160">
        <v>45813</v>
      </c>
      <c r="Q1590" s="162" t="s">
        <v>6739</v>
      </c>
      <c r="R1590" s="164">
        <v>1522.06</v>
      </c>
      <c r="S1590" s="191" t="s">
        <v>5656</v>
      </c>
      <c r="T1590" s="163"/>
      <c r="U1590" s="161" t="s">
        <v>10</v>
      </c>
      <c r="V1590" s="161" t="s">
        <v>11</v>
      </c>
      <c r="W1590" s="161" t="s">
        <v>1355</v>
      </c>
      <c r="X1590" s="161" t="s">
        <v>1356</v>
      </c>
      <c r="Y1590" s="169">
        <v>4300</v>
      </c>
      <c r="Z1590" s="169">
        <v>9021101</v>
      </c>
      <c r="AA1590" s="166">
        <v>4.4879033804875838E-3</v>
      </c>
      <c r="AB1590" s="167" t="s">
        <v>6365</v>
      </c>
      <c r="AC1590" s="168" t="s">
        <v>3156</v>
      </c>
    </row>
    <row r="1591" spans="1:29" x14ac:dyDescent="0.3">
      <c r="A1591" s="156" t="s">
        <v>2762</v>
      </c>
      <c r="B1591" s="157">
        <v>3</v>
      </c>
      <c r="C1591" s="158" t="s">
        <v>1548</v>
      </c>
      <c r="D1591" s="180" t="s">
        <v>421</v>
      </c>
      <c r="E1591" s="156" t="s">
        <v>2722</v>
      </c>
      <c r="F1591" s="159" t="s">
        <v>2587</v>
      </c>
      <c r="G1591" s="158" t="s">
        <v>138</v>
      </c>
      <c r="H1591" s="160">
        <v>45601</v>
      </c>
      <c r="I1591" s="160">
        <v>45856</v>
      </c>
      <c r="J1591" s="161" t="s">
        <v>6174</v>
      </c>
      <c r="K1591" s="162"/>
      <c r="L1591" s="163" t="s">
        <v>6364</v>
      </c>
      <c r="M1591" s="171">
        <v>0</v>
      </c>
      <c r="N1591" s="164">
        <v>7.34</v>
      </c>
      <c r="O1591" s="162" t="s">
        <v>6743</v>
      </c>
      <c r="P1591" s="160">
        <v>45856</v>
      </c>
      <c r="Q1591" s="162" t="s">
        <v>6744</v>
      </c>
      <c r="R1591" s="164">
        <v>7.34</v>
      </c>
      <c r="S1591" s="191" t="s">
        <v>5656</v>
      </c>
      <c r="T1591" s="163"/>
      <c r="U1591" s="161" t="s">
        <v>10</v>
      </c>
      <c r="V1591" s="161" t="s">
        <v>11</v>
      </c>
      <c r="W1591" s="161" t="s">
        <v>1355</v>
      </c>
      <c r="X1591" s="161" t="s">
        <v>1356</v>
      </c>
      <c r="Y1591" s="169">
        <v>4300</v>
      </c>
      <c r="Z1591" s="169">
        <v>9021101</v>
      </c>
      <c r="AA1591" s="166">
        <v>2.1642517911763572E-5</v>
      </c>
      <c r="AB1591" s="167" t="s">
        <v>7395</v>
      </c>
      <c r="AC1591" s="168" t="s">
        <v>3156</v>
      </c>
    </row>
    <row r="1592" spans="1:29" x14ac:dyDescent="0.3">
      <c r="A1592" s="156" t="s">
        <v>2762</v>
      </c>
      <c r="B1592" s="157">
        <v>3</v>
      </c>
      <c r="C1592" s="158" t="s">
        <v>1548</v>
      </c>
      <c r="D1592" s="180" t="s">
        <v>421</v>
      </c>
      <c r="E1592" s="156" t="s">
        <v>2722</v>
      </c>
      <c r="F1592" s="159" t="s">
        <v>2587</v>
      </c>
      <c r="G1592" s="158" t="s">
        <v>138</v>
      </c>
      <c r="H1592" s="160">
        <v>45601</v>
      </c>
      <c r="I1592" s="160">
        <v>45881</v>
      </c>
      <c r="J1592" s="161" t="s">
        <v>6707</v>
      </c>
      <c r="K1592" s="162"/>
      <c r="L1592" s="163" t="s">
        <v>6364</v>
      </c>
      <c r="M1592" s="171">
        <v>0</v>
      </c>
      <c r="N1592" s="164">
        <v>84553.58</v>
      </c>
      <c r="O1592" s="162" t="s">
        <v>7396</v>
      </c>
      <c r="P1592" s="160">
        <v>45881</v>
      </c>
      <c r="Q1592" s="162" t="s">
        <v>7397</v>
      </c>
      <c r="R1592" s="164">
        <v>84553.58</v>
      </c>
      <c r="S1592" s="191" t="s">
        <v>5656</v>
      </c>
      <c r="T1592" s="163"/>
      <c r="U1592" s="161" t="s">
        <v>10</v>
      </c>
      <c r="V1592" s="161" t="s">
        <v>11</v>
      </c>
      <c r="W1592" s="161" t="s">
        <v>1355</v>
      </c>
      <c r="X1592" s="161" t="s">
        <v>1356</v>
      </c>
      <c r="Y1592" s="169">
        <v>4300</v>
      </c>
      <c r="Z1592" s="169">
        <v>9021101</v>
      </c>
      <c r="AA1592" s="166">
        <v>0.24931231194192566</v>
      </c>
      <c r="AB1592" s="167" t="s">
        <v>6365</v>
      </c>
      <c r="AC1592" s="168" t="s">
        <v>3156</v>
      </c>
    </row>
    <row r="1593" spans="1:29" x14ac:dyDescent="0.3">
      <c r="A1593" s="156" t="s">
        <v>2762</v>
      </c>
      <c r="B1593" s="157">
        <v>3</v>
      </c>
      <c r="C1593" s="158" t="s">
        <v>1548</v>
      </c>
      <c r="D1593" s="180" t="s">
        <v>421</v>
      </c>
      <c r="E1593" s="156" t="s">
        <v>2722</v>
      </c>
      <c r="F1593" s="159" t="s">
        <v>2587</v>
      </c>
      <c r="G1593" s="158" t="s">
        <v>138</v>
      </c>
      <c r="H1593" s="160">
        <v>45601</v>
      </c>
      <c r="I1593" s="160">
        <v>45882</v>
      </c>
      <c r="J1593" s="161" t="s">
        <v>6707</v>
      </c>
      <c r="K1593" s="162" t="s">
        <v>6363</v>
      </c>
      <c r="L1593" s="163" t="s">
        <v>6364</v>
      </c>
      <c r="M1593" s="171">
        <v>0</v>
      </c>
      <c r="N1593" s="164">
        <v>6594.74</v>
      </c>
      <c r="O1593" s="162" t="s">
        <v>7396</v>
      </c>
      <c r="P1593" s="160">
        <v>45882</v>
      </c>
      <c r="Q1593" s="162" t="s">
        <v>7397</v>
      </c>
      <c r="R1593" s="164">
        <v>6594.74</v>
      </c>
      <c r="S1593" s="191" t="s">
        <v>5656</v>
      </c>
      <c r="T1593" s="163"/>
      <c r="U1593" s="161" t="s">
        <v>10</v>
      </c>
      <c r="V1593" s="161" t="s">
        <v>11</v>
      </c>
      <c r="W1593" s="161" t="s">
        <v>1355</v>
      </c>
      <c r="X1593" s="161" t="s">
        <v>1356</v>
      </c>
      <c r="Y1593" s="169">
        <v>4300</v>
      </c>
      <c r="Z1593" s="169">
        <v>9021101</v>
      </c>
      <c r="AA1593" s="166">
        <v>1.9445065200738923E-2</v>
      </c>
      <c r="AB1593" s="167" t="s">
        <v>7398</v>
      </c>
      <c r="AC1593" s="168" t="s">
        <v>3156</v>
      </c>
    </row>
    <row r="1594" spans="1:29" x14ac:dyDescent="0.3">
      <c r="A1594" s="156" t="s">
        <v>2762</v>
      </c>
      <c r="B1594" s="157">
        <v>3</v>
      </c>
      <c r="C1594" s="158" t="s">
        <v>1548</v>
      </c>
      <c r="D1594" s="180" t="s">
        <v>421</v>
      </c>
      <c r="E1594" s="156" t="s">
        <v>2722</v>
      </c>
      <c r="F1594" s="159" t="s">
        <v>2587</v>
      </c>
      <c r="G1594" s="158" t="s">
        <v>138</v>
      </c>
      <c r="H1594" s="160">
        <v>45601</v>
      </c>
      <c r="I1594" s="160">
        <v>45804</v>
      </c>
      <c r="J1594" s="161" t="s">
        <v>6174</v>
      </c>
      <c r="K1594" s="162"/>
      <c r="L1594" s="163" t="s">
        <v>6364</v>
      </c>
      <c r="M1594" s="171">
        <v>0</v>
      </c>
      <c r="N1594" s="164">
        <v>48369.61</v>
      </c>
      <c r="O1594" s="162" t="s">
        <v>6743</v>
      </c>
      <c r="P1594" s="160">
        <v>45804</v>
      </c>
      <c r="Q1594" s="162" t="s">
        <v>6744</v>
      </c>
      <c r="R1594" s="164">
        <v>48369.61</v>
      </c>
      <c r="S1594" s="191" t="s">
        <v>5656</v>
      </c>
      <c r="T1594" s="163"/>
      <c r="U1594" s="161" t="s">
        <v>10</v>
      </c>
      <c r="V1594" s="161" t="s">
        <v>11</v>
      </c>
      <c r="W1594" s="161" t="s">
        <v>12</v>
      </c>
      <c r="X1594" s="161" t="s">
        <v>13</v>
      </c>
      <c r="Y1594" s="169">
        <v>4400</v>
      </c>
      <c r="Z1594" s="169">
        <v>9021101</v>
      </c>
      <c r="AA1594" s="166">
        <v>0.14262127395231861</v>
      </c>
      <c r="AB1594" s="167" t="s">
        <v>6365</v>
      </c>
      <c r="AC1594" s="168" t="s">
        <v>3156</v>
      </c>
    </row>
    <row r="1595" spans="1:29" x14ac:dyDescent="0.3">
      <c r="A1595" s="156" t="s">
        <v>2762</v>
      </c>
      <c r="B1595" s="157">
        <v>3</v>
      </c>
      <c r="C1595" s="158" t="s">
        <v>1548</v>
      </c>
      <c r="D1595" s="180" t="s">
        <v>421</v>
      </c>
      <c r="E1595" s="156" t="s">
        <v>2722</v>
      </c>
      <c r="F1595" s="159" t="s">
        <v>2587</v>
      </c>
      <c r="G1595" s="158" t="s">
        <v>138</v>
      </c>
      <c r="H1595" s="160">
        <v>45601</v>
      </c>
      <c r="I1595" s="160">
        <v>45813</v>
      </c>
      <c r="J1595" s="161" t="s">
        <v>6174</v>
      </c>
      <c r="K1595" s="162"/>
      <c r="L1595" s="163" t="s">
        <v>6364</v>
      </c>
      <c r="M1595" s="171">
        <v>0</v>
      </c>
      <c r="N1595" s="164">
        <v>6031.57</v>
      </c>
      <c r="O1595" s="162" t="s">
        <v>6745</v>
      </c>
      <c r="P1595" s="160">
        <v>45813</v>
      </c>
      <c r="Q1595" s="162" t="s">
        <v>6739</v>
      </c>
      <c r="R1595" s="164">
        <v>6031.57</v>
      </c>
      <c r="S1595" s="191" t="s">
        <v>5656</v>
      </c>
      <c r="T1595" s="163"/>
      <c r="U1595" s="161" t="s">
        <v>10</v>
      </c>
      <c r="V1595" s="161" t="s">
        <v>11</v>
      </c>
      <c r="W1595" s="161" t="s">
        <v>12</v>
      </c>
      <c r="X1595" s="161" t="s">
        <v>13</v>
      </c>
      <c r="Y1595" s="169">
        <v>4400</v>
      </c>
      <c r="Z1595" s="169">
        <v>9021101</v>
      </c>
      <c r="AA1595" s="166">
        <v>1.7784517951097523E-2</v>
      </c>
      <c r="AB1595" s="167" t="s">
        <v>6365</v>
      </c>
      <c r="AC1595" s="168" t="s">
        <v>3156</v>
      </c>
    </row>
    <row r="1596" spans="1:29" x14ac:dyDescent="0.3">
      <c r="A1596" s="156" t="s">
        <v>2762</v>
      </c>
      <c r="B1596" s="157">
        <v>3</v>
      </c>
      <c r="C1596" s="158" t="s">
        <v>1548</v>
      </c>
      <c r="D1596" s="180" t="s">
        <v>421</v>
      </c>
      <c r="E1596" s="156" t="s">
        <v>2722</v>
      </c>
      <c r="F1596" s="159" t="s">
        <v>2587</v>
      </c>
      <c r="G1596" s="158" t="s">
        <v>138</v>
      </c>
      <c r="H1596" s="160">
        <v>45601</v>
      </c>
      <c r="I1596" s="160">
        <v>45856</v>
      </c>
      <c r="J1596" s="161" t="s">
        <v>6174</v>
      </c>
      <c r="K1596" s="162"/>
      <c r="L1596" s="163" t="s">
        <v>6364</v>
      </c>
      <c r="M1596" s="171">
        <v>0</v>
      </c>
      <c r="N1596" s="164">
        <v>-7.34</v>
      </c>
      <c r="O1596" s="162" t="s">
        <v>6743</v>
      </c>
      <c r="P1596" s="160">
        <v>45856</v>
      </c>
      <c r="Q1596" s="162" t="s">
        <v>6744</v>
      </c>
      <c r="R1596" s="164">
        <v>-7.34</v>
      </c>
      <c r="S1596" s="191" t="s">
        <v>5656</v>
      </c>
      <c r="T1596" s="163"/>
      <c r="U1596" s="161" t="s">
        <v>10</v>
      </c>
      <c r="V1596" s="161" t="s">
        <v>11</v>
      </c>
      <c r="W1596" s="161" t="s">
        <v>12</v>
      </c>
      <c r="X1596" s="161" t="s">
        <v>13</v>
      </c>
      <c r="Y1596" s="169">
        <v>4400</v>
      </c>
      <c r="Z1596" s="169">
        <v>9021101</v>
      </c>
      <c r="AA1596" s="166">
        <v>-2.1642517911763572E-5</v>
      </c>
      <c r="AB1596" s="167" t="s">
        <v>7395</v>
      </c>
      <c r="AC1596" s="168" t="s">
        <v>3156</v>
      </c>
    </row>
    <row r="1597" spans="1:29" x14ac:dyDescent="0.3">
      <c r="A1597" s="156" t="s">
        <v>2762</v>
      </c>
      <c r="B1597" s="157">
        <v>3</v>
      </c>
      <c r="C1597" s="158" t="s">
        <v>1548</v>
      </c>
      <c r="D1597" s="180" t="s">
        <v>421</v>
      </c>
      <c r="E1597" s="156" t="s">
        <v>2722</v>
      </c>
      <c r="F1597" s="159" t="s">
        <v>2587</v>
      </c>
      <c r="G1597" s="158" t="s">
        <v>138</v>
      </c>
      <c r="H1597" s="160">
        <v>45601</v>
      </c>
      <c r="I1597" s="160">
        <v>45881</v>
      </c>
      <c r="J1597" s="161" t="s">
        <v>6707</v>
      </c>
      <c r="K1597" s="162"/>
      <c r="L1597" s="163" t="s">
        <v>6364</v>
      </c>
      <c r="M1597" s="171">
        <v>0</v>
      </c>
      <c r="N1597" s="164">
        <v>28031.460000000003</v>
      </c>
      <c r="O1597" s="162" t="s">
        <v>7396</v>
      </c>
      <c r="P1597" s="160">
        <v>45881</v>
      </c>
      <c r="Q1597" s="162" t="s">
        <v>7397</v>
      </c>
      <c r="R1597" s="164">
        <v>28031.460000000003</v>
      </c>
      <c r="S1597" s="191" t="s">
        <v>5656</v>
      </c>
      <c r="T1597" s="163"/>
      <c r="U1597" s="161" t="s">
        <v>10</v>
      </c>
      <c r="V1597" s="161" t="s">
        <v>11</v>
      </c>
      <c r="W1597" s="161" t="s">
        <v>12</v>
      </c>
      <c r="X1597" s="161" t="s">
        <v>13</v>
      </c>
      <c r="Y1597" s="169">
        <v>4400</v>
      </c>
      <c r="Z1597" s="169">
        <v>9021101</v>
      </c>
      <c r="AA1597" s="166">
        <v>8.2652775905025094E-2</v>
      </c>
      <c r="AB1597" s="167" t="s">
        <v>6365</v>
      </c>
      <c r="AC1597" s="168" t="s">
        <v>3156</v>
      </c>
    </row>
    <row r="1598" spans="1:29" x14ac:dyDescent="0.3">
      <c r="A1598" s="156" t="s">
        <v>2762</v>
      </c>
      <c r="B1598" s="157">
        <v>3</v>
      </c>
      <c r="C1598" s="158" t="s">
        <v>1548</v>
      </c>
      <c r="D1598" s="180" t="s">
        <v>421</v>
      </c>
      <c r="E1598" s="156" t="s">
        <v>2722</v>
      </c>
      <c r="F1598" s="159" t="s">
        <v>2587</v>
      </c>
      <c r="G1598" s="158" t="s">
        <v>138</v>
      </c>
      <c r="H1598" s="160">
        <v>45601</v>
      </c>
      <c r="I1598" s="160">
        <v>46730</v>
      </c>
      <c r="J1598" s="161" t="s">
        <v>6707</v>
      </c>
      <c r="K1598" s="162"/>
      <c r="L1598" s="163" t="s">
        <v>6364</v>
      </c>
      <c r="M1598" s="171">
        <v>0</v>
      </c>
      <c r="N1598" s="164">
        <v>-6594.74</v>
      </c>
      <c r="O1598" s="162" t="s">
        <v>7396</v>
      </c>
      <c r="P1598" s="160">
        <v>46730</v>
      </c>
      <c r="Q1598" s="162" t="s">
        <v>7397</v>
      </c>
      <c r="R1598" s="164">
        <v>-6594.74</v>
      </c>
      <c r="S1598" s="191" t="s">
        <v>5656</v>
      </c>
      <c r="T1598" s="163"/>
      <c r="U1598" s="161" t="s">
        <v>10</v>
      </c>
      <c r="V1598" s="161" t="s">
        <v>11</v>
      </c>
      <c r="W1598" s="161" t="s">
        <v>12</v>
      </c>
      <c r="X1598" s="161" t="s">
        <v>13</v>
      </c>
      <c r="Y1598" s="169">
        <v>4400</v>
      </c>
      <c r="Z1598" s="169">
        <v>9021101</v>
      </c>
      <c r="AA1598" s="166">
        <v>-1.9445065200738923E-2</v>
      </c>
      <c r="AB1598" s="167" t="s">
        <v>7398</v>
      </c>
      <c r="AC1598" s="168" t="s">
        <v>3156</v>
      </c>
    </row>
    <row r="1599" spans="1:29" x14ac:dyDescent="0.3">
      <c r="A1599" s="156" t="s">
        <v>2762</v>
      </c>
      <c r="B1599" s="157">
        <v>3</v>
      </c>
      <c r="C1599" s="158" t="s">
        <v>1548</v>
      </c>
      <c r="D1599" s="180" t="s">
        <v>421</v>
      </c>
      <c r="E1599" s="156" t="s">
        <v>2722</v>
      </c>
      <c r="F1599" s="159" t="s">
        <v>2587</v>
      </c>
      <c r="G1599" s="158" t="s">
        <v>138</v>
      </c>
      <c r="H1599" s="160">
        <v>45601</v>
      </c>
      <c r="I1599" s="160">
        <v>46730</v>
      </c>
      <c r="J1599" s="161" t="s">
        <v>6707</v>
      </c>
      <c r="K1599" s="162" t="s">
        <v>6363</v>
      </c>
      <c r="L1599" s="163" t="s">
        <v>6364</v>
      </c>
      <c r="M1599" s="171">
        <v>8611.4900000000052</v>
      </c>
      <c r="N1599" s="164">
        <v>8611.4900000000052</v>
      </c>
      <c r="O1599" s="162"/>
      <c r="P1599" s="160"/>
      <c r="Q1599" s="162"/>
      <c r="R1599" s="164">
        <v>0</v>
      </c>
      <c r="S1599" s="191" t="s">
        <v>5656</v>
      </c>
      <c r="T1599" s="163"/>
      <c r="U1599" s="161" t="s">
        <v>10</v>
      </c>
      <c r="V1599" s="161" t="s">
        <v>11</v>
      </c>
      <c r="W1599" s="161" t="s">
        <v>12</v>
      </c>
      <c r="X1599" s="161" t="s">
        <v>13</v>
      </c>
      <c r="Y1599" s="169">
        <v>4400</v>
      </c>
      <c r="Z1599" s="169">
        <v>9021101</v>
      </c>
      <c r="AA1599" s="166">
        <v>0</v>
      </c>
      <c r="AB1599" s="167" t="s">
        <v>6365</v>
      </c>
      <c r="AC1599" s="168" t="s">
        <v>3156</v>
      </c>
    </row>
    <row r="1600" spans="1:29" x14ac:dyDescent="0.3">
      <c r="A1600" s="156" t="s">
        <v>2762</v>
      </c>
      <c r="B1600" s="157">
        <v>3</v>
      </c>
      <c r="C1600" s="158" t="s">
        <v>1548</v>
      </c>
      <c r="D1600" s="180" t="s">
        <v>421</v>
      </c>
      <c r="E1600" s="156" t="s">
        <v>2722</v>
      </c>
      <c r="F1600" s="159" t="s">
        <v>2587</v>
      </c>
      <c r="G1600" s="158" t="s">
        <v>138</v>
      </c>
      <c r="H1600" s="160">
        <v>45601</v>
      </c>
      <c r="I1600" s="160">
        <v>45813</v>
      </c>
      <c r="J1600" s="161" t="s">
        <v>6174</v>
      </c>
      <c r="K1600" s="162"/>
      <c r="L1600" s="163" t="s">
        <v>6367</v>
      </c>
      <c r="M1600" s="171">
        <v>0</v>
      </c>
      <c r="N1600" s="164">
        <v>6487.86</v>
      </c>
      <c r="O1600" s="162" t="s">
        <v>6747</v>
      </c>
      <c r="P1600" s="160">
        <v>45813</v>
      </c>
      <c r="Q1600" s="162" t="s">
        <v>6739</v>
      </c>
      <c r="R1600" s="164">
        <v>6487.86</v>
      </c>
      <c r="S1600" s="191" t="s">
        <v>5656</v>
      </c>
      <c r="T1600" s="163"/>
      <c r="U1600" s="161" t="s">
        <v>10</v>
      </c>
      <c r="V1600" s="161" t="s">
        <v>11</v>
      </c>
      <c r="W1600" s="161" t="s">
        <v>1355</v>
      </c>
      <c r="X1600" s="161" t="s">
        <v>1356</v>
      </c>
      <c r="Y1600" s="169">
        <v>4300</v>
      </c>
      <c r="Z1600" s="169">
        <v>9021101</v>
      </c>
      <c r="AA1600" s="166">
        <v>0.49039669473961095</v>
      </c>
      <c r="AB1600" s="167" t="s">
        <v>6368</v>
      </c>
      <c r="AC1600" s="168" t="s">
        <v>3156</v>
      </c>
    </row>
    <row r="1601" spans="1:29" x14ac:dyDescent="0.3">
      <c r="A1601" s="156" t="s">
        <v>2762</v>
      </c>
      <c r="B1601" s="157">
        <v>3</v>
      </c>
      <c r="C1601" s="158" t="s">
        <v>1548</v>
      </c>
      <c r="D1601" s="180" t="s">
        <v>421</v>
      </c>
      <c r="E1601" s="156" t="s">
        <v>2722</v>
      </c>
      <c r="F1601" s="159" t="s">
        <v>2587</v>
      </c>
      <c r="G1601" s="158" t="s">
        <v>138</v>
      </c>
      <c r="H1601" s="160">
        <v>45601</v>
      </c>
      <c r="I1601" s="160">
        <v>45819</v>
      </c>
      <c r="J1601" s="161" t="s">
        <v>6174</v>
      </c>
      <c r="K1601" s="162" t="s">
        <v>6366</v>
      </c>
      <c r="L1601" s="163" t="s">
        <v>6367</v>
      </c>
      <c r="M1601" s="171">
        <v>0</v>
      </c>
      <c r="N1601" s="164">
        <v>438.13</v>
      </c>
      <c r="O1601" s="162" t="s">
        <v>6748</v>
      </c>
      <c r="P1601" s="160">
        <v>45819</v>
      </c>
      <c r="Q1601" s="162" t="s">
        <v>6749</v>
      </c>
      <c r="R1601" s="164">
        <v>438.13</v>
      </c>
      <c r="S1601" s="191" t="s">
        <v>5656</v>
      </c>
      <c r="T1601" s="163"/>
      <c r="U1601" s="161" t="s">
        <v>10</v>
      </c>
      <c r="V1601" s="161" t="s">
        <v>11</v>
      </c>
      <c r="W1601" s="161" t="s">
        <v>1355</v>
      </c>
      <c r="X1601" s="161" t="s">
        <v>1356</v>
      </c>
      <c r="Y1601" s="169">
        <v>4300</v>
      </c>
      <c r="Z1601" s="169">
        <v>9021101</v>
      </c>
      <c r="AA1601" s="166">
        <v>3.3116852685826412E-2</v>
      </c>
      <c r="AB1601" s="167" t="s">
        <v>6368</v>
      </c>
      <c r="AC1601" s="168" t="s">
        <v>3156</v>
      </c>
    </row>
    <row r="1602" spans="1:29" x14ac:dyDescent="0.3">
      <c r="A1602" s="156" t="s">
        <v>2762</v>
      </c>
      <c r="B1602" s="157">
        <v>3</v>
      </c>
      <c r="C1602" s="158" t="s">
        <v>1548</v>
      </c>
      <c r="D1602" s="180" t="s">
        <v>421</v>
      </c>
      <c r="E1602" s="156" t="s">
        <v>2722</v>
      </c>
      <c r="F1602" s="159" t="s">
        <v>2587</v>
      </c>
      <c r="G1602" s="158" t="s">
        <v>138</v>
      </c>
      <c r="H1602" s="160">
        <v>45601</v>
      </c>
      <c r="I1602" s="160">
        <v>45813</v>
      </c>
      <c r="J1602" s="161" t="s">
        <v>6174</v>
      </c>
      <c r="K1602" s="162" t="s">
        <v>6366</v>
      </c>
      <c r="L1602" s="163" t="s">
        <v>6367</v>
      </c>
      <c r="M1602" s="171">
        <v>0</v>
      </c>
      <c r="N1602" s="164">
        <v>6303.83</v>
      </c>
      <c r="O1602" s="162" t="s">
        <v>6747</v>
      </c>
      <c r="P1602" s="160">
        <v>45813</v>
      </c>
      <c r="Q1602" s="162" t="s">
        <v>6739</v>
      </c>
      <c r="R1602" s="164">
        <v>6303.83</v>
      </c>
      <c r="S1602" s="191" t="s">
        <v>5656</v>
      </c>
      <c r="T1602" s="163"/>
      <c r="U1602" s="161" t="s">
        <v>10</v>
      </c>
      <c r="V1602" s="161" t="s">
        <v>11</v>
      </c>
      <c r="W1602" s="161" t="s">
        <v>12</v>
      </c>
      <c r="X1602" s="161" t="s">
        <v>13</v>
      </c>
      <c r="Y1602" s="169">
        <v>4400</v>
      </c>
      <c r="Z1602" s="169">
        <v>9021101</v>
      </c>
      <c r="AA1602" s="166">
        <v>0.47648645257456262</v>
      </c>
      <c r="AB1602" s="167" t="s">
        <v>6368</v>
      </c>
      <c r="AC1602" s="168" t="s">
        <v>3156</v>
      </c>
    </row>
    <row r="1603" spans="1:29" x14ac:dyDescent="0.3">
      <c r="A1603" s="156" t="s">
        <v>2762</v>
      </c>
      <c r="B1603" s="157">
        <v>3</v>
      </c>
      <c r="C1603" s="158" t="s">
        <v>1548</v>
      </c>
      <c r="D1603" s="180" t="s">
        <v>421</v>
      </c>
      <c r="E1603" s="156" t="s">
        <v>2722</v>
      </c>
      <c r="F1603" s="159" t="s">
        <v>2587</v>
      </c>
      <c r="G1603" s="158" t="s">
        <v>138</v>
      </c>
      <c r="H1603" s="160">
        <v>45601</v>
      </c>
      <c r="I1603" s="160">
        <v>45813</v>
      </c>
      <c r="J1603" s="161" t="s">
        <v>6174</v>
      </c>
      <c r="K1603" s="162"/>
      <c r="L1603" s="163" t="s">
        <v>6370</v>
      </c>
      <c r="M1603" s="171">
        <v>0</v>
      </c>
      <c r="N1603" s="164">
        <v>6696.17</v>
      </c>
      <c r="O1603" s="162" t="s">
        <v>6750</v>
      </c>
      <c r="P1603" s="160">
        <v>45813</v>
      </c>
      <c r="Q1603" s="162" t="s">
        <v>6739</v>
      </c>
      <c r="R1603" s="164">
        <v>6696.17</v>
      </c>
      <c r="S1603" s="191" t="s">
        <v>5656</v>
      </c>
      <c r="T1603" s="163"/>
      <c r="U1603" s="161" t="s">
        <v>10</v>
      </c>
      <c r="V1603" s="161" t="s">
        <v>11</v>
      </c>
      <c r="W1603" s="161" t="s">
        <v>1355</v>
      </c>
      <c r="X1603" s="161" t="s">
        <v>1356</v>
      </c>
      <c r="Y1603" s="169">
        <v>4300</v>
      </c>
      <c r="Z1603" s="169">
        <v>9021101</v>
      </c>
      <c r="AA1603" s="166">
        <v>0.5061800627871097</v>
      </c>
      <c r="AB1603" s="167" t="s">
        <v>6371</v>
      </c>
      <c r="AC1603" s="168" t="s">
        <v>3156</v>
      </c>
    </row>
    <row r="1604" spans="1:29" x14ac:dyDescent="0.3">
      <c r="A1604" s="156" t="s">
        <v>2762</v>
      </c>
      <c r="B1604" s="157">
        <v>3</v>
      </c>
      <c r="C1604" s="158" t="s">
        <v>1548</v>
      </c>
      <c r="D1604" s="180" t="s">
        <v>421</v>
      </c>
      <c r="E1604" s="156" t="s">
        <v>2722</v>
      </c>
      <c r="F1604" s="159" t="s">
        <v>2587</v>
      </c>
      <c r="G1604" s="158" t="s">
        <v>138</v>
      </c>
      <c r="H1604" s="160">
        <v>45601</v>
      </c>
      <c r="I1604" s="160">
        <v>45813</v>
      </c>
      <c r="J1604" s="161" t="s">
        <v>6174</v>
      </c>
      <c r="K1604" s="162" t="s">
        <v>6369</v>
      </c>
      <c r="L1604" s="163" t="s">
        <v>6370</v>
      </c>
      <c r="M1604" s="171">
        <v>0</v>
      </c>
      <c r="N1604" s="164">
        <v>228.83</v>
      </c>
      <c r="O1604" s="162" t="s">
        <v>6751</v>
      </c>
      <c r="P1604" s="160">
        <v>45813</v>
      </c>
      <c r="Q1604" s="162" t="s">
        <v>6739</v>
      </c>
      <c r="R1604" s="164">
        <v>228.83</v>
      </c>
      <c r="S1604" s="191" t="s">
        <v>5656</v>
      </c>
      <c r="T1604" s="163"/>
      <c r="U1604" s="161" t="s">
        <v>10</v>
      </c>
      <c r="V1604" s="161" t="s">
        <v>11</v>
      </c>
      <c r="W1604" s="161" t="s">
        <v>1355</v>
      </c>
      <c r="X1604" s="161" t="s">
        <v>1356</v>
      </c>
      <c r="Y1604" s="169">
        <v>4300</v>
      </c>
      <c r="Z1604" s="169">
        <v>9021101</v>
      </c>
      <c r="AA1604" s="166">
        <v>1.7297826036013767E-2</v>
      </c>
      <c r="AB1604" s="167" t="s">
        <v>6371</v>
      </c>
      <c r="AC1604" s="168" t="s">
        <v>3156</v>
      </c>
    </row>
    <row r="1605" spans="1:29" x14ac:dyDescent="0.3">
      <c r="A1605" s="156" t="s">
        <v>2762</v>
      </c>
      <c r="B1605" s="157">
        <v>3</v>
      </c>
      <c r="C1605" s="158" t="s">
        <v>1548</v>
      </c>
      <c r="D1605" s="180" t="s">
        <v>421</v>
      </c>
      <c r="E1605" s="156" t="s">
        <v>2722</v>
      </c>
      <c r="F1605" s="159" t="s">
        <v>2587</v>
      </c>
      <c r="G1605" s="158" t="s">
        <v>138</v>
      </c>
      <c r="H1605" s="160">
        <v>45601</v>
      </c>
      <c r="I1605" s="160">
        <v>45813</v>
      </c>
      <c r="J1605" s="161" t="s">
        <v>6174</v>
      </c>
      <c r="K1605" s="162"/>
      <c r="L1605" s="163" t="s">
        <v>6370</v>
      </c>
      <c r="M1605" s="171">
        <v>0</v>
      </c>
      <c r="N1605" s="164">
        <v>6095.52</v>
      </c>
      <c r="O1605" s="162" t="s">
        <v>6750</v>
      </c>
      <c r="P1605" s="160">
        <v>45813</v>
      </c>
      <c r="Q1605" s="162" t="s">
        <v>6739</v>
      </c>
      <c r="R1605" s="164">
        <v>6095.52</v>
      </c>
      <c r="S1605" s="191" t="s">
        <v>5656</v>
      </c>
      <c r="T1605" s="163"/>
      <c r="U1605" s="161" t="s">
        <v>10</v>
      </c>
      <c r="V1605" s="161" t="s">
        <v>11</v>
      </c>
      <c r="W1605" s="161" t="s">
        <v>12</v>
      </c>
      <c r="X1605" s="161" t="s">
        <v>13</v>
      </c>
      <c r="Y1605" s="169">
        <v>4400</v>
      </c>
      <c r="Z1605" s="169">
        <v>9021101</v>
      </c>
      <c r="AA1605" s="166">
        <v>0.4607754427262275</v>
      </c>
      <c r="AB1605" s="167" t="s">
        <v>6371</v>
      </c>
      <c r="AC1605" s="168" t="s">
        <v>3156</v>
      </c>
    </row>
    <row r="1606" spans="1:29" x14ac:dyDescent="0.3">
      <c r="A1606" s="156" t="s">
        <v>2762</v>
      </c>
      <c r="B1606" s="157">
        <v>3</v>
      </c>
      <c r="C1606" s="158" t="s">
        <v>1548</v>
      </c>
      <c r="D1606" s="180" t="s">
        <v>421</v>
      </c>
      <c r="E1606" s="156" t="s">
        <v>2722</v>
      </c>
      <c r="F1606" s="159" t="s">
        <v>2587</v>
      </c>
      <c r="G1606" s="158" t="s">
        <v>138</v>
      </c>
      <c r="H1606" s="160">
        <v>45601</v>
      </c>
      <c r="I1606" s="160">
        <v>45813</v>
      </c>
      <c r="J1606" s="161" t="s">
        <v>6174</v>
      </c>
      <c r="K1606" s="162" t="s">
        <v>6369</v>
      </c>
      <c r="L1606" s="163" t="s">
        <v>6370</v>
      </c>
      <c r="M1606" s="171">
        <v>0</v>
      </c>
      <c r="N1606" s="164">
        <v>208.31</v>
      </c>
      <c r="O1606" s="162" t="s">
        <v>6751</v>
      </c>
      <c r="P1606" s="160">
        <v>45813</v>
      </c>
      <c r="Q1606" s="162" t="s">
        <v>6739</v>
      </c>
      <c r="R1606" s="164">
        <v>208.31</v>
      </c>
      <c r="S1606" s="191" t="s">
        <v>5656</v>
      </c>
      <c r="T1606" s="163"/>
      <c r="U1606" s="161" t="s">
        <v>10</v>
      </c>
      <c r="V1606" s="161" t="s">
        <v>11</v>
      </c>
      <c r="W1606" s="161" t="s">
        <v>12</v>
      </c>
      <c r="X1606" s="161" t="s">
        <v>13</v>
      </c>
      <c r="Y1606" s="169">
        <v>4400</v>
      </c>
      <c r="Z1606" s="169">
        <v>9021101</v>
      </c>
      <c r="AA1606" s="166">
        <v>1.5746668450649075E-2</v>
      </c>
      <c r="AB1606" s="167" t="s">
        <v>6371</v>
      </c>
      <c r="AC1606" s="168" t="s">
        <v>3156</v>
      </c>
    </row>
    <row r="1607" spans="1:29" x14ac:dyDescent="0.3">
      <c r="A1607" s="156" t="s">
        <v>2764</v>
      </c>
      <c r="B1607" s="157">
        <v>3</v>
      </c>
      <c r="C1607" s="158" t="s">
        <v>1548</v>
      </c>
      <c r="D1607" s="180" t="s">
        <v>412</v>
      </c>
      <c r="E1607" s="156" t="s">
        <v>2722</v>
      </c>
      <c r="F1607" s="159" t="s">
        <v>2587</v>
      </c>
      <c r="G1607" s="158" t="s">
        <v>138</v>
      </c>
      <c r="H1607" s="160">
        <v>45601</v>
      </c>
      <c r="I1607" s="160">
        <v>45813</v>
      </c>
      <c r="J1607" s="161" t="s">
        <v>6174</v>
      </c>
      <c r="K1607" s="162"/>
      <c r="L1607" s="163" t="s">
        <v>6373</v>
      </c>
      <c r="M1607" s="171">
        <v>0</v>
      </c>
      <c r="N1607" s="164">
        <v>52524.79</v>
      </c>
      <c r="O1607" s="162" t="s">
        <v>6752</v>
      </c>
      <c r="P1607" s="160">
        <v>45813</v>
      </c>
      <c r="Q1607" s="162" t="s">
        <v>6739</v>
      </c>
      <c r="R1607" s="164">
        <v>52524.79</v>
      </c>
      <c r="S1607" s="191" t="s">
        <v>5657</v>
      </c>
      <c r="T1607" s="163"/>
      <c r="U1607" s="161" t="s">
        <v>10</v>
      </c>
      <c r="V1607" s="161" t="s">
        <v>11</v>
      </c>
      <c r="W1607" s="161" t="s">
        <v>1355</v>
      </c>
      <c r="X1607" s="161" t="s">
        <v>1356</v>
      </c>
      <c r="Y1607" s="169">
        <v>4300</v>
      </c>
      <c r="Z1607" s="169">
        <v>9041101</v>
      </c>
      <c r="AA1607" s="166">
        <v>0.20451012727297221</v>
      </c>
      <c r="AB1607" s="167" t="s">
        <v>6371</v>
      </c>
      <c r="AC1607" s="168" t="s">
        <v>3166</v>
      </c>
    </row>
    <row r="1608" spans="1:29" x14ac:dyDescent="0.3">
      <c r="A1608" s="156" t="s">
        <v>2764</v>
      </c>
      <c r="B1608" s="157">
        <v>3</v>
      </c>
      <c r="C1608" s="158" t="s">
        <v>1548</v>
      </c>
      <c r="D1608" s="180" t="s">
        <v>412</v>
      </c>
      <c r="E1608" s="156" t="s">
        <v>2722</v>
      </c>
      <c r="F1608" s="159" t="s">
        <v>2587</v>
      </c>
      <c r="G1608" s="158" t="s">
        <v>138</v>
      </c>
      <c r="H1608" s="160">
        <v>45601</v>
      </c>
      <c r="I1608" s="160">
        <v>45813</v>
      </c>
      <c r="J1608" s="161" t="s">
        <v>6174</v>
      </c>
      <c r="K1608" s="162"/>
      <c r="L1608" s="163" t="s">
        <v>6373</v>
      </c>
      <c r="M1608" s="171">
        <v>0</v>
      </c>
      <c r="N1608" s="164">
        <v>1021.9</v>
      </c>
      <c r="O1608" s="162" t="s">
        <v>6753</v>
      </c>
      <c r="P1608" s="160">
        <v>45813</v>
      </c>
      <c r="Q1608" s="162" t="s">
        <v>6739</v>
      </c>
      <c r="R1608" s="164">
        <v>1021.9</v>
      </c>
      <c r="S1608" s="191" t="s">
        <v>5657</v>
      </c>
      <c r="T1608" s="163"/>
      <c r="U1608" s="161" t="s">
        <v>10</v>
      </c>
      <c r="V1608" s="161" t="s">
        <v>11</v>
      </c>
      <c r="W1608" s="161" t="s">
        <v>1355</v>
      </c>
      <c r="X1608" s="161" t="s">
        <v>1356</v>
      </c>
      <c r="Y1608" s="169">
        <v>4300</v>
      </c>
      <c r="Z1608" s="169">
        <v>9041101</v>
      </c>
      <c r="AA1608" s="166">
        <v>3.9788621536659225E-3</v>
      </c>
      <c r="AB1608" s="167" t="s">
        <v>6371</v>
      </c>
      <c r="AC1608" s="168" t="s">
        <v>3166</v>
      </c>
    </row>
    <row r="1609" spans="1:29" x14ac:dyDescent="0.3">
      <c r="A1609" s="156" t="s">
        <v>2764</v>
      </c>
      <c r="B1609" s="157">
        <v>3</v>
      </c>
      <c r="C1609" s="158" t="s">
        <v>1548</v>
      </c>
      <c r="D1609" s="180" t="s">
        <v>412</v>
      </c>
      <c r="E1609" s="156" t="s">
        <v>2722</v>
      </c>
      <c r="F1609" s="159" t="s">
        <v>2587</v>
      </c>
      <c r="G1609" s="158" t="s">
        <v>138</v>
      </c>
      <c r="H1609" s="160">
        <v>45601</v>
      </c>
      <c r="I1609" s="160">
        <v>45849</v>
      </c>
      <c r="J1609" s="161" t="s">
        <v>6174</v>
      </c>
      <c r="K1609" s="162"/>
      <c r="L1609" s="163" t="s">
        <v>6373</v>
      </c>
      <c r="M1609" s="171">
        <v>0</v>
      </c>
      <c r="N1609" s="164">
        <v>71584.649999999994</v>
      </c>
      <c r="O1609" s="162" t="s">
        <v>7399</v>
      </c>
      <c r="P1609" s="160">
        <v>45849</v>
      </c>
      <c r="Q1609" s="162" t="s">
        <v>7400</v>
      </c>
      <c r="R1609" s="164">
        <v>71584.649999999994</v>
      </c>
      <c r="S1609" s="191" t="s">
        <v>5657</v>
      </c>
      <c r="T1609" s="163"/>
      <c r="U1609" s="161" t="s">
        <v>10</v>
      </c>
      <c r="V1609" s="161" t="s">
        <v>11</v>
      </c>
      <c r="W1609" s="161" t="s">
        <v>1355</v>
      </c>
      <c r="X1609" s="161" t="s">
        <v>1356</v>
      </c>
      <c r="Y1609" s="169">
        <v>4300</v>
      </c>
      <c r="Z1609" s="169">
        <v>9041101</v>
      </c>
      <c r="AA1609" s="166">
        <v>0.27872145480812333</v>
      </c>
      <c r="AB1609" s="167" t="s">
        <v>6371</v>
      </c>
      <c r="AC1609" s="168" t="s">
        <v>3166</v>
      </c>
    </row>
    <row r="1610" spans="1:29" x14ac:dyDescent="0.3">
      <c r="A1610" s="156" t="s">
        <v>2764</v>
      </c>
      <c r="B1610" s="157">
        <v>3</v>
      </c>
      <c r="C1610" s="158" t="s">
        <v>1548</v>
      </c>
      <c r="D1610" s="180" t="s">
        <v>412</v>
      </c>
      <c r="E1610" s="156" t="s">
        <v>2722</v>
      </c>
      <c r="F1610" s="159" t="s">
        <v>2587</v>
      </c>
      <c r="G1610" s="158" t="s">
        <v>138</v>
      </c>
      <c r="H1610" s="160">
        <v>45601</v>
      </c>
      <c r="I1610" s="160">
        <v>45853</v>
      </c>
      <c r="J1610" s="161" t="s">
        <v>6174</v>
      </c>
      <c r="K1610" s="162"/>
      <c r="L1610" s="163" t="s">
        <v>6373</v>
      </c>
      <c r="M1610" s="171">
        <v>0</v>
      </c>
      <c r="N1610" s="164">
        <v>-71584.649999999994</v>
      </c>
      <c r="O1610" s="162" t="s">
        <v>7399</v>
      </c>
      <c r="P1610" s="160">
        <v>45853</v>
      </c>
      <c r="Q1610" s="162" t="s">
        <v>7400</v>
      </c>
      <c r="R1610" s="164">
        <v>-71584.649999999994</v>
      </c>
      <c r="S1610" s="191" t="s">
        <v>5657</v>
      </c>
      <c r="T1610" s="163"/>
      <c r="U1610" s="161" t="s">
        <v>10</v>
      </c>
      <c r="V1610" s="161" t="s">
        <v>11</v>
      </c>
      <c r="W1610" s="161" t="s">
        <v>1355</v>
      </c>
      <c r="X1610" s="161" t="s">
        <v>1356</v>
      </c>
      <c r="Y1610" s="169">
        <v>4300</v>
      </c>
      <c r="Z1610" s="169">
        <v>9041101</v>
      </c>
      <c r="AA1610" s="166">
        <v>-0.27872145480812333</v>
      </c>
      <c r="AB1610" s="167" t="s">
        <v>7401</v>
      </c>
      <c r="AC1610" s="168" t="s">
        <v>3166</v>
      </c>
    </row>
    <row r="1611" spans="1:29" x14ac:dyDescent="0.3">
      <c r="A1611" s="156" t="s">
        <v>2764</v>
      </c>
      <c r="B1611" s="157">
        <v>3</v>
      </c>
      <c r="C1611" s="158" t="s">
        <v>1548</v>
      </c>
      <c r="D1611" s="180" t="s">
        <v>412</v>
      </c>
      <c r="E1611" s="156" t="s">
        <v>2722</v>
      </c>
      <c r="F1611" s="159" t="s">
        <v>2587</v>
      </c>
      <c r="G1611" s="158" t="s">
        <v>138</v>
      </c>
      <c r="H1611" s="160">
        <v>45601</v>
      </c>
      <c r="I1611" s="160">
        <v>45856</v>
      </c>
      <c r="J1611" s="161" t="s">
        <v>6174</v>
      </c>
      <c r="K1611" s="162"/>
      <c r="L1611" s="163" t="s">
        <v>6373</v>
      </c>
      <c r="M1611" s="171">
        <v>0</v>
      </c>
      <c r="N1611" s="164">
        <v>-582.66</v>
      </c>
      <c r="O1611" s="162" t="s">
        <v>6752</v>
      </c>
      <c r="P1611" s="160">
        <v>45856</v>
      </c>
      <c r="Q1611" s="162" t="s">
        <v>6739</v>
      </c>
      <c r="R1611" s="164">
        <v>-582.66</v>
      </c>
      <c r="S1611" s="191" t="s">
        <v>5657</v>
      </c>
      <c r="T1611" s="163"/>
      <c r="U1611" s="161" t="s">
        <v>10</v>
      </c>
      <c r="V1611" s="161" t="s">
        <v>11</v>
      </c>
      <c r="W1611" s="161" t="s">
        <v>1355</v>
      </c>
      <c r="X1611" s="161" t="s">
        <v>1356</v>
      </c>
      <c r="Y1611" s="169">
        <v>4300</v>
      </c>
      <c r="Z1611" s="169">
        <v>9041101</v>
      </c>
      <c r="AA1611" s="166">
        <v>-2.2686405934582506E-3</v>
      </c>
      <c r="AB1611" s="167" t="s">
        <v>7402</v>
      </c>
      <c r="AC1611" s="168" t="s">
        <v>3166</v>
      </c>
    </row>
    <row r="1612" spans="1:29" x14ac:dyDescent="0.3">
      <c r="A1612" s="156" t="s">
        <v>2764</v>
      </c>
      <c r="B1612" s="157">
        <v>3</v>
      </c>
      <c r="C1612" s="158" t="s">
        <v>1548</v>
      </c>
      <c r="D1612" s="180" t="s">
        <v>412</v>
      </c>
      <c r="E1612" s="156" t="s">
        <v>2722</v>
      </c>
      <c r="F1612" s="159" t="s">
        <v>2587</v>
      </c>
      <c r="G1612" s="158" t="s">
        <v>138</v>
      </c>
      <c r="H1612" s="160">
        <v>45601</v>
      </c>
      <c r="I1612" s="160">
        <v>45856</v>
      </c>
      <c r="J1612" s="161" t="s">
        <v>6174</v>
      </c>
      <c r="K1612" s="162"/>
      <c r="L1612" s="163" t="s">
        <v>6373</v>
      </c>
      <c r="M1612" s="171">
        <v>0</v>
      </c>
      <c r="N1612" s="164">
        <v>289.52</v>
      </c>
      <c r="O1612" s="162" t="s">
        <v>6753</v>
      </c>
      <c r="P1612" s="160">
        <v>45856</v>
      </c>
      <c r="Q1612" s="162" t="s">
        <v>6739</v>
      </c>
      <c r="R1612" s="164">
        <v>289.52</v>
      </c>
      <c r="S1612" s="191" t="s">
        <v>5657</v>
      </c>
      <c r="T1612" s="163"/>
      <c r="U1612" s="161" t="s">
        <v>10</v>
      </c>
      <c r="V1612" s="161" t="s">
        <v>11</v>
      </c>
      <c r="W1612" s="161" t="s">
        <v>1355</v>
      </c>
      <c r="X1612" s="161" t="s">
        <v>1356</v>
      </c>
      <c r="Y1612" s="169">
        <v>4300</v>
      </c>
      <c r="Z1612" s="169">
        <v>9041101</v>
      </c>
      <c r="AA1612" s="166">
        <v>1.1272728943432409E-3</v>
      </c>
      <c r="AB1612" s="167" t="s">
        <v>7402</v>
      </c>
      <c r="AC1612" s="168" t="s">
        <v>3166</v>
      </c>
    </row>
    <row r="1613" spans="1:29" x14ac:dyDescent="0.3">
      <c r="A1613" s="156" t="s">
        <v>2764</v>
      </c>
      <c r="B1613" s="157">
        <v>3</v>
      </c>
      <c r="C1613" s="158" t="s">
        <v>1548</v>
      </c>
      <c r="D1613" s="180" t="s">
        <v>412</v>
      </c>
      <c r="E1613" s="156" t="s">
        <v>2722</v>
      </c>
      <c r="F1613" s="159" t="s">
        <v>2587</v>
      </c>
      <c r="G1613" s="158" t="s">
        <v>138</v>
      </c>
      <c r="H1613" s="160">
        <v>45601</v>
      </c>
      <c r="I1613" s="160">
        <v>45875</v>
      </c>
      <c r="J1613" s="161" t="s">
        <v>6174</v>
      </c>
      <c r="K1613" s="162"/>
      <c r="L1613" s="163" t="s">
        <v>6373</v>
      </c>
      <c r="M1613" s="171">
        <v>0</v>
      </c>
      <c r="N1613" s="164">
        <v>71200.509999999995</v>
      </c>
      <c r="O1613" s="162" t="s">
        <v>7399</v>
      </c>
      <c r="P1613" s="160">
        <v>45875</v>
      </c>
      <c r="Q1613" s="162" t="s">
        <v>7403</v>
      </c>
      <c r="R1613" s="164">
        <v>71200.509999999995</v>
      </c>
      <c r="S1613" s="191" t="s">
        <v>5657</v>
      </c>
      <c r="T1613" s="163"/>
      <c r="U1613" s="161" t="s">
        <v>10</v>
      </c>
      <c r="V1613" s="161" t="s">
        <v>11</v>
      </c>
      <c r="W1613" s="161" t="s">
        <v>1355</v>
      </c>
      <c r="X1613" s="161" t="s">
        <v>1356</v>
      </c>
      <c r="Y1613" s="169">
        <v>4300</v>
      </c>
      <c r="Z1613" s="169">
        <v>9041101</v>
      </c>
      <c r="AA1613" s="166">
        <v>0.27722577019347494</v>
      </c>
      <c r="AB1613" s="167" t="s">
        <v>7404</v>
      </c>
      <c r="AC1613" s="168" t="s">
        <v>3166</v>
      </c>
    </row>
    <row r="1614" spans="1:29" x14ac:dyDescent="0.3">
      <c r="A1614" s="156" t="s">
        <v>2764</v>
      </c>
      <c r="B1614" s="157">
        <v>3</v>
      </c>
      <c r="C1614" s="158" t="s">
        <v>1548</v>
      </c>
      <c r="D1614" s="180" t="s">
        <v>412</v>
      </c>
      <c r="E1614" s="156" t="s">
        <v>2722</v>
      </c>
      <c r="F1614" s="159" t="s">
        <v>2587</v>
      </c>
      <c r="G1614" s="158" t="s">
        <v>138</v>
      </c>
      <c r="H1614" s="160">
        <v>45601</v>
      </c>
      <c r="I1614" s="160">
        <v>45911</v>
      </c>
      <c r="J1614" s="161" t="s">
        <v>6707</v>
      </c>
      <c r="K1614" s="162"/>
      <c r="L1614" s="163" t="s">
        <v>6373</v>
      </c>
      <c r="M1614" s="171">
        <v>0</v>
      </c>
      <c r="N1614" s="164">
        <v>68831.58</v>
      </c>
      <c r="O1614" s="162" t="s">
        <v>7405</v>
      </c>
      <c r="P1614" s="160">
        <v>45911</v>
      </c>
      <c r="Q1614" s="162" t="s">
        <v>7406</v>
      </c>
      <c r="R1614" s="164">
        <v>68831.58</v>
      </c>
      <c r="S1614" s="191" t="s">
        <v>5657</v>
      </c>
      <c r="T1614" s="163"/>
      <c r="U1614" s="161" t="s">
        <v>10</v>
      </c>
      <c r="V1614" s="161" t="s">
        <v>11</v>
      </c>
      <c r="W1614" s="161" t="s">
        <v>1355</v>
      </c>
      <c r="X1614" s="161" t="s">
        <v>1356</v>
      </c>
      <c r="Y1614" s="169">
        <v>4300</v>
      </c>
      <c r="Z1614" s="169">
        <v>9041101</v>
      </c>
      <c r="AA1614" s="166">
        <v>0.26800212216364444</v>
      </c>
      <c r="AB1614" s="167" t="s">
        <v>6371</v>
      </c>
      <c r="AC1614" s="168" t="s">
        <v>3166</v>
      </c>
    </row>
    <row r="1615" spans="1:29" x14ac:dyDescent="0.3">
      <c r="A1615" s="156" t="s">
        <v>2764</v>
      </c>
      <c r="B1615" s="157">
        <v>3</v>
      </c>
      <c r="C1615" s="158" t="s">
        <v>1548</v>
      </c>
      <c r="D1615" s="180" t="s">
        <v>412</v>
      </c>
      <c r="E1615" s="156" t="s">
        <v>2722</v>
      </c>
      <c r="F1615" s="159" t="s">
        <v>2587</v>
      </c>
      <c r="G1615" s="158" t="s">
        <v>138</v>
      </c>
      <c r="H1615" s="160">
        <v>45601</v>
      </c>
      <c r="I1615" s="160">
        <v>45912</v>
      </c>
      <c r="J1615" s="161" t="s">
        <v>6707</v>
      </c>
      <c r="K1615" s="162"/>
      <c r="L1615" s="163" t="s">
        <v>6373</v>
      </c>
      <c r="M1615" s="171">
        <v>0</v>
      </c>
      <c r="N1615" s="164">
        <v>2351.73</v>
      </c>
      <c r="O1615" s="162" t="s">
        <v>7405</v>
      </c>
      <c r="P1615" s="160">
        <v>45912</v>
      </c>
      <c r="Q1615" s="162" t="s">
        <v>7406</v>
      </c>
      <c r="R1615" s="164">
        <v>2351.73</v>
      </c>
      <c r="S1615" s="191" t="s">
        <v>5657</v>
      </c>
      <c r="T1615" s="163"/>
      <c r="U1615" s="161" t="s">
        <v>10</v>
      </c>
      <c r="V1615" s="161" t="s">
        <v>11</v>
      </c>
      <c r="W1615" s="161" t="s">
        <v>1355</v>
      </c>
      <c r="X1615" s="161" t="s">
        <v>1356</v>
      </c>
      <c r="Y1615" s="169">
        <v>4300</v>
      </c>
      <c r="Z1615" s="169">
        <v>9041101</v>
      </c>
      <c r="AA1615" s="166">
        <v>9.1566782392022306E-3</v>
      </c>
      <c r="AB1615" s="167" t="s">
        <v>7407</v>
      </c>
      <c r="AC1615" s="168" t="s">
        <v>3166</v>
      </c>
    </row>
    <row r="1616" spans="1:29" x14ac:dyDescent="0.3">
      <c r="A1616" s="156" t="s">
        <v>2764</v>
      </c>
      <c r="B1616" s="157">
        <v>3</v>
      </c>
      <c r="C1616" s="158" t="s">
        <v>1548</v>
      </c>
      <c r="D1616" s="180" t="s">
        <v>412</v>
      </c>
      <c r="E1616" s="156" t="s">
        <v>2722</v>
      </c>
      <c r="F1616" s="159" t="s">
        <v>2587</v>
      </c>
      <c r="G1616" s="158" t="s">
        <v>138</v>
      </c>
      <c r="H1616" s="160">
        <v>45601</v>
      </c>
      <c r="I1616" s="160">
        <v>46730</v>
      </c>
      <c r="J1616" s="161" t="s">
        <v>6707</v>
      </c>
      <c r="K1616" s="162" t="s">
        <v>6372</v>
      </c>
      <c r="L1616" s="163" t="s">
        <v>6373</v>
      </c>
      <c r="M1616" s="171">
        <v>4494.2499999999709</v>
      </c>
      <c r="N1616" s="164">
        <v>4494.2499999999709</v>
      </c>
      <c r="O1616" s="162"/>
      <c r="P1616" s="160"/>
      <c r="Q1616" s="162"/>
      <c r="R1616" s="164">
        <v>0</v>
      </c>
      <c r="S1616" s="191" t="s">
        <v>5657</v>
      </c>
      <c r="T1616" s="163"/>
      <c r="U1616" s="161" t="s">
        <v>10</v>
      </c>
      <c r="V1616" s="161" t="s">
        <v>11</v>
      </c>
      <c r="W1616" s="161" t="s">
        <v>1355</v>
      </c>
      <c r="X1616" s="161" t="s">
        <v>1356</v>
      </c>
      <c r="Y1616" s="169">
        <v>4300</v>
      </c>
      <c r="Z1616" s="169">
        <v>9041101</v>
      </c>
      <c r="AA1616" s="166">
        <v>0</v>
      </c>
      <c r="AB1616" s="167" t="s">
        <v>6371</v>
      </c>
      <c r="AC1616" s="168" t="s">
        <v>3166</v>
      </c>
    </row>
    <row r="1617" spans="1:29" x14ac:dyDescent="0.3">
      <c r="A1617" s="156" t="s">
        <v>2764</v>
      </c>
      <c r="B1617" s="157">
        <v>3</v>
      </c>
      <c r="C1617" s="158" t="s">
        <v>1548</v>
      </c>
      <c r="D1617" s="180" t="s">
        <v>412</v>
      </c>
      <c r="E1617" s="156" t="s">
        <v>2722</v>
      </c>
      <c r="F1617" s="159" t="s">
        <v>2587</v>
      </c>
      <c r="G1617" s="158" t="s">
        <v>138</v>
      </c>
      <c r="H1617" s="160">
        <v>45601</v>
      </c>
      <c r="I1617" s="160">
        <v>45813</v>
      </c>
      <c r="J1617" s="161" t="s">
        <v>6174</v>
      </c>
      <c r="K1617" s="162"/>
      <c r="L1617" s="163" t="s">
        <v>6373</v>
      </c>
      <c r="M1617" s="171">
        <v>0</v>
      </c>
      <c r="N1617" s="164">
        <v>14881.14</v>
      </c>
      <c r="O1617" s="162" t="s">
        <v>6752</v>
      </c>
      <c r="P1617" s="160">
        <v>45813</v>
      </c>
      <c r="Q1617" s="162" t="s">
        <v>6739</v>
      </c>
      <c r="R1617" s="164">
        <v>14881.14</v>
      </c>
      <c r="S1617" s="191" t="s">
        <v>5657</v>
      </c>
      <c r="T1617" s="163"/>
      <c r="U1617" s="161" t="s">
        <v>10</v>
      </c>
      <c r="V1617" s="161" t="s">
        <v>11</v>
      </c>
      <c r="W1617" s="161" t="s">
        <v>12</v>
      </c>
      <c r="X1617" s="161" t="s">
        <v>13</v>
      </c>
      <c r="Y1617" s="169">
        <v>4400</v>
      </c>
      <c r="Z1617" s="169">
        <v>9041101</v>
      </c>
      <c r="AA1617" s="166">
        <v>5.7941094773856644E-2</v>
      </c>
      <c r="AB1617" s="167" t="s">
        <v>6371</v>
      </c>
      <c r="AC1617" s="168" t="s">
        <v>3166</v>
      </c>
    </row>
    <row r="1618" spans="1:29" x14ac:dyDescent="0.3">
      <c r="A1618" s="156" t="s">
        <v>2764</v>
      </c>
      <c r="B1618" s="157">
        <v>3</v>
      </c>
      <c r="C1618" s="158" t="s">
        <v>1548</v>
      </c>
      <c r="D1618" s="180" t="s">
        <v>412</v>
      </c>
      <c r="E1618" s="156" t="s">
        <v>2722</v>
      </c>
      <c r="F1618" s="159" t="s">
        <v>2587</v>
      </c>
      <c r="G1618" s="158" t="s">
        <v>138</v>
      </c>
      <c r="H1618" s="160">
        <v>45601</v>
      </c>
      <c r="I1618" s="160">
        <v>45813</v>
      </c>
      <c r="J1618" s="161" t="s">
        <v>6174</v>
      </c>
      <c r="K1618" s="162"/>
      <c r="L1618" s="163" t="s">
        <v>6373</v>
      </c>
      <c r="M1618" s="171">
        <v>0</v>
      </c>
      <c r="N1618" s="164">
        <v>289.52</v>
      </c>
      <c r="O1618" s="162" t="s">
        <v>6753</v>
      </c>
      <c r="P1618" s="160">
        <v>45813</v>
      </c>
      <c r="Q1618" s="180" t="s">
        <v>6739</v>
      </c>
      <c r="R1618" s="164">
        <v>289.52</v>
      </c>
      <c r="S1618" s="191" t="s">
        <v>5657</v>
      </c>
      <c r="T1618" s="163"/>
      <c r="U1618" s="161" t="s">
        <v>10</v>
      </c>
      <c r="V1618" s="161" t="s">
        <v>11</v>
      </c>
      <c r="W1618" s="161" t="s">
        <v>12</v>
      </c>
      <c r="X1618" s="161" t="s">
        <v>13</v>
      </c>
      <c r="Y1618" s="169">
        <v>4400</v>
      </c>
      <c r="Z1618" s="169">
        <v>9041101</v>
      </c>
      <c r="AA1618" s="166">
        <v>1.1272728943432409E-3</v>
      </c>
      <c r="AB1618" s="167" t="s">
        <v>6371</v>
      </c>
      <c r="AC1618" s="168" t="s">
        <v>3166</v>
      </c>
    </row>
    <row r="1619" spans="1:29" x14ac:dyDescent="0.3">
      <c r="A1619" s="156" t="s">
        <v>2764</v>
      </c>
      <c r="B1619" s="157">
        <v>3</v>
      </c>
      <c r="C1619" s="158" t="s">
        <v>1548</v>
      </c>
      <c r="D1619" s="180" t="s">
        <v>412</v>
      </c>
      <c r="E1619" s="156" t="s">
        <v>2722</v>
      </c>
      <c r="F1619" s="159" t="s">
        <v>2587</v>
      </c>
      <c r="G1619" s="158" t="s">
        <v>138</v>
      </c>
      <c r="H1619" s="160">
        <v>45601</v>
      </c>
      <c r="I1619" s="160">
        <v>45849</v>
      </c>
      <c r="J1619" s="161" t="s">
        <v>6174</v>
      </c>
      <c r="K1619" s="162"/>
      <c r="L1619" s="163" t="s">
        <v>6373</v>
      </c>
      <c r="M1619" s="171">
        <v>0</v>
      </c>
      <c r="N1619" s="164">
        <v>20281.12</v>
      </c>
      <c r="O1619" s="162" t="s">
        <v>7399</v>
      </c>
      <c r="P1619" s="160">
        <v>45849</v>
      </c>
      <c r="Q1619" s="180" t="s">
        <v>7400</v>
      </c>
      <c r="R1619" s="164">
        <v>20281.12</v>
      </c>
      <c r="S1619" s="191" t="s">
        <v>5657</v>
      </c>
      <c r="T1619" s="163"/>
      <c r="U1619" s="161" t="s">
        <v>10</v>
      </c>
      <c r="V1619" s="161" t="s">
        <v>11</v>
      </c>
      <c r="W1619" s="161" t="s">
        <v>12</v>
      </c>
      <c r="X1619" s="161" t="s">
        <v>13</v>
      </c>
      <c r="Y1619" s="169">
        <v>4400</v>
      </c>
      <c r="Z1619" s="169">
        <v>9041101</v>
      </c>
      <c r="AA1619" s="166">
        <v>7.8966416285308746E-2</v>
      </c>
      <c r="AB1619" s="167" t="s">
        <v>6371</v>
      </c>
      <c r="AC1619" s="168" t="s">
        <v>3166</v>
      </c>
    </row>
    <row r="1620" spans="1:29" x14ac:dyDescent="0.3">
      <c r="A1620" s="156" t="s">
        <v>2764</v>
      </c>
      <c r="B1620" s="157">
        <v>3</v>
      </c>
      <c r="C1620" s="158" t="s">
        <v>1548</v>
      </c>
      <c r="D1620" s="180" t="s">
        <v>412</v>
      </c>
      <c r="E1620" s="156" t="s">
        <v>2722</v>
      </c>
      <c r="F1620" s="159" t="s">
        <v>2587</v>
      </c>
      <c r="G1620" s="158" t="s">
        <v>138</v>
      </c>
      <c r="H1620" s="160">
        <v>45601</v>
      </c>
      <c r="I1620" s="160">
        <v>45853</v>
      </c>
      <c r="J1620" s="161" t="s">
        <v>6174</v>
      </c>
      <c r="K1620" s="162"/>
      <c r="L1620" s="163" t="s">
        <v>6373</v>
      </c>
      <c r="M1620" s="171">
        <v>0</v>
      </c>
      <c r="N1620" s="164">
        <v>-20281.12</v>
      </c>
      <c r="O1620" s="162" t="s">
        <v>7399</v>
      </c>
      <c r="P1620" s="160">
        <v>45853</v>
      </c>
      <c r="Q1620" s="180" t="s">
        <v>7400</v>
      </c>
      <c r="R1620" s="164">
        <v>-20281.12</v>
      </c>
      <c r="S1620" s="191" t="s">
        <v>5657</v>
      </c>
      <c r="T1620" s="163"/>
      <c r="U1620" s="161" t="s">
        <v>10</v>
      </c>
      <c r="V1620" s="161" t="s">
        <v>11</v>
      </c>
      <c r="W1620" s="161" t="s">
        <v>12</v>
      </c>
      <c r="X1620" s="161" t="s">
        <v>13</v>
      </c>
      <c r="Y1620" s="169">
        <v>4400</v>
      </c>
      <c r="Z1620" s="169">
        <v>9041101</v>
      </c>
      <c r="AA1620" s="166">
        <v>-7.8966416285308746E-2</v>
      </c>
      <c r="AB1620" s="167" t="s">
        <v>7401</v>
      </c>
      <c r="AC1620" s="168" t="s">
        <v>3166</v>
      </c>
    </row>
    <row r="1621" spans="1:29" x14ac:dyDescent="0.3">
      <c r="A1621" s="156" t="s">
        <v>2764</v>
      </c>
      <c r="B1621" s="157">
        <v>3</v>
      </c>
      <c r="C1621" s="158" t="s">
        <v>1548</v>
      </c>
      <c r="D1621" s="180" t="s">
        <v>412</v>
      </c>
      <c r="E1621" s="156" t="s">
        <v>2722</v>
      </c>
      <c r="F1621" s="159" t="s">
        <v>2587</v>
      </c>
      <c r="G1621" s="158" t="s">
        <v>138</v>
      </c>
      <c r="H1621" s="160">
        <v>45601</v>
      </c>
      <c r="I1621" s="160">
        <v>45856</v>
      </c>
      <c r="J1621" s="161" t="s">
        <v>6174</v>
      </c>
      <c r="K1621" s="162"/>
      <c r="L1621" s="163" t="s">
        <v>6373</v>
      </c>
      <c r="M1621" s="171">
        <v>0</v>
      </c>
      <c r="N1621" s="164">
        <v>582.66</v>
      </c>
      <c r="O1621" s="162" t="s">
        <v>6752</v>
      </c>
      <c r="P1621" s="160">
        <v>45856</v>
      </c>
      <c r="Q1621" s="180" t="s">
        <v>6739</v>
      </c>
      <c r="R1621" s="164">
        <v>582.66</v>
      </c>
      <c r="S1621" s="191" t="s">
        <v>5657</v>
      </c>
      <c r="T1621" s="163"/>
      <c r="U1621" s="161" t="s">
        <v>10</v>
      </c>
      <c r="V1621" s="161" t="s">
        <v>11</v>
      </c>
      <c r="W1621" s="161" t="s">
        <v>12</v>
      </c>
      <c r="X1621" s="161" t="s">
        <v>13</v>
      </c>
      <c r="Y1621" s="169">
        <v>4400</v>
      </c>
      <c r="Z1621" s="169">
        <v>9041101</v>
      </c>
      <c r="AA1621" s="166">
        <v>2.2686405934582506E-3</v>
      </c>
      <c r="AB1621" s="167" t="s">
        <v>7402</v>
      </c>
      <c r="AC1621" s="168" t="s">
        <v>3166</v>
      </c>
    </row>
    <row r="1622" spans="1:29" x14ac:dyDescent="0.3">
      <c r="A1622" s="156" t="s">
        <v>2764</v>
      </c>
      <c r="B1622" s="157">
        <v>3</v>
      </c>
      <c r="C1622" s="158" t="s">
        <v>1548</v>
      </c>
      <c r="D1622" s="180" t="s">
        <v>412</v>
      </c>
      <c r="E1622" s="156" t="s">
        <v>2722</v>
      </c>
      <c r="F1622" s="159" t="s">
        <v>2587</v>
      </c>
      <c r="G1622" s="158" t="s">
        <v>138</v>
      </c>
      <c r="H1622" s="160">
        <v>45601</v>
      </c>
      <c r="I1622" s="160">
        <v>45856</v>
      </c>
      <c r="J1622" s="161" t="s">
        <v>6174</v>
      </c>
      <c r="K1622" s="162"/>
      <c r="L1622" s="163" t="s">
        <v>6373</v>
      </c>
      <c r="M1622" s="171">
        <v>0</v>
      </c>
      <c r="N1622" s="164">
        <v>-289.52</v>
      </c>
      <c r="O1622" s="162" t="s">
        <v>6753</v>
      </c>
      <c r="P1622" s="160">
        <v>45856</v>
      </c>
      <c r="Q1622" s="180" t="s">
        <v>6739</v>
      </c>
      <c r="R1622" s="164">
        <v>-289.52</v>
      </c>
      <c r="S1622" s="191" t="s">
        <v>5657</v>
      </c>
      <c r="T1622" s="163"/>
      <c r="U1622" s="161" t="s">
        <v>10</v>
      </c>
      <c r="V1622" s="161" t="s">
        <v>11</v>
      </c>
      <c r="W1622" s="161" t="s">
        <v>12</v>
      </c>
      <c r="X1622" s="161" t="s">
        <v>13</v>
      </c>
      <c r="Y1622" s="169">
        <v>4400</v>
      </c>
      <c r="Z1622" s="169">
        <v>9041101</v>
      </c>
      <c r="AA1622" s="166">
        <v>-1.1272728943432409E-3</v>
      </c>
      <c r="AB1622" s="167" t="s">
        <v>7402</v>
      </c>
      <c r="AC1622" s="168" t="s">
        <v>3166</v>
      </c>
    </row>
    <row r="1623" spans="1:29" x14ac:dyDescent="0.3">
      <c r="A1623" s="156" t="s">
        <v>2764</v>
      </c>
      <c r="B1623" s="157">
        <v>3</v>
      </c>
      <c r="C1623" s="158" t="s">
        <v>1548</v>
      </c>
      <c r="D1623" s="180" t="s">
        <v>412</v>
      </c>
      <c r="E1623" s="156" t="s">
        <v>2722</v>
      </c>
      <c r="F1623" s="159" t="s">
        <v>2587</v>
      </c>
      <c r="G1623" s="158" t="s">
        <v>138</v>
      </c>
      <c r="H1623" s="160">
        <v>45601</v>
      </c>
      <c r="I1623" s="160">
        <v>45875</v>
      </c>
      <c r="J1623" s="161" t="s">
        <v>6174</v>
      </c>
      <c r="K1623" s="162"/>
      <c r="L1623" s="163" t="s">
        <v>6373</v>
      </c>
      <c r="M1623" s="171">
        <v>0</v>
      </c>
      <c r="N1623" s="164">
        <v>20665.259999999998</v>
      </c>
      <c r="O1623" s="162" t="s">
        <v>7399</v>
      </c>
      <c r="P1623" s="160">
        <v>45875</v>
      </c>
      <c r="Q1623" s="162" t="s">
        <v>7403</v>
      </c>
      <c r="R1623" s="164">
        <v>20665.259999999998</v>
      </c>
      <c r="S1623" s="191" t="s">
        <v>5657</v>
      </c>
      <c r="T1623" s="163"/>
      <c r="U1623" s="161" t="s">
        <v>10</v>
      </c>
      <c r="V1623" s="161" t="s">
        <v>11</v>
      </c>
      <c r="W1623" s="161" t="s">
        <v>12</v>
      </c>
      <c r="X1623" s="161" t="s">
        <v>13</v>
      </c>
      <c r="Y1623" s="169">
        <v>4400</v>
      </c>
      <c r="Z1623" s="169">
        <v>9041101</v>
      </c>
      <c r="AA1623" s="166">
        <v>8.0462100899957173E-2</v>
      </c>
      <c r="AB1623" s="167" t="s">
        <v>7404</v>
      </c>
      <c r="AC1623" s="168" t="s">
        <v>3166</v>
      </c>
    </row>
    <row r="1624" spans="1:29" x14ac:dyDescent="0.3">
      <c r="A1624" s="156" t="s">
        <v>2764</v>
      </c>
      <c r="B1624" s="157">
        <v>3</v>
      </c>
      <c r="C1624" s="158" t="s">
        <v>1548</v>
      </c>
      <c r="D1624" s="180" t="s">
        <v>412</v>
      </c>
      <c r="E1624" s="156" t="s">
        <v>2722</v>
      </c>
      <c r="F1624" s="159" t="s">
        <v>2587</v>
      </c>
      <c r="G1624" s="158" t="s">
        <v>138</v>
      </c>
      <c r="H1624" s="160">
        <v>45601</v>
      </c>
      <c r="I1624" s="160">
        <v>45911</v>
      </c>
      <c r="J1624" s="161" t="s">
        <v>6707</v>
      </c>
      <c r="K1624" s="162"/>
      <c r="L1624" s="163" t="s">
        <v>6373</v>
      </c>
      <c r="M1624" s="171">
        <v>0</v>
      </c>
      <c r="N1624" s="164">
        <v>19501.12</v>
      </c>
      <c r="O1624" s="162" t="s">
        <v>7405</v>
      </c>
      <c r="P1624" s="160">
        <v>45911</v>
      </c>
      <c r="Q1624" s="162" t="s">
        <v>7406</v>
      </c>
      <c r="R1624" s="164">
        <v>19501.12</v>
      </c>
      <c r="S1624" s="191" t="s">
        <v>5657</v>
      </c>
      <c r="T1624" s="163"/>
      <c r="U1624" s="161" t="s">
        <v>10</v>
      </c>
      <c r="V1624" s="161" t="s">
        <v>11</v>
      </c>
      <c r="W1624" s="161" t="s">
        <v>12</v>
      </c>
      <c r="X1624" s="161" t="s">
        <v>13</v>
      </c>
      <c r="Y1624" s="169">
        <v>4400</v>
      </c>
      <c r="Z1624" s="169">
        <v>9041101</v>
      </c>
      <c r="AA1624" s="166">
        <v>7.592941415216517E-2</v>
      </c>
      <c r="AB1624" s="167" t="s">
        <v>6371</v>
      </c>
      <c r="AC1624" s="168" t="s">
        <v>3166</v>
      </c>
    </row>
    <row r="1625" spans="1:29" x14ac:dyDescent="0.3">
      <c r="A1625" s="156" t="s">
        <v>2764</v>
      </c>
      <c r="B1625" s="157">
        <v>3</v>
      </c>
      <c r="C1625" s="158" t="s">
        <v>1548</v>
      </c>
      <c r="D1625" s="180" t="s">
        <v>412</v>
      </c>
      <c r="E1625" s="156" t="s">
        <v>2722</v>
      </c>
      <c r="F1625" s="159" t="s">
        <v>2587</v>
      </c>
      <c r="G1625" s="158" t="s">
        <v>138</v>
      </c>
      <c r="H1625" s="160">
        <v>45601</v>
      </c>
      <c r="I1625" s="160">
        <v>45912</v>
      </c>
      <c r="J1625" s="161" t="s">
        <v>6707</v>
      </c>
      <c r="K1625" s="162"/>
      <c r="L1625" s="163" t="s">
        <v>6373</v>
      </c>
      <c r="M1625" s="171">
        <v>0</v>
      </c>
      <c r="N1625" s="164">
        <v>-2351.73</v>
      </c>
      <c r="O1625" s="162" t="s">
        <v>7405</v>
      </c>
      <c r="P1625" s="160">
        <v>45912</v>
      </c>
      <c r="Q1625" s="162" t="s">
        <v>7406</v>
      </c>
      <c r="R1625" s="164">
        <v>-2351.73</v>
      </c>
      <c r="S1625" s="191" t="s">
        <v>5657</v>
      </c>
      <c r="T1625" s="163"/>
      <c r="U1625" s="161" t="s">
        <v>10</v>
      </c>
      <c r="V1625" s="161" t="s">
        <v>11</v>
      </c>
      <c r="W1625" s="161" t="s">
        <v>12</v>
      </c>
      <c r="X1625" s="161" t="s">
        <v>13</v>
      </c>
      <c r="Y1625" s="169">
        <v>4400</v>
      </c>
      <c r="Z1625" s="169">
        <v>9041101</v>
      </c>
      <c r="AA1625" s="166">
        <v>-9.1566782392022306E-3</v>
      </c>
      <c r="AB1625" s="167" t="s">
        <v>7407</v>
      </c>
      <c r="AC1625" s="168" t="s">
        <v>3166</v>
      </c>
    </row>
    <row r="1626" spans="1:29" x14ac:dyDescent="0.3">
      <c r="A1626" s="156" t="s">
        <v>2764</v>
      </c>
      <c r="B1626" s="157">
        <v>3</v>
      </c>
      <c r="C1626" s="158" t="s">
        <v>1548</v>
      </c>
      <c r="D1626" s="180" t="s">
        <v>412</v>
      </c>
      <c r="E1626" s="156" t="s">
        <v>2722</v>
      </c>
      <c r="F1626" s="159" t="s">
        <v>2587</v>
      </c>
      <c r="G1626" s="158" t="s">
        <v>138</v>
      </c>
      <c r="H1626" s="160">
        <v>45601</v>
      </c>
      <c r="I1626" s="160">
        <v>46730</v>
      </c>
      <c r="J1626" s="161" t="s">
        <v>6707</v>
      </c>
      <c r="K1626" s="162" t="s">
        <v>6372</v>
      </c>
      <c r="L1626" s="163" t="s">
        <v>6373</v>
      </c>
      <c r="M1626" s="171">
        <v>3422.1500000000087</v>
      </c>
      <c r="N1626" s="164">
        <v>3422.1500000000087</v>
      </c>
      <c r="O1626" s="162"/>
      <c r="P1626" s="160"/>
      <c r="Q1626" s="162"/>
      <c r="R1626" s="164">
        <v>0</v>
      </c>
      <c r="S1626" s="191" t="s">
        <v>5657</v>
      </c>
      <c r="T1626" s="163"/>
      <c r="U1626" s="161" t="s">
        <v>10</v>
      </c>
      <c r="V1626" s="161" t="s">
        <v>11</v>
      </c>
      <c r="W1626" s="161" t="s">
        <v>12</v>
      </c>
      <c r="X1626" s="161" t="s">
        <v>13</v>
      </c>
      <c r="Y1626" s="169">
        <v>4400</v>
      </c>
      <c r="Z1626" s="169">
        <v>9041101</v>
      </c>
      <c r="AA1626" s="166">
        <v>0</v>
      </c>
      <c r="AB1626" s="167" t="s">
        <v>6371</v>
      </c>
      <c r="AC1626" s="168" t="s">
        <v>3166</v>
      </c>
    </row>
    <row r="1627" spans="1:29" x14ac:dyDescent="0.3">
      <c r="A1627" s="156" t="s">
        <v>2764</v>
      </c>
      <c r="B1627" s="157">
        <v>3</v>
      </c>
      <c r="C1627" s="158" t="s">
        <v>1548</v>
      </c>
      <c r="D1627" s="180" t="s">
        <v>412</v>
      </c>
      <c r="E1627" s="156" t="s">
        <v>2722</v>
      </c>
      <c r="F1627" s="159" t="s">
        <v>2587</v>
      </c>
      <c r="G1627" s="158" t="s">
        <v>138</v>
      </c>
      <c r="H1627" s="160">
        <v>45601</v>
      </c>
      <c r="I1627" s="160">
        <v>45813</v>
      </c>
      <c r="J1627" s="161" t="s">
        <v>6174</v>
      </c>
      <c r="K1627" s="162"/>
      <c r="L1627" s="163" t="s">
        <v>6375</v>
      </c>
      <c r="M1627" s="171">
        <v>0</v>
      </c>
      <c r="N1627" s="164">
        <v>6684.15</v>
      </c>
      <c r="O1627" s="162" t="s">
        <v>6754</v>
      </c>
      <c r="P1627" s="160">
        <v>45813</v>
      </c>
      <c r="Q1627" s="162" t="s">
        <v>6739</v>
      </c>
      <c r="R1627" s="164">
        <v>6684.15</v>
      </c>
      <c r="S1627" s="191" t="s">
        <v>5657</v>
      </c>
      <c r="T1627" s="163"/>
      <c r="U1627" s="161" t="s">
        <v>10</v>
      </c>
      <c r="V1627" s="161" t="s">
        <v>11</v>
      </c>
      <c r="W1627" s="161" t="s">
        <v>1355</v>
      </c>
      <c r="X1627" s="161" t="s">
        <v>1356</v>
      </c>
      <c r="Y1627" s="169">
        <v>4300</v>
      </c>
      <c r="Z1627" s="169">
        <v>9041101</v>
      </c>
      <c r="AA1627" s="166">
        <v>0.54095733703459414</v>
      </c>
      <c r="AB1627" s="167" t="s">
        <v>6371</v>
      </c>
      <c r="AC1627" s="168" t="s">
        <v>3166</v>
      </c>
    </row>
    <row r="1628" spans="1:29" x14ac:dyDescent="0.3">
      <c r="A1628" s="156" t="s">
        <v>2764</v>
      </c>
      <c r="B1628" s="157">
        <v>3</v>
      </c>
      <c r="C1628" s="158" t="s">
        <v>1548</v>
      </c>
      <c r="D1628" s="180" t="s">
        <v>412</v>
      </c>
      <c r="E1628" s="156" t="s">
        <v>2722</v>
      </c>
      <c r="F1628" s="159" t="s">
        <v>2587</v>
      </c>
      <c r="G1628" s="158" t="s">
        <v>138</v>
      </c>
      <c r="H1628" s="160">
        <v>45601</v>
      </c>
      <c r="I1628" s="160">
        <v>45813</v>
      </c>
      <c r="J1628" s="161" t="s">
        <v>6174</v>
      </c>
      <c r="K1628" s="162" t="s">
        <v>6374</v>
      </c>
      <c r="L1628" s="163" t="s">
        <v>6375</v>
      </c>
      <c r="M1628" s="171">
        <v>0</v>
      </c>
      <c r="N1628" s="164">
        <v>245.15</v>
      </c>
      <c r="O1628" s="162" t="s">
        <v>6755</v>
      </c>
      <c r="P1628" s="160">
        <v>45813</v>
      </c>
      <c r="Q1628" s="162" t="s">
        <v>6739</v>
      </c>
      <c r="R1628" s="164">
        <v>245.15</v>
      </c>
      <c r="S1628" s="191" t="s">
        <v>5657</v>
      </c>
      <c r="T1628" s="163"/>
      <c r="U1628" s="161" t="s">
        <v>10</v>
      </c>
      <c r="V1628" s="161" t="s">
        <v>11</v>
      </c>
      <c r="W1628" s="161" t="s">
        <v>1355</v>
      </c>
      <c r="X1628" s="161" t="s">
        <v>1356</v>
      </c>
      <c r="Y1628" s="169">
        <v>4300</v>
      </c>
      <c r="Z1628" s="169">
        <v>9041101</v>
      </c>
      <c r="AA1628" s="166">
        <v>1.9840322430530546E-2</v>
      </c>
      <c r="AB1628" s="167" t="s">
        <v>6371</v>
      </c>
      <c r="AC1628" s="168" t="s">
        <v>3166</v>
      </c>
    </row>
    <row r="1629" spans="1:29" x14ac:dyDescent="0.3">
      <c r="A1629" s="156" t="s">
        <v>2764</v>
      </c>
      <c r="B1629" s="157">
        <v>3</v>
      </c>
      <c r="C1629" s="158" t="s">
        <v>1548</v>
      </c>
      <c r="D1629" s="180" t="s">
        <v>412</v>
      </c>
      <c r="E1629" s="156" t="s">
        <v>2722</v>
      </c>
      <c r="F1629" s="159" t="s">
        <v>2587</v>
      </c>
      <c r="G1629" s="158" t="s">
        <v>138</v>
      </c>
      <c r="H1629" s="160">
        <v>45601</v>
      </c>
      <c r="I1629" s="160">
        <v>45813</v>
      </c>
      <c r="J1629" s="161" t="s">
        <v>6174</v>
      </c>
      <c r="K1629" s="162"/>
      <c r="L1629" s="163" t="s">
        <v>6375</v>
      </c>
      <c r="M1629" s="171">
        <v>0</v>
      </c>
      <c r="N1629" s="164">
        <v>5234.8599999999997</v>
      </c>
      <c r="O1629" s="162" t="s">
        <v>6754</v>
      </c>
      <c r="P1629" s="160">
        <v>45813</v>
      </c>
      <c r="Q1629" s="162" t="s">
        <v>6739</v>
      </c>
      <c r="R1629" s="164">
        <v>5234.8599999999997</v>
      </c>
      <c r="S1629" s="191" t="s">
        <v>5657</v>
      </c>
      <c r="T1629" s="163"/>
      <c r="U1629" s="161" t="s">
        <v>10</v>
      </c>
      <c r="V1629" s="161" t="s">
        <v>11</v>
      </c>
      <c r="W1629" s="161" t="s">
        <v>12</v>
      </c>
      <c r="X1629" s="161" t="s">
        <v>13</v>
      </c>
      <c r="Y1629" s="169">
        <v>4400</v>
      </c>
      <c r="Z1629" s="169">
        <v>9041101</v>
      </c>
      <c r="AA1629" s="166">
        <v>0.42366432909927443</v>
      </c>
      <c r="AB1629" s="167" t="s">
        <v>6371</v>
      </c>
      <c r="AC1629" s="168" t="s">
        <v>3166</v>
      </c>
    </row>
    <row r="1630" spans="1:29" x14ac:dyDescent="0.3">
      <c r="A1630" s="156" t="s">
        <v>2764</v>
      </c>
      <c r="B1630" s="157">
        <v>3</v>
      </c>
      <c r="C1630" s="158" t="s">
        <v>1548</v>
      </c>
      <c r="D1630" s="180" t="s">
        <v>412</v>
      </c>
      <c r="E1630" s="156" t="s">
        <v>2722</v>
      </c>
      <c r="F1630" s="159" t="s">
        <v>2587</v>
      </c>
      <c r="G1630" s="158" t="s">
        <v>138</v>
      </c>
      <c r="H1630" s="160">
        <v>45601</v>
      </c>
      <c r="I1630" s="160">
        <v>45813</v>
      </c>
      <c r="J1630" s="161" t="s">
        <v>6174</v>
      </c>
      <c r="K1630" s="162" t="s">
        <v>6374</v>
      </c>
      <c r="L1630" s="163" t="s">
        <v>6375</v>
      </c>
      <c r="M1630" s="171">
        <v>0</v>
      </c>
      <c r="N1630" s="164">
        <v>191.99</v>
      </c>
      <c r="O1630" s="162" t="s">
        <v>6755</v>
      </c>
      <c r="P1630" s="160">
        <v>45813</v>
      </c>
      <c r="Q1630" s="162" t="s">
        <v>6739</v>
      </c>
      <c r="R1630" s="164">
        <v>191.99</v>
      </c>
      <c r="S1630" s="191" t="s">
        <v>5657</v>
      </c>
      <c r="T1630" s="163"/>
      <c r="U1630" s="161" t="s">
        <v>10</v>
      </c>
      <c r="V1630" s="161" t="s">
        <v>11</v>
      </c>
      <c r="W1630" s="161" t="s">
        <v>12</v>
      </c>
      <c r="X1630" s="161" t="s">
        <v>13</v>
      </c>
      <c r="Y1630" s="169">
        <v>4400</v>
      </c>
      <c r="Z1630" s="169">
        <v>9041101</v>
      </c>
      <c r="AA1630" s="166">
        <v>1.5538011435600897E-2</v>
      </c>
      <c r="AB1630" s="167" t="s">
        <v>6371</v>
      </c>
      <c r="AC1630" s="168" t="s">
        <v>3166</v>
      </c>
    </row>
    <row r="1631" spans="1:29" x14ac:dyDescent="0.3">
      <c r="A1631" s="156" t="s">
        <v>2764</v>
      </c>
      <c r="B1631" s="157">
        <v>3</v>
      </c>
      <c r="C1631" s="158" t="s">
        <v>1548</v>
      </c>
      <c r="D1631" s="180" t="s">
        <v>412</v>
      </c>
      <c r="E1631" s="156" t="s">
        <v>2722</v>
      </c>
      <c r="F1631" s="159" t="s">
        <v>2587</v>
      </c>
      <c r="G1631" s="158" t="s">
        <v>138</v>
      </c>
      <c r="H1631" s="160">
        <v>45601</v>
      </c>
      <c r="I1631" s="160">
        <v>45813</v>
      </c>
      <c r="J1631" s="161" t="s">
        <v>6174</v>
      </c>
      <c r="K1631" s="162" t="s">
        <v>6376</v>
      </c>
      <c r="L1631" s="163" t="s">
        <v>6377</v>
      </c>
      <c r="M1631" s="171">
        <v>0</v>
      </c>
      <c r="N1631" s="164">
        <v>7009.47</v>
      </c>
      <c r="O1631" s="162" t="s">
        <v>6756</v>
      </c>
      <c r="P1631" s="160">
        <v>45813</v>
      </c>
      <c r="Q1631" s="162" t="s">
        <v>6739</v>
      </c>
      <c r="R1631" s="164">
        <v>7009.47</v>
      </c>
      <c r="S1631" s="191" t="s">
        <v>5657</v>
      </c>
      <c r="T1631" s="163"/>
      <c r="U1631" s="161" t="s">
        <v>10</v>
      </c>
      <c r="V1631" s="161" t="s">
        <v>11</v>
      </c>
      <c r="W1631" s="161" t="s">
        <v>1355</v>
      </c>
      <c r="X1631" s="161" t="s">
        <v>1356</v>
      </c>
      <c r="Y1631" s="169">
        <v>4300</v>
      </c>
      <c r="Z1631" s="169">
        <v>9041101</v>
      </c>
      <c r="AA1631" s="166">
        <v>0.56307024209834633</v>
      </c>
      <c r="AB1631" s="167" t="s">
        <v>6371</v>
      </c>
      <c r="AC1631" s="168" t="s">
        <v>3166</v>
      </c>
    </row>
    <row r="1632" spans="1:29" x14ac:dyDescent="0.3">
      <c r="A1632" s="156" t="s">
        <v>2764</v>
      </c>
      <c r="B1632" s="157">
        <v>3</v>
      </c>
      <c r="C1632" s="158" t="s">
        <v>1548</v>
      </c>
      <c r="D1632" s="180" t="s">
        <v>412</v>
      </c>
      <c r="E1632" s="156" t="s">
        <v>2722</v>
      </c>
      <c r="F1632" s="159" t="s">
        <v>2587</v>
      </c>
      <c r="G1632" s="158" t="s">
        <v>138</v>
      </c>
      <c r="H1632" s="160">
        <v>45601</v>
      </c>
      <c r="I1632" s="160">
        <v>45813</v>
      </c>
      <c r="J1632" s="161" t="s">
        <v>6174</v>
      </c>
      <c r="K1632" s="162" t="s">
        <v>6376</v>
      </c>
      <c r="L1632" s="163" t="s">
        <v>6377</v>
      </c>
      <c r="M1632" s="171">
        <v>0</v>
      </c>
      <c r="N1632" s="164">
        <v>5439.19</v>
      </c>
      <c r="O1632" s="162" t="s">
        <v>6756</v>
      </c>
      <c r="P1632" s="160">
        <v>45813</v>
      </c>
      <c r="Q1632" s="162" t="s">
        <v>6739</v>
      </c>
      <c r="R1632" s="164">
        <v>5439.19</v>
      </c>
      <c r="S1632" s="191" t="s">
        <v>5657</v>
      </c>
      <c r="T1632" s="163"/>
      <c r="U1632" s="161" t="s">
        <v>10</v>
      </c>
      <c r="V1632" s="161" t="s">
        <v>11</v>
      </c>
      <c r="W1632" s="161" t="s">
        <v>12</v>
      </c>
      <c r="X1632" s="161" t="s">
        <v>13</v>
      </c>
      <c r="Y1632" s="169">
        <v>4400</v>
      </c>
      <c r="Z1632" s="169">
        <v>9041101</v>
      </c>
      <c r="AA1632" s="166">
        <v>0.43692975790165367</v>
      </c>
      <c r="AB1632" s="167" t="s">
        <v>6371</v>
      </c>
      <c r="AC1632" s="168" t="s">
        <v>3166</v>
      </c>
    </row>
    <row r="1633" spans="1:29" x14ac:dyDescent="0.3">
      <c r="A1633" s="156" t="s">
        <v>2764</v>
      </c>
      <c r="B1633" s="157">
        <v>3</v>
      </c>
      <c r="C1633" s="158" t="s">
        <v>1548</v>
      </c>
      <c r="D1633" s="180" t="s">
        <v>412</v>
      </c>
      <c r="E1633" s="156" t="s">
        <v>2722</v>
      </c>
      <c r="F1633" s="159" t="s">
        <v>2587</v>
      </c>
      <c r="G1633" s="158" t="s">
        <v>138</v>
      </c>
      <c r="H1633" s="160">
        <v>45601</v>
      </c>
      <c r="I1633" s="160">
        <v>45813</v>
      </c>
      <c r="J1633" s="161" t="s">
        <v>6174</v>
      </c>
      <c r="K1633" s="162" t="s">
        <v>6378</v>
      </c>
      <c r="L1633" s="163" t="s">
        <v>6379</v>
      </c>
      <c r="M1633" s="171">
        <v>0</v>
      </c>
      <c r="N1633" s="164">
        <v>6906.38</v>
      </c>
      <c r="O1633" s="162" t="s">
        <v>6757</v>
      </c>
      <c r="P1633" s="160">
        <v>45813</v>
      </c>
      <c r="Q1633" s="162" t="s">
        <v>6739</v>
      </c>
      <c r="R1633" s="164">
        <v>6906.38</v>
      </c>
      <c r="S1633" s="191" t="s">
        <v>5657</v>
      </c>
      <c r="T1633" s="163"/>
      <c r="U1633" s="161" t="s">
        <v>10</v>
      </c>
      <c r="V1633" s="161" t="s">
        <v>11</v>
      </c>
      <c r="W1633" s="161" t="s">
        <v>1355</v>
      </c>
      <c r="X1633" s="161" t="s">
        <v>1356</v>
      </c>
      <c r="Y1633" s="169">
        <v>4300</v>
      </c>
      <c r="Z1633" s="169">
        <v>9041101</v>
      </c>
      <c r="AA1633" s="166">
        <v>0.55942217282974616</v>
      </c>
      <c r="AB1633" s="167" t="s">
        <v>6371</v>
      </c>
      <c r="AC1633" s="168" t="s">
        <v>3166</v>
      </c>
    </row>
    <row r="1634" spans="1:29" x14ac:dyDescent="0.3">
      <c r="A1634" s="156" t="s">
        <v>2764</v>
      </c>
      <c r="B1634" s="157">
        <v>3</v>
      </c>
      <c r="C1634" s="158" t="s">
        <v>1548</v>
      </c>
      <c r="D1634" s="180" t="s">
        <v>412</v>
      </c>
      <c r="E1634" s="156" t="s">
        <v>2722</v>
      </c>
      <c r="F1634" s="159" t="s">
        <v>2587</v>
      </c>
      <c r="G1634" s="158" t="s">
        <v>138</v>
      </c>
      <c r="H1634" s="160">
        <v>45601</v>
      </c>
      <c r="I1634" s="160">
        <v>45813</v>
      </c>
      <c r="J1634" s="161" t="s">
        <v>6174</v>
      </c>
      <c r="K1634" s="162" t="s">
        <v>6378</v>
      </c>
      <c r="L1634" s="163" t="s">
        <v>6379</v>
      </c>
      <c r="M1634" s="171">
        <v>0</v>
      </c>
      <c r="N1634" s="164">
        <v>5439.18</v>
      </c>
      <c r="O1634" s="162" t="s">
        <v>6757</v>
      </c>
      <c r="P1634" s="160">
        <v>45813</v>
      </c>
      <c r="Q1634" s="162" t="s">
        <v>6739</v>
      </c>
      <c r="R1634" s="164">
        <v>5439.18</v>
      </c>
      <c r="S1634" s="191" t="s">
        <v>5657</v>
      </c>
      <c r="T1634" s="163"/>
      <c r="U1634" s="161" t="s">
        <v>10</v>
      </c>
      <c r="V1634" s="161" t="s">
        <v>11</v>
      </c>
      <c r="W1634" s="161" t="s">
        <v>12</v>
      </c>
      <c r="X1634" s="161" t="s">
        <v>13</v>
      </c>
      <c r="Y1634" s="169">
        <v>4400</v>
      </c>
      <c r="Z1634" s="169">
        <v>9041101</v>
      </c>
      <c r="AA1634" s="166">
        <v>0.44057782717025396</v>
      </c>
      <c r="AB1634" s="167" t="s">
        <v>6371</v>
      </c>
      <c r="AC1634" s="168" t="s">
        <v>3166</v>
      </c>
    </row>
    <row r="1635" spans="1:29" x14ac:dyDescent="0.3">
      <c r="A1635" s="156" t="s">
        <v>4587</v>
      </c>
      <c r="B1635" s="157">
        <v>0</v>
      </c>
      <c r="C1635" s="158" t="s">
        <v>1548</v>
      </c>
      <c r="D1635" s="180" t="s">
        <v>503</v>
      </c>
      <c r="E1635" s="156" t="s">
        <v>2722</v>
      </c>
      <c r="F1635" s="159" t="s">
        <v>2587</v>
      </c>
      <c r="G1635" s="158" t="s">
        <v>138</v>
      </c>
      <c r="H1635" s="160">
        <v>45685</v>
      </c>
      <c r="I1635" s="160">
        <v>45757</v>
      </c>
      <c r="J1635" s="161" t="s">
        <v>6174</v>
      </c>
      <c r="K1635" s="162"/>
      <c r="L1635" s="163" t="s">
        <v>6758</v>
      </c>
      <c r="M1635" s="171">
        <v>0</v>
      </c>
      <c r="N1635" s="164">
        <v>244770.07</v>
      </c>
      <c r="O1635" s="162" t="s">
        <v>6759</v>
      </c>
      <c r="P1635" s="160">
        <v>45757</v>
      </c>
      <c r="Q1635" s="162" t="s">
        <v>6760</v>
      </c>
      <c r="R1635" s="164">
        <v>244770.07</v>
      </c>
      <c r="S1635" s="191"/>
      <c r="T1635" s="163"/>
      <c r="U1635" s="161" t="s">
        <v>10</v>
      </c>
      <c r="V1635" s="161" t="s">
        <v>11</v>
      </c>
      <c r="W1635" s="161" t="s">
        <v>1355</v>
      </c>
      <c r="X1635" s="161" t="s">
        <v>1356</v>
      </c>
      <c r="Y1635" s="169">
        <v>4300</v>
      </c>
      <c r="Z1635" s="169">
        <v>9351101</v>
      </c>
      <c r="AA1635" s="166">
        <v>0.69346404726943334</v>
      </c>
      <c r="AB1635" s="167" t="s">
        <v>6761</v>
      </c>
      <c r="AC1635" s="168" t="s">
        <v>3312</v>
      </c>
    </row>
    <row r="1636" spans="1:29" x14ac:dyDescent="0.3">
      <c r="A1636" s="156" t="s">
        <v>4587</v>
      </c>
      <c r="B1636" s="157">
        <v>0</v>
      </c>
      <c r="C1636" s="158" t="s">
        <v>1548</v>
      </c>
      <c r="D1636" s="180" t="s">
        <v>503</v>
      </c>
      <c r="E1636" s="156" t="s">
        <v>2722</v>
      </c>
      <c r="F1636" s="159" t="s">
        <v>2587</v>
      </c>
      <c r="G1636" s="158" t="s">
        <v>138</v>
      </c>
      <c r="H1636" s="160">
        <v>45685</v>
      </c>
      <c r="I1636" s="160">
        <v>45856</v>
      </c>
      <c r="J1636" s="161" t="s">
        <v>6174</v>
      </c>
      <c r="K1636" s="162" t="s">
        <v>6762</v>
      </c>
      <c r="L1636" s="163" t="s">
        <v>6758</v>
      </c>
      <c r="M1636" s="171">
        <v>0</v>
      </c>
      <c r="N1636" s="164">
        <v>8820.94</v>
      </c>
      <c r="O1636" s="162" t="s">
        <v>6759</v>
      </c>
      <c r="P1636" s="160">
        <v>45856</v>
      </c>
      <c r="Q1636" s="162" t="s">
        <v>6760</v>
      </c>
      <c r="R1636" s="164">
        <v>8820.94</v>
      </c>
      <c r="S1636" s="191"/>
      <c r="T1636" s="163"/>
      <c r="U1636" s="161" t="s">
        <v>10</v>
      </c>
      <c r="V1636" s="161" t="s">
        <v>11</v>
      </c>
      <c r="W1636" s="161" t="s">
        <v>1355</v>
      </c>
      <c r="X1636" s="161" t="s">
        <v>1356</v>
      </c>
      <c r="Y1636" s="169">
        <v>4300</v>
      </c>
      <c r="Z1636" s="169">
        <v>9351101</v>
      </c>
      <c r="AA1636" s="166">
        <v>2.4990819968801068E-2</v>
      </c>
      <c r="AB1636" s="167" t="s">
        <v>7408</v>
      </c>
      <c r="AC1636" s="168" t="s">
        <v>3312</v>
      </c>
    </row>
    <row r="1637" spans="1:29" x14ac:dyDescent="0.3">
      <c r="A1637" s="156" t="s">
        <v>4587</v>
      </c>
      <c r="B1637" s="157">
        <v>0</v>
      </c>
      <c r="C1637" s="158" t="s">
        <v>1548</v>
      </c>
      <c r="D1637" s="180" t="s">
        <v>503</v>
      </c>
      <c r="E1637" s="156" t="s">
        <v>2722</v>
      </c>
      <c r="F1637" s="159" t="s">
        <v>2587</v>
      </c>
      <c r="G1637" s="158" t="s">
        <v>138</v>
      </c>
      <c r="H1637" s="160">
        <v>45685</v>
      </c>
      <c r="I1637" s="160">
        <v>45757</v>
      </c>
      <c r="J1637" s="161" t="s">
        <v>6174</v>
      </c>
      <c r="K1637" s="162"/>
      <c r="L1637" s="163" t="s">
        <v>6758</v>
      </c>
      <c r="M1637" s="171">
        <v>0</v>
      </c>
      <c r="N1637" s="164">
        <v>95919.49</v>
      </c>
      <c r="O1637" s="162" t="s">
        <v>6759</v>
      </c>
      <c r="P1637" s="160">
        <v>45757</v>
      </c>
      <c r="Q1637" s="162" t="s">
        <v>6760</v>
      </c>
      <c r="R1637" s="164">
        <v>95919.49</v>
      </c>
      <c r="S1637" s="191"/>
      <c r="T1637" s="163"/>
      <c r="U1637" s="161" t="s">
        <v>10</v>
      </c>
      <c r="V1637" s="161" t="s">
        <v>11</v>
      </c>
      <c r="W1637" s="161" t="s">
        <v>12</v>
      </c>
      <c r="X1637" s="161" t="s">
        <v>13</v>
      </c>
      <c r="Y1637" s="169">
        <v>4400</v>
      </c>
      <c r="Z1637" s="169">
        <v>9351101</v>
      </c>
      <c r="AA1637" s="166">
        <v>0.27175184346443965</v>
      </c>
      <c r="AB1637" s="167" t="s">
        <v>6761</v>
      </c>
      <c r="AC1637" s="168" t="s">
        <v>3312</v>
      </c>
    </row>
    <row r="1638" spans="1:29" x14ac:dyDescent="0.3">
      <c r="A1638" s="156" t="s">
        <v>4587</v>
      </c>
      <c r="B1638" s="157">
        <v>0</v>
      </c>
      <c r="C1638" s="158" t="s">
        <v>1548</v>
      </c>
      <c r="D1638" s="180" t="s">
        <v>503</v>
      </c>
      <c r="E1638" s="156" t="s">
        <v>2722</v>
      </c>
      <c r="F1638" s="159" t="s">
        <v>2587</v>
      </c>
      <c r="G1638" s="158" t="s">
        <v>138</v>
      </c>
      <c r="H1638" s="160">
        <v>45685</v>
      </c>
      <c r="I1638" s="160">
        <v>45856</v>
      </c>
      <c r="J1638" s="161" t="s">
        <v>6174</v>
      </c>
      <c r="K1638" s="162"/>
      <c r="L1638" s="163" t="s">
        <v>6758</v>
      </c>
      <c r="M1638" s="171">
        <v>0</v>
      </c>
      <c r="N1638" s="164">
        <v>-8820.94</v>
      </c>
      <c r="O1638" s="162" t="s">
        <v>6759</v>
      </c>
      <c r="P1638" s="160">
        <v>45856</v>
      </c>
      <c r="Q1638" s="162" t="s">
        <v>6760</v>
      </c>
      <c r="R1638" s="164">
        <v>-8820.94</v>
      </c>
      <c r="S1638" s="191"/>
      <c r="T1638" s="163"/>
      <c r="U1638" s="161" t="s">
        <v>10</v>
      </c>
      <c r="V1638" s="161" t="s">
        <v>11</v>
      </c>
      <c r="W1638" s="161" t="s">
        <v>12</v>
      </c>
      <c r="X1638" s="161" t="s">
        <v>13</v>
      </c>
      <c r="Y1638" s="169">
        <v>4400</v>
      </c>
      <c r="Z1638" s="169">
        <v>9351101</v>
      </c>
      <c r="AA1638" s="166">
        <v>-2.4990819968801068E-2</v>
      </c>
      <c r="AB1638" s="167" t="s">
        <v>7408</v>
      </c>
      <c r="AC1638" s="168" t="s">
        <v>3312</v>
      </c>
    </row>
    <row r="1639" spans="1:29" x14ac:dyDescent="0.3">
      <c r="A1639" s="156" t="s">
        <v>4587</v>
      </c>
      <c r="B1639" s="157">
        <v>0</v>
      </c>
      <c r="C1639" s="158" t="s">
        <v>1548</v>
      </c>
      <c r="D1639" s="180" t="s">
        <v>503</v>
      </c>
      <c r="E1639" s="156" t="s">
        <v>2722</v>
      </c>
      <c r="F1639" s="159" t="s">
        <v>2587</v>
      </c>
      <c r="G1639" s="158" t="s">
        <v>138</v>
      </c>
      <c r="H1639" s="160">
        <v>45685</v>
      </c>
      <c r="I1639" s="160">
        <v>46586</v>
      </c>
      <c r="J1639" s="161" t="s">
        <v>6707</v>
      </c>
      <c r="K1639" s="162" t="s">
        <v>6762</v>
      </c>
      <c r="L1639" s="163" t="s">
        <v>6758</v>
      </c>
      <c r="M1639" s="171">
        <v>12277.649999999994</v>
      </c>
      <c r="N1639" s="164">
        <v>12277.649999999994</v>
      </c>
      <c r="O1639" s="162"/>
      <c r="P1639" s="160"/>
      <c r="Q1639" s="162"/>
      <c r="R1639" s="164">
        <v>0</v>
      </c>
      <c r="S1639" s="191"/>
      <c r="T1639" s="163"/>
      <c r="U1639" s="161" t="s">
        <v>10</v>
      </c>
      <c r="V1639" s="161" t="s">
        <v>11</v>
      </c>
      <c r="W1639" s="161" t="s">
        <v>12</v>
      </c>
      <c r="X1639" s="161" t="s">
        <v>13</v>
      </c>
      <c r="Y1639" s="169">
        <v>4400</v>
      </c>
      <c r="Z1639" s="169">
        <v>9351101</v>
      </c>
      <c r="AA1639" s="166">
        <v>0</v>
      </c>
      <c r="AB1639" s="167" t="s">
        <v>6761</v>
      </c>
      <c r="AC1639" s="168" t="s">
        <v>3312</v>
      </c>
    </row>
    <row r="1640" spans="1:29" x14ac:dyDescent="0.3">
      <c r="A1640" s="156" t="s">
        <v>4587</v>
      </c>
      <c r="B1640" s="157">
        <v>0</v>
      </c>
      <c r="C1640" s="158" t="s">
        <v>1548</v>
      </c>
      <c r="D1640" s="180" t="s">
        <v>503</v>
      </c>
      <c r="E1640" s="156" t="s">
        <v>2722</v>
      </c>
      <c r="F1640" s="159" t="s">
        <v>2587</v>
      </c>
      <c r="G1640" s="158" t="s">
        <v>138</v>
      </c>
      <c r="H1640" s="160">
        <v>45685</v>
      </c>
      <c r="I1640" s="160">
        <v>45785</v>
      </c>
      <c r="J1640" s="161" t="s">
        <v>6174</v>
      </c>
      <c r="K1640" s="162"/>
      <c r="L1640" s="163" t="s">
        <v>6764</v>
      </c>
      <c r="M1640" s="171">
        <v>0</v>
      </c>
      <c r="N1640" s="164">
        <v>179203.03</v>
      </c>
      <c r="O1640" s="162" t="s">
        <v>6765</v>
      </c>
      <c r="P1640" s="160">
        <v>45785</v>
      </c>
      <c r="Q1640" s="162" t="s">
        <v>6766</v>
      </c>
      <c r="R1640" s="164">
        <v>179203.03</v>
      </c>
      <c r="S1640" s="191"/>
      <c r="T1640" s="163"/>
      <c r="U1640" s="161" t="s">
        <v>10</v>
      </c>
      <c r="V1640" s="161" t="s">
        <v>11</v>
      </c>
      <c r="W1640" s="161" t="s">
        <v>1355</v>
      </c>
      <c r="X1640" s="161" t="s">
        <v>1356</v>
      </c>
      <c r="Y1640" s="169">
        <v>4300</v>
      </c>
      <c r="Z1640" s="169">
        <v>9351101</v>
      </c>
      <c r="AA1640" s="166">
        <v>0.81801769453736384</v>
      </c>
      <c r="AB1640" s="167" t="s">
        <v>6767</v>
      </c>
      <c r="AC1640" s="168" t="s">
        <v>3312</v>
      </c>
    </row>
    <row r="1641" spans="1:29" x14ac:dyDescent="0.3">
      <c r="A1641" s="156" t="s">
        <v>4587</v>
      </c>
      <c r="B1641" s="157">
        <v>0</v>
      </c>
      <c r="C1641" s="158" t="s">
        <v>1548</v>
      </c>
      <c r="D1641" s="180" t="s">
        <v>503</v>
      </c>
      <c r="E1641" s="156" t="s">
        <v>2722</v>
      </c>
      <c r="F1641" s="159" t="s">
        <v>2587</v>
      </c>
      <c r="G1641" s="158" t="s">
        <v>138</v>
      </c>
      <c r="H1641" s="160">
        <v>45685</v>
      </c>
      <c r="I1641" s="160">
        <v>45856</v>
      </c>
      <c r="J1641" s="161" t="s">
        <v>6174</v>
      </c>
      <c r="K1641" s="162" t="s">
        <v>6763</v>
      </c>
      <c r="L1641" s="163" t="s">
        <v>6764</v>
      </c>
      <c r="M1641" s="171">
        <v>0</v>
      </c>
      <c r="N1641" s="164">
        <v>-15754.45</v>
      </c>
      <c r="O1641" s="162" t="s">
        <v>6765</v>
      </c>
      <c r="P1641" s="160">
        <v>45856</v>
      </c>
      <c r="Q1641" s="162" t="s">
        <v>6766</v>
      </c>
      <c r="R1641" s="164">
        <v>-15754.45</v>
      </c>
      <c r="S1641" s="191"/>
      <c r="T1641" s="163"/>
      <c r="U1641" s="161" t="s">
        <v>10</v>
      </c>
      <c r="V1641" s="161" t="s">
        <v>11</v>
      </c>
      <c r="W1641" s="161" t="s">
        <v>1355</v>
      </c>
      <c r="X1641" s="161" t="s">
        <v>1356</v>
      </c>
      <c r="Y1641" s="169">
        <v>4300</v>
      </c>
      <c r="Z1641" s="169">
        <v>9351101</v>
      </c>
      <c r="AA1641" s="166">
        <v>-7.1915183954781192E-2</v>
      </c>
      <c r="AB1641" s="167" t="s">
        <v>7409</v>
      </c>
      <c r="AC1641" s="168" t="s">
        <v>3312</v>
      </c>
    </row>
    <row r="1642" spans="1:29" x14ac:dyDescent="0.3">
      <c r="A1642" s="156" t="s">
        <v>4587</v>
      </c>
      <c r="B1642" s="157">
        <v>0</v>
      </c>
      <c r="C1642" s="158" t="s">
        <v>1548</v>
      </c>
      <c r="D1642" s="180" t="s">
        <v>503</v>
      </c>
      <c r="E1642" s="156" t="s">
        <v>2722</v>
      </c>
      <c r="F1642" s="159" t="s">
        <v>2587</v>
      </c>
      <c r="G1642" s="158" t="s">
        <v>138</v>
      </c>
      <c r="H1642" s="160">
        <v>45685</v>
      </c>
      <c r="I1642" s="160">
        <v>45785</v>
      </c>
      <c r="J1642" s="161" t="s">
        <v>6174</v>
      </c>
      <c r="K1642" s="162"/>
      <c r="L1642" s="163" t="s">
        <v>6764</v>
      </c>
      <c r="M1642" s="171">
        <v>0</v>
      </c>
      <c r="N1642" s="164">
        <v>40364.730000000003</v>
      </c>
      <c r="O1642" s="162" t="s">
        <v>6765</v>
      </c>
      <c r="P1642" s="160">
        <v>45785</v>
      </c>
      <c r="Q1642" s="162" t="s">
        <v>6766</v>
      </c>
      <c r="R1642" s="164">
        <v>40364.730000000003</v>
      </c>
      <c r="S1642" s="191"/>
      <c r="T1642" s="163"/>
      <c r="U1642" s="161" t="s">
        <v>10</v>
      </c>
      <c r="V1642" s="161" t="s">
        <v>11</v>
      </c>
      <c r="W1642" s="161" t="s">
        <v>12</v>
      </c>
      <c r="X1642" s="161" t="s">
        <v>13</v>
      </c>
      <c r="Y1642" s="169">
        <v>4400</v>
      </c>
      <c r="Z1642" s="169">
        <v>9351101</v>
      </c>
      <c r="AA1642" s="166">
        <v>0.18425505068314507</v>
      </c>
      <c r="AB1642" s="167" t="s">
        <v>6767</v>
      </c>
      <c r="AC1642" s="168" t="s">
        <v>3312</v>
      </c>
    </row>
    <row r="1643" spans="1:29" x14ac:dyDescent="0.3">
      <c r="A1643" s="156" t="s">
        <v>4587</v>
      </c>
      <c r="B1643" s="157">
        <v>0</v>
      </c>
      <c r="C1643" s="158" t="s">
        <v>1548</v>
      </c>
      <c r="D1643" s="180" t="s">
        <v>503</v>
      </c>
      <c r="E1643" s="156" t="s">
        <v>2722</v>
      </c>
      <c r="F1643" s="159" t="s">
        <v>2587</v>
      </c>
      <c r="G1643" s="158" t="s">
        <v>138</v>
      </c>
      <c r="H1643" s="160">
        <v>45685</v>
      </c>
      <c r="I1643" s="160">
        <v>45856</v>
      </c>
      <c r="J1643" s="161" t="s">
        <v>6174</v>
      </c>
      <c r="K1643" s="162"/>
      <c r="L1643" s="163" t="s">
        <v>6764</v>
      </c>
      <c r="M1643" s="171">
        <v>0</v>
      </c>
      <c r="N1643" s="164">
        <v>15754.45</v>
      </c>
      <c r="O1643" s="162" t="s">
        <v>6765</v>
      </c>
      <c r="P1643" s="160">
        <v>45856</v>
      </c>
      <c r="Q1643" s="162" t="s">
        <v>6766</v>
      </c>
      <c r="R1643" s="164">
        <v>15754.45</v>
      </c>
      <c r="S1643" s="191"/>
      <c r="T1643" s="163"/>
      <c r="U1643" s="161" t="s">
        <v>10</v>
      </c>
      <c r="V1643" s="161" t="s">
        <v>11</v>
      </c>
      <c r="W1643" s="161" t="s">
        <v>12</v>
      </c>
      <c r="X1643" s="161" t="s">
        <v>13</v>
      </c>
      <c r="Y1643" s="169">
        <v>4400</v>
      </c>
      <c r="Z1643" s="169">
        <v>9351101</v>
      </c>
      <c r="AA1643" s="166">
        <v>7.1915183954781192E-2</v>
      </c>
      <c r="AB1643" s="167" t="s">
        <v>7409</v>
      </c>
      <c r="AC1643" s="168" t="s">
        <v>3312</v>
      </c>
    </row>
    <row r="1644" spans="1:29" x14ac:dyDescent="0.3">
      <c r="A1644" s="156" t="s">
        <v>4587</v>
      </c>
      <c r="B1644" s="157">
        <v>0</v>
      </c>
      <c r="C1644" s="158" t="s">
        <v>1548</v>
      </c>
      <c r="D1644" s="180" t="s">
        <v>503</v>
      </c>
      <c r="E1644" s="156" t="s">
        <v>2722</v>
      </c>
      <c r="F1644" s="159" t="s">
        <v>2587</v>
      </c>
      <c r="G1644" s="158" t="s">
        <v>138</v>
      </c>
      <c r="H1644" s="160">
        <v>45685</v>
      </c>
      <c r="I1644" s="160">
        <v>46730</v>
      </c>
      <c r="J1644" s="161" t="s">
        <v>6707</v>
      </c>
      <c r="K1644" s="162" t="s">
        <v>6763</v>
      </c>
      <c r="L1644" s="163" t="s">
        <v>6764</v>
      </c>
      <c r="M1644" s="171">
        <v>2032.7299999999959</v>
      </c>
      <c r="N1644" s="164">
        <v>2032.7299999999959</v>
      </c>
      <c r="O1644" s="162"/>
      <c r="P1644" s="160"/>
      <c r="Q1644" s="162"/>
      <c r="R1644" s="164">
        <v>0</v>
      </c>
      <c r="S1644" s="191"/>
      <c r="T1644" s="163"/>
      <c r="U1644" s="161" t="s">
        <v>10</v>
      </c>
      <c r="V1644" s="161" t="s">
        <v>11</v>
      </c>
      <c r="W1644" s="161" t="s">
        <v>12</v>
      </c>
      <c r="X1644" s="161" t="s">
        <v>13</v>
      </c>
      <c r="Y1644" s="169">
        <v>4400</v>
      </c>
      <c r="Z1644" s="169">
        <v>9351101</v>
      </c>
      <c r="AA1644" s="166">
        <v>0</v>
      </c>
      <c r="AB1644" s="167" t="s">
        <v>6767</v>
      </c>
      <c r="AC1644" s="168" t="s">
        <v>3312</v>
      </c>
    </row>
    <row r="1645" spans="1:29" x14ac:dyDescent="0.3">
      <c r="A1645" s="156" t="s">
        <v>2769</v>
      </c>
      <c r="B1645" s="157">
        <v>6</v>
      </c>
      <c r="C1645" s="158" t="s">
        <v>1548</v>
      </c>
      <c r="D1645" s="180" t="s">
        <v>501</v>
      </c>
      <c r="E1645" s="156" t="s">
        <v>2722</v>
      </c>
      <c r="F1645" s="159" t="s">
        <v>2587</v>
      </c>
      <c r="G1645" s="158" t="s">
        <v>138</v>
      </c>
      <c r="H1645" s="160">
        <v>45769</v>
      </c>
      <c r="I1645" s="160">
        <v>45995</v>
      </c>
      <c r="J1645" s="161" t="s">
        <v>6707</v>
      </c>
      <c r="K1645" s="162" t="s">
        <v>6768</v>
      </c>
      <c r="L1645" s="163" t="s">
        <v>6769</v>
      </c>
      <c r="M1645" s="171">
        <v>0</v>
      </c>
      <c r="N1645" s="164">
        <v>91134.36</v>
      </c>
      <c r="O1645" s="162" t="s">
        <v>7841</v>
      </c>
      <c r="P1645" s="160">
        <v>45995</v>
      </c>
      <c r="Q1645" s="162" t="s">
        <v>7842</v>
      </c>
      <c r="R1645" s="164">
        <v>91134.36</v>
      </c>
      <c r="S1645" s="191" t="s">
        <v>6176</v>
      </c>
      <c r="T1645" s="163"/>
      <c r="U1645" s="161" t="s">
        <v>10</v>
      </c>
      <c r="V1645" s="161" t="s">
        <v>11</v>
      </c>
      <c r="W1645" s="161" t="s">
        <v>1355</v>
      </c>
      <c r="X1645" s="161" t="s">
        <v>1356</v>
      </c>
      <c r="Y1645" s="169">
        <v>4300</v>
      </c>
      <c r="Z1645" s="169">
        <v>9171101</v>
      </c>
      <c r="AA1645" s="166">
        <v>0.77915304054779033</v>
      </c>
      <c r="AB1645" s="167" t="s">
        <v>6770</v>
      </c>
      <c r="AC1645" s="168" t="s">
        <v>3217</v>
      </c>
    </row>
    <row r="1646" spans="1:29" x14ac:dyDescent="0.3">
      <c r="A1646" s="156" t="s">
        <v>2769</v>
      </c>
      <c r="B1646" s="157">
        <v>6</v>
      </c>
      <c r="C1646" s="158" t="s">
        <v>1548</v>
      </c>
      <c r="D1646" s="180" t="s">
        <v>501</v>
      </c>
      <c r="E1646" s="156" t="s">
        <v>2722</v>
      </c>
      <c r="F1646" s="159" t="s">
        <v>2587</v>
      </c>
      <c r="G1646" s="158" t="s">
        <v>138</v>
      </c>
      <c r="H1646" s="160">
        <v>45769</v>
      </c>
      <c r="I1646" s="160">
        <v>45995</v>
      </c>
      <c r="J1646" s="161" t="s">
        <v>6707</v>
      </c>
      <c r="K1646" s="162" t="s">
        <v>6768</v>
      </c>
      <c r="L1646" s="163" t="s">
        <v>6769</v>
      </c>
      <c r="M1646" s="171">
        <v>0</v>
      </c>
      <c r="N1646" s="164">
        <v>25831.57</v>
      </c>
      <c r="O1646" s="162" t="s">
        <v>7841</v>
      </c>
      <c r="P1646" s="160">
        <v>45995</v>
      </c>
      <c r="Q1646" s="162" t="s">
        <v>7842</v>
      </c>
      <c r="R1646" s="164">
        <v>25831.57</v>
      </c>
      <c r="S1646" s="191" t="s">
        <v>6176</v>
      </c>
      <c r="T1646" s="163"/>
      <c r="U1646" s="161" t="s">
        <v>10</v>
      </c>
      <c r="V1646" s="161" t="s">
        <v>11</v>
      </c>
      <c r="W1646" s="161" t="s">
        <v>12</v>
      </c>
      <c r="X1646" s="161" t="s">
        <v>13</v>
      </c>
      <c r="Y1646" s="169">
        <v>4400</v>
      </c>
      <c r="Z1646" s="169">
        <v>9171101</v>
      </c>
      <c r="AA1646" s="166">
        <v>0.22084695945220972</v>
      </c>
      <c r="AB1646" s="167" t="s">
        <v>6770</v>
      </c>
      <c r="AC1646" s="168" t="s">
        <v>3217</v>
      </c>
    </row>
    <row r="1647" spans="1:29" x14ac:dyDescent="0.3">
      <c r="A1647" s="156" t="s">
        <v>2769</v>
      </c>
      <c r="B1647" s="157">
        <v>6</v>
      </c>
      <c r="C1647" s="158" t="s">
        <v>1548</v>
      </c>
      <c r="D1647" s="180" t="s">
        <v>501</v>
      </c>
      <c r="E1647" s="156" t="s">
        <v>2722</v>
      </c>
      <c r="F1647" s="159" t="s">
        <v>2587</v>
      </c>
      <c r="G1647" s="158" t="s">
        <v>138</v>
      </c>
      <c r="H1647" s="160">
        <v>45769</v>
      </c>
      <c r="I1647" s="160">
        <v>45909</v>
      </c>
      <c r="J1647" s="161" t="s">
        <v>6707</v>
      </c>
      <c r="K1647" s="162"/>
      <c r="L1647" s="163" t="s">
        <v>6772</v>
      </c>
      <c r="M1647" s="171">
        <v>0</v>
      </c>
      <c r="N1647" s="164">
        <v>88096.73</v>
      </c>
      <c r="O1647" s="162" t="s">
        <v>7410</v>
      </c>
      <c r="P1647" s="160">
        <v>45909</v>
      </c>
      <c r="Q1647" s="162" t="s">
        <v>7411</v>
      </c>
      <c r="R1647" s="164">
        <v>88096.73</v>
      </c>
      <c r="S1647" s="191" t="s">
        <v>6176</v>
      </c>
      <c r="T1647" s="163"/>
      <c r="U1647" s="161" t="s">
        <v>10</v>
      </c>
      <c r="V1647" s="161" t="s">
        <v>11</v>
      </c>
      <c r="W1647" s="161" t="s">
        <v>1355</v>
      </c>
      <c r="X1647" s="161" t="s">
        <v>1356</v>
      </c>
      <c r="Y1647" s="169">
        <v>4300</v>
      </c>
      <c r="Z1647" s="169">
        <v>9171101</v>
      </c>
      <c r="AA1647" s="166">
        <v>0.75260675580617931</v>
      </c>
      <c r="AB1647" s="167" t="s">
        <v>6770</v>
      </c>
      <c r="AC1647" s="168" t="s">
        <v>3217</v>
      </c>
    </row>
    <row r="1648" spans="1:29" x14ac:dyDescent="0.3">
      <c r="A1648" s="156" t="s">
        <v>2769</v>
      </c>
      <c r="B1648" s="157">
        <v>6</v>
      </c>
      <c r="C1648" s="158" t="s">
        <v>1548</v>
      </c>
      <c r="D1648" s="180" t="s">
        <v>501</v>
      </c>
      <c r="E1648" s="156" t="s">
        <v>2722</v>
      </c>
      <c r="F1648" s="159" t="s">
        <v>2587</v>
      </c>
      <c r="G1648" s="158" t="s">
        <v>138</v>
      </c>
      <c r="H1648" s="160">
        <v>45769</v>
      </c>
      <c r="I1648" s="160">
        <v>45912</v>
      </c>
      <c r="J1648" s="161" t="s">
        <v>6707</v>
      </c>
      <c r="K1648" s="162"/>
      <c r="L1648" s="163" t="s">
        <v>6772</v>
      </c>
      <c r="M1648" s="171">
        <v>0</v>
      </c>
      <c r="N1648" s="164">
        <v>-885.51</v>
      </c>
      <c r="O1648" s="162" t="s">
        <v>7410</v>
      </c>
      <c r="P1648" s="160">
        <v>45912</v>
      </c>
      <c r="Q1648" s="162" t="s">
        <v>7411</v>
      </c>
      <c r="R1648" s="164">
        <v>-885.51</v>
      </c>
      <c r="S1648" s="191" t="s">
        <v>6176</v>
      </c>
      <c r="T1648" s="163"/>
      <c r="U1648" s="161" t="s">
        <v>10</v>
      </c>
      <c r="V1648" s="161" t="s">
        <v>11</v>
      </c>
      <c r="W1648" s="161" t="s">
        <v>1355</v>
      </c>
      <c r="X1648" s="161" t="s">
        <v>1356</v>
      </c>
      <c r="Y1648" s="169">
        <v>4300</v>
      </c>
      <c r="Z1648" s="169">
        <v>9171101</v>
      </c>
      <c r="AA1648" s="166">
        <v>-7.5648756580854919E-3</v>
      </c>
      <c r="AB1648" s="167" t="s">
        <v>7412</v>
      </c>
      <c r="AC1648" s="168" t="s">
        <v>3217</v>
      </c>
    </row>
    <row r="1649" spans="1:29" x14ac:dyDescent="0.3">
      <c r="A1649" s="156" t="s">
        <v>2769</v>
      </c>
      <c r="B1649" s="157">
        <v>6</v>
      </c>
      <c r="C1649" s="158" t="s">
        <v>1548</v>
      </c>
      <c r="D1649" s="180" t="s">
        <v>501</v>
      </c>
      <c r="E1649" s="156" t="s">
        <v>2722</v>
      </c>
      <c r="F1649" s="159" t="s">
        <v>2587</v>
      </c>
      <c r="G1649" s="158" t="s">
        <v>138</v>
      </c>
      <c r="H1649" s="160">
        <v>45769</v>
      </c>
      <c r="I1649" s="160">
        <v>45933</v>
      </c>
      <c r="J1649" s="161" t="s">
        <v>6707</v>
      </c>
      <c r="K1649" s="162" t="s">
        <v>6771</v>
      </c>
      <c r="L1649" s="163" t="s">
        <v>6772</v>
      </c>
      <c r="M1649" s="171">
        <v>3.637978807091713E-12</v>
      </c>
      <c r="N1649" s="164">
        <v>4012.6600000000035</v>
      </c>
      <c r="O1649" s="162" t="s">
        <v>7413</v>
      </c>
      <c r="P1649" s="160">
        <v>45933</v>
      </c>
      <c r="Q1649" s="162" t="s">
        <v>7414</v>
      </c>
      <c r="R1649" s="164">
        <v>4012.66</v>
      </c>
      <c r="S1649" s="191" t="s">
        <v>6176</v>
      </c>
      <c r="T1649" s="163"/>
      <c r="U1649" s="161" t="s">
        <v>10</v>
      </c>
      <c r="V1649" s="161" t="s">
        <v>11</v>
      </c>
      <c r="W1649" s="161" t="s">
        <v>1355</v>
      </c>
      <c r="X1649" s="161" t="s">
        <v>1356</v>
      </c>
      <c r="Y1649" s="169">
        <v>4300</v>
      </c>
      <c r="Z1649" s="169">
        <v>9171101</v>
      </c>
      <c r="AA1649" s="166">
        <v>3.4279990014989471E-2</v>
      </c>
      <c r="AB1649" s="167" t="s">
        <v>7415</v>
      </c>
      <c r="AC1649" s="168" t="s">
        <v>3217</v>
      </c>
    </row>
    <row r="1650" spans="1:29" x14ac:dyDescent="0.3">
      <c r="A1650" s="156" t="s">
        <v>2769</v>
      </c>
      <c r="B1650" s="157">
        <v>6</v>
      </c>
      <c r="C1650" s="158" t="s">
        <v>1548</v>
      </c>
      <c r="D1650" s="180" t="s">
        <v>501</v>
      </c>
      <c r="E1650" s="156" t="s">
        <v>2722</v>
      </c>
      <c r="F1650" s="159" t="s">
        <v>2587</v>
      </c>
      <c r="G1650" s="158" t="s">
        <v>138</v>
      </c>
      <c r="H1650" s="160">
        <v>45769</v>
      </c>
      <c r="I1650" s="160">
        <v>45909</v>
      </c>
      <c r="J1650" s="161" t="s">
        <v>6707</v>
      </c>
      <c r="K1650" s="162"/>
      <c r="L1650" s="163" t="s">
        <v>6772</v>
      </c>
      <c r="M1650" s="171">
        <v>0</v>
      </c>
      <c r="N1650" s="164">
        <v>24946.07</v>
      </c>
      <c r="O1650" s="162" t="s">
        <v>7410</v>
      </c>
      <c r="P1650" s="160">
        <v>45909</v>
      </c>
      <c r="Q1650" s="162" t="s">
        <v>7411</v>
      </c>
      <c r="R1650" s="164">
        <v>24946.07</v>
      </c>
      <c r="S1650" s="191" t="s">
        <v>6176</v>
      </c>
      <c r="T1650" s="163"/>
      <c r="U1650" s="161" t="s">
        <v>10</v>
      </c>
      <c r="V1650" s="161" t="s">
        <v>11</v>
      </c>
      <c r="W1650" s="161" t="s">
        <v>12</v>
      </c>
      <c r="X1650" s="161" t="s">
        <v>13</v>
      </c>
      <c r="Y1650" s="169">
        <v>4400</v>
      </c>
      <c r="Z1650" s="169">
        <v>9171101</v>
      </c>
      <c r="AA1650" s="166">
        <v>0.21311325417883112</v>
      </c>
      <c r="AB1650" s="167" t="s">
        <v>6770</v>
      </c>
      <c r="AC1650" s="168" t="s">
        <v>3217</v>
      </c>
    </row>
    <row r="1651" spans="1:29" x14ac:dyDescent="0.3">
      <c r="A1651" s="156" t="s">
        <v>2769</v>
      </c>
      <c r="B1651" s="157">
        <v>6</v>
      </c>
      <c r="C1651" s="158" t="s">
        <v>1548</v>
      </c>
      <c r="D1651" s="180" t="s">
        <v>501</v>
      </c>
      <c r="E1651" s="156" t="s">
        <v>2722</v>
      </c>
      <c r="F1651" s="159" t="s">
        <v>2587</v>
      </c>
      <c r="G1651" s="158" t="s">
        <v>138</v>
      </c>
      <c r="H1651" s="160">
        <v>45769</v>
      </c>
      <c r="I1651" s="160">
        <v>45912</v>
      </c>
      <c r="J1651" s="161" t="s">
        <v>6707</v>
      </c>
      <c r="K1651" s="162" t="s">
        <v>6771</v>
      </c>
      <c r="L1651" s="163" t="s">
        <v>6772</v>
      </c>
      <c r="M1651" s="171">
        <v>0</v>
      </c>
      <c r="N1651" s="164">
        <v>885.51</v>
      </c>
      <c r="O1651" s="162" t="s">
        <v>7410</v>
      </c>
      <c r="P1651" s="160">
        <v>45912</v>
      </c>
      <c r="Q1651" s="162" t="s">
        <v>7411</v>
      </c>
      <c r="R1651" s="164">
        <v>885.51</v>
      </c>
      <c r="S1651" s="191" t="s">
        <v>6176</v>
      </c>
      <c r="T1651" s="163"/>
      <c r="U1651" s="161" t="s">
        <v>10</v>
      </c>
      <c r="V1651" s="161" t="s">
        <v>11</v>
      </c>
      <c r="W1651" s="161" t="s">
        <v>12</v>
      </c>
      <c r="X1651" s="161" t="s">
        <v>13</v>
      </c>
      <c r="Y1651" s="169">
        <v>4400</v>
      </c>
      <c r="Z1651" s="169">
        <v>9171101</v>
      </c>
      <c r="AA1651" s="166">
        <v>7.5648756580854919E-3</v>
      </c>
      <c r="AB1651" s="167" t="s">
        <v>7412</v>
      </c>
      <c r="AC1651" s="168" t="s">
        <v>3217</v>
      </c>
    </row>
    <row r="1652" spans="1:29" x14ac:dyDescent="0.3">
      <c r="A1652" s="156" t="s">
        <v>2769</v>
      </c>
      <c r="B1652" s="157">
        <v>6</v>
      </c>
      <c r="C1652" s="158" t="s">
        <v>1548</v>
      </c>
      <c r="D1652" s="180" t="s">
        <v>501</v>
      </c>
      <c r="E1652" s="156" t="s">
        <v>2722</v>
      </c>
      <c r="F1652" s="159" t="s">
        <v>2587</v>
      </c>
      <c r="G1652" s="158" t="s">
        <v>138</v>
      </c>
      <c r="H1652" s="160">
        <v>45769</v>
      </c>
      <c r="I1652" s="160">
        <v>45909</v>
      </c>
      <c r="J1652" s="161" t="s">
        <v>6707</v>
      </c>
      <c r="K1652" s="162"/>
      <c r="L1652" s="163" t="s">
        <v>6774</v>
      </c>
      <c r="M1652" s="171">
        <v>0</v>
      </c>
      <c r="N1652" s="164">
        <v>12231.29</v>
      </c>
      <c r="O1652" s="162" t="s">
        <v>7416</v>
      </c>
      <c r="P1652" s="160">
        <v>45909</v>
      </c>
      <c r="Q1652" s="162" t="s">
        <v>7411</v>
      </c>
      <c r="R1652" s="164">
        <v>12231.29</v>
      </c>
      <c r="S1652" s="191" t="s">
        <v>6176</v>
      </c>
      <c r="T1652" s="163"/>
      <c r="U1652" s="161" t="s">
        <v>10</v>
      </c>
      <c r="V1652" s="161" t="s">
        <v>11</v>
      </c>
      <c r="W1652" s="161" t="s">
        <v>1355</v>
      </c>
      <c r="X1652" s="161" t="s">
        <v>1356</v>
      </c>
      <c r="Y1652" s="169">
        <v>4300</v>
      </c>
      <c r="Z1652" s="169">
        <v>9171101</v>
      </c>
      <c r="AA1652" s="166">
        <v>0.53397965852480866</v>
      </c>
      <c r="AB1652" s="167" t="s">
        <v>6770</v>
      </c>
      <c r="AC1652" s="168" t="s">
        <v>3217</v>
      </c>
    </row>
    <row r="1653" spans="1:29" x14ac:dyDescent="0.3">
      <c r="A1653" s="156" t="s">
        <v>2769</v>
      </c>
      <c r="B1653" s="157">
        <v>6</v>
      </c>
      <c r="C1653" s="158" t="s">
        <v>1548</v>
      </c>
      <c r="D1653" s="180" t="s">
        <v>501</v>
      </c>
      <c r="E1653" s="156" t="s">
        <v>2722</v>
      </c>
      <c r="F1653" s="159" t="s">
        <v>2587</v>
      </c>
      <c r="G1653" s="158" t="s">
        <v>138</v>
      </c>
      <c r="H1653" s="160">
        <v>45769</v>
      </c>
      <c r="I1653" s="160">
        <v>45912</v>
      </c>
      <c r="J1653" s="161" t="s">
        <v>6707</v>
      </c>
      <c r="K1653" s="162"/>
      <c r="L1653" s="163" t="s">
        <v>6774</v>
      </c>
      <c r="M1653" s="171">
        <v>0</v>
      </c>
      <c r="N1653" s="164">
        <v>736.78</v>
      </c>
      <c r="O1653" s="162" t="s">
        <v>7416</v>
      </c>
      <c r="P1653" s="160">
        <v>45912</v>
      </c>
      <c r="Q1653" s="162" t="s">
        <v>7411</v>
      </c>
      <c r="R1653" s="164">
        <v>736.78</v>
      </c>
      <c r="S1653" s="191" t="s">
        <v>6176</v>
      </c>
      <c r="T1653" s="163"/>
      <c r="U1653" s="161" t="s">
        <v>10</v>
      </c>
      <c r="V1653" s="161" t="s">
        <v>11</v>
      </c>
      <c r="W1653" s="161" t="s">
        <v>1355</v>
      </c>
      <c r="X1653" s="161" t="s">
        <v>1356</v>
      </c>
      <c r="Y1653" s="169">
        <v>4300</v>
      </c>
      <c r="Z1653" s="169">
        <v>9171101</v>
      </c>
      <c r="AA1653" s="166">
        <v>3.2165497899886972E-2</v>
      </c>
      <c r="AB1653" s="167" t="s">
        <v>7412</v>
      </c>
      <c r="AC1653" s="168" t="s">
        <v>3217</v>
      </c>
    </row>
    <row r="1654" spans="1:29" x14ac:dyDescent="0.3">
      <c r="A1654" s="156" t="s">
        <v>2769</v>
      </c>
      <c r="B1654" s="157">
        <v>6</v>
      </c>
      <c r="C1654" s="158" t="s">
        <v>1548</v>
      </c>
      <c r="D1654" s="180" t="s">
        <v>501</v>
      </c>
      <c r="E1654" s="156" t="s">
        <v>2722</v>
      </c>
      <c r="F1654" s="159" t="s">
        <v>2587</v>
      </c>
      <c r="G1654" s="158" t="s">
        <v>138</v>
      </c>
      <c r="H1654" s="160">
        <v>45769</v>
      </c>
      <c r="I1654" s="160">
        <v>45933</v>
      </c>
      <c r="J1654" s="161" t="s">
        <v>6707</v>
      </c>
      <c r="K1654" s="162" t="s">
        <v>6773</v>
      </c>
      <c r="L1654" s="163" t="s">
        <v>6774</v>
      </c>
      <c r="M1654" s="171">
        <v>0</v>
      </c>
      <c r="N1654" s="164">
        <v>802.53</v>
      </c>
      <c r="O1654" s="162" t="s">
        <v>7417</v>
      </c>
      <c r="P1654" s="160">
        <v>45933</v>
      </c>
      <c r="Q1654" s="162" t="s">
        <v>7414</v>
      </c>
      <c r="R1654" s="164">
        <v>802.53</v>
      </c>
      <c r="S1654" s="191" t="s">
        <v>6176</v>
      </c>
      <c r="T1654" s="163"/>
      <c r="U1654" s="161" t="s">
        <v>10</v>
      </c>
      <c r="V1654" s="161" t="s">
        <v>11</v>
      </c>
      <c r="W1654" s="161" t="s">
        <v>1355</v>
      </c>
      <c r="X1654" s="161" t="s">
        <v>1356</v>
      </c>
      <c r="Y1654" s="169">
        <v>4300</v>
      </c>
      <c r="Z1654" s="169">
        <v>9171101</v>
      </c>
      <c r="AA1654" s="166">
        <v>3.5035936140498235E-2</v>
      </c>
      <c r="AB1654" s="167" t="s">
        <v>7418</v>
      </c>
      <c r="AC1654" s="168" t="s">
        <v>3217</v>
      </c>
    </row>
    <row r="1655" spans="1:29" x14ac:dyDescent="0.3">
      <c r="A1655" s="156" t="s">
        <v>2769</v>
      </c>
      <c r="B1655" s="157">
        <v>6</v>
      </c>
      <c r="C1655" s="158" t="s">
        <v>1548</v>
      </c>
      <c r="D1655" s="180" t="s">
        <v>501</v>
      </c>
      <c r="E1655" s="156" t="s">
        <v>2722</v>
      </c>
      <c r="F1655" s="159" t="s">
        <v>2587</v>
      </c>
      <c r="G1655" s="158" t="s">
        <v>138</v>
      </c>
      <c r="H1655" s="160">
        <v>45769</v>
      </c>
      <c r="I1655" s="160">
        <v>45909</v>
      </c>
      <c r="J1655" s="161" t="s">
        <v>6707</v>
      </c>
      <c r="K1655" s="162"/>
      <c r="L1655" s="163" t="s">
        <v>6774</v>
      </c>
      <c r="M1655" s="171">
        <v>0</v>
      </c>
      <c r="N1655" s="164">
        <v>8114.16</v>
      </c>
      <c r="O1655" s="162" t="s">
        <v>7416</v>
      </c>
      <c r="P1655" s="160">
        <v>45909</v>
      </c>
      <c r="Q1655" s="162" t="s">
        <v>7411</v>
      </c>
      <c r="R1655" s="164">
        <v>8114.16</v>
      </c>
      <c r="S1655" s="191" t="s">
        <v>6176</v>
      </c>
      <c r="T1655" s="163"/>
      <c r="U1655" s="161" t="s">
        <v>10</v>
      </c>
      <c r="V1655" s="161" t="s">
        <v>11</v>
      </c>
      <c r="W1655" s="161" t="s">
        <v>12</v>
      </c>
      <c r="X1655" s="161" t="s">
        <v>13</v>
      </c>
      <c r="Y1655" s="169">
        <v>4400</v>
      </c>
      <c r="Z1655" s="169">
        <v>9171101</v>
      </c>
      <c r="AA1655" s="166">
        <v>0.35423870957320619</v>
      </c>
      <c r="AB1655" s="167" t="s">
        <v>6770</v>
      </c>
      <c r="AC1655" s="168" t="s">
        <v>3217</v>
      </c>
    </row>
    <row r="1656" spans="1:29" x14ac:dyDescent="0.3">
      <c r="A1656" s="156" t="s">
        <v>2769</v>
      </c>
      <c r="B1656" s="157">
        <v>6</v>
      </c>
      <c r="C1656" s="158" t="s">
        <v>1548</v>
      </c>
      <c r="D1656" s="180" t="s">
        <v>501</v>
      </c>
      <c r="E1656" s="156" t="s">
        <v>2722</v>
      </c>
      <c r="F1656" s="159" t="s">
        <v>2587</v>
      </c>
      <c r="G1656" s="158" t="s">
        <v>138</v>
      </c>
      <c r="H1656" s="160">
        <v>45769</v>
      </c>
      <c r="I1656" s="160">
        <v>45912</v>
      </c>
      <c r="J1656" s="161" t="s">
        <v>6707</v>
      </c>
      <c r="K1656" s="162"/>
      <c r="L1656" s="163" t="s">
        <v>6774</v>
      </c>
      <c r="M1656" s="171">
        <v>0</v>
      </c>
      <c r="N1656" s="164">
        <v>-736.78</v>
      </c>
      <c r="O1656" s="162" t="s">
        <v>7416</v>
      </c>
      <c r="P1656" s="160">
        <v>45912</v>
      </c>
      <c r="Q1656" s="162" t="s">
        <v>7411</v>
      </c>
      <c r="R1656" s="164">
        <v>-736.78</v>
      </c>
      <c r="S1656" s="191" t="s">
        <v>6176</v>
      </c>
      <c r="T1656" s="163"/>
      <c r="U1656" s="161" t="s">
        <v>10</v>
      </c>
      <c r="V1656" s="161" t="s">
        <v>11</v>
      </c>
      <c r="W1656" s="161" t="s">
        <v>12</v>
      </c>
      <c r="X1656" s="161" t="s">
        <v>13</v>
      </c>
      <c r="Y1656" s="169">
        <v>4400</v>
      </c>
      <c r="Z1656" s="169">
        <v>9171101</v>
      </c>
      <c r="AA1656" s="166">
        <v>-3.2165497899886972E-2</v>
      </c>
      <c r="AB1656" s="167" t="s">
        <v>7412</v>
      </c>
      <c r="AC1656" s="168" t="s">
        <v>3217</v>
      </c>
    </row>
    <row r="1657" spans="1:29" x14ac:dyDescent="0.3">
      <c r="A1657" s="156" t="s">
        <v>2769</v>
      </c>
      <c r="B1657" s="157">
        <v>6</v>
      </c>
      <c r="C1657" s="158" t="s">
        <v>1548</v>
      </c>
      <c r="D1657" s="180" t="s">
        <v>501</v>
      </c>
      <c r="E1657" s="156" t="s">
        <v>2722</v>
      </c>
      <c r="F1657" s="159" t="s">
        <v>2587</v>
      </c>
      <c r="G1657" s="158" t="s">
        <v>138</v>
      </c>
      <c r="H1657" s="160">
        <v>45769</v>
      </c>
      <c r="I1657" s="160">
        <v>46730</v>
      </c>
      <c r="J1657" s="161" t="s">
        <v>6707</v>
      </c>
      <c r="K1657" s="162" t="s">
        <v>6773</v>
      </c>
      <c r="L1657" s="163" t="s">
        <v>6774</v>
      </c>
      <c r="M1657" s="171">
        <v>1757.9399999999996</v>
      </c>
      <c r="N1657" s="164">
        <v>1757.9399999999996</v>
      </c>
      <c r="O1657" s="162"/>
      <c r="P1657" s="160"/>
      <c r="Q1657" s="162"/>
      <c r="R1657" s="164">
        <v>0</v>
      </c>
      <c r="S1657" s="191" t="s">
        <v>6176</v>
      </c>
      <c r="T1657" s="163"/>
      <c r="U1657" s="161" t="s">
        <v>10</v>
      </c>
      <c r="V1657" s="161" t="s">
        <v>11</v>
      </c>
      <c r="W1657" s="161" t="s">
        <v>12</v>
      </c>
      <c r="X1657" s="161" t="s">
        <v>13</v>
      </c>
      <c r="Y1657" s="169">
        <v>4400</v>
      </c>
      <c r="Z1657" s="169">
        <v>9171101</v>
      </c>
      <c r="AA1657" s="166">
        <v>0</v>
      </c>
      <c r="AB1657" s="167" t="s">
        <v>6770</v>
      </c>
      <c r="AC1657" s="168" t="s">
        <v>3217</v>
      </c>
    </row>
    <row r="1658" spans="1:29" x14ac:dyDescent="0.3">
      <c r="A1658" s="156" t="s">
        <v>2771</v>
      </c>
      <c r="B1658" s="157">
        <v>6</v>
      </c>
      <c r="C1658" s="158" t="s">
        <v>1548</v>
      </c>
      <c r="D1658" s="180" t="s">
        <v>500</v>
      </c>
      <c r="E1658" s="156" t="s">
        <v>2722</v>
      </c>
      <c r="F1658" s="159" t="s">
        <v>2587</v>
      </c>
      <c r="G1658" s="158" t="s">
        <v>138</v>
      </c>
      <c r="H1658" s="160">
        <v>45769</v>
      </c>
      <c r="I1658" s="160">
        <v>46002</v>
      </c>
      <c r="J1658" s="161" t="s">
        <v>6707</v>
      </c>
      <c r="K1658" s="162"/>
      <c r="L1658" s="163" t="s">
        <v>6776</v>
      </c>
      <c r="M1658" s="171">
        <v>0</v>
      </c>
      <c r="N1658" s="164">
        <v>6056.35</v>
      </c>
      <c r="O1658" s="162" t="s">
        <v>7901</v>
      </c>
      <c r="P1658" s="160">
        <v>46002</v>
      </c>
      <c r="Q1658" s="162" t="s">
        <v>7902</v>
      </c>
      <c r="R1658" s="164">
        <v>6056.35</v>
      </c>
      <c r="S1658" s="191" t="s">
        <v>6332</v>
      </c>
      <c r="T1658" s="163"/>
      <c r="U1658" s="161" t="s">
        <v>10</v>
      </c>
      <c r="V1658" s="161" t="s">
        <v>11</v>
      </c>
      <c r="W1658" s="161" t="s">
        <v>1355</v>
      </c>
      <c r="X1658" s="161" t="s">
        <v>1356</v>
      </c>
      <c r="Y1658" s="169">
        <v>4300</v>
      </c>
      <c r="Z1658" s="169">
        <v>9261101</v>
      </c>
      <c r="AA1658" s="166">
        <v>0.4889042268074526</v>
      </c>
      <c r="AB1658" s="167" t="s">
        <v>6777</v>
      </c>
      <c r="AC1658" s="168" t="s">
        <v>3267</v>
      </c>
    </row>
    <row r="1659" spans="1:29" x14ac:dyDescent="0.3">
      <c r="A1659" s="156" t="s">
        <v>2771</v>
      </c>
      <c r="B1659" s="157">
        <v>6</v>
      </c>
      <c r="C1659" s="158" t="s">
        <v>1548</v>
      </c>
      <c r="D1659" s="180" t="s">
        <v>500</v>
      </c>
      <c r="E1659" s="156" t="s">
        <v>2722</v>
      </c>
      <c r="F1659" s="159" t="s">
        <v>2587</v>
      </c>
      <c r="G1659" s="158" t="s">
        <v>138</v>
      </c>
      <c r="H1659" s="160">
        <v>45769</v>
      </c>
      <c r="I1659" s="160">
        <v>46002</v>
      </c>
      <c r="J1659" s="161" t="s">
        <v>6707</v>
      </c>
      <c r="K1659" s="162" t="s">
        <v>6775</v>
      </c>
      <c r="L1659" s="163" t="s">
        <v>6776</v>
      </c>
      <c r="M1659" s="171">
        <v>0</v>
      </c>
      <c r="N1659" s="164">
        <v>916.73</v>
      </c>
      <c r="O1659" s="162" t="s">
        <v>7901</v>
      </c>
      <c r="P1659" s="160">
        <v>46002</v>
      </c>
      <c r="Q1659" s="162" t="s">
        <v>7902</v>
      </c>
      <c r="R1659" s="164">
        <v>916.73</v>
      </c>
      <c r="S1659" s="191" t="s">
        <v>6332</v>
      </c>
      <c r="T1659" s="163"/>
      <c r="U1659" s="161" t="s">
        <v>10</v>
      </c>
      <c r="V1659" s="161" t="s">
        <v>11</v>
      </c>
      <c r="W1659" s="161" t="s">
        <v>1355</v>
      </c>
      <c r="X1659" s="161" t="s">
        <v>1356</v>
      </c>
      <c r="Y1659" s="169">
        <v>4300</v>
      </c>
      <c r="Z1659" s="169">
        <v>9261101</v>
      </c>
      <c r="AA1659" s="166">
        <v>7.4003842552229651E-2</v>
      </c>
      <c r="AB1659" s="167" t="s">
        <v>7903</v>
      </c>
      <c r="AC1659" s="168" t="s">
        <v>3267</v>
      </c>
    </row>
    <row r="1660" spans="1:29" x14ac:dyDescent="0.3">
      <c r="A1660" s="156" t="s">
        <v>2771</v>
      </c>
      <c r="B1660" s="157">
        <v>6</v>
      </c>
      <c r="C1660" s="158" t="s">
        <v>1548</v>
      </c>
      <c r="D1660" s="180" t="s">
        <v>500</v>
      </c>
      <c r="E1660" s="156" t="s">
        <v>2722</v>
      </c>
      <c r="F1660" s="159" t="s">
        <v>2587</v>
      </c>
      <c r="G1660" s="158" t="s">
        <v>138</v>
      </c>
      <c r="H1660" s="160">
        <v>45769</v>
      </c>
      <c r="I1660" s="160">
        <v>46002</v>
      </c>
      <c r="J1660" s="161" t="s">
        <v>6707</v>
      </c>
      <c r="K1660" s="162"/>
      <c r="L1660" s="163" t="s">
        <v>6776</v>
      </c>
      <c r="M1660" s="171">
        <v>0</v>
      </c>
      <c r="N1660" s="164">
        <v>6331.25</v>
      </c>
      <c r="O1660" s="162" t="s">
        <v>7901</v>
      </c>
      <c r="P1660" s="160">
        <v>46002</v>
      </c>
      <c r="Q1660" s="162" t="s">
        <v>7902</v>
      </c>
      <c r="R1660" s="164">
        <v>6331.25</v>
      </c>
      <c r="S1660" s="191" t="s">
        <v>6332</v>
      </c>
      <c r="T1660" s="163"/>
      <c r="U1660" s="161" t="s">
        <v>10</v>
      </c>
      <c r="V1660" s="161" t="s">
        <v>11</v>
      </c>
      <c r="W1660" s="161" t="s">
        <v>12</v>
      </c>
      <c r="X1660" s="161" t="s">
        <v>13</v>
      </c>
      <c r="Y1660" s="169">
        <v>4400</v>
      </c>
      <c r="Z1660" s="169">
        <v>9261101</v>
      </c>
      <c r="AA1660" s="166">
        <v>0.5110957731925474</v>
      </c>
      <c r="AB1660" s="167" t="s">
        <v>6777</v>
      </c>
      <c r="AC1660" s="168" t="s">
        <v>3267</v>
      </c>
    </row>
    <row r="1661" spans="1:29" x14ac:dyDescent="0.3">
      <c r="A1661" s="156" t="s">
        <v>2771</v>
      </c>
      <c r="B1661" s="157">
        <v>6</v>
      </c>
      <c r="C1661" s="158" t="s">
        <v>1548</v>
      </c>
      <c r="D1661" s="180" t="s">
        <v>500</v>
      </c>
      <c r="E1661" s="156" t="s">
        <v>2722</v>
      </c>
      <c r="F1661" s="159" t="s">
        <v>2587</v>
      </c>
      <c r="G1661" s="158" t="s">
        <v>138</v>
      </c>
      <c r="H1661" s="160">
        <v>45769</v>
      </c>
      <c r="I1661" s="160">
        <v>46002</v>
      </c>
      <c r="J1661" s="161" t="s">
        <v>6707</v>
      </c>
      <c r="K1661" s="162" t="s">
        <v>6775</v>
      </c>
      <c r="L1661" s="163" t="s">
        <v>6776</v>
      </c>
      <c r="M1661" s="171">
        <v>0</v>
      </c>
      <c r="N1661" s="164">
        <v>-916.73</v>
      </c>
      <c r="O1661" s="162" t="s">
        <v>7901</v>
      </c>
      <c r="P1661" s="160">
        <v>46002</v>
      </c>
      <c r="Q1661" s="162" t="s">
        <v>7902</v>
      </c>
      <c r="R1661" s="164">
        <v>-916.73</v>
      </c>
      <c r="S1661" s="191" t="s">
        <v>6332</v>
      </c>
      <c r="T1661" s="163"/>
      <c r="U1661" s="161" t="s">
        <v>10</v>
      </c>
      <c r="V1661" s="161" t="s">
        <v>11</v>
      </c>
      <c r="W1661" s="161" t="s">
        <v>12</v>
      </c>
      <c r="X1661" s="161" t="s">
        <v>13</v>
      </c>
      <c r="Y1661" s="169">
        <v>4400</v>
      </c>
      <c r="Z1661" s="169">
        <v>9261101</v>
      </c>
      <c r="AA1661" s="166">
        <v>-7.4003842552229651E-2</v>
      </c>
      <c r="AB1661" s="167" t="s">
        <v>7903</v>
      </c>
      <c r="AC1661" s="168" t="s">
        <v>3267</v>
      </c>
    </row>
    <row r="1662" spans="1:29" x14ac:dyDescent="0.3">
      <c r="A1662" s="156" t="s">
        <v>2771</v>
      </c>
      <c r="B1662" s="157">
        <v>6</v>
      </c>
      <c r="C1662" s="158" t="s">
        <v>1548</v>
      </c>
      <c r="D1662" s="180" t="s">
        <v>500</v>
      </c>
      <c r="E1662" s="156" t="s">
        <v>2722</v>
      </c>
      <c r="F1662" s="159" t="s">
        <v>2587</v>
      </c>
      <c r="G1662" s="158" t="s">
        <v>138</v>
      </c>
      <c r="H1662" s="160">
        <v>45769</v>
      </c>
      <c r="I1662" s="160">
        <v>46002</v>
      </c>
      <c r="J1662" s="161" t="s">
        <v>6707</v>
      </c>
      <c r="K1662" s="162" t="s">
        <v>6778</v>
      </c>
      <c r="L1662" s="163" t="s">
        <v>6779</v>
      </c>
      <c r="M1662" s="171">
        <v>0</v>
      </c>
      <c r="N1662" s="164">
        <v>6973.08</v>
      </c>
      <c r="O1662" s="162" t="s">
        <v>7904</v>
      </c>
      <c r="P1662" s="160">
        <v>46002</v>
      </c>
      <c r="Q1662" s="162" t="s">
        <v>7902</v>
      </c>
      <c r="R1662" s="164">
        <v>6973.08</v>
      </c>
      <c r="S1662" s="191" t="s">
        <v>6332</v>
      </c>
      <c r="T1662" s="163"/>
      <c r="U1662" s="161" t="s">
        <v>10</v>
      </c>
      <c r="V1662" s="161" t="s">
        <v>11</v>
      </c>
      <c r="W1662" s="161" t="s">
        <v>1355</v>
      </c>
      <c r="X1662" s="161" t="s">
        <v>1356</v>
      </c>
      <c r="Y1662" s="169">
        <v>4300</v>
      </c>
      <c r="Z1662" s="169">
        <v>9261101</v>
      </c>
      <c r="AA1662" s="166">
        <v>0.56290806935968229</v>
      </c>
      <c r="AB1662" s="167" t="s">
        <v>6777</v>
      </c>
      <c r="AC1662" s="168" t="s">
        <v>3267</v>
      </c>
    </row>
    <row r="1663" spans="1:29" x14ac:dyDescent="0.3">
      <c r="A1663" s="156" t="s">
        <v>2771</v>
      </c>
      <c r="B1663" s="157">
        <v>6</v>
      </c>
      <c r="C1663" s="158" t="s">
        <v>1548</v>
      </c>
      <c r="D1663" s="180" t="s">
        <v>500</v>
      </c>
      <c r="E1663" s="156" t="s">
        <v>2722</v>
      </c>
      <c r="F1663" s="159" t="s">
        <v>2587</v>
      </c>
      <c r="G1663" s="158" t="s">
        <v>138</v>
      </c>
      <c r="H1663" s="160">
        <v>45769</v>
      </c>
      <c r="I1663" s="160">
        <v>46002</v>
      </c>
      <c r="J1663" s="161" t="s">
        <v>6707</v>
      </c>
      <c r="K1663" s="162" t="s">
        <v>6778</v>
      </c>
      <c r="L1663" s="163" t="s">
        <v>6779</v>
      </c>
      <c r="M1663" s="171">
        <v>0</v>
      </c>
      <c r="N1663" s="164">
        <v>5414.52</v>
      </c>
      <c r="O1663" s="162" t="s">
        <v>7904</v>
      </c>
      <c r="P1663" s="160">
        <v>46002</v>
      </c>
      <c r="Q1663" s="162" t="s">
        <v>7902</v>
      </c>
      <c r="R1663" s="164">
        <v>5414.52</v>
      </c>
      <c r="S1663" s="191" t="s">
        <v>6332</v>
      </c>
      <c r="T1663" s="163"/>
      <c r="U1663" s="161" t="s">
        <v>10</v>
      </c>
      <c r="V1663" s="161" t="s">
        <v>11</v>
      </c>
      <c r="W1663" s="161" t="s">
        <v>12</v>
      </c>
      <c r="X1663" s="161" t="s">
        <v>13</v>
      </c>
      <c r="Y1663" s="169">
        <v>4400</v>
      </c>
      <c r="Z1663" s="169">
        <v>9261101</v>
      </c>
      <c r="AA1663" s="166">
        <v>0.43709193064031776</v>
      </c>
      <c r="AB1663" s="167" t="s">
        <v>6777</v>
      </c>
      <c r="AC1663" s="168" t="s">
        <v>3267</v>
      </c>
    </row>
    <row r="1664" spans="1:29" x14ac:dyDescent="0.3">
      <c r="A1664" s="156" t="s">
        <v>2771</v>
      </c>
      <c r="B1664" s="157">
        <v>6</v>
      </c>
      <c r="C1664" s="158" t="s">
        <v>1548</v>
      </c>
      <c r="D1664" s="180" t="s">
        <v>500</v>
      </c>
      <c r="E1664" s="156" t="s">
        <v>2722</v>
      </c>
      <c r="F1664" s="159" t="s">
        <v>2587</v>
      </c>
      <c r="G1664" s="158" t="s">
        <v>138</v>
      </c>
      <c r="H1664" s="160">
        <v>45769</v>
      </c>
      <c r="I1664" s="160">
        <v>46002</v>
      </c>
      <c r="J1664" s="161" t="s">
        <v>6707</v>
      </c>
      <c r="K1664" s="162" t="s">
        <v>6780</v>
      </c>
      <c r="L1664" s="163" t="s">
        <v>6781</v>
      </c>
      <c r="M1664" s="171">
        <v>0</v>
      </c>
      <c r="N1664" s="164">
        <v>129280.41</v>
      </c>
      <c r="O1664" s="162" t="s">
        <v>7905</v>
      </c>
      <c r="P1664" s="160">
        <v>46002</v>
      </c>
      <c r="Q1664" s="162" t="s">
        <v>7902</v>
      </c>
      <c r="R1664" s="164">
        <v>129280.41</v>
      </c>
      <c r="S1664" s="191" t="s">
        <v>6332</v>
      </c>
      <c r="T1664" s="163"/>
      <c r="U1664" s="161" t="s">
        <v>10</v>
      </c>
      <c r="V1664" s="161" t="s">
        <v>11</v>
      </c>
      <c r="W1664" s="161" t="s">
        <v>1355</v>
      </c>
      <c r="X1664" s="161" t="s">
        <v>1356</v>
      </c>
      <c r="Y1664" s="169">
        <v>4300</v>
      </c>
      <c r="Z1664" s="169">
        <v>9261101</v>
      </c>
      <c r="AA1664" s="166">
        <v>0.77811848441441678</v>
      </c>
      <c r="AB1664" s="167" t="s">
        <v>6777</v>
      </c>
      <c r="AC1664" s="168" t="s">
        <v>3267</v>
      </c>
    </row>
    <row r="1665" spans="1:29" x14ac:dyDescent="0.3">
      <c r="A1665" s="156" t="s">
        <v>2771</v>
      </c>
      <c r="B1665" s="157">
        <v>6</v>
      </c>
      <c r="C1665" s="158" t="s">
        <v>1548</v>
      </c>
      <c r="D1665" s="180" t="s">
        <v>500</v>
      </c>
      <c r="E1665" s="156" t="s">
        <v>2722</v>
      </c>
      <c r="F1665" s="159" t="s">
        <v>2587</v>
      </c>
      <c r="G1665" s="158" t="s">
        <v>138</v>
      </c>
      <c r="H1665" s="160">
        <v>45769</v>
      </c>
      <c r="I1665" s="160">
        <v>46002</v>
      </c>
      <c r="J1665" s="161" t="s">
        <v>6707</v>
      </c>
      <c r="K1665" s="162" t="s">
        <v>6780</v>
      </c>
      <c r="L1665" s="163" t="s">
        <v>6781</v>
      </c>
      <c r="M1665" s="171">
        <v>0</v>
      </c>
      <c r="N1665" s="164">
        <v>36864.480000000003</v>
      </c>
      <c r="O1665" s="162" t="s">
        <v>7905</v>
      </c>
      <c r="P1665" s="160">
        <v>46002</v>
      </c>
      <c r="Q1665" s="162" t="s">
        <v>7902</v>
      </c>
      <c r="R1665" s="164">
        <v>36864.480000000003</v>
      </c>
      <c r="S1665" s="191" t="s">
        <v>6332</v>
      </c>
      <c r="T1665" s="163"/>
      <c r="U1665" s="161" t="s">
        <v>10</v>
      </c>
      <c r="V1665" s="161" t="s">
        <v>11</v>
      </c>
      <c r="W1665" s="161" t="s">
        <v>12</v>
      </c>
      <c r="X1665" s="161" t="s">
        <v>13</v>
      </c>
      <c r="Y1665" s="169">
        <v>4400</v>
      </c>
      <c r="Z1665" s="169">
        <v>9261101</v>
      </c>
      <c r="AA1665" s="166">
        <v>0.22188151558558317</v>
      </c>
      <c r="AB1665" s="167" t="s">
        <v>6777</v>
      </c>
      <c r="AC1665" s="168" t="s">
        <v>3267</v>
      </c>
    </row>
    <row r="1666" spans="1:29" x14ac:dyDescent="0.3">
      <c r="A1666" s="156" t="s">
        <v>2771</v>
      </c>
      <c r="B1666" s="157">
        <v>6</v>
      </c>
      <c r="C1666" s="158" t="s">
        <v>1548</v>
      </c>
      <c r="D1666" s="180" t="s">
        <v>500</v>
      </c>
      <c r="E1666" s="156" t="s">
        <v>2722</v>
      </c>
      <c r="F1666" s="159" t="s">
        <v>2587</v>
      </c>
      <c r="G1666" s="158" t="s">
        <v>138</v>
      </c>
      <c r="H1666" s="160">
        <v>45769</v>
      </c>
      <c r="I1666" s="160">
        <v>46002</v>
      </c>
      <c r="J1666" s="161" t="s">
        <v>6707</v>
      </c>
      <c r="K1666" s="162" t="s">
        <v>6782</v>
      </c>
      <c r="L1666" s="163" t="s">
        <v>6783</v>
      </c>
      <c r="M1666" s="171">
        <v>0</v>
      </c>
      <c r="N1666" s="164">
        <v>73834.570000000007</v>
      </c>
      <c r="O1666" s="162" t="s">
        <v>7906</v>
      </c>
      <c r="P1666" s="160">
        <v>46002</v>
      </c>
      <c r="Q1666" s="162" t="s">
        <v>7902</v>
      </c>
      <c r="R1666" s="164">
        <v>73834.570000000007</v>
      </c>
      <c r="S1666" s="191" t="s">
        <v>6332</v>
      </c>
      <c r="T1666" s="163"/>
      <c r="U1666" s="161" t="s">
        <v>10</v>
      </c>
      <c r="V1666" s="161" t="s">
        <v>11</v>
      </c>
      <c r="W1666" s="161" t="s">
        <v>1355</v>
      </c>
      <c r="X1666" s="161" t="s">
        <v>1356</v>
      </c>
      <c r="Y1666" s="169">
        <v>4300</v>
      </c>
      <c r="Z1666" s="169">
        <v>9261101</v>
      </c>
      <c r="AA1666" s="166">
        <v>0.77802505564015345</v>
      </c>
      <c r="AB1666" s="167" t="s">
        <v>6777</v>
      </c>
      <c r="AC1666" s="168" t="s">
        <v>3267</v>
      </c>
    </row>
    <row r="1667" spans="1:29" x14ac:dyDescent="0.3">
      <c r="A1667" s="156" t="s">
        <v>2771</v>
      </c>
      <c r="B1667" s="157">
        <v>6</v>
      </c>
      <c r="C1667" s="158" t="s">
        <v>1548</v>
      </c>
      <c r="D1667" s="180" t="s">
        <v>500</v>
      </c>
      <c r="E1667" s="156" t="s">
        <v>2722</v>
      </c>
      <c r="F1667" s="159" t="s">
        <v>2587</v>
      </c>
      <c r="G1667" s="158" t="s">
        <v>138</v>
      </c>
      <c r="H1667" s="160">
        <v>45769</v>
      </c>
      <c r="I1667" s="160">
        <v>46002</v>
      </c>
      <c r="J1667" s="161" t="s">
        <v>6707</v>
      </c>
      <c r="K1667" s="162" t="s">
        <v>6782</v>
      </c>
      <c r="L1667" s="163" t="s">
        <v>6783</v>
      </c>
      <c r="M1667" s="171">
        <v>0</v>
      </c>
      <c r="N1667" s="164">
        <v>21065.42</v>
      </c>
      <c r="O1667" s="162" t="s">
        <v>7906</v>
      </c>
      <c r="P1667" s="160">
        <v>46002</v>
      </c>
      <c r="Q1667" s="162" t="s">
        <v>7902</v>
      </c>
      <c r="R1667" s="164">
        <v>21065.42</v>
      </c>
      <c r="S1667" s="191" t="s">
        <v>6332</v>
      </c>
      <c r="T1667" s="163"/>
      <c r="U1667" s="161" t="s">
        <v>10</v>
      </c>
      <c r="V1667" s="161" t="s">
        <v>11</v>
      </c>
      <c r="W1667" s="161" t="s">
        <v>12</v>
      </c>
      <c r="X1667" s="161" t="s">
        <v>13</v>
      </c>
      <c r="Y1667" s="169">
        <v>4400</v>
      </c>
      <c r="Z1667" s="169">
        <v>9261101</v>
      </c>
      <c r="AA1667" s="166">
        <v>0.22197494435984658</v>
      </c>
      <c r="AB1667" s="167" t="s">
        <v>6777</v>
      </c>
      <c r="AC1667" s="168" t="s">
        <v>3267</v>
      </c>
    </row>
    <row r="1668" spans="1:29" x14ac:dyDescent="0.3">
      <c r="A1668" s="156" t="s">
        <v>2767</v>
      </c>
      <c r="B1668" s="157">
        <v>4</v>
      </c>
      <c r="C1668" s="158" t="s">
        <v>1548</v>
      </c>
      <c r="D1668" s="180" t="s">
        <v>418</v>
      </c>
      <c r="E1668" s="156" t="s">
        <v>2722</v>
      </c>
      <c r="F1668" s="159" t="s">
        <v>2587</v>
      </c>
      <c r="G1668" s="158" t="s">
        <v>138</v>
      </c>
      <c r="H1668" s="160">
        <v>45769</v>
      </c>
      <c r="I1668" s="160">
        <v>45911</v>
      </c>
      <c r="J1668" s="161" t="s">
        <v>6707</v>
      </c>
      <c r="K1668" s="162" t="s">
        <v>6784</v>
      </c>
      <c r="L1668" s="163" t="s">
        <v>6785</v>
      </c>
      <c r="M1668" s="171">
        <v>0</v>
      </c>
      <c r="N1668" s="164">
        <v>111256.43</v>
      </c>
      <c r="O1668" s="162" t="s">
        <v>7419</v>
      </c>
      <c r="P1668" s="160">
        <v>45911</v>
      </c>
      <c r="Q1668" s="162" t="s">
        <v>7406</v>
      </c>
      <c r="R1668" s="164">
        <v>111256.43</v>
      </c>
      <c r="S1668" s="191" t="s">
        <v>6235</v>
      </c>
      <c r="T1668" s="163"/>
      <c r="U1668" s="161" t="s">
        <v>10</v>
      </c>
      <c r="V1668" s="161" t="s">
        <v>11</v>
      </c>
      <c r="W1668" s="161" t="s">
        <v>1355</v>
      </c>
      <c r="X1668" s="161" t="s">
        <v>1356</v>
      </c>
      <c r="Y1668" s="169">
        <v>4300</v>
      </c>
      <c r="Z1668" s="169">
        <v>9091101</v>
      </c>
      <c r="AA1668" s="166">
        <v>0.77802509970208766</v>
      </c>
      <c r="AB1668" s="167" t="s">
        <v>6786</v>
      </c>
      <c r="AC1668" s="168" t="s">
        <v>3192</v>
      </c>
    </row>
    <row r="1669" spans="1:29" x14ac:dyDescent="0.3">
      <c r="A1669" s="156" t="s">
        <v>2767</v>
      </c>
      <c r="B1669" s="157">
        <v>4</v>
      </c>
      <c r="C1669" s="158" t="s">
        <v>1548</v>
      </c>
      <c r="D1669" s="180" t="s">
        <v>418</v>
      </c>
      <c r="E1669" s="156" t="s">
        <v>2722</v>
      </c>
      <c r="F1669" s="159" t="s">
        <v>2587</v>
      </c>
      <c r="G1669" s="158" t="s">
        <v>138</v>
      </c>
      <c r="H1669" s="160">
        <v>45769</v>
      </c>
      <c r="I1669" s="160">
        <v>45911</v>
      </c>
      <c r="J1669" s="161" t="s">
        <v>6707</v>
      </c>
      <c r="K1669" s="162" t="s">
        <v>6784</v>
      </c>
      <c r="L1669" s="163" t="s">
        <v>6785</v>
      </c>
      <c r="M1669" s="171">
        <v>0</v>
      </c>
      <c r="N1669" s="164">
        <v>31742.080000000002</v>
      </c>
      <c r="O1669" s="162" t="s">
        <v>7419</v>
      </c>
      <c r="P1669" s="160">
        <v>45911</v>
      </c>
      <c r="Q1669" s="162" t="s">
        <v>7406</v>
      </c>
      <c r="R1669" s="164">
        <v>31742.080000000002</v>
      </c>
      <c r="S1669" s="191" t="s">
        <v>6235</v>
      </c>
      <c r="T1669" s="163"/>
      <c r="U1669" s="161" t="s">
        <v>10</v>
      </c>
      <c r="V1669" s="161" t="s">
        <v>11</v>
      </c>
      <c r="W1669" s="161" t="s">
        <v>12</v>
      </c>
      <c r="X1669" s="161" t="s">
        <v>13</v>
      </c>
      <c r="Y1669" s="169">
        <v>4400</v>
      </c>
      <c r="Z1669" s="169">
        <v>9091101</v>
      </c>
      <c r="AA1669" s="166">
        <v>0.2219749002979122</v>
      </c>
      <c r="AB1669" s="167" t="s">
        <v>6786</v>
      </c>
      <c r="AC1669" s="168" t="s">
        <v>3192</v>
      </c>
    </row>
    <row r="1670" spans="1:29" x14ac:dyDescent="0.3">
      <c r="A1670" s="156" t="s">
        <v>2767</v>
      </c>
      <c r="B1670" s="157">
        <v>4</v>
      </c>
      <c r="C1670" s="158" t="s">
        <v>1548</v>
      </c>
      <c r="D1670" s="180" t="s">
        <v>418</v>
      </c>
      <c r="E1670" s="156" t="s">
        <v>2722</v>
      </c>
      <c r="F1670" s="159" t="s">
        <v>2587</v>
      </c>
      <c r="G1670" s="158" t="s">
        <v>138</v>
      </c>
      <c r="H1670" s="160">
        <v>45769</v>
      </c>
      <c r="I1670" s="160">
        <v>45911</v>
      </c>
      <c r="J1670" s="161" t="s">
        <v>6707</v>
      </c>
      <c r="K1670" s="162" t="s">
        <v>6787</v>
      </c>
      <c r="L1670" s="163" t="s">
        <v>6788</v>
      </c>
      <c r="M1670" s="171">
        <v>0</v>
      </c>
      <c r="N1670" s="164">
        <v>148422.17000000001</v>
      </c>
      <c r="O1670" s="162" t="s">
        <v>7420</v>
      </c>
      <c r="P1670" s="160">
        <v>45911</v>
      </c>
      <c r="Q1670" s="162" t="s">
        <v>7406</v>
      </c>
      <c r="R1670" s="164">
        <v>148422.17000000001</v>
      </c>
      <c r="S1670" s="191" t="s">
        <v>6235</v>
      </c>
      <c r="T1670" s="163"/>
      <c r="U1670" s="161" t="s">
        <v>10</v>
      </c>
      <c r="V1670" s="161" t="s">
        <v>11</v>
      </c>
      <c r="W1670" s="161" t="s">
        <v>1355</v>
      </c>
      <c r="X1670" s="161" t="s">
        <v>1356</v>
      </c>
      <c r="Y1670" s="169">
        <v>4300</v>
      </c>
      <c r="Z1670" s="169">
        <v>9091101</v>
      </c>
      <c r="AA1670" s="166">
        <v>0.77811851784901875</v>
      </c>
      <c r="AB1670" s="167" t="s">
        <v>6786</v>
      </c>
      <c r="AC1670" s="168" t="s">
        <v>3192</v>
      </c>
    </row>
    <row r="1671" spans="1:29" x14ac:dyDescent="0.3">
      <c r="A1671" s="156" t="s">
        <v>2767</v>
      </c>
      <c r="B1671" s="157">
        <v>4</v>
      </c>
      <c r="C1671" s="158" t="s">
        <v>1548</v>
      </c>
      <c r="D1671" s="180" t="s">
        <v>418</v>
      </c>
      <c r="E1671" s="156" t="s">
        <v>2722</v>
      </c>
      <c r="F1671" s="159" t="s">
        <v>2587</v>
      </c>
      <c r="G1671" s="158" t="s">
        <v>138</v>
      </c>
      <c r="H1671" s="160">
        <v>45769</v>
      </c>
      <c r="I1671" s="160">
        <v>45911</v>
      </c>
      <c r="J1671" s="161" t="s">
        <v>6707</v>
      </c>
      <c r="K1671" s="162" t="s">
        <v>6787</v>
      </c>
      <c r="L1671" s="163" t="s">
        <v>6788</v>
      </c>
      <c r="M1671" s="171">
        <v>0</v>
      </c>
      <c r="N1671" s="164">
        <v>42322.77</v>
      </c>
      <c r="O1671" s="162" t="s">
        <v>7420</v>
      </c>
      <c r="P1671" s="160">
        <v>45911</v>
      </c>
      <c r="Q1671" s="162" t="s">
        <v>7406</v>
      </c>
      <c r="R1671" s="164">
        <v>42322.77</v>
      </c>
      <c r="S1671" s="191" t="s">
        <v>6235</v>
      </c>
      <c r="T1671" s="163"/>
      <c r="U1671" s="161" t="s">
        <v>10</v>
      </c>
      <c r="V1671" s="161" t="s">
        <v>11</v>
      </c>
      <c r="W1671" s="161" t="s">
        <v>12</v>
      </c>
      <c r="X1671" s="161" t="s">
        <v>13</v>
      </c>
      <c r="Y1671" s="169">
        <v>4400</v>
      </c>
      <c r="Z1671" s="169">
        <v>9091101</v>
      </c>
      <c r="AA1671" s="166">
        <v>0.22188148215098127</v>
      </c>
      <c r="AB1671" s="167" t="s">
        <v>6786</v>
      </c>
      <c r="AC1671" s="168" t="s">
        <v>3192</v>
      </c>
    </row>
    <row r="1672" spans="1:29" x14ac:dyDescent="0.3">
      <c r="A1672" s="156" t="s">
        <v>2767</v>
      </c>
      <c r="B1672" s="157">
        <v>4</v>
      </c>
      <c r="C1672" s="158" t="s">
        <v>1548</v>
      </c>
      <c r="D1672" s="180" t="s">
        <v>418</v>
      </c>
      <c r="E1672" s="156" t="s">
        <v>2722</v>
      </c>
      <c r="F1672" s="159" t="s">
        <v>2587</v>
      </c>
      <c r="G1672" s="158" t="s">
        <v>138</v>
      </c>
      <c r="H1672" s="160">
        <v>45769</v>
      </c>
      <c r="I1672" s="160">
        <v>46132</v>
      </c>
      <c r="J1672" s="161" t="s">
        <v>6707</v>
      </c>
      <c r="K1672" s="162"/>
      <c r="L1672" s="163" t="s">
        <v>6790</v>
      </c>
      <c r="M1672" s="171">
        <v>0</v>
      </c>
      <c r="N1672" s="164">
        <v>158886.79</v>
      </c>
      <c r="O1672" s="162" t="s">
        <v>7907</v>
      </c>
      <c r="P1672" s="160">
        <v>46132</v>
      </c>
      <c r="Q1672" s="162" t="s">
        <v>7908</v>
      </c>
      <c r="R1672" s="164">
        <v>158886.79</v>
      </c>
      <c r="S1672" s="191" t="s">
        <v>6235</v>
      </c>
      <c r="T1672" s="163"/>
      <c r="U1672" s="161" t="s">
        <v>10</v>
      </c>
      <c r="V1672" s="161" t="s">
        <v>11</v>
      </c>
      <c r="W1672" s="161" t="s">
        <v>1355</v>
      </c>
      <c r="X1672" s="161" t="s">
        <v>1356</v>
      </c>
      <c r="Y1672" s="169">
        <v>4300</v>
      </c>
      <c r="Z1672" s="169">
        <v>9091101</v>
      </c>
      <c r="AA1672" s="166">
        <v>0.7502082366870052</v>
      </c>
      <c r="AB1672" s="167" t="s">
        <v>6786</v>
      </c>
      <c r="AC1672" s="168" t="s">
        <v>3192</v>
      </c>
    </row>
    <row r="1673" spans="1:29" x14ac:dyDescent="0.3">
      <c r="A1673" s="156" t="s">
        <v>2767</v>
      </c>
      <c r="B1673" s="157">
        <v>4</v>
      </c>
      <c r="C1673" s="158" t="s">
        <v>1548</v>
      </c>
      <c r="D1673" s="180" t="s">
        <v>418</v>
      </c>
      <c r="E1673" s="156" t="s">
        <v>2722</v>
      </c>
      <c r="F1673" s="159" t="s">
        <v>2587</v>
      </c>
      <c r="G1673" s="158" t="s">
        <v>138</v>
      </c>
      <c r="H1673" s="160">
        <v>45769</v>
      </c>
      <c r="I1673" s="160">
        <v>46132</v>
      </c>
      <c r="J1673" s="161" t="s">
        <v>6707</v>
      </c>
      <c r="K1673" s="162" t="s">
        <v>6789</v>
      </c>
      <c r="L1673" s="163" t="s">
        <v>6790</v>
      </c>
      <c r="M1673" s="171">
        <v>0</v>
      </c>
      <c r="N1673" s="164">
        <v>52903.46</v>
      </c>
      <c r="O1673" s="162" t="s">
        <v>7907</v>
      </c>
      <c r="P1673" s="160">
        <v>46132</v>
      </c>
      <c r="Q1673" s="162" t="s">
        <v>7908</v>
      </c>
      <c r="R1673" s="164">
        <v>52903.46</v>
      </c>
      <c r="S1673" s="191" t="s">
        <v>6235</v>
      </c>
      <c r="T1673" s="163"/>
      <c r="U1673" s="161" t="s">
        <v>10</v>
      </c>
      <c r="V1673" s="161" t="s">
        <v>11</v>
      </c>
      <c r="W1673" s="161" t="s">
        <v>1355</v>
      </c>
      <c r="X1673" s="161" t="s">
        <v>1356</v>
      </c>
      <c r="Y1673" s="169">
        <v>4300</v>
      </c>
      <c r="Z1673" s="169">
        <v>9091101</v>
      </c>
      <c r="AA1673" s="166">
        <v>0.2497917633129948</v>
      </c>
      <c r="AB1673" s="167" t="s">
        <v>7909</v>
      </c>
      <c r="AC1673" s="168" t="s">
        <v>3192</v>
      </c>
    </row>
    <row r="1674" spans="1:29" x14ac:dyDescent="0.3">
      <c r="A1674" s="156" t="s">
        <v>2767</v>
      </c>
      <c r="B1674" s="157">
        <v>4</v>
      </c>
      <c r="C1674" s="158" t="s">
        <v>1548</v>
      </c>
      <c r="D1674" s="180" t="s">
        <v>418</v>
      </c>
      <c r="E1674" s="156" t="s">
        <v>2722</v>
      </c>
      <c r="F1674" s="159" t="s">
        <v>2587</v>
      </c>
      <c r="G1674" s="158" t="s">
        <v>138</v>
      </c>
      <c r="H1674" s="160">
        <v>45769</v>
      </c>
      <c r="I1674" s="160">
        <v>46132</v>
      </c>
      <c r="J1674" s="161" t="s">
        <v>6707</v>
      </c>
      <c r="K1674" s="162"/>
      <c r="L1674" s="163" t="s">
        <v>6790</v>
      </c>
      <c r="M1674" s="171">
        <v>0</v>
      </c>
      <c r="N1674" s="164">
        <v>52903.46</v>
      </c>
      <c r="O1674" s="162" t="s">
        <v>7907</v>
      </c>
      <c r="P1674" s="160">
        <v>46132</v>
      </c>
      <c r="Q1674" s="162" t="s">
        <v>7908</v>
      </c>
      <c r="R1674" s="164">
        <v>52903.46</v>
      </c>
      <c r="S1674" s="191" t="s">
        <v>6235</v>
      </c>
      <c r="T1674" s="163"/>
      <c r="U1674" s="161" t="s">
        <v>10</v>
      </c>
      <c r="V1674" s="161" t="s">
        <v>11</v>
      </c>
      <c r="W1674" s="161" t="s">
        <v>12</v>
      </c>
      <c r="X1674" s="161" t="s">
        <v>13</v>
      </c>
      <c r="Y1674" s="169">
        <v>4400</v>
      </c>
      <c r="Z1674" s="169">
        <v>9091101</v>
      </c>
      <c r="AA1674" s="166">
        <v>0.2497917633129948</v>
      </c>
      <c r="AB1674" s="167" t="s">
        <v>6786</v>
      </c>
      <c r="AC1674" s="168" t="s">
        <v>3192</v>
      </c>
    </row>
    <row r="1675" spans="1:29" x14ac:dyDescent="0.3">
      <c r="A1675" s="156" t="s">
        <v>2767</v>
      </c>
      <c r="B1675" s="157">
        <v>4</v>
      </c>
      <c r="C1675" s="158" t="s">
        <v>1548</v>
      </c>
      <c r="D1675" s="180" t="s">
        <v>418</v>
      </c>
      <c r="E1675" s="156" t="s">
        <v>2722</v>
      </c>
      <c r="F1675" s="159" t="s">
        <v>2587</v>
      </c>
      <c r="G1675" s="158" t="s">
        <v>138</v>
      </c>
      <c r="H1675" s="160">
        <v>45769</v>
      </c>
      <c r="I1675" s="160">
        <v>46132</v>
      </c>
      <c r="J1675" s="161" t="s">
        <v>6707</v>
      </c>
      <c r="K1675" s="162" t="s">
        <v>6789</v>
      </c>
      <c r="L1675" s="163" t="s">
        <v>6790</v>
      </c>
      <c r="M1675" s="171">
        <v>0</v>
      </c>
      <c r="N1675" s="164">
        <v>-52903.46</v>
      </c>
      <c r="O1675" s="162" t="s">
        <v>7907</v>
      </c>
      <c r="P1675" s="160">
        <v>46132</v>
      </c>
      <c r="Q1675" s="162" t="s">
        <v>7908</v>
      </c>
      <c r="R1675" s="164">
        <v>-52903.46</v>
      </c>
      <c r="S1675" s="191" t="s">
        <v>6235</v>
      </c>
      <c r="T1675" s="163"/>
      <c r="U1675" s="161" t="s">
        <v>10</v>
      </c>
      <c r="V1675" s="161" t="s">
        <v>11</v>
      </c>
      <c r="W1675" s="161" t="s">
        <v>12</v>
      </c>
      <c r="X1675" s="161" t="s">
        <v>13</v>
      </c>
      <c r="Y1675" s="169">
        <v>4400</v>
      </c>
      <c r="Z1675" s="169">
        <v>9091101</v>
      </c>
      <c r="AA1675" s="166">
        <v>-0.2497917633129948</v>
      </c>
      <c r="AB1675" s="167" t="s">
        <v>7909</v>
      </c>
      <c r="AC1675" s="168" t="s">
        <v>3192</v>
      </c>
    </row>
    <row r="1676" spans="1:29" x14ac:dyDescent="0.3">
      <c r="A1676" s="156" t="s">
        <v>2767</v>
      </c>
      <c r="B1676" s="157">
        <v>4</v>
      </c>
      <c r="C1676" s="158" t="s">
        <v>1548</v>
      </c>
      <c r="D1676" s="180" t="s">
        <v>418</v>
      </c>
      <c r="E1676" s="156" t="s">
        <v>2722</v>
      </c>
      <c r="F1676" s="159" t="s">
        <v>2587</v>
      </c>
      <c r="G1676" s="158" t="s">
        <v>138</v>
      </c>
      <c r="H1676" s="160">
        <v>45769</v>
      </c>
      <c r="I1676" s="160">
        <v>46132</v>
      </c>
      <c r="J1676" s="161" t="s">
        <v>6707</v>
      </c>
      <c r="K1676" s="162"/>
      <c r="L1676" s="163" t="s">
        <v>6792</v>
      </c>
      <c r="M1676" s="171">
        <v>0</v>
      </c>
      <c r="N1676" s="164">
        <v>5585.81</v>
      </c>
      <c r="O1676" s="162" t="s">
        <v>7910</v>
      </c>
      <c r="P1676" s="160">
        <v>46132</v>
      </c>
      <c r="Q1676" s="162" t="s">
        <v>7908</v>
      </c>
      <c r="R1676" s="164">
        <v>5585.81</v>
      </c>
      <c r="S1676" s="191" t="s">
        <v>6235</v>
      </c>
      <c r="T1676" s="163"/>
      <c r="U1676" s="161" t="s">
        <v>10</v>
      </c>
      <c r="V1676" s="161" t="s">
        <v>11</v>
      </c>
      <c r="W1676" s="161" t="s">
        <v>1355</v>
      </c>
      <c r="X1676" s="161" t="s">
        <v>1356</v>
      </c>
      <c r="Y1676" s="169">
        <v>4300</v>
      </c>
      <c r="Z1676" s="169">
        <v>9091101</v>
      </c>
      <c r="AA1676" s="166">
        <v>0.51358291897140174</v>
      </c>
      <c r="AB1676" s="167" t="s">
        <v>6786</v>
      </c>
      <c r="AC1676" s="168" t="s">
        <v>3192</v>
      </c>
    </row>
    <row r="1677" spans="1:29" x14ac:dyDescent="0.3">
      <c r="A1677" s="156" t="s">
        <v>2767</v>
      </c>
      <c r="B1677" s="157">
        <v>4</v>
      </c>
      <c r="C1677" s="158" t="s">
        <v>1548</v>
      </c>
      <c r="D1677" s="180" t="s">
        <v>418</v>
      </c>
      <c r="E1677" s="156" t="s">
        <v>2722</v>
      </c>
      <c r="F1677" s="159" t="s">
        <v>2587</v>
      </c>
      <c r="G1677" s="158" t="s">
        <v>138</v>
      </c>
      <c r="H1677" s="160">
        <v>45769</v>
      </c>
      <c r="I1677" s="160">
        <v>46132</v>
      </c>
      <c r="J1677" s="161" t="s">
        <v>6707</v>
      </c>
      <c r="K1677" s="162" t="s">
        <v>6791</v>
      </c>
      <c r="L1677" s="163" t="s">
        <v>6792</v>
      </c>
      <c r="M1677" s="171">
        <v>0</v>
      </c>
      <c r="N1677" s="164">
        <v>5290.35</v>
      </c>
      <c r="O1677" s="162" t="s">
        <v>7910</v>
      </c>
      <c r="P1677" s="160">
        <v>46132</v>
      </c>
      <c r="Q1677" s="162" t="s">
        <v>7908</v>
      </c>
      <c r="R1677" s="164">
        <v>5290.35</v>
      </c>
      <c r="S1677" s="191" t="s">
        <v>6235</v>
      </c>
      <c r="T1677" s="163"/>
      <c r="U1677" s="161" t="s">
        <v>10</v>
      </c>
      <c r="V1677" s="161" t="s">
        <v>11</v>
      </c>
      <c r="W1677" s="161" t="s">
        <v>1355</v>
      </c>
      <c r="X1677" s="161" t="s">
        <v>1356</v>
      </c>
      <c r="Y1677" s="169">
        <v>4300</v>
      </c>
      <c r="Z1677" s="169">
        <v>9091101</v>
      </c>
      <c r="AA1677" s="166">
        <v>0.48641708102859837</v>
      </c>
      <c r="AB1677" s="167" t="s">
        <v>7909</v>
      </c>
      <c r="AC1677" s="168" t="s">
        <v>3192</v>
      </c>
    </row>
    <row r="1678" spans="1:29" x14ac:dyDescent="0.3">
      <c r="A1678" s="156" t="s">
        <v>2767</v>
      </c>
      <c r="B1678" s="157">
        <v>4</v>
      </c>
      <c r="C1678" s="158" t="s">
        <v>1548</v>
      </c>
      <c r="D1678" s="180" t="s">
        <v>418</v>
      </c>
      <c r="E1678" s="156" t="s">
        <v>2722</v>
      </c>
      <c r="F1678" s="159" t="s">
        <v>2587</v>
      </c>
      <c r="G1678" s="158" t="s">
        <v>138</v>
      </c>
      <c r="H1678" s="160">
        <v>45769</v>
      </c>
      <c r="I1678" s="160">
        <v>46132</v>
      </c>
      <c r="J1678" s="161" t="s">
        <v>6707</v>
      </c>
      <c r="K1678" s="162"/>
      <c r="L1678" s="163" t="s">
        <v>6792</v>
      </c>
      <c r="M1678" s="171">
        <v>0</v>
      </c>
      <c r="N1678" s="164">
        <v>5290.35</v>
      </c>
      <c r="O1678" s="162" t="s">
        <v>7910</v>
      </c>
      <c r="P1678" s="160">
        <v>46132</v>
      </c>
      <c r="Q1678" s="162" t="s">
        <v>7908</v>
      </c>
      <c r="R1678" s="164">
        <v>5290.35</v>
      </c>
      <c r="S1678" s="191" t="s">
        <v>6235</v>
      </c>
      <c r="T1678" s="163"/>
      <c r="U1678" s="161" t="s">
        <v>10</v>
      </c>
      <c r="V1678" s="161" t="s">
        <v>11</v>
      </c>
      <c r="W1678" s="161" t="s">
        <v>12</v>
      </c>
      <c r="X1678" s="161" t="s">
        <v>13</v>
      </c>
      <c r="Y1678" s="169">
        <v>4400</v>
      </c>
      <c r="Z1678" s="169">
        <v>9091101</v>
      </c>
      <c r="AA1678" s="166">
        <v>0.48641708102859837</v>
      </c>
      <c r="AB1678" s="167" t="s">
        <v>6786</v>
      </c>
      <c r="AC1678" s="168" t="s">
        <v>3192</v>
      </c>
    </row>
    <row r="1679" spans="1:29" x14ac:dyDescent="0.3">
      <c r="A1679" s="156" t="s">
        <v>2767</v>
      </c>
      <c r="B1679" s="157">
        <v>4</v>
      </c>
      <c r="C1679" s="158" t="s">
        <v>1548</v>
      </c>
      <c r="D1679" s="180" t="s">
        <v>418</v>
      </c>
      <c r="E1679" s="156" t="s">
        <v>2722</v>
      </c>
      <c r="F1679" s="159" t="s">
        <v>2587</v>
      </c>
      <c r="G1679" s="158" t="s">
        <v>138</v>
      </c>
      <c r="H1679" s="160">
        <v>45769</v>
      </c>
      <c r="I1679" s="160">
        <v>46132</v>
      </c>
      <c r="J1679" s="161" t="s">
        <v>6707</v>
      </c>
      <c r="K1679" s="162" t="s">
        <v>6791</v>
      </c>
      <c r="L1679" s="163" t="s">
        <v>6792</v>
      </c>
      <c r="M1679" s="171">
        <v>0</v>
      </c>
      <c r="N1679" s="164">
        <v>-5290.35</v>
      </c>
      <c r="O1679" s="162" t="s">
        <v>7910</v>
      </c>
      <c r="P1679" s="160">
        <v>46132</v>
      </c>
      <c r="Q1679" s="162" t="s">
        <v>7908</v>
      </c>
      <c r="R1679" s="164">
        <v>-5290.35</v>
      </c>
      <c r="S1679" s="191" t="s">
        <v>6235</v>
      </c>
      <c r="T1679" s="163"/>
      <c r="U1679" s="161" t="s">
        <v>10</v>
      </c>
      <c r="V1679" s="161" t="s">
        <v>11</v>
      </c>
      <c r="W1679" s="161" t="s">
        <v>12</v>
      </c>
      <c r="X1679" s="161" t="s">
        <v>13</v>
      </c>
      <c r="Y1679" s="169">
        <v>4400</v>
      </c>
      <c r="Z1679" s="169">
        <v>9091101</v>
      </c>
      <c r="AA1679" s="166">
        <v>-0.48641708102859837</v>
      </c>
      <c r="AB1679" s="167" t="s">
        <v>7909</v>
      </c>
      <c r="AC1679" s="168" t="s">
        <v>3192</v>
      </c>
    </row>
    <row r="1680" spans="1:29" x14ac:dyDescent="0.3">
      <c r="A1680" s="156" t="s">
        <v>2767</v>
      </c>
      <c r="B1680" s="157">
        <v>4</v>
      </c>
      <c r="C1680" s="158" t="s">
        <v>1548</v>
      </c>
      <c r="D1680" s="180" t="s">
        <v>418</v>
      </c>
      <c r="E1680" s="156" t="s">
        <v>2722</v>
      </c>
      <c r="F1680" s="159" t="s">
        <v>2587</v>
      </c>
      <c r="G1680" s="158" t="s">
        <v>138</v>
      </c>
      <c r="H1680" s="160">
        <v>45769</v>
      </c>
      <c r="I1680" s="160">
        <v>46132</v>
      </c>
      <c r="J1680" s="161" t="s">
        <v>6707</v>
      </c>
      <c r="K1680" s="162"/>
      <c r="L1680" s="163" t="s">
        <v>6794</v>
      </c>
      <c r="M1680" s="171">
        <v>0</v>
      </c>
      <c r="N1680" s="164">
        <v>14009.71</v>
      </c>
      <c r="O1680" s="162" t="s">
        <v>7911</v>
      </c>
      <c r="P1680" s="160">
        <v>46132</v>
      </c>
      <c r="Q1680" s="162" t="s">
        <v>7908</v>
      </c>
      <c r="R1680" s="164">
        <v>14009.71</v>
      </c>
      <c r="S1680" s="191" t="s">
        <v>6235</v>
      </c>
      <c r="T1680" s="163"/>
      <c r="U1680" s="161" t="s">
        <v>10</v>
      </c>
      <c r="V1680" s="161" t="s">
        <v>11</v>
      </c>
      <c r="W1680" s="161" t="s">
        <v>1355</v>
      </c>
      <c r="X1680" s="161" t="s">
        <v>1356</v>
      </c>
      <c r="Y1680" s="169">
        <v>4300</v>
      </c>
      <c r="Z1680" s="169">
        <v>9091101</v>
      </c>
      <c r="AA1680" s="166">
        <v>0.55556234105571722</v>
      </c>
      <c r="AB1680" s="167" t="s">
        <v>6786</v>
      </c>
      <c r="AC1680" s="168" t="s">
        <v>3192</v>
      </c>
    </row>
    <row r="1681" spans="1:29" x14ac:dyDescent="0.3">
      <c r="A1681" s="156" t="s">
        <v>2767</v>
      </c>
      <c r="B1681" s="157">
        <v>4</v>
      </c>
      <c r="C1681" s="158" t="s">
        <v>1548</v>
      </c>
      <c r="D1681" s="180" t="s">
        <v>418</v>
      </c>
      <c r="E1681" s="156" t="s">
        <v>2722</v>
      </c>
      <c r="F1681" s="159" t="s">
        <v>2587</v>
      </c>
      <c r="G1681" s="158" t="s">
        <v>138</v>
      </c>
      <c r="H1681" s="160">
        <v>45769</v>
      </c>
      <c r="I1681" s="160">
        <v>46132</v>
      </c>
      <c r="J1681" s="161" t="s">
        <v>6707</v>
      </c>
      <c r="K1681" s="162" t="s">
        <v>6793</v>
      </c>
      <c r="L1681" s="163" t="s">
        <v>6794</v>
      </c>
      <c r="M1681" s="171">
        <v>0</v>
      </c>
      <c r="N1681" s="164">
        <v>11207.46</v>
      </c>
      <c r="O1681" s="162" t="s">
        <v>7911</v>
      </c>
      <c r="P1681" s="160">
        <v>46132</v>
      </c>
      <c r="Q1681" s="162" t="s">
        <v>7908</v>
      </c>
      <c r="R1681" s="164">
        <v>11207.46</v>
      </c>
      <c r="S1681" s="191" t="s">
        <v>6235</v>
      </c>
      <c r="T1681" s="163"/>
      <c r="U1681" s="161" t="s">
        <v>10</v>
      </c>
      <c r="V1681" s="161" t="s">
        <v>11</v>
      </c>
      <c r="W1681" s="161" t="s">
        <v>1355</v>
      </c>
      <c r="X1681" s="161" t="s">
        <v>1356</v>
      </c>
      <c r="Y1681" s="169">
        <v>4300</v>
      </c>
      <c r="Z1681" s="169">
        <v>9091101</v>
      </c>
      <c r="AA1681" s="166">
        <v>0.44443765894428278</v>
      </c>
      <c r="AB1681" s="167" t="s">
        <v>7909</v>
      </c>
      <c r="AC1681" s="168" t="s">
        <v>3192</v>
      </c>
    </row>
    <row r="1682" spans="1:29" x14ac:dyDescent="0.3">
      <c r="A1682" s="156" t="s">
        <v>2767</v>
      </c>
      <c r="B1682" s="157">
        <v>4</v>
      </c>
      <c r="C1682" s="158" t="s">
        <v>1548</v>
      </c>
      <c r="D1682" s="180" t="s">
        <v>418</v>
      </c>
      <c r="E1682" s="156" t="s">
        <v>2722</v>
      </c>
      <c r="F1682" s="159" t="s">
        <v>2587</v>
      </c>
      <c r="G1682" s="158" t="s">
        <v>138</v>
      </c>
      <c r="H1682" s="160">
        <v>45769</v>
      </c>
      <c r="I1682" s="160">
        <v>46132</v>
      </c>
      <c r="J1682" s="161" t="s">
        <v>6707</v>
      </c>
      <c r="K1682" s="162"/>
      <c r="L1682" s="163" t="s">
        <v>6794</v>
      </c>
      <c r="M1682" s="171">
        <v>0</v>
      </c>
      <c r="N1682" s="164">
        <v>11207.46</v>
      </c>
      <c r="O1682" s="162" t="s">
        <v>7911</v>
      </c>
      <c r="P1682" s="160">
        <v>46132</v>
      </c>
      <c r="Q1682" s="162" t="s">
        <v>7908</v>
      </c>
      <c r="R1682" s="164">
        <v>11207.46</v>
      </c>
      <c r="S1682" s="191" t="s">
        <v>6235</v>
      </c>
      <c r="T1682" s="163"/>
      <c r="U1682" s="161" t="s">
        <v>10</v>
      </c>
      <c r="V1682" s="161" t="s">
        <v>11</v>
      </c>
      <c r="W1682" s="161" t="s">
        <v>12</v>
      </c>
      <c r="X1682" s="161" t="s">
        <v>13</v>
      </c>
      <c r="Y1682" s="169">
        <v>4400</v>
      </c>
      <c r="Z1682" s="169">
        <v>9091101</v>
      </c>
      <c r="AA1682" s="166">
        <v>0.44443765894428278</v>
      </c>
      <c r="AB1682" s="167" t="s">
        <v>6786</v>
      </c>
      <c r="AC1682" s="168" t="s">
        <v>3192</v>
      </c>
    </row>
    <row r="1683" spans="1:29" x14ac:dyDescent="0.3">
      <c r="A1683" s="156" t="s">
        <v>2767</v>
      </c>
      <c r="B1683" s="157">
        <v>4</v>
      </c>
      <c r="C1683" s="158" t="s">
        <v>1548</v>
      </c>
      <c r="D1683" s="180" t="s">
        <v>418</v>
      </c>
      <c r="E1683" s="156" t="s">
        <v>2722</v>
      </c>
      <c r="F1683" s="159" t="s">
        <v>2587</v>
      </c>
      <c r="G1683" s="158" t="s">
        <v>138</v>
      </c>
      <c r="H1683" s="160">
        <v>45769</v>
      </c>
      <c r="I1683" s="160">
        <v>46132</v>
      </c>
      <c r="J1683" s="161" t="s">
        <v>6707</v>
      </c>
      <c r="K1683" s="162" t="s">
        <v>6793</v>
      </c>
      <c r="L1683" s="163" t="s">
        <v>6794</v>
      </c>
      <c r="M1683" s="171">
        <v>0</v>
      </c>
      <c r="N1683" s="164">
        <v>-11207.46</v>
      </c>
      <c r="O1683" s="162" t="s">
        <v>7911</v>
      </c>
      <c r="P1683" s="160">
        <v>46132</v>
      </c>
      <c r="Q1683" s="162" t="s">
        <v>7908</v>
      </c>
      <c r="R1683" s="164">
        <v>-11207.46</v>
      </c>
      <c r="S1683" s="191" t="s">
        <v>6235</v>
      </c>
      <c r="T1683" s="163"/>
      <c r="U1683" s="161" t="s">
        <v>10</v>
      </c>
      <c r="V1683" s="161" t="s">
        <v>11</v>
      </c>
      <c r="W1683" s="161" t="s">
        <v>12</v>
      </c>
      <c r="X1683" s="161" t="s">
        <v>13</v>
      </c>
      <c r="Y1683" s="169">
        <v>4400</v>
      </c>
      <c r="Z1683" s="169">
        <v>9091101</v>
      </c>
      <c r="AA1683" s="166">
        <v>-0.44443765894428278</v>
      </c>
      <c r="AB1683" s="167" t="s">
        <v>7909</v>
      </c>
      <c r="AC1683" s="168" t="s">
        <v>3192</v>
      </c>
    </row>
    <row r="1684" spans="1:29" x14ac:dyDescent="0.3">
      <c r="A1684" s="156" t="s">
        <v>4254</v>
      </c>
      <c r="B1684" s="157">
        <v>8</v>
      </c>
      <c r="C1684" s="158" t="s">
        <v>1548</v>
      </c>
      <c r="D1684" s="180" t="s">
        <v>507</v>
      </c>
      <c r="E1684" s="156" t="s">
        <v>2722</v>
      </c>
      <c r="F1684" s="159" t="s">
        <v>2587</v>
      </c>
      <c r="G1684" s="158" t="s">
        <v>138</v>
      </c>
      <c r="H1684" s="160">
        <v>45769</v>
      </c>
      <c r="I1684" s="160">
        <v>45933</v>
      </c>
      <c r="J1684" s="161" t="s">
        <v>6707</v>
      </c>
      <c r="K1684" s="162"/>
      <c r="L1684" s="163" t="s">
        <v>6796</v>
      </c>
      <c r="M1684" s="171">
        <v>0</v>
      </c>
      <c r="N1684" s="164">
        <v>802.53</v>
      </c>
      <c r="O1684" s="162" t="s">
        <v>7421</v>
      </c>
      <c r="P1684" s="160">
        <v>45933</v>
      </c>
      <c r="Q1684" s="162">
        <v>22402316</v>
      </c>
      <c r="R1684" s="164">
        <v>802.53</v>
      </c>
      <c r="S1684" s="191" t="s">
        <v>6241</v>
      </c>
      <c r="T1684" s="163"/>
      <c r="U1684" s="161" t="s">
        <v>10</v>
      </c>
      <c r="V1684" s="161" t="s">
        <v>11</v>
      </c>
      <c r="W1684" s="161" t="s">
        <v>1355</v>
      </c>
      <c r="X1684" s="161" t="s">
        <v>1356</v>
      </c>
      <c r="Y1684" s="169">
        <v>4300</v>
      </c>
      <c r="Z1684" s="169">
        <v>9281101</v>
      </c>
      <c r="AA1684" s="166">
        <v>3.4673966722013325E-2</v>
      </c>
      <c r="AB1684" s="167" t="s">
        <v>7422</v>
      </c>
      <c r="AC1684" s="168" t="s">
        <v>3272</v>
      </c>
    </row>
    <row r="1685" spans="1:29" x14ac:dyDescent="0.3">
      <c r="A1685" s="156" t="s">
        <v>4254</v>
      </c>
      <c r="B1685" s="157">
        <v>8</v>
      </c>
      <c r="C1685" s="158" t="s">
        <v>1548</v>
      </c>
      <c r="D1685" s="180" t="s">
        <v>507</v>
      </c>
      <c r="E1685" s="156" t="s">
        <v>2722</v>
      </c>
      <c r="F1685" s="159" t="s">
        <v>2587</v>
      </c>
      <c r="G1685" s="158" t="s">
        <v>138</v>
      </c>
      <c r="H1685" s="160">
        <v>45769</v>
      </c>
      <c r="I1685" s="160">
        <v>45995</v>
      </c>
      <c r="J1685" s="161" t="s">
        <v>6707</v>
      </c>
      <c r="K1685" s="162"/>
      <c r="L1685" s="163" t="s">
        <v>6796</v>
      </c>
      <c r="M1685" s="171">
        <v>0</v>
      </c>
      <c r="N1685" s="164">
        <v>13523.94</v>
      </c>
      <c r="O1685" s="162" t="s">
        <v>7843</v>
      </c>
      <c r="P1685" s="160">
        <v>45995</v>
      </c>
      <c r="Q1685" s="162">
        <v>22496855</v>
      </c>
      <c r="R1685" s="164">
        <v>13523.94</v>
      </c>
      <c r="S1685" s="191" t="s">
        <v>6241</v>
      </c>
      <c r="T1685" s="163"/>
      <c r="U1685" s="161" t="s">
        <v>10</v>
      </c>
      <c r="V1685" s="161" t="s">
        <v>11</v>
      </c>
      <c r="W1685" s="161" t="s">
        <v>1355</v>
      </c>
      <c r="X1685" s="161" t="s">
        <v>1356</v>
      </c>
      <c r="Y1685" s="169">
        <v>4300</v>
      </c>
      <c r="Z1685" s="169">
        <v>9281101</v>
      </c>
      <c r="AA1685" s="166">
        <v>0.58431291728721035</v>
      </c>
      <c r="AB1685" s="167" t="s">
        <v>6797</v>
      </c>
      <c r="AC1685" s="168" t="s">
        <v>3272</v>
      </c>
    </row>
    <row r="1686" spans="1:29" x14ac:dyDescent="0.3">
      <c r="A1686" s="156" t="s">
        <v>4254</v>
      </c>
      <c r="B1686" s="157">
        <v>8</v>
      </c>
      <c r="C1686" s="158" t="s">
        <v>1548</v>
      </c>
      <c r="D1686" s="180" t="s">
        <v>507</v>
      </c>
      <c r="E1686" s="156" t="s">
        <v>2722</v>
      </c>
      <c r="F1686" s="159" t="s">
        <v>2587</v>
      </c>
      <c r="G1686" s="158" t="s">
        <v>138</v>
      </c>
      <c r="H1686" s="160">
        <v>45769</v>
      </c>
      <c r="I1686" s="160">
        <v>45995</v>
      </c>
      <c r="J1686" s="161" t="s">
        <v>6707</v>
      </c>
      <c r="K1686" s="162" t="s">
        <v>6795</v>
      </c>
      <c r="L1686" s="163" t="s">
        <v>6796</v>
      </c>
      <c r="M1686" s="171">
        <v>0</v>
      </c>
      <c r="N1686" s="164">
        <v>-316.77</v>
      </c>
      <c r="O1686" s="162" t="s">
        <v>7843</v>
      </c>
      <c r="P1686" s="160">
        <v>45995</v>
      </c>
      <c r="Q1686" s="162">
        <v>22496855</v>
      </c>
      <c r="R1686" s="164">
        <v>-316.77</v>
      </c>
      <c r="S1686" s="191" t="s">
        <v>6241</v>
      </c>
      <c r="T1686" s="163"/>
      <c r="U1686" s="161" t="s">
        <v>10</v>
      </c>
      <c r="V1686" s="161" t="s">
        <v>11</v>
      </c>
      <c r="W1686" s="161" t="s">
        <v>1355</v>
      </c>
      <c r="X1686" s="161" t="s">
        <v>1356</v>
      </c>
      <c r="Y1686" s="169">
        <v>4300</v>
      </c>
      <c r="Z1686" s="169">
        <v>9281101</v>
      </c>
      <c r="AA1686" s="166">
        <v>-1.3686307600379002E-2</v>
      </c>
      <c r="AB1686" s="167" t="s">
        <v>7912</v>
      </c>
      <c r="AC1686" s="168" t="s">
        <v>3272</v>
      </c>
    </row>
    <row r="1687" spans="1:29" x14ac:dyDescent="0.3">
      <c r="A1687" s="156" t="s">
        <v>4254</v>
      </c>
      <c r="B1687" s="157">
        <v>8</v>
      </c>
      <c r="C1687" s="158" t="s">
        <v>1548</v>
      </c>
      <c r="D1687" s="180" t="s">
        <v>507</v>
      </c>
      <c r="E1687" s="156" t="s">
        <v>2722</v>
      </c>
      <c r="F1687" s="159" t="s">
        <v>2587</v>
      </c>
      <c r="G1687" s="158" t="s">
        <v>138</v>
      </c>
      <c r="H1687" s="160">
        <v>45769</v>
      </c>
      <c r="I1687" s="160">
        <v>45995</v>
      </c>
      <c r="J1687" s="161" t="s">
        <v>6707</v>
      </c>
      <c r="K1687" s="162"/>
      <c r="L1687" s="163" t="s">
        <v>6796</v>
      </c>
      <c r="M1687" s="171">
        <v>0</v>
      </c>
      <c r="N1687" s="164">
        <v>8818.5499999999993</v>
      </c>
      <c r="O1687" s="162" t="s">
        <v>7843</v>
      </c>
      <c r="P1687" s="160">
        <v>45995</v>
      </c>
      <c r="Q1687" s="162">
        <v>22496855</v>
      </c>
      <c r="R1687" s="164">
        <v>8818.5499999999993</v>
      </c>
      <c r="S1687" s="191" t="s">
        <v>6241</v>
      </c>
      <c r="T1687" s="163"/>
      <c r="U1687" s="161" t="s">
        <v>10</v>
      </c>
      <c r="V1687" s="161" t="s">
        <v>11</v>
      </c>
      <c r="W1687" s="161" t="s">
        <v>12</v>
      </c>
      <c r="X1687" s="161" t="s">
        <v>13</v>
      </c>
      <c r="Y1687" s="169">
        <v>4400</v>
      </c>
      <c r="Z1687" s="169">
        <v>9281101</v>
      </c>
      <c r="AA1687" s="166">
        <v>0.38101268393257642</v>
      </c>
      <c r="AB1687" s="167" t="s">
        <v>6797</v>
      </c>
      <c r="AC1687" s="168" t="s">
        <v>3272</v>
      </c>
    </row>
    <row r="1688" spans="1:29" x14ac:dyDescent="0.3">
      <c r="A1688" s="156" t="s">
        <v>4254</v>
      </c>
      <c r="B1688" s="157">
        <v>8</v>
      </c>
      <c r="C1688" s="158" t="s">
        <v>1548</v>
      </c>
      <c r="D1688" s="180" t="s">
        <v>507</v>
      </c>
      <c r="E1688" s="156" t="s">
        <v>2722</v>
      </c>
      <c r="F1688" s="159" t="s">
        <v>2587</v>
      </c>
      <c r="G1688" s="158" t="s">
        <v>138</v>
      </c>
      <c r="H1688" s="160">
        <v>45769</v>
      </c>
      <c r="I1688" s="160">
        <v>45995</v>
      </c>
      <c r="J1688" s="161" t="s">
        <v>6707</v>
      </c>
      <c r="K1688" s="162" t="s">
        <v>6795</v>
      </c>
      <c r="L1688" s="163" t="s">
        <v>6796</v>
      </c>
      <c r="M1688" s="171">
        <v>0</v>
      </c>
      <c r="N1688" s="164">
        <v>316.77</v>
      </c>
      <c r="O1688" s="162" t="s">
        <v>7843</v>
      </c>
      <c r="P1688" s="160">
        <v>45995</v>
      </c>
      <c r="Q1688" s="162">
        <v>22496855</v>
      </c>
      <c r="R1688" s="164">
        <v>316.77</v>
      </c>
      <c r="S1688" s="191" t="s">
        <v>6241</v>
      </c>
      <c r="T1688" s="163"/>
      <c r="U1688" s="161" t="s">
        <v>10</v>
      </c>
      <c r="V1688" s="161" t="s">
        <v>11</v>
      </c>
      <c r="W1688" s="161" t="s">
        <v>12</v>
      </c>
      <c r="X1688" s="161" t="s">
        <v>13</v>
      </c>
      <c r="Y1688" s="169">
        <v>4400</v>
      </c>
      <c r="Z1688" s="169">
        <v>9281101</v>
      </c>
      <c r="AA1688" s="166">
        <v>1.3686307600379002E-2</v>
      </c>
      <c r="AB1688" s="167" t="s">
        <v>7912</v>
      </c>
      <c r="AC1688" s="168" t="s">
        <v>3272</v>
      </c>
    </row>
    <row r="1689" spans="1:29" x14ac:dyDescent="0.3">
      <c r="A1689" s="156" t="s">
        <v>4254</v>
      </c>
      <c r="B1689" s="157">
        <v>8</v>
      </c>
      <c r="C1689" s="158" t="s">
        <v>1548</v>
      </c>
      <c r="D1689" s="180" t="s">
        <v>507</v>
      </c>
      <c r="E1689" s="156" t="s">
        <v>2722</v>
      </c>
      <c r="F1689" s="159" t="s">
        <v>2587</v>
      </c>
      <c r="G1689" s="158" t="s">
        <v>138</v>
      </c>
      <c r="H1689" s="160">
        <v>45769</v>
      </c>
      <c r="I1689" s="160">
        <v>45933</v>
      </c>
      <c r="J1689" s="161" t="s">
        <v>6707</v>
      </c>
      <c r="K1689" s="162"/>
      <c r="L1689" s="163" t="s">
        <v>6799</v>
      </c>
      <c r="M1689" s="171">
        <v>0</v>
      </c>
      <c r="N1689" s="164">
        <v>401.27</v>
      </c>
      <c r="O1689" s="162" t="s">
        <v>7423</v>
      </c>
      <c r="P1689" s="160">
        <v>45933</v>
      </c>
      <c r="Q1689" s="162" t="s">
        <v>7414</v>
      </c>
      <c r="R1689" s="164">
        <v>401.27</v>
      </c>
      <c r="S1689" s="191" t="s">
        <v>6241</v>
      </c>
      <c r="T1689" s="163"/>
      <c r="U1689" s="161" t="s">
        <v>10</v>
      </c>
      <c r="V1689" s="161" t="s">
        <v>11</v>
      </c>
      <c r="W1689" s="161" t="s">
        <v>1355</v>
      </c>
      <c r="X1689" s="161" t="s">
        <v>1356</v>
      </c>
      <c r="Y1689" s="169">
        <v>4300</v>
      </c>
      <c r="Z1689" s="169">
        <v>9281101</v>
      </c>
      <c r="AA1689" s="166">
        <v>1.9270083228203557E-2</v>
      </c>
      <c r="AB1689" s="167" t="s">
        <v>7424</v>
      </c>
      <c r="AC1689" s="168" t="s">
        <v>3272</v>
      </c>
    </row>
    <row r="1690" spans="1:29" x14ac:dyDescent="0.3">
      <c r="A1690" s="156" t="s">
        <v>4254</v>
      </c>
      <c r="B1690" s="157">
        <v>8</v>
      </c>
      <c r="C1690" s="158" t="s">
        <v>1548</v>
      </c>
      <c r="D1690" s="180" t="s">
        <v>507</v>
      </c>
      <c r="E1690" s="156" t="s">
        <v>2722</v>
      </c>
      <c r="F1690" s="159" t="s">
        <v>2587</v>
      </c>
      <c r="G1690" s="158" t="s">
        <v>138</v>
      </c>
      <c r="H1690" s="160">
        <v>45769</v>
      </c>
      <c r="I1690" s="160">
        <v>45995</v>
      </c>
      <c r="J1690" s="161" t="s">
        <v>6707</v>
      </c>
      <c r="K1690" s="162"/>
      <c r="L1690" s="163" t="s">
        <v>6799</v>
      </c>
      <c r="M1690" s="171">
        <v>0</v>
      </c>
      <c r="N1690" s="164">
        <v>15355.44</v>
      </c>
      <c r="O1690" s="162" t="s">
        <v>7844</v>
      </c>
      <c r="P1690" s="160">
        <v>45995</v>
      </c>
      <c r="Q1690" s="162" t="s">
        <v>7842</v>
      </c>
      <c r="R1690" s="164">
        <v>15355.44</v>
      </c>
      <c r="S1690" s="191" t="s">
        <v>6241</v>
      </c>
      <c r="T1690" s="163"/>
      <c r="U1690" s="161" t="s">
        <v>10</v>
      </c>
      <c r="V1690" s="161" t="s">
        <v>11</v>
      </c>
      <c r="W1690" s="161" t="s">
        <v>1355</v>
      </c>
      <c r="X1690" s="161" t="s">
        <v>1356</v>
      </c>
      <c r="Y1690" s="169">
        <v>4300</v>
      </c>
      <c r="Z1690" s="169">
        <v>9281101</v>
      </c>
      <c r="AA1690" s="166">
        <v>0.7374102395037907</v>
      </c>
      <c r="AB1690" s="167" t="s">
        <v>6797</v>
      </c>
      <c r="AC1690" s="168" t="s">
        <v>3272</v>
      </c>
    </row>
    <row r="1691" spans="1:29" x14ac:dyDescent="0.3">
      <c r="A1691" s="156" t="s">
        <v>4254</v>
      </c>
      <c r="B1691" s="157">
        <v>8</v>
      </c>
      <c r="C1691" s="158" t="s">
        <v>1548</v>
      </c>
      <c r="D1691" s="180" t="s">
        <v>507</v>
      </c>
      <c r="E1691" s="156" t="s">
        <v>2722</v>
      </c>
      <c r="F1691" s="159" t="s">
        <v>2587</v>
      </c>
      <c r="G1691" s="158" t="s">
        <v>138</v>
      </c>
      <c r="H1691" s="160">
        <v>45769</v>
      </c>
      <c r="I1691" s="160">
        <v>45995</v>
      </c>
      <c r="J1691" s="161" t="s">
        <v>6707</v>
      </c>
      <c r="K1691" s="162" t="s">
        <v>6798</v>
      </c>
      <c r="L1691" s="163" t="s">
        <v>6799</v>
      </c>
      <c r="M1691" s="171">
        <v>0</v>
      </c>
      <c r="N1691" s="164">
        <v>-99.56</v>
      </c>
      <c r="O1691" s="162" t="s">
        <v>7844</v>
      </c>
      <c r="P1691" s="160">
        <v>45995</v>
      </c>
      <c r="Q1691" s="162" t="s">
        <v>7842</v>
      </c>
      <c r="R1691" s="164">
        <v>-99.56</v>
      </c>
      <c r="S1691" s="191" t="s">
        <v>6241</v>
      </c>
      <c r="T1691" s="163"/>
      <c r="U1691" s="161" t="s">
        <v>10</v>
      </c>
      <c r="V1691" s="161" t="s">
        <v>11</v>
      </c>
      <c r="W1691" s="161" t="s">
        <v>1355</v>
      </c>
      <c r="X1691" s="161" t="s">
        <v>1356</v>
      </c>
      <c r="Y1691" s="169">
        <v>4300</v>
      </c>
      <c r="Z1691" s="169">
        <v>9281101</v>
      </c>
      <c r="AA1691" s="166">
        <v>-4.7811435846187014E-3</v>
      </c>
      <c r="AB1691" s="167" t="s">
        <v>7913</v>
      </c>
      <c r="AC1691" s="168" t="s">
        <v>3272</v>
      </c>
    </row>
    <row r="1692" spans="1:29" x14ac:dyDescent="0.3">
      <c r="A1692" s="156" t="s">
        <v>4254</v>
      </c>
      <c r="B1692" s="157">
        <v>8</v>
      </c>
      <c r="C1692" s="158" t="s">
        <v>1548</v>
      </c>
      <c r="D1692" s="180" t="s">
        <v>507</v>
      </c>
      <c r="E1692" s="156" t="s">
        <v>2722</v>
      </c>
      <c r="F1692" s="159" t="s">
        <v>2587</v>
      </c>
      <c r="G1692" s="158" t="s">
        <v>138</v>
      </c>
      <c r="H1692" s="160">
        <v>45769</v>
      </c>
      <c r="I1692" s="160">
        <v>45995</v>
      </c>
      <c r="J1692" s="161" t="s">
        <v>6707</v>
      </c>
      <c r="K1692" s="162"/>
      <c r="L1692" s="156" t="s">
        <v>6799</v>
      </c>
      <c r="M1692" s="171">
        <v>0</v>
      </c>
      <c r="N1692" s="164">
        <v>5066.76</v>
      </c>
      <c r="O1692" s="162" t="s">
        <v>7844</v>
      </c>
      <c r="P1692" s="160">
        <v>45995</v>
      </c>
      <c r="Q1692" s="162" t="s">
        <v>7842</v>
      </c>
      <c r="R1692" s="164">
        <v>5066.76</v>
      </c>
      <c r="S1692" s="191" t="s">
        <v>6241</v>
      </c>
      <c r="T1692" s="163"/>
      <c r="U1692" s="161" t="s">
        <v>10</v>
      </c>
      <c r="V1692" s="161" t="s">
        <v>11</v>
      </c>
      <c r="W1692" s="161" t="s">
        <v>12</v>
      </c>
      <c r="X1692" s="161" t="s">
        <v>13</v>
      </c>
      <c r="Y1692" s="169">
        <v>4400</v>
      </c>
      <c r="Z1692" s="169">
        <v>9281101</v>
      </c>
      <c r="AA1692" s="166">
        <v>0.24331967726800577</v>
      </c>
      <c r="AB1692" s="167" t="s">
        <v>6797</v>
      </c>
      <c r="AC1692" s="168" t="s">
        <v>3272</v>
      </c>
    </row>
    <row r="1693" spans="1:29" x14ac:dyDescent="0.3">
      <c r="A1693" s="156" t="s">
        <v>4254</v>
      </c>
      <c r="B1693" s="157">
        <v>8</v>
      </c>
      <c r="C1693" s="158" t="s">
        <v>1548</v>
      </c>
      <c r="D1693" s="180" t="s">
        <v>507</v>
      </c>
      <c r="E1693" s="156" t="s">
        <v>2722</v>
      </c>
      <c r="F1693" s="159" t="s">
        <v>2587</v>
      </c>
      <c r="G1693" s="158" t="s">
        <v>138</v>
      </c>
      <c r="H1693" s="160">
        <v>45769</v>
      </c>
      <c r="I1693" s="160">
        <v>45995</v>
      </c>
      <c r="J1693" s="161" t="s">
        <v>6707</v>
      </c>
      <c r="K1693" s="162" t="s">
        <v>6798</v>
      </c>
      <c r="L1693" s="156" t="s">
        <v>6799</v>
      </c>
      <c r="M1693" s="171">
        <v>0</v>
      </c>
      <c r="N1693" s="164">
        <v>99.56</v>
      </c>
      <c r="O1693" s="162" t="s">
        <v>7844</v>
      </c>
      <c r="P1693" s="160">
        <v>45995</v>
      </c>
      <c r="Q1693" s="162" t="s">
        <v>7842</v>
      </c>
      <c r="R1693" s="164">
        <v>99.56</v>
      </c>
      <c r="S1693" s="191" t="s">
        <v>6241</v>
      </c>
      <c r="T1693" s="163"/>
      <c r="U1693" s="161" t="s">
        <v>10</v>
      </c>
      <c r="V1693" s="161" t="s">
        <v>11</v>
      </c>
      <c r="W1693" s="161" t="s">
        <v>12</v>
      </c>
      <c r="X1693" s="161" t="s">
        <v>13</v>
      </c>
      <c r="Y1693" s="169">
        <v>4400</v>
      </c>
      <c r="Z1693" s="169">
        <v>9281101</v>
      </c>
      <c r="AA1693" s="166">
        <v>4.7811435846187014E-3</v>
      </c>
      <c r="AB1693" s="167" t="s">
        <v>7913</v>
      </c>
      <c r="AC1693" s="168" t="s">
        <v>3272</v>
      </c>
    </row>
    <row r="1694" spans="1:29" x14ac:dyDescent="0.3">
      <c r="A1694" s="156" t="s">
        <v>4254</v>
      </c>
      <c r="B1694" s="157">
        <v>8</v>
      </c>
      <c r="C1694" s="158" t="s">
        <v>1548</v>
      </c>
      <c r="D1694" s="180" t="s">
        <v>507</v>
      </c>
      <c r="E1694" s="156" t="s">
        <v>2722</v>
      </c>
      <c r="F1694" s="159" t="s">
        <v>2587</v>
      </c>
      <c r="G1694" s="158" t="s">
        <v>138</v>
      </c>
      <c r="H1694" s="160">
        <v>45769</v>
      </c>
      <c r="I1694" s="160">
        <v>45884</v>
      </c>
      <c r="J1694" s="161" t="s">
        <v>6707</v>
      </c>
      <c r="K1694" s="162"/>
      <c r="L1694" s="156" t="s">
        <v>6801</v>
      </c>
      <c r="M1694" s="171">
        <v>0</v>
      </c>
      <c r="N1694" s="164">
        <v>92132.65</v>
      </c>
      <c r="O1694" s="162" t="s">
        <v>7425</v>
      </c>
      <c r="P1694" s="160">
        <v>45884</v>
      </c>
      <c r="Q1694" s="162" t="s">
        <v>7392</v>
      </c>
      <c r="R1694" s="164">
        <v>92132.65</v>
      </c>
      <c r="S1694" s="191" t="s">
        <v>6241</v>
      </c>
      <c r="T1694" s="163"/>
      <c r="U1694" s="161" t="s">
        <v>10</v>
      </c>
      <c r="V1694" s="161" t="s">
        <v>11</v>
      </c>
      <c r="W1694" s="161" t="s">
        <v>1355</v>
      </c>
      <c r="X1694" s="161" t="s">
        <v>1356</v>
      </c>
      <c r="Y1694" s="169">
        <v>4300</v>
      </c>
      <c r="Z1694" s="169">
        <v>9281101</v>
      </c>
      <c r="AA1694" s="166">
        <v>0.73741031954168368</v>
      </c>
      <c r="AB1694" s="167" t="s">
        <v>6797</v>
      </c>
      <c r="AC1694" s="168" t="s">
        <v>3272</v>
      </c>
    </row>
    <row r="1695" spans="1:29" x14ac:dyDescent="0.3">
      <c r="A1695" s="156" t="s">
        <v>4254</v>
      </c>
      <c r="B1695" s="157">
        <v>8</v>
      </c>
      <c r="C1695" s="158" t="s">
        <v>1548</v>
      </c>
      <c r="D1695" s="180" t="s">
        <v>507</v>
      </c>
      <c r="E1695" s="156" t="s">
        <v>2722</v>
      </c>
      <c r="F1695" s="159" t="s">
        <v>2587</v>
      </c>
      <c r="G1695" s="158" t="s">
        <v>138</v>
      </c>
      <c r="H1695" s="160">
        <v>45769</v>
      </c>
      <c r="I1695" s="160">
        <v>45887</v>
      </c>
      <c r="J1695" s="161" t="s">
        <v>6707</v>
      </c>
      <c r="K1695" s="162"/>
      <c r="L1695" s="156" t="s">
        <v>6801</v>
      </c>
      <c r="M1695" s="171">
        <v>0</v>
      </c>
      <c r="N1695" s="164">
        <v>-597.32000000000005</v>
      </c>
      <c r="O1695" s="162" t="s">
        <v>7425</v>
      </c>
      <c r="P1695" s="160">
        <v>45887</v>
      </c>
      <c r="Q1695" s="162" t="s">
        <v>7392</v>
      </c>
      <c r="R1695" s="164">
        <v>-597.32000000000005</v>
      </c>
      <c r="S1695" s="191" t="s">
        <v>6241</v>
      </c>
      <c r="T1695" s="163"/>
      <c r="U1695" s="161" t="s">
        <v>10</v>
      </c>
      <c r="V1695" s="161" t="s">
        <v>11</v>
      </c>
      <c r="W1695" s="161" t="s">
        <v>1355</v>
      </c>
      <c r="X1695" s="161" t="s">
        <v>1356</v>
      </c>
      <c r="Y1695" s="169">
        <v>4300</v>
      </c>
      <c r="Z1695" s="169">
        <v>9281101</v>
      </c>
      <c r="AA1695" s="166">
        <v>-4.7808234330461415E-3</v>
      </c>
      <c r="AB1695" s="167" t="s">
        <v>7426</v>
      </c>
      <c r="AC1695" s="168" t="s">
        <v>3272</v>
      </c>
    </row>
    <row r="1696" spans="1:29" x14ac:dyDescent="0.3">
      <c r="A1696" s="156" t="s">
        <v>4254</v>
      </c>
      <c r="B1696" s="157">
        <v>8</v>
      </c>
      <c r="C1696" s="158" t="s">
        <v>1548</v>
      </c>
      <c r="D1696" s="180" t="s">
        <v>507</v>
      </c>
      <c r="E1696" s="156" t="s">
        <v>2722</v>
      </c>
      <c r="F1696" s="159" t="s">
        <v>2587</v>
      </c>
      <c r="G1696" s="158" t="s">
        <v>138</v>
      </c>
      <c r="H1696" s="160">
        <v>45769</v>
      </c>
      <c r="I1696" s="160">
        <v>45933</v>
      </c>
      <c r="J1696" s="161" t="s">
        <v>6707</v>
      </c>
      <c r="K1696" s="162" t="s">
        <v>6800</v>
      </c>
      <c r="L1696" s="156" t="s">
        <v>6801</v>
      </c>
      <c r="M1696" s="171">
        <v>5.9117155615240335E-12</v>
      </c>
      <c r="N1696" s="164">
        <v>2407.6000000000058</v>
      </c>
      <c r="O1696" s="162" t="s">
        <v>7427</v>
      </c>
      <c r="P1696" s="160">
        <v>45933</v>
      </c>
      <c r="Q1696" s="162" t="s">
        <v>7414</v>
      </c>
      <c r="R1696" s="164">
        <v>2407.6</v>
      </c>
      <c r="S1696" s="191" t="s">
        <v>6241</v>
      </c>
      <c r="T1696" s="163"/>
      <c r="U1696" s="161" t="s">
        <v>10</v>
      </c>
      <c r="V1696" s="161" t="s">
        <v>11</v>
      </c>
      <c r="W1696" s="161" t="s">
        <v>1355</v>
      </c>
      <c r="X1696" s="161" t="s">
        <v>1356</v>
      </c>
      <c r="Y1696" s="169">
        <v>4300</v>
      </c>
      <c r="Z1696" s="169">
        <v>9281101</v>
      </c>
      <c r="AA1696" s="166">
        <v>1.9269923152417278E-2</v>
      </c>
      <c r="AB1696" s="167" t="s">
        <v>7428</v>
      </c>
      <c r="AC1696" s="168" t="s">
        <v>3272</v>
      </c>
    </row>
    <row r="1697" spans="1:29" x14ac:dyDescent="0.3">
      <c r="A1697" s="156" t="s">
        <v>4254</v>
      </c>
      <c r="B1697" s="157">
        <v>8</v>
      </c>
      <c r="C1697" s="158" t="s">
        <v>1548</v>
      </c>
      <c r="D1697" s="180" t="s">
        <v>507</v>
      </c>
      <c r="E1697" s="156" t="s">
        <v>2722</v>
      </c>
      <c r="F1697" s="159" t="s">
        <v>2587</v>
      </c>
      <c r="G1697" s="158" t="s">
        <v>138</v>
      </c>
      <c r="H1697" s="160">
        <v>45769</v>
      </c>
      <c r="I1697" s="160">
        <v>45884</v>
      </c>
      <c r="J1697" s="161" t="s">
        <v>6707</v>
      </c>
      <c r="K1697" s="162"/>
      <c r="L1697" s="156" t="s">
        <v>6801</v>
      </c>
      <c r="M1697" s="171">
        <v>0</v>
      </c>
      <c r="N1697" s="164">
        <v>30400.57</v>
      </c>
      <c r="O1697" s="162" t="s">
        <v>7425</v>
      </c>
      <c r="P1697" s="160">
        <v>45884</v>
      </c>
      <c r="Q1697" s="162" t="s">
        <v>7392</v>
      </c>
      <c r="R1697" s="164">
        <v>30400.57</v>
      </c>
      <c r="S1697" s="191" t="s">
        <v>6241</v>
      </c>
      <c r="T1697" s="163"/>
      <c r="U1697" s="161" t="s">
        <v>10</v>
      </c>
      <c r="V1697" s="161" t="s">
        <v>11</v>
      </c>
      <c r="W1697" s="161" t="s">
        <v>12</v>
      </c>
      <c r="X1697" s="161" t="s">
        <v>13</v>
      </c>
      <c r="Y1697" s="169">
        <v>4400</v>
      </c>
      <c r="Z1697" s="169">
        <v>9281101</v>
      </c>
      <c r="AA1697" s="166">
        <v>0.24331975730589889</v>
      </c>
      <c r="AB1697" s="167" t="s">
        <v>6797</v>
      </c>
      <c r="AC1697" s="168" t="s">
        <v>3272</v>
      </c>
    </row>
    <row r="1698" spans="1:29" x14ac:dyDescent="0.3">
      <c r="A1698" s="156" t="s">
        <v>4254</v>
      </c>
      <c r="B1698" s="157">
        <v>8</v>
      </c>
      <c r="C1698" s="158" t="s">
        <v>1548</v>
      </c>
      <c r="D1698" s="180" t="s">
        <v>507</v>
      </c>
      <c r="E1698" s="156" t="s">
        <v>2722</v>
      </c>
      <c r="F1698" s="159" t="s">
        <v>2587</v>
      </c>
      <c r="G1698" s="158" t="s">
        <v>138</v>
      </c>
      <c r="H1698" s="160">
        <v>45769</v>
      </c>
      <c r="I1698" s="160">
        <v>45887</v>
      </c>
      <c r="J1698" s="161" t="s">
        <v>6707</v>
      </c>
      <c r="K1698" s="162" t="s">
        <v>6800</v>
      </c>
      <c r="L1698" s="156" t="s">
        <v>6801</v>
      </c>
      <c r="M1698" s="171">
        <v>0</v>
      </c>
      <c r="N1698" s="164">
        <v>597.31999999999971</v>
      </c>
      <c r="O1698" s="162" t="s">
        <v>7425</v>
      </c>
      <c r="P1698" s="160">
        <v>45887</v>
      </c>
      <c r="Q1698" s="162" t="s">
        <v>7392</v>
      </c>
      <c r="R1698" s="164">
        <v>597.32000000000005</v>
      </c>
      <c r="S1698" s="191" t="s">
        <v>6241</v>
      </c>
      <c r="T1698" s="163"/>
      <c r="U1698" s="161" t="s">
        <v>10</v>
      </c>
      <c r="V1698" s="161" t="s">
        <v>11</v>
      </c>
      <c r="W1698" s="161" t="s">
        <v>12</v>
      </c>
      <c r="X1698" s="161" t="s">
        <v>13</v>
      </c>
      <c r="Y1698" s="169">
        <v>4400</v>
      </c>
      <c r="Z1698" s="169">
        <v>9281101</v>
      </c>
      <c r="AA1698" s="166">
        <v>4.7808234330461415E-3</v>
      </c>
      <c r="AB1698" s="167" t="s">
        <v>7426</v>
      </c>
      <c r="AC1698" s="168" t="s">
        <v>3272</v>
      </c>
    </row>
    <row r="1699" spans="1:29" x14ac:dyDescent="0.3">
      <c r="A1699" s="156" t="s">
        <v>4254</v>
      </c>
      <c r="B1699" s="157">
        <v>8</v>
      </c>
      <c r="C1699" s="158" t="s">
        <v>1548</v>
      </c>
      <c r="D1699" s="180" t="s">
        <v>507</v>
      </c>
      <c r="E1699" s="156" t="s">
        <v>2722</v>
      </c>
      <c r="F1699" s="159" t="s">
        <v>2587</v>
      </c>
      <c r="G1699" s="158" t="s">
        <v>138</v>
      </c>
      <c r="H1699" s="160">
        <v>45769</v>
      </c>
      <c r="I1699" s="160">
        <v>45944</v>
      </c>
      <c r="J1699" s="161" t="s">
        <v>6707</v>
      </c>
      <c r="K1699" s="162" t="s">
        <v>6802</v>
      </c>
      <c r="L1699" s="156" t="s">
        <v>6803</v>
      </c>
      <c r="M1699" s="171">
        <v>0</v>
      </c>
      <c r="N1699" s="164">
        <v>78285.759999999995</v>
      </c>
      <c r="O1699" s="162" t="s">
        <v>7681</v>
      </c>
      <c r="P1699" s="160">
        <v>45944</v>
      </c>
      <c r="Q1699" s="162" t="s">
        <v>7682</v>
      </c>
      <c r="R1699" s="164">
        <v>78285.759999999995</v>
      </c>
      <c r="S1699" s="191" t="s">
        <v>6241</v>
      </c>
      <c r="T1699" s="163"/>
      <c r="U1699" s="161" t="s">
        <v>10</v>
      </c>
      <c r="V1699" s="161" t="s">
        <v>11</v>
      </c>
      <c r="W1699" s="161" t="s">
        <v>1355</v>
      </c>
      <c r="X1699" s="161" t="s">
        <v>1356</v>
      </c>
      <c r="Y1699" s="169">
        <v>4300</v>
      </c>
      <c r="Z1699" s="169">
        <v>9281101</v>
      </c>
      <c r="AA1699" s="166">
        <v>0.75189934740937481</v>
      </c>
      <c r="AB1699" s="167" t="s">
        <v>6797</v>
      </c>
      <c r="AC1699" s="168" t="s">
        <v>3272</v>
      </c>
    </row>
    <row r="1700" spans="1:29" x14ac:dyDescent="0.3">
      <c r="A1700" s="156" t="s">
        <v>4254</v>
      </c>
      <c r="B1700" s="157">
        <v>8</v>
      </c>
      <c r="C1700" s="158" t="s">
        <v>1548</v>
      </c>
      <c r="D1700" s="180" t="s">
        <v>507</v>
      </c>
      <c r="E1700" s="156" t="s">
        <v>2722</v>
      </c>
      <c r="F1700" s="159" t="s">
        <v>2587</v>
      </c>
      <c r="G1700" s="158" t="s">
        <v>138</v>
      </c>
      <c r="H1700" s="160">
        <v>45769</v>
      </c>
      <c r="I1700" s="160">
        <v>45944</v>
      </c>
      <c r="J1700" s="161" t="s">
        <v>6707</v>
      </c>
      <c r="K1700" s="162" t="s">
        <v>6802</v>
      </c>
      <c r="L1700" s="156" t="s">
        <v>6803</v>
      </c>
      <c r="M1700" s="171">
        <v>0</v>
      </c>
      <c r="N1700" s="164">
        <v>25831.58</v>
      </c>
      <c r="O1700" s="162" t="s">
        <v>7681</v>
      </c>
      <c r="P1700" s="160">
        <v>45944</v>
      </c>
      <c r="Q1700" s="162" t="s">
        <v>7682</v>
      </c>
      <c r="R1700" s="164">
        <v>25831.58</v>
      </c>
      <c r="S1700" s="191" t="s">
        <v>6241</v>
      </c>
      <c r="T1700" s="163"/>
      <c r="U1700" s="161" t="s">
        <v>10</v>
      </c>
      <c r="V1700" s="161" t="s">
        <v>11</v>
      </c>
      <c r="W1700" s="161" t="s">
        <v>12</v>
      </c>
      <c r="X1700" s="161" t="s">
        <v>13</v>
      </c>
      <c r="Y1700" s="169">
        <v>4400</v>
      </c>
      <c r="Z1700" s="169">
        <v>9281101</v>
      </c>
      <c r="AA1700" s="166">
        <v>0.24810065259062519</v>
      </c>
      <c r="AB1700" s="167" t="s">
        <v>6797</v>
      </c>
      <c r="AC1700" s="168" t="s">
        <v>3272</v>
      </c>
    </row>
    <row r="1701" spans="1:29" x14ac:dyDescent="0.3">
      <c r="A1701" s="156" t="s">
        <v>4254</v>
      </c>
      <c r="B1701" s="157">
        <v>8</v>
      </c>
      <c r="C1701" s="158" t="s">
        <v>1548</v>
      </c>
      <c r="D1701" s="180" t="s">
        <v>507</v>
      </c>
      <c r="E1701" s="156" t="s">
        <v>2722</v>
      </c>
      <c r="F1701" s="159" t="s">
        <v>2587</v>
      </c>
      <c r="G1701" s="158" t="s">
        <v>138</v>
      </c>
      <c r="H1701" s="160">
        <v>45769</v>
      </c>
      <c r="I1701" s="160">
        <v>45884</v>
      </c>
      <c r="J1701" s="161" t="s">
        <v>6707</v>
      </c>
      <c r="K1701" s="162"/>
      <c r="L1701" s="156" t="s">
        <v>6805</v>
      </c>
      <c r="M1701" s="171">
        <v>0</v>
      </c>
      <c r="N1701" s="164">
        <v>63.35</v>
      </c>
      <c r="O1701" s="162" t="s">
        <v>7429</v>
      </c>
      <c r="P1701" s="160">
        <v>45884</v>
      </c>
      <c r="Q1701" s="162" t="s">
        <v>7392</v>
      </c>
      <c r="R1701" s="164">
        <v>63.35</v>
      </c>
      <c r="S1701" s="191" t="s">
        <v>6241</v>
      </c>
      <c r="T1701" s="163"/>
      <c r="U1701" s="161" t="s">
        <v>10</v>
      </c>
      <c r="V1701" s="161" t="s">
        <v>11</v>
      </c>
      <c r="W1701" s="161" t="s">
        <v>1355</v>
      </c>
      <c r="X1701" s="161" t="s">
        <v>1356</v>
      </c>
      <c r="Y1701" s="169">
        <v>4300</v>
      </c>
      <c r="Z1701" s="169">
        <v>9281101</v>
      </c>
      <c r="AA1701" s="166">
        <v>1.1378352213435257E-2</v>
      </c>
      <c r="AB1701" s="167" t="s">
        <v>6797</v>
      </c>
      <c r="AC1701" s="168" t="s">
        <v>3272</v>
      </c>
    </row>
    <row r="1702" spans="1:29" x14ac:dyDescent="0.3">
      <c r="A1702" s="156" t="s">
        <v>4254</v>
      </c>
      <c r="B1702" s="157">
        <v>8</v>
      </c>
      <c r="C1702" s="158" t="s">
        <v>1548</v>
      </c>
      <c r="D1702" s="180" t="s">
        <v>507</v>
      </c>
      <c r="E1702" s="156" t="s">
        <v>2722</v>
      </c>
      <c r="F1702" s="159" t="s">
        <v>2587</v>
      </c>
      <c r="G1702" s="158" t="s">
        <v>138</v>
      </c>
      <c r="H1702" s="160">
        <v>45769</v>
      </c>
      <c r="I1702" s="160">
        <v>45887</v>
      </c>
      <c r="J1702" s="161" t="s">
        <v>6707</v>
      </c>
      <c r="K1702" s="162"/>
      <c r="L1702" s="156" t="s">
        <v>6805</v>
      </c>
      <c r="M1702" s="171">
        <v>0</v>
      </c>
      <c r="N1702" s="164">
        <v>-63.35</v>
      </c>
      <c r="O1702" s="162" t="s">
        <v>7429</v>
      </c>
      <c r="P1702" s="160">
        <v>45887</v>
      </c>
      <c r="Q1702" s="162" t="s">
        <v>7392</v>
      </c>
      <c r="R1702" s="164">
        <v>-63.35</v>
      </c>
      <c r="S1702" s="191" t="s">
        <v>6241</v>
      </c>
      <c r="T1702" s="163"/>
      <c r="U1702" s="161" t="s">
        <v>10</v>
      </c>
      <c r="V1702" s="161" t="s">
        <v>11</v>
      </c>
      <c r="W1702" s="161" t="s">
        <v>1355</v>
      </c>
      <c r="X1702" s="161" t="s">
        <v>1356</v>
      </c>
      <c r="Y1702" s="169">
        <v>4300</v>
      </c>
      <c r="Z1702" s="169">
        <v>9281101</v>
      </c>
      <c r="AA1702" s="166">
        <v>-1.1378352213435257E-2</v>
      </c>
      <c r="AB1702" s="167" t="s">
        <v>7426</v>
      </c>
      <c r="AC1702" s="168" t="s">
        <v>3272</v>
      </c>
    </row>
    <row r="1703" spans="1:29" x14ac:dyDescent="0.3">
      <c r="A1703" s="156" t="s">
        <v>4254</v>
      </c>
      <c r="B1703" s="157">
        <v>8</v>
      </c>
      <c r="C1703" s="158" t="s">
        <v>1548</v>
      </c>
      <c r="D1703" s="180" t="s">
        <v>507</v>
      </c>
      <c r="E1703" s="156" t="s">
        <v>2722</v>
      </c>
      <c r="F1703" s="159" t="s">
        <v>2587</v>
      </c>
      <c r="G1703" s="158" t="s">
        <v>138</v>
      </c>
      <c r="H1703" s="160">
        <v>45769</v>
      </c>
      <c r="I1703" s="160">
        <v>45933</v>
      </c>
      <c r="J1703" s="161" t="s">
        <v>6707</v>
      </c>
      <c r="K1703" s="162"/>
      <c r="L1703" s="156" t="s">
        <v>6805</v>
      </c>
      <c r="M1703" s="171">
        <v>0</v>
      </c>
      <c r="N1703" s="164">
        <v>401.27</v>
      </c>
      <c r="O1703" s="162" t="s">
        <v>7430</v>
      </c>
      <c r="P1703" s="160">
        <v>45933</v>
      </c>
      <c r="Q1703" s="162" t="s">
        <v>7414</v>
      </c>
      <c r="R1703" s="164">
        <v>401.27</v>
      </c>
      <c r="S1703" s="191" t="s">
        <v>6241</v>
      </c>
      <c r="T1703" s="163"/>
      <c r="U1703" s="161" t="s">
        <v>10</v>
      </c>
      <c r="V1703" s="161" t="s">
        <v>11</v>
      </c>
      <c r="W1703" s="161" t="s">
        <v>1355</v>
      </c>
      <c r="X1703" s="161" t="s">
        <v>1356</v>
      </c>
      <c r="Y1703" s="169">
        <v>4300</v>
      </c>
      <c r="Z1703" s="169">
        <v>9281101</v>
      </c>
      <c r="AA1703" s="166">
        <v>7.20724766011865E-2</v>
      </c>
      <c r="AB1703" s="167" t="s">
        <v>7431</v>
      </c>
      <c r="AC1703" s="168" t="s">
        <v>3272</v>
      </c>
    </row>
    <row r="1704" spans="1:29" x14ac:dyDescent="0.3">
      <c r="A1704" s="156" t="s">
        <v>4254</v>
      </c>
      <c r="B1704" s="157">
        <v>8</v>
      </c>
      <c r="C1704" s="158" t="s">
        <v>1548</v>
      </c>
      <c r="D1704" s="180" t="s">
        <v>507</v>
      </c>
      <c r="E1704" s="156" t="s">
        <v>2722</v>
      </c>
      <c r="F1704" s="159" t="s">
        <v>2587</v>
      </c>
      <c r="G1704" s="158" t="s">
        <v>138</v>
      </c>
      <c r="H1704" s="160">
        <v>45769</v>
      </c>
      <c r="I1704" s="160">
        <v>45995</v>
      </c>
      <c r="J1704" s="161" t="s">
        <v>6707</v>
      </c>
      <c r="K1704" s="162"/>
      <c r="L1704" s="156" t="s">
        <v>6805</v>
      </c>
      <c r="M1704" s="171">
        <v>0</v>
      </c>
      <c r="N1704" s="164">
        <v>309</v>
      </c>
      <c r="O1704" s="162" t="s">
        <v>7845</v>
      </c>
      <c r="P1704" s="160">
        <v>45995</v>
      </c>
      <c r="Q1704" s="162" t="s">
        <v>7842</v>
      </c>
      <c r="R1704" s="164">
        <v>309</v>
      </c>
      <c r="S1704" s="191" t="s">
        <v>6241</v>
      </c>
      <c r="T1704" s="163"/>
      <c r="U1704" s="161" t="s">
        <v>10</v>
      </c>
      <c r="V1704" s="161" t="s">
        <v>11</v>
      </c>
      <c r="W1704" s="161" t="s">
        <v>1355</v>
      </c>
      <c r="X1704" s="161" t="s">
        <v>1356</v>
      </c>
      <c r="Y1704" s="169">
        <v>4300</v>
      </c>
      <c r="Z1704" s="169">
        <v>9281101</v>
      </c>
      <c r="AA1704" s="166">
        <v>5.549977638439612E-2</v>
      </c>
      <c r="AB1704" s="167" t="s">
        <v>7431</v>
      </c>
      <c r="AC1704" s="168" t="s">
        <v>3272</v>
      </c>
    </row>
    <row r="1705" spans="1:29" x14ac:dyDescent="0.3">
      <c r="A1705" s="156" t="s">
        <v>4254</v>
      </c>
      <c r="B1705" s="157">
        <v>8</v>
      </c>
      <c r="C1705" s="158" t="s">
        <v>1548</v>
      </c>
      <c r="D1705" s="180" t="s">
        <v>507</v>
      </c>
      <c r="E1705" s="156" t="s">
        <v>2722</v>
      </c>
      <c r="F1705" s="159" t="s">
        <v>2587</v>
      </c>
      <c r="G1705" s="158" t="s">
        <v>138</v>
      </c>
      <c r="H1705" s="160">
        <v>45769</v>
      </c>
      <c r="I1705" s="160">
        <v>45995</v>
      </c>
      <c r="J1705" s="161" t="s">
        <v>6707</v>
      </c>
      <c r="K1705" s="162" t="s">
        <v>6804</v>
      </c>
      <c r="L1705" s="156" t="s">
        <v>6805</v>
      </c>
      <c r="M1705" s="171">
        <v>0</v>
      </c>
      <c r="N1705" s="164">
        <v>-309</v>
      </c>
      <c r="O1705" s="162" t="s">
        <v>7845</v>
      </c>
      <c r="P1705" s="160">
        <v>45995</v>
      </c>
      <c r="Q1705" s="162" t="s">
        <v>7842</v>
      </c>
      <c r="R1705" s="164">
        <v>-309</v>
      </c>
      <c r="S1705" s="191" t="s">
        <v>6241</v>
      </c>
      <c r="T1705" s="163"/>
      <c r="U1705" s="161" t="s">
        <v>10</v>
      </c>
      <c r="V1705" s="161" t="s">
        <v>11</v>
      </c>
      <c r="W1705" s="161" t="s">
        <v>1355</v>
      </c>
      <c r="X1705" s="161" t="s">
        <v>1356</v>
      </c>
      <c r="Y1705" s="169">
        <v>4300</v>
      </c>
      <c r="Z1705" s="169">
        <v>9281101</v>
      </c>
      <c r="AA1705" s="166">
        <v>-5.549977638439612E-2</v>
      </c>
      <c r="AB1705" s="167" t="s">
        <v>7913</v>
      </c>
      <c r="AC1705" s="168" t="s">
        <v>3272</v>
      </c>
    </row>
    <row r="1706" spans="1:29" x14ac:dyDescent="0.3">
      <c r="A1706" s="156" t="s">
        <v>4254</v>
      </c>
      <c r="B1706" s="157">
        <v>8</v>
      </c>
      <c r="C1706" s="158" t="s">
        <v>1548</v>
      </c>
      <c r="D1706" s="180" t="s">
        <v>507</v>
      </c>
      <c r="E1706" s="156" t="s">
        <v>2722</v>
      </c>
      <c r="F1706" s="159" t="s">
        <v>2587</v>
      </c>
      <c r="G1706" s="158" t="s">
        <v>138</v>
      </c>
      <c r="H1706" s="160">
        <v>45769</v>
      </c>
      <c r="I1706" s="160">
        <v>45884</v>
      </c>
      <c r="J1706" s="161" t="s">
        <v>6707</v>
      </c>
      <c r="K1706" s="162"/>
      <c r="L1706" s="156" t="s">
        <v>6805</v>
      </c>
      <c r="M1706" s="171">
        <v>0</v>
      </c>
      <c r="N1706" s="164">
        <v>815.62</v>
      </c>
      <c r="O1706" s="162" t="s">
        <v>7429</v>
      </c>
      <c r="P1706" s="160">
        <v>45884</v>
      </c>
      <c r="Q1706" s="162" t="s">
        <v>7392</v>
      </c>
      <c r="R1706" s="164">
        <v>815.62</v>
      </c>
      <c r="S1706" s="191" t="s">
        <v>6241</v>
      </c>
      <c r="T1706" s="163"/>
      <c r="U1706" s="161" t="s">
        <v>10</v>
      </c>
      <c r="V1706" s="161" t="s">
        <v>11</v>
      </c>
      <c r="W1706" s="161" t="s">
        <v>12</v>
      </c>
      <c r="X1706" s="161" t="s">
        <v>13</v>
      </c>
      <c r="Y1706" s="169">
        <v>4400</v>
      </c>
      <c r="Z1706" s="169">
        <v>9281101</v>
      </c>
      <c r="AA1706" s="166">
        <v>0.14649426412505231</v>
      </c>
      <c r="AB1706" s="167" t="s">
        <v>6797</v>
      </c>
      <c r="AC1706" s="168" t="s">
        <v>3272</v>
      </c>
    </row>
    <row r="1707" spans="1:29" x14ac:dyDescent="0.3">
      <c r="A1707" s="156" t="s">
        <v>4254</v>
      </c>
      <c r="B1707" s="157">
        <v>8</v>
      </c>
      <c r="C1707" s="158" t="s">
        <v>1548</v>
      </c>
      <c r="D1707" s="180" t="s">
        <v>507</v>
      </c>
      <c r="E1707" s="156" t="s">
        <v>2722</v>
      </c>
      <c r="F1707" s="159" t="s">
        <v>2587</v>
      </c>
      <c r="G1707" s="158" t="s">
        <v>138</v>
      </c>
      <c r="H1707" s="160">
        <v>45769</v>
      </c>
      <c r="I1707" s="160">
        <v>45887</v>
      </c>
      <c r="J1707" s="161" t="s">
        <v>6707</v>
      </c>
      <c r="K1707" s="162"/>
      <c r="L1707" s="156" t="s">
        <v>6805</v>
      </c>
      <c r="M1707" s="171">
        <v>0</v>
      </c>
      <c r="N1707" s="164">
        <v>63.35</v>
      </c>
      <c r="O1707" s="162" t="s">
        <v>7429</v>
      </c>
      <c r="P1707" s="160">
        <v>45887</v>
      </c>
      <c r="Q1707" s="162" t="s">
        <v>7392</v>
      </c>
      <c r="R1707" s="164">
        <v>63.35</v>
      </c>
      <c r="S1707" s="191" t="s">
        <v>6241</v>
      </c>
      <c r="T1707" s="163"/>
      <c r="U1707" s="161" t="s">
        <v>10</v>
      </c>
      <c r="V1707" s="161" t="s">
        <v>11</v>
      </c>
      <c r="W1707" s="161" t="s">
        <v>12</v>
      </c>
      <c r="X1707" s="161" t="s">
        <v>13</v>
      </c>
      <c r="Y1707" s="169">
        <v>4400</v>
      </c>
      <c r="Z1707" s="169">
        <v>9281101</v>
      </c>
      <c r="AA1707" s="166">
        <v>1.1378352213435257E-2</v>
      </c>
      <c r="AB1707" s="167" t="s">
        <v>7426</v>
      </c>
      <c r="AC1707" s="168" t="s">
        <v>3272</v>
      </c>
    </row>
    <row r="1708" spans="1:29" x14ac:dyDescent="0.3">
      <c r="A1708" s="156" t="s">
        <v>4254</v>
      </c>
      <c r="B1708" s="157">
        <v>8</v>
      </c>
      <c r="C1708" s="158" t="s">
        <v>1548</v>
      </c>
      <c r="D1708" s="180" t="s">
        <v>507</v>
      </c>
      <c r="E1708" s="156" t="s">
        <v>2722</v>
      </c>
      <c r="F1708" s="159" t="s">
        <v>2587</v>
      </c>
      <c r="G1708" s="158" t="s">
        <v>138</v>
      </c>
      <c r="H1708" s="160">
        <v>45769</v>
      </c>
      <c r="I1708" s="160">
        <v>45995</v>
      </c>
      <c r="J1708" s="161" t="s">
        <v>6707</v>
      </c>
      <c r="K1708" s="162"/>
      <c r="L1708" s="156" t="s">
        <v>6805</v>
      </c>
      <c r="M1708" s="171">
        <v>0</v>
      </c>
      <c r="N1708" s="164">
        <v>3978.35</v>
      </c>
      <c r="O1708" s="162" t="s">
        <v>7845</v>
      </c>
      <c r="P1708" s="160">
        <v>45995</v>
      </c>
      <c r="Q1708" s="162" t="s">
        <v>7842</v>
      </c>
      <c r="R1708" s="164">
        <v>3978.35</v>
      </c>
      <c r="S1708" s="191" t="s">
        <v>6241</v>
      </c>
      <c r="T1708" s="163"/>
      <c r="U1708" s="161" t="s">
        <v>10</v>
      </c>
      <c r="V1708" s="161" t="s">
        <v>11</v>
      </c>
      <c r="W1708" s="161" t="s">
        <v>12</v>
      </c>
      <c r="X1708" s="161" t="s">
        <v>13</v>
      </c>
      <c r="Y1708" s="169">
        <v>4400</v>
      </c>
      <c r="Z1708" s="169">
        <v>9281101</v>
      </c>
      <c r="AA1708" s="166">
        <v>0.71455513067592979</v>
      </c>
      <c r="AB1708" s="167" t="s">
        <v>6797</v>
      </c>
      <c r="AC1708" s="168" t="s">
        <v>3272</v>
      </c>
    </row>
    <row r="1709" spans="1:29" x14ac:dyDescent="0.3">
      <c r="A1709" s="156" t="s">
        <v>4254</v>
      </c>
      <c r="B1709" s="157">
        <v>8</v>
      </c>
      <c r="C1709" s="158" t="s">
        <v>1548</v>
      </c>
      <c r="D1709" s="180" t="s">
        <v>507</v>
      </c>
      <c r="E1709" s="156" t="s">
        <v>2722</v>
      </c>
      <c r="F1709" s="159" t="s">
        <v>2587</v>
      </c>
      <c r="G1709" s="158" t="s">
        <v>138</v>
      </c>
      <c r="H1709" s="160">
        <v>45769</v>
      </c>
      <c r="I1709" s="160">
        <v>45995</v>
      </c>
      <c r="J1709" s="161" t="s">
        <v>6707</v>
      </c>
      <c r="K1709" s="162" t="s">
        <v>6804</v>
      </c>
      <c r="L1709" s="156" t="s">
        <v>6805</v>
      </c>
      <c r="M1709" s="171">
        <v>0</v>
      </c>
      <c r="N1709" s="164">
        <v>309</v>
      </c>
      <c r="O1709" s="162" t="s">
        <v>7845</v>
      </c>
      <c r="P1709" s="160">
        <v>45995</v>
      </c>
      <c r="Q1709" s="162" t="s">
        <v>7842</v>
      </c>
      <c r="R1709" s="164">
        <v>309</v>
      </c>
      <c r="S1709" s="191" t="s">
        <v>6241</v>
      </c>
      <c r="T1709" s="163"/>
      <c r="U1709" s="161" t="s">
        <v>10</v>
      </c>
      <c r="V1709" s="161" t="s">
        <v>11</v>
      </c>
      <c r="W1709" s="161" t="s">
        <v>12</v>
      </c>
      <c r="X1709" s="161" t="s">
        <v>13</v>
      </c>
      <c r="Y1709" s="169">
        <v>4400</v>
      </c>
      <c r="Z1709" s="169">
        <v>9281101</v>
      </c>
      <c r="AA1709" s="166">
        <v>5.549977638439612E-2</v>
      </c>
      <c r="AB1709" s="167" t="s">
        <v>7913</v>
      </c>
      <c r="AC1709" s="168" t="s">
        <v>3272</v>
      </c>
    </row>
    <row r="1710" spans="1:29" x14ac:dyDescent="0.3">
      <c r="A1710" s="156" t="s">
        <v>2768</v>
      </c>
      <c r="B1710" s="157">
        <v>7</v>
      </c>
      <c r="C1710" s="158" t="s">
        <v>1548</v>
      </c>
      <c r="D1710" s="180" t="s">
        <v>438</v>
      </c>
      <c r="E1710" s="156" t="s">
        <v>2722</v>
      </c>
      <c r="F1710" s="159" t="s">
        <v>2587</v>
      </c>
      <c r="G1710" s="158" t="s">
        <v>138</v>
      </c>
      <c r="H1710" s="160">
        <v>45769</v>
      </c>
      <c r="I1710" s="160">
        <v>45911</v>
      </c>
      <c r="J1710" s="161" t="s">
        <v>6707</v>
      </c>
      <c r="K1710" s="162"/>
      <c r="L1710" s="156" t="s">
        <v>6807</v>
      </c>
      <c r="M1710" s="171">
        <v>0</v>
      </c>
      <c r="N1710" s="164">
        <v>52618.31</v>
      </c>
      <c r="O1710" s="162" t="s">
        <v>7432</v>
      </c>
      <c r="P1710" s="160">
        <v>45911</v>
      </c>
      <c r="Q1710" s="162" t="s">
        <v>7406</v>
      </c>
      <c r="R1710" s="164">
        <v>52618.31</v>
      </c>
      <c r="S1710" s="191" t="s">
        <v>6132</v>
      </c>
      <c r="T1710" s="163"/>
      <c r="U1710" s="161" t="s">
        <v>10</v>
      </c>
      <c r="V1710" s="161" t="s">
        <v>11</v>
      </c>
      <c r="W1710" s="161" t="s">
        <v>1355</v>
      </c>
      <c r="X1710" s="161" t="s">
        <v>1356</v>
      </c>
      <c r="Y1710" s="169">
        <v>4300</v>
      </c>
      <c r="Z1710" s="169">
        <v>9161101</v>
      </c>
      <c r="AA1710" s="166">
        <v>0.75260660266873547</v>
      </c>
      <c r="AB1710" s="167" t="s">
        <v>6808</v>
      </c>
      <c r="AC1710" s="168" t="s">
        <v>3207</v>
      </c>
    </row>
    <row r="1711" spans="1:29" x14ac:dyDescent="0.3">
      <c r="A1711" s="156" t="s">
        <v>2768</v>
      </c>
      <c r="B1711" s="157">
        <v>7</v>
      </c>
      <c r="C1711" s="158" t="s">
        <v>1548</v>
      </c>
      <c r="D1711" s="180" t="s">
        <v>438</v>
      </c>
      <c r="E1711" s="156" t="s">
        <v>2722</v>
      </c>
      <c r="F1711" s="159" t="s">
        <v>2587</v>
      </c>
      <c r="G1711" s="158" t="s">
        <v>138</v>
      </c>
      <c r="H1711" s="160">
        <v>45769</v>
      </c>
      <c r="I1711" s="160">
        <v>45912</v>
      </c>
      <c r="J1711" s="161" t="s">
        <v>6707</v>
      </c>
      <c r="K1711" s="162"/>
      <c r="L1711" s="156" t="s">
        <v>6807</v>
      </c>
      <c r="M1711" s="171">
        <v>0</v>
      </c>
      <c r="N1711" s="164">
        <v>-528.89</v>
      </c>
      <c r="O1711" s="162" t="s">
        <v>7432</v>
      </c>
      <c r="P1711" s="160">
        <v>45912</v>
      </c>
      <c r="Q1711" s="162" t="s">
        <v>7406</v>
      </c>
      <c r="R1711" s="164">
        <v>-528.89</v>
      </c>
      <c r="S1711" s="191" t="s">
        <v>6132</v>
      </c>
      <c r="T1711" s="163"/>
      <c r="U1711" s="161" t="s">
        <v>10</v>
      </c>
      <c r="V1711" s="161" t="s">
        <v>11</v>
      </c>
      <c r="W1711" s="161" t="s">
        <v>1355</v>
      </c>
      <c r="X1711" s="161" t="s">
        <v>1356</v>
      </c>
      <c r="Y1711" s="169">
        <v>4300</v>
      </c>
      <c r="Z1711" s="169">
        <v>9161101</v>
      </c>
      <c r="AA1711" s="166">
        <v>-7.5647831731096554E-3</v>
      </c>
      <c r="AB1711" s="167" t="s">
        <v>7433</v>
      </c>
      <c r="AC1711" s="168" t="s">
        <v>3207</v>
      </c>
    </row>
    <row r="1712" spans="1:29" x14ac:dyDescent="0.3">
      <c r="A1712" s="156" t="s">
        <v>2768</v>
      </c>
      <c r="B1712" s="157">
        <v>7</v>
      </c>
      <c r="C1712" s="158" t="s">
        <v>1548</v>
      </c>
      <c r="D1712" s="181" t="s">
        <v>438</v>
      </c>
      <c r="E1712" s="156" t="s">
        <v>2722</v>
      </c>
      <c r="F1712" s="159" t="s">
        <v>2587</v>
      </c>
      <c r="G1712" s="158" t="s">
        <v>138</v>
      </c>
      <c r="H1712" s="160">
        <v>45769</v>
      </c>
      <c r="I1712" s="160">
        <v>45933</v>
      </c>
      <c r="J1712" s="161" t="s">
        <v>6707</v>
      </c>
      <c r="K1712" s="162" t="s">
        <v>6806</v>
      </c>
      <c r="L1712" s="192" t="s">
        <v>6807</v>
      </c>
      <c r="M1712" s="171">
        <v>0</v>
      </c>
      <c r="N1712" s="164">
        <v>2396.6800000000003</v>
      </c>
      <c r="O1712" s="162" t="s">
        <v>7434</v>
      </c>
      <c r="P1712" s="160">
        <v>45933</v>
      </c>
      <c r="Q1712" s="162" t="s">
        <v>7414</v>
      </c>
      <c r="R1712" s="164">
        <v>2396.6799999999998</v>
      </c>
      <c r="S1712" s="191" t="s">
        <v>6132</v>
      </c>
      <c r="T1712" s="163"/>
      <c r="U1712" s="161" t="s">
        <v>10</v>
      </c>
      <c r="V1712" s="161" t="s">
        <v>11</v>
      </c>
      <c r="W1712" s="161" t="s">
        <v>1355</v>
      </c>
      <c r="X1712" s="161" t="s">
        <v>1356</v>
      </c>
      <c r="Y1712" s="169">
        <v>4300</v>
      </c>
      <c r="Z1712" s="169">
        <v>9161101</v>
      </c>
      <c r="AA1712" s="166">
        <v>3.4280028995308E-2</v>
      </c>
      <c r="AB1712" s="167" t="s">
        <v>7435</v>
      </c>
      <c r="AC1712" s="168" t="s">
        <v>3207</v>
      </c>
    </row>
    <row r="1713" spans="1:29" x14ac:dyDescent="0.3">
      <c r="A1713" s="156" t="s">
        <v>2768</v>
      </c>
      <c r="B1713" s="157">
        <v>7</v>
      </c>
      <c r="C1713" s="158" t="s">
        <v>1548</v>
      </c>
      <c r="D1713" s="181" t="s">
        <v>438</v>
      </c>
      <c r="E1713" s="156" t="s">
        <v>2722</v>
      </c>
      <c r="F1713" s="159" t="s">
        <v>2587</v>
      </c>
      <c r="G1713" s="158" t="s">
        <v>138</v>
      </c>
      <c r="H1713" s="160">
        <v>45769</v>
      </c>
      <c r="I1713" s="160">
        <v>45911</v>
      </c>
      <c r="J1713" s="161" t="s">
        <v>6707</v>
      </c>
      <c r="K1713" s="162"/>
      <c r="L1713" s="192" t="s">
        <v>6807</v>
      </c>
      <c r="M1713" s="171">
        <v>0</v>
      </c>
      <c r="N1713" s="164">
        <v>14899.77</v>
      </c>
      <c r="O1713" s="162" t="s">
        <v>7432</v>
      </c>
      <c r="P1713" s="160">
        <v>45911</v>
      </c>
      <c r="Q1713" s="162" t="s">
        <v>7406</v>
      </c>
      <c r="R1713" s="164">
        <v>14899.77</v>
      </c>
      <c r="S1713" s="191" t="s">
        <v>6132</v>
      </c>
      <c r="T1713" s="163"/>
      <c r="U1713" s="161" t="s">
        <v>10</v>
      </c>
      <c r="V1713" s="161" t="s">
        <v>11</v>
      </c>
      <c r="W1713" s="161" t="s">
        <v>12</v>
      </c>
      <c r="X1713" s="161" t="s">
        <v>13</v>
      </c>
      <c r="Y1713" s="169">
        <v>4400</v>
      </c>
      <c r="Z1713" s="169">
        <v>9161101</v>
      </c>
      <c r="AA1713" s="166">
        <v>0.21311336833595654</v>
      </c>
      <c r="AB1713" s="167" t="s">
        <v>6808</v>
      </c>
      <c r="AC1713" s="168" t="s">
        <v>3207</v>
      </c>
    </row>
    <row r="1714" spans="1:29" x14ac:dyDescent="0.3">
      <c r="A1714" s="156" t="s">
        <v>2768</v>
      </c>
      <c r="B1714" s="157">
        <v>7</v>
      </c>
      <c r="C1714" s="158" t="s">
        <v>1548</v>
      </c>
      <c r="D1714" s="181" t="s">
        <v>438</v>
      </c>
      <c r="E1714" s="156" t="s">
        <v>2722</v>
      </c>
      <c r="F1714" s="159" t="s">
        <v>2587</v>
      </c>
      <c r="G1714" s="158" t="s">
        <v>138</v>
      </c>
      <c r="H1714" s="160">
        <v>45769</v>
      </c>
      <c r="I1714" s="160">
        <v>45912</v>
      </c>
      <c r="J1714" s="161" t="s">
        <v>6707</v>
      </c>
      <c r="K1714" s="162" t="s">
        <v>6806</v>
      </c>
      <c r="L1714" s="156" t="s">
        <v>6807</v>
      </c>
      <c r="M1714" s="171">
        <v>0</v>
      </c>
      <c r="N1714" s="164">
        <v>528.89</v>
      </c>
      <c r="O1714" s="162" t="s">
        <v>7432</v>
      </c>
      <c r="P1714" s="160">
        <v>45912</v>
      </c>
      <c r="Q1714" s="162" t="s">
        <v>7406</v>
      </c>
      <c r="R1714" s="164">
        <v>528.89</v>
      </c>
      <c r="S1714" s="191" t="s">
        <v>6132</v>
      </c>
      <c r="T1714" s="163"/>
      <c r="U1714" s="161" t="s">
        <v>10</v>
      </c>
      <c r="V1714" s="161" t="s">
        <v>11</v>
      </c>
      <c r="W1714" s="161" t="s">
        <v>12</v>
      </c>
      <c r="X1714" s="161" t="s">
        <v>13</v>
      </c>
      <c r="Y1714" s="169">
        <v>4400</v>
      </c>
      <c r="Z1714" s="169">
        <v>9161101</v>
      </c>
      <c r="AA1714" s="166">
        <v>7.5647831731096554E-3</v>
      </c>
      <c r="AB1714" s="167" t="s">
        <v>7433</v>
      </c>
      <c r="AC1714" s="168" t="s">
        <v>3207</v>
      </c>
    </row>
    <row r="1715" spans="1:29" x14ac:dyDescent="0.3">
      <c r="A1715" s="156" t="s">
        <v>2768</v>
      </c>
      <c r="B1715" s="157">
        <v>7</v>
      </c>
      <c r="C1715" s="158" t="s">
        <v>1548</v>
      </c>
      <c r="D1715" s="181" t="s">
        <v>438</v>
      </c>
      <c r="E1715" s="156" t="s">
        <v>2722</v>
      </c>
      <c r="F1715" s="159" t="s">
        <v>2587</v>
      </c>
      <c r="G1715" s="158" t="s">
        <v>138</v>
      </c>
      <c r="H1715" s="160">
        <v>45769</v>
      </c>
      <c r="I1715" s="160">
        <v>45933</v>
      </c>
      <c r="J1715" s="161" t="s">
        <v>6707</v>
      </c>
      <c r="K1715" s="162"/>
      <c r="L1715" s="156" t="s">
        <v>6810</v>
      </c>
      <c r="M1715" s="171">
        <v>0</v>
      </c>
      <c r="N1715" s="164">
        <v>2405.2399999999998</v>
      </c>
      <c r="O1715" s="162" t="s">
        <v>7436</v>
      </c>
      <c r="P1715" s="160">
        <v>45933</v>
      </c>
      <c r="Q1715" s="162" t="s">
        <v>7414</v>
      </c>
      <c r="R1715" s="164">
        <v>2405.2399999999998</v>
      </c>
      <c r="S1715" s="191" t="s">
        <v>6132</v>
      </c>
      <c r="T1715" s="163"/>
      <c r="U1715" s="161" t="s">
        <v>10</v>
      </c>
      <c r="V1715" s="161" t="s">
        <v>11</v>
      </c>
      <c r="W1715" s="161" t="s">
        <v>1355</v>
      </c>
      <c r="X1715" s="161" t="s">
        <v>1356</v>
      </c>
      <c r="Y1715" s="169">
        <v>4300</v>
      </c>
      <c r="Z1715" s="169">
        <v>9161101</v>
      </c>
      <c r="AA1715" s="166">
        <v>3.4424576551974846E-2</v>
      </c>
      <c r="AB1715" s="167" t="s">
        <v>7437</v>
      </c>
      <c r="AC1715" s="168" t="s">
        <v>3207</v>
      </c>
    </row>
    <row r="1716" spans="1:29" x14ac:dyDescent="0.3">
      <c r="A1716" s="156" t="s">
        <v>2768</v>
      </c>
      <c r="B1716" s="157">
        <v>7</v>
      </c>
      <c r="C1716" s="158" t="s">
        <v>1548</v>
      </c>
      <c r="D1716" s="181" t="s">
        <v>438</v>
      </c>
      <c r="E1716" s="156" t="s">
        <v>2722</v>
      </c>
      <c r="F1716" s="159" t="s">
        <v>2587</v>
      </c>
      <c r="G1716" s="158" t="s">
        <v>138</v>
      </c>
      <c r="H1716" s="160">
        <v>45769</v>
      </c>
      <c r="I1716" s="160">
        <v>45995</v>
      </c>
      <c r="J1716" s="161" t="s">
        <v>6707</v>
      </c>
      <c r="K1716" s="162"/>
      <c r="L1716" s="156" t="s">
        <v>6810</v>
      </c>
      <c r="M1716" s="171">
        <v>0</v>
      </c>
      <c r="N1716" s="164">
        <v>52567.08</v>
      </c>
      <c r="O1716" s="162" t="s">
        <v>7846</v>
      </c>
      <c r="P1716" s="160">
        <v>45995</v>
      </c>
      <c r="Q1716" s="162" t="s">
        <v>7842</v>
      </c>
      <c r="R1716" s="164">
        <v>52567.08</v>
      </c>
      <c r="S1716" s="191" t="s">
        <v>6132</v>
      </c>
      <c r="T1716" s="163"/>
      <c r="U1716" s="161" t="s">
        <v>10</v>
      </c>
      <c r="V1716" s="161" t="s">
        <v>11</v>
      </c>
      <c r="W1716" s="161" t="s">
        <v>1355</v>
      </c>
      <c r="X1716" s="161" t="s">
        <v>1356</v>
      </c>
      <c r="Y1716" s="169">
        <v>4300</v>
      </c>
      <c r="Z1716" s="169">
        <v>9161101</v>
      </c>
      <c r="AA1716" s="166">
        <v>0.75235713258293813</v>
      </c>
      <c r="AB1716" s="167" t="s">
        <v>6808</v>
      </c>
      <c r="AC1716" s="168" t="s">
        <v>3207</v>
      </c>
    </row>
    <row r="1717" spans="1:29" x14ac:dyDescent="0.3">
      <c r="A1717" s="156" t="s">
        <v>2768</v>
      </c>
      <c r="B1717" s="157">
        <v>7</v>
      </c>
      <c r="C1717" s="158" t="s">
        <v>1548</v>
      </c>
      <c r="D1717" s="181" t="s">
        <v>438</v>
      </c>
      <c r="E1717" s="156" t="s">
        <v>2722</v>
      </c>
      <c r="F1717" s="159" t="s">
        <v>2587</v>
      </c>
      <c r="G1717" s="158" t="s">
        <v>138</v>
      </c>
      <c r="H1717" s="160">
        <v>45769</v>
      </c>
      <c r="I1717" s="160">
        <v>45995</v>
      </c>
      <c r="J1717" s="161" t="s">
        <v>6707</v>
      </c>
      <c r="K1717" s="162" t="s">
        <v>6809</v>
      </c>
      <c r="L1717" s="156" t="s">
        <v>6810</v>
      </c>
      <c r="M1717" s="171">
        <v>0</v>
      </c>
      <c r="N1717" s="164">
        <v>-531.13</v>
      </c>
      <c r="O1717" s="162" t="s">
        <v>7846</v>
      </c>
      <c r="P1717" s="160">
        <v>45995</v>
      </c>
      <c r="Q1717" s="162" t="s">
        <v>7842</v>
      </c>
      <c r="R1717" s="164">
        <v>-531.13</v>
      </c>
      <c r="S1717" s="191" t="s">
        <v>6132</v>
      </c>
      <c r="T1717" s="163"/>
      <c r="U1717" s="161" t="s">
        <v>10</v>
      </c>
      <c r="V1717" s="161" t="s">
        <v>11</v>
      </c>
      <c r="W1717" s="161" t="s">
        <v>1355</v>
      </c>
      <c r="X1717" s="161" t="s">
        <v>1356</v>
      </c>
      <c r="Y1717" s="169">
        <v>4300</v>
      </c>
      <c r="Z1717" s="169">
        <v>9161101</v>
      </c>
      <c r="AA1717" s="166">
        <v>-7.6017051703989626E-3</v>
      </c>
      <c r="AB1717" s="167" t="s">
        <v>7914</v>
      </c>
      <c r="AC1717" s="168" t="s">
        <v>3207</v>
      </c>
    </row>
    <row r="1718" spans="1:29" x14ac:dyDescent="0.3">
      <c r="A1718" s="156" t="s">
        <v>2768</v>
      </c>
      <c r="B1718" s="157">
        <v>7</v>
      </c>
      <c r="C1718" s="158" t="s">
        <v>1548</v>
      </c>
      <c r="D1718" s="181" t="s">
        <v>438</v>
      </c>
      <c r="E1718" s="156" t="s">
        <v>2722</v>
      </c>
      <c r="F1718" s="159" t="s">
        <v>2587</v>
      </c>
      <c r="G1718" s="158" t="s">
        <v>138</v>
      </c>
      <c r="H1718" s="160">
        <v>45769</v>
      </c>
      <c r="I1718" s="160">
        <v>45995</v>
      </c>
      <c r="J1718" s="161" t="s">
        <v>6707</v>
      </c>
      <c r="K1718" s="162"/>
      <c r="L1718" s="156" t="s">
        <v>6810</v>
      </c>
      <c r="M1718" s="171">
        <v>0</v>
      </c>
      <c r="N1718" s="164">
        <v>14897.53</v>
      </c>
      <c r="O1718" s="162" t="s">
        <v>7846</v>
      </c>
      <c r="P1718" s="160">
        <v>45995</v>
      </c>
      <c r="Q1718" s="162" t="s">
        <v>7842</v>
      </c>
      <c r="R1718" s="164">
        <v>14897.53</v>
      </c>
      <c r="S1718" s="191" t="s">
        <v>6132</v>
      </c>
      <c r="T1718" s="163"/>
      <c r="U1718" s="161" t="s">
        <v>10</v>
      </c>
      <c r="V1718" s="161" t="s">
        <v>11</v>
      </c>
      <c r="W1718" s="161" t="s">
        <v>12</v>
      </c>
      <c r="X1718" s="161" t="s">
        <v>13</v>
      </c>
      <c r="Y1718" s="169">
        <v>4400</v>
      </c>
      <c r="Z1718" s="169">
        <v>9161101</v>
      </c>
      <c r="AA1718" s="166">
        <v>0.21321829086508701</v>
      </c>
      <c r="AB1718" s="167" t="s">
        <v>6808</v>
      </c>
      <c r="AC1718" s="168" t="s">
        <v>3207</v>
      </c>
    </row>
    <row r="1719" spans="1:29" x14ac:dyDescent="0.3">
      <c r="A1719" s="156" t="s">
        <v>2768</v>
      </c>
      <c r="B1719" s="157">
        <v>7</v>
      </c>
      <c r="C1719" s="158" t="s">
        <v>1548</v>
      </c>
      <c r="D1719" s="181" t="s">
        <v>438</v>
      </c>
      <c r="E1719" s="156" t="s">
        <v>2722</v>
      </c>
      <c r="F1719" s="159" t="s">
        <v>2587</v>
      </c>
      <c r="G1719" s="158" t="s">
        <v>138</v>
      </c>
      <c r="H1719" s="160">
        <v>45769</v>
      </c>
      <c r="I1719" s="160">
        <v>45995</v>
      </c>
      <c r="J1719" s="161" t="s">
        <v>6707</v>
      </c>
      <c r="K1719" s="162" t="s">
        <v>6809</v>
      </c>
      <c r="L1719" s="156" t="s">
        <v>6810</v>
      </c>
      <c r="M1719" s="171">
        <v>0</v>
      </c>
      <c r="N1719" s="164">
        <v>531.13</v>
      </c>
      <c r="O1719" s="162" t="s">
        <v>7846</v>
      </c>
      <c r="P1719" s="160">
        <v>45995</v>
      </c>
      <c r="Q1719" s="162" t="s">
        <v>7842</v>
      </c>
      <c r="R1719" s="164">
        <v>531.13</v>
      </c>
      <c r="S1719" s="191" t="s">
        <v>6132</v>
      </c>
      <c r="T1719" s="163"/>
      <c r="U1719" s="161" t="s">
        <v>10</v>
      </c>
      <c r="V1719" s="161" t="s">
        <v>11</v>
      </c>
      <c r="W1719" s="161" t="s">
        <v>12</v>
      </c>
      <c r="X1719" s="161" t="s">
        <v>13</v>
      </c>
      <c r="Y1719" s="169">
        <v>4400</v>
      </c>
      <c r="Z1719" s="169">
        <v>9161101</v>
      </c>
      <c r="AA1719" s="166">
        <v>7.6017051703989626E-3</v>
      </c>
      <c r="AB1719" s="167" t="s">
        <v>7914</v>
      </c>
      <c r="AC1719" s="168" t="s">
        <v>3207</v>
      </c>
    </row>
    <row r="1720" spans="1:29" x14ac:dyDescent="0.3">
      <c r="A1720" s="156" t="s">
        <v>2768</v>
      </c>
      <c r="B1720" s="157">
        <v>7</v>
      </c>
      <c r="C1720" s="158" t="s">
        <v>1548</v>
      </c>
      <c r="D1720" s="181" t="s">
        <v>438</v>
      </c>
      <c r="E1720" s="156" t="s">
        <v>2722</v>
      </c>
      <c r="F1720" s="159" t="s">
        <v>2587</v>
      </c>
      <c r="G1720" s="158" t="s">
        <v>138</v>
      </c>
      <c r="H1720" s="160">
        <v>45769</v>
      </c>
      <c r="I1720" s="160">
        <v>45933</v>
      </c>
      <c r="J1720" s="161" t="s">
        <v>6707</v>
      </c>
      <c r="K1720" s="162"/>
      <c r="L1720" s="156" t="s">
        <v>6812</v>
      </c>
      <c r="M1720" s="171">
        <v>0</v>
      </c>
      <c r="N1720" s="164">
        <v>1597.78</v>
      </c>
      <c r="O1720" s="162" t="s">
        <v>7438</v>
      </c>
      <c r="P1720" s="160">
        <v>45933</v>
      </c>
      <c r="Q1720" s="162" t="s">
        <v>7414</v>
      </c>
      <c r="R1720" s="164">
        <v>1597.78</v>
      </c>
      <c r="S1720" s="191" t="s">
        <v>6132</v>
      </c>
      <c r="T1720" s="163"/>
      <c r="U1720" s="161" t="s">
        <v>10</v>
      </c>
      <c r="V1720" s="161" t="s">
        <v>11</v>
      </c>
      <c r="W1720" s="161" t="s">
        <v>1355</v>
      </c>
      <c r="X1720" s="161" t="s">
        <v>1356</v>
      </c>
      <c r="Y1720" s="169">
        <v>4300</v>
      </c>
      <c r="Z1720" s="169">
        <v>9161101</v>
      </c>
      <c r="AA1720" s="166">
        <v>3.4279893318641154E-2</v>
      </c>
      <c r="AB1720" s="167" t="s">
        <v>7439</v>
      </c>
      <c r="AC1720" s="168" t="s">
        <v>3207</v>
      </c>
    </row>
    <row r="1721" spans="1:29" x14ac:dyDescent="0.3">
      <c r="A1721" s="156" t="s">
        <v>2768</v>
      </c>
      <c r="B1721" s="157">
        <v>7</v>
      </c>
      <c r="C1721" s="158" t="s">
        <v>1548</v>
      </c>
      <c r="D1721" s="181" t="s">
        <v>438</v>
      </c>
      <c r="E1721" s="156" t="s">
        <v>2722</v>
      </c>
      <c r="F1721" s="159" t="s">
        <v>2587</v>
      </c>
      <c r="G1721" s="158" t="s">
        <v>138</v>
      </c>
      <c r="H1721" s="160">
        <v>45769</v>
      </c>
      <c r="I1721" s="160">
        <v>45995</v>
      </c>
      <c r="J1721" s="161" t="s">
        <v>6707</v>
      </c>
      <c r="K1721" s="162"/>
      <c r="L1721" s="156" t="s">
        <v>6812</v>
      </c>
      <c r="M1721" s="171">
        <v>0</v>
      </c>
      <c r="N1721" s="164">
        <v>35078.879999999997</v>
      </c>
      <c r="O1721" s="162" t="s">
        <v>7847</v>
      </c>
      <c r="P1721" s="160">
        <v>45995</v>
      </c>
      <c r="Q1721" s="162" t="s">
        <v>7842</v>
      </c>
      <c r="R1721" s="164">
        <v>35078.879999999997</v>
      </c>
      <c r="S1721" s="191" t="s">
        <v>6132</v>
      </c>
      <c r="T1721" s="163"/>
      <c r="U1721" s="161" t="s">
        <v>10</v>
      </c>
      <c r="V1721" s="161" t="s">
        <v>11</v>
      </c>
      <c r="W1721" s="161" t="s">
        <v>1355</v>
      </c>
      <c r="X1721" s="161" t="s">
        <v>1356</v>
      </c>
      <c r="Y1721" s="169">
        <v>4300</v>
      </c>
      <c r="Z1721" s="169">
        <v>9161101</v>
      </c>
      <c r="AA1721" s="166">
        <v>0.75260690716958201</v>
      </c>
      <c r="AB1721" s="167" t="s">
        <v>6808</v>
      </c>
      <c r="AC1721" s="168" t="s">
        <v>3207</v>
      </c>
    </row>
    <row r="1722" spans="1:29" x14ac:dyDescent="0.3">
      <c r="A1722" s="156" t="s">
        <v>2768</v>
      </c>
      <c r="B1722" s="157">
        <v>7</v>
      </c>
      <c r="C1722" s="158" t="s">
        <v>1548</v>
      </c>
      <c r="D1722" s="181" t="s">
        <v>438</v>
      </c>
      <c r="E1722" s="156" t="s">
        <v>2722</v>
      </c>
      <c r="F1722" s="159" t="s">
        <v>2587</v>
      </c>
      <c r="G1722" s="158" t="s">
        <v>138</v>
      </c>
      <c r="H1722" s="160">
        <v>45769</v>
      </c>
      <c r="I1722" s="160">
        <v>45995</v>
      </c>
      <c r="J1722" s="161" t="s">
        <v>6707</v>
      </c>
      <c r="K1722" s="162" t="s">
        <v>6811</v>
      </c>
      <c r="L1722" s="156" t="s">
        <v>6812</v>
      </c>
      <c r="M1722" s="171">
        <v>0</v>
      </c>
      <c r="N1722" s="164">
        <v>-352.6</v>
      </c>
      <c r="O1722" s="162" t="s">
        <v>7847</v>
      </c>
      <c r="P1722" s="160">
        <v>45995</v>
      </c>
      <c r="Q1722" s="162" t="s">
        <v>7842</v>
      </c>
      <c r="R1722" s="164">
        <v>-352.6</v>
      </c>
      <c r="S1722" s="191" t="s">
        <v>6132</v>
      </c>
      <c r="T1722" s="163"/>
      <c r="U1722" s="161" t="s">
        <v>10</v>
      </c>
      <c r="V1722" s="161" t="s">
        <v>11</v>
      </c>
      <c r="W1722" s="161" t="s">
        <v>1355</v>
      </c>
      <c r="X1722" s="161" t="s">
        <v>1356</v>
      </c>
      <c r="Y1722" s="169">
        <v>4300</v>
      </c>
      <c r="Z1722" s="169">
        <v>9161101</v>
      </c>
      <c r="AA1722" s="166">
        <v>-7.56492782745614E-3</v>
      </c>
      <c r="AB1722" s="167" t="s">
        <v>7915</v>
      </c>
      <c r="AC1722" s="168" t="s">
        <v>3207</v>
      </c>
    </row>
    <row r="1723" spans="1:29" x14ac:dyDescent="0.3">
      <c r="A1723" s="156" t="s">
        <v>2768</v>
      </c>
      <c r="B1723" s="157">
        <v>7</v>
      </c>
      <c r="C1723" s="158" t="s">
        <v>1548</v>
      </c>
      <c r="D1723" s="181" t="s">
        <v>438</v>
      </c>
      <c r="E1723" s="156" t="s">
        <v>2722</v>
      </c>
      <c r="F1723" s="159" t="s">
        <v>2587</v>
      </c>
      <c r="G1723" s="158" t="s">
        <v>138</v>
      </c>
      <c r="H1723" s="160">
        <v>45769</v>
      </c>
      <c r="I1723" s="160">
        <v>45995</v>
      </c>
      <c r="J1723" s="161" t="s">
        <v>6707</v>
      </c>
      <c r="K1723" s="162"/>
      <c r="L1723" s="156" t="s">
        <v>6812</v>
      </c>
      <c r="M1723" s="171">
        <v>0</v>
      </c>
      <c r="N1723" s="164">
        <v>9933.17</v>
      </c>
      <c r="O1723" s="162" t="s">
        <v>7847</v>
      </c>
      <c r="P1723" s="160">
        <v>45995</v>
      </c>
      <c r="Q1723" s="162" t="s">
        <v>7842</v>
      </c>
      <c r="R1723" s="164">
        <v>9933.17</v>
      </c>
      <c r="S1723" s="191" t="s">
        <v>6132</v>
      </c>
      <c r="T1723" s="163"/>
      <c r="U1723" s="161" t="s">
        <v>10</v>
      </c>
      <c r="V1723" s="161" t="s">
        <v>11</v>
      </c>
      <c r="W1723" s="161" t="s">
        <v>12</v>
      </c>
      <c r="X1723" s="161" t="s">
        <v>13</v>
      </c>
      <c r="Y1723" s="169">
        <v>4400</v>
      </c>
      <c r="Z1723" s="169">
        <v>9161101</v>
      </c>
      <c r="AA1723" s="166">
        <v>0.21311319951177679</v>
      </c>
      <c r="AB1723" s="167" t="s">
        <v>6808</v>
      </c>
      <c r="AC1723" s="168" t="s">
        <v>3207</v>
      </c>
    </row>
    <row r="1724" spans="1:29" x14ac:dyDescent="0.3">
      <c r="A1724" s="156" t="s">
        <v>2768</v>
      </c>
      <c r="B1724" s="157">
        <v>7</v>
      </c>
      <c r="C1724" s="158" t="s">
        <v>1548</v>
      </c>
      <c r="D1724" s="181" t="s">
        <v>438</v>
      </c>
      <c r="E1724" s="156" t="s">
        <v>2722</v>
      </c>
      <c r="F1724" s="159" t="s">
        <v>2587</v>
      </c>
      <c r="G1724" s="158" t="s">
        <v>138</v>
      </c>
      <c r="H1724" s="160">
        <v>45769</v>
      </c>
      <c r="I1724" s="160">
        <v>45995</v>
      </c>
      <c r="J1724" s="161" t="s">
        <v>6707</v>
      </c>
      <c r="K1724" s="162" t="s">
        <v>6811</v>
      </c>
      <c r="L1724" s="156" t="s">
        <v>6812</v>
      </c>
      <c r="M1724" s="171">
        <v>0</v>
      </c>
      <c r="N1724" s="164">
        <v>352.6</v>
      </c>
      <c r="O1724" s="162" t="s">
        <v>7847</v>
      </c>
      <c r="P1724" s="160">
        <v>45995</v>
      </c>
      <c r="Q1724" s="162" t="s">
        <v>7842</v>
      </c>
      <c r="R1724" s="164">
        <v>352.6</v>
      </c>
      <c r="S1724" s="191" t="s">
        <v>6132</v>
      </c>
      <c r="T1724" s="163"/>
      <c r="U1724" s="161" t="s">
        <v>10</v>
      </c>
      <c r="V1724" s="161" t="s">
        <v>11</v>
      </c>
      <c r="W1724" s="161" t="s">
        <v>12</v>
      </c>
      <c r="X1724" s="161" t="s">
        <v>13</v>
      </c>
      <c r="Y1724" s="169">
        <v>4400</v>
      </c>
      <c r="Z1724" s="169">
        <v>9161101</v>
      </c>
      <c r="AA1724" s="166">
        <v>7.56492782745614E-3</v>
      </c>
      <c r="AB1724" s="167" t="s">
        <v>7915</v>
      </c>
      <c r="AC1724" s="168" t="s">
        <v>3207</v>
      </c>
    </row>
    <row r="1725" spans="1:29" x14ac:dyDescent="0.3">
      <c r="A1725" s="156" t="s">
        <v>2768</v>
      </c>
      <c r="B1725" s="157">
        <v>7</v>
      </c>
      <c r="C1725" s="158" t="s">
        <v>1548</v>
      </c>
      <c r="D1725" s="181" t="s">
        <v>438</v>
      </c>
      <c r="E1725" s="156" t="s">
        <v>2722</v>
      </c>
      <c r="F1725" s="159" t="s">
        <v>2587</v>
      </c>
      <c r="G1725" s="158" t="s">
        <v>138</v>
      </c>
      <c r="H1725" s="160">
        <v>45769</v>
      </c>
      <c r="I1725" s="160">
        <v>45995</v>
      </c>
      <c r="J1725" s="161" t="s">
        <v>6707</v>
      </c>
      <c r="K1725" s="162" t="s">
        <v>6813</v>
      </c>
      <c r="L1725" s="156" t="s">
        <v>6814</v>
      </c>
      <c r="M1725" s="171">
        <v>0</v>
      </c>
      <c r="N1725" s="164">
        <v>7191.11</v>
      </c>
      <c r="O1725" s="162" t="s">
        <v>7848</v>
      </c>
      <c r="P1725" s="160">
        <v>45995</v>
      </c>
      <c r="Q1725" s="162" t="s">
        <v>7842</v>
      </c>
      <c r="R1725" s="164">
        <v>7191.11</v>
      </c>
      <c r="S1725" s="191" t="s">
        <v>6132</v>
      </c>
      <c r="T1725" s="163"/>
      <c r="U1725" s="161" t="s">
        <v>10</v>
      </c>
      <c r="V1725" s="161" t="s">
        <v>11</v>
      </c>
      <c r="W1725" s="161" t="s">
        <v>1355</v>
      </c>
      <c r="X1725" s="161" t="s">
        <v>1356</v>
      </c>
      <c r="Y1725" s="169">
        <v>4300</v>
      </c>
      <c r="Z1725" s="169">
        <v>9161101</v>
      </c>
      <c r="AA1725" s="166">
        <v>0.57046811623060489</v>
      </c>
      <c r="AB1725" s="167" t="s">
        <v>6808</v>
      </c>
      <c r="AC1725" s="168" t="s">
        <v>3207</v>
      </c>
    </row>
    <row r="1726" spans="1:29" x14ac:dyDescent="0.3">
      <c r="A1726" s="156" t="s">
        <v>2768</v>
      </c>
      <c r="B1726" s="157">
        <v>7</v>
      </c>
      <c r="C1726" s="158" t="s">
        <v>1548</v>
      </c>
      <c r="D1726" s="181" t="s">
        <v>438</v>
      </c>
      <c r="E1726" s="156" t="s">
        <v>2722</v>
      </c>
      <c r="F1726" s="159" t="s">
        <v>2587</v>
      </c>
      <c r="G1726" s="158" t="s">
        <v>138</v>
      </c>
      <c r="H1726" s="160">
        <v>45769</v>
      </c>
      <c r="I1726" s="160">
        <v>45995</v>
      </c>
      <c r="J1726" s="161" t="s">
        <v>6707</v>
      </c>
      <c r="K1726" s="162" t="s">
        <v>6813</v>
      </c>
      <c r="L1726" s="156" t="s">
        <v>6814</v>
      </c>
      <c r="M1726" s="171">
        <v>0</v>
      </c>
      <c r="N1726" s="164">
        <v>5414.52</v>
      </c>
      <c r="O1726" s="162" t="s">
        <v>7848</v>
      </c>
      <c r="P1726" s="160">
        <v>45995</v>
      </c>
      <c r="Q1726" s="162" t="s">
        <v>7842</v>
      </c>
      <c r="R1726" s="164">
        <v>5414.52</v>
      </c>
      <c r="S1726" s="191" t="s">
        <v>6132</v>
      </c>
      <c r="T1726" s="163"/>
      <c r="U1726" s="161" t="s">
        <v>10</v>
      </c>
      <c r="V1726" s="161" t="s">
        <v>11</v>
      </c>
      <c r="W1726" s="161" t="s">
        <v>12</v>
      </c>
      <c r="X1726" s="161" t="s">
        <v>13</v>
      </c>
      <c r="Y1726" s="169">
        <v>4400</v>
      </c>
      <c r="Z1726" s="169">
        <v>9161101</v>
      </c>
      <c r="AA1726" s="166">
        <v>0.42953188376939516</v>
      </c>
      <c r="AB1726" s="167" t="s">
        <v>6808</v>
      </c>
      <c r="AC1726" s="168" t="s">
        <v>3207</v>
      </c>
    </row>
    <row r="1727" spans="1:29" x14ac:dyDescent="0.3">
      <c r="A1727" s="156" t="s">
        <v>2768</v>
      </c>
      <c r="B1727" s="157">
        <v>7</v>
      </c>
      <c r="C1727" s="158" t="s">
        <v>1548</v>
      </c>
      <c r="D1727" s="181" t="s">
        <v>438</v>
      </c>
      <c r="E1727" s="156" t="s">
        <v>2722</v>
      </c>
      <c r="F1727" s="159" t="s">
        <v>2587</v>
      </c>
      <c r="G1727" s="158" t="s">
        <v>138</v>
      </c>
      <c r="H1727" s="160">
        <v>45769</v>
      </c>
      <c r="I1727" s="160">
        <v>45995</v>
      </c>
      <c r="J1727" s="161" t="s">
        <v>6707</v>
      </c>
      <c r="K1727" s="162" t="s">
        <v>6815</v>
      </c>
      <c r="L1727" s="156" t="s">
        <v>6816</v>
      </c>
      <c r="M1727" s="171">
        <v>0</v>
      </c>
      <c r="N1727" s="164">
        <v>7140.52</v>
      </c>
      <c r="O1727" s="162" t="s">
        <v>7849</v>
      </c>
      <c r="P1727" s="160">
        <v>45995</v>
      </c>
      <c r="Q1727" s="162" t="s">
        <v>7842</v>
      </c>
      <c r="R1727" s="164">
        <v>7140.52</v>
      </c>
      <c r="S1727" s="191" t="s">
        <v>6132</v>
      </c>
      <c r="T1727" s="163"/>
      <c r="U1727" s="161" t="s">
        <v>10</v>
      </c>
      <c r="V1727" s="161" t="s">
        <v>11</v>
      </c>
      <c r="W1727" s="161" t="s">
        <v>1355</v>
      </c>
      <c r="X1727" s="161" t="s">
        <v>1356</v>
      </c>
      <c r="Y1727" s="169">
        <v>4300</v>
      </c>
      <c r="Z1727" s="169">
        <v>9161101</v>
      </c>
      <c r="AA1727" s="166">
        <v>0.56873733576316765</v>
      </c>
      <c r="AB1727" s="167" t="s">
        <v>6808</v>
      </c>
      <c r="AC1727" s="168" t="s">
        <v>3207</v>
      </c>
    </row>
    <row r="1728" spans="1:29" x14ac:dyDescent="0.3">
      <c r="A1728" s="156" t="s">
        <v>2768</v>
      </c>
      <c r="B1728" s="157">
        <v>7</v>
      </c>
      <c r="C1728" s="158" t="s">
        <v>1548</v>
      </c>
      <c r="D1728" s="181" t="s">
        <v>438</v>
      </c>
      <c r="E1728" s="156" t="s">
        <v>2722</v>
      </c>
      <c r="F1728" s="159" t="s">
        <v>2587</v>
      </c>
      <c r="G1728" s="158" t="s">
        <v>138</v>
      </c>
      <c r="H1728" s="160">
        <v>45769</v>
      </c>
      <c r="I1728" s="160">
        <v>45995</v>
      </c>
      <c r="J1728" s="161" t="s">
        <v>6707</v>
      </c>
      <c r="K1728" s="162" t="s">
        <v>6815</v>
      </c>
      <c r="L1728" s="156" t="s">
        <v>6816</v>
      </c>
      <c r="M1728" s="171">
        <v>0</v>
      </c>
      <c r="N1728" s="164">
        <v>5414.52</v>
      </c>
      <c r="O1728" s="162" t="s">
        <v>7849</v>
      </c>
      <c r="P1728" s="160">
        <v>45995</v>
      </c>
      <c r="Q1728" s="162" t="s">
        <v>7842</v>
      </c>
      <c r="R1728" s="164">
        <v>5414.52</v>
      </c>
      <c r="S1728" s="191" t="s">
        <v>6132</v>
      </c>
      <c r="T1728" s="163"/>
      <c r="U1728" s="161" t="s">
        <v>10</v>
      </c>
      <c r="V1728" s="161" t="s">
        <v>11</v>
      </c>
      <c r="W1728" s="161" t="s">
        <v>12</v>
      </c>
      <c r="X1728" s="161" t="s">
        <v>13</v>
      </c>
      <c r="Y1728" s="169">
        <v>4400</v>
      </c>
      <c r="Z1728" s="169">
        <v>9161101</v>
      </c>
      <c r="AA1728" s="166">
        <v>0.4312626642368324</v>
      </c>
      <c r="AB1728" s="167" t="s">
        <v>6808</v>
      </c>
      <c r="AC1728" s="168" t="s">
        <v>3207</v>
      </c>
    </row>
    <row r="1729" spans="1:29" x14ac:dyDescent="0.3">
      <c r="A1729" s="156" t="s">
        <v>2768</v>
      </c>
      <c r="B1729" s="157">
        <v>7</v>
      </c>
      <c r="C1729" s="158" t="s">
        <v>1548</v>
      </c>
      <c r="D1729" s="181" t="s">
        <v>438</v>
      </c>
      <c r="E1729" s="156" t="s">
        <v>2722</v>
      </c>
      <c r="F1729" s="159" t="s">
        <v>2587</v>
      </c>
      <c r="G1729" s="158" t="s">
        <v>138</v>
      </c>
      <c r="H1729" s="160">
        <v>45769</v>
      </c>
      <c r="I1729" s="160">
        <v>45995</v>
      </c>
      <c r="J1729" s="161" t="s">
        <v>6707</v>
      </c>
      <c r="K1729" s="162" t="s">
        <v>6817</v>
      </c>
      <c r="L1729" s="156" t="s">
        <v>6818</v>
      </c>
      <c r="M1729" s="171">
        <v>0</v>
      </c>
      <c r="N1729" s="164">
        <v>18144.21</v>
      </c>
      <c r="O1729" s="162" t="s">
        <v>7850</v>
      </c>
      <c r="P1729" s="160">
        <v>45995</v>
      </c>
      <c r="Q1729" s="162" t="s">
        <v>7842</v>
      </c>
      <c r="R1729" s="164">
        <v>18144.21</v>
      </c>
      <c r="S1729" s="191" t="s">
        <v>6132</v>
      </c>
      <c r="T1729" s="163"/>
      <c r="U1729" s="161" t="s">
        <v>10</v>
      </c>
      <c r="V1729" s="161" t="s">
        <v>11</v>
      </c>
      <c r="W1729" s="161" t="s">
        <v>1355</v>
      </c>
      <c r="X1729" s="161" t="s">
        <v>1356</v>
      </c>
      <c r="Y1729" s="169">
        <v>4300</v>
      </c>
      <c r="Z1729" s="169">
        <v>9161101</v>
      </c>
      <c r="AA1729" s="166">
        <v>0.77915283569014604</v>
      </c>
      <c r="AB1729" s="167" t="s">
        <v>6808</v>
      </c>
      <c r="AC1729" s="168" t="s">
        <v>3207</v>
      </c>
    </row>
    <row r="1730" spans="1:29" x14ac:dyDescent="0.3">
      <c r="A1730" s="156" t="s">
        <v>2768</v>
      </c>
      <c r="B1730" s="157">
        <v>7</v>
      </c>
      <c r="C1730" s="158" t="s">
        <v>1548</v>
      </c>
      <c r="D1730" s="181" t="s">
        <v>438</v>
      </c>
      <c r="E1730" s="156" t="s">
        <v>2722</v>
      </c>
      <c r="F1730" s="159" t="s">
        <v>2587</v>
      </c>
      <c r="G1730" s="158" t="s">
        <v>138</v>
      </c>
      <c r="H1730" s="160">
        <v>45769</v>
      </c>
      <c r="I1730" s="160">
        <v>45995</v>
      </c>
      <c r="J1730" s="161" t="s">
        <v>6707</v>
      </c>
      <c r="K1730" s="162" t="s">
        <v>6817</v>
      </c>
      <c r="L1730" s="156" t="s">
        <v>6818</v>
      </c>
      <c r="M1730" s="171">
        <v>0</v>
      </c>
      <c r="N1730" s="164">
        <v>5142.8900000000003</v>
      </c>
      <c r="O1730" s="162" t="s">
        <v>7850</v>
      </c>
      <c r="P1730" s="160">
        <v>45995</v>
      </c>
      <c r="Q1730" s="162" t="s">
        <v>7842</v>
      </c>
      <c r="R1730" s="164">
        <v>5142.8900000000003</v>
      </c>
      <c r="S1730" s="191" t="s">
        <v>6132</v>
      </c>
      <c r="T1730" s="163"/>
      <c r="U1730" s="161" t="s">
        <v>10</v>
      </c>
      <c r="V1730" s="161" t="s">
        <v>11</v>
      </c>
      <c r="W1730" s="161" t="s">
        <v>12</v>
      </c>
      <c r="X1730" s="161" t="s">
        <v>13</v>
      </c>
      <c r="Y1730" s="169">
        <v>4400</v>
      </c>
      <c r="Z1730" s="169">
        <v>9161101</v>
      </c>
      <c r="AA1730" s="166">
        <v>0.22084716430985399</v>
      </c>
      <c r="AB1730" s="167" t="s">
        <v>6808</v>
      </c>
      <c r="AC1730" s="168" t="s">
        <v>3207</v>
      </c>
    </row>
    <row r="1731" spans="1:29" x14ac:dyDescent="0.3">
      <c r="A1731" s="156" t="s">
        <v>2776</v>
      </c>
      <c r="B1731" s="157">
        <v>9</v>
      </c>
      <c r="C1731" s="158" t="s">
        <v>1548</v>
      </c>
      <c r="D1731" s="181" t="s">
        <v>328</v>
      </c>
      <c r="E1731" s="156" t="s">
        <v>2722</v>
      </c>
      <c r="F1731" s="159" t="s">
        <v>2587</v>
      </c>
      <c r="G1731" s="158" t="s">
        <v>138</v>
      </c>
      <c r="H1731" s="160">
        <v>45771</v>
      </c>
      <c r="I1731" s="160">
        <v>46730</v>
      </c>
      <c r="J1731" s="161" t="s">
        <v>6707</v>
      </c>
      <c r="K1731" s="162" t="s">
        <v>6819</v>
      </c>
      <c r="L1731" s="156" t="s">
        <v>6820</v>
      </c>
      <c r="M1731" s="171">
        <v>55658.31</v>
      </c>
      <c r="N1731" s="164">
        <v>55658.31</v>
      </c>
      <c r="O1731" s="162"/>
      <c r="P1731" s="160"/>
      <c r="Q1731" s="162"/>
      <c r="R1731" s="164">
        <v>0</v>
      </c>
      <c r="S1731" s="191" t="s">
        <v>6336</v>
      </c>
      <c r="T1731" s="163"/>
      <c r="U1731" s="161" t="s">
        <v>10</v>
      </c>
      <c r="V1731" s="161" t="s">
        <v>11</v>
      </c>
      <c r="W1731" s="161" t="s">
        <v>1355</v>
      </c>
      <c r="X1731" s="161" t="s">
        <v>1356</v>
      </c>
      <c r="Y1731" s="169">
        <v>4300</v>
      </c>
      <c r="Z1731" s="169">
        <v>9371101</v>
      </c>
      <c r="AA1731" s="166">
        <v>0</v>
      </c>
      <c r="AB1731" s="167" t="s">
        <v>6821</v>
      </c>
      <c r="AC1731" s="168" t="s">
        <v>3327</v>
      </c>
    </row>
    <row r="1732" spans="1:29" x14ac:dyDescent="0.3">
      <c r="A1732" s="156" t="s">
        <v>2776</v>
      </c>
      <c r="B1732" s="157">
        <v>9</v>
      </c>
      <c r="C1732" s="158" t="s">
        <v>1548</v>
      </c>
      <c r="D1732" s="181" t="s">
        <v>328</v>
      </c>
      <c r="E1732" s="156" t="s">
        <v>2722</v>
      </c>
      <c r="F1732" s="159" t="s">
        <v>2587</v>
      </c>
      <c r="G1732" s="158" t="s">
        <v>138</v>
      </c>
      <c r="H1732" s="160">
        <v>45771</v>
      </c>
      <c r="I1732" s="160">
        <v>46730</v>
      </c>
      <c r="J1732" s="161" t="s">
        <v>6707</v>
      </c>
      <c r="K1732" s="162" t="s">
        <v>6819</v>
      </c>
      <c r="L1732" s="156" t="s">
        <v>6820</v>
      </c>
      <c r="M1732" s="171">
        <v>15871.04</v>
      </c>
      <c r="N1732" s="164">
        <v>15871.04</v>
      </c>
      <c r="O1732" s="162"/>
      <c r="P1732" s="160"/>
      <c r="Q1732" s="162"/>
      <c r="R1732" s="164">
        <v>0</v>
      </c>
      <c r="S1732" s="191" t="s">
        <v>6336</v>
      </c>
      <c r="T1732" s="163"/>
      <c r="U1732" s="161" t="s">
        <v>10</v>
      </c>
      <c r="V1732" s="161" t="s">
        <v>11</v>
      </c>
      <c r="W1732" s="161" t="s">
        <v>12</v>
      </c>
      <c r="X1732" s="161" t="s">
        <v>13</v>
      </c>
      <c r="Y1732" s="169">
        <v>4400</v>
      </c>
      <c r="Z1732" s="169">
        <v>9371101</v>
      </c>
      <c r="AA1732" s="166">
        <v>0</v>
      </c>
      <c r="AB1732" s="167" t="s">
        <v>6821</v>
      </c>
      <c r="AC1732" s="168" t="s">
        <v>3327</v>
      </c>
    </row>
    <row r="1733" spans="1:29" x14ac:dyDescent="0.3">
      <c r="A1733" s="156" t="s">
        <v>2776</v>
      </c>
      <c r="B1733" s="157">
        <v>9</v>
      </c>
      <c r="C1733" s="158" t="s">
        <v>1548</v>
      </c>
      <c r="D1733" s="181" t="s">
        <v>328</v>
      </c>
      <c r="E1733" s="156" t="s">
        <v>2722</v>
      </c>
      <c r="F1733" s="159" t="s">
        <v>2587</v>
      </c>
      <c r="G1733" s="158" t="s">
        <v>138</v>
      </c>
      <c r="H1733" s="160">
        <v>45771</v>
      </c>
      <c r="I1733" s="160">
        <v>46730</v>
      </c>
      <c r="J1733" s="161" t="s">
        <v>6707</v>
      </c>
      <c r="K1733" s="162" t="s">
        <v>6822</v>
      </c>
      <c r="L1733" s="156" t="s">
        <v>6823</v>
      </c>
      <c r="M1733" s="171">
        <v>14009.71</v>
      </c>
      <c r="N1733" s="164">
        <v>14009.71</v>
      </c>
      <c r="O1733" s="162"/>
      <c r="P1733" s="160"/>
      <c r="Q1733" s="162"/>
      <c r="R1733" s="164">
        <v>0</v>
      </c>
      <c r="S1733" s="191" t="s">
        <v>6336</v>
      </c>
      <c r="T1733" s="163"/>
      <c r="U1733" s="161" t="s">
        <v>10</v>
      </c>
      <c r="V1733" s="161" t="s">
        <v>11</v>
      </c>
      <c r="W1733" s="161" t="s">
        <v>1355</v>
      </c>
      <c r="X1733" s="161" t="s">
        <v>1356</v>
      </c>
      <c r="Y1733" s="169">
        <v>4300</v>
      </c>
      <c r="Z1733" s="169">
        <v>9371101</v>
      </c>
      <c r="AA1733" s="166">
        <v>0</v>
      </c>
      <c r="AB1733" s="167" t="s">
        <v>6821</v>
      </c>
      <c r="AC1733" s="168" t="s">
        <v>3327</v>
      </c>
    </row>
    <row r="1734" spans="1:29" x14ac:dyDescent="0.3">
      <c r="A1734" s="156" t="s">
        <v>2776</v>
      </c>
      <c r="B1734" s="157">
        <v>9</v>
      </c>
      <c r="C1734" s="158" t="s">
        <v>1548</v>
      </c>
      <c r="D1734" s="181" t="s">
        <v>328</v>
      </c>
      <c r="E1734" s="156" t="s">
        <v>2722</v>
      </c>
      <c r="F1734" s="159" t="s">
        <v>2587</v>
      </c>
      <c r="G1734" s="158" t="s">
        <v>138</v>
      </c>
      <c r="H1734" s="160">
        <v>45771</v>
      </c>
      <c r="I1734" s="160">
        <v>46730</v>
      </c>
      <c r="J1734" s="161" t="s">
        <v>6707</v>
      </c>
      <c r="K1734" s="162" t="s">
        <v>6822</v>
      </c>
      <c r="L1734" s="156" t="s">
        <v>6823</v>
      </c>
      <c r="M1734" s="171">
        <v>11273.61</v>
      </c>
      <c r="N1734" s="164">
        <v>11273.61</v>
      </c>
      <c r="O1734" s="162"/>
      <c r="P1734" s="160"/>
      <c r="Q1734" s="162"/>
      <c r="R1734" s="164">
        <v>0</v>
      </c>
      <c r="S1734" s="191" t="s">
        <v>6336</v>
      </c>
      <c r="T1734" s="163"/>
      <c r="U1734" s="161" t="s">
        <v>10</v>
      </c>
      <c r="V1734" s="161" t="s">
        <v>11</v>
      </c>
      <c r="W1734" s="161" t="s">
        <v>12</v>
      </c>
      <c r="X1734" s="161" t="s">
        <v>13</v>
      </c>
      <c r="Y1734" s="169">
        <v>4400</v>
      </c>
      <c r="Z1734" s="169">
        <v>9371101</v>
      </c>
      <c r="AA1734" s="166">
        <v>0</v>
      </c>
      <c r="AB1734" s="167" t="s">
        <v>6821</v>
      </c>
      <c r="AC1734" s="168" t="s">
        <v>3327</v>
      </c>
    </row>
    <row r="1735" spans="1:29" x14ac:dyDescent="0.3">
      <c r="A1735" s="156" t="s">
        <v>2776</v>
      </c>
      <c r="B1735" s="157">
        <v>9</v>
      </c>
      <c r="C1735" s="158" t="s">
        <v>1548</v>
      </c>
      <c r="D1735" s="181" t="s">
        <v>328</v>
      </c>
      <c r="E1735" s="156" t="s">
        <v>2722</v>
      </c>
      <c r="F1735" s="159" t="s">
        <v>2587</v>
      </c>
      <c r="G1735" s="158" t="s">
        <v>138</v>
      </c>
      <c r="H1735" s="160">
        <v>45771</v>
      </c>
      <c r="I1735" s="160">
        <v>46730</v>
      </c>
      <c r="J1735" s="161" t="s">
        <v>6707</v>
      </c>
      <c r="K1735" s="162" t="s">
        <v>6824</v>
      </c>
      <c r="L1735" s="156" t="s">
        <v>6825</v>
      </c>
      <c r="M1735" s="171">
        <v>74211.08</v>
      </c>
      <c r="N1735" s="164">
        <v>74211.08</v>
      </c>
      <c r="O1735" s="162"/>
      <c r="P1735" s="160"/>
      <c r="Q1735" s="162"/>
      <c r="R1735" s="164">
        <v>0</v>
      </c>
      <c r="S1735" s="191" t="s">
        <v>6336</v>
      </c>
      <c r="T1735" s="163"/>
      <c r="U1735" s="161" t="s">
        <v>10</v>
      </c>
      <c r="V1735" s="161" t="s">
        <v>11</v>
      </c>
      <c r="W1735" s="161" t="s">
        <v>1355</v>
      </c>
      <c r="X1735" s="161" t="s">
        <v>1356</v>
      </c>
      <c r="Y1735" s="169">
        <v>4300</v>
      </c>
      <c r="Z1735" s="169">
        <v>9371101</v>
      </c>
      <c r="AA1735" s="166">
        <v>0</v>
      </c>
      <c r="AB1735" s="167" t="s">
        <v>6821</v>
      </c>
      <c r="AC1735" s="168" t="s">
        <v>3327</v>
      </c>
    </row>
    <row r="1736" spans="1:29" x14ac:dyDescent="0.3">
      <c r="A1736" s="156" t="s">
        <v>2776</v>
      </c>
      <c r="B1736" s="157">
        <v>9</v>
      </c>
      <c r="C1736" s="158" t="s">
        <v>1548</v>
      </c>
      <c r="D1736" s="181" t="s">
        <v>328</v>
      </c>
      <c r="E1736" s="156" t="s">
        <v>2722</v>
      </c>
      <c r="F1736" s="159" t="s">
        <v>2587</v>
      </c>
      <c r="G1736" s="158" t="s">
        <v>138</v>
      </c>
      <c r="H1736" s="160">
        <v>45771</v>
      </c>
      <c r="I1736" s="160">
        <v>46730</v>
      </c>
      <c r="J1736" s="161" t="s">
        <v>6707</v>
      </c>
      <c r="K1736" s="162" t="s">
        <v>6824</v>
      </c>
      <c r="L1736" s="156" t="s">
        <v>6825</v>
      </c>
      <c r="M1736" s="171">
        <v>21161.39</v>
      </c>
      <c r="N1736" s="164">
        <v>21161.39</v>
      </c>
      <c r="O1736" s="162"/>
      <c r="P1736" s="160"/>
      <c r="Q1736" s="162"/>
      <c r="R1736" s="164">
        <v>0</v>
      </c>
      <c r="S1736" s="191" t="s">
        <v>6336</v>
      </c>
      <c r="T1736" s="163"/>
      <c r="U1736" s="161" t="s">
        <v>10</v>
      </c>
      <c r="V1736" s="161" t="s">
        <v>11</v>
      </c>
      <c r="W1736" s="161" t="s">
        <v>12</v>
      </c>
      <c r="X1736" s="161" t="s">
        <v>13</v>
      </c>
      <c r="Y1736" s="169">
        <v>4400</v>
      </c>
      <c r="Z1736" s="169">
        <v>9371101</v>
      </c>
      <c r="AA1736" s="166">
        <v>0</v>
      </c>
      <c r="AB1736" s="167" t="s">
        <v>6821</v>
      </c>
      <c r="AC1736" s="168" t="s">
        <v>3327</v>
      </c>
    </row>
    <row r="1737" spans="1:29" x14ac:dyDescent="0.3">
      <c r="A1737" s="156" t="s">
        <v>3728</v>
      </c>
      <c r="B1737" s="157">
        <v>3</v>
      </c>
      <c r="C1737" s="158" t="s">
        <v>1548</v>
      </c>
      <c r="D1737" s="156" t="s">
        <v>436</v>
      </c>
      <c r="E1737" s="156" t="s">
        <v>2722</v>
      </c>
      <c r="F1737" s="158" t="s">
        <v>2587</v>
      </c>
      <c r="G1737" s="158" t="s">
        <v>138</v>
      </c>
      <c r="H1737" s="160">
        <v>45786</v>
      </c>
      <c r="I1737" s="160">
        <v>46031</v>
      </c>
      <c r="J1737" s="161" t="s">
        <v>6707</v>
      </c>
      <c r="K1737" s="162"/>
      <c r="L1737" s="158" t="s">
        <v>6827</v>
      </c>
      <c r="M1737" s="171">
        <v>0</v>
      </c>
      <c r="N1737" s="171">
        <v>13762.96</v>
      </c>
      <c r="O1737" s="162" t="s">
        <v>7916</v>
      </c>
      <c r="P1737" s="160">
        <v>46031</v>
      </c>
      <c r="Q1737" s="162" t="s">
        <v>7917</v>
      </c>
      <c r="R1737" s="171">
        <v>13762.96</v>
      </c>
      <c r="S1737" s="163" t="s">
        <v>5859</v>
      </c>
      <c r="T1737" s="156"/>
      <c r="U1737" s="161" t="s">
        <v>10</v>
      </c>
      <c r="V1737" s="161" t="s">
        <v>11</v>
      </c>
      <c r="W1737" s="161" t="s">
        <v>1355</v>
      </c>
      <c r="X1737" s="161" t="s">
        <v>1356</v>
      </c>
      <c r="Y1737" s="165">
        <v>4300</v>
      </c>
      <c r="Z1737" s="165">
        <v>9131101</v>
      </c>
      <c r="AA1737" s="166">
        <v>0.55965214689823795</v>
      </c>
      <c r="AB1737" s="158" t="s">
        <v>6828</v>
      </c>
      <c r="AC1737" s="168" t="s">
        <v>3202</v>
      </c>
    </row>
    <row r="1738" spans="1:29" x14ac:dyDescent="0.3">
      <c r="A1738" s="156" t="s">
        <v>3728</v>
      </c>
      <c r="B1738" s="157">
        <v>3</v>
      </c>
      <c r="C1738" s="158" t="s">
        <v>1548</v>
      </c>
      <c r="D1738" s="158" t="s">
        <v>436</v>
      </c>
      <c r="E1738" s="156" t="s">
        <v>2722</v>
      </c>
      <c r="F1738" s="159" t="s">
        <v>2587</v>
      </c>
      <c r="G1738" s="158" t="s">
        <v>138</v>
      </c>
      <c r="H1738" s="160">
        <v>45786</v>
      </c>
      <c r="I1738" s="160">
        <v>46031</v>
      </c>
      <c r="J1738" s="161" t="s">
        <v>6707</v>
      </c>
      <c r="K1738" s="162" t="s">
        <v>6826</v>
      </c>
      <c r="L1738" s="158" t="s">
        <v>6827</v>
      </c>
      <c r="M1738" s="171">
        <v>0</v>
      </c>
      <c r="N1738" s="164">
        <v>10829.03</v>
      </c>
      <c r="O1738" s="162" t="s">
        <v>7916</v>
      </c>
      <c r="P1738" s="160">
        <v>46031</v>
      </c>
      <c r="Q1738" s="162" t="s">
        <v>7917</v>
      </c>
      <c r="R1738" s="164">
        <v>10829.03</v>
      </c>
      <c r="S1738" s="163" t="s">
        <v>5859</v>
      </c>
      <c r="T1738" s="163"/>
      <c r="U1738" s="161" t="s">
        <v>10</v>
      </c>
      <c r="V1738" s="161" t="s">
        <v>11</v>
      </c>
      <c r="W1738" s="161" t="s">
        <v>1355</v>
      </c>
      <c r="X1738" s="161" t="s">
        <v>1356</v>
      </c>
      <c r="Y1738" s="169">
        <v>4300</v>
      </c>
      <c r="Z1738" s="169">
        <v>9131101</v>
      </c>
      <c r="AA1738" s="166">
        <v>0.440347853101762</v>
      </c>
      <c r="AB1738" s="158" t="s">
        <v>7918</v>
      </c>
      <c r="AC1738" s="168" t="s">
        <v>3202</v>
      </c>
    </row>
    <row r="1739" spans="1:29" x14ac:dyDescent="0.3">
      <c r="A1739" s="156" t="s">
        <v>3728</v>
      </c>
      <c r="B1739" s="157">
        <v>3</v>
      </c>
      <c r="C1739" s="158" t="s">
        <v>1548</v>
      </c>
      <c r="D1739" s="156" t="s">
        <v>436</v>
      </c>
      <c r="E1739" s="156" t="s">
        <v>2722</v>
      </c>
      <c r="F1739" s="158" t="s">
        <v>2587</v>
      </c>
      <c r="G1739" s="158" t="s">
        <v>138</v>
      </c>
      <c r="H1739" s="160">
        <v>45786</v>
      </c>
      <c r="I1739" s="160">
        <v>46031</v>
      </c>
      <c r="J1739" s="161" t="s">
        <v>6707</v>
      </c>
      <c r="K1739" s="162"/>
      <c r="L1739" s="158" t="s">
        <v>6827</v>
      </c>
      <c r="M1739" s="171">
        <v>0</v>
      </c>
      <c r="N1739" s="171">
        <v>10829.03</v>
      </c>
      <c r="O1739" s="162" t="s">
        <v>7916</v>
      </c>
      <c r="P1739" s="160">
        <v>46031</v>
      </c>
      <c r="Q1739" s="162" t="s">
        <v>7917</v>
      </c>
      <c r="R1739" s="171">
        <v>10829.03</v>
      </c>
      <c r="S1739" s="163" t="s">
        <v>5859</v>
      </c>
      <c r="T1739" s="156"/>
      <c r="U1739" s="161" t="s">
        <v>10</v>
      </c>
      <c r="V1739" s="161" t="s">
        <v>11</v>
      </c>
      <c r="W1739" s="161" t="s">
        <v>12</v>
      </c>
      <c r="X1739" s="161" t="s">
        <v>13</v>
      </c>
      <c r="Y1739" s="165">
        <v>4400</v>
      </c>
      <c r="Z1739" s="165">
        <v>9131101</v>
      </c>
      <c r="AA1739" s="166">
        <v>0.440347853101762</v>
      </c>
      <c r="AB1739" s="158" t="s">
        <v>6828</v>
      </c>
      <c r="AC1739" s="168" t="s">
        <v>3202</v>
      </c>
    </row>
    <row r="1740" spans="1:29" x14ac:dyDescent="0.3">
      <c r="A1740" s="156" t="s">
        <v>3728</v>
      </c>
      <c r="B1740" s="157">
        <v>3</v>
      </c>
      <c r="C1740" s="158" t="s">
        <v>1548</v>
      </c>
      <c r="D1740" s="158" t="s">
        <v>436</v>
      </c>
      <c r="E1740" s="156" t="s">
        <v>2722</v>
      </c>
      <c r="F1740" s="159" t="s">
        <v>2587</v>
      </c>
      <c r="G1740" s="158" t="s">
        <v>138</v>
      </c>
      <c r="H1740" s="160">
        <v>45786</v>
      </c>
      <c r="I1740" s="160">
        <v>46031</v>
      </c>
      <c r="J1740" s="161" t="s">
        <v>6707</v>
      </c>
      <c r="K1740" s="162" t="s">
        <v>6826</v>
      </c>
      <c r="L1740" s="163" t="s">
        <v>6827</v>
      </c>
      <c r="M1740" s="171">
        <v>0</v>
      </c>
      <c r="N1740" s="164">
        <v>-10829.03</v>
      </c>
      <c r="O1740" s="162" t="s">
        <v>7916</v>
      </c>
      <c r="P1740" s="160">
        <v>46031</v>
      </c>
      <c r="Q1740" s="162" t="s">
        <v>7917</v>
      </c>
      <c r="R1740" s="164">
        <v>-10829.03</v>
      </c>
      <c r="S1740" s="163" t="s">
        <v>5859</v>
      </c>
      <c r="T1740" s="163"/>
      <c r="U1740" s="161" t="s">
        <v>10</v>
      </c>
      <c r="V1740" s="161" t="s">
        <v>11</v>
      </c>
      <c r="W1740" s="161" t="s">
        <v>12</v>
      </c>
      <c r="X1740" s="161" t="s">
        <v>13</v>
      </c>
      <c r="Y1740" s="169">
        <v>4400</v>
      </c>
      <c r="Z1740" s="169">
        <v>9131101</v>
      </c>
      <c r="AA1740" s="166">
        <v>-0.440347853101762</v>
      </c>
      <c r="AB1740" s="158" t="s">
        <v>7918</v>
      </c>
      <c r="AC1740" s="168" t="s">
        <v>3202</v>
      </c>
    </row>
    <row r="1741" spans="1:29" x14ac:dyDescent="0.3">
      <c r="A1741" s="156" t="s">
        <v>3728</v>
      </c>
      <c r="B1741" s="157">
        <v>3</v>
      </c>
      <c r="C1741" s="158" t="s">
        <v>1548</v>
      </c>
      <c r="D1741" s="158" t="s">
        <v>436</v>
      </c>
      <c r="E1741" s="156" t="s">
        <v>2722</v>
      </c>
      <c r="F1741" s="159" t="s">
        <v>2587</v>
      </c>
      <c r="G1741" s="158" t="s">
        <v>138</v>
      </c>
      <c r="H1741" s="160">
        <v>45786</v>
      </c>
      <c r="I1741" s="160">
        <v>45909</v>
      </c>
      <c r="J1741" s="161" t="s">
        <v>6707</v>
      </c>
      <c r="K1741" s="162"/>
      <c r="L1741" s="163" t="s">
        <v>6830</v>
      </c>
      <c r="M1741" s="171">
        <v>0</v>
      </c>
      <c r="N1741" s="164">
        <v>122325.39</v>
      </c>
      <c r="O1741" s="162" t="s">
        <v>7440</v>
      </c>
      <c r="P1741" s="160">
        <v>45909</v>
      </c>
      <c r="Q1741" s="162" t="s">
        <v>7411</v>
      </c>
      <c r="R1741" s="164">
        <v>122325.39</v>
      </c>
      <c r="S1741" s="163" t="s">
        <v>5859</v>
      </c>
      <c r="T1741" s="163"/>
      <c r="U1741" s="161" t="s">
        <v>10</v>
      </c>
      <c r="V1741" s="161" t="s">
        <v>11</v>
      </c>
      <c r="W1741" s="161" t="s">
        <v>1355</v>
      </c>
      <c r="X1741" s="161" t="s">
        <v>1356</v>
      </c>
      <c r="Y1741" s="169">
        <v>4300</v>
      </c>
      <c r="Z1741" s="169">
        <v>9131101</v>
      </c>
      <c r="AA1741" s="166">
        <v>0.30889202419220985</v>
      </c>
      <c r="AB1741" s="158" t="s">
        <v>6828</v>
      </c>
      <c r="AC1741" s="168" t="s">
        <v>3202</v>
      </c>
    </row>
    <row r="1742" spans="1:29" x14ac:dyDescent="0.3">
      <c r="A1742" s="156" t="s">
        <v>3728</v>
      </c>
      <c r="B1742" s="157">
        <v>3</v>
      </c>
      <c r="C1742" s="158" t="s">
        <v>1548</v>
      </c>
      <c r="D1742" s="158" t="s">
        <v>436</v>
      </c>
      <c r="E1742" s="156" t="s">
        <v>2722</v>
      </c>
      <c r="F1742" s="159" t="s">
        <v>2587</v>
      </c>
      <c r="G1742" s="156" t="s">
        <v>138</v>
      </c>
      <c r="H1742" s="160">
        <v>45786</v>
      </c>
      <c r="I1742" s="160">
        <v>45912</v>
      </c>
      <c r="J1742" s="161" t="s">
        <v>6707</v>
      </c>
      <c r="K1742" s="162"/>
      <c r="L1742" s="163" t="s">
        <v>6830</v>
      </c>
      <c r="M1742" s="171">
        <v>0</v>
      </c>
      <c r="N1742" s="164">
        <v>-1342.61</v>
      </c>
      <c r="O1742" s="162" t="s">
        <v>7440</v>
      </c>
      <c r="P1742" s="160">
        <v>45912</v>
      </c>
      <c r="Q1742" s="162" t="s">
        <v>7411</v>
      </c>
      <c r="R1742" s="164">
        <v>-1342.61</v>
      </c>
      <c r="S1742" s="163" t="s">
        <v>5859</v>
      </c>
      <c r="T1742" s="163"/>
      <c r="U1742" s="161" t="s">
        <v>10</v>
      </c>
      <c r="V1742" s="161" t="s">
        <v>11</v>
      </c>
      <c r="W1742" s="161" t="s">
        <v>1355</v>
      </c>
      <c r="X1742" s="161" t="s">
        <v>1356</v>
      </c>
      <c r="Y1742" s="169">
        <v>4300</v>
      </c>
      <c r="Z1742" s="169">
        <v>9131101</v>
      </c>
      <c r="AA1742" s="166">
        <v>-3.3903143133302322E-3</v>
      </c>
      <c r="AB1742" s="183" t="s">
        <v>7441</v>
      </c>
      <c r="AC1742" s="168" t="s">
        <v>3202</v>
      </c>
    </row>
    <row r="1743" spans="1:29" x14ac:dyDescent="0.3">
      <c r="A1743" s="156" t="s">
        <v>3728</v>
      </c>
      <c r="B1743" s="157">
        <v>3</v>
      </c>
      <c r="C1743" s="156" t="s">
        <v>1548</v>
      </c>
      <c r="D1743" s="158" t="s">
        <v>436</v>
      </c>
      <c r="E1743" s="156" t="s">
        <v>2722</v>
      </c>
      <c r="F1743" s="159" t="s">
        <v>2587</v>
      </c>
      <c r="G1743" s="156" t="s">
        <v>138</v>
      </c>
      <c r="H1743" s="160">
        <v>45786</v>
      </c>
      <c r="I1743" s="160">
        <v>45933</v>
      </c>
      <c r="J1743" s="161" t="s">
        <v>6707</v>
      </c>
      <c r="K1743" s="162"/>
      <c r="L1743" s="163" t="s">
        <v>6830</v>
      </c>
      <c r="M1743" s="171">
        <v>0</v>
      </c>
      <c r="N1743" s="164">
        <v>6106.05</v>
      </c>
      <c r="O1743" s="162" t="s">
        <v>7442</v>
      </c>
      <c r="P1743" s="160">
        <v>45933</v>
      </c>
      <c r="Q1743" s="162" t="s">
        <v>7414</v>
      </c>
      <c r="R1743" s="164">
        <v>6106.05</v>
      </c>
      <c r="S1743" s="158" t="s">
        <v>5859</v>
      </c>
      <c r="T1743" s="163"/>
      <c r="U1743" s="161" t="s">
        <v>10</v>
      </c>
      <c r="V1743" s="161" t="s">
        <v>11</v>
      </c>
      <c r="W1743" s="161" t="s">
        <v>1355</v>
      </c>
      <c r="X1743" s="161" t="s">
        <v>1356</v>
      </c>
      <c r="Y1743" s="169">
        <v>4300</v>
      </c>
      <c r="Z1743" s="169">
        <v>9131101</v>
      </c>
      <c r="AA1743" s="166">
        <v>1.5418795266615075E-2</v>
      </c>
      <c r="AB1743" s="158" t="s">
        <v>7443</v>
      </c>
      <c r="AC1743" s="168" t="s">
        <v>3202</v>
      </c>
    </row>
    <row r="1744" spans="1:29" x14ac:dyDescent="0.3">
      <c r="A1744" s="156" t="s">
        <v>3728</v>
      </c>
      <c r="B1744" s="157">
        <v>3</v>
      </c>
      <c r="C1744" s="156" t="s">
        <v>1548</v>
      </c>
      <c r="D1744" s="158" t="s">
        <v>436</v>
      </c>
      <c r="E1744" s="156" t="s">
        <v>2722</v>
      </c>
      <c r="F1744" s="159" t="s">
        <v>2587</v>
      </c>
      <c r="G1744" s="156" t="s">
        <v>138</v>
      </c>
      <c r="H1744" s="160">
        <v>45786</v>
      </c>
      <c r="I1744" s="160">
        <v>45995</v>
      </c>
      <c r="J1744" s="161" t="s">
        <v>6707</v>
      </c>
      <c r="K1744" s="162"/>
      <c r="L1744" s="163" t="s">
        <v>6830</v>
      </c>
      <c r="M1744" s="171">
        <v>0</v>
      </c>
      <c r="N1744" s="164">
        <v>1388.63</v>
      </c>
      <c r="O1744" s="162" t="s">
        <v>7919</v>
      </c>
      <c r="P1744" s="160">
        <v>45995</v>
      </c>
      <c r="Q1744" s="162" t="s">
        <v>7842</v>
      </c>
      <c r="R1744" s="164">
        <v>1388.63</v>
      </c>
      <c r="S1744" s="162" t="s">
        <v>5859</v>
      </c>
      <c r="T1744" s="163"/>
      <c r="U1744" s="161" t="s">
        <v>10</v>
      </c>
      <c r="V1744" s="161" t="s">
        <v>11</v>
      </c>
      <c r="W1744" s="161" t="s">
        <v>1355</v>
      </c>
      <c r="X1744" s="161" t="s">
        <v>1356</v>
      </c>
      <c r="Y1744" s="169">
        <v>4300</v>
      </c>
      <c r="Z1744" s="169">
        <v>9131101</v>
      </c>
      <c r="AA1744" s="166">
        <v>3.5065224934417E-3</v>
      </c>
      <c r="AB1744" s="158" t="s">
        <v>6828</v>
      </c>
      <c r="AC1744" s="168" t="s">
        <v>3202</v>
      </c>
    </row>
    <row r="1745" spans="1:29" x14ac:dyDescent="0.3">
      <c r="A1745" s="156" t="s">
        <v>3728</v>
      </c>
      <c r="B1745" s="157">
        <v>3</v>
      </c>
      <c r="C1745" s="158" t="s">
        <v>1548</v>
      </c>
      <c r="D1745" s="156" t="s">
        <v>436</v>
      </c>
      <c r="E1745" s="156" t="s">
        <v>2722</v>
      </c>
      <c r="F1745" s="156" t="s">
        <v>2587</v>
      </c>
      <c r="G1745" s="158" t="s">
        <v>138</v>
      </c>
      <c r="H1745" s="160">
        <v>45786</v>
      </c>
      <c r="I1745" s="160">
        <v>45995</v>
      </c>
      <c r="J1745" s="161" t="s">
        <v>6707</v>
      </c>
      <c r="K1745" s="162"/>
      <c r="L1745" s="158" t="s">
        <v>6830</v>
      </c>
      <c r="M1745" s="171">
        <v>0</v>
      </c>
      <c r="N1745" s="171">
        <v>393.44</v>
      </c>
      <c r="O1745" s="162" t="s">
        <v>7919</v>
      </c>
      <c r="P1745" s="160">
        <v>45995</v>
      </c>
      <c r="Q1745" s="162" t="s">
        <v>7842</v>
      </c>
      <c r="R1745" s="171">
        <v>393.44</v>
      </c>
      <c r="S1745" s="158" t="s">
        <v>5859</v>
      </c>
      <c r="T1745" s="162"/>
      <c r="U1745" s="161" t="s">
        <v>10</v>
      </c>
      <c r="V1745" s="161" t="s">
        <v>11</v>
      </c>
      <c r="W1745" s="161" t="s">
        <v>1355</v>
      </c>
      <c r="X1745" s="161" t="s">
        <v>1356</v>
      </c>
      <c r="Y1745" s="165">
        <v>4300</v>
      </c>
      <c r="Z1745" s="165">
        <v>9131101</v>
      </c>
      <c r="AA1745" s="166">
        <v>9.9350165977956859E-4</v>
      </c>
      <c r="AB1745" s="183" t="s">
        <v>7920</v>
      </c>
      <c r="AC1745" s="168" t="s">
        <v>3202</v>
      </c>
    </row>
    <row r="1746" spans="1:29" x14ac:dyDescent="0.3">
      <c r="A1746" s="156" t="s">
        <v>3728</v>
      </c>
      <c r="B1746" s="157">
        <v>3</v>
      </c>
      <c r="C1746" s="156" t="s">
        <v>1548</v>
      </c>
      <c r="D1746" s="158" t="s">
        <v>436</v>
      </c>
      <c r="E1746" s="156" t="s">
        <v>2722</v>
      </c>
      <c r="F1746" s="159" t="s">
        <v>2587</v>
      </c>
      <c r="G1746" s="156" t="s">
        <v>138</v>
      </c>
      <c r="H1746" s="160">
        <v>45786</v>
      </c>
      <c r="I1746" s="160">
        <v>45995</v>
      </c>
      <c r="J1746" s="161" t="s">
        <v>6707</v>
      </c>
      <c r="K1746" s="162"/>
      <c r="L1746" s="158" t="s">
        <v>6830</v>
      </c>
      <c r="M1746" s="171">
        <v>0</v>
      </c>
      <c r="N1746" s="164">
        <v>143816.17000000001</v>
      </c>
      <c r="O1746" s="162" t="s">
        <v>7851</v>
      </c>
      <c r="P1746" s="160">
        <v>45995</v>
      </c>
      <c r="Q1746" s="162" t="s">
        <v>7842</v>
      </c>
      <c r="R1746" s="164">
        <v>143816.17000000001</v>
      </c>
      <c r="S1746" s="158" t="s">
        <v>5859</v>
      </c>
      <c r="T1746" s="163"/>
      <c r="U1746" s="161" t="s">
        <v>10</v>
      </c>
      <c r="V1746" s="161" t="s">
        <v>11</v>
      </c>
      <c r="W1746" s="161" t="s">
        <v>1355</v>
      </c>
      <c r="X1746" s="161" t="s">
        <v>1356</v>
      </c>
      <c r="Y1746" s="169">
        <v>4300</v>
      </c>
      <c r="Z1746" s="169">
        <v>9131101</v>
      </c>
      <c r="AA1746" s="166">
        <v>0.36315983021080878</v>
      </c>
      <c r="AB1746" s="163" t="s">
        <v>6828</v>
      </c>
      <c r="AC1746" s="168" t="s">
        <v>3202</v>
      </c>
    </row>
    <row r="1747" spans="1:29" x14ac:dyDescent="0.3">
      <c r="A1747" s="156" t="s">
        <v>3728</v>
      </c>
      <c r="B1747" s="157">
        <v>3</v>
      </c>
      <c r="C1747" s="158" t="s">
        <v>1548</v>
      </c>
      <c r="D1747" s="163" t="s">
        <v>436</v>
      </c>
      <c r="E1747" s="156" t="s">
        <v>2722</v>
      </c>
      <c r="F1747" s="159" t="s">
        <v>2587</v>
      </c>
      <c r="G1747" s="158" t="s">
        <v>138</v>
      </c>
      <c r="H1747" s="160">
        <v>45786</v>
      </c>
      <c r="I1747" s="160">
        <v>45995</v>
      </c>
      <c r="J1747" s="161" t="s">
        <v>6707</v>
      </c>
      <c r="K1747" s="162"/>
      <c r="L1747" s="163" t="s">
        <v>6830</v>
      </c>
      <c r="M1747" s="171">
        <v>0</v>
      </c>
      <c r="N1747" s="164">
        <v>-396.66</v>
      </c>
      <c r="O1747" s="162" t="s">
        <v>7851</v>
      </c>
      <c r="P1747" s="160">
        <v>45995</v>
      </c>
      <c r="Q1747" s="162" t="s">
        <v>7842</v>
      </c>
      <c r="R1747" s="164">
        <v>-396.66</v>
      </c>
      <c r="S1747" s="163" t="s">
        <v>5859</v>
      </c>
      <c r="T1747" s="163"/>
      <c r="U1747" s="161" t="s">
        <v>10</v>
      </c>
      <c r="V1747" s="161" t="s">
        <v>11</v>
      </c>
      <c r="W1747" s="161" t="s">
        <v>1355</v>
      </c>
      <c r="X1747" s="161" t="s">
        <v>1356</v>
      </c>
      <c r="Y1747" s="169">
        <v>4300</v>
      </c>
      <c r="Z1747" s="169">
        <v>9131101</v>
      </c>
      <c r="AA1747" s="166">
        <v>-1.0016326971537305E-3</v>
      </c>
      <c r="AB1747" s="156" t="s">
        <v>7920</v>
      </c>
      <c r="AC1747" s="168" t="s">
        <v>3202</v>
      </c>
    </row>
    <row r="1748" spans="1:29" x14ac:dyDescent="0.3">
      <c r="A1748" s="156" t="s">
        <v>3728</v>
      </c>
      <c r="B1748" s="157">
        <v>3</v>
      </c>
      <c r="C1748" s="158" t="s">
        <v>1548</v>
      </c>
      <c r="D1748" s="158" t="s">
        <v>436</v>
      </c>
      <c r="E1748" s="156" t="s">
        <v>2722</v>
      </c>
      <c r="F1748" s="159" t="s">
        <v>2587</v>
      </c>
      <c r="G1748" s="158" t="s">
        <v>138</v>
      </c>
      <c r="H1748" s="160">
        <v>45786</v>
      </c>
      <c r="I1748" s="160">
        <v>46070</v>
      </c>
      <c r="J1748" s="161" t="s">
        <v>6707</v>
      </c>
      <c r="K1748" s="162"/>
      <c r="L1748" s="163" t="s">
        <v>6830</v>
      </c>
      <c r="M1748" s="171">
        <v>0</v>
      </c>
      <c r="N1748" s="164">
        <v>36296.19</v>
      </c>
      <c r="O1748" s="162" t="s">
        <v>7921</v>
      </c>
      <c r="P1748" s="160">
        <v>46070</v>
      </c>
      <c r="Q1748" s="162" t="s">
        <v>7922</v>
      </c>
      <c r="R1748" s="164">
        <v>36296.19</v>
      </c>
      <c r="S1748" s="163" t="s">
        <v>5859</v>
      </c>
      <c r="T1748" s="163"/>
      <c r="U1748" s="161" t="s">
        <v>10</v>
      </c>
      <c r="V1748" s="161" t="s">
        <v>11</v>
      </c>
      <c r="W1748" s="161" t="s">
        <v>1355</v>
      </c>
      <c r="X1748" s="161" t="s">
        <v>1356</v>
      </c>
      <c r="Y1748" s="165">
        <v>4300</v>
      </c>
      <c r="Z1748" s="165">
        <v>9131101</v>
      </c>
      <c r="AA1748" s="166">
        <v>9.1653937089961834E-2</v>
      </c>
      <c r="AB1748" s="167" t="s">
        <v>6828</v>
      </c>
      <c r="AC1748" s="168" t="s">
        <v>3202</v>
      </c>
    </row>
    <row r="1749" spans="1:29" x14ac:dyDescent="0.3">
      <c r="A1749" s="156" t="s">
        <v>3728</v>
      </c>
      <c r="B1749" s="157">
        <v>3</v>
      </c>
      <c r="C1749" s="158" t="s">
        <v>1548</v>
      </c>
      <c r="D1749" s="156" t="s">
        <v>436</v>
      </c>
      <c r="E1749" s="156" t="s">
        <v>2722</v>
      </c>
      <c r="F1749" s="156" t="s">
        <v>2587</v>
      </c>
      <c r="G1749" s="158" t="s">
        <v>138</v>
      </c>
      <c r="H1749" s="160">
        <v>45786</v>
      </c>
      <c r="I1749" s="160">
        <v>46070</v>
      </c>
      <c r="J1749" s="161" t="s">
        <v>6707</v>
      </c>
      <c r="K1749" s="162" t="s">
        <v>6829</v>
      </c>
      <c r="L1749" s="158" t="s">
        <v>6830</v>
      </c>
      <c r="M1749" s="171">
        <v>0</v>
      </c>
      <c r="N1749" s="170">
        <v>10283.549999999999</v>
      </c>
      <c r="O1749" s="162" t="s">
        <v>7921</v>
      </c>
      <c r="P1749" s="160">
        <v>46070</v>
      </c>
      <c r="Q1749" s="162" t="s">
        <v>7922</v>
      </c>
      <c r="R1749" s="171">
        <v>10283.549999999999</v>
      </c>
      <c r="S1749" s="158" t="s">
        <v>5859</v>
      </c>
      <c r="T1749" s="162"/>
      <c r="U1749" s="161" t="s">
        <v>10</v>
      </c>
      <c r="V1749" s="161" t="s">
        <v>11</v>
      </c>
      <c r="W1749" s="161" t="s">
        <v>1355</v>
      </c>
      <c r="X1749" s="161" t="s">
        <v>1356</v>
      </c>
      <c r="Y1749" s="165">
        <v>4300</v>
      </c>
      <c r="Z1749" s="165">
        <v>9131101</v>
      </c>
      <c r="AA1749" s="166">
        <v>2.596767993449111E-2</v>
      </c>
      <c r="AB1749" s="183" t="s">
        <v>7923</v>
      </c>
      <c r="AC1749" s="168" t="s">
        <v>3202</v>
      </c>
    </row>
    <row r="1750" spans="1:29" x14ac:dyDescent="0.3">
      <c r="A1750" s="156" t="s">
        <v>3728</v>
      </c>
      <c r="B1750" s="157">
        <v>3</v>
      </c>
      <c r="C1750" s="158" t="s">
        <v>1548</v>
      </c>
      <c r="D1750" s="156" t="s">
        <v>436</v>
      </c>
      <c r="E1750" s="156" t="s">
        <v>2722</v>
      </c>
      <c r="F1750" s="159" t="s">
        <v>2587</v>
      </c>
      <c r="G1750" s="156" t="s">
        <v>138</v>
      </c>
      <c r="H1750" s="160">
        <v>45786</v>
      </c>
      <c r="I1750" s="160">
        <v>45909</v>
      </c>
      <c r="J1750" s="161" t="s">
        <v>6707</v>
      </c>
      <c r="K1750" s="162"/>
      <c r="L1750" s="163" t="s">
        <v>6830</v>
      </c>
      <c r="M1750" s="171">
        <v>0</v>
      </c>
      <c r="N1750" s="164">
        <v>34657.589999999997</v>
      </c>
      <c r="O1750" s="162" t="s">
        <v>7440</v>
      </c>
      <c r="P1750" s="160">
        <v>45909</v>
      </c>
      <c r="Q1750" s="162" t="s">
        <v>7411</v>
      </c>
      <c r="R1750" s="164">
        <v>34657.589999999997</v>
      </c>
      <c r="S1750" s="158" t="s">
        <v>5859</v>
      </c>
      <c r="T1750" s="163"/>
      <c r="U1750" s="161" t="s">
        <v>10</v>
      </c>
      <c r="V1750" s="161" t="s">
        <v>11</v>
      </c>
      <c r="W1750" s="161" t="s">
        <v>12</v>
      </c>
      <c r="X1750" s="161" t="s">
        <v>13</v>
      </c>
      <c r="Y1750" s="169">
        <v>4400</v>
      </c>
      <c r="Z1750" s="169">
        <v>9131101</v>
      </c>
      <c r="AA1750" s="166">
        <v>8.7516198629930292E-2</v>
      </c>
      <c r="AB1750" s="158" t="s">
        <v>6828</v>
      </c>
      <c r="AC1750" s="168" t="s">
        <v>3202</v>
      </c>
    </row>
    <row r="1751" spans="1:29" x14ac:dyDescent="0.3">
      <c r="A1751" s="156" t="s">
        <v>3728</v>
      </c>
      <c r="B1751" s="157">
        <v>3</v>
      </c>
      <c r="C1751" s="158" t="s">
        <v>1548</v>
      </c>
      <c r="D1751" s="156" t="s">
        <v>436</v>
      </c>
      <c r="E1751" s="156" t="s">
        <v>2722</v>
      </c>
      <c r="F1751" s="159" t="s">
        <v>2587</v>
      </c>
      <c r="G1751" s="156" t="s">
        <v>138</v>
      </c>
      <c r="H1751" s="160">
        <v>45786</v>
      </c>
      <c r="I1751" s="160">
        <v>45912</v>
      </c>
      <c r="J1751" s="161" t="s">
        <v>6707</v>
      </c>
      <c r="K1751" s="162"/>
      <c r="L1751" s="163" t="s">
        <v>6830</v>
      </c>
      <c r="M1751" s="171">
        <v>0</v>
      </c>
      <c r="N1751" s="164">
        <v>1342.61</v>
      </c>
      <c r="O1751" s="162" t="s">
        <v>7440</v>
      </c>
      <c r="P1751" s="160">
        <v>45912</v>
      </c>
      <c r="Q1751" s="162" t="s">
        <v>7411</v>
      </c>
      <c r="R1751" s="164">
        <v>1342.61</v>
      </c>
      <c r="S1751" s="162" t="s">
        <v>5859</v>
      </c>
      <c r="T1751" s="163"/>
      <c r="U1751" s="161" t="s">
        <v>10</v>
      </c>
      <c r="V1751" s="161" t="s">
        <v>11</v>
      </c>
      <c r="W1751" s="161" t="s">
        <v>12</v>
      </c>
      <c r="X1751" s="161" t="s">
        <v>13</v>
      </c>
      <c r="Y1751" s="169">
        <v>4400</v>
      </c>
      <c r="Z1751" s="169">
        <v>9131101</v>
      </c>
      <c r="AA1751" s="166">
        <v>3.3903143133302322E-3</v>
      </c>
      <c r="AB1751" s="158" t="s">
        <v>7441</v>
      </c>
      <c r="AC1751" s="168" t="s">
        <v>3202</v>
      </c>
    </row>
    <row r="1752" spans="1:29" x14ac:dyDescent="0.3">
      <c r="A1752" s="156" t="s">
        <v>3728</v>
      </c>
      <c r="B1752" s="157">
        <v>3</v>
      </c>
      <c r="C1752" s="158" t="s">
        <v>1548</v>
      </c>
      <c r="D1752" s="158" t="s">
        <v>436</v>
      </c>
      <c r="E1752" s="156" t="s">
        <v>2722</v>
      </c>
      <c r="F1752" s="159" t="s">
        <v>2587</v>
      </c>
      <c r="G1752" s="158" t="s">
        <v>138</v>
      </c>
      <c r="H1752" s="160">
        <v>45786</v>
      </c>
      <c r="I1752" s="160">
        <v>45995</v>
      </c>
      <c r="J1752" s="161" t="s">
        <v>6707</v>
      </c>
      <c r="K1752" s="162"/>
      <c r="L1752" s="163" t="s">
        <v>6830</v>
      </c>
      <c r="M1752" s="171">
        <v>0</v>
      </c>
      <c r="N1752" s="164">
        <v>393.44</v>
      </c>
      <c r="O1752" s="162" t="s">
        <v>7919</v>
      </c>
      <c r="P1752" s="160">
        <v>45995</v>
      </c>
      <c r="Q1752" s="162" t="s">
        <v>7842</v>
      </c>
      <c r="R1752" s="164">
        <v>393.44</v>
      </c>
      <c r="S1752" s="163" t="s">
        <v>5859</v>
      </c>
      <c r="T1752" s="163"/>
      <c r="U1752" s="161" t="s">
        <v>10</v>
      </c>
      <c r="V1752" s="161" t="s">
        <v>11</v>
      </c>
      <c r="W1752" s="161" t="s">
        <v>12</v>
      </c>
      <c r="X1752" s="161" t="s">
        <v>13</v>
      </c>
      <c r="Y1752" s="169">
        <v>4400</v>
      </c>
      <c r="Z1752" s="169">
        <v>9131101</v>
      </c>
      <c r="AA1752" s="166">
        <v>9.9350165977956859E-4</v>
      </c>
      <c r="AB1752" s="167" t="s">
        <v>6828</v>
      </c>
      <c r="AC1752" s="168" t="s">
        <v>3202</v>
      </c>
    </row>
    <row r="1753" spans="1:29" x14ac:dyDescent="0.3">
      <c r="A1753" s="156" t="s">
        <v>3728</v>
      </c>
      <c r="B1753" s="157">
        <v>3</v>
      </c>
      <c r="C1753" s="158" t="s">
        <v>1548</v>
      </c>
      <c r="D1753" s="158" t="s">
        <v>436</v>
      </c>
      <c r="E1753" s="156" t="s">
        <v>2722</v>
      </c>
      <c r="F1753" s="159" t="s">
        <v>2587</v>
      </c>
      <c r="G1753" s="158" t="s">
        <v>138</v>
      </c>
      <c r="H1753" s="160">
        <v>45786</v>
      </c>
      <c r="I1753" s="160">
        <v>45995</v>
      </c>
      <c r="J1753" s="161" t="s">
        <v>6707</v>
      </c>
      <c r="K1753" s="162"/>
      <c r="L1753" s="163" t="s">
        <v>6830</v>
      </c>
      <c r="M1753" s="171">
        <v>0</v>
      </c>
      <c r="N1753" s="164">
        <v>-393.44</v>
      </c>
      <c r="O1753" s="158" t="s">
        <v>7919</v>
      </c>
      <c r="P1753" s="160">
        <v>45995</v>
      </c>
      <c r="Q1753" s="162" t="s">
        <v>7842</v>
      </c>
      <c r="R1753" s="164">
        <v>-393.44</v>
      </c>
      <c r="S1753" s="158" t="s">
        <v>5859</v>
      </c>
      <c r="T1753" s="163"/>
      <c r="U1753" s="161" t="s">
        <v>10</v>
      </c>
      <c r="V1753" s="161" t="s">
        <v>11</v>
      </c>
      <c r="W1753" s="161" t="s">
        <v>12</v>
      </c>
      <c r="X1753" s="161" t="s">
        <v>13</v>
      </c>
      <c r="Y1753" s="169">
        <v>4400</v>
      </c>
      <c r="Z1753" s="169">
        <v>9131101</v>
      </c>
      <c r="AA1753" s="166">
        <v>-9.9350165977956859E-4</v>
      </c>
      <c r="AB1753" s="167" t="s">
        <v>7920</v>
      </c>
      <c r="AC1753" s="168" t="s">
        <v>3202</v>
      </c>
    </row>
    <row r="1754" spans="1:29" x14ac:dyDescent="0.3">
      <c r="A1754" s="156" t="s">
        <v>3728</v>
      </c>
      <c r="B1754" s="157">
        <v>3</v>
      </c>
      <c r="C1754" s="156" t="s">
        <v>1548</v>
      </c>
      <c r="D1754" s="156" t="s">
        <v>436</v>
      </c>
      <c r="E1754" s="156" t="s">
        <v>2722</v>
      </c>
      <c r="F1754" s="159" t="s">
        <v>2587</v>
      </c>
      <c r="G1754" s="156" t="s">
        <v>138</v>
      </c>
      <c r="H1754" s="160">
        <v>45786</v>
      </c>
      <c r="I1754" s="160">
        <v>45995</v>
      </c>
      <c r="J1754" s="161" t="s">
        <v>6707</v>
      </c>
      <c r="K1754" s="162"/>
      <c r="L1754" s="163" t="s">
        <v>6830</v>
      </c>
      <c r="M1754" s="171">
        <v>0</v>
      </c>
      <c r="N1754" s="164">
        <v>40746.42</v>
      </c>
      <c r="O1754" s="162" t="s">
        <v>7851</v>
      </c>
      <c r="P1754" s="160">
        <v>45995</v>
      </c>
      <c r="Q1754" s="162" t="s">
        <v>7842</v>
      </c>
      <c r="R1754" s="164">
        <v>40746.42</v>
      </c>
      <c r="S1754" s="162" t="s">
        <v>5859</v>
      </c>
      <c r="T1754" s="163"/>
      <c r="U1754" s="161" t="s">
        <v>10</v>
      </c>
      <c r="V1754" s="161" t="s">
        <v>11</v>
      </c>
      <c r="W1754" s="161" t="s">
        <v>12</v>
      </c>
      <c r="X1754" s="161" t="s">
        <v>13</v>
      </c>
      <c r="Y1754" s="169">
        <v>4400</v>
      </c>
      <c r="Z1754" s="169">
        <v>9131101</v>
      </c>
      <c r="AA1754" s="166">
        <v>0.10289151052276181</v>
      </c>
      <c r="AB1754" s="158" t="s">
        <v>6828</v>
      </c>
      <c r="AC1754" s="168" t="s">
        <v>3202</v>
      </c>
    </row>
    <row r="1755" spans="1:29" x14ac:dyDescent="0.3">
      <c r="A1755" s="156" t="s">
        <v>3728</v>
      </c>
      <c r="B1755" s="157">
        <v>3</v>
      </c>
      <c r="C1755" s="158" t="s">
        <v>1548</v>
      </c>
      <c r="D1755" s="158" t="s">
        <v>436</v>
      </c>
      <c r="E1755" s="156" t="s">
        <v>2722</v>
      </c>
      <c r="F1755" s="159" t="s">
        <v>2587</v>
      </c>
      <c r="G1755" s="158" t="s">
        <v>138</v>
      </c>
      <c r="H1755" s="160">
        <v>45786</v>
      </c>
      <c r="I1755" s="160">
        <v>45995</v>
      </c>
      <c r="J1755" s="161" t="s">
        <v>6707</v>
      </c>
      <c r="K1755" s="162"/>
      <c r="L1755" s="163" t="s">
        <v>6830</v>
      </c>
      <c r="M1755" s="171">
        <v>0</v>
      </c>
      <c r="N1755" s="164">
        <v>396.66</v>
      </c>
      <c r="O1755" s="162" t="s">
        <v>7851</v>
      </c>
      <c r="P1755" s="160">
        <v>45995</v>
      </c>
      <c r="Q1755" s="162" t="s">
        <v>7842</v>
      </c>
      <c r="R1755" s="164">
        <v>396.66</v>
      </c>
      <c r="S1755" s="162" t="s">
        <v>5859</v>
      </c>
      <c r="T1755" s="163"/>
      <c r="U1755" s="161" t="s">
        <v>10</v>
      </c>
      <c r="V1755" s="161" t="s">
        <v>11</v>
      </c>
      <c r="W1755" s="161" t="s">
        <v>12</v>
      </c>
      <c r="X1755" s="161" t="s">
        <v>13</v>
      </c>
      <c r="Y1755" s="165">
        <v>4400</v>
      </c>
      <c r="Z1755" s="165">
        <v>9131101</v>
      </c>
      <c r="AA1755" s="166">
        <v>1.0016326971537305E-3</v>
      </c>
      <c r="AB1755" s="167" t="s">
        <v>7920</v>
      </c>
      <c r="AC1755" s="168" t="s">
        <v>3202</v>
      </c>
    </row>
    <row r="1756" spans="1:29" x14ac:dyDescent="0.3">
      <c r="A1756" s="156" t="s">
        <v>3728</v>
      </c>
      <c r="B1756" s="157">
        <v>3</v>
      </c>
      <c r="C1756" s="156" t="s">
        <v>1548</v>
      </c>
      <c r="D1756" s="156" t="s">
        <v>436</v>
      </c>
      <c r="E1756" s="156" t="s">
        <v>2722</v>
      </c>
      <c r="F1756" s="156" t="s">
        <v>2587</v>
      </c>
      <c r="G1756" s="158" t="s">
        <v>138</v>
      </c>
      <c r="H1756" s="160">
        <v>45786</v>
      </c>
      <c r="I1756" s="160">
        <v>46070</v>
      </c>
      <c r="J1756" s="161" t="s">
        <v>6707</v>
      </c>
      <c r="K1756" s="158"/>
      <c r="L1756" s="156" t="s">
        <v>6830</v>
      </c>
      <c r="M1756" s="171">
        <v>0</v>
      </c>
      <c r="N1756" s="170">
        <v>10283.549999999999</v>
      </c>
      <c r="O1756" s="162" t="s">
        <v>7921</v>
      </c>
      <c r="P1756" s="160">
        <v>46070</v>
      </c>
      <c r="Q1756" s="162" t="s">
        <v>7922</v>
      </c>
      <c r="R1756" s="178">
        <v>10283.549999999999</v>
      </c>
      <c r="S1756" s="158" t="s">
        <v>5859</v>
      </c>
      <c r="T1756" s="162"/>
      <c r="U1756" s="161" t="s">
        <v>10</v>
      </c>
      <c r="V1756" s="161" t="s">
        <v>11</v>
      </c>
      <c r="W1756" s="161" t="s">
        <v>12</v>
      </c>
      <c r="X1756" s="161" t="s">
        <v>13</v>
      </c>
      <c r="Y1756" s="165">
        <v>4400</v>
      </c>
      <c r="Z1756" s="165">
        <v>9131101</v>
      </c>
      <c r="AA1756" s="166">
        <v>2.596767993449111E-2</v>
      </c>
      <c r="AB1756" s="162" t="s">
        <v>6828</v>
      </c>
      <c r="AC1756" s="168" t="s">
        <v>3202</v>
      </c>
    </row>
    <row r="1757" spans="1:29" x14ac:dyDescent="0.3">
      <c r="A1757" s="156" t="s">
        <v>3728</v>
      </c>
      <c r="B1757" s="157">
        <v>3</v>
      </c>
      <c r="C1757" s="156" t="s">
        <v>1548</v>
      </c>
      <c r="D1757" s="158" t="s">
        <v>436</v>
      </c>
      <c r="E1757" s="156" t="s">
        <v>2722</v>
      </c>
      <c r="F1757" s="159" t="s">
        <v>2587</v>
      </c>
      <c r="G1757" s="156" t="s">
        <v>138</v>
      </c>
      <c r="H1757" s="160">
        <v>45786</v>
      </c>
      <c r="I1757" s="160">
        <v>46070</v>
      </c>
      <c r="J1757" s="161" t="s">
        <v>6707</v>
      </c>
      <c r="K1757" s="162" t="s">
        <v>6829</v>
      </c>
      <c r="L1757" s="163" t="s">
        <v>6830</v>
      </c>
      <c r="M1757" s="171">
        <v>0</v>
      </c>
      <c r="N1757" s="164">
        <v>-10283.549999999999</v>
      </c>
      <c r="O1757" s="162" t="s">
        <v>7921</v>
      </c>
      <c r="P1757" s="160">
        <v>46070</v>
      </c>
      <c r="Q1757" s="162" t="s">
        <v>7922</v>
      </c>
      <c r="R1757" s="164">
        <v>-10283.549999999999</v>
      </c>
      <c r="S1757" s="162" t="s">
        <v>5859</v>
      </c>
      <c r="T1757" s="163"/>
      <c r="U1757" s="161" t="s">
        <v>10</v>
      </c>
      <c r="V1757" s="161" t="s">
        <v>11</v>
      </c>
      <c r="W1757" s="161" t="s">
        <v>12</v>
      </c>
      <c r="X1757" s="161" t="s">
        <v>13</v>
      </c>
      <c r="Y1757" s="169">
        <v>4400</v>
      </c>
      <c r="Z1757" s="165">
        <v>9131101</v>
      </c>
      <c r="AA1757" s="166">
        <v>-2.596767993449111E-2</v>
      </c>
      <c r="AB1757" s="167" t="s">
        <v>7924</v>
      </c>
      <c r="AC1757" s="168" t="s">
        <v>3202</v>
      </c>
    </row>
    <row r="1758" spans="1:29" x14ac:dyDescent="0.3">
      <c r="A1758" s="156" t="s">
        <v>2776</v>
      </c>
      <c r="B1758" s="157">
        <v>9</v>
      </c>
      <c r="C1758" s="158" t="s">
        <v>1548</v>
      </c>
      <c r="D1758" s="158" t="s">
        <v>328</v>
      </c>
      <c r="E1758" s="156" t="s">
        <v>2722</v>
      </c>
      <c r="F1758" s="159" t="s">
        <v>2587</v>
      </c>
      <c r="G1758" s="158" t="s">
        <v>138</v>
      </c>
      <c r="H1758" s="160">
        <v>45859</v>
      </c>
      <c r="I1758" s="160">
        <v>46084</v>
      </c>
      <c r="J1758" s="161" t="s">
        <v>6707</v>
      </c>
      <c r="K1758" s="162"/>
      <c r="L1758" s="163" t="s">
        <v>7445</v>
      </c>
      <c r="M1758" s="171">
        <v>0</v>
      </c>
      <c r="N1758" s="164">
        <v>14333.92</v>
      </c>
      <c r="O1758" s="162" t="s">
        <v>7925</v>
      </c>
      <c r="P1758" s="160">
        <v>46084</v>
      </c>
      <c r="Q1758" s="162" t="s">
        <v>7926</v>
      </c>
      <c r="R1758" s="164">
        <v>14333.92</v>
      </c>
      <c r="S1758" s="158" t="s">
        <v>6336</v>
      </c>
      <c r="T1758" s="163"/>
      <c r="U1758" s="161" t="s">
        <v>10</v>
      </c>
      <c r="V1758" s="161" t="s">
        <v>11</v>
      </c>
      <c r="W1758" s="161" t="s">
        <v>1355</v>
      </c>
      <c r="X1758" s="161" t="s">
        <v>1356</v>
      </c>
      <c r="Y1758" s="169">
        <v>4300</v>
      </c>
      <c r="Z1758" s="169">
        <v>9371101</v>
      </c>
      <c r="AA1758" s="166">
        <v>0.56232267945466863</v>
      </c>
      <c r="AB1758" s="167" t="s">
        <v>7446</v>
      </c>
      <c r="AC1758" s="168" t="s">
        <v>3327</v>
      </c>
    </row>
    <row r="1759" spans="1:29" x14ac:dyDescent="0.3">
      <c r="A1759" s="156" t="s">
        <v>2776</v>
      </c>
      <c r="B1759" s="157">
        <v>9</v>
      </c>
      <c r="C1759" s="158" t="s">
        <v>1548</v>
      </c>
      <c r="D1759" s="158" t="s">
        <v>328</v>
      </c>
      <c r="E1759" s="156" t="s">
        <v>2722</v>
      </c>
      <c r="F1759" s="159" t="s">
        <v>2587</v>
      </c>
      <c r="G1759" s="156" t="s">
        <v>138</v>
      </c>
      <c r="H1759" s="160">
        <v>45859</v>
      </c>
      <c r="I1759" s="160">
        <v>46084</v>
      </c>
      <c r="J1759" s="161" t="s">
        <v>6707</v>
      </c>
      <c r="K1759" s="162" t="s">
        <v>7444</v>
      </c>
      <c r="L1759" s="163" t="s">
        <v>7445</v>
      </c>
      <c r="M1759" s="171">
        <v>0</v>
      </c>
      <c r="N1759" s="164">
        <v>11156.64</v>
      </c>
      <c r="O1759" s="162" t="s">
        <v>7925</v>
      </c>
      <c r="P1759" s="160">
        <v>46084</v>
      </c>
      <c r="Q1759" s="162" t="s">
        <v>7926</v>
      </c>
      <c r="R1759" s="164">
        <v>11156.64</v>
      </c>
      <c r="S1759" s="163" t="s">
        <v>6336</v>
      </c>
      <c r="T1759" s="163"/>
      <c r="U1759" s="161" t="s">
        <v>10</v>
      </c>
      <c r="V1759" s="161" t="s">
        <v>11</v>
      </c>
      <c r="W1759" s="161" t="s">
        <v>1355</v>
      </c>
      <c r="X1759" s="161" t="s">
        <v>1356</v>
      </c>
      <c r="Y1759" s="165">
        <v>4300</v>
      </c>
      <c r="Z1759" s="165">
        <v>9371101</v>
      </c>
      <c r="AA1759" s="166">
        <v>0.43767732054533126</v>
      </c>
      <c r="AB1759" s="167" t="s">
        <v>7927</v>
      </c>
      <c r="AC1759" s="168" t="s">
        <v>3327</v>
      </c>
    </row>
    <row r="1760" spans="1:29" x14ac:dyDescent="0.3">
      <c r="A1760" s="156" t="s">
        <v>2776</v>
      </c>
      <c r="B1760" s="157">
        <v>9</v>
      </c>
      <c r="C1760" s="159" t="s">
        <v>1548</v>
      </c>
      <c r="D1760" s="158" t="s">
        <v>328</v>
      </c>
      <c r="E1760" s="156" t="s">
        <v>2722</v>
      </c>
      <c r="F1760" s="159" t="s">
        <v>2587</v>
      </c>
      <c r="G1760" s="159" t="s">
        <v>138</v>
      </c>
      <c r="H1760" s="160">
        <v>45859</v>
      </c>
      <c r="I1760" s="160">
        <v>46084</v>
      </c>
      <c r="J1760" s="161" t="s">
        <v>6707</v>
      </c>
      <c r="K1760" s="162"/>
      <c r="L1760" s="163" t="s">
        <v>7445</v>
      </c>
      <c r="M1760" s="171">
        <v>0</v>
      </c>
      <c r="N1760" s="164">
        <v>11156.64</v>
      </c>
      <c r="O1760" s="162" t="s">
        <v>7925</v>
      </c>
      <c r="P1760" s="160">
        <v>46084</v>
      </c>
      <c r="Q1760" s="162" t="s">
        <v>7926</v>
      </c>
      <c r="R1760" s="164">
        <v>11156.64</v>
      </c>
      <c r="S1760" s="162" t="s">
        <v>6336</v>
      </c>
      <c r="T1760" s="163"/>
      <c r="U1760" s="161" t="s">
        <v>10</v>
      </c>
      <c r="V1760" s="161" t="s">
        <v>11</v>
      </c>
      <c r="W1760" s="161" t="s">
        <v>12</v>
      </c>
      <c r="X1760" s="161" t="s">
        <v>13</v>
      </c>
      <c r="Y1760" s="165">
        <v>4400</v>
      </c>
      <c r="Z1760" s="165">
        <v>9371101</v>
      </c>
      <c r="AA1760" s="166">
        <v>0.43767732054533126</v>
      </c>
      <c r="AB1760" s="167" t="s">
        <v>7446</v>
      </c>
      <c r="AC1760" s="168" t="s">
        <v>3327</v>
      </c>
    </row>
    <row r="1761" spans="1:29" x14ac:dyDescent="0.3">
      <c r="A1761" s="156" t="s">
        <v>2776</v>
      </c>
      <c r="B1761" s="157">
        <v>9</v>
      </c>
      <c r="C1761" s="158" t="s">
        <v>1548</v>
      </c>
      <c r="D1761" s="158" t="s">
        <v>328</v>
      </c>
      <c r="E1761" s="156" t="s">
        <v>2722</v>
      </c>
      <c r="F1761" s="159" t="s">
        <v>2587</v>
      </c>
      <c r="G1761" s="158" t="s">
        <v>138</v>
      </c>
      <c r="H1761" s="160">
        <v>45859</v>
      </c>
      <c r="I1761" s="160">
        <v>46084</v>
      </c>
      <c r="J1761" s="161" t="s">
        <v>6707</v>
      </c>
      <c r="K1761" s="162"/>
      <c r="L1761" s="163" t="s">
        <v>7445</v>
      </c>
      <c r="M1761" s="171">
        <v>0</v>
      </c>
      <c r="N1761" s="164">
        <v>-11156.64</v>
      </c>
      <c r="O1761" s="162" t="s">
        <v>7925</v>
      </c>
      <c r="P1761" s="160">
        <v>46084</v>
      </c>
      <c r="Q1761" s="162" t="s">
        <v>7926</v>
      </c>
      <c r="R1761" s="164">
        <v>-11156.64</v>
      </c>
      <c r="S1761" s="163" t="s">
        <v>6336</v>
      </c>
      <c r="T1761" s="163"/>
      <c r="U1761" s="161" t="s">
        <v>10</v>
      </c>
      <c r="V1761" s="161" t="s">
        <v>11</v>
      </c>
      <c r="W1761" s="161" t="s">
        <v>12</v>
      </c>
      <c r="X1761" s="161" t="s">
        <v>13</v>
      </c>
      <c r="Y1761" s="169">
        <v>4400</v>
      </c>
      <c r="Z1761" s="169">
        <v>9371101</v>
      </c>
      <c r="AA1761" s="166">
        <v>-0.43767732054533126</v>
      </c>
      <c r="AB1761" s="158" t="s">
        <v>7927</v>
      </c>
      <c r="AC1761" s="168" t="s">
        <v>3327</v>
      </c>
    </row>
    <row r="1762" spans="1:29" x14ac:dyDescent="0.3">
      <c r="A1762" s="156" t="s">
        <v>2776</v>
      </c>
      <c r="B1762" s="157">
        <v>9</v>
      </c>
      <c r="C1762" s="159" t="s">
        <v>1548</v>
      </c>
      <c r="D1762" s="158" t="s">
        <v>328</v>
      </c>
      <c r="E1762" s="156" t="s">
        <v>2722</v>
      </c>
      <c r="F1762" s="159" t="s">
        <v>2587</v>
      </c>
      <c r="G1762" s="159" t="s">
        <v>138</v>
      </c>
      <c r="H1762" s="160">
        <v>45859</v>
      </c>
      <c r="I1762" s="160">
        <v>46084</v>
      </c>
      <c r="J1762" s="161" t="s">
        <v>6707</v>
      </c>
      <c r="K1762" s="162"/>
      <c r="L1762" s="163" t="s">
        <v>7448</v>
      </c>
      <c r="M1762" s="171">
        <v>0</v>
      </c>
      <c r="N1762" s="164">
        <v>75562.44</v>
      </c>
      <c r="O1762" s="162" t="s">
        <v>7928</v>
      </c>
      <c r="P1762" s="160">
        <v>46084</v>
      </c>
      <c r="Q1762" s="162" t="s">
        <v>7926</v>
      </c>
      <c r="R1762" s="164">
        <v>75562.44</v>
      </c>
      <c r="S1762" s="162" t="s">
        <v>6336</v>
      </c>
      <c r="T1762" s="163"/>
      <c r="U1762" s="161" t="s">
        <v>10</v>
      </c>
      <c r="V1762" s="161" t="s">
        <v>11</v>
      </c>
      <c r="W1762" s="161" t="s">
        <v>1355</v>
      </c>
      <c r="X1762" s="161" t="s">
        <v>1356</v>
      </c>
      <c r="Y1762" s="165">
        <v>4300</v>
      </c>
      <c r="Z1762" s="165">
        <v>9371101</v>
      </c>
      <c r="AA1762" s="166">
        <v>0.78199442500272953</v>
      </c>
      <c r="AB1762" s="167" t="s">
        <v>7449</v>
      </c>
      <c r="AC1762" s="168" t="s">
        <v>3327</v>
      </c>
    </row>
    <row r="1763" spans="1:29" x14ac:dyDescent="0.3">
      <c r="A1763" s="156" t="s">
        <v>2776</v>
      </c>
      <c r="B1763" s="157">
        <v>9</v>
      </c>
      <c r="C1763" s="156" t="s">
        <v>1548</v>
      </c>
      <c r="D1763" s="158" t="s">
        <v>328</v>
      </c>
      <c r="E1763" s="156" t="s">
        <v>2722</v>
      </c>
      <c r="F1763" s="159" t="s">
        <v>2587</v>
      </c>
      <c r="G1763" s="156" t="s">
        <v>138</v>
      </c>
      <c r="H1763" s="160">
        <v>45859</v>
      </c>
      <c r="I1763" s="160">
        <v>46084</v>
      </c>
      <c r="J1763" s="161" t="s">
        <v>6707</v>
      </c>
      <c r="K1763" s="162" t="s">
        <v>7447</v>
      </c>
      <c r="L1763" s="163" t="s">
        <v>7448</v>
      </c>
      <c r="M1763" s="171">
        <v>0</v>
      </c>
      <c r="N1763" s="164">
        <v>21065.41</v>
      </c>
      <c r="O1763" s="162" t="s">
        <v>7928</v>
      </c>
      <c r="P1763" s="160">
        <v>46084</v>
      </c>
      <c r="Q1763" s="162" t="s">
        <v>7926</v>
      </c>
      <c r="R1763" s="164">
        <v>21065.41</v>
      </c>
      <c r="S1763" s="163" t="s">
        <v>6336</v>
      </c>
      <c r="T1763" s="156"/>
      <c r="U1763" s="161" t="s">
        <v>10</v>
      </c>
      <c r="V1763" s="161" t="s">
        <v>11</v>
      </c>
      <c r="W1763" s="161" t="s">
        <v>1355</v>
      </c>
      <c r="X1763" s="161" t="s">
        <v>1356</v>
      </c>
      <c r="Y1763" s="169">
        <v>4300</v>
      </c>
      <c r="Z1763" s="169">
        <v>9371101</v>
      </c>
      <c r="AA1763" s="166">
        <v>0.21800557499727044</v>
      </c>
      <c r="AB1763" s="183" t="s">
        <v>7929</v>
      </c>
      <c r="AC1763" s="168" t="s">
        <v>3327</v>
      </c>
    </row>
    <row r="1764" spans="1:29" x14ac:dyDescent="0.3">
      <c r="A1764" s="156" t="s">
        <v>2776</v>
      </c>
      <c r="B1764" s="157">
        <v>9</v>
      </c>
      <c r="C1764" s="158" t="s">
        <v>1548</v>
      </c>
      <c r="D1764" s="158" t="s">
        <v>328</v>
      </c>
      <c r="E1764" s="156" t="s">
        <v>2722</v>
      </c>
      <c r="F1764" s="158" t="s">
        <v>2587</v>
      </c>
      <c r="G1764" s="158" t="s">
        <v>138</v>
      </c>
      <c r="H1764" s="160">
        <v>45859</v>
      </c>
      <c r="I1764" s="160">
        <v>46084</v>
      </c>
      <c r="J1764" s="161" t="s">
        <v>6707</v>
      </c>
      <c r="K1764" s="162"/>
      <c r="L1764" s="158" t="s">
        <v>7448</v>
      </c>
      <c r="M1764" s="171">
        <v>0</v>
      </c>
      <c r="N1764" s="171">
        <v>21065.41</v>
      </c>
      <c r="O1764" s="162" t="s">
        <v>7928</v>
      </c>
      <c r="P1764" s="160">
        <v>46084</v>
      </c>
      <c r="Q1764" s="162" t="s">
        <v>7926</v>
      </c>
      <c r="R1764" s="171">
        <v>21065.41</v>
      </c>
      <c r="S1764" s="163" t="s">
        <v>6336</v>
      </c>
      <c r="T1764" s="156"/>
      <c r="U1764" s="161" t="s">
        <v>10</v>
      </c>
      <c r="V1764" s="161" t="s">
        <v>11</v>
      </c>
      <c r="W1764" s="161" t="s">
        <v>12</v>
      </c>
      <c r="X1764" s="161" t="s">
        <v>13</v>
      </c>
      <c r="Y1764" s="165">
        <v>4400</v>
      </c>
      <c r="Z1764" s="165">
        <v>9371101</v>
      </c>
      <c r="AA1764" s="166">
        <v>0.21800557499727044</v>
      </c>
      <c r="AB1764" s="158" t="s">
        <v>7449</v>
      </c>
      <c r="AC1764" s="168" t="s">
        <v>3327</v>
      </c>
    </row>
    <row r="1765" spans="1:29" x14ac:dyDescent="0.3">
      <c r="A1765" s="156" t="s">
        <v>2776</v>
      </c>
      <c r="B1765" s="157">
        <v>9</v>
      </c>
      <c r="C1765" s="158" t="s">
        <v>1548</v>
      </c>
      <c r="D1765" s="158" t="s">
        <v>328</v>
      </c>
      <c r="E1765" s="156" t="s">
        <v>2722</v>
      </c>
      <c r="F1765" s="159" t="s">
        <v>2587</v>
      </c>
      <c r="G1765" s="158" t="s">
        <v>138</v>
      </c>
      <c r="H1765" s="160">
        <v>45859</v>
      </c>
      <c r="I1765" s="160">
        <v>46084</v>
      </c>
      <c r="J1765" s="161" t="s">
        <v>6707</v>
      </c>
      <c r="K1765" s="162" t="s">
        <v>7447</v>
      </c>
      <c r="L1765" s="163" t="s">
        <v>7448</v>
      </c>
      <c r="M1765" s="171">
        <v>0</v>
      </c>
      <c r="N1765" s="164">
        <v>-21065.41</v>
      </c>
      <c r="O1765" s="162" t="s">
        <v>7928</v>
      </c>
      <c r="P1765" s="160">
        <v>46084</v>
      </c>
      <c r="Q1765" s="162" t="s">
        <v>7926</v>
      </c>
      <c r="R1765" s="164">
        <v>-21065.41</v>
      </c>
      <c r="S1765" s="163" t="s">
        <v>6336</v>
      </c>
      <c r="T1765" s="163"/>
      <c r="U1765" s="161" t="s">
        <v>10</v>
      </c>
      <c r="V1765" s="161" t="s">
        <v>11</v>
      </c>
      <c r="W1765" s="161" t="s">
        <v>12</v>
      </c>
      <c r="X1765" s="161" t="s">
        <v>13</v>
      </c>
      <c r="Y1765" s="169">
        <v>4400</v>
      </c>
      <c r="Z1765" s="169">
        <v>9371101</v>
      </c>
      <c r="AA1765" s="166">
        <v>-0.21800557499727044</v>
      </c>
      <c r="AB1765" s="158" t="s">
        <v>7929</v>
      </c>
      <c r="AC1765" s="168" t="s">
        <v>3327</v>
      </c>
    </row>
    <row r="1766" spans="1:29" x14ac:dyDescent="0.3">
      <c r="A1766" s="156" t="s">
        <v>2776</v>
      </c>
      <c r="B1766" s="157">
        <v>9</v>
      </c>
      <c r="C1766" s="158" t="s">
        <v>1548</v>
      </c>
      <c r="D1766" s="158" t="s">
        <v>328</v>
      </c>
      <c r="E1766" s="156" t="s">
        <v>2722</v>
      </c>
      <c r="F1766" s="159" t="s">
        <v>2587</v>
      </c>
      <c r="G1766" s="156" t="s">
        <v>138</v>
      </c>
      <c r="H1766" s="160">
        <v>45859</v>
      </c>
      <c r="I1766" s="160">
        <v>45933</v>
      </c>
      <c r="J1766" s="161" t="s">
        <v>6707</v>
      </c>
      <c r="K1766" s="162"/>
      <c r="L1766" s="163" t="s">
        <v>7450</v>
      </c>
      <c r="M1766" s="171">
        <v>0</v>
      </c>
      <c r="N1766" s="164">
        <v>53321.04</v>
      </c>
      <c r="O1766" s="162" t="s">
        <v>7451</v>
      </c>
      <c r="P1766" s="160">
        <v>45933</v>
      </c>
      <c r="Q1766" s="162" t="s">
        <v>7414</v>
      </c>
      <c r="R1766" s="164">
        <v>53321.04</v>
      </c>
      <c r="S1766" s="162" t="s">
        <v>6336</v>
      </c>
      <c r="T1766" s="163"/>
      <c r="U1766" s="161" t="s">
        <v>10</v>
      </c>
      <c r="V1766" s="161" t="s">
        <v>11</v>
      </c>
      <c r="W1766" s="161" t="s">
        <v>1355</v>
      </c>
      <c r="X1766" s="161" t="s">
        <v>1356</v>
      </c>
      <c r="Y1766" s="169">
        <v>4300</v>
      </c>
      <c r="Z1766" s="169">
        <v>9371101</v>
      </c>
      <c r="AA1766" s="166">
        <v>0.73575814175293575</v>
      </c>
      <c r="AB1766" s="158" t="s">
        <v>7452</v>
      </c>
      <c r="AC1766" s="168" t="s">
        <v>3327</v>
      </c>
    </row>
    <row r="1767" spans="1:29" x14ac:dyDescent="0.3">
      <c r="A1767" s="156" t="s">
        <v>2776</v>
      </c>
      <c r="B1767" s="157">
        <v>9</v>
      </c>
      <c r="C1767" s="158" t="s">
        <v>1548</v>
      </c>
      <c r="D1767" s="158" t="s">
        <v>328</v>
      </c>
      <c r="E1767" s="156" t="s">
        <v>2722</v>
      </c>
      <c r="F1767" s="159" t="s">
        <v>2587</v>
      </c>
      <c r="G1767" s="158" t="s">
        <v>138</v>
      </c>
      <c r="H1767" s="160">
        <v>45859</v>
      </c>
      <c r="I1767" s="160">
        <v>45936</v>
      </c>
      <c r="J1767" s="161" t="s">
        <v>6707</v>
      </c>
      <c r="K1767" s="162"/>
      <c r="L1767" s="163" t="s">
        <v>7450</v>
      </c>
      <c r="M1767" s="171">
        <v>0</v>
      </c>
      <c r="N1767" s="164">
        <v>868.5</v>
      </c>
      <c r="O1767" s="162" t="s">
        <v>7451</v>
      </c>
      <c r="P1767" s="160">
        <v>45936</v>
      </c>
      <c r="Q1767" s="162" t="s">
        <v>7414</v>
      </c>
      <c r="R1767" s="164">
        <v>868.5</v>
      </c>
      <c r="S1767" s="163" t="s">
        <v>6336</v>
      </c>
      <c r="T1767" s="163"/>
      <c r="U1767" s="161" t="s">
        <v>10</v>
      </c>
      <c r="V1767" s="161" t="s">
        <v>11</v>
      </c>
      <c r="W1767" s="161" t="s">
        <v>1355</v>
      </c>
      <c r="X1767" s="161" t="s">
        <v>1356</v>
      </c>
      <c r="Y1767" s="169">
        <v>4300</v>
      </c>
      <c r="Z1767" s="169">
        <v>9371101</v>
      </c>
      <c r="AA1767" s="166">
        <v>1.1984123830150814E-2</v>
      </c>
      <c r="AB1767" s="163" t="s">
        <v>7453</v>
      </c>
      <c r="AC1767" s="168" t="s">
        <v>3327</v>
      </c>
    </row>
    <row r="1768" spans="1:29" x14ac:dyDescent="0.3">
      <c r="A1768" s="156" t="s">
        <v>2776</v>
      </c>
      <c r="B1768" s="157">
        <v>9</v>
      </c>
      <c r="C1768" s="156" t="s">
        <v>1548</v>
      </c>
      <c r="D1768" s="158" t="s">
        <v>328</v>
      </c>
      <c r="E1768" s="156" t="s">
        <v>2722</v>
      </c>
      <c r="F1768" s="159" t="s">
        <v>2587</v>
      </c>
      <c r="G1768" s="158" t="s">
        <v>138</v>
      </c>
      <c r="H1768" s="160">
        <v>45859</v>
      </c>
      <c r="I1768" s="160">
        <v>45971</v>
      </c>
      <c r="J1768" s="161" t="s">
        <v>6707</v>
      </c>
      <c r="K1768" s="162"/>
      <c r="L1768" s="163" t="s">
        <v>7450</v>
      </c>
      <c r="M1768" s="171">
        <v>0</v>
      </c>
      <c r="N1768" s="164">
        <v>1409.65</v>
      </c>
      <c r="O1768" s="162" t="s">
        <v>7748</v>
      </c>
      <c r="P1768" s="160">
        <v>45971</v>
      </c>
      <c r="Q1768" s="162" t="s">
        <v>7749</v>
      </c>
      <c r="R1768" s="164">
        <v>1409.65</v>
      </c>
      <c r="S1768" s="163" t="s">
        <v>6336</v>
      </c>
      <c r="T1768" s="163"/>
      <c r="U1768" s="161" t="s">
        <v>10</v>
      </c>
      <c r="V1768" s="161" t="s">
        <v>11</v>
      </c>
      <c r="W1768" s="161" t="s">
        <v>1355</v>
      </c>
      <c r="X1768" s="161" t="s">
        <v>1356</v>
      </c>
      <c r="Y1768" s="169">
        <v>4300</v>
      </c>
      <c r="Z1768" s="165">
        <v>9371101</v>
      </c>
      <c r="AA1768" s="166">
        <v>1.9451260975442825E-2</v>
      </c>
      <c r="AB1768" s="167" t="s">
        <v>7455</v>
      </c>
      <c r="AC1768" s="168" t="s">
        <v>3327</v>
      </c>
    </row>
    <row r="1769" spans="1:29" x14ac:dyDescent="0.3">
      <c r="A1769" s="156" t="s">
        <v>2776</v>
      </c>
      <c r="B1769" s="157">
        <v>9</v>
      </c>
      <c r="C1769" s="156" t="s">
        <v>1548</v>
      </c>
      <c r="D1769" s="158" t="s">
        <v>328</v>
      </c>
      <c r="E1769" s="156" t="s">
        <v>2722</v>
      </c>
      <c r="F1769" s="159" t="s">
        <v>2587</v>
      </c>
      <c r="G1769" s="158" t="s">
        <v>138</v>
      </c>
      <c r="H1769" s="160">
        <v>45859</v>
      </c>
      <c r="I1769" s="160">
        <v>45973</v>
      </c>
      <c r="J1769" s="161" t="s">
        <v>6707</v>
      </c>
      <c r="K1769" s="162"/>
      <c r="L1769" s="163" t="s">
        <v>7450</v>
      </c>
      <c r="M1769" s="171">
        <v>0</v>
      </c>
      <c r="N1769" s="164">
        <v>-1409.65</v>
      </c>
      <c r="O1769" s="162" t="s">
        <v>7748</v>
      </c>
      <c r="P1769" s="160">
        <v>45973</v>
      </c>
      <c r="Q1769" s="162" t="s">
        <v>7749</v>
      </c>
      <c r="R1769" s="164">
        <v>-1409.65</v>
      </c>
      <c r="S1769" s="163" t="s">
        <v>6336</v>
      </c>
      <c r="T1769" s="163"/>
      <c r="U1769" s="161" t="s">
        <v>10</v>
      </c>
      <c r="V1769" s="161" t="s">
        <v>11</v>
      </c>
      <c r="W1769" s="161" t="s">
        <v>1355</v>
      </c>
      <c r="X1769" s="161" t="s">
        <v>1356</v>
      </c>
      <c r="Y1769" s="169">
        <v>4300</v>
      </c>
      <c r="Z1769" s="169">
        <v>9371101</v>
      </c>
      <c r="AA1769" s="166">
        <v>-1.9451260975442825E-2</v>
      </c>
      <c r="AB1769" s="167" t="s">
        <v>7750</v>
      </c>
      <c r="AC1769" s="168" t="s">
        <v>3327</v>
      </c>
    </row>
    <row r="1770" spans="1:29" x14ac:dyDescent="0.3">
      <c r="A1770" s="156" t="s">
        <v>2776</v>
      </c>
      <c r="B1770" s="157">
        <v>9</v>
      </c>
      <c r="C1770" s="158" t="s">
        <v>1548</v>
      </c>
      <c r="D1770" s="158" t="s">
        <v>328</v>
      </c>
      <c r="E1770" s="156" t="s">
        <v>2722</v>
      </c>
      <c r="F1770" s="159" t="s">
        <v>2587</v>
      </c>
      <c r="G1770" s="158" t="s">
        <v>138</v>
      </c>
      <c r="H1770" s="160">
        <v>45859</v>
      </c>
      <c r="I1770" s="160">
        <v>46070</v>
      </c>
      <c r="J1770" s="161" t="s">
        <v>6707</v>
      </c>
      <c r="K1770" s="162"/>
      <c r="L1770" s="163" t="s">
        <v>7450</v>
      </c>
      <c r="M1770" s="171">
        <v>0</v>
      </c>
      <c r="N1770" s="164">
        <v>1941.13</v>
      </c>
      <c r="O1770" s="162" t="s">
        <v>7930</v>
      </c>
      <c r="P1770" s="160">
        <v>46070</v>
      </c>
      <c r="Q1770" s="162" t="s">
        <v>7922</v>
      </c>
      <c r="R1770" s="164">
        <v>1941.13</v>
      </c>
      <c r="S1770" s="163" t="s">
        <v>6336</v>
      </c>
      <c r="T1770" s="163"/>
      <c r="U1770" s="161" t="s">
        <v>10</v>
      </c>
      <c r="V1770" s="161" t="s">
        <v>11</v>
      </c>
      <c r="W1770" s="161" t="s">
        <v>1355</v>
      </c>
      <c r="X1770" s="161" t="s">
        <v>1356</v>
      </c>
      <c r="Y1770" s="165">
        <v>4300</v>
      </c>
      <c r="Z1770" s="165">
        <v>9371101</v>
      </c>
      <c r="AA1770" s="166">
        <v>2.6784965216373805E-2</v>
      </c>
      <c r="AB1770" s="167" t="s">
        <v>7455</v>
      </c>
      <c r="AC1770" s="168" t="s">
        <v>3327</v>
      </c>
    </row>
    <row r="1771" spans="1:29" x14ac:dyDescent="0.3">
      <c r="A1771" s="156" t="s">
        <v>2776</v>
      </c>
      <c r="B1771" s="157">
        <v>9</v>
      </c>
      <c r="C1771" s="158" t="s">
        <v>1548</v>
      </c>
      <c r="D1771" s="158" t="s">
        <v>328</v>
      </c>
      <c r="E1771" s="156" t="s">
        <v>2722</v>
      </c>
      <c r="F1771" s="159" t="s">
        <v>2587</v>
      </c>
      <c r="G1771" s="158" t="s">
        <v>138</v>
      </c>
      <c r="H1771" s="160">
        <v>45859</v>
      </c>
      <c r="I1771" s="160">
        <v>46070</v>
      </c>
      <c r="J1771" s="161" t="s">
        <v>6707</v>
      </c>
      <c r="K1771" s="162" t="s">
        <v>7454</v>
      </c>
      <c r="L1771" s="163" t="s">
        <v>7450</v>
      </c>
      <c r="M1771" s="171">
        <v>0</v>
      </c>
      <c r="N1771" s="164">
        <v>541.15</v>
      </c>
      <c r="O1771" s="162" t="s">
        <v>7930</v>
      </c>
      <c r="P1771" s="160">
        <v>46070</v>
      </c>
      <c r="Q1771" s="162" t="s">
        <v>7922</v>
      </c>
      <c r="R1771" s="164">
        <v>541.15</v>
      </c>
      <c r="S1771" s="163" t="s">
        <v>6336</v>
      </c>
      <c r="T1771" s="163"/>
      <c r="U1771" s="161" t="s">
        <v>10</v>
      </c>
      <c r="V1771" s="161" t="s">
        <v>11</v>
      </c>
      <c r="W1771" s="161" t="s">
        <v>1355</v>
      </c>
      <c r="X1771" s="161" t="s">
        <v>1356</v>
      </c>
      <c r="Y1771" s="169">
        <v>4300</v>
      </c>
      <c r="Z1771" s="169">
        <v>9371101</v>
      </c>
      <c r="AA1771" s="166">
        <v>7.4671371452920115E-3</v>
      </c>
      <c r="AB1771" s="158" t="s">
        <v>7931</v>
      </c>
      <c r="AC1771" s="168" t="s">
        <v>3327</v>
      </c>
    </row>
    <row r="1772" spans="1:29" x14ac:dyDescent="0.3">
      <c r="A1772" s="156" t="s">
        <v>2776</v>
      </c>
      <c r="B1772" s="157">
        <v>9</v>
      </c>
      <c r="C1772" s="158" t="s">
        <v>1548</v>
      </c>
      <c r="D1772" s="156" t="s">
        <v>328</v>
      </c>
      <c r="E1772" s="156" t="s">
        <v>2722</v>
      </c>
      <c r="F1772" s="156" t="s">
        <v>2587</v>
      </c>
      <c r="G1772" s="158" t="s">
        <v>138</v>
      </c>
      <c r="H1772" s="160">
        <v>45859</v>
      </c>
      <c r="I1772" s="160">
        <v>45933</v>
      </c>
      <c r="J1772" s="161" t="s">
        <v>6707</v>
      </c>
      <c r="K1772" s="162"/>
      <c r="L1772" s="158" t="s">
        <v>7450</v>
      </c>
      <c r="M1772" s="171">
        <v>0</v>
      </c>
      <c r="N1772" s="170">
        <v>14864.92</v>
      </c>
      <c r="O1772" s="162" t="s">
        <v>7451</v>
      </c>
      <c r="P1772" s="160">
        <v>45933</v>
      </c>
      <c r="Q1772" s="162" t="s">
        <v>7414</v>
      </c>
      <c r="R1772" s="171">
        <v>14864.92</v>
      </c>
      <c r="S1772" s="162" t="s">
        <v>6336</v>
      </c>
      <c r="T1772" s="162"/>
      <c r="U1772" s="161" t="s">
        <v>10</v>
      </c>
      <c r="V1772" s="161" t="s">
        <v>11</v>
      </c>
      <c r="W1772" s="161" t="s">
        <v>12</v>
      </c>
      <c r="X1772" s="161" t="s">
        <v>13</v>
      </c>
      <c r="Y1772" s="165">
        <v>4400</v>
      </c>
      <c r="Z1772" s="165">
        <v>9371101</v>
      </c>
      <c r="AA1772" s="166">
        <v>0.20511576511834823</v>
      </c>
      <c r="AB1772" s="163" t="s">
        <v>7455</v>
      </c>
      <c r="AC1772" s="168" t="s">
        <v>3327</v>
      </c>
    </row>
    <row r="1773" spans="1:29" x14ac:dyDescent="0.3">
      <c r="A1773" s="156" t="s">
        <v>2776</v>
      </c>
      <c r="B1773" s="157">
        <v>9</v>
      </c>
      <c r="C1773" s="158" t="s">
        <v>1548</v>
      </c>
      <c r="D1773" s="158" t="s">
        <v>328</v>
      </c>
      <c r="E1773" s="156" t="s">
        <v>2722</v>
      </c>
      <c r="F1773" s="159" t="s">
        <v>2587</v>
      </c>
      <c r="G1773" s="158" t="s">
        <v>138</v>
      </c>
      <c r="H1773" s="160">
        <v>45859</v>
      </c>
      <c r="I1773" s="160">
        <v>45936</v>
      </c>
      <c r="J1773" s="161" t="s">
        <v>6707</v>
      </c>
      <c r="K1773" s="162"/>
      <c r="L1773" s="163" t="s">
        <v>7450</v>
      </c>
      <c r="M1773" s="171">
        <v>0</v>
      </c>
      <c r="N1773" s="164">
        <v>-868.5</v>
      </c>
      <c r="O1773" s="162" t="s">
        <v>7451</v>
      </c>
      <c r="P1773" s="160">
        <v>45936</v>
      </c>
      <c r="Q1773" s="162" t="s">
        <v>7414</v>
      </c>
      <c r="R1773" s="164">
        <v>-868.5</v>
      </c>
      <c r="S1773" s="163" t="s">
        <v>6336</v>
      </c>
      <c r="T1773" s="163"/>
      <c r="U1773" s="161" t="s">
        <v>10</v>
      </c>
      <c r="V1773" s="161" t="s">
        <v>11</v>
      </c>
      <c r="W1773" s="161" t="s">
        <v>12</v>
      </c>
      <c r="X1773" s="161" t="s">
        <v>13</v>
      </c>
      <c r="Y1773" s="169">
        <v>4400</v>
      </c>
      <c r="Z1773" s="169">
        <v>9371101</v>
      </c>
      <c r="AA1773" s="166">
        <v>-1.1984123830150814E-2</v>
      </c>
      <c r="AB1773" s="167" t="s">
        <v>7453</v>
      </c>
      <c r="AC1773" s="168" t="s">
        <v>3327</v>
      </c>
    </row>
    <row r="1774" spans="1:29" x14ac:dyDescent="0.3">
      <c r="A1774" s="156" t="s">
        <v>2776</v>
      </c>
      <c r="B1774" s="157">
        <v>9</v>
      </c>
      <c r="C1774" s="158" t="s">
        <v>1548</v>
      </c>
      <c r="D1774" s="156" t="s">
        <v>328</v>
      </c>
      <c r="E1774" s="156" t="s">
        <v>2722</v>
      </c>
      <c r="F1774" s="156" t="s">
        <v>2587</v>
      </c>
      <c r="G1774" s="158" t="s">
        <v>138</v>
      </c>
      <c r="H1774" s="160">
        <v>45859</v>
      </c>
      <c r="I1774" s="160">
        <v>45971</v>
      </c>
      <c r="J1774" s="161" t="s">
        <v>6707</v>
      </c>
      <c r="K1774" s="162"/>
      <c r="L1774" s="158" t="s">
        <v>7450</v>
      </c>
      <c r="M1774" s="171">
        <v>0</v>
      </c>
      <c r="N1774" s="170">
        <v>392.99</v>
      </c>
      <c r="O1774" s="162" t="s">
        <v>7748</v>
      </c>
      <c r="P1774" s="160">
        <v>45971</v>
      </c>
      <c r="Q1774" s="162" t="s">
        <v>7749</v>
      </c>
      <c r="R1774" s="170">
        <v>392.99</v>
      </c>
      <c r="S1774" s="158" t="s">
        <v>6336</v>
      </c>
      <c r="T1774" s="162"/>
      <c r="U1774" s="161" t="s">
        <v>10</v>
      </c>
      <c r="V1774" s="161" t="s">
        <v>11</v>
      </c>
      <c r="W1774" s="161" t="s">
        <v>12</v>
      </c>
      <c r="X1774" s="161" t="s">
        <v>13</v>
      </c>
      <c r="Y1774" s="165">
        <v>4400</v>
      </c>
      <c r="Z1774" s="165">
        <v>9371101</v>
      </c>
      <c r="AA1774" s="166">
        <v>5.422729791607332E-3</v>
      </c>
      <c r="AB1774" s="158" t="s">
        <v>7455</v>
      </c>
      <c r="AC1774" s="168" t="s">
        <v>3327</v>
      </c>
    </row>
    <row r="1775" spans="1:29" x14ac:dyDescent="0.3">
      <c r="A1775" s="156" t="s">
        <v>2776</v>
      </c>
      <c r="B1775" s="157">
        <v>9</v>
      </c>
      <c r="C1775" s="158" t="s">
        <v>1548</v>
      </c>
      <c r="D1775" s="156" t="s">
        <v>328</v>
      </c>
      <c r="E1775" s="156" t="s">
        <v>2722</v>
      </c>
      <c r="F1775" s="156" t="s">
        <v>2587</v>
      </c>
      <c r="G1775" s="158" t="s">
        <v>138</v>
      </c>
      <c r="H1775" s="160">
        <v>45859</v>
      </c>
      <c r="I1775" s="160">
        <v>45973</v>
      </c>
      <c r="J1775" s="161" t="s">
        <v>6707</v>
      </c>
      <c r="K1775" s="162"/>
      <c r="L1775" s="163" t="s">
        <v>7450</v>
      </c>
      <c r="M1775" s="171">
        <v>0</v>
      </c>
      <c r="N1775" s="170">
        <v>1409.65</v>
      </c>
      <c r="O1775" s="162" t="s">
        <v>7748</v>
      </c>
      <c r="P1775" s="160">
        <v>45973</v>
      </c>
      <c r="Q1775" s="162" t="s">
        <v>7749</v>
      </c>
      <c r="R1775" s="171">
        <v>1409.65</v>
      </c>
      <c r="S1775" s="163" t="s">
        <v>6336</v>
      </c>
      <c r="T1775" s="162"/>
      <c r="U1775" s="161" t="s">
        <v>10</v>
      </c>
      <c r="V1775" s="161" t="s">
        <v>11</v>
      </c>
      <c r="W1775" s="161" t="s">
        <v>12</v>
      </c>
      <c r="X1775" s="161" t="s">
        <v>13</v>
      </c>
      <c r="Y1775" s="165">
        <v>4400</v>
      </c>
      <c r="Z1775" s="165">
        <v>9371101</v>
      </c>
      <c r="AA1775" s="166">
        <v>1.9451260975442825E-2</v>
      </c>
      <c r="AB1775" s="156" t="s">
        <v>7750</v>
      </c>
      <c r="AC1775" s="168" t="s">
        <v>3327</v>
      </c>
    </row>
    <row r="1776" spans="1:29" x14ac:dyDescent="0.3">
      <c r="A1776" s="156" t="s">
        <v>2776</v>
      </c>
      <c r="B1776" s="157">
        <v>9</v>
      </c>
      <c r="C1776" s="158" t="s">
        <v>1548</v>
      </c>
      <c r="D1776" s="156" t="s">
        <v>328</v>
      </c>
      <c r="E1776" s="156" t="s">
        <v>2722</v>
      </c>
      <c r="F1776" s="156" t="s">
        <v>2587</v>
      </c>
      <c r="G1776" s="158" t="s">
        <v>138</v>
      </c>
      <c r="H1776" s="160">
        <v>45859</v>
      </c>
      <c r="I1776" s="160">
        <v>46070</v>
      </c>
      <c r="J1776" s="161" t="s">
        <v>6707</v>
      </c>
      <c r="K1776" s="162"/>
      <c r="L1776" s="158" t="s">
        <v>7450</v>
      </c>
      <c r="M1776" s="171">
        <v>0</v>
      </c>
      <c r="N1776" s="170">
        <v>541.15</v>
      </c>
      <c r="O1776" s="162" t="s">
        <v>7930</v>
      </c>
      <c r="P1776" s="160">
        <v>46070</v>
      </c>
      <c r="Q1776" s="162" t="s">
        <v>7922</v>
      </c>
      <c r="R1776" s="170">
        <v>541.15</v>
      </c>
      <c r="S1776" s="158" t="s">
        <v>6336</v>
      </c>
      <c r="T1776" s="162"/>
      <c r="U1776" s="161" t="s">
        <v>10</v>
      </c>
      <c r="V1776" s="161" t="s">
        <v>11</v>
      </c>
      <c r="W1776" s="161" t="s">
        <v>12</v>
      </c>
      <c r="X1776" s="161" t="s">
        <v>13</v>
      </c>
      <c r="Y1776" s="165">
        <v>4400</v>
      </c>
      <c r="Z1776" s="165">
        <v>9371101</v>
      </c>
      <c r="AA1776" s="166">
        <v>7.4671371452920115E-3</v>
      </c>
      <c r="AB1776" s="158" t="s">
        <v>7455</v>
      </c>
      <c r="AC1776" s="168" t="s">
        <v>3327</v>
      </c>
    </row>
    <row r="1777" spans="1:29" x14ac:dyDescent="0.3">
      <c r="A1777" s="156" t="s">
        <v>2776</v>
      </c>
      <c r="B1777" s="157">
        <v>9</v>
      </c>
      <c r="C1777" s="158" t="s">
        <v>1548</v>
      </c>
      <c r="D1777" s="156" t="s">
        <v>328</v>
      </c>
      <c r="E1777" s="156" t="s">
        <v>2722</v>
      </c>
      <c r="F1777" s="159" t="s">
        <v>2587</v>
      </c>
      <c r="G1777" s="156" t="s">
        <v>138</v>
      </c>
      <c r="H1777" s="160">
        <v>45859</v>
      </c>
      <c r="I1777" s="160">
        <v>46070</v>
      </c>
      <c r="J1777" s="161" t="s">
        <v>6707</v>
      </c>
      <c r="K1777" s="162" t="s">
        <v>7454</v>
      </c>
      <c r="L1777" s="163" t="s">
        <v>7450</v>
      </c>
      <c r="M1777" s="171">
        <v>0</v>
      </c>
      <c r="N1777" s="164">
        <v>-541.15</v>
      </c>
      <c r="O1777" s="162" t="s">
        <v>7930</v>
      </c>
      <c r="P1777" s="160">
        <v>46070</v>
      </c>
      <c r="Q1777" s="162" t="s">
        <v>7922</v>
      </c>
      <c r="R1777" s="164">
        <v>-541.15</v>
      </c>
      <c r="S1777" s="162" t="s">
        <v>6336</v>
      </c>
      <c r="T1777" s="163"/>
      <c r="U1777" s="161" t="s">
        <v>10</v>
      </c>
      <c r="V1777" s="161" t="s">
        <v>11</v>
      </c>
      <c r="W1777" s="161" t="s">
        <v>12</v>
      </c>
      <c r="X1777" s="161" t="s">
        <v>13</v>
      </c>
      <c r="Y1777" s="169">
        <v>4400</v>
      </c>
      <c r="Z1777" s="169">
        <v>9371101</v>
      </c>
      <c r="AA1777" s="166">
        <v>-7.4671371452920115E-3</v>
      </c>
      <c r="AB1777" s="158" t="s">
        <v>7931</v>
      </c>
      <c r="AC1777" s="168" t="s">
        <v>3327</v>
      </c>
    </row>
    <row r="1778" spans="1:29" x14ac:dyDescent="0.3">
      <c r="A1778" s="156" t="s">
        <v>4587</v>
      </c>
      <c r="B1778" s="157">
        <v>0</v>
      </c>
      <c r="C1778" s="158" t="s">
        <v>1548</v>
      </c>
      <c r="D1778" s="158" t="s">
        <v>503</v>
      </c>
      <c r="E1778" s="156" t="s">
        <v>2722</v>
      </c>
      <c r="F1778" s="159" t="s">
        <v>2587</v>
      </c>
      <c r="G1778" s="158" t="s">
        <v>138</v>
      </c>
      <c r="H1778" s="160">
        <v>45876</v>
      </c>
      <c r="I1778" s="160">
        <v>45904</v>
      </c>
      <c r="J1778" s="161" t="s">
        <v>6707</v>
      </c>
      <c r="K1778" s="162" t="s">
        <v>7456</v>
      </c>
      <c r="L1778" s="163" t="s">
        <v>7457</v>
      </c>
      <c r="M1778" s="171">
        <v>0</v>
      </c>
      <c r="N1778" s="164">
        <v>9744.16</v>
      </c>
      <c r="O1778" s="162" t="s">
        <v>7458</v>
      </c>
      <c r="P1778" s="160">
        <v>45904</v>
      </c>
      <c r="Q1778" s="162" t="s">
        <v>7459</v>
      </c>
      <c r="R1778" s="164">
        <v>9744.16</v>
      </c>
      <c r="S1778" s="163"/>
      <c r="T1778" s="163"/>
      <c r="U1778" s="161" t="s">
        <v>10</v>
      </c>
      <c r="V1778" s="161" t="s">
        <v>11</v>
      </c>
      <c r="W1778" s="161" t="s">
        <v>1355</v>
      </c>
      <c r="X1778" s="161" t="s">
        <v>1356</v>
      </c>
      <c r="Y1778" s="169">
        <v>4300</v>
      </c>
      <c r="Z1778" s="169">
        <v>9351101</v>
      </c>
      <c r="AA1778" s="166">
        <v>0.56714445940275038</v>
      </c>
      <c r="AB1778" s="167" t="s">
        <v>7460</v>
      </c>
      <c r="AC1778" s="168" t="s">
        <v>3312</v>
      </c>
    </row>
    <row r="1779" spans="1:29" x14ac:dyDescent="0.3">
      <c r="A1779" s="156" t="s">
        <v>4587</v>
      </c>
      <c r="B1779" s="157">
        <v>0</v>
      </c>
      <c r="C1779" s="156" t="s">
        <v>1548</v>
      </c>
      <c r="D1779" s="158" t="s">
        <v>503</v>
      </c>
      <c r="E1779" s="156" t="s">
        <v>2722</v>
      </c>
      <c r="F1779" s="159" t="s">
        <v>2587</v>
      </c>
      <c r="G1779" s="156" t="s">
        <v>138</v>
      </c>
      <c r="H1779" s="160">
        <v>45876</v>
      </c>
      <c r="I1779" s="160">
        <v>45904</v>
      </c>
      <c r="J1779" s="161" t="s">
        <v>6707</v>
      </c>
      <c r="K1779" s="162" t="s">
        <v>7456</v>
      </c>
      <c r="L1779" s="158" t="s">
        <v>7457</v>
      </c>
      <c r="M1779" s="171">
        <v>0</v>
      </c>
      <c r="N1779" s="164">
        <v>7436.93</v>
      </c>
      <c r="O1779" s="162" t="s">
        <v>7458</v>
      </c>
      <c r="P1779" s="160">
        <v>45904</v>
      </c>
      <c r="Q1779" s="162" t="s">
        <v>7459</v>
      </c>
      <c r="R1779" s="164">
        <v>7436.93</v>
      </c>
      <c r="S1779" s="163"/>
      <c r="T1779" s="163"/>
      <c r="U1779" s="161" t="s">
        <v>10</v>
      </c>
      <c r="V1779" s="161" t="s">
        <v>11</v>
      </c>
      <c r="W1779" s="161" t="s">
        <v>12</v>
      </c>
      <c r="X1779" s="161" t="s">
        <v>13</v>
      </c>
      <c r="Y1779" s="169">
        <v>4400</v>
      </c>
      <c r="Z1779" s="169">
        <v>9351101</v>
      </c>
      <c r="AA1779" s="166">
        <v>0.43285554059724968</v>
      </c>
      <c r="AB1779" s="183" t="s">
        <v>7460</v>
      </c>
      <c r="AC1779" s="168" t="s">
        <v>3312</v>
      </c>
    </row>
    <row r="1780" spans="1:29" x14ac:dyDescent="0.3">
      <c r="A1780" s="156" t="s">
        <v>2772</v>
      </c>
      <c r="B1780" s="157">
        <v>7</v>
      </c>
      <c r="C1780" s="158" t="s">
        <v>1548</v>
      </c>
      <c r="D1780" s="158" t="s">
        <v>446</v>
      </c>
      <c r="E1780" s="156" t="s">
        <v>2722</v>
      </c>
      <c r="F1780" s="159" t="s">
        <v>2587</v>
      </c>
      <c r="G1780" s="158" t="s">
        <v>138</v>
      </c>
      <c r="H1780" s="160">
        <v>45882</v>
      </c>
      <c r="I1780" s="160">
        <v>45995</v>
      </c>
      <c r="J1780" s="161" t="s">
        <v>6707</v>
      </c>
      <c r="K1780" s="162" t="s">
        <v>7461</v>
      </c>
      <c r="L1780" s="163" t="s">
        <v>7462</v>
      </c>
      <c r="M1780" s="171">
        <v>0</v>
      </c>
      <c r="N1780" s="164">
        <v>55487.54</v>
      </c>
      <c r="O1780" s="162" t="s">
        <v>7852</v>
      </c>
      <c r="P1780" s="160">
        <v>45995</v>
      </c>
      <c r="Q1780" s="162" t="s">
        <v>7842</v>
      </c>
      <c r="R1780" s="164">
        <v>55487.54</v>
      </c>
      <c r="S1780" s="163" t="s">
        <v>6333</v>
      </c>
      <c r="T1780" s="163"/>
      <c r="U1780" s="161" t="s">
        <v>10</v>
      </c>
      <c r="V1780" s="161" t="s">
        <v>11</v>
      </c>
      <c r="W1780" s="161" t="s">
        <v>1355</v>
      </c>
      <c r="X1780" s="161" t="s">
        <v>1356</v>
      </c>
      <c r="Y1780" s="165">
        <v>4300</v>
      </c>
      <c r="Z1780" s="165">
        <v>9291101</v>
      </c>
      <c r="AA1780" s="166">
        <v>0.77758750244189279</v>
      </c>
      <c r="AB1780" s="167" t="s">
        <v>7463</v>
      </c>
      <c r="AC1780" s="168" t="s">
        <v>3277</v>
      </c>
    </row>
    <row r="1781" spans="1:29" x14ac:dyDescent="0.3">
      <c r="A1781" s="156" t="s">
        <v>2772</v>
      </c>
      <c r="B1781" s="157">
        <v>7</v>
      </c>
      <c r="C1781" s="158" t="s">
        <v>1548</v>
      </c>
      <c r="D1781" s="156" t="s">
        <v>446</v>
      </c>
      <c r="E1781" s="156" t="s">
        <v>2722</v>
      </c>
      <c r="F1781" s="158" t="s">
        <v>2587</v>
      </c>
      <c r="G1781" s="156" t="s">
        <v>138</v>
      </c>
      <c r="H1781" s="160">
        <v>45882</v>
      </c>
      <c r="I1781" s="160">
        <v>45995</v>
      </c>
      <c r="J1781" s="161" t="s">
        <v>6707</v>
      </c>
      <c r="K1781" s="162" t="s">
        <v>7461</v>
      </c>
      <c r="L1781" s="163" t="s">
        <v>7462</v>
      </c>
      <c r="M1781" s="171">
        <v>0</v>
      </c>
      <c r="N1781" s="171">
        <v>15871.04</v>
      </c>
      <c r="O1781" s="162" t="s">
        <v>7852</v>
      </c>
      <c r="P1781" s="160">
        <v>45995</v>
      </c>
      <c r="Q1781" s="162" t="s">
        <v>7842</v>
      </c>
      <c r="R1781" s="171">
        <v>15871.04</v>
      </c>
      <c r="S1781" s="163" t="s">
        <v>6333</v>
      </c>
      <c r="T1781" s="162"/>
      <c r="U1781" s="161" t="s">
        <v>10</v>
      </c>
      <c r="V1781" s="161" t="s">
        <v>11</v>
      </c>
      <c r="W1781" s="161" t="s">
        <v>12</v>
      </c>
      <c r="X1781" s="161" t="s">
        <v>13</v>
      </c>
      <c r="Y1781" s="165">
        <v>4400</v>
      </c>
      <c r="Z1781" s="165">
        <v>9291101</v>
      </c>
      <c r="AA1781" s="166">
        <v>0.22241249755810724</v>
      </c>
      <c r="AB1781" s="156" t="s">
        <v>7463</v>
      </c>
      <c r="AC1781" s="168" t="s">
        <v>3277</v>
      </c>
    </row>
    <row r="1782" spans="1:29" x14ac:dyDescent="0.3">
      <c r="A1782" s="156" t="s">
        <v>2772</v>
      </c>
      <c r="B1782" s="157">
        <v>7</v>
      </c>
      <c r="C1782" s="158" t="s">
        <v>1548</v>
      </c>
      <c r="D1782" s="158" t="s">
        <v>446</v>
      </c>
      <c r="E1782" s="156" t="s">
        <v>2722</v>
      </c>
      <c r="F1782" s="159" t="s">
        <v>2587</v>
      </c>
      <c r="G1782" s="158" t="s">
        <v>138</v>
      </c>
      <c r="H1782" s="160">
        <v>45882</v>
      </c>
      <c r="I1782" s="160">
        <v>46070</v>
      </c>
      <c r="J1782" s="161" t="s">
        <v>6707</v>
      </c>
      <c r="K1782" s="162"/>
      <c r="L1782" s="163" t="s">
        <v>7465</v>
      </c>
      <c r="M1782" s="171">
        <v>0</v>
      </c>
      <c r="N1782" s="164">
        <v>55487.54</v>
      </c>
      <c r="O1782" s="162" t="s">
        <v>7932</v>
      </c>
      <c r="P1782" s="160">
        <v>46070</v>
      </c>
      <c r="Q1782" s="162" t="s">
        <v>7922</v>
      </c>
      <c r="R1782" s="164">
        <v>55487.54</v>
      </c>
      <c r="S1782" s="163" t="s">
        <v>6333</v>
      </c>
      <c r="T1782" s="163"/>
      <c r="U1782" s="161" t="s">
        <v>10</v>
      </c>
      <c r="V1782" s="161" t="s">
        <v>11</v>
      </c>
      <c r="W1782" s="161" t="s">
        <v>1355</v>
      </c>
      <c r="X1782" s="161" t="s">
        <v>1356</v>
      </c>
      <c r="Y1782" s="169">
        <v>4300</v>
      </c>
      <c r="Z1782" s="169">
        <v>9291101</v>
      </c>
      <c r="AA1782" s="166">
        <v>0.77758750244189279</v>
      </c>
      <c r="AB1782" s="167" t="s">
        <v>7466</v>
      </c>
      <c r="AC1782" s="168" t="s">
        <v>3277</v>
      </c>
    </row>
    <row r="1783" spans="1:29" x14ac:dyDescent="0.3">
      <c r="A1783" s="156" t="s">
        <v>2772</v>
      </c>
      <c r="B1783" s="157">
        <v>7</v>
      </c>
      <c r="C1783" s="156" t="s">
        <v>1548</v>
      </c>
      <c r="D1783" s="156" t="s">
        <v>446</v>
      </c>
      <c r="E1783" s="156" t="s">
        <v>2722</v>
      </c>
      <c r="F1783" s="159" t="s">
        <v>2587</v>
      </c>
      <c r="G1783" s="156" t="s">
        <v>138</v>
      </c>
      <c r="H1783" s="160">
        <v>45882</v>
      </c>
      <c r="I1783" s="160">
        <v>46070</v>
      </c>
      <c r="J1783" s="161" t="s">
        <v>6707</v>
      </c>
      <c r="K1783" s="162" t="s">
        <v>7464</v>
      </c>
      <c r="L1783" s="163" t="s">
        <v>7465</v>
      </c>
      <c r="M1783" s="171">
        <v>0</v>
      </c>
      <c r="N1783" s="164">
        <v>15871.04</v>
      </c>
      <c r="O1783" s="162" t="s">
        <v>7932</v>
      </c>
      <c r="P1783" s="160">
        <v>46070</v>
      </c>
      <c r="Q1783" s="162" t="s">
        <v>7922</v>
      </c>
      <c r="R1783" s="164">
        <v>15871.04</v>
      </c>
      <c r="S1783" s="162" t="s">
        <v>6333</v>
      </c>
      <c r="T1783" s="163"/>
      <c r="U1783" s="161" t="s">
        <v>10</v>
      </c>
      <c r="V1783" s="161" t="s">
        <v>11</v>
      </c>
      <c r="W1783" s="161" t="s">
        <v>1355</v>
      </c>
      <c r="X1783" s="161" t="s">
        <v>1356</v>
      </c>
      <c r="Y1783" s="169">
        <v>4300</v>
      </c>
      <c r="Z1783" s="169">
        <v>9291101</v>
      </c>
      <c r="AA1783" s="166">
        <v>0.22241249755810724</v>
      </c>
      <c r="AB1783" s="158" t="s">
        <v>7933</v>
      </c>
      <c r="AC1783" s="168" t="s">
        <v>3277</v>
      </c>
    </row>
    <row r="1784" spans="1:29" x14ac:dyDescent="0.3">
      <c r="A1784" s="156" t="s">
        <v>2772</v>
      </c>
      <c r="B1784" s="157">
        <v>7</v>
      </c>
      <c r="C1784" s="158" t="s">
        <v>1548</v>
      </c>
      <c r="D1784" s="158" t="s">
        <v>446</v>
      </c>
      <c r="E1784" s="156" t="s">
        <v>2722</v>
      </c>
      <c r="F1784" s="159" t="s">
        <v>2587</v>
      </c>
      <c r="G1784" s="158" t="s">
        <v>138</v>
      </c>
      <c r="H1784" s="160">
        <v>45882</v>
      </c>
      <c r="I1784" s="160">
        <v>46070</v>
      </c>
      <c r="J1784" s="161" t="s">
        <v>6707</v>
      </c>
      <c r="K1784" s="162"/>
      <c r="L1784" s="163" t="s">
        <v>7465</v>
      </c>
      <c r="M1784" s="171">
        <v>0</v>
      </c>
      <c r="N1784" s="164">
        <v>15871.04</v>
      </c>
      <c r="O1784" s="162" t="s">
        <v>7932</v>
      </c>
      <c r="P1784" s="160">
        <v>46070</v>
      </c>
      <c r="Q1784" s="162" t="s">
        <v>7922</v>
      </c>
      <c r="R1784" s="164">
        <v>15871.04</v>
      </c>
      <c r="S1784" s="163" t="s">
        <v>6333</v>
      </c>
      <c r="T1784" s="163"/>
      <c r="U1784" s="161" t="s">
        <v>10</v>
      </c>
      <c r="V1784" s="161" t="s">
        <v>11</v>
      </c>
      <c r="W1784" s="161" t="s">
        <v>12</v>
      </c>
      <c r="X1784" s="161" t="s">
        <v>13</v>
      </c>
      <c r="Y1784" s="169">
        <v>4400</v>
      </c>
      <c r="Z1784" s="169">
        <v>9291101</v>
      </c>
      <c r="AA1784" s="166">
        <v>0.22241249755810724</v>
      </c>
      <c r="AB1784" s="167" t="s">
        <v>7466</v>
      </c>
      <c r="AC1784" s="168" t="s">
        <v>3277</v>
      </c>
    </row>
    <row r="1785" spans="1:29" x14ac:dyDescent="0.3">
      <c r="A1785" s="156" t="s">
        <v>2772</v>
      </c>
      <c r="B1785" s="157">
        <v>7</v>
      </c>
      <c r="C1785" s="156" t="s">
        <v>1548</v>
      </c>
      <c r="D1785" s="158" t="s">
        <v>446</v>
      </c>
      <c r="E1785" s="156" t="s">
        <v>2722</v>
      </c>
      <c r="F1785" s="159" t="s">
        <v>2587</v>
      </c>
      <c r="G1785" s="156" t="s">
        <v>138</v>
      </c>
      <c r="H1785" s="160">
        <v>45882</v>
      </c>
      <c r="I1785" s="160">
        <v>46070</v>
      </c>
      <c r="J1785" s="161" t="s">
        <v>6707</v>
      </c>
      <c r="K1785" s="162" t="s">
        <v>7464</v>
      </c>
      <c r="L1785" s="163" t="s">
        <v>7465</v>
      </c>
      <c r="M1785" s="171">
        <v>0</v>
      </c>
      <c r="N1785" s="164">
        <v>-15871.04</v>
      </c>
      <c r="O1785" s="158" t="s">
        <v>7932</v>
      </c>
      <c r="P1785" s="160">
        <v>46070</v>
      </c>
      <c r="Q1785" s="162" t="s">
        <v>7922</v>
      </c>
      <c r="R1785" s="164">
        <v>-15871.04</v>
      </c>
      <c r="S1785" s="163" t="s">
        <v>6333</v>
      </c>
      <c r="T1785" s="163"/>
      <c r="U1785" s="161" t="s">
        <v>10</v>
      </c>
      <c r="V1785" s="161" t="s">
        <v>11</v>
      </c>
      <c r="W1785" s="161" t="s">
        <v>12</v>
      </c>
      <c r="X1785" s="161" t="s">
        <v>13</v>
      </c>
      <c r="Y1785" s="169">
        <v>4400</v>
      </c>
      <c r="Z1785" s="169">
        <v>9291101</v>
      </c>
      <c r="AA1785" s="166">
        <v>-0.22241249755810724</v>
      </c>
      <c r="AB1785" s="158" t="s">
        <v>7933</v>
      </c>
      <c r="AC1785" s="168" t="s">
        <v>3277</v>
      </c>
    </row>
    <row r="1786" spans="1:29" x14ac:dyDescent="0.3">
      <c r="A1786" s="156" t="s">
        <v>2772</v>
      </c>
      <c r="B1786" s="157">
        <v>7</v>
      </c>
      <c r="C1786" s="158" t="s">
        <v>1548</v>
      </c>
      <c r="D1786" s="158" t="s">
        <v>446</v>
      </c>
      <c r="E1786" s="156" t="s">
        <v>2722</v>
      </c>
      <c r="F1786" s="159" t="s">
        <v>2587</v>
      </c>
      <c r="G1786" s="158" t="s">
        <v>138</v>
      </c>
      <c r="H1786" s="160">
        <v>45882</v>
      </c>
      <c r="I1786" s="160">
        <v>45995</v>
      </c>
      <c r="J1786" s="161" t="s">
        <v>6707</v>
      </c>
      <c r="K1786" s="162" t="s">
        <v>7467</v>
      </c>
      <c r="L1786" s="163" t="s">
        <v>7468</v>
      </c>
      <c r="M1786" s="171">
        <v>0</v>
      </c>
      <c r="N1786" s="164">
        <v>37011.760000000002</v>
      </c>
      <c r="O1786" s="162" t="s">
        <v>7934</v>
      </c>
      <c r="P1786" s="160">
        <v>45995</v>
      </c>
      <c r="Q1786" s="162" t="s">
        <v>7842</v>
      </c>
      <c r="R1786" s="164">
        <v>37011.760000000002</v>
      </c>
      <c r="S1786" s="158" t="s">
        <v>6333</v>
      </c>
      <c r="T1786" s="163"/>
      <c r="U1786" s="161" t="s">
        <v>10</v>
      </c>
      <c r="V1786" s="161" t="s">
        <v>11</v>
      </c>
      <c r="W1786" s="161" t="s">
        <v>1355</v>
      </c>
      <c r="X1786" s="161" t="s">
        <v>1356</v>
      </c>
      <c r="Y1786" s="169">
        <v>4300</v>
      </c>
      <c r="Z1786" s="169">
        <v>9291101</v>
      </c>
      <c r="AA1786" s="166">
        <v>0.77768117050473973</v>
      </c>
      <c r="AB1786" s="167" t="s">
        <v>7469</v>
      </c>
      <c r="AC1786" s="168" t="s">
        <v>3277</v>
      </c>
    </row>
    <row r="1787" spans="1:29" x14ac:dyDescent="0.3">
      <c r="A1787" s="156" t="s">
        <v>2772</v>
      </c>
      <c r="B1787" s="157">
        <v>7</v>
      </c>
      <c r="C1787" s="158" t="s">
        <v>1548</v>
      </c>
      <c r="D1787" s="158" t="s">
        <v>446</v>
      </c>
      <c r="E1787" s="156" t="s">
        <v>2722</v>
      </c>
      <c r="F1787" s="156" t="s">
        <v>2587</v>
      </c>
      <c r="G1787" s="158" t="s">
        <v>138</v>
      </c>
      <c r="H1787" s="160">
        <v>45882</v>
      </c>
      <c r="I1787" s="160">
        <v>45995</v>
      </c>
      <c r="J1787" s="161" t="s">
        <v>6707</v>
      </c>
      <c r="K1787" s="162" t="s">
        <v>7467</v>
      </c>
      <c r="L1787" s="158" t="s">
        <v>7468</v>
      </c>
      <c r="M1787" s="171">
        <v>0</v>
      </c>
      <c r="N1787" s="170">
        <v>10580.7</v>
      </c>
      <c r="O1787" s="162" t="s">
        <v>7934</v>
      </c>
      <c r="P1787" s="160">
        <v>45995</v>
      </c>
      <c r="Q1787" s="162" t="s">
        <v>7842</v>
      </c>
      <c r="R1787" s="170">
        <v>10580.7</v>
      </c>
      <c r="S1787" s="162" t="s">
        <v>6333</v>
      </c>
      <c r="T1787" s="162"/>
      <c r="U1787" s="161" t="s">
        <v>10</v>
      </c>
      <c r="V1787" s="161" t="s">
        <v>11</v>
      </c>
      <c r="W1787" s="161" t="s">
        <v>12</v>
      </c>
      <c r="X1787" s="161" t="s">
        <v>13</v>
      </c>
      <c r="Y1787" s="165">
        <v>4400</v>
      </c>
      <c r="Z1787" s="165">
        <v>9291101</v>
      </c>
      <c r="AA1787" s="166">
        <v>0.22231882949526041</v>
      </c>
      <c r="AB1787" s="158" t="s">
        <v>7469</v>
      </c>
      <c r="AC1787" s="168" t="s">
        <v>3277</v>
      </c>
    </row>
    <row r="1788" spans="1:29" x14ac:dyDescent="0.3">
      <c r="A1788" s="156" t="s">
        <v>2772</v>
      </c>
      <c r="B1788" s="157">
        <v>7</v>
      </c>
      <c r="C1788" s="158" t="s">
        <v>1548</v>
      </c>
      <c r="D1788" s="156" t="s">
        <v>446</v>
      </c>
      <c r="E1788" s="156" t="s">
        <v>2722</v>
      </c>
      <c r="F1788" s="159" t="s">
        <v>2587</v>
      </c>
      <c r="G1788" s="156" t="s">
        <v>138</v>
      </c>
      <c r="H1788" s="160">
        <v>45882</v>
      </c>
      <c r="I1788" s="160">
        <v>45930</v>
      </c>
      <c r="J1788" s="161" t="s">
        <v>6707</v>
      </c>
      <c r="K1788" s="162"/>
      <c r="L1788" s="163" t="s">
        <v>7471</v>
      </c>
      <c r="M1788" s="171">
        <v>0</v>
      </c>
      <c r="N1788" s="164">
        <v>74023.53</v>
      </c>
      <c r="O1788" s="162" t="s">
        <v>7472</v>
      </c>
      <c r="P1788" s="160">
        <v>45930</v>
      </c>
      <c r="Q1788" s="162" t="s">
        <v>7473</v>
      </c>
      <c r="R1788" s="164">
        <v>74023.53</v>
      </c>
      <c r="S1788" s="162" t="s">
        <v>6333</v>
      </c>
      <c r="T1788" s="163"/>
      <c r="U1788" s="161" t="s">
        <v>10</v>
      </c>
      <c r="V1788" s="161" t="s">
        <v>11</v>
      </c>
      <c r="W1788" s="161" t="s">
        <v>1355</v>
      </c>
      <c r="X1788" s="161" t="s">
        <v>1356</v>
      </c>
      <c r="Y1788" s="169">
        <v>4300</v>
      </c>
      <c r="Z1788" s="169">
        <v>9291101</v>
      </c>
      <c r="AA1788" s="166">
        <v>0.77768135726555809</v>
      </c>
      <c r="AB1788" s="158" t="s">
        <v>7474</v>
      </c>
      <c r="AC1788" s="168" t="s">
        <v>3277</v>
      </c>
    </row>
    <row r="1789" spans="1:29" x14ac:dyDescent="0.3">
      <c r="A1789" s="156" t="s">
        <v>2772</v>
      </c>
      <c r="B1789" s="157">
        <v>7</v>
      </c>
      <c r="C1789" s="158" t="s">
        <v>1548</v>
      </c>
      <c r="D1789" s="158" t="s">
        <v>446</v>
      </c>
      <c r="E1789" s="156" t="s">
        <v>2722</v>
      </c>
      <c r="F1789" s="159" t="s">
        <v>2587</v>
      </c>
      <c r="G1789" s="158" t="s">
        <v>138</v>
      </c>
      <c r="H1789" s="160">
        <v>45882</v>
      </c>
      <c r="I1789" s="160">
        <v>45960</v>
      </c>
      <c r="J1789" s="161" t="s">
        <v>6707</v>
      </c>
      <c r="K1789" s="162"/>
      <c r="L1789" s="163" t="s">
        <v>7471</v>
      </c>
      <c r="M1789" s="171">
        <v>0</v>
      </c>
      <c r="N1789" s="164">
        <v>-1605.07</v>
      </c>
      <c r="O1789" s="162" t="s">
        <v>7472</v>
      </c>
      <c r="P1789" s="160">
        <v>45960</v>
      </c>
      <c r="Q1789" s="162" t="s">
        <v>7473</v>
      </c>
      <c r="R1789" s="164">
        <v>-1605.07</v>
      </c>
      <c r="S1789" s="163" t="s">
        <v>6333</v>
      </c>
      <c r="T1789" s="163"/>
      <c r="U1789" s="161" t="s">
        <v>10</v>
      </c>
      <c r="V1789" s="161" t="s">
        <v>11</v>
      </c>
      <c r="W1789" s="161" t="s">
        <v>1355</v>
      </c>
      <c r="X1789" s="161" t="s">
        <v>1356</v>
      </c>
      <c r="Y1789" s="165">
        <v>4300</v>
      </c>
      <c r="Z1789" s="165">
        <v>9291101</v>
      </c>
      <c r="AA1789" s="166">
        <v>-1.6862651863619977E-2</v>
      </c>
      <c r="AB1789" s="167" t="s">
        <v>7751</v>
      </c>
      <c r="AC1789" s="168" t="s">
        <v>3277</v>
      </c>
    </row>
    <row r="1790" spans="1:29" x14ac:dyDescent="0.3">
      <c r="A1790" s="156" t="s">
        <v>2772</v>
      </c>
      <c r="B1790" s="157">
        <v>7</v>
      </c>
      <c r="C1790" s="158" t="s">
        <v>1548</v>
      </c>
      <c r="D1790" s="156" t="s">
        <v>446</v>
      </c>
      <c r="E1790" s="156" t="s">
        <v>2722</v>
      </c>
      <c r="F1790" s="159" t="s">
        <v>2587</v>
      </c>
      <c r="G1790" s="156" t="s">
        <v>138</v>
      </c>
      <c r="H1790" s="160">
        <v>45882</v>
      </c>
      <c r="I1790" s="160">
        <v>45973</v>
      </c>
      <c r="J1790" s="161" t="s">
        <v>6707</v>
      </c>
      <c r="K1790" s="162" t="s">
        <v>7470</v>
      </c>
      <c r="L1790" s="163" t="s">
        <v>7471</v>
      </c>
      <c r="M1790" s="171">
        <v>1.2278178473934531E-11</v>
      </c>
      <c r="N1790" s="164">
        <v>1605.0600000000122</v>
      </c>
      <c r="O1790" s="162" t="s">
        <v>7752</v>
      </c>
      <c r="P1790" s="160">
        <v>45973</v>
      </c>
      <c r="Q1790" s="162" t="s">
        <v>7749</v>
      </c>
      <c r="R1790" s="164">
        <v>1605.06</v>
      </c>
      <c r="S1790" s="162" t="s">
        <v>6333</v>
      </c>
      <c r="T1790" s="163"/>
      <c r="U1790" s="161" t="s">
        <v>10</v>
      </c>
      <c r="V1790" s="161" t="s">
        <v>11</v>
      </c>
      <c r="W1790" s="161" t="s">
        <v>1355</v>
      </c>
      <c r="X1790" s="161" t="s">
        <v>1356</v>
      </c>
      <c r="Y1790" s="169">
        <v>4300</v>
      </c>
      <c r="Z1790" s="169">
        <v>9291101</v>
      </c>
      <c r="AA1790" s="166">
        <v>1.6862546804950491E-2</v>
      </c>
      <c r="AB1790" s="156" t="s">
        <v>7753</v>
      </c>
      <c r="AC1790" s="168" t="s">
        <v>3277</v>
      </c>
    </row>
    <row r="1791" spans="1:29" x14ac:dyDescent="0.3">
      <c r="A1791" s="156" t="s">
        <v>2772</v>
      </c>
      <c r="B1791" s="157">
        <v>7</v>
      </c>
      <c r="C1791" s="156" t="s">
        <v>1548</v>
      </c>
      <c r="D1791" s="158" t="s">
        <v>446</v>
      </c>
      <c r="E1791" s="156" t="s">
        <v>2722</v>
      </c>
      <c r="F1791" s="159" t="s">
        <v>2587</v>
      </c>
      <c r="G1791" s="156" t="s">
        <v>138</v>
      </c>
      <c r="H1791" s="160">
        <v>45882</v>
      </c>
      <c r="I1791" s="160">
        <v>45930</v>
      </c>
      <c r="J1791" s="161" t="s">
        <v>6707</v>
      </c>
      <c r="K1791" s="162"/>
      <c r="L1791" s="163" t="s">
        <v>7471</v>
      </c>
      <c r="M1791" s="171">
        <v>0</v>
      </c>
      <c r="N1791" s="164">
        <v>19556.32</v>
      </c>
      <c r="O1791" s="162" t="s">
        <v>7472</v>
      </c>
      <c r="P1791" s="160">
        <v>45930</v>
      </c>
      <c r="Q1791" s="162" t="s">
        <v>7473</v>
      </c>
      <c r="R1791" s="164">
        <v>19556.32</v>
      </c>
      <c r="S1791" s="158" t="s">
        <v>6333</v>
      </c>
      <c r="T1791" s="163"/>
      <c r="U1791" s="161" t="s">
        <v>10</v>
      </c>
      <c r="V1791" s="161" t="s">
        <v>11</v>
      </c>
      <c r="W1791" s="161" t="s">
        <v>12</v>
      </c>
      <c r="X1791" s="161" t="s">
        <v>13</v>
      </c>
      <c r="Y1791" s="169">
        <v>4400</v>
      </c>
      <c r="Z1791" s="169">
        <v>9291101</v>
      </c>
      <c r="AA1791" s="166">
        <v>0.20545609592949132</v>
      </c>
      <c r="AB1791" s="158" t="s">
        <v>7474</v>
      </c>
      <c r="AC1791" s="168" t="s">
        <v>3277</v>
      </c>
    </row>
    <row r="1792" spans="1:29" x14ac:dyDescent="0.3">
      <c r="A1792" s="156" t="s">
        <v>2772</v>
      </c>
      <c r="B1792" s="157">
        <v>7</v>
      </c>
      <c r="C1792" s="156" t="s">
        <v>1548</v>
      </c>
      <c r="D1792" s="156" t="s">
        <v>446</v>
      </c>
      <c r="E1792" s="156" t="s">
        <v>2722</v>
      </c>
      <c r="F1792" s="159" t="s">
        <v>2587</v>
      </c>
      <c r="G1792" s="156" t="s">
        <v>138</v>
      </c>
      <c r="H1792" s="160">
        <v>45882</v>
      </c>
      <c r="I1792" s="160">
        <v>45960</v>
      </c>
      <c r="J1792" s="161" t="s">
        <v>6707</v>
      </c>
      <c r="K1792" s="162"/>
      <c r="L1792" s="163" t="s">
        <v>7471</v>
      </c>
      <c r="M1792" s="171">
        <v>0</v>
      </c>
      <c r="N1792" s="164">
        <v>1605.0699999999997</v>
      </c>
      <c r="O1792" s="162" t="s">
        <v>7472</v>
      </c>
      <c r="P1792" s="160">
        <v>45960</v>
      </c>
      <c r="Q1792" s="162" t="s">
        <v>7473</v>
      </c>
      <c r="R1792" s="164">
        <v>1605.07</v>
      </c>
      <c r="S1792" s="158" t="s">
        <v>6333</v>
      </c>
      <c r="T1792" s="163"/>
      <c r="U1792" s="161" t="s">
        <v>10</v>
      </c>
      <c r="V1792" s="161" t="s">
        <v>11</v>
      </c>
      <c r="W1792" s="161" t="s">
        <v>12</v>
      </c>
      <c r="X1792" s="161" t="s">
        <v>13</v>
      </c>
      <c r="Y1792" s="169">
        <v>4400</v>
      </c>
      <c r="Z1792" s="169">
        <v>9291101</v>
      </c>
      <c r="AA1792" s="166">
        <v>1.6862651863619977E-2</v>
      </c>
      <c r="AB1792" s="183" t="s">
        <v>7751</v>
      </c>
      <c r="AC1792" s="168" t="s">
        <v>3277</v>
      </c>
    </row>
    <row r="1793" spans="1:29" x14ac:dyDescent="0.3">
      <c r="A1793" s="156" t="s">
        <v>2772</v>
      </c>
      <c r="B1793" s="157">
        <v>7</v>
      </c>
      <c r="C1793" s="158" t="s">
        <v>1548</v>
      </c>
      <c r="D1793" s="158" t="s">
        <v>446</v>
      </c>
      <c r="E1793" s="156" t="s">
        <v>2722</v>
      </c>
      <c r="F1793" s="159" t="s">
        <v>2587</v>
      </c>
      <c r="G1793" s="158" t="s">
        <v>138</v>
      </c>
      <c r="H1793" s="160">
        <v>45882</v>
      </c>
      <c r="I1793" s="160">
        <v>45971</v>
      </c>
      <c r="J1793" s="161" t="s">
        <v>6707</v>
      </c>
      <c r="K1793" s="162"/>
      <c r="L1793" s="163" t="s">
        <v>7471</v>
      </c>
      <c r="M1793" s="171">
        <v>0</v>
      </c>
      <c r="N1793" s="164">
        <v>1605.06</v>
      </c>
      <c r="O1793" s="162" t="s">
        <v>7752</v>
      </c>
      <c r="P1793" s="160">
        <v>45971</v>
      </c>
      <c r="Q1793" s="162" t="s">
        <v>7473</v>
      </c>
      <c r="R1793" s="164">
        <v>1605.06</v>
      </c>
      <c r="S1793" s="163" t="s">
        <v>6333</v>
      </c>
      <c r="T1793" s="163"/>
      <c r="U1793" s="161" t="s">
        <v>10</v>
      </c>
      <c r="V1793" s="161" t="s">
        <v>11</v>
      </c>
      <c r="W1793" s="161" t="s">
        <v>12</v>
      </c>
      <c r="X1793" s="161" t="s">
        <v>13</v>
      </c>
      <c r="Y1793" s="165">
        <v>4400</v>
      </c>
      <c r="Z1793" s="165">
        <v>9291101</v>
      </c>
      <c r="AA1793" s="166">
        <v>1.6862546804950491E-2</v>
      </c>
      <c r="AB1793" s="167" t="s">
        <v>7754</v>
      </c>
      <c r="AC1793" s="168" t="s">
        <v>3277</v>
      </c>
    </row>
    <row r="1794" spans="1:29" x14ac:dyDescent="0.3">
      <c r="A1794" s="156" t="s">
        <v>2772</v>
      </c>
      <c r="B1794" s="157">
        <v>7</v>
      </c>
      <c r="C1794" s="158" t="s">
        <v>1548</v>
      </c>
      <c r="D1794" s="156" t="s">
        <v>446</v>
      </c>
      <c r="E1794" s="156" t="s">
        <v>2722</v>
      </c>
      <c r="F1794" s="159" t="s">
        <v>2587</v>
      </c>
      <c r="G1794" s="158" t="s">
        <v>138</v>
      </c>
      <c r="H1794" s="160">
        <v>45882</v>
      </c>
      <c r="I1794" s="160">
        <v>45973</v>
      </c>
      <c r="J1794" s="161" t="s">
        <v>6707</v>
      </c>
      <c r="K1794" s="162" t="s">
        <v>7470</v>
      </c>
      <c r="L1794" s="158" t="s">
        <v>7471</v>
      </c>
      <c r="M1794" s="171">
        <v>0</v>
      </c>
      <c r="N1794" s="170">
        <v>-1605.06</v>
      </c>
      <c r="O1794" s="162" t="s">
        <v>7752</v>
      </c>
      <c r="P1794" s="160">
        <v>45973</v>
      </c>
      <c r="Q1794" s="162" t="s">
        <v>7473</v>
      </c>
      <c r="R1794" s="171">
        <v>-1605.06</v>
      </c>
      <c r="S1794" s="158" t="s">
        <v>6333</v>
      </c>
      <c r="T1794" s="162"/>
      <c r="U1794" s="161" t="s">
        <v>10</v>
      </c>
      <c r="V1794" s="161" t="s">
        <v>11</v>
      </c>
      <c r="W1794" s="161" t="s">
        <v>12</v>
      </c>
      <c r="X1794" s="161" t="s">
        <v>13</v>
      </c>
      <c r="Y1794" s="165">
        <v>4400</v>
      </c>
      <c r="Z1794" s="165">
        <v>9291101</v>
      </c>
      <c r="AA1794" s="166">
        <v>-1.6862546804950491E-2</v>
      </c>
      <c r="AB1794" s="158" t="s">
        <v>7753</v>
      </c>
      <c r="AC1794" s="168" t="s">
        <v>3277</v>
      </c>
    </row>
    <row r="1795" spans="1:29" x14ac:dyDescent="0.3">
      <c r="A1795" s="156" t="s">
        <v>2775</v>
      </c>
      <c r="B1795" s="157">
        <v>6</v>
      </c>
      <c r="C1795" s="158" t="s">
        <v>1548</v>
      </c>
      <c r="D1795" s="158" t="s">
        <v>301</v>
      </c>
      <c r="E1795" s="156" t="s">
        <v>2722</v>
      </c>
      <c r="F1795" s="159" t="s">
        <v>2587</v>
      </c>
      <c r="G1795" s="156" t="s">
        <v>138</v>
      </c>
      <c r="H1795" s="160">
        <v>45882</v>
      </c>
      <c r="I1795" s="160">
        <v>45995</v>
      </c>
      <c r="J1795" s="161" t="s">
        <v>6707</v>
      </c>
      <c r="K1795" s="162"/>
      <c r="L1795" s="163" t="s">
        <v>7476</v>
      </c>
      <c r="M1795" s="171">
        <v>0</v>
      </c>
      <c r="N1795" s="164">
        <v>73101.259999999995</v>
      </c>
      <c r="O1795" s="162" t="s">
        <v>7853</v>
      </c>
      <c r="P1795" s="160">
        <v>45995</v>
      </c>
      <c r="Q1795" s="162" t="s">
        <v>7842</v>
      </c>
      <c r="R1795" s="164">
        <v>73101.259999999995</v>
      </c>
      <c r="S1795" s="163" t="s">
        <v>6334</v>
      </c>
      <c r="T1795" s="163"/>
      <c r="U1795" s="161" t="s">
        <v>10</v>
      </c>
      <c r="V1795" s="161" t="s">
        <v>11</v>
      </c>
      <c r="W1795" s="161" t="s">
        <v>1355</v>
      </c>
      <c r="X1795" s="161" t="s">
        <v>1356</v>
      </c>
      <c r="Y1795" s="165">
        <v>4300</v>
      </c>
      <c r="Z1795" s="165">
        <v>9341101</v>
      </c>
      <c r="AA1795" s="166">
        <v>0.76206650526285946</v>
      </c>
      <c r="AB1795" s="167" t="s">
        <v>7477</v>
      </c>
      <c r="AC1795" s="168" t="s">
        <v>3302</v>
      </c>
    </row>
    <row r="1796" spans="1:29" x14ac:dyDescent="0.3">
      <c r="A1796" s="156" t="s">
        <v>2775</v>
      </c>
      <c r="B1796" s="157">
        <v>6</v>
      </c>
      <c r="C1796" s="158" t="s">
        <v>1548</v>
      </c>
      <c r="D1796" s="158" t="s">
        <v>301</v>
      </c>
      <c r="E1796" s="156" t="s">
        <v>2722</v>
      </c>
      <c r="F1796" s="159" t="s">
        <v>2587</v>
      </c>
      <c r="G1796" s="158" t="s">
        <v>138</v>
      </c>
      <c r="H1796" s="160">
        <v>45882</v>
      </c>
      <c r="I1796" s="160">
        <v>46001</v>
      </c>
      <c r="J1796" s="161" t="s">
        <v>6707</v>
      </c>
      <c r="K1796" s="162" t="s">
        <v>7475</v>
      </c>
      <c r="L1796" s="163" t="s">
        <v>7476</v>
      </c>
      <c r="M1796" s="171">
        <v>0</v>
      </c>
      <c r="N1796" s="164">
        <v>1662.39</v>
      </c>
      <c r="O1796" s="162" t="s">
        <v>7935</v>
      </c>
      <c r="P1796" s="160">
        <v>46001</v>
      </c>
      <c r="Q1796" s="162" t="s">
        <v>7936</v>
      </c>
      <c r="R1796" s="164">
        <v>1662.39</v>
      </c>
      <c r="S1796" s="163" t="s">
        <v>6334</v>
      </c>
      <c r="T1796" s="163"/>
      <c r="U1796" s="161" t="s">
        <v>10</v>
      </c>
      <c r="V1796" s="161" t="s">
        <v>11</v>
      </c>
      <c r="W1796" s="161" t="s">
        <v>1355</v>
      </c>
      <c r="X1796" s="161" t="s">
        <v>1356</v>
      </c>
      <c r="Y1796" s="169">
        <v>4300</v>
      </c>
      <c r="Z1796" s="169">
        <v>9341101</v>
      </c>
      <c r="AA1796" s="166">
        <v>1.7330094415389352E-2</v>
      </c>
      <c r="AB1796" s="167" t="s">
        <v>7477</v>
      </c>
      <c r="AC1796" s="168" t="s">
        <v>3302</v>
      </c>
    </row>
    <row r="1797" spans="1:29" x14ac:dyDescent="0.3">
      <c r="A1797" s="156" t="s">
        <v>2775</v>
      </c>
      <c r="B1797" s="157">
        <v>6</v>
      </c>
      <c r="C1797" s="158" t="s">
        <v>1548</v>
      </c>
      <c r="D1797" s="156" t="s">
        <v>301</v>
      </c>
      <c r="E1797" s="156" t="s">
        <v>2722</v>
      </c>
      <c r="F1797" s="156" t="s">
        <v>2587</v>
      </c>
      <c r="G1797" s="158" t="s">
        <v>138</v>
      </c>
      <c r="H1797" s="160">
        <v>45882</v>
      </c>
      <c r="I1797" s="160">
        <v>45995</v>
      </c>
      <c r="J1797" s="161" t="s">
        <v>6707</v>
      </c>
      <c r="K1797" s="162" t="s">
        <v>7475</v>
      </c>
      <c r="L1797" s="158" t="s">
        <v>7476</v>
      </c>
      <c r="M1797" s="171">
        <v>0</v>
      </c>
      <c r="N1797" s="170">
        <v>21161.39</v>
      </c>
      <c r="O1797" s="162" t="s">
        <v>7853</v>
      </c>
      <c r="P1797" s="160">
        <v>45995</v>
      </c>
      <c r="Q1797" s="162" t="s">
        <v>7842</v>
      </c>
      <c r="R1797" s="171">
        <v>21161.39</v>
      </c>
      <c r="S1797" s="162" t="s">
        <v>6334</v>
      </c>
      <c r="T1797" s="162"/>
      <c r="U1797" s="161" t="s">
        <v>10</v>
      </c>
      <c r="V1797" s="161" t="s">
        <v>11</v>
      </c>
      <c r="W1797" s="161" t="s">
        <v>12</v>
      </c>
      <c r="X1797" s="161" t="s">
        <v>13</v>
      </c>
      <c r="Y1797" s="165">
        <v>4400</v>
      </c>
      <c r="Z1797" s="165">
        <v>9341101</v>
      </c>
      <c r="AA1797" s="166">
        <v>0.22060340032175124</v>
      </c>
      <c r="AB1797" s="163" t="s">
        <v>7477</v>
      </c>
      <c r="AC1797" s="168" t="s">
        <v>3302</v>
      </c>
    </row>
    <row r="1798" spans="1:29" x14ac:dyDescent="0.3">
      <c r="A1798" s="156" t="s">
        <v>2775</v>
      </c>
      <c r="B1798" s="157">
        <v>6</v>
      </c>
      <c r="C1798" s="158" t="s">
        <v>1548</v>
      </c>
      <c r="D1798" s="158" t="s">
        <v>301</v>
      </c>
      <c r="E1798" s="156" t="s">
        <v>2722</v>
      </c>
      <c r="F1798" s="159" t="s">
        <v>2587</v>
      </c>
      <c r="G1798" s="158" t="s">
        <v>138</v>
      </c>
      <c r="H1798" s="160">
        <v>45882</v>
      </c>
      <c r="I1798" s="160">
        <v>45996</v>
      </c>
      <c r="J1798" s="161" t="s">
        <v>6707</v>
      </c>
      <c r="K1798" s="162"/>
      <c r="L1798" s="163" t="s">
        <v>7479</v>
      </c>
      <c r="M1798" s="171">
        <v>0</v>
      </c>
      <c r="N1798" s="164">
        <v>146865.57999999999</v>
      </c>
      <c r="O1798" s="162" t="s">
        <v>7937</v>
      </c>
      <c r="P1798" s="160">
        <v>45996</v>
      </c>
      <c r="Q1798" s="162" t="s">
        <v>7938</v>
      </c>
      <c r="R1798" s="164">
        <v>146865.57999999999</v>
      </c>
      <c r="S1798" s="163" t="s">
        <v>6334</v>
      </c>
      <c r="T1798" s="163"/>
      <c r="U1798" s="161" t="s">
        <v>10</v>
      </c>
      <c r="V1798" s="161" t="s">
        <v>11</v>
      </c>
      <c r="W1798" s="161" t="s">
        <v>1355</v>
      </c>
      <c r="X1798" s="161" t="s">
        <v>1356</v>
      </c>
      <c r="Y1798" s="169">
        <v>4300</v>
      </c>
      <c r="Z1798" s="169">
        <v>9341101</v>
      </c>
      <c r="AA1798" s="166">
        <v>0.76212614633719045</v>
      </c>
      <c r="AB1798" s="167" t="s">
        <v>7480</v>
      </c>
      <c r="AC1798" s="168" t="s">
        <v>3302</v>
      </c>
    </row>
    <row r="1799" spans="1:29" x14ac:dyDescent="0.3">
      <c r="A1799" s="156" t="s">
        <v>2775</v>
      </c>
      <c r="B1799" s="157">
        <v>6</v>
      </c>
      <c r="C1799" s="156" t="s">
        <v>1548</v>
      </c>
      <c r="D1799" s="156" t="s">
        <v>301</v>
      </c>
      <c r="E1799" s="156" t="s">
        <v>2722</v>
      </c>
      <c r="F1799" s="159" t="s">
        <v>2587</v>
      </c>
      <c r="G1799" s="156" t="s">
        <v>138</v>
      </c>
      <c r="H1799" s="160">
        <v>45882</v>
      </c>
      <c r="I1799" s="160">
        <v>45996</v>
      </c>
      <c r="J1799" s="161" t="s">
        <v>6707</v>
      </c>
      <c r="K1799" s="162"/>
      <c r="L1799" s="163" t="s">
        <v>7479</v>
      </c>
      <c r="M1799" s="171">
        <v>0</v>
      </c>
      <c r="N1799" s="164">
        <v>191.94</v>
      </c>
      <c r="O1799" s="162" t="s">
        <v>7937</v>
      </c>
      <c r="P1799" s="160">
        <v>45996</v>
      </c>
      <c r="Q1799" s="162" t="s">
        <v>7938</v>
      </c>
      <c r="R1799" s="164">
        <v>191.94</v>
      </c>
      <c r="S1799" s="162" t="s">
        <v>6334</v>
      </c>
      <c r="T1799" s="163"/>
      <c r="U1799" s="161" t="s">
        <v>10</v>
      </c>
      <c r="V1799" s="161" t="s">
        <v>11</v>
      </c>
      <c r="W1799" s="161" t="s">
        <v>1355</v>
      </c>
      <c r="X1799" s="161" t="s">
        <v>1356</v>
      </c>
      <c r="Y1799" s="169">
        <v>4300</v>
      </c>
      <c r="Z1799" s="169">
        <v>9341101</v>
      </c>
      <c r="AA1799" s="166">
        <v>9.9602978810937426E-4</v>
      </c>
      <c r="AB1799" s="158" t="s">
        <v>7939</v>
      </c>
      <c r="AC1799" s="168" t="s">
        <v>3302</v>
      </c>
    </row>
    <row r="1800" spans="1:29" x14ac:dyDescent="0.3">
      <c r="A1800" s="156" t="s">
        <v>2775</v>
      </c>
      <c r="B1800" s="157">
        <v>6</v>
      </c>
      <c r="C1800" s="158" t="s">
        <v>1548</v>
      </c>
      <c r="D1800" s="158" t="s">
        <v>301</v>
      </c>
      <c r="E1800" s="156" t="s">
        <v>2722</v>
      </c>
      <c r="F1800" s="156" t="s">
        <v>2587</v>
      </c>
      <c r="G1800" s="158" t="s">
        <v>138</v>
      </c>
      <c r="H1800" s="160">
        <v>45882</v>
      </c>
      <c r="I1800" s="160">
        <v>46001</v>
      </c>
      <c r="J1800" s="161" t="s">
        <v>6707</v>
      </c>
      <c r="K1800" s="162" t="s">
        <v>7478</v>
      </c>
      <c r="L1800" s="158" t="s">
        <v>7479</v>
      </c>
      <c r="M1800" s="171">
        <v>0</v>
      </c>
      <c r="N1800" s="170">
        <v>3324.79</v>
      </c>
      <c r="O1800" s="162" t="s">
        <v>7940</v>
      </c>
      <c r="P1800" s="160">
        <v>46001</v>
      </c>
      <c r="Q1800" s="162" t="s">
        <v>7936</v>
      </c>
      <c r="R1800" s="171">
        <v>3324.79</v>
      </c>
      <c r="S1800" s="162" t="s">
        <v>6334</v>
      </c>
      <c r="T1800" s="162"/>
      <c r="U1800" s="161" t="s">
        <v>10</v>
      </c>
      <c r="V1800" s="161" t="s">
        <v>11</v>
      </c>
      <c r="W1800" s="161" t="s">
        <v>1355</v>
      </c>
      <c r="X1800" s="161" t="s">
        <v>1356</v>
      </c>
      <c r="Y1800" s="165">
        <v>4300</v>
      </c>
      <c r="Z1800" s="169">
        <v>9341101</v>
      </c>
      <c r="AA1800" s="166">
        <v>1.7253255596583132E-2</v>
      </c>
      <c r="AB1800" s="183" t="s">
        <v>7480</v>
      </c>
      <c r="AC1800" s="168" t="s">
        <v>3302</v>
      </c>
    </row>
    <row r="1801" spans="1:29" x14ac:dyDescent="0.3">
      <c r="A1801" s="156" t="s">
        <v>2775</v>
      </c>
      <c r="B1801" s="157">
        <v>6</v>
      </c>
      <c r="C1801" s="158" t="s">
        <v>1548</v>
      </c>
      <c r="D1801" s="158" t="s">
        <v>301</v>
      </c>
      <c r="E1801" s="156" t="s">
        <v>2722</v>
      </c>
      <c r="F1801" s="159" t="s">
        <v>2587</v>
      </c>
      <c r="G1801" s="158" t="s">
        <v>138</v>
      </c>
      <c r="H1801" s="160">
        <v>45882</v>
      </c>
      <c r="I1801" s="160">
        <v>45996</v>
      </c>
      <c r="J1801" s="161" t="s">
        <v>6707</v>
      </c>
      <c r="K1801" s="162"/>
      <c r="L1801" s="163" t="s">
        <v>7479</v>
      </c>
      <c r="M1801" s="171">
        <v>0</v>
      </c>
      <c r="N1801" s="164">
        <v>42514.71</v>
      </c>
      <c r="O1801" s="162" t="s">
        <v>7937</v>
      </c>
      <c r="P1801" s="160">
        <v>45996</v>
      </c>
      <c r="Q1801" s="162" t="s">
        <v>7938</v>
      </c>
      <c r="R1801" s="164">
        <v>42514.71</v>
      </c>
      <c r="S1801" s="158" t="s">
        <v>6334</v>
      </c>
      <c r="T1801" s="163"/>
      <c r="U1801" s="161" t="s">
        <v>10</v>
      </c>
      <c r="V1801" s="161" t="s">
        <v>11</v>
      </c>
      <c r="W1801" s="161" t="s">
        <v>12</v>
      </c>
      <c r="X1801" s="161" t="s">
        <v>13</v>
      </c>
      <c r="Y1801" s="169">
        <v>4400</v>
      </c>
      <c r="Z1801" s="169">
        <v>9341101</v>
      </c>
      <c r="AA1801" s="166">
        <v>0.22062059806622639</v>
      </c>
      <c r="AB1801" s="167" t="s">
        <v>7480</v>
      </c>
      <c r="AC1801" s="168" t="s">
        <v>3302</v>
      </c>
    </row>
    <row r="1802" spans="1:29" x14ac:dyDescent="0.3">
      <c r="A1802" s="156" t="s">
        <v>2775</v>
      </c>
      <c r="B1802" s="157">
        <v>6</v>
      </c>
      <c r="C1802" s="158" t="s">
        <v>1548</v>
      </c>
      <c r="D1802" s="158" t="s">
        <v>301</v>
      </c>
      <c r="E1802" s="156" t="s">
        <v>2722</v>
      </c>
      <c r="F1802" s="159" t="s">
        <v>2587</v>
      </c>
      <c r="G1802" s="158" t="s">
        <v>138</v>
      </c>
      <c r="H1802" s="160">
        <v>45882</v>
      </c>
      <c r="I1802" s="160">
        <v>45996</v>
      </c>
      <c r="J1802" s="161" t="s">
        <v>6707</v>
      </c>
      <c r="K1802" s="162" t="s">
        <v>7478</v>
      </c>
      <c r="L1802" s="163" t="s">
        <v>7479</v>
      </c>
      <c r="M1802" s="171">
        <v>0</v>
      </c>
      <c r="N1802" s="164">
        <v>-191.94</v>
      </c>
      <c r="O1802" s="162" t="s">
        <v>7937</v>
      </c>
      <c r="P1802" s="160">
        <v>45996</v>
      </c>
      <c r="Q1802" s="162" t="s">
        <v>7938</v>
      </c>
      <c r="R1802" s="164">
        <v>-191.94</v>
      </c>
      <c r="S1802" s="158" t="s">
        <v>6334</v>
      </c>
      <c r="T1802" s="163"/>
      <c r="U1802" s="161" t="s">
        <v>10</v>
      </c>
      <c r="V1802" s="161" t="s">
        <v>11</v>
      </c>
      <c r="W1802" s="161" t="s">
        <v>12</v>
      </c>
      <c r="X1802" s="161" t="s">
        <v>13</v>
      </c>
      <c r="Y1802" s="169">
        <v>4400</v>
      </c>
      <c r="Z1802" s="169">
        <v>9341101</v>
      </c>
      <c r="AA1802" s="166">
        <v>-9.9602978810937426E-4</v>
      </c>
      <c r="AB1802" s="167" t="s">
        <v>7939</v>
      </c>
      <c r="AC1802" s="168" t="s">
        <v>3302</v>
      </c>
    </row>
    <row r="1803" spans="1:29" x14ac:dyDescent="0.3">
      <c r="A1803" s="156" t="s">
        <v>2767</v>
      </c>
      <c r="B1803" s="157">
        <v>4</v>
      </c>
      <c r="C1803" s="158" t="s">
        <v>1548</v>
      </c>
      <c r="D1803" s="156" t="s">
        <v>418</v>
      </c>
      <c r="E1803" s="156" t="s">
        <v>2722</v>
      </c>
      <c r="F1803" s="156" t="s">
        <v>2587</v>
      </c>
      <c r="G1803" s="158" t="s">
        <v>138</v>
      </c>
      <c r="H1803" s="160">
        <v>46147</v>
      </c>
      <c r="I1803" s="160">
        <v>46945</v>
      </c>
      <c r="J1803" s="161" t="s">
        <v>6707</v>
      </c>
      <c r="K1803" s="162" t="s">
        <v>8305</v>
      </c>
      <c r="L1803" s="158" t="s">
        <v>8306</v>
      </c>
      <c r="M1803" s="171">
        <v>1135.04</v>
      </c>
      <c r="N1803" s="170">
        <v>1135.04</v>
      </c>
      <c r="O1803" s="162"/>
      <c r="P1803" s="160"/>
      <c r="Q1803" s="162"/>
      <c r="R1803" s="171">
        <v>0</v>
      </c>
      <c r="S1803" s="162" t="s">
        <v>6235</v>
      </c>
      <c r="T1803" s="162"/>
      <c r="U1803" s="161" t="s">
        <v>10</v>
      </c>
      <c r="V1803" s="161" t="s">
        <v>11</v>
      </c>
      <c r="W1803" s="161" t="s">
        <v>1355</v>
      </c>
      <c r="X1803" s="161" t="s">
        <v>1356</v>
      </c>
      <c r="Y1803" s="165">
        <v>4300</v>
      </c>
      <c r="Z1803" s="165">
        <v>9091101</v>
      </c>
      <c r="AA1803" s="166">
        <v>0</v>
      </c>
      <c r="AB1803" s="163" t="s">
        <v>8307</v>
      </c>
      <c r="AC1803" s="168" t="s">
        <v>3192</v>
      </c>
    </row>
    <row r="1804" spans="1:29" x14ac:dyDescent="0.3">
      <c r="A1804" s="156" t="s">
        <v>4121</v>
      </c>
      <c r="B1804" s="157">
        <v>3</v>
      </c>
      <c r="C1804" s="158" t="s">
        <v>1548</v>
      </c>
      <c r="D1804" s="158" t="s">
        <v>506</v>
      </c>
      <c r="E1804" s="156" t="s">
        <v>2722</v>
      </c>
      <c r="F1804" s="159" t="s">
        <v>2587</v>
      </c>
      <c r="G1804" s="158" t="s">
        <v>138</v>
      </c>
      <c r="H1804" s="160">
        <v>46184</v>
      </c>
      <c r="I1804" s="160">
        <v>46905</v>
      </c>
      <c r="J1804" s="161" t="s">
        <v>6707</v>
      </c>
      <c r="K1804" s="162" t="s">
        <v>8308</v>
      </c>
      <c r="L1804" s="163" t="s">
        <v>8309</v>
      </c>
      <c r="M1804" s="171">
        <v>144335.20000000001</v>
      </c>
      <c r="N1804" s="164">
        <v>144335.20000000001</v>
      </c>
      <c r="O1804" s="162"/>
      <c r="P1804" s="160"/>
      <c r="Q1804" s="162"/>
      <c r="R1804" s="164">
        <v>0</v>
      </c>
      <c r="S1804" s="158"/>
      <c r="T1804" s="163"/>
      <c r="U1804" s="161" t="s">
        <v>10</v>
      </c>
      <c r="V1804" s="161" t="s">
        <v>11</v>
      </c>
      <c r="W1804" s="161" t="s">
        <v>1355</v>
      </c>
      <c r="X1804" s="161" t="s">
        <v>1356</v>
      </c>
      <c r="Y1804" s="169">
        <v>4300</v>
      </c>
      <c r="Z1804" s="169">
        <v>9251101</v>
      </c>
      <c r="AA1804" s="166">
        <v>0</v>
      </c>
      <c r="AB1804" s="167" t="s">
        <v>8310</v>
      </c>
      <c r="AC1804" s="168" t="s">
        <v>3257</v>
      </c>
    </row>
    <row r="1805" spans="1:29" x14ac:dyDescent="0.3">
      <c r="A1805" s="156" t="s">
        <v>4121</v>
      </c>
      <c r="B1805" s="157">
        <v>3</v>
      </c>
      <c r="C1805" s="158" t="s">
        <v>1548</v>
      </c>
      <c r="D1805" s="156" t="s">
        <v>506</v>
      </c>
      <c r="E1805" s="156" t="s">
        <v>2722</v>
      </c>
      <c r="F1805" s="159" t="s">
        <v>2587</v>
      </c>
      <c r="G1805" s="158" t="s">
        <v>138</v>
      </c>
      <c r="H1805" s="160">
        <v>46184</v>
      </c>
      <c r="I1805" s="160">
        <v>46905</v>
      </c>
      <c r="J1805" s="161" t="s">
        <v>6707</v>
      </c>
      <c r="K1805" s="162" t="s">
        <v>8311</v>
      </c>
      <c r="L1805" s="158" t="s">
        <v>8312</v>
      </c>
      <c r="M1805" s="171">
        <v>155994.79999999999</v>
      </c>
      <c r="N1805" s="171">
        <v>155994.79999999999</v>
      </c>
      <c r="O1805" s="162"/>
      <c r="P1805" s="160"/>
      <c r="Q1805" s="162"/>
      <c r="R1805" s="171">
        <v>0</v>
      </c>
      <c r="S1805" s="158"/>
      <c r="T1805" s="156"/>
      <c r="U1805" s="161" t="s">
        <v>10</v>
      </c>
      <c r="V1805" s="161" t="s">
        <v>11</v>
      </c>
      <c r="W1805" s="161" t="s">
        <v>1355</v>
      </c>
      <c r="X1805" s="161" t="s">
        <v>1356</v>
      </c>
      <c r="Y1805" s="165">
        <v>4300</v>
      </c>
      <c r="Z1805" s="165">
        <v>9251101</v>
      </c>
      <c r="AA1805" s="166">
        <v>0</v>
      </c>
      <c r="AB1805" s="163" t="s">
        <v>8313</v>
      </c>
      <c r="AC1805" s="168" t="s">
        <v>3257</v>
      </c>
    </row>
    <row r="1806" spans="1:29" x14ac:dyDescent="0.3">
      <c r="A1806" s="156" t="s">
        <v>2765</v>
      </c>
      <c r="B1806" s="157">
        <v>1</v>
      </c>
      <c r="C1806" s="158" t="s">
        <v>1548</v>
      </c>
      <c r="D1806" s="158" t="s">
        <v>263</v>
      </c>
      <c r="E1806" s="156" t="s">
        <v>2722</v>
      </c>
      <c r="F1806" s="159" t="s">
        <v>2587</v>
      </c>
      <c r="G1806" s="158" t="s">
        <v>138</v>
      </c>
      <c r="H1806" s="160">
        <v>46224</v>
      </c>
      <c r="I1806" s="160">
        <v>47096</v>
      </c>
      <c r="J1806" s="161" t="s">
        <v>8207</v>
      </c>
      <c r="K1806" s="162" t="s">
        <v>8314</v>
      </c>
      <c r="L1806" s="163"/>
      <c r="M1806" s="171">
        <v>125663.48</v>
      </c>
      <c r="N1806" s="164">
        <v>125663.48</v>
      </c>
      <c r="O1806" s="162"/>
      <c r="P1806" s="160"/>
      <c r="Q1806" s="162"/>
      <c r="R1806" s="164">
        <v>0</v>
      </c>
      <c r="S1806" s="163" t="s">
        <v>2249</v>
      </c>
      <c r="T1806" s="163"/>
      <c r="U1806" s="161" t="s">
        <v>10</v>
      </c>
      <c r="V1806" s="161" t="s">
        <v>11</v>
      </c>
      <c r="W1806" s="161" t="s">
        <v>1355</v>
      </c>
      <c r="X1806" s="161" t="s">
        <v>1356</v>
      </c>
      <c r="Y1806" s="169">
        <v>4300</v>
      </c>
      <c r="Z1806" s="169">
        <v>9051101</v>
      </c>
      <c r="AA1806" s="166">
        <v>0</v>
      </c>
      <c r="AB1806" s="167" t="s">
        <v>8315</v>
      </c>
      <c r="AC1806" s="168" t="s">
        <v>3171</v>
      </c>
    </row>
    <row r="1807" spans="1:29" x14ac:dyDescent="0.3">
      <c r="A1807" s="156" t="s">
        <v>2793</v>
      </c>
      <c r="B1807" s="157">
        <v>1</v>
      </c>
      <c r="C1807" s="156" t="s">
        <v>1467</v>
      </c>
      <c r="D1807" s="158" t="s">
        <v>263</v>
      </c>
      <c r="E1807" s="156" t="s">
        <v>2722</v>
      </c>
      <c r="F1807" s="159" t="s">
        <v>2638</v>
      </c>
      <c r="G1807" s="156" t="s">
        <v>280</v>
      </c>
      <c r="H1807" s="160">
        <v>43748</v>
      </c>
      <c r="I1807" s="160">
        <v>43839</v>
      </c>
      <c r="J1807" s="161" t="s">
        <v>5</v>
      </c>
      <c r="K1807" s="162"/>
      <c r="L1807" s="163" t="s">
        <v>473</v>
      </c>
      <c r="M1807" s="171">
        <v>0</v>
      </c>
      <c r="N1807" s="164">
        <v>9648.75</v>
      </c>
      <c r="O1807" s="162">
        <v>80804</v>
      </c>
      <c r="P1807" s="160">
        <v>43839</v>
      </c>
      <c r="Q1807" s="162" t="s">
        <v>527</v>
      </c>
      <c r="R1807" s="164">
        <v>9648.75</v>
      </c>
      <c r="S1807" s="158" t="s">
        <v>2249</v>
      </c>
      <c r="T1807" s="163"/>
      <c r="U1807" s="161" t="s">
        <v>10</v>
      </c>
      <c r="V1807" s="161" t="s">
        <v>11</v>
      </c>
      <c r="W1807" s="161" t="s">
        <v>12</v>
      </c>
      <c r="X1807" s="161" t="s">
        <v>13</v>
      </c>
      <c r="Y1807" s="169">
        <v>5800</v>
      </c>
      <c r="Z1807" s="165">
        <v>9051101</v>
      </c>
      <c r="AA1807" s="166">
        <v>6.7115727895675431E-3</v>
      </c>
      <c r="AB1807" s="158" t="s">
        <v>5214</v>
      </c>
      <c r="AC1807" s="168" t="s">
        <v>3171</v>
      </c>
    </row>
    <row r="1808" spans="1:29" x14ac:dyDescent="0.3">
      <c r="A1808" s="156" t="s">
        <v>2793</v>
      </c>
      <c r="B1808" s="157">
        <v>1</v>
      </c>
      <c r="C1808" s="158" t="s">
        <v>1467</v>
      </c>
      <c r="D1808" s="158" t="s">
        <v>263</v>
      </c>
      <c r="E1808" s="156" t="s">
        <v>2722</v>
      </c>
      <c r="F1808" s="158" t="s">
        <v>2638</v>
      </c>
      <c r="G1808" s="158" t="s">
        <v>280</v>
      </c>
      <c r="H1808" s="160">
        <v>43748</v>
      </c>
      <c r="I1808" s="160">
        <v>43844</v>
      </c>
      <c r="J1808" s="161" t="s">
        <v>5</v>
      </c>
      <c r="K1808" s="162"/>
      <c r="L1808" s="158" t="s">
        <v>473</v>
      </c>
      <c r="M1808" s="171">
        <v>0</v>
      </c>
      <c r="N1808" s="171">
        <v>3193.75</v>
      </c>
      <c r="O1808" s="162">
        <v>80796</v>
      </c>
      <c r="P1808" s="160">
        <v>43844</v>
      </c>
      <c r="Q1808" s="162" t="s">
        <v>560</v>
      </c>
      <c r="R1808" s="171">
        <v>3193.75</v>
      </c>
      <c r="S1808" s="162" t="s">
        <v>2249</v>
      </c>
      <c r="T1808" s="158"/>
      <c r="U1808" s="161" t="s">
        <v>10</v>
      </c>
      <c r="V1808" s="161" t="s">
        <v>11</v>
      </c>
      <c r="W1808" s="161" t="s">
        <v>12</v>
      </c>
      <c r="X1808" s="161" t="s">
        <v>13</v>
      </c>
      <c r="Y1808" s="165">
        <v>5800</v>
      </c>
      <c r="Z1808" s="169">
        <v>9051101</v>
      </c>
      <c r="AA1808" s="166">
        <v>2.221540157707614E-3</v>
      </c>
      <c r="AB1808" s="158" t="s">
        <v>5214</v>
      </c>
      <c r="AC1808" s="168" t="s">
        <v>3171</v>
      </c>
    </row>
    <row r="1809" spans="1:29" x14ac:dyDescent="0.3">
      <c r="A1809" s="156" t="s">
        <v>2793</v>
      </c>
      <c r="B1809" s="157">
        <v>1</v>
      </c>
      <c r="C1809" s="158" t="s">
        <v>1467</v>
      </c>
      <c r="D1809" s="158" t="s">
        <v>263</v>
      </c>
      <c r="E1809" s="156" t="s">
        <v>2722</v>
      </c>
      <c r="F1809" s="156" t="s">
        <v>2638</v>
      </c>
      <c r="G1809" s="158" t="s">
        <v>280</v>
      </c>
      <c r="H1809" s="160">
        <v>43748</v>
      </c>
      <c r="I1809" s="160">
        <v>43844</v>
      </c>
      <c r="J1809" s="161" t="s">
        <v>5</v>
      </c>
      <c r="K1809" s="162"/>
      <c r="L1809" s="158" t="s">
        <v>473</v>
      </c>
      <c r="M1809" s="171">
        <v>0</v>
      </c>
      <c r="N1809" s="171">
        <v>8378.75</v>
      </c>
      <c r="O1809" s="162">
        <v>81699</v>
      </c>
      <c r="P1809" s="160">
        <v>43844</v>
      </c>
      <c r="Q1809" s="162" t="s">
        <v>560</v>
      </c>
      <c r="R1809" s="171">
        <v>8378.75</v>
      </c>
      <c r="S1809" s="162" t="s">
        <v>2249</v>
      </c>
      <c r="T1809" s="162"/>
      <c r="U1809" s="161" t="s">
        <v>10</v>
      </c>
      <c r="V1809" s="161" t="s">
        <v>11</v>
      </c>
      <c r="W1809" s="161" t="s">
        <v>12</v>
      </c>
      <c r="X1809" s="161" t="s">
        <v>13</v>
      </c>
      <c r="Y1809" s="165">
        <v>5800</v>
      </c>
      <c r="Z1809" s="165">
        <v>9051101</v>
      </c>
      <c r="AA1809" s="166">
        <v>5.8281736505339087E-3</v>
      </c>
      <c r="AB1809" s="158" t="s">
        <v>5214</v>
      </c>
      <c r="AC1809" s="168" t="s">
        <v>3171</v>
      </c>
    </row>
    <row r="1810" spans="1:29" x14ac:dyDescent="0.3">
      <c r="A1810" s="156" t="s">
        <v>2793</v>
      </c>
      <c r="B1810" s="157">
        <v>1</v>
      </c>
      <c r="C1810" s="158" t="s">
        <v>1467</v>
      </c>
      <c r="D1810" s="158" t="s">
        <v>263</v>
      </c>
      <c r="E1810" s="156" t="s">
        <v>2722</v>
      </c>
      <c r="F1810" s="159" t="s">
        <v>2638</v>
      </c>
      <c r="G1810" s="158" t="s">
        <v>280</v>
      </c>
      <c r="H1810" s="160">
        <v>43748</v>
      </c>
      <c r="I1810" s="160">
        <v>43922</v>
      </c>
      <c r="J1810" s="161" t="s">
        <v>5</v>
      </c>
      <c r="K1810" s="162"/>
      <c r="L1810" s="163" t="s">
        <v>473</v>
      </c>
      <c r="M1810" s="171">
        <v>0</v>
      </c>
      <c r="N1810" s="164">
        <v>10365</v>
      </c>
      <c r="O1810" s="162">
        <v>82273</v>
      </c>
      <c r="P1810" s="160">
        <v>43922</v>
      </c>
      <c r="Q1810" s="162" t="s">
        <v>687</v>
      </c>
      <c r="R1810" s="164">
        <v>10365</v>
      </c>
      <c r="S1810" s="162" t="s">
        <v>2249</v>
      </c>
      <c r="T1810" s="163"/>
      <c r="U1810" s="161" t="s">
        <v>10</v>
      </c>
      <c r="V1810" s="161" t="s">
        <v>11</v>
      </c>
      <c r="W1810" s="161" t="s">
        <v>12</v>
      </c>
      <c r="X1810" s="161" t="s">
        <v>13</v>
      </c>
      <c r="Y1810" s="165">
        <v>5800</v>
      </c>
      <c r="Z1810" s="165">
        <v>9051101</v>
      </c>
      <c r="AA1810" s="166">
        <v>7.2097890362863154E-3</v>
      </c>
      <c r="AB1810" s="167" t="s">
        <v>5214</v>
      </c>
      <c r="AC1810" s="168" t="s">
        <v>3171</v>
      </c>
    </row>
    <row r="1811" spans="1:29" x14ac:dyDescent="0.3">
      <c r="A1811" s="156" t="s">
        <v>2793</v>
      </c>
      <c r="B1811" s="157">
        <v>1</v>
      </c>
      <c r="C1811" s="156" t="s">
        <v>1467</v>
      </c>
      <c r="D1811" s="158" t="s">
        <v>263</v>
      </c>
      <c r="E1811" s="156" t="s">
        <v>2722</v>
      </c>
      <c r="F1811" s="159" t="s">
        <v>2638</v>
      </c>
      <c r="G1811" s="156" t="s">
        <v>280</v>
      </c>
      <c r="H1811" s="160">
        <v>43748</v>
      </c>
      <c r="I1811" s="160">
        <v>43922</v>
      </c>
      <c r="J1811" s="161" t="s">
        <v>5</v>
      </c>
      <c r="K1811" s="162"/>
      <c r="L1811" s="163" t="s">
        <v>473</v>
      </c>
      <c r="M1811" s="171">
        <v>0</v>
      </c>
      <c r="N1811" s="164">
        <v>7852.5</v>
      </c>
      <c r="O1811" s="162">
        <v>83068</v>
      </c>
      <c r="P1811" s="160">
        <v>43922</v>
      </c>
      <c r="Q1811" s="162" t="s">
        <v>687</v>
      </c>
      <c r="R1811" s="164">
        <v>7852.5</v>
      </c>
      <c r="S1811" s="162" t="s">
        <v>2249</v>
      </c>
      <c r="T1811" s="163"/>
      <c r="U1811" s="161" t="s">
        <v>10</v>
      </c>
      <c r="V1811" s="161" t="s">
        <v>11</v>
      </c>
      <c r="W1811" s="161" t="s">
        <v>12</v>
      </c>
      <c r="X1811" s="161" t="s">
        <v>13</v>
      </c>
      <c r="Y1811" s="169">
        <v>5800</v>
      </c>
      <c r="Z1811" s="169">
        <v>9051101</v>
      </c>
      <c r="AA1811" s="166">
        <v>5.4621194797335546E-3</v>
      </c>
      <c r="AB1811" s="158" t="s">
        <v>5214</v>
      </c>
      <c r="AC1811" s="168" t="s">
        <v>3171</v>
      </c>
    </row>
    <row r="1812" spans="1:29" x14ac:dyDescent="0.3">
      <c r="A1812" s="156" t="s">
        <v>2793</v>
      </c>
      <c r="B1812" s="157">
        <v>1</v>
      </c>
      <c r="C1812" s="156" t="s">
        <v>1467</v>
      </c>
      <c r="D1812" s="158" t="s">
        <v>263</v>
      </c>
      <c r="E1812" s="156" t="s">
        <v>2722</v>
      </c>
      <c r="F1812" s="159" t="s">
        <v>2638</v>
      </c>
      <c r="G1812" s="156" t="s">
        <v>280</v>
      </c>
      <c r="H1812" s="160">
        <v>43748</v>
      </c>
      <c r="I1812" s="160">
        <v>43936</v>
      </c>
      <c r="J1812" s="161" t="s">
        <v>5</v>
      </c>
      <c r="K1812" s="162"/>
      <c r="L1812" s="163" t="s">
        <v>473</v>
      </c>
      <c r="M1812" s="171">
        <v>0</v>
      </c>
      <c r="N1812" s="164">
        <v>10562.5</v>
      </c>
      <c r="O1812" s="162">
        <v>84567</v>
      </c>
      <c r="P1812" s="160">
        <v>43936</v>
      </c>
      <c r="Q1812" s="162" t="s">
        <v>708</v>
      </c>
      <c r="R1812" s="164">
        <v>10562.5</v>
      </c>
      <c r="S1812" s="158" t="s">
        <v>2249</v>
      </c>
      <c r="T1812" s="163"/>
      <c r="U1812" s="161" t="s">
        <v>10</v>
      </c>
      <c r="V1812" s="161" t="s">
        <v>11</v>
      </c>
      <c r="W1812" s="161" t="s">
        <v>12</v>
      </c>
      <c r="X1812" s="161" t="s">
        <v>13</v>
      </c>
      <c r="Y1812" s="169">
        <v>5800</v>
      </c>
      <c r="Z1812" s="169">
        <v>9051101</v>
      </c>
      <c r="AA1812" s="166">
        <v>7.3471680362541441E-3</v>
      </c>
      <c r="AB1812" s="158" t="s">
        <v>5215</v>
      </c>
      <c r="AC1812" s="168" t="s">
        <v>3171</v>
      </c>
    </row>
    <row r="1813" spans="1:29" x14ac:dyDescent="0.3">
      <c r="A1813" s="156" t="s">
        <v>2793</v>
      </c>
      <c r="B1813" s="157">
        <v>1</v>
      </c>
      <c r="C1813" s="158" t="s">
        <v>1467</v>
      </c>
      <c r="D1813" s="158" t="s">
        <v>263</v>
      </c>
      <c r="E1813" s="156" t="s">
        <v>2722</v>
      </c>
      <c r="F1813" s="159" t="s">
        <v>2638</v>
      </c>
      <c r="G1813" s="158" t="s">
        <v>280</v>
      </c>
      <c r="H1813" s="160">
        <v>43748</v>
      </c>
      <c r="I1813" s="160">
        <v>43979</v>
      </c>
      <c r="J1813" s="161" t="s">
        <v>5</v>
      </c>
      <c r="K1813" s="162"/>
      <c r="L1813" s="163" t="s">
        <v>473</v>
      </c>
      <c r="M1813" s="171">
        <v>0</v>
      </c>
      <c r="N1813" s="164">
        <v>10410</v>
      </c>
      <c r="O1813" s="162">
        <v>85320</v>
      </c>
      <c r="P1813" s="160">
        <v>43979</v>
      </c>
      <c r="Q1813" s="162" t="s">
        <v>843</v>
      </c>
      <c r="R1813" s="164">
        <v>10410</v>
      </c>
      <c r="S1813" s="163" t="s">
        <v>2249</v>
      </c>
      <c r="T1813" s="163"/>
      <c r="U1813" s="161" t="s">
        <v>10</v>
      </c>
      <c r="V1813" s="161" t="s">
        <v>11</v>
      </c>
      <c r="W1813" s="161" t="s">
        <v>12</v>
      </c>
      <c r="X1813" s="161" t="s">
        <v>13</v>
      </c>
      <c r="Y1813" s="165">
        <v>5800</v>
      </c>
      <c r="Z1813" s="165">
        <v>9051101</v>
      </c>
      <c r="AA1813" s="166">
        <v>7.2410905805827827E-3</v>
      </c>
      <c r="AB1813" s="172" t="s">
        <v>5215</v>
      </c>
      <c r="AC1813" s="168" t="s">
        <v>3171</v>
      </c>
    </row>
    <row r="1814" spans="1:29" x14ac:dyDescent="0.3">
      <c r="A1814" s="156" t="s">
        <v>2793</v>
      </c>
      <c r="B1814" s="157">
        <v>1</v>
      </c>
      <c r="C1814" s="156" t="s">
        <v>1467</v>
      </c>
      <c r="D1814" s="156" t="s">
        <v>263</v>
      </c>
      <c r="E1814" s="156" t="s">
        <v>2722</v>
      </c>
      <c r="F1814" s="159" t="s">
        <v>2638</v>
      </c>
      <c r="G1814" s="156" t="s">
        <v>280</v>
      </c>
      <c r="H1814" s="160">
        <v>43748</v>
      </c>
      <c r="I1814" s="160">
        <v>43999</v>
      </c>
      <c r="J1814" s="161" t="s">
        <v>5</v>
      </c>
      <c r="K1814" s="162"/>
      <c r="L1814" s="163" t="s">
        <v>473</v>
      </c>
      <c r="M1814" s="171">
        <v>0</v>
      </c>
      <c r="N1814" s="164">
        <v>6977.5</v>
      </c>
      <c r="O1814" s="162">
        <v>86240</v>
      </c>
      <c r="P1814" s="160">
        <v>43999</v>
      </c>
      <c r="Q1814" s="162" t="s">
        <v>886</v>
      </c>
      <c r="R1814" s="164">
        <v>6977.5</v>
      </c>
      <c r="S1814" s="162" t="s">
        <v>2249</v>
      </c>
      <c r="T1814" s="163"/>
      <c r="U1814" s="161" t="s">
        <v>10</v>
      </c>
      <c r="V1814" s="161" t="s">
        <v>11</v>
      </c>
      <c r="W1814" s="161" t="s">
        <v>12</v>
      </c>
      <c r="X1814" s="161" t="s">
        <v>13</v>
      </c>
      <c r="Y1814" s="169">
        <v>5800</v>
      </c>
      <c r="Z1814" s="169">
        <v>9051101</v>
      </c>
      <c r="AA1814" s="166">
        <v>4.8534783406355775E-3</v>
      </c>
      <c r="AB1814" s="158" t="s">
        <v>5215</v>
      </c>
      <c r="AC1814" s="168" t="s">
        <v>3171</v>
      </c>
    </row>
    <row r="1815" spans="1:29" x14ac:dyDescent="0.3">
      <c r="A1815" s="156" t="s">
        <v>2793</v>
      </c>
      <c r="B1815" s="157">
        <v>1</v>
      </c>
      <c r="C1815" s="158" t="s">
        <v>1467</v>
      </c>
      <c r="D1815" s="158" t="s">
        <v>263</v>
      </c>
      <c r="E1815" s="156" t="s">
        <v>2722</v>
      </c>
      <c r="F1815" s="159" t="s">
        <v>2638</v>
      </c>
      <c r="G1815" s="158" t="s">
        <v>280</v>
      </c>
      <c r="H1815" s="160">
        <v>43748</v>
      </c>
      <c r="I1815" s="160">
        <v>44039</v>
      </c>
      <c r="J1815" s="161" t="s">
        <v>5</v>
      </c>
      <c r="K1815" s="162"/>
      <c r="L1815" s="163" t="s">
        <v>473</v>
      </c>
      <c r="M1815" s="171">
        <v>0</v>
      </c>
      <c r="N1815" s="164">
        <v>14165</v>
      </c>
      <c r="O1815" s="162">
        <v>86864</v>
      </c>
      <c r="P1815" s="160">
        <v>44039</v>
      </c>
      <c r="Q1815" s="162" t="s">
        <v>1008</v>
      </c>
      <c r="R1815" s="164">
        <v>14165</v>
      </c>
      <c r="S1815" s="163" t="s">
        <v>2249</v>
      </c>
      <c r="T1815" s="163"/>
      <c r="U1815" s="161" t="s">
        <v>10</v>
      </c>
      <c r="V1815" s="161" t="s">
        <v>11</v>
      </c>
      <c r="W1815" s="161" t="s">
        <v>12</v>
      </c>
      <c r="X1815" s="161" t="s">
        <v>13</v>
      </c>
      <c r="Y1815" s="165">
        <v>5800</v>
      </c>
      <c r="Z1815" s="165">
        <v>9051101</v>
      </c>
      <c r="AA1815" s="166">
        <v>9.8530305546546699E-3</v>
      </c>
      <c r="AB1815" s="167" t="s">
        <v>5214</v>
      </c>
      <c r="AC1815" s="168" t="s">
        <v>3171</v>
      </c>
    </row>
    <row r="1816" spans="1:29" x14ac:dyDescent="0.3">
      <c r="A1816" s="156" t="s">
        <v>2793</v>
      </c>
      <c r="B1816" s="157">
        <v>1</v>
      </c>
      <c r="C1816" s="158" t="s">
        <v>1467</v>
      </c>
      <c r="D1816" s="163" t="s">
        <v>263</v>
      </c>
      <c r="E1816" s="156" t="s">
        <v>2722</v>
      </c>
      <c r="F1816" s="159" t="s">
        <v>2638</v>
      </c>
      <c r="G1816" s="156" t="s">
        <v>280</v>
      </c>
      <c r="H1816" s="160">
        <v>43748</v>
      </c>
      <c r="I1816" s="160">
        <v>44060</v>
      </c>
      <c r="J1816" s="161" t="s">
        <v>979</v>
      </c>
      <c r="K1816" s="162"/>
      <c r="L1816" s="163" t="s">
        <v>473</v>
      </c>
      <c r="M1816" s="171">
        <v>0</v>
      </c>
      <c r="N1816" s="164">
        <v>10209.09</v>
      </c>
      <c r="O1816" s="162">
        <v>88480</v>
      </c>
      <c r="P1816" s="160">
        <v>44060</v>
      </c>
      <c r="Q1816" s="162" t="s">
        <v>1041</v>
      </c>
      <c r="R1816" s="164">
        <v>10209.09</v>
      </c>
      <c r="S1816" s="162" t="s">
        <v>2249</v>
      </c>
      <c r="T1816" s="163"/>
      <c r="U1816" s="161" t="s">
        <v>10</v>
      </c>
      <c r="V1816" s="161" t="s">
        <v>11</v>
      </c>
      <c r="W1816" s="161" t="s">
        <v>12</v>
      </c>
      <c r="X1816" s="161" t="s">
        <v>13</v>
      </c>
      <c r="Y1816" s="169">
        <v>5800</v>
      </c>
      <c r="Z1816" s="169">
        <v>9051101</v>
      </c>
      <c r="AA1816" s="166">
        <v>7.1013396191471545E-3</v>
      </c>
      <c r="AB1816" s="158" t="s">
        <v>5215</v>
      </c>
      <c r="AC1816" s="168" t="s">
        <v>3171</v>
      </c>
    </row>
    <row r="1817" spans="1:29" x14ac:dyDescent="0.3">
      <c r="A1817" s="156" t="s">
        <v>2793</v>
      </c>
      <c r="B1817" s="157">
        <v>1</v>
      </c>
      <c r="C1817" s="158" t="s">
        <v>1467</v>
      </c>
      <c r="D1817" s="156" t="s">
        <v>263</v>
      </c>
      <c r="E1817" s="156" t="s">
        <v>2722</v>
      </c>
      <c r="F1817" s="158" t="s">
        <v>2638</v>
      </c>
      <c r="G1817" s="158" t="s">
        <v>280</v>
      </c>
      <c r="H1817" s="160">
        <v>43748</v>
      </c>
      <c r="I1817" s="160">
        <v>44117</v>
      </c>
      <c r="J1817" s="161" t="s">
        <v>979</v>
      </c>
      <c r="K1817" s="156"/>
      <c r="L1817" s="158" t="s">
        <v>473</v>
      </c>
      <c r="M1817" s="171">
        <v>0</v>
      </c>
      <c r="N1817" s="171">
        <v>9643.06</v>
      </c>
      <c r="O1817" s="162">
        <v>89359</v>
      </c>
      <c r="P1817" s="160">
        <v>44117</v>
      </c>
      <c r="Q1817" s="162" t="s">
        <v>1217</v>
      </c>
      <c r="R1817" s="171">
        <v>9643.06</v>
      </c>
      <c r="S1817" s="163" t="s">
        <v>2249</v>
      </c>
      <c r="T1817" s="156"/>
      <c r="U1817" s="161" t="s">
        <v>10</v>
      </c>
      <c r="V1817" s="161" t="s">
        <v>11</v>
      </c>
      <c r="W1817" s="161" t="s">
        <v>12</v>
      </c>
      <c r="X1817" s="161" t="s">
        <v>13</v>
      </c>
      <c r="Y1817" s="165">
        <v>5800</v>
      </c>
      <c r="Z1817" s="165">
        <v>9051101</v>
      </c>
      <c r="AA1817" s="166">
        <v>6.7076148831887224E-3</v>
      </c>
      <c r="AB1817" s="163" t="s">
        <v>5215</v>
      </c>
      <c r="AC1817" s="168" t="s">
        <v>3171</v>
      </c>
    </row>
    <row r="1818" spans="1:29" x14ac:dyDescent="0.3">
      <c r="A1818" s="156" t="s">
        <v>2793</v>
      </c>
      <c r="B1818" s="157">
        <v>1</v>
      </c>
      <c r="C1818" s="158" t="s">
        <v>1467</v>
      </c>
      <c r="D1818" s="158" t="s">
        <v>263</v>
      </c>
      <c r="E1818" s="156" t="s">
        <v>2722</v>
      </c>
      <c r="F1818" s="159" t="s">
        <v>2638</v>
      </c>
      <c r="G1818" s="158" t="s">
        <v>280</v>
      </c>
      <c r="H1818" s="160">
        <v>43748</v>
      </c>
      <c r="I1818" s="160">
        <v>44124</v>
      </c>
      <c r="J1818" s="161" t="s">
        <v>979</v>
      </c>
      <c r="K1818" s="162"/>
      <c r="L1818" s="163" t="s">
        <v>473</v>
      </c>
      <c r="M1818" s="171">
        <v>0</v>
      </c>
      <c r="N1818" s="164">
        <v>9136.35</v>
      </c>
      <c r="O1818" s="162">
        <v>90460</v>
      </c>
      <c r="P1818" s="160">
        <v>44124</v>
      </c>
      <c r="Q1818" s="162" t="s">
        <v>1253</v>
      </c>
      <c r="R1818" s="164">
        <v>9136.35</v>
      </c>
      <c r="S1818" s="163" t="s">
        <v>2249</v>
      </c>
      <c r="T1818" s="163"/>
      <c r="U1818" s="161" t="s">
        <v>10</v>
      </c>
      <c r="V1818" s="161" t="s">
        <v>11</v>
      </c>
      <c r="W1818" s="161" t="s">
        <v>12</v>
      </c>
      <c r="X1818" s="161" t="s">
        <v>13</v>
      </c>
      <c r="Y1818" s="169">
        <v>5800</v>
      </c>
      <c r="Z1818" s="169">
        <v>9051101</v>
      </c>
      <c r="AA1818" s="166">
        <v>6.3551525385117684E-3</v>
      </c>
      <c r="AB1818" s="167" t="s">
        <v>5215</v>
      </c>
      <c r="AC1818" s="168" t="s">
        <v>3171</v>
      </c>
    </row>
    <row r="1819" spans="1:29" x14ac:dyDescent="0.3">
      <c r="A1819" s="156" t="s">
        <v>2793</v>
      </c>
      <c r="B1819" s="157">
        <v>1</v>
      </c>
      <c r="C1819" s="158" t="s">
        <v>1467</v>
      </c>
      <c r="D1819" s="156" t="s">
        <v>263</v>
      </c>
      <c r="E1819" s="156" t="s">
        <v>2722</v>
      </c>
      <c r="F1819" s="156" t="s">
        <v>2638</v>
      </c>
      <c r="G1819" s="158" t="s">
        <v>280</v>
      </c>
      <c r="H1819" s="160">
        <v>43748</v>
      </c>
      <c r="I1819" s="160">
        <v>44183</v>
      </c>
      <c r="J1819" s="161" t="s">
        <v>979</v>
      </c>
      <c r="K1819" s="162"/>
      <c r="L1819" s="158" t="s">
        <v>473</v>
      </c>
      <c r="M1819" s="171">
        <v>0</v>
      </c>
      <c r="N1819" s="171">
        <v>10180.08</v>
      </c>
      <c r="O1819" s="162">
        <v>91321</v>
      </c>
      <c r="P1819" s="160">
        <v>44183</v>
      </c>
      <c r="Q1819" s="162" t="s">
        <v>1499</v>
      </c>
      <c r="R1819" s="171">
        <v>10180.08</v>
      </c>
      <c r="S1819" s="158" t="s">
        <v>2249</v>
      </c>
      <c r="T1819" s="162"/>
      <c r="U1819" s="161" t="s">
        <v>10</v>
      </c>
      <c r="V1819" s="161" t="s">
        <v>11</v>
      </c>
      <c r="W1819" s="161" t="s">
        <v>12</v>
      </c>
      <c r="X1819" s="161" t="s">
        <v>13</v>
      </c>
      <c r="Y1819" s="165">
        <v>5800</v>
      </c>
      <c r="Z1819" s="165">
        <v>9051101</v>
      </c>
      <c r="AA1819" s="166">
        <v>7.0811605569240316E-3</v>
      </c>
      <c r="AB1819" s="167" t="s">
        <v>5215</v>
      </c>
      <c r="AC1819" s="168" t="s">
        <v>3171</v>
      </c>
    </row>
    <row r="1820" spans="1:29" x14ac:dyDescent="0.3">
      <c r="A1820" s="156" t="s">
        <v>2793</v>
      </c>
      <c r="B1820" s="157">
        <v>1</v>
      </c>
      <c r="C1820" s="158" t="s">
        <v>1467</v>
      </c>
      <c r="D1820" s="158" t="s">
        <v>263</v>
      </c>
      <c r="E1820" s="156" t="s">
        <v>2722</v>
      </c>
      <c r="F1820" s="159" t="s">
        <v>2638</v>
      </c>
      <c r="G1820" s="158" t="s">
        <v>280</v>
      </c>
      <c r="H1820" s="160">
        <v>43748</v>
      </c>
      <c r="I1820" s="160">
        <v>44183</v>
      </c>
      <c r="J1820" s="161" t="s">
        <v>979</v>
      </c>
      <c r="K1820" s="162"/>
      <c r="L1820" s="163" t="s">
        <v>473</v>
      </c>
      <c r="M1820" s="171">
        <v>0</v>
      </c>
      <c r="N1820" s="164">
        <v>8801.11</v>
      </c>
      <c r="O1820" s="162">
        <v>91964</v>
      </c>
      <c r="P1820" s="160">
        <v>44183</v>
      </c>
      <c r="Q1820" s="162" t="s">
        <v>1499</v>
      </c>
      <c r="R1820" s="164">
        <v>8801.11</v>
      </c>
      <c r="S1820" s="163" t="s">
        <v>2249</v>
      </c>
      <c r="T1820" s="163"/>
      <c r="U1820" s="161" t="s">
        <v>10</v>
      </c>
      <c r="V1820" s="161" t="s">
        <v>11</v>
      </c>
      <c r="W1820" s="161" t="s">
        <v>12</v>
      </c>
      <c r="X1820" s="161" t="s">
        <v>13</v>
      </c>
      <c r="Y1820" s="169">
        <v>5800</v>
      </c>
      <c r="Z1820" s="169">
        <v>9051101</v>
      </c>
      <c r="AA1820" s="166">
        <v>6.121962989401819E-3</v>
      </c>
      <c r="AB1820" s="167" t="s">
        <v>5215</v>
      </c>
      <c r="AC1820" s="168" t="s">
        <v>3171</v>
      </c>
    </row>
    <row r="1821" spans="1:29" x14ac:dyDescent="0.3">
      <c r="A1821" s="156" t="s">
        <v>2793</v>
      </c>
      <c r="B1821" s="157">
        <v>1</v>
      </c>
      <c r="C1821" s="158" t="s">
        <v>1467</v>
      </c>
      <c r="D1821" s="158" t="s">
        <v>263</v>
      </c>
      <c r="E1821" s="156" t="s">
        <v>2722</v>
      </c>
      <c r="F1821" s="159" t="s">
        <v>2638</v>
      </c>
      <c r="G1821" s="158" t="s">
        <v>280</v>
      </c>
      <c r="H1821" s="160">
        <v>43748</v>
      </c>
      <c r="I1821" s="160">
        <v>44235</v>
      </c>
      <c r="J1821" s="161" t="s">
        <v>979</v>
      </c>
      <c r="K1821" s="162"/>
      <c r="L1821" s="163" t="s">
        <v>473</v>
      </c>
      <c r="M1821" s="171">
        <v>0</v>
      </c>
      <c r="N1821" s="164">
        <v>9411.6200000000008</v>
      </c>
      <c r="O1821" s="162">
        <v>92821</v>
      </c>
      <c r="P1821" s="160">
        <v>44235</v>
      </c>
      <c r="Q1821" s="162" t="s">
        <v>1613</v>
      </c>
      <c r="R1821" s="164">
        <v>9411.6200000000008</v>
      </c>
      <c r="S1821" s="163" t="s">
        <v>2249</v>
      </c>
      <c r="T1821" s="163"/>
      <c r="U1821" s="161" t="s">
        <v>10</v>
      </c>
      <c r="V1821" s="161" t="s">
        <v>11</v>
      </c>
      <c r="W1821" s="161" t="s">
        <v>12</v>
      </c>
      <c r="X1821" s="161" t="s">
        <v>13</v>
      </c>
      <c r="Y1821" s="169">
        <v>5800</v>
      </c>
      <c r="Z1821" s="169">
        <v>9051101</v>
      </c>
      <c r="AA1821" s="166">
        <v>6.5466275629226254E-3</v>
      </c>
      <c r="AB1821" s="167" t="s">
        <v>5215</v>
      </c>
      <c r="AC1821" s="168" t="s">
        <v>3171</v>
      </c>
    </row>
    <row r="1822" spans="1:29" x14ac:dyDescent="0.3">
      <c r="A1822" s="156" t="s">
        <v>2793</v>
      </c>
      <c r="B1822" s="157">
        <v>1</v>
      </c>
      <c r="C1822" s="158" t="s">
        <v>1467</v>
      </c>
      <c r="D1822" s="158" t="s">
        <v>263</v>
      </c>
      <c r="E1822" s="156" t="s">
        <v>2722</v>
      </c>
      <c r="F1822" s="159" t="s">
        <v>2638</v>
      </c>
      <c r="G1822" s="158" t="s">
        <v>280</v>
      </c>
      <c r="H1822" s="160">
        <v>43748</v>
      </c>
      <c r="I1822" s="160">
        <v>44291</v>
      </c>
      <c r="J1822" s="161" t="s">
        <v>979</v>
      </c>
      <c r="K1822" s="162"/>
      <c r="L1822" s="163" t="s">
        <v>473</v>
      </c>
      <c r="M1822" s="171">
        <v>0</v>
      </c>
      <c r="N1822" s="164">
        <v>6923.17</v>
      </c>
      <c r="O1822" s="162">
        <v>94011</v>
      </c>
      <c r="P1822" s="160">
        <v>44291</v>
      </c>
      <c r="Q1822" s="162" t="s">
        <v>1862</v>
      </c>
      <c r="R1822" s="164">
        <v>6923.17</v>
      </c>
      <c r="S1822" s="162" t="s">
        <v>2249</v>
      </c>
      <c r="T1822" s="163"/>
      <c r="U1822" s="161" t="s">
        <v>10</v>
      </c>
      <c r="V1822" s="161" t="s">
        <v>11</v>
      </c>
      <c r="W1822" s="161" t="s">
        <v>12</v>
      </c>
      <c r="X1822" s="161" t="s">
        <v>13</v>
      </c>
      <c r="Y1822" s="165">
        <v>5800</v>
      </c>
      <c r="Z1822" s="165">
        <v>9051101</v>
      </c>
      <c r="AA1822" s="166">
        <v>4.8156869428216433E-3</v>
      </c>
      <c r="AB1822" s="167" t="s">
        <v>5215</v>
      </c>
      <c r="AC1822" s="168" t="s">
        <v>3171</v>
      </c>
    </row>
    <row r="1823" spans="1:29" x14ac:dyDescent="0.3">
      <c r="A1823" s="156" t="s">
        <v>2793</v>
      </c>
      <c r="B1823" s="157">
        <v>1</v>
      </c>
      <c r="C1823" s="158" t="s">
        <v>1467</v>
      </c>
      <c r="D1823" s="158" t="s">
        <v>263</v>
      </c>
      <c r="E1823" s="156" t="s">
        <v>2722</v>
      </c>
      <c r="F1823" s="159" t="s">
        <v>2638</v>
      </c>
      <c r="G1823" s="158" t="s">
        <v>280</v>
      </c>
      <c r="H1823" s="160">
        <v>43748</v>
      </c>
      <c r="I1823" s="160">
        <v>44302</v>
      </c>
      <c r="J1823" s="161" t="s">
        <v>979</v>
      </c>
      <c r="K1823" s="162"/>
      <c r="L1823" s="163" t="s">
        <v>473</v>
      </c>
      <c r="M1823" s="171">
        <v>0</v>
      </c>
      <c r="N1823" s="164">
        <v>5862.68</v>
      </c>
      <c r="O1823" s="162">
        <v>94918</v>
      </c>
      <c r="P1823" s="160">
        <v>44302</v>
      </c>
      <c r="Q1823" s="162" t="s">
        <v>1881</v>
      </c>
      <c r="R1823" s="164">
        <v>5862.68</v>
      </c>
      <c r="S1823" s="163" t="s">
        <v>2249</v>
      </c>
      <c r="T1823" s="163"/>
      <c r="U1823" s="161" t="s">
        <v>10</v>
      </c>
      <c r="V1823" s="161" t="s">
        <v>11</v>
      </c>
      <c r="W1823" s="161" t="s">
        <v>12</v>
      </c>
      <c r="X1823" s="161" t="s">
        <v>13</v>
      </c>
      <c r="Y1823" s="165">
        <v>5800</v>
      </c>
      <c r="Z1823" s="165">
        <v>9051101</v>
      </c>
      <c r="AA1823" s="166">
        <v>4.0780208381336284E-3</v>
      </c>
      <c r="AB1823" s="167" t="s">
        <v>5215</v>
      </c>
      <c r="AC1823" s="168" t="s">
        <v>3171</v>
      </c>
    </row>
    <row r="1824" spans="1:29" x14ac:dyDescent="0.3">
      <c r="A1824" s="156" t="s">
        <v>2793</v>
      </c>
      <c r="B1824" s="157">
        <v>1</v>
      </c>
      <c r="C1824" s="158" t="s">
        <v>1467</v>
      </c>
      <c r="D1824" s="158" t="s">
        <v>263</v>
      </c>
      <c r="E1824" s="156" t="s">
        <v>2722</v>
      </c>
      <c r="F1824" s="159" t="s">
        <v>2638</v>
      </c>
      <c r="G1824" s="158" t="s">
        <v>280</v>
      </c>
      <c r="H1824" s="160">
        <v>43748</v>
      </c>
      <c r="I1824" s="160">
        <v>44341</v>
      </c>
      <c r="J1824" s="161" t="s">
        <v>979</v>
      </c>
      <c r="K1824" s="162"/>
      <c r="L1824" s="163" t="s">
        <v>473</v>
      </c>
      <c r="M1824" s="171">
        <v>0</v>
      </c>
      <c r="N1824" s="164">
        <v>6261.09</v>
      </c>
      <c r="O1824" s="162">
        <v>95700</v>
      </c>
      <c r="P1824" s="160">
        <v>44341</v>
      </c>
      <c r="Q1824" s="162" t="s">
        <v>2072</v>
      </c>
      <c r="R1824" s="164">
        <v>6261.09</v>
      </c>
      <c r="S1824" s="163" t="s">
        <v>2249</v>
      </c>
      <c r="T1824" s="163"/>
      <c r="U1824" s="161" t="s">
        <v>10</v>
      </c>
      <c r="V1824" s="161" t="s">
        <v>11</v>
      </c>
      <c r="W1824" s="161" t="s">
        <v>12</v>
      </c>
      <c r="X1824" s="161" t="s">
        <v>13</v>
      </c>
      <c r="Y1824" s="169">
        <v>5800</v>
      </c>
      <c r="Z1824" s="169">
        <v>9051101</v>
      </c>
      <c r="AA1824" s="166">
        <v>4.3551507995370853E-3</v>
      </c>
      <c r="AB1824" s="167" t="s">
        <v>5215</v>
      </c>
      <c r="AC1824" s="168" t="s">
        <v>3171</v>
      </c>
    </row>
    <row r="1825" spans="1:29" x14ac:dyDescent="0.3">
      <c r="A1825" s="156" t="s">
        <v>2793</v>
      </c>
      <c r="B1825" s="157">
        <v>1</v>
      </c>
      <c r="C1825" s="158" t="s">
        <v>1467</v>
      </c>
      <c r="D1825" s="156" t="s">
        <v>263</v>
      </c>
      <c r="E1825" s="156" t="s">
        <v>2722</v>
      </c>
      <c r="F1825" s="159" t="s">
        <v>2638</v>
      </c>
      <c r="G1825" s="156" t="s">
        <v>280</v>
      </c>
      <c r="H1825" s="160">
        <v>43748</v>
      </c>
      <c r="I1825" s="160">
        <v>44341</v>
      </c>
      <c r="J1825" s="161" t="s">
        <v>979</v>
      </c>
      <c r="K1825" s="162"/>
      <c r="L1825" s="163" t="s">
        <v>473</v>
      </c>
      <c r="M1825" s="171">
        <v>0</v>
      </c>
      <c r="N1825" s="164">
        <v>3630.82</v>
      </c>
      <c r="O1825" s="162">
        <v>96936</v>
      </c>
      <c r="P1825" s="160">
        <v>44341</v>
      </c>
      <c r="Q1825" s="162" t="s">
        <v>2072</v>
      </c>
      <c r="R1825" s="164">
        <v>3630.82</v>
      </c>
      <c r="S1825" s="162" t="s">
        <v>2249</v>
      </c>
      <c r="T1825" s="163"/>
      <c r="U1825" s="161" t="s">
        <v>10</v>
      </c>
      <c r="V1825" s="161" t="s">
        <v>11</v>
      </c>
      <c r="W1825" s="161" t="s">
        <v>12</v>
      </c>
      <c r="X1825" s="161" t="s">
        <v>13</v>
      </c>
      <c r="Y1825" s="169">
        <v>5800</v>
      </c>
      <c r="Z1825" s="169">
        <v>9051101</v>
      </c>
      <c r="AA1825" s="166">
        <v>2.5255616236111028E-3</v>
      </c>
      <c r="AB1825" s="158" t="s">
        <v>5215</v>
      </c>
      <c r="AC1825" s="168" t="s">
        <v>3171</v>
      </c>
    </row>
    <row r="1826" spans="1:29" x14ac:dyDescent="0.3">
      <c r="A1826" s="156" t="s">
        <v>2793</v>
      </c>
      <c r="B1826" s="157">
        <v>1</v>
      </c>
      <c r="C1826" s="158" t="s">
        <v>1467</v>
      </c>
      <c r="D1826" s="158" t="s">
        <v>263</v>
      </c>
      <c r="E1826" s="156" t="s">
        <v>2722</v>
      </c>
      <c r="F1826" s="159" t="s">
        <v>2638</v>
      </c>
      <c r="G1826" s="158" t="s">
        <v>280</v>
      </c>
      <c r="H1826" s="160">
        <v>43748</v>
      </c>
      <c r="I1826" s="160">
        <v>44469</v>
      </c>
      <c r="J1826" s="161" t="s">
        <v>2202</v>
      </c>
      <c r="K1826" s="162"/>
      <c r="L1826" s="163" t="s">
        <v>473</v>
      </c>
      <c r="M1826" s="171">
        <v>0</v>
      </c>
      <c r="N1826" s="164">
        <v>25487.18</v>
      </c>
      <c r="O1826" s="162">
        <v>101444</v>
      </c>
      <c r="P1826" s="160">
        <v>44469</v>
      </c>
      <c r="Q1826" s="162" t="s">
        <v>2414</v>
      </c>
      <c r="R1826" s="164">
        <v>25487.18</v>
      </c>
      <c r="S1826" s="163" t="s">
        <v>2249</v>
      </c>
      <c r="T1826" s="163"/>
      <c r="U1826" s="161" t="s">
        <v>10</v>
      </c>
      <c r="V1826" s="161" t="s">
        <v>11</v>
      </c>
      <c r="W1826" s="161" t="s">
        <v>12</v>
      </c>
      <c r="X1826" s="161" t="s">
        <v>13</v>
      </c>
      <c r="Y1826" s="169">
        <v>5800</v>
      </c>
      <c r="Z1826" s="169">
        <v>9051101</v>
      </c>
      <c r="AA1826" s="166">
        <v>1.7728624305823042E-2</v>
      </c>
      <c r="AB1826" s="167" t="s">
        <v>5215</v>
      </c>
      <c r="AC1826" s="168" t="s">
        <v>3171</v>
      </c>
    </row>
    <row r="1827" spans="1:29" x14ac:dyDescent="0.3">
      <c r="A1827" s="156" t="s">
        <v>2793</v>
      </c>
      <c r="B1827" s="157">
        <v>1</v>
      </c>
      <c r="C1827" s="156" t="s">
        <v>1467</v>
      </c>
      <c r="D1827" s="158" t="s">
        <v>263</v>
      </c>
      <c r="E1827" s="156" t="s">
        <v>2722</v>
      </c>
      <c r="F1827" s="159" t="s">
        <v>2638</v>
      </c>
      <c r="G1827" s="156" t="s">
        <v>280</v>
      </c>
      <c r="H1827" s="160">
        <v>43748</v>
      </c>
      <c r="I1827" s="160">
        <v>44469</v>
      </c>
      <c r="J1827" s="161" t="s">
        <v>2202</v>
      </c>
      <c r="K1827" s="173"/>
      <c r="L1827" s="158" t="s">
        <v>473</v>
      </c>
      <c r="M1827" s="171">
        <v>22</v>
      </c>
      <c r="N1827" s="164">
        <v>22</v>
      </c>
      <c r="O1827" s="162"/>
      <c r="P1827" s="160"/>
      <c r="Q1827" s="162"/>
      <c r="R1827" s="164">
        <v>0</v>
      </c>
      <c r="S1827" s="162" t="s">
        <v>2249</v>
      </c>
      <c r="T1827" s="163"/>
      <c r="U1827" s="161" t="s">
        <v>10</v>
      </c>
      <c r="V1827" s="161" t="s">
        <v>11</v>
      </c>
      <c r="W1827" s="161" t="s">
        <v>12</v>
      </c>
      <c r="X1827" s="161" t="s">
        <v>13</v>
      </c>
      <c r="Y1827" s="165">
        <v>5800</v>
      </c>
      <c r="Z1827" s="169">
        <v>9051101</v>
      </c>
      <c r="AA1827" s="166">
        <v>0</v>
      </c>
      <c r="AB1827" s="158" t="s">
        <v>5348</v>
      </c>
      <c r="AC1827" s="168" t="s">
        <v>3171</v>
      </c>
    </row>
    <row r="1828" spans="1:29" x14ac:dyDescent="0.3">
      <c r="A1828" s="156" t="s">
        <v>2793</v>
      </c>
      <c r="B1828" s="157">
        <v>1</v>
      </c>
      <c r="C1828" s="158" t="s">
        <v>1467</v>
      </c>
      <c r="D1828" s="158" t="s">
        <v>263</v>
      </c>
      <c r="E1828" s="156" t="s">
        <v>2722</v>
      </c>
      <c r="F1828" s="159" t="s">
        <v>2638</v>
      </c>
      <c r="G1828" s="158" t="s">
        <v>280</v>
      </c>
      <c r="H1828" s="160">
        <v>43748</v>
      </c>
      <c r="I1828" s="160">
        <v>44673</v>
      </c>
      <c r="J1828" s="161" t="s">
        <v>2202</v>
      </c>
      <c r="K1828" s="162" t="s">
        <v>282</v>
      </c>
      <c r="L1828" s="163" t="s">
        <v>473</v>
      </c>
      <c r="M1828" s="171">
        <v>-22</v>
      </c>
      <c r="N1828" s="164">
        <v>-22</v>
      </c>
      <c r="O1828" s="162"/>
      <c r="P1828" s="160"/>
      <c r="Q1828" s="162"/>
      <c r="R1828" s="164">
        <v>0</v>
      </c>
      <c r="S1828" s="163" t="s">
        <v>2249</v>
      </c>
      <c r="T1828" s="163"/>
      <c r="U1828" s="161" t="s">
        <v>10</v>
      </c>
      <c r="V1828" s="161" t="s">
        <v>11</v>
      </c>
      <c r="W1828" s="161" t="s">
        <v>12</v>
      </c>
      <c r="X1828" s="161" t="s">
        <v>13</v>
      </c>
      <c r="Y1828" s="165">
        <v>5800</v>
      </c>
      <c r="Z1828" s="165">
        <v>9051101</v>
      </c>
      <c r="AA1828" s="166">
        <v>0</v>
      </c>
      <c r="AB1828" s="167" t="s">
        <v>5349</v>
      </c>
      <c r="AC1828" s="168" t="s">
        <v>3171</v>
      </c>
    </row>
    <row r="1829" spans="1:29" x14ac:dyDescent="0.3">
      <c r="A1829" s="156" t="s">
        <v>2812</v>
      </c>
      <c r="B1829" s="157">
        <v>2</v>
      </c>
      <c r="C1829" s="156" t="s">
        <v>1467</v>
      </c>
      <c r="D1829" s="158" t="s">
        <v>130</v>
      </c>
      <c r="E1829" s="156" t="s">
        <v>2722</v>
      </c>
      <c r="F1829" s="159" t="s">
        <v>2638</v>
      </c>
      <c r="G1829" s="156" t="s">
        <v>280</v>
      </c>
      <c r="H1829" s="160">
        <v>43748</v>
      </c>
      <c r="I1829" s="160">
        <v>43839</v>
      </c>
      <c r="J1829" s="161" t="s">
        <v>5</v>
      </c>
      <c r="K1829" s="162"/>
      <c r="L1829" s="163" t="s">
        <v>473</v>
      </c>
      <c r="M1829" s="171">
        <v>0</v>
      </c>
      <c r="N1829" s="164">
        <v>7143.75</v>
      </c>
      <c r="O1829" s="162">
        <v>80804</v>
      </c>
      <c r="P1829" s="160">
        <v>43839</v>
      </c>
      <c r="Q1829" s="162" t="s">
        <v>527</v>
      </c>
      <c r="R1829" s="164">
        <v>7143.75</v>
      </c>
      <c r="S1829" s="158" t="s">
        <v>1571</v>
      </c>
      <c r="T1829" s="163"/>
      <c r="U1829" s="161" t="s">
        <v>10</v>
      </c>
      <c r="V1829" s="161" t="s">
        <v>11</v>
      </c>
      <c r="W1829" s="161" t="s">
        <v>12</v>
      </c>
      <c r="X1829" s="161" t="s">
        <v>13</v>
      </c>
      <c r="Y1829" s="169">
        <v>5800</v>
      </c>
      <c r="Z1829" s="165">
        <v>9121101</v>
      </c>
      <c r="AA1829" s="166">
        <v>4.9691201570641937E-3</v>
      </c>
      <c r="AB1829" s="158" t="s">
        <v>5216</v>
      </c>
      <c r="AC1829" s="168" t="s">
        <v>3197</v>
      </c>
    </row>
    <row r="1830" spans="1:29" x14ac:dyDescent="0.3">
      <c r="A1830" s="156" t="s">
        <v>2812</v>
      </c>
      <c r="B1830" s="157">
        <v>2</v>
      </c>
      <c r="C1830" s="158" t="s">
        <v>1467</v>
      </c>
      <c r="D1830" s="158" t="s">
        <v>130</v>
      </c>
      <c r="E1830" s="156" t="s">
        <v>2722</v>
      </c>
      <c r="F1830" s="159" t="s">
        <v>2638</v>
      </c>
      <c r="G1830" s="158" t="s">
        <v>280</v>
      </c>
      <c r="H1830" s="160">
        <v>43748</v>
      </c>
      <c r="I1830" s="160">
        <v>43844</v>
      </c>
      <c r="J1830" s="161" t="s">
        <v>5</v>
      </c>
      <c r="K1830" s="162"/>
      <c r="L1830" s="163" t="s">
        <v>473</v>
      </c>
      <c r="M1830" s="171">
        <v>0</v>
      </c>
      <c r="N1830" s="164">
        <v>3193.75</v>
      </c>
      <c r="O1830" s="162">
        <v>80796</v>
      </c>
      <c r="P1830" s="160">
        <v>43844</v>
      </c>
      <c r="Q1830" s="162" t="s">
        <v>560</v>
      </c>
      <c r="R1830" s="164">
        <v>3193.75</v>
      </c>
      <c r="S1830" s="163" t="s">
        <v>1571</v>
      </c>
      <c r="T1830" s="163"/>
      <c r="U1830" s="161" t="s">
        <v>10</v>
      </c>
      <c r="V1830" s="161" t="s">
        <v>11</v>
      </c>
      <c r="W1830" s="161" t="s">
        <v>12</v>
      </c>
      <c r="X1830" s="161" t="s">
        <v>13</v>
      </c>
      <c r="Y1830" s="165">
        <v>5800</v>
      </c>
      <c r="Z1830" s="165">
        <v>9121101</v>
      </c>
      <c r="AA1830" s="166">
        <v>2.221540157707614E-3</v>
      </c>
      <c r="AB1830" s="167" t="s">
        <v>5216</v>
      </c>
      <c r="AC1830" s="168" t="s">
        <v>3197</v>
      </c>
    </row>
    <row r="1831" spans="1:29" x14ac:dyDescent="0.3">
      <c r="A1831" s="156" t="s">
        <v>2812</v>
      </c>
      <c r="B1831" s="157">
        <v>2</v>
      </c>
      <c r="C1831" s="158" t="s">
        <v>1467</v>
      </c>
      <c r="D1831" s="158" t="s">
        <v>130</v>
      </c>
      <c r="E1831" s="156" t="s">
        <v>2722</v>
      </c>
      <c r="F1831" s="158" t="s">
        <v>2638</v>
      </c>
      <c r="G1831" s="158" t="s">
        <v>280</v>
      </c>
      <c r="H1831" s="160">
        <v>43748</v>
      </c>
      <c r="I1831" s="160">
        <v>43844</v>
      </c>
      <c r="J1831" s="161" t="s">
        <v>5</v>
      </c>
      <c r="K1831" s="173"/>
      <c r="L1831" s="158" t="s">
        <v>473</v>
      </c>
      <c r="M1831" s="171">
        <v>0</v>
      </c>
      <c r="N1831" s="171">
        <v>8131.25</v>
      </c>
      <c r="O1831" s="162">
        <v>81699</v>
      </c>
      <c r="P1831" s="160">
        <v>43844</v>
      </c>
      <c r="Q1831" s="162" t="s">
        <v>560</v>
      </c>
      <c r="R1831" s="171">
        <v>8131.25</v>
      </c>
      <c r="S1831" s="163" t="s">
        <v>1571</v>
      </c>
      <c r="T1831" s="156"/>
      <c r="U1831" s="161" t="s">
        <v>10</v>
      </c>
      <c r="V1831" s="161" t="s">
        <v>11</v>
      </c>
      <c r="W1831" s="161" t="s">
        <v>12</v>
      </c>
      <c r="X1831" s="161" t="s">
        <v>13</v>
      </c>
      <c r="Y1831" s="165">
        <v>5800</v>
      </c>
      <c r="Z1831" s="165">
        <v>9121101</v>
      </c>
      <c r="AA1831" s="166">
        <v>5.6560151569033379E-3</v>
      </c>
      <c r="AB1831" s="163" t="s">
        <v>5216</v>
      </c>
      <c r="AC1831" s="168" t="s">
        <v>3197</v>
      </c>
    </row>
    <row r="1832" spans="1:29" x14ac:dyDescent="0.3">
      <c r="A1832" s="156" t="s">
        <v>2812</v>
      </c>
      <c r="B1832" s="157">
        <v>2</v>
      </c>
      <c r="C1832" s="158" t="s">
        <v>1467</v>
      </c>
      <c r="D1832" s="158" t="s">
        <v>130</v>
      </c>
      <c r="E1832" s="156" t="s">
        <v>2722</v>
      </c>
      <c r="F1832" s="159" t="s">
        <v>2638</v>
      </c>
      <c r="G1832" s="158" t="s">
        <v>280</v>
      </c>
      <c r="H1832" s="160">
        <v>43748</v>
      </c>
      <c r="I1832" s="160">
        <v>43922</v>
      </c>
      <c r="J1832" s="161" t="s">
        <v>5</v>
      </c>
      <c r="K1832" s="162"/>
      <c r="L1832" s="163" t="s">
        <v>473</v>
      </c>
      <c r="M1832" s="171">
        <v>0</v>
      </c>
      <c r="N1832" s="164">
        <v>8685</v>
      </c>
      <c r="O1832" s="162">
        <v>82273</v>
      </c>
      <c r="P1832" s="160">
        <v>43922</v>
      </c>
      <c r="Q1832" s="162" t="s">
        <v>687</v>
      </c>
      <c r="R1832" s="164">
        <v>8685</v>
      </c>
      <c r="S1832" s="163" t="s">
        <v>1571</v>
      </c>
      <c r="T1832" s="163"/>
      <c r="U1832" s="161" t="s">
        <v>10</v>
      </c>
      <c r="V1832" s="161" t="s">
        <v>11</v>
      </c>
      <c r="W1832" s="161" t="s">
        <v>12</v>
      </c>
      <c r="X1832" s="161" t="s">
        <v>13</v>
      </c>
      <c r="Y1832" s="169">
        <v>5800</v>
      </c>
      <c r="Z1832" s="169">
        <v>9121101</v>
      </c>
      <c r="AA1832" s="166">
        <v>6.0411980492182001E-3</v>
      </c>
      <c r="AB1832" s="167" t="s">
        <v>5216</v>
      </c>
      <c r="AC1832" s="168" t="s">
        <v>3197</v>
      </c>
    </row>
    <row r="1833" spans="1:29" x14ac:dyDescent="0.3">
      <c r="A1833" s="156" t="s">
        <v>2812</v>
      </c>
      <c r="B1833" s="157">
        <v>2</v>
      </c>
      <c r="C1833" s="158" t="s">
        <v>1467</v>
      </c>
      <c r="D1833" s="156" t="s">
        <v>130</v>
      </c>
      <c r="E1833" s="156" t="s">
        <v>2722</v>
      </c>
      <c r="F1833" s="158" t="s">
        <v>2638</v>
      </c>
      <c r="G1833" s="156" t="s">
        <v>280</v>
      </c>
      <c r="H1833" s="160">
        <v>43748</v>
      </c>
      <c r="I1833" s="160">
        <v>43922</v>
      </c>
      <c r="J1833" s="161" t="s">
        <v>5</v>
      </c>
      <c r="K1833" s="162"/>
      <c r="L1833" s="163" t="s">
        <v>473</v>
      </c>
      <c r="M1833" s="171">
        <v>0</v>
      </c>
      <c r="N1833" s="171">
        <v>7692.5</v>
      </c>
      <c r="O1833" s="162">
        <v>83068</v>
      </c>
      <c r="P1833" s="160">
        <v>43922</v>
      </c>
      <c r="Q1833" s="162" t="s">
        <v>687</v>
      </c>
      <c r="R1833" s="171">
        <v>7692.5</v>
      </c>
      <c r="S1833" s="163" t="s">
        <v>1571</v>
      </c>
      <c r="T1833" s="162"/>
      <c r="U1833" s="161" t="s">
        <v>10</v>
      </c>
      <c r="V1833" s="161" t="s">
        <v>11</v>
      </c>
      <c r="W1833" s="161" t="s">
        <v>12</v>
      </c>
      <c r="X1833" s="161" t="s">
        <v>13</v>
      </c>
      <c r="Y1833" s="165">
        <v>5800</v>
      </c>
      <c r="Z1833" s="165">
        <v>9121101</v>
      </c>
      <c r="AA1833" s="166">
        <v>5.3508251000127811E-3</v>
      </c>
      <c r="AB1833" s="156" t="s">
        <v>5216</v>
      </c>
      <c r="AC1833" s="168" t="s">
        <v>3197</v>
      </c>
    </row>
    <row r="1834" spans="1:29" x14ac:dyDescent="0.3">
      <c r="A1834" s="156" t="s">
        <v>2812</v>
      </c>
      <c r="B1834" s="157">
        <v>2</v>
      </c>
      <c r="C1834" s="156" t="s">
        <v>1467</v>
      </c>
      <c r="D1834" s="158" t="s">
        <v>130</v>
      </c>
      <c r="E1834" s="156" t="s">
        <v>2722</v>
      </c>
      <c r="F1834" s="159" t="s">
        <v>2638</v>
      </c>
      <c r="G1834" s="156" t="s">
        <v>280</v>
      </c>
      <c r="H1834" s="160">
        <v>43748</v>
      </c>
      <c r="I1834" s="160">
        <v>43936</v>
      </c>
      <c r="J1834" s="161" t="s">
        <v>5</v>
      </c>
      <c r="K1834" s="162"/>
      <c r="L1834" s="163" t="s">
        <v>473</v>
      </c>
      <c r="M1834" s="171">
        <v>0</v>
      </c>
      <c r="N1834" s="164">
        <v>7442.5</v>
      </c>
      <c r="O1834" s="162">
        <v>84567</v>
      </c>
      <c r="P1834" s="160">
        <v>43936</v>
      </c>
      <c r="Q1834" s="162" t="s">
        <v>708</v>
      </c>
      <c r="R1834" s="164">
        <v>7442.5</v>
      </c>
      <c r="S1834" s="158" t="s">
        <v>1571</v>
      </c>
      <c r="T1834" s="163"/>
      <c r="U1834" s="161" t="s">
        <v>10</v>
      </c>
      <c r="V1834" s="161" t="s">
        <v>11</v>
      </c>
      <c r="W1834" s="161" t="s">
        <v>12</v>
      </c>
      <c r="X1834" s="161" t="s">
        <v>13</v>
      </c>
      <c r="Y1834" s="169">
        <v>5800</v>
      </c>
      <c r="Z1834" s="165">
        <v>9121101</v>
      </c>
      <c r="AA1834" s="166">
        <v>5.1769276316990737E-3</v>
      </c>
      <c r="AB1834" s="158" t="s">
        <v>5216</v>
      </c>
      <c r="AC1834" s="168" t="s">
        <v>3197</v>
      </c>
    </row>
    <row r="1835" spans="1:29" x14ac:dyDescent="0.3">
      <c r="A1835" s="156" t="s">
        <v>2812</v>
      </c>
      <c r="B1835" s="157">
        <v>2</v>
      </c>
      <c r="C1835" s="158" t="s">
        <v>1467</v>
      </c>
      <c r="D1835" s="156" t="s">
        <v>130</v>
      </c>
      <c r="E1835" s="156" t="s">
        <v>2722</v>
      </c>
      <c r="F1835" s="159" t="s">
        <v>2638</v>
      </c>
      <c r="G1835" s="158" t="s">
        <v>280</v>
      </c>
      <c r="H1835" s="160">
        <v>43748</v>
      </c>
      <c r="I1835" s="160">
        <v>43979</v>
      </c>
      <c r="J1835" s="161" t="s">
        <v>5</v>
      </c>
      <c r="K1835" s="162"/>
      <c r="L1835" s="163" t="s">
        <v>473</v>
      </c>
      <c r="M1835" s="171">
        <v>0</v>
      </c>
      <c r="N1835" s="171">
        <v>9460</v>
      </c>
      <c r="O1835" s="162">
        <v>85320</v>
      </c>
      <c r="P1835" s="160">
        <v>43979</v>
      </c>
      <c r="Q1835" s="162" t="s">
        <v>843</v>
      </c>
      <c r="R1835" s="171">
        <v>9460</v>
      </c>
      <c r="S1835" s="158" t="s">
        <v>1571</v>
      </c>
      <c r="T1835" s="156"/>
      <c r="U1835" s="161" t="s">
        <v>10</v>
      </c>
      <c r="V1835" s="161" t="s">
        <v>11</v>
      </c>
      <c r="W1835" s="161" t="s">
        <v>12</v>
      </c>
      <c r="X1835" s="161" t="s">
        <v>13</v>
      </c>
      <c r="Y1835" s="165">
        <v>5800</v>
      </c>
      <c r="Z1835" s="165">
        <v>9121101</v>
      </c>
      <c r="AA1835" s="166">
        <v>6.5802802009906937E-3</v>
      </c>
      <c r="AB1835" s="158" t="s">
        <v>5216</v>
      </c>
      <c r="AC1835" s="168" t="s">
        <v>3197</v>
      </c>
    </row>
    <row r="1836" spans="1:29" x14ac:dyDescent="0.3">
      <c r="A1836" s="156" t="s">
        <v>2812</v>
      </c>
      <c r="B1836" s="157">
        <v>2</v>
      </c>
      <c r="C1836" s="156" t="s">
        <v>1467</v>
      </c>
      <c r="D1836" s="158" t="s">
        <v>130</v>
      </c>
      <c r="E1836" s="156" t="s">
        <v>2722</v>
      </c>
      <c r="F1836" s="159" t="s">
        <v>2638</v>
      </c>
      <c r="G1836" s="156" t="s">
        <v>280</v>
      </c>
      <c r="H1836" s="160">
        <v>43748</v>
      </c>
      <c r="I1836" s="160">
        <v>43999</v>
      </c>
      <c r="J1836" s="161" t="s">
        <v>5</v>
      </c>
      <c r="K1836" s="162"/>
      <c r="L1836" s="163" t="s">
        <v>473</v>
      </c>
      <c r="M1836" s="171">
        <v>0</v>
      </c>
      <c r="N1836" s="164">
        <v>7020</v>
      </c>
      <c r="O1836" s="162">
        <v>86240</v>
      </c>
      <c r="P1836" s="160">
        <v>43999</v>
      </c>
      <c r="Q1836" s="162" t="s">
        <v>886</v>
      </c>
      <c r="R1836" s="164">
        <v>7020</v>
      </c>
      <c r="S1836" s="158" t="s">
        <v>1571</v>
      </c>
      <c r="T1836" s="163"/>
      <c r="U1836" s="161" t="s">
        <v>10</v>
      </c>
      <c r="V1836" s="161" t="s">
        <v>11</v>
      </c>
      <c r="W1836" s="161" t="s">
        <v>12</v>
      </c>
      <c r="X1836" s="161" t="s">
        <v>13</v>
      </c>
      <c r="Y1836" s="169">
        <v>5800</v>
      </c>
      <c r="Z1836" s="169">
        <v>9121101</v>
      </c>
      <c r="AA1836" s="166">
        <v>4.8830409102489083E-3</v>
      </c>
      <c r="AB1836" s="183" t="s">
        <v>5216</v>
      </c>
      <c r="AC1836" s="168" t="s">
        <v>3197</v>
      </c>
    </row>
    <row r="1837" spans="1:29" x14ac:dyDescent="0.3">
      <c r="A1837" s="156" t="s">
        <v>2812</v>
      </c>
      <c r="B1837" s="157">
        <v>2</v>
      </c>
      <c r="C1837" s="158" t="s">
        <v>1467</v>
      </c>
      <c r="D1837" s="158" t="s">
        <v>130</v>
      </c>
      <c r="E1837" s="156" t="s">
        <v>2722</v>
      </c>
      <c r="F1837" s="159" t="s">
        <v>2638</v>
      </c>
      <c r="G1837" s="158" t="s">
        <v>280</v>
      </c>
      <c r="H1837" s="160">
        <v>43748</v>
      </c>
      <c r="I1837" s="160">
        <v>44039</v>
      </c>
      <c r="J1837" s="161" t="s">
        <v>5</v>
      </c>
      <c r="K1837" s="162"/>
      <c r="L1837" s="163" t="s">
        <v>473</v>
      </c>
      <c r="M1837" s="171">
        <v>0</v>
      </c>
      <c r="N1837" s="164">
        <v>3765</v>
      </c>
      <c r="O1837" s="162">
        <v>86864</v>
      </c>
      <c r="P1837" s="160">
        <v>44039</v>
      </c>
      <c r="Q1837" s="162" t="s">
        <v>1008</v>
      </c>
      <c r="R1837" s="164">
        <v>3765</v>
      </c>
      <c r="S1837" s="163" t="s">
        <v>1571</v>
      </c>
      <c r="T1837" s="163"/>
      <c r="U1837" s="161" t="s">
        <v>10</v>
      </c>
      <c r="V1837" s="161" t="s">
        <v>11</v>
      </c>
      <c r="W1837" s="161" t="s">
        <v>12</v>
      </c>
      <c r="X1837" s="161" t="s">
        <v>13</v>
      </c>
      <c r="Y1837" s="165">
        <v>5800</v>
      </c>
      <c r="Z1837" s="165">
        <v>9121101</v>
      </c>
      <c r="AA1837" s="166">
        <v>2.6188958728044359E-3</v>
      </c>
      <c r="AB1837" s="167" t="s">
        <v>5216</v>
      </c>
      <c r="AC1837" s="168" t="s">
        <v>3197</v>
      </c>
    </row>
    <row r="1838" spans="1:29" x14ac:dyDescent="0.3">
      <c r="A1838" s="156" t="s">
        <v>2812</v>
      </c>
      <c r="B1838" s="157">
        <v>2</v>
      </c>
      <c r="C1838" s="158" t="s">
        <v>1467</v>
      </c>
      <c r="D1838" s="158" t="s">
        <v>130</v>
      </c>
      <c r="E1838" s="156" t="s">
        <v>2722</v>
      </c>
      <c r="F1838" s="159" t="s">
        <v>2638</v>
      </c>
      <c r="G1838" s="158" t="s">
        <v>280</v>
      </c>
      <c r="H1838" s="160">
        <v>43748</v>
      </c>
      <c r="I1838" s="160">
        <v>44060</v>
      </c>
      <c r="J1838" s="161" t="s">
        <v>979</v>
      </c>
      <c r="K1838" s="162"/>
      <c r="L1838" s="163" t="s">
        <v>473</v>
      </c>
      <c r="M1838" s="171">
        <v>0</v>
      </c>
      <c r="N1838" s="164">
        <v>12733.4</v>
      </c>
      <c r="O1838" s="162">
        <v>88480</v>
      </c>
      <c r="P1838" s="160">
        <v>44060</v>
      </c>
      <c r="Q1838" s="162" t="s">
        <v>1041</v>
      </c>
      <c r="R1838" s="164">
        <v>12733.4</v>
      </c>
      <c r="S1838" s="163" t="s">
        <v>1571</v>
      </c>
      <c r="T1838" s="163"/>
      <c r="U1838" s="161" t="s">
        <v>10</v>
      </c>
      <c r="V1838" s="161" t="s">
        <v>11</v>
      </c>
      <c r="W1838" s="161" t="s">
        <v>12</v>
      </c>
      <c r="X1838" s="161" t="s">
        <v>13</v>
      </c>
      <c r="Y1838" s="165">
        <v>5800</v>
      </c>
      <c r="Z1838" s="165">
        <v>9121101</v>
      </c>
      <c r="AA1838" s="166">
        <v>8.8572240921030547E-3</v>
      </c>
      <c r="AB1838" s="167" t="s">
        <v>5216</v>
      </c>
      <c r="AC1838" s="168" t="s">
        <v>3197</v>
      </c>
    </row>
    <row r="1839" spans="1:29" x14ac:dyDescent="0.3">
      <c r="A1839" s="156" t="s">
        <v>2812</v>
      </c>
      <c r="B1839" s="157">
        <v>2</v>
      </c>
      <c r="C1839" s="158" t="s">
        <v>1467</v>
      </c>
      <c r="D1839" s="156" t="s">
        <v>130</v>
      </c>
      <c r="E1839" s="156" t="s">
        <v>2722</v>
      </c>
      <c r="F1839" s="158" t="s">
        <v>2638</v>
      </c>
      <c r="G1839" s="156" t="s">
        <v>280</v>
      </c>
      <c r="H1839" s="160">
        <v>43748</v>
      </c>
      <c r="I1839" s="160">
        <v>44117</v>
      </c>
      <c r="J1839" s="161" t="s">
        <v>979</v>
      </c>
      <c r="K1839" s="162"/>
      <c r="L1839" s="163" t="s">
        <v>473</v>
      </c>
      <c r="M1839" s="171">
        <v>0</v>
      </c>
      <c r="N1839" s="171">
        <v>12027.42</v>
      </c>
      <c r="O1839" s="176">
        <v>89359</v>
      </c>
      <c r="P1839" s="160">
        <v>44117</v>
      </c>
      <c r="Q1839" s="162" t="s">
        <v>1217</v>
      </c>
      <c r="R1839" s="171">
        <v>12027.42</v>
      </c>
      <c r="S1839" s="158" t="s">
        <v>1571</v>
      </c>
      <c r="T1839" s="156"/>
      <c r="U1839" s="161" t="s">
        <v>10</v>
      </c>
      <c r="V1839" s="161" t="s">
        <v>11</v>
      </c>
      <c r="W1839" s="161" t="s">
        <v>12</v>
      </c>
      <c r="X1839" s="161" t="s">
        <v>13</v>
      </c>
      <c r="Y1839" s="165">
        <v>5800</v>
      </c>
      <c r="Z1839" s="157">
        <v>9121101</v>
      </c>
      <c r="AA1839" s="166">
        <v>8.3661515533826093E-3</v>
      </c>
      <c r="AB1839" s="167" t="s">
        <v>5216</v>
      </c>
      <c r="AC1839" s="168" t="s">
        <v>3197</v>
      </c>
    </row>
    <row r="1840" spans="1:29" x14ac:dyDescent="0.3">
      <c r="A1840" s="156" t="s">
        <v>2812</v>
      </c>
      <c r="B1840" s="157">
        <v>2</v>
      </c>
      <c r="C1840" s="158" t="s">
        <v>1467</v>
      </c>
      <c r="D1840" s="158" t="s">
        <v>130</v>
      </c>
      <c r="E1840" s="156" t="s">
        <v>2722</v>
      </c>
      <c r="F1840" s="159" t="s">
        <v>2638</v>
      </c>
      <c r="G1840" s="158" t="s">
        <v>280</v>
      </c>
      <c r="H1840" s="160">
        <v>43748</v>
      </c>
      <c r="I1840" s="160">
        <v>44124</v>
      </c>
      <c r="J1840" s="161" t="s">
        <v>979</v>
      </c>
      <c r="K1840" s="162"/>
      <c r="L1840" s="163" t="s">
        <v>473</v>
      </c>
      <c r="M1840" s="171">
        <v>0</v>
      </c>
      <c r="N1840" s="164">
        <v>11395.42</v>
      </c>
      <c r="O1840" s="162">
        <v>90460</v>
      </c>
      <c r="P1840" s="160">
        <v>44124</v>
      </c>
      <c r="Q1840" s="162" t="s">
        <v>1253</v>
      </c>
      <c r="R1840" s="164">
        <v>11395.42</v>
      </c>
      <c r="S1840" s="163" t="s">
        <v>1571</v>
      </c>
      <c r="T1840" s="163"/>
      <c r="U1840" s="161" t="s">
        <v>10</v>
      </c>
      <c r="V1840" s="161" t="s">
        <v>11</v>
      </c>
      <c r="W1840" s="161" t="s">
        <v>12</v>
      </c>
      <c r="X1840" s="161" t="s">
        <v>13</v>
      </c>
      <c r="Y1840" s="169">
        <v>5800</v>
      </c>
      <c r="Z1840" s="169">
        <v>9121101</v>
      </c>
      <c r="AA1840" s="166">
        <v>7.9265387534855573E-3</v>
      </c>
      <c r="AB1840" s="167" t="s">
        <v>5216</v>
      </c>
      <c r="AC1840" s="168" t="s">
        <v>3197</v>
      </c>
    </row>
    <row r="1841" spans="1:29" x14ac:dyDescent="0.3">
      <c r="A1841" s="156" t="s">
        <v>2812</v>
      </c>
      <c r="B1841" s="157">
        <v>2</v>
      </c>
      <c r="C1841" s="158" t="s">
        <v>1467</v>
      </c>
      <c r="D1841" s="158" t="s">
        <v>130</v>
      </c>
      <c r="E1841" s="156" t="s">
        <v>2722</v>
      </c>
      <c r="F1841" s="159" t="s">
        <v>2638</v>
      </c>
      <c r="G1841" s="156" t="s">
        <v>280</v>
      </c>
      <c r="H1841" s="160">
        <v>43748</v>
      </c>
      <c r="I1841" s="160">
        <v>44183</v>
      </c>
      <c r="J1841" s="161" t="s">
        <v>979</v>
      </c>
      <c r="K1841" s="162"/>
      <c r="L1841" s="163" t="s">
        <v>473</v>
      </c>
      <c r="M1841" s="171">
        <v>0</v>
      </c>
      <c r="N1841" s="164">
        <v>12697.22</v>
      </c>
      <c r="O1841" s="162">
        <v>91321</v>
      </c>
      <c r="P1841" s="160">
        <v>44183</v>
      </c>
      <c r="Q1841" s="162" t="s">
        <v>1499</v>
      </c>
      <c r="R1841" s="164">
        <v>12697.22</v>
      </c>
      <c r="S1841" s="163" t="s">
        <v>1571</v>
      </c>
      <c r="T1841" s="163"/>
      <c r="U1841" s="161" t="s">
        <v>10</v>
      </c>
      <c r="V1841" s="161" t="s">
        <v>11</v>
      </c>
      <c r="W1841" s="161" t="s">
        <v>12</v>
      </c>
      <c r="X1841" s="161" t="s">
        <v>13</v>
      </c>
      <c r="Y1841" s="169">
        <v>5800</v>
      </c>
      <c r="Z1841" s="169">
        <v>9121101</v>
      </c>
      <c r="AA1841" s="166">
        <v>8.832057650488695E-3</v>
      </c>
      <c r="AB1841" s="183" t="s">
        <v>5216</v>
      </c>
      <c r="AC1841" s="168" t="s">
        <v>3197</v>
      </c>
    </row>
    <row r="1842" spans="1:29" x14ac:dyDescent="0.3">
      <c r="A1842" s="156" t="s">
        <v>2812</v>
      </c>
      <c r="B1842" s="157">
        <v>2</v>
      </c>
      <c r="C1842" s="158" t="s">
        <v>1467</v>
      </c>
      <c r="D1842" s="158" t="s">
        <v>130</v>
      </c>
      <c r="E1842" s="156" t="s">
        <v>2722</v>
      </c>
      <c r="F1842" s="159" t="s">
        <v>2638</v>
      </c>
      <c r="G1842" s="156" t="s">
        <v>280</v>
      </c>
      <c r="H1842" s="160">
        <v>43748</v>
      </c>
      <c r="I1842" s="160">
        <v>44183</v>
      </c>
      <c r="J1842" s="161" t="s">
        <v>979</v>
      </c>
      <c r="K1842" s="162"/>
      <c r="L1842" s="163" t="s">
        <v>473</v>
      </c>
      <c r="M1842" s="171">
        <v>0</v>
      </c>
      <c r="N1842" s="164">
        <v>10977.3</v>
      </c>
      <c r="O1842" s="162">
        <v>91964</v>
      </c>
      <c r="P1842" s="160">
        <v>44183</v>
      </c>
      <c r="Q1842" s="162" t="s">
        <v>1499</v>
      </c>
      <c r="R1842" s="164">
        <v>10977.3</v>
      </c>
      <c r="S1842" s="162" t="s">
        <v>1571</v>
      </c>
      <c r="T1842" s="163"/>
      <c r="U1842" s="161" t="s">
        <v>10</v>
      </c>
      <c r="V1842" s="161" t="s">
        <v>11</v>
      </c>
      <c r="W1842" s="161" t="s">
        <v>12</v>
      </c>
      <c r="X1842" s="161" t="s">
        <v>13</v>
      </c>
      <c r="Y1842" s="169">
        <v>5800</v>
      </c>
      <c r="Z1842" s="169">
        <v>9121101</v>
      </c>
      <c r="AA1842" s="166">
        <v>7.6356987156802475E-3</v>
      </c>
      <c r="AB1842" s="158" t="s">
        <v>5216</v>
      </c>
      <c r="AC1842" s="168" t="s">
        <v>3197</v>
      </c>
    </row>
    <row r="1843" spans="1:29" x14ac:dyDescent="0.3">
      <c r="A1843" s="156" t="s">
        <v>2812</v>
      </c>
      <c r="B1843" s="157">
        <v>2</v>
      </c>
      <c r="C1843" s="158" t="s">
        <v>1467</v>
      </c>
      <c r="D1843" s="158" t="s">
        <v>130</v>
      </c>
      <c r="E1843" s="156" t="s">
        <v>2722</v>
      </c>
      <c r="F1843" s="159" t="s">
        <v>2638</v>
      </c>
      <c r="G1843" s="158" t="s">
        <v>280</v>
      </c>
      <c r="H1843" s="160">
        <v>43748</v>
      </c>
      <c r="I1843" s="160">
        <v>44235</v>
      </c>
      <c r="J1843" s="161" t="s">
        <v>979</v>
      </c>
      <c r="K1843" s="162"/>
      <c r="L1843" s="163" t="s">
        <v>473</v>
      </c>
      <c r="M1843" s="171">
        <v>0</v>
      </c>
      <c r="N1843" s="164">
        <v>11738.76</v>
      </c>
      <c r="O1843" s="162">
        <v>92821</v>
      </c>
      <c r="P1843" s="160">
        <v>44235</v>
      </c>
      <c r="Q1843" s="162" t="s">
        <v>1613</v>
      </c>
      <c r="R1843" s="164">
        <v>11738.76</v>
      </c>
      <c r="S1843" s="163" t="s">
        <v>1571</v>
      </c>
      <c r="T1843" s="163"/>
      <c r="U1843" s="161" t="s">
        <v>10</v>
      </c>
      <c r="V1843" s="161" t="s">
        <v>11</v>
      </c>
      <c r="W1843" s="161" t="s">
        <v>12</v>
      </c>
      <c r="X1843" s="161" t="s">
        <v>13</v>
      </c>
      <c r="Y1843" s="165">
        <v>5800</v>
      </c>
      <c r="Z1843" s="165">
        <v>9121101</v>
      </c>
      <c r="AA1843" s="166">
        <v>8.1653625805688714E-3</v>
      </c>
      <c r="AB1843" s="175" t="s">
        <v>5216</v>
      </c>
      <c r="AC1843" s="168" t="s">
        <v>3197</v>
      </c>
    </row>
    <row r="1844" spans="1:29" x14ac:dyDescent="0.3">
      <c r="A1844" s="156" t="s">
        <v>2812</v>
      </c>
      <c r="B1844" s="157">
        <v>2</v>
      </c>
      <c r="C1844" s="158" t="s">
        <v>1467</v>
      </c>
      <c r="D1844" s="156" t="s">
        <v>130</v>
      </c>
      <c r="E1844" s="156" t="s">
        <v>2722</v>
      </c>
      <c r="F1844" s="158" t="s">
        <v>2638</v>
      </c>
      <c r="G1844" s="158" t="s">
        <v>280</v>
      </c>
      <c r="H1844" s="179">
        <v>43748</v>
      </c>
      <c r="I1844" s="160">
        <v>44291</v>
      </c>
      <c r="J1844" s="161" t="s">
        <v>979</v>
      </c>
      <c r="K1844" s="162"/>
      <c r="L1844" s="158" t="s">
        <v>473</v>
      </c>
      <c r="M1844" s="171">
        <v>0</v>
      </c>
      <c r="N1844" s="171">
        <v>8635.01</v>
      </c>
      <c r="O1844" s="162">
        <v>94011</v>
      </c>
      <c r="P1844" s="160">
        <v>44291</v>
      </c>
      <c r="Q1844" s="162" t="s">
        <v>1862</v>
      </c>
      <c r="R1844" s="171">
        <v>8635.01</v>
      </c>
      <c r="S1844" s="162" t="s">
        <v>1571</v>
      </c>
      <c r="T1844" s="156"/>
      <c r="U1844" s="161" t="s">
        <v>10</v>
      </c>
      <c r="V1844" s="161" t="s">
        <v>11</v>
      </c>
      <c r="W1844" s="161" t="s">
        <v>12</v>
      </c>
      <c r="X1844" s="161" t="s">
        <v>13</v>
      </c>
      <c r="Y1844" s="165">
        <v>5800</v>
      </c>
      <c r="Z1844" s="165">
        <v>9121101</v>
      </c>
      <c r="AA1844" s="166">
        <v>6.0064255114541916E-3</v>
      </c>
      <c r="AB1844" s="158" t="s">
        <v>5216</v>
      </c>
      <c r="AC1844" s="168" t="s">
        <v>3197</v>
      </c>
    </row>
    <row r="1845" spans="1:29" x14ac:dyDescent="0.3">
      <c r="A1845" s="156" t="s">
        <v>2812</v>
      </c>
      <c r="B1845" s="157">
        <v>2</v>
      </c>
      <c r="C1845" s="158" t="s">
        <v>1467</v>
      </c>
      <c r="D1845" s="158" t="s">
        <v>130</v>
      </c>
      <c r="E1845" s="156" t="s">
        <v>2722</v>
      </c>
      <c r="F1845" s="159" t="s">
        <v>2638</v>
      </c>
      <c r="G1845" s="158" t="s">
        <v>280</v>
      </c>
      <c r="H1845" s="160">
        <v>43748</v>
      </c>
      <c r="I1845" s="160">
        <v>44302</v>
      </c>
      <c r="J1845" s="161" t="s">
        <v>979</v>
      </c>
      <c r="K1845" s="162"/>
      <c r="L1845" s="163" t="s">
        <v>473</v>
      </c>
      <c r="M1845" s="171">
        <v>0</v>
      </c>
      <c r="N1845" s="164">
        <v>7312.3</v>
      </c>
      <c r="O1845" s="162">
        <v>94918</v>
      </c>
      <c r="P1845" s="160">
        <v>44302</v>
      </c>
      <c r="Q1845" s="162" t="s">
        <v>1881</v>
      </c>
      <c r="R1845" s="164">
        <v>7312.3</v>
      </c>
      <c r="S1845" s="163" t="s">
        <v>1571</v>
      </c>
      <c r="T1845" s="163"/>
      <c r="U1845" s="161" t="s">
        <v>10</v>
      </c>
      <c r="V1845" s="161" t="s">
        <v>11</v>
      </c>
      <c r="W1845" s="161" t="s">
        <v>12</v>
      </c>
      <c r="X1845" s="161" t="s">
        <v>13</v>
      </c>
      <c r="Y1845" s="169">
        <v>5800</v>
      </c>
      <c r="Z1845" s="169">
        <v>9121101</v>
      </c>
      <c r="AA1845" s="166">
        <v>5.086361830201295E-3</v>
      </c>
      <c r="AB1845" s="167" t="s">
        <v>5216</v>
      </c>
      <c r="AC1845" s="168" t="s">
        <v>3197</v>
      </c>
    </row>
    <row r="1846" spans="1:29" x14ac:dyDescent="0.3">
      <c r="A1846" s="156" t="s">
        <v>2812</v>
      </c>
      <c r="B1846" s="157">
        <v>2</v>
      </c>
      <c r="C1846" s="158" t="s">
        <v>1467</v>
      </c>
      <c r="D1846" s="158" t="s">
        <v>130</v>
      </c>
      <c r="E1846" s="156" t="s">
        <v>2722</v>
      </c>
      <c r="F1846" s="159" t="s">
        <v>2638</v>
      </c>
      <c r="G1846" s="156" t="s">
        <v>280</v>
      </c>
      <c r="H1846" s="160">
        <v>43748</v>
      </c>
      <c r="I1846" s="160">
        <v>44341</v>
      </c>
      <c r="J1846" s="161" t="s">
        <v>979</v>
      </c>
      <c r="K1846" s="162"/>
      <c r="L1846" s="163" t="s">
        <v>473</v>
      </c>
      <c r="M1846" s="171">
        <v>0</v>
      </c>
      <c r="N1846" s="164">
        <v>7809.22</v>
      </c>
      <c r="O1846" s="162">
        <v>95700</v>
      </c>
      <c r="P1846" s="160">
        <v>44341</v>
      </c>
      <c r="Q1846" s="162" t="s">
        <v>2072</v>
      </c>
      <c r="R1846" s="164">
        <v>7809.22</v>
      </c>
      <c r="S1846" s="158" t="s">
        <v>1571</v>
      </c>
      <c r="T1846" s="163"/>
      <c r="U1846" s="161" t="s">
        <v>10</v>
      </c>
      <c r="V1846" s="161" t="s">
        <v>11</v>
      </c>
      <c r="W1846" s="161" t="s">
        <v>12</v>
      </c>
      <c r="X1846" s="161" t="s">
        <v>13</v>
      </c>
      <c r="Y1846" s="169">
        <v>5800</v>
      </c>
      <c r="Z1846" s="165">
        <v>9121101</v>
      </c>
      <c r="AA1846" s="166">
        <v>5.4320143500190855E-3</v>
      </c>
      <c r="AB1846" s="163" t="s">
        <v>5216</v>
      </c>
      <c r="AC1846" s="168" t="s">
        <v>3197</v>
      </c>
    </row>
    <row r="1847" spans="1:29" x14ac:dyDescent="0.3">
      <c r="A1847" s="156" t="s">
        <v>2812</v>
      </c>
      <c r="B1847" s="157">
        <v>2</v>
      </c>
      <c r="C1847" s="158" t="s">
        <v>1467</v>
      </c>
      <c r="D1847" s="158" t="s">
        <v>130</v>
      </c>
      <c r="E1847" s="156" t="s">
        <v>2722</v>
      </c>
      <c r="F1847" s="159" t="s">
        <v>2638</v>
      </c>
      <c r="G1847" s="158" t="s">
        <v>280</v>
      </c>
      <c r="H1847" s="160">
        <v>43748</v>
      </c>
      <c r="I1847" s="160">
        <v>44341</v>
      </c>
      <c r="J1847" s="161" t="s">
        <v>979</v>
      </c>
      <c r="K1847" s="162"/>
      <c r="L1847" s="163" t="s">
        <v>473</v>
      </c>
      <c r="M1847" s="171">
        <v>0</v>
      </c>
      <c r="N1847" s="164">
        <v>4528.58</v>
      </c>
      <c r="O1847" s="162">
        <v>96936</v>
      </c>
      <c r="P1847" s="160">
        <v>44341</v>
      </c>
      <c r="Q1847" s="162" t="s">
        <v>2072</v>
      </c>
      <c r="R1847" s="164">
        <v>4528.58</v>
      </c>
      <c r="S1847" s="163" t="s">
        <v>1571</v>
      </c>
      <c r="T1847" s="163"/>
      <c r="U1847" s="161" t="s">
        <v>10</v>
      </c>
      <c r="V1847" s="161" t="s">
        <v>11</v>
      </c>
      <c r="W1847" s="161" t="s">
        <v>12</v>
      </c>
      <c r="X1847" s="161" t="s">
        <v>13</v>
      </c>
      <c r="Y1847" s="169">
        <v>5800</v>
      </c>
      <c r="Z1847" s="169">
        <v>9121101</v>
      </c>
      <c r="AA1847" s="166">
        <v>3.1500343882243588E-3</v>
      </c>
      <c r="AB1847" s="167" t="s">
        <v>5216</v>
      </c>
      <c r="AC1847" s="168" t="s">
        <v>3197</v>
      </c>
    </row>
    <row r="1848" spans="1:29" x14ac:dyDescent="0.3">
      <c r="A1848" s="156" t="s">
        <v>2812</v>
      </c>
      <c r="B1848" s="157">
        <v>2</v>
      </c>
      <c r="C1848" s="158" t="s">
        <v>1467</v>
      </c>
      <c r="D1848" s="163" t="s">
        <v>130</v>
      </c>
      <c r="E1848" s="156" t="s">
        <v>2722</v>
      </c>
      <c r="F1848" s="159" t="s">
        <v>2638</v>
      </c>
      <c r="G1848" s="158" t="s">
        <v>280</v>
      </c>
      <c r="H1848" s="160">
        <v>43748</v>
      </c>
      <c r="I1848" s="160">
        <v>44369</v>
      </c>
      <c r="J1848" s="161" t="s">
        <v>979</v>
      </c>
      <c r="K1848" s="162"/>
      <c r="L1848" s="163" t="s">
        <v>473</v>
      </c>
      <c r="M1848" s="171">
        <v>0</v>
      </c>
      <c r="N1848" s="164">
        <v>9920</v>
      </c>
      <c r="O1848" s="162" t="s">
        <v>2158</v>
      </c>
      <c r="P1848" s="160">
        <v>44369</v>
      </c>
      <c r="Q1848" s="162" t="s">
        <v>2159</v>
      </c>
      <c r="R1848" s="164">
        <v>9920</v>
      </c>
      <c r="S1848" s="163" t="s">
        <v>1571</v>
      </c>
      <c r="T1848" s="163"/>
      <c r="U1848" s="161" t="s">
        <v>10</v>
      </c>
      <c r="V1848" s="161" t="s">
        <v>11</v>
      </c>
      <c r="W1848" s="161" t="s">
        <v>12</v>
      </c>
      <c r="X1848" s="161" t="s">
        <v>13</v>
      </c>
      <c r="Y1848" s="169">
        <v>5800</v>
      </c>
      <c r="Z1848" s="169">
        <v>9121101</v>
      </c>
      <c r="AA1848" s="166">
        <v>6.9002515426879159E-3</v>
      </c>
      <c r="AB1848" s="167" t="s">
        <v>5216</v>
      </c>
      <c r="AC1848" s="168" t="s">
        <v>3197</v>
      </c>
    </row>
    <row r="1849" spans="1:29" x14ac:dyDescent="0.3">
      <c r="A1849" s="156" t="s">
        <v>2812</v>
      </c>
      <c r="B1849" s="157">
        <v>2</v>
      </c>
      <c r="C1849" s="158" t="s">
        <v>1467</v>
      </c>
      <c r="D1849" s="156" t="s">
        <v>130</v>
      </c>
      <c r="E1849" s="156" t="s">
        <v>2722</v>
      </c>
      <c r="F1849" s="159" t="s">
        <v>2638</v>
      </c>
      <c r="G1849" s="156" t="s">
        <v>280</v>
      </c>
      <c r="H1849" s="160">
        <v>43748</v>
      </c>
      <c r="I1849" s="160">
        <v>44447</v>
      </c>
      <c r="J1849" s="161" t="s">
        <v>2202</v>
      </c>
      <c r="K1849" s="162"/>
      <c r="L1849" s="163" t="s">
        <v>473</v>
      </c>
      <c r="M1849" s="171">
        <v>0</v>
      </c>
      <c r="N1849" s="164">
        <v>4160</v>
      </c>
      <c r="O1849" s="162">
        <v>100426</v>
      </c>
      <c r="P1849" s="160">
        <v>44447</v>
      </c>
      <c r="Q1849" s="162" t="s">
        <v>2349</v>
      </c>
      <c r="R1849" s="164">
        <v>4160</v>
      </c>
      <c r="S1849" s="162" t="s">
        <v>1571</v>
      </c>
      <c r="T1849" s="163"/>
      <c r="U1849" s="161" t="s">
        <v>10</v>
      </c>
      <c r="V1849" s="161" t="s">
        <v>11</v>
      </c>
      <c r="W1849" s="161" t="s">
        <v>12</v>
      </c>
      <c r="X1849" s="161" t="s">
        <v>13</v>
      </c>
      <c r="Y1849" s="169">
        <v>5800</v>
      </c>
      <c r="Z1849" s="169">
        <v>9121101</v>
      </c>
      <c r="AA1849" s="166">
        <v>2.8936538727400937E-3</v>
      </c>
      <c r="AB1849" s="158" t="s">
        <v>5216</v>
      </c>
      <c r="AC1849" s="168" t="s">
        <v>3197</v>
      </c>
    </row>
    <row r="1850" spans="1:29" x14ac:dyDescent="0.3">
      <c r="A1850" s="156" t="s">
        <v>2812</v>
      </c>
      <c r="B1850" s="157">
        <v>2</v>
      </c>
      <c r="C1850" s="158" t="s">
        <v>1467</v>
      </c>
      <c r="D1850" s="158" t="s">
        <v>130</v>
      </c>
      <c r="E1850" s="156" t="s">
        <v>2722</v>
      </c>
      <c r="F1850" s="159" t="s">
        <v>2638</v>
      </c>
      <c r="G1850" s="158" t="s">
        <v>280</v>
      </c>
      <c r="H1850" s="160">
        <v>43748</v>
      </c>
      <c r="I1850" s="160">
        <v>44448</v>
      </c>
      <c r="J1850" s="161" t="s">
        <v>979</v>
      </c>
      <c r="K1850" s="162"/>
      <c r="L1850" s="163" t="s">
        <v>473</v>
      </c>
      <c r="M1850" s="171">
        <v>0</v>
      </c>
      <c r="N1850" s="164">
        <v>6240</v>
      </c>
      <c r="O1850" s="162">
        <v>98430</v>
      </c>
      <c r="P1850" s="160">
        <v>44448</v>
      </c>
      <c r="Q1850" s="162" t="s">
        <v>2350</v>
      </c>
      <c r="R1850" s="164">
        <v>6240</v>
      </c>
      <c r="S1850" s="162" t="s">
        <v>1571</v>
      </c>
      <c r="T1850" s="163"/>
      <c r="U1850" s="161" t="s">
        <v>10</v>
      </c>
      <c r="V1850" s="161" t="s">
        <v>11</v>
      </c>
      <c r="W1850" s="161" t="s">
        <v>12</v>
      </c>
      <c r="X1850" s="161" t="s">
        <v>13</v>
      </c>
      <c r="Y1850" s="169">
        <v>5800</v>
      </c>
      <c r="Z1850" s="169">
        <v>9121101</v>
      </c>
      <c r="AA1850" s="166">
        <v>4.3404808091101407E-3</v>
      </c>
      <c r="AB1850" s="167" t="s">
        <v>5216</v>
      </c>
      <c r="AC1850" s="168" t="s">
        <v>3197</v>
      </c>
    </row>
    <row r="1851" spans="1:29" x14ac:dyDescent="0.3">
      <c r="A1851" s="156" t="s">
        <v>2812</v>
      </c>
      <c r="B1851" s="157">
        <v>2</v>
      </c>
      <c r="C1851" s="158" t="s">
        <v>1467</v>
      </c>
      <c r="D1851" s="158" t="s">
        <v>130</v>
      </c>
      <c r="E1851" s="156" t="s">
        <v>2722</v>
      </c>
      <c r="F1851" s="159" t="s">
        <v>2638</v>
      </c>
      <c r="G1851" s="158" t="s">
        <v>280</v>
      </c>
      <c r="H1851" s="160">
        <v>43748</v>
      </c>
      <c r="I1851" s="160">
        <v>44635</v>
      </c>
      <c r="J1851" s="161" t="s">
        <v>2202</v>
      </c>
      <c r="K1851" s="162"/>
      <c r="L1851" s="163" t="s">
        <v>473</v>
      </c>
      <c r="M1851" s="171">
        <v>0</v>
      </c>
      <c r="N1851" s="164">
        <v>4086.62</v>
      </c>
      <c r="O1851" s="162">
        <v>108239</v>
      </c>
      <c r="P1851" s="160">
        <v>44635</v>
      </c>
      <c r="Q1851" s="162" t="s">
        <v>2545</v>
      </c>
      <c r="R1851" s="164">
        <v>4086.62</v>
      </c>
      <c r="S1851" s="163" t="s">
        <v>1571</v>
      </c>
      <c r="T1851" s="163"/>
      <c r="U1851" s="161" t="s">
        <v>10</v>
      </c>
      <c r="V1851" s="161" t="s">
        <v>11</v>
      </c>
      <c r="W1851" s="161" t="s">
        <v>12</v>
      </c>
      <c r="X1851" s="161" t="s">
        <v>13</v>
      </c>
      <c r="Y1851" s="169">
        <v>5800</v>
      </c>
      <c r="Z1851" s="169">
        <v>9121101</v>
      </c>
      <c r="AA1851" s="166">
        <v>2.8426114878406543E-3</v>
      </c>
      <c r="AB1851" s="167" t="s">
        <v>5216</v>
      </c>
      <c r="AC1851" s="168" t="s">
        <v>3197</v>
      </c>
    </row>
    <row r="1852" spans="1:29" x14ac:dyDescent="0.3">
      <c r="A1852" s="156" t="s">
        <v>2812</v>
      </c>
      <c r="B1852" s="157">
        <v>2</v>
      </c>
      <c r="C1852" s="156" t="s">
        <v>1467</v>
      </c>
      <c r="D1852" s="156" t="s">
        <v>130</v>
      </c>
      <c r="E1852" s="156" t="s">
        <v>2722</v>
      </c>
      <c r="F1852" s="159" t="s">
        <v>2638</v>
      </c>
      <c r="G1852" s="156" t="s">
        <v>280</v>
      </c>
      <c r="H1852" s="160">
        <v>43748</v>
      </c>
      <c r="I1852" s="160">
        <v>44671</v>
      </c>
      <c r="J1852" s="161" t="s">
        <v>2202</v>
      </c>
      <c r="K1852" s="162"/>
      <c r="L1852" s="163" t="s">
        <v>473</v>
      </c>
      <c r="M1852" s="171">
        <v>0</v>
      </c>
      <c r="N1852" s="164">
        <v>7395</v>
      </c>
      <c r="O1852" s="162">
        <v>109812</v>
      </c>
      <c r="P1852" s="160">
        <v>44671</v>
      </c>
      <c r="Q1852" s="162" t="s">
        <v>2576</v>
      </c>
      <c r="R1852" s="164">
        <v>7395</v>
      </c>
      <c r="S1852" s="162" t="s">
        <v>1571</v>
      </c>
      <c r="T1852" s="163"/>
      <c r="U1852" s="161" t="s">
        <v>10</v>
      </c>
      <c r="V1852" s="161" t="s">
        <v>11</v>
      </c>
      <c r="W1852" s="161" t="s">
        <v>12</v>
      </c>
      <c r="X1852" s="161" t="s">
        <v>13</v>
      </c>
      <c r="Y1852" s="169">
        <v>5800</v>
      </c>
      <c r="Z1852" s="169">
        <v>9121101</v>
      </c>
      <c r="AA1852" s="166">
        <v>5.1438871127194698E-3</v>
      </c>
      <c r="AB1852" s="158" t="s">
        <v>5216</v>
      </c>
      <c r="AC1852" s="168" t="s">
        <v>3197</v>
      </c>
    </row>
    <row r="1853" spans="1:29" x14ac:dyDescent="0.3">
      <c r="A1853" s="156" t="s">
        <v>2812</v>
      </c>
      <c r="B1853" s="157">
        <v>2</v>
      </c>
      <c r="C1853" s="156" t="s">
        <v>1467</v>
      </c>
      <c r="D1853" s="156" t="s">
        <v>130</v>
      </c>
      <c r="E1853" s="156" t="s">
        <v>2722</v>
      </c>
      <c r="F1853" s="156" t="s">
        <v>2638</v>
      </c>
      <c r="G1853" s="158" t="s">
        <v>280</v>
      </c>
      <c r="H1853" s="160">
        <v>43748</v>
      </c>
      <c r="I1853" s="160">
        <v>44671</v>
      </c>
      <c r="J1853" s="161" t="s">
        <v>2202</v>
      </c>
      <c r="K1853" s="158"/>
      <c r="L1853" s="156" t="s">
        <v>473</v>
      </c>
      <c r="M1853" s="171">
        <v>15</v>
      </c>
      <c r="N1853" s="170">
        <v>15</v>
      </c>
      <c r="O1853" s="162"/>
      <c r="P1853" s="160"/>
      <c r="Q1853" s="162"/>
      <c r="R1853" s="178">
        <v>0</v>
      </c>
      <c r="S1853" s="158" t="s">
        <v>1571</v>
      </c>
      <c r="T1853" s="162"/>
      <c r="U1853" s="161" t="s">
        <v>10</v>
      </c>
      <c r="V1853" s="161" t="s">
        <v>11</v>
      </c>
      <c r="W1853" s="161" t="s">
        <v>12</v>
      </c>
      <c r="X1853" s="161" t="s">
        <v>13</v>
      </c>
      <c r="Y1853" s="165">
        <v>5800</v>
      </c>
      <c r="Z1853" s="165">
        <v>9121101</v>
      </c>
      <c r="AA1853" s="166">
        <v>0</v>
      </c>
      <c r="AB1853" s="162" t="s">
        <v>5350</v>
      </c>
      <c r="AC1853" s="168" t="s">
        <v>3197</v>
      </c>
    </row>
    <row r="1854" spans="1:29" x14ac:dyDescent="0.3">
      <c r="A1854" s="156" t="s">
        <v>2812</v>
      </c>
      <c r="B1854" s="157">
        <v>2</v>
      </c>
      <c r="C1854" s="158" t="s">
        <v>1467</v>
      </c>
      <c r="D1854" s="156" t="s">
        <v>130</v>
      </c>
      <c r="E1854" s="156" t="s">
        <v>2722</v>
      </c>
      <c r="F1854" s="158" t="s">
        <v>2638</v>
      </c>
      <c r="G1854" s="156" t="s">
        <v>280</v>
      </c>
      <c r="H1854" s="160">
        <v>43748</v>
      </c>
      <c r="I1854" s="160">
        <v>44673</v>
      </c>
      <c r="J1854" s="161" t="s">
        <v>2202</v>
      </c>
      <c r="K1854" s="162" t="s">
        <v>282</v>
      </c>
      <c r="L1854" s="163" t="s">
        <v>473</v>
      </c>
      <c r="M1854" s="171">
        <v>-15</v>
      </c>
      <c r="N1854" s="171">
        <v>-15</v>
      </c>
      <c r="O1854" s="162"/>
      <c r="P1854" s="160"/>
      <c r="Q1854" s="162"/>
      <c r="R1854" s="171">
        <v>0</v>
      </c>
      <c r="S1854" s="163" t="s">
        <v>1571</v>
      </c>
      <c r="T1854" s="162"/>
      <c r="U1854" s="161" t="s">
        <v>10</v>
      </c>
      <c r="V1854" s="161" t="s">
        <v>11</v>
      </c>
      <c r="W1854" s="161" t="s">
        <v>12</v>
      </c>
      <c r="X1854" s="161" t="s">
        <v>13</v>
      </c>
      <c r="Y1854" s="165">
        <v>5800</v>
      </c>
      <c r="Z1854" s="165">
        <v>9121101</v>
      </c>
      <c r="AA1854" s="166">
        <v>0</v>
      </c>
      <c r="AB1854" s="156" t="s">
        <v>5351</v>
      </c>
      <c r="AC1854" s="168" t="s">
        <v>3197</v>
      </c>
    </row>
    <row r="1855" spans="1:29" x14ac:dyDescent="0.3">
      <c r="A1855" s="156" t="s">
        <v>2833</v>
      </c>
      <c r="B1855" s="157">
        <v>2</v>
      </c>
      <c r="C1855" s="158" t="s">
        <v>1467</v>
      </c>
      <c r="D1855" s="156" t="s">
        <v>275</v>
      </c>
      <c r="E1855" s="156" t="s">
        <v>2722</v>
      </c>
      <c r="F1855" s="158" t="s">
        <v>2638</v>
      </c>
      <c r="G1855" s="156" t="s">
        <v>280</v>
      </c>
      <c r="H1855" s="160">
        <v>43748</v>
      </c>
      <c r="I1855" s="160">
        <v>43839</v>
      </c>
      <c r="J1855" s="161" t="s">
        <v>5</v>
      </c>
      <c r="K1855" s="162"/>
      <c r="L1855" s="163" t="s">
        <v>473</v>
      </c>
      <c r="M1855" s="171">
        <v>0</v>
      </c>
      <c r="N1855" s="171">
        <v>8571.25</v>
      </c>
      <c r="O1855" s="162">
        <v>80804</v>
      </c>
      <c r="P1855" s="160">
        <v>43839</v>
      </c>
      <c r="Q1855" s="162" t="s">
        <v>527</v>
      </c>
      <c r="R1855" s="171">
        <v>8571.25</v>
      </c>
      <c r="S1855" s="163" t="s">
        <v>395</v>
      </c>
      <c r="T1855" s="162"/>
      <c r="U1855" s="161" t="s">
        <v>10</v>
      </c>
      <c r="V1855" s="161" t="s">
        <v>11</v>
      </c>
      <c r="W1855" s="161" t="s">
        <v>12</v>
      </c>
      <c r="X1855" s="161" t="s">
        <v>13</v>
      </c>
      <c r="Y1855" s="165">
        <v>5800</v>
      </c>
      <c r="Z1855" s="165">
        <v>9191101</v>
      </c>
      <c r="AA1855" s="166">
        <v>5.9620747011354634E-3</v>
      </c>
      <c r="AB1855" s="156" t="s">
        <v>5217</v>
      </c>
      <c r="AC1855" s="168" t="s">
        <v>3222</v>
      </c>
    </row>
    <row r="1856" spans="1:29" x14ac:dyDescent="0.3">
      <c r="A1856" s="156" t="s">
        <v>2833</v>
      </c>
      <c r="B1856" s="157">
        <v>2</v>
      </c>
      <c r="C1856" s="156" t="s">
        <v>1467</v>
      </c>
      <c r="D1856" s="158" t="s">
        <v>275</v>
      </c>
      <c r="E1856" s="156" t="s">
        <v>2722</v>
      </c>
      <c r="F1856" s="159" t="s">
        <v>2638</v>
      </c>
      <c r="G1856" s="156" t="s">
        <v>280</v>
      </c>
      <c r="H1856" s="160">
        <v>43748</v>
      </c>
      <c r="I1856" s="160">
        <v>43844</v>
      </c>
      <c r="J1856" s="161" t="s">
        <v>5</v>
      </c>
      <c r="K1856" s="162"/>
      <c r="L1856" s="163" t="s">
        <v>473</v>
      </c>
      <c r="M1856" s="171">
        <v>0</v>
      </c>
      <c r="N1856" s="164">
        <v>3268.75</v>
      </c>
      <c r="O1856" s="162">
        <v>80796</v>
      </c>
      <c r="P1856" s="160">
        <v>43844</v>
      </c>
      <c r="Q1856" s="162" t="s">
        <v>560</v>
      </c>
      <c r="R1856" s="164">
        <v>3268.75</v>
      </c>
      <c r="S1856" s="162" t="s">
        <v>395</v>
      </c>
      <c r="T1856" s="163"/>
      <c r="U1856" s="161" t="s">
        <v>10</v>
      </c>
      <c r="V1856" s="161" t="s">
        <v>11</v>
      </c>
      <c r="W1856" s="161" t="s">
        <v>12</v>
      </c>
      <c r="X1856" s="161" t="s">
        <v>13</v>
      </c>
      <c r="Y1856" s="169">
        <v>5800</v>
      </c>
      <c r="Z1856" s="169">
        <v>9191101</v>
      </c>
      <c r="AA1856" s="166">
        <v>2.2737093982017264E-3</v>
      </c>
      <c r="AB1856" s="158" t="s">
        <v>5217</v>
      </c>
      <c r="AC1856" s="168" t="s">
        <v>3222</v>
      </c>
    </row>
    <row r="1857" spans="1:29" x14ac:dyDescent="0.3">
      <c r="A1857" s="156" t="s">
        <v>2833</v>
      </c>
      <c r="B1857" s="157">
        <v>2</v>
      </c>
      <c r="C1857" s="167" t="s">
        <v>1467</v>
      </c>
      <c r="D1857" s="158" t="s">
        <v>275</v>
      </c>
      <c r="E1857" s="156" t="s">
        <v>2722</v>
      </c>
      <c r="F1857" s="159" t="s">
        <v>2638</v>
      </c>
      <c r="G1857" s="167" t="s">
        <v>280</v>
      </c>
      <c r="H1857" s="160">
        <v>43748</v>
      </c>
      <c r="I1857" s="160">
        <v>43844</v>
      </c>
      <c r="J1857" s="161" t="s">
        <v>5</v>
      </c>
      <c r="K1857" s="162"/>
      <c r="L1857" s="163" t="s">
        <v>473</v>
      </c>
      <c r="M1857" s="171">
        <v>0</v>
      </c>
      <c r="N1857" s="164">
        <v>9428.75</v>
      </c>
      <c r="O1857" s="162">
        <v>81699</v>
      </c>
      <c r="P1857" s="160">
        <v>43844</v>
      </c>
      <c r="Q1857" s="162" t="s">
        <v>560</v>
      </c>
      <c r="R1857" s="164">
        <v>9428.75</v>
      </c>
      <c r="S1857" s="158" t="s">
        <v>395</v>
      </c>
      <c r="T1857" s="163"/>
      <c r="U1857" s="161" t="s">
        <v>10</v>
      </c>
      <c r="V1857" s="161" t="s">
        <v>11</v>
      </c>
      <c r="W1857" s="161" t="s">
        <v>12</v>
      </c>
      <c r="X1857" s="161" t="s">
        <v>13</v>
      </c>
      <c r="Y1857" s="169">
        <v>5800</v>
      </c>
      <c r="Z1857" s="169">
        <v>9191101</v>
      </c>
      <c r="AA1857" s="166">
        <v>6.5585430174514804E-3</v>
      </c>
      <c r="AB1857" s="167" t="s">
        <v>5217</v>
      </c>
      <c r="AC1857" s="168" t="s">
        <v>3222</v>
      </c>
    </row>
    <row r="1858" spans="1:29" x14ac:dyDescent="0.3">
      <c r="A1858" s="156" t="s">
        <v>2833</v>
      </c>
      <c r="B1858" s="157">
        <v>2</v>
      </c>
      <c r="C1858" s="158" t="s">
        <v>1467</v>
      </c>
      <c r="D1858" s="158" t="s">
        <v>275</v>
      </c>
      <c r="E1858" s="156" t="s">
        <v>2722</v>
      </c>
      <c r="F1858" s="159" t="s">
        <v>2638</v>
      </c>
      <c r="G1858" s="158" t="s">
        <v>280</v>
      </c>
      <c r="H1858" s="160">
        <v>43748</v>
      </c>
      <c r="I1858" s="160">
        <v>43922</v>
      </c>
      <c r="J1858" s="161" t="s">
        <v>5</v>
      </c>
      <c r="K1858" s="162"/>
      <c r="L1858" s="163" t="s">
        <v>473</v>
      </c>
      <c r="M1858" s="171">
        <v>0</v>
      </c>
      <c r="N1858" s="164">
        <v>8525</v>
      </c>
      <c r="O1858" s="162">
        <v>82273</v>
      </c>
      <c r="P1858" s="160">
        <v>43922</v>
      </c>
      <c r="Q1858" s="162" t="s">
        <v>687</v>
      </c>
      <c r="R1858" s="164">
        <v>8525</v>
      </c>
      <c r="S1858" s="163" t="s">
        <v>395</v>
      </c>
      <c r="T1858" s="163"/>
      <c r="U1858" s="161" t="s">
        <v>10</v>
      </c>
      <c r="V1858" s="161" t="s">
        <v>11</v>
      </c>
      <c r="W1858" s="161" t="s">
        <v>12</v>
      </c>
      <c r="X1858" s="161" t="s">
        <v>13</v>
      </c>
      <c r="Y1858" s="169">
        <v>5800</v>
      </c>
      <c r="Z1858" s="169">
        <v>9191101</v>
      </c>
      <c r="AA1858" s="166">
        <v>5.9299036694974274E-3</v>
      </c>
      <c r="AB1858" s="167" t="s">
        <v>5217</v>
      </c>
      <c r="AC1858" s="168" t="s">
        <v>3222</v>
      </c>
    </row>
    <row r="1859" spans="1:29" x14ac:dyDescent="0.3">
      <c r="A1859" s="156" t="s">
        <v>2833</v>
      </c>
      <c r="B1859" s="157">
        <v>2</v>
      </c>
      <c r="C1859" s="158" t="s">
        <v>1467</v>
      </c>
      <c r="D1859" s="158" t="s">
        <v>275</v>
      </c>
      <c r="E1859" s="156" t="s">
        <v>2722</v>
      </c>
      <c r="F1859" s="159" t="s">
        <v>2638</v>
      </c>
      <c r="G1859" s="158" t="s">
        <v>280</v>
      </c>
      <c r="H1859" s="160">
        <v>43748</v>
      </c>
      <c r="I1859" s="160">
        <v>43922</v>
      </c>
      <c r="J1859" s="161" t="s">
        <v>5</v>
      </c>
      <c r="K1859" s="162"/>
      <c r="L1859" s="163" t="s">
        <v>473</v>
      </c>
      <c r="M1859" s="171">
        <v>0</v>
      </c>
      <c r="N1859" s="164">
        <v>8872.5</v>
      </c>
      <c r="O1859" s="162">
        <v>83068</v>
      </c>
      <c r="P1859" s="160">
        <v>43922</v>
      </c>
      <c r="Q1859" s="162" t="s">
        <v>687</v>
      </c>
      <c r="R1859" s="164">
        <v>8872.5</v>
      </c>
      <c r="S1859" s="163" t="s">
        <v>395</v>
      </c>
      <c r="T1859" s="163"/>
      <c r="U1859" s="161" t="s">
        <v>10</v>
      </c>
      <c r="V1859" s="161" t="s">
        <v>11</v>
      </c>
      <c r="W1859" s="161" t="s">
        <v>12</v>
      </c>
      <c r="X1859" s="161" t="s">
        <v>13</v>
      </c>
      <c r="Y1859" s="169">
        <v>5800</v>
      </c>
      <c r="Z1859" s="169">
        <v>9191101</v>
      </c>
      <c r="AA1859" s="166">
        <v>6.1716211504534808E-3</v>
      </c>
      <c r="AB1859" s="167" t="s">
        <v>5217</v>
      </c>
      <c r="AC1859" s="168" t="s">
        <v>3222</v>
      </c>
    </row>
    <row r="1860" spans="1:29" x14ac:dyDescent="0.3">
      <c r="A1860" s="156" t="s">
        <v>2833</v>
      </c>
      <c r="B1860" s="157">
        <v>2</v>
      </c>
      <c r="C1860" s="158" t="s">
        <v>1467</v>
      </c>
      <c r="D1860" s="158" t="s">
        <v>275</v>
      </c>
      <c r="E1860" s="156" t="s">
        <v>2722</v>
      </c>
      <c r="F1860" s="159" t="s">
        <v>2638</v>
      </c>
      <c r="G1860" s="158" t="s">
        <v>280</v>
      </c>
      <c r="H1860" s="160">
        <v>43748</v>
      </c>
      <c r="I1860" s="160">
        <v>43936</v>
      </c>
      <c r="J1860" s="161" t="s">
        <v>5</v>
      </c>
      <c r="K1860" s="162"/>
      <c r="L1860" s="163" t="s">
        <v>473</v>
      </c>
      <c r="M1860" s="171">
        <v>0</v>
      </c>
      <c r="N1860" s="164">
        <v>12647.5</v>
      </c>
      <c r="O1860" s="162">
        <v>84567</v>
      </c>
      <c r="P1860" s="160">
        <v>43936</v>
      </c>
      <c r="Q1860" s="162" t="s">
        <v>708</v>
      </c>
      <c r="R1860" s="164">
        <v>12647.5</v>
      </c>
      <c r="S1860" s="163" t="s">
        <v>395</v>
      </c>
      <c r="T1860" s="163"/>
      <c r="U1860" s="161" t="s">
        <v>10</v>
      </c>
      <c r="V1860" s="161" t="s">
        <v>11</v>
      </c>
      <c r="W1860" s="161" t="s">
        <v>12</v>
      </c>
      <c r="X1860" s="161" t="s">
        <v>13</v>
      </c>
      <c r="Y1860" s="165">
        <v>5800</v>
      </c>
      <c r="Z1860" s="165">
        <v>9191101</v>
      </c>
      <c r="AA1860" s="166">
        <v>8.7974729219904655E-3</v>
      </c>
      <c r="AB1860" s="175" t="s">
        <v>5217</v>
      </c>
      <c r="AC1860" s="168" t="s">
        <v>3222</v>
      </c>
    </row>
    <row r="1861" spans="1:29" x14ac:dyDescent="0.3">
      <c r="A1861" s="156" t="s">
        <v>2833</v>
      </c>
      <c r="B1861" s="157">
        <v>2</v>
      </c>
      <c r="C1861" s="158" t="s">
        <v>1467</v>
      </c>
      <c r="D1861" s="158" t="s">
        <v>275</v>
      </c>
      <c r="E1861" s="156" t="s">
        <v>2722</v>
      </c>
      <c r="F1861" s="159" t="s">
        <v>2638</v>
      </c>
      <c r="G1861" s="158" t="s">
        <v>280</v>
      </c>
      <c r="H1861" s="160">
        <v>43748</v>
      </c>
      <c r="I1861" s="160">
        <v>43979</v>
      </c>
      <c r="J1861" s="161" t="s">
        <v>5</v>
      </c>
      <c r="K1861" s="162"/>
      <c r="L1861" s="163" t="s">
        <v>473</v>
      </c>
      <c r="M1861" s="171">
        <v>0</v>
      </c>
      <c r="N1861" s="164">
        <v>9337.5</v>
      </c>
      <c r="O1861" s="162">
        <v>85320</v>
      </c>
      <c r="P1861" s="160">
        <v>43979</v>
      </c>
      <c r="Q1861" s="162" t="s">
        <v>843</v>
      </c>
      <c r="R1861" s="164">
        <v>9337.5</v>
      </c>
      <c r="S1861" s="162" t="s">
        <v>395</v>
      </c>
      <c r="T1861" s="163"/>
      <c r="U1861" s="161" t="s">
        <v>10</v>
      </c>
      <c r="V1861" s="161" t="s">
        <v>11</v>
      </c>
      <c r="W1861" s="161" t="s">
        <v>12</v>
      </c>
      <c r="X1861" s="161" t="s">
        <v>13</v>
      </c>
      <c r="Y1861" s="165">
        <v>5800</v>
      </c>
      <c r="Z1861" s="165">
        <v>9191101</v>
      </c>
      <c r="AA1861" s="166">
        <v>6.495070441516977E-3</v>
      </c>
      <c r="AB1861" s="167" t="s">
        <v>5217</v>
      </c>
      <c r="AC1861" s="168" t="s">
        <v>3222</v>
      </c>
    </row>
    <row r="1862" spans="1:29" x14ac:dyDescent="0.3">
      <c r="A1862" s="156" t="s">
        <v>2833</v>
      </c>
      <c r="B1862" s="157">
        <v>2</v>
      </c>
      <c r="C1862" s="158" t="s">
        <v>1467</v>
      </c>
      <c r="D1862" s="158" t="s">
        <v>275</v>
      </c>
      <c r="E1862" s="156" t="s">
        <v>2722</v>
      </c>
      <c r="F1862" s="159" t="s">
        <v>2638</v>
      </c>
      <c r="G1862" s="158" t="s">
        <v>280</v>
      </c>
      <c r="H1862" s="160">
        <v>43748</v>
      </c>
      <c r="I1862" s="160">
        <v>43999</v>
      </c>
      <c r="J1862" s="161" t="s">
        <v>5</v>
      </c>
      <c r="K1862" s="162"/>
      <c r="L1862" s="163" t="s">
        <v>473</v>
      </c>
      <c r="M1862" s="171">
        <v>0</v>
      </c>
      <c r="N1862" s="164">
        <v>9947.5</v>
      </c>
      <c r="O1862" s="162">
        <v>86240</v>
      </c>
      <c r="P1862" s="160">
        <v>43999</v>
      </c>
      <c r="Q1862" s="162" t="s">
        <v>886</v>
      </c>
      <c r="R1862" s="164">
        <v>9947.5</v>
      </c>
      <c r="S1862" s="163" t="s">
        <v>395</v>
      </c>
      <c r="T1862" s="163"/>
      <c r="U1862" s="161" t="s">
        <v>10</v>
      </c>
      <c r="V1862" s="161" t="s">
        <v>11</v>
      </c>
      <c r="W1862" s="161" t="s">
        <v>12</v>
      </c>
      <c r="X1862" s="161" t="s">
        <v>13</v>
      </c>
      <c r="Y1862" s="165">
        <v>5800</v>
      </c>
      <c r="Z1862" s="165">
        <v>9191101</v>
      </c>
      <c r="AA1862" s="166">
        <v>6.919380264202424E-3</v>
      </c>
      <c r="AB1862" s="167" t="s">
        <v>5217</v>
      </c>
      <c r="AC1862" s="168" t="s">
        <v>3222</v>
      </c>
    </row>
    <row r="1863" spans="1:29" x14ac:dyDescent="0.3">
      <c r="A1863" s="156" t="s">
        <v>2833</v>
      </c>
      <c r="B1863" s="157">
        <v>2</v>
      </c>
      <c r="C1863" s="156" t="s">
        <v>1467</v>
      </c>
      <c r="D1863" s="156" t="s">
        <v>275</v>
      </c>
      <c r="E1863" s="156" t="s">
        <v>2722</v>
      </c>
      <c r="F1863" s="159" t="s">
        <v>2638</v>
      </c>
      <c r="G1863" s="156" t="s">
        <v>280</v>
      </c>
      <c r="H1863" s="160">
        <v>43748</v>
      </c>
      <c r="I1863" s="160">
        <v>44039</v>
      </c>
      <c r="J1863" s="161" t="s">
        <v>5</v>
      </c>
      <c r="K1863" s="162"/>
      <c r="L1863" s="163" t="s">
        <v>473</v>
      </c>
      <c r="M1863" s="171">
        <v>0</v>
      </c>
      <c r="N1863" s="164">
        <v>13287.5</v>
      </c>
      <c r="O1863" s="162">
        <v>86864</v>
      </c>
      <c r="P1863" s="160">
        <v>44039</v>
      </c>
      <c r="Q1863" s="162" t="s">
        <v>1008</v>
      </c>
      <c r="R1863" s="164">
        <v>13287.5</v>
      </c>
      <c r="S1863" s="163" t="s">
        <v>395</v>
      </c>
      <c r="T1863" s="163"/>
      <c r="U1863" s="161" t="s">
        <v>10</v>
      </c>
      <c r="V1863" s="161" t="s">
        <v>11</v>
      </c>
      <c r="W1863" s="161" t="s">
        <v>12</v>
      </c>
      <c r="X1863" s="161" t="s">
        <v>13</v>
      </c>
      <c r="Y1863" s="169">
        <v>5800</v>
      </c>
      <c r="Z1863" s="165">
        <v>9191101</v>
      </c>
      <c r="AA1863" s="166">
        <v>9.2426504408735562E-3</v>
      </c>
      <c r="AB1863" s="167" t="s">
        <v>5217</v>
      </c>
      <c r="AC1863" s="168" t="s">
        <v>3222</v>
      </c>
    </row>
    <row r="1864" spans="1:29" x14ac:dyDescent="0.3">
      <c r="A1864" s="156" t="s">
        <v>2833</v>
      </c>
      <c r="B1864" s="157">
        <v>2</v>
      </c>
      <c r="C1864" s="158" t="s">
        <v>1467</v>
      </c>
      <c r="D1864" s="156" t="s">
        <v>275</v>
      </c>
      <c r="E1864" s="156" t="s">
        <v>2722</v>
      </c>
      <c r="F1864" s="159" t="s">
        <v>2638</v>
      </c>
      <c r="G1864" s="156" t="s">
        <v>280</v>
      </c>
      <c r="H1864" s="160">
        <v>43748</v>
      </c>
      <c r="I1864" s="160">
        <v>44060</v>
      </c>
      <c r="J1864" s="161" t="s">
        <v>979</v>
      </c>
      <c r="K1864" s="162"/>
      <c r="L1864" s="163" t="s">
        <v>473</v>
      </c>
      <c r="M1864" s="171">
        <v>0</v>
      </c>
      <c r="N1864" s="164">
        <v>5953.78</v>
      </c>
      <c r="O1864" s="162">
        <v>88480</v>
      </c>
      <c r="P1864" s="160">
        <v>44060</v>
      </c>
      <c r="Q1864" s="162" t="s">
        <v>1041</v>
      </c>
      <c r="R1864" s="164">
        <v>5953.78</v>
      </c>
      <c r="S1864" s="158" t="s">
        <v>395</v>
      </c>
      <c r="T1864" s="163"/>
      <c r="U1864" s="161" t="s">
        <v>10</v>
      </c>
      <c r="V1864" s="161" t="s">
        <v>11</v>
      </c>
      <c r="W1864" s="161" t="s">
        <v>12</v>
      </c>
      <c r="X1864" s="161" t="s">
        <v>13</v>
      </c>
      <c r="Y1864" s="169">
        <v>5800</v>
      </c>
      <c r="Z1864" s="169">
        <v>9191101</v>
      </c>
      <c r="AA1864" s="166">
        <v>4.141389075587143E-3</v>
      </c>
      <c r="AB1864" s="156" t="s">
        <v>5217</v>
      </c>
      <c r="AC1864" s="168" t="s">
        <v>3222</v>
      </c>
    </row>
    <row r="1865" spans="1:29" x14ac:dyDescent="0.3">
      <c r="A1865" s="156" t="s">
        <v>2833</v>
      </c>
      <c r="B1865" s="157">
        <v>2</v>
      </c>
      <c r="C1865" s="156" t="s">
        <v>1467</v>
      </c>
      <c r="D1865" s="156" t="s">
        <v>275</v>
      </c>
      <c r="E1865" s="156" t="s">
        <v>2722</v>
      </c>
      <c r="F1865" s="159" t="s">
        <v>2638</v>
      </c>
      <c r="G1865" s="156" t="s">
        <v>280</v>
      </c>
      <c r="H1865" s="160">
        <v>43748</v>
      </c>
      <c r="I1865" s="160">
        <v>44117</v>
      </c>
      <c r="J1865" s="161" t="s">
        <v>979</v>
      </c>
      <c r="K1865" s="162"/>
      <c r="L1865" s="163" t="s">
        <v>473</v>
      </c>
      <c r="M1865" s="171">
        <v>0</v>
      </c>
      <c r="N1865" s="164">
        <v>5623.68</v>
      </c>
      <c r="O1865" s="162">
        <v>89359</v>
      </c>
      <c r="P1865" s="160">
        <v>44117</v>
      </c>
      <c r="Q1865" s="162" t="s">
        <v>1217</v>
      </c>
      <c r="R1865" s="164">
        <v>5623.68</v>
      </c>
      <c r="S1865" s="158" t="s">
        <v>395</v>
      </c>
      <c r="T1865" s="163"/>
      <c r="U1865" s="161" t="s">
        <v>10</v>
      </c>
      <c r="V1865" s="161" t="s">
        <v>11</v>
      </c>
      <c r="W1865" s="161" t="s">
        <v>12</v>
      </c>
      <c r="X1865" s="161" t="s">
        <v>13</v>
      </c>
      <c r="Y1865" s="169">
        <v>5800</v>
      </c>
      <c r="Z1865" s="169">
        <v>9191101</v>
      </c>
      <c r="AA1865" s="166">
        <v>3.9117748584257235E-3</v>
      </c>
      <c r="AB1865" s="158" t="s">
        <v>5217</v>
      </c>
      <c r="AC1865" s="168" t="s">
        <v>3222</v>
      </c>
    </row>
    <row r="1866" spans="1:29" x14ac:dyDescent="0.3">
      <c r="A1866" s="156" t="s">
        <v>2833</v>
      </c>
      <c r="B1866" s="157">
        <v>2</v>
      </c>
      <c r="C1866" s="156" t="s">
        <v>1467</v>
      </c>
      <c r="D1866" s="156" t="s">
        <v>275</v>
      </c>
      <c r="E1866" s="156" t="s">
        <v>2722</v>
      </c>
      <c r="F1866" s="159" t="s">
        <v>2638</v>
      </c>
      <c r="G1866" s="156" t="s">
        <v>280</v>
      </c>
      <c r="H1866" s="160">
        <v>43748</v>
      </c>
      <c r="I1866" s="160">
        <v>44124</v>
      </c>
      <c r="J1866" s="161" t="s">
        <v>979</v>
      </c>
      <c r="K1866" s="162"/>
      <c r="L1866" s="163" t="s">
        <v>473</v>
      </c>
      <c r="M1866" s="171">
        <v>0</v>
      </c>
      <c r="N1866" s="164">
        <v>5328.17</v>
      </c>
      <c r="O1866" s="162">
        <v>90460</v>
      </c>
      <c r="P1866" s="160">
        <v>44124</v>
      </c>
      <c r="Q1866" s="162" t="s">
        <v>1253</v>
      </c>
      <c r="R1866" s="164">
        <v>5328.17</v>
      </c>
      <c r="S1866" s="158" t="s">
        <v>395</v>
      </c>
      <c r="T1866" s="163"/>
      <c r="U1866" s="161" t="s">
        <v>10</v>
      </c>
      <c r="V1866" s="161" t="s">
        <v>11</v>
      </c>
      <c r="W1866" s="161" t="s">
        <v>12</v>
      </c>
      <c r="X1866" s="161" t="s">
        <v>13</v>
      </c>
      <c r="Y1866" s="169">
        <v>5800</v>
      </c>
      <c r="Z1866" s="169">
        <v>9191101</v>
      </c>
      <c r="AA1866" s="166">
        <v>3.7062210949801886E-3</v>
      </c>
      <c r="AB1866" s="183" t="s">
        <v>5217</v>
      </c>
      <c r="AC1866" s="168" t="s">
        <v>3222</v>
      </c>
    </row>
    <row r="1867" spans="1:29" x14ac:dyDescent="0.3">
      <c r="A1867" s="156" t="s">
        <v>2833</v>
      </c>
      <c r="B1867" s="157">
        <v>2</v>
      </c>
      <c r="C1867" s="158" t="s">
        <v>1467</v>
      </c>
      <c r="D1867" s="158" t="s">
        <v>275</v>
      </c>
      <c r="E1867" s="156" t="s">
        <v>2722</v>
      </c>
      <c r="F1867" s="156" t="s">
        <v>2638</v>
      </c>
      <c r="G1867" s="158" t="s">
        <v>280</v>
      </c>
      <c r="H1867" s="160">
        <v>43748</v>
      </c>
      <c r="I1867" s="160">
        <v>44183</v>
      </c>
      <c r="J1867" s="161" t="s">
        <v>979</v>
      </c>
      <c r="K1867" s="162"/>
      <c r="L1867" s="163" t="s">
        <v>473</v>
      </c>
      <c r="M1867" s="171">
        <v>0</v>
      </c>
      <c r="N1867" s="164">
        <v>5936.86</v>
      </c>
      <c r="O1867" s="162">
        <v>91321</v>
      </c>
      <c r="P1867" s="160">
        <v>44183</v>
      </c>
      <c r="Q1867" s="162" t="s">
        <v>1499</v>
      </c>
      <c r="R1867" s="164">
        <v>5936.86</v>
      </c>
      <c r="S1867" s="163" t="s">
        <v>395</v>
      </c>
      <c r="T1867" s="163"/>
      <c r="U1867" s="161" t="s">
        <v>10</v>
      </c>
      <c r="V1867" s="161" t="s">
        <v>11</v>
      </c>
      <c r="W1867" s="161" t="s">
        <v>12</v>
      </c>
      <c r="X1867" s="161" t="s">
        <v>13</v>
      </c>
      <c r="Y1867" s="169">
        <v>5800</v>
      </c>
      <c r="Z1867" s="169">
        <v>9191101</v>
      </c>
      <c r="AA1867" s="166">
        <v>4.1296196949316714E-3</v>
      </c>
      <c r="AB1867" s="167" t="s">
        <v>5217</v>
      </c>
      <c r="AC1867" s="168" t="s">
        <v>3222</v>
      </c>
    </row>
    <row r="1868" spans="1:29" x14ac:dyDescent="0.3">
      <c r="A1868" s="156" t="s">
        <v>2833</v>
      </c>
      <c r="B1868" s="157">
        <v>2</v>
      </c>
      <c r="C1868" s="158" t="s">
        <v>1467</v>
      </c>
      <c r="D1868" s="158" t="s">
        <v>275</v>
      </c>
      <c r="E1868" s="156" t="s">
        <v>2722</v>
      </c>
      <c r="F1868" s="159" t="s">
        <v>2638</v>
      </c>
      <c r="G1868" s="158" t="s">
        <v>280</v>
      </c>
      <c r="H1868" s="160">
        <v>43748</v>
      </c>
      <c r="I1868" s="160">
        <v>44183</v>
      </c>
      <c r="J1868" s="161" t="s">
        <v>979</v>
      </c>
      <c r="K1868" s="162"/>
      <c r="L1868" s="163" t="s">
        <v>473</v>
      </c>
      <c r="M1868" s="171">
        <v>0</v>
      </c>
      <c r="N1868" s="164">
        <v>5132.67</v>
      </c>
      <c r="O1868" s="162">
        <v>91964</v>
      </c>
      <c r="P1868" s="160">
        <v>44183</v>
      </c>
      <c r="Q1868" s="162" t="s">
        <v>1499</v>
      </c>
      <c r="R1868" s="164">
        <v>5132.67</v>
      </c>
      <c r="S1868" s="158" t="s">
        <v>395</v>
      </c>
      <c r="T1868" s="163"/>
      <c r="U1868" s="161" t="s">
        <v>10</v>
      </c>
      <c r="V1868" s="161" t="s">
        <v>11</v>
      </c>
      <c r="W1868" s="161" t="s">
        <v>12</v>
      </c>
      <c r="X1868" s="161" t="s">
        <v>13</v>
      </c>
      <c r="Y1868" s="169">
        <v>5800</v>
      </c>
      <c r="Z1868" s="169">
        <v>9191101</v>
      </c>
      <c r="AA1868" s="166">
        <v>3.5702332747588696E-3</v>
      </c>
      <c r="AB1868" s="167" t="s">
        <v>5217</v>
      </c>
      <c r="AC1868" s="168" t="s">
        <v>3222</v>
      </c>
    </row>
    <row r="1869" spans="1:29" x14ac:dyDescent="0.3">
      <c r="A1869" s="156" t="s">
        <v>2833</v>
      </c>
      <c r="B1869" s="157">
        <v>2</v>
      </c>
      <c r="C1869" s="158" t="s">
        <v>1467</v>
      </c>
      <c r="D1869" s="158" t="s">
        <v>275</v>
      </c>
      <c r="E1869" s="156" t="s">
        <v>2722</v>
      </c>
      <c r="F1869" s="159" t="s">
        <v>2638</v>
      </c>
      <c r="G1869" s="158" t="s">
        <v>280</v>
      </c>
      <c r="H1869" s="160">
        <v>43748</v>
      </c>
      <c r="I1869" s="160">
        <v>44235</v>
      </c>
      <c r="J1869" s="161" t="s">
        <v>979</v>
      </c>
      <c r="K1869" s="162"/>
      <c r="L1869" s="158" t="s">
        <v>473</v>
      </c>
      <c r="M1869" s="171">
        <v>0</v>
      </c>
      <c r="N1869" s="164">
        <v>5488.71</v>
      </c>
      <c r="O1869" s="162">
        <v>92821</v>
      </c>
      <c r="P1869" s="160">
        <v>44235</v>
      </c>
      <c r="Q1869" s="162" t="s">
        <v>1613</v>
      </c>
      <c r="R1869" s="164">
        <v>5488.71</v>
      </c>
      <c r="S1869" s="158" t="s">
        <v>395</v>
      </c>
      <c r="T1869" s="163"/>
      <c r="U1869" s="161" t="s">
        <v>10</v>
      </c>
      <c r="V1869" s="161" t="s">
        <v>11</v>
      </c>
      <c r="W1869" s="161" t="s">
        <v>12</v>
      </c>
      <c r="X1869" s="161" t="s">
        <v>13</v>
      </c>
      <c r="Y1869" s="169">
        <v>5800</v>
      </c>
      <c r="Z1869" s="165">
        <v>9191101</v>
      </c>
      <c r="AA1869" s="166">
        <v>3.8178910932325193E-3</v>
      </c>
      <c r="AB1869" s="158" t="s">
        <v>5217</v>
      </c>
      <c r="AC1869" s="168" t="s">
        <v>3222</v>
      </c>
    </row>
    <row r="1870" spans="1:29" x14ac:dyDescent="0.3">
      <c r="A1870" s="156" t="s">
        <v>2833</v>
      </c>
      <c r="B1870" s="157">
        <v>2</v>
      </c>
      <c r="C1870" s="158" t="s">
        <v>1467</v>
      </c>
      <c r="D1870" s="163" t="s">
        <v>275</v>
      </c>
      <c r="E1870" s="156" t="s">
        <v>2722</v>
      </c>
      <c r="F1870" s="159" t="s">
        <v>2638</v>
      </c>
      <c r="G1870" s="158" t="s">
        <v>280</v>
      </c>
      <c r="H1870" s="160">
        <v>43748</v>
      </c>
      <c r="I1870" s="160">
        <v>44291</v>
      </c>
      <c r="J1870" s="161" t="s">
        <v>979</v>
      </c>
      <c r="K1870" s="162"/>
      <c r="L1870" s="163" t="s">
        <v>473</v>
      </c>
      <c r="M1870" s="171">
        <v>0</v>
      </c>
      <c r="N1870" s="164">
        <v>4037.49</v>
      </c>
      <c r="O1870" s="162">
        <v>94011</v>
      </c>
      <c r="P1870" s="160">
        <v>44291</v>
      </c>
      <c r="Q1870" s="162" t="s">
        <v>1862</v>
      </c>
      <c r="R1870" s="164">
        <v>4037.49</v>
      </c>
      <c r="S1870" s="163" t="s">
        <v>395</v>
      </c>
      <c r="T1870" s="163"/>
      <c r="U1870" s="161" t="s">
        <v>10</v>
      </c>
      <c r="V1870" s="161" t="s">
        <v>11</v>
      </c>
      <c r="W1870" s="161" t="s">
        <v>12</v>
      </c>
      <c r="X1870" s="161" t="s">
        <v>13</v>
      </c>
      <c r="Y1870" s="169">
        <v>5800</v>
      </c>
      <c r="Z1870" s="169">
        <v>9191101</v>
      </c>
      <c r="AA1870" s="166">
        <v>2.8084371573676445E-3</v>
      </c>
      <c r="AB1870" s="167" t="s">
        <v>5217</v>
      </c>
      <c r="AC1870" s="168" t="s">
        <v>3222</v>
      </c>
    </row>
    <row r="1871" spans="1:29" x14ac:dyDescent="0.3">
      <c r="A1871" s="156" t="s">
        <v>2833</v>
      </c>
      <c r="B1871" s="157">
        <v>2</v>
      </c>
      <c r="C1871" s="158" t="s">
        <v>1467</v>
      </c>
      <c r="D1871" s="163" t="s">
        <v>275</v>
      </c>
      <c r="E1871" s="156" t="s">
        <v>2722</v>
      </c>
      <c r="F1871" s="159" t="s">
        <v>2638</v>
      </c>
      <c r="G1871" s="158" t="s">
        <v>280</v>
      </c>
      <c r="H1871" s="160">
        <v>43748</v>
      </c>
      <c r="I1871" s="160">
        <v>44302</v>
      </c>
      <c r="J1871" s="161" t="s">
        <v>979</v>
      </c>
      <c r="K1871" s="162"/>
      <c r="L1871" s="163" t="s">
        <v>473</v>
      </c>
      <c r="M1871" s="171">
        <v>0</v>
      </c>
      <c r="N1871" s="164">
        <v>3419.03</v>
      </c>
      <c r="O1871" s="162">
        <v>94918</v>
      </c>
      <c r="P1871" s="160">
        <v>44302</v>
      </c>
      <c r="Q1871" s="162" t="s">
        <v>1881</v>
      </c>
      <c r="R1871" s="164">
        <v>3419.03</v>
      </c>
      <c r="S1871" s="163" t="s">
        <v>395</v>
      </c>
      <c r="T1871" s="163"/>
      <c r="U1871" s="161" t="s">
        <v>10</v>
      </c>
      <c r="V1871" s="161" t="s">
        <v>11</v>
      </c>
      <c r="W1871" s="161" t="s">
        <v>12</v>
      </c>
      <c r="X1871" s="161" t="s">
        <v>13</v>
      </c>
      <c r="Y1871" s="169">
        <v>5800</v>
      </c>
      <c r="Z1871" s="169">
        <v>9191101</v>
      </c>
      <c r="AA1871" s="166">
        <v>2.3782426443544622E-3</v>
      </c>
      <c r="AB1871" s="167" t="s">
        <v>5217</v>
      </c>
      <c r="AC1871" s="168" t="s">
        <v>3222</v>
      </c>
    </row>
    <row r="1872" spans="1:29" x14ac:dyDescent="0.3">
      <c r="A1872" s="156" t="s">
        <v>2833</v>
      </c>
      <c r="B1872" s="157">
        <v>2</v>
      </c>
      <c r="C1872" s="158" t="s">
        <v>1467</v>
      </c>
      <c r="D1872" s="158" t="s">
        <v>275</v>
      </c>
      <c r="E1872" s="156" t="s">
        <v>2722</v>
      </c>
      <c r="F1872" s="158" t="s">
        <v>2638</v>
      </c>
      <c r="G1872" s="158" t="s">
        <v>280</v>
      </c>
      <c r="H1872" s="160">
        <v>43748</v>
      </c>
      <c r="I1872" s="160">
        <v>44341</v>
      </c>
      <c r="J1872" s="161" t="s">
        <v>979</v>
      </c>
      <c r="K1872" s="162"/>
      <c r="L1872" s="158" t="s">
        <v>473</v>
      </c>
      <c r="M1872" s="171">
        <v>0</v>
      </c>
      <c r="N1872" s="171">
        <v>3651.37</v>
      </c>
      <c r="O1872" s="162">
        <v>95700</v>
      </c>
      <c r="P1872" s="160">
        <v>44341</v>
      </c>
      <c r="Q1872" s="162" t="s">
        <v>2072</v>
      </c>
      <c r="R1872" s="171">
        <v>3651.37</v>
      </c>
      <c r="S1872" s="162" t="s">
        <v>395</v>
      </c>
      <c r="T1872" s="156"/>
      <c r="U1872" s="161" t="s">
        <v>10</v>
      </c>
      <c r="V1872" s="161" t="s">
        <v>11</v>
      </c>
      <c r="W1872" s="161" t="s">
        <v>12</v>
      </c>
      <c r="X1872" s="161" t="s">
        <v>13</v>
      </c>
      <c r="Y1872" s="165">
        <v>5800</v>
      </c>
      <c r="Z1872" s="165">
        <v>9191101</v>
      </c>
      <c r="AA1872" s="166">
        <v>2.5398559955064895E-3</v>
      </c>
      <c r="AB1872" s="158" t="s">
        <v>5217</v>
      </c>
      <c r="AC1872" s="168" t="s">
        <v>3222</v>
      </c>
    </row>
    <row r="1873" spans="1:29" x14ac:dyDescent="0.3">
      <c r="A1873" s="156" t="s">
        <v>2833</v>
      </c>
      <c r="B1873" s="157">
        <v>2</v>
      </c>
      <c r="C1873" s="158" t="s">
        <v>1467</v>
      </c>
      <c r="D1873" s="158" t="s">
        <v>275</v>
      </c>
      <c r="E1873" s="156" t="s">
        <v>2722</v>
      </c>
      <c r="F1873" s="159" t="s">
        <v>2638</v>
      </c>
      <c r="G1873" s="158" t="s">
        <v>280</v>
      </c>
      <c r="H1873" s="160">
        <v>43748</v>
      </c>
      <c r="I1873" s="160">
        <v>44341</v>
      </c>
      <c r="J1873" s="161" t="s">
        <v>979</v>
      </c>
      <c r="K1873" s="162"/>
      <c r="L1873" s="163" t="s">
        <v>473</v>
      </c>
      <c r="M1873" s="171">
        <v>0</v>
      </c>
      <c r="N1873" s="164">
        <v>2117.4299999999998</v>
      </c>
      <c r="O1873" s="162">
        <v>96936</v>
      </c>
      <c r="P1873" s="160">
        <v>44341</v>
      </c>
      <c r="Q1873" s="162" t="s">
        <v>2072</v>
      </c>
      <c r="R1873" s="164">
        <v>2117.4299999999998</v>
      </c>
      <c r="S1873" s="163" t="s">
        <v>395</v>
      </c>
      <c r="T1873" s="163"/>
      <c r="U1873" s="161" t="s">
        <v>10</v>
      </c>
      <c r="V1873" s="161" t="s">
        <v>11</v>
      </c>
      <c r="W1873" s="161" t="s">
        <v>12</v>
      </c>
      <c r="X1873" s="161" t="s">
        <v>13</v>
      </c>
      <c r="Y1873" s="165">
        <v>5800</v>
      </c>
      <c r="Z1873" s="165">
        <v>9191101</v>
      </c>
      <c r="AA1873" s="166">
        <v>1.4728628653259751E-3</v>
      </c>
      <c r="AB1873" s="167" t="s">
        <v>5217</v>
      </c>
      <c r="AC1873" s="168" t="s">
        <v>3222</v>
      </c>
    </row>
    <row r="1874" spans="1:29" x14ac:dyDescent="0.3">
      <c r="A1874" s="156" t="s">
        <v>2833</v>
      </c>
      <c r="B1874" s="157">
        <v>2</v>
      </c>
      <c r="C1874" s="156" t="s">
        <v>1467</v>
      </c>
      <c r="D1874" s="158" t="s">
        <v>275</v>
      </c>
      <c r="E1874" s="156" t="s">
        <v>2722</v>
      </c>
      <c r="F1874" s="159" t="s">
        <v>2638</v>
      </c>
      <c r="G1874" s="156" t="s">
        <v>280</v>
      </c>
      <c r="H1874" s="160">
        <v>43748</v>
      </c>
      <c r="I1874" s="160">
        <v>44469</v>
      </c>
      <c r="J1874" s="161" t="s">
        <v>2202</v>
      </c>
      <c r="K1874" s="162"/>
      <c r="L1874" s="163" t="s">
        <v>473</v>
      </c>
      <c r="M1874" s="171">
        <v>0</v>
      </c>
      <c r="N1874" s="164">
        <v>11952.82</v>
      </c>
      <c r="O1874" s="162">
        <v>101444</v>
      </c>
      <c r="P1874" s="160">
        <v>44469</v>
      </c>
      <c r="Q1874" s="162" t="s">
        <v>2414</v>
      </c>
      <c r="R1874" s="164">
        <v>11952.82</v>
      </c>
      <c r="S1874" s="162" t="s">
        <v>395</v>
      </c>
      <c r="T1874" s="163"/>
      <c r="U1874" s="161" t="s">
        <v>10</v>
      </c>
      <c r="V1874" s="161" t="s">
        <v>11</v>
      </c>
      <c r="W1874" s="161" t="s">
        <v>12</v>
      </c>
      <c r="X1874" s="161" t="s">
        <v>13</v>
      </c>
      <c r="Y1874" s="169">
        <v>5800</v>
      </c>
      <c r="Z1874" s="169">
        <v>9191101</v>
      </c>
      <c r="AA1874" s="166">
        <v>8.3142605488378003E-3</v>
      </c>
      <c r="AB1874" s="158" t="s">
        <v>5217</v>
      </c>
      <c r="AC1874" s="168" t="s">
        <v>3222</v>
      </c>
    </row>
    <row r="1875" spans="1:29" x14ac:dyDescent="0.3">
      <c r="A1875" s="156" t="s">
        <v>2833</v>
      </c>
      <c r="B1875" s="157">
        <v>2</v>
      </c>
      <c r="C1875" s="158" t="s">
        <v>1467</v>
      </c>
      <c r="D1875" s="158" t="s">
        <v>275</v>
      </c>
      <c r="E1875" s="156" t="s">
        <v>2722</v>
      </c>
      <c r="F1875" s="159" t="s">
        <v>2638</v>
      </c>
      <c r="G1875" s="158" t="s">
        <v>280</v>
      </c>
      <c r="H1875" s="160">
        <v>43748</v>
      </c>
      <c r="I1875" s="160">
        <v>44487</v>
      </c>
      <c r="J1875" s="161" t="s">
        <v>2202</v>
      </c>
      <c r="K1875" s="162"/>
      <c r="L1875" s="163" t="s">
        <v>473</v>
      </c>
      <c r="M1875" s="171">
        <v>0</v>
      </c>
      <c r="N1875" s="164">
        <v>2897.99</v>
      </c>
      <c r="O1875" s="162">
        <v>102576</v>
      </c>
      <c r="P1875" s="160">
        <v>44487</v>
      </c>
      <c r="Q1875" s="162" t="s">
        <v>2424</v>
      </c>
      <c r="R1875" s="164">
        <v>2897.99</v>
      </c>
      <c r="S1875" s="163" t="s">
        <v>395</v>
      </c>
      <c r="T1875" s="163"/>
      <c r="U1875" s="161" t="s">
        <v>10</v>
      </c>
      <c r="V1875" s="161" t="s">
        <v>11</v>
      </c>
      <c r="W1875" s="161" t="s">
        <v>12</v>
      </c>
      <c r="X1875" s="161" t="s">
        <v>13</v>
      </c>
      <c r="Y1875" s="169">
        <v>5800</v>
      </c>
      <c r="Z1875" s="169">
        <v>9191101</v>
      </c>
      <c r="AA1875" s="166">
        <v>2.0158124967937655E-3</v>
      </c>
      <c r="AB1875" s="167" t="s">
        <v>5217</v>
      </c>
      <c r="AC1875" s="168" t="s">
        <v>3222</v>
      </c>
    </row>
    <row r="1876" spans="1:29" x14ac:dyDescent="0.3">
      <c r="A1876" s="156" t="s">
        <v>2833</v>
      </c>
      <c r="B1876" s="157">
        <v>2</v>
      </c>
      <c r="C1876" s="158" t="s">
        <v>1467</v>
      </c>
      <c r="D1876" s="158" t="s">
        <v>275</v>
      </c>
      <c r="E1876" s="156" t="s">
        <v>2722</v>
      </c>
      <c r="F1876" s="159" t="s">
        <v>2638</v>
      </c>
      <c r="G1876" s="158" t="s">
        <v>280</v>
      </c>
      <c r="H1876" s="160">
        <v>43748</v>
      </c>
      <c r="I1876" s="160">
        <v>44487</v>
      </c>
      <c r="J1876" s="161" t="s">
        <v>2202</v>
      </c>
      <c r="K1876" s="162"/>
      <c r="L1876" s="163" t="s">
        <v>473</v>
      </c>
      <c r="M1876" s="171">
        <v>25.75</v>
      </c>
      <c r="N1876" s="164">
        <v>25.75</v>
      </c>
      <c r="O1876" s="162"/>
      <c r="P1876" s="160"/>
      <c r="Q1876" s="162"/>
      <c r="R1876" s="164">
        <v>0</v>
      </c>
      <c r="S1876" s="163" t="s">
        <v>395</v>
      </c>
      <c r="T1876" s="163"/>
      <c r="U1876" s="161" t="s">
        <v>10</v>
      </c>
      <c r="V1876" s="161" t="s">
        <v>11</v>
      </c>
      <c r="W1876" s="161" t="s">
        <v>12</v>
      </c>
      <c r="X1876" s="161" t="s">
        <v>13</v>
      </c>
      <c r="Y1876" s="169">
        <v>5800</v>
      </c>
      <c r="Z1876" s="169">
        <v>9191101</v>
      </c>
      <c r="AA1876" s="166">
        <v>0</v>
      </c>
      <c r="AB1876" s="167" t="s">
        <v>5352</v>
      </c>
      <c r="AC1876" s="168" t="s">
        <v>3222</v>
      </c>
    </row>
    <row r="1877" spans="1:29" x14ac:dyDescent="0.3">
      <c r="A1877" s="156" t="s">
        <v>2833</v>
      </c>
      <c r="B1877" s="157">
        <v>2</v>
      </c>
      <c r="C1877" s="158" t="s">
        <v>1467</v>
      </c>
      <c r="D1877" s="163" t="s">
        <v>275</v>
      </c>
      <c r="E1877" s="156" t="s">
        <v>2722</v>
      </c>
      <c r="F1877" s="159" t="s">
        <v>2638</v>
      </c>
      <c r="G1877" s="156" t="s">
        <v>280</v>
      </c>
      <c r="H1877" s="160">
        <v>43748</v>
      </c>
      <c r="I1877" s="160">
        <v>44673</v>
      </c>
      <c r="J1877" s="161" t="s">
        <v>2202</v>
      </c>
      <c r="K1877" s="162" t="s">
        <v>282</v>
      </c>
      <c r="L1877" s="163" t="s">
        <v>473</v>
      </c>
      <c r="M1877" s="171">
        <v>-25.75</v>
      </c>
      <c r="N1877" s="164">
        <v>-25.75</v>
      </c>
      <c r="O1877" s="162"/>
      <c r="P1877" s="160"/>
      <c r="Q1877" s="162"/>
      <c r="R1877" s="164">
        <v>0</v>
      </c>
      <c r="S1877" s="162" t="s">
        <v>395</v>
      </c>
      <c r="T1877" s="163"/>
      <c r="U1877" s="161" t="s">
        <v>10</v>
      </c>
      <c r="V1877" s="161" t="s">
        <v>11</v>
      </c>
      <c r="W1877" s="161" t="s">
        <v>12</v>
      </c>
      <c r="X1877" s="161" t="s">
        <v>13</v>
      </c>
      <c r="Y1877" s="169">
        <v>5800</v>
      </c>
      <c r="Z1877" s="169">
        <v>9191101</v>
      </c>
      <c r="AA1877" s="166">
        <v>0</v>
      </c>
      <c r="AB1877" s="158" t="s">
        <v>5353</v>
      </c>
      <c r="AC1877" s="168" t="s">
        <v>3222</v>
      </c>
    </row>
    <row r="1878" spans="1:29" x14ac:dyDescent="0.3">
      <c r="A1878" s="156" t="s">
        <v>2849</v>
      </c>
      <c r="B1878" s="157">
        <v>1</v>
      </c>
      <c r="C1878" s="158" t="s">
        <v>1467</v>
      </c>
      <c r="D1878" s="158" t="s">
        <v>268</v>
      </c>
      <c r="E1878" s="156" t="s">
        <v>2722</v>
      </c>
      <c r="F1878" s="159" t="s">
        <v>2638</v>
      </c>
      <c r="G1878" s="158" t="s">
        <v>280</v>
      </c>
      <c r="H1878" s="160">
        <v>43748</v>
      </c>
      <c r="I1878" s="160">
        <v>43839</v>
      </c>
      <c r="J1878" s="161" t="s">
        <v>5</v>
      </c>
      <c r="K1878" s="162"/>
      <c r="L1878" s="163" t="s">
        <v>473</v>
      </c>
      <c r="M1878" s="171">
        <v>0</v>
      </c>
      <c r="N1878" s="164">
        <v>9691.25</v>
      </c>
      <c r="O1878" s="162">
        <v>80804</v>
      </c>
      <c r="P1878" s="160">
        <v>43839</v>
      </c>
      <c r="Q1878" s="162" t="s">
        <v>527</v>
      </c>
      <c r="R1878" s="164">
        <v>9691.25</v>
      </c>
      <c r="S1878" s="163" t="s">
        <v>2250</v>
      </c>
      <c r="T1878" s="163"/>
      <c r="U1878" s="161" t="s">
        <v>10</v>
      </c>
      <c r="V1878" s="161" t="s">
        <v>11</v>
      </c>
      <c r="W1878" s="161" t="s">
        <v>12</v>
      </c>
      <c r="X1878" s="161" t="s">
        <v>13</v>
      </c>
      <c r="Y1878" s="169">
        <v>5800</v>
      </c>
      <c r="Z1878" s="169">
        <v>9221101</v>
      </c>
      <c r="AA1878" s="166">
        <v>6.7411353591808731E-3</v>
      </c>
      <c r="AB1878" s="167" t="s">
        <v>5218</v>
      </c>
      <c r="AC1878" s="168" t="s">
        <v>3242</v>
      </c>
    </row>
    <row r="1879" spans="1:29" x14ac:dyDescent="0.3">
      <c r="A1879" s="156" t="s">
        <v>2849</v>
      </c>
      <c r="B1879" s="157">
        <v>1</v>
      </c>
      <c r="C1879" s="158" t="s">
        <v>1467</v>
      </c>
      <c r="D1879" s="158" t="s">
        <v>268</v>
      </c>
      <c r="E1879" s="156" t="s">
        <v>2722</v>
      </c>
      <c r="F1879" s="159" t="s">
        <v>2638</v>
      </c>
      <c r="G1879" s="158" t="s">
        <v>280</v>
      </c>
      <c r="H1879" s="160">
        <v>43748</v>
      </c>
      <c r="I1879" s="160">
        <v>43844</v>
      </c>
      <c r="J1879" s="161" t="s">
        <v>5</v>
      </c>
      <c r="K1879" s="162"/>
      <c r="L1879" s="163" t="s">
        <v>473</v>
      </c>
      <c r="M1879" s="171">
        <v>0</v>
      </c>
      <c r="N1879" s="164">
        <v>3193.75</v>
      </c>
      <c r="O1879" s="162">
        <v>80796</v>
      </c>
      <c r="P1879" s="160">
        <v>43844</v>
      </c>
      <c r="Q1879" s="162" t="s">
        <v>560</v>
      </c>
      <c r="R1879" s="164">
        <v>3193.75</v>
      </c>
      <c r="S1879" s="163" t="s">
        <v>2250</v>
      </c>
      <c r="T1879" s="163"/>
      <c r="U1879" s="161" t="s">
        <v>10</v>
      </c>
      <c r="V1879" s="161" t="s">
        <v>11</v>
      </c>
      <c r="W1879" s="161" t="s">
        <v>12</v>
      </c>
      <c r="X1879" s="161" t="s">
        <v>13</v>
      </c>
      <c r="Y1879" s="165">
        <v>5800</v>
      </c>
      <c r="Z1879" s="165">
        <v>9221101</v>
      </c>
      <c r="AA1879" s="166">
        <v>2.221540157707614E-3</v>
      </c>
      <c r="AB1879" s="172" t="s">
        <v>5218</v>
      </c>
      <c r="AC1879" s="168" t="s">
        <v>3242</v>
      </c>
    </row>
    <row r="1880" spans="1:29" x14ac:dyDescent="0.3">
      <c r="A1880" s="156" t="s">
        <v>2849</v>
      </c>
      <c r="B1880" s="157">
        <v>1</v>
      </c>
      <c r="C1880" s="158" t="s">
        <v>1467</v>
      </c>
      <c r="D1880" s="158" t="s">
        <v>268</v>
      </c>
      <c r="E1880" s="156" t="s">
        <v>2722</v>
      </c>
      <c r="F1880" s="159" t="s">
        <v>2638</v>
      </c>
      <c r="G1880" s="158" t="s">
        <v>280</v>
      </c>
      <c r="H1880" s="160">
        <v>43748</v>
      </c>
      <c r="I1880" s="160">
        <v>43844</v>
      </c>
      <c r="J1880" s="161" t="s">
        <v>5</v>
      </c>
      <c r="K1880" s="162"/>
      <c r="L1880" s="163" t="s">
        <v>473</v>
      </c>
      <c r="M1880" s="171">
        <v>0</v>
      </c>
      <c r="N1880" s="164">
        <v>8433.75</v>
      </c>
      <c r="O1880" s="162">
        <v>81699</v>
      </c>
      <c r="P1880" s="160">
        <v>43844</v>
      </c>
      <c r="Q1880" s="162" t="s">
        <v>560</v>
      </c>
      <c r="R1880" s="164">
        <v>8433.75</v>
      </c>
      <c r="S1880" s="163" t="s">
        <v>2250</v>
      </c>
      <c r="T1880" s="163"/>
      <c r="U1880" s="161" t="s">
        <v>10</v>
      </c>
      <c r="V1880" s="161" t="s">
        <v>11</v>
      </c>
      <c r="W1880" s="161" t="s">
        <v>12</v>
      </c>
      <c r="X1880" s="161" t="s">
        <v>13</v>
      </c>
      <c r="Y1880" s="165">
        <v>5800</v>
      </c>
      <c r="Z1880" s="165">
        <v>9221101</v>
      </c>
      <c r="AA1880" s="166">
        <v>5.866431093562924E-3</v>
      </c>
      <c r="AB1880" s="172" t="s">
        <v>5218</v>
      </c>
      <c r="AC1880" s="168" t="s">
        <v>3242</v>
      </c>
    </row>
    <row r="1881" spans="1:29" x14ac:dyDescent="0.3">
      <c r="A1881" s="156" t="s">
        <v>2849</v>
      </c>
      <c r="B1881" s="157">
        <v>1</v>
      </c>
      <c r="C1881" s="158" t="s">
        <v>1467</v>
      </c>
      <c r="D1881" s="158" t="s">
        <v>268</v>
      </c>
      <c r="E1881" s="156" t="s">
        <v>2722</v>
      </c>
      <c r="F1881" s="159" t="s">
        <v>2638</v>
      </c>
      <c r="G1881" s="158" t="s">
        <v>280</v>
      </c>
      <c r="H1881" s="160">
        <v>43748</v>
      </c>
      <c r="I1881" s="160">
        <v>43922</v>
      </c>
      <c r="J1881" s="161" t="s">
        <v>5</v>
      </c>
      <c r="K1881" s="162"/>
      <c r="L1881" s="163" t="s">
        <v>473</v>
      </c>
      <c r="M1881" s="171">
        <v>0</v>
      </c>
      <c r="N1881" s="164">
        <v>12485</v>
      </c>
      <c r="O1881" s="162">
        <v>82273</v>
      </c>
      <c r="P1881" s="160">
        <v>43922</v>
      </c>
      <c r="Q1881" s="162" t="s">
        <v>687</v>
      </c>
      <c r="R1881" s="164">
        <v>12485</v>
      </c>
      <c r="S1881" s="163" t="s">
        <v>2250</v>
      </c>
      <c r="T1881" s="163"/>
      <c r="U1881" s="161" t="s">
        <v>10</v>
      </c>
      <c r="V1881" s="161" t="s">
        <v>11</v>
      </c>
      <c r="W1881" s="161" t="s">
        <v>12</v>
      </c>
      <c r="X1881" s="161" t="s">
        <v>13</v>
      </c>
      <c r="Y1881" s="169">
        <v>5800</v>
      </c>
      <c r="Z1881" s="169">
        <v>9221101</v>
      </c>
      <c r="AA1881" s="166">
        <v>8.6844395675865545E-3</v>
      </c>
      <c r="AB1881" s="167" t="s">
        <v>5218</v>
      </c>
      <c r="AC1881" s="168" t="s">
        <v>3242</v>
      </c>
    </row>
    <row r="1882" spans="1:29" x14ac:dyDescent="0.3">
      <c r="A1882" s="156" t="s">
        <v>2849</v>
      </c>
      <c r="B1882" s="157">
        <v>1</v>
      </c>
      <c r="C1882" s="158" t="s">
        <v>1467</v>
      </c>
      <c r="D1882" s="158" t="s">
        <v>268</v>
      </c>
      <c r="E1882" s="156" t="s">
        <v>2722</v>
      </c>
      <c r="F1882" s="159" t="s">
        <v>2638</v>
      </c>
      <c r="G1882" s="158" t="s">
        <v>280</v>
      </c>
      <c r="H1882" s="160">
        <v>43748</v>
      </c>
      <c r="I1882" s="160">
        <v>43922</v>
      </c>
      <c r="J1882" s="161" t="s">
        <v>5</v>
      </c>
      <c r="K1882" s="162"/>
      <c r="L1882" s="163" t="s">
        <v>473</v>
      </c>
      <c r="M1882" s="171">
        <v>0</v>
      </c>
      <c r="N1882" s="164">
        <v>7932.5</v>
      </c>
      <c r="O1882" s="162">
        <v>83068</v>
      </c>
      <c r="P1882" s="160">
        <v>43922</v>
      </c>
      <c r="Q1882" s="162" t="s">
        <v>687</v>
      </c>
      <c r="R1882" s="164">
        <v>7932.5</v>
      </c>
      <c r="S1882" s="163" t="s">
        <v>2250</v>
      </c>
      <c r="T1882" s="163"/>
      <c r="U1882" s="161" t="s">
        <v>10</v>
      </c>
      <c r="V1882" s="161" t="s">
        <v>11</v>
      </c>
      <c r="W1882" s="161" t="s">
        <v>12</v>
      </c>
      <c r="X1882" s="161" t="s">
        <v>13</v>
      </c>
      <c r="Y1882" s="165">
        <v>5800</v>
      </c>
      <c r="Z1882" s="165">
        <v>9221101</v>
      </c>
      <c r="AA1882" s="166">
        <v>5.5177666695939405E-3</v>
      </c>
      <c r="AB1882" s="167" t="s">
        <v>5218</v>
      </c>
      <c r="AC1882" s="168" t="s">
        <v>3242</v>
      </c>
    </row>
    <row r="1883" spans="1:29" x14ac:dyDescent="0.3">
      <c r="A1883" s="156" t="s">
        <v>2849</v>
      </c>
      <c r="B1883" s="157">
        <v>1</v>
      </c>
      <c r="C1883" s="167" t="s">
        <v>1467</v>
      </c>
      <c r="D1883" s="156" t="s">
        <v>268</v>
      </c>
      <c r="E1883" s="156" t="s">
        <v>2722</v>
      </c>
      <c r="F1883" s="162" t="s">
        <v>2638</v>
      </c>
      <c r="G1883" s="167" t="s">
        <v>280</v>
      </c>
      <c r="H1883" s="160">
        <v>43748</v>
      </c>
      <c r="I1883" s="160">
        <v>43936</v>
      </c>
      <c r="J1883" s="161" t="s">
        <v>5</v>
      </c>
      <c r="K1883" s="162"/>
      <c r="L1883" s="158" t="s">
        <v>473</v>
      </c>
      <c r="M1883" s="171">
        <v>0</v>
      </c>
      <c r="N1883" s="171">
        <v>8200</v>
      </c>
      <c r="O1883" s="162">
        <v>84567</v>
      </c>
      <c r="P1883" s="160">
        <v>43936</v>
      </c>
      <c r="Q1883" s="162" t="s">
        <v>708</v>
      </c>
      <c r="R1883" s="171">
        <v>8200</v>
      </c>
      <c r="S1883" s="163" t="s">
        <v>2250</v>
      </c>
      <c r="T1883" s="156"/>
      <c r="U1883" s="161" t="s">
        <v>10</v>
      </c>
      <c r="V1883" s="161" t="s">
        <v>11</v>
      </c>
      <c r="W1883" s="161" t="s">
        <v>12</v>
      </c>
      <c r="X1883" s="161" t="s">
        <v>13</v>
      </c>
      <c r="Y1883" s="169">
        <v>5800</v>
      </c>
      <c r="Z1883" s="169">
        <v>9221101</v>
      </c>
      <c r="AA1883" s="166">
        <v>5.703836960689608E-3</v>
      </c>
      <c r="AB1883" s="167" t="s">
        <v>5218</v>
      </c>
      <c r="AC1883" s="168" t="s">
        <v>3242</v>
      </c>
    </row>
    <row r="1884" spans="1:29" x14ac:dyDescent="0.3">
      <c r="A1884" s="156" t="s">
        <v>2849</v>
      </c>
      <c r="B1884" s="157">
        <v>1</v>
      </c>
      <c r="C1884" s="158" t="s">
        <v>1467</v>
      </c>
      <c r="D1884" s="158" t="s">
        <v>268</v>
      </c>
      <c r="E1884" s="156" t="s">
        <v>2722</v>
      </c>
      <c r="F1884" s="159" t="s">
        <v>2638</v>
      </c>
      <c r="G1884" s="158" t="s">
        <v>280</v>
      </c>
      <c r="H1884" s="160">
        <v>43748</v>
      </c>
      <c r="I1884" s="160">
        <v>43979</v>
      </c>
      <c r="J1884" s="161" t="s">
        <v>5</v>
      </c>
      <c r="K1884" s="162"/>
      <c r="L1884" s="163" t="s">
        <v>473</v>
      </c>
      <c r="M1884" s="171">
        <v>0</v>
      </c>
      <c r="N1884" s="164">
        <v>12690</v>
      </c>
      <c r="O1884" s="162">
        <v>85320</v>
      </c>
      <c r="P1884" s="160">
        <v>43979</v>
      </c>
      <c r="Q1884" s="162" t="s">
        <v>843</v>
      </c>
      <c r="R1884" s="164">
        <v>12690</v>
      </c>
      <c r="S1884" s="163" t="s">
        <v>2250</v>
      </c>
      <c r="T1884" s="163"/>
      <c r="U1884" s="161" t="s">
        <v>10</v>
      </c>
      <c r="V1884" s="161" t="s">
        <v>11</v>
      </c>
      <c r="W1884" s="161" t="s">
        <v>12</v>
      </c>
      <c r="X1884" s="161" t="s">
        <v>13</v>
      </c>
      <c r="Y1884" s="165">
        <v>5800</v>
      </c>
      <c r="Z1884" s="165">
        <v>9221101</v>
      </c>
      <c r="AA1884" s="166">
        <v>8.8270354916037963E-3</v>
      </c>
      <c r="AB1884" s="172" t="s">
        <v>5218</v>
      </c>
      <c r="AC1884" s="168" t="s">
        <v>3242</v>
      </c>
    </row>
    <row r="1885" spans="1:29" x14ac:dyDescent="0.3">
      <c r="A1885" s="156" t="s">
        <v>2849</v>
      </c>
      <c r="B1885" s="157">
        <v>1</v>
      </c>
      <c r="C1885" s="158" t="s">
        <v>1467</v>
      </c>
      <c r="D1885" s="158" t="s">
        <v>268</v>
      </c>
      <c r="E1885" s="156" t="s">
        <v>2722</v>
      </c>
      <c r="F1885" s="159" t="s">
        <v>2638</v>
      </c>
      <c r="G1885" s="158" t="s">
        <v>280</v>
      </c>
      <c r="H1885" s="160">
        <v>43748</v>
      </c>
      <c r="I1885" s="160">
        <v>43999</v>
      </c>
      <c r="J1885" s="161" t="s">
        <v>5</v>
      </c>
      <c r="K1885" s="162"/>
      <c r="L1885" s="163" t="s">
        <v>473</v>
      </c>
      <c r="M1885" s="171">
        <v>0</v>
      </c>
      <c r="N1885" s="164">
        <v>13470</v>
      </c>
      <c r="O1885" s="162">
        <v>86240</v>
      </c>
      <c r="P1885" s="160">
        <v>43999</v>
      </c>
      <c r="Q1885" s="162" t="s">
        <v>886</v>
      </c>
      <c r="R1885" s="164">
        <v>13470</v>
      </c>
      <c r="S1885" s="163" t="s">
        <v>2250</v>
      </c>
      <c r="T1885" s="163"/>
      <c r="U1885" s="161" t="s">
        <v>10</v>
      </c>
      <c r="V1885" s="161" t="s">
        <v>11</v>
      </c>
      <c r="W1885" s="161" t="s">
        <v>12</v>
      </c>
      <c r="X1885" s="161" t="s">
        <v>13</v>
      </c>
      <c r="Y1885" s="165">
        <v>5800</v>
      </c>
      <c r="Z1885" s="165">
        <v>9221101</v>
      </c>
      <c r="AA1885" s="166">
        <v>9.369595592742563E-3</v>
      </c>
      <c r="AB1885" s="167" t="s">
        <v>5218</v>
      </c>
      <c r="AC1885" s="168" t="s">
        <v>3242</v>
      </c>
    </row>
    <row r="1886" spans="1:29" x14ac:dyDescent="0.3">
      <c r="A1886" s="156" t="s">
        <v>2849</v>
      </c>
      <c r="B1886" s="157">
        <v>1</v>
      </c>
      <c r="C1886" s="158" t="s">
        <v>1467</v>
      </c>
      <c r="D1886" s="158" t="s">
        <v>268</v>
      </c>
      <c r="E1886" s="156" t="s">
        <v>2722</v>
      </c>
      <c r="F1886" s="159" t="s">
        <v>2638</v>
      </c>
      <c r="G1886" s="158" t="s">
        <v>280</v>
      </c>
      <c r="H1886" s="160">
        <v>43748</v>
      </c>
      <c r="I1886" s="160">
        <v>44039</v>
      </c>
      <c r="J1886" s="161" t="s">
        <v>5</v>
      </c>
      <c r="K1886" s="162"/>
      <c r="L1886" s="163" t="s">
        <v>473</v>
      </c>
      <c r="M1886" s="171">
        <v>0</v>
      </c>
      <c r="N1886" s="164">
        <v>15197.5</v>
      </c>
      <c r="O1886" s="162">
        <v>86864</v>
      </c>
      <c r="P1886" s="160">
        <v>44039</v>
      </c>
      <c r="Q1886" s="162" t="s">
        <v>1008</v>
      </c>
      <c r="R1886" s="164">
        <v>15197.5</v>
      </c>
      <c r="S1886" s="163" t="s">
        <v>2250</v>
      </c>
      <c r="T1886" s="163"/>
      <c r="U1886" s="161" t="s">
        <v>10</v>
      </c>
      <c r="V1886" s="161" t="s">
        <v>11</v>
      </c>
      <c r="W1886" s="161" t="s">
        <v>12</v>
      </c>
      <c r="X1886" s="161" t="s">
        <v>13</v>
      </c>
      <c r="Y1886" s="169">
        <v>5800</v>
      </c>
      <c r="Z1886" s="169">
        <v>9221101</v>
      </c>
      <c r="AA1886" s="166">
        <v>1.0571227098790282E-2</v>
      </c>
      <c r="AB1886" s="167" t="s">
        <v>5218</v>
      </c>
      <c r="AC1886" s="168" t="s">
        <v>3242</v>
      </c>
    </row>
    <row r="1887" spans="1:29" x14ac:dyDescent="0.3">
      <c r="A1887" s="156" t="s">
        <v>2849</v>
      </c>
      <c r="B1887" s="157">
        <v>1</v>
      </c>
      <c r="C1887" s="158" t="s">
        <v>1467</v>
      </c>
      <c r="D1887" s="158" t="s">
        <v>268</v>
      </c>
      <c r="E1887" s="156" t="s">
        <v>2722</v>
      </c>
      <c r="F1887" s="159" t="s">
        <v>2638</v>
      </c>
      <c r="G1887" s="156" t="s">
        <v>280</v>
      </c>
      <c r="H1887" s="160">
        <v>43748</v>
      </c>
      <c r="I1887" s="160">
        <v>44060</v>
      </c>
      <c r="J1887" s="161" t="s">
        <v>979</v>
      </c>
      <c r="K1887" s="162"/>
      <c r="L1887" s="163" t="s">
        <v>473</v>
      </c>
      <c r="M1887" s="171">
        <v>0</v>
      </c>
      <c r="N1887" s="164">
        <v>16815.75</v>
      </c>
      <c r="O1887" s="162">
        <v>88480</v>
      </c>
      <c r="P1887" s="160">
        <v>44060</v>
      </c>
      <c r="Q1887" s="162" t="s">
        <v>1041</v>
      </c>
      <c r="R1887" s="164">
        <v>16815.75</v>
      </c>
      <c r="S1887" s="162" t="s">
        <v>2250</v>
      </c>
      <c r="T1887" s="163"/>
      <c r="U1887" s="161" t="s">
        <v>10</v>
      </c>
      <c r="V1887" s="161" t="s">
        <v>11</v>
      </c>
      <c r="W1887" s="161" t="s">
        <v>12</v>
      </c>
      <c r="X1887" s="161" t="s">
        <v>13</v>
      </c>
      <c r="Y1887" s="169">
        <v>5800</v>
      </c>
      <c r="Z1887" s="169">
        <v>9221101</v>
      </c>
      <c r="AA1887" s="166">
        <v>1.1696865411184912E-2</v>
      </c>
      <c r="AB1887" s="156" t="s">
        <v>5218</v>
      </c>
      <c r="AC1887" s="168" t="s">
        <v>3242</v>
      </c>
    </row>
    <row r="1888" spans="1:29" x14ac:dyDescent="0.3">
      <c r="A1888" s="156" t="s">
        <v>2849</v>
      </c>
      <c r="B1888" s="157">
        <v>1</v>
      </c>
      <c r="C1888" s="158" t="s">
        <v>1467</v>
      </c>
      <c r="D1888" s="158" t="s">
        <v>268</v>
      </c>
      <c r="E1888" s="156" t="s">
        <v>2722</v>
      </c>
      <c r="F1888" s="159" t="s">
        <v>2638</v>
      </c>
      <c r="G1888" s="158" t="s">
        <v>280</v>
      </c>
      <c r="H1888" s="160">
        <v>43748</v>
      </c>
      <c r="I1888" s="160">
        <v>44117</v>
      </c>
      <c r="J1888" s="161" t="s">
        <v>979</v>
      </c>
      <c r="K1888" s="162"/>
      <c r="L1888" s="163" t="s">
        <v>473</v>
      </c>
      <c r="M1888" s="171">
        <v>0</v>
      </c>
      <c r="N1888" s="164">
        <v>15883.43</v>
      </c>
      <c r="O1888" s="162">
        <v>89359</v>
      </c>
      <c r="P1888" s="160">
        <v>44117</v>
      </c>
      <c r="Q1888" s="162" t="s">
        <v>1217</v>
      </c>
      <c r="R1888" s="164">
        <v>15883.43</v>
      </c>
      <c r="S1888" s="163" t="s">
        <v>2250</v>
      </c>
      <c r="T1888" s="163"/>
      <c r="U1888" s="161" t="s">
        <v>10</v>
      </c>
      <c r="V1888" s="161" t="s">
        <v>11</v>
      </c>
      <c r="W1888" s="161" t="s">
        <v>12</v>
      </c>
      <c r="X1888" s="161" t="s">
        <v>13</v>
      </c>
      <c r="Y1888" s="169">
        <v>5800</v>
      </c>
      <c r="Z1888" s="169">
        <v>9221101</v>
      </c>
      <c r="AA1888" s="166">
        <v>1.1048353060551968E-2</v>
      </c>
      <c r="AB1888" s="158" t="s">
        <v>5218</v>
      </c>
      <c r="AC1888" s="168" t="s">
        <v>3242</v>
      </c>
    </row>
    <row r="1889" spans="1:29" x14ac:dyDescent="0.3">
      <c r="A1889" s="156" t="s">
        <v>2849</v>
      </c>
      <c r="B1889" s="157">
        <v>1</v>
      </c>
      <c r="C1889" s="158" t="s">
        <v>1467</v>
      </c>
      <c r="D1889" s="156" t="s">
        <v>268</v>
      </c>
      <c r="E1889" s="156" t="s">
        <v>2722</v>
      </c>
      <c r="F1889" s="156" t="s">
        <v>2638</v>
      </c>
      <c r="G1889" s="158" t="s">
        <v>280</v>
      </c>
      <c r="H1889" s="160">
        <v>43748</v>
      </c>
      <c r="I1889" s="160">
        <v>44124</v>
      </c>
      <c r="J1889" s="161" t="s">
        <v>979</v>
      </c>
      <c r="K1889" s="162"/>
      <c r="L1889" s="163" t="s">
        <v>473</v>
      </c>
      <c r="M1889" s="171">
        <v>0</v>
      </c>
      <c r="N1889" s="170">
        <v>15048.8</v>
      </c>
      <c r="O1889" s="162">
        <v>90460</v>
      </c>
      <c r="P1889" s="160">
        <v>44124</v>
      </c>
      <c r="Q1889" s="162" t="s">
        <v>1253</v>
      </c>
      <c r="R1889" s="164">
        <v>15048.8</v>
      </c>
      <c r="S1889" s="158" t="s">
        <v>2250</v>
      </c>
      <c r="T1889" s="162"/>
      <c r="U1889" s="161" t="s">
        <v>10</v>
      </c>
      <c r="V1889" s="161" t="s">
        <v>11</v>
      </c>
      <c r="W1889" s="161" t="s">
        <v>12</v>
      </c>
      <c r="X1889" s="161" t="s">
        <v>13</v>
      </c>
      <c r="Y1889" s="165">
        <v>5800</v>
      </c>
      <c r="Z1889" s="165">
        <v>9221101</v>
      </c>
      <c r="AA1889" s="166">
        <v>1.0467792884637289E-2</v>
      </c>
      <c r="AB1889" s="158" t="s">
        <v>5218</v>
      </c>
      <c r="AC1889" s="168" t="s">
        <v>3242</v>
      </c>
    </row>
    <row r="1890" spans="1:29" x14ac:dyDescent="0.3">
      <c r="A1890" s="156" t="s">
        <v>2849</v>
      </c>
      <c r="B1890" s="157">
        <v>1</v>
      </c>
      <c r="C1890" s="158" t="s">
        <v>1467</v>
      </c>
      <c r="D1890" s="158" t="s">
        <v>268</v>
      </c>
      <c r="E1890" s="156" t="s">
        <v>2722</v>
      </c>
      <c r="F1890" s="159" t="s">
        <v>2638</v>
      </c>
      <c r="G1890" s="156" t="s">
        <v>280</v>
      </c>
      <c r="H1890" s="160">
        <v>43748</v>
      </c>
      <c r="I1890" s="160">
        <v>44183</v>
      </c>
      <c r="J1890" s="161" t="s">
        <v>979</v>
      </c>
      <c r="K1890" s="162"/>
      <c r="L1890" s="163" t="s">
        <v>473</v>
      </c>
      <c r="M1890" s="171">
        <v>0</v>
      </c>
      <c r="N1890" s="164">
        <v>16767.97</v>
      </c>
      <c r="O1890" s="162">
        <v>91321</v>
      </c>
      <c r="P1890" s="160">
        <v>44183</v>
      </c>
      <c r="Q1890" s="162" t="s">
        <v>1499</v>
      </c>
      <c r="R1890" s="164">
        <v>16767.97</v>
      </c>
      <c r="S1890" s="163" t="s">
        <v>2250</v>
      </c>
      <c r="T1890" s="163"/>
      <c r="U1890" s="161" t="s">
        <v>10</v>
      </c>
      <c r="V1890" s="161" t="s">
        <v>11</v>
      </c>
      <c r="W1890" s="161" t="s">
        <v>12</v>
      </c>
      <c r="X1890" s="161" t="s">
        <v>13</v>
      </c>
      <c r="Y1890" s="169">
        <v>5800</v>
      </c>
      <c r="Z1890" s="169">
        <v>9221101</v>
      </c>
      <c r="AA1890" s="166">
        <v>1.1663630127040796E-2</v>
      </c>
      <c r="AB1890" s="158" t="s">
        <v>5218</v>
      </c>
      <c r="AC1890" s="168" t="s">
        <v>3242</v>
      </c>
    </row>
    <row r="1891" spans="1:29" x14ac:dyDescent="0.3">
      <c r="A1891" s="156" t="s">
        <v>2849</v>
      </c>
      <c r="B1891" s="157">
        <v>1</v>
      </c>
      <c r="C1891" s="156" t="s">
        <v>1467</v>
      </c>
      <c r="D1891" s="158" t="s">
        <v>268</v>
      </c>
      <c r="E1891" s="156" t="s">
        <v>2722</v>
      </c>
      <c r="F1891" s="159" t="s">
        <v>2638</v>
      </c>
      <c r="G1891" s="156" t="s">
        <v>280</v>
      </c>
      <c r="H1891" s="160">
        <v>43748</v>
      </c>
      <c r="I1891" s="160">
        <v>44183</v>
      </c>
      <c r="J1891" s="161" t="s">
        <v>979</v>
      </c>
      <c r="K1891" s="162"/>
      <c r="L1891" s="163" t="s">
        <v>473</v>
      </c>
      <c r="M1891" s="171">
        <v>0</v>
      </c>
      <c r="N1891" s="164">
        <v>14496.63</v>
      </c>
      <c r="O1891" s="162">
        <v>91964</v>
      </c>
      <c r="P1891" s="160">
        <v>44183</v>
      </c>
      <c r="Q1891" s="162" t="s">
        <v>1499</v>
      </c>
      <c r="R1891" s="164">
        <v>14496.63</v>
      </c>
      <c r="S1891" s="162" t="s">
        <v>2250</v>
      </c>
      <c r="T1891" s="163"/>
      <c r="U1891" s="161" t="s">
        <v>10</v>
      </c>
      <c r="V1891" s="161" t="s">
        <v>11</v>
      </c>
      <c r="W1891" s="161" t="s">
        <v>12</v>
      </c>
      <c r="X1891" s="161" t="s">
        <v>13</v>
      </c>
      <c r="Y1891" s="169">
        <v>5800</v>
      </c>
      <c r="Z1891" s="169">
        <v>9221101</v>
      </c>
      <c r="AA1891" s="166">
        <v>1.0083709024322169E-2</v>
      </c>
      <c r="AB1891" s="156" t="s">
        <v>5218</v>
      </c>
      <c r="AC1891" s="168" t="s">
        <v>3242</v>
      </c>
    </row>
    <row r="1892" spans="1:29" x14ac:dyDescent="0.3">
      <c r="A1892" s="156" t="s">
        <v>2849</v>
      </c>
      <c r="B1892" s="157">
        <v>1</v>
      </c>
      <c r="C1892" s="158" t="s">
        <v>1467</v>
      </c>
      <c r="D1892" s="158" t="s">
        <v>268</v>
      </c>
      <c r="E1892" s="156" t="s">
        <v>2722</v>
      </c>
      <c r="F1892" s="158" t="s">
        <v>2638</v>
      </c>
      <c r="G1892" s="158" t="s">
        <v>280</v>
      </c>
      <c r="H1892" s="160">
        <v>43748</v>
      </c>
      <c r="I1892" s="160">
        <v>44235</v>
      </c>
      <c r="J1892" s="161" t="s">
        <v>979</v>
      </c>
      <c r="K1892" s="162"/>
      <c r="L1892" s="158" t="s">
        <v>473</v>
      </c>
      <c r="M1892" s="171">
        <v>0</v>
      </c>
      <c r="N1892" s="171">
        <v>15502.22</v>
      </c>
      <c r="O1892" s="162">
        <v>92821</v>
      </c>
      <c r="P1892" s="160">
        <v>44235</v>
      </c>
      <c r="Q1892" s="162" t="s">
        <v>1613</v>
      </c>
      <c r="R1892" s="171">
        <v>15502.22</v>
      </c>
      <c r="S1892" s="158" t="s">
        <v>2250</v>
      </c>
      <c r="T1892" s="156"/>
      <c r="U1892" s="161" t="s">
        <v>10</v>
      </c>
      <c r="V1892" s="161" t="s">
        <v>11</v>
      </c>
      <c r="W1892" s="161" t="s">
        <v>12</v>
      </c>
      <c r="X1892" s="161" t="s">
        <v>13</v>
      </c>
      <c r="Y1892" s="165">
        <v>5800</v>
      </c>
      <c r="Z1892" s="165">
        <v>9221101</v>
      </c>
      <c r="AA1892" s="166">
        <v>1.0783187244968493E-2</v>
      </c>
      <c r="AB1892" s="158" t="s">
        <v>5218</v>
      </c>
      <c r="AC1892" s="168" t="s">
        <v>3242</v>
      </c>
    </row>
    <row r="1893" spans="1:29" x14ac:dyDescent="0.3">
      <c r="A1893" s="156" t="s">
        <v>2849</v>
      </c>
      <c r="B1893" s="157">
        <v>1</v>
      </c>
      <c r="C1893" s="158" t="s">
        <v>1467</v>
      </c>
      <c r="D1893" s="156" t="s">
        <v>268</v>
      </c>
      <c r="E1893" s="156" t="s">
        <v>2722</v>
      </c>
      <c r="F1893" s="156" t="s">
        <v>2638</v>
      </c>
      <c r="G1893" s="158" t="s">
        <v>280</v>
      </c>
      <c r="H1893" s="160">
        <v>43748</v>
      </c>
      <c r="I1893" s="160">
        <v>44291</v>
      </c>
      <c r="J1893" s="161" t="s">
        <v>979</v>
      </c>
      <c r="K1893" s="162"/>
      <c r="L1893" s="158" t="s">
        <v>473</v>
      </c>
      <c r="M1893" s="171">
        <v>0</v>
      </c>
      <c r="N1893" s="171">
        <v>11403.41</v>
      </c>
      <c r="O1893" s="162">
        <v>94011</v>
      </c>
      <c r="P1893" s="160">
        <v>44291</v>
      </c>
      <c r="Q1893" s="162" t="s">
        <v>1862</v>
      </c>
      <c r="R1893" s="171">
        <v>11403.41</v>
      </c>
      <c r="S1893" s="158" t="s">
        <v>2250</v>
      </c>
      <c r="T1893" s="162"/>
      <c r="U1893" s="161" t="s">
        <v>10</v>
      </c>
      <c r="V1893" s="161" t="s">
        <v>11</v>
      </c>
      <c r="W1893" s="161" t="s">
        <v>12</v>
      </c>
      <c r="X1893" s="161" t="s">
        <v>13</v>
      </c>
      <c r="Y1893" s="165">
        <v>5800</v>
      </c>
      <c r="Z1893" s="165">
        <v>9221101</v>
      </c>
      <c r="AA1893" s="166">
        <v>7.9320965165728639E-3</v>
      </c>
      <c r="AB1893" s="158" t="s">
        <v>5218</v>
      </c>
      <c r="AC1893" s="168" t="s">
        <v>3242</v>
      </c>
    </row>
    <row r="1894" spans="1:29" x14ac:dyDescent="0.3">
      <c r="A1894" s="156" t="s">
        <v>2849</v>
      </c>
      <c r="B1894" s="157">
        <v>1</v>
      </c>
      <c r="C1894" s="158" t="s">
        <v>1467</v>
      </c>
      <c r="D1894" s="158" t="s">
        <v>268</v>
      </c>
      <c r="E1894" s="156" t="s">
        <v>2722</v>
      </c>
      <c r="F1894" s="159" t="s">
        <v>2638</v>
      </c>
      <c r="G1894" s="158" t="s">
        <v>280</v>
      </c>
      <c r="H1894" s="160">
        <v>43748</v>
      </c>
      <c r="I1894" s="160">
        <v>44302</v>
      </c>
      <c r="J1894" s="161" t="s">
        <v>979</v>
      </c>
      <c r="K1894" s="162"/>
      <c r="L1894" s="158" t="s">
        <v>473</v>
      </c>
      <c r="M1894" s="171">
        <v>0</v>
      </c>
      <c r="N1894" s="164">
        <v>9656.64</v>
      </c>
      <c r="O1894" s="162">
        <v>94918</v>
      </c>
      <c r="P1894" s="160">
        <v>44302</v>
      </c>
      <c r="Q1894" s="162" t="s">
        <v>1881</v>
      </c>
      <c r="R1894" s="164">
        <v>9656.64</v>
      </c>
      <c r="S1894" s="158" t="s">
        <v>2250</v>
      </c>
      <c r="T1894" s="163"/>
      <c r="U1894" s="161" t="s">
        <v>10</v>
      </c>
      <c r="V1894" s="161" t="s">
        <v>11</v>
      </c>
      <c r="W1894" s="161" t="s">
        <v>12</v>
      </c>
      <c r="X1894" s="161" t="s">
        <v>13</v>
      </c>
      <c r="Y1894" s="169">
        <v>5800</v>
      </c>
      <c r="Z1894" s="165">
        <v>9221101</v>
      </c>
      <c r="AA1894" s="166">
        <v>6.7170609936675237E-3</v>
      </c>
      <c r="AB1894" s="158" t="s">
        <v>5218</v>
      </c>
      <c r="AC1894" s="168" t="s">
        <v>3242</v>
      </c>
    </row>
    <row r="1895" spans="1:29" x14ac:dyDescent="0.3">
      <c r="A1895" s="156" t="s">
        <v>2849</v>
      </c>
      <c r="B1895" s="157">
        <v>1</v>
      </c>
      <c r="C1895" s="156" t="s">
        <v>1467</v>
      </c>
      <c r="D1895" s="158" t="s">
        <v>268</v>
      </c>
      <c r="E1895" s="156" t="s">
        <v>2722</v>
      </c>
      <c r="F1895" s="159" t="s">
        <v>2638</v>
      </c>
      <c r="G1895" s="156" t="s">
        <v>280</v>
      </c>
      <c r="H1895" s="160">
        <v>43748</v>
      </c>
      <c r="I1895" s="160">
        <v>44341</v>
      </c>
      <c r="J1895" s="161" t="s">
        <v>979</v>
      </c>
      <c r="K1895" s="162"/>
      <c r="L1895" s="163" t="s">
        <v>473</v>
      </c>
      <c r="M1895" s="171">
        <v>0</v>
      </c>
      <c r="N1895" s="164">
        <v>10312.870000000001</v>
      </c>
      <c r="O1895" s="162">
        <v>95700</v>
      </c>
      <c r="P1895" s="160">
        <v>44341</v>
      </c>
      <c r="Q1895" s="162" t="s">
        <v>2072</v>
      </c>
      <c r="R1895" s="164">
        <v>10312.870000000001</v>
      </c>
      <c r="S1895" s="162" t="s">
        <v>2250</v>
      </c>
      <c r="T1895" s="163"/>
      <c r="U1895" s="161" t="s">
        <v>10</v>
      </c>
      <c r="V1895" s="161" t="s">
        <v>11</v>
      </c>
      <c r="W1895" s="161" t="s">
        <v>12</v>
      </c>
      <c r="X1895" s="161" t="s">
        <v>13</v>
      </c>
      <c r="Y1895" s="169">
        <v>5800</v>
      </c>
      <c r="Z1895" s="169">
        <v>9221101</v>
      </c>
      <c r="AA1895" s="166">
        <v>7.1735279361935418E-3</v>
      </c>
      <c r="AB1895" s="158" t="s">
        <v>5218</v>
      </c>
      <c r="AC1895" s="168" t="s">
        <v>3242</v>
      </c>
    </row>
    <row r="1896" spans="1:29" x14ac:dyDescent="0.3">
      <c r="A1896" s="156" t="s">
        <v>2849</v>
      </c>
      <c r="B1896" s="157">
        <v>1</v>
      </c>
      <c r="C1896" s="158" t="s">
        <v>1467</v>
      </c>
      <c r="D1896" s="158" t="s">
        <v>268</v>
      </c>
      <c r="E1896" s="156" t="s">
        <v>2722</v>
      </c>
      <c r="F1896" s="159" t="s">
        <v>2638</v>
      </c>
      <c r="G1896" s="158" t="s">
        <v>280</v>
      </c>
      <c r="H1896" s="160">
        <v>43748</v>
      </c>
      <c r="I1896" s="160">
        <v>44341</v>
      </c>
      <c r="J1896" s="161" t="s">
        <v>979</v>
      </c>
      <c r="K1896" s="162"/>
      <c r="L1896" s="163" t="s">
        <v>473</v>
      </c>
      <c r="M1896" s="171">
        <v>0</v>
      </c>
      <c r="N1896" s="164">
        <v>5980.44</v>
      </c>
      <c r="O1896" s="162">
        <v>96936</v>
      </c>
      <c r="P1896" s="160">
        <v>44341</v>
      </c>
      <c r="Q1896" s="162" t="s">
        <v>2072</v>
      </c>
      <c r="R1896" s="164">
        <v>5980.44</v>
      </c>
      <c r="S1896" s="163" t="s">
        <v>2250</v>
      </c>
      <c r="T1896" s="163"/>
      <c r="U1896" s="161" t="s">
        <v>10</v>
      </c>
      <c r="V1896" s="161" t="s">
        <v>11</v>
      </c>
      <c r="W1896" s="161" t="s">
        <v>12</v>
      </c>
      <c r="X1896" s="161" t="s">
        <v>13</v>
      </c>
      <c r="Y1896" s="165">
        <v>5800</v>
      </c>
      <c r="Z1896" s="165">
        <v>9221101</v>
      </c>
      <c r="AA1896" s="166">
        <v>4.1599335016081164E-3</v>
      </c>
      <c r="AB1896" s="172" t="s">
        <v>5218</v>
      </c>
      <c r="AC1896" s="168" t="s">
        <v>3242</v>
      </c>
    </row>
    <row r="1897" spans="1:29" x14ac:dyDescent="0.3">
      <c r="A1897" s="156" t="s">
        <v>2849</v>
      </c>
      <c r="B1897" s="157">
        <v>1</v>
      </c>
      <c r="C1897" s="158" t="s">
        <v>1467</v>
      </c>
      <c r="D1897" s="158" t="s">
        <v>268</v>
      </c>
      <c r="E1897" s="156" t="s">
        <v>2722</v>
      </c>
      <c r="F1897" s="159" t="s">
        <v>2638</v>
      </c>
      <c r="G1897" s="158" t="s">
        <v>280</v>
      </c>
      <c r="H1897" s="160">
        <v>43748</v>
      </c>
      <c r="I1897" s="160">
        <v>44369</v>
      </c>
      <c r="J1897" s="161" t="s">
        <v>979</v>
      </c>
      <c r="K1897" s="162"/>
      <c r="L1897" s="163" t="s">
        <v>473</v>
      </c>
      <c r="M1897" s="171">
        <v>0</v>
      </c>
      <c r="N1897" s="164">
        <v>3520</v>
      </c>
      <c r="O1897" s="162" t="s">
        <v>2158</v>
      </c>
      <c r="P1897" s="160">
        <v>44369</v>
      </c>
      <c r="Q1897" s="162" t="s">
        <v>2159</v>
      </c>
      <c r="R1897" s="164">
        <v>3520</v>
      </c>
      <c r="S1897" s="163" t="s">
        <v>2250</v>
      </c>
      <c r="T1897" s="163"/>
      <c r="U1897" s="161" t="s">
        <v>10</v>
      </c>
      <c r="V1897" s="161" t="s">
        <v>11</v>
      </c>
      <c r="W1897" s="161" t="s">
        <v>12</v>
      </c>
      <c r="X1897" s="161" t="s">
        <v>13</v>
      </c>
      <c r="Y1897" s="169">
        <v>5800</v>
      </c>
      <c r="Z1897" s="169">
        <v>9221101</v>
      </c>
      <c r="AA1897" s="166">
        <v>2.4484763538570025E-3</v>
      </c>
      <c r="AB1897" s="167" t="s">
        <v>5218</v>
      </c>
      <c r="AC1897" s="168" t="s">
        <v>3242</v>
      </c>
    </row>
    <row r="1898" spans="1:29" x14ac:dyDescent="0.3">
      <c r="A1898" s="156" t="s">
        <v>2849</v>
      </c>
      <c r="B1898" s="157">
        <v>1</v>
      </c>
      <c r="C1898" s="156" t="s">
        <v>1467</v>
      </c>
      <c r="D1898" s="156" t="s">
        <v>268</v>
      </c>
      <c r="E1898" s="156" t="s">
        <v>2722</v>
      </c>
      <c r="F1898" s="156" t="s">
        <v>2638</v>
      </c>
      <c r="G1898" s="158" t="s">
        <v>280</v>
      </c>
      <c r="H1898" s="160">
        <v>43748</v>
      </c>
      <c r="I1898" s="160">
        <v>44448</v>
      </c>
      <c r="J1898" s="161" t="s">
        <v>979</v>
      </c>
      <c r="K1898" s="158"/>
      <c r="L1898" s="156" t="s">
        <v>473</v>
      </c>
      <c r="M1898" s="171">
        <v>0</v>
      </c>
      <c r="N1898" s="170">
        <v>160</v>
      </c>
      <c r="O1898" s="162">
        <v>98430</v>
      </c>
      <c r="P1898" s="160">
        <v>44448</v>
      </c>
      <c r="Q1898" s="162" t="s">
        <v>2350</v>
      </c>
      <c r="R1898" s="178">
        <v>160</v>
      </c>
      <c r="S1898" s="158" t="s">
        <v>2250</v>
      </c>
      <c r="T1898" s="162"/>
      <c r="U1898" s="161" t="s">
        <v>10</v>
      </c>
      <c r="V1898" s="161" t="s">
        <v>11</v>
      </c>
      <c r="W1898" s="161" t="s">
        <v>12</v>
      </c>
      <c r="X1898" s="161" t="s">
        <v>13</v>
      </c>
      <c r="Y1898" s="165">
        <v>5800</v>
      </c>
      <c r="Z1898" s="165">
        <v>9221101</v>
      </c>
      <c r="AA1898" s="166">
        <v>1.1129437972077283E-4</v>
      </c>
      <c r="AB1898" s="162" t="s">
        <v>5218</v>
      </c>
      <c r="AC1898" s="168" t="s">
        <v>3242</v>
      </c>
    </row>
    <row r="1899" spans="1:29" x14ac:dyDescent="0.3">
      <c r="A1899" s="156" t="s">
        <v>2849</v>
      </c>
      <c r="B1899" s="157">
        <v>1</v>
      </c>
      <c r="C1899" s="156" t="s">
        <v>1467</v>
      </c>
      <c r="D1899" s="158" t="s">
        <v>268</v>
      </c>
      <c r="E1899" s="156" t="s">
        <v>2722</v>
      </c>
      <c r="F1899" s="159" t="s">
        <v>2638</v>
      </c>
      <c r="G1899" s="156" t="s">
        <v>280</v>
      </c>
      <c r="H1899" s="160">
        <v>43748</v>
      </c>
      <c r="I1899" s="160">
        <v>44487</v>
      </c>
      <c r="J1899" s="161" t="s">
        <v>2202</v>
      </c>
      <c r="K1899" s="162"/>
      <c r="L1899" s="163" t="s">
        <v>473</v>
      </c>
      <c r="M1899" s="171">
        <v>0</v>
      </c>
      <c r="N1899" s="164">
        <v>3182.01</v>
      </c>
      <c r="O1899" s="162">
        <v>102576</v>
      </c>
      <c r="P1899" s="160">
        <v>44487</v>
      </c>
      <c r="Q1899" s="162" t="s">
        <v>2424</v>
      </c>
      <c r="R1899" s="164">
        <v>3182.01</v>
      </c>
      <c r="S1899" s="162" t="s">
        <v>2250</v>
      </c>
      <c r="T1899" s="163"/>
      <c r="U1899" s="161" t="s">
        <v>10</v>
      </c>
      <c r="V1899" s="161" t="s">
        <v>11</v>
      </c>
      <c r="W1899" s="161" t="s">
        <v>12</v>
      </c>
      <c r="X1899" s="161" t="s">
        <v>13</v>
      </c>
      <c r="Y1899" s="169">
        <v>5800</v>
      </c>
      <c r="Z1899" s="169">
        <v>9221101</v>
      </c>
      <c r="AA1899" s="166">
        <v>2.2133739325956026E-3</v>
      </c>
      <c r="AB1899" s="158" t="s">
        <v>5218</v>
      </c>
      <c r="AC1899" s="168" t="s">
        <v>3242</v>
      </c>
    </row>
    <row r="1900" spans="1:29" x14ac:dyDescent="0.3">
      <c r="A1900" s="156" t="s">
        <v>2849</v>
      </c>
      <c r="B1900" s="157">
        <v>1</v>
      </c>
      <c r="C1900" s="158" t="s">
        <v>1467</v>
      </c>
      <c r="D1900" s="158" t="s">
        <v>268</v>
      </c>
      <c r="E1900" s="156" t="s">
        <v>2722</v>
      </c>
      <c r="F1900" s="159" t="s">
        <v>2638</v>
      </c>
      <c r="G1900" s="156" t="s">
        <v>280</v>
      </c>
      <c r="H1900" s="160">
        <v>43748</v>
      </c>
      <c r="I1900" s="160">
        <v>44543</v>
      </c>
      <c r="J1900" s="161" t="s">
        <v>2202</v>
      </c>
      <c r="K1900" s="162"/>
      <c r="L1900" s="163" t="s">
        <v>473</v>
      </c>
      <c r="M1900" s="171">
        <v>0</v>
      </c>
      <c r="N1900" s="164">
        <v>1280</v>
      </c>
      <c r="O1900" s="162">
        <v>104806</v>
      </c>
      <c r="P1900" s="160">
        <v>44543</v>
      </c>
      <c r="Q1900" s="162" t="s">
        <v>2459</v>
      </c>
      <c r="R1900" s="164">
        <v>1280</v>
      </c>
      <c r="S1900" s="162" t="s">
        <v>2250</v>
      </c>
      <c r="T1900" s="163"/>
      <c r="U1900" s="161" t="s">
        <v>10</v>
      </c>
      <c r="V1900" s="161" t="s">
        <v>11</v>
      </c>
      <c r="W1900" s="161" t="s">
        <v>12</v>
      </c>
      <c r="X1900" s="161" t="s">
        <v>13</v>
      </c>
      <c r="Y1900" s="169">
        <v>5800</v>
      </c>
      <c r="Z1900" s="169">
        <v>9221101</v>
      </c>
      <c r="AA1900" s="166">
        <v>8.9035503776618266E-4</v>
      </c>
      <c r="AB1900" s="158" t="s">
        <v>5218</v>
      </c>
      <c r="AC1900" s="168" t="s">
        <v>3242</v>
      </c>
    </row>
    <row r="1901" spans="1:29" x14ac:dyDescent="0.3">
      <c r="A1901" s="156" t="s">
        <v>2849</v>
      </c>
      <c r="B1901" s="157">
        <v>1</v>
      </c>
      <c r="C1901" s="158" t="s">
        <v>1467</v>
      </c>
      <c r="D1901" s="158" t="s">
        <v>268</v>
      </c>
      <c r="E1901" s="156" t="s">
        <v>2722</v>
      </c>
      <c r="F1901" s="159" t="s">
        <v>2638</v>
      </c>
      <c r="G1901" s="158" t="s">
        <v>280</v>
      </c>
      <c r="H1901" s="160">
        <v>43748</v>
      </c>
      <c r="I1901" s="160">
        <v>44585</v>
      </c>
      <c r="J1901" s="161" t="s">
        <v>2202</v>
      </c>
      <c r="K1901" s="162"/>
      <c r="L1901" s="163" t="s">
        <v>473</v>
      </c>
      <c r="M1901" s="171">
        <v>0</v>
      </c>
      <c r="N1901" s="164">
        <v>13920</v>
      </c>
      <c r="O1901" s="162">
        <v>105896</v>
      </c>
      <c r="P1901" s="160">
        <v>44585</v>
      </c>
      <c r="Q1901" s="162" t="s">
        <v>2502</v>
      </c>
      <c r="R1901" s="164">
        <v>13920</v>
      </c>
      <c r="S1901" s="162" t="s">
        <v>2250</v>
      </c>
      <c r="T1901" s="163"/>
      <c r="U1901" s="161" t="s">
        <v>10</v>
      </c>
      <c r="V1901" s="161" t="s">
        <v>11</v>
      </c>
      <c r="W1901" s="161" t="s">
        <v>12</v>
      </c>
      <c r="X1901" s="161" t="s">
        <v>13</v>
      </c>
      <c r="Y1901" s="169">
        <v>5800</v>
      </c>
      <c r="Z1901" s="169">
        <v>9221101</v>
      </c>
      <c r="AA1901" s="166">
        <v>9.6826110357072365E-3</v>
      </c>
      <c r="AB1901" s="167" t="s">
        <v>5218</v>
      </c>
      <c r="AC1901" s="168" t="s">
        <v>3242</v>
      </c>
    </row>
    <row r="1902" spans="1:29" x14ac:dyDescent="0.3">
      <c r="A1902" s="156" t="s">
        <v>2849</v>
      </c>
      <c r="B1902" s="157">
        <v>1</v>
      </c>
      <c r="C1902" s="156" t="s">
        <v>1467</v>
      </c>
      <c r="D1902" s="158" t="s">
        <v>268</v>
      </c>
      <c r="E1902" s="156" t="s">
        <v>2722</v>
      </c>
      <c r="F1902" s="158" t="s">
        <v>2638</v>
      </c>
      <c r="G1902" s="158" t="s">
        <v>280</v>
      </c>
      <c r="H1902" s="160">
        <v>43748</v>
      </c>
      <c r="I1902" s="160">
        <v>44603</v>
      </c>
      <c r="J1902" s="161" t="s">
        <v>2202</v>
      </c>
      <c r="K1902" s="162"/>
      <c r="L1902" s="158" t="s">
        <v>473</v>
      </c>
      <c r="M1902" s="171">
        <v>0</v>
      </c>
      <c r="N1902" s="171">
        <v>19869.830000000002</v>
      </c>
      <c r="O1902" s="162">
        <v>106727</v>
      </c>
      <c r="P1902" s="160">
        <v>44603</v>
      </c>
      <c r="Q1902" s="162" t="s">
        <v>2534</v>
      </c>
      <c r="R1902" s="171">
        <v>19869.830000000002</v>
      </c>
      <c r="S1902" s="163" t="s">
        <v>2250</v>
      </c>
      <c r="T1902" s="156"/>
      <c r="U1902" s="161" t="s">
        <v>10</v>
      </c>
      <c r="V1902" s="161" t="s">
        <v>11</v>
      </c>
      <c r="W1902" s="161" t="s">
        <v>12</v>
      </c>
      <c r="X1902" s="161" t="s">
        <v>13</v>
      </c>
      <c r="Y1902" s="165">
        <v>5800</v>
      </c>
      <c r="Z1902" s="165">
        <v>9221101</v>
      </c>
      <c r="AA1902" s="166">
        <v>1.3821252531295024E-2</v>
      </c>
      <c r="AB1902" s="167" t="s">
        <v>5218</v>
      </c>
      <c r="AC1902" s="168" t="s">
        <v>3242</v>
      </c>
    </row>
    <row r="1903" spans="1:29" x14ac:dyDescent="0.3">
      <c r="A1903" s="156" t="s">
        <v>2849</v>
      </c>
      <c r="B1903" s="157">
        <v>1</v>
      </c>
      <c r="C1903" s="158" t="s">
        <v>1467</v>
      </c>
      <c r="D1903" s="156" t="s">
        <v>268</v>
      </c>
      <c r="E1903" s="156" t="s">
        <v>2722</v>
      </c>
      <c r="F1903" s="159" t="s">
        <v>2638</v>
      </c>
      <c r="G1903" s="156" t="s">
        <v>280</v>
      </c>
      <c r="H1903" s="160">
        <v>43748</v>
      </c>
      <c r="I1903" s="160">
        <v>44603</v>
      </c>
      <c r="J1903" s="161" t="s">
        <v>2202</v>
      </c>
      <c r="K1903" s="162"/>
      <c r="L1903" s="163" t="s">
        <v>473</v>
      </c>
      <c r="M1903" s="171">
        <v>85.25</v>
      </c>
      <c r="N1903" s="164">
        <v>85.25</v>
      </c>
      <c r="O1903" s="162"/>
      <c r="P1903" s="160"/>
      <c r="Q1903" s="162"/>
      <c r="R1903" s="164">
        <v>0</v>
      </c>
      <c r="S1903" s="162" t="s">
        <v>2250</v>
      </c>
      <c r="T1903" s="163"/>
      <c r="U1903" s="161" t="s">
        <v>10</v>
      </c>
      <c r="V1903" s="161" t="s">
        <v>11</v>
      </c>
      <c r="W1903" s="161" t="s">
        <v>12</v>
      </c>
      <c r="X1903" s="161" t="s">
        <v>13</v>
      </c>
      <c r="Y1903" s="169">
        <v>5800</v>
      </c>
      <c r="Z1903" s="169">
        <v>9221101</v>
      </c>
      <c r="AA1903" s="166">
        <v>0</v>
      </c>
      <c r="AB1903" s="158" t="s">
        <v>5355</v>
      </c>
      <c r="AC1903" s="168" t="s">
        <v>3242</v>
      </c>
    </row>
    <row r="1904" spans="1:29" x14ac:dyDescent="0.3">
      <c r="A1904" s="156" t="s">
        <v>2849</v>
      </c>
      <c r="B1904" s="157">
        <v>1</v>
      </c>
      <c r="C1904" s="158" t="s">
        <v>1467</v>
      </c>
      <c r="D1904" s="158" t="s">
        <v>268</v>
      </c>
      <c r="E1904" s="156" t="s">
        <v>2722</v>
      </c>
      <c r="F1904" s="159" t="s">
        <v>2638</v>
      </c>
      <c r="G1904" s="158" t="s">
        <v>280</v>
      </c>
      <c r="H1904" s="160">
        <v>43748</v>
      </c>
      <c r="I1904" s="160">
        <v>44673</v>
      </c>
      <c r="J1904" s="161" t="s">
        <v>2202</v>
      </c>
      <c r="K1904" s="162" t="s">
        <v>282</v>
      </c>
      <c r="L1904" s="158" t="s">
        <v>473</v>
      </c>
      <c r="M1904" s="171">
        <v>-85.25</v>
      </c>
      <c r="N1904" s="164">
        <v>-85.25</v>
      </c>
      <c r="O1904" s="162"/>
      <c r="P1904" s="160"/>
      <c r="Q1904" s="162"/>
      <c r="R1904" s="164">
        <v>0</v>
      </c>
      <c r="S1904" s="163" t="s">
        <v>2250</v>
      </c>
      <c r="T1904" s="163"/>
      <c r="U1904" s="161" t="s">
        <v>10</v>
      </c>
      <c r="V1904" s="161" t="s">
        <v>11</v>
      </c>
      <c r="W1904" s="161" t="s">
        <v>12</v>
      </c>
      <c r="X1904" s="161" t="s">
        <v>13</v>
      </c>
      <c r="Y1904" s="169">
        <v>5800</v>
      </c>
      <c r="Z1904" s="169">
        <v>9221101</v>
      </c>
      <c r="AA1904" s="166">
        <v>0</v>
      </c>
      <c r="AB1904" s="167" t="s">
        <v>5354</v>
      </c>
      <c r="AC1904" s="168" t="s">
        <v>3242</v>
      </c>
    </row>
    <row r="1905" spans="1:29" x14ac:dyDescent="0.3">
      <c r="A1905" s="156" t="s">
        <v>2858</v>
      </c>
      <c r="B1905" s="157">
        <v>1</v>
      </c>
      <c r="C1905" s="158" t="s">
        <v>1467</v>
      </c>
      <c r="D1905" s="158" t="s">
        <v>283</v>
      </c>
      <c r="E1905" s="156" t="s">
        <v>2722</v>
      </c>
      <c r="F1905" s="159" t="s">
        <v>2638</v>
      </c>
      <c r="G1905" s="158" t="s">
        <v>280</v>
      </c>
      <c r="H1905" s="160">
        <v>43748</v>
      </c>
      <c r="I1905" s="160">
        <v>43839</v>
      </c>
      <c r="J1905" s="161" t="s">
        <v>5</v>
      </c>
      <c r="K1905" s="162"/>
      <c r="L1905" s="163" t="s">
        <v>473</v>
      </c>
      <c r="M1905" s="171">
        <v>0</v>
      </c>
      <c r="N1905" s="164">
        <v>8556.25</v>
      </c>
      <c r="O1905" s="162">
        <v>80804</v>
      </c>
      <c r="P1905" s="160">
        <v>43839</v>
      </c>
      <c r="Q1905" s="162" t="s">
        <v>527</v>
      </c>
      <c r="R1905" s="164">
        <v>8556.25</v>
      </c>
      <c r="S1905" s="163" t="s">
        <v>401</v>
      </c>
      <c r="T1905" s="163"/>
      <c r="U1905" s="161" t="s">
        <v>10</v>
      </c>
      <c r="V1905" s="161" t="s">
        <v>11</v>
      </c>
      <c r="W1905" s="161" t="s">
        <v>12</v>
      </c>
      <c r="X1905" s="161" t="s">
        <v>13</v>
      </c>
      <c r="Y1905" s="165">
        <v>5800</v>
      </c>
      <c r="Z1905" s="165">
        <v>9231101</v>
      </c>
      <c r="AA1905" s="166">
        <v>5.9516408530366407E-3</v>
      </c>
      <c r="AB1905" s="175" t="s">
        <v>5219</v>
      </c>
      <c r="AC1905" s="168" t="s">
        <v>3247</v>
      </c>
    </row>
    <row r="1906" spans="1:29" x14ac:dyDescent="0.3">
      <c r="A1906" s="156" t="s">
        <v>2858</v>
      </c>
      <c r="B1906" s="157">
        <v>1</v>
      </c>
      <c r="C1906" s="158" t="s">
        <v>1467</v>
      </c>
      <c r="D1906" s="158" t="s">
        <v>283</v>
      </c>
      <c r="E1906" s="156" t="s">
        <v>2722</v>
      </c>
      <c r="F1906" s="159" t="s">
        <v>2638</v>
      </c>
      <c r="G1906" s="158" t="s">
        <v>280</v>
      </c>
      <c r="H1906" s="160">
        <v>43748</v>
      </c>
      <c r="I1906" s="160">
        <v>43844</v>
      </c>
      <c r="J1906" s="161" t="s">
        <v>5</v>
      </c>
      <c r="K1906" s="162"/>
      <c r="L1906" s="158" t="s">
        <v>473</v>
      </c>
      <c r="M1906" s="171">
        <v>0</v>
      </c>
      <c r="N1906" s="171">
        <v>3268.75</v>
      </c>
      <c r="O1906" s="162">
        <v>80796</v>
      </c>
      <c r="P1906" s="160">
        <v>43844</v>
      </c>
      <c r="Q1906" s="162" t="s">
        <v>560</v>
      </c>
      <c r="R1906" s="171">
        <v>3268.75</v>
      </c>
      <c r="S1906" s="158" t="s">
        <v>401</v>
      </c>
      <c r="T1906" s="156"/>
      <c r="U1906" s="161" t="s">
        <v>10</v>
      </c>
      <c r="V1906" s="161" t="s">
        <v>11</v>
      </c>
      <c r="W1906" s="161" t="s">
        <v>12</v>
      </c>
      <c r="X1906" s="161" t="s">
        <v>13</v>
      </c>
      <c r="Y1906" s="165">
        <v>5800</v>
      </c>
      <c r="Z1906" s="165">
        <v>9231101</v>
      </c>
      <c r="AA1906" s="166">
        <v>2.2737093982017264E-3</v>
      </c>
      <c r="AB1906" s="158" t="s">
        <v>5219</v>
      </c>
      <c r="AC1906" s="168" t="s">
        <v>3247</v>
      </c>
    </row>
    <row r="1907" spans="1:29" x14ac:dyDescent="0.3">
      <c r="A1907" s="156" t="s">
        <v>2858</v>
      </c>
      <c r="B1907" s="157">
        <v>1</v>
      </c>
      <c r="C1907" s="158" t="s">
        <v>1467</v>
      </c>
      <c r="D1907" s="158" t="s">
        <v>283</v>
      </c>
      <c r="E1907" s="156" t="s">
        <v>2722</v>
      </c>
      <c r="F1907" s="159" t="s">
        <v>2638</v>
      </c>
      <c r="G1907" s="158" t="s">
        <v>280</v>
      </c>
      <c r="H1907" s="160">
        <v>43748</v>
      </c>
      <c r="I1907" s="160">
        <v>43844</v>
      </c>
      <c r="J1907" s="161" t="s">
        <v>5</v>
      </c>
      <c r="K1907" s="162"/>
      <c r="L1907" s="163" t="s">
        <v>473</v>
      </c>
      <c r="M1907" s="171">
        <v>0</v>
      </c>
      <c r="N1907" s="164">
        <v>9568.75</v>
      </c>
      <c r="O1907" s="162">
        <v>81699</v>
      </c>
      <c r="P1907" s="160">
        <v>43844</v>
      </c>
      <c r="Q1907" s="162" t="s">
        <v>560</v>
      </c>
      <c r="R1907" s="164">
        <v>9568.75</v>
      </c>
      <c r="S1907" s="162" t="s">
        <v>401</v>
      </c>
      <c r="T1907" s="163"/>
      <c r="U1907" s="161" t="s">
        <v>10</v>
      </c>
      <c r="V1907" s="161" t="s">
        <v>11</v>
      </c>
      <c r="W1907" s="161" t="s">
        <v>12</v>
      </c>
      <c r="X1907" s="161" t="s">
        <v>13</v>
      </c>
      <c r="Y1907" s="165">
        <v>5800</v>
      </c>
      <c r="Z1907" s="165">
        <v>9231101</v>
      </c>
      <c r="AA1907" s="166">
        <v>6.6559255997071564E-3</v>
      </c>
      <c r="AB1907" s="167" t="s">
        <v>5219</v>
      </c>
      <c r="AC1907" s="168" t="s">
        <v>3247</v>
      </c>
    </row>
    <row r="1908" spans="1:29" x14ac:dyDescent="0.3">
      <c r="A1908" s="156" t="s">
        <v>2858</v>
      </c>
      <c r="B1908" s="157">
        <v>1</v>
      </c>
      <c r="C1908" s="158" t="s">
        <v>1467</v>
      </c>
      <c r="D1908" s="156" t="s">
        <v>283</v>
      </c>
      <c r="E1908" s="156" t="s">
        <v>2722</v>
      </c>
      <c r="F1908" s="159" t="s">
        <v>2638</v>
      </c>
      <c r="G1908" s="156" t="s">
        <v>280</v>
      </c>
      <c r="H1908" s="160">
        <v>43748</v>
      </c>
      <c r="I1908" s="160">
        <v>43922</v>
      </c>
      <c r="J1908" s="161" t="s">
        <v>5</v>
      </c>
      <c r="K1908" s="162"/>
      <c r="L1908" s="163" t="s">
        <v>473</v>
      </c>
      <c r="M1908" s="171">
        <v>0</v>
      </c>
      <c r="N1908" s="164">
        <v>9765</v>
      </c>
      <c r="O1908" s="162">
        <v>82273</v>
      </c>
      <c r="P1908" s="160">
        <v>43922</v>
      </c>
      <c r="Q1908" s="162" t="s">
        <v>687</v>
      </c>
      <c r="R1908" s="164">
        <v>9765</v>
      </c>
      <c r="S1908" s="163" t="s">
        <v>401</v>
      </c>
      <c r="T1908" s="163"/>
      <c r="U1908" s="161" t="s">
        <v>10</v>
      </c>
      <c r="V1908" s="161" t="s">
        <v>11</v>
      </c>
      <c r="W1908" s="161" t="s">
        <v>12</v>
      </c>
      <c r="X1908" s="161" t="s">
        <v>13</v>
      </c>
      <c r="Y1908" s="169">
        <v>5800</v>
      </c>
      <c r="Z1908" s="169">
        <v>9231101</v>
      </c>
      <c r="AA1908" s="166">
        <v>6.7924351123334172E-3</v>
      </c>
      <c r="AB1908" s="158" t="s">
        <v>5219</v>
      </c>
      <c r="AC1908" s="168" t="s">
        <v>3247</v>
      </c>
    </row>
    <row r="1909" spans="1:29" x14ac:dyDescent="0.3">
      <c r="A1909" s="156" t="s">
        <v>2858</v>
      </c>
      <c r="B1909" s="157">
        <v>1</v>
      </c>
      <c r="C1909" s="158" t="s">
        <v>1467</v>
      </c>
      <c r="D1909" s="158" t="s">
        <v>283</v>
      </c>
      <c r="E1909" s="156" t="s">
        <v>2722</v>
      </c>
      <c r="F1909" s="159" t="s">
        <v>2638</v>
      </c>
      <c r="G1909" s="158" t="s">
        <v>280</v>
      </c>
      <c r="H1909" s="160">
        <v>43748</v>
      </c>
      <c r="I1909" s="160">
        <v>43922</v>
      </c>
      <c r="J1909" s="161" t="s">
        <v>5</v>
      </c>
      <c r="K1909" s="162"/>
      <c r="L1909" s="163" t="s">
        <v>473</v>
      </c>
      <c r="M1909" s="171">
        <v>0</v>
      </c>
      <c r="N1909" s="164">
        <v>10195</v>
      </c>
      <c r="O1909" s="162">
        <v>83068</v>
      </c>
      <c r="P1909" s="160">
        <v>43922</v>
      </c>
      <c r="Q1909" s="162" t="s">
        <v>687</v>
      </c>
      <c r="R1909" s="164">
        <v>10195</v>
      </c>
      <c r="S1909" s="163" t="s">
        <v>401</v>
      </c>
      <c r="T1909" s="163"/>
      <c r="U1909" s="161" t="s">
        <v>10</v>
      </c>
      <c r="V1909" s="161" t="s">
        <v>11</v>
      </c>
      <c r="W1909" s="161" t="s">
        <v>12</v>
      </c>
      <c r="X1909" s="161" t="s">
        <v>13</v>
      </c>
      <c r="Y1909" s="165">
        <v>5800</v>
      </c>
      <c r="Z1909" s="165">
        <v>9231101</v>
      </c>
      <c r="AA1909" s="166">
        <v>7.0915387578329939E-3</v>
      </c>
      <c r="AB1909" s="167" t="s">
        <v>5219</v>
      </c>
      <c r="AC1909" s="168" t="s">
        <v>3247</v>
      </c>
    </row>
    <row r="1910" spans="1:29" x14ac:dyDescent="0.3">
      <c r="A1910" s="156" t="s">
        <v>2858</v>
      </c>
      <c r="B1910" s="157">
        <v>1</v>
      </c>
      <c r="C1910" s="158" t="s">
        <v>1467</v>
      </c>
      <c r="D1910" s="156" t="s">
        <v>283</v>
      </c>
      <c r="E1910" s="156" t="s">
        <v>2722</v>
      </c>
      <c r="F1910" s="158" t="s">
        <v>2638</v>
      </c>
      <c r="G1910" s="158" t="s">
        <v>280</v>
      </c>
      <c r="H1910" s="160">
        <v>43748</v>
      </c>
      <c r="I1910" s="160">
        <v>43936</v>
      </c>
      <c r="J1910" s="161" t="s">
        <v>5</v>
      </c>
      <c r="K1910" s="162"/>
      <c r="L1910" s="158" t="s">
        <v>473</v>
      </c>
      <c r="M1910" s="171">
        <v>0</v>
      </c>
      <c r="N1910" s="171">
        <v>13455</v>
      </c>
      <c r="O1910" s="162">
        <v>84567</v>
      </c>
      <c r="P1910" s="160">
        <v>43936</v>
      </c>
      <c r="Q1910" s="162" t="s">
        <v>708</v>
      </c>
      <c r="R1910" s="171">
        <v>13455</v>
      </c>
      <c r="S1910" s="163" t="s">
        <v>401</v>
      </c>
      <c r="T1910" s="156"/>
      <c r="U1910" s="161" t="s">
        <v>10</v>
      </c>
      <c r="V1910" s="161" t="s">
        <v>11</v>
      </c>
      <c r="W1910" s="161" t="s">
        <v>12</v>
      </c>
      <c r="X1910" s="161" t="s">
        <v>13</v>
      </c>
      <c r="Y1910" s="165">
        <v>5800</v>
      </c>
      <c r="Z1910" s="165">
        <v>9231101</v>
      </c>
      <c r="AA1910" s="166">
        <v>9.3591617446437403E-3</v>
      </c>
      <c r="AB1910" s="158" t="s">
        <v>5219</v>
      </c>
      <c r="AC1910" s="168" t="s">
        <v>3247</v>
      </c>
    </row>
    <row r="1911" spans="1:29" x14ac:dyDescent="0.3">
      <c r="A1911" s="156" t="s">
        <v>2858</v>
      </c>
      <c r="B1911" s="157">
        <v>1</v>
      </c>
      <c r="C1911" s="158" t="s">
        <v>1467</v>
      </c>
      <c r="D1911" s="158" t="s">
        <v>283</v>
      </c>
      <c r="E1911" s="156" t="s">
        <v>2722</v>
      </c>
      <c r="F1911" s="159" t="s">
        <v>2638</v>
      </c>
      <c r="G1911" s="158" t="s">
        <v>280</v>
      </c>
      <c r="H1911" s="160">
        <v>43748</v>
      </c>
      <c r="I1911" s="160">
        <v>43979</v>
      </c>
      <c r="J1911" s="161" t="s">
        <v>5</v>
      </c>
      <c r="K1911" s="162"/>
      <c r="L1911" s="163" t="s">
        <v>473</v>
      </c>
      <c r="M1911" s="171">
        <v>0</v>
      </c>
      <c r="N1911" s="164">
        <v>9450</v>
      </c>
      <c r="O1911" s="162">
        <v>85320</v>
      </c>
      <c r="P1911" s="160">
        <v>43979</v>
      </c>
      <c r="Q1911" s="162" t="s">
        <v>843</v>
      </c>
      <c r="R1911" s="164">
        <v>9450</v>
      </c>
      <c r="S1911" s="163" t="s">
        <v>401</v>
      </c>
      <c r="T1911" s="163"/>
      <c r="U1911" s="161" t="s">
        <v>10</v>
      </c>
      <c r="V1911" s="161" t="s">
        <v>11</v>
      </c>
      <c r="W1911" s="161" t="s">
        <v>12</v>
      </c>
      <c r="X1911" s="161" t="s">
        <v>13</v>
      </c>
      <c r="Y1911" s="169">
        <v>5800</v>
      </c>
      <c r="Z1911" s="165">
        <v>9231101</v>
      </c>
      <c r="AA1911" s="166">
        <v>6.5733243022581458E-3</v>
      </c>
      <c r="AB1911" s="167" t="s">
        <v>5219</v>
      </c>
      <c r="AC1911" s="168" t="s">
        <v>3247</v>
      </c>
    </row>
    <row r="1912" spans="1:29" x14ac:dyDescent="0.3">
      <c r="A1912" s="156" t="s">
        <v>2858</v>
      </c>
      <c r="B1912" s="157">
        <v>1</v>
      </c>
      <c r="C1912" s="158" t="s">
        <v>1467</v>
      </c>
      <c r="D1912" s="158" t="s">
        <v>283</v>
      </c>
      <c r="E1912" s="156" t="s">
        <v>2722</v>
      </c>
      <c r="F1912" s="184" t="s">
        <v>2638</v>
      </c>
      <c r="G1912" s="158" t="s">
        <v>280</v>
      </c>
      <c r="H1912" s="160">
        <v>43748</v>
      </c>
      <c r="I1912" s="160">
        <v>43999</v>
      </c>
      <c r="J1912" s="161" t="s">
        <v>5</v>
      </c>
      <c r="K1912" s="162"/>
      <c r="L1912" s="163" t="s">
        <v>473</v>
      </c>
      <c r="M1912" s="171">
        <v>0</v>
      </c>
      <c r="N1912" s="164">
        <v>10027.5</v>
      </c>
      <c r="O1912" s="162">
        <v>86240</v>
      </c>
      <c r="P1912" s="160">
        <v>43999</v>
      </c>
      <c r="Q1912" s="162" t="s">
        <v>886</v>
      </c>
      <c r="R1912" s="164">
        <v>10027.5</v>
      </c>
      <c r="S1912" s="163" t="s">
        <v>401</v>
      </c>
      <c r="T1912" s="163"/>
      <c r="U1912" s="161" t="s">
        <v>10</v>
      </c>
      <c r="V1912" s="161" t="s">
        <v>11</v>
      </c>
      <c r="W1912" s="161" t="s">
        <v>12</v>
      </c>
      <c r="X1912" s="161" t="s">
        <v>13</v>
      </c>
      <c r="Y1912" s="169">
        <v>5800</v>
      </c>
      <c r="Z1912" s="169">
        <v>9231101</v>
      </c>
      <c r="AA1912" s="166">
        <v>6.9750274540628099E-3</v>
      </c>
      <c r="AB1912" s="167" t="s">
        <v>5219</v>
      </c>
      <c r="AC1912" s="168" t="s">
        <v>3247</v>
      </c>
    </row>
    <row r="1913" spans="1:29" x14ac:dyDescent="0.3">
      <c r="A1913" s="156" t="s">
        <v>2858</v>
      </c>
      <c r="B1913" s="157">
        <v>1</v>
      </c>
      <c r="C1913" s="158" t="s">
        <v>1467</v>
      </c>
      <c r="D1913" s="156" t="s">
        <v>283</v>
      </c>
      <c r="E1913" s="156" t="s">
        <v>2722</v>
      </c>
      <c r="F1913" s="156" t="s">
        <v>2638</v>
      </c>
      <c r="G1913" s="158" t="s">
        <v>280</v>
      </c>
      <c r="H1913" s="160">
        <v>43748</v>
      </c>
      <c r="I1913" s="160">
        <v>44039</v>
      </c>
      <c r="J1913" s="161" t="s">
        <v>5</v>
      </c>
      <c r="K1913" s="162"/>
      <c r="L1913" s="158" t="s">
        <v>473</v>
      </c>
      <c r="M1913" s="171">
        <v>0</v>
      </c>
      <c r="N1913" s="170">
        <v>10887.5</v>
      </c>
      <c r="O1913" s="162">
        <v>86864</v>
      </c>
      <c r="P1913" s="160">
        <v>44039</v>
      </c>
      <c r="Q1913" s="162" t="s">
        <v>1008</v>
      </c>
      <c r="R1913" s="171">
        <v>10887.5</v>
      </c>
      <c r="S1913" s="158" t="s">
        <v>401</v>
      </c>
      <c r="T1913" s="162"/>
      <c r="U1913" s="161" t="s">
        <v>10</v>
      </c>
      <c r="V1913" s="161" t="s">
        <v>11</v>
      </c>
      <c r="W1913" s="161" t="s">
        <v>12</v>
      </c>
      <c r="X1913" s="161" t="s">
        <v>13</v>
      </c>
      <c r="Y1913" s="165">
        <v>5800</v>
      </c>
      <c r="Z1913" s="165">
        <v>9231101</v>
      </c>
      <c r="AA1913" s="166">
        <v>7.5732347450619643E-3</v>
      </c>
      <c r="AB1913" s="183" t="s">
        <v>5219</v>
      </c>
      <c r="AC1913" s="168" t="s">
        <v>3247</v>
      </c>
    </row>
    <row r="1914" spans="1:29" x14ac:dyDescent="0.3">
      <c r="A1914" s="156" t="s">
        <v>2858</v>
      </c>
      <c r="B1914" s="157">
        <v>1</v>
      </c>
      <c r="C1914" s="156" t="s">
        <v>1467</v>
      </c>
      <c r="D1914" s="156" t="s">
        <v>283</v>
      </c>
      <c r="E1914" s="156" t="s">
        <v>2722</v>
      </c>
      <c r="F1914" s="159" t="s">
        <v>2638</v>
      </c>
      <c r="G1914" s="156" t="s">
        <v>280</v>
      </c>
      <c r="H1914" s="160">
        <v>43748</v>
      </c>
      <c r="I1914" s="160">
        <v>44060</v>
      </c>
      <c r="J1914" s="161" t="s">
        <v>979</v>
      </c>
      <c r="K1914" s="162"/>
      <c r="L1914" s="163" t="s">
        <v>473</v>
      </c>
      <c r="M1914" s="171">
        <v>0</v>
      </c>
      <c r="N1914" s="164">
        <v>6349.45</v>
      </c>
      <c r="O1914" s="162">
        <v>88480</v>
      </c>
      <c r="P1914" s="160">
        <v>44060</v>
      </c>
      <c r="Q1914" s="162" t="s">
        <v>1041</v>
      </c>
      <c r="R1914" s="164">
        <v>6349.45</v>
      </c>
      <c r="S1914" s="162" t="s">
        <v>401</v>
      </c>
      <c r="T1914" s="163"/>
      <c r="U1914" s="161" t="s">
        <v>10</v>
      </c>
      <c r="V1914" s="161" t="s">
        <v>11</v>
      </c>
      <c r="W1914" s="161" t="s">
        <v>12</v>
      </c>
      <c r="X1914" s="161" t="s">
        <v>13</v>
      </c>
      <c r="Y1914" s="169">
        <v>5800</v>
      </c>
      <c r="Z1914" s="169">
        <v>9231101</v>
      </c>
      <c r="AA1914" s="166">
        <v>4.4166131207378813E-3</v>
      </c>
      <c r="AB1914" s="158" t="s">
        <v>5219</v>
      </c>
      <c r="AC1914" s="168" t="s">
        <v>3247</v>
      </c>
    </row>
    <row r="1915" spans="1:29" x14ac:dyDescent="0.3">
      <c r="A1915" s="156" t="s">
        <v>2858</v>
      </c>
      <c r="B1915" s="157">
        <v>1</v>
      </c>
      <c r="C1915" s="158" t="s">
        <v>1467</v>
      </c>
      <c r="D1915" s="158" t="s">
        <v>283</v>
      </c>
      <c r="E1915" s="156" t="s">
        <v>2722</v>
      </c>
      <c r="F1915" s="159" t="s">
        <v>2638</v>
      </c>
      <c r="G1915" s="158" t="s">
        <v>280</v>
      </c>
      <c r="H1915" s="160">
        <v>43748</v>
      </c>
      <c r="I1915" s="160">
        <v>44117</v>
      </c>
      <c r="J1915" s="161" t="s">
        <v>979</v>
      </c>
      <c r="K1915" s="162"/>
      <c r="L1915" s="163" t="s">
        <v>473</v>
      </c>
      <c r="M1915" s="171">
        <v>0</v>
      </c>
      <c r="N1915" s="164">
        <v>5997.42</v>
      </c>
      <c r="O1915" s="162">
        <v>89359</v>
      </c>
      <c r="P1915" s="160">
        <v>44117</v>
      </c>
      <c r="Q1915" s="162" t="s">
        <v>1217</v>
      </c>
      <c r="R1915" s="164">
        <v>5997.42</v>
      </c>
      <c r="S1915" s="163" t="s">
        <v>401</v>
      </c>
      <c r="T1915" s="163"/>
      <c r="U1915" s="161" t="s">
        <v>10</v>
      </c>
      <c r="V1915" s="161" t="s">
        <v>11</v>
      </c>
      <c r="W1915" s="161" t="s">
        <v>12</v>
      </c>
      <c r="X1915" s="161" t="s">
        <v>13</v>
      </c>
      <c r="Y1915" s="169">
        <v>5800</v>
      </c>
      <c r="Z1915" s="169">
        <v>9231101</v>
      </c>
      <c r="AA1915" s="166">
        <v>4.1717446176559843E-3</v>
      </c>
      <c r="AB1915" s="163" t="s">
        <v>5219</v>
      </c>
      <c r="AC1915" s="168" t="s">
        <v>3247</v>
      </c>
    </row>
    <row r="1916" spans="1:29" x14ac:dyDescent="0.3">
      <c r="A1916" s="156" t="s">
        <v>2858</v>
      </c>
      <c r="B1916" s="157">
        <v>1</v>
      </c>
      <c r="C1916" s="158" t="s">
        <v>1467</v>
      </c>
      <c r="D1916" s="158" t="s">
        <v>283</v>
      </c>
      <c r="E1916" s="156" t="s">
        <v>2722</v>
      </c>
      <c r="F1916" s="159" t="s">
        <v>2638</v>
      </c>
      <c r="G1916" s="156" t="s">
        <v>280</v>
      </c>
      <c r="H1916" s="160">
        <v>43748</v>
      </c>
      <c r="I1916" s="160">
        <v>44124</v>
      </c>
      <c r="J1916" s="161" t="s">
        <v>979</v>
      </c>
      <c r="K1916" s="162"/>
      <c r="L1916" s="163" t="s">
        <v>473</v>
      </c>
      <c r="M1916" s="171">
        <v>0</v>
      </c>
      <c r="N1916" s="164">
        <v>5682.27</v>
      </c>
      <c r="O1916" s="162">
        <v>90460</v>
      </c>
      <c r="P1916" s="160">
        <v>44124</v>
      </c>
      <c r="Q1916" s="162" t="s">
        <v>1253</v>
      </c>
      <c r="R1916" s="164">
        <v>5682.27</v>
      </c>
      <c r="S1916" s="162" t="s">
        <v>401</v>
      </c>
      <c r="T1916" s="163"/>
      <c r="U1916" s="161" t="s">
        <v>10</v>
      </c>
      <c r="V1916" s="161" t="s">
        <v>11</v>
      </c>
      <c r="W1916" s="161" t="s">
        <v>12</v>
      </c>
      <c r="X1916" s="161" t="s">
        <v>13</v>
      </c>
      <c r="Y1916" s="169">
        <v>5800</v>
      </c>
      <c r="Z1916" s="169">
        <v>9231101</v>
      </c>
      <c r="AA1916" s="166">
        <v>3.9525294690997241E-3</v>
      </c>
      <c r="AB1916" s="158" t="s">
        <v>5219</v>
      </c>
      <c r="AC1916" s="168" t="s">
        <v>3247</v>
      </c>
    </row>
    <row r="1917" spans="1:29" x14ac:dyDescent="0.3">
      <c r="A1917" s="156" t="s">
        <v>2858</v>
      </c>
      <c r="B1917" s="157">
        <v>1</v>
      </c>
      <c r="C1917" s="158" t="s">
        <v>1467</v>
      </c>
      <c r="D1917" s="156" t="s">
        <v>283</v>
      </c>
      <c r="E1917" s="156" t="s">
        <v>2722</v>
      </c>
      <c r="F1917" s="158" t="s">
        <v>2638</v>
      </c>
      <c r="G1917" s="158" t="s">
        <v>280</v>
      </c>
      <c r="H1917" s="160">
        <v>43748</v>
      </c>
      <c r="I1917" s="160">
        <v>44183</v>
      </c>
      <c r="J1917" s="161" t="s">
        <v>979</v>
      </c>
      <c r="K1917" s="162"/>
      <c r="L1917" s="158" t="s">
        <v>473</v>
      </c>
      <c r="M1917" s="171">
        <v>0</v>
      </c>
      <c r="N1917" s="171">
        <v>6331.41</v>
      </c>
      <c r="O1917" s="162">
        <v>91321</v>
      </c>
      <c r="P1917" s="160">
        <v>44183</v>
      </c>
      <c r="Q1917" s="162" t="s">
        <v>1499</v>
      </c>
      <c r="R1917" s="171">
        <v>6331.41</v>
      </c>
      <c r="S1917" s="163" t="s">
        <v>401</v>
      </c>
      <c r="T1917" s="156"/>
      <c r="U1917" s="161" t="s">
        <v>10</v>
      </c>
      <c r="V1917" s="161" t="s">
        <v>11</v>
      </c>
      <c r="W1917" s="161" t="s">
        <v>12</v>
      </c>
      <c r="X1917" s="161" t="s">
        <v>13</v>
      </c>
      <c r="Y1917" s="165">
        <v>5800</v>
      </c>
      <c r="Z1917" s="165">
        <v>9231101</v>
      </c>
      <c r="AA1917" s="166">
        <v>4.4040646794243649E-3</v>
      </c>
      <c r="AB1917" s="158" t="s">
        <v>5219</v>
      </c>
      <c r="AC1917" s="168" t="s">
        <v>3247</v>
      </c>
    </row>
    <row r="1918" spans="1:29" x14ac:dyDescent="0.3">
      <c r="A1918" s="156" t="s">
        <v>2858</v>
      </c>
      <c r="B1918" s="157">
        <v>1</v>
      </c>
      <c r="C1918" s="158" t="s">
        <v>1467</v>
      </c>
      <c r="D1918" s="158" t="s">
        <v>283</v>
      </c>
      <c r="E1918" s="156" t="s">
        <v>2722</v>
      </c>
      <c r="F1918" s="159" t="s">
        <v>2638</v>
      </c>
      <c r="G1918" s="158" t="s">
        <v>280</v>
      </c>
      <c r="H1918" s="160">
        <v>43748</v>
      </c>
      <c r="I1918" s="160">
        <v>44183</v>
      </c>
      <c r="J1918" s="161" t="s">
        <v>979</v>
      </c>
      <c r="K1918" s="162"/>
      <c r="L1918" s="163" t="s">
        <v>473</v>
      </c>
      <c r="M1918" s="171">
        <v>0</v>
      </c>
      <c r="N1918" s="164">
        <v>5473.78</v>
      </c>
      <c r="O1918" s="162">
        <v>91964</v>
      </c>
      <c r="P1918" s="160">
        <v>44183</v>
      </c>
      <c r="Q1918" s="162" t="s">
        <v>1499</v>
      </c>
      <c r="R1918" s="164">
        <v>5473.78</v>
      </c>
      <c r="S1918" s="163" t="s">
        <v>401</v>
      </c>
      <c r="T1918" s="163"/>
      <c r="U1918" s="161" t="s">
        <v>10</v>
      </c>
      <c r="V1918" s="161" t="s">
        <v>11</v>
      </c>
      <c r="W1918" s="161" t="s">
        <v>12</v>
      </c>
      <c r="X1918" s="161" t="s">
        <v>13</v>
      </c>
      <c r="Y1918" s="165">
        <v>5800</v>
      </c>
      <c r="Z1918" s="165">
        <v>9231101</v>
      </c>
      <c r="AA1918" s="166">
        <v>3.8075059364248245E-3</v>
      </c>
      <c r="AB1918" s="167" t="s">
        <v>5219</v>
      </c>
      <c r="AC1918" s="168" t="s">
        <v>3247</v>
      </c>
    </row>
    <row r="1919" spans="1:29" x14ac:dyDescent="0.3">
      <c r="A1919" s="156" t="s">
        <v>2858</v>
      </c>
      <c r="B1919" s="157">
        <v>1</v>
      </c>
      <c r="C1919" s="158" t="s">
        <v>1467</v>
      </c>
      <c r="D1919" s="158" t="s">
        <v>283</v>
      </c>
      <c r="E1919" s="156" t="s">
        <v>2722</v>
      </c>
      <c r="F1919" s="159" t="s">
        <v>2638</v>
      </c>
      <c r="G1919" s="156" t="s">
        <v>280</v>
      </c>
      <c r="H1919" s="160">
        <v>43748</v>
      </c>
      <c r="I1919" s="160">
        <v>44235</v>
      </c>
      <c r="J1919" s="161" t="s">
        <v>979</v>
      </c>
      <c r="K1919" s="162"/>
      <c r="L1919" s="163" t="s">
        <v>473</v>
      </c>
      <c r="M1919" s="171">
        <v>0</v>
      </c>
      <c r="N1919" s="164">
        <v>5853.48</v>
      </c>
      <c r="O1919" s="162">
        <v>92821</v>
      </c>
      <c r="P1919" s="160">
        <v>44235</v>
      </c>
      <c r="Q1919" s="162" t="s">
        <v>1613</v>
      </c>
      <c r="R1919" s="164">
        <v>5853.48</v>
      </c>
      <c r="S1919" s="158" t="s">
        <v>401</v>
      </c>
      <c r="T1919" s="163"/>
      <c r="U1919" s="161" t="s">
        <v>10</v>
      </c>
      <c r="V1919" s="161" t="s">
        <v>11</v>
      </c>
      <c r="W1919" s="161" t="s">
        <v>12</v>
      </c>
      <c r="X1919" s="161" t="s">
        <v>13</v>
      </c>
      <c r="Y1919" s="169">
        <v>5800</v>
      </c>
      <c r="Z1919" s="169">
        <v>9231101</v>
      </c>
      <c r="AA1919" s="166">
        <v>4.0716214112996836E-3</v>
      </c>
      <c r="AB1919" s="183" t="s">
        <v>5219</v>
      </c>
      <c r="AC1919" s="168" t="s">
        <v>3247</v>
      </c>
    </row>
    <row r="1920" spans="1:29" x14ac:dyDescent="0.3">
      <c r="A1920" s="156" t="s">
        <v>2858</v>
      </c>
      <c r="B1920" s="157">
        <v>1</v>
      </c>
      <c r="C1920" s="158" t="s">
        <v>1467</v>
      </c>
      <c r="D1920" s="158" t="s">
        <v>283</v>
      </c>
      <c r="E1920" s="156" t="s">
        <v>2722</v>
      </c>
      <c r="F1920" s="159" t="s">
        <v>2638</v>
      </c>
      <c r="G1920" s="158" t="s">
        <v>280</v>
      </c>
      <c r="H1920" s="160">
        <v>43748</v>
      </c>
      <c r="I1920" s="160">
        <v>44291</v>
      </c>
      <c r="J1920" s="161" t="s">
        <v>979</v>
      </c>
      <c r="K1920" s="162"/>
      <c r="L1920" s="163" t="s">
        <v>473</v>
      </c>
      <c r="M1920" s="171">
        <v>0</v>
      </c>
      <c r="N1920" s="164">
        <v>4305.8100000000004</v>
      </c>
      <c r="O1920" s="162">
        <v>94011</v>
      </c>
      <c r="P1920" s="160">
        <v>44291</v>
      </c>
      <c r="Q1920" s="162" t="s">
        <v>1862</v>
      </c>
      <c r="R1920" s="164">
        <v>4305.8100000000004</v>
      </c>
      <c r="S1920" s="163" t="s">
        <v>401</v>
      </c>
      <c r="T1920" s="163"/>
      <c r="U1920" s="161" t="s">
        <v>10</v>
      </c>
      <c r="V1920" s="161" t="s">
        <v>11</v>
      </c>
      <c r="W1920" s="161" t="s">
        <v>12</v>
      </c>
      <c r="X1920" s="161" t="s">
        <v>13</v>
      </c>
      <c r="Y1920" s="169">
        <v>5800</v>
      </c>
      <c r="Z1920" s="169">
        <v>9231101</v>
      </c>
      <c r="AA1920" s="166">
        <v>2.995077832159381E-3</v>
      </c>
      <c r="AB1920" s="167" t="s">
        <v>5219</v>
      </c>
      <c r="AC1920" s="168" t="s">
        <v>3247</v>
      </c>
    </row>
    <row r="1921" spans="1:29" x14ac:dyDescent="0.3">
      <c r="A1921" s="156" t="s">
        <v>2858</v>
      </c>
      <c r="B1921" s="157">
        <v>1</v>
      </c>
      <c r="C1921" s="158" t="s">
        <v>1467</v>
      </c>
      <c r="D1921" s="158" t="s">
        <v>283</v>
      </c>
      <c r="E1921" s="156" t="s">
        <v>2722</v>
      </c>
      <c r="F1921" s="159" t="s">
        <v>2638</v>
      </c>
      <c r="G1921" s="158" t="s">
        <v>280</v>
      </c>
      <c r="H1921" s="160">
        <v>43748</v>
      </c>
      <c r="I1921" s="160">
        <v>44302</v>
      </c>
      <c r="J1921" s="161" t="s">
        <v>979</v>
      </c>
      <c r="K1921" s="162"/>
      <c r="L1921" s="163" t="s">
        <v>473</v>
      </c>
      <c r="M1921" s="171">
        <v>0</v>
      </c>
      <c r="N1921" s="164">
        <v>3646.24</v>
      </c>
      <c r="O1921" s="162">
        <v>94918</v>
      </c>
      <c r="P1921" s="160">
        <v>44302</v>
      </c>
      <c r="Q1921" s="162" t="s">
        <v>1881</v>
      </c>
      <c r="R1921" s="164">
        <v>3646.24</v>
      </c>
      <c r="S1921" s="163" t="s">
        <v>401</v>
      </c>
      <c r="T1921" s="163"/>
      <c r="U1921" s="161" t="s">
        <v>10</v>
      </c>
      <c r="V1921" s="161" t="s">
        <v>11</v>
      </c>
      <c r="W1921" s="161" t="s">
        <v>12</v>
      </c>
      <c r="X1921" s="161" t="s">
        <v>13</v>
      </c>
      <c r="Y1921" s="165">
        <v>5800</v>
      </c>
      <c r="Z1921" s="165">
        <v>9231101</v>
      </c>
      <c r="AA1921" s="166">
        <v>2.536287619456692E-3</v>
      </c>
      <c r="AB1921" s="167" t="s">
        <v>5219</v>
      </c>
      <c r="AC1921" s="168" t="s">
        <v>3247</v>
      </c>
    </row>
    <row r="1922" spans="1:29" x14ac:dyDescent="0.3">
      <c r="A1922" s="156" t="s">
        <v>2858</v>
      </c>
      <c r="B1922" s="157">
        <v>1</v>
      </c>
      <c r="C1922" s="158" t="s">
        <v>1467</v>
      </c>
      <c r="D1922" s="156" t="s">
        <v>283</v>
      </c>
      <c r="E1922" s="156" t="s">
        <v>2722</v>
      </c>
      <c r="F1922" s="156" t="s">
        <v>2638</v>
      </c>
      <c r="G1922" s="158" t="s">
        <v>280</v>
      </c>
      <c r="H1922" s="160">
        <v>43748</v>
      </c>
      <c r="I1922" s="160">
        <v>44341</v>
      </c>
      <c r="J1922" s="161" t="s">
        <v>979</v>
      </c>
      <c r="K1922" s="162"/>
      <c r="L1922" s="163" t="s">
        <v>473</v>
      </c>
      <c r="M1922" s="171">
        <v>0</v>
      </c>
      <c r="N1922" s="170">
        <v>3894.03</v>
      </c>
      <c r="O1922" s="162">
        <v>95700</v>
      </c>
      <c r="P1922" s="160">
        <v>44341</v>
      </c>
      <c r="Q1922" s="162" t="s">
        <v>2072</v>
      </c>
      <c r="R1922" s="171">
        <v>3894.03</v>
      </c>
      <c r="S1922" s="162" t="s">
        <v>401</v>
      </c>
      <c r="T1922" s="162"/>
      <c r="U1922" s="161" t="s">
        <v>10</v>
      </c>
      <c r="V1922" s="161" t="s">
        <v>11</v>
      </c>
      <c r="W1922" s="161" t="s">
        <v>12</v>
      </c>
      <c r="X1922" s="161" t="s">
        <v>13</v>
      </c>
      <c r="Y1922" s="165">
        <v>5800</v>
      </c>
      <c r="Z1922" s="165">
        <v>9231101</v>
      </c>
      <c r="AA1922" s="166">
        <v>2.7086478341505067E-3</v>
      </c>
      <c r="AB1922" s="183" t="s">
        <v>5219</v>
      </c>
      <c r="AC1922" s="168" t="s">
        <v>3247</v>
      </c>
    </row>
    <row r="1923" spans="1:29" x14ac:dyDescent="0.3">
      <c r="A1923" s="156" t="s">
        <v>2858</v>
      </c>
      <c r="B1923" s="157">
        <v>1</v>
      </c>
      <c r="C1923" s="158" t="s">
        <v>1467</v>
      </c>
      <c r="D1923" s="158" t="s">
        <v>283</v>
      </c>
      <c r="E1923" s="156" t="s">
        <v>2722</v>
      </c>
      <c r="F1923" s="159" t="s">
        <v>2638</v>
      </c>
      <c r="G1923" s="158" t="s">
        <v>280</v>
      </c>
      <c r="H1923" s="160">
        <v>43748</v>
      </c>
      <c r="I1923" s="160">
        <v>44341</v>
      </c>
      <c r="J1923" s="161" t="s">
        <v>979</v>
      </c>
      <c r="K1923" s="162"/>
      <c r="L1923" s="163" t="s">
        <v>473</v>
      </c>
      <c r="M1923" s="171">
        <v>0</v>
      </c>
      <c r="N1923" s="164">
        <v>2258.15</v>
      </c>
      <c r="O1923" s="162">
        <v>96936</v>
      </c>
      <c r="P1923" s="160">
        <v>44341</v>
      </c>
      <c r="Q1923" s="162" t="s">
        <v>2072</v>
      </c>
      <c r="R1923" s="164">
        <v>2258.15</v>
      </c>
      <c r="S1923" s="163" t="s">
        <v>401</v>
      </c>
      <c r="T1923" s="163"/>
      <c r="U1923" s="161" t="s">
        <v>10</v>
      </c>
      <c r="V1923" s="161" t="s">
        <v>11</v>
      </c>
      <c r="W1923" s="161" t="s">
        <v>12</v>
      </c>
      <c r="X1923" s="161" t="s">
        <v>13</v>
      </c>
      <c r="Y1923" s="169">
        <v>5800</v>
      </c>
      <c r="Z1923" s="169">
        <v>9231101</v>
      </c>
      <c r="AA1923" s="166">
        <v>1.5707462722903949E-3</v>
      </c>
      <c r="AB1923" s="167" t="s">
        <v>5219</v>
      </c>
      <c r="AC1923" s="168" t="s">
        <v>3247</v>
      </c>
    </row>
    <row r="1924" spans="1:29" x14ac:dyDescent="0.3">
      <c r="A1924" s="156" t="s">
        <v>2858</v>
      </c>
      <c r="B1924" s="157">
        <v>1</v>
      </c>
      <c r="C1924" s="156" t="s">
        <v>1467</v>
      </c>
      <c r="D1924" s="156" t="s">
        <v>283</v>
      </c>
      <c r="E1924" s="156" t="s">
        <v>2722</v>
      </c>
      <c r="F1924" s="159" t="s">
        <v>2638</v>
      </c>
      <c r="G1924" s="156" t="s">
        <v>280</v>
      </c>
      <c r="H1924" s="160">
        <v>43748</v>
      </c>
      <c r="I1924" s="160">
        <v>44603</v>
      </c>
      <c r="J1924" s="161" t="s">
        <v>2202</v>
      </c>
      <c r="K1924" s="173"/>
      <c r="L1924" s="158" t="s">
        <v>473</v>
      </c>
      <c r="M1924" s="171">
        <v>0</v>
      </c>
      <c r="N1924" s="171">
        <v>2315.17</v>
      </c>
      <c r="O1924" s="162">
        <v>106727</v>
      </c>
      <c r="P1924" s="160">
        <v>44603</v>
      </c>
      <c r="Q1924" s="162" t="s">
        <v>2534</v>
      </c>
      <c r="R1924" s="164">
        <v>2315.17</v>
      </c>
      <c r="S1924" s="162" t="s">
        <v>401</v>
      </c>
      <c r="T1924" s="163"/>
      <c r="U1924" s="161" t="s">
        <v>10</v>
      </c>
      <c r="V1924" s="161" t="s">
        <v>11</v>
      </c>
      <c r="W1924" s="161" t="s">
        <v>12</v>
      </c>
      <c r="X1924" s="161" t="s">
        <v>13</v>
      </c>
      <c r="Y1924" s="169">
        <v>5800</v>
      </c>
      <c r="Z1924" s="169">
        <v>9231101</v>
      </c>
      <c r="AA1924" s="166">
        <v>1.6104088068633854E-3</v>
      </c>
      <c r="AB1924" s="158" t="s">
        <v>5219</v>
      </c>
      <c r="AC1924" s="168" t="s">
        <v>3247</v>
      </c>
    </row>
    <row r="1925" spans="1:29" x14ac:dyDescent="0.3">
      <c r="A1925" s="156" t="s">
        <v>2858</v>
      </c>
      <c r="B1925" s="157">
        <v>1</v>
      </c>
      <c r="C1925" s="158" t="s">
        <v>1467</v>
      </c>
      <c r="D1925" s="158" t="s">
        <v>283</v>
      </c>
      <c r="E1925" s="156" t="s">
        <v>2722</v>
      </c>
      <c r="F1925" s="159" t="s">
        <v>2638</v>
      </c>
      <c r="G1925" s="158" t="s">
        <v>280</v>
      </c>
      <c r="H1925" s="160">
        <v>43748</v>
      </c>
      <c r="I1925" s="160">
        <v>44635</v>
      </c>
      <c r="J1925" s="161" t="s">
        <v>2202</v>
      </c>
      <c r="K1925" s="162"/>
      <c r="L1925" s="163" t="s">
        <v>473</v>
      </c>
      <c r="M1925" s="171">
        <v>0</v>
      </c>
      <c r="N1925" s="164">
        <v>13530.29</v>
      </c>
      <c r="O1925" s="162">
        <v>108239</v>
      </c>
      <c r="P1925" s="160">
        <v>44635</v>
      </c>
      <c r="Q1925" s="162" t="s">
        <v>2545</v>
      </c>
      <c r="R1925" s="164">
        <v>13530.29</v>
      </c>
      <c r="S1925" s="163" t="s">
        <v>401</v>
      </c>
      <c r="T1925" s="163"/>
      <c r="U1925" s="161" t="s">
        <v>10</v>
      </c>
      <c r="V1925" s="161" t="s">
        <v>11</v>
      </c>
      <c r="W1925" s="161" t="s">
        <v>12</v>
      </c>
      <c r="X1925" s="161" t="s">
        <v>13</v>
      </c>
      <c r="Y1925" s="165">
        <v>5800</v>
      </c>
      <c r="Z1925" s="165">
        <v>9231101</v>
      </c>
      <c r="AA1925" s="166">
        <v>9.4115327062010978E-3</v>
      </c>
      <c r="AB1925" s="167" t="s">
        <v>5219</v>
      </c>
      <c r="AC1925" s="168" t="s">
        <v>3247</v>
      </c>
    </row>
    <row r="1926" spans="1:29" x14ac:dyDescent="0.3">
      <c r="A1926" s="156" t="s">
        <v>2858</v>
      </c>
      <c r="B1926" s="157">
        <v>1</v>
      </c>
      <c r="C1926" s="156" t="s">
        <v>1467</v>
      </c>
      <c r="D1926" s="158" t="s">
        <v>283</v>
      </c>
      <c r="E1926" s="156" t="s">
        <v>2722</v>
      </c>
      <c r="F1926" s="159" t="s">
        <v>2638</v>
      </c>
      <c r="G1926" s="156" t="s">
        <v>280</v>
      </c>
      <c r="H1926" s="160">
        <v>43748</v>
      </c>
      <c r="I1926" s="160">
        <v>44635</v>
      </c>
      <c r="J1926" s="161" t="s">
        <v>2202</v>
      </c>
      <c r="K1926" s="173"/>
      <c r="L1926" s="156" t="s">
        <v>473</v>
      </c>
      <c r="M1926" s="171">
        <v>19.75</v>
      </c>
      <c r="N1926" s="171">
        <v>19.75</v>
      </c>
      <c r="O1926" s="162"/>
      <c r="P1926" s="160"/>
      <c r="Q1926" s="162"/>
      <c r="R1926" s="171">
        <v>0</v>
      </c>
      <c r="S1926" s="163" t="s">
        <v>401</v>
      </c>
      <c r="T1926" s="163"/>
      <c r="U1926" s="161" t="s">
        <v>10</v>
      </c>
      <c r="V1926" s="161" t="s">
        <v>11</v>
      </c>
      <c r="W1926" s="161" t="s">
        <v>12</v>
      </c>
      <c r="X1926" s="161" t="s">
        <v>13</v>
      </c>
      <c r="Y1926" s="169">
        <v>5800</v>
      </c>
      <c r="Z1926" s="169">
        <v>9231101</v>
      </c>
      <c r="AA1926" s="166">
        <v>0</v>
      </c>
      <c r="AB1926" s="183" t="s">
        <v>5356</v>
      </c>
      <c r="AC1926" s="168" t="s">
        <v>3247</v>
      </c>
    </row>
    <row r="1927" spans="1:29" x14ac:dyDescent="0.3">
      <c r="A1927" s="156" t="s">
        <v>2858</v>
      </c>
      <c r="B1927" s="157">
        <v>1</v>
      </c>
      <c r="C1927" s="158" t="s">
        <v>1467</v>
      </c>
      <c r="D1927" s="158" t="s">
        <v>283</v>
      </c>
      <c r="E1927" s="156" t="s">
        <v>2722</v>
      </c>
      <c r="F1927" s="159" t="s">
        <v>2638</v>
      </c>
      <c r="G1927" s="158" t="s">
        <v>280</v>
      </c>
      <c r="H1927" s="160">
        <v>43748</v>
      </c>
      <c r="I1927" s="160">
        <v>44673</v>
      </c>
      <c r="J1927" s="161" t="s">
        <v>2202</v>
      </c>
      <c r="K1927" s="162" t="s">
        <v>282</v>
      </c>
      <c r="L1927" s="163" t="s">
        <v>473</v>
      </c>
      <c r="M1927" s="171">
        <v>-19.75</v>
      </c>
      <c r="N1927" s="164">
        <v>-19.75</v>
      </c>
      <c r="O1927" s="162"/>
      <c r="P1927" s="160"/>
      <c r="Q1927" s="162"/>
      <c r="R1927" s="164">
        <v>0</v>
      </c>
      <c r="S1927" s="163" t="s">
        <v>401</v>
      </c>
      <c r="T1927" s="163"/>
      <c r="U1927" s="161" t="s">
        <v>10</v>
      </c>
      <c r="V1927" s="161" t="s">
        <v>11</v>
      </c>
      <c r="W1927" s="161" t="s">
        <v>12</v>
      </c>
      <c r="X1927" s="161" t="s">
        <v>13</v>
      </c>
      <c r="Y1927" s="165">
        <v>5800</v>
      </c>
      <c r="Z1927" s="165">
        <v>9231101</v>
      </c>
      <c r="AA1927" s="166">
        <v>0</v>
      </c>
      <c r="AB1927" s="172" t="s">
        <v>5357</v>
      </c>
      <c r="AC1927" s="168" t="s">
        <v>3247</v>
      </c>
    </row>
    <row r="1928" spans="1:29" x14ac:dyDescent="0.3">
      <c r="A1928" s="156" t="s">
        <v>2866</v>
      </c>
      <c r="B1928" s="157">
        <v>1</v>
      </c>
      <c r="C1928" s="158" t="s">
        <v>1467</v>
      </c>
      <c r="D1928" s="158" t="s">
        <v>235</v>
      </c>
      <c r="E1928" s="156" t="s">
        <v>2722</v>
      </c>
      <c r="F1928" s="159" t="s">
        <v>2638</v>
      </c>
      <c r="G1928" s="158" t="s">
        <v>280</v>
      </c>
      <c r="H1928" s="160">
        <v>43748</v>
      </c>
      <c r="I1928" s="160">
        <v>43839</v>
      </c>
      <c r="J1928" s="161" t="s">
        <v>5</v>
      </c>
      <c r="K1928" s="162"/>
      <c r="L1928" s="163" t="s">
        <v>473</v>
      </c>
      <c r="M1928" s="171">
        <v>0</v>
      </c>
      <c r="N1928" s="164">
        <v>7376.25</v>
      </c>
      <c r="O1928" s="162">
        <v>80804</v>
      </c>
      <c r="P1928" s="160">
        <v>43839</v>
      </c>
      <c r="Q1928" s="162" t="s">
        <v>527</v>
      </c>
      <c r="R1928" s="164">
        <v>7376.25</v>
      </c>
      <c r="S1928" s="163" t="s">
        <v>1572</v>
      </c>
      <c r="T1928" s="163"/>
      <c r="U1928" s="161" t="s">
        <v>10</v>
      </c>
      <c r="V1928" s="161" t="s">
        <v>11</v>
      </c>
      <c r="W1928" s="161" t="s">
        <v>12</v>
      </c>
      <c r="X1928" s="161" t="s">
        <v>13</v>
      </c>
      <c r="Y1928" s="165">
        <v>5800</v>
      </c>
      <c r="Z1928" s="165">
        <v>9241101</v>
      </c>
      <c r="AA1928" s="166">
        <v>5.1308448025959418E-3</v>
      </c>
      <c r="AB1928" s="167" t="s">
        <v>5220</v>
      </c>
      <c r="AC1928" s="168" t="s">
        <v>3252</v>
      </c>
    </row>
    <row r="1929" spans="1:29" x14ac:dyDescent="0.3">
      <c r="A1929" s="156" t="s">
        <v>2866</v>
      </c>
      <c r="B1929" s="157">
        <v>1</v>
      </c>
      <c r="C1929" s="158" t="s">
        <v>1467</v>
      </c>
      <c r="D1929" s="156" t="s">
        <v>235</v>
      </c>
      <c r="E1929" s="156" t="s">
        <v>2722</v>
      </c>
      <c r="F1929" s="159" t="s">
        <v>2638</v>
      </c>
      <c r="G1929" s="156" t="s">
        <v>280</v>
      </c>
      <c r="H1929" s="160">
        <v>43748</v>
      </c>
      <c r="I1929" s="160">
        <v>43844</v>
      </c>
      <c r="J1929" s="161" t="s">
        <v>5</v>
      </c>
      <c r="K1929" s="162"/>
      <c r="L1929" s="163" t="s">
        <v>473</v>
      </c>
      <c r="M1929" s="171">
        <v>0</v>
      </c>
      <c r="N1929" s="164">
        <v>3231.25</v>
      </c>
      <c r="O1929" s="162">
        <v>80796</v>
      </c>
      <c r="P1929" s="160">
        <v>43844</v>
      </c>
      <c r="Q1929" s="162" t="s">
        <v>560</v>
      </c>
      <c r="R1929" s="164">
        <v>3231.25</v>
      </c>
      <c r="S1929" s="162" t="s">
        <v>1572</v>
      </c>
      <c r="T1929" s="163"/>
      <c r="U1929" s="161" t="s">
        <v>10</v>
      </c>
      <c r="V1929" s="161" t="s">
        <v>11</v>
      </c>
      <c r="W1929" s="161" t="s">
        <v>12</v>
      </c>
      <c r="X1929" s="161" t="s">
        <v>13</v>
      </c>
      <c r="Y1929" s="169">
        <v>5800</v>
      </c>
      <c r="Z1929" s="169">
        <v>9241101</v>
      </c>
      <c r="AA1929" s="166">
        <v>2.24762477795467E-3</v>
      </c>
      <c r="AB1929" s="158" t="s">
        <v>5220</v>
      </c>
      <c r="AC1929" s="168" t="s">
        <v>3252</v>
      </c>
    </row>
    <row r="1930" spans="1:29" x14ac:dyDescent="0.3">
      <c r="A1930" s="156" t="s">
        <v>2866</v>
      </c>
      <c r="B1930" s="157">
        <v>1</v>
      </c>
      <c r="C1930" s="158" t="s">
        <v>1467</v>
      </c>
      <c r="D1930" s="158" t="s">
        <v>235</v>
      </c>
      <c r="E1930" s="156" t="s">
        <v>2722</v>
      </c>
      <c r="F1930" s="159" t="s">
        <v>2638</v>
      </c>
      <c r="G1930" s="158" t="s">
        <v>280</v>
      </c>
      <c r="H1930" s="160">
        <v>43748</v>
      </c>
      <c r="I1930" s="160">
        <v>43844</v>
      </c>
      <c r="J1930" s="161" t="s">
        <v>5</v>
      </c>
      <c r="K1930" s="162"/>
      <c r="L1930" s="163" t="s">
        <v>473</v>
      </c>
      <c r="M1930" s="171">
        <v>0</v>
      </c>
      <c r="N1930" s="164">
        <v>8163.75</v>
      </c>
      <c r="O1930" s="162">
        <v>81699</v>
      </c>
      <c r="P1930" s="160">
        <v>43844</v>
      </c>
      <c r="Q1930" s="162" t="s">
        <v>560</v>
      </c>
      <c r="R1930" s="164">
        <v>8163.75</v>
      </c>
      <c r="S1930" s="163" t="s">
        <v>1572</v>
      </c>
      <c r="T1930" s="163"/>
      <c r="U1930" s="161" t="s">
        <v>10</v>
      </c>
      <c r="V1930" s="161" t="s">
        <v>11</v>
      </c>
      <c r="W1930" s="161" t="s">
        <v>12</v>
      </c>
      <c r="X1930" s="161" t="s">
        <v>13</v>
      </c>
      <c r="Y1930" s="165">
        <v>5800</v>
      </c>
      <c r="Z1930" s="165">
        <v>9241101</v>
      </c>
      <c r="AA1930" s="166">
        <v>5.6786218277841199E-3</v>
      </c>
      <c r="AB1930" s="167" t="s">
        <v>5220</v>
      </c>
      <c r="AC1930" s="168" t="s">
        <v>3252</v>
      </c>
    </row>
    <row r="1931" spans="1:29" x14ac:dyDescent="0.3">
      <c r="A1931" s="156" t="s">
        <v>2866</v>
      </c>
      <c r="B1931" s="157">
        <v>1</v>
      </c>
      <c r="C1931" s="158" t="s">
        <v>1467</v>
      </c>
      <c r="D1931" s="156" t="s">
        <v>235</v>
      </c>
      <c r="E1931" s="156" t="s">
        <v>2722</v>
      </c>
      <c r="F1931" s="156" t="s">
        <v>2638</v>
      </c>
      <c r="G1931" s="158" t="s">
        <v>280</v>
      </c>
      <c r="H1931" s="160">
        <v>43748</v>
      </c>
      <c r="I1931" s="160">
        <v>43922</v>
      </c>
      <c r="J1931" s="161" t="s">
        <v>5</v>
      </c>
      <c r="K1931" s="162"/>
      <c r="L1931" s="158" t="s">
        <v>473</v>
      </c>
      <c r="M1931" s="171">
        <v>0</v>
      </c>
      <c r="N1931" s="170">
        <v>9405</v>
      </c>
      <c r="O1931" s="162">
        <v>82273</v>
      </c>
      <c r="P1931" s="160">
        <v>43922</v>
      </c>
      <c r="Q1931" s="162" t="s">
        <v>687</v>
      </c>
      <c r="R1931" s="171">
        <v>9405</v>
      </c>
      <c r="S1931" s="158" t="s">
        <v>1572</v>
      </c>
      <c r="T1931" s="162"/>
      <c r="U1931" s="161" t="s">
        <v>10</v>
      </c>
      <c r="V1931" s="161" t="s">
        <v>11</v>
      </c>
      <c r="W1931" s="161" t="s">
        <v>12</v>
      </c>
      <c r="X1931" s="161" t="s">
        <v>13</v>
      </c>
      <c r="Y1931" s="165">
        <v>5800</v>
      </c>
      <c r="Z1931" s="165">
        <v>9241101</v>
      </c>
      <c r="AA1931" s="166">
        <v>6.5420227579616784E-3</v>
      </c>
      <c r="AB1931" s="183" t="s">
        <v>5220</v>
      </c>
      <c r="AC1931" s="168" t="s">
        <v>3252</v>
      </c>
    </row>
    <row r="1932" spans="1:29" x14ac:dyDescent="0.3">
      <c r="A1932" s="156" t="s">
        <v>2866</v>
      </c>
      <c r="B1932" s="157">
        <v>1</v>
      </c>
      <c r="C1932" s="158" t="s">
        <v>1467</v>
      </c>
      <c r="D1932" s="158" t="s">
        <v>235</v>
      </c>
      <c r="E1932" s="156" t="s">
        <v>2722</v>
      </c>
      <c r="F1932" s="159" t="s">
        <v>2638</v>
      </c>
      <c r="G1932" s="158" t="s">
        <v>280</v>
      </c>
      <c r="H1932" s="160">
        <v>43748</v>
      </c>
      <c r="I1932" s="160">
        <v>43922</v>
      </c>
      <c r="J1932" s="161" t="s">
        <v>5</v>
      </c>
      <c r="K1932" s="162"/>
      <c r="L1932" s="163" t="s">
        <v>473</v>
      </c>
      <c r="M1932" s="171">
        <v>0</v>
      </c>
      <c r="N1932" s="164">
        <v>8072.5</v>
      </c>
      <c r="O1932" s="162">
        <v>83068</v>
      </c>
      <c r="P1932" s="160">
        <v>43922</v>
      </c>
      <c r="Q1932" s="162" t="s">
        <v>687</v>
      </c>
      <c r="R1932" s="164">
        <v>8072.5</v>
      </c>
      <c r="S1932" s="163" t="s">
        <v>1572</v>
      </c>
      <c r="T1932" s="163"/>
      <c r="U1932" s="161" t="s">
        <v>10</v>
      </c>
      <c r="V1932" s="161" t="s">
        <v>11</v>
      </c>
      <c r="W1932" s="161" t="s">
        <v>12</v>
      </c>
      <c r="X1932" s="161" t="s">
        <v>13</v>
      </c>
      <c r="Y1932" s="169">
        <v>5800</v>
      </c>
      <c r="Z1932" s="165">
        <v>9241101</v>
      </c>
      <c r="AA1932" s="166">
        <v>5.6151492518496165E-3</v>
      </c>
      <c r="AB1932" s="167" t="s">
        <v>5220</v>
      </c>
      <c r="AC1932" s="168" t="s">
        <v>3252</v>
      </c>
    </row>
    <row r="1933" spans="1:29" x14ac:dyDescent="0.3">
      <c r="A1933" s="156" t="s">
        <v>2866</v>
      </c>
      <c r="B1933" s="157">
        <v>1</v>
      </c>
      <c r="C1933" s="158" t="s">
        <v>1467</v>
      </c>
      <c r="D1933" s="158" t="s">
        <v>235</v>
      </c>
      <c r="E1933" s="156" t="s">
        <v>2722</v>
      </c>
      <c r="F1933" s="159" t="s">
        <v>2638</v>
      </c>
      <c r="G1933" s="158" t="s">
        <v>280</v>
      </c>
      <c r="H1933" s="160">
        <v>43748</v>
      </c>
      <c r="I1933" s="160">
        <v>43936</v>
      </c>
      <c r="J1933" s="161" t="s">
        <v>5</v>
      </c>
      <c r="K1933" s="162"/>
      <c r="L1933" s="163" t="s">
        <v>473</v>
      </c>
      <c r="M1933" s="171">
        <v>0</v>
      </c>
      <c r="N1933" s="164">
        <v>7480</v>
      </c>
      <c r="O1933" s="162">
        <v>84567</v>
      </c>
      <c r="P1933" s="160">
        <v>43936</v>
      </c>
      <c r="Q1933" s="162" t="s">
        <v>708</v>
      </c>
      <c r="R1933" s="164">
        <v>7480</v>
      </c>
      <c r="S1933" s="158" t="s">
        <v>1572</v>
      </c>
      <c r="T1933" s="163"/>
      <c r="U1933" s="161" t="s">
        <v>10</v>
      </c>
      <c r="V1933" s="161" t="s">
        <v>11</v>
      </c>
      <c r="W1933" s="161" t="s">
        <v>12</v>
      </c>
      <c r="X1933" s="161" t="s">
        <v>13</v>
      </c>
      <c r="Y1933" s="169">
        <v>5800</v>
      </c>
      <c r="Z1933" s="169">
        <v>9241101</v>
      </c>
      <c r="AA1933" s="166">
        <v>5.2030122519461297E-3</v>
      </c>
      <c r="AB1933" s="167" t="s">
        <v>5220</v>
      </c>
      <c r="AC1933" s="168" t="s">
        <v>3252</v>
      </c>
    </row>
    <row r="1934" spans="1:29" x14ac:dyDescent="0.3">
      <c r="A1934" s="156" t="s">
        <v>2866</v>
      </c>
      <c r="B1934" s="157">
        <v>1</v>
      </c>
      <c r="C1934" s="156" t="s">
        <v>1467</v>
      </c>
      <c r="D1934" s="158" t="s">
        <v>235</v>
      </c>
      <c r="E1934" s="156" t="s">
        <v>2722</v>
      </c>
      <c r="F1934" s="159" t="s">
        <v>2638</v>
      </c>
      <c r="G1934" s="156" t="s">
        <v>280</v>
      </c>
      <c r="H1934" s="160">
        <v>43748</v>
      </c>
      <c r="I1934" s="160">
        <v>43979</v>
      </c>
      <c r="J1934" s="161" t="s">
        <v>5</v>
      </c>
      <c r="K1934" s="162"/>
      <c r="L1934" s="163" t="s">
        <v>473</v>
      </c>
      <c r="M1934" s="171">
        <v>0</v>
      </c>
      <c r="N1934" s="164">
        <v>9737.5</v>
      </c>
      <c r="O1934" s="162">
        <v>85320</v>
      </c>
      <c r="P1934" s="160">
        <v>43979</v>
      </c>
      <c r="Q1934" s="162" t="s">
        <v>843</v>
      </c>
      <c r="R1934" s="164">
        <v>9737.5</v>
      </c>
      <c r="S1934" s="162" t="s">
        <v>1572</v>
      </c>
      <c r="T1934" s="163"/>
      <c r="U1934" s="161" t="s">
        <v>10</v>
      </c>
      <c r="V1934" s="161" t="s">
        <v>11</v>
      </c>
      <c r="W1934" s="161" t="s">
        <v>12</v>
      </c>
      <c r="X1934" s="161" t="s">
        <v>13</v>
      </c>
      <c r="Y1934" s="169">
        <v>5800</v>
      </c>
      <c r="Z1934" s="169">
        <v>9241101</v>
      </c>
      <c r="AA1934" s="166">
        <v>6.7733063908189091E-3</v>
      </c>
      <c r="AB1934" s="158" t="s">
        <v>5220</v>
      </c>
      <c r="AC1934" s="168" t="s">
        <v>3252</v>
      </c>
    </row>
    <row r="1935" spans="1:29" x14ac:dyDescent="0.3">
      <c r="A1935" s="156" t="s">
        <v>2866</v>
      </c>
      <c r="B1935" s="157">
        <v>1</v>
      </c>
      <c r="C1935" s="158" t="s">
        <v>1467</v>
      </c>
      <c r="D1935" s="158" t="s">
        <v>235</v>
      </c>
      <c r="E1935" s="156" t="s">
        <v>2722</v>
      </c>
      <c r="F1935" s="159" t="s">
        <v>2638</v>
      </c>
      <c r="G1935" s="158" t="s">
        <v>280</v>
      </c>
      <c r="H1935" s="160">
        <v>43748</v>
      </c>
      <c r="I1935" s="160">
        <v>43999</v>
      </c>
      <c r="J1935" s="161" t="s">
        <v>5</v>
      </c>
      <c r="K1935" s="162"/>
      <c r="L1935" s="163" t="s">
        <v>473</v>
      </c>
      <c r="M1935" s="171">
        <v>0</v>
      </c>
      <c r="N1935" s="164">
        <v>8587.5</v>
      </c>
      <c r="O1935" s="162">
        <v>86240</v>
      </c>
      <c r="P1935" s="160">
        <v>43999</v>
      </c>
      <c r="Q1935" s="162" t="s">
        <v>886</v>
      </c>
      <c r="R1935" s="164">
        <v>8587.5</v>
      </c>
      <c r="S1935" s="158" t="s">
        <v>1572</v>
      </c>
      <c r="T1935" s="163"/>
      <c r="U1935" s="161" t="s">
        <v>10</v>
      </c>
      <c r="V1935" s="161" t="s">
        <v>11</v>
      </c>
      <c r="W1935" s="161" t="s">
        <v>12</v>
      </c>
      <c r="X1935" s="161" t="s">
        <v>13</v>
      </c>
      <c r="Y1935" s="169">
        <v>5800</v>
      </c>
      <c r="Z1935" s="169">
        <v>9241101</v>
      </c>
      <c r="AA1935" s="166">
        <v>5.9733780365758549E-3</v>
      </c>
      <c r="AB1935" s="167" t="s">
        <v>5220</v>
      </c>
      <c r="AC1935" s="168" t="s">
        <v>3252</v>
      </c>
    </row>
    <row r="1936" spans="1:29" x14ac:dyDescent="0.3">
      <c r="A1936" s="156" t="s">
        <v>2866</v>
      </c>
      <c r="B1936" s="157">
        <v>1</v>
      </c>
      <c r="C1936" s="156" t="s">
        <v>1467</v>
      </c>
      <c r="D1936" s="156" t="s">
        <v>235</v>
      </c>
      <c r="E1936" s="156" t="s">
        <v>2722</v>
      </c>
      <c r="F1936" s="159" t="s">
        <v>2638</v>
      </c>
      <c r="G1936" s="156" t="s">
        <v>280</v>
      </c>
      <c r="H1936" s="160">
        <v>43748</v>
      </c>
      <c r="I1936" s="160">
        <v>44039</v>
      </c>
      <c r="J1936" s="161" t="s">
        <v>5</v>
      </c>
      <c r="K1936" s="162"/>
      <c r="L1936" s="163" t="s">
        <v>473</v>
      </c>
      <c r="M1936" s="171">
        <v>0</v>
      </c>
      <c r="N1936" s="164">
        <v>6685</v>
      </c>
      <c r="O1936" s="162">
        <v>86864</v>
      </c>
      <c r="P1936" s="160">
        <v>44039</v>
      </c>
      <c r="Q1936" s="162" t="s">
        <v>1008</v>
      </c>
      <c r="R1936" s="164">
        <v>6685</v>
      </c>
      <c r="S1936" s="162" t="s">
        <v>1572</v>
      </c>
      <c r="T1936" s="163"/>
      <c r="U1936" s="161" t="s">
        <v>10</v>
      </c>
      <c r="V1936" s="161" t="s">
        <v>11</v>
      </c>
      <c r="W1936" s="161" t="s">
        <v>12</v>
      </c>
      <c r="X1936" s="161" t="s">
        <v>13</v>
      </c>
      <c r="Y1936" s="169">
        <v>5800</v>
      </c>
      <c r="Z1936" s="165">
        <v>9241101</v>
      </c>
      <c r="AA1936" s="166">
        <v>4.6500183027085402E-3</v>
      </c>
      <c r="AB1936" s="167" t="s">
        <v>5220</v>
      </c>
      <c r="AC1936" s="168" t="s">
        <v>3252</v>
      </c>
    </row>
    <row r="1937" spans="1:29" x14ac:dyDescent="0.3">
      <c r="A1937" s="156" t="s">
        <v>2866</v>
      </c>
      <c r="B1937" s="157">
        <v>1</v>
      </c>
      <c r="C1937" s="156" t="s">
        <v>1467</v>
      </c>
      <c r="D1937" s="158" t="s">
        <v>235</v>
      </c>
      <c r="E1937" s="156" t="s">
        <v>2722</v>
      </c>
      <c r="F1937" s="159" t="s">
        <v>2638</v>
      </c>
      <c r="G1937" s="156" t="s">
        <v>280</v>
      </c>
      <c r="H1937" s="160">
        <v>43748</v>
      </c>
      <c r="I1937" s="160">
        <v>44060</v>
      </c>
      <c r="J1937" s="161" t="s">
        <v>979</v>
      </c>
      <c r="K1937" s="173"/>
      <c r="L1937" s="158" t="s">
        <v>473</v>
      </c>
      <c r="M1937" s="171">
        <v>0</v>
      </c>
      <c r="N1937" s="171">
        <v>10803.44</v>
      </c>
      <c r="O1937" s="162">
        <v>88480</v>
      </c>
      <c r="P1937" s="160">
        <v>44060</v>
      </c>
      <c r="Q1937" s="162" t="s">
        <v>1041</v>
      </c>
      <c r="R1937" s="164">
        <v>10803.44</v>
      </c>
      <c r="S1937" s="162" t="s">
        <v>1572</v>
      </c>
      <c r="T1937" s="163"/>
      <c r="U1937" s="161" t="s">
        <v>10</v>
      </c>
      <c r="V1937" s="161" t="s">
        <v>11</v>
      </c>
      <c r="W1937" s="161" t="s">
        <v>12</v>
      </c>
      <c r="X1937" s="161" t="s">
        <v>13</v>
      </c>
      <c r="Y1937" s="165">
        <v>5800</v>
      </c>
      <c r="Z1937" s="169">
        <v>9241101</v>
      </c>
      <c r="AA1937" s="166">
        <v>7.5147634603161635E-3</v>
      </c>
      <c r="AB1937" s="158" t="s">
        <v>5220</v>
      </c>
      <c r="AC1937" s="168" t="s">
        <v>3252</v>
      </c>
    </row>
    <row r="1938" spans="1:29" x14ac:dyDescent="0.3">
      <c r="A1938" s="156" t="s">
        <v>2866</v>
      </c>
      <c r="B1938" s="157">
        <v>1</v>
      </c>
      <c r="C1938" s="156" t="s">
        <v>1467</v>
      </c>
      <c r="D1938" s="156" t="s">
        <v>235</v>
      </c>
      <c r="E1938" s="156" t="s">
        <v>2722</v>
      </c>
      <c r="F1938" s="159" t="s">
        <v>2638</v>
      </c>
      <c r="G1938" s="156" t="s">
        <v>280</v>
      </c>
      <c r="H1938" s="160">
        <v>43748</v>
      </c>
      <c r="I1938" s="160">
        <v>44117</v>
      </c>
      <c r="J1938" s="161" t="s">
        <v>979</v>
      </c>
      <c r="K1938" s="173"/>
      <c r="L1938" s="158" t="s">
        <v>473</v>
      </c>
      <c r="M1938" s="171">
        <v>0</v>
      </c>
      <c r="N1938" s="164">
        <v>10204.459999999999</v>
      </c>
      <c r="O1938" s="162">
        <v>89359</v>
      </c>
      <c r="P1938" s="160">
        <v>44117</v>
      </c>
      <c r="Q1938" s="162" t="s">
        <v>1217</v>
      </c>
      <c r="R1938" s="164">
        <v>10204.459999999999</v>
      </c>
      <c r="S1938" s="162" t="s">
        <v>1572</v>
      </c>
      <c r="T1938" s="163"/>
      <c r="U1938" s="161" t="s">
        <v>10</v>
      </c>
      <c r="V1938" s="161" t="s">
        <v>11</v>
      </c>
      <c r="W1938" s="161" t="s">
        <v>12</v>
      </c>
      <c r="X1938" s="161" t="s">
        <v>13</v>
      </c>
      <c r="Y1938" s="165">
        <v>5800</v>
      </c>
      <c r="Z1938" s="169">
        <v>9241101</v>
      </c>
      <c r="AA1938" s="166">
        <v>7.0981190380339839E-3</v>
      </c>
      <c r="AB1938" s="158" t="s">
        <v>5220</v>
      </c>
      <c r="AC1938" s="168" t="s">
        <v>3252</v>
      </c>
    </row>
    <row r="1939" spans="1:29" x14ac:dyDescent="0.3">
      <c r="A1939" s="156" t="s">
        <v>2866</v>
      </c>
      <c r="B1939" s="157">
        <v>1</v>
      </c>
      <c r="C1939" s="158" t="s">
        <v>1467</v>
      </c>
      <c r="D1939" s="156" t="s">
        <v>235</v>
      </c>
      <c r="E1939" s="156" t="s">
        <v>2722</v>
      </c>
      <c r="F1939" s="156" t="s">
        <v>2638</v>
      </c>
      <c r="G1939" s="158" t="s">
        <v>280</v>
      </c>
      <c r="H1939" s="160">
        <v>43748</v>
      </c>
      <c r="I1939" s="160">
        <v>44124</v>
      </c>
      <c r="J1939" s="161" t="s">
        <v>979</v>
      </c>
      <c r="K1939" s="162"/>
      <c r="L1939" s="158" t="s">
        <v>473</v>
      </c>
      <c r="M1939" s="171">
        <v>0</v>
      </c>
      <c r="N1939" s="170">
        <v>9668.25</v>
      </c>
      <c r="O1939" s="162">
        <v>90460</v>
      </c>
      <c r="P1939" s="160">
        <v>44124</v>
      </c>
      <c r="Q1939" s="162" t="s">
        <v>1253</v>
      </c>
      <c r="R1939" s="171">
        <v>9668.25</v>
      </c>
      <c r="S1939" s="158" t="s">
        <v>1572</v>
      </c>
      <c r="T1939" s="162"/>
      <c r="U1939" s="161" t="s">
        <v>10</v>
      </c>
      <c r="V1939" s="161" t="s">
        <v>11</v>
      </c>
      <c r="W1939" s="161" t="s">
        <v>12</v>
      </c>
      <c r="X1939" s="161" t="s">
        <v>13</v>
      </c>
      <c r="Y1939" s="165">
        <v>5800</v>
      </c>
      <c r="Z1939" s="165">
        <v>9241101</v>
      </c>
      <c r="AA1939" s="166">
        <v>6.7251367920960125E-3</v>
      </c>
      <c r="AB1939" s="158" t="s">
        <v>5220</v>
      </c>
      <c r="AC1939" s="168" t="s">
        <v>3252</v>
      </c>
    </row>
    <row r="1940" spans="1:29" x14ac:dyDescent="0.3">
      <c r="A1940" s="156" t="s">
        <v>2866</v>
      </c>
      <c r="B1940" s="157">
        <v>1</v>
      </c>
      <c r="C1940" s="156" t="s">
        <v>1467</v>
      </c>
      <c r="D1940" s="158" t="s">
        <v>235</v>
      </c>
      <c r="E1940" s="156" t="s">
        <v>2722</v>
      </c>
      <c r="F1940" s="159" t="s">
        <v>2638</v>
      </c>
      <c r="G1940" s="156" t="s">
        <v>280</v>
      </c>
      <c r="H1940" s="160">
        <v>43748</v>
      </c>
      <c r="I1940" s="160">
        <v>44183</v>
      </c>
      <c r="J1940" s="161" t="s">
        <v>979</v>
      </c>
      <c r="K1940" s="162"/>
      <c r="L1940" s="163" t="s">
        <v>473</v>
      </c>
      <c r="M1940" s="171">
        <v>0</v>
      </c>
      <c r="N1940" s="164">
        <v>10772.74</v>
      </c>
      <c r="O1940" s="162">
        <v>91321</v>
      </c>
      <c r="P1940" s="160">
        <v>44183</v>
      </c>
      <c r="Q1940" s="162" t="s">
        <v>1499</v>
      </c>
      <c r="R1940" s="164">
        <v>10772.74</v>
      </c>
      <c r="S1940" s="158" t="s">
        <v>1572</v>
      </c>
      <c r="T1940" s="163"/>
      <c r="U1940" s="161" t="s">
        <v>10</v>
      </c>
      <c r="V1940" s="161" t="s">
        <v>11</v>
      </c>
      <c r="W1940" s="161" t="s">
        <v>12</v>
      </c>
      <c r="X1940" s="161" t="s">
        <v>13</v>
      </c>
      <c r="Y1940" s="169">
        <v>5800</v>
      </c>
      <c r="Z1940" s="169">
        <v>9241101</v>
      </c>
      <c r="AA1940" s="166">
        <v>7.4934088512072393E-3</v>
      </c>
      <c r="AB1940" s="158" t="s">
        <v>5220</v>
      </c>
      <c r="AC1940" s="168" t="s">
        <v>3252</v>
      </c>
    </row>
    <row r="1941" spans="1:29" x14ac:dyDescent="0.3">
      <c r="A1941" s="156" t="s">
        <v>2866</v>
      </c>
      <c r="B1941" s="157">
        <v>1</v>
      </c>
      <c r="C1941" s="158" t="s">
        <v>1467</v>
      </c>
      <c r="D1941" s="158" t="s">
        <v>235</v>
      </c>
      <c r="E1941" s="156" t="s">
        <v>2722</v>
      </c>
      <c r="F1941" s="158" t="s">
        <v>2638</v>
      </c>
      <c r="G1941" s="156" t="s">
        <v>280</v>
      </c>
      <c r="H1941" s="160">
        <v>43748</v>
      </c>
      <c r="I1941" s="160">
        <v>44183</v>
      </c>
      <c r="J1941" s="161" t="s">
        <v>979</v>
      </c>
      <c r="K1941" s="162"/>
      <c r="L1941" s="158" t="s">
        <v>473</v>
      </c>
      <c r="M1941" s="171">
        <v>0</v>
      </c>
      <c r="N1941" s="171">
        <v>9313.5</v>
      </c>
      <c r="O1941" s="162">
        <v>91964</v>
      </c>
      <c r="P1941" s="160">
        <v>44183</v>
      </c>
      <c r="Q1941" s="162" t="s">
        <v>1499</v>
      </c>
      <c r="R1941" s="171">
        <v>9313.5</v>
      </c>
      <c r="S1941" s="163" t="s">
        <v>1572</v>
      </c>
      <c r="T1941" s="156"/>
      <c r="U1941" s="161" t="s">
        <v>10</v>
      </c>
      <c r="V1941" s="161" t="s">
        <v>11</v>
      </c>
      <c r="W1941" s="161" t="s">
        <v>12</v>
      </c>
      <c r="X1941" s="161" t="s">
        <v>13</v>
      </c>
      <c r="Y1941" s="165">
        <v>5800</v>
      </c>
      <c r="Z1941" s="165">
        <v>9241101</v>
      </c>
      <c r="AA1941" s="166">
        <v>6.4783762845588609E-3</v>
      </c>
      <c r="AB1941" s="183" t="s">
        <v>5220</v>
      </c>
      <c r="AC1941" s="168" t="s">
        <v>3252</v>
      </c>
    </row>
    <row r="1942" spans="1:29" x14ac:dyDescent="0.3">
      <c r="A1942" s="156" t="s">
        <v>2866</v>
      </c>
      <c r="B1942" s="157">
        <v>1</v>
      </c>
      <c r="C1942" s="158" t="s">
        <v>1467</v>
      </c>
      <c r="D1942" s="156" t="s">
        <v>235</v>
      </c>
      <c r="E1942" s="156" t="s">
        <v>2722</v>
      </c>
      <c r="F1942" s="159" t="s">
        <v>2638</v>
      </c>
      <c r="G1942" s="156" t="s">
        <v>280</v>
      </c>
      <c r="H1942" s="160">
        <v>43748</v>
      </c>
      <c r="I1942" s="160">
        <v>44235</v>
      </c>
      <c r="J1942" s="161" t="s">
        <v>979</v>
      </c>
      <c r="K1942" s="162"/>
      <c r="L1942" s="163" t="s">
        <v>473</v>
      </c>
      <c r="M1942" s="171">
        <v>0</v>
      </c>
      <c r="N1942" s="164">
        <v>9959.5499999999993</v>
      </c>
      <c r="O1942" s="162">
        <v>92821</v>
      </c>
      <c r="P1942" s="160">
        <v>44235</v>
      </c>
      <c r="Q1942" s="162" t="s">
        <v>1613</v>
      </c>
      <c r="R1942" s="164">
        <v>9959.5499999999993</v>
      </c>
      <c r="S1942" s="162" t="s">
        <v>1572</v>
      </c>
      <c r="T1942" s="163"/>
      <c r="U1942" s="161" t="s">
        <v>10</v>
      </c>
      <c r="V1942" s="161" t="s">
        <v>11</v>
      </c>
      <c r="W1942" s="161" t="s">
        <v>12</v>
      </c>
      <c r="X1942" s="161" t="s">
        <v>13</v>
      </c>
      <c r="Y1942" s="169">
        <v>5800</v>
      </c>
      <c r="Z1942" s="169">
        <v>9241101</v>
      </c>
      <c r="AA1942" s="166">
        <v>6.9277621221751438E-3</v>
      </c>
      <c r="AB1942" s="158" t="s">
        <v>5220</v>
      </c>
      <c r="AC1942" s="168" t="s">
        <v>3252</v>
      </c>
    </row>
    <row r="1943" spans="1:29" x14ac:dyDescent="0.3">
      <c r="A1943" s="156" t="s">
        <v>2866</v>
      </c>
      <c r="B1943" s="157">
        <v>1</v>
      </c>
      <c r="C1943" s="158" t="s">
        <v>1467</v>
      </c>
      <c r="D1943" s="158" t="s">
        <v>235</v>
      </c>
      <c r="E1943" s="156" t="s">
        <v>2722</v>
      </c>
      <c r="F1943" s="159" t="s">
        <v>2638</v>
      </c>
      <c r="G1943" s="158" t="s">
        <v>280</v>
      </c>
      <c r="H1943" s="160">
        <v>43748</v>
      </c>
      <c r="I1943" s="160">
        <v>44291</v>
      </c>
      <c r="J1943" s="161" t="s">
        <v>979</v>
      </c>
      <c r="K1943" s="162"/>
      <c r="L1943" s="163" t="s">
        <v>473</v>
      </c>
      <c r="M1943" s="171">
        <v>0</v>
      </c>
      <c r="N1943" s="164">
        <v>7326.23</v>
      </c>
      <c r="O1943" s="162">
        <v>94011</v>
      </c>
      <c r="P1943" s="160">
        <v>44291</v>
      </c>
      <c r="Q1943" s="162" t="s">
        <v>1862</v>
      </c>
      <c r="R1943" s="164">
        <v>7326.23</v>
      </c>
      <c r="S1943" s="163" t="s">
        <v>1572</v>
      </c>
      <c r="T1943" s="163"/>
      <c r="U1943" s="161" t="s">
        <v>10</v>
      </c>
      <c r="V1943" s="161" t="s">
        <v>11</v>
      </c>
      <c r="W1943" s="161" t="s">
        <v>12</v>
      </c>
      <c r="X1943" s="161" t="s">
        <v>13</v>
      </c>
      <c r="Y1943" s="169">
        <v>5800</v>
      </c>
      <c r="Z1943" s="169">
        <v>9241101</v>
      </c>
      <c r="AA1943" s="166">
        <v>5.0960513971357348E-3</v>
      </c>
      <c r="AB1943" s="167" t="s">
        <v>5220</v>
      </c>
      <c r="AC1943" s="168" t="s">
        <v>3252</v>
      </c>
    </row>
    <row r="1944" spans="1:29" x14ac:dyDescent="0.3">
      <c r="A1944" s="156" t="s">
        <v>2866</v>
      </c>
      <c r="B1944" s="157">
        <v>1</v>
      </c>
      <c r="C1944" s="158" t="s">
        <v>1467</v>
      </c>
      <c r="D1944" s="158" t="s">
        <v>235</v>
      </c>
      <c r="E1944" s="156" t="s">
        <v>2722</v>
      </c>
      <c r="F1944" s="159" t="s">
        <v>2638</v>
      </c>
      <c r="G1944" s="158" t="s">
        <v>280</v>
      </c>
      <c r="H1944" s="160">
        <v>43748</v>
      </c>
      <c r="I1944" s="160">
        <v>44302</v>
      </c>
      <c r="J1944" s="161" t="s">
        <v>979</v>
      </c>
      <c r="K1944" s="162"/>
      <c r="L1944" s="163" t="s">
        <v>473</v>
      </c>
      <c r="M1944" s="171">
        <v>0</v>
      </c>
      <c r="N1944" s="164">
        <v>6204</v>
      </c>
      <c r="O1944" s="176">
        <v>94918</v>
      </c>
      <c r="P1944" s="160">
        <v>44302</v>
      </c>
      <c r="Q1944" s="162" t="s">
        <v>1881</v>
      </c>
      <c r="R1944" s="164">
        <v>6204</v>
      </c>
      <c r="S1944" s="163" t="s">
        <v>1572</v>
      </c>
      <c r="T1944" s="163"/>
      <c r="U1944" s="161" t="s">
        <v>10</v>
      </c>
      <c r="V1944" s="161" t="s">
        <v>11</v>
      </c>
      <c r="W1944" s="161" t="s">
        <v>12</v>
      </c>
      <c r="X1944" s="161" t="s">
        <v>13</v>
      </c>
      <c r="Y1944" s="169">
        <v>5800</v>
      </c>
      <c r="Z1944" s="169">
        <v>9241101</v>
      </c>
      <c r="AA1944" s="166">
        <v>4.3154395736729667E-3</v>
      </c>
      <c r="AB1944" s="172" t="s">
        <v>5220</v>
      </c>
      <c r="AC1944" s="168" t="s">
        <v>3252</v>
      </c>
    </row>
    <row r="1945" spans="1:29" x14ac:dyDescent="0.3">
      <c r="A1945" s="156" t="s">
        <v>2866</v>
      </c>
      <c r="B1945" s="157">
        <v>1</v>
      </c>
      <c r="C1945" s="158" t="s">
        <v>1467</v>
      </c>
      <c r="D1945" s="158" t="s">
        <v>235</v>
      </c>
      <c r="E1945" s="156" t="s">
        <v>2722</v>
      </c>
      <c r="F1945" s="159" t="s">
        <v>2638</v>
      </c>
      <c r="G1945" s="158" t="s">
        <v>280</v>
      </c>
      <c r="H1945" s="160">
        <v>43748</v>
      </c>
      <c r="I1945" s="160">
        <v>44341</v>
      </c>
      <c r="J1945" s="161" t="s">
        <v>979</v>
      </c>
      <c r="K1945" s="162"/>
      <c r="L1945" s="163" t="s">
        <v>473</v>
      </c>
      <c r="M1945" s="171">
        <v>0</v>
      </c>
      <c r="N1945" s="164">
        <v>6625.6</v>
      </c>
      <c r="O1945" s="162">
        <v>95700</v>
      </c>
      <c r="P1945" s="160">
        <v>44341</v>
      </c>
      <c r="Q1945" s="162" t="s">
        <v>2072</v>
      </c>
      <c r="R1945" s="164">
        <v>6625.6</v>
      </c>
      <c r="S1945" s="163" t="s">
        <v>1572</v>
      </c>
      <c r="T1945" s="163"/>
      <c r="U1945" s="161" t="s">
        <v>10</v>
      </c>
      <c r="V1945" s="161" t="s">
        <v>11</v>
      </c>
      <c r="W1945" s="161" t="s">
        <v>12</v>
      </c>
      <c r="X1945" s="161" t="s">
        <v>13</v>
      </c>
      <c r="Y1945" s="165">
        <v>5800</v>
      </c>
      <c r="Z1945" s="165">
        <v>9241101</v>
      </c>
      <c r="AA1945" s="166">
        <v>4.6087002642372036E-3</v>
      </c>
      <c r="AB1945" s="172" t="s">
        <v>5220</v>
      </c>
      <c r="AC1945" s="168" t="s">
        <v>3252</v>
      </c>
    </row>
    <row r="1946" spans="1:29" x14ac:dyDescent="0.3">
      <c r="A1946" s="156" t="s">
        <v>2866</v>
      </c>
      <c r="B1946" s="157">
        <v>1</v>
      </c>
      <c r="C1946" s="158" t="s">
        <v>1467</v>
      </c>
      <c r="D1946" s="158" t="s">
        <v>235</v>
      </c>
      <c r="E1946" s="156" t="s">
        <v>2722</v>
      </c>
      <c r="F1946" s="159" t="s">
        <v>2638</v>
      </c>
      <c r="G1946" s="158" t="s">
        <v>280</v>
      </c>
      <c r="H1946" s="160">
        <v>43748</v>
      </c>
      <c r="I1946" s="160">
        <v>44341</v>
      </c>
      <c r="J1946" s="161" t="s">
        <v>979</v>
      </c>
      <c r="K1946" s="162"/>
      <c r="L1946" s="163" t="s">
        <v>473</v>
      </c>
      <c r="M1946" s="171">
        <v>0</v>
      </c>
      <c r="N1946" s="164">
        <v>3842.19</v>
      </c>
      <c r="O1946" s="162">
        <v>96936</v>
      </c>
      <c r="P1946" s="160">
        <v>44341</v>
      </c>
      <c r="Q1946" s="162" t="s">
        <v>2072</v>
      </c>
      <c r="R1946" s="164">
        <v>3842.19</v>
      </c>
      <c r="S1946" s="163" t="s">
        <v>1572</v>
      </c>
      <c r="T1946" s="163"/>
      <c r="U1946" s="161" t="s">
        <v>10</v>
      </c>
      <c r="V1946" s="161" t="s">
        <v>11</v>
      </c>
      <c r="W1946" s="161" t="s">
        <v>12</v>
      </c>
      <c r="X1946" s="161" t="s">
        <v>13</v>
      </c>
      <c r="Y1946" s="165">
        <v>5800</v>
      </c>
      <c r="Z1946" s="165">
        <v>9241101</v>
      </c>
      <c r="AA1946" s="166">
        <v>2.6725884551209761E-3</v>
      </c>
      <c r="AB1946" s="167" t="s">
        <v>5220</v>
      </c>
      <c r="AC1946" s="168" t="s">
        <v>3252</v>
      </c>
    </row>
    <row r="1947" spans="1:29" x14ac:dyDescent="0.3">
      <c r="A1947" s="156" t="s">
        <v>2866</v>
      </c>
      <c r="B1947" s="157">
        <v>1</v>
      </c>
      <c r="C1947" s="158" t="s">
        <v>1467</v>
      </c>
      <c r="D1947" s="158" t="s">
        <v>235</v>
      </c>
      <c r="E1947" s="156" t="s">
        <v>2722</v>
      </c>
      <c r="F1947" s="159" t="s">
        <v>2638</v>
      </c>
      <c r="G1947" s="158" t="s">
        <v>280</v>
      </c>
      <c r="H1947" s="160">
        <v>43748</v>
      </c>
      <c r="I1947" s="160">
        <v>44369</v>
      </c>
      <c r="J1947" s="161" t="s">
        <v>979</v>
      </c>
      <c r="K1947" s="162"/>
      <c r="L1947" s="163" t="s">
        <v>473</v>
      </c>
      <c r="M1947" s="171">
        <v>0</v>
      </c>
      <c r="N1947" s="164">
        <v>5920</v>
      </c>
      <c r="O1947" s="162" t="s">
        <v>2158</v>
      </c>
      <c r="P1947" s="160">
        <v>44369</v>
      </c>
      <c r="Q1947" s="162" t="s">
        <v>2159</v>
      </c>
      <c r="R1947" s="164">
        <v>5920</v>
      </c>
      <c r="S1947" s="163" t="s">
        <v>1572</v>
      </c>
      <c r="T1947" s="163"/>
      <c r="U1947" s="161" t="s">
        <v>10</v>
      </c>
      <c r="V1947" s="161" t="s">
        <v>11</v>
      </c>
      <c r="W1947" s="161" t="s">
        <v>12</v>
      </c>
      <c r="X1947" s="161" t="s">
        <v>13</v>
      </c>
      <c r="Y1947" s="169">
        <v>5800</v>
      </c>
      <c r="Z1947" s="169">
        <v>9241101</v>
      </c>
      <c r="AA1947" s="166">
        <v>4.1178920496685945E-3</v>
      </c>
      <c r="AB1947" s="167" t="s">
        <v>5220</v>
      </c>
      <c r="AC1947" s="168" t="s">
        <v>3252</v>
      </c>
    </row>
    <row r="1948" spans="1:29" x14ac:dyDescent="0.3">
      <c r="A1948" s="156" t="s">
        <v>2866</v>
      </c>
      <c r="B1948" s="157">
        <v>1</v>
      </c>
      <c r="C1948" s="158" t="s">
        <v>1467</v>
      </c>
      <c r="D1948" s="158" t="s">
        <v>235</v>
      </c>
      <c r="E1948" s="156" t="s">
        <v>2722</v>
      </c>
      <c r="F1948" s="159" t="s">
        <v>2638</v>
      </c>
      <c r="G1948" s="158" t="s">
        <v>280</v>
      </c>
      <c r="H1948" s="160">
        <v>43748</v>
      </c>
      <c r="I1948" s="160">
        <v>44447</v>
      </c>
      <c r="J1948" s="161" t="s">
        <v>2202</v>
      </c>
      <c r="K1948" s="162"/>
      <c r="L1948" s="163" t="s">
        <v>473</v>
      </c>
      <c r="M1948" s="171">
        <v>0</v>
      </c>
      <c r="N1948" s="164">
        <v>21440</v>
      </c>
      <c r="O1948" s="162">
        <v>100426</v>
      </c>
      <c r="P1948" s="160">
        <v>44447</v>
      </c>
      <c r="Q1948" s="162" t="s">
        <v>2349</v>
      </c>
      <c r="R1948" s="164">
        <v>21440</v>
      </c>
      <c r="S1948" s="163" t="s">
        <v>1572</v>
      </c>
      <c r="T1948" s="163"/>
      <c r="U1948" s="161" t="s">
        <v>10</v>
      </c>
      <c r="V1948" s="161" t="s">
        <v>11</v>
      </c>
      <c r="W1948" s="161" t="s">
        <v>12</v>
      </c>
      <c r="X1948" s="161" t="s">
        <v>13</v>
      </c>
      <c r="Y1948" s="165">
        <v>5800</v>
      </c>
      <c r="Z1948" s="165">
        <v>9241101</v>
      </c>
      <c r="AA1948" s="166">
        <v>1.491344688258356E-2</v>
      </c>
      <c r="AB1948" s="167" t="s">
        <v>5220</v>
      </c>
      <c r="AC1948" s="168" t="s">
        <v>3252</v>
      </c>
    </row>
    <row r="1949" spans="1:29" x14ac:dyDescent="0.3">
      <c r="A1949" s="156" t="s">
        <v>2866</v>
      </c>
      <c r="B1949" s="157">
        <v>1</v>
      </c>
      <c r="C1949" s="156" t="s">
        <v>1467</v>
      </c>
      <c r="D1949" s="156" t="s">
        <v>235</v>
      </c>
      <c r="E1949" s="156" t="s">
        <v>2722</v>
      </c>
      <c r="F1949" s="159" t="s">
        <v>2638</v>
      </c>
      <c r="G1949" s="156" t="s">
        <v>280</v>
      </c>
      <c r="H1949" s="160">
        <v>43748</v>
      </c>
      <c r="I1949" s="160">
        <v>44448</v>
      </c>
      <c r="J1949" s="161" t="s">
        <v>979</v>
      </c>
      <c r="K1949" s="162"/>
      <c r="L1949" s="163" t="s">
        <v>473</v>
      </c>
      <c r="M1949" s="171">
        <v>0</v>
      </c>
      <c r="N1949" s="164">
        <v>9760</v>
      </c>
      <c r="O1949" s="162">
        <v>98430</v>
      </c>
      <c r="P1949" s="160">
        <v>44448</v>
      </c>
      <c r="Q1949" s="162" t="s">
        <v>2350</v>
      </c>
      <c r="R1949" s="164">
        <v>9760</v>
      </c>
      <c r="S1949" s="162" t="s">
        <v>1572</v>
      </c>
      <c r="T1949" s="163"/>
      <c r="U1949" s="161" t="s">
        <v>10</v>
      </c>
      <c r="V1949" s="161" t="s">
        <v>11</v>
      </c>
      <c r="W1949" s="161" t="s">
        <v>12</v>
      </c>
      <c r="X1949" s="161" t="s">
        <v>13</v>
      </c>
      <c r="Y1949" s="169">
        <v>5800</v>
      </c>
      <c r="Z1949" s="169">
        <v>9241101</v>
      </c>
      <c r="AA1949" s="166">
        <v>6.7889571629671432E-3</v>
      </c>
      <c r="AB1949" s="158" t="s">
        <v>5220</v>
      </c>
      <c r="AC1949" s="168" t="s">
        <v>3252</v>
      </c>
    </row>
    <row r="1950" spans="1:29" x14ac:dyDescent="0.3">
      <c r="A1950" s="156" t="s">
        <v>2866</v>
      </c>
      <c r="B1950" s="157">
        <v>1</v>
      </c>
      <c r="C1950" s="158" t="s">
        <v>1467</v>
      </c>
      <c r="D1950" s="158" t="s">
        <v>235</v>
      </c>
      <c r="E1950" s="156" t="s">
        <v>2722</v>
      </c>
      <c r="F1950" s="159" t="s">
        <v>2638</v>
      </c>
      <c r="G1950" s="158" t="s">
        <v>280</v>
      </c>
      <c r="H1950" s="160">
        <v>43748</v>
      </c>
      <c r="I1950" s="160">
        <v>44666</v>
      </c>
      <c r="J1950" s="161" t="s">
        <v>2202</v>
      </c>
      <c r="K1950" s="162"/>
      <c r="L1950" s="163" t="s">
        <v>473</v>
      </c>
      <c r="M1950" s="171">
        <v>-10125.709999999999</v>
      </c>
      <c r="N1950" s="164">
        <v>-10125.709999999999</v>
      </c>
      <c r="O1950" s="162"/>
      <c r="P1950" s="160"/>
      <c r="Q1950" s="162"/>
      <c r="R1950" s="164">
        <v>0</v>
      </c>
      <c r="S1950" s="163" t="s">
        <v>1572</v>
      </c>
      <c r="T1950" s="163"/>
      <c r="U1950" s="161" t="s">
        <v>10</v>
      </c>
      <c r="V1950" s="161" t="s">
        <v>11</v>
      </c>
      <c r="W1950" s="161" t="s">
        <v>12</v>
      </c>
      <c r="X1950" s="161" t="s">
        <v>13</v>
      </c>
      <c r="Y1950" s="165">
        <v>5800</v>
      </c>
      <c r="Z1950" s="165">
        <v>9241101</v>
      </c>
      <c r="AA1950" s="166">
        <v>0</v>
      </c>
      <c r="AB1950" s="167" t="s">
        <v>5358</v>
      </c>
      <c r="AC1950" s="168" t="s">
        <v>3252</v>
      </c>
    </row>
    <row r="1951" spans="1:29" x14ac:dyDescent="0.3">
      <c r="A1951" s="156" t="s">
        <v>2866</v>
      </c>
      <c r="B1951" s="157">
        <v>1</v>
      </c>
      <c r="C1951" s="158" t="s">
        <v>1467</v>
      </c>
      <c r="D1951" s="158" t="s">
        <v>235</v>
      </c>
      <c r="E1951" s="156" t="s">
        <v>2722</v>
      </c>
      <c r="F1951" s="159" t="s">
        <v>2638</v>
      </c>
      <c r="G1951" s="158" t="s">
        <v>280</v>
      </c>
      <c r="H1951" s="160">
        <v>43748</v>
      </c>
      <c r="I1951" s="160">
        <v>44666</v>
      </c>
      <c r="J1951" s="161" t="s">
        <v>2202</v>
      </c>
      <c r="K1951" s="162"/>
      <c r="L1951" s="163" t="s">
        <v>473</v>
      </c>
      <c r="M1951" s="171">
        <v>10142.459999999999</v>
      </c>
      <c r="N1951" s="164">
        <v>0</v>
      </c>
      <c r="O1951" s="162"/>
      <c r="P1951" s="160"/>
      <c r="Q1951" s="162"/>
      <c r="R1951" s="164">
        <v>-10142.459999999999</v>
      </c>
      <c r="S1951" s="162" t="s">
        <v>1572</v>
      </c>
      <c r="T1951" s="163"/>
      <c r="U1951" s="161" t="s">
        <v>10</v>
      </c>
      <c r="V1951" s="161" t="s">
        <v>11</v>
      </c>
      <c r="W1951" s="161" t="s">
        <v>12</v>
      </c>
      <c r="X1951" s="161" t="s">
        <v>13</v>
      </c>
      <c r="Y1951" s="165">
        <v>5800</v>
      </c>
      <c r="Z1951" s="165">
        <v>9241101</v>
      </c>
      <c r="AA1951" s="166">
        <v>-7.0549924658921846E-3</v>
      </c>
      <c r="AB1951" s="167" t="s">
        <v>5358</v>
      </c>
      <c r="AC1951" s="168" t="s">
        <v>3252</v>
      </c>
    </row>
    <row r="1952" spans="1:29" x14ac:dyDescent="0.3">
      <c r="A1952" s="156" t="s">
        <v>2866</v>
      </c>
      <c r="B1952" s="157">
        <v>1</v>
      </c>
      <c r="C1952" s="158" t="s">
        <v>1467</v>
      </c>
      <c r="D1952" s="163" t="s">
        <v>235</v>
      </c>
      <c r="E1952" s="156" t="s">
        <v>2722</v>
      </c>
      <c r="F1952" s="159" t="s">
        <v>2638</v>
      </c>
      <c r="G1952" s="158" t="s">
        <v>280</v>
      </c>
      <c r="H1952" s="160">
        <v>43748</v>
      </c>
      <c r="I1952" s="160">
        <v>44673</v>
      </c>
      <c r="J1952" s="161" t="s">
        <v>2202</v>
      </c>
      <c r="K1952" s="162" t="s">
        <v>282</v>
      </c>
      <c r="L1952" s="163" t="s">
        <v>473</v>
      </c>
      <c r="M1952" s="171">
        <v>-16.75</v>
      </c>
      <c r="N1952" s="164">
        <v>-16.75</v>
      </c>
      <c r="O1952" s="162"/>
      <c r="P1952" s="160"/>
      <c r="Q1952" s="162"/>
      <c r="R1952" s="164">
        <v>0</v>
      </c>
      <c r="S1952" s="163" t="s">
        <v>1572</v>
      </c>
      <c r="T1952" s="163"/>
      <c r="U1952" s="161" t="s">
        <v>10</v>
      </c>
      <c r="V1952" s="161" t="s">
        <v>11</v>
      </c>
      <c r="W1952" s="161" t="s">
        <v>12</v>
      </c>
      <c r="X1952" s="161" t="s">
        <v>13</v>
      </c>
      <c r="Y1952" s="165">
        <v>5800</v>
      </c>
      <c r="Z1952" s="165">
        <v>9241101</v>
      </c>
      <c r="AA1952" s="166">
        <v>0</v>
      </c>
      <c r="AB1952" s="167" t="s">
        <v>5817</v>
      </c>
      <c r="AC1952" s="168" t="s">
        <v>3252</v>
      </c>
    </row>
    <row r="1953" spans="1:29" x14ac:dyDescent="0.3">
      <c r="A1953" s="156" t="s">
        <v>2881</v>
      </c>
      <c r="B1953" s="157">
        <v>2</v>
      </c>
      <c r="C1953" s="158" t="s">
        <v>1467</v>
      </c>
      <c r="D1953" s="156" t="s">
        <v>284</v>
      </c>
      <c r="E1953" s="156" t="s">
        <v>2722</v>
      </c>
      <c r="F1953" s="158" t="s">
        <v>2638</v>
      </c>
      <c r="G1953" s="156" t="s">
        <v>280</v>
      </c>
      <c r="H1953" s="160">
        <v>43748</v>
      </c>
      <c r="I1953" s="160">
        <v>43839</v>
      </c>
      <c r="J1953" s="161" t="s">
        <v>5</v>
      </c>
      <c r="K1953" s="162"/>
      <c r="L1953" s="163" t="s">
        <v>473</v>
      </c>
      <c r="M1953" s="171">
        <v>0</v>
      </c>
      <c r="N1953" s="171">
        <v>8306.25</v>
      </c>
      <c r="O1953" s="162">
        <v>80804</v>
      </c>
      <c r="P1953" s="160">
        <v>43839</v>
      </c>
      <c r="Q1953" s="162" t="s">
        <v>527</v>
      </c>
      <c r="R1953" s="171">
        <v>8306.25</v>
      </c>
      <c r="S1953" s="163" t="s">
        <v>1573</v>
      </c>
      <c r="T1953" s="162"/>
      <c r="U1953" s="161" t="s">
        <v>10</v>
      </c>
      <c r="V1953" s="161" t="s">
        <v>11</v>
      </c>
      <c r="W1953" s="161" t="s">
        <v>12</v>
      </c>
      <c r="X1953" s="161" t="s">
        <v>13</v>
      </c>
      <c r="Y1953" s="165">
        <v>5800</v>
      </c>
      <c r="Z1953" s="165">
        <v>9301101</v>
      </c>
      <c r="AA1953" s="166">
        <v>5.7777433847229333E-3</v>
      </c>
      <c r="AB1953" s="156" t="s">
        <v>5221</v>
      </c>
      <c r="AC1953" s="168" t="s">
        <v>3282</v>
      </c>
    </row>
    <row r="1954" spans="1:29" x14ac:dyDescent="0.3">
      <c r="A1954" s="156" t="s">
        <v>2881</v>
      </c>
      <c r="B1954" s="157">
        <v>2</v>
      </c>
      <c r="C1954" s="158" t="s">
        <v>1467</v>
      </c>
      <c r="D1954" s="158" t="s">
        <v>284</v>
      </c>
      <c r="E1954" s="156" t="s">
        <v>2722</v>
      </c>
      <c r="F1954" s="159" t="s">
        <v>2638</v>
      </c>
      <c r="G1954" s="156" t="s">
        <v>280</v>
      </c>
      <c r="H1954" s="160">
        <v>43748</v>
      </c>
      <c r="I1954" s="160">
        <v>43844</v>
      </c>
      <c r="J1954" s="161" t="s">
        <v>5</v>
      </c>
      <c r="K1954" s="162"/>
      <c r="L1954" s="163" t="s">
        <v>473</v>
      </c>
      <c r="M1954" s="171">
        <v>0</v>
      </c>
      <c r="N1954" s="164">
        <v>3231.25</v>
      </c>
      <c r="O1954" s="162">
        <v>80796</v>
      </c>
      <c r="P1954" s="160">
        <v>43844</v>
      </c>
      <c r="Q1954" s="162" t="s">
        <v>560</v>
      </c>
      <c r="R1954" s="164">
        <v>3231.25</v>
      </c>
      <c r="S1954" s="162" t="s">
        <v>1573</v>
      </c>
      <c r="T1954" s="163"/>
      <c r="U1954" s="161" t="s">
        <v>10</v>
      </c>
      <c r="V1954" s="161" t="s">
        <v>11</v>
      </c>
      <c r="W1954" s="161" t="s">
        <v>12</v>
      </c>
      <c r="X1954" s="161" t="s">
        <v>13</v>
      </c>
      <c r="Y1954" s="169">
        <v>5800</v>
      </c>
      <c r="Z1954" s="169">
        <v>9301101</v>
      </c>
      <c r="AA1954" s="166">
        <v>2.24762477795467E-3</v>
      </c>
      <c r="AB1954" s="158" t="s">
        <v>5221</v>
      </c>
      <c r="AC1954" s="168" t="s">
        <v>3282</v>
      </c>
    </row>
    <row r="1955" spans="1:29" x14ac:dyDescent="0.3">
      <c r="A1955" s="156" t="s">
        <v>2881</v>
      </c>
      <c r="B1955" s="157">
        <v>2</v>
      </c>
      <c r="C1955" s="156" t="s">
        <v>1467</v>
      </c>
      <c r="D1955" s="156" t="s">
        <v>284</v>
      </c>
      <c r="E1955" s="156" t="s">
        <v>2722</v>
      </c>
      <c r="F1955" s="159" t="s">
        <v>2638</v>
      </c>
      <c r="G1955" s="156" t="s">
        <v>280</v>
      </c>
      <c r="H1955" s="160">
        <v>43748</v>
      </c>
      <c r="I1955" s="160">
        <v>43844</v>
      </c>
      <c r="J1955" s="161" t="s">
        <v>5</v>
      </c>
      <c r="K1955" s="162"/>
      <c r="L1955" s="163" t="s">
        <v>473</v>
      </c>
      <c r="M1955" s="171">
        <v>0</v>
      </c>
      <c r="N1955" s="164">
        <v>7703.75</v>
      </c>
      <c r="O1955" s="162">
        <v>81699</v>
      </c>
      <c r="P1955" s="160">
        <v>43844</v>
      </c>
      <c r="Q1955" s="162" t="s">
        <v>560</v>
      </c>
      <c r="R1955" s="164">
        <v>7703.75</v>
      </c>
      <c r="S1955" s="162" t="s">
        <v>1573</v>
      </c>
      <c r="T1955" s="163"/>
      <c r="U1955" s="161" t="s">
        <v>10</v>
      </c>
      <c r="V1955" s="161" t="s">
        <v>11</v>
      </c>
      <c r="W1955" s="161" t="s">
        <v>12</v>
      </c>
      <c r="X1955" s="161" t="s">
        <v>13</v>
      </c>
      <c r="Y1955" s="169">
        <v>5800</v>
      </c>
      <c r="Z1955" s="169">
        <v>9301101</v>
      </c>
      <c r="AA1955" s="166">
        <v>5.3586504860868986E-3</v>
      </c>
      <c r="AB1955" s="158" t="s">
        <v>5221</v>
      </c>
      <c r="AC1955" s="168" t="s">
        <v>3282</v>
      </c>
    </row>
    <row r="1956" spans="1:29" ht="14.4" customHeight="1" x14ac:dyDescent="0.3">
      <c r="A1956" s="156" t="s">
        <v>2881</v>
      </c>
      <c r="B1956" s="157">
        <v>2</v>
      </c>
      <c r="C1956" s="158" t="s">
        <v>1467</v>
      </c>
      <c r="D1956" s="156" t="s">
        <v>284</v>
      </c>
      <c r="E1956" s="156" t="s">
        <v>2722</v>
      </c>
      <c r="F1956" s="159" t="s">
        <v>2638</v>
      </c>
      <c r="G1956" s="156" t="s">
        <v>280</v>
      </c>
      <c r="H1956" s="160">
        <v>43748</v>
      </c>
      <c r="I1956" s="160">
        <v>43922</v>
      </c>
      <c r="J1956" s="161" t="s">
        <v>5</v>
      </c>
      <c r="K1956" s="162"/>
      <c r="L1956" s="163" t="s">
        <v>473</v>
      </c>
      <c r="M1956" s="171">
        <v>0</v>
      </c>
      <c r="N1956" s="164">
        <v>8765</v>
      </c>
      <c r="O1956" s="158">
        <v>82273</v>
      </c>
      <c r="P1956" s="160">
        <v>43922</v>
      </c>
      <c r="Q1956" s="162" t="s">
        <v>687</v>
      </c>
      <c r="R1956" s="164">
        <v>8765</v>
      </c>
      <c r="S1956" s="162" t="s">
        <v>1573</v>
      </c>
      <c r="T1956" s="163"/>
      <c r="U1956" s="161" t="s">
        <v>10</v>
      </c>
      <c r="V1956" s="161" t="s">
        <v>11</v>
      </c>
      <c r="W1956" s="161" t="s">
        <v>12</v>
      </c>
      <c r="X1956" s="161" t="s">
        <v>13</v>
      </c>
      <c r="Y1956" s="169">
        <v>5800</v>
      </c>
      <c r="Z1956" s="169">
        <v>9301101</v>
      </c>
      <c r="AA1956" s="166">
        <v>6.0968452390785868E-3</v>
      </c>
      <c r="AB1956" s="158" t="s">
        <v>5221</v>
      </c>
      <c r="AC1956" s="168" t="s">
        <v>3282</v>
      </c>
    </row>
    <row r="1957" spans="1:29" x14ac:dyDescent="0.3">
      <c r="A1957" s="156" t="s">
        <v>2881</v>
      </c>
      <c r="B1957" s="157">
        <v>2</v>
      </c>
      <c r="C1957" s="156" t="s">
        <v>1467</v>
      </c>
      <c r="D1957" s="156" t="s">
        <v>284</v>
      </c>
      <c r="E1957" s="156" t="s">
        <v>2722</v>
      </c>
      <c r="F1957" s="159" t="s">
        <v>2638</v>
      </c>
      <c r="G1957" s="156" t="s">
        <v>280</v>
      </c>
      <c r="H1957" s="160">
        <v>43748</v>
      </c>
      <c r="I1957" s="160">
        <v>43922</v>
      </c>
      <c r="J1957" s="161" t="s">
        <v>5</v>
      </c>
      <c r="K1957" s="162"/>
      <c r="L1957" s="163" t="s">
        <v>473</v>
      </c>
      <c r="M1957" s="171">
        <v>0</v>
      </c>
      <c r="N1957" s="164">
        <v>7457.5</v>
      </c>
      <c r="O1957" s="162">
        <v>83068</v>
      </c>
      <c r="P1957" s="160">
        <v>43922</v>
      </c>
      <c r="Q1957" s="162" t="s">
        <v>687</v>
      </c>
      <c r="R1957" s="164">
        <v>7457.5</v>
      </c>
      <c r="S1957" s="158" t="s">
        <v>1573</v>
      </c>
      <c r="T1957" s="163"/>
      <c r="U1957" s="161" t="s">
        <v>10</v>
      </c>
      <c r="V1957" s="161" t="s">
        <v>11</v>
      </c>
      <c r="W1957" s="161" t="s">
        <v>12</v>
      </c>
      <c r="X1957" s="161" t="s">
        <v>13</v>
      </c>
      <c r="Y1957" s="169">
        <v>5800</v>
      </c>
      <c r="Z1957" s="165">
        <v>9301101</v>
      </c>
      <c r="AA1957" s="166">
        <v>5.1873614797978964E-3</v>
      </c>
      <c r="AB1957" s="167" t="s">
        <v>5221</v>
      </c>
      <c r="AC1957" s="168" t="s">
        <v>3282</v>
      </c>
    </row>
    <row r="1958" spans="1:29" x14ac:dyDescent="0.3">
      <c r="A1958" s="156" t="s">
        <v>2881</v>
      </c>
      <c r="B1958" s="157">
        <v>2</v>
      </c>
      <c r="C1958" s="159" t="s">
        <v>1467</v>
      </c>
      <c r="D1958" s="158" t="s">
        <v>284</v>
      </c>
      <c r="E1958" s="156" t="s">
        <v>2722</v>
      </c>
      <c r="F1958" s="159" t="s">
        <v>2638</v>
      </c>
      <c r="G1958" s="159" t="s">
        <v>280</v>
      </c>
      <c r="H1958" s="160">
        <v>43748</v>
      </c>
      <c r="I1958" s="160">
        <v>43936</v>
      </c>
      <c r="J1958" s="161" t="s">
        <v>5</v>
      </c>
      <c r="K1958" s="162"/>
      <c r="L1958" s="163" t="s">
        <v>473</v>
      </c>
      <c r="M1958" s="171">
        <v>0</v>
      </c>
      <c r="N1958" s="164">
        <v>7320</v>
      </c>
      <c r="O1958" s="162">
        <v>84567</v>
      </c>
      <c r="P1958" s="160">
        <v>43936</v>
      </c>
      <c r="Q1958" s="162" t="s">
        <v>708</v>
      </c>
      <c r="R1958" s="164">
        <v>7320</v>
      </c>
      <c r="S1958" s="162" t="s">
        <v>1573</v>
      </c>
      <c r="T1958" s="163"/>
      <c r="U1958" s="161" t="s">
        <v>10</v>
      </c>
      <c r="V1958" s="161" t="s">
        <v>11</v>
      </c>
      <c r="W1958" s="161" t="s">
        <v>12</v>
      </c>
      <c r="X1958" s="161" t="s">
        <v>13</v>
      </c>
      <c r="Y1958" s="165">
        <v>5800</v>
      </c>
      <c r="Z1958" s="165">
        <v>9301101</v>
      </c>
      <c r="AA1958" s="166">
        <v>5.091717872225357E-3</v>
      </c>
      <c r="AB1958" s="167" t="s">
        <v>5221</v>
      </c>
      <c r="AC1958" s="168" t="s">
        <v>3282</v>
      </c>
    </row>
    <row r="1959" spans="1:29" x14ac:dyDescent="0.3">
      <c r="A1959" s="156" t="s">
        <v>2881</v>
      </c>
      <c r="B1959" s="157">
        <v>2</v>
      </c>
      <c r="C1959" s="156" t="s">
        <v>1467</v>
      </c>
      <c r="D1959" s="163" t="s">
        <v>284</v>
      </c>
      <c r="E1959" s="156" t="s">
        <v>2722</v>
      </c>
      <c r="F1959" s="159" t="s">
        <v>2638</v>
      </c>
      <c r="G1959" s="156" t="s">
        <v>280</v>
      </c>
      <c r="H1959" s="160">
        <v>43748</v>
      </c>
      <c r="I1959" s="160">
        <v>43979</v>
      </c>
      <c r="J1959" s="161" t="s">
        <v>5</v>
      </c>
      <c r="K1959" s="162"/>
      <c r="L1959" s="163" t="s">
        <v>473</v>
      </c>
      <c r="M1959" s="171">
        <v>0</v>
      </c>
      <c r="N1959" s="164">
        <v>9337.5</v>
      </c>
      <c r="O1959" s="162">
        <v>85320</v>
      </c>
      <c r="P1959" s="160">
        <v>43979</v>
      </c>
      <c r="Q1959" s="162" t="s">
        <v>843</v>
      </c>
      <c r="R1959" s="164">
        <v>9337.5</v>
      </c>
      <c r="S1959" s="162" t="s">
        <v>1573</v>
      </c>
      <c r="T1959" s="163"/>
      <c r="U1959" s="161" t="s">
        <v>10</v>
      </c>
      <c r="V1959" s="161" t="s">
        <v>11</v>
      </c>
      <c r="W1959" s="161" t="s">
        <v>12</v>
      </c>
      <c r="X1959" s="161" t="s">
        <v>13</v>
      </c>
      <c r="Y1959" s="169">
        <v>5800</v>
      </c>
      <c r="Z1959" s="169">
        <v>9301101</v>
      </c>
      <c r="AA1959" s="166">
        <v>6.495070441516977E-3</v>
      </c>
      <c r="AB1959" s="158" t="s">
        <v>5221</v>
      </c>
      <c r="AC1959" s="168" t="s">
        <v>3282</v>
      </c>
    </row>
    <row r="1960" spans="1:29" x14ac:dyDescent="0.3">
      <c r="A1960" s="156" t="s">
        <v>2881</v>
      </c>
      <c r="B1960" s="157">
        <v>2</v>
      </c>
      <c r="C1960" s="156" t="s">
        <v>1467</v>
      </c>
      <c r="D1960" s="156" t="s">
        <v>284</v>
      </c>
      <c r="E1960" s="156" t="s">
        <v>2722</v>
      </c>
      <c r="F1960" s="159" t="s">
        <v>2638</v>
      </c>
      <c r="G1960" s="156" t="s">
        <v>280</v>
      </c>
      <c r="H1960" s="160">
        <v>43748</v>
      </c>
      <c r="I1960" s="160">
        <v>43999</v>
      </c>
      <c r="J1960" s="161" t="s">
        <v>5</v>
      </c>
      <c r="K1960" s="162"/>
      <c r="L1960" s="163" t="s">
        <v>473</v>
      </c>
      <c r="M1960" s="171">
        <v>0</v>
      </c>
      <c r="N1960" s="164">
        <v>6822.5</v>
      </c>
      <c r="O1960" s="162">
        <v>86240</v>
      </c>
      <c r="P1960" s="160">
        <v>43999</v>
      </c>
      <c r="Q1960" s="162" t="s">
        <v>886</v>
      </c>
      <c r="R1960" s="164">
        <v>6822.5</v>
      </c>
      <c r="S1960" s="163" t="s">
        <v>1573</v>
      </c>
      <c r="T1960" s="163"/>
      <c r="U1960" s="161" t="s">
        <v>10</v>
      </c>
      <c r="V1960" s="161" t="s">
        <v>11</v>
      </c>
      <c r="W1960" s="161" t="s">
        <v>12</v>
      </c>
      <c r="X1960" s="161" t="s">
        <v>13</v>
      </c>
      <c r="Y1960" s="169">
        <v>5800</v>
      </c>
      <c r="Z1960" s="169">
        <v>9301101</v>
      </c>
      <c r="AA1960" s="166">
        <v>4.7456619102810788E-3</v>
      </c>
      <c r="AB1960" s="158" t="s">
        <v>5221</v>
      </c>
      <c r="AC1960" s="168" t="s">
        <v>3282</v>
      </c>
    </row>
    <row r="1961" spans="1:29" x14ac:dyDescent="0.3">
      <c r="A1961" s="156" t="s">
        <v>2881</v>
      </c>
      <c r="B1961" s="157">
        <v>2</v>
      </c>
      <c r="C1961" s="158" t="s">
        <v>1467</v>
      </c>
      <c r="D1961" s="158" t="s">
        <v>284</v>
      </c>
      <c r="E1961" s="156" t="s">
        <v>2722</v>
      </c>
      <c r="F1961" s="159" t="s">
        <v>2638</v>
      </c>
      <c r="G1961" s="158" t="s">
        <v>280</v>
      </c>
      <c r="H1961" s="160">
        <v>43748</v>
      </c>
      <c r="I1961" s="160">
        <v>44039</v>
      </c>
      <c r="J1961" s="161" t="s">
        <v>5</v>
      </c>
      <c r="K1961" s="162"/>
      <c r="L1961" s="163" t="s">
        <v>473</v>
      </c>
      <c r="M1961" s="171">
        <v>0</v>
      </c>
      <c r="N1961" s="164">
        <v>3765</v>
      </c>
      <c r="O1961" s="162">
        <v>86864</v>
      </c>
      <c r="P1961" s="160">
        <v>44039</v>
      </c>
      <c r="Q1961" s="162" t="s">
        <v>1008</v>
      </c>
      <c r="R1961" s="164">
        <v>3765</v>
      </c>
      <c r="S1961" s="163" t="s">
        <v>1573</v>
      </c>
      <c r="T1961" s="163"/>
      <c r="U1961" s="161" t="s">
        <v>10</v>
      </c>
      <c r="V1961" s="161" t="s">
        <v>11</v>
      </c>
      <c r="W1961" s="161" t="s">
        <v>12</v>
      </c>
      <c r="X1961" s="161" t="s">
        <v>13</v>
      </c>
      <c r="Y1961" s="165">
        <v>5800</v>
      </c>
      <c r="Z1961" s="165">
        <v>9301101</v>
      </c>
      <c r="AA1961" s="166">
        <v>2.6188958728044359E-3</v>
      </c>
      <c r="AB1961" s="175" t="s">
        <v>5221</v>
      </c>
      <c r="AC1961" s="168" t="s">
        <v>3282</v>
      </c>
    </row>
    <row r="1962" spans="1:29" x14ac:dyDescent="0.3">
      <c r="A1962" s="156" t="s">
        <v>2881</v>
      </c>
      <c r="B1962" s="157">
        <v>2</v>
      </c>
      <c r="C1962" s="156" t="s">
        <v>1467</v>
      </c>
      <c r="D1962" s="156" t="s">
        <v>284</v>
      </c>
      <c r="E1962" s="156" t="s">
        <v>2722</v>
      </c>
      <c r="F1962" s="159" t="s">
        <v>2638</v>
      </c>
      <c r="G1962" s="156" t="s">
        <v>280</v>
      </c>
      <c r="H1962" s="160">
        <v>43748</v>
      </c>
      <c r="I1962" s="160">
        <v>44060</v>
      </c>
      <c r="J1962" s="161" t="s">
        <v>979</v>
      </c>
      <c r="K1962" s="162"/>
      <c r="L1962" s="163" t="s">
        <v>473</v>
      </c>
      <c r="M1962" s="171">
        <v>0</v>
      </c>
      <c r="N1962" s="164">
        <v>8001.67</v>
      </c>
      <c r="O1962" s="162">
        <v>88480</v>
      </c>
      <c r="P1962" s="160">
        <v>44060</v>
      </c>
      <c r="Q1962" s="162" t="s">
        <v>1041</v>
      </c>
      <c r="R1962" s="164">
        <v>8001.67</v>
      </c>
      <c r="S1962" s="162" t="s">
        <v>1573</v>
      </c>
      <c r="T1962" s="163"/>
      <c r="U1962" s="161" t="s">
        <v>10</v>
      </c>
      <c r="V1962" s="161" t="s">
        <v>11</v>
      </c>
      <c r="W1962" s="161" t="s">
        <v>12</v>
      </c>
      <c r="X1962" s="161" t="s">
        <v>13</v>
      </c>
      <c r="Y1962" s="169">
        <v>5800</v>
      </c>
      <c r="Z1962" s="165">
        <v>9301101</v>
      </c>
      <c r="AA1962" s="166">
        <v>5.5658806211269776E-3</v>
      </c>
      <c r="AB1962" s="167" t="s">
        <v>5221</v>
      </c>
      <c r="AC1962" s="168" t="s">
        <v>3282</v>
      </c>
    </row>
    <row r="1963" spans="1:29" x14ac:dyDescent="0.3">
      <c r="A1963" s="156" t="s">
        <v>2881</v>
      </c>
      <c r="B1963" s="157">
        <v>2</v>
      </c>
      <c r="C1963" s="158" t="s">
        <v>1467</v>
      </c>
      <c r="D1963" s="158" t="s">
        <v>284</v>
      </c>
      <c r="E1963" s="156" t="s">
        <v>2722</v>
      </c>
      <c r="F1963" s="159" t="s">
        <v>2638</v>
      </c>
      <c r="G1963" s="158" t="s">
        <v>280</v>
      </c>
      <c r="H1963" s="160">
        <v>43748</v>
      </c>
      <c r="I1963" s="160">
        <v>44117</v>
      </c>
      <c r="J1963" s="161" t="s">
        <v>979</v>
      </c>
      <c r="K1963" s="162"/>
      <c r="L1963" s="163" t="s">
        <v>473</v>
      </c>
      <c r="M1963" s="171">
        <v>0</v>
      </c>
      <c r="N1963" s="164">
        <v>7558.04</v>
      </c>
      <c r="O1963" s="162">
        <v>89359</v>
      </c>
      <c r="P1963" s="160">
        <v>44117</v>
      </c>
      <c r="Q1963" s="162" t="s">
        <v>1217</v>
      </c>
      <c r="R1963" s="164">
        <v>7558.04</v>
      </c>
      <c r="S1963" s="158" t="s">
        <v>1573</v>
      </c>
      <c r="T1963" s="163"/>
      <c r="U1963" s="161" t="s">
        <v>10</v>
      </c>
      <c r="V1963" s="161" t="s">
        <v>11</v>
      </c>
      <c r="W1963" s="161" t="s">
        <v>12</v>
      </c>
      <c r="X1963" s="161" t="s">
        <v>13</v>
      </c>
      <c r="Y1963" s="169">
        <v>5800</v>
      </c>
      <c r="Z1963" s="169">
        <v>9301101</v>
      </c>
      <c r="AA1963" s="166">
        <v>5.257296085654937E-3</v>
      </c>
      <c r="AB1963" s="167" t="s">
        <v>5221</v>
      </c>
      <c r="AC1963" s="168" t="s">
        <v>3282</v>
      </c>
    </row>
    <row r="1964" spans="1:29" x14ac:dyDescent="0.3">
      <c r="A1964" s="156" t="s">
        <v>2881</v>
      </c>
      <c r="B1964" s="157">
        <v>2</v>
      </c>
      <c r="C1964" s="158" t="s">
        <v>1467</v>
      </c>
      <c r="D1964" s="158" t="s">
        <v>284</v>
      </c>
      <c r="E1964" s="156" t="s">
        <v>2722</v>
      </c>
      <c r="F1964" s="159" t="s">
        <v>2638</v>
      </c>
      <c r="G1964" s="158" t="s">
        <v>280</v>
      </c>
      <c r="H1964" s="160">
        <v>43748</v>
      </c>
      <c r="I1964" s="160">
        <v>44124</v>
      </c>
      <c r="J1964" s="161" t="s">
        <v>979</v>
      </c>
      <c r="K1964" s="162"/>
      <c r="L1964" s="163" t="s">
        <v>473</v>
      </c>
      <c r="M1964" s="171">
        <v>0</v>
      </c>
      <c r="N1964" s="164">
        <v>7160.88</v>
      </c>
      <c r="O1964" s="162">
        <v>90460</v>
      </c>
      <c r="P1964" s="160">
        <v>44124</v>
      </c>
      <c r="Q1964" s="162" t="s">
        <v>1253</v>
      </c>
      <c r="R1964" s="164">
        <v>7160.88</v>
      </c>
      <c r="S1964" s="163" t="s">
        <v>1573</v>
      </c>
      <c r="T1964" s="163"/>
      <c r="U1964" s="161" t="s">
        <v>10</v>
      </c>
      <c r="V1964" s="161" t="s">
        <v>11</v>
      </c>
      <c r="W1964" s="161" t="s">
        <v>12</v>
      </c>
      <c r="X1964" s="161" t="s">
        <v>13</v>
      </c>
      <c r="Y1964" s="169">
        <v>5800</v>
      </c>
      <c r="Z1964" s="169">
        <v>9301101</v>
      </c>
      <c r="AA1964" s="166">
        <v>4.9810356115930488E-3</v>
      </c>
      <c r="AB1964" s="167" t="s">
        <v>5221</v>
      </c>
      <c r="AC1964" s="168" t="s">
        <v>3282</v>
      </c>
    </row>
    <row r="1965" spans="1:29" x14ac:dyDescent="0.3">
      <c r="A1965" s="156" t="s">
        <v>2881</v>
      </c>
      <c r="B1965" s="157">
        <v>2</v>
      </c>
      <c r="C1965" s="158" t="s">
        <v>1467</v>
      </c>
      <c r="D1965" s="158" t="s">
        <v>284</v>
      </c>
      <c r="E1965" s="156" t="s">
        <v>2722</v>
      </c>
      <c r="F1965" s="159" t="s">
        <v>2638</v>
      </c>
      <c r="G1965" s="158" t="s">
        <v>280</v>
      </c>
      <c r="H1965" s="160">
        <v>43748</v>
      </c>
      <c r="I1965" s="160">
        <v>44183</v>
      </c>
      <c r="J1965" s="161" t="s">
        <v>979</v>
      </c>
      <c r="K1965" s="162"/>
      <c r="L1965" s="163" t="s">
        <v>473</v>
      </c>
      <c r="M1965" s="171">
        <v>0</v>
      </c>
      <c r="N1965" s="164">
        <v>7978.94</v>
      </c>
      <c r="O1965" s="162">
        <v>91321</v>
      </c>
      <c r="P1965" s="160">
        <v>44183</v>
      </c>
      <c r="Q1965" s="162" t="s">
        <v>1499</v>
      </c>
      <c r="R1965" s="164">
        <v>7978.94</v>
      </c>
      <c r="S1965" s="163" t="s">
        <v>1573</v>
      </c>
      <c r="T1965" s="163"/>
      <c r="U1965" s="161" t="s">
        <v>10</v>
      </c>
      <c r="V1965" s="161" t="s">
        <v>11</v>
      </c>
      <c r="W1965" s="161" t="s">
        <v>12</v>
      </c>
      <c r="X1965" s="161" t="s">
        <v>13</v>
      </c>
      <c r="Y1965" s="165">
        <v>5800</v>
      </c>
      <c r="Z1965" s="165">
        <v>9301101</v>
      </c>
      <c r="AA1965" s="166">
        <v>5.5500698633078951E-3</v>
      </c>
      <c r="AB1965" s="175" t="s">
        <v>5221</v>
      </c>
      <c r="AC1965" s="168" t="s">
        <v>3282</v>
      </c>
    </row>
    <row r="1966" spans="1:29" x14ac:dyDescent="0.3">
      <c r="A1966" s="156" t="s">
        <v>2881</v>
      </c>
      <c r="B1966" s="157">
        <v>2</v>
      </c>
      <c r="C1966" s="158" t="s">
        <v>1467</v>
      </c>
      <c r="D1966" s="158" t="s">
        <v>284</v>
      </c>
      <c r="E1966" s="156" t="s">
        <v>2722</v>
      </c>
      <c r="F1966" s="159" t="s">
        <v>2638</v>
      </c>
      <c r="G1966" s="158" t="s">
        <v>280</v>
      </c>
      <c r="H1966" s="160">
        <v>43748</v>
      </c>
      <c r="I1966" s="160">
        <v>44183</v>
      </c>
      <c r="J1966" s="161" t="s">
        <v>979</v>
      </c>
      <c r="K1966" s="162"/>
      <c r="L1966" s="163" t="s">
        <v>473</v>
      </c>
      <c r="M1966" s="171">
        <v>0</v>
      </c>
      <c r="N1966" s="164">
        <v>6898.14</v>
      </c>
      <c r="O1966" s="162">
        <v>91964</v>
      </c>
      <c r="P1966" s="160">
        <v>44183</v>
      </c>
      <c r="Q1966" s="162" t="s">
        <v>1499</v>
      </c>
      <c r="R1966" s="164">
        <v>6898.14</v>
      </c>
      <c r="S1966" s="163" t="s">
        <v>1573</v>
      </c>
      <c r="T1966" s="163"/>
      <c r="U1966" s="161" t="s">
        <v>10</v>
      </c>
      <c r="V1966" s="161" t="s">
        <v>11</v>
      </c>
      <c r="W1966" s="161" t="s">
        <v>12</v>
      </c>
      <c r="X1966" s="161" t="s">
        <v>13</v>
      </c>
      <c r="Y1966" s="169">
        <v>5800</v>
      </c>
      <c r="Z1966" s="169">
        <v>9301101</v>
      </c>
      <c r="AA1966" s="166">
        <v>4.7982763282940748E-3</v>
      </c>
      <c r="AB1966" s="167" t="s">
        <v>5221</v>
      </c>
      <c r="AC1966" s="168" t="s">
        <v>3282</v>
      </c>
    </row>
    <row r="1967" spans="1:29" x14ac:dyDescent="0.3">
      <c r="A1967" s="156" t="s">
        <v>2881</v>
      </c>
      <c r="B1967" s="157">
        <v>2</v>
      </c>
      <c r="C1967" s="158" t="s">
        <v>1467</v>
      </c>
      <c r="D1967" s="156" t="s">
        <v>284</v>
      </c>
      <c r="E1967" s="156" t="s">
        <v>2722</v>
      </c>
      <c r="F1967" s="162" t="s">
        <v>2638</v>
      </c>
      <c r="G1967" s="158" t="s">
        <v>280</v>
      </c>
      <c r="H1967" s="160">
        <v>43748</v>
      </c>
      <c r="I1967" s="160">
        <v>44235</v>
      </c>
      <c r="J1967" s="161" t="s">
        <v>979</v>
      </c>
      <c r="K1967" s="162"/>
      <c r="L1967" s="158" t="s">
        <v>473</v>
      </c>
      <c r="M1967" s="171">
        <v>0</v>
      </c>
      <c r="N1967" s="171">
        <v>7376.64</v>
      </c>
      <c r="O1967" s="162">
        <v>92821</v>
      </c>
      <c r="P1967" s="160">
        <v>44235</v>
      </c>
      <c r="Q1967" s="162" t="s">
        <v>1613</v>
      </c>
      <c r="R1967" s="171">
        <v>7376.64</v>
      </c>
      <c r="S1967" s="163" t="s">
        <v>1573</v>
      </c>
      <c r="T1967" s="156"/>
      <c r="U1967" s="161" t="s">
        <v>10</v>
      </c>
      <c r="V1967" s="161" t="s">
        <v>11</v>
      </c>
      <c r="W1967" s="161" t="s">
        <v>12</v>
      </c>
      <c r="X1967" s="161" t="s">
        <v>13</v>
      </c>
      <c r="Y1967" s="165">
        <v>5800</v>
      </c>
      <c r="Z1967" s="165">
        <v>9301101</v>
      </c>
      <c r="AA1967" s="166">
        <v>5.131116082646511E-3</v>
      </c>
      <c r="AB1967" s="167" t="s">
        <v>5221</v>
      </c>
      <c r="AC1967" s="168" t="s">
        <v>3282</v>
      </c>
    </row>
    <row r="1968" spans="1:29" x14ac:dyDescent="0.3">
      <c r="A1968" s="156" t="s">
        <v>2881</v>
      </c>
      <c r="B1968" s="157">
        <v>2</v>
      </c>
      <c r="C1968" s="156" t="s">
        <v>1467</v>
      </c>
      <c r="D1968" s="156" t="s">
        <v>284</v>
      </c>
      <c r="E1968" s="156" t="s">
        <v>2722</v>
      </c>
      <c r="F1968" s="156" t="s">
        <v>2638</v>
      </c>
      <c r="G1968" s="158" t="s">
        <v>280</v>
      </c>
      <c r="H1968" s="160">
        <v>43748</v>
      </c>
      <c r="I1968" s="160">
        <v>44291</v>
      </c>
      <c r="J1968" s="161" t="s">
        <v>979</v>
      </c>
      <c r="K1968" s="162"/>
      <c r="L1968" s="163" t="s">
        <v>473</v>
      </c>
      <c r="M1968" s="171">
        <v>0</v>
      </c>
      <c r="N1968" s="170">
        <v>5426.24</v>
      </c>
      <c r="O1968" s="162">
        <v>94011</v>
      </c>
      <c r="P1968" s="160">
        <v>44291</v>
      </c>
      <c r="Q1968" s="162" t="s">
        <v>1862</v>
      </c>
      <c r="R1968" s="164">
        <v>5426.24</v>
      </c>
      <c r="S1968" s="158" t="s">
        <v>1573</v>
      </c>
      <c r="T1968" s="162"/>
      <c r="U1968" s="161" t="s">
        <v>10</v>
      </c>
      <c r="V1968" s="161" t="s">
        <v>11</v>
      </c>
      <c r="W1968" s="161" t="s">
        <v>12</v>
      </c>
      <c r="X1968" s="161" t="s">
        <v>13</v>
      </c>
      <c r="Y1968" s="169">
        <v>5800</v>
      </c>
      <c r="Z1968" s="165">
        <v>9301101</v>
      </c>
      <c r="AA1968" s="166">
        <v>3.77443759385029E-3</v>
      </c>
      <c r="AB1968" s="183" t="s">
        <v>5221</v>
      </c>
      <c r="AC1968" s="168" t="s">
        <v>3282</v>
      </c>
    </row>
    <row r="1969" spans="1:29" x14ac:dyDescent="0.3">
      <c r="A1969" s="156" t="s">
        <v>2881</v>
      </c>
      <c r="B1969" s="157">
        <v>2</v>
      </c>
      <c r="C1969" s="167" t="s">
        <v>1467</v>
      </c>
      <c r="D1969" s="156" t="s">
        <v>284</v>
      </c>
      <c r="E1969" s="156" t="s">
        <v>2722</v>
      </c>
      <c r="F1969" s="156" t="s">
        <v>2638</v>
      </c>
      <c r="G1969" s="167" t="s">
        <v>280</v>
      </c>
      <c r="H1969" s="160">
        <v>43748</v>
      </c>
      <c r="I1969" s="160">
        <v>44302</v>
      </c>
      <c r="J1969" s="161" t="s">
        <v>979</v>
      </c>
      <c r="K1969" s="162"/>
      <c r="L1969" s="158" t="s">
        <v>473</v>
      </c>
      <c r="M1969" s="171">
        <v>0</v>
      </c>
      <c r="N1969" s="170">
        <v>4595.05</v>
      </c>
      <c r="O1969" s="162">
        <v>94918</v>
      </c>
      <c r="P1969" s="160">
        <v>44302</v>
      </c>
      <c r="Q1969" s="162" t="s">
        <v>1881</v>
      </c>
      <c r="R1969" s="171">
        <v>4595.05</v>
      </c>
      <c r="S1969" s="162" t="s">
        <v>1573</v>
      </c>
      <c r="T1969" s="162"/>
      <c r="U1969" s="161" t="s">
        <v>10</v>
      </c>
      <c r="V1969" s="161" t="s">
        <v>11</v>
      </c>
      <c r="W1969" s="161" t="s">
        <v>12</v>
      </c>
      <c r="X1969" s="161" t="s">
        <v>13</v>
      </c>
      <c r="Y1969" s="169">
        <v>5800</v>
      </c>
      <c r="Z1969" s="169">
        <v>9301101</v>
      </c>
      <c r="AA1969" s="166">
        <v>3.1962702470996079E-3</v>
      </c>
      <c r="AB1969" s="167" t="s">
        <v>5221</v>
      </c>
      <c r="AC1969" s="168" t="s">
        <v>3282</v>
      </c>
    </row>
    <row r="1970" spans="1:29" x14ac:dyDescent="0.3">
      <c r="A1970" s="156" t="s">
        <v>2881</v>
      </c>
      <c r="B1970" s="157">
        <v>2</v>
      </c>
      <c r="C1970" s="158" t="s">
        <v>1467</v>
      </c>
      <c r="D1970" s="158" t="s">
        <v>284</v>
      </c>
      <c r="E1970" s="156" t="s">
        <v>2722</v>
      </c>
      <c r="F1970" s="159" t="s">
        <v>2638</v>
      </c>
      <c r="G1970" s="158" t="s">
        <v>280</v>
      </c>
      <c r="H1970" s="160">
        <v>43748</v>
      </c>
      <c r="I1970" s="160">
        <v>44341</v>
      </c>
      <c r="J1970" s="161" t="s">
        <v>979</v>
      </c>
      <c r="K1970" s="162"/>
      <c r="L1970" s="163" t="s">
        <v>473</v>
      </c>
      <c r="M1970" s="171">
        <v>0</v>
      </c>
      <c r="N1970" s="164">
        <v>4907.32</v>
      </c>
      <c r="O1970" s="162">
        <v>95700</v>
      </c>
      <c r="P1970" s="160">
        <v>44341</v>
      </c>
      <c r="Q1970" s="162" t="s">
        <v>2072</v>
      </c>
      <c r="R1970" s="164">
        <v>4907.32</v>
      </c>
      <c r="S1970" s="163" t="s">
        <v>1573</v>
      </c>
      <c r="T1970" s="163"/>
      <c r="U1970" s="161" t="s">
        <v>10</v>
      </c>
      <c r="V1970" s="161" t="s">
        <v>11</v>
      </c>
      <c r="W1970" s="161" t="s">
        <v>12</v>
      </c>
      <c r="X1970" s="161" t="s">
        <v>13</v>
      </c>
      <c r="Y1970" s="169">
        <v>5800</v>
      </c>
      <c r="Z1970" s="169">
        <v>9301101</v>
      </c>
      <c r="AA1970" s="166">
        <v>3.4134820968208931E-3</v>
      </c>
      <c r="AB1970" s="167" t="s">
        <v>5221</v>
      </c>
      <c r="AC1970" s="168" t="s">
        <v>3282</v>
      </c>
    </row>
    <row r="1971" spans="1:29" x14ac:dyDescent="0.3">
      <c r="A1971" s="156" t="s">
        <v>2881</v>
      </c>
      <c r="B1971" s="157">
        <v>2</v>
      </c>
      <c r="C1971" s="158" t="s">
        <v>1467</v>
      </c>
      <c r="D1971" s="158" t="s">
        <v>284</v>
      </c>
      <c r="E1971" s="156" t="s">
        <v>2722</v>
      </c>
      <c r="F1971" s="159" t="s">
        <v>2638</v>
      </c>
      <c r="G1971" s="158" t="s">
        <v>280</v>
      </c>
      <c r="H1971" s="160">
        <v>43748</v>
      </c>
      <c r="I1971" s="160">
        <v>44341</v>
      </c>
      <c r="J1971" s="161" t="s">
        <v>979</v>
      </c>
      <c r="K1971" s="162"/>
      <c r="L1971" s="163" t="s">
        <v>473</v>
      </c>
      <c r="M1971" s="171">
        <v>0</v>
      </c>
      <c r="N1971" s="164">
        <v>2845.76</v>
      </c>
      <c r="O1971" s="162">
        <v>96936</v>
      </c>
      <c r="P1971" s="160">
        <v>44341</v>
      </c>
      <c r="Q1971" s="162" t="s">
        <v>2072</v>
      </c>
      <c r="R1971" s="164">
        <v>2845.76</v>
      </c>
      <c r="S1971" s="163" t="s">
        <v>1573</v>
      </c>
      <c r="T1971" s="163"/>
      <c r="U1971" s="161" t="s">
        <v>10</v>
      </c>
      <c r="V1971" s="161" t="s">
        <v>11</v>
      </c>
      <c r="W1971" s="161" t="s">
        <v>12</v>
      </c>
      <c r="X1971" s="161" t="s">
        <v>13</v>
      </c>
      <c r="Y1971" s="165">
        <v>5800</v>
      </c>
      <c r="Z1971" s="165">
        <v>9301101</v>
      </c>
      <c r="AA1971" s="166">
        <v>1.9794818377136657E-3</v>
      </c>
      <c r="AB1971" s="167" t="s">
        <v>5221</v>
      </c>
      <c r="AC1971" s="168" t="s">
        <v>3282</v>
      </c>
    </row>
    <row r="1972" spans="1:29" x14ac:dyDescent="0.3">
      <c r="A1972" s="156" t="s">
        <v>2881</v>
      </c>
      <c r="B1972" s="157">
        <v>2</v>
      </c>
      <c r="C1972" s="156" t="s">
        <v>1467</v>
      </c>
      <c r="D1972" s="158" t="s">
        <v>284</v>
      </c>
      <c r="E1972" s="156" t="s">
        <v>2722</v>
      </c>
      <c r="F1972" s="156" t="s">
        <v>2638</v>
      </c>
      <c r="G1972" s="158" t="s">
        <v>280</v>
      </c>
      <c r="H1972" s="160">
        <v>43748</v>
      </c>
      <c r="I1972" s="160">
        <v>44369</v>
      </c>
      <c r="J1972" s="161" t="s">
        <v>979</v>
      </c>
      <c r="K1972" s="162"/>
      <c r="L1972" s="156" t="s">
        <v>473</v>
      </c>
      <c r="M1972" s="171">
        <v>0</v>
      </c>
      <c r="N1972" s="170">
        <v>5760</v>
      </c>
      <c r="O1972" s="162" t="s">
        <v>2158</v>
      </c>
      <c r="P1972" s="160">
        <v>44369</v>
      </c>
      <c r="Q1972" s="162" t="s">
        <v>2159</v>
      </c>
      <c r="R1972" s="170">
        <v>5760</v>
      </c>
      <c r="S1972" s="158" t="s">
        <v>1573</v>
      </c>
      <c r="T1972" s="162"/>
      <c r="U1972" s="161" t="s">
        <v>10</v>
      </c>
      <c r="V1972" s="161" t="s">
        <v>11</v>
      </c>
      <c r="W1972" s="161" t="s">
        <v>12</v>
      </c>
      <c r="X1972" s="161" t="s">
        <v>13</v>
      </c>
      <c r="Y1972" s="165">
        <v>5800</v>
      </c>
      <c r="Z1972" s="165">
        <v>9301101</v>
      </c>
      <c r="AA1972" s="166">
        <v>4.0065976699478218E-3</v>
      </c>
      <c r="AB1972" s="183" t="s">
        <v>5221</v>
      </c>
      <c r="AC1972" s="168" t="s">
        <v>3282</v>
      </c>
    </row>
    <row r="1973" spans="1:29" x14ac:dyDescent="0.3">
      <c r="A1973" s="156" t="s">
        <v>2881</v>
      </c>
      <c r="B1973" s="157">
        <v>2</v>
      </c>
      <c r="C1973" s="158" t="s">
        <v>1467</v>
      </c>
      <c r="D1973" s="158" t="s">
        <v>284</v>
      </c>
      <c r="E1973" s="156" t="s">
        <v>2722</v>
      </c>
      <c r="F1973" s="159" t="s">
        <v>2638</v>
      </c>
      <c r="G1973" s="158" t="s">
        <v>280</v>
      </c>
      <c r="H1973" s="160">
        <v>43748</v>
      </c>
      <c r="I1973" s="160">
        <v>44447</v>
      </c>
      <c r="J1973" s="161" t="s">
        <v>2202</v>
      </c>
      <c r="K1973" s="162"/>
      <c r="L1973" s="163" t="s">
        <v>473</v>
      </c>
      <c r="M1973" s="171">
        <v>0</v>
      </c>
      <c r="N1973" s="164">
        <v>1600</v>
      </c>
      <c r="O1973" s="162">
        <v>100426</v>
      </c>
      <c r="P1973" s="160">
        <v>44447</v>
      </c>
      <c r="Q1973" s="162" t="s">
        <v>2349</v>
      </c>
      <c r="R1973" s="164">
        <v>1600</v>
      </c>
      <c r="S1973" s="163" t="s">
        <v>1573</v>
      </c>
      <c r="T1973" s="163"/>
      <c r="U1973" s="161" t="s">
        <v>10</v>
      </c>
      <c r="V1973" s="161" t="s">
        <v>11</v>
      </c>
      <c r="W1973" s="161" t="s">
        <v>12</v>
      </c>
      <c r="X1973" s="161" t="s">
        <v>13</v>
      </c>
      <c r="Y1973" s="169">
        <v>5800</v>
      </c>
      <c r="Z1973" s="169">
        <v>9301101</v>
      </c>
      <c r="AA1973" s="166">
        <v>1.1129437972077284E-3</v>
      </c>
      <c r="AB1973" s="167" t="s">
        <v>5221</v>
      </c>
      <c r="AC1973" s="168" t="s">
        <v>3282</v>
      </c>
    </row>
    <row r="1974" spans="1:29" x14ac:dyDescent="0.3">
      <c r="A1974" s="156" t="s">
        <v>2881</v>
      </c>
      <c r="B1974" s="157">
        <v>2</v>
      </c>
      <c r="C1974" s="158" t="s">
        <v>1467</v>
      </c>
      <c r="D1974" s="158" t="s">
        <v>284</v>
      </c>
      <c r="E1974" s="156" t="s">
        <v>2722</v>
      </c>
      <c r="F1974" s="159" t="s">
        <v>2638</v>
      </c>
      <c r="G1974" s="158" t="s">
        <v>280</v>
      </c>
      <c r="H1974" s="160">
        <v>43748</v>
      </c>
      <c r="I1974" s="160">
        <v>44448</v>
      </c>
      <c r="J1974" s="161" t="s">
        <v>979</v>
      </c>
      <c r="K1974" s="162"/>
      <c r="L1974" s="163" t="s">
        <v>473</v>
      </c>
      <c r="M1974" s="171">
        <v>0</v>
      </c>
      <c r="N1974" s="164">
        <v>8160</v>
      </c>
      <c r="O1974" s="162">
        <v>98430</v>
      </c>
      <c r="P1974" s="160">
        <v>44448</v>
      </c>
      <c r="Q1974" s="162" t="s">
        <v>2350</v>
      </c>
      <c r="R1974" s="164">
        <v>8160</v>
      </c>
      <c r="S1974" s="163" t="s">
        <v>1573</v>
      </c>
      <c r="T1974" s="163"/>
      <c r="U1974" s="161" t="s">
        <v>10</v>
      </c>
      <c r="V1974" s="161" t="s">
        <v>11</v>
      </c>
      <c r="W1974" s="161" t="s">
        <v>12</v>
      </c>
      <c r="X1974" s="161" t="s">
        <v>13</v>
      </c>
      <c r="Y1974" s="165">
        <v>5800</v>
      </c>
      <c r="Z1974" s="165">
        <v>9301101</v>
      </c>
      <c r="AA1974" s="166">
        <v>5.6760133657594147E-3</v>
      </c>
      <c r="AB1974" s="163" t="s">
        <v>5221</v>
      </c>
      <c r="AC1974" s="168" t="s">
        <v>3282</v>
      </c>
    </row>
    <row r="1975" spans="1:29" x14ac:dyDescent="0.3">
      <c r="A1975" s="156" t="s">
        <v>2881</v>
      </c>
      <c r="B1975" s="157">
        <v>2</v>
      </c>
      <c r="C1975" s="158" t="s">
        <v>1467</v>
      </c>
      <c r="D1975" s="163" t="s">
        <v>284</v>
      </c>
      <c r="E1975" s="156" t="s">
        <v>2722</v>
      </c>
      <c r="F1975" s="159" t="s">
        <v>2638</v>
      </c>
      <c r="G1975" s="158" t="s">
        <v>280</v>
      </c>
      <c r="H1975" s="160">
        <v>43748</v>
      </c>
      <c r="I1975" s="160">
        <v>44671</v>
      </c>
      <c r="J1975" s="161" t="s">
        <v>2202</v>
      </c>
      <c r="K1975" s="162"/>
      <c r="L1975" s="163" t="s">
        <v>473</v>
      </c>
      <c r="M1975" s="171">
        <v>0</v>
      </c>
      <c r="N1975" s="164">
        <v>4470.07</v>
      </c>
      <c r="O1975" s="162">
        <v>109812</v>
      </c>
      <c r="P1975" s="160">
        <v>44671</v>
      </c>
      <c r="Q1975" s="162" t="s">
        <v>2576</v>
      </c>
      <c r="R1975" s="164">
        <v>4470.07</v>
      </c>
      <c r="S1975" s="163" t="s">
        <v>1573</v>
      </c>
      <c r="T1975" s="163"/>
      <c r="U1975" s="161" t="s">
        <v>10</v>
      </c>
      <c r="V1975" s="161" t="s">
        <v>11</v>
      </c>
      <c r="W1975" s="161" t="s">
        <v>12</v>
      </c>
      <c r="X1975" s="161" t="s">
        <v>13</v>
      </c>
      <c r="Y1975" s="165">
        <v>5800</v>
      </c>
      <c r="Z1975" s="165">
        <v>9301101</v>
      </c>
      <c r="AA1975" s="166">
        <v>3.1093354247402187E-3</v>
      </c>
      <c r="AB1975" s="167" t="s">
        <v>5221</v>
      </c>
      <c r="AC1975" s="168" t="s">
        <v>3282</v>
      </c>
    </row>
    <row r="1976" spans="1:29" x14ac:dyDescent="0.3">
      <c r="A1976" s="156" t="s">
        <v>2881</v>
      </c>
      <c r="B1976" s="157">
        <v>2</v>
      </c>
      <c r="C1976" s="158" t="s">
        <v>1467</v>
      </c>
      <c r="D1976" s="158" t="s">
        <v>284</v>
      </c>
      <c r="E1976" s="156" t="s">
        <v>2722</v>
      </c>
      <c r="F1976" s="159" t="s">
        <v>2638</v>
      </c>
      <c r="G1976" s="158" t="s">
        <v>280</v>
      </c>
      <c r="H1976" s="160">
        <v>43748</v>
      </c>
      <c r="I1976" s="160">
        <v>44671</v>
      </c>
      <c r="J1976" s="161" t="s">
        <v>2202</v>
      </c>
      <c r="K1976" s="162"/>
      <c r="L1976" s="163" t="s">
        <v>473</v>
      </c>
      <c r="M1976" s="171">
        <v>3.5</v>
      </c>
      <c r="N1976" s="164">
        <v>3.5</v>
      </c>
      <c r="O1976" s="176"/>
      <c r="P1976" s="160"/>
      <c r="Q1976" s="162"/>
      <c r="R1976" s="164">
        <v>0</v>
      </c>
      <c r="S1976" s="163" t="s">
        <v>1573</v>
      </c>
      <c r="T1976" s="163"/>
      <c r="U1976" s="161" t="s">
        <v>10</v>
      </c>
      <c r="V1976" s="161" t="s">
        <v>11</v>
      </c>
      <c r="W1976" s="161" t="s">
        <v>12</v>
      </c>
      <c r="X1976" s="161" t="s">
        <v>13</v>
      </c>
      <c r="Y1976" s="165">
        <v>5800</v>
      </c>
      <c r="Z1976" s="165">
        <v>9301101</v>
      </c>
      <c r="AA1976" s="166">
        <v>0</v>
      </c>
      <c r="AB1976" s="172" t="s">
        <v>5359</v>
      </c>
      <c r="AC1976" s="168" t="s">
        <v>3282</v>
      </c>
    </row>
    <row r="1977" spans="1:29" x14ac:dyDescent="0.3">
      <c r="A1977" s="156" t="s">
        <v>2881</v>
      </c>
      <c r="B1977" s="157">
        <v>2</v>
      </c>
      <c r="C1977" s="158" t="s">
        <v>1467</v>
      </c>
      <c r="D1977" s="158" t="s">
        <v>284</v>
      </c>
      <c r="E1977" s="156" t="s">
        <v>2722</v>
      </c>
      <c r="F1977" s="159" t="s">
        <v>2638</v>
      </c>
      <c r="G1977" s="156" t="s">
        <v>280</v>
      </c>
      <c r="H1977" s="160">
        <v>43748</v>
      </c>
      <c r="I1977" s="160">
        <v>44673</v>
      </c>
      <c r="J1977" s="161" t="s">
        <v>2202</v>
      </c>
      <c r="K1977" s="162" t="s">
        <v>282</v>
      </c>
      <c r="L1977" s="163" t="s">
        <v>473</v>
      </c>
      <c r="M1977" s="171">
        <v>-3.5</v>
      </c>
      <c r="N1977" s="164">
        <v>-3.5</v>
      </c>
      <c r="O1977" s="162"/>
      <c r="P1977" s="160"/>
      <c r="Q1977" s="162"/>
      <c r="R1977" s="164">
        <v>0</v>
      </c>
      <c r="S1977" s="163" t="s">
        <v>1573</v>
      </c>
      <c r="T1977" s="163"/>
      <c r="U1977" s="161" t="s">
        <v>10</v>
      </c>
      <c r="V1977" s="161" t="s">
        <v>11</v>
      </c>
      <c r="W1977" s="161" t="s">
        <v>12</v>
      </c>
      <c r="X1977" s="161" t="s">
        <v>13</v>
      </c>
      <c r="Y1977" s="165">
        <v>5800</v>
      </c>
      <c r="Z1977" s="165">
        <v>9301101</v>
      </c>
      <c r="AA1977" s="166">
        <v>0</v>
      </c>
      <c r="AB1977" s="167" t="s">
        <v>5360</v>
      </c>
      <c r="AC1977" s="168" t="s">
        <v>3282</v>
      </c>
    </row>
    <row r="1978" spans="1:29" x14ac:dyDescent="0.3">
      <c r="A1978" s="156" t="s">
        <v>2903</v>
      </c>
      <c r="B1978" s="157">
        <v>2</v>
      </c>
      <c r="C1978" s="158" t="s">
        <v>1467</v>
      </c>
      <c r="D1978" s="158" t="s">
        <v>285</v>
      </c>
      <c r="E1978" s="156" t="s">
        <v>2722</v>
      </c>
      <c r="F1978" s="158" t="s">
        <v>2638</v>
      </c>
      <c r="G1978" s="158" t="s">
        <v>280</v>
      </c>
      <c r="H1978" s="160">
        <v>43748</v>
      </c>
      <c r="I1978" s="160">
        <v>43839</v>
      </c>
      <c r="J1978" s="161" t="s">
        <v>5</v>
      </c>
      <c r="K1978" s="162"/>
      <c r="L1978" s="158" t="s">
        <v>473</v>
      </c>
      <c r="M1978" s="171">
        <v>0</v>
      </c>
      <c r="N1978" s="171">
        <v>9866.25</v>
      </c>
      <c r="O1978" s="162">
        <v>80804</v>
      </c>
      <c r="P1978" s="160">
        <v>43839</v>
      </c>
      <c r="Q1978" s="162" t="s">
        <v>527</v>
      </c>
      <c r="R1978" s="171">
        <v>9866.25</v>
      </c>
      <c r="S1978" s="162" t="s">
        <v>633</v>
      </c>
      <c r="T1978" s="158"/>
      <c r="U1978" s="161" t="s">
        <v>10</v>
      </c>
      <c r="V1978" s="161" t="s">
        <v>11</v>
      </c>
      <c r="W1978" s="161" t="s">
        <v>12</v>
      </c>
      <c r="X1978" s="161" t="s">
        <v>13</v>
      </c>
      <c r="Y1978" s="165">
        <v>5800</v>
      </c>
      <c r="Z1978" s="165">
        <v>9381101</v>
      </c>
      <c r="AA1978" s="166">
        <v>6.8628635870004685E-3</v>
      </c>
      <c r="AB1978" s="167" t="s">
        <v>5222</v>
      </c>
      <c r="AC1978" s="168" t="s">
        <v>3332</v>
      </c>
    </row>
    <row r="1979" spans="1:29" x14ac:dyDescent="0.3">
      <c r="A1979" s="156" t="s">
        <v>2903</v>
      </c>
      <c r="B1979" s="157">
        <v>2</v>
      </c>
      <c r="C1979" s="156" t="s">
        <v>1467</v>
      </c>
      <c r="D1979" s="156" t="s">
        <v>285</v>
      </c>
      <c r="E1979" s="156" t="s">
        <v>2722</v>
      </c>
      <c r="F1979" s="162" t="s">
        <v>2638</v>
      </c>
      <c r="G1979" s="158" t="s">
        <v>280</v>
      </c>
      <c r="H1979" s="160">
        <v>43748</v>
      </c>
      <c r="I1979" s="160">
        <v>43844</v>
      </c>
      <c r="J1979" s="161" t="s">
        <v>5</v>
      </c>
      <c r="K1979" s="162"/>
      <c r="L1979" s="158" t="s">
        <v>473</v>
      </c>
      <c r="M1979" s="171">
        <v>0</v>
      </c>
      <c r="N1979" s="171">
        <v>3268.75</v>
      </c>
      <c r="O1979" s="162">
        <v>80796</v>
      </c>
      <c r="P1979" s="160">
        <v>43844</v>
      </c>
      <c r="Q1979" s="162" t="s">
        <v>560</v>
      </c>
      <c r="R1979" s="171">
        <v>3268.75</v>
      </c>
      <c r="S1979" s="163" t="s">
        <v>633</v>
      </c>
      <c r="T1979" s="156"/>
      <c r="U1979" s="161" t="s">
        <v>10</v>
      </c>
      <c r="V1979" s="161" t="s">
        <v>11</v>
      </c>
      <c r="W1979" s="161" t="s">
        <v>12</v>
      </c>
      <c r="X1979" s="161" t="s">
        <v>13</v>
      </c>
      <c r="Y1979" s="165">
        <v>5800</v>
      </c>
      <c r="Z1979" s="165">
        <v>9381101</v>
      </c>
      <c r="AA1979" s="166">
        <v>2.2737093982017264E-3</v>
      </c>
      <c r="AB1979" s="158" t="s">
        <v>5222</v>
      </c>
      <c r="AC1979" s="168" t="s">
        <v>3332</v>
      </c>
    </row>
    <row r="1980" spans="1:29" x14ac:dyDescent="0.3">
      <c r="A1980" s="156" t="s">
        <v>2903</v>
      </c>
      <c r="B1980" s="157">
        <v>2</v>
      </c>
      <c r="C1980" s="158" t="s">
        <v>1467</v>
      </c>
      <c r="D1980" s="158" t="s">
        <v>285</v>
      </c>
      <c r="E1980" s="156" t="s">
        <v>2722</v>
      </c>
      <c r="F1980" s="159" t="s">
        <v>2638</v>
      </c>
      <c r="G1980" s="158" t="s">
        <v>280</v>
      </c>
      <c r="H1980" s="160">
        <v>43748</v>
      </c>
      <c r="I1980" s="160">
        <v>43844</v>
      </c>
      <c r="J1980" s="161" t="s">
        <v>5</v>
      </c>
      <c r="K1980" s="162"/>
      <c r="L1980" s="163" t="s">
        <v>473</v>
      </c>
      <c r="M1980" s="171">
        <v>0</v>
      </c>
      <c r="N1980" s="164">
        <v>8071.25</v>
      </c>
      <c r="O1980" s="162">
        <v>81699</v>
      </c>
      <c r="P1980" s="160">
        <v>43844</v>
      </c>
      <c r="Q1980" s="162" t="s">
        <v>560</v>
      </c>
      <c r="R1980" s="164">
        <v>8071.25</v>
      </c>
      <c r="S1980" s="163" t="s">
        <v>633</v>
      </c>
      <c r="T1980" s="163"/>
      <c r="U1980" s="161" t="s">
        <v>10</v>
      </c>
      <c r="V1980" s="161" t="s">
        <v>11</v>
      </c>
      <c r="W1980" s="161" t="s">
        <v>12</v>
      </c>
      <c r="X1980" s="161" t="s">
        <v>13</v>
      </c>
      <c r="Y1980" s="165">
        <v>5800</v>
      </c>
      <c r="Z1980" s="165">
        <v>9381101</v>
      </c>
      <c r="AA1980" s="166">
        <v>5.6142797645080487E-3</v>
      </c>
      <c r="AB1980" s="167" t="s">
        <v>5222</v>
      </c>
      <c r="AC1980" s="168" t="s">
        <v>3332</v>
      </c>
    </row>
    <row r="1981" spans="1:29" x14ac:dyDescent="0.3">
      <c r="A1981" s="156" t="s">
        <v>2903</v>
      </c>
      <c r="B1981" s="157">
        <v>2</v>
      </c>
      <c r="C1981" s="158" t="s">
        <v>1467</v>
      </c>
      <c r="D1981" s="158" t="s">
        <v>285</v>
      </c>
      <c r="E1981" s="156" t="s">
        <v>2722</v>
      </c>
      <c r="F1981" s="159" t="s">
        <v>2638</v>
      </c>
      <c r="G1981" s="158" t="s">
        <v>280</v>
      </c>
      <c r="H1981" s="160">
        <v>43748</v>
      </c>
      <c r="I1981" s="160">
        <v>43922</v>
      </c>
      <c r="J1981" s="161" t="s">
        <v>5</v>
      </c>
      <c r="K1981" s="162"/>
      <c r="L1981" s="163" t="s">
        <v>473</v>
      </c>
      <c r="M1981" s="171">
        <v>0</v>
      </c>
      <c r="N1981" s="164">
        <v>8365</v>
      </c>
      <c r="O1981" s="158">
        <v>82273</v>
      </c>
      <c r="P1981" s="160">
        <v>43922</v>
      </c>
      <c r="Q1981" s="162" t="s">
        <v>687</v>
      </c>
      <c r="R1981" s="164">
        <v>8365</v>
      </c>
      <c r="S1981" s="163" t="s">
        <v>633</v>
      </c>
      <c r="T1981" s="163"/>
      <c r="U1981" s="161" t="s">
        <v>10</v>
      </c>
      <c r="V1981" s="161" t="s">
        <v>11</v>
      </c>
      <c r="W1981" s="161" t="s">
        <v>12</v>
      </c>
      <c r="X1981" s="161" t="s">
        <v>13</v>
      </c>
      <c r="Y1981" s="169">
        <v>5800</v>
      </c>
      <c r="Z1981" s="169">
        <v>9381101</v>
      </c>
      <c r="AA1981" s="166">
        <v>5.8186092897766547E-3</v>
      </c>
      <c r="AB1981" s="167" t="s">
        <v>5222</v>
      </c>
      <c r="AC1981" s="168" t="s">
        <v>3332</v>
      </c>
    </row>
    <row r="1982" spans="1:29" x14ac:dyDescent="0.3">
      <c r="A1982" s="156" t="s">
        <v>2903</v>
      </c>
      <c r="B1982" s="157">
        <v>2</v>
      </c>
      <c r="C1982" s="158" t="s">
        <v>1467</v>
      </c>
      <c r="D1982" s="156" t="s">
        <v>285</v>
      </c>
      <c r="E1982" s="156" t="s">
        <v>2722</v>
      </c>
      <c r="F1982" s="156" t="s">
        <v>2638</v>
      </c>
      <c r="G1982" s="158" t="s">
        <v>280</v>
      </c>
      <c r="H1982" s="160">
        <v>43748</v>
      </c>
      <c r="I1982" s="160">
        <v>43922</v>
      </c>
      <c r="J1982" s="161" t="s">
        <v>5</v>
      </c>
      <c r="K1982" s="162"/>
      <c r="L1982" s="158" t="s">
        <v>473</v>
      </c>
      <c r="M1982" s="171">
        <v>0</v>
      </c>
      <c r="N1982" s="170">
        <v>8765</v>
      </c>
      <c r="O1982" s="162">
        <v>83068</v>
      </c>
      <c r="P1982" s="160">
        <v>43922</v>
      </c>
      <c r="Q1982" s="162" t="s">
        <v>687</v>
      </c>
      <c r="R1982" s="171">
        <v>8765</v>
      </c>
      <c r="S1982" s="163" t="s">
        <v>633</v>
      </c>
      <c r="T1982" s="162"/>
      <c r="U1982" s="161" t="s">
        <v>10</v>
      </c>
      <c r="V1982" s="161" t="s">
        <v>11</v>
      </c>
      <c r="W1982" s="161" t="s">
        <v>12</v>
      </c>
      <c r="X1982" s="161" t="s">
        <v>13</v>
      </c>
      <c r="Y1982" s="165">
        <v>5800</v>
      </c>
      <c r="Z1982" s="165">
        <v>9381101</v>
      </c>
      <c r="AA1982" s="166">
        <v>6.0968452390785868E-3</v>
      </c>
      <c r="AB1982" s="158" t="s">
        <v>5222</v>
      </c>
      <c r="AC1982" s="168" t="s">
        <v>3332</v>
      </c>
    </row>
    <row r="1983" spans="1:29" x14ac:dyDescent="0.3">
      <c r="A1983" s="156" t="s">
        <v>2903</v>
      </c>
      <c r="B1983" s="157">
        <v>2</v>
      </c>
      <c r="C1983" s="158" t="s">
        <v>1467</v>
      </c>
      <c r="D1983" s="158" t="s">
        <v>285</v>
      </c>
      <c r="E1983" s="156" t="s">
        <v>2722</v>
      </c>
      <c r="F1983" s="159" t="s">
        <v>2638</v>
      </c>
      <c r="G1983" s="156" t="s">
        <v>280</v>
      </c>
      <c r="H1983" s="160">
        <v>43748</v>
      </c>
      <c r="I1983" s="160">
        <v>43936</v>
      </c>
      <c r="J1983" s="161" t="s">
        <v>5</v>
      </c>
      <c r="K1983" s="162"/>
      <c r="L1983" s="163" t="s">
        <v>473</v>
      </c>
      <c r="M1983" s="171">
        <v>0</v>
      </c>
      <c r="N1983" s="164">
        <v>12972.5</v>
      </c>
      <c r="O1983" s="162">
        <v>84567</v>
      </c>
      <c r="P1983" s="160">
        <v>43936</v>
      </c>
      <c r="Q1983" s="162" t="s">
        <v>708</v>
      </c>
      <c r="R1983" s="164">
        <v>12972.5</v>
      </c>
      <c r="S1983" s="162" t="s">
        <v>633</v>
      </c>
      <c r="T1983" s="163"/>
      <c r="U1983" s="161" t="s">
        <v>10</v>
      </c>
      <c r="V1983" s="161" t="s">
        <v>11</v>
      </c>
      <c r="W1983" s="161" t="s">
        <v>12</v>
      </c>
      <c r="X1983" s="161" t="s">
        <v>13</v>
      </c>
      <c r="Y1983" s="169">
        <v>5800</v>
      </c>
      <c r="Z1983" s="169">
        <v>9381101</v>
      </c>
      <c r="AA1983" s="166">
        <v>9.0235396307982857E-3</v>
      </c>
      <c r="AB1983" s="156" t="s">
        <v>5222</v>
      </c>
      <c r="AC1983" s="168" t="s">
        <v>3332</v>
      </c>
    </row>
    <row r="1984" spans="1:29" x14ac:dyDescent="0.3">
      <c r="A1984" s="156" t="s">
        <v>2903</v>
      </c>
      <c r="B1984" s="157">
        <v>2</v>
      </c>
      <c r="C1984" s="158" t="s">
        <v>1467</v>
      </c>
      <c r="D1984" s="156" t="s">
        <v>285</v>
      </c>
      <c r="E1984" s="156" t="s">
        <v>2722</v>
      </c>
      <c r="F1984" s="158" t="s">
        <v>2638</v>
      </c>
      <c r="G1984" s="158" t="s">
        <v>280</v>
      </c>
      <c r="H1984" s="160">
        <v>43748</v>
      </c>
      <c r="I1984" s="160">
        <v>43979</v>
      </c>
      <c r="J1984" s="161" t="s">
        <v>5</v>
      </c>
      <c r="K1984" s="162"/>
      <c r="L1984" s="163" t="s">
        <v>473</v>
      </c>
      <c r="M1984" s="171">
        <v>0</v>
      </c>
      <c r="N1984" s="171">
        <v>9657.5</v>
      </c>
      <c r="O1984" s="162">
        <v>85320</v>
      </c>
      <c r="P1984" s="160">
        <v>43979</v>
      </c>
      <c r="Q1984" s="162" t="s">
        <v>843</v>
      </c>
      <c r="R1984" s="171">
        <v>9657.5</v>
      </c>
      <c r="S1984" s="163" t="s">
        <v>633</v>
      </c>
      <c r="T1984" s="156"/>
      <c r="U1984" s="161" t="s">
        <v>10</v>
      </c>
      <c r="V1984" s="161" t="s">
        <v>11</v>
      </c>
      <c r="W1984" s="161" t="s">
        <v>12</v>
      </c>
      <c r="X1984" s="161" t="s">
        <v>13</v>
      </c>
      <c r="Y1984" s="165">
        <v>5800</v>
      </c>
      <c r="Z1984" s="165">
        <v>9381101</v>
      </c>
      <c r="AA1984" s="166">
        <v>6.7176592009585232E-3</v>
      </c>
      <c r="AB1984" s="167" t="s">
        <v>5222</v>
      </c>
      <c r="AC1984" s="168" t="s">
        <v>3332</v>
      </c>
    </row>
    <row r="1985" spans="1:29" x14ac:dyDescent="0.3">
      <c r="A1985" s="156" t="s">
        <v>2903</v>
      </c>
      <c r="B1985" s="157">
        <v>2</v>
      </c>
      <c r="C1985" s="156" t="s">
        <v>1467</v>
      </c>
      <c r="D1985" s="158" t="s">
        <v>285</v>
      </c>
      <c r="E1985" s="156" t="s">
        <v>2722</v>
      </c>
      <c r="F1985" s="159" t="s">
        <v>2638</v>
      </c>
      <c r="G1985" s="156" t="s">
        <v>280</v>
      </c>
      <c r="H1985" s="160">
        <v>43748</v>
      </c>
      <c r="I1985" s="160">
        <v>43999</v>
      </c>
      <c r="J1985" s="161" t="s">
        <v>5</v>
      </c>
      <c r="K1985" s="162"/>
      <c r="L1985" s="163" t="s">
        <v>473</v>
      </c>
      <c r="M1985" s="171">
        <v>0</v>
      </c>
      <c r="N1985" s="164">
        <v>9947.5</v>
      </c>
      <c r="O1985" s="162">
        <v>86240</v>
      </c>
      <c r="P1985" s="160">
        <v>43999</v>
      </c>
      <c r="Q1985" s="162" t="s">
        <v>886</v>
      </c>
      <c r="R1985" s="164">
        <v>9947.5</v>
      </c>
      <c r="S1985" s="163" t="s">
        <v>633</v>
      </c>
      <c r="T1985" s="163"/>
      <c r="U1985" s="161" t="s">
        <v>10</v>
      </c>
      <c r="V1985" s="161" t="s">
        <v>11</v>
      </c>
      <c r="W1985" s="161" t="s">
        <v>12</v>
      </c>
      <c r="X1985" s="161" t="s">
        <v>13</v>
      </c>
      <c r="Y1985" s="169">
        <v>5800</v>
      </c>
      <c r="Z1985" s="169">
        <v>9381101</v>
      </c>
      <c r="AA1985" s="166">
        <v>6.919380264202424E-3</v>
      </c>
      <c r="AB1985" s="183" t="s">
        <v>5222</v>
      </c>
      <c r="AC1985" s="168" t="s">
        <v>3332</v>
      </c>
    </row>
    <row r="1986" spans="1:29" x14ac:dyDescent="0.3">
      <c r="A1986" s="156" t="s">
        <v>2903</v>
      </c>
      <c r="B1986" s="157">
        <v>2</v>
      </c>
      <c r="C1986" s="158" t="s">
        <v>1467</v>
      </c>
      <c r="D1986" s="156" t="s">
        <v>285</v>
      </c>
      <c r="E1986" s="156" t="s">
        <v>2722</v>
      </c>
      <c r="F1986" s="156" t="s">
        <v>2638</v>
      </c>
      <c r="G1986" s="158" t="s">
        <v>280</v>
      </c>
      <c r="H1986" s="160">
        <v>43748</v>
      </c>
      <c r="I1986" s="160">
        <v>44039</v>
      </c>
      <c r="J1986" s="161" t="s">
        <v>5</v>
      </c>
      <c r="K1986" s="162"/>
      <c r="L1986" s="158" t="s">
        <v>473</v>
      </c>
      <c r="M1986" s="171">
        <v>0</v>
      </c>
      <c r="N1986" s="170">
        <v>12327.5</v>
      </c>
      <c r="O1986" s="162">
        <v>86864</v>
      </c>
      <c r="P1986" s="160">
        <v>44039</v>
      </c>
      <c r="Q1986" s="162" t="s">
        <v>1008</v>
      </c>
      <c r="R1986" s="171">
        <v>12327.5</v>
      </c>
      <c r="S1986" s="163" t="s">
        <v>633</v>
      </c>
      <c r="T1986" s="162"/>
      <c r="U1986" s="161" t="s">
        <v>10</v>
      </c>
      <c r="V1986" s="161" t="s">
        <v>11</v>
      </c>
      <c r="W1986" s="161" t="s">
        <v>12</v>
      </c>
      <c r="X1986" s="161" t="s">
        <v>13</v>
      </c>
      <c r="Y1986" s="165">
        <v>5800</v>
      </c>
      <c r="Z1986" s="165">
        <v>9381101</v>
      </c>
      <c r="AA1986" s="166">
        <v>8.5748841625489201E-3</v>
      </c>
      <c r="AB1986" s="158" t="s">
        <v>5222</v>
      </c>
      <c r="AC1986" s="168" t="s">
        <v>3332</v>
      </c>
    </row>
    <row r="1987" spans="1:29" x14ac:dyDescent="0.3">
      <c r="A1987" s="156" t="s">
        <v>2903</v>
      </c>
      <c r="B1987" s="157">
        <v>2</v>
      </c>
      <c r="C1987" s="156" t="s">
        <v>1467</v>
      </c>
      <c r="D1987" s="156" t="s">
        <v>285</v>
      </c>
      <c r="E1987" s="156" t="s">
        <v>2722</v>
      </c>
      <c r="F1987" s="159" t="s">
        <v>2638</v>
      </c>
      <c r="G1987" s="156" t="s">
        <v>280</v>
      </c>
      <c r="H1987" s="160">
        <v>43748</v>
      </c>
      <c r="I1987" s="160">
        <v>44060</v>
      </c>
      <c r="J1987" s="161" t="s">
        <v>979</v>
      </c>
      <c r="K1987" s="162"/>
      <c r="L1987" s="163" t="s">
        <v>473</v>
      </c>
      <c r="M1987" s="171">
        <v>0</v>
      </c>
      <c r="N1987" s="164">
        <v>8313.42</v>
      </c>
      <c r="O1987" s="162">
        <v>88480</v>
      </c>
      <c r="P1987" s="160">
        <v>44060</v>
      </c>
      <c r="Q1987" s="162" t="s">
        <v>1041</v>
      </c>
      <c r="R1987" s="164">
        <v>8313.42</v>
      </c>
      <c r="S1987" s="162" t="s">
        <v>633</v>
      </c>
      <c r="T1987" s="163"/>
      <c r="U1987" s="161" t="s">
        <v>10</v>
      </c>
      <c r="V1987" s="161" t="s">
        <v>11</v>
      </c>
      <c r="W1987" s="161" t="s">
        <v>12</v>
      </c>
      <c r="X1987" s="161" t="s">
        <v>13</v>
      </c>
      <c r="Y1987" s="169">
        <v>5800</v>
      </c>
      <c r="Z1987" s="169">
        <v>9381101</v>
      </c>
      <c r="AA1987" s="166">
        <v>5.7827307641141711E-3</v>
      </c>
      <c r="AB1987" s="158" t="s">
        <v>5222</v>
      </c>
      <c r="AC1987" s="168" t="s">
        <v>3332</v>
      </c>
    </row>
    <row r="1988" spans="1:29" x14ac:dyDescent="0.3">
      <c r="A1988" s="156" t="s">
        <v>2903</v>
      </c>
      <c r="B1988" s="157">
        <v>2</v>
      </c>
      <c r="C1988" s="158" t="s">
        <v>1467</v>
      </c>
      <c r="D1988" s="158" t="s">
        <v>285</v>
      </c>
      <c r="E1988" s="156" t="s">
        <v>2722</v>
      </c>
      <c r="F1988" s="159" t="s">
        <v>2638</v>
      </c>
      <c r="G1988" s="158" t="s">
        <v>280</v>
      </c>
      <c r="H1988" s="160">
        <v>43748</v>
      </c>
      <c r="I1988" s="160">
        <v>44117</v>
      </c>
      <c r="J1988" s="161" t="s">
        <v>979</v>
      </c>
      <c r="K1988" s="162"/>
      <c r="L1988" s="163" t="s">
        <v>473</v>
      </c>
      <c r="M1988" s="171">
        <v>0</v>
      </c>
      <c r="N1988" s="164">
        <v>7852.49</v>
      </c>
      <c r="O1988" s="162">
        <v>89359</v>
      </c>
      <c r="P1988" s="160">
        <v>44117</v>
      </c>
      <c r="Q1988" s="162" t="s">
        <v>1217</v>
      </c>
      <c r="R1988" s="164">
        <v>7852.49</v>
      </c>
      <c r="S1988" s="163" t="s">
        <v>633</v>
      </c>
      <c r="T1988" s="163"/>
      <c r="U1988" s="161" t="s">
        <v>10</v>
      </c>
      <c r="V1988" s="161" t="s">
        <v>11</v>
      </c>
      <c r="W1988" s="161" t="s">
        <v>12</v>
      </c>
      <c r="X1988" s="161" t="s">
        <v>13</v>
      </c>
      <c r="Y1988" s="165">
        <v>5800</v>
      </c>
      <c r="Z1988" s="165">
        <v>9381101</v>
      </c>
      <c r="AA1988" s="166">
        <v>5.4621125238348217E-3</v>
      </c>
      <c r="AB1988" s="167" t="s">
        <v>5222</v>
      </c>
      <c r="AC1988" s="168" t="s">
        <v>3332</v>
      </c>
    </row>
    <row r="1989" spans="1:29" x14ac:dyDescent="0.3">
      <c r="A1989" s="156" t="s">
        <v>2903</v>
      </c>
      <c r="B1989" s="157">
        <v>2</v>
      </c>
      <c r="C1989" s="156" t="s">
        <v>1467</v>
      </c>
      <c r="D1989" s="163" t="s">
        <v>285</v>
      </c>
      <c r="E1989" s="156" t="s">
        <v>2722</v>
      </c>
      <c r="F1989" s="159" t="s">
        <v>2638</v>
      </c>
      <c r="G1989" s="156" t="s">
        <v>280</v>
      </c>
      <c r="H1989" s="160">
        <v>43748</v>
      </c>
      <c r="I1989" s="160">
        <v>44124</v>
      </c>
      <c r="J1989" s="161" t="s">
        <v>979</v>
      </c>
      <c r="K1989" s="162"/>
      <c r="L1989" s="163" t="s">
        <v>473</v>
      </c>
      <c r="M1989" s="171">
        <v>0</v>
      </c>
      <c r="N1989" s="164">
        <v>7439.86</v>
      </c>
      <c r="O1989" s="162">
        <v>90460</v>
      </c>
      <c r="P1989" s="160">
        <v>44124</v>
      </c>
      <c r="Q1989" s="162" t="s">
        <v>1253</v>
      </c>
      <c r="R1989" s="164">
        <v>7439.86</v>
      </c>
      <c r="S1989" s="163" t="s">
        <v>633</v>
      </c>
      <c r="T1989" s="163"/>
      <c r="U1989" s="161" t="s">
        <v>10</v>
      </c>
      <c r="V1989" s="161" t="s">
        <v>11</v>
      </c>
      <c r="W1989" s="161" t="s">
        <v>12</v>
      </c>
      <c r="X1989" s="161" t="s">
        <v>13</v>
      </c>
      <c r="Y1989" s="169">
        <v>5800</v>
      </c>
      <c r="Z1989" s="169">
        <v>9381101</v>
      </c>
      <c r="AA1989" s="166">
        <v>5.1750912744336812E-3</v>
      </c>
      <c r="AB1989" s="158" t="s">
        <v>5222</v>
      </c>
      <c r="AC1989" s="168" t="s">
        <v>3332</v>
      </c>
    </row>
    <row r="1990" spans="1:29" x14ac:dyDescent="0.3">
      <c r="A1990" s="156" t="s">
        <v>2903</v>
      </c>
      <c r="B1990" s="157">
        <v>2</v>
      </c>
      <c r="C1990" s="156" t="s">
        <v>1467</v>
      </c>
      <c r="D1990" s="158" t="s">
        <v>285</v>
      </c>
      <c r="E1990" s="156" t="s">
        <v>2722</v>
      </c>
      <c r="F1990" s="159" t="s">
        <v>2638</v>
      </c>
      <c r="G1990" s="156" t="s">
        <v>280</v>
      </c>
      <c r="H1990" s="160">
        <v>43748</v>
      </c>
      <c r="I1990" s="160">
        <v>44183</v>
      </c>
      <c r="J1990" s="161" t="s">
        <v>979</v>
      </c>
      <c r="K1990" s="162"/>
      <c r="L1990" s="163" t="s">
        <v>473</v>
      </c>
      <c r="M1990" s="171">
        <v>0</v>
      </c>
      <c r="N1990" s="164">
        <v>8289.7800000000007</v>
      </c>
      <c r="O1990" s="162">
        <v>91321</v>
      </c>
      <c r="P1990" s="160">
        <v>44183</v>
      </c>
      <c r="Q1990" s="162" t="s">
        <v>1499</v>
      </c>
      <c r="R1990" s="164">
        <v>8289.7800000000007</v>
      </c>
      <c r="S1990" s="162" t="s">
        <v>633</v>
      </c>
      <c r="T1990" s="163"/>
      <c r="U1990" s="161" t="s">
        <v>10</v>
      </c>
      <c r="V1990" s="161" t="s">
        <v>11</v>
      </c>
      <c r="W1990" s="161" t="s">
        <v>12</v>
      </c>
      <c r="X1990" s="161" t="s">
        <v>13</v>
      </c>
      <c r="Y1990" s="169">
        <v>5800</v>
      </c>
      <c r="Z1990" s="169">
        <v>9381101</v>
      </c>
      <c r="AA1990" s="166">
        <v>5.7662870195104273E-3</v>
      </c>
      <c r="AB1990" s="158" t="s">
        <v>5222</v>
      </c>
      <c r="AC1990" s="168" t="s">
        <v>3332</v>
      </c>
    </row>
    <row r="1991" spans="1:29" x14ac:dyDescent="0.3">
      <c r="A1991" s="156" t="s">
        <v>2903</v>
      </c>
      <c r="B1991" s="157">
        <v>2</v>
      </c>
      <c r="C1991" s="158" t="s">
        <v>1467</v>
      </c>
      <c r="D1991" s="158" t="s">
        <v>285</v>
      </c>
      <c r="E1991" s="156" t="s">
        <v>2722</v>
      </c>
      <c r="F1991" s="159" t="s">
        <v>2638</v>
      </c>
      <c r="G1991" s="158" t="s">
        <v>280</v>
      </c>
      <c r="H1991" s="160">
        <v>43748</v>
      </c>
      <c r="I1991" s="160">
        <v>44183</v>
      </c>
      <c r="J1991" s="161" t="s">
        <v>979</v>
      </c>
      <c r="K1991" s="162"/>
      <c r="L1991" s="163" t="s">
        <v>473</v>
      </c>
      <c r="M1991" s="171">
        <v>0</v>
      </c>
      <c r="N1991" s="164">
        <v>7166.87</v>
      </c>
      <c r="O1991" s="162">
        <v>91964</v>
      </c>
      <c r="P1991" s="160">
        <v>44183</v>
      </c>
      <c r="Q1991" s="162" t="s">
        <v>1499</v>
      </c>
      <c r="R1991" s="164">
        <v>7166.87</v>
      </c>
      <c r="S1991" s="163" t="s">
        <v>633</v>
      </c>
      <c r="T1991" s="163"/>
      <c r="U1991" s="161" t="s">
        <v>10</v>
      </c>
      <c r="V1991" s="161" t="s">
        <v>11</v>
      </c>
      <c r="W1991" s="161" t="s">
        <v>12</v>
      </c>
      <c r="X1991" s="161" t="s">
        <v>13</v>
      </c>
      <c r="Y1991" s="169">
        <v>5800</v>
      </c>
      <c r="Z1991" s="169">
        <v>9381101</v>
      </c>
      <c r="AA1991" s="166">
        <v>4.9852021949338453E-3</v>
      </c>
      <c r="AB1991" s="175" t="s">
        <v>5222</v>
      </c>
      <c r="AC1991" s="168" t="s">
        <v>3332</v>
      </c>
    </row>
    <row r="1992" spans="1:29" x14ac:dyDescent="0.3">
      <c r="A1992" s="156" t="s">
        <v>2903</v>
      </c>
      <c r="B1992" s="157">
        <v>2</v>
      </c>
      <c r="C1992" s="158" t="s">
        <v>1467</v>
      </c>
      <c r="D1992" s="156" t="s">
        <v>285</v>
      </c>
      <c r="E1992" s="156" t="s">
        <v>2722</v>
      </c>
      <c r="F1992" s="158" t="s">
        <v>2638</v>
      </c>
      <c r="G1992" s="158" t="s">
        <v>280</v>
      </c>
      <c r="H1992" s="179">
        <v>43748</v>
      </c>
      <c r="I1992" s="160">
        <v>44235</v>
      </c>
      <c r="J1992" s="161" t="s">
        <v>979</v>
      </c>
      <c r="K1992" s="162"/>
      <c r="L1992" s="158" t="s">
        <v>473</v>
      </c>
      <c r="M1992" s="171">
        <v>0</v>
      </c>
      <c r="N1992" s="171">
        <v>7664.02</v>
      </c>
      <c r="O1992" s="162">
        <v>92821</v>
      </c>
      <c r="P1992" s="160">
        <v>44235</v>
      </c>
      <c r="Q1992" s="162" t="s">
        <v>1613</v>
      </c>
      <c r="R1992" s="170">
        <v>7664.02</v>
      </c>
      <c r="S1992" s="158" t="s">
        <v>633</v>
      </c>
      <c r="T1992" s="156"/>
      <c r="U1992" s="161" t="s">
        <v>10</v>
      </c>
      <c r="V1992" s="161" t="s">
        <v>11</v>
      </c>
      <c r="W1992" s="161" t="s">
        <v>12</v>
      </c>
      <c r="X1992" s="161" t="s">
        <v>13</v>
      </c>
      <c r="Y1992" s="165">
        <v>5800</v>
      </c>
      <c r="Z1992" s="165">
        <v>9381101</v>
      </c>
      <c r="AA1992" s="166">
        <v>5.3310147004224841E-3</v>
      </c>
      <c r="AB1992" s="158" t="s">
        <v>5222</v>
      </c>
      <c r="AC1992" s="168" t="s">
        <v>3332</v>
      </c>
    </row>
    <row r="1993" spans="1:29" x14ac:dyDescent="0.3">
      <c r="A1993" s="156" t="s">
        <v>2903</v>
      </c>
      <c r="B1993" s="157">
        <v>2</v>
      </c>
      <c r="C1993" s="158" t="s">
        <v>1467</v>
      </c>
      <c r="D1993" s="163" t="s">
        <v>285</v>
      </c>
      <c r="E1993" s="156" t="s">
        <v>2722</v>
      </c>
      <c r="F1993" s="159" t="s">
        <v>2638</v>
      </c>
      <c r="G1993" s="158" t="s">
        <v>280</v>
      </c>
      <c r="H1993" s="160">
        <v>43748</v>
      </c>
      <c r="I1993" s="160">
        <v>44291</v>
      </c>
      <c r="J1993" s="161" t="s">
        <v>979</v>
      </c>
      <c r="K1993" s="162"/>
      <c r="L1993" s="163" t="s">
        <v>473</v>
      </c>
      <c r="M1993" s="171">
        <v>0</v>
      </c>
      <c r="N1993" s="164">
        <v>5637.64</v>
      </c>
      <c r="O1993" s="162">
        <v>94011</v>
      </c>
      <c r="P1993" s="160">
        <v>44291</v>
      </c>
      <c r="Q1993" s="162" t="s">
        <v>1862</v>
      </c>
      <c r="R1993" s="164">
        <v>5637.64</v>
      </c>
      <c r="S1993" s="163" t="s">
        <v>633</v>
      </c>
      <c r="T1993" s="163"/>
      <c r="U1993" s="161" t="s">
        <v>10</v>
      </c>
      <c r="V1993" s="161" t="s">
        <v>11</v>
      </c>
      <c r="W1993" s="161" t="s">
        <v>12</v>
      </c>
      <c r="X1993" s="161" t="s">
        <v>13</v>
      </c>
      <c r="Y1993" s="169">
        <v>5800</v>
      </c>
      <c r="Z1993" s="169">
        <v>9381101</v>
      </c>
      <c r="AA1993" s="166">
        <v>3.921485293056361E-3</v>
      </c>
      <c r="AB1993" s="167" t="s">
        <v>5222</v>
      </c>
      <c r="AC1993" s="168" t="s">
        <v>3332</v>
      </c>
    </row>
    <row r="1994" spans="1:29" x14ac:dyDescent="0.3">
      <c r="A1994" s="156" t="s">
        <v>2903</v>
      </c>
      <c r="B1994" s="157">
        <v>2</v>
      </c>
      <c r="C1994" s="158" t="s">
        <v>1467</v>
      </c>
      <c r="D1994" s="158" t="s">
        <v>285</v>
      </c>
      <c r="E1994" s="156" t="s">
        <v>2722</v>
      </c>
      <c r="F1994" s="159" t="s">
        <v>2638</v>
      </c>
      <c r="G1994" s="158" t="s">
        <v>280</v>
      </c>
      <c r="H1994" s="160">
        <v>43748</v>
      </c>
      <c r="I1994" s="160">
        <v>44302</v>
      </c>
      <c r="J1994" s="161" t="s">
        <v>979</v>
      </c>
      <c r="K1994" s="162"/>
      <c r="L1994" s="163" t="s">
        <v>473</v>
      </c>
      <c r="M1994" s="171">
        <v>0</v>
      </c>
      <c r="N1994" s="164">
        <v>4774.0600000000004</v>
      </c>
      <c r="O1994" s="162">
        <v>94918</v>
      </c>
      <c r="P1994" s="160">
        <v>44302</v>
      </c>
      <c r="Q1994" s="162" t="s">
        <v>1881</v>
      </c>
      <c r="R1994" s="164">
        <v>4774.0600000000004</v>
      </c>
      <c r="S1994" s="163" t="s">
        <v>633</v>
      </c>
      <c r="T1994" s="163"/>
      <c r="U1994" s="161" t="s">
        <v>10</v>
      </c>
      <c r="V1994" s="161" t="s">
        <v>11</v>
      </c>
      <c r="W1994" s="161" t="s">
        <v>12</v>
      </c>
      <c r="X1994" s="161" t="s">
        <v>13</v>
      </c>
      <c r="Y1994" s="165">
        <v>5800</v>
      </c>
      <c r="Z1994" s="165">
        <v>9381101</v>
      </c>
      <c r="AA1994" s="166">
        <v>3.3207877903109551E-3</v>
      </c>
      <c r="AB1994" s="167" t="s">
        <v>5222</v>
      </c>
      <c r="AC1994" s="168" t="s">
        <v>3332</v>
      </c>
    </row>
    <row r="1995" spans="1:29" x14ac:dyDescent="0.3">
      <c r="A1995" s="156" t="s">
        <v>2903</v>
      </c>
      <c r="B1995" s="157">
        <v>2</v>
      </c>
      <c r="C1995" s="158" t="s">
        <v>1467</v>
      </c>
      <c r="D1995" s="158" t="s">
        <v>285</v>
      </c>
      <c r="E1995" s="156" t="s">
        <v>2722</v>
      </c>
      <c r="F1995" s="159" t="s">
        <v>2638</v>
      </c>
      <c r="G1995" s="158" t="s">
        <v>280</v>
      </c>
      <c r="H1995" s="160">
        <v>43748</v>
      </c>
      <c r="I1995" s="160">
        <v>44341</v>
      </c>
      <c r="J1995" s="161" t="s">
        <v>979</v>
      </c>
      <c r="K1995" s="162"/>
      <c r="L1995" s="163" t="s">
        <v>473</v>
      </c>
      <c r="M1995" s="171">
        <v>0</v>
      </c>
      <c r="N1995" s="164">
        <v>5098.5</v>
      </c>
      <c r="O1995" s="162">
        <v>95700</v>
      </c>
      <c r="P1995" s="160">
        <v>44341</v>
      </c>
      <c r="Q1995" s="162" t="s">
        <v>2072</v>
      </c>
      <c r="R1995" s="164">
        <v>5098.5</v>
      </c>
      <c r="S1995" s="163" t="s">
        <v>633</v>
      </c>
      <c r="T1995" s="163"/>
      <c r="U1995" s="161" t="s">
        <v>10</v>
      </c>
      <c r="V1995" s="161" t="s">
        <v>11</v>
      </c>
      <c r="W1995" s="161" t="s">
        <v>12</v>
      </c>
      <c r="X1995" s="161" t="s">
        <v>13</v>
      </c>
      <c r="Y1995" s="169">
        <v>5800</v>
      </c>
      <c r="Z1995" s="169">
        <v>9381101</v>
      </c>
      <c r="AA1995" s="166">
        <v>3.546464968789752E-3</v>
      </c>
      <c r="AB1995" s="167" t="s">
        <v>5222</v>
      </c>
      <c r="AC1995" s="168" t="s">
        <v>3332</v>
      </c>
    </row>
    <row r="1996" spans="1:29" x14ac:dyDescent="0.3">
      <c r="A1996" s="156" t="s">
        <v>2903</v>
      </c>
      <c r="B1996" s="157">
        <v>2</v>
      </c>
      <c r="C1996" s="158" t="s">
        <v>1467</v>
      </c>
      <c r="D1996" s="156" t="s">
        <v>285</v>
      </c>
      <c r="E1996" s="156" t="s">
        <v>2722</v>
      </c>
      <c r="F1996" s="159" t="s">
        <v>2638</v>
      </c>
      <c r="G1996" s="158" t="s">
        <v>280</v>
      </c>
      <c r="H1996" s="160">
        <v>43748</v>
      </c>
      <c r="I1996" s="160">
        <v>44341</v>
      </c>
      <c r="J1996" s="161" t="s">
        <v>979</v>
      </c>
      <c r="K1996" s="162"/>
      <c r="L1996" s="158" t="s">
        <v>473</v>
      </c>
      <c r="M1996" s="171">
        <v>0</v>
      </c>
      <c r="N1996" s="171">
        <v>2956.63</v>
      </c>
      <c r="O1996" s="162">
        <v>96936</v>
      </c>
      <c r="P1996" s="160">
        <v>44341</v>
      </c>
      <c r="Q1996" s="162" t="s">
        <v>2072</v>
      </c>
      <c r="R1996" s="171">
        <v>2956.63</v>
      </c>
      <c r="S1996" s="163" t="s">
        <v>633</v>
      </c>
      <c r="T1996" s="156"/>
      <c r="U1996" s="161" t="s">
        <v>10</v>
      </c>
      <c r="V1996" s="161" t="s">
        <v>11</v>
      </c>
      <c r="W1996" s="161" t="s">
        <v>12</v>
      </c>
      <c r="X1996" s="161" t="s">
        <v>13</v>
      </c>
      <c r="Y1996" s="165">
        <v>5800</v>
      </c>
      <c r="Z1996" s="165">
        <v>9381101</v>
      </c>
      <c r="AA1996" s="166">
        <v>2.0566018869614287E-3</v>
      </c>
      <c r="AB1996" s="158" t="s">
        <v>5222</v>
      </c>
      <c r="AC1996" s="168" t="s">
        <v>3332</v>
      </c>
    </row>
    <row r="1997" spans="1:29" x14ac:dyDescent="0.3">
      <c r="A1997" s="156" t="s">
        <v>2903</v>
      </c>
      <c r="B1997" s="157">
        <v>2</v>
      </c>
      <c r="C1997" s="158" t="s">
        <v>1467</v>
      </c>
      <c r="D1997" s="158" t="s">
        <v>285</v>
      </c>
      <c r="E1997" s="156" t="s">
        <v>2722</v>
      </c>
      <c r="F1997" s="159" t="s">
        <v>2638</v>
      </c>
      <c r="G1997" s="158" t="s">
        <v>280</v>
      </c>
      <c r="H1997" s="160">
        <v>43748</v>
      </c>
      <c r="I1997" s="160">
        <v>44369</v>
      </c>
      <c r="J1997" s="161" t="s">
        <v>979</v>
      </c>
      <c r="K1997" s="162"/>
      <c r="L1997" s="163" t="s">
        <v>473</v>
      </c>
      <c r="M1997" s="171">
        <v>0</v>
      </c>
      <c r="N1997" s="164">
        <v>480</v>
      </c>
      <c r="O1997" s="162" t="s">
        <v>2158</v>
      </c>
      <c r="P1997" s="160">
        <v>44369</v>
      </c>
      <c r="Q1997" s="162" t="s">
        <v>2159</v>
      </c>
      <c r="R1997" s="164">
        <v>480</v>
      </c>
      <c r="S1997" s="163" t="s">
        <v>633</v>
      </c>
      <c r="T1997" s="163"/>
      <c r="U1997" s="161" t="s">
        <v>10</v>
      </c>
      <c r="V1997" s="161" t="s">
        <v>11</v>
      </c>
      <c r="W1997" s="161" t="s">
        <v>12</v>
      </c>
      <c r="X1997" s="161" t="s">
        <v>13</v>
      </c>
      <c r="Y1997" s="165">
        <v>5800</v>
      </c>
      <c r="Z1997" s="165">
        <v>9381101</v>
      </c>
      <c r="AA1997" s="166">
        <v>3.3388313916231848E-4</v>
      </c>
      <c r="AB1997" s="167" t="s">
        <v>5222</v>
      </c>
      <c r="AC1997" s="168" t="s">
        <v>3332</v>
      </c>
    </row>
    <row r="1998" spans="1:29" x14ac:dyDescent="0.3">
      <c r="A1998" s="156" t="s">
        <v>2903</v>
      </c>
      <c r="B1998" s="157">
        <v>2</v>
      </c>
      <c r="C1998" s="158" t="s">
        <v>1467</v>
      </c>
      <c r="D1998" s="158" t="s">
        <v>285</v>
      </c>
      <c r="E1998" s="156" t="s">
        <v>2722</v>
      </c>
      <c r="F1998" s="159" t="s">
        <v>2638</v>
      </c>
      <c r="G1998" s="158" t="s">
        <v>280</v>
      </c>
      <c r="H1998" s="160">
        <v>43748</v>
      </c>
      <c r="I1998" s="160">
        <v>44635</v>
      </c>
      <c r="J1998" s="161" t="s">
        <v>2202</v>
      </c>
      <c r="K1998" s="162"/>
      <c r="L1998" s="163" t="s">
        <v>473</v>
      </c>
      <c r="M1998" s="171">
        <v>0</v>
      </c>
      <c r="N1998" s="164">
        <v>5583.09</v>
      </c>
      <c r="O1998" s="162">
        <v>108239</v>
      </c>
      <c r="P1998" s="160">
        <v>44635</v>
      </c>
      <c r="Q1998" s="162" t="s">
        <v>2545</v>
      </c>
      <c r="R1998" s="164">
        <v>5583.09</v>
      </c>
      <c r="S1998" s="163" t="s">
        <v>633</v>
      </c>
      <c r="T1998" s="163"/>
      <c r="U1998" s="161" t="s">
        <v>10</v>
      </c>
      <c r="V1998" s="161" t="s">
        <v>11</v>
      </c>
      <c r="W1998" s="161" t="s">
        <v>12</v>
      </c>
      <c r="X1998" s="161" t="s">
        <v>13</v>
      </c>
      <c r="Y1998" s="169">
        <v>5800</v>
      </c>
      <c r="Z1998" s="169">
        <v>9381101</v>
      </c>
      <c r="AA1998" s="166">
        <v>3.88354086547031E-3</v>
      </c>
      <c r="AB1998" s="167" t="s">
        <v>5222</v>
      </c>
      <c r="AC1998" s="168" t="s">
        <v>3332</v>
      </c>
    </row>
    <row r="1999" spans="1:29" x14ac:dyDescent="0.3">
      <c r="A1999" s="156" t="s">
        <v>2903</v>
      </c>
      <c r="B1999" s="157">
        <v>2</v>
      </c>
      <c r="C1999" s="158" t="s">
        <v>1467</v>
      </c>
      <c r="D1999" s="156" t="s">
        <v>285</v>
      </c>
      <c r="E1999" s="156" t="s">
        <v>2722</v>
      </c>
      <c r="F1999" s="156" t="s">
        <v>2638</v>
      </c>
      <c r="G1999" s="158" t="s">
        <v>280</v>
      </c>
      <c r="H1999" s="160">
        <v>43748</v>
      </c>
      <c r="I1999" s="160">
        <v>44671</v>
      </c>
      <c r="J1999" s="161" t="s">
        <v>2202</v>
      </c>
      <c r="K1999" s="162"/>
      <c r="L1999" s="158" t="s">
        <v>473</v>
      </c>
      <c r="M1999" s="171">
        <v>0</v>
      </c>
      <c r="N1999" s="170">
        <v>4483.68</v>
      </c>
      <c r="O1999" s="162">
        <v>109812</v>
      </c>
      <c r="P1999" s="160">
        <v>44671</v>
      </c>
      <c r="Q1999" s="162" t="s">
        <v>2576</v>
      </c>
      <c r="R1999" s="171">
        <v>4483.68</v>
      </c>
      <c r="S1999" s="158" t="s">
        <v>633</v>
      </c>
      <c r="T1999" s="162"/>
      <c r="U1999" s="161" t="s">
        <v>10</v>
      </c>
      <c r="V1999" s="161" t="s">
        <v>11</v>
      </c>
      <c r="W1999" s="161" t="s">
        <v>12</v>
      </c>
      <c r="X1999" s="161" t="s">
        <v>13</v>
      </c>
      <c r="Y1999" s="165">
        <v>5800</v>
      </c>
      <c r="Z1999" s="165">
        <v>9381101</v>
      </c>
      <c r="AA1999" s="166">
        <v>3.1188024029152172E-3</v>
      </c>
      <c r="AB1999" s="167" t="s">
        <v>5222</v>
      </c>
      <c r="AC1999" s="168" t="s">
        <v>3332</v>
      </c>
    </row>
    <row r="2000" spans="1:29" x14ac:dyDescent="0.3">
      <c r="A2000" s="156" t="s">
        <v>2903</v>
      </c>
      <c r="B2000" s="157">
        <v>2</v>
      </c>
      <c r="C2000" s="158" t="s">
        <v>1467</v>
      </c>
      <c r="D2000" s="158" t="s">
        <v>285</v>
      </c>
      <c r="E2000" s="156" t="s">
        <v>2722</v>
      </c>
      <c r="F2000" s="159" t="s">
        <v>2638</v>
      </c>
      <c r="G2000" s="156" t="s">
        <v>280</v>
      </c>
      <c r="H2000" s="160">
        <v>43748</v>
      </c>
      <c r="I2000" s="160">
        <v>44666</v>
      </c>
      <c r="J2000" s="161" t="s">
        <v>2202</v>
      </c>
      <c r="K2000" s="162"/>
      <c r="L2000" s="163" t="s">
        <v>473</v>
      </c>
      <c r="M2000" s="171">
        <v>0</v>
      </c>
      <c r="N2000" s="164">
        <v>10125.709999999999</v>
      </c>
      <c r="O2000" s="162"/>
      <c r="P2000" s="160"/>
      <c r="Q2000" s="162"/>
      <c r="R2000" s="164">
        <v>10125.709999999999</v>
      </c>
      <c r="S2000" s="158" t="s">
        <v>633</v>
      </c>
      <c r="T2000" s="163"/>
      <c r="U2000" s="161" t="s">
        <v>10</v>
      </c>
      <c r="V2000" s="161" t="s">
        <v>11</v>
      </c>
      <c r="W2000" s="161" t="s">
        <v>12</v>
      </c>
      <c r="X2000" s="161" t="s">
        <v>13</v>
      </c>
      <c r="Y2000" s="169">
        <v>5800</v>
      </c>
      <c r="Z2000" s="169">
        <v>9381101</v>
      </c>
      <c r="AA2000" s="166">
        <v>7.0433413355151667E-3</v>
      </c>
      <c r="AB2000" s="158" t="s">
        <v>5361</v>
      </c>
      <c r="AC2000" s="168" t="s">
        <v>3332</v>
      </c>
    </row>
    <row r="2001" spans="1:29" x14ac:dyDescent="0.3">
      <c r="A2001" s="156" t="s">
        <v>2903</v>
      </c>
      <c r="B2001" s="157">
        <v>2</v>
      </c>
      <c r="C2001" s="158" t="s">
        <v>1467</v>
      </c>
      <c r="D2001" s="158" t="s">
        <v>285</v>
      </c>
      <c r="E2001" s="156" t="s">
        <v>2722</v>
      </c>
      <c r="F2001" s="159" t="s">
        <v>2638</v>
      </c>
      <c r="G2001" s="158" t="s">
        <v>280</v>
      </c>
      <c r="H2001" s="160">
        <v>43748</v>
      </c>
      <c r="I2001" s="160">
        <v>44672</v>
      </c>
      <c r="J2001" s="161" t="s">
        <v>2202</v>
      </c>
      <c r="K2001" s="162"/>
      <c r="L2001" s="158" t="s">
        <v>473</v>
      </c>
      <c r="M2001" s="171">
        <v>0</v>
      </c>
      <c r="N2001" s="164">
        <v>16.75</v>
      </c>
      <c r="O2001" s="162"/>
      <c r="P2001" s="160"/>
      <c r="Q2001" s="162"/>
      <c r="R2001" s="164">
        <v>16.75</v>
      </c>
      <c r="S2001" s="163" t="s">
        <v>633</v>
      </c>
      <c r="T2001" s="163"/>
      <c r="U2001" s="161" t="s">
        <v>10</v>
      </c>
      <c r="V2001" s="161" t="s">
        <v>11</v>
      </c>
      <c r="W2001" s="161" t="s">
        <v>12</v>
      </c>
      <c r="X2001" s="161" t="s">
        <v>13</v>
      </c>
      <c r="Y2001" s="169">
        <v>5800</v>
      </c>
      <c r="Z2001" s="169">
        <v>9381101</v>
      </c>
      <c r="AA2001" s="166">
        <v>1.1651130377018407E-5</v>
      </c>
      <c r="AB2001" s="167" t="s">
        <v>5361</v>
      </c>
      <c r="AC2001" s="168" t="s">
        <v>3332</v>
      </c>
    </row>
    <row r="2002" spans="1:29" x14ac:dyDescent="0.3">
      <c r="A2002" s="156" t="s">
        <v>2903</v>
      </c>
      <c r="B2002" s="157">
        <v>2</v>
      </c>
      <c r="C2002" s="158" t="s">
        <v>1467</v>
      </c>
      <c r="D2002" s="156" t="s">
        <v>285</v>
      </c>
      <c r="E2002" s="156" t="s">
        <v>2722</v>
      </c>
      <c r="F2002" s="158" t="s">
        <v>2638</v>
      </c>
      <c r="G2002" s="158" t="s">
        <v>280</v>
      </c>
      <c r="H2002" s="160">
        <v>43748</v>
      </c>
      <c r="I2002" s="160">
        <v>44672</v>
      </c>
      <c r="J2002" s="161" t="s">
        <v>2202</v>
      </c>
      <c r="K2002" s="162"/>
      <c r="L2002" s="158" t="s">
        <v>473</v>
      </c>
      <c r="M2002" s="171">
        <v>83.25</v>
      </c>
      <c r="N2002" s="171">
        <v>83.25</v>
      </c>
      <c r="O2002" s="162"/>
      <c r="P2002" s="160"/>
      <c r="Q2002" s="162"/>
      <c r="R2002" s="171">
        <v>0</v>
      </c>
      <c r="S2002" s="163" t="s">
        <v>633</v>
      </c>
      <c r="T2002" s="156"/>
      <c r="U2002" s="161" t="s">
        <v>10</v>
      </c>
      <c r="V2002" s="161" t="s">
        <v>11</v>
      </c>
      <c r="W2002" s="161" t="s">
        <v>12</v>
      </c>
      <c r="X2002" s="161" t="s">
        <v>13</v>
      </c>
      <c r="Y2002" s="165">
        <v>5800</v>
      </c>
      <c r="Z2002" s="165">
        <v>9381101</v>
      </c>
      <c r="AA2002" s="166">
        <v>0</v>
      </c>
      <c r="AB2002" s="158" t="s">
        <v>5362</v>
      </c>
      <c r="AC2002" s="168" t="s">
        <v>3332</v>
      </c>
    </row>
    <row r="2003" spans="1:29" x14ac:dyDescent="0.3">
      <c r="A2003" s="156" t="s">
        <v>2903</v>
      </c>
      <c r="B2003" s="157">
        <v>2</v>
      </c>
      <c r="C2003" s="158" t="s">
        <v>1467</v>
      </c>
      <c r="D2003" s="158" t="s">
        <v>285</v>
      </c>
      <c r="E2003" s="156" t="s">
        <v>2722</v>
      </c>
      <c r="F2003" s="159" t="s">
        <v>2638</v>
      </c>
      <c r="G2003" s="158" t="s">
        <v>280</v>
      </c>
      <c r="H2003" s="160">
        <v>43748</v>
      </c>
      <c r="I2003" s="160">
        <v>44673</v>
      </c>
      <c r="J2003" s="161" t="s">
        <v>2202</v>
      </c>
      <c r="K2003" s="162" t="s">
        <v>282</v>
      </c>
      <c r="L2003" s="163" t="s">
        <v>473</v>
      </c>
      <c r="M2003" s="171">
        <v>-83.25</v>
      </c>
      <c r="N2003" s="164">
        <v>-83.25</v>
      </c>
      <c r="O2003" s="162"/>
      <c r="P2003" s="160"/>
      <c r="Q2003" s="162"/>
      <c r="R2003" s="164">
        <v>0</v>
      </c>
      <c r="S2003" s="163" t="s">
        <v>633</v>
      </c>
      <c r="T2003" s="163"/>
      <c r="U2003" s="161" t="s">
        <v>10</v>
      </c>
      <c r="V2003" s="161" t="s">
        <v>11</v>
      </c>
      <c r="W2003" s="161" t="s">
        <v>12</v>
      </c>
      <c r="X2003" s="161" t="s">
        <v>13</v>
      </c>
      <c r="Y2003" s="165">
        <v>5800</v>
      </c>
      <c r="Z2003" s="165">
        <v>9381101</v>
      </c>
      <c r="AA2003" s="166">
        <v>0</v>
      </c>
      <c r="AB2003" s="167" t="s">
        <v>5363</v>
      </c>
      <c r="AC2003" s="168" t="s">
        <v>3332</v>
      </c>
    </row>
    <row r="2004" spans="1:29" x14ac:dyDescent="0.3">
      <c r="A2004" s="156" t="s">
        <v>2805</v>
      </c>
      <c r="B2004" s="157">
        <v>0</v>
      </c>
      <c r="C2004" s="158" t="s">
        <v>1467</v>
      </c>
      <c r="D2004" s="158" t="s">
        <v>3</v>
      </c>
      <c r="E2004" s="156" t="s">
        <v>2722</v>
      </c>
      <c r="F2004" s="159" t="s">
        <v>2638</v>
      </c>
      <c r="G2004" s="158" t="s">
        <v>280</v>
      </c>
      <c r="H2004" s="160">
        <v>43748</v>
      </c>
      <c r="I2004" s="160">
        <v>43844</v>
      </c>
      <c r="J2004" s="161" t="s">
        <v>5</v>
      </c>
      <c r="K2004" s="162"/>
      <c r="L2004" s="163" t="s">
        <v>499</v>
      </c>
      <c r="M2004" s="171">
        <v>0</v>
      </c>
      <c r="N2004" s="164">
        <v>3840</v>
      </c>
      <c r="O2004" s="162">
        <v>81350</v>
      </c>
      <c r="P2004" s="160">
        <v>43844</v>
      </c>
      <c r="Q2004" s="162" t="s">
        <v>560</v>
      </c>
      <c r="R2004" s="164">
        <v>3840</v>
      </c>
      <c r="S2004" s="163"/>
      <c r="T2004" s="163"/>
      <c r="U2004" s="161" t="s">
        <v>10</v>
      </c>
      <c r="V2004" s="161" t="s">
        <v>11</v>
      </c>
      <c r="W2004" s="161" t="s">
        <v>12</v>
      </c>
      <c r="X2004" s="161" t="s">
        <v>13</v>
      </c>
      <c r="Y2004" s="169">
        <v>5800</v>
      </c>
      <c r="Z2004" s="169">
        <v>9851100</v>
      </c>
      <c r="AA2004" s="166">
        <v>8.5336177872595755E-3</v>
      </c>
      <c r="AB2004" s="167" t="s">
        <v>910</v>
      </c>
      <c r="AC2004" s="168" t="s">
        <v>3186</v>
      </c>
    </row>
    <row r="2005" spans="1:29" x14ac:dyDescent="0.3">
      <c r="A2005" s="156" t="s">
        <v>2805</v>
      </c>
      <c r="B2005" s="157">
        <v>0</v>
      </c>
      <c r="C2005" s="156" t="s">
        <v>1467</v>
      </c>
      <c r="D2005" s="156" t="s">
        <v>3</v>
      </c>
      <c r="E2005" s="156" t="s">
        <v>2722</v>
      </c>
      <c r="F2005" s="159" t="s">
        <v>2638</v>
      </c>
      <c r="G2005" s="156" t="s">
        <v>280</v>
      </c>
      <c r="H2005" s="160">
        <v>43748</v>
      </c>
      <c r="I2005" s="160">
        <v>43922</v>
      </c>
      <c r="J2005" s="161" t="s">
        <v>5</v>
      </c>
      <c r="K2005" s="162"/>
      <c r="L2005" s="163" t="s">
        <v>499</v>
      </c>
      <c r="M2005" s="171">
        <v>0</v>
      </c>
      <c r="N2005" s="164">
        <v>14560</v>
      </c>
      <c r="O2005" s="162">
        <v>82274</v>
      </c>
      <c r="P2005" s="160">
        <v>43922</v>
      </c>
      <c r="Q2005" s="162" t="s">
        <v>686</v>
      </c>
      <c r="R2005" s="164">
        <v>14560</v>
      </c>
      <c r="S2005" s="162"/>
      <c r="T2005" s="163"/>
      <c r="U2005" s="161" t="s">
        <v>10</v>
      </c>
      <c r="V2005" s="161" t="s">
        <v>11</v>
      </c>
      <c r="W2005" s="161" t="s">
        <v>12</v>
      </c>
      <c r="X2005" s="161" t="s">
        <v>13</v>
      </c>
      <c r="Y2005" s="169">
        <v>5800</v>
      </c>
      <c r="Z2005" s="169">
        <v>9851100</v>
      </c>
      <c r="AA2005" s="166">
        <v>3.2356634110025886E-2</v>
      </c>
      <c r="AB2005" s="158" t="s">
        <v>910</v>
      </c>
      <c r="AC2005" s="168" t="s">
        <v>3186</v>
      </c>
    </row>
    <row r="2006" spans="1:29" x14ac:dyDescent="0.3">
      <c r="A2006" s="156" t="s">
        <v>2805</v>
      </c>
      <c r="B2006" s="157">
        <v>0</v>
      </c>
      <c r="C2006" s="156" t="s">
        <v>1467</v>
      </c>
      <c r="D2006" s="158" t="s">
        <v>3</v>
      </c>
      <c r="E2006" s="156" t="s">
        <v>2722</v>
      </c>
      <c r="F2006" s="159" t="s">
        <v>2638</v>
      </c>
      <c r="G2006" s="158" t="s">
        <v>280</v>
      </c>
      <c r="H2006" s="160">
        <v>43748</v>
      </c>
      <c r="I2006" s="179">
        <v>43922</v>
      </c>
      <c r="J2006" s="161" t="s">
        <v>5</v>
      </c>
      <c r="K2006" s="162"/>
      <c r="L2006" s="163" t="s">
        <v>499</v>
      </c>
      <c r="M2006" s="171">
        <v>0</v>
      </c>
      <c r="N2006" s="164">
        <v>12640</v>
      </c>
      <c r="O2006" s="162">
        <v>83069</v>
      </c>
      <c r="P2006" s="160">
        <v>43922</v>
      </c>
      <c r="Q2006" s="162" t="s">
        <v>686</v>
      </c>
      <c r="R2006" s="164">
        <v>12640</v>
      </c>
      <c r="S2006" s="163"/>
      <c r="T2006" s="163"/>
      <c r="U2006" s="161" t="s">
        <v>10</v>
      </c>
      <c r="V2006" s="161" t="s">
        <v>11</v>
      </c>
      <c r="W2006" s="161" t="s">
        <v>12</v>
      </c>
      <c r="X2006" s="161" t="s">
        <v>13</v>
      </c>
      <c r="Y2006" s="169">
        <v>5800</v>
      </c>
      <c r="Z2006" s="169">
        <v>9851100</v>
      </c>
      <c r="AA2006" s="166">
        <v>2.8089825216396101E-2</v>
      </c>
      <c r="AB2006" s="158" t="s">
        <v>910</v>
      </c>
      <c r="AC2006" s="168" t="s">
        <v>3186</v>
      </c>
    </row>
    <row r="2007" spans="1:29" x14ac:dyDescent="0.3">
      <c r="A2007" s="156" t="s">
        <v>2805</v>
      </c>
      <c r="B2007" s="157">
        <v>0</v>
      </c>
      <c r="C2007" s="158" t="s">
        <v>1467</v>
      </c>
      <c r="D2007" s="156" t="s">
        <v>3</v>
      </c>
      <c r="E2007" s="156" t="s">
        <v>2722</v>
      </c>
      <c r="F2007" s="159" t="s">
        <v>2638</v>
      </c>
      <c r="G2007" s="156" t="s">
        <v>280</v>
      </c>
      <c r="H2007" s="160">
        <v>43748</v>
      </c>
      <c r="I2007" s="160">
        <v>43936</v>
      </c>
      <c r="J2007" s="161" t="s">
        <v>5</v>
      </c>
      <c r="K2007" s="162"/>
      <c r="L2007" s="163" t="s">
        <v>499</v>
      </c>
      <c r="M2007" s="171">
        <v>0</v>
      </c>
      <c r="N2007" s="164">
        <v>11535</v>
      </c>
      <c r="O2007" s="162">
        <v>84568</v>
      </c>
      <c r="P2007" s="160">
        <v>43936</v>
      </c>
      <c r="Q2007" s="162" t="s">
        <v>708</v>
      </c>
      <c r="R2007" s="164">
        <v>11535</v>
      </c>
      <c r="S2007" s="163"/>
      <c r="T2007" s="163"/>
      <c r="U2007" s="161" t="s">
        <v>10</v>
      </c>
      <c r="V2007" s="161" t="s">
        <v>11</v>
      </c>
      <c r="W2007" s="161" t="s">
        <v>12</v>
      </c>
      <c r="X2007" s="161" t="s">
        <v>13</v>
      </c>
      <c r="Y2007" s="169">
        <v>5800</v>
      </c>
      <c r="Z2007" s="169">
        <v>9851100</v>
      </c>
      <c r="AA2007" s="166">
        <v>2.5634187806260207E-2</v>
      </c>
      <c r="AB2007" s="158" t="s">
        <v>910</v>
      </c>
      <c r="AC2007" s="168" t="s">
        <v>3186</v>
      </c>
    </row>
    <row r="2008" spans="1:29" x14ac:dyDescent="0.3">
      <c r="A2008" s="156" t="s">
        <v>2805</v>
      </c>
      <c r="B2008" s="157">
        <v>0</v>
      </c>
      <c r="C2008" s="158" t="s">
        <v>1467</v>
      </c>
      <c r="D2008" s="158" t="s">
        <v>3</v>
      </c>
      <c r="E2008" s="156" t="s">
        <v>2722</v>
      </c>
      <c r="F2008" s="159" t="s">
        <v>2638</v>
      </c>
      <c r="G2008" s="158" t="s">
        <v>280</v>
      </c>
      <c r="H2008" s="160">
        <v>43748</v>
      </c>
      <c r="I2008" s="160">
        <v>43979</v>
      </c>
      <c r="J2008" s="161" t="s">
        <v>5</v>
      </c>
      <c r="K2008" s="162"/>
      <c r="L2008" s="163" t="s">
        <v>499</v>
      </c>
      <c r="M2008" s="171">
        <v>0</v>
      </c>
      <c r="N2008" s="164">
        <v>12325</v>
      </c>
      <c r="O2008" s="162">
        <v>85325</v>
      </c>
      <c r="P2008" s="160">
        <v>43979</v>
      </c>
      <c r="Q2008" s="162" t="s">
        <v>843</v>
      </c>
      <c r="R2008" s="164">
        <v>12325</v>
      </c>
      <c r="S2008" s="163"/>
      <c r="T2008" s="163"/>
      <c r="U2008" s="161" t="s">
        <v>10</v>
      </c>
      <c r="V2008" s="161" t="s">
        <v>11</v>
      </c>
      <c r="W2008" s="161" t="s">
        <v>12</v>
      </c>
      <c r="X2008" s="161" t="s">
        <v>13</v>
      </c>
      <c r="Y2008" s="169">
        <v>5800</v>
      </c>
      <c r="Z2008" s="169">
        <v>9851100</v>
      </c>
      <c r="AA2008" s="166">
        <v>2.7389801882284966E-2</v>
      </c>
      <c r="AB2008" s="158" t="s">
        <v>910</v>
      </c>
      <c r="AC2008" s="168" t="s">
        <v>3186</v>
      </c>
    </row>
    <row r="2009" spans="1:29" x14ac:dyDescent="0.3">
      <c r="A2009" s="156" t="s">
        <v>2805</v>
      </c>
      <c r="B2009" s="157">
        <v>0</v>
      </c>
      <c r="C2009" s="158" t="s">
        <v>1467</v>
      </c>
      <c r="D2009" s="156" t="s">
        <v>3</v>
      </c>
      <c r="E2009" s="156" t="s">
        <v>2722</v>
      </c>
      <c r="F2009" s="159" t="s">
        <v>2638</v>
      </c>
      <c r="G2009" s="158" t="s">
        <v>280</v>
      </c>
      <c r="H2009" s="160">
        <v>43748</v>
      </c>
      <c r="I2009" s="160">
        <v>43999</v>
      </c>
      <c r="J2009" s="161" t="s">
        <v>5</v>
      </c>
      <c r="K2009" s="162"/>
      <c r="L2009" s="158" t="s">
        <v>499</v>
      </c>
      <c r="M2009" s="171">
        <v>0</v>
      </c>
      <c r="N2009" s="171">
        <v>11885</v>
      </c>
      <c r="O2009" s="162">
        <v>86424</v>
      </c>
      <c r="P2009" s="160">
        <v>43999</v>
      </c>
      <c r="Q2009" s="162" t="s">
        <v>886</v>
      </c>
      <c r="R2009" s="171">
        <v>11885</v>
      </c>
      <c r="S2009" s="158"/>
      <c r="T2009" s="156"/>
      <c r="U2009" s="161" t="s">
        <v>10</v>
      </c>
      <c r="V2009" s="161" t="s">
        <v>11</v>
      </c>
      <c r="W2009" s="161" t="s">
        <v>12</v>
      </c>
      <c r="X2009" s="161" t="s">
        <v>13</v>
      </c>
      <c r="Y2009" s="165">
        <v>5800</v>
      </c>
      <c r="Z2009" s="165">
        <v>9851100</v>
      </c>
      <c r="AA2009" s="166">
        <v>2.6411991510828139E-2</v>
      </c>
      <c r="AB2009" s="158" t="s">
        <v>910</v>
      </c>
      <c r="AC2009" s="168" t="s">
        <v>3186</v>
      </c>
    </row>
    <row r="2010" spans="1:29" x14ac:dyDescent="0.3">
      <c r="A2010" s="156" t="s">
        <v>2805</v>
      </c>
      <c r="B2010" s="157">
        <v>0</v>
      </c>
      <c r="C2010" s="158" t="s">
        <v>1467</v>
      </c>
      <c r="D2010" s="158" t="s">
        <v>3</v>
      </c>
      <c r="E2010" s="156" t="s">
        <v>2722</v>
      </c>
      <c r="F2010" s="159" t="s">
        <v>2638</v>
      </c>
      <c r="G2010" s="158" t="s">
        <v>280</v>
      </c>
      <c r="H2010" s="160">
        <v>43748</v>
      </c>
      <c r="I2010" s="160">
        <v>44039</v>
      </c>
      <c r="J2010" s="161" t="s">
        <v>5</v>
      </c>
      <c r="K2010" s="162"/>
      <c r="L2010" s="163" t="s">
        <v>499</v>
      </c>
      <c r="M2010" s="171">
        <v>0</v>
      </c>
      <c r="N2010" s="164">
        <v>22090</v>
      </c>
      <c r="O2010" s="162">
        <v>86866</v>
      </c>
      <c r="P2010" s="160">
        <v>44039</v>
      </c>
      <c r="Q2010" s="162" t="s">
        <v>1008</v>
      </c>
      <c r="R2010" s="164">
        <v>22090</v>
      </c>
      <c r="S2010" s="163"/>
      <c r="T2010" s="163"/>
      <c r="U2010" s="161" t="s">
        <v>10</v>
      </c>
      <c r="V2010" s="161" t="s">
        <v>11</v>
      </c>
      <c r="W2010" s="161" t="s">
        <v>12</v>
      </c>
      <c r="X2010" s="161" t="s">
        <v>13</v>
      </c>
      <c r="Y2010" s="165">
        <v>5800</v>
      </c>
      <c r="Z2010" s="165">
        <v>9851100</v>
      </c>
      <c r="AA2010" s="166">
        <v>4.9090525239730211E-2</v>
      </c>
      <c r="AB2010" s="175" t="s">
        <v>910</v>
      </c>
      <c r="AC2010" s="168" t="s">
        <v>3186</v>
      </c>
    </row>
    <row r="2011" spans="1:29" x14ac:dyDescent="0.3">
      <c r="A2011" s="156" t="s">
        <v>2805</v>
      </c>
      <c r="B2011" s="157">
        <v>0</v>
      </c>
      <c r="C2011" s="158" t="s">
        <v>1467</v>
      </c>
      <c r="D2011" s="156" t="s">
        <v>3</v>
      </c>
      <c r="E2011" s="156" t="s">
        <v>2722</v>
      </c>
      <c r="F2011" s="159" t="s">
        <v>2638</v>
      </c>
      <c r="G2011" s="156" t="s">
        <v>280</v>
      </c>
      <c r="H2011" s="160">
        <v>43748</v>
      </c>
      <c r="I2011" s="160">
        <v>44060</v>
      </c>
      <c r="J2011" s="161" t="s">
        <v>979</v>
      </c>
      <c r="K2011" s="162"/>
      <c r="L2011" s="163" t="s">
        <v>499</v>
      </c>
      <c r="M2011" s="171">
        <v>0</v>
      </c>
      <c r="N2011" s="164">
        <v>18080</v>
      </c>
      <c r="O2011" s="162">
        <v>88481</v>
      </c>
      <c r="P2011" s="160">
        <v>44060</v>
      </c>
      <c r="Q2011" s="162" t="s">
        <v>1041</v>
      </c>
      <c r="R2011" s="164">
        <v>18080</v>
      </c>
      <c r="S2011" s="162"/>
      <c r="T2011" s="163"/>
      <c r="U2011" s="161" t="s">
        <v>10</v>
      </c>
      <c r="V2011" s="161" t="s">
        <v>11</v>
      </c>
      <c r="W2011" s="161" t="s">
        <v>12</v>
      </c>
      <c r="X2011" s="161" t="s">
        <v>13</v>
      </c>
      <c r="Y2011" s="169">
        <v>5800</v>
      </c>
      <c r="Z2011" s="169">
        <v>9851100</v>
      </c>
      <c r="AA2011" s="166">
        <v>4.0179117081680503E-2</v>
      </c>
      <c r="AB2011" s="158" t="s">
        <v>910</v>
      </c>
      <c r="AC2011" s="168" t="s">
        <v>3186</v>
      </c>
    </row>
    <row r="2012" spans="1:29" x14ac:dyDescent="0.3">
      <c r="A2012" s="156" t="s">
        <v>2805</v>
      </c>
      <c r="B2012" s="157">
        <v>0</v>
      </c>
      <c r="C2012" s="158" t="s">
        <v>1467</v>
      </c>
      <c r="D2012" s="158" t="s">
        <v>3</v>
      </c>
      <c r="E2012" s="156" t="s">
        <v>2722</v>
      </c>
      <c r="F2012" s="159" t="s">
        <v>2638</v>
      </c>
      <c r="G2012" s="158" t="s">
        <v>280</v>
      </c>
      <c r="H2012" s="160">
        <v>43748</v>
      </c>
      <c r="I2012" s="160">
        <v>44117</v>
      </c>
      <c r="J2012" s="161" t="s">
        <v>979</v>
      </c>
      <c r="K2012" s="162"/>
      <c r="L2012" s="158" t="s">
        <v>499</v>
      </c>
      <c r="M2012" s="171">
        <v>0</v>
      </c>
      <c r="N2012" s="164">
        <v>19265</v>
      </c>
      <c r="O2012" s="162">
        <v>89360</v>
      </c>
      <c r="P2012" s="160">
        <v>44117</v>
      </c>
      <c r="Q2012" s="162" t="s">
        <v>1217</v>
      </c>
      <c r="R2012" s="164">
        <v>19265</v>
      </c>
      <c r="S2012" s="163"/>
      <c r="T2012" s="163"/>
      <c r="U2012" s="161" t="s">
        <v>10</v>
      </c>
      <c r="V2012" s="161" t="s">
        <v>11</v>
      </c>
      <c r="W2012" s="161" t="s">
        <v>12</v>
      </c>
      <c r="X2012" s="161" t="s">
        <v>13</v>
      </c>
      <c r="Y2012" s="169">
        <v>5800</v>
      </c>
      <c r="Z2012" s="169">
        <v>9851100</v>
      </c>
      <c r="AA2012" s="166">
        <v>4.2812538195717634E-2</v>
      </c>
      <c r="AB2012" s="172" t="s">
        <v>910</v>
      </c>
      <c r="AC2012" s="168" t="s">
        <v>3186</v>
      </c>
    </row>
    <row r="2013" spans="1:29" x14ac:dyDescent="0.3">
      <c r="A2013" s="156" t="s">
        <v>2805</v>
      </c>
      <c r="B2013" s="157">
        <v>0</v>
      </c>
      <c r="C2013" s="158" t="s">
        <v>1467</v>
      </c>
      <c r="D2013" s="158" t="s">
        <v>3</v>
      </c>
      <c r="E2013" s="156" t="s">
        <v>2722</v>
      </c>
      <c r="F2013" s="159" t="s">
        <v>2638</v>
      </c>
      <c r="G2013" s="158" t="s">
        <v>280</v>
      </c>
      <c r="H2013" s="160">
        <v>43748</v>
      </c>
      <c r="I2013" s="160">
        <v>44124</v>
      </c>
      <c r="J2013" s="161" t="s">
        <v>979</v>
      </c>
      <c r="K2013" s="162"/>
      <c r="L2013" s="163" t="s">
        <v>499</v>
      </c>
      <c r="M2013" s="171">
        <v>0</v>
      </c>
      <c r="N2013" s="164">
        <v>14080</v>
      </c>
      <c r="O2013" s="162">
        <v>90127</v>
      </c>
      <c r="P2013" s="160">
        <v>44124</v>
      </c>
      <c r="Q2013" s="162" t="s">
        <v>1253</v>
      </c>
      <c r="R2013" s="164">
        <v>14080</v>
      </c>
      <c r="S2013" s="163"/>
      <c r="T2013" s="163"/>
      <c r="U2013" s="161" t="s">
        <v>10</v>
      </c>
      <c r="V2013" s="161" t="s">
        <v>11</v>
      </c>
      <c r="W2013" s="161" t="s">
        <v>12</v>
      </c>
      <c r="X2013" s="161" t="s">
        <v>13</v>
      </c>
      <c r="Y2013" s="169">
        <v>5800</v>
      </c>
      <c r="Z2013" s="169">
        <v>9851100</v>
      </c>
      <c r="AA2013" s="166">
        <v>3.1289931886618445E-2</v>
      </c>
      <c r="AB2013" s="167" t="s">
        <v>910</v>
      </c>
      <c r="AC2013" s="168" t="s">
        <v>3186</v>
      </c>
    </row>
    <row r="2014" spans="1:29" x14ac:dyDescent="0.3">
      <c r="A2014" s="156" t="s">
        <v>2805</v>
      </c>
      <c r="B2014" s="157">
        <v>0</v>
      </c>
      <c r="C2014" s="158" t="s">
        <v>1467</v>
      </c>
      <c r="D2014" s="156" t="s">
        <v>3</v>
      </c>
      <c r="E2014" s="156" t="s">
        <v>2722</v>
      </c>
      <c r="F2014" s="156" t="s">
        <v>2638</v>
      </c>
      <c r="G2014" s="158" t="s">
        <v>280</v>
      </c>
      <c r="H2014" s="160">
        <v>43748</v>
      </c>
      <c r="I2014" s="160">
        <v>44182</v>
      </c>
      <c r="J2014" s="161" t="s">
        <v>979</v>
      </c>
      <c r="K2014" s="162"/>
      <c r="L2014" s="158" t="s">
        <v>499</v>
      </c>
      <c r="M2014" s="171">
        <v>0</v>
      </c>
      <c r="N2014" s="170">
        <v>23495</v>
      </c>
      <c r="O2014" s="162">
        <v>90702</v>
      </c>
      <c r="P2014" s="160">
        <v>44182</v>
      </c>
      <c r="Q2014" s="162" t="s">
        <v>1480</v>
      </c>
      <c r="R2014" s="170">
        <v>23495</v>
      </c>
      <c r="S2014" s="158"/>
      <c r="T2014" s="162"/>
      <c r="U2014" s="161" t="s">
        <v>10</v>
      </c>
      <c r="V2014" s="161" t="s">
        <v>11</v>
      </c>
      <c r="W2014" s="161" t="s">
        <v>12</v>
      </c>
      <c r="X2014" s="161" t="s">
        <v>13</v>
      </c>
      <c r="Y2014" s="165">
        <v>5800</v>
      </c>
      <c r="Z2014" s="165">
        <v>9851100</v>
      </c>
      <c r="AA2014" s="166">
        <v>5.2212851539495758E-2</v>
      </c>
      <c r="AB2014" s="158" t="s">
        <v>910</v>
      </c>
      <c r="AC2014" s="168" t="s">
        <v>3186</v>
      </c>
    </row>
    <row r="2015" spans="1:29" x14ac:dyDescent="0.3">
      <c r="A2015" s="156" t="s">
        <v>2805</v>
      </c>
      <c r="B2015" s="157">
        <v>0</v>
      </c>
      <c r="C2015" s="156" t="s">
        <v>1467</v>
      </c>
      <c r="D2015" s="156" t="s">
        <v>3</v>
      </c>
      <c r="E2015" s="156" t="s">
        <v>2722</v>
      </c>
      <c r="F2015" s="159" t="s">
        <v>2638</v>
      </c>
      <c r="G2015" s="156" t="s">
        <v>280</v>
      </c>
      <c r="H2015" s="160">
        <v>43748</v>
      </c>
      <c r="I2015" s="160">
        <v>44182</v>
      </c>
      <c r="J2015" s="161" t="s">
        <v>979</v>
      </c>
      <c r="K2015" s="162"/>
      <c r="L2015" s="163" t="s">
        <v>499</v>
      </c>
      <c r="M2015" s="171">
        <v>0</v>
      </c>
      <c r="N2015" s="164">
        <v>23450</v>
      </c>
      <c r="O2015" s="162">
        <v>91823</v>
      </c>
      <c r="P2015" s="160">
        <v>44182</v>
      </c>
      <c r="Q2015" s="162" t="s">
        <v>1480</v>
      </c>
      <c r="R2015" s="164">
        <v>23450</v>
      </c>
      <c r="S2015" s="158"/>
      <c r="T2015" s="163"/>
      <c r="U2015" s="161" t="s">
        <v>10</v>
      </c>
      <c r="V2015" s="161" t="s">
        <v>11</v>
      </c>
      <c r="W2015" s="161" t="s">
        <v>12</v>
      </c>
      <c r="X2015" s="161" t="s">
        <v>13</v>
      </c>
      <c r="Y2015" s="169">
        <v>5800</v>
      </c>
      <c r="Z2015" s="169">
        <v>9851100</v>
      </c>
      <c r="AA2015" s="166">
        <v>5.2112848206051311E-2</v>
      </c>
      <c r="AB2015" s="158" t="s">
        <v>910</v>
      </c>
      <c r="AC2015" s="168" t="s">
        <v>3186</v>
      </c>
    </row>
    <row r="2016" spans="1:29" x14ac:dyDescent="0.3">
      <c r="A2016" s="156" t="s">
        <v>2805</v>
      </c>
      <c r="B2016" s="157">
        <v>0</v>
      </c>
      <c r="C2016" s="158" t="s">
        <v>1467</v>
      </c>
      <c r="D2016" s="156" t="s">
        <v>3</v>
      </c>
      <c r="E2016" s="156" t="s">
        <v>2722</v>
      </c>
      <c r="F2016" s="158" t="s">
        <v>2638</v>
      </c>
      <c r="G2016" s="158" t="s">
        <v>280</v>
      </c>
      <c r="H2016" s="179">
        <v>43748</v>
      </c>
      <c r="I2016" s="160">
        <v>44235</v>
      </c>
      <c r="J2016" s="161" t="s">
        <v>979</v>
      </c>
      <c r="K2016" s="162"/>
      <c r="L2016" s="158" t="s">
        <v>499</v>
      </c>
      <c r="M2016" s="171">
        <v>0</v>
      </c>
      <c r="N2016" s="171">
        <v>27150</v>
      </c>
      <c r="O2016" s="162">
        <v>92822</v>
      </c>
      <c r="P2016" s="160">
        <v>44235</v>
      </c>
      <c r="Q2016" s="162" t="s">
        <v>1613</v>
      </c>
      <c r="R2016" s="170">
        <v>27150</v>
      </c>
      <c r="S2016" s="158"/>
      <c r="T2016" s="156"/>
      <c r="U2016" s="161" t="s">
        <v>10</v>
      </c>
      <c r="V2016" s="161" t="s">
        <v>11</v>
      </c>
      <c r="W2016" s="161" t="s">
        <v>12</v>
      </c>
      <c r="X2016" s="161" t="s">
        <v>13</v>
      </c>
      <c r="Y2016" s="165">
        <v>5800</v>
      </c>
      <c r="Z2016" s="165">
        <v>9851100</v>
      </c>
      <c r="AA2016" s="166">
        <v>6.0335344511483716E-2</v>
      </c>
      <c r="AB2016" s="158" t="s">
        <v>910</v>
      </c>
      <c r="AC2016" s="168" t="s">
        <v>3186</v>
      </c>
    </row>
    <row r="2017" spans="1:29" x14ac:dyDescent="0.3">
      <c r="A2017" s="156" t="s">
        <v>2805</v>
      </c>
      <c r="B2017" s="157">
        <v>0</v>
      </c>
      <c r="C2017" s="158" t="s">
        <v>1467</v>
      </c>
      <c r="D2017" s="158" t="s">
        <v>3</v>
      </c>
      <c r="E2017" s="156" t="s">
        <v>2722</v>
      </c>
      <c r="F2017" s="159" t="s">
        <v>2638</v>
      </c>
      <c r="G2017" s="158" t="s">
        <v>280</v>
      </c>
      <c r="H2017" s="160">
        <v>43748</v>
      </c>
      <c r="I2017" s="160">
        <v>44291</v>
      </c>
      <c r="J2017" s="161" t="s">
        <v>979</v>
      </c>
      <c r="K2017" s="162"/>
      <c r="L2017" s="163" t="s">
        <v>499</v>
      </c>
      <c r="M2017" s="171">
        <v>0</v>
      </c>
      <c r="N2017" s="164">
        <v>34605</v>
      </c>
      <c r="O2017" s="162">
        <v>94013</v>
      </c>
      <c r="P2017" s="160">
        <v>44291</v>
      </c>
      <c r="Q2017" s="162" t="s">
        <v>1862</v>
      </c>
      <c r="R2017" s="164">
        <v>34605</v>
      </c>
      <c r="S2017" s="163"/>
      <c r="T2017" s="163"/>
      <c r="U2017" s="161" t="s">
        <v>10</v>
      </c>
      <c r="V2017" s="161" t="s">
        <v>11</v>
      </c>
      <c r="W2017" s="161" t="s">
        <v>12</v>
      </c>
      <c r="X2017" s="161" t="s">
        <v>13</v>
      </c>
      <c r="Y2017" s="169">
        <v>5800</v>
      </c>
      <c r="Z2017" s="169">
        <v>9851100</v>
      </c>
      <c r="AA2017" s="166">
        <v>7.6902563418780628E-2</v>
      </c>
      <c r="AB2017" s="167" t="s">
        <v>910</v>
      </c>
      <c r="AC2017" s="168" t="s">
        <v>3186</v>
      </c>
    </row>
    <row r="2018" spans="1:29" x14ac:dyDescent="0.3">
      <c r="A2018" s="156" t="s">
        <v>2805</v>
      </c>
      <c r="B2018" s="157">
        <v>0</v>
      </c>
      <c r="C2018" s="158" t="s">
        <v>1467</v>
      </c>
      <c r="D2018" s="158" t="s">
        <v>3</v>
      </c>
      <c r="E2018" s="156" t="s">
        <v>2722</v>
      </c>
      <c r="F2018" s="159" t="s">
        <v>2638</v>
      </c>
      <c r="G2018" s="156" t="s">
        <v>280</v>
      </c>
      <c r="H2018" s="160">
        <v>43748</v>
      </c>
      <c r="I2018" s="160">
        <v>44302</v>
      </c>
      <c r="J2018" s="161" t="s">
        <v>979</v>
      </c>
      <c r="K2018" s="162"/>
      <c r="L2018" s="163" t="s">
        <v>499</v>
      </c>
      <c r="M2018" s="171">
        <v>0</v>
      </c>
      <c r="N2018" s="164">
        <v>38455</v>
      </c>
      <c r="O2018" s="162">
        <v>94920</v>
      </c>
      <c r="P2018" s="160">
        <v>44302</v>
      </c>
      <c r="Q2018" s="162" t="s">
        <v>1881</v>
      </c>
      <c r="R2018" s="164">
        <v>38455</v>
      </c>
      <c r="S2018" s="162"/>
      <c r="T2018" s="163"/>
      <c r="U2018" s="161" t="s">
        <v>10</v>
      </c>
      <c r="V2018" s="161" t="s">
        <v>11</v>
      </c>
      <c r="W2018" s="161" t="s">
        <v>12</v>
      </c>
      <c r="X2018" s="161" t="s">
        <v>13</v>
      </c>
      <c r="Y2018" s="169">
        <v>5800</v>
      </c>
      <c r="Z2018" s="169">
        <v>9851100</v>
      </c>
      <c r="AA2018" s="166">
        <v>8.5458404169027863E-2</v>
      </c>
      <c r="AB2018" s="158" t="s">
        <v>910</v>
      </c>
      <c r="AC2018" s="168" t="s">
        <v>3186</v>
      </c>
    </row>
    <row r="2019" spans="1:29" x14ac:dyDescent="0.3">
      <c r="A2019" s="156" t="s">
        <v>2805</v>
      </c>
      <c r="B2019" s="157">
        <v>0</v>
      </c>
      <c r="C2019" s="156" t="s">
        <v>1467</v>
      </c>
      <c r="D2019" s="156" t="s">
        <v>3</v>
      </c>
      <c r="E2019" s="156" t="s">
        <v>2722</v>
      </c>
      <c r="F2019" s="159" t="s">
        <v>2638</v>
      </c>
      <c r="G2019" s="156" t="s">
        <v>280</v>
      </c>
      <c r="H2019" s="160">
        <v>43748</v>
      </c>
      <c r="I2019" s="160">
        <v>44323</v>
      </c>
      <c r="J2019" s="161" t="s">
        <v>979</v>
      </c>
      <c r="K2019" s="162"/>
      <c r="L2019" s="163" t="s">
        <v>499</v>
      </c>
      <c r="M2019" s="171">
        <v>0</v>
      </c>
      <c r="N2019" s="164">
        <v>46550</v>
      </c>
      <c r="O2019" s="162">
        <v>95725</v>
      </c>
      <c r="P2019" s="160">
        <v>44323</v>
      </c>
      <c r="Q2019" s="162" t="s">
        <v>1999</v>
      </c>
      <c r="R2019" s="164">
        <v>46550</v>
      </c>
      <c r="S2019" s="162"/>
      <c r="T2019" s="163"/>
      <c r="U2019" s="161" t="s">
        <v>10</v>
      </c>
      <c r="V2019" s="161" t="s">
        <v>11</v>
      </c>
      <c r="W2019" s="161" t="s">
        <v>12</v>
      </c>
      <c r="X2019" s="161" t="s">
        <v>13</v>
      </c>
      <c r="Y2019" s="169">
        <v>5800</v>
      </c>
      <c r="Z2019" s="169">
        <v>9851100</v>
      </c>
      <c r="AA2019" s="166">
        <v>0.1034478927075347</v>
      </c>
      <c r="AB2019" s="158" t="s">
        <v>910</v>
      </c>
      <c r="AC2019" s="168" t="s">
        <v>3186</v>
      </c>
    </row>
    <row r="2020" spans="1:29" x14ac:dyDescent="0.3">
      <c r="A2020" s="156" t="s">
        <v>2805</v>
      </c>
      <c r="B2020" s="157">
        <v>0</v>
      </c>
      <c r="C2020" s="158" t="s">
        <v>1467</v>
      </c>
      <c r="D2020" s="158" t="s">
        <v>3</v>
      </c>
      <c r="E2020" s="156" t="s">
        <v>2722</v>
      </c>
      <c r="F2020" s="159" t="s">
        <v>2638</v>
      </c>
      <c r="G2020" s="158" t="s">
        <v>280</v>
      </c>
      <c r="H2020" s="160">
        <v>43748</v>
      </c>
      <c r="I2020" s="160">
        <v>44341</v>
      </c>
      <c r="J2020" s="161" t="s">
        <v>979</v>
      </c>
      <c r="K2020" s="162"/>
      <c r="L2020" s="163" t="s">
        <v>499</v>
      </c>
      <c r="M2020" s="171">
        <v>0</v>
      </c>
      <c r="N2020" s="164">
        <v>41875</v>
      </c>
      <c r="O2020" s="162">
        <v>96938</v>
      </c>
      <c r="P2020" s="160">
        <v>44341</v>
      </c>
      <c r="Q2020" s="162" t="s">
        <v>2072</v>
      </c>
      <c r="R2020" s="164">
        <v>41875</v>
      </c>
      <c r="S2020" s="163"/>
      <c r="T2020" s="163"/>
      <c r="U2020" s="161" t="s">
        <v>10</v>
      </c>
      <c r="V2020" s="161" t="s">
        <v>11</v>
      </c>
      <c r="W2020" s="161" t="s">
        <v>12</v>
      </c>
      <c r="X2020" s="161" t="s">
        <v>13</v>
      </c>
      <c r="Y2020" s="165">
        <v>5800</v>
      </c>
      <c r="Z2020" s="165">
        <v>9851100</v>
      </c>
      <c r="AA2020" s="166">
        <v>9.3058657510805914E-2</v>
      </c>
      <c r="AB2020" s="175" t="s">
        <v>910</v>
      </c>
      <c r="AC2020" s="168" t="s">
        <v>3186</v>
      </c>
    </row>
    <row r="2021" spans="1:29" x14ac:dyDescent="0.3">
      <c r="A2021" s="156" t="s">
        <v>2805</v>
      </c>
      <c r="B2021" s="157">
        <v>0</v>
      </c>
      <c r="C2021" s="158" t="s">
        <v>1467</v>
      </c>
      <c r="D2021" s="158" t="s">
        <v>3</v>
      </c>
      <c r="E2021" s="156" t="s">
        <v>2722</v>
      </c>
      <c r="F2021" s="159" t="s">
        <v>2638</v>
      </c>
      <c r="G2021" s="156" t="s">
        <v>280</v>
      </c>
      <c r="H2021" s="160">
        <v>43748</v>
      </c>
      <c r="I2021" s="160">
        <v>44369</v>
      </c>
      <c r="J2021" s="161" t="s">
        <v>979</v>
      </c>
      <c r="K2021" s="162"/>
      <c r="L2021" s="163" t="s">
        <v>499</v>
      </c>
      <c r="M2021" s="171">
        <v>0</v>
      </c>
      <c r="N2021" s="164">
        <v>37625</v>
      </c>
      <c r="O2021" s="162">
        <v>98319</v>
      </c>
      <c r="P2021" s="160">
        <v>44369</v>
      </c>
      <c r="Q2021" s="162" t="s">
        <v>2159</v>
      </c>
      <c r="R2021" s="164">
        <v>37625</v>
      </c>
      <c r="S2021" s="162"/>
      <c r="T2021" s="163"/>
      <c r="U2021" s="161" t="s">
        <v>10</v>
      </c>
      <c r="V2021" s="161" t="s">
        <v>11</v>
      </c>
      <c r="W2021" s="161" t="s">
        <v>12</v>
      </c>
      <c r="X2021" s="161" t="s">
        <v>13</v>
      </c>
      <c r="Y2021" s="169">
        <v>5800</v>
      </c>
      <c r="Z2021" s="169">
        <v>9851100</v>
      </c>
      <c r="AA2021" s="166">
        <v>8.3613898241052476E-2</v>
      </c>
      <c r="AB2021" s="183" t="s">
        <v>910</v>
      </c>
      <c r="AC2021" s="168" t="s">
        <v>3186</v>
      </c>
    </row>
    <row r="2022" spans="1:29" x14ac:dyDescent="0.3">
      <c r="A2022" s="156" t="s">
        <v>2805</v>
      </c>
      <c r="B2022" s="157">
        <v>0</v>
      </c>
      <c r="C2022" s="156" t="s">
        <v>1467</v>
      </c>
      <c r="D2022" s="156" t="s">
        <v>3</v>
      </c>
      <c r="E2022" s="156" t="s">
        <v>2722</v>
      </c>
      <c r="F2022" s="156" t="s">
        <v>2638</v>
      </c>
      <c r="G2022" s="158" t="s">
        <v>280</v>
      </c>
      <c r="H2022" s="160">
        <v>43748</v>
      </c>
      <c r="I2022" s="160">
        <v>44447</v>
      </c>
      <c r="J2022" s="161" t="s">
        <v>2202</v>
      </c>
      <c r="K2022" s="162"/>
      <c r="L2022" s="158" t="s">
        <v>499</v>
      </c>
      <c r="M2022" s="171">
        <v>0</v>
      </c>
      <c r="N2022" s="170">
        <v>11520</v>
      </c>
      <c r="O2022" s="162">
        <v>100272</v>
      </c>
      <c r="P2022" s="160">
        <v>44447</v>
      </c>
      <c r="Q2022" s="162" t="s">
        <v>2349</v>
      </c>
      <c r="R2022" s="171">
        <v>11520</v>
      </c>
      <c r="S2022" s="163"/>
      <c r="T2022" s="162"/>
      <c r="U2022" s="161" t="s">
        <v>10</v>
      </c>
      <c r="V2022" s="161" t="s">
        <v>11</v>
      </c>
      <c r="W2022" s="161" t="s">
        <v>12</v>
      </c>
      <c r="X2022" s="161" t="s">
        <v>13</v>
      </c>
      <c r="Y2022" s="165">
        <v>5800</v>
      </c>
      <c r="Z2022" s="165">
        <v>9851100</v>
      </c>
      <c r="AA2022" s="166">
        <v>2.5600853361778725E-2</v>
      </c>
      <c r="AB2022" s="158" t="s">
        <v>910</v>
      </c>
      <c r="AC2022" s="168" t="s">
        <v>3186</v>
      </c>
    </row>
    <row r="2023" spans="1:29" x14ac:dyDescent="0.3">
      <c r="A2023" s="156" t="s">
        <v>2805</v>
      </c>
      <c r="B2023" s="157">
        <v>0</v>
      </c>
      <c r="C2023" s="158" t="s">
        <v>1467</v>
      </c>
      <c r="D2023" s="158" t="s">
        <v>3</v>
      </c>
      <c r="E2023" s="156" t="s">
        <v>2722</v>
      </c>
      <c r="F2023" s="159" t="s">
        <v>2638</v>
      </c>
      <c r="G2023" s="158" t="s">
        <v>280</v>
      </c>
      <c r="H2023" s="160">
        <v>43748</v>
      </c>
      <c r="I2023" s="160">
        <v>44448</v>
      </c>
      <c r="J2023" s="161" t="s">
        <v>979</v>
      </c>
      <c r="K2023" s="162"/>
      <c r="L2023" s="163" t="s">
        <v>499</v>
      </c>
      <c r="M2023" s="171">
        <v>0</v>
      </c>
      <c r="N2023" s="164">
        <v>24960</v>
      </c>
      <c r="O2023" s="162">
        <v>98429</v>
      </c>
      <c r="P2023" s="160">
        <v>44448</v>
      </c>
      <c r="Q2023" s="162" t="s">
        <v>2350</v>
      </c>
      <c r="R2023" s="164">
        <v>24960</v>
      </c>
      <c r="S2023" s="163"/>
      <c r="T2023" s="163"/>
      <c r="U2023" s="161" t="s">
        <v>10</v>
      </c>
      <c r="V2023" s="161" t="s">
        <v>11</v>
      </c>
      <c r="W2023" s="161" t="s">
        <v>12</v>
      </c>
      <c r="X2023" s="161" t="s">
        <v>13</v>
      </c>
      <c r="Y2023" s="165">
        <v>5800</v>
      </c>
      <c r="Z2023" s="165">
        <v>9851100</v>
      </c>
      <c r="AA2023" s="166">
        <v>5.5468515617187242E-2</v>
      </c>
      <c r="AB2023" s="167" t="s">
        <v>910</v>
      </c>
      <c r="AC2023" s="168" t="s">
        <v>3186</v>
      </c>
    </row>
    <row r="2024" spans="1:29" x14ac:dyDescent="0.3">
      <c r="A2024" s="156" t="s">
        <v>2805</v>
      </c>
      <c r="B2024" s="157">
        <v>0</v>
      </c>
      <c r="C2024" s="158" t="s">
        <v>1467</v>
      </c>
      <c r="D2024" s="156" t="s">
        <v>3</v>
      </c>
      <c r="E2024" s="156" t="s">
        <v>2722</v>
      </c>
      <c r="F2024" s="158" t="s">
        <v>2638</v>
      </c>
      <c r="G2024" s="158" t="s">
        <v>280</v>
      </c>
      <c r="H2024" s="160">
        <v>43748</v>
      </c>
      <c r="I2024" s="160">
        <v>44448</v>
      </c>
      <c r="J2024" s="161" t="s">
        <v>2202</v>
      </c>
      <c r="K2024" s="162"/>
      <c r="L2024" s="163" t="s">
        <v>499</v>
      </c>
      <c r="M2024" s="171">
        <v>15</v>
      </c>
      <c r="N2024" s="171">
        <v>15</v>
      </c>
      <c r="O2024" s="162"/>
      <c r="P2024" s="160"/>
      <c r="Q2024" s="162"/>
      <c r="R2024" s="171">
        <v>0</v>
      </c>
      <c r="S2024" s="158"/>
      <c r="T2024" s="156"/>
      <c r="U2024" s="161" t="s">
        <v>10</v>
      </c>
      <c r="V2024" s="161" t="s">
        <v>11</v>
      </c>
      <c r="W2024" s="161" t="s">
        <v>12</v>
      </c>
      <c r="X2024" s="161" t="s">
        <v>13</v>
      </c>
      <c r="Y2024" s="165">
        <v>5800</v>
      </c>
      <c r="Z2024" s="165">
        <v>9851100</v>
      </c>
      <c r="AA2024" s="166">
        <v>0</v>
      </c>
      <c r="AB2024" s="158" t="s">
        <v>4935</v>
      </c>
      <c r="AC2024" s="168" t="s">
        <v>3186</v>
      </c>
    </row>
    <row r="2025" spans="1:29" x14ac:dyDescent="0.3">
      <c r="A2025" s="156" t="s">
        <v>2805</v>
      </c>
      <c r="B2025" s="157">
        <v>0</v>
      </c>
      <c r="C2025" s="158" t="s">
        <v>1467</v>
      </c>
      <c r="D2025" s="158" t="s">
        <v>3</v>
      </c>
      <c r="E2025" s="156" t="s">
        <v>2722</v>
      </c>
      <c r="F2025" s="159" t="s">
        <v>2638</v>
      </c>
      <c r="G2025" s="156" t="s">
        <v>280</v>
      </c>
      <c r="H2025" s="160">
        <v>43748</v>
      </c>
      <c r="I2025" s="160">
        <v>44678</v>
      </c>
      <c r="J2025" s="161" t="s">
        <v>2202</v>
      </c>
      <c r="K2025" s="162" t="s">
        <v>281</v>
      </c>
      <c r="L2025" s="163" t="s">
        <v>499</v>
      </c>
      <c r="M2025" s="171">
        <v>-15</v>
      </c>
      <c r="N2025" s="164">
        <v>-15</v>
      </c>
      <c r="O2025" s="162"/>
      <c r="P2025" s="160"/>
      <c r="Q2025" s="162"/>
      <c r="R2025" s="164">
        <v>0</v>
      </c>
      <c r="S2025" s="162"/>
      <c r="T2025" s="163"/>
      <c r="U2025" s="161" t="s">
        <v>10</v>
      </c>
      <c r="V2025" s="161" t="s">
        <v>11</v>
      </c>
      <c r="W2025" s="161" t="s">
        <v>12</v>
      </c>
      <c r="X2025" s="161" t="s">
        <v>13</v>
      </c>
      <c r="Y2025" s="169">
        <v>5800</v>
      </c>
      <c r="Z2025" s="169">
        <v>9851100</v>
      </c>
      <c r="AA2025" s="166">
        <v>0</v>
      </c>
      <c r="AB2025" s="183" t="s">
        <v>4936</v>
      </c>
      <c r="AC2025" s="168" t="s">
        <v>3186</v>
      </c>
    </row>
    <row r="2026" spans="1:29" x14ac:dyDescent="0.3">
      <c r="A2026" s="156" t="s">
        <v>2726</v>
      </c>
      <c r="B2026" s="157">
        <v>3</v>
      </c>
      <c r="C2026" s="158" t="s">
        <v>1467</v>
      </c>
      <c r="D2026" s="158" t="s">
        <v>421</v>
      </c>
      <c r="E2026" s="156" t="s">
        <v>2722</v>
      </c>
      <c r="F2026" s="159" t="s">
        <v>2638</v>
      </c>
      <c r="G2026" s="158" t="s">
        <v>280</v>
      </c>
      <c r="H2026" s="160">
        <v>44378</v>
      </c>
      <c r="I2026" s="160">
        <v>44447</v>
      </c>
      <c r="J2026" s="161" t="s">
        <v>2202</v>
      </c>
      <c r="K2026" s="162"/>
      <c r="L2026" s="163" t="s">
        <v>2339</v>
      </c>
      <c r="M2026" s="171">
        <v>0</v>
      </c>
      <c r="N2026" s="164">
        <v>960</v>
      </c>
      <c r="O2026" s="162">
        <v>100653</v>
      </c>
      <c r="P2026" s="160">
        <v>44447</v>
      </c>
      <c r="Q2026" s="162" t="s">
        <v>2349</v>
      </c>
      <c r="R2026" s="164">
        <v>960</v>
      </c>
      <c r="S2026" s="163" t="s">
        <v>5656</v>
      </c>
      <c r="T2026" s="163"/>
      <c r="U2026" s="161" t="s">
        <v>10</v>
      </c>
      <c r="V2026" s="161" t="s">
        <v>11</v>
      </c>
      <c r="W2026" s="161" t="s">
        <v>12</v>
      </c>
      <c r="X2026" s="161" t="s">
        <v>13</v>
      </c>
      <c r="Y2026" s="169">
        <v>5800</v>
      </c>
      <c r="Z2026" s="169">
        <v>9021101</v>
      </c>
      <c r="AA2026" s="166">
        <v>2.4691358024691357E-2</v>
      </c>
      <c r="AB2026" s="158" t="s">
        <v>5630</v>
      </c>
      <c r="AC2026" s="168" t="s">
        <v>3156</v>
      </c>
    </row>
    <row r="2027" spans="1:29" x14ac:dyDescent="0.3">
      <c r="A2027" s="156" t="s">
        <v>2726</v>
      </c>
      <c r="B2027" s="157">
        <v>3</v>
      </c>
      <c r="C2027" s="158" t="s">
        <v>1467</v>
      </c>
      <c r="D2027" s="156" t="s">
        <v>421</v>
      </c>
      <c r="E2027" s="156" t="s">
        <v>2722</v>
      </c>
      <c r="F2027" s="159" t="s">
        <v>2638</v>
      </c>
      <c r="G2027" s="156" t="s">
        <v>280</v>
      </c>
      <c r="H2027" s="160">
        <v>44378</v>
      </c>
      <c r="I2027" s="160">
        <v>44468</v>
      </c>
      <c r="J2027" s="161" t="s">
        <v>2202</v>
      </c>
      <c r="K2027" s="162"/>
      <c r="L2027" s="163" t="s">
        <v>2339</v>
      </c>
      <c r="M2027" s="171">
        <v>0</v>
      </c>
      <c r="N2027" s="164">
        <v>1760</v>
      </c>
      <c r="O2027" s="162">
        <v>101514</v>
      </c>
      <c r="P2027" s="160">
        <v>44468</v>
      </c>
      <c r="Q2027" s="162" t="s">
        <v>2412</v>
      </c>
      <c r="R2027" s="164">
        <v>1760</v>
      </c>
      <c r="S2027" s="163" t="s">
        <v>5656</v>
      </c>
      <c r="T2027" s="163"/>
      <c r="U2027" s="161" t="s">
        <v>10</v>
      </c>
      <c r="V2027" s="161" t="s">
        <v>11</v>
      </c>
      <c r="W2027" s="161" t="s">
        <v>12</v>
      </c>
      <c r="X2027" s="161" t="s">
        <v>13</v>
      </c>
      <c r="Y2027" s="169">
        <v>5800</v>
      </c>
      <c r="Z2027" s="169">
        <v>9021101</v>
      </c>
      <c r="AA2027" s="166">
        <v>4.5267489711934158E-2</v>
      </c>
      <c r="AB2027" s="158" t="s">
        <v>5630</v>
      </c>
      <c r="AC2027" s="168" t="s">
        <v>3156</v>
      </c>
    </row>
    <row r="2028" spans="1:29" x14ac:dyDescent="0.3">
      <c r="A2028" s="156" t="s">
        <v>2726</v>
      </c>
      <c r="B2028" s="157">
        <v>3</v>
      </c>
      <c r="C2028" s="158" t="s">
        <v>1467</v>
      </c>
      <c r="D2028" s="156" t="s">
        <v>421</v>
      </c>
      <c r="E2028" s="156" t="s">
        <v>2722</v>
      </c>
      <c r="F2028" s="159" t="s">
        <v>2638</v>
      </c>
      <c r="G2028" s="158" t="s">
        <v>280</v>
      </c>
      <c r="H2028" s="160">
        <v>44378</v>
      </c>
      <c r="I2028" s="160">
        <v>45208</v>
      </c>
      <c r="J2028" s="161" t="s">
        <v>5251</v>
      </c>
      <c r="K2028" s="162"/>
      <c r="L2028" s="156" t="s">
        <v>2339</v>
      </c>
      <c r="M2028" s="171">
        <v>292142</v>
      </c>
      <c r="N2028" s="170">
        <v>292142</v>
      </c>
      <c r="O2028" s="162"/>
      <c r="P2028" s="160"/>
      <c r="Q2028" s="162"/>
      <c r="R2028" s="170">
        <v>0</v>
      </c>
      <c r="S2028" s="158" t="s">
        <v>5656</v>
      </c>
      <c r="T2028" s="162"/>
      <c r="U2028" s="161" t="s">
        <v>10</v>
      </c>
      <c r="V2028" s="161" t="s">
        <v>11</v>
      </c>
      <c r="W2028" s="161" t="s">
        <v>12</v>
      </c>
      <c r="X2028" s="161" t="s">
        <v>13</v>
      </c>
      <c r="Y2028" s="165">
        <v>5800</v>
      </c>
      <c r="Z2028" s="165">
        <v>9021101</v>
      </c>
      <c r="AA2028" s="166">
        <v>0</v>
      </c>
      <c r="AB2028" s="183" t="s">
        <v>5805</v>
      </c>
      <c r="AC2028" s="168" t="s">
        <v>3156</v>
      </c>
    </row>
    <row r="2029" spans="1:29" x14ac:dyDescent="0.3">
      <c r="A2029" s="156" t="s">
        <v>2726</v>
      </c>
      <c r="B2029" s="157">
        <v>3</v>
      </c>
      <c r="C2029" s="156" t="s">
        <v>1467</v>
      </c>
      <c r="D2029" s="163" t="s">
        <v>421</v>
      </c>
      <c r="E2029" s="156" t="s">
        <v>2722</v>
      </c>
      <c r="F2029" s="159" t="s">
        <v>2638</v>
      </c>
      <c r="G2029" s="156" t="s">
        <v>280</v>
      </c>
      <c r="H2029" s="160">
        <v>44378</v>
      </c>
      <c r="I2029" s="160">
        <v>45209</v>
      </c>
      <c r="J2029" s="161" t="s">
        <v>5251</v>
      </c>
      <c r="K2029" s="162" t="s">
        <v>2248</v>
      </c>
      <c r="L2029" s="163" t="s">
        <v>2339</v>
      </c>
      <c r="M2029" s="171">
        <v>-292142</v>
      </c>
      <c r="N2029" s="164">
        <v>-292142</v>
      </c>
      <c r="O2029" s="162"/>
      <c r="P2029" s="160"/>
      <c r="Q2029" s="162"/>
      <c r="R2029" s="164">
        <v>0</v>
      </c>
      <c r="S2029" s="162" t="s">
        <v>5656</v>
      </c>
      <c r="T2029" s="163"/>
      <c r="U2029" s="161" t="s">
        <v>10</v>
      </c>
      <c r="V2029" s="161" t="s">
        <v>11</v>
      </c>
      <c r="W2029" s="161" t="s">
        <v>12</v>
      </c>
      <c r="X2029" s="161" t="s">
        <v>13</v>
      </c>
      <c r="Y2029" s="169">
        <v>5800</v>
      </c>
      <c r="Z2029" s="169">
        <v>9021101</v>
      </c>
      <c r="AA2029" s="166">
        <v>0</v>
      </c>
      <c r="AB2029" s="158" t="s">
        <v>5829</v>
      </c>
      <c r="AC2029" s="168" t="s">
        <v>3156</v>
      </c>
    </row>
    <row r="2030" spans="1:29" x14ac:dyDescent="0.3">
      <c r="A2030" s="156" t="s">
        <v>2732</v>
      </c>
      <c r="B2030" s="157">
        <v>3</v>
      </c>
      <c r="C2030" s="156" t="s">
        <v>1467</v>
      </c>
      <c r="D2030" s="163" t="s">
        <v>412</v>
      </c>
      <c r="E2030" s="156" t="s">
        <v>2722</v>
      </c>
      <c r="F2030" s="159" t="s">
        <v>2638</v>
      </c>
      <c r="G2030" s="156" t="s">
        <v>280</v>
      </c>
      <c r="H2030" s="160">
        <v>44378</v>
      </c>
      <c r="I2030" s="160">
        <v>44447</v>
      </c>
      <c r="J2030" s="161" t="s">
        <v>2202</v>
      </c>
      <c r="K2030" s="162"/>
      <c r="L2030" s="163" t="s">
        <v>2339</v>
      </c>
      <c r="M2030" s="171">
        <v>0</v>
      </c>
      <c r="N2030" s="164">
        <v>800</v>
      </c>
      <c r="O2030" s="162">
        <v>100653</v>
      </c>
      <c r="P2030" s="160">
        <v>44447</v>
      </c>
      <c r="Q2030" s="162" t="s">
        <v>2349</v>
      </c>
      <c r="R2030" s="164">
        <v>800</v>
      </c>
      <c r="S2030" s="162" t="s">
        <v>5657</v>
      </c>
      <c r="T2030" s="163"/>
      <c r="U2030" s="161" t="s">
        <v>10</v>
      </c>
      <c r="V2030" s="161" t="s">
        <v>11</v>
      </c>
      <c r="W2030" s="161" t="s">
        <v>12</v>
      </c>
      <c r="X2030" s="161" t="s">
        <v>13</v>
      </c>
      <c r="Y2030" s="169">
        <v>5800</v>
      </c>
      <c r="Z2030" s="169">
        <v>9041101</v>
      </c>
      <c r="AA2030" s="166">
        <v>2.0576131687242798E-2</v>
      </c>
      <c r="AB2030" s="158" t="s">
        <v>5631</v>
      </c>
      <c r="AC2030" s="168" t="s">
        <v>3166</v>
      </c>
    </row>
    <row r="2031" spans="1:29" x14ac:dyDescent="0.3">
      <c r="A2031" s="156" t="s">
        <v>2732</v>
      </c>
      <c r="B2031" s="157">
        <v>3</v>
      </c>
      <c r="C2031" s="156" t="s">
        <v>1467</v>
      </c>
      <c r="D2031" s="156" t="s">
        <v>412</v>
      </c>
      <c r="E2031" s="156" t="s">
        <v>2722</v>
      </c>
      <c r="F2031" s="159" t="s">
        <v>2638</v>
      </c>
      <c r="G2031" s="156" t="s">
        <v>280</v>
      </c>
      <c r="H2031" s="160">
        <v>44378</v>
      </c>
      <c r="I2031" s="160">
        <v>44468</v>
      </c>
      <c r="J2031" s="161" t="s">
        <v>2202</v>
      </c>
      <c r="K2031" s="162"/>
      <c r="L2031" s="163" t="s">
        <v>2339</v>
      </c>
      <c r="M2031" s="171">
        <v>0</v>
      </c>
      <c r="N2031" s="164">
        <v>7360</v>
      </c>
      <c r="O2031" s="162">
        <v>101514</v>
      </c>
      <c r="P2031" s="160">
        <v>44468</v>
      </c>
      <c r="Q2031" s="162" t="s">
        <v>2412</v>
      </c>
      <c r="R2031" s="164">
        <v>7360</v>
      </c>
      <c r="S2031" s="158" t="s">
        <v>5657</v>
      </c>
      <c r="T2031" s="163"/>
      <c r="U2031" s="161" t="s">
        <v>10</v>
      </c>
      <c r="V2031" s="161" t="s">
        <v>11</v>
      </c>
      <c r="W2031" s="161" t="s">
        <v>12</v>
      </c>
      <c r="X2031" s="161" t="s">
        <v>13</v>
      </c>
      <c r="Y2031" s="169">
        <v>5800</v>
      </c>
      <c r="Z2031" s="169">
        <v>9041101</v>
      </c>
      <c r="AA2031" s="166">
        <v>0.18930041152263374</v>
      </c>
      <c r="AB2031" s="183" t="s">
        <v>5631</v>
      </c>
      <c r="AC2031" s="168" t="s">
        <v>3166</v>
      </c>
    </row>
    <row r="2032" spans="1:29" x14ac:dyDescent="0.3">
      <c r="A2032" s="156" t="s">
        <v>2732</v>
      </c>
      <c r="B2032" s="157">
        <v>3</v>
      </c>
      <c r="C2032" s="158" t="s">
        <v>1467</v>
      </c>
      <c r="D2032" s="156" t="s">
        <v>412</v>
      </c>
      <c r="E2032" s="156" t="s">
        <v>2722</v>
      </c>
      <c r="F2032" s="159" t="s">
        <v>2638</v>
      </c>
      <c r="G2032" s="156" t="s">
        <v>280</v>
      </c>
      <c r="H2032" s="160">
        <v>44378</v>
      </c>
      <c r="I2032" s="160">
        <v>45208</v>
      </c>
      <c r="J2032" s="161" t="s">
        <v>5251</v>
      </c>
      <c r="K2032" s="162"/>
      <c r="L2032" s="163" t="s">
        <v>2339</v>
      </c>
      <c r="M2032" s="171">
        <v>170210</v>
      </c>
      <c r="N2032" s="164">
        <v>170210</v>
      </c>
      <c r="O2032" s="162"/>
      <c r="P2032" s="160"/>
      <c r="Q2032" s="162"/>
      <c r="R2032" s="164">
        <v>0</v>
      </c>
      <c r="S2032" s="163" t="s">
        <v>5657</v>
      </c>
      <c r="T2032" s="163"/>
      <c r="U2032" s="161" t="s">
        <v>10</v>
      </c>
      <c r="V2032" s="161" t="s">
        <v>11</v>
      </c>
      <c r="W2032" s="161" t="s">
        <v>12</v>
      </c>
      <c r="X2032" s="161" t="s">
        <v>13</v>
      </c>
      <c r="Y2032" s="169">
        <v>5800</v>
      </c>
      <c r="Z2032" s="169">
        <v>9041101</v>
      </c>
      <c r="AA2032" s="166">
        <v>0</v>
      </c>
      <c r="AB2032" s="158" t="s">
        <v>5806</v>
      </c>
      <c r="AC2032" s="168" t="s">
        <v>3166</v>
      </c>
    </row>
    <row r="2033" spans="1:29" x14ac:dyDescent="0.3">
      <c r="A2033" s="156" t="s">
        <v>2732</v>
      </c>
      <c r="B2033" s="157">
        <v>3</v>
      </c>
      <c r="C2033" s="158" t="s">
        <v>1467</v>
      </c>
      <c r="D2033" s="156" t="s">
        <v>412</v>
      </c>
      <c r="E2033" s="156" t="s">
        <v>2722</v>
      </c>
      <c r="F2033" s="156" t="s">
        <v>2638</v>
      </c>
      <c r="G2033" s="158" t="s">
        <v>280</v>
      </c>
      <c r="H2033" s="160">
        <v>44378</v>
      </c>
      <c r="I2033" s="160">
        <v>45209</v>
      </c>
      <c r="J2033" s="161" t="s">
        <v>5251</v>
      </c>
      <c r="K2033" s="162" t="s">
        <v>2248</v>
      </c>
      <c r="L2033" s="158" t="s">
        <v>2339</v>
      </c>
      <c r="M2033" s="171">
        <v>-170210</v>
      </c>
      <c r="N2033" s="170">
        <v>-170210</v>
      </c>
      <c r="O2033" s="162"/>
      <c r="P2033" s="160"/>
      <c r="Q2033" s="162"/>
      <c r="R2033" s="170">
        <v>0</v>
      </c>
      <c r="S2033" s="158" t="s">
        <v>5657</v>
      </c>
      <c r="T2033" s="162"/>
      <c r="U2033" s="161" t="s">
        <v>10</v>
      </c>
      <c r="V2033" s="161" t="s">
        <v>11</v>
      </c>
      <c r="W2033" s="161" t="s">
        <v>12</v>
      </c>
      <c r="X2033" s="161" t="s">
        <v>13</v>
      </c>
      <c r="Y2033" s="165">
        <v>5800</v>
      </c>
      <c r="Z2033" s="165">
        <v>9041101</v>
      </c>
      <c r="AA2033" s="166">
        <v>0</v>
      </c>
      <c r="AB2033" s="158" t="s">
        <v>5830</v>
      </c>
      <c r="AC2033" s="168" t="s">
        <v>3166</v>
      </c>
    </row>
    <row r="2034" spans="1:29" x14ac:dyDescent="0.3">
      <c r="A2034" s="156" t="s">
        <v>2808</v>
      </c>
      <c r="B2034" s="157">
        <v>4</v>
      </c>
      <c r="C2034" s="158" t="s">
        <v>1467</v>
      </c>
      <c r="D2034" s="156" t="s">
        <v>418</v>
      </c>
      <c r="E2034" s="156" t="s">
        <v>2722</v>
      </c>
      <c r="F2034" s="156" t="s">
        <v>2638</v>
      </c>
      <c r="G2034" s="158" t="s">
        <v>280</v>
      </c>
      <c r="H2034" s="160">
        <v>44378</v>
      </c>
      <c r="I2034" s="160">
        <v>44447</v>
      </c>
      <c r="J2034" s="161" t="s">
        <v>2202</v>
      </c>
      <c r="K2034" s="162"/>
      <c r="L2034" s="158" t="s">
        <v>2339</v>
      </c>
      <c r="M2034" s="171">
        <v>0</v>
      </c>
      <c r="N2034" s="171">
        <v>1440</v>
      </c>
      <c r="O2034" s="162">
        <v>100653</v>
      </c>
      <c r="P2034" s="160">
        <v>44447</v>
      </c>
      <c r="Q2034" s="162" t="s">
        <v>2349</v>
      </c>
      <c r="R2034" s="171">
        <v>1440</v>
      </c>
      <c r="S2034" s="158" t="s">
        <v>6235</v>
      </c>
      <c r="T2034" s="162"/>
      <c r="U2034" s="161" t="s">
        <v>10</v>
      </c>
      <c r="V2034" s="161" t="s">
        <v>11</v>
      </c>
      <c r="W2034" s="161" t="s">
        <v>12</v>
      </c>
      <c r="X2034" s="161" t="s">
        <v>13</v>
      </c>
      <c r="Y2034" s="165">
        <v>5800</v>
      </c>
      <c r="Z2034" s="165">
        <v>9091101</v>
      </c>
      <c r="AA2034" s="166">
        <v>3.7037037037037035E-2</v>
      </c>
      <c r="AB2034" s="183" t="s">
        <v>5632</v>
      </c>
      <c r="AC2034" s="168" t="s">
        <v>3192</v>
      </c>
    </row>
    <row r="2035" spans="1:29" x14ac:dyDescent="0.3">
      <c r="A2035" s="156" t="s">
        <v>2808</v>
      </c>
      <c r="B2035" s="157">
        <v>4</v>
      </c>
      <c r="C2035" s="158" t="s">
        <v>1467</v>
      </c>
      <c r="D2035" s="158" t="s">
        <v>418</v>
      </c>
      <c r="E2035" s="156" t="s">
        <v>2722</v>
      </c>
      <c r="F2035" s="159" t="s">
        <v>2638</v>
      </c>
      <c r="G2035" s="158" t="s">
        <v>280</v>
      </c>
      <c r="H2035" s="160">
        <v>44378</v>
      </c>
      <c r="I2035" s="160">
        <v>44468</v>
      </c>
      <c r="J2035" s="161" t="s">
        <v>2202</v>
      </c>
      <c r="K2035" s="162"/>
      <c r="L2035" s="163" t="s">
        <v>2339</v>
      </c>
      <c r="M2035" s="171">
        <v>0</v>
      </c>
      <c r="N2035" s="164">
        <v>5120</v>
      </c>
      <c r="O2035" s="162">
        <v>101514</v>
      </c>
      <c r="P2035" s="160">
        <v>44468</v>
      </c>
      <c r="Q2035" s="162" t="s">
        <v>2412</v>
      </c>
      <c r="R2035" s="164">
        <v>5120</v>
      </c>
      <c r="S2035" s="163" t="s">
        <v>6235</v>
      </c>
      <c r="T2035" s="163"/>
      <c r="U2035" s="161" t="s">
        <v>10</v>
      </c>
      <c r="V2035" s="161" t="s">
        <v>11</v>
      </c>
      <c r="W2035" s="161" t="s">
        <v>12</v>
      </c>
      <c r="X2035" s="161" t="s">
        <v>13</v>
      </c>
      <c r="Y2035" s="165">
        <v>5800</v>
      </c>
      <c r="Z2035" s="165">
        <v>9091101</v>
      </c>
      <c r="AA2035" s="166">
        <v>0.13168724279835392</v>
      </c>
      <c r="AB2035" s="167" t="s">
        <v>5632</v>
      </c>
      <c r="AC2035" s="168" t="s">
        <v>3192</v>
      </c>
    </row>
    <row r="2036" spans="1:29" x14ac:dyDescent="0.3">
      <c r="A2036" s="156" t="s">
        <v>2808</v>
      </c>
      <c r="B2036" s="157">
        <v>4</v>
      </c>
      <c r="C2036" s="158" t="s">
        <v>1467</v>
      </c>
      <c r="D2036" s="158" t="s">
        <v>418</v>
      </c>
      <c r="E2036" s="156" t="s">
        <v>2722</v>
      </c>
      <c r="F2036" s="159" t="s">
        <v>2638</v>
      </c>
      <c r="G2036" s="158" t="s">
        <v>280</v>
      </c>
      <c r="H2036" s="160">
        <v>44378</v>
      </c>
      <c r="I2036" s="160">
        <v>45208</v>
      </c>
      <c r="J2036" s="161" t="s">
        <v>5251</v>
      </c>
      <c r="K2036" s="162"/>
      <c r="L2036" s="163" t="s">
        <v>2339</v>
      </c>
      <c r="M2036" s="171">
        <v>400194</v>
      </c>
      <c r="N2036" s="164">
        <v>400194</v>
      </c>
      <c r="O2036" s="162"/>
      <c r="P2036" s="160"/>
      <c r="Q2036" s="162"/>
      <c r="R2036" s="164">
        <v>0</v>
      </c>
      <c r="S2036" s="163" t="s">
        <v>6235</v>
      </c>
      <c r="T2036" s="163"/>
      <c r="U2036" s="161" t="s">
        <v>10</v>
      </c>
      <c r="V2036" s="161" t="s">
        <v>11</v>
      </c>
      <c r="W2036" s="161" t="s">
        <v>12</v>
      </c>
      <c r="X2036" s="161" t="s">
        <v>13</v>
      </c>
      <c r="Y2036" s="165">
        <v>5800</v>
      </c>
      <c r="Z2036" s="165">
        <v>9091101</v>
      </c>
      <c r="AA2036" s="166">
        <v>0</v>
      </c>
      <c r="AB2036" s="167" t="s">
        <v>5807</v>
      </c>
      <c r="AC2036" s="168" t="s">
        <v>3192</v>
      </c>
    </row>
    <row r="2037" spans="1:29" x14ac:dyDescent="0.3">
      <c r="A2037" s="156" t="s">
        <v>2808</v>
      </c>
      <c r="B2037" s="157">
        <v>4</v>
      </c>
      <c r="C2037" s="156" t="s">
        <v>1467</v>
      </c>
      <c r="D2037" s="158" t="s">
        <v>418</v>
      </c>
      <c r="E2037" s="156" t="s">
        <v>2722</v>
      </c>
      <c r="F2037" s="159" t="s">
        <v>2638</v>
      </c>
      <c r="G2037" s="156" t="s">
        <v>280</v>
      </c>
      <c r="H2037" s="160">
        <v>44378</v>
      </c>
      <c r="I2037" s="160">
        <v>45209</v>
      </c>
      <c r="J2037" s="161" t="s">
        <v>5251</v>
      </c>
      <c r="K2037" s="162" t="s">
        <v>2248</v>
      </c>
      <c r="L2037" s="163" t="s">
        <v>2339</v>
      </c>
      <c r="M2037" s="171">
        <v>-400194</v>
      </c>
      <c r="N2037" s="164">
        <v>-400194</v>
      </c>
      <c r="O2037" s="162"/>
      <c r="P2037" s="160"/>
      <c r="Q2037" s="162"/>
      <c r="R2037" s="164">
        <v>0</v>
      </c>
      <c r="S2037" s="162" t="s">
        <v>6235</v>
      </c>
      <c r="T2037" s="163"/>
      <c r="U2037" s="161" t="s">
        <v>10</v>
      </c>
      <c r="V2037" s="161" t="s">
        <v>11</v>
      </c>
      <c r="W2037" s="161" t="s">
        <v>12</v>
      </c>
      <c r="X2037" s="161" t="s">
        <v>13</v>
      </c>
      <c r="Y2037" s="169">
        <v>5800</v>
      </c>
      <c r="Z2037" s="169">
        <v>9091101</v>
      </c>
      <c r="AA2037" s="166">
        <v>0</v>
      </c>
      <c r="AB2037" s="158" t="s">
        <v>5831</v>
      </c>
      <c r="AC2037" s="168" t="s">
        <v>3192</v>
      </c>
    </row>
    <row r="2038" spans="1:29" x14ac:dyDescent="0.3">
      <c r="A2038" s="156" t="s">
        <v>2822</v>
      </c>
      <c r="B2038" s="157">
        <v>3</v>
      </c>
      <c r="C2038" s="158" t="s">
        <v>1467</v>
      </c>
      <c r="D2038" s="156" t="s">
        <v>436</v>
      </c>
      <c r="E2038" s="156" t="s">
        <v>2722</v>
      </c>
      <c r="F2038" s="158" t="s">
        <v>2638</v>
      </c>
      <c r="G2038" s="158" t="s">
        <v>280</v>
      </c>
      <c r="H2038" s="160">
        <v>44378</v>
      </c>
      <c r="I2038" s="160">
        <v>44447</v>
      </c>
      <c r="J2038" s="161" t="s">
        <v>2202</v>
      </c>
      <c r="K2038" s="162"/>
      <c r="L2038" s="158" t="s">
        <v>2339</v>
      </c>
      <c r="M2038" s="171">
        <v>0</v>
      </c>
      <c r="N2038" s="171">
        <v>800</v>
      </c>
      <c r="O2038" s="162">
        <v>100653</v>
      </c>
      <c r="P2038" s="160">
        <v>44447</v>
      </c>
      <c r="Q2038" s="162" t="s">
        <v>2349</v>
      </c>
      <c r="R2038" s="171">
        <v>800</v>
      </c>
      <c r="S2038" s="163" t="s">
        <v>5859</v>
      </c>
      <c r="T2038" s="156"/>
      <c r="U2038" s="161" t="s">
        <v>10</v>
      </c>
      <c r="V2038" s="161" t="s">
        <v>11</v>
      </c>
      <c r="W2038" s="161" t="s">
        <v>12</v>
      </c>
      <c r="X2038" s="161" t="s">
        <v>13</v>
      </c>
      <c r="Y2038" s="165">
        <v>5800</v>
      </c>
      <c r="Z2038" s="165">
        <v>9131101</v>
      </c>
      <c r="AA2038" s="166">
        <v>2.0576131687242798E-2</v>
      </c>
      <c r="AB2038" s="158" t="s">
        <v>5633</v>
      </c>
      <c r="AC2038" s="168" t="s">
        <v>3202</v>
      </c>
    </row>
    <row r="2039" spans="1:29" x14ac:dyDescent="0.3">
      <c r="A2039" s="156" t="s">
        <v>2822</v>
      </c>
      <c r="B2039" s="157">
        <v>3</v>
      </c>
      <c r="C2039" s="156" t="s">
        <v>1467</v>
      </c>
      <c r="D2039" s="163" t="s">
        <v>436</v>
      </c>
      <c r="E2039" s="156" t="s">
        <v>2722</v>
      </c>
      <c r="F2039" s="159" t="s">
        <v>2638</v>
      </c>
      <c r="G2039" s="156" t="s">
        <v>280</v>
      </c>
      <c r="H2039" s="160">
        <v>44378</v>
      </c>
      <c r="I2039" s="160">
        <v>44468</v>
      </c>
      <c r="J2039" s="161" t="s">
        <v>2202</v>
      </c>
      <c r="K2039" s="162"/>
      <c r="L2039" s="163" t="s">
        <v>2339</v>
      </c>
      <c r="M2039" s="171">
        <v>0</v>
      </c>
      <c r="N2039" s="164">
        <v>3960</v>
      </c>
      <c r="O2039" s="162">
        <v>101514</v>
      </c>
      <c r="P2039" s="160">
        <v>44468</v>
      </c>
      <c r="Q2039" s="162" t="s">
        <v>2412</v>
      </c>
      <c r="R2039" s="164">
        <v>3960</v>
      </c>
      <c r="S2039" s="162" t="s">
        <v>5859</v>
      </c>
      <c r="T2039" s="163"/>
      <c r="U2039" s="161" t="s">
        <v>10</v>
      </c>
      <c r="V2039" s="161" t="s">
        <v>11</v>
      </c>
      <c r="W2039" s="161" t="s">
        <v>12</v>
      </c>
      <c r="X2039" s="161" t="s">
        <v>13</v>
      </c>
      <c r="Y2039" s="169">
        <v>5800</v>
      </c>
      <c r="Z2039" s="169">
        <v>9131101</v>
      </c>
      <c r="AA2039" s="166">
        <v>0.10185185185185185</v>
      </c>
      <c r="AB2039" s="158" t="s">
        <v>5633</v>
      </c>
      <c r="AC2039" s="168" t="s">
        <v>3202</v>
      </c>
    </row>
    <row r="2040" spans="1:29" x14ac:dyDescent="0.3">
      <c r="A2040" s="156" t="s">
        <v>2822</v>
      </c>
      <c r="B2040" s="157">
        <v>3</v>
      </c>
      <c r="C2040" s="158" t="s">
        <v>1467</v>
      </c>
      <c r="D2040" s="158" t="s">
        <v>436</v>
      </c>
      <c r="E2040" s="156" t="s">
        <v>2722</v>
      </c>
      <c r="F2040" s="159" t="s">
        <v>2638</v>
      </c>
      <c r="G2040" s="158" t="s">
        <v>280</v>
      </c>
      <c r="H2040" s="160">
        <v>44378</v>
      </c>
      <c r="I2040" s="160">
        <v>45208</v>
      </c>
      <c r="J2040" s="161" t="s">
        <v>5251</v>
      </c>
      <c r="K2040" s="162"/>
      <c r="L2040" s="163" t="s">
        <v>2339</v>
      </c>
      <c r="M2040" s="171">
        <v>196192</v>
      </c>
      <c r="N2040" s="164">
        <v>196192</v>
      </c>
      <c r="O2040" s="162"/>
      <c r="P2040" s="160"/>
      <c r="Q2040" s="162"/>
      <c r="R2040" s="164">
        <v>0</v>
      </c>
      <c r="S2040" s="163" t="s">
        <v>5859</v>
      </c>
      <c r="T2040" s="163"/>
      <c r="U2040" s="161" t="s">
        <v>10</v>
      </c>
      <c r="V2040" s="161" t="s">
        <v>11</v>
      </c>
      <c r="W2040" s="161" t="s">
        <v>12</v>
      </c>
      <c r="X2040" s="161" t="s">
        <v>13</v>
      </c>
      <c r="Y2040" s="165">
        <v>5800</v>
      </c>
      <c r="Z2040" s="165">
        <v>9131101</v>
      </c>
      <c r="AA2040" s="166">
        <v>0</v>
      </c>
      <c r="AB2040" s="167" t="s">
        <v>5808</v>
      </c>
      <c r="AC2040" s="168" t="s">
        <v>3202</v>
      </c>
    </row>
    <row r="2041" spans="1:29" x14ac:dyDescent="0.3">
      <c r="A2041" s="156" t="s">
        <v>2822</v>
      </c>
      <c r="B2041" s="157">
        <v>3</v>
      </c>
      <c r="C2041" s="158" t="s">
        <v>1467</v>
      </c>
      <c r="D2041" s="158" t="s">
        <v>436</v>
      </c>
      <c r="E2041" s="156" t="s">
        <v>2722</v>
      </c>
      <c r="F2041" s="159" t="s">
        <v>2638</v>
      </c>
      <c r="G2041" s="158" t="s">
        <v>280</v>
      </c>
      <c r="H2041" s="160">
        <v>44378</v>
      </c>
      <c r="I2041" s="160">
        <v>45209</v>
      </c>
      <c r="J2041" s="161" t="s">
        <v>5251</v>
      </c>
      <c r="K2041" s="162" t="s">
        <v>2248</v>
      </c>
      <c r="L2041" s="163" t="s">
        <v>2339</v>
      </c>
      <c r="M2041" s="171">
        <v>-196192</v>
      </c>
      <c r="N2041" s="164">
        <v>-196192</v>
      </c>
      <c r="O2041" s="162"/>
      <c r="P2041" s="160"/>
      <c r="Q2041" s="162"/>
      <c r="R2041" s="164">
        <v>0</v>
      </c>
      <c r="S2041" s="163" t="s">
        <v>5859</v>
      </c>
      <c r="T2041" s="163"/>
      <c r="U2041" s="161" t="s">
        <v>10</v>
      </c>
      <c r="V2041" s="161" t="s">
        <v>11</v>
      </c>
      <c r="W2041" s="161" t="s">
        <v>12</v>
      </c>
      <c r="X2041" s="161" t="s">
        <v>13</v>
      </c>
      <c r="Y2041" s="169">
        <v>5800</v>
      </c>
      <c r="Z2041" s="169">
        <v>9131101</v>
      </c>
      <c r="AA2041" s="166">
        <v>0</v>
      </c>
      <c r="AB2041" s="167" t="s">
        <v>5832</v>
      </c>
      <c r="AC2041" s="168" t="s">
        <v>3202</v>
      </c>
    </row>
    <row r="2042" spans="1:29" x14ac:dyDescent="0.3">
      <c r="A2042" s="156" t="s">
        <v>2841</v>
      </c>
      <c r="B2042" s="157">
        <v>4</v>
      </c>
      <c r="C2042" s="158" t="s">
        <v>1467</v>
      </c>
      <c r="D2042" s="158" t="s">
        <v>135</v>
      </c>
      <c r="E2042" s="156" t="s">
        <v>2722</v>
      </c>
      <c r="F2042" s="159" t="s">
        <v>2638</v>
      </c>
      <c r="G2042" s="158" t="s">
        <v>280</v>
      </c>
      <c r="H2042" s="160">
        <v>44378</v>
      </c>
      <c r="I2042" s="160">
        <v>44447</v>
      </c>
      <c r="J2042" s="161" t="s">
        <v>2202</v>
      </c>
      <c r="K2042" s="162"/>
      <c r="L2042" s="163" t="s">
        <v>2339</v>
      </c>
      <c r="M2042" s="171">
        <v>0</v>
      </c>
      <c r="N2042" s="164">
        <v>960</v>
      </c>
      <c r="O2042" s="158">
        <v>100653</v>
      </c>
      <c r="P2042" s="160">
        <v>44447</v>
      </c>
      <c r="Q2042" s="162" t="s">
        <v>2349</v>
      </c>
      <c r="R2042" s="164">
        <v>960</v>
      </c>
      <c r="S2042" s="163" t="s">
        <v>5858</v>
      </c>
      <c r="T2042" s="163"/>
      <c r="U2042" s="161" t="s">
        <v>10</v>
      </c>
      <c r="V2042" s="161" t="s">
        <v>11</v>
      </c>
      <c r="W2042" s="161" t="s">
        <v>12</v>
      </c>
      <c r="X2042" s="161" t="s">
        <v>13</v>
      </c>
      <c r="Y2042" s="169">
        <v>5800</v>
      </c>
      <c r="Z2042" s="169">
        <v>9201101</v>
      </c>
      <c r="AA2042" s="166">
        <v>2.4691358024691357E-2</v>
      </c>
      <c r="AB2042" s="172" t="s">
        <v>5634</v>
      </c>
      <c r="AC2042" s="168" t="s">
        <v>3232</v>
      </c>
    </row>
    <row r="2043" spans="1:29" x14ac:dyDescent="0.3">
      <c r="A2043" s="156" t="s">
        <v>2841</v>
      </c>
      <c r="B2043" s="157">
        <v>4</v>
      </c>
      <c r="C2043" s="158" t="s">
        <v>1467</v>
      </c>
      <c r="D2043" s="158" t="s">
        <v>135</v>
      </c>
      <c r="E2043" s="156" t="s">
        <v>2722</v>
      </c>
      <c r="F2043" s="159" t="s">
        <v>2638</v>
      </c>
      <c r="G2043" s="158" t="s">
        <v>280</v>
      </c>
      <c r="H2043" s="160">
        <v>44378</v>
      </c>
      <c r="I2043" s="160">
        <v>44468</v>
      </c>
      <c r="J2043" s="161" t="s">
        <v>2202</v>
      </c>
      <c r="K2043" s="162"/>
      <c r="L2043" s="163" t="s">
        <v>2339</v>
      </c>
      <c r="M2043" s="171">
        <v>0</v>
      </c>
      <c r="N2043" s="164">
        <v>4280</v>
      </c>
      <c r="O2043" s="162">
        <v>101514</v>
      </c>
      <c r="P2043" s="160">
        <v>44468</v>
      </c>
      <c r="Q2043" s="162" t="s">
        <v>2412</v>
      </c>
      <c r="R2043" s="164">
        <v>4280</v>
      </c>
      <c r="S2043" s="163" t="s">
        <v>5858</v>
      </c>
      <c r="T2043" s="163"/>
      <c r="U2043" s="161" t="s">
        <v>10</v>
      </c>
      <c r="V2043" s="161" t="s">
        <v>11</v>
      </c>
      <c r="W2043" s="161" t="s">
        <v>12</v>
      </c>
      <c r="X2043" s="161" t="s">
        <v>13</v>
      </c>
      <c r="Y2043" s="169">
        <v>5800</v>
      </c>
      <c r="Z2043" s="169">
        <v>9201101</v>
      </c>
      <c r="AA2043" s="166">
        <v>0.11008230452674897</v>
      </c>
      <c r="AB2043" s="167" t="s">
        <v>5634</v>
      </c>
      <c r="AC2043" s="168" t="s">
        <v>3232</v>
      </c>
    </row>
    <row r="2044" spans="1:29" x14ac:dyDescent="0.3">
      <c r="A2044" s="156" t="s">
        <v>2841</v>
      </c>
      <c r="B2044" s="157">
        <v>4</v>
      </c>
      <c r="C2044" s="156" t="s">
        <v>1467</v>
      </c>
      <c r="D2044" s="158" t="s">
        <v>135</v>
      </c>
      <c r="E2044" s="156" t="s">
        <v>2722</v>
      </c>
      <c r="F2044" s="159" t="s">
        <v>2638</v>
      </c>
      <c r="G2044" s="156" t="s">
        <v>280</v>
      </c>
      <c r="H2044" s="160">
        <v>44378</v>
      </c>
      <c r="I2044" s="160">
        <v>45208</v>
      </c>
      <c r="J2044" s="161" t="s">
        <v>5251</v>
      </c>
      <c r="K2044" s="162"/>
      <c r="L2044" s="163" t="s">
        <v>2339</v>
      </c>
      <c r="M2044" s="171">
        <v>270840</v>
      </c>
      <c r="N2044" s="164">
        <v>270840</v>
      </c>
      <c r="O2044" s="162"/>
      <c r="P2044" s="160"/>
      <c r="Q2044" s="162"/>
      <c r="R2044" s="164">
        <v>0</v>
      </c>
      <c r="S2044" s="162" t="s">
        <v>5858</v>
      </c>
      <c r="T2044" s="163"/>
      <c r="U2044" s="161" t="s">
        <v>10</v>
      </c>
      <c r="V2044" s="161" t="s">
        <v>11</v>
      </c>
      <c r="W2044" s="161" t="s">
        <v>12</v>
      </c>
      <c r="X2044" s="161" t="s">
        <v>13</v>
      </c>
      <c r="Y2044" s="169">
        <v>5800</v>
      </c>
      <c r="Z2044" s="169">
        <v>9201101</v>
      </c>
      <c r="AA2044" s="166">
        <v>0</v>
      </c>
      <c r="AB2044" s="158" t="s">
        <v>5809</v>
      </c>
      <c r="AC2044" s="168" t="s">
        <v>3232</v>
      </c>
    </row>
    <row r="2045" spans="1:29" x14ac:dyDescent="0.3">
      <c r="A2045" s="156" t="s">
        <v>2841</v>
      </c>
      <c r="B2045" s="157">
        <v>4</v>
      </c>
      <c r="C2045" s="158" t="s">
        <v>1467</v>
      </c>
      <c r="D2045" s="158" t="s">
        <v>135</v>
      </c>
      <c r="E2045" s="156" t="s">
        <v>2722</v>
      </c>
      <c r="F2045" s="159" t="s">
        <v>2638</v>
      </c>
      <c r="G2045" s="158" t="s">
        <v>280</v>
      </c>
      <c r="H2045" s="160">
        <v>44378</v>
      </c>
      <c r="I2045" s="160">
        <v>45209</v>
      </c>
      <c r="J2045" s="161" t="s">
        <v>5251</v>
      </c>
      <c r="K2045" s="162" t="s">
        <v>2248</v>
      </c>
      <c r="L2045" s="163" t="s">
        <v>2339</v>
      </c>
      <c r="M2045" s="171">
        <v>-270840</v>
      </c>
      <c r="N2045" s="164">
        <v>-270840</v>
      </c>
      <c r="O2045" s="162"/>
      <c r="P2045" s="160"/>
      <c r="Q2045" s="162"/>
      <c r="R2045" s="164">
        <v>0</v>
      </c>
      <c r="S2045" s="163" t="s">
        <v>5858</v>
      </c>
      <c r="T2045" s="163"/>
      <c r="U2045" s="161" t="s">
        <v>10</v>
      </c>
      <c r="V2045" s="161" t="s">
        <v>11</v>
      </c>
      <c r="W2045" s="161" t="s">
        <v>12</v>
      </c>
      <c r="X2045" s="161" t="s">
        <v>13</v>
      </c>
      <c r="Y2045" s="165">
        <v>5800</v>
      </c>
      <c r="Z2045" s="165">
        <v>9201101</v>
      </c>
      <c r="AA2045" s="166">
        <v>0</v>
      </c>
      <c r="AB2045" s="167" t="s">
        <v>5833</v>
      </c>
      <c r="AC2045" s="168" t="s">
        <v>3232</v>
      </c>
    </row>
    <row r="2046" spans="1:29" x14ac:dyDescent="0.3">
      <c r="A2046" s="156" t="s">
        <v>2871</v>
      </c>
      <c r="B2046" s="157">
        <v>3</v>
      </c>
      <c r="C2046" s="158" t="s">
        <v>1467</v>
      </c>
      <c r="D2046" s="158" t="s">
        <v>506</v>
      </c>
      <c r="E2046" s="156" t="s">
        <v>2722</v>
      </c>
      <c r="F2046" s="159" t="s">
        <v>2638</v>
      </c>
      <c r="G2046" s="158" t="s">
        <v>280</v>
      </c>
      <c r="H2046" s="160">
        <v>44378</v>
      </c>
      <c r="I2046" s="160">
        <v>44447</v>
      </c>
      <c r="J2046" s="161" t="s">
        <v>2202</v>
      </c>
      <c r="K2046" s="162"/>
      <c r="L2046" s="163" t="s">
        <v>2339</v>
      </c>
      <c r="M2046" s="171">
        <v>0</v>
      </c>
      <c r="N2046" s="164">
        <v>800</v>
      </c>
      <c r="O2046" s="162">
        <v>100653</v>
      </c>
      <c r="P2046" s="160">
        <v>44447</v>
      </c>
      <c r="Q2046" s="162" t="s">
        <v>2349</v>
      </c>
      <c r="R2046" s="164">
        <v>800</v>
      </c>
      <c r="S2046" s="163"/>
      <c r="T2046" s="163"/>
      <c r="U2046" s="161" t="s">
        <v>10</v>
      </c>
      <c r="V2046" s="161" t="s">
        <v>11</v>
      </c>
      <c r="W2046" s="161" t="s">
        <v>12</v>
      </c>
      <c r="X2046" s="161" t="s">
        <v>13</v>
      </c>
      <c r="Y2046" s="169">
        <v>5800</v>
      </c>
      <c r="Z2046" s="169">
        <v>9251101</v>
      </c>
      <c r="AA2046" s="166">
        <v>2.0576131687242798E-2</v>
      </c>
      <c r="AB2046" s="167" t="s">
        <v>5635</v>
      </c>
      <c r="AC2046" s="168" t="s">
        <v>3257</v>
      </c>
    </row>
    <row r="2047" spans="1:29" x14ac:dyDescent="0.3">
      <c r="A2047" s="156" t="s">
        <v>2871</v>
      </c>
      <c r="B2047" s="157">
        <v>3</v>
      </c>
      <c r="C2047" s="158" t="s">
        <v>1467</v>
      </c>
      <c r="D2047" s="156" t="s">
        <v>506</v>
      </c>
      <c r="E2047" s="156" t="s">
        <v>2722</v>
      </c>
      <c r="F2047" s="159" t="s">
        <v>2638</v>
      </c>
      <c r="G2047" s="156" t="s">
        <v>280</v>
      </c>
      <c r="H2047" s="160">
        <v>44378</v>
      </c>
      <c r="I2047" s="160">
        <v>44468</v>
      </c>
      <c r="J2047" s="161" t="s">
        <v>2202</v>
      </c>
      <c r="K2047" s="162"/>
      <c r="L2047" s="163" t="s">
        <v>2339</v>
      </c>
      <c r="M2047" s="171">
        <v>0</v>
      </c>
      <c r="N2047" s="164">
        <v>2960</v>
      </c>
      <c r="O2047" s="162">
        <v>101514</v>
      </c>
      <c r="P2047" s="160">
        <v>44468</v>
      </c>
      <c r="Q2047" s="162" t="s">
        <v>2412</v>
      </c>
      <c r="R2047" s="164">
        <v>2960</v>
      </c>
      <c r="S2047" s="162"/>
      <c r="T2047" s="163"/>
      <c r="U2047" s="161" t="s">
        <v>10</v>
      </c>
      <c r="V2047" s="161" t="s">
        <v>11</v>
      </c>
      <c r="W2047" s="161" t="s">
        <v>12</v>
      </c>
      <c r="X2047" s="161" t="s">
        <v>13</v>
      </c>
      <c r="Y2047" s="169">
        <v>5800</v>
      </c>
      <c r="Z2047" s="169">
        <v>9251101</v>
      </c>
      <c r="AA2047" s="166">
        <v>7.6131687242798354E-2</v>
      </c>
      <c r="AB2047" s="158" t="s">
        <v>5635</v>
      </c>
      <c r="AC2047" s="168" t="s">
        <v>3257</v>
      </c>
    </row>
    <row r="2048" spans="1:29" x14ac:dyDescent="0.3">
      <c r="A2048" s="156" t="s">
        <v>2871</v>
      </c>
      <c r="B2048" s="157">
        <v>3</v>
      </c>
      <c r="C2048" s="158" t="s">
        <v>1467</v>
      </c>
      <c r="D2048" s="158" t="s">
        <v>506</v>
      </c>
      <c r="E2048" s="156" t="s">
        <v>2722</v>
      </c>
      <c r="F2048" s="159" t="s">
        <v>2638</v>
      </c>
      <c r="G2048" s="156" t="s">
        <v>280</v>
      </c>
      <c r="H2048" s="160">
        <v>44378</v>
      </c>
      <c r="I2048" s="160">
        <v>45208</v>
      </c>
      <c r="J2048" s="161" t="s">
        <v>5251</v>
      </c>
      <c r="K2048" s="162"/>
      <c r="L2048" s="163" t="s">
        <v>2339</v>
      </c>
      <c r="M2048" s="171">
        <v>197337</v>
      </c>
      <c r="N2048" s="164">
        <v>197337</v>
      </c>
      <c r="O2048" s="162"/>
      <c r="P2048" s="160"/>
      <c r="Q2048" s="162"/>
      <c r="R2048" s="164">
        <v>0</v>
      </c>
      <c r="S2048" s="163"/>
      <c r="T2048" s="163"/>
      <c r="U2048" s="161" t="s">
        <v>10</v>
      </c>
      <c r="V2048" s="161" t="s">
        <v>11</v>
      </c>
      <c r="W2048" s="161" t="s">
        <v>12</v>
      </c>
      <c r="X2048" s="161" t="s">
        <v>13</v>
      </c>
      <c r="Y2048" s="165">
        <v>5800</v>
      </c>
      <c r="Z2048" s="165">
        <v>9251101</v>
      </c>
      <c r="AA2048" s="166">
        <v>0</v>
      </c>
      <c r="AB2048" s="167" t="s">
        <v>5810</v>
      </c>
      <c r="AC2048" s="168" t="s">
        <v>3257</v>
      </c>
    </row>
    <row r="2049" spans="1:29" x14ac:dyDescent="0.3">
      <c r="A2049" s="156" t="s">
        <v>2871</v>
      </c>
      <c r="B2049" s="157">
        <v>3</v>
      </c>
      <c r="C2049" s="158" t="s">
        <v>1467</v>
      </c>
      <c r="D2049" s="158" t="s">
        <v>506</v>
      </c>
      <c r="E2049" s="156" t="s">
        <v>2722</v>
      </c>
      <c r="F2049" s="159" t="s">
        <v>2638</v>
      </c>
      <c r="G2049" s="158" t="s">
        <v>280</v>
      </c>
      <c r="H2049" s="160">
        <v>44378</v>
      </c>
      <c r="I2049" s="160">
        <v>45209</v>
      </c>
      <c r="J2049" s="161" t="s">
        <v>5251</v>
      </c>
      <c r="K2049" s="162" t="s">
        <v>2248</v>
      </c>
      <c r="L2049" s="163" t="s">
        <v>2339</v>
      </c>
      <c r="M2049" s="171">
        <v>-197337</v>
      </c>
      <c r="N2049" s="164">
        <v>-197337</v>
      </c>
      <c r="O2049" s="162"/>
      <c r="P2049" s="160"/>
      <c r="Q2049" s="162"/>
      <c r="R2049" s="164">
        <v>0</v>
      </c>
      <c r="S2049" s="163"/>
      <c r="T2049" s="163"/>
      <c r="U2049" s="161" t="s">
        <v>10</v>
      </c>
      <c r="V2049" s="161" t="s">
        <v>11</v>
      </c>
      <c r="W2049" s="161" t="s">
        <v>12</v>
      </c>
      <c r="X2049" s="161" t="s">
        <v>13</v>
      </c>
      <c r="Y2049" s="169">
        <v>5800</v>
      </c>
      <c r="Z2049" s="169">
        <v>9251101</v>
      </c>
      <c r="AA2049" s="166">
        <v>0</v>
      </c>
      <c r="AB2049" s="167" t="s">
        <v>5834</v>
      </c>
      <c r="AC2049" s="168" t="s">
        <v>3257</v>
      </c>
    </row>
    <row r="2050" spans="1:29" x14ac:dyDescent="0.3">
      <c r="A2050" s="156" t="s">
        <v>2886</v>
      </c>
      <c r="B2050" s="157">
        <v>4</v>
      </c>
      <c r="C2050" s="156" t="s">
        <v>1467</v>
      </c>
      <c r="D2050" s="156" t="s">
        <v>523</v>
      </c>
      <c r="E2050" s="156" t="s">
        <v>2722</v>
      </c>
      <c r="F2050" s="159" t="s">
        <v>2638</v>
      </c>
      <c r="G2050" s="156" t="s">
        <v>280</v>
      </c>
      <c r="H2050" s="160">
        <v>44378</v>
      </c>
      <c r="I2050" s="160">
        <v>44447</v>
      </c>
      <c r="J2050" s="161" t="s">
        <v>2202</v>
      </c>
      <c r="K2050" s="162"/>
      <c r="L2050" s="163" t="s">
        <v>2339</v>
      </c>
      <c r="M2050" s="171">
        <v>0</v>
      </c>
      <c r="N2050" s="164">
        <v>480</v>
      </c>
      <c r="O2050" s="162">
        <v>100653</v>
      </c>
      <c r="P2050" s="160">
        <v>44447</v>
      </c>
      <c r="Q2050" s="162" t="s">
        <v>2349</v>
      </c>
      <c r="R2050" s="164">
        <v>480</v>
      </c>
      <c r="S2050" s="162"/>
      <c r="T2050" s="163"/>
      <c r="U2050" s="161" t="s">
        <v>10</v>
      </c>
      <c r="V2050" s="161" t="s">
        <v>11</v>
      </c>
      <c r="W2050" s="161" t="s">
        <v>12</v>
      </c>
      <c r="X2050" s="161" t="s">
        <v>13</v>
      </c>
      <c r="Y2050" s="169">
        <v>5800</v>
      </c>
      <c r="Z2050" s="169">
        <v>8021101</v>
      </c>
      <c r="AA2050" s="166">
        <v>1.2345679012345678E-2</v>
      </c>
      <c r="AB2050" s="158" t="s">
        <v>5636</v>
      </c>
      <c r="AC2050" s="168" t="s">
        <v>3287</v>
      </c>
    </row>
    <row r="2051" spans="1:29" x14ac:dyDescent="0.3">
      <c r="A2051" s="156" t="s">
        <v>2886</v>
      </c>
      <c r="B2051" s="157">
        <v>4</v>
      </c>
      <c r="C2051" s="156" t="s">
        <v>1467</v>
      </c>
      <c r="D2051" s="158" t="s">
        <v>523</v>
      </c>
      <c r="E2051" s="156" t="s">
        <v>2722</v>
      </c>
      <c r="F2051" s="159" t="s">
        <v>2638</v>
      </c>
      <c r="G2051" s="156" t="s">
        <v>280</v>
      </c>
      <c r="H2051" s="160">
        <v>44378</v>
      </c>
      <c r="I2051" s="160">
        <v>44468</v>
      </c>
      <c r="J2051" s="161" t="s">
        <v>2202</v>
      </c>
      <c r="K2051" s="162"/>
      <c r="L2051" s="163" t="s">
        <v>2339</v>
      </c>
      <c r="M2051" s="171">
        <v>0</v>
      </c>
      <c r="N2051" s="164">
        <v>4800</v>
      </c>
      <c r="O2051" s="162">
        <v>101514</v>
      </c>
      <c r="P2051" s="160">
        <v>44468</v>
      </c>
      <c r="Q2051" s="162" t="s">
        <v>2412</v>
      </c>
      <c r="R2051" s="164">
        <v>4800</v>
      </c>
      <c r="S2051" s="162"/>
      <c r="T2051" s="163"/>
      <c r="U2051" s="161" t="s">
        <v>10</v>
      </c>
      <c r="V2051" s="161" t="s">
        <v>11</v>
      </c>
      <c r="W2051" s="161" t="s">
        <v>12</v>
      </c>
      <c r="X2051" s="161" t="s">
        <v>13</v>
      </c>
      <c r="Y2051" s="169">
        <v>5800</v>
      </c>
      <c r="Z2051" s="169">
        <v>8021101</v>
      </c>
      <c r="AA2051" s="166">
        <v>0.12345679012345678</v>
      </c>
      <c r="AB2051" s="158" t="s">
        <v>5636</v>
      </c>
      <c r="AC2051" s="168" t="s">
        <v>3287</v>
      </c>
    </row>
    <row r="2052" spans="1:29" x14ac:dyDescent="0.3">
      <c r="A2052" s="156" t="s">
        <v>2886</v>
      </c>
      <c r="B2052" s="157">
        <v>4</v>
      </c>
      <c r="C2052" s="158" t="s">
        <v>1467</v>
      </c>
      <c r="D2052" s="158" t="s">
        <v>523</v>
      </c>
      <c r="E2052" s="156" t="s">
        <v>2722</v>
      </c>
      <c r="F2052" s="159" t="s">
        <v>2638</v>
      </c>
      <c r="G2052" s="158" t="s">
        <v>280</v>
      </c>
      <c r="H2052" s="160">
        <v>44378</v>
      </c>
      <c r="I2052" s="160">
        <v>45208</v>
      </c>
      <c r="J2052" s="161" t="s">
        <v>5251</v>
      </c>
      <c r="K2052" s="162"/>
      <c r="L2052" s="163" t="s">
        <v>2339</v>
      </c>
      <c r="M2052" s="171">
        <v>64678</v>
      </c>
      <c r="N2052" s="164">
        <v>64678</v>
      </c>
      <c r="O2052" s="162"/>
      <c r="P2052" s="160"/>
      <c r="Q2052" s="162"/>
      <c r="R2052" s="164">
        <v>0</v>
      </c>
      <c r="S2052" s="163"/>
      <c r="T2052" s="163"/>
      <c r="U2052" s="161" t="s">
        <v>10</v>
      </c>
      <c r="V2052" s="161" t="s">
        <v>11</v>
      </c>
      <c r="W2052" s="161" t="s">
        <v>12</v>
      </c>
      <c r="X2052" s="161" t="s">
        <v>13</v>
      </c>
      <c r="Y2052" s="169">
        <v>5800</v>
      </c>
      <c r="Z2052" s="169">
        <v>8021101</v>
      </c>
      <c r="AA2052" s="166">
        <v>0</v>
      </c>
      <c r="AB2052" s="167" t="s">
        <v>5811</v>
      </c>
      <c r="AC2052" s="168" t="s">
        <v>3287</v>
      </c>
    </row>
    <row r="2053" spans="1:29" x14ac:dyDescent="0.3">
      <c r="A2053" s="156" t="s">
        <v>2886</v>
      </c>
      <c r="B2053" s="157">
        <v>4</v>
      </c>
      <c r="C2053" s="158" t="s">
        <v>1467</v>
      </c>
      <c r="D2053" s="158" t="s">
        <v>523</v>
      </c>
      <c r="E2053" s="156" t="s">
        <v>2722</v>
      </c>
      <c r="F2053" s="159" t="s">
        <v>2638</v>
      </c>
      <c r="G2053" s="158" t="s">
        <v>280</v>
      </c>
      <c r="H2053" s="160">
        <v>44378</v>
      </c>
      <c r="I2053" s="160">
        <v>45209</v>
      </c>
      <c r="J2053" s="161" t="s">
        <v>5251</v>
      </c>
      <c r="K2053" s="162" t="s">
        <v>2248</v>
      </c>
      <c r="L2053" s="163" t="s">
        <v>2339</v>
      </c>
      <c r="M2053" s="171">
        <v>-64678</v>
      </c>
      <c r="N2053" s="164">
        <v>-64678</v>
      </c>
      <c r="O2053" s="162"/>
      <c r="P2053" s="160"/>
      <c r="Q2053" s="162"/>
      <c r="R2053" s="164">
        <v>0</v>
      </c>
      <c r="S2053" s="163"/>
      <c r="T2053" s="163"/>
      <c r="U2053" s="161" t="s">
        <v>10</v>
      </c>
      <c r="V2053" s="161" t="s">
        <v>11</v>
      </c>
      <c r="W2053" s="161" t="s">
        <v>12</v>
      </c>
      <c r="X2053" s="161" t="s">
        <v>13</v>
      </c>
      <c r="Y2053" s="165">
        <v>5800</v>
      </c>
      <c r="Z2053" s="165">
        <v>8021101</v>
      </c>
      <c r="AA2053" s="166">
        <v>0</v>
      </c>
      <c r="AB2053" s="167" t="s">
        <v>5835</v>
      </c>
      <c r="AC2053" s="168" t="s">
        <v>3287</v>
      </c>
    </row>
    <row r="2054" spans="1:29" x14ac:dyDescent="0.3">
      <c r="A2054" s="156" t="s">
        <v>2887</v>
      </c>
      <c r="B2054" s="157">
        <v>4</v>
      </c>
      <c r="C2054" s="158" t="s">
        <v>1467</v>
      </c>
      <c r="D2054" s="156" t="s">
        <v>448</v>
      </c>
      <c r="E2054" s="156" t="s">
        <v>2722</v>
      </c>
      <c r="F2054" s="159" t="s">
        <v>2638</v>
      </c>
      <c r="G2054" s="158" t="s">
        <v>280</v>
      </c>
      <c r="H2054" s="160">
        <v>44378</v>
      </c>
      <c r="I2054" s="160">
        <v>44447</v>
      </c>
      <c r="J2054" s="161" t="s">
        <v>2202</v>
      </c>
      <c r="K2054" s="162"/>
      <c r="L2054" s="163" t="s">
        <v>2339</v>
      </c>
      <c r="M2054" s="171">
        <v>0</v>
      </c>
      <c r="N2054" s="171">
        <v>800</v>
      </c>
      <c r="O2054" s="162">
        <v>100653</v>
      </c>
      <c r="P2054" s="160">
        <v>44447</v>
      </c>
      <c r="Q2054" s="162" t="s">
        <v>2349</v>
      </c>
      <c r="R2054" s="171">
        <v>800</v>
      </c>
      <c r="S2054" s="158"/>
      <c r="T2054" s="156"/>
      <c r="U2054" s="161" t="s">
        <v>10</v>
      </c>
      <c r="V2054" s="161" t="s">
        <v>11</v>
      </c>
      <c r="W2054" s="161" t="s">
        <v>12</v>
      </c>
      <c r="X2054" s="161" t="s">
        <v>13</v>
      </c>
      <c r="Y2054" s="165">
        <v>5800</v>
      </c>
      <c r="Z2054" s="165">
        <v>9311101</v>
      </c>
      <c r="AA2054" s="166">
        <v>2.0576131687242798E-2</v>
      </c>
      <c r="AB2054" s="158" t="s">
        <v>5637</v>
      </c>
      <c r="AC2054" s="168" t="s">
        <v>3292</v>
      </c>
    </row>
    <row r="2055" spans="1:29" x14ac:dyDescent="0.3">
      <c r="A2055" s="156" t="s">
        <v>2887</v>
      </c>
      <c r="B2055" s="157">
        <v>4</v>
      </c>
      <c r="C2055" s="158" t="s">
        <v>1467</v>
      </c>
      <c r="D2055" s="156" t="s">
        <v>448</v>
      </c>
      <c r="E2055" s="156" t="s">
        <v>2722</v>
      </c>
      <c r="F2055" s="159" t="s">
        <v>2638</v>
      </c>
      <c r="G2055" s="156" t="s">
        <v>280</v>
      </c>
      <c r="H2055" s="160">
        <v>44378</v>
      </c>
      <c r="I2055" s="160">
        <v>44468</v>
      </c>
      <c r="J2055" s="161" t="s">
        <v>2202</v>
      </c>
      <c r="K2055" s="162"/>
      <c r="L2055" s="163" t="s">
        <v>2339</v>
      </c>
      <c r="M2055" s="171">
        <v>0</v>
      </c>
      <c r="N2055" s="164">
        <v>1600</v>
      </c>
      <c r="O2055" s="162">
        <v>101514</v>
      </c>
      <c r="P2055" s="160">
        <v>44468</v>
      </c>
      <c r="Q2055" s="162" t="s">
        <v>2412</v>
      </c>
      <c r="R2055" s="164">
        <v>1600</v>
      </c>
      <c r="S2055" s="162"/>
      <c r="T2055" s="163"/>
      <c r="U2055" s="161" t="s">
        <v>10</v>
      </c>
      <c r="V2055" s="161" t="s">
        <v>11</v>
      </c>
      <c r="W2055" s="161" t="s">
        <v>12</v>
      </c>
      <c r="X2055" s="161" t="s">
        <v>13</v>
      </c>
      <c r="Y2055" s="169">
        <v>5800</v>
      </c>
      <c r="Z2055" s="169">
        <v>9311101</v>
      </c>
      <c r="AA2055" s="166">
        <v>4.1152263374485597E-2</v>
      </c>
      <c r="AB2055" s="158" t="s">
        <v>5637</v>
      </c>
      <c r="AC2055" s="168" t="s">
        <v>3292</v>
      </c>
    </row>
    <row r="2056" spans="1:29" x14ac:dyDescent="0.3">
      <c r="A2056" s="156" t="s">
        <v>2887</v>
      </c>
      <c r="B2056" s="157">
        <v>4</v>
      </c>
      <c r="C2056" s="158" t="s">
        <v>1467</v>
      </c>
      <c r="D2056" s="158" t="s">
        <v>448</v>
      </c>
      <c r="E2056" s="156" t="s">
        <v>2722</v>
      </c>
      <c r="F2056" s="159" t="s">
        <v>2638</v>
      </c>
      <c r="G2056" s="158" t="s">
        <v>280</v>
      </c>
      <c r="H2056" s="160">
        <v>44378</v>
      </c>
      <c r="I2056" s="160">
        <v>45208</v>
      </c>
      <c r="J2056" s="161" t="s">
        <v>5251</v>
      </c>
      <c r="K2056" s="162"/>
      <c r="L2056" s="163" t="s">
        <v>2339</v>
      </c>
      <c r="M2056" s="171">
        <v>198697</v>
      </c>
      <c r="N2056" s="164">
        <v>198697</v>
      </c>
      <c r="O2056" s="162"/>
      <c r="P2056" s="160"/>
      <c r="Q2056" s="162"/>
      <c r="R2056" s="164">
        <v>0</v>
      </c>
      <c r="S2056" s="163"/>
      <c r="T2056" s="163"/>
      <c r="U2056" s="161" t="s">
        <v>10</v>
      </c>
      <c r="V2056" s="161" t="s">
        <v>11</v>
      </c>
      <c r="W2056" s="161" t="s">
        <v>12</v>
      </c>
      <c r="X2056" s="161" t="s">
        <v>13</v>
      </c>
      <c r="Y2056" s="165">
        <v>5800</v>
      </c>
      <c r="Z2056" s="165">
        <v>9311101</v>
      </c>
      <c r="AA2056" s="166">
        <v>0</v>
      </c>
      <c r="AB2056" s="172" t="s">
        <v>5812</v>
      </c>
      <c r="AC2056" s="168" t="s">
        <v>3292</v>
      </c>
    </row>
    <row r="2057" spans="1:29" x14ac:dyDescent="0.3">
      <c r="A2057" s="156" t="s">
        <v>2887</v>
      </c>
      <c r="B2057" s="157">
        <v>4</v>
      </c>
      <c r="C2057" s="158" t="s">
        <v>1467</v>
      </c>
      <c r="D2057" s="156" t="s">
        <v>448</v>
      </c>
      <c r="E2057" s="156" t="s">
        <v>2722</v>
      </c>
      <c r="F2057" s="159" t="s">
        <v>2638</v>
      </c>
      <c r="G2057" s="156" t="s">
        <v>280</v>
      </c>
      <c r="H2057" s="160">
        <v>44378</v>
      </c>
      <c r="I2057" s="160">
        <v>45209</v>
      </c>
      <c r="J2057" s="161" t="s">
        <v>5251</v>
      </c>
      <c r="K2057" s="162" t="s">
        <v>2248</v>
      </c>
      <c r="L2057" s="163" t="s">
        <v>2339</v>
      </c>
      <c r="M2057" s="171">
        <v>-198697</v>
      </c>
      <c r="N2057" s="164">
        <v>-198697</v>
      </c>
      <c r="O2057" s="162"/>
      <c r="P2057" s="160"/>
      <c r="Q2057" s="162"/>
      <c r="R2057" s="164">
        <v>0</v>
      </c>
      <c r="S2057" s="162"/>
      <c r="T2057" s="163"/>
      <c r="U2057" s="161" t="s">
        <v>10</v>
      </c>
      <c r="V2057" s="161" t="s">
        <v>11</v>
      </c>
      <c r="W2057" s="161" t="s">
        <v>12</v>
      </c>
      <c r="X2057" s="161" t="s">
        <v>13</v>
      </c>
      <c r="Y2057" s="169">
        <v>5800</v>
      </c>
      <c r="Z2057" s="169">
        <v>9311101</v>
      </c>
      <c r="AA2057" s="166">
        <v>0</v>
      </c>
      <c r="AB2057" s="158" t="s">
        <v>5836</v>
      </c>
      <c r="AC2057" s="168" t="s">
        <v>3292</v>
      </c>
    </row>
    <row r="2058" spans="1:29" x14ac:dyDescent="0.3">
      <c r="A2058" s="156" t="s">
        <v>2805</v>
      </c>
      <c r="B2058" s="157">
        <v>0</v>
      </c>
      <c r="C2058" s="158" t="s">
        <v>1467</v>
      </c>
      <c r="D2058" s="158" t="s">
        <v>3</v>
      </c>
      <c r="E2058" s="156" t="s">
        <v>2722</v>
      </c>
      <c r="F2058" s="159" t="s">
        <v>2638</v>
      </c>
      <c r="G2058" s="158" t="s">
        <v>280</v>
      </c>
      <c r="H2058" s="160">
        <v>44601</v>
      </c>
      <c r="I2058" s="160">
        <v>44620</v>
      </c>
      <c r="J2058" s="161" t="s">
        <v>2202</v>
      </c>
      <c r="K2058" s="162"/>
      <c r="L2058" s="163" t="s">
        <v>5535</v>
      </c>
      <c r="M2058" s="171">
        <v>0</v>
      </c>
      <c r="N2058" s="164">
        <v>25600</v>
      </c>
      <c r="O2058" s="162">
        <v>107249</v>
      </c>
      <c r="P2058" s="160">
        <v>44620</v>
      </c>
      <c r="Q2058" s="162" t="s">
        <v>2536</v>
      </c>
      <c r="R2058" s="164">
        <v>25600</v>
      </c>
      <c r="S2058" s="163"/>
      <c r="T2058" s="163"/>
      <c r="U2058" s="161" t="s">
        <v>10</v>
      </c>
      <c r="V2058" s="161" t="s">
        <v>11</v>
      </c>
      <c r="W2058" s="161" t="s">
        <v>12</v>
      </c>
      <c r="X2058" s="161" t="s">
        <v>13</v>
      </c>
      <c r="Y2058" s="165">
        <v>5800</v>
      </c>
      <c r="Z2058" s="165">
        <v>9851100</v>
      </c>
      <c r="AA2058" s="166">
        <v>8.5351826229016284E-2</v>
      </c>
      <c r="AB2058" s="172" t="s">
        <v>917</v>
      </c>
      <c r="AC2058" s="168" t="s">
        <v>3186</v>
      </c>
    </row>
    <row r="2059" spans="1:29" x14ac:dyDescent="0.3">
      <c r="A2059" s="156" t="s">
        <v>2805</v>
      </c>
      <c r="B2059" s="157">
        <v>0</v>
      </c>
      <c r="C2059" s="156" t="s">
        <v>1467</v>
      </c>
      <c r="D2059" s="158" t="s">
        <v>3</v>
      </c>
      <c r="E2059" s="156" t="s">
        <v>2722</v>
      </c>
      <c r="F2059" s="159" t="s">
        <v>2638</v>
      </c>
      <c r="G2059" s="156" t="s">
        <v>280</v>
      </c>
      <c r="H2059" s="160">
        <v>44601</v>
      </c>
      <c r="I2059" s="160">
        <v>44635</v>
      </c>
      <c r="J2059" s="161" t="s">
        <v>2202</v>
      </c>
      <c r="K2059" s="173"/>
      <c r="L2059" s="163" t="s">
        <v>5535</v>
      </c>
      <c r="M2059" s="171">
        <v>0</v>
      </c>
      <c r="N2059" s="171">
        <v>25320</v>
      </c>
      <c r="O2059" s="162">
        <v>108242</v>
      </c>
      <c r="P2059" s="160">
        <v>44635</v>
      </c>
      <c r="Q2059" s="162" t="s">
        <v>2545</v>
      </c>
      <c r="R2059" s="164">
        <v>25320</v>
      </c>
      <c r="S2059" s="158"/>
      <c r="T2059" s="163"/>
      <c r="U2059" s="161" t="s">
        <v>10</v>
      </c>
      <c r="V2059" s="161" t="s">
        <v>11</v>
      </c>
      <c r="W2059" s="161" t="s">
        <v>12</v>
      </c>
      <c r="X2059" s="161" t="s">
        <v>13</v>
      </c>
      <c r="Y2059" s="169">
        <v>5800</v>
      </c>
      <c r="Z2059" s="169">
        <v>9851100</v>
      </c>
      <c r="AA2059" s="166">
        <v>8.4418290629636419E-2</v>
      </c>
      <c r="AB2059" s="167" t="s">
        <v>917</v>
      </c>
      <c r="AC2059" s="168" t="s">
        <v>3186</v>
      </c>
    </row>
    <row r="2060" spans="1:29" x14ac:dyDescent="0.3">
      <c r="A2060" s="156" t="s">
        <v>2805</v>
      </c>
      <c r="B2060" s="157">
        <v>0</v>
      </c>
      <c r="C2060" s="158" t="s">
        <v>1467</v>
      </c>
      <c r="D2060" s="158" t="s">
        <v>3</v>
      </c>
      <c r="E2060" s="156" t="s">
        <v>2722</v>
      </c>
      <c r="F2060" s="159" t="s">
        <v>2638</v>
      </c>
      <c r="G2060" s="158" t="s">
        <v>280</v>
      </c>
      <c r="H2060" s="160">
        <v>44601</v>
      </c>
      <c r="I2060" s="160">
        <v>44671</v>
      </c>
      <c r="J2060" s="161" t="s">
        <v>2202</v>
      </c>
      <c r="K2060" s="162"/>
      <c r="L2060" s="163" t="s">
        <v>5535</v>
      </c>
      <c r="M2060" s="171">
        <v>0</v>
      </c>
      <c r="N2060" s="164">
        <v>33410</v>
      </c>
      <c r="O2060" s="162">
        <v>109492</v>
      </c>
      <c r="P2060" s="160">
        <v>44671</v>
      </c>
      <c r="Q2060" s="162" t="s">
        <v>2576</v>
      </c>
      <c r="R2060" s="164">
        <v>33410</v>
      </c>
      <c r="S2060" s="163"/>
      <c r="T2060" s="163"/>
      <c r="U2060" s="161" t="s">
        <v>10</v>
      </c>
      <c r="V2060" s="161" t="s">
        <v>11</v>
      </c>
      <c r="W2060" s="161" t="s">
        <v>12</v>
      </c>
      <c r="X2060" s="161" t="s">
        <v>13</v>
      </c>
      <c r="Y2060" s="165">
        <v>5800</v>
      </c>
      <c r="Z2060" s="165">
        <v>9851100</v>
      </c>
      <c r="AA2060" s="166">
        <v>0.11139080134029039</v>
      </c>
      <c r="AB2060" s="172" t="s">
        <v>917</v>
      </c>
      <c r="AC2060" s="168" t="s">
        <v>3186</v>
      </c>
    </row>
    <row r="2061" spans="1:29" x14ac:dyDescent="0.3">
      <c r="A2061" s="156" t="s">
        <v>2805</v>
      </c>
      <c r="B2061" s="157">
        <v>0</v>
      </c>
      <c r="C2061" s="158" t="s">
        <v>1467</v>
      </c>
      <c r="D2061" s="156" t="s">
        <v>3</v>
      </c>
      <c r="E2061" s="156" t="s">
        <v>2722</v>
      </c>
      <c r="F2061" s="159" t="s">
        <v>2638</v>
      </c>
      <c r="G2061" s="156" t="s">
        <v>280</v>
      </c>
      <c r="H2061" s="160">
        <v>44601</v>
      </c>
      <c r="I2061" s="160">
        <v>44691</v>
      </c>
      <c r="J2061" s="161" t="s">
        <v>2202</v>
      </c>
      <c r="K2061" s="162"/>
      <c r="L2061" s="163" t="s">
        <v>5535</v>
      </c>
      <c r="M2061" s="171">
        <v>0</v>
      </c>
      <c r="N2061" s="164">
        <v>33005</v>
      </c>
      <c r="O2061" s="162">
        <v>110806</v>
      </c>
      <c r="P2061" s="160">
        <v>44691</v>
      </c>
      <c r="Q2061" s="162" t="s">
        <v>2617</v>
      </c>
      <c r="R2061" s="164">
        <v>33005</v>
      </c>
      <c r="S2061" s="163"/>
      <c r="T2061" s="163"/>
      <c r="U2061" s="161" t="s">
        <v>10</v>
      </c>
      <c r="V2061" s="161" t="s">
        <v>11</v>
      </c>
      <c r="W2061" s="161" t="s">
        <v>12</v>
      </c>
      <c r="X2061" s="161" t="s">
        <v>13</v>
      </c>
      <c r="Y2061" s="169">
        <v>5800</v>
      </c>
      <c r="Z2061" s="169">
        <v>9851100</v>
      </c>
      <c r="AA2061" s="166">
        <v>0.11004050877690166</v>
      </c>
      <c r="AB2061" s="158" t="s">
        <v>917</v>
      </c>
      <c r="AC2061" s="168" t="s">
        <v>3186</v>
      </c>
    </row>
    <row r="2062" spans="1:29" x14ac:dyDescent="0.3">
      <c r="A2062" s="156" t="s">
        <v>2805</v>
      </c>
      <c r="B2062" s="157">
        <v>0</v>
      </c>
      <c r="C2062" s="158" t="s">
        <v>1467</v>
      </c>
      <c r="D2062" s="158" t="s">
        <v>3</v>
      </c>
      <c r="E2062" s="156" t="s">
        <v>2722</v>
      </c>
      <c r="F2062" s="159" t="s">
        <v>2638</v>
      </c>
      <c r="G2062" s="158" t="s">
        <v>280</v>
      </c>
      <c r="H2062" s="160">
        <v>44601</v>
      </c>
      <c r="I2062" s="160">
        <v>44728</v>
      </c>
      <c r="J2062" s="161" t="s">
        <v>2202</v>
      </c>
      <c r="K2062" s="162"/>
      <c r="L2062" s="163" t="s">
        <v>5535</v>
      </c>
      <c r="M2062" s="171">
        <v>0</v>
      </c>
      <c r="N2062" s="164">
        <v>37325</v>
      </c>
      <c r="O2062" s="162">
        <v>111888</v>
      </c>
      <c r="P2062" s="160">
        <v>44728</v>
      </c>
      <c r="Q2062" s="162" t="s">
        <v>2661</v>
      </c>
      <c r="R2062" s="164">
        <v>37325</v>
      </c>
      <c r="S2062" s="163"/>
      <c r="T2062" s="163"/>
      <c r="U2062" s="161" t="s">
        <v>10</v>
      </c>
      <c r="V2062" s="161" t="s">
        <v>11</v>
      </c>
      <c r="W2062" s="161" t="s">
        <v>12</v>
      </c>
      <c r="X2062" s="161" t="s">
        <v>13</v>
      </c>
      <c r="Y2062" s="169">
        <v>5800</v>
      </c>
      <c r="Z2062" s="169">
        <v>9851100</v>
      </c>
      <c r="AA2062" s="166">
        <v>0.12444362945304815</v>
      </c>
      <c r="AB2062" s="167" t="s">
        <v>917</v>
      </c>
      <c r="AC2062" s="168" t="s">
        <v>3186</v>
      </c>
    </row>
    <row r="2063" spans="1:29" x14ac:dyDescent="0.3">
      <c r="A2063" s="156" t="s">
        <v>2805</v>
      </c>
      <c r="B2063" s="157">
        <v>0</v>
      </c>
      <c r="C2063" s="156" t="s">
        <v>1467</v>
      </c>
      <c r="D2063" s="163" t="s">
        <v>3</v>
      </c>
      <c r="E2063" s="156" t="s">
        <v>2722</v>
      </c>
      <c r="F2063" s="159" t="s">
        <v>2638</v>
      </c>
      <c r="G2063" s="156" t="s">
        <v>280</v>
      </c>
      <c r="H2063" s="160">
        <v>44601</v>
      </c>
      <c r="I2063" s="160">
        <v>44757</v>
      </c>
      <c r="J2063" s="161" t="s">
        <v>2202</v>
      </c>
      <c r="K2063" s="162"/>
      <c r="L2063" s="163" t="s">
        <v>5535</v>
      </c>
      <c r="M2063" s="171">
        <v>0</v>
      </c>
      <c r="N2063" s="164">
        <v>38000</v>
      </c>
      <c r="O2063" s="162">
        <v>112789</v>
      </c>
      <c r="P2063" s="160">
        <v>44757</v>
      </c>
      <c r="Q2063" s="162" t="s">
        <v>2690</v>
      </c>
      <c r="R2063" s="164">
        <v>38000</v>
      </c>
      <c r="S2063" s="162"/>
      <c r="T2063" s="163"/>
      <c r="U2063" s="161" t="s">
        <v>10</v>
      </c>
      <c r="V2063" s="161" t="s">
        <v>11</v>
      </c>
      <c r="W2063" s="161" t="s">
        <v>12</v>
      </c>
      <c r="X2063" s="161" t="s">
        <v>13</v>
      </c>
      <c r="Y2063" s="169">
        <v>5800</v>
      </c>
      <c r="Z2063" s="169">
        <v>9851100</v>
      </c>
      <c r="AA2063" s="166">
        <v>0.12669411705869604</v>
      </c>
      <c r="AB2063" s="167" t="s">
        <v>917</v>
      </c>
      <c r="AC2063" s="168" t="s">
        <v>3186</v>
      </c>
    </row>
    <row r="2064" spans="1:29" x14ac:dyDescent="0.3">
      <c r="A2064" s="156" t="s">
        <v>2805</v>
      </c>
      <c r="B2064" s="157">
        <v>0</v>
      </c>
      <c r="C2064" s="158" t="s">
        <v>1467</v>
      </c>
      <c r="D2064" s="156" t="s">
        <v>3</v>
      </c>
      <c r="E2064" s="156" t="s">
        <v>2722</v>
      </c>
      <c r="F2064" s="159" t="s">
        <v>2638</v>
      </c>
      <c r="G2064" s="156" t="s">
        <v>280</v>
      </c>
      <c r="H2064" s="160">
        <v>44601</v>
      </c>
      <c r="I2064" s="160">
        <v>44799</v>
      </c>
      <c r="J2064" s="161" t="s">
        <v>2671</v>
      </c>
      <c r="K2064" s="162"/>
      <c r="L2064" s="163" t="s">
        <v>5535</v>
      </c>
      <c r="M2064" s="171">
        <v>0</v>
      </c>
      <c r="N2064" s="164">
        <v>35270</v>
      </c>
      <c r="O2064" s="162">
        <v>114508</v>
      </c>
      <c r="P2064" s="160">
        <v>44799</v>
      </c>
      <c r="Q2064" s="162" t="s">
        <v>3021</v>
      </c>
      <c r="R2064" s="164">
        <v>35270</v>
      </c>
      <c r="S2064" s="162"/>
      <c r="T2064" s="163"/>
      <c r="U2064" s="161" t="s">
        <v>10</v>
      </c>
      <c r="V2064" s="161" t="s">
        <v>11</v>
      </c>
      <c r="W2064" s="161" t="s">
        <v>12</v>
      </c>
      <c r="X2064" s="161" t="s">
        <v>13</v>
      </c>
      <c r="Y2064" s="169">
        <v>5800</v>
      </c>
      <c r="Z2064" s="169">
        <v>9851100</v>
      </c>
      <c r="AA2064" s="166">
        <v>0.11759214496474236</v>
      </c>
      <c r="AB2064" s="158" t="s">
        <v>917</v>
      </c>
      <c r="AC2064" s="168" t="s">
        <v>3186</v>
      </c>
    </row>
    <row r="2065" spans="1:29" x14ac:dyDescent="0.3">
      <c r="A2065" s="156" t="s">
        <v>2805</v>
      </c>
      <c r="B2065" s="157">
        <v>0</v>
      </c>
      <c r="C2065" s="156" t="s">
        <v>1467</v>
      </c>
      <c r="D2065" s="158" t="s">
        <v>3</v>
      </c>
      <c r="E2065" s="156" t="s">
        <v>2722</v>
      </c>
      <c r="F2065" s="159" t="s">
        <v>2638</v>
      </c>
      <c r="G2065" s="158" t="s">
        <v>280</v>
      </c>
      <c r="H2065" s="160">
        <v>44601</v>
      </c>
      <c r="I2065" s="160">
        <v>44838</v>
      </c>
      <c r="J2065" s="161" t="s">
        <v>2671</v>
      </c>
      <c r="K2065" s="162"/>
      <c r="L2065" s="156" t="s">
        <v>5535</v>
      </c>
      <c r="M2065" s="171">
        <v>0</v>
      </c>
      <c r="N2065" s="170">
        <v>32080</v>
      </c>
      <c r="O2065" s="162">
        <v>115420</v>
      </c>
      <c r="P2065" s="160">
        <v>44838</v>
      </c>
      <c r="Q2065" s="162" t="s">
        <v>3047</v>
      </c>
      <c r="R2065" s="171">
        <v>32080</v>
      </c>
      <c r="S2065" s="158"/>
      <c r="T2065" s="162"/>
      <c r="U2065" s="161" t="s">
        <v>10</v>
      </c>
      <c r="V2065" s="161" t="s">
        <v>11</v>
      </c>
      <c r="W2065" s="161" t="s">
        <v>12</v>
      </c>
      <c r="X2065" s="161" t="s">
        <v>13</v>
      </c>
      <c r="Y2065" s="165">
        <v>5800</v>
      </c>
      <c r="Z2065" s="165">
        <v>9851100</v>
      </c>
      <c r="AA2065" s="166">
        <v>0.10695650724323603</v>
      </c>
      <c r="AB2065" s="183" t="s">
        <v>917</v>
      </c>
      <c r="AC2065" s="168" t="s">
        <v>3186</v>
      </c>
    </row>
    <row r="2066" spans="1:29" x14ac:dyDescent="0.3">
      <c r="A2066" s="156" t="s">
        <v>2805</v>
      </c>
      <c r="B2066" s="157">
        <v>0</v>
      </c>
      <c r="C2066" s="158" t="s">
        <v>1467</v>
      </c>
      <c r="D2066" s="158" t="s">
        <v>3</v>
      </c>
      <c r="E2066" s="156" t="s">
        <v>2722</v>
      </c>
      <c r="F2066" s="159" t="s">
        <v>2638</v>
      </c>
      <c r="G2066" s="158" t="s">
        <v>280</v>
      </c>
      <c r="H2066" s="160">
        <v>44601</v>
      </c>
      <c r="I2066" s="160">
        <v>44847</v>
      </c>
      <c r="J2066" s="161" t="s">
        <v>2671</v>
      </c>
      <c r="K2066" s="162"/>
      <c r="L2066" s="163" t="s">
        <v>5535</v>
      </c>
      <c r="M2066" s="171">
        <v>0</v>
      </c>
      <c r="N2066" s="164">
        <v>32320</v>
      </c>
      <c r="O2066" s="162">
        <v>116895</v>
      </c>
      <c r="P2066" s="160">
        <v>44847</v>
      </c>
      <c r="Q2066" s="162" t="s">
        <v>3055</v>
      </c>
      <c r="R2066" s="164">
        <v>32320</v>
      </c>
      <c r="S2066" s="163"/>
      <c r="T2066" s="163"/>
      <c r="U2066" s="161" t="s">
        <v>10</v>
      </c>
      <c r="V2066" s="161" t="s">
        <v>11</v>
      </c>
      <c r="W2066" s="161" t="s">
        <v>12</v>
      </c>
      <c r="X2066" s="161" t="s">
        <v>13</v>
      </c>
      <c r="Y2066" s="165">
        <v>5800</v>
      </c>
      <c r="Z2066" s="165">
        <v>9851100</v>
      </c>
      <c r="AA2066" s="166">
        <v>0.10775668061413306</v>
      </c>
      <c r="AB2066" s="175" t="s">
        <v>917</v>
      </c>
      <c r="AC2066" s="168" t="s">
        <v>3186</v>
      </c>
    </row>
    <row r="2067" spans="1:29" x14ac:dyDescent="0.3">
      <c r="A2067" s="156" t="s">
        <v>2805</v>
      </c>
      <c r="B2067" s="157">
        <v>0</v>
      </c>
      <c r="C2067" s="156" t="s">
        <v>1467</v>
      </c>
      <c r="D2067" s="158" t="s">
        <v>3</v>
      </c>
      <c r="E2067" s="156" t="s">
        <v>2722</v>
      </c>
      <c r="F2067" s="159" t="s">
        <v>2638</v>
      </c>
      <c r="G2067" s="156" t="s">
        <v>280</v>
      </c>
      <c r="H2067" s="160">
        <v>44601</v>
      </c>
      <c r="I2067" s="160">
        <v>44886</v>
      </c>
      <c r="J2067" s="161" t="s">
        <v>2671</v>
      </c>
      <c r="K2067" s="162"/>
      <c r="L2067" s="163" t="s">
        <v>5535</v>
      </c>
      <c r="M2067" s="171">
        <v>0</v>
      </c>
      <c r="N2067" s="164">
        <v>7125</v>
      </c>
      <c r="O2067" s="162">
        <v>118103</v>
      </c>
      <c r="P2067" s="160">
        <v>44886</v>
      </c>
      <c r="Q2067" s="162" t="s">
        <v>4836</v>
      </c>
      <c r="R2067" s="164">
        <v>7125</v>
      </c>
      <c r="S2067" s="162"/>
      <c r="T2067" s="163"/>
      <c r="U2067" s="161" t="s">
        <v>10</v>
      </c>
      <c r="V2067" s="161" t="s">
        <v>11</v>
      </c>
      <c r="W2067" s="161" t="s">
        <v>12</v>
      </c>
      <c r="X2067" s="161" t="s">
        <v>13</v>
      </c>
      <c r="Y2067" s="169">
        <v>5800</v>
      </c>
      <c r="Z2067" s="169">
        <v>9851100</v>
      </c>
      <c r="AA2067" s="166">
        <v>2.3755146948505508E-2</v>
      </c>
      <c r="AB2067" s="158" t="s">
        <v>917</v>
      </c>
      <c r="AC2067" s="168" t="s">
        <v>3186</v>
      </c>
    </row>
    <row r="2068" spans="1:29" x14ac:dyDescent="0.3">
      <c r="A2068" s="156" t="s">
        <v>2805</v>
      </c>
      <c r="B2068" s="157">
        <v>0</v>
      </c>
      <c r="C2068" s="158" t="s">
        <v>1467</v>
      </c>
      <c r="D2068" s="158" t="s">
        <v>3</v>
      </c>
      <c r="E2068" s="156" t="s">
        <v>2722</v>
      </c>
      <c r="F2068" s="159" t="s">
        <v>2638</v>
      </c>
      <c r="G2068" s="156" t="s">
        <v>280</v>
      </c>
      <c r="H2068" s="160">
        <v>44601</v>
      </c>
      <c r="I2068" s="160">
        <v>44938</v>
      </c>
      <c r="J2068" s="161" t="s">
        <v>2671</v>
      </c>
      <c r="K2068" s="162"/>
      <c r="L2068" s="163" t="s">
        <v>5535</v>
      </c>
      <c r="M2068" s="171">
        <v>0</v>
      </c>
      <c r="N2068" s="164">
        <v>480</v>
      </c>
      <c r="O2068" s="162">
        <v>1195330</v>
      </c>
      <c r="P2068" s="160">
        <v>44938</v>
      </c>
      <c r="Q2068" s="162" t="s">
        <v>4906</v>
      </c>
      <c r="R2068" s="164">
        <v>480</v>
      </c>
      <c r="S2068" s="163"/>
      <c r="T2068" s="163"/>
      <c r="U2068" s="161" t="s">
        <v>10</v>
      </c>
      <c r="V2068" s="161" t="s">
        <v>11</v>
      </c>
      <c r="W2068" s="161" t="s">
        <v>12</v>
      </c>
      <c r="X2068" s="161" t="s">
        <v>13</v>
      </c>
      <c r="Y2068" s="169">
        <v>5800</v>
      </c>
      <c r="Z2068" s="169">
        <v>9851100</v>
      </c>
      <c r="AA2068" s="166">
        <v>1.6003467417940553E-3</v>
      </c>
      <c r="AB2068" s="183" t="s">
        <v>917</v>
      </c>
      <c r="AC2068" s="168" t="s">
        <v>3186</v>
      </c>
    </row>
    <row r="2069" spans="1:29" x14ac:dyDescent="0.3">
      <c r="A2069" s="156" t="s">
        <v>2805</v>
      </c>
      <c r="B2069" s="157">
        <v>0</v>
      </c>
      <c r="C2069" s="158" t="s">
        <v>1467</v>
      </c>
      <c r="D2069" s="158" t="s">
        <v>3</v>
      </c>
      <c r="E2069" s="156" t="s">
        <v>2722</v>
      </c>
      <c r="F2069" s="159" t="s">
        <v>2638</v>
      </c>
      <c r="G2069" s="158" t="s">
        <v>280</v>
      </c>
      <c r="H2069" s="160">
        <v>44601</v>
      </c>
      <c r="I2069" s="160">
        <v>44938</v>
      </c>
      <c r="J2069" s="161" t="s">
        <v>2671</v>
      </c>
      <c r="K2069" s="162"/>
      <c r="L2069" s="163" t="s">
        <v>5535</v>
      </c>
      <c r="M2069" s="171">
        <v>65</v>
      </c>
      <c r="N2069" s="164">
        <v>65</v>
      </c>
      <c r="O2069" s="162"/>
      <c r="P2069" s="160"/>
      <c r="Q2069" s="162"/>
      <c r="R2069" s="164">
        <v>0</v>
      </c>
      <c r="S2069" s="163"/>
      <c r="T2069" s="163"/>
      <c r="U2069" s="161" t="s">
        <v>10</v>
      </c>
      <c r="V2069" s="161" t="s">
        <v>11</v>
      </c>
      <c r="W2069" s="161" t="s">
        <v>12</v>
      </c>
      <c r="X2069" s="161" t="s">
        <v>13</v>
      </c>
      <c r="Y2069" s="165">
        <v>5800</v>
      </c>
      <c r="Z2069" s="165">
        <v>9851100</v>
      </c>
      <c r="AA2069" s="166">
        <v>0</v>
      </c>
      <c r="AB2069" s="167" t="s">
        <v>4935</v>
      </c>
      <c r="AC2069" s="168" t="s">
        <v>3186</v>
      </c>
    </row>
    <row r="2070" spans="1:29" x14ac:dyDescent="0.3">
      <c r="A2070" s="156" t="s">
        <v>2805</v>
      </c>
      <c r="B2070" s="157">
        <v>0</v>
      </c>
      <c r="C2070" s="156" t="s">
        <v>1467</v>
      </c>
      <c r="D2070" s="156" t="s">
        <v>3</v>
      </c>
      <c r="E2070" s="156" t="s">
        <v>2722</v>
      </c>
      <c r="F2070" s="159" t="s">
        <v>2638</v>
      </c>
      <c r="G2070" s="156" t="s">
        <v>280</v>
      </c>
      <c r="H2070" s="160">
        <v>44601</v>
      </c>
      <c r="I2070" s="160">
        <v>45041</v>
      </c>
      <c r="J2070" s="161" t="s">
        <v>2671</v>
      </c>
      <c r="K2070" s="162" t="s">
        <v>2528</v>
      </c>
      <c r="L2070" s="163" t="s">
        <v>5535</v>
      </c>
      <c r="M2070" s="171">
        <v>-65</v>
      </c>
      <c r="N2070" s="164">
        <v>-65</v>
      </c>
      <c r="O2070" s="162"/>
      <c r="P2070" s="160"/>
      <c r="Q2070" s="162"/>
      <c r="R2070" s="164">
        <v>0</v>
      </c>
      <c r="S2070" s="162"/>
      <c r="T2070" s="163"/>
      <c r="U2070" s="161" t="s">
        <v>10</v>
      </c>
      <c r="V2070" s="161" t="s">
        <v>11</v>
      </c>
      <c r="W2070" s="161" t="s">
        <v>12</v>
      </c>
      <c r="X2070" s="161" t="s">
        <v>13</v>
      </c>
      <c r="Y2070" s="169">
        <v>5800</v>
      </c>
      <c r="Z2070" s="169">
        <v>9851100</v>
      </c>
      <c r="AA2070" s="166">
        <v>0</v>
      </c>
      <c r="AB2070" s="158" t="s">
        <v>5099</v>
      </c>
      <c r="AC2070" s="168" t="s">
        <v>3186</v>
      </c>
    </row>
    <row r="2071" spans="1:29" x14ac:dyDescent="0.3">
      <c r="A2071" s="156" t="s">
        <v>2812</v>
      </c>
      <c r="B2071" s="157">
        <v>2</v>
      </c>
      <c r="C2071" s="158" t="s">
        <v>1467</v>
      </c>
      <c r="D2071" s="156" t="s">
        <v>130</v>
      </c>
      <c r="E2071" s="156" t="s">
        <v>2722</v>
      </c>
      <c r="F2071" s="156" t="s">
        <v>2638</v>
      </c>
      <c r="G2071" s="158" t="s">
        <v>280</v>
      </c>
      <c r="H2071" s="160">
        <v>44656</v>
      </c>
      <c r="I2071" s="160">
        <v>44672</v>
      </c>
      <c r="J2071" s="161" t="s">
        <v>2202</v>
      </c>
      <c r="K2071" s="162"/>
      <c r="L2071" s="163" t="s">
        <v>5510</v>
      </c>
      <c r="M2071" s="171">
        <v>0</v>
      </c>
      <c r="N2071" s="170">
        <v>1160</v>
      </c>
      <c r="O2071" s="162">
        <v>109813</v>
      </c>
      <c r="P2071" s="160">
        <v>44672</v>
      </c>
      <c r="Q2071" s="162" t="s">
        <v>2577</v>
      </c>
      <c r="R2071" s="171">
        <v>1160</v>
      </c>
      <c r="S2071" s="162" t="s">
        <v>1571</v>
      </c>
      <c r="T2071" s="162"/>
      <c r="U2071" s="161" t="s">
        <v>10</v>
      </c>
      <c r="V2071" s="161" t="s">
        <v>11</v>
      </c>
      <c r="W2071" s="161" t="s">
        <v>12</v>
      </c>
      <c r="X2071" s="161" t="s">
        <v>13</v>
      </c>
      <c r="Y2071" s="165">
        <v>6260</v>
      </c>
      <c r="Z2071" s="165">
        <v>9121101</v>
      </c>
      <c r="AA2071" s="166">
        <v>1.6959901164713901E-3</v>
      </c>
      <c r="AB2071" s="185" t="s">
        <v>5227</v>
      </c>
      <c r="AC2071" s="168" t="s">
        <v>3197</v>
      </c>
    </row>
    <row r="2072" spans="1:29" x14ac:dyDescent="0.3">
      <c r="A2072" s="156" t="s">
        <v>2812</v>
      </c>
      <c r="B2072" s="157">
        <v>2</v>
      </c>
      <c r="C2072" s="158" t="s">
        <v>1467</v>
      </c>
      <c r="D2072" s="158" t="s">
        <v>130</v>
      </c>
      <c r="E2072" s="156" t="s">
        <v>2722</v>
      </c>
      <c r="F2072" s="158" t="s">
        <v>2638</v>
      </c>
      <c r="G2072" s="158" t="s">
        <v>280</v>
      </c>
      <c r="H2072" s="160">
        <v>44656</v>
      </c>
      <c r="I2072" s="160">
        <v>44692</v>
      </c>
      <c r="J2072" s="161" t="s">
        <v>2202</v>
      </c>
      <c r="K2072" s="162"/>
      <c r="L2072" s="158" t="s">
        <v>5510</v>
      </c>
      <c r="M2072" s="171">
        <v>0</v>
      </c>
      <c r="N2072" s="171">
        <v>4930</v>
      </c>
      <c r="O2072" s="162">
        <v>110803</v>
      </c>
      <c r="P2072" s="160">
        <v>44692</v>
      </c>
      <c r="Q2072" s="162" t="s">
        <v>2616</v>
      </c>
      <c r="R2072" s="171">
        <v>4930</v>
      </c>
      <c r="S2072" s="163" t="s">
        <v>1571</v>
      </c>
      <c r="T2072" s="156"/>
      <c r="U2072" s="161" t="s">
        <v>10</v>
      </c>
      <c r="V2072" s="161" t="s">
        <v>11</v>
      </c>
      <c r="W2072" s="161" t="s">
        <v>12</v>
      </c>
      <c r="X2072" s="161" t="s">
        <v>13</v>
      </c>
      <c r="Y2072" s="165">
        <v>6260</v>
      </c>
      <c r="Z2072" s="165">
        <v>9121101</v>
      </c>
      <c r="AA2072" s="166">
        <v>7.2079579950034087E-3</v>
      </c>
      <c r="AB2072" s="158" t="s">
        <v>5227</v>
      </c>
      <c r="AC2072" s="168" t="s">
        <v>3197</v>
      </c>
    </row>
    <row r="2073" spans="1:29" x14ac:dyDescent="0.3">
      <c r="A2073" s="156" t="s">
        <v>2812</v>
      </c>
      <c r="B2073" s="157">
        <v>2</v>
      </c>
      <c r="C2073" s="158" t="s">
        <v>1467</v>
      </c>
      <c r="D2073" s="158" t="s">
        <v>130</v>
      </c>
      <c r="E2073" s="156" t="s">
        <v>2722</v>
      </c>
      <c r="F2073" s="158" t="s">
        <v>2638</v>
      </c>
      <c r="G2073" s="158" t="s">
        <v>280</v>
      </c>
      <c r="H2073" s="160">
        <v>44656</v>
      </c>
      <c r="I2073" s="160">
        <v>44701</v>
      </c>
      <c r="J2073" s="161" t="s">
        <v>2202</v>
      </c>
      <c r="K2073" s="162"/>
      <c r="L2073" s="158" t="s">
        <v>5510</v>
      </c>
      <c r="M2073" s="171">
        <v>0</v>
      </c>
      <c r="N2073" s="171">
        <v>44765</v>
      </c>
      <c r="O2073" s="162">
        <v>109867</v>
      </c>
      <c r="P2073" s="160">
        <v>44701</v>
      </c>
      <c r="Q2073" s="162" t="s">
        <v>2620</v>
      </c>
      <c r="R2073" s="171">
        <v>44765</v>
      </c>
      <c r="S2073" s="163" t="s">
        <v>1571</v>
      </c>
      <c r="T2073" s="156"/>
      <c r="U2073" s="161" t="s">
        <v>10</v>
      </c>
      <c r="V2073" s="161" t="s">
        <v>11</v>
      </c>
      <c r="W2073" s="161" t="s">
        <v>12</v>
      </c>
      <c r="X2073" s="161" t="s">
        <v>13</v>
      </c>
      <c r="Y2073" s="165">
        <v>6260</v>
      </c>
      <c r="Z2073" s="165">
        <v>9121101</v>
      </c>
      <c r="AA2073" s="166">
        <v>6.5449135830898092E-2</v>
      </c>
      <c r="AB2073" s="158" t="s">
        <v>5227</v>
      </c>
      <c r="AC2073" s="168" t="s">
        <v>3197</v>
      </c>
    </row>
    <row r="2074" spans="1:29" x14ac:dyDescent="0.3">
      <c r="A2074" s="156" t="s">
        <v>2812</v>
      </c>
      <c r="B2074" s="157">
        <v>2</v>
      </c>
      <c r="C2074" s="158" t="s">
        <v>1467</v>
      </c>
      <c r="D2074" s="158" t="s">
        <v>130</v>
      </c>
      <c r="E2074" s="156" t="s">
        <v>2722</v>
      </c>
      <c r="F2074" s="159" t="s">
        <v>2638</v>
      </c>
      <c r="G2074" s="158" t="s">
        <v>280</v>
      </c>
      <c r="H2074" s="160">
        <v>44656</v>
      </c>
      <c r="I2074" s="160">
        <v>44893</v>
      </c>
      <c r="J2074" s="161" t="s">
        <v>2671</v>
      </c>
      <c r="K2074" s="162"/>
      <c r="L2074" s="163" t="s">
        <v>5510</v>
      </c>
      <c r="M2074" s="171">
        <v>0</v>
      </c>
      <c r="N2074" s="164">
        <v>9920</v>
      </c>
      <c r="O2074" s="162">
        <v>118100</v>
      </c>
      <c r="P2074" s="160">
        <v>44893</v>
      </c>
      <c r="Q2074" s="162" t="s">
        <v>4841</v>
      </c>
      <c r="R2074" s="164">
        <v>9920</v>
      </c>
      <c r="S2074" s="163" t="s">
        <v>1571</v>
      </c>
      <c r="T2074" s="163"/>
      <c r="U2074" s="161" t="s">
        <v>10</v>
      </c>
      <c r="V2074" s="161" t="s">
        <v>11</v>
      </c>
      <c r="W2074" s="161" t="s">
        <v>12</v>
      </c>
      <c r="X2074" s="161" t="s">
        <v>13</v>
      </c>
      <c r="Y2074" s="169">
        <v>6260</v>
      </c>
      <c r="Z2074" s="169">
        <v>9121101</v>
      </c>
      <c r="AA2074" s="166">
        <v>1.4503639616720854E-2</v>
      </c>
      <c r="AB2074" s="167" t="s">
        <v>5227</v>
      </c>
      <c r="AC2074" s="168" t="s">
        <v>3197</v>
      </c>
    </row>
    <row r="2075" spans="1:29" x14ac:dyDescent="0.3">
      <c r="A2075" s="156" t="s">
        <v>2812</v>
      </c>
      <c r="B2075" s="157">
        <v>2</v>
      </c>
      <c r="C2075" s="158" t="s">
        <v>1467</v>
      </c>
      <c r="D2075" s="158" t="s">
        <v>130</v>
      </c>
      <c r="E2075" s="156" t="s">
        <v>2722</v>
      </c>
      <c r="F2075" s="159" t="s">
        <v>2638</v>
      </c>
      <c r="G2075" s="158" t="s">
        <v>280</v>
      </c>
      <c r="H2075" s="160">
        <v>44656</v>
      </c>
      <c r="I2075" s="160">
        <v>44943</v>
      </c>
      <c r="J2075" s="161" t="s">
        <v>2671</v>
      </c>
      <c r="K2075" s="162"/>
      <c r="L2075" s="163" t="s">
        <v>5510</v>
      </c>
      <c r="M2075" s="171">
        <v>0</v>
      </c>
      <c r="N2075" s="164">
        <v>12160</v>
      </c>
      <c r="O2075" s="162">
        <v>119529</v>
      </c>
      <c r="P2075" s="160">
        <v>44943</v>
      </c>
      <c r="Q2075" s="162" t="s">
        <v>4907</v>
      </c>
      <c r="R2075" s="164">
        <v>12160</v>
      </c>
      <c r="S2075" s="163" t="s">
        <v>1571</v>
      </c>
      <c r="T2075" s="163"/>
      <c r="U2075" s="161" t="s">
        <v>10</v>
      </c>
      <c r="V2075" s="161" t="s">
        <v>11</v>
      </c>
      <c r="W2075" s="161" t="s">
        <v>12</v>
      </c>
      <c r="X2075" s="161" t="s">
        <v>13</v>
      </c>
      <c r="Y2075" s="165">
        <v>6260</v>
      </c>
      <c r="Z2075" s="165">
        <v>9121101</v>
      </c>
      <c r="AA2075" s="166">
        <v>1.7778655014044919E-2</v>
      </c>
      <c r="AB2075" s="167" t="s">
        <v>5227</v>
      </c>
      <c r="AC2075" s="168" t="s">
        <v>3197</v>
      </c>
    </row>
    <row r="2076" spans="1:29" x14ac:dyDescent="0.3">
      <c r="A2076" s="156" t="s">
        <v>2812</v>
      </c>
      <c r="B2076" s="157">
        <v>2</v>
      </c>
      <c r="C2076" s="158" t="s">
        <v>1467</v>
      </c>
      <c r="D2076" s="158" t="s">
        <v>130</v>
      </c>
      <c r="E2076" s="156" t="s">
        <v>2722</v>
      </c>
      <c r="F2076" s="159" t="s">
        <v>2638</v>
      </c>
      <c r="G2076" s="158" t="s">
        <v>280</v>
      </c>
      <c r="H2076" s="160">
        <v>44656</v>
      </c>
      <c r="I2076" s="160">
        <v>44944</v>
      </c>
      <c r="J2076" s="161" t="s">
        <v>2671</v>
      </c>
      <c r="K2076" s="162"/>
      <c r="L2076" s="163" t="s">
        <v>5510</v>
      </c>
      <c r="M2076" s="171">
        <v>0</v>
      </c>
      <c r="N2076" s="164">
        <v>14160</v>
      </c>
      <c r="O2076" s="162">
        <v>120458</v>
      </c>
      <c r="P2076" s="160">
        <v>44944</v>
      </c>
      <c r="Q2076" s="162" t="s">
        <v>4914</v>
      </c>
      <c r="R2076" s="164">
        <v>14160</v>
      </c>
      <c r="S2076" s="163" t="s">
        <v>1571</v>
      </c>
      <c r="T2076" s="163"/>
      <c r="U2076" s="161" t="s">
        <v>10</v>
      </c>
      <c r="V2076" s="161" t="s">
        <v>11</v>
      </c>
      <c r="W2076" s="161" t="s">
        <v>12</v>
      </c>
      <c r="X2076" s="161" t="s">
        <v>13</v>
      </c>
      <c r="Y2076" s="165">
        <v>6260</v>
      </c>
      <c r="Z2076" s="165">
        <v>9121101</v>
      </c>
      <c r="AA2076" s="166">
        <v>2.0702775904512832E-2</v>
      </c>
      <c r="AB2076" s="167" t="s">
        <v>5227</v>
      </c>
      <c r="AC2076" s="168" t="s">
        <v>3197</v>
      </c>
    </row>
    <row r="2077" spans="1:29" x14ac:dyDescent="0.3">
      <c r="A2077" s="156" t="s">
        <v>2812</v>
      </c>
      <c r="B2077" s="157">
        <v>2</v>
      </c>
      <c r="C2077" s="158" t="s">
        <v>1467</v>
      </c>
      <c r="D2077" s="158" t="s">
        <v>130</v>
      </c>
      <c r="E2077" s="156" t="s">
        <v>2722</v>
      </c>
      <c r="F2077" s="159" t="s">
        <v>2638</v>
      </c>
      <c r="G2077" s="156" t="s">
        <v>280</v>
      </c>
      <c r="H2077" s="160">
        <v>44656</v>
      </c>
      <c r="I2077" s="160">
        <v>44992</v>
      </c>
      <c r="J2077" s="161" t="s">
        <v>2671</v>
      </c>
      <c r="K2077" s="162"/>
      <c r="L2077" s="163" t="s">
        <v>5510</v>
      </c>
      <c r="M2077" s="171">
        <v>0</v>
      </c>
      <c r="N2077" s="164">
        <v>24320</v>
      </c>
      <c r="O2077" s="162">
        <v>121878</v>
      </c>
      <c r="P2077" s="160">
        <v>44992</v>
      </c>
      <c r="Q2077" s="162" t="s">
        <v>5036</v>
      </c>
      <c r="R2077" s="164">
        <v>24320</v>
      </c>
      <c r="S2077" s="158" t="s">
        <v>1571</v>
      </c>
      <c r="T2077" s="163"/>
      <c r="U2077" s="161" t="s">
        <v>10</v>
      </c>
      <c r="V2077" s="161" t="s">
        <v>11</v>
      </c>
      <c r="W2077" s="161" t="s">
        <v>12</v>
      </c>
      <c r="X2077" s="161" t="s">
        <v>13</v>
      </c>
      <c r="Y2077" s="169">
        <v>6260</v>
      </c>
      <c r="Z2077" s="169">
        <v>9121101</v>
      </c>
      <c r="AA2077" s="166">
        <v>3.5557310028089838E-2</v>
      </c>
      <c r="AB2077" s="163" t="s">
        <v>5227</v>
      </c>
      <c r="AC2077" s="168" t="s">
        <v>3197</v>
      </c>
    </row>
    <row r="2078" spans="1:29" x14ac:dyDescent="0.3">
      <c r="A2078" s="156" t="s">
        <v>2812</v>
      </c>
      <c r="B2078" s="157">
        <v>2</v>
      </c>
      <c r="C2078" s="156" t="s">
        <v>1467</v>
      </c>
      <c r="D2078" s="158" t="s">
        <v>130</v>
      </c>
      <c r="E2078" s="156" t="s">
        <v>2722</v>
      </c>
      <c r="F2078" s="159" t="s">
        <v>2638</v>
      </c>
      <c r="G2078" s="158" t="s">
        <v>280</v>
      </c>
      <c r="H2078" s="160">
        <v>44656</v>
      </c>
      <c r="I2078" s="160">
        <v>45007</v>
      </c>
      <c r="J2078" s="161" t="s">
        <v>2671</v>
      </c>
      <c r="K2078" s="162"/>
      <c r="L2078" s="163" t="s">
        <v>5510</v>
      </c>
      <c r="M2078" s="171">
        <v>0</v>
      </c>
      <c r="N2078" s="164">
        <v>11960</v>
      </c>
      <c r="O2078" s="162">
        <v>123129</v>
      </c>
      <c r="P2078" s="160">
        <v>45007</v>
      </c>
      <c r="Q2078" s="162" t="s">
        <v>5058</v>
      </c>
      <c r="R2078" s="164">
        <v>11960</v>
      </c>
      <c r="S2078" s="163" t="s">
        <v>1571</v>
      </c>
      <c r="T2078" s="163"/>
      <c r="U2078" s="161" t="s">
        <v>10</v>
      </c>
      <c r="V2078" s="161" t="s">
        <v>11</v>
      </c>
      <c r="W2078" s="161" t="s">
        <v>12</v>
      </c>
      <c r="X2078" s="161" t="s">
        <v>13</v>
      </c>
      <c r="Y2078" s="169">
        <v>6260</v>
      </c>
      <c r="Z2078" s="165">
        <v>9121101</v>
      </c>
      <c r="AA2078" s="166">
        <v>1.7486242924998126E-2</v>
      </c>
      <c r="AB2078" s="167" t="s">
        <v>5227</v>
      </c>
      <c r="AC2078" s="168" t="s">
        <v>3197</v>
      </c>
    </row>
    <row r="2079" spans="1:29" x14ac:dyDescent="0.3">
      <c r="A2079" s="156" t="s">
        <v>2812</v>
      </c>
      <c r="B2079" s="157">
        <v>2</v>
      </c>
      <c r="C2079" s="158" t="s">
        <v>1467</v>
      </c>
      <c r="D2079" s="156" t="s">
        <v>130</v>
      </c>
      <c r="E2079" s="156" t="s">
        <v>2722</v>
      </c>
      <c r="F2079" s="156" t="s">
        <v>2638</v>
      </c>
      <c r="G2079" s="158" t="s">
        <v>280</v>
      </c>
      <c r="H2079" s="160">
        <v>44656</v>
      </c>
      <c r="I2079" s="160">
        <v>45056</v>
      </c>
      <c r="J2079" s="161" t="s">
        <v>2671</v>
      </c>
      <c r="K2079" s="162"/>
      <c r="L2079" s="163" t="s">
        <v>5510</v>
      </c>
      <c r="M2079" s="171">
        <v>0</v>
      </c>
      <c r="N2079" s="170">
        <v>28080</v>
      </c>
      <c r="O2079" s="162">
        <v>124386</v>
      </c>
      <c r="P2079" s="160">
        <v>45056</v>
      </c>
      <c r="Q2079" s="162" t="s">
        <v>5192</v>
      </c>
      <c r="R2079" s="164">
        <v>28080</v>
      </c>
      <c r="S2079" s="158" t="s">
        <v>1571</v>
      </c>
      <c r="T2079" s="162"/>
      <c r="U2079" s="161" t="s">
        <v>10</v>
      </c>
      <c r="V2079" s="161" t="s">
        <v>11</v>
      </c>
      <c r="W2079" s="161" t="s">
        <v>12</v>
      </c>
      <c r="X2079" s="161" t="s">
        <v>13</v>
      </c>
      <c r="Y2079" s="165">
        <v>6260</v>
      </c>
      <c r="Z2079" s="165">
        <v>9121101</v>
      </c>
      <c r="AA2079" s="166">
        <v>4.1054657302169513E-2</v>
      </c>
      <c r="AB2079" s="158" t="s">
        <v>5227</v>
      </c>
      <c r="AC2079" s="168" t="s">
        <v>3197</v>
      </c>
    </row>
    <row r="2080" spans="1:29" x14ac:dyDescent="0.3">
      <c r="A2080" s="156" t="s">
        <v>2812</v>
      </c>
      <c r="B2080" s="157">
        <v>2</v>
      </c>
      <c r="C2080" s="156" t="s">
        <v>1467</v>
      </c>
      <c r="D2080" s="158" t="s">
        <v>130</v>
      </c>
      <c r="E2080" s="156" t="s">
        <v>2722</v>
      </c>
      <c r="F2080" s="159" t="s">
        <v>2638</v>
      </c>
      <c r="G2080" s="156" t="s">
        <v>280</v>
      </c>
      <c r="H2080" s="160">
        <v>44656</v>
      </c>
      <c r="I2080" s="160">
        <v>45089</v>
      </c>
      <c r="J2080" s="161" t="s">
        <v>2671</v>
      </c>
      <c r="K2080" s="162"/>
      <c r="L2080" s="163" t="s">
        <v>5510</v>
      </c>
      <c r="M2080" s="171">
        <v>0</v>
      </c>
      <c r="N2080" s="164">
        <v>23680</v>
      </c>
      <c r="O2080" s="162">
        <v>125813</v>
      </c>
      <c r="P2080" s="160">
        <v>45089</v>
      </c>
      <c r="Q2080" s="162" t="s">
        <v>5235</v>
      </c>
      <c r="R2080" s="164">
        <v>23680</v>
      </c>
      <c r="S2080" s="162" t="s">
        <v>1571</v>
      </c>
      <c r="T2080" s="163"/>
      <c r="U2080" s="161" t="s">
        <v>10</v>
      </c>
      <c r="V2080" s="161" t="s">
        <v>11</v>
      </c>
      <c r="W2080" s="161" t="s">
        <v>12</v>
      </c>
      <c r="X2080" s="161" t="s">
        <v>13</v>
      </c>
      <c r="Y2080" s="169">
        <v>6260</v>
      </c>
      <c r="Z2080" s="169">
        <v>9121101</v>
      </c>
      <c r="AA2080" s="166">
        <v>3.4621591343140107E-2</v>
      </c>
      <c r="AB2080" s="158" t="s">
        <v>5227</v>
      </c>
      <c r="AC2080" s="168" t="s">
        <v>3197</v>
      </c>
    </row>
    <row r="2081" spans="1:29" x14ac:dyDescent="0.3">
      <c r="A2081" s="156" t="s">
        <v>2812</v>
      </c>
      <c r="B2081" s="157">
        <v>2</v>
      </c>
      <c r="C2081" s="158" t="s">
        <v>1467</v>
      </c>
      <c r="D2081" s="156" t="s">
        <v>130</v>
      </c>
      <c r="E2081" s="156" t="s">
        <v>2722</v>
      </c>
      <c r="F2081" s="159" t="s">
        <v>2638</v>
      </c>
      <c r="G2081" s="156" t="s">
        <v>280</v>
      </c>
      <c r="H2081" s="160">
        <v>44656</v>
      </c>
      <c r="I2081" s="160">
        <v>45105</v>
      </c>
      <c r="J2081" s="161" t="s">
        <v>2671</v>
      </c>
      <c r="K2081" s="162"/>
      <c r="L2081" s="163" t="s">
        <v>5510</v>
      </c>
      <c r="M2081" s="171">
        <v>0</v>
      </c>
      <c r="N2081" s="164">
        <v>26640</v>
      </c>
      <c r="O2081" s="162">
        <v>127728</v>
      </c>
      <c r="P2081" s="160">
        <v>45105</v>
      </c>
      <c r="Q2081" s="162" t="s">
        <v>5248</v>
      </c>
      <c r="R2081" s="164">
        <v>26640</v>
      </c>
      <c r="S2081" s="162" t="s">
        <v>1571</v>
      </c>
      <c r="T2081" s="163"/>
      <c r="U2081" s="161" t="s">
        <v>10</v>
      </c>
      <c r="V2081" s="161" t="s">
        <v>11</v>
      </c>
      <c r="W2081" s="161" t="s">
        <v>12</v>
      </c>
      <c r="X2081" s="161" t="s">
        <v>13</v>
      </c>
      <c r="Y2081" s="169">
        <v>6260</v>
      </c>
      <c r="Z2081" s="169">
        <v>9121101</v>
      </c>
      <c r="AA2081" s="166">
        <v>3.8949290261032617E-2</v>
      </c>
      <c r="AB2081" s="158" t="s">
        <v>5227</v>
      </c>
      <c r="AC2081" s="168" t="s">
        <v>3197</v>
      </c>
    </row>
    <row r="2082" spans="1:29" x14ac:dyDescent="0.3">
      <c r="A2082" s="156" t="s">
        <v>2812</v>
      </c>
      <c r="B2082" s="157">
        <v>2</v>
      </c>
      <c r="C2082" s="158" t="s">
        <v>1467</v>
      </c>
      <c r="D2082" s="158" t="s">
        <v>130</v>
      </c>
      <c r="E2082" s="156" t="s">
        <v>2722</v>
      </c>
      <c r="F2082" s="159" t="s">
        <v>2638</v>
      </c>
      <c r="G2082" s="158" t="s">
        <v>280</v>
      </c>
      <c r="H2082" s="160">
        <v>44656</v>
      </c>
      <c r="I2082" s="160">
        <v>45124</v>
      </c>
      <c r="J2082" s="161" t="s">
        <v>2671</v>
      </c>
      <c r="K2082" s="162"/>
      <c r="L2082" s="163" t="s">
        <v>5510</v>
      </c>
      <c r="M2082" s="171">
        <v>0</v>
      </c>
      <c r="N2082" s="164">
        <v>14720</v>
      </c>
      <c r="O2082" s="162">
        <v>129343</v>
      </c>
      <c r="P2082" s="160">
        <v>45124</v>
      </c>
      <c r="Q2082" s="162" t="s">
        <v>5316</v>
      </c>
      <c r="R2082" s="171">
        <v>14720</v>
      </c>
      <c r="S2082" s="163" t="s">
        <v>1571</v>
      </c>
      <c r="T2082" s="163"/>
      <c r="U2082" s="161" t="s">
        <v>10</v>
      </c>
      <c r="V2082" s="161" t="s">
        <v>11</v>
      </c>
      <c r="W2082" s="161" t="s">
        <v>12</v>
      </c>
      <c r="X2082" s="161" t="s">
        <v>13</v>
      </c>
      <c r="Y2082" s="165">
        <v>6260</v>
      </c>
      <c r="Z2082" s="165">
        <v>9121101</v>
      </c>
      <c r="AA2082" s="166">
        <v>2.152152975384385E-2</v>
      </c>
      <c r="AB2082" s="167" t="s">
        <v>5227</v>
      </c>
      <c r="AC2082" s="168" t="s">
        <v>3197</v>
      </c>
    </row>
    <row r="2083" spans="1:29" x14ac:dyDescent="0.3">
      <c r="A2083" s="156" t="s">
        <v>2812</v>
      </c>
      <c r="B2083" s="157">
        <v>2</v>
      </c>
      <c r="C2083" s="158" t="s">
        <v>1467</v>
      </c>
      <c r="D2083" s="156" t="s">
        <v>130</v>
      </c>
      <c r="E2083" s="156" t="s">
        <v>2722</v>
      </c>
      <c r="F2083" s="158" t="s">
        <v>2638</v>
      </c>
      <c r="G2083" s="158" t="s">
        <v>280</v>
      </c>
      <c r="H2083" s="160">
        <v>44656</v>
      </c>
      <c r="I2083" s="160">
        <v>45124</v>
      </c>
      <c r="J2083" s="161" t="s">
        <v>2671</v>
      </c>
      <c r="K2083" s="162"/>
      <c r="L2083" s="158" t="s">
        <v>5510</v>
      </c>
      <c r="M2083" s="171">
        <v>31270</v>
      </c>
      <c r="N2083" s="171">
        <v>31270</v>
      </c>
      <c r="O2083" s="162"/>
      <c r="P2083" s="160"/>
      <c r="Q2083" s="162"/>
      <c r="R2083" s="171">
        <v>0</v>
      </c>
      <c r="S2083" s="163" t="s">
        <v>1571</v>
      </c>
      <c r="T2083" s="156"/>
      <c r="U2083" s="161" t="s">
        <v>10</v>
      </c>
      <c r="V2083" s="161" t="s">
        <v>11</v>
      </c>
      <c r="W2083" s="161" t="s">
        <v>12</v>
      </c>
      <c r="X2083" s="161" t="s">
        <v>13</v>
      </c>
      <c r="Y2083" s="165">
        <v>6260</v>
      </c>
      <c r="Z2083" s="165">
        <v>9121101</v>
      </c>
      <c r="AA2083" s="166">
        <v>0</v>
      </c>
      <c r="AB2083" s="167" t="s">
        <v>5813</v>
      </c>
      <c r="AC2083" s="168" t="s">
        <v>3197</v>
      </c>
    </row>
    <row r="2084" spans="1:29" x14ac:dyDescent="0.3">
      <c r="A2084" s="156" t="s">
        <v>2812</v>
      </c>
      <c r="B2084" s="157">
        <v>2</v>
      </c>
      <c r="C2084" s="158" t="s">
        <v>1467</v>
      </c>
      <c r="D2084" s="158" t="s">
        <v>130</v>
      </c>
      <c r="E2084" s="156" t="s">
        <v>2722</v>
      </c>
      <c r="F2084" s="159" t="s">
        <v>2638</v>
      </c>
      <c r="G2084" s="158" t="s">
        <v>280</v>
      </c>
      <c r="H2084" s="160">
        <v>44656</v>
      </c>
      <c r="I2084" s="160">
        <v>45126</v>
      </c>
      <c r="J2084" s="161" t="s">
        <v>2671</v>
      </c>
      <c r="K2084" s="162" t="s">
        <v>2572</v>
      </c>
      <c r="L2084" s="163" t="s">
        <v>5510</v>
      </c>
      <c r="M2084" s="171">
        <v>-31270</v>
      </c>
      <c r="N2084" s="164">
        <v>-31270</v>
      </c>
      <c r="O2084" s="162"/>
      <c r="P2084" s="160"/>
      <c r="Q2084" s="162"/>
      <c r="R2084" s="164">
        <v>0</v>
      </c>
      <c r="S2084" s="163" t="s">
        <v>1571</v>
      </c>
      <c r="T2084" s="163"/>
      <c r="U2084" s="161" t="s">
        <v>10</v>
      </c>
      <c r="V2084" s="161" t="s">
        <v>11</v>
      </c>
      <c r="W2084" s="161" t="s">
        <v>12</v>
      </c>
      <c r="X2084" s="161" t="s">
        <v>13</v>
      </c>
      <c r="Y2084" s="165">
        <v>6260</v>
      </c>
      <c r="Z2084" s="165">
        <v>9121101</v>
      </c>
      <c r="AA2084" s="166">
        <v>0</v>
      </c>
      <c r="AB2084" s="175" t="s">
        <v>5814</v>
      </c>
      <c r="AC2084" s="168" t="s">
        <v>3197</v>
      </c>
    </row>
    <row r="2085" spans="1:29" x14ac:dyDescent="0.3">
      <c r="A2085" s="156" t="s">
        <v>2866</v>
      </c>
      <c r="B2085" s="157">
        <v>1</v>
      </c>
      <c r="C2085" s="158" t="s">
        <v>1467</v>
      </c>
      <c r="D2085" s="158" t="s">
        <v>235</v>
      </c>
      <c r="E2085" s="156" t="s">
        <v>2722</v>
      </c>
      <c r="F2085" s="159" t="s">
        <v>2638</v>
      </c>
      <c r="G2085" s="158" t="s">
        <v>280</v>
      </c>
      <c r="H2085" s="160">
        <v>44656</v>
      </c>
      <c r="I2085" s="160">
        <v>44672</v>
      </c>
      <c r="J2085" s="161" t="s">
        <v>2202</v>
      </c>
      <c r="K2085" s="162"/>
      <c r="L2085" s="163" t="s">
        <v>5510</v>
      </c>
      <c r="M2085" s="171">
        <v>0</v>
      </c>
      <c r="N2085" s="164">
        <v>3335</v>
      </c>
      <c r="O2085" s="162">
        <v>109813</v>
      </c>
      <c r="P2085" s="160">
        <v>44672</v>
      </c>
      <c r="Q2085" s="162" t="s">
        <v>2577</v>
      </c>
      <c r="R2085" s="164">
        <v>3335</v>
      </c>
      <c r="S2085" s="163" t="s">
        <v>1572</v>
      </c>
      <c r="T2085" s="163"/>
      <c r="U2085" s="161" t="s">
        <v>10</v>
      </c>
      <c r="V2085" s="161" t="s">
        <v>11</v>
      </c>
      <c r="W2085" s="161" t="s">
        <v>12</v>
      </c>
      <c r="X2085" s="161" t="s">
        <v>13</v>
      </c>
      <c r="Y2085" s="165">
        <v>6260</v>
      </c>
      <c r="Z2085" s="165">
        <v>9241101</v>
      </c>
      <c r="AA2085" s="166">
        <v>4.8759715848552465E-3</v>
      </c>
      <c r="AB2085" s="175" t="s">
        <v>5824</v>
      </c>
      <c r="AC2085" s="168" t="s">
        <v>3252</v>
      </c>
    </row>
    <row r="2086" spans="1:29" x14ac:dyDescent="0.3">
      <c r="A2086" s="156" t="s">
        <v>2866</v>
      </c>
      <c r="B2086" s="157">
        <v>1</v>
      </c>
      <c r="C2086" s="158" t="s">
        <v>1467</v>
      </c>
      <c r="D2086" s="158" t="s">
        <v>235</v>
      </c>
      <c r="E2086" s="156" t="s">
        <v>2722</v>
      </c>
      <c r="F2086" s="159" t="s">
        <v>2638</v>
      </c>
      <c r="G2086" s="158" t="s">
        <v>280</v>
      </c>
      <c r="H2086" s="160">
        <v>44656</v>
      </c>
      <c r="I2086" s="160">
        <v>44692</v>
      </c>
      <c r="J2086" s="161" t="s">
        <v>2202</v>
      </c>
      <c r="K2086" s="162"/>
      <c r="L2086" s="163" t="s">
        <v>5510</v>
      </c>
      <c r="M2086" s="171">
        <v>0</v>
      </c>
      <c r="N2086" s="164">
        <v>4495</v>
      </c>
      <c r="O2086" s="162">
        <v>110803</v>
      </c>
      <c r="P2086" s="160">
        <v>44692</v>
      </c>
      <c r="Q2086" s="162" t="s">
        <v>2616</v>
      </c>
      <c r="R2086" s="164">
        <v>4495</v>
      </c>
      <c r="S2086" s="163" t="s">
        <v>1572</v>
      </c>
      <c r="T2086" s="163"/>
      <c r="U2086" s="161" t="s">
        <v>10</v>
      </c>
      <c r="V2086" s="161" t="s">
        <v>11</v>
      </c>
      <c r="W2086" s="161" t="s">
        <v>12</v>
      </c>
      <c r="X2086" s="161" t="s">
        <v>13</v>
      </c>
      <c r="Y2086" s="165">
        <v>6260</v>
      </c>
      <c r="Z2086" s="165">
        <v>9241101</v>
      </c>
      <c r="AA2086" s="166">
        <v>6.5719617013266368E-3</v>
      </c>
      <c r="AB2086" s="175" t="s">
        <v>5824</v>
      </c>
      <c r="AC2086" s="168" t="s">
        <v>3252</v>
      </c>
    </row>
    <row r="2087" spans="1:29" x14ac:dyDescent="0.3">
      <c r="A2087" s="156" t="s">
        <v>2866</v>
      </c>
      <c r="B2087" s="157">
        <v>1</v>
      </c>
      <c r="C2087" s="158" t="s">
        <v>1467</v>
      </c>
      <c r="D2087" s="158" t="s">
        <v>235</v>
      </c>
      <c r="E2087" s="156" t="s">
        <v>2722</v>
      </c>
      <c r="F2087" s="159" t="s">
        <v>2638</v>
      </c>
      <c r="G2087" s="158" t="s">
        <v>280</v>
      </c>
      <c r="H2087" s="160">
        <v>44656</v>
      </c>
      <c r="I2087" s="160">
        <v>44701</v>
      </c>
      <c r="J2087" s="161" t="s">
        <v>2202</v>
      </c>
      <c r="K2087" s="162"/>
      <c r="L2087" s="163" t="s">
        <v>5510</v>
      </c>
      <c r="M2087" s="171">
        <v>0</v>
      </c>
      <c r="N2087" s="164">
        <v>26330</v>
      </c>
      <c r="O2087" s="162">
        <v>109876</v>
      </c>
      <c r="P2087" s="160">
        <v>44701</v>
      </c>
      <c r="Q2087" s="162" t="s">
        <v>2620</v>
      </c>
      <c r="R2087" s="164">
        <v>26330</v>
      </c>
      <c r="S2087" s="163" t="s">
        <v>1572</v>
      </c>
      <c r="T2087" s="163"/>
      <c r="U2087" s="161" t="s">
        <v>10</v>
      </c>
      <c r="V2087" s="161" t="s">
        <v>11</v>
      </c>
      <c r="W2087" s="161" t="s">
        <v>12</v>
      </c>
      <c r="X2087" s="161" t="s">
        <v>13</v>
      </c>
      <c r="Y2087" s="165">
        <v>6260</v>
      </c>
      <c r="Z2087" s="165">
        <v>9241101</v>
      </c>
      <c r="AA2087" s="166">
        <v>3.849605152301009E-2</v>
      </c>
      <c r="AB2087" s="175" t="s">
        <v>5824</v>
      </c>
      <c r="AC2087" s="168" t="s">
        <v>3252</v>
      </c>
    </row>
    <row r="2088" spans="1:29" x14ac:dyDescent="0.3">
      <c r="A2088" s="156" t="s">
        <v>2866</v>
      </c>
      <c r="B2088" s="157">
        <v>1</v>
      </c>
      <c r="C2088" s="158" t="s">
        <v>1467</v>
      </c>
      <c r="D2088" s="158" t="s">
        <v>235</v>
      </c>
      <c r="E2088" s="156" t="s">
        <v>2722</v>
      </c>
      <c r="F2088" s="159" t="s">
        <v>2638</v>
      </c>
      <c r="G2088" s="158" t="s">
        <v>280</v>
      </c>
      <c r="H2088" s="160">
        <v>44656</v>
      </c>
      <c r="I2088" s="160">
        <v>44729</v>
      </c>
      <c r="J2088" s="161" t="s">
        <v>2202</v>
      </c>
      <c r="K2088" s="162"/>
      <c r="L2088" s="163" t="s">
        <v>5510</v>
      </c>
      <c r="M2088" s="171">
        <v>0</v>
      </c>
      <c r="N2088" s="164">
        <v>24000</v>
      </c>
      <c r="O2088" s="162">
        <v>111886</v>
      </c>
      <c r="P2088" s="160">
        <v>44729</v>
      </c>
      <c r="Q2088" s="162" t="s">
        <v>2662</v>
      </c>
      <c r="R2088" s="164">
        <v>24000</v>
      </c>
      <c r="S2088" s="163" t="s">
        <v>1572</v>
      </c>
      <c r="T2088" s="163"/>
      <c r="U2088" s="161" t="s">
        <v>10</v>
      </c>
      <c r="V2088" s="161" t="s">
        <v>11</v>
      </c>
      <c r="W2088" s="161" t="s">
        <v>12</v>
      </c>
      <c r="X2088" s="161" t="s">
        <v>13</v>
      </c>
      <c r="Y2088" s="165">
        <v>6260</v>
      </c>
      <c r="Z2088" s="165">
        <v>9241101</v>
      </c>
      <c r="AA2088" s="166">
        <v>3.5089450685614969E-2</v>
      </c>
      <c r="AB2088" s="167" t="s">
        <v>5824</v>
      </c>
      <c r="AC2088" s="168" t="s">
        <v>3252</v>
      </c>
    </row>
    <row r="2089" spans="1:29" x14ac:dyDescent="0.3">
      <c r="A2089" s="156" t="s">
        <v>2866</v>
      </c>
      <c r="B2089" s="157">
        <v>1</v>
      </c>
      <c r="C2089" s="158" t="s">
        <v>1467</v>
      </c>
      <c r="D2089" s="158" t="s">
        <v>235</v>
      </c>
      <c r="E2089" s="156" t="s">
        <v>2722</v>
      </c>
      <c r="F2089" s="159" t="s">
        <v>2638</v>
      </c>
      <c r="G2089" s="158" t="s">
        <v>280</v>
      </c>
      <c r="H2089" s="160">
        <v>44656</v>
      </c>
      <c r="I2089" s="160">
        <v>44760</v>
      </c>
      <c r="J2089" s="161" t="s">
        <v>2202</v>
      </c>
      <c r="K2089" s="162"/>
      <c r="L2089" s="163" t="s">
        <v>5510</v>
      </c>
      <c r="M2089" s="171">
        <v>0</v>
      </c>
      <c r="N2089" s="164">
        <v>26400</v>
      </c>
      <c r="O2089" s="162">
        <v>112769</v>
      </c>
      <c r="P2089" s="160">
        <v>44760</v>
      </c>
      <c r="Q2089" s="162" t="s">
        <v>2691</v>
      </c>
      <c r="R2089" s="164">
        <v>26400</v>
      </c>
      <c r="S2089" s="163" t="s">
        <v>1572</v>
      </c>
      <c r="T2089" s="163"/>
      <c r="U2089" s="161" t="s">
        <v>10</v>
      </c>
      <c r="V2089" s="161" t="s">
        <v>11</v>
      </c>
      <c r="W2089" s="161" t="s">
        <v>12</v>
      </c>
      <c r="X2089" s="161" t="s">
        <v>13</v>
      </c>
      <c r="Y2089" s="165">
        <v>6260</v>
      </c>
      <c r="Z2089" s="165">
        <v>9241101</v>
      </c>
      <c r="AA2089" s="166">
        <v>3.8598395754176465E-2</v>
      </c>
      <c r="AB2089" s="167" t="s">
        <v>5824</v>
      </c>
      <c r="AC2089" s="168" t="s">
        <v>3252</v>
      </c>
    </row>
    <row r="2090" spans="1:29" x14ac:dyDescent="0.3">
      <c r="A2090" s="156" t="s">
        <v>2866</v>
      </c>
      <c r="B2090" s="157">
        <v>1</v>
      </c>
      <c r="C2090" s="158" t="s">
        <v>1467</v>
      </c>
      <c r="D2090" s="158" t="s">
        <v>235</v>
      </c>
      <c r="E2090" s="156" t="s">
        <v>2722</v>
      </c>
      <c r="F2090" s="159" t="s">
        <v>2638</v>
      </c>
      <c r="G2090" s="158" t="s">
        <v>280</v>
      </c>
      <c r="H2090" s="160">
        <v>44656</v>
      </c>
      <c r="I2090" s="160">
        <v>44791</v>
      </c>
      <c r="J2090" s="161" t="s">
        <v>2671</v>
      </c>
      <c r="K2090" s="162"/>
      <c r="L2090" s="163" t="s">
        <v>5510</v>
      </c>
      <c r="M2090" s="171">
        <v>0</v>
      </c>
      <c r="N2090" s="164">
        <v>20400</v>
      </c>
      <c r="O2090" s="162">
        <v>114381</v>
      </c>
      <c r="P2090" s="160">
        <v>44791</v>
      </c>
      <c r="Q2090" s="162" t="s">
        <v>2711</v>
      </c>
      <c r="R2090" s="164">
        <v>20400</v>
      </c>
      <c r="S2090" s="163" t="s">
        <v>1572</v>
      </c>
      <c r="T2090" s="163"/>
      <c r="U2090" s="161" t="s">
        <v>10</v>
      </c>
      <c r="V2090" s="161" t="s">
        <v>11</v>
      </c>
      <c r="W2090" s="161" t="s">
        <v>12</v>
      </c>
      <c r="X2090" s="161" t="s">
        <v>13</v>
      </c>
      <c r="Y2090" s="165">
        <v>6260</v>
      </c>
      <c r="Z2090" s="165">
        <v>9241101</v>
      </c>
      <c r="AA2090" s="166">
        <v>2.9826033082772724E-2</v>
      </c>
      <c r="AB2090" s="167" t="s">
        <v>5824</v>
      </c>
      <c r="AC2090" s="168" t="s">
        <v>3252</v>
      </c>
    </row>
    <row r="2091" spans="1:29" x14ac:dyDescent="0.3">
      <c r="A2091" s="156" t="s">
        <v>2866</v>
      </c>
      <c r="B2091" s="157">
        <v>1</v>
      </c>
      <c r="C2091" s="158" t="s">
        <v>1467</v>
      </c>
      <c r="D2091" s="158" t="s">
        <v>235</v>
      </c>
      <c r="E2091" s="156" t="s">
        <v>2722</v>
      </c>
      <c r="F2091" s="159" t="s">
        <v>2638</v>
      </c>
      <c r="G2091" s="158" t="s">
        <v>280</v>
      </c>
      <c r="H2091" s="160">
        <v>44656</v>
      </c>
      <c r="I2091" s="160">
        <v>44840</v>
      </c>
      <c r="J2091" s="161" t="s">
        <v>2671</v>
      </c>
      <c r="K2091" s="162"/>
      <c r="L2091" s="163" t="s">
        <v>5510</v>
      </c>
      <c r="M2091" s="171">
        <v>0</v>
      </c>
      <c r="N2091" s="164">
        <v>25200</v>
      </c>
      <c r="O2091" s="162">
        <v>115412</v>
      </c>
      <c r="P2091" s="160">
        <v>44840</v>
      </c>
      <c r="Q2091" s="162" t="s">
        <v>3050</v>
      </c>
      <c r="R2091" s="164">
        <v>25200</v>
      </c>
      <c r="S2091" s="163" t="s">
        <v>1572</v>
      </c>
      <c r="T2091" s="163"/>
      <c r="U2091" s="161" t="s">
        <v>10</v>
      </c>
      <c r="V2091" s="161" t="s">
        <v>11</v>
      </c>
      <c r="W2091" s="161" t="s">
        <v>12</v>
      </c>
      <c r="X2091" s="161" t="s">
        <v>13</v>
      </c>
      <c r="Y2091" s="165">
        <v>6260</v>
      </c>
      <c r="Z2091" s="165">
        <v>9241101</v>
      </c>
      <c r="AA2091" s="166">
        <v>3.684392321989572E-2</v>
      </c>
      <c r="AB2091" s="167" t="s">
        <v>5824</v>
      </c>
      <c r="AC2091" s="168" t="s">
        <v>3252</v>
      </c>
    </row>
    <row r="2092" spans="1:29" x14ac:dyDescent="0.3">
      <c r="A2092" s="156" t="s">
        <v>2866</v>
      </c>
      <c r="B2092" s="157">
        <v>1</v>
      </c>
      <c r="C2092" s="158" t="s">
        <v>1467</v>
      </c>
      <c r="D2092" s="158" t="s">
        <v>235</v>
      </c>
      <c r="E2092" s="156" t="s">
        <v>2722</v>
      </c>
      <c r="F2092" s="159" t="s">
        <v>2638</v>
      </c>
      <c r="G2092" s="158" t="s">
        <v>280</v>
      </c>
      <c r="H2092" s="160">
        <v>44656</v>
      </c>
      <c r="I2092" s="160">
        <v>44893</v>
      </c>
      <c r="J2092" s="161" t="s">
        <v>2671</v>
      </c>
      <c r="K2092" s="162"/>
      <c r="L2092" s="163" t="s">
        <v>5510</v>
      </c>
      <c r="M2092" s="171">
        <v>0</v>
      </c>
      <c r="N2092" s="164">
        <v>29360</v>
      </c>
      <c r="O2092" s="162">
        <v>118100</v>
      </c>
      <c r="P2092" s="160">
        <v>44893</v>
      </c>
      <c r="Q2092" s="162" t="s">
        <v>4841</v>
      </c>
      <c r="R2092" s="164">
        <v>29360</v>
      </c>
      <c r="S2092" s="163" t="s">
        <v>1572</v>
      </c>
      <c r="T2092" s="163"/>
      <c r="U2092" s="161" t="s">
        <v>10</v>
      </c>
      <c r="V2092" s="161" t="s">
        <v>11</v>
      </c>
      <c r="W2092" s="161" t="s">
        <v>12</v>
      </c>
      <c r="X2092" s="161" t="s">
        <v>13</v>
      </c>
      <c r="Y2092" s="165">
        <v>6260</v>
      </c>
      <c r="Z2092" s="165">
        <v>9241101</v>
      </c>
      <c r="AA2092" s="166">
        <v>4.2926094672068982E-2</v>
      </c>
      <c r="AB2092" s="167" t="s">
        <v>5824</v>
      </c>
      <c r="AC2092" s="168" t="s">
        <v>3252</v>
      </c>
    </row>
    <row r="2093" spans="1:29" x14ac:dyDescent="0.3">
      <c r="A2093" s="156" t="s">
        <v>2866</v>
      </c>
      <c r="B2093" s="157">
        <v>1</v>
      </c>
      <c r="C2093" s="158" t="s">
        <v>1467</v>
      </c>
      <c r="D2093" s="158" t="s">
        <v>235</v>
      </c>
      <c r="E2093" s="156" t="s">
        <v>2722</v>
      </c>
      <c r="F2093" s="159" t="s">
        <v>2638</v>
      </c>
      <c r="G2093" s="158" t="s">
        <v>280</v>
      </c>
      <c r="H2093" s="160">
        <v>44656</v>
      </c>
      <c r="I2093" s="160">
        <v>44901</v>
      </c>
      <c r="J2093" s="161" t="s">
        <v>2671</v>
      </c>
      <c r="K2093" s="162"/>
      <c r="L2093" s="163" t="s">
        <v>5510</v>
      </c>
      <c r="M2093" s="171">
        <v>0</v>
      </c>
      <c r="N2093" s="164">
        <v>24000</v>
      </c>
      <c r="O2093" s="162">
        <v>116892</v>
      </c>
      <c r="P2093" s="160">
        <v>44901</v>
      </c>
      <c r="Q2093" s="162" t="s">
        <v>4855</v>
      </c>
      <c r="R2093" s="164">
        <v>24000</v>
      </c>
      <c r="S2093" s="163" t="s">
        <v>1572</v>
      </c>
      <c r="T2093" s="163"/>
      <c r="U2093" s="161" t="s">
        <v>10</v>
      </c>
      <c r="V2093" s="161" t="s">
        <v>11</v>
      </c>
      <c r="W2093" s="161" t="s">
        <v>12</v>
      </c>
      <c r="X2093" s="161" t="s">
        <v>13</v>
      </c>
      <c r="Y2093" s="165">
        <v>6260</v>
      </c>
      <c r="Z2093" s="165">
        <v>9241101</v>
      </c>
      <c r="AA2093" s="166">
        <v>3.5089450685614969E-2</v>
      </c>
      <c r="AB2093" s="167" t="s">
        <v>5824</v>
      </c>
      <c r="AC2093" s="168" t="s">
        <v>3252</v>
      </c>
    </row>
    <row r="2094" spans="1:29" x14ac:dyDescent="0.3">
      <c r="A2094" s="156" t="s">
        <v>2866</v>
      </c>
      <c r="B2094" s="157">
        <v>1</v>
      </c>
      <c r="C2094" s="158" t="s">
        <v>1467</v>
      </c>
      <c r="D2094" s="158" t="s">
        <v>235</v>
      </c>
      <c r="E2094" s="156" t="s">
        <v>2722</v>
      </c>
      <c r="F2094" s="159" t="s">
        <v>2638</v>
      </c>
      <c r="G2094" s="158" t="s">
        <v>280</v>
      </c>
      <c r="H2094" s="160">
        <v>44656</v>
      </c>
      <c r="I2094" s="160">
        <v>44943</v>
      </c>
      <c r="J2094" s="161" t="s">
        <v>2671</v>
      </c>
      <c r="K2094" s="162"/>
      <c r="L2094" s="163" t="s">
        <v>5510</v>
      </c>
      <c r="M2094" s="171">
        <v>0</v>
      </c>
      <c r="N2094" s="164">
        <v>24000</v>
      </c>
      <c r="O2094" s="162">
        <v>119529</v>
      </c>
      <c r="P2094" s="160">
        <v>44943</v>
      </c>
      <c r="Q2094" s="162" t="s">
        <v>4907</v>
      </c>
      <c r="R2094" s="164">
        <v>24000</v>
      </c>
      <c r="S2094" s="163" t="s">
        <v>1572</v>
      </c>
      <c r="T2094" s="163"/>
      <c r="U2094" s="161" t="s">
        <v>10</v>
      </c>
      <c r="V2094" s="161" t="s">
        <v>11</v>
      </c>
      <c r="W2094" s="161" t="s">
        <v>12</v>
      </c>
      <c r="X2094" s="161" t="s">
        <v>13</v>
      </c>
      <c r="Y2094" s="165">
        <v>6260</v>
      </c>
      <c r="Z2094" s="165">
        <v>9241101</v>
      </c>
      <c r="AA2094" s="166">
        <v>3.5089450685614969E-2</v>
      </c>
      <c r="AB2094" s="167" t="s">
        <v>5824</v>
      </c>
      <c r="AC2094" s="168" t="s">
        <v>3252</v>
      </c>
    </row>
    <row r="2095" spans="1:29" x14ac:dyDescent="0.3">
      <c r="A2095" s="156" t="s">
        <v>2866</v>
      </c>
      <c r="B2095" s="157">
        <v>1</v>
      </c>
      <c r="C2095" s="158" t="s">
        <v>1467</v>
      </c>
      <c r="D2095" s="158" t="s">
        <v>235</v>
      </c>
      <c r="E2095" s="156" t="s">
        <v>2722</v>
      </c>
      <c r="F2095" s="159" t="s">
        <v>2638</v>
      </c>
      <c r="G2095" s="158" t="s">
        <v>280</v>
      </c>
      <c r="H2095" s="160">
        <v>44656</v>
      </c>
      <c r="I2095" s="160">
        <v>44944</v>
      </c>
      <c r="J2095" s="161" t="s">
        <v>2671</v>
      </c>
      <c r="K2095" s="162"/>
      <c r="L2095" s="163" t="s">
        <v>5510</v>
      </c>
      <c r="M2095" s="171">
        <v>0</v>
      </c>
      <c r="N2095" s="164">
        <v>14000</v>
      </c>
      <c r="O2095" s="158">
        <v>120458</v>
      </c>
      <c r="P2095" s="160">
        <v>44944</v>
      </c>
      <c r="Q2095" s="162" t="s">
        <v>4914</v>
      </c>
      <c r="R2095" s="164">
        <v>14000</v>
      </c>
      <c r="S2095" s="163" t="s">
        <v>1572</v>
      </c>
      <c r="T2095" s="163"/>
      <c r="U2095" s="161" t="s">
        <v>10</v>
      </c>
      <c r="V2095" s="161" t="s">
        <v>11</v>
      </c>
      <c r="W2095" s="161" t="s">
        <v>12</v>
      </c>
      <c r="X2095" s="161" t="s">
        <v>13</v>
      </c>
      <c r="Y2095" s="165">
        <v>6260</v>
      </c>
      <c r="Z2095" s="165">
        <v>9241101</v>
      </c>
      <c r="AA2095" s="166">
        <v>2.0468846233275398E-2</v>
      </c>
      <c r="AB2095" s="167" t="s">
        <v>5824</v>
      </c>
      <c r="AC2095" s="168" t="s">
        <v>3252</v>
      </c>
    </row>
    <row r="2096" spans="1:29" x14ac:dyDescent="0.3">
      <c r="A2096" s="156" t="s">
        <v>2866</v>
      </c>
      <c r="B2096" s="157">
        <v>1</v>
      </c>
      <c r="C2096" s="158" t="s">
        <v>1467</v>
      </c>
      <c r="D2096" s="158" t="s">
        <v>235</v>
      </c>
      <c r="E2096" s="156" t="s">
        <v>2722</v>
      </c>
      <c r="F2096" s="159" t="s">
        <v>2638</v>
      </c>
      <c r="G2096" s="158" t="s">
        <v>280</v>
      </c>
      <c r="H2096" s="160">
        <v>44656</v>
      </c>
      <c r="I2096" s="160">
        <v>44992</v>
      </c>
      <c r="J2096" s="161" t="s">
        <v>2671</v>
      </c>
      <c r="K2096" s="162"/>
      <c r="L2096" s="163" t="s">
        <v>5510</v>
      </c>
      <c r="M2096" s="171">
        <v>0</v>
      </c>
      <c r="N2096" s="164">
        <v>3100</v>
      </c>
      <c r="O2096" s="158">
        <v>121878</v>
      </c>
      <c r="P2096" s="160">
        <v>44992</v>
      </c>
      <c r="Q2096" s="162" t="s">
        <v>5036</v>
      </c>
      <c r="R2096" s="164">
        <v>3100</v>
      </c>
      <c r="S2096" s="163" t="s">
        <v>1572</v>
      </c>
      <c r="T2096" s="163"/>
      <c r="U2096" s="161" t="s">
        <v>10</v>
      </c>
      <c r="V2096" s="161" t="s">
        <v>11</v>
      </c>
      <c r="W2096" s="161" t="s">
        <v>12</v>
      </c>
      <c r="X2096" s="161" t="s">
        <v>13</v>
      </c>
      <c r="Y2096" s="165">
        <v>6260</v>
      </c>
      <c r="Z2096" s="165">
        <v>9241101</v>
      </c>
      <c r="AA2096" s="166">
        <v>4.5323873802252668E-3</v>
      </c>
      <c r="AB2096" s="167" t="s">
        <v>5824</v>
      </c>
      <c r="AC2096" s="168" t="s">
        <v>3252</v>
      </c>
    </row>
    <row r="2097" spans="1:29" x14ac:dyDescent="0.3">
      <c r="A2097" s="156" t="s">
        <v>2866</v>
      </c>
      <c r="B2097" s="157">
        <v>1</v>
      </c>
      <c r="C2097" s="158" t="s">
        <v>1467</v>
      </c>
      <c r="D2097" s="158" t="s">
        <v>235</v>
      </c>
      <c r="E2097" s="156" t="s">
        <v>2722</v>
      </c>
      <c r="F2097" s="159" t="s">
        <v>2638</v>
      </c>
      <c r="G2097" s="158" t="s">
        <v>280</v>
      </c>
      <c r="H2097" s="160">
        <v>44656</v>
      </c>
      <c r="I2097" s="160">
        <v>45007</v>
      </c>
      <c r="J2097" s="161" t="s">
        <v>2671</v>
      </c>
      <c r="K2097" s="162"/>
      <c r="L2097" s="163" t="s">
        <v>5510</v>
      </c>
      <c r="M2097" s="171">
        <v>0</v>
      </c>
      <c r="N2097" s="164">
        <v>23120</v>
      </c>
      <c r="O2097" s="162">
        <v>123129</v>
      </c>
      <c r="P2097" s="160">
        <v>45007</v>
      </c>
      <c r="Q2097" s="162" t="s">
        <v>5058</v>
      </c>
      <c r="R2097" s="164">
        <v>23120</v>
      </c>
      <c r="S2097" s="163" t="s">
        <v>1572</v>
      </c>
      <c r="T2097" s="163"/>
      <c r="U2097" s="161" t="s">
        <v>10</v>
      </c>
      <c r="V2097" s="161" t="s">
        <v>11</v>
      </c>
      <c r="W2097" s="161" t="s">
        <v>12</v>
      </c>
      <c r="X2097" s="161" t="s">
        <v>13</v>
      </c>
      <c r="Y2097" s="165">
        <v>6260</v>
      </c>
      <c r="Z2097" s="165">
        <v>9241101</v>
      </c>
      <c r="AA2097" s="166">
        <v>3.3802837493809086E-2</v>
      </c>
      <c r="AB2097" s="167" t="s">
        <v>5824</v>
      </c>
      <c r="AC2097" s="168" t="s">
        <v>3252</v>
      </c>
    </row>
    <row r="2098" spans="1:29" x14ac:dyDescent="0.3">
      <c r="A2098" s="156" t="s">
        <v>2866</v>
      </c>
      <c r="B2098" s="157">
        <v>1</v>
      </c>
      <c r="C2098" s="158" t="s">
        <v>1467</v>
      </c>
      <c r="D2098" s="158" t="s">
        <v>235</v>
      </c>
      <c r="E2098" s="156" t="s">
        <v>2722</v>
      </c>
      <c r="F2098" s="159" t="s">
        <v>2638</v>
      </c>
      <c r="G2098" s="158" t="s">
        <v>280</v>
      </c>
      <c r="H2098" s="160">
        <v>44656</v>
      </c>
      <c r="I2098" s="160">
        <v>45313</v>
      </c>
      <c r="J2098" s="161" t="s">
        <v>5251</v>
      </c>
      <c r="K2098" s="162"/>
      <c r="L2098" s="163" t="s">
        <v>5510</v>
      </c>
      <c r="M2098" s="171">
        <v>25</v>
      </c>
      <c r="N2098" s="164">
        <v>25</v>
      </c>
      <c r="O2098" s="162"/>
      <c r="P2098" s="160"/>
      <c r="Q2098" s="162"/>
      <c r="R2098" s="164">
        <v>0</v>
      </c>
      <c r="S2098" s="163" t="s">
        <v>1572</v>
      </c>
      <c r="T2098" s="163"/>
      <c r="U2098" s="161" t="s">
        <v>10</v>
      </c>
      <c r="V2098" s="161" t="s">
        <v>11</v>
      </c>
      <c r="W2098" s="161" t="s">
        <v>12</v>
      </c>
      <c r="X2098" s="161" t="s">
        <v>13</v>
      </c>
      <c r="Y2098" s="165">
        <v>6260</v>
      </c>
      <c r="Z2098" s="165">
        <v>9241101</v>
      </c>
      <c r="AA2098" s="166">
        <v>0</v>
      </c>
      <c r="AB2098" s="167" t="s">
        <v>5818</v>
      </c>
      <c r="AC2098" s="168" t="s">
        <v>3252</v>
      </c>
    </row>
    <row r="2099" spans="1:29" x14ac:dyDescent="0.3">
      <c r="A2099" s="156" t="s">
        <v>2866</v>
      </c>
      <c r="B2099" s="157">
        <v>1</v>
      </c>
      <c r="C2099" s="158" t="s">
        <v>1467</v>
      </c>
      <c r="D2099" s="158" t="s">
        <v>235</v>
      </c>
      <c r="E2099" s="156" t="s">
        <v>2722</v>
      </c>
      <c r="F2099" s="159" t="s">
        <v>2638</v>
      </c>
      <c r="G2099" s="158" t="s">
        <v>280</v>
      </c>
      <c r="H2099" s="160">
        <v>44656</v>
      </c>
      <c r="I2099" s="160">
        <v>45324</v>
      </c>
      <c r="J2099" s="161" t="s">
        <v>5251</v>
      </c>
      <c r="K2099" s="162" t="s">
        <v>2572</v>
      </c>
      <c r="L2099" s="163" t="s">
        <v>5510</v>
      </c>
      <c r="M2099" s="171">
        <v>-25</v>
      </c>
      <c r="N2099" s="164">
        <v>-25</v>
      </c>
      <c r="O2099" s="162"/>
      <c r="P2099" s="160"/>
      <c r="Q2099" s="162"/>
      <c r="R2099" s="164">
        <v>0</v>
      </c>
      <c r="S2099" s="163" t="s">
        <v>1572</v>
      </c>
      <c r="T2099" s="163"/>
      <c r="U2099" s="161" t="s">
        <v>10</v>
      </c>
      <c r="V2099" s="161" t="s">
        <v>11</v>
      </c>
      <c r="W2099" s="161" t="s">
        <v>12</v>
      </c>
      <c r="X2099" s="161" t="s">
        <v>13</v>
      </c>
      <c r="Y2099" s="165">
        <v>6260</v>
      </c>
      <c r="Z2099" s="165">
        <v>9241101</v>
      </c>
      <c r="AA2099" s="166">
        <v>0</v>
      </c>
      <c r="AB2099" s="167" t="s">
        <v>5819</v>
      </c>
      <c r="AC2099" s="168" t="s">
        <v>3252</v>
      </c>
    </row>
    <row r="2100" spans="1:29" x14ac:dyDescent="0.3">
      <c r="A2100" s="156" t="s">
        <v>2881</v>
      </c>
      <c r="B2100" s="157">
        <v>2</v>
      </c>
      <c r="C2100" s="158" t="s">
        <v>1467</v>
      </c>
      <c r="D2100" s="158" t="s">
        <v>284</v>
      </c>
      <c r="E2100" s="156" t="s">
        <v>2722</v>
      </c>
      <c r="F2100" s="159" t="s">
        <v>2638</v>
      </c>
      <c r="G2100" s="158" t="s">
        <v>280</v>
      </c>
      <c r="H2100" s="160">
        <v>44656</v>
      </c>
      <c r="I2100" s="160">
        <v>44672</v>
      </c>
      <c r="J2100" s="161" t="s">
        <v>2202</v>
      </c>
      <c r="K2100" s="162"/>
      <c r="L2100" s="163" t="s">
        <v>5510</v>
      </c>
      <c r="M2100" s="171">
        <v>0</v>
      </c>
      <c r="N2100" s="164">
        <v>2646.25</v>
      </c>
      <c r="O2100" s="162">
        <v>109813</v>
      </c>
      <c r="P2100" s="160">
        <v>44672</v>
      </c>
      <c r="Q2100" s="162" t="s">
        <v>2577</v>
      </c>
      <c r="R2100" s="164">
        <v>2646.25</v>
      </c>
      <c r="S2100" s="163" t="s">
        <v>1573</v>
      </c>
      <c r="T2100" s="163"/>
      <c r="U2100" s="161" t="s">
        <v>10</v>
      </c>
      <c r="V2100" s="161" t="s">
        <v>11</v>
      </c>
      <c r="W2100" s="161" t="s">
        <v>12</v>
      </c>
      <c r="X2100" s="161" t="s">
        <v>13</v>
      </c>
      <c r="Y2100" s="165">
        <v>6260</v>
      </c>
      <c r="Z2100" s="165">
        <v>9301101</v>
      </c>
      <c r="AA2100" s="166">
        <v>3.8689774532003588E-3</v>
      </c>
      <c r="AB2100" s="167" t="s">
        <v>5228</v>
      </c>
      <c r="AC2100" s="168" t="s">
        <v>3282</v>
      </c>
    </row>
    <row r="2101" spans="1:29" x14ac:dyDescent="0.3">
      <c r="A2101" s="156" t="s">
        <v>2881</v>
      </c>
      <c r="B2101" s="157">
        <v>2</v>
      </c>
      <c r="C2101" s="158" t="s">
        <v>1467</v>
      </c>
      <c r="D2101" s="158" t="s">
        <v>284</v>
      </c>
      <c r="E2101" s="156" t="s">
        <v>2722</v>
      </c>
      <c r="F2101" s="159" t="s">
        <v>2638</v>
      </c>
      <c r="G2101" s="158" t="s">
        <v>280</v>
      </c>
      <c r="H2101" s="160">
        <v>44656</v>
      </c>
      <c r="I2101" s="160">
        <v>44692</v>
      </c>
      <c r="J2101" s="161" t="s">
        <v>2202</v>
      </c>
      <c r="K2101" s="162"/>
      <c r="L2101" s="163" t="s">
        <v>5510</v>
      </c>
      <c r="M2101" s="171">
        <v>0</v>
      </c>
      <c r="N2101" s="164">
        <v>4640</v>
      </c>
      <c r="O2101" s="162">
        <v>110803</v>
      </c>
      <c r="P2101" s="160">
        <v>44692</v>
      </c>
      <c r="Q2101" s="162" t="s">
        <v>2616</v>
      </c>
      <c r="R2101" s="164">
        <v>4640</v>
      </c>
      <c r="S2101" s="163" t="s">
        <v>1573</v>
      </c>
      <c r="T2101" s="163"/>
      <c r="U2101" s="161" t="s">
        <v>10</v>
      </c>
      <c r="V2101" s="161" t="s">
        <v>11</v>
      </c>
      <c r="W2101" s="161" t="s">
        <v>12</v>
      </c>
      <c r="X2101" s="161" t="s">
        <v>13</v>
      </c>
      <c r="Y2101" s="165">
        <v>6260</v>
      </c>
      <c r="Z2101" s="165">
        <v>9301101</v>
      </c>
      <c r="AA2101" s="166">
        <v>6.7839604658855605E-3</v>
      </c>
      <c r="AB2101" s="167" t="s">
        <v>5228</v>
      </c>
      <c r="AC2101" s="168" t="s">
        <v>3282</v>
      </c>
    </row>
    <row r="2102" spans="1:29" x14ac:dyDescent="0.3">
      <c r="A2102" s="156" t="s">
        <v>2881</v>
      </c>
      <c r="B2102" s="157">
        <v>2</v>
      </c>
      <c r="C2102" s="158" t="s">
        <v>1467</v>
      </c>
      <c r="D2102" s="158" t="s">
        <v>284</v>
      </c>
      <c r="E2102" s="156" t="s">
        <v>2722</v>
      </c>
      <c r="F2102" s="159" t="s">
        <v>2638</v>
      </c>
      <c r="G2102" s="158" t="s">
        <v>280</v>
      </c>
      <c r="H2102" s="160">
        <v>44656</v>
      </c>
      <c r="I2102" s="160">
        <v>44701</v>
      </c>
      <c r="J2102" s="161" t="s">
        <v>2202</v>
      </c>
      <c r="K2102" s="162"/>
      <c r="L2102" s="163" t="s">
        <v>5510</v>
      </c>
      <c r="M2102" s="171">
        <v>0</v>
      </c>
      <c r="N2102" s="164">
        <v>47640</v>
      </c>
      <c r="O2102" s="158">
        <v>109866</v>
      </c>
      <c r="P2102" s="160">
        <v>44701</v>
      </c>
      <c r="Q2102" s="162" t="s">
        <v>2620</v>
      </c>
      <c r="R2102" s="164">
        <v>47640</v>
      </c>
      <c r="S2102" s="163" t="s">
        <v>1573</v>
      </c>
      <c r="T2102" s="163"/>
      <c r="U2102" s="161" t="s">
        <v>10</v>
      </c>
      <c r="V2102" s="161" t="s">
        <v>11</v>
      </c>
      <c r="W2102" s="161" t="s">
        <v>12</v>
      </c>
      <c r="X2102" s="161" t="s">
        <v>13</v>
      </c>
      <c r="Y2102" s="165">
        <v>6260</v>
      </c>
      <c r="Z2102" s="165">
        <v>9301101</v>
      </c>
      <c r="AA2102" s="166">
        <v>6.9652559610945713E-2</v>
      </c>
      <c r="AB2102" s="167" t="s">
        <v>5228</v>
      </c>
      <c r="AC2102" s="168" t="s">
        <v>3282</v>
      </c>
    </row>
    <row r="2103" spans="1:29" x14ac:dyDescent="0.3">
      <c r="A2103" s="156" t="s">
        <v>2881</v>
      </c>
      <c r="B2103" s="157">
        <v>2</v>
      </c>
      <c r="C2103" s="158" t="s">
        <v>1467</v>
      </c>
      <c r="D2103" s="158" t="s">
        <v>284</v>
      </c>
      <c r="E2103" s="156" t="s">
        <v>2722</v>
      </c>
      <c r="F2103" s="159" t="s">
        <v>2638</v>
      </c>
      <c r="G2103" s="158" t="s">
        <v>280</v>
      </c>
      <c r="H2103" s="160">
        <v>44656</v>
      </c>
      <c r="I2103" s="160">
        <v>44893</v>
      </c>
      <c r="J2103" s="161" t="s">
        <v>2671</v>
      </c>
      <c r="K2103" s="162"/>
      <c r="L2103" s="163" t="s">
        <v>5510</v>
      </c>
      <c r="M2103" s="171">
        <v>0</v>
      </c>
      <c r="N2103" s="164">
        <v>10080</v>
      </c>
      <c r="O2103" s="158">
        <v>118100</v>
      </c>
      <c r="P2103" s="160">
        <v>44893</v>
      </c>
      <c r="Q2103" s="162" t="s">
        <v>4841</v>
      </c>
      <c r="R2103" s="164">
        <v>10080</v>
      </c>
      <c r="S2103" s="163" t="s">
        <v>1573</v>
      </c>
      <c r="T2103" s="163"/>
      <c r="U2103" s="161" t="s">
        <v>10</v>
      </c>
      <c r="V2103" s="161" t="s">
        <v>11</v>
      </c>
      <c r="W2103" s="161" t="s">
        <v>12</v>
      </c>
      <c r="X2103" s="161" t="s">
        <v>13</v>
      </c>
      <c r="Y2103" s="165">
        <v>6260</v>
      </c>
      <c r="Z2103" s="165">
        <v>9301101</v>
      </c>
      <c r="AA2103" s="166">
        <v>1.4737569287958288E-2</v>
      </c>
      <c r="AB2103" s="167" t="s">
        <v>5228</v>
      </c>
      <c r="AC2103" s="168" t="s">
        <v>3282</v>
      </c>
    </row>
    <row r="2104" spans="1:29" x14ac:dyDescent="0.3">
      <c r="A2104" s="156" t="s">
        <v>2881</v>
      </c>
      <c r="B2104" s="157">
        <v>2</v>
      </c>
      <c r="C2104" s="158" t="s">
        <v>1467</v>
      </c>
      <c r="D2104" s="158" t="s">
        <v>284</v>
      </c>
      <c r="E2104" s="156" t="s">
        <v>2722</v>
      </c>
      <c r="F2104" s="159" t="s">
        <v>2638</v>
      </c>
      <c r="G2104" s="158" t="s">
        <v>280</v>
      </c>
      <c r="H2104" s="160">
        <v>44656</v>
      </c>
      <c r="I2104" s="160">
        <v>44943</v>
      </c>
      <c r="J2104" s="161" t="s">
        <v>2671</v>
      </c>
      <c r="K2104" s="162"/>
      <c r="L2104" s="163" t="s">
        <v>5510</v>
      </c>
      <c r="M2104" s="171">
        <v>0</v>
      </c>
      <c r="N2104" s="164">
        <v>13280</v>
      </c>
      <c r="O2104" s="162">
        <v>119529</v>
      </c>
      <c r="P2104" s="160">
        <v>44943</v>
      </c>
      <c r="Q2104" s="162" t="s">
        <v>4907</v>
      </c>
      <c r="R2104" s="164">
        <v>13280</v>
      </c>
      <c r="S2104" s="163" t="s">
        <v>1573</v>
      </c>
      <c r="T2104" s="163"/>
      <c r="U2104" s="161" t="s">
        <v>10</v>
      </c>
      <c r="V2104" s="161" t="s">
        <v>11</v>
      </c>
      <c r="W2104" s="161" t="s">
        <v>12</v>
      </c>
      <c r="X2104" s="161" t="s">
        <v>13</v>
      </c>
      <c r="Y2104" s="165">
        <v>6260</v>
      </c>
      <c r="Z2104" s="165">
        <v>9301101</v>
      </c>
      <c r="AA2104" s="166">
        <v>1.941616271270695E-2</v>
      </c>
      <c r="AB2104" s="167" t="s">
        <v>5228</v>
      </c>
      <c r="AC2104" s="168" t="s">
        <v>3282</v>
      </c>
    </row>
    <row r="2105" spans="1:29" x14ac:dyDescent="0.3">
      <c r="A2105" s="156" t="s">
        <v>2881</v>
      </c>
      <c r="B2105" s="157">
        <v>2</v>
      </c>
      <c r="C2105" s="158" t="s">
        <v>1467</v>
      </c>
      <c r="D2105" s="158" t="s">
        <v>284</v>
      </c>
      <c r="E2105" s="156" t="s">
        <v>2722</v>
      </c>
      <c r="F2105" s="159" t="s">
        <v>2638</v>
      </c>
      <c r="G2105" s="158" t="s">
        <v>280</v>
      </c>
      <c r="H2105" s="160">
        <v>44656</v>
      </c>
      <c r="I2105" s="160">
        <v>44944</v>
      </c>
      <c r="J2105" s="161" t="s">
        <v>2671</v>
      </c>
      <c r="K2105" s="162"/>
      <c r="L2105" s="163" t="s">
        <v>5510</v>
      </c>
      <c r="M2105" s="171">
        <v>0</v>
      </c>
      <c r="N2105" s="164">
        <v>14320</v>
      </c>
      <c r="O2105" s="162">
        <v>120458</v>
      </c>
      <c r="P2105" s="160">
        <v>44944</v>
      </c>
      <c r="Q2105" s="162" t="s">
        <v>4914</v>
      </c>
      <c r="R2105" s="164">
        <v>14320</v>
      </c>
      <c r="S2105" s="163" t="s">
        <v>1573</v>
      </c>
      <c r="T2105" s="163"/>
      <c r="U2105" s="161" t="s">
        <v>10</v>
      </c>
      <c r="V2105" s="161" t="s">
        <v>11</v>
      </c>
      <c r="W2105" s="161" t="s">
        <v>12</v>
      </c>
      <c r="X2105" s="161" t="s">
        <v>13</v>
      </c>
      <c r="Y2105" s="165">
        <v>6260</v>
      </c>
      <c r="Z2105" s="165">
        <v>9301101</v>
      </c>
      <c r="AA2105" s="166">
        <v>2.0936705575750267E-2</v>
      </c>
      <c r="AB2105" s="167" t="s">
        <v>5228</v>
      </c>
      <c r="AC2105" s="168" t="s">
        <v>3282</v>
      </c>
    </row>
    <row r="2106" spans="1:29" x14ac:dyDescent="0.3">
      <c r="A2106" s="156" t="s">
        <v>2881</v>
      </c>
      <c r="B2106" s="157">
        <v>2</v>
      </c>
      <c r="C2106" s="158" t="s">
        <v>1467</v>
      </c>
      <c r="D2106" s="158" t="s">
        <v>284</v>
      </c>
      <c r="E2106" s="156" t="s">
        <v>2722</v>
      </c>
      <c r="F2106" s="159" t="s">
        <v>2638</v>
      </c>
      <c r="G2106" s="158" t="s">
        <v>280</v>
      </c>
      <c r="H2106" s="160">
        <v>44656</v>
      </c>
      <c r="I2106" s="160">
        <v>44992</v>
      </c>
      <c r="J2106" s="161" t="s">
        <v>2671</v>
      </c>
      <c r="K2106" s="162"/>
      <c r="L2106" s="163" t="s">
        <v>5510</v>
      </c>
      <c r="M2106" s="171">
        <v>0</v>
      </c>
      <c r="N2106" s="164">
        <v>23140</v>
      </c>
      <c r="O2106" s="162">
        <v>121878</v>
      </c>
      <c r="P2106" s="160">
        <v>44992</v>
      </c>
      <c r="Q2106" s="162" t="s">
        <v>5036</v>
      </c>
      <c r="R2106" s="164">
        <v>23140</v>
      </c>
      <c r="S2106" s="163" t="s">
        <v>1573</v>
      </c>
      <c r="T2106" s="163"/>
      <c r="U2106" s="161" t="s">
        <v>10</v>
      </c>
      <c r="V2106" s="161" t="s">
        <v>11</v>
      </c>
      <c r="W2106" s="161" t="s">
        <v>12</v>
      </c>
      <c r="X2106" s="161" t="s">
        <v>13</v>
      </c>
      <c r="Y2106" s="165">
        <v>6260</v>
      </c>
      <c r="Z2106" s="165">
        <v>9301101</v>
      </c>
      <c r="AA2106" s="166">
        <v>3.3832078702713764E-2</v>
      </c>
      <c r="AB2106" s="167" t="s">
        <v>5228</v>
      </c>
      <c r="AC2106" s="168" t="s">
        <v>3282</v>
      </c>
    </row>
    <row r="2107" spans="1:29" x14ac:dyDescent="0.3">
      <c r="A2107" s="156" t="s">
        <v>2881</v>
      </c>
      <c r="B2107" s="157">
        <v>2</v>
      </c>
      <c r="C2107" s="158" t="s">
        <v>1467</v>
      </c>
      <c r="D2107" s="158" t="s">
        <v>284</v>
      </c>
      <c r="E2107" s="156" t="s">
        <v>2722</v>
      </c>
      <c r="F2107" s="159" t="s">
        <v>2638</v>
      </c>
      <c r="G2107" s="158" t="s">
        <v>280</v>
      </c>
      <c r="H2107" s="160">
        <v>44656</v>
      </c>
      <c r="I2107" s="160">
        <v>45007</v>
      </c>
      <c r="J2107" s="161" t="s">
        <v>2671</v>
      </c>
      <c r="K2107" s="162"/>
      <c r="L2107" s="163" t="s">
        <v>5510</v>
      </c>
      <c r="M2107" s="171">
        <v>0</v>
      </c>
      <c r="N2107" s="164">
        <v>12040</v>
      </c>
      <c r="O2107" s="162">
        <v>123129</v>
      </c>
      <c r="P2107" s="160">
        <v>45007</v>
      </c>
      <c r="Q2107" s="162" t="s">
        <v>5058</v>
      </c>
      <c r="R2107" s="164">
        <v>12040</v>
      </c>
      <c r="S2107" s="163" t="s">
        <v>1573</v>
      </c>
      <c r="T2107" s="163"/>
      <c r="U2107" s="161" t="s">
        <v>10</v>
      </c>
      <c r="V2107" s="161" t="s">
        <v>11</v>
      </c>
      <c r="W2107" s="161" t="s">
        <v>12</v>
      </c>
      <c r="X2107" s="161" t="s">
        <v>13</v>
      </c>
      <c r="Y2107" s="165">
        <v>6260</v>
      </c>
      <c r="Z2107" s="165">
        <v>9301101</v>
      </c>
      <c r="AA2107" s="166">
        <v>1.7603207760616843E-2</v>
      </c>
      <c r="AB2107" s="167" t="s">
        <v>5228</v>
      </c>
      <c r="AC2107" s="168" t="s">
        <v>3282</v>
      </c>
    </row>
    <row r="2108" spans="1:29" x14ac:dyDescent="0.3">
      <c r="A2108" s="156" t="s">
        <v>2881</v>
      </c>
      <c r="B2108" s="157">
        <v>2</v>
      </c>
      <c r="C2108" s="156" t="s">
        <v>1467</v>
      </c>
      <c r="D2108" s="158" t="s">
        <v>284</v>
      </c>
      <c r="E2108" s="156" t="s">
        <v>2722</v>
      </c>
      <c r="F2108" s="159" t="s">
        <v>2638</v>
      </c>
      <c r="G2108" s="156" t="s">
        <v>280</v>
      </c>
      <c r="H2108" s="160">
        <v>44656</v>
      </c>
      <c r="I2108" s="160">
        <v>45056</v>
      </c>
      <c r="J2108" s="161" t="s">
        <v>2671</v>
      </c>
      <c r="K2108" s="173"/>
      <c r="L2108" s="158" t="s">
        <v>5510</v>
      </c>
      <c r="M2108" s="171">
        <v>0</v>
      </c>
      <c r="N2108" s="171">
        <v>27680</v>
      </c>
      <c r="O2108" s="162">
        <v>124386</v>
      </c>
      <c r="P2108" s="160">
        <v>45056</v>
      </c>
      <c r="Q2108" s="162" t="s">
        <v>5192</v>
      </c>
      <c r="R2108" s="164">
        <v>27680</v>
      </c>
      <c r="S2108" s="162" t="s">
        <v>1573</v>
      </c>
      <c r="T2108" s="163"/>
      <c r="U2108" s="161" t="s">
        <v>10</v>
      </c>
      <c r="V2108" s="161" t="s">
        <v>11</v>
      </c>
      <c r="W2108" s="161" t="s">
        <v>12</v>
      </c>
      <c r="X2108" s="161" t="s">
        <v>13</v>
      </c>
      <c r="Y2108" s="169">
        <v>6260</v>
      </c>
      <c r="Z2108" s="169">
        <v>9301101</v>
      </c>
      <c r="AA2108" s="166">
        <v>4.0469833124075934E-2</v>
      </c>
      <c r="AB2108" s="158" t="s">
        <v>5228</v>
      </c>
      <c r="AC2108" s="168" t="s">
        <v>3282</v>
      </c>
    </row>
    <row r="2109" spans="1:29" x14ac:dyDescent="0.3">
      <c r="A2109" s="156" t="s">
        <v>2881</v>
      </c>
      <c r="B2109" s="157">
        <v>2</v>
      </c>
      <c r="C2109" s="158" t="s">
        <v>1467</v>
      </c>
      <c r="D2109" s="156" t="s">
        <v>284</v>
      </c>
      <c r="E2109" s="156" t="s">
        <v>2722</v>
      </c>
      <c r="F2109" s="159" t="s">
        <v>2638</v>
      </c>
      <c r="G2109" s="158" t="s">
        <v>280</v>
      </c>
      <c r="H2109" s="160">
        <v>44656</v>
      </c>
      <c r="I2109" s="160">
        <v>45089</v>
      </c>
      <c r="J2109" s="161" t="s">
        <v>2671</v>
      </c>
      <c r="K2109" s="162"/>
      <c r="L2109" s="163" t="s">
        <v>5510</v>
      </c>
      <c r="M2109" s="171">
        <v>0</v>
      </c>
      <c r="N2109" s="164">
        <v>23360</v>
      </c>
      <c r="O2109" s="162">
        <v>125813</v>
      </c>
      <c r="P2109" s="160">
        <v>45089</v>
      </c>
      <c r="Q2109" s="162" t="s">
        <v>5235</v>
      </c>
      <c r="R2109" s="164">
        <v>23360</v>
      </c>
      <c r="S2109" s="162" t="s">
        <v>1573</v>
      </c>
      <c r="T2109" s="163"/>
      <c r="U2109" s="161" t="s">
        <v>10</v>
      </c>
      <c r="V2109" s="161" t="s">
        <v>11</v>
      </c>
      <c r="W2109" s="161" t="s">
        <v>12</v>
      </c>
      <c r="X2109" s="161" t="s">
        <v>13</v>
      </c>
      <c r="Y2109" s="169">
        <v>6260</v>
      </c>
      <c r="Z2109" s="169">
        <v>9301101</v>
      </c>
      <c r="AA2109" s="166">
        <v>3.4153732000665238E-2</v>
      </c>
      <c r="AB2109" s="158" t="s">
        <v>5228</v>
      </c>
      <c r="AC2109" s="168" t="s">
        <v>3282</v>
      </c>
    </row>
    <row r="2110" spans="1:29" x14ac:dyDescent="0.3">
      <c r="A2110" s="156" t="s">
        <v>2881</v>
      </c>
      <c r="B2110" s="157">
        <v>2</v>
      </c>
      <c r="C2110" s="158" t="s">
        <v>1467</v>
      </c>
      <c r="D2110" s="158" t="s">
        <v>284</v>
      </c>
      <c r="E2110" s="156" t="s">
        <v>2722</v>
      </c>
      <c r="F2110" s="159" t="s">
        <v>2638</v>
      </c>
      <c r="G2110" s="158" t="s">
        <v>280</v>
      </c>
      <c r="H2110" s="160">
        <v>44656</v>
      </c>
      <c r="I2110" s="160">
        <v>45105</v>
      </c>
      <c r="J2110" s="161" t="s">
        <v>2671</v>
      </c>
      <c r="K2110" s="162"/>
      <c r="L2110" s="163" t="s">
        <v>5510</v>
      </c>
      <c r="M2110" s="171">
        <v>0</v>
      </c>
      <c r="N2110" s="164">
        <v>26640</v>
      </c>
      <c r="O2110" s="162">
        <v>127728</v>
      </c>
      <c r="P2110" s="160">
        <v>45105</v>
      </c>
      <c r="Q2110" s="162" t="s">
        <v>5248</v>
      </c>
      <c r="R2110" s="164">
        <v>26640</v>
      </c>
      <c r="S2110" s="163" t="s">
        <v>1573</v>
      </c>
      <c r="T2110" s="163"/>
      <c r="U2110" s="161" t="s">
        <v>10</v>
      </c>
      <c r="V2110" s="161" t="s">
        <v>11</v>
      </c>
      <c r="W2110" s="161" t="s">
        <v>12</v>
      </c>
      <c r="X2110" s="161" t="s">
        <v>13</v>
      </c>
      <c r="Y2110" s="165">
        <v>6260</v>
      </c>
      <c r="Z2110" s="165">
        <v>9301101</v>
      </c>
      <c r="AA2110" s="166">
        <v>3.8949290261032617E-2</v>
      </c>
      <c r="AB2110" s="167" t="s">
        <v>5228</v>
      </c>
      <c r="AC2110" s="168" t="s">
        <v>3282</v>
      </c>
    </row>
    <row r="2111" spans="1:29" x14ac:dyDescent="0.3">
      <c r="A2111" s="156" t="s">
        <v>2881</v>
      </c>
      <c r="B2111" s="157">
        <v>2</v>
      </c>
      <c r="C2111" s="158" t="s">
        <v>1467</v>
      </c>
      <c r="D2111" s="156" t="s">
        <v>284</v>
      </c>
      <c r="E2111" s="156" t="s">
        <v>2722</v>
      </c>
      <c r="F2111" s="158" t="s">
        <v>2638</v>
      </c>
      <c r="G2111" s="158" t="s">
        <v>280</v>
      </c>
      <c r="H2111" s="160">
        <v>44656</v>
      </c>
      <c r="I2111" s="160">
        <v>45124</v>
      </c>
      <c r="J2111" s="161" t="s">
        <v>2671</v>
      </c>
      <c r="K2111" s="162"/>
      <c r="L2111" s="158" t="s">
        <v>5510</v>
      </c>
      <c r="M2111" s="171">
        <v>0</v>
      </c>
      <c r="N2111" s="171">
        <v>14240</v>
      </c>
      <c r="O2111" s="162">
        <v>129343</v>
      </c>
      <c r="P2111" s="160">
        <v>45124</v>
      </c>
      <c r="Q2111" s="162" t="s">
        <v>5316</v>
      </c>
      <c r="R2111" s="171">
        <v>14240</v>
      </c>
      <c r="S2111" s="163" t="s">
        <v>1573</v>
      </c>
      <c r="T2111" s="156"/>
      <c r="U2111" s="161" t="s">
        <v>10</v>
      </c>
      <c r="V2111" s="161" t="s">
        <v>11</v>
      </c>
      <c r="W2111" s="161" t="s">
        <v>12</v>
      </c>
      <c r="X2111" s="161" t="s">
        <v>13</v>
      </c>
      <c r="Y2111" s="165">
        <v>6260</v>
      </c>
      <c r="Z2111" s="165">
        <v>9301101</v>
      </c>
      <c r="AA2111" s="166">
        <v>2.081974074013155E-2</v>
      </c>
      <c r="AB2111" s="158" t="s">
        <v>5228</v>
      </c>
      <c r="AC2111" s="168" t="s">
        <v>3282</v>
      </c>
    </row>
    <row r="2112" spans="1:29" x14ac:dyDescent="0.3">
      <c r="A2112" s="156" t="s">
        <v>2881</v>
      </c>
      <c r="B2112" s="157">
        <v>2</v>
      </c>
      <c r="C2112" s="158" t="s">
        <v>1467</v>
      </c>
      <c r="D2112" s="158" t="s">
        <v>284</v>
      </c>
      <c r="E2112" s="156" t="s">
        <v>2722</v>
      </c>
      <c r="F2112" s="159" t="s">
        <v>2638</v>
      </c>
      <c r="G2112" s="158" t="s">
        <v>280</v>
      </c>
      <c r="H2112" s="160">
        <v>44656</v>
      </c>
      <c r="I2112" s="160">
        <v>45125</v>
      </c>
      <c r="J2112" s="161" t="s">
        <v>2671</v>
      </c>
      <c r="K2112" s="162"/>
      <c r="L2112" s="163" t="s">
        <v>5510</v>
      </c>
      <c r="M2112" s="171">
        <v>28058.75</v>
      </c>
      <c r="N2112" s="164">
        <v>28058.75</v>
      </c>
      <c r="O2112" s="162"/>
      <c r="P2112" s="160"/>
      <c r="Q2112" s="162"/>
      <c r="R2112" s="164">
        <v>0</v>
      </c>
      <c r="S2112" s="163" t="s">
        <v>1573</v>
      </c>
      <c r="T2112" s="163"/>
      <c r="U2112" s="161" t="s">
        <v>10</v>
      </c>
      <c r="V2112" s="161" t="s">
        <v>11</v>
      </c>
      <c r="W2112" s="161" t="s">
        <v>12</v>
      </c>
      <c r="X2112" s="161" t="s">
        <v>13</v>
      </c>
      <c r="Y2112" s="169">
        <v>6260</v>
      </c>
      <c r="Z2112" s="165">
        <v>9301101</v>
      </c>
      <c r="AA2112" s="166">
        <v>0</v>
      </c>
      <c r="AB2112" s="167" t="s">
        <v>5815</v>
      </c>
      <c r="AC2112" s="168" t="s">
        <v>3282</v>
      </c>
    </row>
    <row r="2113" spans="1:29" x14ac:dyDescent="0.3">
      <c r="A2113" s="156" t="s">
        <v>2881</v>
      </c>
      <c r="B2113" s="157">
        <v>2</v>
      </c>
      <c r="C2113" s="158" t="s">
        <v>1467</v>
      </c>
      <c r="D2113" s="158" t="s">
        <v>284</v>
      </c>
      <c r="E2113" s="156" t="s">
        <v>2722</v>
      </c>
      <c r="F2113" s="159" t="s">
        <v>2638</v>
      </c>
      <c r="G2113" s="158" t="s">
        <v>280</v>
      </c>
      <c r="H2113" s="160">
        <v>44656</v>
      </c>
      <c r="I2113" s="160">
        <v>45126</v>
      </c>
      <c r="J2113" s="161" t="s">
        <v>2671</v>
      </c>
      <c r="K2113" s="162" t="s">
        <v>2572</v>
      </c>
      <c r="L2113" s="163" t="s">
        <v>5510</v>
      </c>
      <c r="M2113" s="171">
        <v>-28058.75</v>
      </c>
      <c r="N2113" s="164">
        <v>-28058.75</v>
      </c>
      <c r="O2113" s="162"/>
      <c r="P2113" s="160"/>
      <c r="Q2113" s="162"/>
      <c r="R2113" s="164">
        <v>0</v>
      </c>
      <c r="S2113" s="163" t="s">
        <v>1573</v>
      </c>
      <c r="T2113" s="163"/>
      <c r="U2113" s="161" t="s">
        <v>10</v>
      </c>
      <c r="V2113" s="161" t="s">
        <v>11</v>
      </c>
      <c r="W2113" s="161" t="s">
        <v>12</v>
      </c>
      <c r="X2113" s="161" t="s">
        <v>13</v>
      </c>
      <c r="Y2113" s="169">
        <v>6260</v>
      </c>
      <c r="Z2113" s="165">
        <v>9301101</v>
      </c>
      <c r="AA2113" s="166">
        <v>0</v>
      </c>
      <c r="AB2113" s="167" t="s">
        <v>5816</v>
      </c>
      <c r="AC2113" s="168" t="s">
        <v>3282</v>
      </c>
    </row>
    <row r="2114" spans="1:29" x14ac:dyDescent="0.3">
      <c r="A2114" s="156" t="s">
        <v>2726</v>
      </c>
      <c r="B2114" s="157">
        <v>3</v>
      </c>
      <c r="C2114" s="158" t="s">
        <v>1467</v>
      </c>
      <c r="D2114" s="158" t="s">
        <v>421</v>
      </c>
      <c r="E2114" s="156" t="s">
        <v>2722</v>
      </c>
      <c r="F2114" s="159" t="s">
        <v>2638</v>
      </c>
      <c r="G2114" s="158" t="s">
        <v>280</v>
      </c>
      <c r="H2114" s="160">
        <v>44502</v>
      </c>
      <c r="I2114" s="160">
        <v>44508</v>
      </c>
      <c r="J2114" s="161" t="s">
        <v>2202</v>
      </c>
      <c r="K2114" s="162" t="s">
        <v>2440</v>
      </c>
      <c r="L2114" s="163" t="s">
        <v>5331</v>
      </c>
      <c r="M2114" s="171">
        <v>0</v>
      </c>
      <c r="N2114" s="164">
        <v>5650</v>
      </c>
      <c r="O2114" s="162">
        <v>102578</v>
      </c>
      <c r="P2114" s="160">
        <v>44508</v>
      </c>
      <c r="Q2114" s="162" t="s">
        <v>2442</v>
      </c>
      <c r="R2114" s="164">
        <v>5650</v>
      </c>
      <c r="S2114" s="163" t="s">
        <v>5656</v>
      </c>
      <c r="T2114" s="163"/>
      <c r="U2114" s="161" t="s">
        <v>10</v>
      </c>
      <c r="V2114" s="161" t="s">
        <v>11</v>
      </c>
      <c r="W2114" s="161" t="s">
        <v>12</v>
      </c>
      <c r="X2114" s="161" t="s">
        <v>13</v>
      </c>
      <c r="Y2114" s="165">
        <v>5800</v>
      </c>
      <c r="Z2114" s="165">
        <v>9021101</v>
      </c>
      <c r="AA2114" s="166">
        <v>0.11523557005914746</v>
      </c>
      <c r="AB2114" s="167" t="s">
        <v>5638</v>
      </c>
      <c r="AC2114" s="168" t="s">
        <v>3156</v>
      </c>
    </row>
    <row r="2115" spans="1:29" x14ac:dyDescent="0.3">
      <c r="A2115" s="156" t="s">
        <v>2732</v>
      </c>
      <c r="B2115" s="157">
        <v>3</v>
      </c>
      <c r="C2115" s="158" t="s">
        <v>1467</v>
      </c>
      <c r="D2115" s="158" t="s">
        <v>412</v>
      </c>
      <c r="E2115" s="156" t="s">
        <v>2722</v>
      </c>
      <c r="F2115" s="159" t="s">
        <v>2638</v>
      </c>
      <c r="G2115" s="156" t="s">
        <v>280</v>
      </c>
      <c r="H2115" s="160">
        <v>44502</v>
      </c>
      <c r="I2115" s="160">
        <v>44508</v>
      </c>
      <c r="J2115" s="161" t="s">
        <v>2202</v>
      </c>
      <c r="K2115" s="162" t="s">
        <v>2440</v>
      </c>
      <c r="L2115" s="163" t="s">
        <v>5331</v>
      </c>
      <c r="M2115" s="171">
        <v>0</v>
      </c>
      <c r="N2115" s="164">
        <v>9450</v>
      </c>
      <c r="O2115" s="162">
        <v>102578</v>
      </c>
      <c r="P2115" s="160">
        <v>44508</v>
      </c>
      <c r="Q2115" s="162" t="s">
        <v>2442</v>
      </c>
      <c r="R2115" s="164">
        <v>9450</v>
      </c>
      <c r="S2115" s="163" t="s">
        <v>5657</v>
      </c>
      <c r="T2115" s="163"/>
      <c r="U2115" s="161" t="s">
        <v>10</v>
      </c>
      <c r="V2115" s="161" t="s">
        <v>11</v>
      </c>
      <c r="W2115" s="161" t="s">
        <v>12</v>
      </c>
      <c r="X2115" s="161" t="s">
        <v>13</v>
      </c>
      <c r="Y2115" s="169">
        <v>5800</v>
      </c>
      <c r="Z2115" s="169">
        <v>9041101</v>
      </c>
      <c r="AA2115" s="166">
        <v>0.19273913930246789</v>
      </c>
      <c r="AB2115" s="163" t="s">
        <v>5639</v>
      </c>
      <c r="AC2115" s="168" t="s">
        <v>3166</v>
      </c>
    </row>
    <row r="2116" spans="1:29" x14ac:dyDescent="0.3">
      <c r="A2116" s="156" t="s">
        <v>2808</v>
      </c>
      <c r="B2116" s="157">
        <v>4</v>
      </c>
      <c r="C2116" s="158" t="s">
        <v>1467</v>
      </c>
      <c r="D2116" s="156" t="s">
        <v>418</v>
      </c>
      <c r="E2116" s="156" t="s">
        <v>2722</v>
      </c>
      <c r="F2116" s="159" t="s">
        <v>2638</v>
      </c>
      <c r="G2116" s="156" t="s">
        <v>280</v>
      </c>
      <c r="H2116" s="160">
        <v>44502</v>
      </c>
      <c r="I2116" s="160">
        <v>44508</v>
      </c>
      <c r="J2116" s="161" t="s">
        <v>2202</v>
      </c>
      <c r="K2116" s="162" t="s">
        <v>2440</v>
      </c>
      <c r="L2116" s="163" t="s">
        <v>5331</v>
      </c>
      <c r="M2116" s="171">
        <v>0</v>
      </c>
      <c r="N2116" s="164">
        <v>6450</v>
      </c>
      <c r="O2116" s="162">
        <v>102578</v>
      </c>
      <c r="P2116" s="160">
        <v>44508</v>
      </c>
      <c r="Q2116" s="162" t="s">
        <v>2442</v>
      </c>
      <c r="R2116" s="164">
        <v>6450</v>
      </c>
      <c r="S2116" s="162" t="s">
        <v>6235</v>
      </c>
      <c r="T2116" s="163"/>
      <c r="U2116" s="161" t="s">
        <v>10</v>
      </c>
      <c r="V2116" s="161" t="s">
        <v>11</v>
      </c>
      <c r="W2116" s="161" t="s">
        <v>12</v>
      </c>
      <c r="X2116" s="161" t="s">
        <v>13</v>
      </c>
      <c r="Y2116" s="169">
        <v>5800</v>
      </c>
      <c r="Z2116" s="169">
        <v>9091101</v>
      </c>
      <c r="AA2116" s="166">
        <v>0.13155211095247807</v>
      </c>
      <c r="AB2116" s="156" t="s">
        <v>5640</v>
      </c>
      <c r="AC2116" s="168" t="s">
        <v>3192</v>
      </c>
    </row>
    <row r="2117" spans="1:29" x14ac:dyDescent="0.3">
      <c r="A2117" s="156" t="s">
        <v>2822</v>
      </c>
      <c r="B2117" s="157">
        <v>3</v>
      </c>
      <c r="C2117" s="158" t="s">
        <v>1467</v>
      </c>
      <c r="D2117" s="158" t="s">
        <v>436</v>
      </c>
      <c r="E2117" s="156" t="s">
        <v>2722</v>
      </c>
      <c r="F2117" s="159" t="s">
        <v>2638</v>
      </c>
      <c r="G2117" s="156" t="s">
        <v>280</v>
      </c>
      <c r="H2117" s="160">
        <v>44502</v>
      </c>
      <c r="I2117" s="160">
        <v>44508</v>
      </c>
      <c r="J2117" s="161" t="s">
        <v>2202</v>
      </c>
      <c r="K2117" s="173" t="s">
        <v>2440</v>
      </c>
      <c r="L2117" s="163" t="s">
        <v>5331</v>
      </c>
      <c r="M2117" s="171">
        <v>0</v>
      </c>
      <c r="N2117" s="164">
        <v>5650</v>
      </c>
      <c r="O2117" s="162">
        <v>102578</v>
      </c>
      <c r="P2117" s="160">
        <v>44508</v>
      </c>
      <c r="Q2117" s="162" t="s">
        <v>2442</v>
      </c>
      <c r="R2117" s="164">
        <v>5650</v>
      </c>
      <c r="S2117" s="162" t="s">
        <v>5859</v>
      </c>
      <c r="T2117" s="163"/>
      <c r="U2117" s="161" t="s">
        <v>10</v>
      </c>
      <c r="V2117" s="161" t="s">
        <v>11</v>
      </c>
      <c r="W2117" s="161" t="s">
        <v>12</v>
      </c>
      <c r="X2117" s="161" t="s">
        <v>13</v>
      </c>
      <c r="Y2117" s="169">
        <v>5800</v>
      </c>
      <c r="Z2117" s="169">
        <v>9131101</v>
      </c>
      <c r="AA2117" s="166">
        <v>0.11523557005914746</v>
      </c>
      <c r="AB2117" s="156" t="s">
        <v>5641</v>
      </c>
      <c r="AC2117" s="168" t="s">
        <v>3202</v>
      </c>
    </row>
    <row r="2118" spans="1:29" x14ac:dyDescent="0.3">
      <c r="A2118" s="156" t="s">
        <v>2841</v>
      </c>
      <c r="B2118" s="157">
        <v>4</v>
      </c>
      <c r="C2118" s="158" t="s">
        <v>1467</v>
      </c>
      <c r="D2118" s="158" t="s">
        <v>135</v>
      </c>
      <c r="E2118" s="156" t="s">
        <v>2722</v>
      </c>
      <c r="F2118" s="159" t="s">
        <v>2638</v>
      </c>
      <c r="G2118" s="158" t="s">
        <v>280</v>
      </c>
      <c r="H2118" s="160">
        <v>44502</v>
      </c>
      <c r="I2118" s="160">
        <v>44508</v>
      </c>
      <c r="J2118" s="161" t="s">
        <v>2202</v>
      </c>
      <c r="K2118" s="162" t="s">
        <v>2440</v>
      </c>
      <c r="L2118" s="163" t="s">
        <v>5331</v>
      </c>
      <c r="M2118" s="171">
        <v>0</v>
      </c>
      <c r="N2118" s="164">
        <v>5650</v>
      </c>
      <c r="O2118" s="162">
        <v>102578</v>
      </c>
      <c r="P2118" s="160">
        <v>44508</v>
      </c>
      <c r="Q2118" s="162" t="s">
        <v>2442</v>
      </c>
      <c r="R2118" s="164">
        <v>5650</v>
      </c>
      <c r="S2118" s="163" t="s">
        <v>5858</v>
      </c>
      <c r="T2118" s="163"/>
      <c r="U2118" s="161" t="s">
        <v>10</v>
      </c>
      <c r="V2118" s="161" t="s">
        <v>11</v>
      </c>
      <c r="W2118" s="161" t="s">
        <v>12</v>
      </c>
      <c r="X2118" s="161" t="s">
        <v>13</v>
      </c>
      <c r="Y2118" s="169">
        <v>5800</v>
      </c>
      <c r="Z2118" s="169">
        <v>9201101</v>
      </c>
      <c r="AA2118" s="166">
        <v>0.11523557005914746</v>
      </c>
      <c r="AB2118" s="167" t="s">
        <v>5642</v>
      </c>
      <c r="AC2118" s="168" t="s">
        <v>3232</v>
      </c>
    </row>
    <row r="2119" spans="1:29" x14ac:dyDescent="0.3">
      <c r="A2119" s="156" t="s">
        <v>2871</v>
      </c>
      <c r="B2119" s="157">
        <v>3</v>
      </c>
      <c r="C2119" s="158" t="s">
        <v>1467</v>
      </c>
      <c r="D2119" s="156" t="s">
        <v>506</v>
      </c>
      <c r="E2119" s="156" t="s">
        <v>2722</v>
      </c>
      <c r="F2119" s="159" t="s">
        <v>2638</v>
      </c>
      <c r="G2119" s="156" t="s">
        <v>280</v>
      </c>
      <c r="H2119" s="160">
        <v>44502</v>
      </c>
      <c r="I2119" s="160">
        <v>44508</v>
      </c>
      <c r="J2119" s="161" t="s">
        <v>2202</v>
      </c>
      <c r="K2119" s="162" t="s">
        <v>2440</v>
      </c>
      <c r="L2119" s="163" t="s">
        <v>5331</v>
      </c>
      <c r="M2119" s="171">
        <v>0</v>
      </c>
      <c r="N2119" s="164">
        <v>5505</v>
      </c>
      <c r="O2119" s="162">
        <v>102578</v>
      </c>
      <c r="P2119" s="160">
        <v>44508</v>
      </c>
      <c r="Q2119" s="162" t="s">
        <v>2442</v>
      </c>
      <c r="R2119" s="164">
        <v>5505</v>
      </c>
      <c r="S2119" s="162"/>
      <c r="T2119" s="163"/>
      <c r="U2119" s="161" t="s">
        <v>10</v>
      </c>
      <c r="V2119" s="161" t="s">
        <v>11</v>
      </c>
      <c r="W2119" s="161" t="s">
        <v>12</v>
      </c>
      <c r="X2119" s="161" t="s">
        <v>13</v>
      </c>
      <c r="Y2119" s="169">
        <v>5800</v>
      </c>
      <c r="Z2119" s="169">
        <v>9251101</v>
      </c>
      <c r="AA2119" s="166">
        <v>0.11227819702223128</v>
      </c>
      <c r="AB2119" s="158" t="s">
        <v>5643</v>
      </c>
      <c r="AC2119" s="168" t="s">
        <v>3257</v>
      </c>
    </row>
    <row r="2120" spans="1:29" x14ac:dyDescent="0.3">
      <c r="A2120" s="156" t="s">
        <v>2886</v>
      </c>
      <c r="B2120" s="157">
        <v>4</v>
      </c>
      <c r="C2120" s="156" t="s">
        <v>1467</v>
      </c>
      <c r="D2120" s="158" t="s">
        <v>523</v>
      </c>
      <c r="E2120" s="156" t="s">
        <v>2722</v>
      </c>
      <c r="F2120" s="159" t="s">
        <v>2638</v>
      </c>
      <c r="G2120" s="158" t="s">
        <v>280</v>
      </c>
      <c r="H2120" s="160">
        <v>44502</v>
      </c>
      <c r="I2120" s="160">
        <v>44508</v>
      </c>
      <c r="J2120" s="161" t="s">
        <v>2202</v>
      </c>
      <c r="K2120" s="162" t="s">
        <v>2440</v>
      </c>
      <c r="L2120" s="163" t="s">
        <v>5331</v>
      </c>
      <c r="M2120" s="171">
        <v>0</v>
      </c>
      <c r="N2120" s="164">
        <v>5170</v>
      </c>
      <c r="O2120" s="162">
        <v>102578</v>
      </c>
      <c r="P2120" s="160">
        <v>44508</v>
      </c>
      <c r="Q2120" s="162" t="s">
        <v>2442</v>
      </c>
      <c r="R2120" s="164">
        <v>5170</v>
      </c>
      <c r="S2120" s="163"/>
      <c r="T2120" s="163"/>
      <c r="U2120" s="161" t="s">
        <v>10</v>
      </c>
      <c r="V2120" s="161" t="s">
        <v>11</v>
      </c>
      <c r="W2120" s="161" t="s">
        <v>12</v>
      </c>
      <c r="X2120" s="161" t="s">
        <v>13</v>
      </c>
      <c r="Y2120" s="169">
        <v>5800</v>
      </c>
      <c r="Z2120" s="169">
        <v>8021101</v>
      </c>
      <c r="AA2120" s="166">
        <v>0.1054456455231491</v>
      </c>
      <c r="AB2120" s="167" t="s">
        <v>5644</v>
      </c>
      <c r="AC2120" s="168" t="s">
        <v>3287</v>
      </c>
    </row>
    <row r="2121" spans="1:29" x14ac:dyDescent="0.3">
      <c r="A2121" s="156" t="s">
        <v>2887</v>
      </c>
      <c r="B2121" s="157">
        <v>4</v>
      </c>
      <c r="C2121" s="158" t="s">
        <v>1467</v>
      </c>
      <c r="D2121" s="158" t="s">
        <v>448</v>
      </c>
      <c r="E2121" s="156" t="s">
        <v>2722</v>
      </c>
      <c r="F2121" s="159" t="s">
        <v>2638</v>
      </c>
      <c r="G2121" s="158" t="s">
        <v>280</v>
      </c>
      <c r="H2121" s="160">
        <v>44502</v>
      </c>
      <c r="I2121" s="160">
        <v>44508</v>
      </c>
      <c r="J2121" s="161" t="s">
        <v>2202</v>
      </c>
      <c r="K2121" s="162" t="s">
        <v>2440</v>
      </c>
      <c r="L2121" s="163" t="s">
        <v>5331</v>
      </c>
      <c r="M2121" s="171">
        <v>0</v>
      </c>
      <c r="N2121" s="164">
        <v>5505</v>
      </c>
      <c r="O2121" s="162">
        <v>102578</v>
      </c>
      <c r="P2121" s="160">
        <v>44508</v>
      </c>
      <c r="Q2121" s="162" t="s">
        <v>2442</v>
      </c>
      <c r="R2121" s="164">
        <v>5505</v>
      </c>
      <c r="S2121" s="163"/>
      <c r="T2121" s="163"/>
      <c r="U2121" s="161" t="s">
        <v>10</v>
      </c>
      <c r="V2121" s="161" t="s">
        <v>11</v>
      </c>
      <c r="W2121" s="161" t="s">
        <v>12</v>
      </c>
      <c r="X2121" s="161" t="s">
        <v>13</v>
      </c>
      <c r="Y2121" s="165">
        <v>5800</v>
      </c>
      <c r="Z2121" s="165">
        <v>9311101</v>
      </c>
      <c r="AA2121" s="166">
        <v>0.11227819702223128</v>
      </c>
      <c r="AB2121" s="167" t="s">
        <v>5645</v>
      </c>
      <c r="AC2121" s="168" t="s">
        <v>3292</v>
      </c>
    </row>
    <row r="2122" spans="1:29" x14ac:dyDescent="0.3">
      <c r="A2122" s="156" t="s">
        <v>3805</v>
      </c>
      <c r="B2122" s="157">
        <v>5</v>
      </c>
      <c r="C2122" s="158" t="s">
        <v>1467</v>
      </c>
      <c r="D2122" s="158" t="s">
        <v>312</v>
      </c>
      <c r="E2122" s="156" t="s">
        <v>2722</v>
      </c>
      <c r="F2122" s="159" t="s">
        <v>2638</v>
      </c>
      <c r="G2122" s="158" t="s">
        <v>280</v>
      </c>
      <c r="H2122" s="160">
        <v>45063</v>
      </c>
      <c r="I2122" s="160">
        <v>45120</v>
      </c>
      <c r="J2122" s="161" t="s">
        <v>2671</v>
      </c>
      <c r="K2122" s="162"/>
      <c r="L2122" s="163" t="s">
        <v>5242</v>
      </c>
      <c r="M2122" s="171">
        <v>0</v>
      </c>
      <c r="N2122" s="164">
        <v>21920</v>
      </c>
      <c r="O2122" s="162">
        <v>129348</v>
      </c>
      <c r="P2122" s="160">
        <v>45120</v>
      </c>
      <c r="Q2122" s="162" t="s">
        <v>5309</v>
      </c>
      <c r="R2122" s="164">
        <v>21920</v>
      </c>
      <c r="S2122" s="163"/>
      <c r="T2122" s="163"/>
      <c r="U2122" s="161" t="s">
        <v>10</v>
      </c>
      <c r="V2122" s="161" t="s">
        <v>11</v>
      </c>
      <c r="W2122" s="161" t="s">
        <v>12</v>
      </c>
      <c r="X2122" s="161" t="s">
        <v>13</v>
      </c>
      <c r="Y2122" s="169">
        <v>5800</v>
      </c>
      <c r="Z2122" s="169">
        <v>9401101</v>
      </c>
      <c r="AA2122" s="166">
        <v>1</v>
      </c>
      <c r="AB2122" s="167" t="s">
        <v>5197</v>
      </c>
      <c r="AC2122" s="168" t="s">
        <v>3212</v>
      </c>
    </row>
    <row r="2123" spans="1:29" x14ac:dyDescent="0.3">
      <c r="A2123" s="156" t="s">
        <v>3805</v>
      </c>
      <c r="B2123" s="157">
        <v>5</v>
      </c>
      <c r="C2123" s="158" t="s">
        <v>1467</v>
      </c>
      <c r="D2123" s="156" t="s">
        <v>312</v>
      </c>
      <c r="E2123" s="156" t="s">
        <v>2722</v>
      </c>
      <c r="F2123" s="158" t="s">
        <v>2638</v>
      </c>
      <c r="G2123" s="156" t="s">
        <v>280</v>
      </c>
      <c r="H2123" s="160">
        <v>45063</v>
      </c>
      <c r="I2123" s="160">
        <v>45121</v>
      </c>
      <c r="J2123" s="161" t="s">
        <v>2671</v>
      </c>
      <c r="K2123" s="162"/>
      <c r="L2123" s="163" t="s">
        <v>5242</v>
      </c>
      <c r="M2123" s="171">
        <v>149480</v>
      </c>
      <c r="N2123" s="171">
        <v>149480</v>
      </c>
      <c r="O2123" s="162"/>
      <c r="P2123" s="160"/>
      <c r="Q2123" s="162"/>
      <c r="R2123" s="171">
        <v>0</v>
      </c>
      <c r="S2123" s="158"/>
      <c r="T2123" s="162"/>
      <c r="U2123" s="161" t="s">
        <v>10</v>
      </c>
      <c r="V2123" s="161" t="s">
        <v>11</v>
      </c>
      <c r="W2123" s="161" t="s">
        <v>12</v>
      </c>
      <c r="X2123" s="161" t="s">
        <v>13</v>
      </c>
      <c r="Y2123" s="165">
        <v>5800</v>
      </c>
      <c r="Z2123" s="165">
        <v>9401101</v>
      </c>
      <c r="AA2123" s="166">
        <v>0</v>
      </c>
      <c r="AB2123" s="183" t="s">
        <v>5837</v>
      </c>
      <c r="AC2123" s="168" t="s">
        <v>3212</v>
      </c>
    </row>
    <row r="2124" spans="1:29" x14ac:dyDescent="0.3">
      <c r="A2124" s="156" t="s">
        <v>3805</v>
      </c>
      <c r="B2124" s="157">
        <v>5</v>
      </c>
      <c r="C2124" s="158" t="s">
        <v>1467</v>
      </c>
      <c r="D2124" s="158" t="s">
        <v>312</v>
      </c>
      <c r="E2124" s="156" t="s">
        <v>2722</v>
      </c>
      <c r="F2124" s="159" t="s">
        <v>2638</v>
      </c>
      <c r="G2124" s="158" t="s">
        <v>280</v>
      </c>
      <c r="H2124" s="160">
        <v>45063</v>
      </c>
      <c r="I2124" s="160">
        <v>45141</v>
      </c>
      <c r="J2124" s="161" t="s">
        <v>2671</v>
      </c>
      <c r="K2124" s="162" t="s">
        <v>5196</v>
      </c>
      <c r="L2124" s="163" t="s">
        <v>5242</v>
      </c>
      <c r="M2124" s="171">
        <v>-149480</v>
      </c>
      <c r="N2124" s="164">
        <v>-149480</v>
      </c>
      <c r="O2124" s="162"/>
      <c r="P2124" s="160"/>
      <c r="Q2124" s="162"/>
      <c r="R2124" s="164">
        <v>0</v>
      </c>
      <c r="S2124" s="163"/>
      <c r="T2124" s="163"/>
      <c r="U2124" s="161" t="s">
        <v>10</v>
      </c>
      <c r="V2124" s="161" t="s">
        <v>11</v>
      </c>
      <c r="W2124" s="161" t="s">
        <v>12</v>
      </c>
      <c r="X2124" s="161" t="s">
        <v>13</v>
      </c>
      <c r="Y2124" s="165">
        <v>5800</v>
      </c>
      <c r="Z2124" s="165">
        <v>9401101</v>
      </c>
      <c r="AA2124" s="166">
        <v>0</v>
      </c>
      <c r="AB2124" s="167" t="s">
        <v>5839</v>
      </c>
      <c r="AC2124" s="168" t="s">
        <v>3212</v>
      </c>
    </row>
    <row r="2125" spans="1:29" x14ac:dyDescent="0.3">
      <c r="A2125" s="156" t="s">
        <v>3917</v>
      </c>
      <c r="B2125" s="157">
        <v>5</v>
      </c>
      <c r="C2125" s="158" t="s">
        <v>1467</v>
      </c>
      <c r="D2125" s="158" t="s">
        <v>333</v>
      </c>
      <c r="E2125" s="156" t="s">
        <v>2722</v>
      </c>
      <c r="F2125" s="159" t="s">
        <v>2638</v>
      </c>
      <c r="G2125" s="156" t="s">
        <v>280</v>
      </c>
      <c r="H2125" s="160">
        <v>45063</v>
      </c>
      <c r="I2125" s="160">
        <v>45118</v>
      </c>
      <c r="J2125" s="161" t="s">
        <v>2671</v>
      </c>
      <c r="K2125" s="162"/>
      <c r="L2125" s="163" t="s">
        <v>5242</v>
      </c>
      <c r="M2125" s="171">
        <v>171400</v>
      </c>
      <c r="N2125" s="164">
        <v>171400</v>
      </c>
      <c r="O2125" s="162"/>
      <c r="P2125" s="160"/>
      <c r="Q2125" s="162"/>
      <c r="R2125" s="164">
        <v>0</v>
      </c>
      <c r="S2125" s="162"/>
      <c r="T2125" s="163"/>
      <c r="U2125" s="161" t="s">
        <v>10</v>
      </c>
      <c r="V2125" s="161" t="s">
        <v>11</v>
      </c>
      <c r="W2125" s="161" t="s">
        <v>12</v>
      </c>
      <c r="X2125" s="161" t="s">
        <v>13</v>
      </c>
      <c r="Y2125" s="169">
        <v>5800</v>
      </c>
      <c r="Z2125" s="169">
        <v>9411101</v>
      </c>
      <c r="AA2125" s="166">
        <v>0</v>
      </c>
      <c r="AB2125" s="158" t="s">
        <v>5838</v>
      </c>
      <c r="AC2125" s="168" t="s">
        <v>3227</v>
      </c>
    </row>
    <row r="2126" spans="1:29" x14ac:dyDescent="0.3">
      <c r="A2126" s="156" t="s">
        <v>3917</v>
      </c>
      <c r="B2126" s="157">
        <v>5</v>
      </c>
      <c r="C2126" s="156" t="s">
        <v>1467</v>
      </c>
      <c r="D2126" s="158" t="s">
        <v>333</v>
      </c>
      <c r="E2126" s="156" t="s">
        <v>2722</v>
      </c>
      <c r="F2126" s="159" t="s">
        <v>2638</v>
      </c>
      <c r="G2126" s="156" t="s">
        <v>280</v>
      </c>
      <c r="H2126" s="160">
        <v>45063</v>
      </c>
      <c r="I2126" s="160">
        <v>45141</v>
      </c>
      <c r="J2126" s="161" t="s">
        <v>2671</v>
      </c>
      <c r="K2126" s="162" t="s">
        <v>5196</v>
      </c>
      <c r="L2126" s="163" t="s">
        <v>5242</v>
      </c>
      <c r="M2126" s="171">
        <v>-171400</v>
      </c>
      <c r="N2126" s="164">
        <v>-171400</v>
      </c>
      <c r="O2126" s="162"/>
      <c r="P2126" s="160"/>
      <c r="Q2126" s="162"/>
      <c r="R2126" s="164">
        <v>0</v>
      </c>
      <c r="S2126" s="163"/>
      <c r="T2126" s="163"/>
      <c r="U2126" s="161" t="s">
        <v>10</v>
      </c>
      <c r="V2126" s="161" t="s">
        <v>11</v>
      </c>
      <c r="W2126" s="161" t="s">
        <v>12</v>
      </c>
      <c r="X2126" s="161" t="s">
        <v>13</v>
      </c>
      <c r="Y2126" s="169">
        <v>5800</v>
      </c>
      <c r="Z2126" s="169">
        <v>9411101</v>
      </c>
      <c r="AA2126" s="166">
        <v>0</v>
      </c>
      <c r="AB2126" s="156" t="s">
        <v>5840</v>
      </c>
      <c r="AC2126" s="168" t="s">
        <v>3227</v>
      </c>
    </row>
    <row r="2127" spans="1:29" x14ac:dyDescent="0.3">
      <c r="A2127" s="156" t="s">
        <v>4673</v>
      </c>
      <c r="B2127" s="157">
        <v>5</v>
      </c>
      <c r="C2127" s="158" t="s">
        <v>1467</v>
      </c>
      <c r="D2127" s="158" t="s">
        <v>317</v>
      </c>
      <c r="E2127" s="156" t="s">
        <v>2722</v>
      </c>
      <c r="F2127" s="159" t="s">
        <v>2638</v>
      </c>
      <c r="G2127" s="158" t="s">
        <v>280</v>
      </c>
      <c r="H2127" s="160">
        <v>45063</v>
      </c>
      <c r="I2127" s="160">
        <v>45118</v>
      </c>
      <c r="J2127" s="161" t="s">
        <v>2671</v>
      </c>
      <c r="K2127" s="162"/>
      <c r="L2127" s="163" t="s">
        <v>5242</v>
      </c>
      <c r="M2127" s="171">
        <v>171400</v>
      </c>
      <c r="N2127" s="164">
        <v>171400</v>
      </c>
      <c r="O2127" s="162"/>
      <c r="P2127" s="160"/>
      <c r="Q2127" s="162"/>
      <c r="R2127" s="164">
        <v>0</v>
      </c>
      <c r="S2127" s="163"/>
      <c r="T2127" s="163"/>
      <c r="U2127" s="161" t="s">
        <v>10</v>
      </c>
      <c r="V2127" s="161" t="s">
        <v>11</v>
      </c>
      <c r="W2127" s="161" t="s">
        <v>12</v>
      </c>
      <c r="X2127" s="161" t="s">
        <v>13</v>
      </c>
      <c r="Y2127" s="169">
        <v>5800</v>
      </c>
      <c r="Z2127" s="169">
        <v>9421101</v>
      </c>
      <c r="AA2127" s="166">
        <v>0</v>
      </c>
      <c r="AB2127" s="167" t="s">
        <v>5841</v>
      </c>
      <c r="AC2127" s="168" t="s">
        <v>3322</v>
      </c>
    </row>
    <row r="2128" spans="1:29" x14ac:dyDescent="0.3">
      <c r="A2128" s="156" t="s">
        <v>4673</v>
      </c>
      <c r="B2128" s="157">
        <v>5</v>
      </c>
      <c r="C2128" s="158" t="s">
        <v>1467</v>
      </c>
      <c r="D2128" s="158" t="s">
        <v>317</v>
      </c>
      <c r="E2128" s="156" t="s">
        <v>2722</v>
      </c>
      <c r="F2128" s="159" t="s">
        <v>2638</v>
      </c>
      <c r="G2128" s="158" t="s">
        <v>280</v>
      </c>
      <c r="H2128" s="160">
        <v>45063</v>
      </c>
      <c r="I2128" s="160">
        <v>45141</v>
      </c>
      <c r="J2128" s="161" t="s">
        <v>2671</v>
      </c>
      <c r="K2128" s="162" t="s">
        <v>5196</v>
      </c>
      <c r="L2128" s="163" t="s">
        <v>5242</v>
      </c>
      <c r="M2128" s="171">
        <v>-171400</v>
      </c>
      <c r="N2128" s="164">
        <v>-171400</v>
      </c>
      <c r="O2128" s="162"/>
      <c r="P2128" s="160"/>
      <c r="Q2128" s="162"/>
      <c r="R2128" s="164">
        <v>0</v>
      </c>
      <c r="S2128" s="162"/>
      <c r="T2128" s="163"/>
      <c r="U2128" s="161" t="s">
        <v>10</v>
      </c>
      <c r="V2128" s="161" t="s">
        <v>11</v>
      </c>
      <c r="W2128" s="161" t="s">
        <v>12</v>
      </c>
      <c r="X2128" s="161" t="s">
        <v>13</v>
      </c>
      <c r="Y2128" s="169">
        <v>5800</v>
      </c>
      <c r="Z2128" s="169">
        <v>9421101</v>
      </c>
      <c r="AA2128" s="166">
        <v>0</v>
      </c>
      <c r="AB2128" s="167" t="s">
        <v>5842</v>
      </c>
      <c r="AC2128" s="168" t="s">
        <v>3322</v>
      </c>
    </row>
    <row r="2129" spans="1:29" x14ac:dyDescent="0.3">
      <c r="A2129" s="156" t="s">
        <v>4789</v>
      </c>
      <c r="B2129" s="157">
        <v>5</v>
      </c>
      <c r="C2129" s="158" t="s">
        <v>1467</v>
      </c>
      <c r="D2129" s="158" t="s">
        <v>315</v>
      </c>
      <c r="E2129" s="156" t="s">
        <v>2722</v>
      </c>
      <c r="F2129" s="159" t="s">
        <v>2638</v>
      </c>
      <c r="G2129" s="158" t="s">
        <v>280</v>
      </c>
      <c r="H2129" s="160">
        <v>45063</v>
      </c>
      <c r="I2129" s="160">
        <v>45118</v>
      </c>
      <c r="J2129" s="161" t="s">
        <v>2671</v>
      </c>
      <c r="K2129" s="162"/>
      <c r="L2129" s="163" t="s">
        <v>5242</v>
      </c>
      <c r="M2129" s="171">
        <v>171400</v>
      </c>
      <c r="N2129" s="164">
        <v>171400</v>
      </c>
      <c r="O2129" s="162"/>
      <c r="P2129" s="160"/>
      <c r="Q2129" s="162"/>
      <c r="R2129" s="164">
        <v>0</v>
      </c>
      <c r="S2129" s="163"/>
      <c r="T2129" s="163"/>
      <c r="U2129" s="161" t="s">
        <v>10</v>
      </c>
      <c r="V2129" s="161" t="s">
        <v>11</v>
      </c>
      <c r="W2129" s="161" t="s">
        <v>12</v>
      </c>
      <c r="X2129" s="161" t="s">
        <v>13</v>
      </c>
      <c r="Y2129" s="165">
        <v>5800</v>
      </c>
      <c r="Z2129" s="165">
        <v>9431101</v>
      </c>
      <c r="AA2129" s="166">
        <v>0</v>
      </c>
      <c r="AB2129" s="167" t="s">
        <v>5843</v>
      </c>
      <c r="AC2129" s="168" t="s">
        <v>3337</v>
      </c>
    </row>
    <row r="2130" spans="1:29" x14ac:dyDescent="0.3">
      <c r="A2130" s="156" t="s">
        <v>4789</v>
      </c>
      <c r="B2130" s="157">
        <v>5</v>
      </c>
      <c r="C2130" s="158" t="s">
        <v>1467</v>
      </c>
      <c r="D2130" s="158" t="s">
        <v>315</v>
      </c>
      <c r="E2130" s="156" t="s">
        <v>2722</v>
      </c>
      <c r="F2130" s="159" t="s">
        <v>2638</v>
      </c>
      <c r="G2130" s="158" t="s">
        <v>280</v>
      </c>
      <c r="H2130" s="160">
        <v>45063</v>
      </c>
      <c r="I2130" s="160">
        <v>45141</v>
      </c>
      <c r="J2130" s="161" t="s">
        <v>2671</v>
      </c>
      <c r="K2130" s="162" t="s">
        <v>5196</v>
      </c>
      <c r="L2130" s="163" t="s">
        <v>5242</v>
      </c>
      <c r="M2130" s="171">
        <v>-171400</v>
      </c>
      <c r="N2130" s="164">
        <v>-171400</v>
      </c>
      <c r="O2130" s="162"/>
      <c r="P2130" s="160"/>
      <c r="Q2130" s="162"/>
      <c r="R2130" s="164">
        <v>0</v>
      </c>
      <c r="S2130" s="163"/>
      <c r="T2130" s="163"/>
      <c r="U2130" s="161" t="s">
        <v>10</v>
      </c>
      <c r="V2130" s="161" t="s">
        <v>11</v>
      </c>
      <c r="W2130" s="161" t="s">
        <v>12</v>
      </c>
      <c r="X2130" s="161" t="s">
        <v>13</v>
      </c>
      <c r="Y2130" s="165">
        <v>5800</v>
      </c>
      <c r="Z2130" s="165">
        <v>9431101</v>
      </c>
      <c r="AA2130" s="166">
        <v>0</v>
      </c>
      <c r="AB2130" s="172" t="s">
        <v>5844</v>
      </c>
      <c r="AC2130" s="168" t="s">
        <v>3337</v>
      </c>
    </row>
    <row r="2131" spans="1:29" x14ac:dyDescent="0.3">
      <c r="A2131" s="156" t="s">
        <v>3805</v>
      </c>
      <c r="B2131" s="157">
        <v>5</v>
      </c>
      <c r="C2131" s="158" t="s">
        <v>1467</v>
      </c>
      <c r="D2131" s="158" t="s">
        <v>312</v>
      </c>
      <c r="E2131" s="156" t="s">
        <v>2722</v>
      </c>
      <c r="F2131" s="159" t="s">
        <v>2638</v>
      </c>
      <c r="G2131" s="158" t="s">
        <v>280</v>
      </c>
      <c r="H2131" s="160">
        <v>45142</v>
      </c>
      <c r="I2131" s="160">
        <v>45190</v>
      </c>
      <c r="J2131" s="161" t="s">
        <v>5251</v>
      </c>
      <c r="K2131" s="162"/>
      <c r="L2131" s="163" t="s">
        <v>5513</v>
      </c>
      <c r="M2131" s="171">
        <v>0</v>
      </c>
      <c r="N2131" s="164">
        <v>28670</v>
      </c>
      <c r="O2131" s="162">
        <v>130959</v>
      </c>
      <c r="P2131" s="160">
        <v>45190</v>
      </c>
      <c r="Q2131" s="162" t="s">
        <v>5517</v>
      </c>
      <c r="R2131" s="164">
        <v>28670</v>
      </c>
      <c r="S2131" s="163"/>
      <c r="T2131" s="163"/>
      <c r="U2131" s="161" t="s">
        <v>10</v>
      </c>
      <c r="V2131" s="161" t="s">
        <v>11</v>
      </c>
      <c r="W2131" s="161" t="s">
        <v>12</v>
      </c>
      <c r="X2131" s="161" t="s">
        <v>13</v>
      </c>
      <c r="Y2131" s="165">
        <v>5800</v>
      </c>
      <c r="Z2131" s="165">
        <v>9401101</v>
      </c>
      <c r="AA2131" s="166">
        <v>4.3211714037024618E-2</v>
      </c>
      <c r="AB2131" s="163" t="s">
        <v>5442</v>
      </c>
      <c r="AC2131" s="168" t="s">
        <v>3212</v>
      </c>
    </row>
    <row r="2132" spans="1:29" x14ac:dyDescent="0.3">
      <c r="A2132" s="156" t="s">
        <v>3805</v>
      </c>
      <c r="B2132" s="157">
        <v>5</v>
      </c>
      <c r="C2132" s="158" t="s">
        <v>1467</v>
      </c>
      <c r="D2132" s="158" t="s">
        <v>312</v>
      </c>
      <c r="E2132" s="156" t="s">
        <v>2722</v>
      </c>
      <c r="F2132" s="159" t="s">
        <v>2638</v>
      </c>
      <c r="G2132" s="158" t="s">
        <v>280</v>
      </c>
      <c r="H2132" s="160">
        <v>45142</v>
      </c>
      <c r="I2132" s="160">
        <v>45190</v>
      </c>
      <c r="J2132" s="161" t="s">
        <v>5251</v>
      </c>
      <c r="K2132" s="162"/>
      <c r="L2132" s="163" t="s">
        <v>5513</v>
      </c>
      <c r="M2132" s="171">
        <v>0</v>
      </c>
      <c r="N2132" s="164">
        <v>16660</v>
      </c>
      <c r="O2132" s="162">
        <v>132694</v>
      </c>
      <c r="P2132" s="160">
        <v>45190</v>
      </c>
      <c r="Q2132" s="162" t="s">
        <v>5517</v>
      </c>
      <c r="R2132" s="164">
        <v>16660</v>
      </c>
      <c r="S2132" s="163"/>
      <c r="T2132" s="163"/>
      <c r="U2132" s="161" t="s">
        <v>10</v>
      </c>
      <c r="V2132" s="161" t="s">
        <v>11</v>
      </c>
      <c r="W2132" s="161" t="s">
        <v>12</v>
      </c>
      <c r="X2132" s="161" t="s">
        <v>13</v>
      </c>
      <c r="Y2132" s="169">
        <v>5800</v>
      </c>
      <c r="Z2132" s="169">
        <v>9401101</v>
      </c>
      <c r="AA2132" s="166">
        <v>2.5110120539129057E-2</v>
      </c>
      <c r="AB2132" s="167" t="s">
        <v>5442</v>
      </c>
      <c r="AC2132" s="168" t="s">
        <v>3212</v>
      </c>
    </row>
    <row r="2133" spans="1:29" x14ac:dyDescent="0.3">
      <c r="A2133" s="156" t="s">
        <v>3805</v>
      </c>
      <c r="B2133" s="157">
        <v>5</v>
      </c>
      <c r="C2133" s="156" t="s">
        <v>1467</v>
      </c>
      <c r="D2133" s="156" t="s">
        <v>312</v>
      </c>
      <c r="E2133" s="156" t="s">
        <v>2722</v>
      </c>
      <c r="F2133" s="159" t="s">
        <v>2638</v>
      </c>
      <c r="G2133" s="156" t="s">
        <v>280</v>
      </c>
      <c r="H2133" s="160">
        <v>45142</v>
      </c>
      <c r="I2133" s="160">
        <v>45247</v>
      </c>
      <c r="J2133" s="161" t="s">
        <v>5251</v>
      </c>
      <c r="K2133" s="162"/>
      <c r="L2133" s="163" t="s">
        <v>5513</v>
      </c>
      <c r="M2133" s="171">
        <v>0</v>
      </c>
      <c r="N2133" s="164">
        <v>12760</v>
      </c>
      <c r="O2133" s="162">
        <v>134283</v>
      </c>
      <c r="P2133" s="160">
        <v>45247</v>
      </c>
      <c r="Q2133" s="162" t="s">
        <v>5573</v>
      </c>
      <c r="R2133" s="164">
        <v>12760</v>
      </c>
      <c r="S2133" s="162"/>
      <c r="T2133" s="163"/>
      <c r="U2133" s="161" t="s">
        <v>10</v>
      </c>
      <c r="V2133" s="161" t="s">
        <v>11</v>
      </c>
      <c r="W2133" s="161" t="s">
        <v>12</v>
      </c>
      <c r="X2133" s="161" t="s">
        <v>13</v>
      </c>
      <c r="Y2133" s="169">
        <v>5800</v>
      </c>
      <c r="Z2133" s="169">
        <v>9401101</v>
      </c>
      <c r="AA2133" s="166">
        <v>1.9232001085191283E-2</v>
      </c>
      <c r="AB2133" s="158" t="s">
        <v>5442</v>
      </c>
      <c r="AC2133" s="168" t="s">
        <v>3212</v>
      </c>
    </row>
    <row r="2134" spans="1:29" x14ac:dyDescent="0.3">
      <c r="A2134" s="156" t="s">
        <v>3805</v>
      </c>
      <c r="B2134" s="157">
        <v>5</v>
      </c>
      <c r="C2134" s="156" t="s">
        <v>1467</v>
      </c>
      <c r="D2134" s="156" t="s">
        <v>312</v>
      </c>
      <c r="E2134" s="156" t="s">
        <v>2722</v>
      </c>
      <c r="F2134" s="159" t="s">
        <v>2638</v>
      </c>
      <c r="G2134" s="156" t="s">
        <v>280</v>
      </c>
      <c r="H2134" s="160">
        <v>45142</v>
      </c>
      <c r="I2134" s="160">
        <v>45310</v>
      </c>
      <c r="J2134" s="161" t="s">
        <v>5251</v>
      </c>
      <c r="K2134" s="162"/>
      <c r="L2134" s="163" t="s">
        <v>5513</v>
      </c>
      <c r="M2134" s="171">
        <v>0</v>
      </c>
      <c r="N2134" s="164">
        <v>19840</v>
      </c>
      <c r="O2134" s="162">
        <v>136011</v>
      </c>
      <c r="P2134" s="160">
        <v>45310</v>
      </c>
      <c r="Q2134" s="162" t="s">
        <v>5681</v>
      </c>
      <c r="R2134" s="164">
        <v>19840</v>
      </c>
      <c r="S2134" s="162"/>
      <c r="T2134" s="163"/>
      <c r="U2134" s="161" t="s">
        <v>10</v>
      </c>
      <c r="V2134" s="161" t="s">
        <v>11</v>
      </c>
      <c r="W2134" s="161" t="s">
        <v>12</v>
      </c>
      <c r="X2134" s="161" t="s">
        <v>13</v>
      </c>
      <c r="Y2134" s="169">
        <v>5800</v>
      </c>
      <c r="Z2134" s="165">
        <v>9401101</v>
      </c>
      <c r="AA2134" s="166">
        <v>2.9903048709262938E-2</v>
      </c>
      <c r="AB2134" s="156" t="s">
        <v>5442</v>
      </c>
      <c r="AC2134" s="168" t="s">
        <v>3212</v>
      </c>
    </row>
    <row r="2135" spans="1:29" x14ac:dyDescent="0.3">
      <c r="A2135" s="156" t="s">
        <v>3805</v>
      </c>
      <c r="B2135" s="157">
        <v>5</v>
      </c>
      <c r="C2135" s="156" t="s">
        <v>1467</v>
      </c>
      <c r="D2135" s="158" t="s">
        <v>312</v>
      </c>
      <c r="E2135" s="156" t="s">
        <v>2722</v>
      </c>
      <c r="F2135" s="159" t="s">
        <v>2638</v>
      </c>
      <c r="G2135" s="156" t="s">
        <v>280</v>
      </c>
      <c r="H2135" s="160">
        <v>45142</v>
      </c>
      <c r="I2135" s="160">
        <v>45359</v>
      </c>
      <c r="J2135" s="161" t="s">
        <v>5251</v>
      </c>
      <c r="K2135" s="173"/>
      <c r="L2135" s="156" t="s">
        <v>5513</v>
      </c>
      <c r="M2135" s="171">
        <v>0</v>
      </c>
      <c r="N2135" s="171">
        <v>17490</v>
      </c>
      <c r="O2135" s="176">
        <v>141094</v>
      </c>
      <c r="P2135" s="160">
        <v>45359</v>
      </c>
      <c r="Q2135" s="162" t="s">
        <v>5956</v>
      </c>
      <c r="R2135" s="164">
        <v>17490</v>
      </c>
      <c r="S2135" s="158"/>
      <c r="T2135" s="163"/>
      <c r="U2135" s="161" t="s">
        <v>10</v>
      </c>
      <c r="V2135" s="161" t="s">
        <v>11</v>
      </c>
      <c r="W2135" s="161" t="s">
        <v>12</v>
      </c>
      <c r="X2135" s="161" t="s">
        <v>13</v>
      </c>
      <c r="Y2135" s="169">
        <v>5800</v>
      </c>
      <c r="Z2135" s="169">
        <v>9401101</v>
      </c>
      <c r="AA2135" s="166">
        <v>2.6361104935736328E-2</v>
      </c>
      <c r="AB2135" s="156" t="s">
        <v>5442</v>
      </c>
      <c r="AC2135" s="168" t="s">
        <v>3212</v>
      </c>
    </row>
    <row r="2136" spans="1:29" x14ac:dyDescent="0.3">
      <c r="A2136" s="156" t="s">
        <v>3805</v>
      </c>
      <c r="B2136" s="157">
        <v>5</v>
      </c>
      <c r="C2136" s="158" t="s">
        <v>1467</v>
      </c>
      <c r="D2136" s="156" t="s">
        <v>312</v>
      </c>
      <c r="E2136" s="156" t="s">
        <v>2722</v>
      </c>
      <c r="F2136" s="159" t="s">
        <v>2638</v>
      </c>
      <c r="G2136" s="156" t="s">
        <v>280</v>
      </c>
      <c r="H2136" s="160">
        <v>45142</v>
      </c>
      <c r="I2136" s="160">
        <v>45392</v>
      </c>
      <c r="J2136" s="161" t="s">
        <v>5251</v>
      </c>
      <c r="K2136" s="162"/>
      <c r="L2136" s="163" t="s">
        <v>5513</v>
      </c>
      <c r="M2136" s="171">
        <v>0</v>
      </c>
      <c r="N2136" s="164">
        <v>11630</v>
      </c>
      <c r="O2136" s="162" t="s">
        <v>6027</v>
      </c>
      <c r="P2136" s="160">
        <v>45392</v>
      </c>
      <c r="Q2136" s="162" t="s">
        <v>6028</v>
      </c>
      <c r="R2136" s="164">
        <v>11630</v>
      </c>
      <c r="S2136" s="162"/>
      <c r="T2136" s="163"/>
      <c r="U2136" s="161" t="s">
        <v>10</v>
      </c>
      <c r="V2136" s="161" t="s">
        <v>11</v>
      </c>
      <c r="W2136" s="161" t="s">
        <v>12</v>
      </c>
      <c r="X2136" s="161" t="s">
        <v>13</v>
      </c>
      <c r="Y2136" s="169">
        <v>5800</v>
      </c>
      <c r="Z2136" s="169">
        <v>9401101</v>
      </c>
      <c r="AA2136" s="166">
        <v>1.7528853653665723E-2</v>
      </c>
      <c r="AB2136" s="158" t="s">
        <v>5442</v>
      </c>
      <c r="AC2136" s="168" t="s">
        <v>3212</v>
      </c>
    </row>
    <row r="2137" spans="1:29" x14ac:dyDescent="0.3">
      <c r="A2137" s="156" t="s">
        <v>3805</v>
      </c>
      <c r="B2137" s="157">
        <v>5</v>
      </c>
      <c r="C2137" s="158" t="s">
        <v>1467</v>
      </c>
      <c r="D2137" s="158" t="s">
        <v>312</v>
      </c>
      <c r="E2137" s="156" t="s">
        <v>2722</v>
      </c>
      <c r="F2137" s="159" t="s">
        <v>2638</v>
      </c>
      <c r="G2137" s="158" t="s">
        <v>280</v>
      </c>
      <c r="H2137" s="160">
        <v>45142</v>
      </c>
      <c r="I2137" s="160">
        <v>45427</v>
      </c>
      <c r="J2137" s="161" t="s">
        <v>5251</v>
      </c>
      <c r="K2137" s="162"/>
      <c r="L2137" s="163" t="s">
        <v>5513</v>
      </c>
      <c r="M2137" s="171">
        <v>0</v>
      </c>
      <c r="N2137" s="164">
        <v>6380</v>
      </c>
      <c r="O2137" s="162">
        <v>144549</v>
      </c>
      <c r="P2137" s="160">
        <v>45427</v>
      </c>
      <c r="Q2137" s="162" t="s">
        <v>6042</v>
      </c>
      <c r="R2137" s="164">
        <v>6380</v>
      </c>
      <c r="S2137" s="163"/>
      <c r="T2137" s="163"/>
      <c r="U2137" s="161" t="s">
        <v>10</v>
      </c>
      <c r="V2137" s="161" t="s">
        <v>11</v>
      </c>
      <c r="W2137" s="161" t="s">
        <v>12</v>
      </c>
      <c r="X2137" s="161" t="s">
        <v>13</v>
      </c>
      <c r="Y2137" s="169">
        <v>5800</v>
      </c>
      <c r="Z2137" s="169">
        <v>9401101</v>
      </c>
      <c r="AA2137" s="166">
        <v>9.6160005425956416E-3</v>
      </c>
      <c r="AB2137" s="167" t="s">
        <v>5442</v>
      </c>
      <c r="AC2137" s="168" t="s">
        <v>3212</v>
      </c>
    </row>
    <row r="2138" spans="1:29" x14ac:dyDescent="0.3">
      <c r="A2138" s="156" t="s">
        <v>3805</v>
      </c>
      <c r="B2138" s="157">
        <v>5</v>
      </c>
      <c r="C2138" s="158" t="s">
        <v>1467</v>
      </c>
      <c r="D2138" s="158" t="s">
        <v>312</v>
      </c>
      <c r="E2138" s="156" t="s">
        <v>2722</v>
      </c>
      <c r="F2138" s="159" t="s">
        <v>2638</v>
      </c>
      <c r="G2138" s="156" t="s">
        <v>280</v>
      </c>
      <c r="H2138" s="160">
        <v>45142</v>
      </c>
      <c r="I2138" s="160">
        <v>45456</v>
      </c>
      <c r="J2138" s="161" t="s">
        <v>5251</v>
      </c>
      <c r="K2138" s="162"/>
      <c r="L2138" s="163" t="s">
        <v>5513</v>
      </c>
      <c r="M2138" s="171">
        <v>0</v>
      </c>
      <c r="N2138" s="164">
        <v>15080</v>
      </c>
      <c r="O2138" s="162">
        <v>146354</v>
      </c>
      <c r="P2138" s="160">
        <v>45456</v>
      </c>
      <c r="Q2138" s="162" t="s">
        <v>6115</v>
      </c>
      <c r="R2138" s="164">
        <v>15080</v>
      </c>
      <c r="S2138" s="162"/>
      <c r="T2138" s="163"/>
      <c r="U2138" s="161" t="s">
        <v>10</v>
      </c>
      <c r="V2138" s="161" t="s">
        <v>11</v>
      </c>
      <c r="W2138" s="161" t="s">
        <v>12</v>
      </c>
      <c r="X2138" s="161" t="s">
        <v>13</v>
      </c>
      <c r="Y2138" s="169">
        <v>5800</v>
      </c>
      <c r="Z2138" s="169">
        <v>9401101</v>
      </c>
      <c r="AA2138" s="166">
        <v>2.2728728555226063E-2</v>
      </c>
      <c r="AB2138" s="183" t="s">
        <v>5442</v>
      </c>
      <c r="AC2138" s="168" t="s">
        <v>3212</v>
      </c>
    </row>
    <row r="2139" spans="1:29" x14ac:dyDescent="0.3">
      <c r="A2139" s="156" t="s">
        <v>3805</v>
      </c>
      <c r="B2139" s="157">
        <v>5</v>
      </c>
      <c r="C2139" s="158" t="s">
        <v>1467</v>
      </c>
      <c r="D2139" s="158" t="s">
        <v>312</v>
      </c>
      <c r="E2139" s="156" t="s">
        <v>2722</v>
      </c>
      <c r="F2139" s="159" t="s">
        <v>2638</v>
      </c>
      <c r="G2139" s="158" t="s">
        <v>280</v>
      </c>
      <c r="H2139" s="160">
        <v>45142</v>
      </c>
      <c r="I2139" s="160">
        <v>45470</v>
      </c>
      <c r="J2139" s="161" t="s">
        <v>5251</v>
      </c>
      <c r="K2139" s="162"/>
      <c r="L2139" s="163" t="s">
        <v>5513</v>
      </c>
      <c r="M2139" s="171">
        <v>0</v>
      </c>
      <c r="N2139" s="164">
        <v>10440</v>
      </c>
      <c r="O2139" s="162">
        <v>148293</v>
      </c>
      <c r="P2139" s="160">
        <v>45470</v>
      </c>
      <c r="Q2139" s="162" t="s">
        <v>6139</v>
      </c>
      <c r="R2139" s="164">
        <v>10440</v>
      </c>
      <c r="S2139" s="163"/>
      <c r="T2139" s="163"/>
      <c r="U2139" s="161" t="s">
        <v>10</v>
      </c>
      <c r="V2139" s="161" t="s">
        <v>11</v>
      </c>
      <c r="W2139" s="161" t="s">
        <v>12</v>
      </c>
      <c r="X2139" s="161" t="s">
        <v>13</v>
      </c>
      <c r="Y2139" s="165">
        <v>5800</v>
      </c>
      <c r="Z2139" s="165">
        <v>9401101</v>
      </c>
      <c r="AA2139" s="166">
        <v>1.5735273615156507E-2</v>
      </c>
      <c r="AB2139" s="167" t="s">
        <v>5442</v>
      </c>
      <c r="AC2139" s="168" t="s">
        <v>3212</v>
      </c>
    </row>
    <row r="2140" spans="1:29" x14ac:dyDescent="0.3">
      <c r="A2140" s="156" t="s">
        <v>3805</v>
      </c>
      <c r="B2140" s="157">
        <v>5</v>
      </c>
      <c r="C2140" s="158" t="s">
        <v>1467</v>
      </c>
      <c r="D2140" s="158" t="s">
        <v>312</v>
      </c>
      <c r="E2140" s="156" t="s">
        <v>2722</v>
      </c>
      <c r="F2140" s="159" t="s">
        <v>2638</v>
      </c>
      <c r="G2140" s="158" t="s">
        <v>280</v>
      </c>
      <c r="H2140" s="160">
        <v>45142</v>
      </c>
      <c r="I2140" s="160">
        <v>45492</v>
      </c>
      <c r="J2140" s="161" t="s">
        <v>5251</v>
      </c>
      <c r="K2140" s="162"/>
      <c r="L2140" s="163" t="s">
        <v>5513</v>
      </c>
      <c r="M2140" s="171">
        <v>0</v>
      </c>
      <c r="N2140" s="164">
        <v>8990</v>
      </c>
      <c r="O2140" s="162">
        <v>150086</v>
      </c>
      <c r="P2140" s="160">
        <v>45492</v>
      </c>
      <c r="Q2140" s="162" t="s">
        <v>6202</v>
      </c>
      <c r="R2140" s="164">
        <v>8990</v>
      </c>
      <c r="S2140" s="163"/>
      <c r="T2140" s="163"/>
      <c r="U2140" s="161" t="s">
        <v>10</v>
      </c>
      <c r="V2140" s="161" t="s">
        <v>11</v>
      </c>
      <c r="W2140" s="161" t="s">
        <v>12</v>
      </c>
      <c r="X2140" s="161" t="s">
        <v>13</v>
      </c>
      <c r="Y2140" s="169">
        <v>5800</v>
      </c>
      <c r="Z2140" s="169">
        <v>9401101</v>
      </c>
      <c r="AA2140" s="166">
        <v>1.3549818946384767E-2</v>
      </c>
      <c r="AB2140" s="167" t="s">
        <v>5442</v>
      </c>
      <c r="AC2140" s="168" t="s">
        <v>3212</v>
      </c>
    </row>
    <row r="2141" spans="1:29" x14ac:dyDescent="0.3">
      <c r="A2141" s="156" t="s">
        <v>3805</v>
      </c>
      <c r="B2141" s="157">
        <v>5</v>
      </c>
      <c r="C2141" s="158" t="s">
        <v>1467</v>
      </c>
      <c r="D2141" s="163" t="s">
        <v>312</v>
      </c>
      <c r="E2141" s="156" t="s">
        <v>2722</v>
      </c>
      <c r="F2141" s="159" t="s">
        <v>2638</v>
      </c>
      <c r="G2141" s="156" t="s">
        <v>280</v>
      </c>
      <c r="H2141" s="160">
        <v>45142</v>
      </c>
      <c r="I2141" s="160">
        <v>45539</v>
      </c>
      <c r="J2141" s="161" t="s">
        <v>6174</v>
      </c>
      <c r="K2141" s="162"/>
      <c r="L2141" s="163" t="s">
        <v>5513</v>
      </c>
      <c r="M2141" s="171">
        <v>0</v>
      </c>
      <c r="N2141" s="164">
        <v>1450</v>
      </c>
      <c r="O2141" s="162" t="s">
        <v>6260</v>
      </c>
      <c r="P2141" s="160">
        <v>45539</v>
      </c>
      <c r="Q2141" s="162" t="s">
        <v>6261</v>
      </c>
      <c r="R2141" s="164">
        <v>1450</v>
      </c>
      <c r="S2141" s="162"/>
      <c r="T2141" s="163"/>
      <c r="U2141" s="161" t="s">
        <v>10</v>
      </c>
      <c r="V2141" s="161" t="s">
        <v>11</v>
      </c>
      <c r="W2141" s="161" t="s">
        <v>12</v>
      </c>
      <c r="X2141" s="161" t="s">
        <v>13</v>
      </c>
      <c r="Y2141" s="169">
        <v>5800</v>
      </c>
      <c r="Z2141" s="169">
        <v>9401101</v>
      </c>
      <c r="AA2141" s="166">
        <v>2.1854546687717366E-3</v>
      </c>
      <c r="AB2141" s="158" t="s">
        <v>5442</v>
      </c>
      <c r="AC2141" s="168" t="s">
        <v>3212</v>
      </c>
    </row>
    <row r="2142" spans="1:29" x14ac:dyDescent="0.3">
      <c r="A2142" s="156" t="s">
        <v>3805</v>
      </c>
      <c r="B2142" s="157">
        <v>5</v>
      </c>
      <c r="C2142" s="158" t="s">
        <v>1467</v>
      </c>
      <c r="D2142" s="158" t="s">
        <v>312</v>
      </c>
      <c r="E2142" s="156" t="s">
        <v>2722</v>
      </c>
      <c r="F2142" s="159" t="s">
        <v>2638</v>
      </c>
      <c r="G2142" s="158" t="s">
        <v>280</v>
      </c>
      <c r="H2142" s="160">
        <v>45142</v>
      </c>
      <c r="I2142" s="160">
        <v>45635</v>
      </c>
      <c r="J2142" s="161" t="s">
        <v>6174</v>
      </c>
      <c r="K2142" s="162"/>
      <c r="L2142" s="163" t="s">
        <v>5513</v>
      </c>
      <c r="M2142" s="171">
        <v>90</v>
      </c>
      <c r="N2142" s="164">
        <v>90</v>
      </c>
      <c r="O2142" s="162"/>
      <c r="P2142" s="160"/>
      <c r="Q2142" s="162"/>
      <c r="R2142" s="164">
        <v>0</v>
      </c>
      <c r="S2142" s="163"/>
      <c r="T2142" s="163"/>
      <c r="U2142" s="161" t="s">
        <v>10</v>
      </c>
      <c r="V2142" s="161" t="s">
        <v>11</v>
      </c>
      <c r="W2142" s="161" t="s">
        <v>12</v>
      </c>
      <c r="X2142" s="161" t="s">
        <v>13</v>
      </c>
      <c r="Y2142" s="165">
        <v>5800</v>
      </c>
      <c r="Z2142" s="165">
        <v>9401101</v>
      </c>
      <c r="AA2142" s="166">
        <v>0</v>
      </c>
      <c r="AB2142" s="172" t="s">
        <v>5442</v>
      </c>
      <c r="AC2142" s="168" t="s">
        <v>3212</v>
      </c>
    </row>
    <row r="2143" spans="1:29" x14ac:dyDescent="0.3">
      <c r="A2143" s="156" t="s">
        <v>3805</v>
      </c>
      <c r="B2143" s="157">
        <v>5</v>
      </c>
      <c r="C2143" s="156" t="s">
        <v>1467</v>
      </c>
      <c r="D2143" s="156" t="s">
        <v>312</v>
      </c>
      <c r="E2143" s="156" t="s">
        <v>2722</v>
      </c>
      <c r="F2143" s="159" t="s">
        <v>2638</v>
      </c>
      <c r="G2143" s="158" t="s">
        <v>280</v>
      </c>
      <c r="H2143" s="160">
        <v>45142</v>
      </c>
      <c r="I2143" s="160">
        <v>45673</v>
      </c>
      <c r="J2143" s="161" t="s">
        <v>6174</v>
      </c>
      <c r="K2143" s="173" t="s">
        <v>5441</v>
      </c>
      <c r="L2143" s="158" t="s">
        <v>5513</v>
      </c>
      <c r="M2143" s="171">
        <v>-90</v>
      </c>
      <c r="N2143" s="171">
        <v>-90</v>
      </c>
      <c r="O2143" s="162"/>
      <c r="P2143" s="160"/>
      <c r="Q2143" s="162"/>
      <c r="R2143" s="164">
        <v>0</v>
      </c>
      <c r="S2143" s="162"/>
      <c r="T2143" s="163"/>
      <c r="U2143" s="161" t="s">
        <v>10</v>
      </c>
      <c r="V2143" s="161" t="s">
        <v>11</v>
      </c>
      <c r="W2143" s="161" t="s">
        <v>12</v>
      </c>
      <c r="X2143" s="161" t="s">
        <v>13</v>
      </c>
      <c r="Y2143" s="169">
        <v>5800</v>
      </c>
      <c r="Z2143" s="169">
        <v>9401101</v>
      </c>
      <c r="AA2143" s="166">
        <v>0</v>
      </c>
      <c r="AB2143" s="158" t="s">
        <v>6831</v>
      </c>
      <c r="AC2143" s="168" t="s">
        <v>3212</v>
      </c>
    </row>
    <row r="2144" spans="1:29" x14ac:dyDescent="0.3">
      <c r="A2144" s="156" t="s">
        <v>3917</v>
      </c>
      <c r="B2144" s="157">
        <v>5</v>
      </c>
      <c r="C2144" s="158" t="s">
        <v>1467</v>
      </c>
      <c r="D2144" s="158" t="s">
        <v>333</v>
      </c>
      <c r="E2144" s="156" t="s">
        <v>2722</v>
      </c>
      <c r="F2144" s="159" t="s">
        <v>2638</v>
      </c>
      <c r="G2144" s="158" t="s">
        <v>280</v>
      </c>
      <c r="H2144" s="160">
        <v>45142</v>
      </c>
      <c r="I2144" s="160">
        <v>45309</v>
      </c>
      <c r="J2144" s="161" t="s">
        <v>5251</v>
      </c>
      <c r="K2144" s="162"/>
      <c r="L2144" s="163" t="s">
        <v>5513</v>
      </c>
      <c r="M2144" s="171">
        <v>0</v>
      </c>
      <c r="N2144" s="164">
        <v>14210</v>
      </c>
      <c r="O2144" s="162">
        <v>137829</v>
      </c>
      <c r="P2144" s="160">
        <v>45309</v>
      </c>
      <c r="Q2144" s="162" t="s">
        <v>5676</v>
      </c>
      <c r="R2144" s="164">
        <v>14210</v>
      </c>
      <c r="S2144" s="163"/>
      <c r="T2144" s="163"/>
      <c r="U2144" s="161" t="s">
        <v>10</v>
      </c>
      <c r="V2144" s="161" t="s">
        <v>11</v>
      </c>
      <c r="W2144" s="161" t="s">
        <v>12</v>
      </c>
      <c r="X2144" s="161" t="s">
        <v>13</v>
      </c>
      <c r="Y2144" s="169">
        <v>5800</v>
      </c>
      <c r="Z2144" s="169">
        <v>9411101</v>
      </c>
      <c r="AA2144" s="166">
        <v>2.1417455753963019E-2</v>
      </c>
      <c r="AB2144" s="163" t="s">
        <v>5443</v>
      </c>
      <c r="AC2144" s="168" t="s">
        <v>3227</v>
      </c>
    </row>
    <row r="2145" spans="1:29" x14ac:dyDescent="0.3">
      <c r="A2145" s="156" t="s">
        <v>3917</v>
      </c>
      <c r="B2145" s="157">
        <v>5</v>
      </c>
      <c r="C2145" s="158" t="s">
        <v>1467</v>
      </c>
      <c r="D2145" s="158" t="s">
        <v>333</v>
      </c>
      <c r="E2145" s="156" t="s">
        <v>2722</v>
      </c>
      <c r="F2145" s="159" t="s">
        <v>2638</v>
      </c>
      <c r="G2145" s="156" t="s">
        <v>280</v>
      </c>
      <c r="H2145" s="160">
        <v>45142</v>
      </c>
      <c r="I2145" s="160">
        <v>45310</v>
      </c>
      <c r="J2145" s="161" t="s">
        <v>5251</v>
      </c>
      <c r="K2145" s="162"/>
      <c r="L2145" s="163" t="s">
        <v>5513</v>
      </c>
      <c r="M2145" s="171">
        <v>0</v>
      </c>
      <c r="N2145" s="164">
        <v>2240</v>
      </c>
      <c r="O2145" s="162">
        <v>136011</v>
      </c>
      <c r="P2145" s="160">
        <v>45310</v>
      </c>
      <c r="Q2145" s="162" t="s">
        <v>5681</v>
      </c>
      <c r="R2145" s="164">
        <v>2240</v>
      </c>
      <c r="S2145" s="158"/>
      <c r="T2145" s="163"/>
      <c r="U2145" s="161" t="s">
        <v>10</v>
      </c>
      <c r="V2145" s="161" t="s">
        <v>11</v>
      </c>
      <c r="W2145" s="161" t="s">
        <v>12</v>
      </c>
      <c r="X2145" s="161" t="s">
        <v>13</v>
      </c>
      <c r="Y2145" s="169">
        <v>5800</v>
      </c>
      <c r="Z2145" s="169">
        <v>9411101</v>
      </c>
      <c r="AA2145" s="166">
        <v>3.3761506607232349E-3</v>
      </c>
      <c r="AB2145" s="163" t="s">
        <v>5443</v>
      </c>
      <c r="AC2145" s="168" t="s">
        <v>3227</v>
      </c>
    </row>
    <row r="2146" spans="1:29" x14ac:dyDescent="0.3">
      <c r="A2146" s="156" t="s">
        <v>3917</v>
      </c>
      <c r="B2146" s="157">
        <v>5</v>
      </c>
      <c r="C2146" s="158" t="s">
        <v>1467</v>
      </c>
      <c r="D2146" s="158" t="s">
        <v>333</v>
      </c>
      <c r="E2146" s="156" t="s">
        <v>2722</v>
      </c>
      <c r="F2146" s="159" t="s">
        <v>2638</v>
      </c>
      <c r="G2146" s="158" t="s">
        <v>280</v>
      </c>
      <c r="H2146" s="160">
        <v>45142</v>
      </c>
      <c r="I2146" s="160">
        <v>45359</v>
      </c>
      <c r="J2146" s="161" t="s">
        <v>5251</v>
      </c>
      <c r="K2146" s="162"/>
      <c r="L2146" s="163" t="s">
        <v>5513</v>
      </c>
      <c r="M2146" s="171">
        <v>0</v>
      </c>
      <c r="N2146" s="164">
        <v>1440</v>
      </c>
      <c r="O2146" s="162">
        <v>141094</v>
      </c>
      <c r="P2146" s="160">
        <v>45359</v>
      </c>
      <c r="Q2146" s="162" t="s">
        <v>5956</v>
      </c>
      <c r="R2146" s="164">
        <v>1440</v>
      </c>
      <c r="S2146" s="163"/>
      <c r="T2146" s="163"/>
      <c r="U2146" s="161" t="s">
        <v>10</v>
      </c>
      <c r="V2146" s="161" t="s">
        <v>11</v>
      </c>
      <c r="W2146" s="161" t="s">
        <v>12</v>
      </c>
      <c r="X2146" s="161" t="s">
        <v>13</v>
      </c>
      <c r="Y2146" s="169">
        <v>5800</v>
      </c>
      <c r="Z2146" s="169">
        <v>9411101</v>
      </c>
      <c r="AA2146" s="166">
        <v>2.1703825676077939E-3</v>
      </c>
      <c r="AB2146" s="158" t="s">
        <v>5443</v>
      </c>
      <c r="AC2146" s="168" t="s">
        <v>3227</v>
      </c>
    </row>
    <row r="2147" spans="1:29" x14ac:dyDescent="0.3">
      <c r="A2147" s="156" t="s">
        <v>3917</v>
      </c>
      <c r="B2147" s="157">
        <v>5</v>
      </c>
      <c r="C2147" s="158" t="s">
        <v>1467</v>
      </c>
      <c r="D2147" s="158" t="s">
        <v>333</v>
      </c>
      <c r="E2147" s="156" t="s">
        <v>2722</v>
      </c>
      <c r="F2147" s="159" t="s">
        <v>2638</v>
      </c>
      <c r="G2147" s="158" t="s">
        <v>280</v>
      </c>
      <c r="H2147" s="160">
        <v>45142</v>
      </c>
      <c r="I2147" s="160">
        <v>45392</v>
      </c>
      <c r="J2147" s="161" t="s">
        <v>5251</v>
      </c>
      <c r="K2147" s="162"/>
      <c r="L2147" s="163" t="s">
        <v>5513</v>
      </c>
      <c r="M2147" s="171">
        <v>0</v>
      </c>
      <c r="N2147" s="164">
        <v>3440</v>
      </c>
      <c r="O2147" s="162" t="s">
        <v>6027</v>
      </c>
      <c r="P2147" s="160">
        <v>45392</v>
      </c>
      <c r="Q2147" s="162" t="s">
        <v>6028</v>
      </c>
      <c r="R2147" s="164">
        <v>3440</v>
      </c>
      <c r="S2147" s="163"/>
      <c r="T2147" s="163"/>
      <c r="U2147" s="161" t="s">
        <v>10</v>
      </c>
      <c r="V2147" s="161" t="s">
        <v>11</v>
      </c>
      <c r="W2147" s="161" t="s">
        <v>12</v>
      </c>
      <c r="X2147" s="161" t="s">
        <v>13</v>
      </c>
      <c r="Y2147" s="165">
        <v>5800</v>
      </c>
      <c r="Z2147" s="165">
        <v>9411101</v>
      </c>
      <c r="AA2147" s="166">
        <v>5.1848028003963964E-3</v>
      </c>
      <c r="AB2147" s="167" t="s">
        <v>5443</v>
      </c>
      <c r="AC2147" s="168" t="s">
        <v>3227</v>
      </c>
    </row>
    <row r="2148" spans="1:29" x14ac:dyDescent="0.3">
      <c r="A2148" s="156" t="s">
        <v>3917</v>
      </c>
      <c r="B2148" s="157">
        <v>5</v>
      </c>
      <c r="C2148" s="158" t="s">
        <v>1467</v>
      </c>
      <c r="D2148" s="158" t="s">
        <v>333</v>
      </c>
      <c r="E2148" s="156" t="s">
        <v>2722</v>
      </c>
      <c r="F2148" s="159" t="s">
        <v>2638</v>
      </c>
      <c r="G2148" s="158" t="s">
        <v>280</v>
      </c>
      <c r="H2148" s="160">
        <v>45142</v>
      </c>
      <c r="I2148" s="160">
        <v>45427</v>
      </c>
      <c r="J2148" s="161" t="s">
        <v>5251</v>
      </c>
      <c r="K2148" s="162"/>
      <c r="L2148" s="163" t="s">
        <v>5513</v>
      </c>
      <c r="M2148" s="171">
        <v>0</v>
      </c>
      <c r="N2148" s="164">
        <v>20517.5</v>
      </c>
      <c r="O2148" s="162">
        <v>144549</v>
      </c>
      <c r="P2148" s="160">
        <v>45427</v>
      </c>
      <c r="Q2148" s="162" t="s">
        <v>6042</v>
      </c>
      <c r="R2148" s="164">
        <v>20517.5</v>
      </c>
      <c r="S2148" s="163"/>
      <c r="T2148" s="163"/>
      <c r="U2148" s="161" t="s">
        <v>10</v>
      </c>
      <c r="V2148" s="161" t="s">
        <v>11</v>
      </c>
      <c r="W2148" s="161" t="s">
        <v>12</v>
      </c>
      <c r="X2148" s="161" t="s">
        <v>13</v>
      </c>
      <c r="Y2148" s="165">
        <v>5800</v>
      </c>
      <c r="Z2148" s="165">
        <v>9411101</v>
      </c>
      <c r="AA2148" s="166">
        <v>3.0924183563120076E-2</v>
      </c>
      <c r="AB2148" s="167" t="s">
        <v>5443</v>
      </c>
      <c r="AC2148" s="168" t="s">
        <v>3227</v>
      </c>
    </row>
    <row r="2149" spans="1:29" x14ac:dyDescent="0.3">
      <c r="A2149" s="156" t="s">
        <v>3917</v>
      </c>
      <c r="B2149" s="157">
        <v>5</v>
      </c>
      <c r="C2149" s="158" t="s">
        <v>1467</v>
      </c>
      <c r="D2149" s="158" t="s">
        <v>333</v>
      </c>
      <c r="E2149" s="156" t="s">
        <v>2722</v>
      </c>
      <c r="F2149" s="159" t="s">
        <v>2638</v>
      </c>
      <c r="G2149" s="158" t="s">
        <v>280</v>
      </c>
      <c r="H2149" s="160">
        <v>45142</v>
      </c>
      <c r="I2149" s="160">
        <v>45456</v>
      </c>
      <c r="J2149" s="161" t="s">
        <v>5251</v>
      </c>
      <c r="K2149" s="162"/>
      <c r="L2149" s="163" t="s">
        <v>5513</v>
      </c>
      <c r="M2149" s="171">
        <v>0</v>
      </c>
      <c r="N2149" s="164">
        <v>6670</v>
      </c>
      <c r="O2149" s="162">
        <v>146354</v>
      </c>
      <c r="P2149" s="160">
        <v>45456</v>
      </c>
      <c r="Q2149" s="162" t="s">
        <v>6115</v>
      </c>
      <c r="R2149" s="164">
        <v>6670</v>
      </c>
      <c r="S2149" s="163"/>
      <c r="T2149" s="163"/>
      <c r="U2149" s="161" t="s">
        <v>10</v>
      </c>
      <c r="V2149" s="161" t="s">
        <v>11</v>
      </c>
      <c r="W2149" s="161" t="s">
        <v>12</v>
      </c>
      <c r="X2149" s="161" t="s">
        <v>13</v>
      </c>
      <c r="Y2149" s="169">
        <v>5800</v>
      </c>
      <c r="Z2149" s="169">
        <v>9411101</v>
      </c>
      <c r="AA2149" s="166">
        <v>1.0053091476349989E-2</v>
      </c>
      <c r="AB2149" s="167" t="s">
        <v>5443</v>
      </c>
      <c r="AC2149" s="168" t="s">
        <v>3227</v>
      </c>
    </row>
    <row r="2150" spans="1:29" x14ac:dyDescent="0.3">
      <c r="A2150" s="156" t="s">
        <v>3917</v>
      </c>
      <c r="B2150" s="157">
        <v>5</v>
      </c>
      <c r="C2150" s="158" t="s">
        <v>1467</v>
      </c>
      <c r="D2150" s="158" t="s">
        <v>333</v>
      </c>
      <c r="E2150" s="156" t="s">
        <v>2722</v>
      </c>
      <c r="F2150" s="159" t="s">
        <v>2638</v>
      </c>
      <c r="G2150" s="156" t="s">
        <v>280</v>
      </c>
      <c r="H2150" s="160">
        <v>45142</v>
      </c>
      <c r="I2150" s="160">
        <v>45470</v>
      </c>
      <c r="J2150" s="161" t="s">
        <v>5251</v>
      </c>
      <c r="K2150" s="162"/>
      <c r="L2150" s="163" t="s">
        <v>5513</v>
      </c>
      <c r="M2150" s="171">
        <v>0</v>
      </c>
      <c r="N2150" s="164">
        <v>11600</v>
      </c>
      <c r="O2150" s="162">
        <v>139381</v>
      </c>
      <c r="P2150" s="160">
        <v>45470</v>
      </c>
      <c r="Q2150" s="162" t="s">
        <v>6139</v>
      </c>
      <c r="R2150" s="164">
        <v>11600</v>
      </c>
      <c r="S2150" s="163"/>
      <c r="T2150" s="163"/>
      <c r="U2150" s="161" t="s">
        <v>10</v>
      </c>
      <c r="V2150" s="161" t="s">
        <v>11</v>
      </c>
      <c r="W2150" s="161" t="s">
        <v>12</v>
      </c>
      <c r="X2150" s="161" t="s">
        <v>13</v>
      </c>
      <c r="Y2150" s="169">
        <v>5800</v>
      </c>
      <c r="Z2150" s="169">
        <v>9411101</v>
      </c>
      <c r="AA2150" s="166">
        <v>1.7483637350173893E-2</v>
      </c>
      <c r="AB2150" s="183" t="s">
        <v>5443</v>
      </c>
      <c r="AC2150" s="168" t="s">
        <v>3227</v>
      </c>
    </row>
    <row r="2151" spans="1:29" x14ac:dyDescent="0.3">
      <c r="A2151" s="156" t="s">
        <v>3917</v>
      </c>
      <c r="B2151" s="157">
        <v>5</v>
      </c>
      <c r="C2151" s="158" t="s">
        <v>1467</v>
      </c>
      <c r="D2151" s="158" t="s">
        <v>333</v>
      </c>
      <c r="E2151" s="156" t="s">
        <v>2722</v>
      </c>
      <c r="F2151" s="159" t="s">
        <v>2638</v>
      </c>
      <c r="G2151" s="158" t="s">
        <v>280</v>
      </c>
      <c r="H2151" s="160">
        <v>45142</v>
      </c>
      <c r="I2151" s="160">
        <v>45470</v>
      </c>
      <c r="J2151" s="161" t="s">
        <v>5251</v>
      </c>
      <c r="K2151" s="162"/>
      <c r="L2151" s="163" t="s">
        <v>5513</v>
      </c>
      <c r="M2151" s="171">
        <v>0</v>
      </c>
      <c r="N2151" s="164">
        <v>19140</v>
      </c>
      <c r="O2151" s="162" t="s">
        <v>6140</v>
      </c>
      <c r="P2151" s="160">
        <v>45470</v>
      </c>
      <c r="Q2151" s="162" t="s">
        <v>6139</v>
      </c>
      <c r="R2151" s="164">
        <v>19140</v>
      </c>
      <c r="S2151" s="163"/>
      <c r="T2151" s="163"/>
      <c r="U2151" s="161" t="s">
        <v>10</v>
      </c>
      <c r="V2151" s="161" t="s">
        <v>11</v>
      </c>
      <c r="W2151" s="161" t="s">
        <v>12</v>
      </c>
      <c r="X2151" s="161" t="s">
        <v>13</v>
      </c>
      <c r="Y2151" s="165">
        <v>5800</v>
      </c>
      <c r="Z2151" s="165">
        <v>9411101</v>
      </c>
      <c r="AA2151" s="166">
        <v>2.8848001627786925E-2</v>
      </c>
      <c r="AB2151" s="167" t="s">
        <v>5443</v>
      </c>
      <c r="AC2151" s="168" t="s">
        <v>3227</v>
      </c>
    </row>
    <row r="2152" spans="1:29" x14ac:dyDescent="0.3">
      <c r="A2152" s="156" t="s">
        <v>3917</v>
      </c>
      <c r="B2152" s="157">
        <v>5</v>
      </c>
      <c r="C2152" s="158" t="s">
        <v>1467</v>
      </c>
      <c r="D2152" s="158" t="s">
        <v>333</v>
      </c>
      <c r="E2152" s="156" t="s">
        <v>2722</v>
      </c>
      <c r="F2152" s="159" t="s">
        <v>2638</v>
      </c>
      <c r="G2152" s="158" t="s">
        <v>280</v>
      </c>
      <c r="H2152" s="160">
        <v>45142</v>
      </c>
      <c r="I2152" s="160">
        <v>45492</v>
      </c>
      <c r="J2152" s="161" t="s">
        <v>5251</v>
      </c>
      <c r="K2152" s="162"/>
      <c r="L2152" s="163" t="s">
        <v>5513</v>
      </c>
      <c r="M2152" s="171">
        <v>0</v>
      </c>
      <c r="N2152" s="164">
        <v>20445</v>
      </c>
      <c r="O2152" s="162">
        <v>150086</v>
      </c>
      <c r="P2152" s="160">
        <v>45492</v>
      </c>
      <c r="Q2152" s="162" t="s">
        <v>6202</v>
      </c>
      <c r="R2152" s="164">
        <v>20445</v>
      </c>
      <c r="S2152" s="163"/>
      <c r="T2152" s="163"/>
      <c r="U2152" s="161" t="s">
        <v>10</v>
      </c>
      <c r="V2152" s="161" t="s">
        <v>11</v>
      </c>
      <c r="W2152" s="161" t="s">
        <v>12</v>
      </c>
      <c r="X2152" s="161" t="s">
        <v>13</v>
      </c>
      <c r="Y2152" s="165">
        <v>5800</v>
      </c>
      <c r="Z2152" s="165">
        <v>9411101</v>
      </c>
      <c r="AA2152" s="166">
        <v>3.0814910829681488E-2</v>
      </c>
      <c r="AB2152" s="172" t="s">
        <v>5443</v>
      </c>
      <c r="AC2152" s="168" t="s">
        <v>3227</v>
      </c>
    </row>
    <row r="2153" spans="1:29" x14ac:dyDescent="0.3">
      <c r="A2153" s="156" t="s">
        <v>3917</v>
      </c>
      <c r="B2153" s="157">
        <v>5</v>
      </c>
      <c r="C2153" s="158" t="s">
        <v>1467</v>
      </c>
      <c r="D2153" s="158" t="s">
        <v>333</v>
      </c>
      <c r="E2153" s="156" t="s">
        <v>2722</v>
      </c>
      <c r="F2153" s="159" t="s">
        <v>2638</v>
      </c>
      <c r="G2153" s="158" t="s">
        <v>280</v>
      </c>
      <c r="H2153" s="160">
        <v>45142</v>
      </c>
      <c r="I2153" s="160">
        <v>45539</v>
      </c>
      <c r="J2153" s="161" t="s">
        <v>6174</v>
      </c>
      <c r="K2153" s="162"/>
      <c r="L2153" s="158" t="s">
        <v>5513</v>
      </c>
      <c r="M2153" s="171">
        <v>0</v>
      </c>
      <c r="N2153" s="164">
        <v>23345</v>
      </c>
      <c r="O2153" s="162" t="s">
        <v>6260</v>
      </c>
      <c r="P2153" s="160">
        <v>45539</v>
      </c>
      <c r="Q2153" s="162" t="s">
        <v>6261</v>
      </c>
      <c r="R2153" s="164">
        <v>23345</v>
      </c>
      <c r="S2153" s="163"/>
      <c r="T2153" s="163"/>
      <c r="U2153" s="161" t="s">
        <v>10</v>
      </c>
      <c r="V2153" s="161" t="s">
        <v>11</v>
      </c>
      <c r="W2153" s="161" t="s">
        <v>12</v>
      </c>
      <c r="X2153" s="161" t="s">
        <v>13</v>
      </c>
      <c r="Y2153" s="169">
        <v>5800</v>
      </c>
      <c r="Z2153" s="169">
        <v>9411101</v>
      </c>
      <c r="AA2153" s="166">
        <v>3.5185820167224963E-2</v>
      </c>
      <c r="AB2153" s="167" t="s">
        <v>5443</v>
      </c>
      <c r="AC2153" s="168" t="s">
        <v>3227</v>
      </c>
    </row>
    <row r="2154" spans="1:29" x14ac:dyDescent="0.3">
      <c r="A2154" s="156" t="s">
        <v>3917</v>
      </c>
      <c r="B2154" s="157">
        <v>5</v>
      </c>
      <c r="C2154" s="156" t="s">
        <v>1467</v>
      </c>
      <c r="D2154" s="158" t="s">
        <v>333</v>
      </c>
      <c r="E2154" s="156" t="s">
        <v>2722</v>
      </c>
      <c r="F2154" s="159" t="s">
        <v>2638</v>
      </c>
      <c r="G2154" s="156" t="s">
        <v>280</v>
      </c>
      <c r="H2154" s="160">
        <v>45142</v>
      </c>
      <c r="I2154" s="160">
        <v>45560</v>
      </c>
      <c r="J2154" s="161" t="s">
        <v>6174</v>
      </c>
      <c r="K2154" s="162"/>
      <c r="L2154" s="163" t="s">
        <v>5513</v>
      </c>
      <c r="M2154" s="171">
        <v>0</v>
      </c>
      <c r="N2154" s="164">
        <v>29870</v>
      </c>
      <c r="O2154" s="162" t="s">
        <v>6380</v>
      </c>
      <c r="P2154" s="160">
        <v>45560</v>
      </c>
      <c r="Q2154" s="162" t="s">
        <v>6381</v>
      </c>
      <c r="R2154" s="164">
        <v>29870</v>
      </c>
      <c r="S2154" s="158"/>
      <c r="T2154" s="163"/>
      <c r="U2154" s="161" t="s">
        <v>10</v>
      </c>
      <c r="V2154" s="161" t="s">
        <v>11</v>
      </c>
      <c r="W2154" s="161" t="s">
        <v>12</v>
      </c>
      <c r="X2154" s="161" t="s">
        <v>13</v>
      </c>
      <c r="Y2154" s="169">
        <v>5800</v>
      </c>
      <c r="Z2154" s="165">
        <v>9411101</v>
      </c>
      <c r="AA2154" s="166">
        <v>4.5020366176697781E-2</v>
      </c>
      <c r="AB2154" s="163" t="s">
        <v>5443</v>
      </c>
      <c r="AC2154" s="168" t="s">
        <v>3227</v>
      </c>
    </row>
    <row r="2155" spans="1:29" x14ac:dyDescent="0.3">
      <c r="A2155" s="156" t="s">
        <v>3917</v>
      </c>
      <c r="B2155" s="157">
        <v>5</v>
      </c>
      <c r="C2155" s="158" t="s">
        <v>1467</v>
      </c>
      <c r="D2155" s="158" t="s">
        <v>333</v>
      </c>
      <c r="E2155" s="156" t="s">
        <v>2722</v>
      </c>
      <c r="F2155" s="159" t="s">
        <v>2638</v>
      </c>
      <c r="G2155" s="158" t="s">
        <v>280</v>
      </c>
      <c r="H2155" s="160">
        <v>45142</v>
      </c>
      <c r="I2155" s="160">
        <v>45594</v>
      </c>
      <c r="J2155" s="161" t="s">
        <v>6174</v>
      </c>
      <c r="K2155" s="162"/>
      <c r="L2155" s="163" t="s">
        <v>5513</v>
      </c>
      <c r="M2155" s="171">
        <v>0</v>
      </c>
      <c r="N2155" s="164">
        <v>18415</v>
      </c>
      <c r="O2155" s="162" t="s">
        <v>6382</v>
      </c>
      <c r="P2155" s="160">
        <v>45594</v>
      </c>
      <c r="Q2155" s="162" t="s">
        <v>6383</v>
      </c>
      <c r="R2155" s="164">
        <v>18415</v>
      </c>
      <c r="S2155" s="163"/>
      <c r="T2155" s="163"/>
      <c r="U2155" s="161" t="s">
        <v>10</v>
      </c>
      <c r="V2155" s="161" t="s">
        <v>11</v>
      </c>
      <c r="W2155" s="161" t="s">
        <v>12</v>
      </c>
      <c r="X2155" s="161" t="s">
        <v>13</v>
      </c>
      <c r="Y2155" s="169">
        <v>5800</v>
      </c>
      <c r="Z2155" s="169">
        <v>9411101</v>
      </c>
      <c r="AA2155" s="166">
        <v>2.7755274293401057E-2</v>
      </c>
      <c r="AB2155" s="167" t="s">
        <v>5443</v>
      </c>
      <c r="AC2155" s="168" t="s">
        <v>3227</v>
      </c>
    </row>
    <row r="2156" spans="1:29" x14ac:dyDescent="0.3">
      <c r="A2156" s="156" t="s">
        <v>3917</v>
      </c>
      <c r="B2156" s="157">
        <v>5</v>
      </c>
      <c r="C2156" s="158" t="s">
        <v>1467</v>
      </c>
      <c r="D2156" s="158" t="s">
        <v>333</v>
      </c>
      <c r="E2156" s="156" t="s">
        <v>2722</v>
      </c>
      <c r="F2156" s="159" t="s">
        <v>2638</v>
      </c>
      <c r="G2156" s="158" t="s">
        <v>280</v>
      </c>
      <c r="H2156" s="160">
        <v>45142</v>
      </c>
      <c r="I2156" s="160">
        <v>45635</v>
      </c>
      <c r="J2156" s="161" t="s">
        <v>6174</v>
      </c>
      <c r="K2156" s="162"/>
      <c r="L2156" s="163" t="s">
        <v>5513</v>
      </c>
      <c r="M2156" s="171">
        <v>67.5</v>
      </c>
      <c r="N2156" s="164">
        <v>67.5</v>
      </c>
      <c r="O2156" s="162"/>
      <c r="P2156" s="160"/>
      <c r="Q2156" s="162"/>
      <c r="R2156" s="164">
        <v>0</v>
      </c>
      <c r="S2156" s="163"/>
      <c r="T2156" s="163"/>
      <c r="U2156" s="161" t="s">
        <v>10</v>
      </c>
      <c r="V2156" s="161" t="s">
        <v>11</v>
      </c>
      <c r="W2156" s="161" t="s">
        <v>12</v>
      </c>
      <c r="X2156" s="161" t="s">
        <v>13</v>
      </c>
      <c r="Y2156" s="165">
        <v>5800</v>
      </c>
      <c r="Z2156" s="165">
        <v>9411101</v>
      </c>
      <c r="AA2156" s="166">
        <v>0</v>
      </c>
      <c r="AB2156" s="167" t="s">
        <v>5443</v>
      </c>
      <c r="AC2156" s="168" t="s">
        <v>3227</v>
      </c>
    </row>
    <row r="2157" spans="1:29" x14ac:dyDescent="0.3">
      <c r="A2157" s="156" t="s">
        <v>3917</v>
      </c>
      <c r="B2157" s="157">
        <v>5</v>
      </c>
      <c r="C2157" s="156" t="s">
        <v>1467</v>
      </c>
      <c r="D2157" s="158" t="s">
        <v>333</v>
      </c>
      <c r="E2157" s="156" t="s">
        <v>2722</v>
      </c>
      <c r="F2157" s="159" t="s">
        <v>2638</v>
      </c>
      <c r="G2157" s="156" t="s">
        <v>280</v>
      </c>
      <c r="H2157" s="160">
        <v>45142</v>
      </c>
      <c r="I2157" s="160">
        <v>45673</v>
      </c>
      <c r="J2157" s="161" t="s">
        <v>6174</v>
      </c>
      <c r="K2157" s="173" t="s">
        <v>5441</v>
      </c>
      <c r="L2157" s="163" t="s">
        <v>5513</v>
      </c>
      <c r="M2157" s="171">
        <v>-67.5</v>
      </c>
      <c r="N2157" s="171">
        <v>-67.5</v>
      </c>
      <c r="O2157" s="162"/>
      <c r="P2157" s="160"/>
      <c r="Q2157" s="162"/>
      <c r="R2157" s="164">
        <v>0</v>
      </c>
      <c r="S2157" s="158"/>
      <c r="T2157" s="163"/>
      <c r="U2157" s="161" t="s">
        <v>10</v>
      </c>
      <c r="V2157" s="161" t="s">
        <v>11</v>
      </c>
      <c r="W2157" s="161" t="s">
        <v>12</v>
      </c>
      <c r="X2157" s="161" t="s">
        <v>13</v>
      </c>
      <c r="Y2157" s="169">
        <v>5800</v>
      </c>
      <c r="Z2157" s="169">
        <v>9411101</v>
      </c>
      <c r="AA2157" s="166">
        <v>0</v>
      </c>
      <c r="AB2157" s="156" t="s">
        <v>6832</v>
      </c>
      <c r="AC2157" s="168" t="s">
        <v>3227</v>
      </c>
    </row>
    <row r="2158" spans="1:29" x14ac:dyDescent="0.3">
      <c r="A2158" s="156" t="s">
        <v>4673</v>
      </c>
      <c r="B2158" s="157">
        <v>5</v>
      </c>
      <c r="C2158" s="167" t="s">
        <v>1467</v>
      </c>
      <c r="D2158" s="156" t="s">
        <v>317</v>
      </c>
      <c r="E2158" s="156" t="s">
        <v>2722</v>
      </c>
      <c r="F2158" s="158" t="s">
        <v>2638</v>
      </c>
      <c r="G2158" s="158" t="s">
        <v>280</v>
      </c>
      <c r="H2158" s="160">
        <v>45142</v>
      </c>
      <c r="I2158" s="160">
        <v>45309</v>
      </c>
      <c r="J2158" s="161" t="s">
        <v>5251</v>
      </c>
      <c r="K2158" s="162"/>
      <c r="L2158" s="158" t="s">
        <v>5513</v>
      </c>
      <c r="M2158" s="171">
        <v>0</v>
      </c>
      <c r="N2158" s="171">
        <v>10005</v>
      </c>
      <c r="O2158" s="158">
        <v>137829</v>
      </c>
      <c r="P2158" s="160">
        <v>45309</v>
      </c>
      <c r="Q2158" s="162" t="s">
        <v>5676</v>
      </c>
      <c r="R2158" s="171">
        <v>10005</v>
      </c>
      <c r="S2158" s="158"/>
      <c r="T2158" s="156"/>
      <c r="U2158" s="161" t="s">
        <v>10</v>
      </c>
      <c r="V2158" s="161" t="s">
        <v>11</v>
      </c>
      <c r="W2158" s="161" t="s">
        <v>12</v>
      </c>
      <c r="X2158" s="161" t="s">
        <v>13</v>
      </c>
      <c r="Y2158" s="165">
        <v>5800</v>
      </c>
      <c r="Z2158" s="165">
        <v>9421101</v>
      </c>
      <c r="AA2158" s="166">
        <v>1.5079637214524984E-2</v>
      </c>
      <c r="AB2158" s="158" t="s">
        <v>5444</v>
      </c>
      <c r="AC2158" s="168" t="s">
        <v>3322</v>
      </c>
    </row>
    <row r="2159" spans="1:29" x14ac:dyDescent="0.3">
      <c r="A2159" s="156" t="s">
        <v>4673</v>
      </c>
      <c r="B2159" s="157">
        <v>5</v>
      </c>
      <c r="C2159" s="158" t="s">
        <v>1467</v>
      </c>
      <c r="D2159" s="158" t="s">
        <v>317</v>
      </c>
      <c r="E2159" s="156" t="s">
        <v>2722</v>
      </c>
      <c r="F2159" s="159" t="s">
        <v>2638</v>
      </c>
      <c r="G2159" s="158" t="s">
        <v>280</v>
      </c>
      <c r="H2159" s="160">
        <v>45142</v>
      </c>
      <c r="I2159" s="160">
        <v>45310</v>
      </c>
      <c r="J2159" s="161" t="s">
        <v>5251</v>
      </c>
      <c r="K2159" s="162"/>
      <c r="L2159" s="163" t="s">
        <v>5513</v>
      </c>
      <c r="M2159" s="171">
        <v>0</v>
      </c>
      <c r="N2159" s="164">
        <v>4640</v>
      </c>
      <c r="O2159" s="162">
        <v>136011</v>
      </c>
      <c r="P2159" s="160">
        <v>45310</v>
      </c>
      <c r="Q2159" s="162" t="s">
        <v>5681</v>
      </c>
      <c r="R2159" s="164">
        <v>4640</v>
      </c>
      <c r="S2159" s="163"/>
      <c r="T2159" s="163"/>
      <c r="U2159" s="161" t="s">
        <v>10</v>
      </c>
      <c r="V2159" s="161" t="s">
        <v>11</v>
      </c>
      <c r="W2159" s="161" t="s">
        <v>12</v>
      </c>
      <c r="X2159" s="161" t="s">
        <v>13</v>
      </c>
      <c r="Y2159" s="165">
        <v>5800</v>
      </c>
      <c r="Z2159" s="165">
        <v>9421101</v>
      </c>
      <c r="AA2159" s="166">
        <v>6.9934549400695574E-3</v>
      </c>
      <c r="AB2159" s="167" t="s">
        <v>5444</v>
      </c>
      <c r="AC2159" s="168" t="s">
        <v>3322</v>
      </c>
    </row>
    <row r="2160" spans="1:29" x14ac:dyDescent="0.3">
      <c r="A2160" s="156" t="s">
        <v>4673</v>
      </c>
      <c r="B2160" s="157">
        <v>5</v>
      </c>
      <c r="C2160" s="158" t="s">
        <v>1467</v>
      </c>
      <c r="D2160" s="158" t="s">
        <v>317</v>
      </c>
      <c r="E2160" s="156" t="s">
        <v>2722</v>
      </c>
      <c r="F2160" s="159" t="s">
        <v>2638</v>
      </c>
      <c r="G2160" s="158" t="s">
        <v>280</v>
      </c>
      <c r="H2160" s="160">
        <v>45142</v>
      </c>
      <c r="I2160" s="160">
        <v>45359</v>
      </c>
      <c r="J2160" s="161" t="s">
        <v>5251</v>
      </c>
      <c r="K2160" s="162"/>
      <c r="L2160" s="163" t="s">
        <v>5513</v>
      </c>
      <c r="M2160" s="171">
        <v>0</v>
      </c>
      <c r="N2160" s="164">
        <v>13330</v>
      </c>
      <c r="O2160" s="162">
        <v>141094</v>
      </c>
      <c r="P2160" s="160">
        <v>45359</v>
      </c>
      <c r="Q2160" s="162" t="s">
        <v>5956</v>
      </c>
      <c r="R2160" s="164">
        <v>13330</v>
      </c>
      <c r="S2160" s="163"/>
      <c r="T2160" s="163"/>
      <c r="U2160" s="161" t="s">
        <v>10</v>
      </c>
      <c r="V2160" s="161" t="s">
        <v>11</v>
      </c>
      <c r="W2160" s="161" t="s">
        <v>12</v>
      </c>
      <c r="X2160" s="161" t="s">
        <v>13</v>
      </c>
      <c r="Y2160" s="169">
        <v>5800</v>
      </c>
      <c r="Z2160" s="169">
        <v>9421101</v>
      </c>
      <c r="AA2160" s="166">
        <v>2.0091110851536035E-2</v>
      </c>
      <c r="AB2160" s="167" t="s">
        <v>5444</v>
      </c>
      <c r="AC2160" s="168" t="s">
        <v>3322</v>
      </c>
    </row>
    <row r="2161" spans="1:29" x14ac:dyDescent="0.3">
      <c r="A2161" s="156" t="s">
        <v>4673</v>
      </c>
      <c r="B2161" s="157">
        <v>5</v>
      </c>
      <c r="C2161" s="158" t="s">
        <v>1467</v>
      </c>
      <c r="D2161" s="158" t="s">
        <v>317</v>
      </c>
      <c r="E2161" s="156" t="s">
        <v>2722</v>
      </c>
      <c r="F2161" s="159" t="s">
        <v>2638</v>
      </c>
      <c r="G2161" s="158" t="s">
        <v>280</v>
      </c>
      <c r="H2161" s="160">
        <v>45142</v>
      </c>
      <c r="I2161" s="160">
        <v>45392</v>
      </c>
      <c r="J2161" s="161" t="s">
        <v>5251</v>
      </c>
      <c r="K2161" s="162"/>
      <c r="L2161" s="163" t="s">
        <v>5513</v>
      </c>
      <c r="M2161" s="171">
        <v>0</v>
      </c>
      <c r="N2161" s="164">
        <v>10440</v>
      </c>
      <c r="O2161" s="158" t="s">
        <v>6027</v>
      </c>
      <c r="P2161" s="160">
        <v>45392</v>
      </c>
      <c r="Q2161" s="162" t="s">
        <v>6028</v>
      </c>
      <c r="R2161" s="164">
        <v>10440</v>
      </c>
      <c r="S2161" s="163"/>
      <c r="T2161" s="163"/>
      <c r="U2161" s="161" t="s">
        <v>10</v>
      </c>
      <c r="V2161" s="161" t="s">
        <v>11</v>
      </c>
      <c r="W2161" s="161" t="s">
        <v>12</v>
      </c>
      <c r="X2161" s="161" t="s">
        <v>13</v>
      </c>
      <c r="Y2161" s="169">
        <v>5800</v>
      </c>
      <c r="Z2161" s="169">
        <v>9421101</v>
      </c>
      <c r="AA2161" s="166">
        <v>1.5735273615156507E-2</v>
      </c>
      <c r="AB2161" s="167" t="s">
        <v>5444</v>
      </c>
      <c r="AC2161" s="168" t="s">
        <v>3322</v>
      </c>
    </row>
    <row r="2162" spans="1:29" x14ac:dyDescent="0.3">
      <c r="A2162" s="156" t="s">
        <v>4673</v>
      </c>
      <c r="B2162" s="157">
        <v>5</v>
      </c>
      <c r="C2162" s="156" t="s">
        <v>1467</v>
      </c>
      <c r="D2162" s="158" t="s">
        <v>317</v>
      </c>
      <c r="E2162" s="156" t="s">
        <v>2722</v>
      </c>
      <c r="F2162" s="159" t="s">
        <v>2638</v>
      </c>
      <c r="G2162" s="156" t="s">
        <v>280</v>
      </c>
      <c r="H2162" s="160">
        <v>45142</v>
      </c>
      <c r="I2162" s="160">
        <v>45427</v>
      </c>
      <c r="J2162" s="161" t="s">
        <v>5251</v>
      </c>
      <c r="K2162" s="162"/>
      <c r="L2162" s="163" t="s">
        <v>5513</v>
      </c>
      <c r="M2162" s="171">
        <v>0</v>
      </c>
      <c r="N2162" s="164">
        <v>16820</v>
      </c>
      <c r="O2162" s="162">
        <v>144549</v>
      </c>
      <c r="P2162" s="160">
        <v>45427</v>
      </c>
      <c r="Q2162" s="162" t="s">
        <v>6042</v>
      </c>
      <c r="R2162" s="164">
        <v>16820</v>
      </c>
      <c r="S2162" s="162"/>
      <c r="T2162" s="163"/>
      <c r="U2162" s="161" t="s">
        <v>10</v>
      </c>
      <c r="V2162" s="161" t="s">
        <v>11</v>
      </c>
      <c r="W2162" s="161" t="s">
        <v>12</v>
      </c>
      <c r="X2162" s="161" t="s">
        <v>13</v>
      </c>
      <c r="Y2162" s="169">
        <v>5800</v>
      </c>
      <c r="Z2162" s="169">
        <v>9421101</v>
      </c>
      <c r="AA2162" s="166">
        <v>2.5351274157752148E-2</v>
      </c>
      <c r="AB2162" s="156" t="s">
        <v>5444</v>
      </c>
      <c r="AC2162" s="168" t="s">
        <v>3322</v>
      </c>
    </row>
    <row r="2163" spans="1:29" x14ac:dyDescent="0.3">
      <c r="A2163" s="156" t="s">
        <v>4673</v>
      </c>
      <c r="B2163" s="157">
        <v>5</v>
      </c>
      <c r="C2163" s="158" t="s">
        <v>1467</v>
      </c>
      <c r="D2163" s="156" t="s">
        <v>317</v>
      </c>
      <c r="E2163" s="156" t="s">
        <v>2722</v>
      </c>
      <c r="F2163" s="156" t="s">
        <v>2638</v>
      </c>
      <c r="G2163" s="158" t="s">
        <v>280</v>
      </c>
      <c r="H2163" s="160">
        <v>45142</v>
      </c>
      <c r="I2163" s="160">
        <v>45456</v>
      </c>
      <c r="J2163" s="161" t="s">
        <v>5251</v>
      </c>
      <c r="K2163" s="162"/>
      <c r="L2163" s="156" t="s">
        <v>5513</v>
      </c>
      <c r="M2163" s="171">
        <v>0</v>
      </c>
      <c r="N2163" s="170">
        <v>16240</v>
      </c>
      <c r="O2163" s="162">
        <v>146354</v>
      </c>
      <c r="P2163" s="160">
        <v>45456</v>
      </c>
      <c r="Q2163" s="162" t="s">
        <v>6115</v>
      </c>
      <c r="R2163" s="171">
        <v>16240</v>
      </c>
      <c r="S2163" s="158"/>
      <c r="T2163" s="162"/>
      <c r="U2163" s="161" t="s">
        <v>10</v>
      </c>
      <c r="V2163" s="161" t="s">
        <v>11</v>
      </c>
      <c r="W2163" s="161" t="s">
        <v>12</v>
      </c>
      <c r="X2163" s="161" t="s">
        <v>13</v>
      </c>
      <c r="Y2163" s="165">
        <v>5800</v>
      </c>
      <c r="Z2163" s="165">
        <v>9421101</v>
      </c>
      <c r="AA2163" s="166">
        <v>2.4477092290243453E-2</v>
      </c>
      <c r="AB2163" s="183" t="s">
        <v>5444</v>
      </c>
      <c r="AC2163" s="168" t="s">
        <v>3322</v>
      </c>
    </row>
    <row r="2164" spans="1:29" x14ac:dyDescent="0.3">
      <c r="A2164" s="156" t="s">
        <v>4673</v>
      </c>
      <c r="B2164" s="157">
        <v>5</v>
      </c>
      <c r="C2164" s="158" t="s">
        <v>1467</v>
      </c>
      <c r="D2164" s="158" t="s">
        <v>317</v>
      </c>
      <c r="E2164" s="156" t="s">
        <v>2722</v>
      </c>
      <c r="F2164" s="159" t="s">
        <v>2638</v>
      </c>
      <c r="G2164" s="158" t="s">
        <v>280</v>
      </c>
      <c r="H2164" s="160">
        <v>45142</v>
      </c>
      <c r="I2164" s="160">
        <v>45470</v>
      </c>
      <c r="J2164" s="161" t="s">
        <v>5251</v>
      </c>
      <c r="K2164" s="162"/>
      <c r="L2164" s="163" t="s">
        <v>5513</v>
      </c>
      <c r="M2164" s="171">
        <v>0</v>
      </c>
      <c r="N2164" s="164">
        <v>29000</v>
      </c>
      <c r="O2164" s="162">
        <v>139381</v>
      </c>
      <c r="P2164" s="160">
        <v>45470</v>
      </c>
      <c r="Q2164" s="162" t="s">
        <v>6139</v>
      </c>
      <c r="R2164" s="164">
        <v>29000</v>
      </c>
      <c r="S2164" s="163"/>
      <c r="T2164" s="163"/>
      <c r="U2164" s="161" t="s">
        <v>10</v>
      </c>
      <c r="V2164" s="161" t="s">
        <v>11</v>
      </c>
      <c r="W2164" s="161" t="s">
        <v>12</v>
      </c>
      <c r="X2164" s="161" t="s">
        <v>13</v>
      </c>
      <c r="Y2164" s="169">
        <v>5800</v>
      </c>
      <c r="Z2164" s="169">
        <v>9421101</v>
      </c>
      <c r="AA2164" s="166">
        <v>4.3709093375434736E-2</v>
      </c>
      <c r="AB2164" s="167" t="s">
        <v>5444</v>
      </c>
      <c r="AC2164" s="168" t="s">
        <v>3322</v>
      </c>
    </row>
    <row r="2165" spans="1:29" x14ac:dyDescent="0.3">
      <c r="A2165" s="156" t="s">
        <v>4673</v>
      </c>
      <c r="B2165" s="157">
        <v>5</v>
      </c>
      <c r="C2165" s="158" t="s">
        <v>1467</v>
      </c>
      <c r="D2165" s="156" t="s">
        <v>317</v>
      </c>
      <c r="E2165" s="156" t="s">
        <v>2722</v>
      </c>
      <c r="F2165" s="156" t="s">
        <v>2638</v>
      </c>
      <c r="G2165" s="158" t="s">
        <v>280</v>
      </c>
      <c r="H2165" s="160">
        <v>45142</v>
      </c>
      <c r="I2165" s="160">
        <v>45470</v>
      </c>
      <c r="J2165" s="161" t="s">
        <v>5251</v>
      </c>
      <c r="K2165" s="162"/>
      <c r="L2165" s="158" t="s">
        <v>5513</v>
      </c>
      <c r="M2165" s="171">
        <v>0</v>
      </c>
      <c r="N2165" s="170">
        <v>12760</v>
      </c>
      <c r="O2165" s="162" t="s">
        <v>6140</v>
      </c>
      <c r="P2165" s="160">
        <v>45470</v>
      </c>
      <c r="Q2165" s="162" t="s">
        <v>6139</v>
      </c>
      <c r="R2165" s="171">
        <v>12760</v>
      </c>
      <c r="S2165" s="163"/>
      <c r="T2165" s="162"/>
      <c r="U2165" s="161" t="s">
        <v>10</v>
      </c>
      <c r="V2165" s="161" t="s">
        <v>11</v>
      </c>
      <c r="W2165" s="161" t="s">
        <v>12</v>
      </c>
      <c r="X2165" s="161" t="s">
        <v>13</v>
      </c>
      <c r="Y2165" s="165">
        <v>5800</v>
      </c>
      <c r="Z2165" s="165">
        <v>9421101</v>
      </c>
      <c r="AA2165" s="166">
        <v>1.9232001085191283E-2</v>
      </c>
      <c r="AB2165" s="158" t="s">
        <v>5444</v>
      </c>
      <c r="AC2165" s="168" t="s">
        <v>3322</v>
      </c>
    </row>
    <row r="2166" spans="1:29" x14ac:dyDescent="0.3">
      <c r="A2166" s="156" t="s">
        <v>4673</v>
      </c>
      <c r="B2166" s="157">
        <v>5</v>
      </c>
      <c r="C2166" s="156" t="s">
        <v>1467</v>
      </c>
      <c r="D2166" s="156" t="s">
        <v>317</v>
      </c>
      <c r="E2166" s="156" t="s">
        <v>2722</v>
      </c>
      <c r="F2166" s="159" t="s">
        <v>2638</v>
      </c>
      <c r="G2166" s="156" t="s">
        <v>280</v>
      </c>
      <c r="H2166" s="160">
        <v>45142</v>
      </c>
      <c r="I2166" s="160">
        <v>45492</v>
      </c>
      <c r="J2166" s="161" t="s">
        <v>5251</v>
      </c>
      <c r="K2166" s="162"/>
      <c r="L2166" s="163" t="s">
        <v>5513</v>
      </c>
      <c r="M2166" s="171">
        <v>0</v>
      </c>
      <c r="N2166" s="164">
        <v>11890</v>
      </c>
      <c r="O2166" s="162">
        <v>150086</v>
      </c>
      <c r="P2166" s="160">
        <v>45492</v>
      </c>
      <c r="Q2166" s="162" t="s">
        <v>6202</v>
      </c>
      <c r="R2166" s="164">
        <v>11890</v>
      </c>
      <c r="S2166" s="162"/>
      <c r="T2166" s="163"/>
      <c r="U2166" s="161" t="s">
        <v>10</v>
      </c>
      <c r="V2166" s="161" t="s">
        <v>11</v>
      </c>
      <c r="W2166" s="161" t="s">
        <v>12</v>
      </c>
      <c r="X2166" s="161" t="s">
        <v>13</v>
      </c>
      <c r="Y2166" s="169">
        <v>5800</v>
      </c>
      <c r="Z2166" s="169">
        <v>9421101</v>
      </c>
      <c r="AA2166" s="166">
        <v>1.7920728283928242E-2</v>
      </c>
      <c r="AB2166" s="158" t="s">
        <v>5444</v>
      </c>
      <c r="AC2166" s="168" t="s">
        <v>3322</v>
      </c>
    </row>
    <row r="2167" spans="1:29" x14ac:dyDescent="0.3">
      <c r="A2167" s="156" t="s">
        <v>4673</v>
      </c>
      <c r="B2167" s="157">
        <v>5</v>
      </c>
      <c r="C2167" s="158" t="s">
        <v>1467</v>
      </c>
      <c r="D2167" s="158" t="s">
        <v>317</v>
      </c>
      <c r="E2167" s="156" t="s">
        <v>2722</v>
      </c>
      <c r="F2167" s="159" t="s">
        <v>2638</v>
      </c>
      <c r="G2167" s="158" t="s">
        <v>280</v>
      </c>
      <c r="H2167" s="179">
        <v>45142</v>
      </c>
      <c r="I2167" s="160">
        <v>45539</v>
      </c>
      <c r="J2167" s="161" t="s">
        <v>6174</v>
      </c>
      <c r="K2167" s="162"/>
      <c r="L2167" s="158" t="s">
        <v>5513</v>
      </c>
      <c r="M2167" s="171">
        <v>0</v>
      </c>
      <c r="N2167" s="171">
        <v>26245</v>
      </c>
      <c r="O2167" s="162" t="s">
        <v>6260</v>
      </c>
      <c r="P2167" s="160">
        <v>45539</v>
      </c>
      <c r="Q2167" s="162" t="s">
        <v>6261</v>
      </c>
      <c r="R2167" s="171">
        <v>26245</v>
      </c>
      <c r="S2167" s="158"/>
      <c r="T2167" s="156"/>
      <c r="U2167" s="161" t="s">
        <v>10</v>
      </c>
      <c r="V2167" s="161" t="s">
        <v>11</v>
      </c>
      <c r="W2167" s="161" t="s">
        <v>12</v>
      </c>
      <c r="X2167" s="161" t="s">
        <v>13</v>
      </c>
      <c r="Y2167" s="165">
        <v>5800</v>
      </c>
      <c r="Z2167" s="165">
        <v>9421101</v>
      </c>
      <c r="AA2167" s="166">
        <v>3.9556729504768434E-2</v>
      </c>
      <c r="AB2167" s="158" t="s">
        <v>5444</v>
      </c>
      <c r="AC2167" s="168" t="s">
        <v>3322</v>
      </c>
    </row>
    <row r="2168" spans="1:29" x14ac:dyDescent="0.3">
      <c r="A2168" s="156" t="s">
        <v>4673</v>
      </c>
      <c r="B2168" s="157">
        <v>5</v>
      </c>
      <c r="C2168" s="158" t="s">
        <v>1467</v>
      </c>
      <c r="D2168" s="158" t="s">
        <v>317</v>
      </c>
      <c r="E2168" s="156" t="s">
        <v>2722</v>
      </c>
      <c r="F2168" s="159" t="s">
        <v>2638</v>
      </c>
      <c r="G2168" s="158" t="s">
        <v>280</v>
      </c>
      <c r="H2168" s="160">
        <v>45142</v>
      </c>
      <c r="I2168" s="160">
        <v>45560</v>
      </c>
      <c r="J2168" s="161" t="s">
        <v>6174</v>
      </c>
      <c r="K2168" s="162"/>
      <c r="L2168" s="163" t="s">
        <v>5513</v>
      </c>
      <c r="M2168" s="171">
        <v>0</v>
      </c>
      <c r="N2168" s="164">
        <v>17690</v>
      </c>
      <c r="O2168" s="162" t="s">
        <v>6380</v>
      </c>
      <c r="P2168" s="160">
        <v>45560</v>
      </c>
      <c r="Q2168" s="162" t="s">
        <v>6381</v>
      </c>
      <c r="R2168" s="164">
        <v>17690</v>
      </c>
      <c r="S2168" s="163"/>
      <c r="T2168" s="163"/>
      <c r="U2168" s="161" t="s">
        <v>10</v>
      </c>
      <c r="V2168" s="161" t="s">
        <v>11</v>
      </c>
      <c r="W2168" s="161" t="s">
        <v>12</v>
      </c>
      <c r="X2168" s="161" t="s">
        <v>13</v>
      </c>
      <c r="Y2168" s="165">
        <v>5800</v>
      </c>
      <c r="Z2168" s="165">
        <v>9421101</v>
      </c>
      <c r="AA2168" s="166">
        <v>2.6662546959015189E-2</v>
      </c>
      <c r="AB2168" s="167" t="s">
        <v>5444</v>
      </c>
      <c r="AC2168" s="168" t="s">
        <v>3322</v>
      </c>
    </row>
    <row r="2169" spans="1:29" x14ac:dyDescent="0.3">
      <c r="A2169" s="156" t="s">
        <v>4673</v>
      </c>
      <c r="B2169" s="157">
        <v>5</v>
      </c>
      <c r="C2169" s="158" t="s">
        <v>1467</v>
      </c>
      <c r="D2169" s="158" t="s">
        <v>317</v>
      </c>
      <c r="E2169" s="156" t="s">
        <v>2722</v>
      </c>
      <c r="F2169" s="159" t="s">
        <v>2638</v>
      </c>
      <c r="G2169" s="158" t="s">
        <v>280</v>
      </c>
      <c r="H2169" s="160">
        <v>45142</v>
      </c>
      <c r="I2169" s="160">
        <v>45594</v>
      </c>
      <c r="J2169" s="161" t="s">
        <v>6174</v>
      </c>
      <c r="K2169" s="162"/>
      <c r="L2169" s="163" t="s">
        <v>5513</v>
      </c>
      <c r="M2169" s="171">
        <v>0</v>
      </c>
      <c r="N2169" s="164">
        <v>2320</v>
      </c>
      <c r="O2169" s="162" t="s">
        <v>6382</v>
      </c>
      <c r="P2169" s="160">
        <v>45594</v>
      </c>
      <c r="Q2169" s="162" t="s">
        <v>6383</v>
      </c>
      <c r="R2169" s="164">
        <v>2320</v>
      </c>
      <c r="S2169" s="163"/>
      <c r="T2169" s="163"/>
      <c r="U2169" s="161" t="s">
        <v>10</v>
      </c>
      <c r="V2169" s="161" t="s">
        <v>11</v>
      </c>
      <c r="W2169" s="161" t="s">
        <v>12</v>
      </c>
      <c r="X2169" s="161" t="s">
        <v>13</v>
      </c>
      <c r="Y2169" s="165">
        <v>5800</v>
      </c>
      <c r="Z2169" s="165">
        <v>9421101</v>
      </c>
      <c r="AA2169" s="166">
        <v>3.4967274700347787E-3</v>
      </c>
      <c r="AB2169" s="167" t="s">
        <v>5444</v>
      </c>
      <c r="AC2169" s="168" t="s">
        <v>3322</v>
      </c>
    </row>
    <row r="2170" spans="1:29" x14ac:dyDescent="0.3">
      <c r="A2170" s="156" t="s">
        <v>4673</v>
      </c>
      <c r="B2170" s="157">
        <v>5</v>
      </c>
      <c r="C2170" s="158" t="s">
        <v>1467</v>
      </c>
      <c r="D2170" s="158" t="s">
        <v>317</v>
      </c>
      <c r="E2170" s="156" t="s">
        <v>2722</v>
      </c>
      <c r="F2170" s="159" t="s">
        <v>2638</v>
      </c>
      <c r="G2170" s="156" t="s">
        <v>280</v>
      </c>
      <c r="H2170" s="160">
        <v>45142</v>
      </c>
      <c r="I2170" s="160">
        <v>45635</v>
      </c>
      <c r="J2170" s="161" t="s">
        <v>6174</v>
      </c>
      <c r="K2170" s="173"/>
      <c r="L2170" s="163" t="s">
        <v>5513</v>
      </c>
      <c r="M2170" s="171">
        <v>20</v>
      </c>
      <c r="N2170" s="171">
        <v>20</v>
      </c>
      <c r="O2170" s="162"/>
      <c r="P2170" s="160"/>
      <c r="Q2170" s="162"/>
      <c r="R2170" s="164">
        <v>0</v>
      </c>
      <c r="S2170" s="158"/>
      <c r="T2170" s="163"/>
      <c r="U2170" s="161" t="s">
        <v>10</v>
      </c>
      <c r="V2170" s="161" t="s">
        <v>11</v>
      </c>
      <c r="W2170" s="161" t="s">
        <v>12</v>
      </c>
      <c r="X2170" s="161" t="s">
        <v>13</v>
      </c>
      <c r="Y2170" s="169">
        <v>5800</v>
      </c>
      <c r="Z2170" s="165">
        <v>9421101</v>
      </c>
      <c r="AA2170" s="166">
        <v>0</v>
      </c>
      <c r="AB2170" s="163" t="s">
        <v>5444</v>
      </c>
      <c r="AC2170" s="168" t="s">
        <v>3322</v>
      </c>
    </row>
    <row r="2171" spans="1:29" x14ac:dyDescent="0.3">
      <c r="A2171" s="156" t="s">
        <v>4673</v>
      </c>
      <c r="B2171" s="157">
        <v>5</v>
      </c>
      <c r="C2171" s="158" t="s">
        <v>1467</v>
      </c>
      <c r="D2171" s="158" t="s">
        <v>317</v>
      </c>
      <c r="E2171" s="156" t="s">
        <v>2722</v>
      </c>
      <c r="F2171" s="159" t="s">
        <v>2638</v>
      </c>
      <c r="G2171" s="158" t="s">
        <v>280</v>
      </c>
      <c r="H2171" s="160">
        <v>45142</v>
      </c>
      <c r="I2171" s="160">
        <v>45673</v>
      </c>
      <c r="J2171" s="161" t="s">
        <v>6174</v>
      </c>
      <c r="K2171" s="162" t="s">
        <v>5441</v>
      </c>
      <c r="L2171" s="163" t="s">
        <v>5513</v>
      </c>
      <c r="M2171" s="171">
        <v>-20</v>
      </c>
      <c r="N2171" s="164">
        <v>-20</v>
      </c>
      <c r="O2171" s="162"/>
      <c r="P2171" s="160"/>
      <c r="Q2171" s="162"/>
      <c r="R2171" s="164">
        <v>0</v>
      </c>
      <c r="S2171" s="163"/>
      <c r="T2171" s="163"/>
      <c r="U2171" s="161" t="s">
        <v>10</v>
      </c>
      <c r="V2171" s="161" t="s">
        <v>11</v>
      </c>
      <c r="W2171" s="161" t="s">
        <v>12</v>
      </c>
      <c r="X2171" s="161" t="s">
        <v>13</v>
      </c>
      <c r="Y2171" s="169">
        <v>5800</v>
      </c>
      <c r="Z2171" s="169">
        <v>9421101</v>
      </c>
      <c r="AA2171" s="166">
        <v>0</v>
      </c>
      <c r="AB2171" s="167" t="s">
        <v>6833</v>
      </c>
      <c r="AC2171" s="168" t="s">
        <v>3322</v>
      </c>
    </row>
    <row r="2172" spans="1:29" x14ac:dyDescent="0.3">
      <c r="A2172" s="156" t="s">
        <v>4789</v>
      </c>
      <c r="B2172" s="157">
        <v>5</v>
      </c>
      <c r="C2172" s="158" t="s">
        <v>1467</v>
      </c>
      <c r="D2172" s="158" t="s">
        <v>315</v>
      </c>
      <c r="E2172" s="156" t="s">
        <v>2722</v>
      </c>
      <c r="F2172" s="159" t="s">
        <v>2638</v>
      </c>
      <c r="G2172" s="158" t="s">
        <v>280</v>
      </c>
      <c r="H2172" s="160">
        <v>45142</v>
      </c>
      <c r="I2172" s="160">
        <v>45190</v>
      </c>
      <c r="J2172" s="161" t="s">
        <v>5251</v>
      </c>
      <c r="K2172" s="162"/>
      <c r="L2172" s="163" t="s">
        <v>5513</v>
      </c>
      <c r="M2172" s="171">
        <v>0</v>
      </c>
      <c r="N2172" s="164">
        <v>27780</v>
      </c>
      <c r="O2172" s="162">
        <v>132694</v>
      </c>
      <c r="P2172" s="160">
        <v>45190</v>
      </c>
      <c r="Q2172" s="162" t="s">
        <v>5517</v>
      </c>
      <c r="R2172" s="164">
        <v>27780</v>
      </c>
      <c r="S2172" s="163"/>
      <c r="T2172" s="163"/>
      <c r="U2172" s="161" t="s">
        <v>10</v>
      </c>
      <c r="V2172" s="161" t="s">
        <v>11</v>
      </c>
      <c r="W2172" s="161" t="s">
        <v>12</v>
      </c>
      <c r="X2172" s="161" t="s">
        <v>13</v>
      </c>
      <c r="Y2172" s="169">
        <v>5800</v>
      </c>
      <c r="Z2172" s="169">
        <v>9431101</v>
      </c>
      <c r="AA2172" s="166">
        <v>4.1870297033433687E-2</v>
      </c>
      <c r="AB2172" s="167" t="s">
        <v>5445</v>
      </c>
      <c r="AC2172" s="168" t="s">
        <v>3337</v>
      </c>
    </row>
    <row r="2173" spans="1:29" x14ac:dyDescent="0.3">
      <c r="A2173" s="156" t="s">
        <v>4789</v>
      </c>
      <c r="B2173" s="157">
        <v>5</v>
      </c>
      <c r="C2173" s="158" t="s">
        <v>1467</v>
      </c>
      <c r="D2173" s="158" t="s">
        <v>315</v>
      </c>
      <c r="E2173" s="156" t="s">
        <v>2722</v>
      </c>
      <c r="F2173" s="159" t="s">
        <v>2638</v>
      </c>
      <c r="G2173" s="158" t="s">
        <v>280</v>
      </c>
      <c r="H2173" s="160">
        <v>45142</v>
      </c>
      <c r="I2173" s="160">
        <v>45247</v>
      </c>
      <c r="J2173" s="161" t="s">
        <v>5251</v>
      </c>
      <c r="K2173" s="162"/>
      <c r="L2173" s="163" t="s">
        <v>5513</v>
      </c>
      <c r="M2173" s="171">
        <v>0</v>
      </c>
      <c r="N2173" s="164">
        <v>61520</v>
      </c>
      <c r="O2173" s="162">
        <v>134283</v>
      </c>
      <c r="P2173" s="160">
        <v>45247</v>
      </c>
      <c r="Q2173" s="162" t="s">
        <v>5573</v>
      </c>
      <c r="R2173" s="164">
        <v>61520</v>
      </c>
      <c r="S2173" s="163"/>
      <c r="T2173" s="163"/>
      <c r="U2173" s="161" t="s">
        <v>10</v>
      </c>
      <c r="V2173" s="161" t="s">
        <v>11</v>
      </c>
      <c r="W2173" s="161" t="s">
        <v>12</v>
      </c>
      <c r="X2173" s="161" t="s">
        <v>13</v>
      </c>
      <c r="Y2173" s="169">
        <v>5800</v>
      </c>
      <c r="Z2173" s="169">
        <v>9431101</v>
      </c>
      <c r="AA2173" s="166">
        <v>9.2723566360577409E-2</v>
      </c>
      <c r="AB2173" s="167" t="s">
        <v>5445</v>
      </c>
      <c r="AC2173" s="168" t="s">
        <v>3337</v>
      </c>
    </row>
    <row r="2174" spans="1:29" x14ac:dyDescent="0.3">
      <c r="A2174" s="156" t="s">
        <v>4789</v>
      </c>
      <c r="B2174" s="157">
        <v>5</v>
      </c>
      <c r="C2174" s="156" t="s">
        <v>1467</v>
      </c>
      <c r="D2174" s="158" t="s">
        <v>315</v>
      </c>
      <c r="E2174" s="156" t="s">
        <v>2722</v>
      </c>
      <c r="F2174" s="159" t="s">
        <v>2638</v>
      </c>
      <c r="G2174" s="158" t="s">
        <v>280</v>
      </c>
      <c r="H2174" s="160">
        <v>45142</v>
      </c>
      <c r="I2174" s="160">
        <v>45309</v>
      </c>
      <c r="J2174" s="161" t="s">
        <v>5251</v>
      </c>
      <c r="K2174" s="162"/>
      <c r="L2174" s="163" t="s">
        <v>5513</v>
      </c>
      <c r="M2174" s="171">
        <v>0</v>
      </c>
      <c r="N2174" s="164">
        <v>3480</v>
      </c>
      <c r="O2174" s="162">
        <v>137829</v>
      </c>
      <c r="P2174" s="160">
        <v>45309</v>
      </c>
      <c r="Q2174" s="162" t="s">
        <v>5676</v>
      </c>
      <c r="R2174" s="164">
        <v>3480</v>
      </c>
      <c r="S2174" s="163"/>
      <c r="T2174" s="163"/>
      <c r="U2174" s="161" t="s">
        <v>10</v>
      </c>
      <c r="V2174" s="161" t="s">
        <v>11</v>
      </c>
      <c r="W2174" s="161" t="s">
        <v>12</v>
      </c>
      <c r="X2174" s="161" t="s">
        <v>13</v>
      </c>
      <c r="Y2174" s="169">
        <v>5800</v>
      </c>
      <c r="Z2174" s="169">
        <v>9431101</v>
      </c>
      <c r="AA2174" s="166">
        <v>5.2450912050521683E-3</v>
      </c>
      <c r="AB2174" s="163" t="s">
        <v>5445</v>
      </c>
      <c r="AC2174" s="168" t="s">
        <v>3337</v>
      </c>
    </row>
    <row r="2175" spans="1:29" x14ac:dyDescent="0.3">
      <c r="A2175" s="156" t="s">
        <v>4789</v>
      </c>
      <c r="B2175" s="157">
        <v>5</v>
      </c>
      <c r="C2175" s="158" t="s">
        <v>1467</v>
      </c>
      <c r="D2175" s="156" t="s">
        <v>315</v>
      </c>
      <c r="E2175" s="156" t="s">
        <v>2722</v>
      </c>
      <c r="F2175" s="159" t="s">
        <v>2638</v>
      </c>
      <c r="G2175" s="156" t="s">
        <v>280</v>
      </c>
      <c r="H2175" s="160">
        <v>45142</v>
      </c>
      <c r="I2175" s="160">
        <v>45310</v>
      </c>
      <c r="J2175" s="161" t="s">
        <v>5251</v>
      </c>
      <c r="K2175" s="162"/>
      <c r="L2175" s="163" t="s">
        <v>5513</v>
      </c>
      <c r="M2175" s="171">
        <v>0</v>
      </c>
      <c r="N2175" s="164">
        <v>11600</v>
      </c>
      <c r="O2175" s="162">
        <v>136011</v>
      </c>
      <c r="P2175" s="160">
        <v>45310</v>
      </c>
      <c r="Q2175" s="162" t="s">
        <v>5681</v>
      </c>
      <c r="R2175" s="164">
        <v>11600</v>
      </c>
      <c r="S2175" s="162"/>
      <c r="T2175" s="163"/>
      <c r="U2175" s="161" t="s">
        <v>10</v>
      </c>
      <c r="V2175" s="161" t="s">
        <v>11</v>
      </c>
      <c r="W2175" s="161" t="s">
        <v>12</v>
      </c>
      <c r="X2175" s="161" t="s">
        <v>13</v>
      </c>
      <c r="Y2175" s="169">
        <v>5800</v>
      </c>
      <c r="Z2175" s="169">
        <v>9431101</v>
      </c>
      <c r="AA2175" s="166">
        <v>1.7483637350173893E-2</v>
      </c>
      <c r="AB2175" s="158" t="s">
        <v>5445</v>
      </c>
      <c r="AC2175" s="168" t="s">
        <v>3337</v>
      </c>
    </row>
    <row r="2176" spans="1:29" x14ac:dyDescent="0.3">
      <c r="A2176" s="156" t="s">
        <v>4789</v>
      </c>
      <c r="B2176" s="157">
        <v>5</v>
      </c>
      <c r="C2176" s="158" t="s">
        <v>1467</v>
      </c>
      <c r="D2176" s="158" t="s">
        <v>315</v>
      </c>
      <c r="E2176" s="156" t="s">
        <v>2722</v>
      </c>
      <c r="F2176" s="159" t="s">
        <v>2638</v>
      </c>
      <c r="G2176" s="158" t="s">
        <v>280</v>
      </c>
      <c r="H2176" s="160">
        <v>45142</v>
      </c>
      <c r="I2176" s="160">
        <v>45359</v>
      </c>
      <c r="J2176" s="161" t="s">
        <v>5251</v>
      </c>
      <c r="K2176" s="162"/>
      <c r="L2176" s="163" t="s">
        <v>5513</v>
      </c>
      <c r="M2176" s="171">
        <v>0</v>
      </c>
      <c r="N2176" s="164">
        <v>19810</v>
      </c>
      <c r="O2176" s="162">
        <v>141094</v>
      </c>
      <c r="P2176" s="160">
        <v>45359</v>
      </c>
      <c r="Q2176" s="162" t="s">
        <v>5956</v>
      </c>
      <c r="R2176" s="164">
        <v>19810</v>
      </c>
      <c r="S2176" s="163"/>
      <c r="T2176" s="163"/>
      <c r="U2176" s="161" t="s">
        <v>10</v>
      </c>
      <c r="V2176" s="161" t="s">
        <v>11</v>
      </c>
      <c r="W2176" s="161" t="s">
        <v>12</v>
      </c>
      <c r="X2176" s="161" t="s">
        <v>13</v>
      </c>
      <c r="Y2176" s="169">
        <v>5800</v>
      </c>
      <c r="Z2176" s="169">
        <v>9431101</v>
      </c>
      <c r="AA2176" s="166">
        <v>2.9857832405771109E-2</v>
      </c>
      <c r="AB2176" s="158" t="s">
        <v>5445</v>
      </c>
      <c r="AC2176" s="168" t="s">
        <v>3337</v>
      </c>
    </row>
    <row r="2177" spans="1:29" x14ac:dyDescent="0.3">
      <c r="A2177" s="156" t="s">
        <v>4789</v>
      </c>
      <c r="B2177" s="157">
        <v>5</v>
      </c>
      <c r="C2177" s="158" t="s">
        <v>1467</v>
      </c>
      <c r="D2177" s="158" t="s">
        <v>315</v>
      </c>
      <c r="E2177" s="156" t="s">
        <v>2722</v>
      </c>
      <c r="F2177" s="159" t="s">
        <v>2638</v>
      </c>
      <c r="G2177" s="158" t="s">
        <v>280</v>
      </c>
      <c r="H2177" s="160">
        <v>45142</v>
      </c>
      <c r="I2177" s="160">
        <v>45392</v>
      </c>
      <c r="J2177" s="161" t="s">
        <v>5251</v>
      </c>
      <c r="K2177" s="162"/>
      <c r="L2177" s="163" t="s">
        <v>5513</v>
      </c>
      <c r="M2177" s="171">
        <v>0</v>
      </c>
      <c r="N2177" s="164">
        <v>20070</v>
      </c>
      <c r="O2177" s="162" t="s">
        <v>6027</v>
      </c>
      <c r="P2177" s="160">
        <v>45392</v>
      </c>
      <c r="Q2177" s="162" t="s">
        <v>6028</v>
      </c>
      <c r="R2177" s="164">
        <v>20070</v>
      </c>
      <c r="S2177" s="158"/>
      <c r="T2177" s="163"/>
      <c r="U2177" s="161" t="s">
        <v>10</v>
      </c>
      <c r="V2177" s="161" t="s">
        <v>11</v>
      </c>
      <c r="W2177" s="161" t="s">
        <v>12</v>
      </c>
      <c r="X2177" s="161" t="s">
        <v>13</v>
      </c>
      <c r="Y2177" s="169">
        <v>5800</v>
      </c>
      <c r="Z2177" s="169">
        <v>9431101</v>
      </c>
      <c r="AA2177" s="166">
        <v>3.0249707036033625E-2</v>
      </c>
      <c r="AB2177" s="167" t="s">
        <v>5445</v>
      </c>
      <c r="AC2177" s="168" t="s">
        <v>3337</v>
      </c>
    </row>
    <row r="2178" spans="1:29" x14ac:dyDescent="0.3">
      <c r="A2178" s="156" t="s">
        <v>4789</v>
      </c>
      <c r="B2178" s="157">
        <v>5</v>
      </c>
      <c r="C2178" s="158" t="s">
        <v>1467</v>
      </c>
      <c r="D2178" s="158" t="s">
        <v>315</v>
      </c>
      <c r="E2178" s="156" t="s">
        <v>2722</v>
      </c>
      <c r="F2178" s="159" t="s">
        <v>2638</v>
      </c>
      <c r="G2178" s="158" t="s">
        <v>280</v>
      </c>
      <c r="H2178" s="160">
        <v>45142</v>
      </c>
      <c r="I2178" s="160">
        <v>45427</v>
      </c>
      <c r="J2178" s="161" t="s">
        <v>5251</v>
      </c>
      <c r="K2178" s="162"/>
      <c r="L2178" s="163" t="s">
        <v>5513</v>
      </c>
      <c r="M2178" s="171">
        <v>0</v>
      </c>
      <c r="N2178" s="164">
        <v>4060</v>
      </c>
      <c r="O2178" s="176">
        <v>144549</v>
      </c>
      <c r="P2178" s="160">
        <v>45427</v>
      </c>
      <c r="Q2178" s="162" t="s">
        <v>6042</v>
      </c>
      <c r="R2178" s="164">
        <v>4060</v>
      </c>
      <c r="S2178" s="163"/>
      <c r="T2178" s="163"/>
      <c r="U2178" s="161" t="s">
        <v>10</v>
      </c>
      <c r="V2178" s="161" t="s">
        <v>11</v>
      </c>
      <c r="W2178" s="161" t="s">
        <v>12</v>
      </c>
      <c r="X2178" s="161" t="s">
        <v>13</v>
      </c>
      <c r="Y2178" s="165">
        <v>5800</v>
      </c>
      <c r="Z2178" s="165">
        <v>9431101</v>
      </c>
      <c r="AA2178" s="166">
        <v>6.1192730725608633E-3</v>
      </c>
      <c r="AB2178" s="172" t="s">
        <v>5445</v>
      </c>
      <c r="AC2178" s="168" t="s">
        <v>3337</v>
      </c>
    </row>
    <row r="2179" spans="1:29" x14ac:dyDescent="0.3">
      <c r="A2179" s="156" t="s">
        <v>4789</v>
      </c>
      <c r="B2179" s="157">
        <v>5</v>
      </c>
      <c r="C2179" s="158" t="s">
        <v>1467</v>
      </c>
      <c r="D2179" s="156" t="s">
        <v>315</v>
      </c>
      <c r="E2179" s="156" t="s">
        <v>2722</v>
      </c>
      <c r="F2179" s="159" t="s">
        <v>2638</v>
      </c>
      <c r="G2179" s="156" t="s">
        <v>280</v>
      </c>
      <c r="H2179" s="160">
        <v>45142</v>
      </c>
      <c r="I2179" s="160">
        <v>45456</v>
      </c>
      <c r="J2179" s="161" t="s">
        <v>5251</v>
      </c>
      <c r="K2179" s="162"/>
      <c r="L2179" s="163" t="s">
        <v>5513</v>
      </c>
      <c r="M2179" s="171">
        <v>0</v>
      </c>
      <c r="N2179" s="164">
        <v>12760</v>
      </c>
      <c r="O2179" s="162">
        <v>146354</v>
      </c>
      <c r="P2179" s="160">
        <v>45456</v>
      </c>
      <c r="Q2179" s="162" t="s">
        <v>6115</v>
      </c>
      <c r="R2179" s="164">
        <v>12760</v>
      </c>
      <c r="S2179" s="162"/>
      <c r="T2179" s="163"/>
      <c r="U2179" s="161" t="s">
        <v>10</v>
      </c>
      <c r="V2179" s="161" t="s">
        <v>11</v>
      </c>
      <c r="W2179" s="161" t="s">
        <v>12</v>
      </c>
      <c r="X2179" s="161" t="s">
        <v>13</v>
      </c>
      <c r="Y2179" s="169">
        <v>5800</v>
      </c>
      <c r="Z2179" s="169">
        <v>9431101</v>
      </c>
      <c r="AA2179" s="166">
        <v>1.9232001085191283E-2</v>
      </c>
      <c r="AB2179" s="158" t="s">
        <v>5445</v>
      </c>
      <c r="AC2179" s="168" t="s">
        <v>3337</v>
      </c>
    </row>
    <row r="2180" spans="1:29" x14ac:dyDescent="0.3">
      <c r="A2180" s="156" t="s">
        <v>4789</v>
      </c>
      <c r="B2180" s="157">
        <v>5</v>
      </c>
      <c r="C2180" s="158" t="s">
        <v>1467</v>
      </c>
      <c r="D2180" s="158" t="s">
        <v>315</v>
      </c>
      <c r="E2180" s="156" t="s">
        <v>2722</v>
      </c>
      <c r="F2180" s="159" t="s">
        <v>2638</v>
      </c>
      <c r="G2180" s="158" t="s">
        <v>280</v>
      </c>
      <c r="H2180" s="160">
        <v>45142</v>
      </c>
      <c r="I2180" s="160">
        <v>45470</v>
      </c>
      <c r="J2180" s="161" t="s">
        <v>5251</v>
      </c>
      <c r="K2180" s="162"/>
      <c r="L2180" s="163" t="s">
        <v>5513</v>
      </c>
      <c r="M2180" s="171">
        <v>0</v>
      </c>
      <c r="N2180" s="164">
        <v>5800</v>
      </c>
      <c r="O2180" s="162">
        <v>148293</v>
      </c>
      <c r="P2180" s="160">
        <v>45470</v>
      </c>
      <c r="Q2180" s="162" t="s">
        <v>6139</v>
      </c>
      <c r="R2180" s="164">
        <v>5800</v>
      </c>
      <c r="S2180" s="163"/>
      <c r="T2180" s="163"/>
      <c r="U2180" s="161" t="s">
        <v>10</v>
      </c>
      <c r="V2180" s="161" t="s">
        <v>11</v>
      </c>
      <c r="W2180" s="161" t="s">
        <v>12</v>
      </c>
      <c r="X2180" s="161" t="s">
        <v>13</v>
      </c>
      <c r="Y2180" s="169">
        <v>5800</v>
      </c>
      <c r="Z2180" s="169">
        <v>9431101</v>
      </c>
      <c r="AA2180" s="166">
        <v>8.7418186750869466E-3</v>
      </c>
      <c r="AB2180" s="167" t="s">
        <v>5445</v>
      </c>
      <c r="AC2180" s="168" t="s">
        <v>3337</v>
      </c>
    </row>
    <row r="2181" spans="1:29" x14ac:dyDescent="0.3">
      <c r="A2181" s="156" t="s">
        <v>4789</v>
      </c>
      <c r="B2181" s="157">
        <v>5</v>
      </c>
      <c r="C2181" s="158" t="s">
        <v>1467</v>
      </c>
      <c r="D2181" s="158" t="s">
        <v>315</v>
      </c>
      <c r="E2181" s="156" t="s">
        <v>2722</v>
      </c>
      <c r="F2181" s="159" t="s">
        <v>2638</v>
      </c>
      <c r="G2181" s="158" t="s">
        <v>280</v>
      </c>
      <c r="H2181" s="160">
        <v>45142</v>
      </c>
      <c r="I2181" s="160">
        <v>45492</v>
      </c>
      <c r="J2181" s="161" t="s">
        <v>5251</v>
      </c>
      <c r="K2181" s="162"/>
      <c r="L2181" s="163" t="s">
        <v>5513</v>
      </c>
      <c r="M2181" s="171">
        <v>0</v>
      </c>
      <c r="N2181" s="164">
        <v>4495</v>
      </c>
      <c r="O2181" s="162">
        <v>150086</v>
      </c>
      <c r="P2181" s="160">
        <v>45492</v>
      </c>
      <c r="Q2181" s="162" t="s">
        <v>6202</v>
      </c>
      <c r="R2181" s="164">
        <v>4495</v>
      </c>
      <c r="S2181" s="163"/>
      <c r="T2181" s="163"/>
      <c r="U2181" s="161" t="s">
        <v>10</v>
      </c>
      <c r="V2181" s="161" t="s">
        <v>11</v>
      </c>
      <c r="W2181" s="161" t="s">
        <v>12</v>
      </c>
      <c r="X2181" s="161" t="s">
        <v>13</v>
      </c>
      <c r="Y2181" s="169">
        <v>5800</v>
      </c>
      <c r="Z2181" s="169">
        <v>9431101</v>
      </c>
      <c r="AA2181" s="166">
        <v>6.7749094731923837E-3</v>
      </c>
      <c r="AB2181" s="167" t="s">
        <v>5445</v>
      </c>
      <c r="AC2181" s="168" t="s">
        <v>3337</v>
      </c>
    </row>
    <row r="2182" spans="1:29" x14ac:dyDescent="0.3">
      <c r="A2182" s="156" t="s">
        <v>4789</v>
      </c>
      <c r="B2182" s="157">
        <v>5</v>
      </c>
      <c r="C2182" s="158" t="s">
        <v>1467</v>
      </c>
      <c r="D2182" s="156" t="s">
        <v>315</v>
      </c>
      <c r="E2182" s="156" t="s">
        <v>2722</v>
      </c>
      <c r="F2182" s="159" t="s">
        <v>2638</v>
      </c>
      <c r="G2182" s="158" t="s">
        <v>280</v>
      </c>
      <c r="H2182" s="160">
        <v>45142</v>
      </c>
      <c r="I2182" s="160">
        <v>45635</v>
      </c>
      <c r="J2182" s="161" t="s">
        <v>6174</v>
      </c>
      <c r="K2182" s="156"/>
      <c r="L2182" s="158" t="s">
        <v>5513</v>
      </c>
      <c r="M2182" s="171">
        <v>25</v>
      </c>
      <c r="N2182" s="171">
        <v>25</v>
      </c>
      <c r="O2182" s="162"/>
      <c r="P2182" s="160"/>
      <c r="Q2182" s="162"/>
      <c r="R2182" s="171">
        <v>0</v>
      </c>
      <c r="S2182" s="163"/>
      <c r="T2182" s="156"/>
      <c r="U2182" s="161" t="s">
        <v>10</v>
      </c>
      <c r="V2182" s="161" t="s">
        <v>11</v>
      </c>
      <c r="W2182" s="161" t="s">
        <v>12</v>
      </c>
      <c r="X2182" s="161" t="s">
        <v>13</v>
      </c>
      <c r="Y2182" s="165">
        <v>5800</v>
      </c>
      <c r="Z2182" s="165">
        <v>9431101</v>
      </c>
      <c r="AA2182" s="166">
        <v>0</v>
      </c>
      <c r="AB2182" s="167" t="s">
        <v>5445</v>
      </c>
      <c r="AC2182" s="168" t="s">
        <v>3337</v>
      </c>
    </row>
    <row r="2183" spans="1:29" x14ac:dyDescent="0.3">
      <c r="A2183" s="156" t="s">
        <v>4789</v>
      </c>
      <c r="B2183" s="157">
        <v>5</v>
      </c>
      <c r="C2183" s="158" t="s">
        <v>1467</v>
      </c>
      <c r="D2183" s="158" t="s">
        <v>315</v>
      </c>
      <c r="E2183" s="156" t="s">
        <v>2722</v>
      </c>
      <c r="F2183" s="159" t="s">
        <v>2638</v>
      </c>
      <c r="G2183" s="158" t="s">
        <v>280</v>
      </c>
      <c r="H2183" s="160">
        <v>45142</v>
      </c>
      <c r="I2183" s="160">
        <v>45673</v>
      </c>
      <c r="J2183" s="161" t="s">
        <v>6174</v>
      </c>
      <c r="K2183" s="162" t="s">
        <v>5441</v>
      </c>
      <c r="L2183" s="163" t="s">
        <v>5513</v>
      </c>
      <c r="M2183" s="171">
        <v>-25</v>
      </c>
      <c r="N2183" s="164">
        <v>-25</v>
      </c>
      <c r="O2183" s="162"/>
      <c r="P2183" s="160"/>
      <c r="Q2183" s="162"/>
      <c r="R2183" s="164">
        <v>0</v>
      </c>
      <c r="S2183" s="163"/>
      <c r="T2183" s="163"/>
      <c r="U2183" s="161" t="s">
        <v>10</v>
      </c>
      <c r="V2183" s="161" t="s">
        <v>11</v>
      </c>
      <c r="W2183" s="161" t="s">
        <v>12</v>
      </c>
      <c r="X2183" s="161" t="s">
        <v>13</v>
      </c>
      <c r="Y2183" s="169">
        <v>5800</v>
      </c>
      <c r="Z2183" s="169">
        <v>9431101</v>
      </c>
      <c r="AA2183" s="166">
        <v>0</v>
      </c>
      <c r="AB2183" s="167" t="s">
        <v>6834</v>
      </c>
      <c r="AC2183" s="168" t="s">
        <v>3337</v>
      </c>
    </row>
    <row r="2184" spans="1:29" x14ac:dyDescent="0.3">
      <c r="A2184" s="156" t="s">
        <v>2812</v>
      </c>
      <c r="B2184" s="157">
        <v>2</v>
      </c>
      <c r="C2184" s="158" t="s">
        <v>1467</v>
      </c>
      <c r="D2184" s="163" t="s">
        <v>130</v>
      </c>
      <c r="E2184" s="156" t="s">
        <v>2722</v>
      </c>
      <c r="F2184" s="159" t="s">
        <v>2638</v>
      </c>
      <c r="G2184" s="158" t="s">
        <v>280</v>
      </c>
      <c r="H2184" s="160">
        <v>45120</v>
      </c>
      <c r="I2184" s="160">
        <v>45190</v>
      </c>
      <c r="J2184" s="161" t="s">
        <v>5251</v>
      </c>
      <c r="K2184" s="162"/>
      <c r="L2184" s="163" t="s">
        <v>5534</v>
      </c>
      <c r="M2184" s="171">
        <v>0</v>
      </c>
      <c r="N2184" s="164">
        <v>6370</v>
      </c>
      <c r="O2184" s="162">
        <v>131161</v>
      </c>
      <c r="P2184" s="160">
        <v>45190</v>
      </c>
      <c r="Q2184" s="162" t="s">
        <v>5517</v>
      </c>
      <c r="R2184" s="164">
        <v>6370</v>
      </c>
      <c r="S2184" s="163" t="s">
        <v>1571</v>
      </c>
      <c r="T2184" s="163"/>
      <c r="U2184" s="161" t="s">
        <v>10</v>
      </c>
      <c r="V2184" s="161" t="s">
        <v>11</v>
      </c>
      <c r="W2184" s="161" t="s">
        <v>12</v>
      </c>
      <c r="X2184" s="161" t="s">
        <v>13</v>
      </c>
      <c r="Y2184" s="165">
        <v>6260</v>
      </c>
      <c r="Z2184" s="165">
        <v>9121101</v>
      </c>
      <c r="AA2184" s="166">
        <v>0.10752869682646861</v>
      </c>
      <c r="AB2184" s="167" t="s">
        <v>5845</v>
      </c>
      <c r="AC2184" s="168" t="s">
        <v>3197</v>
      </c>
    </row>
    <row r="2185" spans="1:29" x14ac:dyDescent="0.3">
      <c r="A2185" s="156" t="s">
        <v>2812</v>
      </c>
      <c r="B2185" s="157">
        <v>2</v>
      </c>
      <c r="C2185" s="158" t="s">
        <v>1467</v>
      </c>
      <c r="D2185" s="158" t="s">
        <v>130</v>
      </c>
      <c r="E2185" s="156" t="s">
        <v>2722</v>
      </c>
      <c r="F2185" s="159" t="s">
        <v>2638</v>
      </c>
      <c r="G2185" s="156" t="s">
        <v>280</v>
      </c>
      <c r="H2185" s="160">
        <v>45120</v>
      </c>
      <c r="I2185" s="160">
        <v>45190</v>
      </c>
      <c r="J2185" s="161" t="s">
        <v>5251</v>
      </c>
      <c r="K2185" s="162"/>
      <c r="L2185" s="163" t="s">
        <v>5534</v>
      </c>
      <c r="M2185" s="171">
        <v>0</v>
      </c>
      <c r="N2185" s="164">
        <v>8360</v>
      </c>
      <c r="O2185" s="162">
        <v>132686</v>
      </c>
      <c r="P2185" s="160">
        <v>45190</v>
      </c>
      <c r="Q2185" s="162" t="s">
        <v>5517</v>
      </c>
      <c r="R2185" s="164">
        <v>8360</v>
      </c>
      <c r="S2185" s="162" t="s">
        <v>1571</v>
      </c>
      <c r="T2185" s="163"/>
      <c r="U2185" s="161" t="s">
        <v>10</v>
      </c>
      <c r="V2185" s="161" t="s">
        <v>11</v>
      </c>
      <c r="W2185" s="161" t="s">
        <v>12</v>
      </c>
      <c r="X2185" s="161" t="s">
        <v>13</v>
      </c>
      <c r="Y2185" s="169">
        <v>6260</v>
      </c>
      <c r="Z2185" s="169">
        <v>9121101</v>
      </c>
      <c r="AA2185" s="166">
        <v>0.14112086428089129</v>
      </c>
      <c r="AB2185" s="183" t="s">
        <v>5845</v>
      </c>
      <c r="AC2185" s="168" t="s">
        <v>3197</v>
      </c>
    </row>
    <row r="2186" spans="1:29" x14ac:dyDescent="0.3">
      <c r="A2186" s="156" t="s">
        <v>2812</v>
      </c>
      <c r="B2186" s="157">
        <v>2</v>
      </c>
      <c r="C2186" s="158" t="s">
        <v>1467</v>
      </c>
      <c r="D2186" s="163" t="s">
        <v>130</v>
      </c>
      <c r="E2186" s="156" t="s">
        <v>2722</v>
      </c>
      <c r="F2186" s="159" t="s">
        <v>2638</v>
      </c>
      <c r="G2186" s="156" t="s">
        <v>280</v>
      </c>
      <c r="H2186" s="160">
        <v>45120</v>
      </c>
      <c r="I2186" s="160">
        <v>45313</v>
      </c>
      <c r="J2186" s="161" t="s">
        <v>5251</v>
      </c>
      <c r="K2186" s="162"/>
      <c r="L2186" s="163" t="s">
        <v>5534</v>
      </c>
      <c r="M2186" s="171">
        <v>0</v>
      </c>
      <c r="N2186" s="164">
        <v>7200</v>
      </c>
      <c r="O2186" s="162">
        <v>136008</v>
      </c>
      <c r="P2186" s="160">
        <v>45313</v>
      </c>
      <c r="Q2186" s="162" t="s">
        <v>5685</v>
      </c>
      <c r="R2186" s="164">
        <v>7200</v>
      </c>
      <c r="S2186" s="162" t="s">
        <v>1571</v>
      </c>
      <c r="T2186" s="163"/>
      <c r="U2186" s="161" t="s">
        <v>10</v>
      </c>
      <c r="V2186" s="161" t="s">
        <v>11</v>
      </c>
      <c r="W2186" s="161" t="s">
        <v>12</v>
      </c>
      <c r="X2186" s="161" t="s">
        <v>13</v>
      </c>
      <c r="Y2186" s="169">
        <v>6260</v>
      </c>
      <c r="Z2186" s="169">
        <v>9121101</v>
      </c>
      <c r="AA2186" s="166">
        <v>0.12153950033760973</v>
      </c>
      <c r="AB2186" s="158" t="s">
        <v>5845</v>
      </c>
      <c r="AC2186" s="168" t="s">
        <v>3197</v>
      </c>
    </row>
    <row r="2187" spans="1:29" x14ac:dyDescent="0.3">
      <c r="A2187" s="156" t="s">
        <v>2812</v>
      </c>
      <c r="B2187" s="157">
        <v>2</v>
      </c>
      <c r="C2187" s="156" t="s">
        <v>1467</v>
      </c>
      <c r="D2187" s="156" t="s">
        <v>130</v>
      </c>
      <c r="E2187" s="156" t="s">
        <v>2722</v>
      </c>
      <c r="F2187" s="159" t="s">
        <v>2638</v>
      </c>
      <c r="G2187" s="156" t="s">
        <v>280</v>
      </c>
      <c r="H2187" s="160">
        <v>45120</v>
      </c>
      <c r="I2187" s="160">
        <v>45313</v>
      </c>
      <c r="J2187" s="161" t="s">
        <v>5251</v>
      </c>
      <c r="K2187" s="162"/>
      <c r="L2187" s="163" t="s">
        <v>5534</v>
      </c>
      <c r="M2187" s="171">
        <v>0</v>
      </c>
      <c r="N2187" s="164">
        <v>9300</v>
      </c>
      <c r="O2187" s="162">
        <v>137635</v>
      </c>
      <c r="P2187" s="160">
        <v>45313</v>
      </c>
      <c r="Q2187" s="162" t="s">
        <v>5685</v>
      </c>
      <c r="R2187" s="164">
        <v>9300</v>
      </c>
      <c r="S2187" s="162" t="s">
        <v>1571</v>
      </c>
      <c r="T2187" s="163"/>
      <c r="U2187" s="161" t="s">
        <v>10</v>
      </c>
      <c r="V2187" s="161" t="s">
        <v>11</v>
      </c>
      <c r="W2187" s="161" t="s">
        <v>12</v>
      </c>
      <c r="X2187" s="161" t="s">
        <v>13</v>
      </c>
      <c r="Y2187" s="169">
        <v>6260</v>
      </c>
      <c r="Z2187" s="165">
        <v>9121101</v>
      </c>
      <c r="AA2187" s="166">
        <v>0.15698852126941257</v>
      </c>
      <c r="AB2187" s="158" t="s">
        <v>5845</v>
      </c>
      <c r="AC2187" s="168" t="s">
        <v>3197</v>
      </c>
    </row>
    <row r="2188" spans="1:29" x14ac:dyDescent="0.3">
      <c r="A2188" s="156" t="s">
        <v>2812</v>
      </c>
      <c r="B2188" s="157">
        <v>2</v>
      </c>
      <c r="C2188" s="158" t="s">
        <v>1467</v>
      </c>
      <c r="D2188" s="158" t="s">
        <v>130</v>
      </c>
      <c r="E2188" s="156" t="s">
        <v>2722</v>
      </c>
      <c r="F2188" s="159" t="s">
        <v>2638</v>
      </c>
      <c r="G2188" s="158" t="s">
        <v>280</v>
      </c>
      <c r="H2188" s="160">
        <v>45120</v>
      </c>
      <c r="I2188" s="160">
        <v>45313</v>
      </c>
      <c r="J2188" s="161" t="s">
        <v>5251</v>
      </c>
      <c r="K2188" s="162"/>
      <c r="L2188" s="163" t="s">
        <v>5534</v>
      </c>
      <c r="M2188" s="171">
        <v>40</v>
      </c>
      <c r="N2188" s="164">
        <v>40</v>
      </c>
      <c r="O2188" s="162"/>
      <c r="P2188" s="160"/>
      <c r="Q2188" s="162"/>
      <c r="R2188" s="164">
        <v>0</v>
      </c>
      <c r="S2188" s="163" t="s">
        <v>1571</v>
      </c>
      <c r="T2188" s="163"/>
      <c r="U2188" s="161" t="s">
        <v>10</v>
      </c>
      <c r="V2188" s="161" t="s">
        <v>11</v>
      </c>
      <c r="W2188" s="161" t="s">
        <v>12</v>
      </c>
      <c r="X2188" s="161" t="s">
        <v>13</v>
      </c>
      <c r="Y2188" s="165">
        <v>6260</v>
      </c>
      <c r="Z2188" s="165">
        <v>9121101</v>
      </c>
      <c r="AA2188" s="166">
        <v>0</v>
      </c>
      <c r="AB2188" s="167" t="s">
        <v>5820</v>
      </c>
      <c r="AC2188" s="168" t="s">
        <v>3197</v>
      </c>
    </row>
    <row r="2189" spans="1:29" x14ac:dyDescent="0.3">
      <c r="A2189" s="156" t="s">
        <v>2812</v>
      </c>
      <c r="B2189" s="157">
        <v>2</v>
      </c>
      <c r="C2189" s="158" t="s">
        <v>1467</v>
      </c>
      <c r="D2189" s="158" t="s">
        <v>130</v>
      </c>
      <c r="E2189" s="156" t="s">
        <v>2722</v>
      </c>
      <c r="F2189" s="159" t="s">
        <v>2638</v>
      </c>
      <c r="G2189" s="156" t="s">
        <v>280</v>
      </c>
      <c r="H2189" s="160">
        <v>45120</v>
      </c>
      <c r="I2189" s="160">
        <v>45324</v>
      </c>
      <c r="J2189" s="161" t="s">
        <v>5251</v>
      </c>
      <c r="K2189" s="162" t="s">
        <v>5317</v>
      </c>
      <c r="L2189" s="163" t="s">
        <v>5534</v>
      </c>
      <c r="M2189" s="171">
        <v>-40</v>
      </c>
      <c r="N2189" s="164">
        <v>-40</v>
      </c>
      <c r="O2189" s="162"/>
      <c r="P2189" s="160"/>
      <c r="Q2189" s="162"/>
      <c r="R2189" s="164">
        <v>0</v>
      </c>
      <c r="S2189" s="162" t="s">
        <v>1571</v>
      </c>
      <c r="T2189" s="163"/>
      <c r="U2189" s="161" t="s">
        <v>10</v>
      </c>
      <c r="V2189" s="161" t="s">
        <v>11</v>
      </c>
      <c r="W2189" s="161" t="s">
        <v>12</v>
      </c>
      <c r="X2189" s="161" t="s">
        <v>13</v>
      </c>
      <c r="Y2189" s="169">
        <v>6260</v>
      </c>
      <c r="Z2189" s="169">
        <v>9121101</v>
      </c>
      <c r="AA2189" s="166">
        <v>0</v>
      </c>
      <c r="AB2189" s="158" t="s">
        <v>5821</v>
      </c>
      <c r="AC2189" s="168" t="s">
        <v>3197</v>
      </c>
    </row>
    <row r="2190" spans="1:29" x14ac:dyDescent="0.3">
      <c r="A2190" s="156" t="s">
        <v>2881</v>
      </c>
      <c r="B2190" s="157">
        <v>2</v>
      </c>
      <c r="C2190" s="158" t="s">
        <v>1467</v>
      </c>
      <c r="D2190" s="158" t="s">
        <v>284</v>
      </c>
      <c r="E2190" s="156" t="s">
        <v>2722</v>
      </c>
      <c r="F2190" s="159" t="s">
        <v>2638</v>
      </c>
      <c r="G2190" s="158" t="s">
        <v>280</v>
      </c>
      <c r="H2190" s="160">
        <v>45120</v>
      </c>
      <c r="I2190" s="160">
        <v>45190</v>
      </c>
      <c r="J2190" s="161" t="s">
        <v>5251</v>
      </c>
      <c r="K2190" s="162"/>
      <c r="L2190" s="163" t="s">
        <v>5534</v>
      </c>
      <c r="M2190" s="171">
        <v>0</v>
      </c>
      <c r="N2190" s="164">
        <v>8400</v>
      </c>
      <c r="O2190" s="162">
        <v>131161</v>
      </c>
      <c r="P2190" s="160">
        <v>45190</v>
      </c>
      <c r="Q2190" s="162" t="s">
        <v>5517</v>
      </c>
      <c r="R2190" s="164">
        <v>8400</v>
      </c>
      <c r="S2190" s="163" t="s">
        <v>1573</v>
      </c>
      <c r="T2190" s="163"/>
      <c r="U2190" s="161" t="s">
        <v>10</v>
      </c>
      <c r="V2190" s="161" t="s">
        <v>11</v>
      </c>
      <c r="W2190" s="161" t="s">
        <v>12</v>
      </c>
      <c r="X2190" s="161" t="s">
        <v>13</v>
      </c>
      <c r="Y2190" s="169">
        <v>6260</v>
      </c>
      <c r="Z2190" s="169">
        <v>9301101</v>
      </c>
      <c r="AA2190" s="166">
        <v>0.14179608372721134</v>
      </c>
      <c r="AB2190" s="167" t="s">
        <v>5846</v>
      </c>
      <c r="AC2190" s="168" t="s">
        <v>3282</v>
      </c>
    </row>
    <row r="2191" spans="1:29" x14ac:dyDescent="0.3">
      <c r="A2191" s="156" t="s">
        <v>2881</v>
      </c>
      <c r="B2191" s="157">
        <v>2</v>
      </c>
      <c r="C2191" s="158" t="s">
        <v>1467</v>
      </c>
      <c r="D2191" s="158" t="s">
        <v>284</v>
      </c>
      <c r="E2191" s="156" t="s">
        <v>2722</v>
      </c>
      <c r="F2191" s="159" t="s">
        <v>2638</v>
      </c>
      <c r="G2191" s="156" t="s">
        <v>280</v>
      </c>
      <c r="H2191" s="160">
        <v>45120</v>
      </c>
      <c r="I2191" s="160">
        <v>45190</v>
      </c>
      <c r="J2191" s="161" t="s">
        <v>5251</v>
      </c>
      <c r="K2191" s="162"/>
      <c r="L2191" s="163" t="s">
        <v>5534</v>
      </c>
      <c r="M2191" s="171">
        <v>0</v>
      </c>
      <c r="N2191" s="164">
        <v>7160</v>
      </c>
      <c r="O2191" s="158">
        <v>132686</v>
      </c>
      <c r="P2191" s="160">
        <v>45190</v>
      </c>
      <c r="Q2191" s="162" t="s">
        <v>5517</v>
      </c>
      <c r="R2191" s="164">
        <v>7160</v>
      </c>
      <c r="S2191" s="158" t="s">
        <v>1573</v>
      </c>
      <c r="T2191" s="163"/>
      <c r="U2191" s="161" t="s">
        <v>10</v>
      </c>
      <c r="V2191" s="161" t="s">
        <v>11</v>
      </c>
      <c r="W2191" s="161" t="s">
        <v>12</v>
      </c>
      <c r="X2191" s="161" t="s">
        <v>13</v>
      </c>
      <c r="Y2191" s="169">
        <v>6260</v>
      </c>
      <c r="Z2191" s="169">
        <v>9301101</v>
      </c>
      <c r="AA2191" s="166">
        <v>0.12086428089128967</v>
      </c>
      <c r="AB2191" s="158" t="s">
        <v>5846</v>
      </c>
      <c r="AC2191" s="168" t="s">
        <v>3282</v>
      </c>
    </row>
    <row r="2192" spans="1:29" x14ac:dyDescent="0.3">
      <c r="A2192" s="156" t="s">
        <v>2881</v>
      </c>
      <c r="B2192" s="157">
        <v>2</v>
      </c>
      <c r="C2192" s="158" t="s">
        <v>1467</v>
      </c>
      <c r="D2192" s="158" t="s">
        <v>284</v>
      </c>
      <c r="E2192" s="156" t="s">
        <v>2722</v>
      </c>
      <c r="F2192" s="159" t="s">
        <v>2638</v>
      </c>
      <c r="G2192" s="158" t="s">
        <v>280</v>
      </c>
      <c r="H2192" s="160">
        <v>45120</v>
      </c>
      <c r="I2192" s="160">
        <v>45313</v>
      </c>
      <c r="J2192" s="161" t="s">
        <v>5251</v>
      </c>
      <c r="K2192" s="162"/>
      <c r="L2192" s="163" t="s">
        <v>5534</v>
      </c>
      <c r="M2192" s="171">
        <v>0</v>
      </c>
      <c r="N2192" s="164">
        <v>2400</v>
      </c>
      <c r="O2192" s="162">
        <v>136008</v>
      </c>
      <c r="P2192" s="160">
        <v>45313</v>
      </c>
      <c r="Q2192" s="162" t="s">
        <v>5685</v>
      </c>
      <c r="R2192" s="164">
        <v>2400</v>
      </c>
      <c r="S2192" s="158" t="s">
        <v>1573</v>
      </c>
      <c r="T2192" s="163"/>
      <c r="U2192" s="161" t="s">
        <v>10</v>
      </c>
      <c r="V2192" s="161" t="s">
        <v>11</v>
      </c>
      <c r="W2192" s="161" t="s">
        <v>12</v>
      </c>
      <c r="X2192" s="161" t="s">
        <v>13</v>
      </c>
      <c r="Y2192" s="169">
        <v>6260</v>
      </c>
      <c r="Z2192" s="169">
        <v>9301101</v>
      </c>
      <c r="AA2192" s="166">
        <v>4.051316677920324E-2</v>
      </c>
      <c r="AB2192" s="167" t="s">
        <v>5846</v>
      </c>
      <c r="AC2192" s="168" t="s">
        <v>3282</v>
      </c>
    </row>
    <row r="2193" spans="1:29" x14ac:dyDescent="0.3">
      <c r="A2193" s="156" t="s">
        <v>2881</v>
      </c>
      <c r="B2193" s="157">
        <v>2</v>
      </c>
      <c r="C2193" s="158" t="s">
        <v>1467</v>
      </c>
      <c r="D2193" s="158" t="s">
        <v>284</v>
      </c>
      <c r="E2193" s="156" t="s">
        <v>2722</v>
      </c>
      <c r="F2193" s="159" t="s">
        <v>2638</v>
      </c>
      <c r="G2193" s="158" t="s">
        <v>280</v>
      </c>
      <c r="H2193" s="160">
        <v>45120</v>
      </c>
      <c r="I2193" s="160">
        <v>45313</v>
      </c>
      <c r="J2193" s="161" t="s">
        <v>5251</v>
      </c>
      <c r="K2193" s="162"/>
      <c r="L2193" s="163" t="s">
        <v>5534</v>
      </c>
      <c r="M2193" s="171">
        <v>0</v>
      </c>
      <c r="N2193" s="164">
        <v>10050</v>
      </c>
      <c r="O2193" s="162">
        <v>137635</v>
      </c>
      <c r="P2193" s="160">
        <v>45313</v>
      </c>
      <c r="Q2193" s="162" t="s">
        <v>5685</v>
      </c>
      <c r="R2193" s="164">
        <v>10050</v>
      </c>
      <c r="S2193" s="163" t="s">
        <v>1573</v>
      </c>
      <c r="T2193" s="163"/>
      <c r="U2193" s="161" t="s">
        <v>10</v>
      </c>
      <c r="V2193" s="161" t="s">
        <v>11</v>
      </c>
      <c r="W2193" s="161" t="s">
        <v>12</v>
      </c>
      <c r="X2193" s="161" t="s">
        <v>13</v>
      </c>
      <c r="Y2193" s="165">
        <v>6260</v>
      </c>
      <c r="Z2193" s="165">
        <v>9301101</v>
      </c>
      <c r="AA2193" s="166">
        <v>0.16964888588791358</v>
      </c>
      <c r="AB2193" s="167" t="s">
        <v>5846</v>
      </c>
      <c r="AC2193" s="168" t="s">
        <v>3282</v>
      </c>
    </row>
    <row r="2194" spans="1:29" x14ac:dyDescent="0.3">
      <c r="A2194" s="156" t="s">
        <v>2881</v>
      </c>
      <c r="B2194" s="157">
        <v>2</v>
      </c>
      <c r="C2194" s="158" t="s">
        <v>1467</v>
      </c>
      <c r="D2194" s="158" t="s">
        <v>284</v>
      </c>
      <c r="E2194" s="156" t="s">
        <v>2722</v>
      </c>
      <c r="F2194" s="159" t="s">
        <v>2638</v>
      </c>
      <c r="G2194" s="158" t="s">
        <v>280</v>
      </c>
      <c r="H2194" s="160">
        <v>45120</v>
      </c>
      <c r="I2194" s="160">
        <v>45314</v>
      </c>
      <c r="J2194" s="161" t="s">
        <v>5251</v>
      </c>
      <c r="K2194" s="162"/>
      <c r="L2194" s="163" t="s">
        <v>5534</v>
      </c>
      <c r="M2194" s="171">
        <v>48.75</v>
      </c>
      <c r="N2194" s="164">
        <v>48.75</v>
      </c>
      <c r="O2194" s="162"/>
      <c r="P2194" s="160"/>
      <c r="Q2194" s="162"/>
      <c r="R2194" s="164">
        <v>0</v>
      </c>
      <c r="S2194" s="163" t="s">
        <v>1573</v>
      </c>
      <c r="T2194" s="163"/>
      <c r="U2194" s="161" t="s">
        <v>10</v>
      </c>
      <c r="V2194" s="161" t="s">
        <v>11</v>
      </c>
      <c r="W2194" s="161" t="s">
        <v>12</v>
      </c>
      <c r="X2194" s="161" t="s">
        <v>13</v>
      </c>
      <c r="Y2194" s="169">
        <v>6260</v>
      </c>
      <c r="Z2194" s="169">
        <v>9301101</v>
      </c>
      <c r="AA2194" s="166">
        <v>0</v>
      </c>
      <c r="AB2194" s="167" t="s">
        <v>5822</v>
      </c>
      <c r="AC2194" s="168" t="s">
        <v>3282</v>
      </c>
    </row>
    <row r="2195" spans="1:29" x14ac:dyDescent="0.3">
      <c r="A2195" s="156" t="s">
        <v>2881</v>
      </c>
      <c r="B2195" s="157">
        <v>2</v>
      </c>
      <c r="C2195" s="158" t="s">
        <v>1467</v>
      </c>
      <c r="D2195" s="158" t="s">
        <v>284</v>
      </c>
      <c r="E2195" s="156" t="s">
        <v>2722</v>
      </c>
      <c r="F2195" s="159" t="s">
        <v>2638</v>
      </c>
      <c r="G2195" s="158" t="s">
        <v>280</v>
      </c>
      <c r="H2195" s="160">
        <v>45120</v>
      </c>
      <c r="I2195" s="160">
        <v>45324</v>
      </c>
      <c r="J2195" s="161" t="s">
        <v>5251</v>
      </c>
      <c r="K2195" s="162" t="s">
        <v>5317</v>
      </c>
      <c r="L2195" s="163" t="s">
        <v>5534</v>
      </c>
      <c r="M2195" s="171">
        <v>-48.75</v>
      </c>
      <c r="N2195" s="164">
        <v>-48.75</v>
      </c>
      <c r="O2195" s="162"/>
      <c r="P2195" s="160"/>
      <c r="Q2195" s="162"/>
      <c r="R2195" s="164">
        <v>0</v>
      </c>
      <c r="S2195" s="163" t="s">
        <v>1573</v>
      </c>
      <c r="T2195" s="163"/>
      <c r="U2195" s="161" t="s">
        <v>10</v>
      </c>
      <c r="V2195" s="161" t="s">
        <v>11</v>
      </c>
      <c r="W2195" s="161" t="s">
        <v>12</v>
      </c>
      <c r="X2195" s="161" t="s">
        <v>13</v>
      </c>
      <c r="Y2195" s="165">
        <v>6260</v>
      </c>
      <c r="Z2195" s="165">
        <v>9301101</v>
      </c>
      <c r="AA2195" s="166">
        <v>0</v>
      </c>
      <c r="AB2195" s="167" t="s">
        <v>5823</v>
      </c>
      <c r="AC2195" s="168" t="s">
        <v>3282</v>
      </c>
    </row>
    <row r="2196" spans="1:29" x14ac:dyDescent="0.3">
      <c r="A2196" s="156" t="s">
        <v>2726</v>
      </c>
      <c r="B2196" s="157">
        <v>3</v>
      </c>
      <c r="C2196" s="158" t="s">
        <v>1467</v>
      </c>
      <c r="D2196" s="158" t="s">
        <v>421</v>
      </c>
      <c r="E2196" s="156" t="s">
        <v>2722</v>
      </c>
      <c r="F2196" s="159" t="s">
        <v>2638</v>
      </c>
      <c r="G2196" s="158" t="s">
        <v>280</v>
      </c>
      <c r="H2196" s="160">
        <v>45210</v>
      </c>
      <c r="I2196" s="160">
        <v>45359</v>
      </c>
      <c r="J2196" s="161" t="s">
        <v>5251</v>
      </c>
      <c r="K2196" s="162"/>
      <c r="L2196" s="163" t="s">
        <v>5629</v>
      </c>
      <c r="M2196" s="171">
        <v>0</v>
      </c>
      <c r="N2196" s="164">
        <v>21200</v>
      </c>
      <c r="O2196" s="162">
        <v>141607</v>
      </c>
      <c r="P2196" s="160">
        <v>45359</v>
      </c>
      <c r="Q2196" s="162" t="s">
        <v>5956</v>
      </c>
      <c r="R2196" s="164">
        <v>21200</v>
      </c>
      <c r="S2196" s="163" t="s">
        <v>5656</v>
      </c>
      <c r="T2196" s="163"/>
      <c r="U2196" s="161" t="s">
        <v>10</v>
      </c>
      <c r="V2196" s="161" t="s">
        <v>11</v>
      </c>
      <c r="W2196" s="161" t="s">
        <v>12</v>
      </c>
      <c r="X2196" s="161" t="s">
        <v>13</v>
      </c>
      <c r="Y2196" s="169">
        <v>5800</v>
      </c>
      <c r="Z2196" s="169">
        <v>9021101</v>
      </c>
      <c r="AA2196" s="166">
        <v>1.1841656938261398E-2</v>
      </c>
      <c r="AB2196" s="167" t="s">
        <v>6013</v>
      </c>
      <c r="AC2196" s="168" t="s">
        <v>3156</v>
      </c>
    </row>
    <row r="2197" spans="1:29" x14ac:dyDescent="0.3">
      <c r="A2197" s="156" t="s">
        <v>2726</v>
      </c>
      <c r="B2197" s="157">
        <v>3</v>
      </c>
      <c r="C2197" s="158" t="s">
        <v>1467</v>
      </c>
      <c r="D2197" s="158" t="s">
        <v>421</v>
      </c>
      <c r="E2197" s="156" t="s">
        <v>2722</v>
      </c>
      <c r="F2197" s="159" t="s">
        <v>2638</v>
      </c>
      <c r="G2197" s="158" t="s">
        <v>280</v>
      </c>
      <c r="H2197" s="160">
        <v>45210</v>
      </c>
      <c r="I2197" s="160">
        <v>45359</v>
      </c>
      <c r="J2197" s="161" t="s">
        <v>5251</v>
      </c>
      <c r="K2197" s="162"/>
      <c r="L2197" s="163" t="s">
        <v>5629</v>
      </c>
      <c r="M2197" s="171">
        <v>0</v>
      </c>
      <c r="N2197" s="164">
        <v>46600</v>
      </c>
      <c r="O2197" s="162">
        <v>141608</v>
      </c>
      <c r="P2197" s="160">
        <v>45359</v>
      </c>
      <c r="Q2197" s="162" t="s">
        <v>5956</v>
      </c>
      <c r="R2197" s="164">
        <v>46600</v>
      </c>
      <c r="S2197" s="163" t="s">
        <v>5656</v>
      </c>
      <c r="T2197" s="163"/>
      <c r="U2197" s="161" t="s">
        <v>10</v>
      </c>
      <c r="V2197" s="161" t="s">
        <v>11</v>
      </c>
      <c r="W2197" s="161" t="s">
        <v>12</v>
      </c>
      <c r="X2197" s="161" t="s">
        <v>13</v>
      </c>
      <c r="Y2197" s="165">
        <v>5800</v>
      </c>
      <c r="Z2197" s="165">
        <v>9021101</v>
      </c>
      <c r="AA2197" s="166">
        <v>2.6029302515234963E-2</v>
      </c>
      <c r="AB2197" s="167" t="s">
        <v>6013</v>
      </c>
      <c r="AC2197" s="168" t="s">
        <v>3156</v>
      </c>
    </row>
    <row r="2198" spans="1:29" x14ac:dyDescent="0.3">
      <c r="A2198" s="156" t="s">
        <v>2726</v>
      </c>
      <c r="B2198" s="157">
        <v>3</v>
      </c>
      <c r="C2198" s="158" t="s">
        <v>1467</v>
      </c>
      <c r="D2198" s="158" t="s">
        <v>421</v>
      </c>
      <c r="E2198" s="156" t="s">
        <v>2722</v>
      </c>
      <c r="F2198" s="159" t="s">
        <v>2638</v>
      </c>
      <c r="G2198" s="156" t="s">
        <v>280</v>
      </c>
      <c r="H2198" s="160">
        <v>45210</v>
      </c>
      <c r="I2198" s="160">
        <v>45359</v>
      </c>
      <c r="J2198" s="161" t="s">
        <v>5251</v>
      </c>
      <c r="K2198" s="162"/>
      <c r="L2198" s="163" t="s">
        <v>5629</v>
      </c>
      <c r="M2198" s="171">
        <v>0</v>
      </c>
      <c r="N2198" s="164">
        <v>23460</v>
      </c>
      <c r="O2198" s="162" t="s">
        <v>5955</v>
      </c>
      <c r="P2198" s="160">
        <v>45359</v>
      </c>
      <c r="Q2198" s="162" t="s">
        <v>5956</v>
      </c>
      <c r="R2198" s="164">
        <v>23460</v>
      </c>
      <c r="S2198" s="163" t="s">
        <v>5656</v>
      </c>
      <c r="T2198" s="163"/>
      <c r="U2198" s="161" t="s">
        <v>10</v>
      </c>
      <c r="V2198" s="161" t="s">
        <v>11</v>
      </c>
      <c r="W2198" s="161" t="s">
        <v>12</v>
      </c>
      <c r="X2198" s="161" t="s">
        <v>13</v>
      </c>
      <c r="Y2198" s="169">
        <v>5800</v>
      </c>
      <c r="Z2198" s="169">
        <v>9021101</v>
      </c>
      <c r="AA2198" s="166">
        <v>1.3104022253377944E-2</v>
      </c>
      <c r="AB2198" s="167" t="s">
        <v>6013</v>
      </c>
      <c r="AC2198" s="168" t="s">
        <v>3156</v>
      </c>
    </row>
    <row r="2199" spans="1:29" x14ac:dyDescent="0.3">
      <c r="A2199" s="156" t="s">
        <v>2726</v>
      </c>
      <c r="B2199" s="157">
        <v>3</v>
      </c>
      <c r="C2199" s="156" t="s">
        <v>1467</v>
      </c>
      <c r="D2199" s="158" t="s">
        <v>421</v>
      </c>
      <c r="E2199" s="156" t="s">
        <v>2722</v>
      </c>
      <c r="F2199" s="159" t="s">
        <v>2638</v>
      </c>
      <c r="G2199" s="158" t="s">
        <v>280</v>
      </c>
      <c r="H2199" s="160">
        <v>45210</v>
      </c>
      <c r="I2199" s="160">
        <v>45372</v>
      </c>
      <c r="J2199" s="161" t="s">
        <v>5251</v>
      </c>
      <c r="K2199" s="162"/>
      <c r="L2199" s="163" t="s">
        <v>5629</v>
      </c>
      <c r="M2199" s="171">
        <v>0</v>
      </c>
      <c r="N2199" s="164">
        <v>22700</v>
      </c>
      <c r="O2199" s="162">
        <v>141609</v>
      </c>
      <c r="P2199" s="160">
        <v>45372</v>
      </c>
      <c r="Q2199" s="162" t="s">
        <v>5998</v>
      </c>
      <c r="R2199" s="164">
        <v>22700</v>
      </c>
      <c r="S2199" s="163" t="s">
        <v>5656</v>
      </c>
      <c r="T2199" s="163"/>
      <c r="U2199" s="161" t="s">
        <v>10</v>
      </c>
      <c r="V2199" s="161" t="s">
        <v>11</v>
      </c>
      <c r="W2199" s="161" t="s">
        <v>12</v>
      </c>
      <c r="X2199" s="161" t="s">
        <v>13</v>
      </c>
      <c r="Y2199" s="169">
        <v>5800</v>
      </c>
      <c r="Z2199" s="169">
        <v>9021101</v>
      </c>
      <c r="AA2199" s="166">
        <v>1.2679510023515743E-2</v>
      </c>
      <c r="AB2199" s="167" t="s">
        <v>6087</v>
      </c>
      <c r="AC2199" s="168" t="s">
        <v>3156</v>
      </c>
    </row>
    <row r="2200" spans="1:29" x14ac:dyDescent="0.3">
      <c r="A2200" s="156" t="s">
        <v>2726</v>
      </c>
      <c r="B2200" s="157">
        <v>3</v>
      </c>
      <c r="C2200" s="158" t="s">
        <v>1467</v>
      </c>
      <c r="D2200" s="158" t="s">
        <v>421</v>
      </c>
      <c r="E2200" s="156" t="s">
        <v>2722</v>
      </c>
      <c r="F2200" s="158" t="s">
        <v>2638</v>
      </c>
      <c r="G2200" s="158" t="s">
        <v>280</v>
      </c>
      <c r="H2200" s="160">
        <v>45210</v>
      </c>
      <c r="I2200" s="160">
        <v>45392</v>
      </c>
      <c r="J2200" s="161" t="s">
        <v>5251</v>
      </c>
      <c r="K2200" s="173"/>
      <c r="L2200" s="158" t="s">
        <v>5629</v>
      </c>
      <c r="M2200" s="171">
        <v>0</v>
      </c>
      <c r="N2200" s="171">
        <v>4760</v>
      </c>
      <c r="O2200" s="162">
        <v>143105</v>
      </c>
      <c r="P2200" s="160">
        <v>45392</v>
      </c>
      <c r="Q2200" s="162" t="s">
        <v>6028</v>
      </c>
      <c r="R2200" s="164">
        <v>4760</v>
      </c>
      <c r="S2200" s="163" t="s">
        <v>5656</v>
      </c>
      <c r="T2200" s="156"/>
      <c r="U2200" s="161" t="s">
        <v>10</v>
      </c>
      <c r="V2200" s="161" t="s">
        <v>11</v>
      </c>
      <c r="W2200" s="161" t="s">
        <v>12</v>
      </c>
      <c r="X2200" s="161" t="s">
        <v>13</v>
      </c>
      <c r="Y2200" s="165">
        <v>5800</v>
      </c>
      <c r="Z2200" s="165">
        <v>9021101</v>
      </c>
      <c r="AA2200" s="166">
        <v>2.6587871238737859E-3</v>
      </c>
      <c r="AB2200" s="163" t="s">
        <v>6087</v>
      </c>
      <c r="AC2200" s="168" t="s">
        <v>3156</v>
      </c>
    </row>
    <row r="2201" spans="1:29" x14ac:dyDescent="0.3">
      <c r="A2201" s="156" t="s">
        <v>2726</v>
      </c>
      <c r="B2201" s="157">
        <v>3</v>
      </c>
      <c r="C2201" s="158" t="s">
        <v>1467</v>
      </c>
      <c r="D2201" s="158" t="s">
        <v>421</v>
      </c>
      <c r="E2201" s="156" t="s">
        <v>2722</v>
      </c>
      <c r="F2201" s="159" t="s">
        <v>2638</v>
      </c>
      <c r="G2201" s="158" t="s">
        <v>280</v>
      </c>
      <c r="H2201" s="160">
        <v>45210</v>
      </c>
      <c r="I2201" s="160">
        <v>45427</v>
      </c>
      <c r="J2201" s="161" t="s">
        <v>5251</v>
      </c>
      <c r="K2201" s="162"/>
      <c r="L2201" s="163" t="s">
        <v>5629</v>
      </c>
      <c r="M2201" s="171">
        <v>0</v>
      </c>
      <c r="N2201" s="164">
        <v>3440</v>
      </c>
      <c r="O2201" s="162">
        <v>144550</v>
      </c>
      <c r="P2201" s="160">
        <v>45427</v>
      </c>
      <c r="Q2201" s="162" t="s">
        <v>6042</v>
      </c>
      <c r="R2201" s="164">
        <v>3440</v>
      </c>
      <c r="S2201" s="163" t="s">
        <v>5656</v>
      </c>
      <c r="T2201" s="163"/>
      <c r="U2201" s="161" t="s">
        <v>10</v>
      </c>
      <c r="V2201" s="161" t="s">
        <v>11</v>
      </c>
      <c r="W2201" s="161" t="s">
        <v>12</v>
      </c>
      <c r="X2201" s="161" t="s">
        <v>13</v>
      </c>
      <c r="Y2201" s="165">
        <v>5800</v>
      </c>
      <c r="Z2201" s="165">
        <v>9021101</v>
      </c>
      <c r="AA2201" s="166">
        <v>1.9214764088499629E-3</v>
      </c>
      <c r="AB2201" s="167" t="s">
        <v>6087</v>
      </c>
      <c r="AC2201" s="168" t="s">
        <v>3156</v>
      </c>
    </row>
    <row r="2202" spans="1:29" x14ac:dyDescent="0.3">
      <c r="A2202" s="156" t="s">
        <v>2726</v>
      </c>
      <c r="B2202" s="157">
        <v>3</v>
      </c>
      <c r="C2202" s="156" t="s">
        <v>1467</v>
      </c>
      <c r="D2202" s="158" t="s">
        <v>421</v>
      </c>
      <c r="E2202" s="156" t="s">
        <v>2722</v>
      </c>
      <c r="F2202" s="159" t="s">
        <v>2638</v>
      </c>
      <c r="G2202" s="158" t="s">
        <v>280</v>
      </c>
      <c r="H2202" s="160">
        <v>45210</v>
      </c>
      <c r="I2202" s="160">
        <v>45456</v>
      </c>
      <c r="J2202" s="161" t="s">
        <v>5251</v>
      </c>
      <c r="K2202" s="162"/>
      <c r="L2202" s="163" t="s">
        <v>5629</v>
      </c>
      <c r="M2202" s="171">
        <v>0</v>
      </c>
      <c r="N2202" s="164">
        <v>3970</v>
      </c>
      <c r="O2202" s="158">
        <v>146355</v>
      </c>
      <c r="P2202" s="160">
        <v>45456</v>
      </c>
      <c r="Q2202" s="162" t="s">
        <v>6115</v>
      </c>
      <c r="R2202" s="171">
        <v>3970</v>
      </c>
      <c r="S2202" s="158" t="s">
        <v>5656</v>
      </c>
      <c r="T2202" s="163"/>
      <c r="U2202" s="161" t="s">
        <v>10</v>
      </c>
      <c r="V2202" s="161" t="s">
        <v>11</v>
      </c>
      <c r="W2202" s="161" t="s">
        <v>12</v>
      </c>
      <c r="X2202" s="161" t="s">
        <v>13</v>
      </c>
      <c r="Y2202" s="169">
        <v>5800</v>
      </c>
      <c r="Z2202" s="169">
        <v>9021101</v>
      </c>
      <c r="AA2202" s="166">
        <v>2.217517832306498E-3</v>
      </c>
      <c r="AB2202" s="158" t="s">
        <v>6216</v>
      </c>
      <c r="AC2202" s="168" t="s">
        <v>3156</v>
      </c>
    </row>
    <row r="2203" spans="1:29" x14ac:dyDescent="0.3">
      <c r="A2203" s="156" t="s">
        <v>2726</v>
      </c>
      <c r="B2203" s="157">
        <v>3</v>
      </c>
      <c r="C2203" s="158" t="s">
        <v>1467</v>
      </c>
      <c r="D2203" s="158" t="s">
        <v>421</v>
      </c>
      <c r="E2203" s="156" t="s">
        <v>2722</v>
      </c>
      <c r="F2203" s="159" t="s">
        <v>2638</v>
      </c>
      <c r="G2203" s="158" t="s">
        <v>280</v>
      </c>
      <c r="H2203" s="160">
        <v>45210</v>
      </c>
      <c r="I2203" s="160">
        <v>45470</v>
      </c>
      <c r="J2203" s="161" t="s">
        <v>5251</v>
      </c>
      <c r="K2203" s="162"/>
      <c r="L2203" s="163" t="s">
        <v>5629</v>
      </c>
      <c r="M2203" s="171">
        <v>0</v>
      </c>
      <c r="N2203" s="164">
        <v>4760</v>
      </c>
      <c r="O2203" s="162">
        <v>148295</v>
      </c>
      <c r="P2203" s="160">
        <v>45470</v>
      </c>
      <c r="Q2203" s="162" t="s">
        <v>6139</v>
      </c>
      <c r="R2203" s="164">
        <v>4760</v>
      </c>
      <c r="S2203" s="163" t="s">
        <v>5656</v>
      </c>
      <c r="T2203" s="163"/>
      <c r="U2203" s="161" t="s">
        <v>10</v>
      </c>
      <c r="V2203" s="161" t="s">
        <v>11</v>
      </c>
      <c r="W2203" s="161" t="s">
        <v>12</v>
      </c>
      <c r="X2203" s="161" t="s">
        <v>13</v>
      </c>
      <c r="Y2203" s="169">
        <v>5800</v>
      </c>
      <c r="Z2203" s="169">
        <v>9021101</v>
      </c>
      <c r="AA2203" s="166">
        <v>2.6587871238737859E-3</v>
      </c>
      <c r="AB2203" s="167" t="s">
        <v>6216</v>
      </c>
      <c r="AC2203" s="168" t="s">
        <v>3156</v>
      </c>
    </row>
    <row r="2204" spans="1:29" x14ac:dyDescent="0.3">
      <c r="A2204" s="156" t="s">
        <v>2726</v>
      </c>
      <c r="B2204" s="157">
        <v>3</v>
      </c>
      <c r="C2204" s="158" t="s">
        <v>1467</v>
      </c>
      <c r="D2204" s="158" t="s">
        <v>421</v>
      </c>
      <c r="E2204" s="156" t="s">
        <v>2722</v>
      </c>
      <c r="F2204" s="159" t="s">
        <v>2638</v>
      </c>
      <c r="G2204" s="158" t="s">
        <v>280</v>
      </c>
      <c r="H2204" s="160">
        <v>45210</v>
      </c>
      <c r="I2204" s="160">
        <v>45492</v>
      </c>
      <c r="J2204" s="161" t="s">
        <v>5251</v>
      </c>
      <c r="K2204" s="162"/>
      <c r="L2204" s="163" t="s">
        <v>5629</v>
      </c>
      <c r="M2204" s="171">
        <v>0</v>
      </c>
      <c r="N2204" s="164">
        <v>3370</v>
      </c>
      <c r="O2204" s="162">
        <v>150087</v>
      </c>
      <c r="P2204" s="160">
        <v>45492</v>
      </c>
      <c r="Q2204" s="162" t="s">
        <v>6202</v>
      </c>
      <c r="R2204" s="164">
        <v>3370</v>
      </c>
      <c r="S2204" s="158" t="s">
        <v>5656</v>
      </c>
      <c r="T2204" s="163"/>
      <c r="U2204" s="161" t="s">
        <v>10</v>
      </c>
      <c r="V2204" s="161" t="s">
        <v>11</v>
      </c>
      <c r="W2204" s="161" t="s">
        <v>12</v>
      </c>
      <c r="X2204" s="161" t="s">
        <v>13</v>
      </c>
      <c r="Y2204" s="165">
        <v>5800</v>
      </c>
      <c r="Z2204" s="165">
        <v>9021101</v>
      </c>
      <c r="AA2204" s="166">
        <v>1.8823765982047601E-3</v>
      </c>
      <c r="AB2204" s="172" t="s">
        <v>6230</v>
      </c>
      <c r="AC2204" s="168" t="s">
        <v>3156</v>
      </c>
    </row>
    <row r="2205" spans="1:29" x14ac:dyDescent="0.3">
      <c r="A2205" s="156" t="s">
        <v>2726</v>
      </c>
      <c r="B2205" s="157">
        <v>3</v>
      </c>
      <c r="C2205" s="158" t="s">
        <v>1467</v>
      </c>
      <c r="D2205" s="158" t="s">
        <v>421</v>
      </c>
      <c r="E2205" s="156" t="s">
        <v>2722</v>
      </c>
      <c r="F2205" s="159" t="s">
        <v>2638</v>
      </c>
      <c r="G2205" s="158" t="s">
        <v>280</v>
      </c>
      <c r="H2205" s="160">
        <v>45210</v>
      </c>
      <c r="I2205" s="160">
        <v>45539</v>
      </c>
      <c r="J2205" s="161" t="s">
        <v>6174</v>
      </c>
      <c r="K2205" s="162"/>
      <c r="L2205" s="163" t="s">
        <v>5629</v>
      </c>
      <c r="M2205" s="171">
        <v>0</v>
      </c>
      <c r="N2205" s="164">
        <v>3635</v>
      </c>
      <c r="O2205" s="162">
        <v>152523</v>
      </c>
      <c r="P2205" s="160">
        <v>45539</v>
      </c>
      <c r="Q2205" s="162" t="s">
        <v>6261</v>
      </c>
      <c r="R2205" s="164">
        <v>3635</v>
      </c>
      <c r="S2205" s="158" t="s">
        <v>5656</v>
      </c>
      <c r="T2205" s="163"/>
      <c r="U2205" s="161" t="s">
        <v>10</v>
      </c>
      <c r="V2205" s="161" t="s">
        <v>11</v>
      </c>
      <c r="W2205" s="161" t="s">
        <v>12</v>
      </c>
      <c r="X2205" s="161" t="s">
        <v>13</v>
      </c>
      <c r="Y2205" s="169">
        <v>5800</v>
      </c>
      <c r="Z2205" s="169">
        <v>9021101</v>
      </c>
      <c r="AA2205" s="166">
        <v>2.0303973099330278E-3</v>
      </c>
      <c r="AB2205" s="167" t="s">
        <v>6384</v>
      </c>
      <c r="AC2205" s="168" t="s">
        <v>3156</v>
      </c>
    </row>
    <row r="2206" spans="1:29" x14ac:dyDescent="0.3">
      <c r="A2206" s="156" t="s">
        <v>2726</v>
      </c>
      <c r="B2206" s="157">
        <v>3</v>
      </c>
      <c r="C2206" s="158" t="s">
        <v>1467</v>
      </c>
      <c r="D2206" s="158" t="s">
        <v>421</v>
      </c>
      <c r="E2206" s="156" t="s">
        <v>2722</v>
      </c>
      <c r="F2206" s="159" t="s">
        <v>2638</v>
      </c>
      <c r="G2206" s="158" t="s">
        <v>280</v>
      </c>
      <c r="H2206" s="160">
        <v>45210</v>
      </c>
      <c r="I2206" s="160">
        <v>45551</v>
      </c>
      <c r="J2206" s="161" t="s">
        <v>6174</v>
      </c>
      <c r="K2206" s="162"/>
      <c r="L2206" s="163" t="s">
        <v>5629</v>
      </c>
      <c r="M2206" s="171">
        <v>0</v>
      </c>
      <c r="N2206" s="164">
        <v>5317.5</v>
      </c>
      <c r="O2206" s="162">
        <v>154507</v>
      </c>
      <c r="P2206" s="160">
        <v>45551</v>
      </c>
      <c r="Q2206" s="162" t="s">
        <v>6262</v>
      </c>
      <c r="R2206" s="164">
        <v>5317.5</v>
      </c>
      <c r="S2206" s="158" t="s">
        <v>5656</v>
      </c>
      <c r="T2206" s="163"/>
      <c r="U2206" s="161" t="s">
        <v>10</v>
      </c>
      <c r="V2206" s="161" t="s">
        <v>11</v>
      </c>
      <c r="W2206" s="161" t="s">
        <v>12</v>
      </c>
      <c r="X2206" s="161" t="s">
        <v>13</v>
      </c>
      <c r="Y2206" s="165">
        <v>5800</v>
      </c>
      <c r="Z2206" s="165">
        <v>9021101</v>
      </c>
      <c r="AA2206" s="166">
        <v>2.9701891872266502E-3</v>
      </c>
      <c r="AB2206" s="167" t="s">
        <v>6384</v>
      </c>
      <c r="AC2206" s="168" t="s">
        <v>3156</v>
      </c>
    </row>
    <row r="2207" spans="1:29" x14ac:dyDescent="0.3">
      <c r="A2207" s="156" t="s">
        <v>2732</v>
      </c>
      <c r="B2207" s="157">
        <v>3</v>
      </c>
      <c r="C2207" s="158" t="s">
        <v>1467</v>
      </c>
      <c r="D2207" s="156" t="s">
        <v>412</v>
      </c>
      <c r="E2207" s="156" t="s">
        <v>2722</v>
      </c>
      <c r="F2207" s="156" t="s">
        <v>2638</v>
      </c>
      <c r="G2207" s="158" t="s">
        <v>280</v>
      </c>
      <c r="H2207" s="160">
        <v>45210</v>
      </c>
      <c r="I2207" s="160">
        <v>45359</v>
      </c>
      <c r="J2207" s="161" t="s">
        <v>5251</v>
      </c>
      <c r="K2207" s="162"/>
      <c r="L2207" s="156" t="s">
        <v>5629</v>
      </c>
      <c r="M2207" s="171">
        <v>0</v>
      </c>
      <c r="N2207" s="170">
        <v>23840</v>
      </c>
      <c r="O2207" s="162">
        <v>141607</v>
      </c>
      <c r="P2207" s="160">
        <v>45359</v>
      </c>
      <c r="Q2207" s="162" t="s">
        <v>5956</v>
      </c>
      <c r="R2207" s="171">
        <v>23840</v>
      </c>
      <c r="S2207" s="158" t="s">
        <v>5657</v>
      </c>
      <c r="T2207" s="162"/>
      <c r="U2207" s="161" t="s">
        <v>10</v>
      </c>
      <c r="V2207" s="161" t="s">
        <v>11</v>
      </c>
      <c r="W2207" s="161" t="s">
        <v>12</v>
      </c>
      <c r="X2207" s="161" t="s">
        <v>13</v>
      </c>
      <c r="Y2207" s="165">
        <v>5800</v>
      </c>
      <c r="Z2207" s="165">
        <v>9041101</v>
      </c>
      <c r="AA2207" s="166">
        <v>1.3316278368309046E-2</v>
      </c>
      <c r="AB2207" s="185" t="s">
        <v>6215</v>
      </c>
      <c r="AC2207" s="168" t="s">
        <v>3166</v>
      </c>
    </row>
    <row r="2208" spans="1:29" x14ac:dyDescent="0.3">
      <c r="A2208" s="156" t="s">
        <v>2732</v>
      </c>
      <c r="B2208" s="157">
        <v>3</v>
      </c>
      <c r="C2208" s="158" t="s">
        <v>1467</v>
      </c>
      <c r="D2208" s="156" t="s">
        <v>412</v>
      </c>
      <c r="E2208" s="156" t="s">
        <v>2722</v>
      </c>
      <c r="F2208" s="156" t="s">
        <v>2638</v>
      </c>
      <c r="G2208" s="158" t="s">
        <v>280</v>
      </c>
      <c r="H2208" s="160">
        <v>45210</v>
      </c>
      <c r="I2208" s="160">
        <v>45359</v>
      </c>
      <c r="J2208" s="161" t="s">
        <v>5251</v>
      </c>
      <c r="K2208" s="162"/>
      <c r="L2208" s="158" t="s">
        <v>5629</v>
      </c>
      <c r="M2208" s="171">
        <v>0</v>
      </c>
      <c r="N2208" s="170">
        <v>4920</v>
      </c>
      <c r="O2208" s="162">
        <v>141608</v>
      </c>
      <c r="P2208" s="160">
        <v>45359</v>
      </c>
      <c r="Q2208" s="162" t="s">
        <v>5956</v>
      </c>
      <c r="R2208" s="170">
        <v>4920</v>
      </c>
      <c r="S2208" s="158" t="s">
        <v>5657</v>
      </c>
      <c r="T2208" s="162"/>
      <c r="U2208" s="161" t="s">
        <v>10</v>
      </c>
      <c r="V2208" s="161" t="s">
        <v>11</v>
      </c>
      <c r="W2208" s="161" t="s">
        <v>12</v>
      </c>
      <c r="X2208" s="161" t="s">
        <v>13</v>
      </c>
      <c r="Y2208" s="165">
        <v>5800</v>
      </c>
      <c r="Z2208" s="165">
        <v>9041101</v>
      </c>
      <c r="AA2208" s="166">
        <v>2.7481581196342492E-3</v>
      </c>
      <c r="AB2208" s="158" t="s">
        <v>6215</v>
      </c>
      <c r="AC2208" s="168" t="s">
        <v>3166</v>
      </c>
    </row>
    <row r="2209" spans="1:29" x14ac:dyDescent="0.3">
      <c r="A2209" s="156" t="s">
        <v>2732</v>
      </c>
      <c r="B2209" s="157">
        <v>3</v>
      </c>
      <c r="C2209" s="156" t="s">
        <v>1467</v>
      </c>
      <c r="D2209" s="158" t="s">
        <v>412</v>
      </c>
      <c r="E2209" s="156" t="s">
        <v>2722</v>
      </c>
      <c r="F2209" s="159" t="s">
        <v>2638</v>
      </c>
      <c r="G2209" s="156" t="s">
        <v>280</v>
      </c>
      <c r="H2209" s="160">
        <v>45210</v>
      </c>
      <c r="I2209" s="160">
        <v>45359</v>
      </c>
      <c r="J2209" s="161" t="s">
        <v>5251</v>
      </c>
      <c r="K2209" s="162"/>
      <c r="L2209" s="158" t="s">
        <v>5629</v>
      </c>
      <c r="M2209" s="171">
        <v>0</v>
      </c>
      <c r="N2209" s="164">
        <v>24890</v>
      </c>
      <c r="O2209" s="162" t="s">
        <v>5955</v>
      </c>
      <c r="P2209" s="160">
        <v>45359</v>
      </c>
      <c r="Q2209" s="162" t="s">
        <v>5956</v>
      </c>
      <c r="R2209" s="164">
        <v>24890</v>
      </c>
      <c r="S2209" s="158" t="s">
        <v>5657</v>
      </c>
      <c r="T2209" s="163"/>
      <c r="U2209" s="161" t="s">
        <v>10</v>
      </c>
      <c r="V2209" s="161" t="s">
        <v>11</v>
      </c>
      <c r="W2209" s="161" t="s">
        <v>12</v>
      </c>
      <c r="X2209" s="161" t="s">
        <v>13</v>
      </c>
      <c r="Y2209" s="169">
        <v>5800</v>
      </c>
      <c r="Z2209" s="169">
        <v>9041101</v>
      </c>
      <c r="AA2209" s="166">
        <v>1.3902775527987086E-2</v>
      </c>
      <c r="AB2209" s="158" t="s">
        <v>6014</v>
      </c>
      <c r="AC2209" s="168" t="s">
        <v>3166</v>
      </c>
    </row>
    <row r="2210" spans="1:29" x14ac:dyDescent="0.3">
      <c r="A2210" s="156" t="s">
        <v>2732</v>
      </c>
      <c r="B2210" s="157">
        <v>3</v>
      </c>
      <c r="C2210" s="158" t="s">
        <v>1467</v>
      </c>
      <c r="D2210" s="156" t="s">
        <v>412</v>
      </c>
      <c r="E2210" s="156" t="s">
        <v>2722</v>
      </c>
      <c r="F2210" s="158" t="s">
        <v>2638</v>
      </c>
      <c r="G2210" s="158" t="s">
        <v>280</v>
      </c>
      <c r="H2210" s="160">
        <v>45210</v>
      </c>
      <c r="I2210" s="160">
        <v>45372</v>
      </c>
      <c r="J2210" s="161" t="s">
        <v>5251</v>
      </c>
      <c r="K2210" s="162"/>
      <c r="L2210" s="158" t="s">
        <v>5629</v>
      </c>
      <c r="M2210" s="171">
        <v>0</v>
      </c>
      <c r="N2210" s="171">
        <v>12880</v>
      </c>
      <c r="O2210" s="162">
        <v>141609</v>
      </c>
      <c r="P2210" s="160">
        <v>45372</v>
      </c>
      <c r="Q2210" s="162" t="s">
        <v>5998</v>
      </c>
      <c r="R2210" s="171">
        <v>12880</v>
      </c>
      <c r="S2210" s="158" t="s">
        <v>5657</v>
      </c>
      <c r="T2210" s="156"/>
      <c r="U2210" s="161" t="s">
        <v>10</v>
      </c>
      <c r="V2210" s="161" t="s">
        <v>11</v>
      </c>
      <c r="W2210" s="161" t="s">
        <v>12</v>
      </c>
      <c r="X2210" s="161" t="s">
        <v>13</v>
      </c>
      <c r="Y2210" s="165">
        <v>5800</v>
      </c>
      <c r="Z2210" s="165">
        <v>9041101</v>
      </c>
      <c r="AA2210" s="166">
        <v>7.1943651587173026E-3</v>
      </c>
      <c r="AB2210" s="158" t="s">
        <v>6088</v>
      </c>
      <c r="AC2210" s="168" t="s">
        <v>3166</v>
      </c>
    </row>
    <row r="2211" spans="1:29" x14ac:dyDescent="0.3">
      <c r="A2211" s="156" t="s">
        <v>2732</v>
      </c>
      <c r="B2211" s="157">
        <v>3</v>
      </c>
      <c r="C2211" s="158" t="s">
        <v>1467</v>
      </c>
      <c r="D2211" s="158" t="s">
        <v>412</v>
      </c>
      <c r="E2211" s="156" t="s">
        <v>2722</v>
      </c>
      <c r="F2211" s="159" t="s">
        <v>2638</v>
      </c>
      <c r="G2211" s="158" t="s">
        <v>280</v>
      </c>
      <c r="H2211" s="160">
        <v>45210</v>
      </c>
      <c r="I2211" s="160">
        <v>45392</v>
      </c>
      <c r="J2211" s="161" t="s">
        <v>5251</v>
      </c>
      <c r="K2211" s="162"/>
      <c r="L2211" s="163" t="s">
        <v>5629</v>
      </c>
      <c r="M2211" s="171">
        <v>0</v>
      </c>
      <c r="N2211" s="164">
        <v>5025</v>
      </c>
      <c r="O2211" s="162">
        <v>143105</v>
      </c>
      <c r="P2211" s="160">
        <v>45392</v>
      </c>
      <c r="Q2211" s="162" t="s">
        <v>6028</v>
      </c>
      <c r="R2211" s="164">
        <v>5025</v>
      </c>
      <c r="S2211" s="163" t="s">
        <v>5657</v>
      </c>
      <c r="T2211" s="163"/>
      <c r="U2211" s="161" t="s">
        <v>10</v>
      </c>
      <c r="V2211" s="161" t="s">
        <v>11</v>
      </c>
      <c r="W2211" s="161" t="s">
        <v>12</v>
      </c>
      <c r="X2211" s="161" t="s">
        <v>13</v>
      </c>
      <c r="Y2211" s="165">
        <v>5800</v>
      </c>
      <c r="Z2211" s="165">
        <v>9041101</v>
      </c>
      <c r="AA2211" s="166">
        <v>2.8068078356020534E-3</v>
      </c>
      <c r="AB2211" s="167" t="s">
        <v>6088</v>
      </c>
      <c r="AC2211" s="168" t="s">
        <v>3166</v>
      </c>
    </row>
    <row r="2212" spans="1:29" x14ac:dyDescent="0.3">
      <c r="A2212" s="156" t="s">
        <v>2732</v>
      </c>
      <c r="B2212" s="157">
        <v>3</v>
      </c>
      <c r="C2212" s="158" t="s">
        <v>1467</v>
      </c>
      <c r="D2212" s="158" t="s">
        <v>412</v>
      </c>
      <c r="E2212" s="156" t="s">
        <v>2722</v>
      </c>
      <c r="F2212" s="159" t="s">
        <v>2638</v>
      </c>
      <c r="G2212" s="158" t="s">
        <v>280</v>
      </c>
      <c r="H2212" s="160">
        <v>45210</v>
      </c>
      <c r="I2212" s="160">
        <v>45427</v>
      </c>
      <c r="J2212" s="161" t="s">
        <v>5251</v>
      </c>
      <c r="K2212" s="162"/>
      <c r="L2212" s="163" t="s">
        <v>5629</v>
      </c>
      <c r="M2212" s="171">
        <v>0</v>
      </c>
      <c r="N2212" s="164">
        <v>7230</v>
      </c>
      <c r="O2212" s="162">
        <v>144550</v>
      </c>
      <c r="P2212" s="160">
        <v>45427</v>
      </c>
      <c r="Q2212" s="162" t="s">
        <v>6042</v>
      </c>
      <c r="R2212" s="164">
        <v>7230</v>
      </c>
      <c r="S2212" s="163" t="s">
        <v>5657</v>
      </c>
      <c r="T2212" s="163"/>
      <c r="U2212" s="161" t="s">
        <v>10</v>
      </c>
      <c r="V2212" s="161" t="s">
        <v>11</v>
      </c>
      <c r="W2212" s="161" t="s">
        <v>12</v>
      </c>
      <c r="X2212" s="161" t="s">
        <v>13</v>
      </c>
      <c r="Y2212" s="165">
        <v>5800</v>
      </c>
      <c r="Z2212" s="165">
        <v>9041101</v>
      </c>
      <c r="AA2212" s="166">
        <v>4.0384518709259392E-3</v>
      </c>
      <c r="AB2212" s="167" t="s">
        <v>6088</v>
      </c>
      <c r="AC2212" s="168" t="s">
        <v>3166</v>
      </c>
    </row>
    <row r="2213" spans="1:29" x14ac:dyDescent="0.3">
      <c r="A2213" s="156" t="s">
        <v>2732</v>
      </c>
      <c r="B2213" s="157">
        <v>3</v>
      </c>
      <c r="C2213" s="158" t="s">
        <v>1467</v>
      </c>
      <c r="D2213" s="158" t="s">
        <v>412</v>
      </c>
      <c r="E2213" s="156" t="s">
        <v>2722</v>
      </c>
      <c r="F2213" s="159" t="s">
        <v>2638</v>
      </c>
      <c r="G2213" s="158" t="s">
        <v>280</v>
      </c>
      <c r="H2213" s="160">
        <v>45210</v>
      </c>
      <c r="I2213" s="160">
        <v>45456</v>
      </c>
      <c r="J2213" s="161" t="s">
        <v>5251</v>
      </c>
      <c r="K2213" s="162"/>
      <c r="L2213" s="163" t="s">
        <v>5629</v>
      </c>
      <c r="M2213" s="171">
        <v>0</v>
      </c>
      <c r="N2213" s="164">
        <v>9145</v>
      </c>
      <c r="O2213" s="162">
        <v>146355</v>
      </c>
      <c r="P2213" s="160">
        <v>45456</v>
      </c>
      <c r="Q2213" s="162" t="s">
        <v>6115</v>
      </c>
      <c r="R2213" s="164">
        <v>9145</v>
      </c>
      <c r="S2213" s="163" t="s">
        <v>5657</v>
      </c>
      <c r="T2213" s="163"/>
      <c r="U2213" s="161" t="s">
        <v>10</v>
      </c>
      <c r="V2213" s="161" t="s">
        <v>11</v>
      </c>
      <c r="W2213" s="161" t="s">
        <v>12</v>
      </c>
      <c r="X2213" s="161" t="s">
        <v>13</v>
      </c>
      <c r="Y2213" s="169">
        <v>5800</v>
      </c>
      <c r="Z2213" s="169">
        <v>9041101</v>
      </c>
      <c r="AA2213" s="166">
        <v>5.1081109764339857E-3</v>
      </c>
      <c r="AB2213" s="167" t="s">
        <v>6217</v>
      </c>
      <c r="AC2213" s="168" t="s">
        <v>3166</v>
      </c>
    </row>
    <row r="2214" spans="1:29" x14ac:dyDescent="0.3">
      <c r="A2214" s="156" t="s">
        <v>2732</v>
      </c>
      <c r="B2214" s="157">
        <v>3</v>
      </c>
      <c r="C2214" s="156" t="s">
        <v>1467</v>
      </c>
      <c r="D2214" s="158" t="s">
        <v>412</v>
      </c>
      <c r="E2214" s="156" t="s">
        <v>2722</v>
      </c>
      <c r="F2214" s="159" t="s">
        <v>2638</v>
      </c>
      <c r="G2214" s="156" t="s">
        <v>280</v>
      </c>
      <c r="H2214" s="160">
        <v>45210</v>
      </c>
      <c r="I2214" s="160">
        <v>45470</v>
      </c>
      <c r="J2214" s="161" t="s">
        <v>5251</v>
      </c>
      <c r="K2214" s="162"/>
      <c r="L2214" s="163" t="s">
        <v>5629</v>
      </c>
      <c r="M2214" s="171">
        <v>0</v>
      </c>
      <c r="N2214" s="164">
        <v>6025</v>
      </c>
      <c r="O2214" s="162">
        <v>148295</v>
      </c>
      <c r="P2214" s="160">
        <v>45470</v>
      </c>
      <c r="Q2214" s="162" t="s">
        <v>6139</v>
      </c>
      <c r="R2214" s="164">
        <v>6025</v>
      </c>
      <c r="S2214" s="158" t="s">
        <v>5657</v>
      </c>
      <c r="T2214" s="163"/>
      <c r="U2214" s="161" t="s">
        <v>10</v>
      </c>
      <c r="V2214" s="161" t="s">
        <v>11</v>
      </c>
      <c r="W2214" s="161" t="s">
        <v>12</v>
      </c>
      <c r="X2214" s="161" t="s">
        <v>13</v>
      </c>
      <c r="Y2214" s="169">
        <v>5800</v>
      </c>
      <c r="Z2214" s="165">
        <v>9041101</v>
      </c>
      <c r="AA2214" s="166">
        <v>3.3653765591049496E-3</v>
      </c>
      <c r="AB2214" s="158" t="s">
        <v>6217</v>
      </c>
      <c r="AC2214" s="168" t="s">
        <v>3166</v>
      </c>
    </row>
    <row r="2215" spans="1:29" x14ac:dyDescent="0.3">
      <c r="A2215" s="156" t="s">
        <v>2732</v>
      </c>
      <c r="B2215" s="157">
        <v>3</v>
      </c>
      <c r="C2215" s="158" t="s">
        <v>1467</v>
      </c>
      <c r="D2215" s="158" t="s">
        <v>412</v>
      </c>
      <c r="E2215" s="156" t="s">
        <v>2722</v>
      </c>
      <c r="F2215" s="159" t="s">
        <v>2638</v>
      </c>
      <c r="G2215" s="158" t="s">
        <v>280</v>
      </c>
      <c r="H2215" s="160">
        <v>45210</v>
      </c>
      <c r="I2215" s="160">
        <v>45492</v>
      </c>
      <c r="J2215" s="161" t="s">
        <v>5251</v>
      </c>
      <c r="K2215" s="162"/>
      <c r="L2215" s="163" t="s">
        <v>5629</v>
      </c>
      <c r="M2215" s="171">
        <v>0</v>
      </c>
      <c r="N2215" s="164">
        <v>3840</v>
      </c>
      <c r="O2215" s="162">
        <v>150087</v>
      </c>
      <c r="P2215" s="160">
        <v>45492</v>
      </c>
      <c r="Q2215" s="162" t="s">
        <v>6202</v>
      </c>
      <c r="R2215" s="164">
        <v>3840</v>
      </c>
      <c r="S2215" s="163" t="s">
        <v>5657</v>
      </c>
      <c r="T2215" s="163"/>
      <c r="U2215" s="161" t="s">
        <v>10</v>
      </c>
      <c r="V2215" s="161" t="s">
        <v>11</v>
      </c>
      <c r="W2215" s="161" t="s">
        <v>12</v>
      </c>
      <c r="X2215" s="161" t="s">
        <v>13</v>
      </c>
      <c r="Y2215" s="169">
        <v>5800</v>
      </c>
      <c r="Z2215" s="169">
        <v>9041101</v>
      </c>
      <c r="AA2215" s="166">
        <v>2.1449038982511211E-3</v>
      </c>
      <c r="AB2215" s="167" t="s">
        <v>6217</v>
      </c>
      <c r="AC2215" s="168" t="s">
        <v>3166</v>
      </c>
    </row>
    <row r="2216" spans="1:29" x14ac:dyDescent="0.3">
      <c r="A2216" s="156" t="s">
        <v>2732</v>
      </c>
      <c r="B2216" s="157">
        <v>3</v>
      </c>
      <c r="C2216" s="158" t="s">
        <v>1467</v>
      </c>
      <c r="D2216" s="156" t="s">
        <v>412</v>
      </c>
      <c r="E2216" s="156" t="s">
        <v>2722</v>
      </c>
      <c r="F2216" s="156" t="s">
        <v>2638</v>
      </c>
      <c r="G2216" s="158" t="s">
        <v>280</v>
      </c>
      <c r="H2216" s="160">
        <v>45210</v>
      </c>
      <c r="I2216" s="160">
        <v>45539</v>
      </c>
      <c r="J2216" s="161" t="s">
        <v>6174</v>
      </c>
      <c r="K2216" s="162"/>
      <c r="L2216" s="158" t="s">
        <v>5629</v>
      </c>
      <c r="M2216" s="171">
        <v>0</v>
      </c>
      <c r="N2216" s="170">
        <v>2725</v>
      </c>
      <c r="O2216" s="162">
        <v>152523</v>
      </c>
      <c r="P2216" s="160">
        <v>45539</v>
      </c>
      <c r="Q2216" s="162" t="s">
        <v>6261</v>
      </c>
      <c r="R2216" s="170">
        <v>2725</v>
      </c>
      <c r="S2216" s="163" t="s">
        <v>5657</v>
      </c>
      <c r="T2216" s="162"/>
      <c r="U2216" s="161" t="s">
        <v>10</v>
      </c>
      <c r="V2216" s="161" t="s">
        <v>11</v>
      </c>
      <c r="W2216" s="161" t="s">
        <v>12</v>
      </c>
      <c r="X2216" s="161" t="s">
        <v>13</v>
      </c>
      <c r="Y2216" s="165">
        <v>5800</v>
      </c>
      <c r="Z2216" s="165">
        <v>9041101</v>
      </c>
      <c r="AA2216" s="166">
        <v>1.5220997715453921E-3</v>
      </c>
      <c r="AB2216" s="158" t="s">
        <v>6385</v>
      </c>
      <c r="AC2216" s="168" t="s">
        <v>3166</v>
      </c>
    </row>
    <row r="2217" spans="1:29" x14ac:dyDescent="0.3">
      <c r="A2217" s="156" t="s">
        <v>2732</v>
      </c>
      <c r="B2217" s="157">
        <v>3</v>
      </c>
      <c r="C2217" s="158" t="s">
        <v>1467</v>
      </c>
      <c r="D2217" s="158" t="s">
        <v>412</v>
      </c>
      <c r="E2217" s="156" t="s">
        <v>2722</v>
      </c>
      <c r="F2217" s="159" t="s">
        <v>2638</v>
      </c>
      <c r="G2217" s="158" t="s">
        <v>280</v>
      </c>
      <c r="H2217" s="160">
        <v>45210</v>
      </c>
      <c r="I2217" s="160">
        <v>45551</v>
      </c>
      <c r="J2217" s="161" t="s">
        <v>6174</v>
      </c>
      <c r="K2217" s="162"/>
      <c r="L2217" s="163" t="s">
        <v>5629</v>
      </c>
      <c r="M2217" s="171">
        <v>0</v>
      </c>
      <c r="N2217" s="164">
        <v>5130</v>
      </c>
      <c r="O2217" s="162">
        <v>154507</v>
      </c>
      <c r="P2217" s="160">
        <v>45551</v>
      </c>
      <c r="Q2217" s="162" t="s">
        <v>6262</v>
      </c>
      <c r="R2217" s="164">
        <v>5130</v>
      </c>
      <c r="S2217" s="163" t="s">
        <v>5657</v>
      </c>
      <c r="T2217" s="163"/>
      <c r="U2217" s="161" t="s">
        <v>10</v>
      </c>
      <c r="V2217" s="161" t="s">
        <v>11</v>
      </c>
      <c r="W2217" s="161" t="s">
        <v>12</v>
      </c>
      <c r="X2217" s="161" t="s">
        <v>13</v>
      </c>
      <c r="Y2217" s="165">
        <v>5800</v>
      </c>
      <c r="Z2217" s="165">
        <v>9041101</v>
      </c>
      <c r="AA2217" s="166">
        <v>2.8654575515698576E-3</v>
      </c>
      <c r="AB2217" s="172" t="s">
        <v>6386</v>
      </c>
      <c r="AC2217" s="168" t="s">
        <v>3166</v>
      </c>
    </row>
    <row r="2218" spans="1:29" x14ac:dyDescent="0.3">
      <c r="A2218" s="156" t="s">
        <v>2808</v>
      </c>
      <c r="B2218" s="157">
        <v>4</v>
      </c>
      <c r="C2218" s="158" t="s">
        <v>1467</v>
      </c>
      <c r="D2218" s="158" t="s">
        <v>418</v>
      </c>
      <c r="E2218" s="156" t="s">
        <v>2722</v>
      </c>
      <c r="F2218" s="159" t="s">
        <v>2638</v>
      </c>
      <c r="G2218" s="158" t="s">
        <v>280</v>
      </c>
      <c r="H2218" s="160">
        <v>45210</v>
      </c>
      <c r="I2218" s="160">
        <v>45359</v>
      </c>
      <c r="J2218" s="161" t="s">
        <v>5251</v>
      </c>
      <c r="K2218" s="162"/>
      <c r="L2218" s="163" t="s">
        <v>5629</v>
      </c>
      <c r="M2218" s="171">
        <v>0</v>
      </c>
      <c r="N2218" s="164">
        <v>640</v>
      </c>
      <c r="O2218" s="162">
        <v>141608</v>
      </c>
      <c r="P2218" s="160">
        <v>45359</v>
      </c>
      <c r="Q2218" s="162" t="s">
        <v>5956</v>
      </c>
      <c r="R2218" s="164">
        <v>640</v>
      </c>
      <c r="S2218" s="163" t="s">
        <v>6235</v>
      </c>
      <c r="T2218" s="163"/>
      <c r="U2218" s="161" t="s">
        <v>10</v>
      </c>
      <c r="V2218" s="161" t="s">
        <v>11</v>
      </c>
      <c r="W2218" s="161" t="s">
        <v>12</v>
      </c>
      <c r="X2218" s="161" t="s">
        <v>13</v>
      </c>
      <c r="Y2218" s="169">
        <v>5800</v>
      </c>
      <c r="Z2218" s="169">
        <v>9091101</v>
      </c>
      <c r="AA2218" s="166">
        <v>3.5748398304185356E-4</v>
      </c>
      <c r="AB2218" s="167" t="s">
        <v>6015</v>
      </c>
      <c r="AC2218" s="168" t="s">
        <v>3192</v>
      </c>
    </row>
    <row r="2219" spans="1:29" x14ac:dyDescent="0.3">
      <c r="A2219" s="156" t="s">
        <v>2808</v>
      </c>
      <c r="B2219" s="157">
        <v>4</v>
      </c>
      <c r="C2219" s="158" t="s">
        <v>1467</v>
      </c>
      <c r="D2219" s="158" t="s">
        <v>418</v>
      </c>
      <c r="E2219" s="156" t="s">
        <v>2722</v>
      </c>
      <c r="F2219" s="159" t="s">
        <v>2638</v>
      </c>
      <c r="G2219" s="158" t="s">
        <v>280</v>
      </c>
      <c r="H2219" s="160">
        <v>45210</v>
      </c>
      <c r="I2219" s="160">
        <v>45372</v>
      </c>
      <c r="J2219" s="161" t="s">
        <v>5251</v>
      </c>
      <c r="K2219" s="162"/>
      <c r="L2219" s="163" t="s">
        <v>5629</v>
      </c>
      <c r="M2219" s="171">
        <v>0</v>
      </c>
      <c r="N2219" s="164">
        <v>780</v>
      </c>
      <c r="O2219" s="162">
        <v>141609</v>
      </c>
      <c r="P2219" s="160">
        <v>45372</v>
      </c>
      <c r="Q2219" s="162" t="s">
        <v>5998</v>
      </c>
      <c r="R2219" s="164">
        <v>780</v>
      </c>
      <c r="S2219" s="163" t="s">
        <v>6235</v>
      </c>
      <c r="T2219" s="163"/>
      <c r="U2219" s="161" t="s">
        <v>10</v>
      </c>
      <c r="V2219" s="161" t="s">
        <v>11</v>
      </c>
      <c r="W2219" s="161" t="s">
        <v>12</v>
      </c>
      <c r="X2219" s="161" t="s">
        <v>13</v>
      </c>
      <c r="Y2219" s="165">
        <v>5800</v>
      </c>
      <c r="Z2219" s="165">
        <v>9091101</v>
      </c>
      <c r="AA2219" s="166">
        <v>4.3568360433225901E-4</v>
      </c>
      <c r="AB2219" s="175" t="s">
        <v>6089</v>
      </c>
      <c r="AC2219" s="168" t="s">
        <v>3192</v>
      </c>
    </row>
    <row r="2220" spans="1:29" x14ac:dyDescent="0.3">
      <c r="A2220" s="156" t="s">
        <v>2808</v>
      </c>
      <c r="B2220" s="157">
        <v>4</v>
      </c>
      <c r="C2220" s="158" t="s">
        <v>1467</v>
      </c>
      <c r="D2220" s="158" t="s">
        <v>418</v>
      </c>
      <c r="E2220" s="156" t="s">
        <v>2722</v>
      </c>
      <c r="F2220" s="159" t="s">
        <v>2638</v>
      </c>
      <c r="G2220" s="158" t="s">
        <v>280</v>
      </c>
      <c r="H2220" s="160">
        <v>45210</v>
      </c>
      <c r="I2220" s="160">
        <v>45392</v>
      </c>
      <c r="J2220" s="161" t="s">
        <v>5251</v>
      </c>
      <c r="K2220" s="162"/>
      <c r="L2220" s="163" t="s">
        <v>5629</v>
      </c>
      <c r="M2220" s="171">
        <v>0</v>
      </c>
      <c r="N2220" s="164">
        <v>2800</v>
      </c>
      <c r="O2220" s="162">
        <v>143105</v>
      </c>
      <c r="P2220" s="160">
        <v>45392</v>
      </c>
      <c r="Q2220" s="162" t="s">
        <v>6028</v>
      </c>
      <c r="R2220" s="164">
        <v>2800</v>
      </c>
      <c r="S2220" s="158" t="s">
        <v>6235</v>
      </c>
      <c r="T2220" s="163"/>
      <c r="U2220" s="161" t="s">
        <v>10</v>
      </c>
      <c r="V2220" s="161" t="s">
        <v>11</v>
      </c>
      <c r="W2220" s="161" t="s">
        <v>12</v>
      </c>
      <c r="X2220" s="161" t="s">
        <v>13</v>
      </c>
      <c r="Y2220" s="169">
        <v>5800</v>
      </c>
      <c r="Z2220" s="169">
        <v>9091101</v>
      </c>
      <c r="AA2220" s="166">
        <v>1.5639924258081092E-3</v>
      </c>
      <c r="AB2220" s="167" t="s">
        <v>6089</v>
      </c>
      <c r="AC2220" s="168" t="s">
        <v>3192</v>
      </c>
    </row>
    <row r="2221" spans="1:29" x14ac:dyDescent="0.3">
      <c r="A2221" s="156" t="s">
        <v>2808</v>
      </c>
      <c r="B2221" s="157">
        <v>4</v>
      </c>
      <c r="C2221" s="158" t="s">
        <v>1467</v>
      </c>
      <c r="D2221" s="158" t="s">
        <v>418</v>
      </c>
      <c r="E2221" s="156" t="s">
        <v>2722</v>
      </c>
      <c r="F2221" s="159" t="s">
        <v>2638</v>
      </c>
      <c r="G2221" s="158" t="s">
        <v>280</v>
      </c>
      <c r="H2221" s="160">
        <v>45210</v>
      </c>
      <c r="I2221" s="160">
        <v>45427</v>
      </c>
      <c r="J2221" s="161" t="s">
        <v>5251</v>
      </c>
      <c r="K2221" s="162"/>
      <c r="L2221" s="163" t="s">
        <v>5629</v>
      </c>
      <c r="M2221" s="171">
        <v>0</v>
      </c>
      <c r="N2221" s="164">
        <v>5170</v>
      </c>
      <c r="O2221" s="162">
        <v>144550</v>
      </c>
      <c r="P2221" s="160">
        <v>45427</v>
      </c>
      <c r="Q2221" s="162" t="s">
        <v>6042</v>
      </c>
      <c r="R2221" s="164">
        <v>5170</v>
      </c>
      <c r="S2221" s="158" t="s">
        <v>6235</v>
      </c>
      <c r="T2221" s="163"/>
      <c r="U2221" s="161" t="s">
        <v>10</v>
      </c>
      <c r="V2221" s="161" t="s">
        <v>11</v>
      </c>
      <c r="W2221" s="161" t="s">
        <v>12</v>
      </c>
      <c r="X2221" s="161" t="s">
        <v>13</v>
      </c>
      <c r="Y2221" s="169">
        <v>5800</v>
      </c>
      <c r="Z2221" s="169">
        <v>9091101</v>
      </c>
      <c r="AA2221" s="166">
        <v>2.8878003005099731E-3</v>
      </c>
      <c r="AB2221" s="158" t="s">
        <v>6089</v>
      </c>
      <c r="AC2221" s="168" t="s">
        <v>3192</v>
      </c>
    </row>
    <row r="2222" spans="1:29" x14ac:dyDescent="0.3">
      <c r="A2222" s="156" t="s">
        <v>2808</v>
      </c>
      <c r="B2222" s="157">
        <v>4</v>
      </c>
      <c r="C2222" s="156" t="s">
        <v>1467</v>
      </c>
      <c r="D2222" s="158" t="s">
        <v>418</v>
      </c>
      <c r="E2222" s="156" t="s">
        <v>2722</v>
      </c>
      <c r="F2222" s="159" t="s">
        <v>2638</v>
      </c>
      <c r="G2222" s="156" t="s">
        <v>280</v>
      </c>
      <c r="H2222" s="160">
        <v>45210</v>
      </c>
      <c r="I2222" s="160">
        <v>45456</v>
      </c>
      <c r="J2222" s="161" t="s">
        <v>5251</v>
      </c>
      <c r="K2222" s="162"/>
      <c r="L2222" s="163" t="s">
        <v>5629</v>
      </c>
      <c r="M2222" s="171">
        <v>0</v>
      </c>
      <c r="N2222" s="164">
        <v>7670</v>
      </c>
      <c r="O2222" s="162">
        <v>146355</v>
      </c>
      <c r="P2222" s="160">
        <v>45456</v>
      </c>
      <c r="Q2222" s="162" t="s">
        <v>6115</v>
      </c>
      <c r="R2222" s="164">
        <v>7670</v>
      </c>
      <c r="S2222" s="158" t="s">
        <v>6235</v>
      </c>
      <c r="T2222" s="163"/>
      <c r="U2222" s="161" t="s">
        <v>10</v>
      </c>
      <c r="V2222" s="161" t="s">
        <v>11</v>
      </c>
      <c r="W2222" s="161" t="s">
        <v>12</v>
      </c>
      <c r="X2222" s="161" t="s">
        <v>13</v>
      </c>
      <c r="Y2222" s="169">
        <v>5800</v>
      </c>
      <c r="Z2222" s="165">
        <v>9091101</v>
      </c>
      <c r="AA2222" s="166">
        <v>4.2842221092672141E-3</v>
      </c>
      <c r="AB2222" s="158" t="s">
        <v>6218</v>
      </c>
      <c r="AC2222" s="168" t="s">
        <v>3192</v>
      </c>
    </row>
    <row r="2223" spans="1:29" x14ac:dyDescent="0.3">
      <c r="A2223" s="156" t="s">
        <v>2808</v>
      </c>
      <c r="B2223" s="157">
        <v>4</v>
      </c>
      <c r="C2223" s="158" t="s">
        <v>1467</v>
      </c>
      <c r="D2223" s="158" t="s">
        <v>418</v>
      </c>
      <c r="E2223" s="156" t="s">
        <v>2722</v>
      </c>
      <c r="F2223" s="159" t="s">
        <v>2638</v>
      </c>
      <c r="G2223" s="158" t="s">
        <v>280</v>
      </c>
      <c r="H2223" s="160">
        <v>45210</v>
      </c>
      <c r="I2223" s="160">
        <v>45470</v>
      </c>
      <c r="J2223" s="161" t="s">
        <v>5251</v>
      </c>
      <c r="K2223" s="162"/>
      <c r="L2223" s="163" t="s">
        <v>5629</v>
      </c>
      <c r="M2223" s="171">
        <v>0</v>
      </c>
      <c r="N2223" s="164">
        <v>10055</v>
      </c>
      <c r="O2223" s="162">
        <v>148295</v>
      </c>
      <c r="P2223" s="160">
        <v>45470</v>
      </c>
      <c r="Q2223" s="162" t="s">
        <v>6139</v>
      </c>
      <c r="R2223" s="164">
        <v>10055</v>
      </c>
      <c r="S2223" s="158" t="s">
        <v>6235</v>
      </c>
      <c r="T2223" s="163"/>
      <c r="U2223" s="161" t="s">
        <v>10</v>
      </c>
      <c r="V2223" s="161" t="s">
        <v>11</v>
      </c>
      <c r="W2223" s="161" t="s">
        <v>12</v>
      </c>
      <c r="X2223" s="161" t="s">
        <v>13</v>
      </c>
      <c r="Y2223" s="165">
        <v>5800</v>
      </c>
      <c r="Z2223" s="165">
        <v>9091101</v>
      </c>
      <c r="AA2223" s="166">
        <v>5.6164085148216209E-3</v>
      </c>
      <c r="AB2223" s="167" t="s">
        <v>6218</v>
      </c>
      <c r="AC2223" s="168" t="s">
        <v>3192</v>
      </c>
    </row>
    <row r="2224" spans="1:29" x14ac:dyDescent="0.3">
      <c r="A2224" s="156" t="s">
        <v>2808</v>
      </c>
      <c r="B2224" s="157">
        <v>4</v>
      </c>
      <c r="C2224" s="158" t="s">
        <v>1467</v>
      </c>
      <c r="D2224" s="158" t="s">
        <v>418</v>
      </c>
      <c r="E2224" s="156" t="s">
        <v>2722</v>
      </c>
      <c r="F2224" s="159" t="s">
        <v>2638</v>
      </c>
      <c r="G2224" s="158" t="s">
        <v>280</v>
      </c>
      <c r="H2224" s="160">
        <v>45210</v>
      </c>
      <c r="I2224" s="160">
        <v>45492</v>
      </c>
      <c r="J2224" s="161" t="s">
        <v>5251</v>
      </c>
      <c r="K2224" s="162"/>
      <c r="L2224" s="163" t="s">
        <v>5629</v>
      </c>
      <c r="M2224" s="171">
        <v>0</v>
      </c>
      <c r="N2224" s="164">
        <v>7415</v>
      </c>
      <c r="O2224" s="162">
        <v>150087</v>
      </c>
      <c r="P2224" s="160">
        <v>45492</v>
      </c>
      <c r="Q2224" s="162" t="s">
        <v>6202</v>
      </c>
      <c r="R2224" s="164">
        <v>7415</v>
      </c>
      <c r="S2224" s="158" t="s">
        <v>6235</v>
      </c>
      <c r="T2224" s="163"/>
      <c r="U2224" s="161" t="s">
        <v>10</v>
      </c>
      <c r="V2224" s="161" t="s">
        <v>11</v>
      </c>
      <c r="W2224" s="161" t="s">
        <v>12</v>
      </c>
      <c r="X2224" s="161" t="s">
        <v>13</v>
      </c>
      <c r="Y2224" s="169">
        <v>5800</v>
      </c>
      <c r="Z2224" s="169">
        <v>9091101</v>
      </c>
      <c r="AA2224" s="166">
        <v>4.1417870847739752E-3</v>
      </c>
      <c r="AB2224" s="167" t="s">
        <v>6218</v>
      </c>
      <c r="AC2224" s="168" t="s">
        <v>3192</v>
      </c>
    </row>
    <row r="2225" spans="1:29" x14ac:dyDescent="0.3">
      <c r="A2225" s="156" t="s">
        <v>2808</v>
      </c>
      <c r="B2225" s="157">
        <v>4</v>
      </c>
      <c r="C2225" s="158" t="s">
        <v>1467</v>
      </c>
      <c r="D2225" s="158" t="s">
        <v>418</v>
      </c>
      <c r="E2225" s="156" t="s">
        <v>2722</v>
      </c>
      <c r="F2225" s="159" t="s">
        <v>2638</v>
      </c>
      <c r="G2225" s="158" t="s">
        <v>280</v>
      </c>
      <c r="H2225" s="160">
        <v>45210</v>
      </c>
      <c r="I2225" s="160">
        <v>45539</v>
      </c>
      <c r="J2225" s="161" t="s">
        <v>6174</v>
      </c>
      <c r="K2225" s="162"/>
      <c r="L2225" s="163" t="s">
        <v>5629</v>
      </c>
      <c r="M2225" s="171">
        <v>0</v>
      </c>
      <c r="N2225" s="164">
        <v>8595</v>
      </c>
      <c r="O2225" s="162">
        <v>152523</v>
      </c>
      <c r="P2225" s="160">
        <v>45539</v>
      </c>
      <c r="Q2225" s="162" t="s">
        <v>6261</v>
      </c>
      <c r="R2225" s="164">
        <v>8595</v>
      </c>
      <c r="S2225" s="158" t="s">
        <v>6235</v>
      </c>
      <c r="T2225" s="163"/>
      <c r="U2225" s="161" t="s">
        <v>10</v>
      </c>
      <c r="V2225" s="161" t="s">
        <v>11</v>
      </c>
      <c r="W2225" s="161" t="s">
        <v>12</v>
      </c>
      <c r="X2225" s="161" t="s">
        <v>13</v>
      </c>
      <c r="Y2225" s="169">
        <v>5800</v>
      </c>
      <c r="Z2225" s="169">
        <v>9091101</v>
      </c>
      <c r="AA2225" s="166">
        <v>4.8008981785073925E-3</v>
      </c>
      <c r="AB2225" s="167" t="s">
        <v>6387</v>
      </c>
      <c r="AC2225" s="168" t="s">
        <v>3192</v>
      </c>
    </row>
    <row r="2226" spans="1:29" x14ac:dyDescent="0.3">
      <c r="A2226" s="156" t="s">
        <v>2808</v>
      </c>
      <c r="B2226" s="157">
        <v>4</v>
      </c>
      <c r="C2226" s="158" t="s">
        <v>1467</v>
      </c>
      <c r="D2226" s="158" t="s">
        <v>418</v>
      </c>
      <c r="E2226" s="156" t="s">
        <v>2722</v>
      </c>
      <c r="F2226" s="159" t="s">
        <v>2638</v>
      </c>
      <c r="G2226" s="158" t="s">
        <v>280</v>
      </c>
      <c r="H2226" s="160">
        <v>45210</v>
      </c>
      <c r="I2226" s="160">
        <v>45551</v>
      </c>
      <c r="J2226" s="161" t="s">
        <v>6174</v>
      </c>
      <c r="K2226" s="162"/>
      <c r="L2226" s="163" t="s">
        <v>5629</v>
      </c>
      <c r="M2226" s="171">
        <v>0</v>
      </c>
      <c r="N2226" s="164">
        <v>5450</v>
      </c>
      <c r="O2226" s="162">
        <v>154507</v>
      </c>
      <c r="P2226" s="160">
        <v>45551</v>
      </c>
      <c r="Q2226" s="162" t="s">
        <v>6262</v>
      </c>
      <c r="R2226" s="164">
        <v>5450</v>
      </c>
      <c r="S2226" s="158" t="s">
        <v>6235</v>
      </c>
      <c r="T2226" s="163"/>
      <c r="U2226" s="161" t="s">
        <v>10</v>
      </c>
      <c r="V2226" s="161" t="s">
        <v>11</v>
      </c>
      <c r="W2226" s="161" t="s">
        <v>12</v>
      </c>
      <c r="X2226" s="161" t="s">
        <v>13</v>
      </c>
      <c r="Y2226" s="169">
        <v>5800</v>
      </c>
      <c r="Z2226" s="169">
        <v>9091101</v>
      </c>
      <c r="AA2226" s="166">
        <v>3.0441995430907842E-3</v>
      </c>
      <c r="AB2226" s="167" t="s">
        <v>6387</v>
      </c>
      <c r="AC2226" s="168" t="s">
        <v>3192</v>
      </c>
    </row>
    <row r="2227" spans="1:29" x14ac:dyDescent="0.3">
      <c r="A2227" s="156" t="s">
        <v>2822</v>
      </c>
      <c r="B2227" s="157">
        <v>3</v>
      </c>
      <c r="C2227" s="158" t="s">
        <v>1467</v>
      </c>
      <c r="D2227" s="163" t="s">
        <v>436</v>
      </c>
      <c r="E2227" s="156" t="s">
        <v>2722</v>
      </c>
      <c r="F2227" s="159" t="s">
        <v>2638</v>
      </c>
      <c r="G2227" s="158" t="s">
        <v>280</v>
      </c>
      <c r="H2227" s="160">
        <v>45210</v>
      </c>
      <c r="I2227" s="160">
        <v>45359</v>
      </c>
      <c r="J2227" s="161" t="s">
        <v>5251</v>
      </c>
      <c r="K2227" s="162"/>
      <c r="L2227" s="163" t="s">
        <v>5629</v>
      </c>
      <c r="M2227" s="171">
        <v>0</v>
      </c>
      <c r="N2227" s="164">
        <v>11420</v>
      </c>
      <c r="O2227" s="176">
        <v>141607</v>
      </c>
      <c r="P2227" s="160">
        <v>45359</v>
      </c>
      <c r="Q2227" s="162" t="s">
        <v>5956</v>
      </c>
      <c r="R2227" s="164">
        <v>11420</v>
      </c>
      <c r="S2227" s="158" t="s">
        <v>5859</v>
      </c>
      <c r="T2227" s="163"/>
      <c r="U2227" s="161" t="s">
        <v>10</v>
      </c>
      <c r="V2227" s="161" t="s">
        <v>11</v>
      </c>
      <c r="W2227" s="161" t="s">
        <v>12</v>
      </c>
      <c r="X2227" s="161" t="s">
        <v>13</v>
      </c>
      <c r="Y2227" s="169">
        <v>5800</v>
      </c>
      <c r="Z2227" s="169">
        <v>9131101</v>
      </c>
      <c r="AA2227" s="166">
        <v>6.3788548224030742E-3</v>
      </c>
      <c r="AB2227" s="167" t="s">
        <v>6016</v>
      </c>
      <c r="AC2227" s="168" t="s">
        <v>3202</v>
      </c>
    </row>
    <row r="2228" spans="1:29" x14ac:dyDescent="0.3">
      <c r="A2228" s="156" t="s">
        <v>2822</v>
      </c>
      <c r="B2228" s="157">
        <v>3</v>
      </c>
      <c r="C2228" s="158" t="s">
        <v>1467</v>
      </c>
      <c r="D2228" s="158" t="s">
        <v>436</v>
      </c>
      <c r="E2228" s="156" t="s">
        <v>2722</v>
      </c>
      <c r="F2228" s="159" t="s">
        <v>2638</v>
      </c>
      <c r="G2228" s="156" t="s">
        <v>280</v>
      </c>
      <c r="H2228" s="160">
        <v>45210</v>
      </c>
      <c r="I2228" s="160">
        <v>45359</v>
      </c>
      <c r="J2228" s="161" t="s">
        <v>5251</v>
      </c>
      <c r="K2228" s="162"/>
      <c r="L2228" s="163" t="s">
        <v>5629</v>
      </c>
      <c r="M2228" s="171">
        <v>0</v>
      </c>
      <c r="N2228" s="164">
        <v>2550</v>
      </c>
      <c r="O2228" s="162">
        <v>141608</v>
      </c>
      <c r="P2228" s="160">
        <v>45359</v>
      </c>
      <c r="Q2228" s="162" t="s">
        <v>5956</v>
      </c>
      <c r="R2228" s="164">
        <v>2550</v>
      </c>
      <c r="S2228" s="158" t="s">
        <v>5859</v>
      </c>
      <c r="T2228" s="163"/>
      <c r="U2228" s="161" t="s">
        <v>10</v>
      </c>
      <c r="V2228" s="161" t="s">
        <v>11</v>
      </c>
      <c r="W2228" s="161" t="s">
        <v>12</v>
      </c>
      <c r="X2228" s="161" t="s">
        <v>13</v>
      </c>
      <c r="Y2228" s="169">
        <v>5800</v>
      </c>
      <c r="Z2228" s="169">
        <v>9131101</v>
      </c>
      <c r="AA2228" s="166">
        <v>1.4243502449323854E-3</v>
      </c>
      <c r="AB2228" s="158" t="s">
        <v>6016</v>
      </c>
      <c r="AC2228" s="168" t="s">
        <v>3202</v>
      </c>
    </row>
    <row r="2229" spans="1:29" x14ac:dyDescent="0.3">
      <c r="A2229" s="156" t="s">
        <v>2822</v>
      </c>
      <c r="B2229" s="157">
        <v>3</v>
      </c>
      <c r="C2229" s="158" t="s">
        <v>1467</v>
      </c>
      <c r="D2229" s="158" t="s">
        <v>436</v>
      </c>
      <c r="E2229" s="156" t="s">
        <v>2722</v>
      </c>
      <c r="F2229" s="159" t="s">
        <v>2638</v>
      </c>
      <c r="G2229" s="158" t="s">
        <v>280</v>
      </c>
      <c r="H2229" s="160">
        <v>45210</v>
      </c>
      <c r="I2229" s="160">
        <v>45359</v>
      </c>
      <c r="J2229" s="161" t="s">
        <v>5251</v>
      </c>
      <c r="K2229" s="162"/>
      <c r="L2229" s="163" t="s">
        <v>5629</v>
      </c>
      <c r="M2229" s="171">
        <v>0</v>
      </c>
      <c r="N2229" s="164">
        <v>5710</v>
      </c>
      <c r="O2229" s="162" t="s">
        <v>5955</v>
      </c>
      <c r="P2229" s="160">
        <v>45359</v>
      </c>
      <c r="Q2229" s="162" t="s">
        <v>5956</v>
      </c>
      <c r="R2229" s="164">
        <v>5710</v>
      </c>
      <c r="S2229" s="163" t="s">
        <v>5859</v>
      </c>
      <c r="T2229" s="163"/>
      <c r="U2229" s="161" t="s">
        <v>10</v>
      </c>
      <c r="V2229" s="161" t="s">
        <v>11</v>
      </c>
      <c r="W2229" s="161" t="s">
        <v>12</v>
      </c>
      <c r="X2229" s="161" t="s">
        <v>13</v>
      </c>
      <c r="Y2229" s="169">
        <v>5800</v>
      </c>
      <c r="Z2229" s="169">
        <v>9131101</v>
      </c>
      <c r="AA2229" s="166">
        <v>3.1894274112015371E-3</v>
      </c>
      <c r="AB2229" s="167" t="s">
        <v>6016</v>
      </c>
      <c r="AC2229" s="168" t="s">
        <v>3202</v>
      </c>
    </row>
    <row r="2230" spans="1:29" x14ac:dyDescent="0.3">
      <c r="A2230" s="156" t="s">
        <v>2822</v>
      </c>
      <c r="B2230" s="157">
        <v>3</v>
      </c>
      <c r="C2230" s="158" t="s">
        <v>1467</v>
      </c>
      <c r="D2230" s="158" t="s">
        <v>436</v>
      </c>
      <c r="E2230" s="156" t="s">
        <v>2722</v>
      </c>
      <c r="F2230" s="159" t="s">
        <v>2638</v>
      </c>
      <c r="G2230" s="158" t="s">
        <v>280</v>
      </c>
      <c r="H2230" s="160">
        <v>45210</v>
      </c>
      <c r="I2230" s="160">
        <v>45372</v>
      </c>
      <c r="J2230" s="161" t="s">
        <v>5251</v>
      </c>
      <c r="K2230" s="162"/>
      <c r="L2230" s="163" t="s">
        <v>5629</v>
      </c>
      <c r="M2230" s="171">
        <v>0</v>
      </c>
      <c r="N2230" s="164">
        <v>7050</v>
      </c>
      <c r="O2230" s="162">
        <v>141609</v>
      </c>
      <c r="P2230" s="160">
        <v>45372</v>
      </c>
      <c r="Q2230" s="162" t="s">
        <v>5998</v>
      </c>
      <c r="R2230" s="164">
        <v>7050</v>
      </c>
      <c r="S2230" s="163" t="s">
        <v>5859</v>
      </c>
      <c r="T2230" s="163"/>
      <c r="U2230" s="161" t="s">
        <v>10</v>
      </c>
      <c r="V2230" s="161" t="s">
        <v>11</v>
      </c>
      <c r="W2230" s="161" t="s">
        <v>12</v>
      </c>
      <c r="X2230" s="161" t="s">
        <v>13</v>
      </c>
      <c r="Y2230" s="165">
        <v>5800</v>
      </c>
      <c r="Z2230" s="165">
        <v>9131101</v>
      </c>
      <c r="AA2230" s="166">
        <v>3.9379095006954181E-3</v>
      </c>
      <c r="AB2230" s="167" t="s">
        <v>6090</v>
      </c>
      <c r="AC2230" s="168" t="s">
        <v>3202</v>
      </c>
    </row>
    <row r="2231" spans="1:29" x14ac:dyDescent="0.3">
      <c r="A2231" s="156" t="s">
        <v>2822</v>
      </c>
      <c r="B2231" s="157">
        <v>3</v>
      </c>
      <c r="C2231" s="158" t="s">
        <v>1467</v>
      </c>
      <c r="D2231" s="158" t="s">
        <v>436</v>
      </c>
      <c r="E2231" s="156" t="s">
        <v>2722</v>
      </c>
      <c r="F2231" s="159" t="s">
        <v>2638</v>
      </c>
      <c r="G2231" s="158" t="s">
        <v>280</v>
      </c>
      <c r="H2231" s="160">
        <v>45210</v>
      </c>
      <c r="I2231" s="160">
        <v>45392</v>
      </c>
      <c r="J2231" s="161" t="s">
        <v>5251</v>
      </c>
      <c r="K2231" s="162"/>
      <c r="L2231" s="163" t="s">
        <v>5629</v>
      </c>
      <c r="M2231" s="171">
        <v>0</v>
      </c>
      <c r="N2231" s="164">
        <v>13050</v>
      </c>
      <c r="O2231" s="162">
        <v>143105</v>
      </c>
      <c r="P2231" s="160">
        <v>45392</v>
      </c>
      <c r="Q2231" s="162" t="s">
        <v>6028</v>
      </c>
      <c r="R2231" s="164">
        <v>13050</v>
      </c>
      <c r="S2231" s="163" t="s">
        <v>5859</v>
      </c>
      <c r="T2231" s="163"/>
      <c r="U2231" s="161" t="s">
        <v>10</v>
      </c>
      <c r="V2231" s="161" t="s">
        <v>11</v>
      </c>
      <c r="W2231" s="161" t="s">
        <v>12</v>
      </c>
      <c r="X2231" s="161" t="s">
        <v>13</v>
      </c>
      <c r="Y2231" s="169">
        <v>5800</v>
      </c>
      <c r="Z2231" s="169">
        <v>9131101</v>
      </c>
      <c r="AA2231" s="166">
        <v>7.2893218417127955E-3</v>
      </c>
      <c r="AB2231" s="167" t="s">
        <v>6090</v>
      </c>
      <c r="AC2231" s="168" t="s">
        <v>3202</v>
      </c>
    </row>
    <row r="2232" spans="1:29" x14ac:dyDescent="0.3">
      <c r="A2232" s="156" t="s">
        <v>2822</v>
      </c>
      <c r="B2232" s="157">
        <v>3</v>
      </c>
      <c r="C2232" s="158" t="s">
        <v>1467</v>
      </c>
      <c r="D2232" s="158" t="s">
        <v>436</v>
      </c>
      <c r="E2232" s="156" t="s">
        <v>2722</v>
      </c>
      <c r="F2232" s="159" t="s">
        <v>2638</v>
      </c>
      <c r="G2232" s="158" t="s">
        <v>280</v>
      </c>
      <c r="H2232" s="160">
        <v>45210</v>
      </c>
      <c r="I2232" s="160">
        <v>45427</v>
      </c>
      <c r="J2232" s="161" t="s">
        <v>5251</v>
      </c>
      <c r="K2232" s="162"/>
      <c r="L2232" s="163" t="s">
        <v>5629</v>
      </c>
      <c r="M2232" s="171">
        <v>0</v>
      </c>
      <c r="N2232" s="164">
        <v>11430</v>
      </c>
      <c r="O2232" s="162">
        <v>144550</v>
      </c>
      <c r="P2232" s="160">
        <v>45427</v>
      </c>
      <c r="Q2232" s="162" t="s">
        <v>6042</v>
      </c>
      <c r="R2232" s="164">
        <v>11430</v>
      </c>
      <c r="S2232" s="163" t="s">
        <v>5859</v>
      </c>
      <c r="T2232" s="163"/>
      <c r="U2232" s="161" t="s">
        <v>10</v>
      </c>
      <c r="V2232" s="161" t="s">
        <v>11</v>
      </c>
      <c r="W2232" s="161" t="s">
        <v>12</v>
      </c>
      <c r="X2232" s="161" t="s">
        <v>13</v>
      </c>
      <c r="Y2232" s="169">
        <v>5800</v>
      </c>
      <c r="Z2232" s="169">
        <v>9131101</v>
      </c>
      <c r="AA2232" s="166">
        <v>6.3844405096381033E-3</v>
      </c>
      <c r="AB2232" s="167" t="s">
        <v>6090</v>
      </c>
      <c r="AC2232" s="168" t="s">
        <v>3202</v>
      </c>
    </row>
    <row r="2233" spans="1:29" x14ac:dyDescent="0.3">
      <c r="A2233" s="156" t="s">
        <v>2822</v>
      </c>
      <c r="B2233" s="157">
        <v>3</v>
      </c>
      <c r="C2233" s="158" t="s">
        <v>1467</v>
      </c>
      <c r="D2233" s="158" t="s">
        <v>436</v>
      </c>
      <c r="E2233" s="156" t="s">
        <v>2722</v>
      </c>
      <c r="F2233" s="159" t="s">
        <v>2638</v>
      </c>
      <c r="G2233" s="156" t="s">
        <v>280</v>
      </c>
      <c r="H2233" s="160">
        <v>45210</v>
      </c>
      <c r="I2233" s="160">
        <v>45456</v>
      </c>
      <c r="J2233" s="161" t="s">
        <v>5251</v>
      </c>
      <c r="K2233" s="162"/>
      <c r="L2233" s="163" t="s">
        <v>5629</v>
      </c>
      <c r="M2233" s="171">
        <v>0</v>
      </c>
      <c r="N2233" s="164">
        <v>5390</v>
      </c>
      <c r="O2233" s="162">
        <v>146355</v>
      </c>
      <c r="P2233" s="160">
        <v>45456</v>
      </c>
      <c r="Q2233" s="162" t="s">
        <v>6115</v>
      </c>
      <c r="R2233" s="164">
        <v>5390</v>
      </c>
      <c r="S2233" s="163" t="s">
        <v>5859</v>
      </c>
      <c r="T2233" s="163"/>
      <c r="U2233" s="161" t="s">
        <v>10</v>
      </c>
      <c r="V2233" s="161" t="s">
        <v>11</v>
      </c>
      <c r="W2233" s="161" t="s">
        <v>12</v>
      </c>
      <c r="X2233" s="161" t="s">
        <v>13</v>
      </c>
      <c r="Y2233" s="169">
        <v>5800</v>
      </c>
      <c r="Z2233" s="169">
        <v>9131101</v>
      </c>
      <c r="AA2233" s="166">
        <v>3.0106854196806105E-3</v>
      </c>
      <c r="AB2233" s="183" t="s">
        <v>6219</v>
      </c>
      <c r="AC2233" s="168" t="s">
        <v>3202</v>
      </c>
    </row>
    <row r="2234" spans="1:29" x14ac:dyDescent="0.3">
      <c r="A2234" s="156" t="s">
        <v>2822</v>
      </c>
      <c r="B2234" s="157">
        <v>3</v>
      </c>
      <c r="C2234" s="156" t="s">
        <v>1467</v>
      </c>
      <c r="D2234" s="156" t="s">
        <v>436</v>
      </c>
      <c r="E2234" s="156" t="s">
        <v>2722</v>
      </c>
      <c r="F2234" s="159" t="s">
        <v>2638</v>
      </c>
      <c r="G2234" s="156" t="s">
        <v>280</v>
      </c>
      <c r="H2234" s="160">
        <v>45210</v>
      </c>
      <c r="I2234" s="160">
        <v>45470</v>
      </c>
      <c r="J2234" s="161" t="s">
        <v>5251</v>
      </c>
      <c r="K2234" s="162"/>
      <c r="L2234" s="163" t="s">
        <v>5629</v>
      </c>
      <c r="M2234" s="171">
        <v>0</v>
      </c>
      <c r="N2234" s="164">
        <v>4400</v>
      </c>
      <c r="O2234" s="162">
        <v>148295</v>
      </c>
      <c r="P2234" s="160">
        <v>45470</v>
      </c>
      <c r="Q2234" s="162" t="s">
        <v>6139</v>
      </c>
      <c r="R2234" s="164">
        <v>4400</v>
      </c>
      <c r="S2234" s="163" t="s">
        <v>5859</v>
      </c>
      <c r="T2234" s="163"/>
      <c r="U2234" s="161" t="s">
        <v>10</v>
      </c>
      <c r="V2234" s="161" t="s">
        <v>11</v>
      </c>
      <c r="W2234" s="161" t="s">
        <v>12</v>
      </c>
      <c r="X2234" s="161" t="s">
        <v>13</v>
      </c>
      <c r="Y2234" s="169">
        <v>5800</v>
      </c>
      <c r="Z2234" s="169">
        <v>9131101</v>
      </c>
      <c r="AA2234" s="166">
        <v>2.4577023834127434E-3</v>
      </c>
      <c r="AB2234" s="158" t="s">
        <v>6219</v>
      </c>
      <c r="AC2234" s="168" t="s">
        <v>3202</v>
      </c>
    </row>
    <row r="2235" spans="1:29" x14ac:dyDescent="0.3">
      <c r="A2235" s="156" t="s">
        <v>2822</v>
      </c>
      <c r="B2235" s="157">
        <v>3</v>
      </c>
      <c r="C2235" s="156" t="s">
        <v>1467</v>
      </c>
      <c r="D2235" s="158" t="s">
        <v>436</v>
      </c>
      <c r="E2235" s="156" t="s">
        <v>2722</v>
      </c>
      <c r="F2235" s="159" t="s">
        <v>2638</v>
      </c>
      <c r="G2235" s="158" t="s">
        <v>280</v>
      </c>
      <c r="H2235" s="160">
        <v>45210</v>
      </c>
      <c r="I2235" s="160">
        <v>45492</v>
      </c>
      <c r="J2235" s="161" t="s">
        <v>5251</v>
      </c>
      <c r="K2235" s="162"/>
      <c r="L2235" s="163" t="s">
        <v>5629</v>
      </c>
      <c r="M2235" s="171">
        <v>0</v>
      </c>
      <c r="N2235" s="164">
        <v>4110</v>
      </c>
      <c r="O2235" s="162">
        <v>150087</v>
      </c>
      <c r="P2235" s="160">
        <v>45492</v>
      </c>
      <c r="Q2235" s="162" t="s">
        <v>6202</v>
      </c>
      <c r="R2235" s="164">
        <v>4110</v>
      </c>
      <c r="S2235" s="163" t="s">
        <v>5859</v>
      </c>
      <c r="T2235" s="163"/>
      <c r="U2235" s="161" t="s">
        <v>10</v>
      </c>
      <c r="V2235" s="161" t="s">
        <v>11</v>
      </c>
      <c r="W2235" s="161" t="s">
        <v>12</v>
      </c>
      <c r="X2235" s="161" t="s">
        <v>13</v>
      </c>
      <c r="Y2235" s="169">
        <v>5800</v>
      </c>
      <c r="Z2235" s="169">
        <v>9131101</v>
      </c>
      <c r="AA2235" s="166">
        <v>2.2957174535969032E-3</v>
      </c>
      <c r="AB2235" s="167" t="s">
        <v>6219</v>
      </c>
      <c r="AC2235" s="168" t="s">
        <v>3202</v>
      </c>
    </row>
    <row r="2236" spans="1:29" x14ac:dyDescent="0.3">
      <c r="A2236" s="156" t="s">
        <v>2822</v>
      </c>
      <c r="B2236" s="157">
        <v>3</v>
      </c>
      <c r="C2236" s="158" t="s">
        <v>1467</v>
      </c>
      <c r="D2236" s="158" t="s">
        <v>436</v>
      </c>
      <c r="E2236" s="156" t="s">
        <v>2722</v>
      </c>
      <c r="F2236" s="159" t="s">
        <v>2638</v>
      </c>
      <c r="G2236" s="158" t="s">
        <v>280</v>
      </c>
      <c r="H2236" s="160">
        <v>45210</v>
      </c>
      <c r="I2236" s="160">
        <v>45539</v>
      </c>
      <c r="J2236" s="161" t="s">
        <v>6174</v>
      </c>
      <c r="K2236" s="162"/>
      <c r="L2236" s="163" t="s">
        <v>5629</v>
      </c>
      <c r="M2236" s="171">
        <v>0</v>
      </c>
      <c r="N2236" s="164">
        <v>1140</v>
      </c>
      <c r="O2236" s="162">
        <v>152523</v>
      </c>
      <c r="P2236" s="160">
        <v>45539</v>
      </c>
      <c r="Q2236" s="162" t="s">
        <v>6261</v>
      </c>
      <c r="R2236" s="164">
        <v>1140</v>
      </c>
      <c r="S2236" s="163" t="s">
        <v>5859</v>
      </c>
      <c r="T2236" s="163"/>
      <c r="U2236" s="161" t="s">
        <v>10</v>
      </c>
      <c r="V2236" s="161" t="s">
        <v>11</v>
      </c>
      <c r="W2236" s="161" t="s">
        <v>12</v>
      </c>
      <c r="X2236" s="161" t="s">
        <v>13</v>
      </c>
      <c r="Y2236" s="169">
        <v>5800</v>
      </c>
      <c r="Z2236" s="169">
        <v>9131101</v>
      </c>
      <c r="AA2236" s="166">
        <v>6.3676834479330167E-4</v>
      </c>
      <c r="AB2236" s="167" t="s">
        <v>6388</v>
      </c>
      <c r="AC2236" s="168" t="s">
        <v>3202</v>
      </c>
    </row>
    <row r="2237" spans="1:29" x14ac:dyDescent="0.3">
      <c r="A2237" s="156" t="s">
        <v>2822</v>
      </c>
      <c r="B2237" s="157">
        <v>3</v>
      </c>
      <c r="C2237" s="158" t="s">
        <v>1467</v>
      </c>
      <c r="D2237" s="158" t="s">
        <v>436</v>
      </c>
      <c r="E2237" s="156" t="s">
        <v>2722</v>
      </c>
      <c r="F2237" s="159" t="s">
        <v>2638</v>
      </c>
      <c r="G2237" s="158" t="s">
        <v>280</v>
      </c>
      <c r="H2237" s="160">
        <v>45210</v>
      </c>
      <c r="I2237" s="160">
        <v>45551</v>
      </c>
      <c r="J2237" s="161" t="s">
        <v>6174</v>
      </c>
      <c r="K2237" s="162"/>
      <c r="L2237" s="163" t="s">
        <v>5629</v>
      </c>
      <c r="M2237" s="171">
        <v>0</v>
      </c>
      <c r="N2237" s="164">
        <v>8475</v>
      </c>
      <c r="O2237" s="162">
        <v>154507</v>
      </c>
      <c r="P2237" s="160">
        <v>45551</v>
      </c>
      <c r="Q2237" s="162" t="s">
        <v>6262</v>
      </c>
      <c r="R2237" s="164">
        <v>8475</v>
      </c>
      <c r="S2237" s="163" t="s">
        <v>5859</v>
      </c>
      <c r="T2237" s="163"/>
      <c r="U2237" s="161" t="s">
        <v>10</v>
      </c>
      <c r="V2237" s="161" t="s">
        <v>11</v>
      </c>
      <c r="W2237" s="161" t="s">
        <v>12</v>
      </c>
      <c r="X2237" s="161" t="s">
        <v>13</v>
      </c>
      <c r="Y2237" s="169">
        <v>5800</v>
      </c>
      <c r="Z2237" s="169">
        <v>9131101</v>
      </c>
      <c r="AA2237" s="166">
        <v>4.7338699316870451E-3</v>
      </c>
      <c r="AB2237" s="167" t="s">
        <v>6388</v>
      </c>
      <c r="AC2237" s="168" t="s">
        <v>3202</v>
      </c>
    </row>
    <row r="2238" spans="1:29" x14ac:dyDescent="0.3">
      <c r="A2238" s="156" t="s">
        <v>3764</v>
      </c>
      <c r="B2238" s="157">
        <v>7</v>
      </c>
      <c r="C2238" s="158" t="s">
        <v>1467</v>
      </c>
      <c r="D2238" s="156" t="s">
        <v>438</v>
      </c>
      <c r="E2238" s="156" t="s">
        <v>2722</v>
      </c>
      <c r="F2238" s="156" t="s">
        <v>2638</v>
      </c>
      <c r="G2238" s="158" t="s">
        <v>280</v>
      </c>
      <c r="H2238" s="160">
        <v>45210</v>
      </c>
      <c r="I2238" s="160">
        <v>45359</v>
      </c>
      <c r="J2238" s="161" t="s">
        <v>5251</v>
      </c>
      <c r="K2238" s="162"/>
      <c r="L2238" s="158" t="s">
        <v>5629</v>
      </c>
      <c r="M2238" s="171">
        <v>0</v>
      </c>
      <c r="N2238" s="170">
        <v>1880</v>
      </c>
      <c r="O2238" s="162">
        <v>141607</v>
      </c>
      <c r="P2238" s="160">
        <v>45359</v>
      </c>
      <c r="Q2238" s="162" t="s">
        <v>5956</v>
      </c>
      <c r="R2238" s="170">
        <v>1880</v>
      </c>
      <c r="S2238" s="163" t="s">
        <v>6132</v>
      </c>
      <c r="T2238" s="162"/>
      <c r="U2238" s="161" t="s">
        <v>10</v>
      </c>
      <c r="V2238" s="161" t="s">
        <v>11</v>
      </c>
      <c r="W2238" s="161" t="s">
        <v>12</v>
      </c>
      <c r="X2238" s="161" t="s">
        <v>13</v>
      </c>
      <c r="Y2238" s="165">
        <v>5800</v>
      </c>
      <c r="Z2238" s="165">
        <v>9161101</v>
      </c>
      <c r="AA2238" s="166">
        <v>1.0501092001854449E-3</v>
      </c>
      <c r="AB2238" s="158" t="s">
        <v>6017</v>
      </c>
      <c r="AC2238" s="168" t="s">
        <v>3207</v>
      </c>
    </row>
    <row r="2239" spans="1:29" x14ac:dyDescent="0.3">
      <c r="A2239" s="156" t="s">
        <v>3764</v>
      </c>
      <c r="B2239" s="157">
        <v>7</v>
      </c>
      <c r="C2239" s="158" t="s">
        <v>1467</v>
      </c>
      <c r="D2239" s="158" t="s">
        <v>438</v>
      </c>
      <c r="E2239" s="156" t="s">
        <v>2722</v>
      </c>
      <c r="F2239" s="159" t="s">
        <v>2638</v>
      </c>
      <c r="G2239" s="158" t="s">
        <v>280</v>
      </c>
      <c r="H2239" s="160">
        <v>45210</v>
      </c>
      <c r="I2239" s="160">
        <v>45359</v>
      </c>
      <c r="J2239" s="161" t="s">
        <v>5251</v>
      </c>
      <c r="K2239" s="162"/>
      <c r="L2239" s="163" t="s">
        <v>5629</v>
      </c>
      <c r="M2239" s="171">
        <v>0</v>
      </c>
      <c r="N2239" s="164">
        <v>640</v>
      </c>
      <c r="O2239" s="162">
        <v>141608</v>
      </c>
      <c r="P2239" s="160">
        <v>45359</v>
      </c>
      <c r="Q2239" s="162" t="s">
        <v>5956</v>
      </c>
      <c r="R2239" s="164">
        <v>640</v>
      </c>
      <c r="S2239" s="163" t="s">
        <v>6132</v>
      </c>
      <c r="T2239" s="163"/>
      <c r="U2239" s="161" t="s">
        <v>10</v>
      </c>
      <c r="V2239" s="161" t="s">
        <v>11</v>
      </c>
      <c r="W2239" s="161" t="s">
        <v>12</v>
      </c>
      <c r="X2239" s="161" t="s">
        <v>13</v>
      </c>
      <c r="Y2239" s="169">
        <v>5800</v>
      </c>
      <c r="Z2239" s="169">
        <v>9161101</v>
      </c>
      <c r="AA2239" s="166">
        <v>3.5748398304185356E-4</v>
      </c>
      <c r="AB2239" s="167" t="s">
        <v>6017</v>
      </c>
      <c r="AC2239" s="168" t="s">
        <v>3207</v>
      </c>
    </row>
    <row r="2240" spans="1:29" x14ac:dyDescent="0.3">
      <c r="A2240" s="156" t="s">
        <v>3764</v>
      </c>
      <c r="B2240" s="157">
        <v>7</v>
      </c>
      <c r="C2240" s="158" t="s">
        <v>1467</v>
      </c>
      <c r="D2240" s="158" t="s">
        <v>438</v>
      </c>
      <c r="E2240" s="156" t="s">
        <v>2722</v>
      </c>
      <c r="F2240" s="159" t="s">
        <v>2638</v>
      </c>
      <c r="G2240" s="158" t="s">
        <v>280</v>
      </c>
      <c r="H2240" s="160">
        <v>45210</v>
      </c>
      <c r="I2240" s="160">
        <v>45359</v>
      </c>
      <c r="J2240" s="161" t="s">
        <v>5251</v>
      </c>
      <c r="K2240" s="173"/>
      <c r="L2240" s="163" t="s">
        <v>5629</v>
      </c>
      <c r="M2240" s="171">
        <v>0</v>
      </c>
      <c r="N2240" s="164">
        <v>2560</v>
      </c>
      <c r="O2240" s="162" t="s">
        <v>5955</v>
      </c>
      <c r="P2240" s="160">
        <v>45359</v>
      </c>
      <c r="Q2240" s="162" t="s">
        <v>5956</v>
      </c>
      <c r="R2240" s="164">
        <v>2560</v>
      </c>
      <c r="S2240" s="163" t="s">
        <v>6132</v>
      </c>
      <c r="T2240" s="163"/>
      <c r="U2240" s="161" t="s">
        <v>10</v>
      </c>
      <c r="V2240" s="161" t="s">
        <v>11</v>
      </c>
      <c r="W2240" s="161" t="s">
        <v>12</v>
      </c>
      <c r="X2240" s="161" t="s">
        <v>13</v>
      </c>
      <c r="Y2240" s="169">
        <v>5800</v>
      </c>
      <c r="Z2240" s="169">
        <v>9161101</v>
      </c>
      <c r="AA2240" s="166">
        <v>1.4299359321674142E-3</v>
      </c>
      <c r="AB2240" s="163" t="s">
        <v>6017</v>
      </c>
      <c r="AC2240" s="168" t="s">
        <v>3207</v>
      </c>
    </row>
    <row r="2241" spans="1:29" x14ac:dyDescent="0.3">
      <c r="A2241" s="156" t="s">
        <v>3764</v>
      </c>
      <c r="B2241" s="157">
        <v>7</v>
      </c>
      <c r="C2241" s="158" t="s">
        <v>1467</v>
      </c>
      <c r="D2241" s="158" t="s">
        <v>438</v>
      </c>
      <c r="E2241" s="156" t="s">
        <v>2722</v>
      </c>
      <c r="F2241" s="159" t="s">
        <v>2638</v>
      </c>
      <c r="G2241" s="158" t="s">
        <v>280</v>
      </c>
      <c r="H2241" s="160">
        <v>45210</v>
      </c>
      <c r="I2241" s="160">
        <v>45372</v>
      </c>
      <c r="J2241" s="161" t="s">
        <v>5251</v>
      </c>
      <c r="K2241" s="162"/>
      <c r="L2241" s="163" t="s">
        <v>5629</v>
      </c>
      <c r="M2241" s="171">
        <v>0</v>
      </c>
      <c r="N2241" s="164">
        <v>3890</v>
      </c>
      <c r="O2241" s="162">
        <v>141609</v>
      </c>
      <c r="P2241" s="160">
        <v>45372</v>
      </c>
      <c r="Q2241" s="162" t="s">
        <v>5998</v>
      </c>
      <c r="R2241" s="164">
        <v>3890</v>
      </c>
      <c r="S2241" s="163" t="s">
        <v>6132</v>
      </c>
      <c r="T2241" s="163"/>
      <c r="U2241" s="161" t="s">
        <v>10</v>
      </c>
      <c r="V2241" s="161" t="s">
        <v>11</v>
      </c>
      <c r="W2241" s="161" t="s">
        <v>12</v>
      </c>
      <c r="X2241" s="161" t="s">
        <v>13</v>
      </c>
      <c r="Y2241" s="169">
        <v>5800</v>
      </c>
      <c r="Z2241" s="169">
        <v>9161101</v>
      </c>
      <c r="AA2241" s="166">
        <v>2.1728323344262662E-3</v>
      </c>
      <c r="AB2241" s="167" t="s">
        <v>6091</v>
      </c>
      <c r="AC2241" s="168" t="s">
        <v>3207</v>
      </c>
    </row>
    <row r="2242" spans="1:29" x14ac:dyDescent="0.3">
      <c r="A2242" s="156" t="s">
        <v>3764</v>
      </c>
      <c r="B2242" s="157">
        <v>7</v>
      </c>
      <c r="C2242" s="158" t="s">
        <v>1467</v>
      </c>
      <c r="D2242" s="158" t="s">
        <v>438</v>
      </c>
      <c r="E2242" s="156" t="s">
        <v>2722</v>
      </c>
      <c r="F2242" s="159" t="s">
        <v>2638</v>
      </c>
      <c r="G2242" s="158" t="s">
        <v>280</v>
      </c>
      <c r="H2242" s="160">
        <v>45210</v>
      </c>
      <c r="I2242" s="160">
        <v>45392</v>
      </c>
      <c r="J2242" s="161" t="s">
        <v>5251</v>
      </c>
      <c r="K2242" s="162"/>
      <c r="L2242" s="156" t="s">
        <v>5629</v>
      </c>
      <c r="M2242" s="171">
        <v>0</v>
      </c>
      <c r="N2242" s="164">
        <v>5960</v>
      </c>
      <c r="O2242" s="162">
        <v>143105</v>
      </c>
      <c r="P2242" s="160">
        <v>45392</v>
      </c>
      <c r="Q2242" s="162" t="s">
        <v>6028</v>
      </c>
      <c r="R2242" s="164">
        <v>5960</v>
      </c>
      <c r="S2242" s="163" t="s">
        <v>6132</v>
      </c>
      <c r="T2242" s="163"/>
      <c r="U2242" s="161" t="s">
        <v>10</v>
      </c>
      <c r="V2242" s="161" t="s">
        <v>11</v>
      </c>
      <c r="W2242" s="161" t="s">
        <v>12</v>
      </c>
      <c r="X2242" s="161" t="s">
        <v>13</v>
      </c>
      <c r="Y2242" s="169">
        <v>5800</v>
      </c>
      <c r="Z2242" s="169">
        <v>9161101</v>
      </c>
      <c r="AA2242" s="166">
        <v>3.3290695920772614E-3</v>
      </c>
      <c r="AB2242" s="167" t="s">
        <v>6091</v>
      </c>
      <c r="AC2242" s="168" t="s">
        <v>3207</v>
      </c>
    </row>
    <row r="2243" spans="1:29" x14ac:dyDescent="0.3">
      <c r="A2243" s="156" t="s">
        <v>3764</v>
      </c>
      <c r="B2243" s="157">
        <v>7</v>
      </c>
      <c r="C2243" s="156" t="s">
        <v>1467</v>
      </c>
      <c r="D2243" s="158" t="s">
        <v>438</v>
      </c>
      <c r="E2243" s="156" t="s">
        <v>2722</v>
      </c>
      <c r="F2243" s="159" t="s">
        <v>2638</v>
      </c>
      <c r="G2243" s="156" t="s">
        <v>280</v>
      </c>
      <c r="H2243" s="160">
        <v>45210</v>
      </c>
      <c r="I2243" s="160">
        <v>45427</v>
      </c>
      <c r="J2243" s="161" t="s">
        <v>5251</v>
      </c>
      <c r="K2243" s="162"/>
      <c r="L2243" s="163" t="s">
        <v>5629</v>
      </c>
      <c r="M2243" s="171">
        <v>0</v>
      </c>
      <c r="N2243" s="164">
        <v>2700</v>
      </c>
      <c r="O2243" s="162">
        <v>144550</v>
      </c>
      <c r="P2243" s="160">
        <v>45427</v>
      </c>
      <c r="Q2243" s="162" t="s">
        <v>6042</v>
      </c>
      <c r="R2243" s="164">
        <v>2700</v>
      </c>
      <c r="S2243" s="163" t="s">
        <v>6132</v>
      </c>
      <c r="T2243" s="163"/>
      <c r="U2243" s="161" t="s">
        <v>10</v>
      </c>
      <c r="V2243" s="161" t="s">
        <v>11</v>
      </c>
      <c r="W2243" s="161" t="s">
        <v>12</v>
      </c>
      <c r="X2243" s="161" t="s">
        <v>13</v>
      </c>
      <c r="Y2243" s="169">
        <v>5800</v>
      </c>
      <c r="Z2243" s="169">
        <v>9161101</v>
      </c>
      <c r="AA2243" s="166">
        <v>1.5081355534578196E-3</v>
      </c>
      <c r="AB2243" s="158" t="s">
        <v>6091</v>
      </c>
      <c r="AC2243" s="168" t="s">
        <v>3207</v>
      </c>
    </row>
    <row r="2244" spans="1:29" x14ac:dyDescent="0.3">
      <c r="A2244" s="156" t="s">
        <v>3764</v>
      </c>
      <c r="B2244" s="157">
        <v>7</v>
      </c>
      <c r="C2244" s="158" t="s">
        <v>1467</v>
      </c>
      <c r="D2244" s="156" t="s">
        <v>438</v>
      </c>
      <c r="E2244" s="156" t="s">
        <v>2722</v>
      </c>
      <c r="F2244" s="156" t="s">
        <v>2638</v>
      </c>
      <c r="G2244" s="158" t="s">
        <v>280</v>
      </c>
      <c r="H2244" s="160">
        <v>45210</v>
      </c>
      <c r="I2244" s="160">
        <v>45456</v>
      </c>
      <c r="J2244" s="161" t="s">
        <v>5251</v>
      </c>
      <c r="K2244" s="162"/>
      <c r="L2244" s="156" t="s">
        <v>5629</v>
      </c>
      <c r="M2244" s="171">
        <v>0</v>
      </c>
      <c r="N2244" s="170">
        <v>9520</v>
      </c>
      <c r="O2244" s="162">
        <v>146355</v>
      </c>
      <c r="P2244" s="160">
        <v>45456</v>
      </c>
      <c r="Q2244" s="162" t="s">
        <v>6115</v>
      </c>
      <c r="R2244" s="171">
        <v>9520</v>
      </c>
      <c r="S2244" s="163" t="s">
        <v>6132</v>
      </c>
      <c r="T2244" s="162"/>
      <c r="U2244" s="161" t="s">
        <v>10</v>
      </c>
      <c r="V2244" s="161" t="s">
        <v>11</v>
      </c>
      <c r="W2244" s="161" t="s">
        <v>12</v>
      </c>
      <c r="X2244" s="161" t="s">
        <v>13</v>
      </c>
      <c r="Y2244" s="165">
        <v>5800</v>
      </c>
      <c r="Z2244" s="165">
        <v>9161101</v>
      </c>
      <c r="AA2244" s="166">
        <v>5.3175742477475718E-3</v>
      </c>
      <c r="AB2244" s="183" t="s">
        <v>6220</v>
      </c>
      <c r="AC2244" s="168" t="s">
        <v>3207</v>
      </c>
    </row>
    <row r="2245" spans="1:29" x14ac:dyDescent="0.3">
      <c r="A2245" s="156" t="s">
        <v>3764</v>
      </c>
      <c r="B2245" s="157">
        <v>7</v>
      </c>
      <c r="C2245" s="158" t="s">
        <v>1467</v>
      </c>
      <c r="D2245" s="156" t="s">
        <v>438</v>
      </c>
      <c r="E2245" s="158" t="s">
        <v>2722</v>
      </c>
      <c r="F2245" s="158" t="s">
        <v>2638</v>
      </c>
      <c r="G2245" s="158" t="s">
        <v>280</v>
      </c>
      <c r="H2245" s="160">
        <v>45210</v>
      </c>
      <c r="I2245" s="160">
        <v>45470</v>
      </c>
      <c r="J2245" s="161" t="s">
        <v>5251</v>
      </c>
      <c r="K2245" s="156"/>
      <c r="L2245" s="158" t="s">
        <v>5629</v>
      </c>
      <c r="M2245" s="171">
        <v>0</v>
      </c>
      <c r="N2245" s="171">
        <v>10450</v>
      </c>
      <c r="O2245" s="162">
        <v>148295</v>
      </c>
      <c r="P2245" s="160">
        <v>45470</v>
      </c>
      <c r="Q2245" s="162" t="s">
        <v>6139</v>
      </c>
      <c r="R2245" s="171">
        <v>10450</v>
      </c>
      <c r="S2245" s="163" t="s">
        <v>6132</v>
      </c>
      <c r="T2245" s="156"/>
      <c r="U2245" s="161" t="s">
        <v>10</v>
      </c>
      <c r="V2245" s="161" t="s">
        <v>11</v>
      </c>
      <c r="W2245" s="161" t="s">
        <v>12</v>
      </c>
      <c r="X2245" s="161" t="s">
        <v>13</v>
      </c>
      <c r="Y2245" s="165">
        <v>5800</v>
      </c>
      <c r="Z2245" s="165">
        <v>9161101</v>
      </c>
      <c r="AA2245" s="166">
        <v>5.8370431606052653E-3</v>
      </c>
      <c r="AB2245" s="163" t="s">
        <v>6220</v>
      </c>
      <c r="AC2245" s="168" t="s">
        <v>3207</v>
      </c>
    </row>
    <row r="2246" spans="1:29" x14ac:dyDescent="0.3">
      <c r="A2246" s="156" t="s">
        <v>3764</v>
      </c>
      <c r="B2246" s="157">
        <v>7</v>
      </c>
      <c r="C2246" s="158" t="s">
        <v>1467</v>
      </c>
      <c r="D2246" s="158" t="s">
        <v>438</v>
      </c>
      <c r="E2246" s="156" t="s">
        <v>2722</v>
      </c>
      <c r="F2246" s="159" t="s">
        <v>2638</v>
      </c>
      <c r="G2246" s="156" t="s">
        <v>280</v>
      </c>
      <c r="H2246" s="160">
        <v>45210</v>
      </c>
      <c r="I2246" s="160">
        <v>45492</v>
      </c>
      <c r="J2246" s="161" t="s">
        <v>5251</v>
      </c>
      <c r="K2246" s="162"/>
      <c r="L2246" s="163" t="s">
        <v>5629</v>
      </c>
      <c r="M2246" s="171">
        <v>0</v>
      </c>
      <c r="N2246" s="164">
        <v>6690</v>
      </c>
      <c r="O2246" s="162">
        <v>150087</v>
      </c>
      <c r="P2246" s="160">
        <v>45492</v>
      </c>
      <c r="Q2246" s="162" t="s">
        <v>6202</v>
      </c>
      <c r="R2246" s="164">
        <v>6690</v>
      </c>
      <c r="S2246" s="163" t="s">
        <v>6132</v>
      </c>
      <c r="T2246" s="163"/>
      <c r="U2246" s="161" t="s">
        <v>10</v>
      </c>
      <c r="V2246" s="161" t="s">
        <v>11</v>
      </c>
      <c r="W2246" s="161" t="s">
        <v>12</v>
      </c>
      <c r="X2246" s="161" t="s">
        <v>13</v>
      </c>
      <c r="Y2246" s="169">
        <v>5800</v>
      </c>
      <c r="Z2246" s="169">
        <v>9161101</v>
      </c>
      <c r="AA2246" s="166">
        <v>3.7368247602343756E-3</v>
      </c>
      <c r="AB2246" s="158" t="s">
        <v>6220</v>
      </c>
      <c r="AC2246" s="168" t="s">
        <v>3207</v>
      </c>
    </row>
    <row r="2247" spans="1:29" x14ac:dyDescent="0.3">
      <c r="A2247" s="156" t="s">
        <v>3764</v>
      </c>
      <c r="B2247" s="157">
        <v>7</v>
      </c>
      <c r="C2247" s="158" t="s">
        <v>1467</v>
      </c>
      <c r="D2247" s="158" t="s">
        <v>438</v>
      </c>
      <c r="E2247" s="156" t="s">
        <v>2722</v>
      </c>
      <c r="F2247" s="159" t="s">
        <v>2638</v>
      </c>
      <c r="G2247" s="158" t="s">
        <v>280</v>
      </c>
      <c r="H2247" s="160">
        <v>45210</v>
      </c>
      <c r="I2247" s="160">
        <v>45539</v>
      </c>
      <c r="J2247" s="161" t="s">
        <v>6174</v>
      </c>
      <c r="K2247" s="162"/>
      <c r="L2247" s="163" t="s">
        <v>5629</v>
      </c>
      <c r="M2247" s="171">
        <v>0</v>
      </c>
      <c r="N2247" s="164">
        <v>7235</v>
      </c>
      <c r="O2247" s="162">
        <v>152523</v>
      </c>
      <c r="P2247" s="160">
        <v>45539</v>
      </c>
      <c r="Q2247" s="162" t="s">
        <v>6261</v>
      </c>
      <c r="R2247" s="164">
        <v>7235</v>
      </c>
      <c r="S2247" s="163" t="s">
        <v>6132</v>
      </c>
      <c r="T2247" s="163"/>
      <c r="U2247" s="161" t="s">
        <v>10</v>
      </c>
      <c r="V2247" s="161" t="s">
        <v>11</v>
      </c>
      <c r="W2247" s="161" t="s">
        <v>12</v>
      </c>
      <c r="X2247" s="161" t="s">
        <v>13</v>
      </c>
      <c r="Y2247" s="169">
        <v>5800</v>
      </c>
      <c r="Z2247" s="169">
        <v>9161101</v>
      </c>
      <c r="AA2247" s="166">
        <v>4.0412447145434542E-3</v>
      </c>
      <c r="AB2247" s="167" t="s">
        <v>6389</v>
      </c>
      <c r="AC2247" s="168" t="s">
        <v>3207</v>
      </c>
    </row>
    <row r="2248" spans="1:29" x14ac:dyDescent="0.3">
      <c r="A2248" s="156" t="s">
        <v>3764</v>
      </c>
      <c r="B2248" s="157">
        <v>7</v>
      </c>
      <c r="C2248" s="158" t="s">
        <v>1467</v>
      </c>
      <c r="D2248" s="156" t="s">
        <v>438</v>
      </c>
      <c r="E2248" s="156" t="s">
        <v>2722</v>
      </c>
      <c r="F2248" s="158" t="s">
        <v>2638</v>
      </c>
      <c r="G2248" s="167" t="s">
        <v>280</v>
      </c>
      <c r="H2248" s="160">
        <v>45210</v>
      </c>
      <c r="I2248" s="160">
        <v>45551</v>
      </c>
      <c r="J2248" s="161" t="s">
        <v>6174</v>
      </c>
      <c r="K2248" s="162"/>
      <c r="L2248" s="158" t="s">
        <v>5629</v>
      </c>
      <c r="M2248" s="171">
        <v>0</v>
      </c>
      <c r="N2248" s="164">
        <v>855</v>
      </c>
      <c r="O2248" s="162">
        <v>154507</v>
      </c>
      <c r="P2248" s="160">
        <v>45551</v>
      </c>
      <c r="Q2248" s="162" t="s">
        <v>6262</v>
      </c>
      <c r="R2248" s="164">
        <v>855</v>
      </c>
      <c r="S2248" s="163" t="s">
        <v>6132</v>
      </c>
      <c r="T2248" s="156"/>
      <c r="U2248" s="161" t="s">
        <v>10</v>
      </c>
      <c r="V2248" s="161" t="s">
        <v>11</v>
      </c>
      <c r="W2248" s="161" t="s">
        <v>12</v>
      </c>
      <c r="X2248" s="161" t="s">
        <v>13</v>
      </c>
      <c r="Y2248" s="165">
        <v>5800</v>
      </c>
      <c r="Z2248" s="165">
        <v>9161101</v>
      </c>
      <c r="AA2248" s="166">
        <v>4.7757625859497623E-4</v>
      </c>
      <c r="AB2248" s="183" t="s">
        <v>6389</v>
      </c>
      <c r="AC2248" s="168" t="s">
        <v>3207</v>
      </c>
    </row>
    <row r="2249" spans="1:29" x14ac:dyDescent="0.3">
      <c r="A2249" s="156" t="s">
        <v>3849</v>
      </c>
      <c r="B2249" s="157">
        <v>6</v>
      </c>
      <c r="C2249" s="158" t="s">
        <v>1467</v>
      </c>
      <c r="D2249" s="156" t="s">
        <v>501</v>
      </c>
      <c r="E2249" s="156" t="s">
        <v>2722</v>
      </c>
      <c r="F2249" s="158" t="s">
        <v>2638</v>
      </c>
      <c r="G2249" s="158" t="s">
        <v>280</v>
      </c>
      <c r="H2249" s="160">
        <v>45210</v>
      </c>
      <c r="I2249" s="160">
        <v>45359</v>
      </c>
      <c r="J2249" s="161" t="s">
        <v>5251</v>
      </c>
      <c r="K2249" s="162"/>
      <c r="L2249" s="163" t="s">
        <v>5629</v>
      </c>
      <c r="M2249" s="171">
        <v>0</v>
      </c>
      <c r="N2249" s="171">
        <v>1880</v>
      </c>
      <c r="O2249" s="162">
        <v>141607</v>
      </c>
      <c r="P2249" s="160">
        <v>45359</v>
      </c>
      <c r="Q2249" s="162" t="s">
        <v>5956</v>
      </c>
      <c r="R2249" s="171">
        <v>1880</v>
      </c>
      <c r="S2249" s="163" t="s">
        <v>6176</v>
      </c>
      <c r="T2249" s="156"/>
      <c r="U2249" s="161" t="s">
        <v>10</v>
      </c>
      <c r="V2249" s="161" t="s">
        <v>11</v>
      </c>
      <c r="W2249" s="161" t="s">
        <v>12</v>
      </c>
      <c r="X2249" s="161" t="s">
        <v>13</v>
      </c>
      <c r="Y2249" s="165">
        <v>5800</v>
      </c>
      <c r="Z2249" s="165">
        <v>9171101</v>
      </c>
      <c r="AA2249" s="166">
        <v>1.0501092001854449E-3</v>
      </c>
      <c r="AB2249" s="158" t="s">
        <v>6018</v>
      </c>
      <c r="AC2249" s="168" t="s">
        <v>3217</v>
      </c>
    </row>
    <row r="2250" spans="1:29" x14ac:dyDescent="0.3">
      <c r="A2250" s="156" t="s">
        <v>3849</v>
      </c>
      <c r="B2250" s="157">
        <v>6</v>
      </c>
      <c r="C2250" s="156" t="s">
        <v>1467</v>
      </c>
      <c r="D2250" s="158" t="s">
        <v>501</v>
      </c>
      <c r="E2250" s="156" t="s">
        <v>2722</v>
      </c>
      <c r="F2250" s="159" t="s">
        <v>2638</v>
      </c>
      <c r="G2250" s="158" t="s">
        <v>280</v>
      </c>
      <c r="H2250" s="160">
        <v>45210</v>
      </c>
      <c r="I2250" s="160">
        <v>45359</v>
      </c>
      <c r="J2250" s="161" t="s">
        <v>5251</v>
      </c>
      <c r="K2250" s="162"/>
      <c r="L2250" s="163" t="s">
        <v>5629</v>
      </c>
      <c r="M2250" s="171">
        <v>0</v>
      </c>
      <c r="N2250" s="164">
        <v>1440</v>
      </c>
      <c r="O2250" s="162">
        <v>141608</v>
      </c>
      <c r="P2250" s="160">
        <v>45359</v>
      </c>
      <c r="Q2250" s="162" t="s">
        <v>5956</v>
      </c>
      <c r="R2250" s="164">
        <v>1440</v>
      </c>
      <c r="S2250" s="163" t="s">
        <v>6176</v>
      </c>
      <c r="T2250" s="163"/>
      <c r="U2250" s="161" t="s">
        <v>10</v>
      </c>
      <c r="V2250" s="161" t="s">
        <v>11</v>
      </c>
      <c r="W2250" s="161" t="s">
        <v>12</v>
      </c>
      <c r="X2250" s="161" t="s">
        <v>13</v>
      </c>
      <c r="Y2250" s="169">
        <v>5800</v>
      </c>
      <c r="Z2250" s="169">
        <v>9171101</v>
      </c>
      <c r="AA2250" s="166">
        <v>8.0433896184417054E-4</v>
      </c>
      <c r="AB2250" s="167" t="s">
        <v>6018</v>
      </c>
      <c r="AC2250" s="168" t="s">
        <v>3217</v>
      </c>
    </row>
    <row r="2251" spans="1:29" x14ac:dyDescent="0.3">
      <c r="A2251" s="156" t="s">
        <v>3849</v>
      </c>
      <c r="B2251" s="157">
        <v>6</v>
      </c>
      <c r="C2251" s="158" t="s">
        <v>1467</v>
      </c>
      <c r="D2251" s="158" t="s">
        <v>501</v>
      </c>
      <c r="E2251" s="156" t="s">
        <v>2722</v>
      </c>
      <c r="F2251" s="159" t="s">
        <v>2638</v>
      </c>
      <c r="G2251" s="158" t="s">
        <v>280</v>
      </c>
      <c r="H2251" s="160">
        <v>45210</v>
      </c>
      <c r="I2251" s="160">
        <v>45359</v>
      </c>
      <c r="J2251" s="161" t="s">
        <v>5251</v>
      </c>
      <c r="K2251" s="162"/>
      <c r="L2251" s="163" t="s">
        <v>5629</v>
      </c>
      <c r="M2251" s="171">
        <v>0</v>
      </c>
      <c r="N2251" s="164">
        <v>1280</v>
      </c>
      <c r="O2251" s="162" t="s">
        <v>5955</v>
      </c>
      <c r="P2251" s="160">
        <v>45359</v>
      </c>
      <c r="Q2251" s="162" t="s">
        <v>5956</v>
      </c>
      <c r="R2251" s="164">
        <v>1280</v>
      </c>
      <c r="S2251" s="163" t="s">
        <v>6176</v>
      </c>
      <c r="T2251" s="163"/>
      <c r="U2251" s="161" t="s">
        <v>10</v>
      </c>
      <c r="V2251" s="161" t="s">
        <v>11</v>
      </c>
      <c r="W2251" s="161" t="s">
        <v>12</v>
      </c>
      <c r="X2251" s="161" t="s">
        <v>13</v>
      </c>
      <c r="Y2251" s="165">
        <v>5800</v>
      </c>
      <c r="Z2251" s="165">
        <v>9171101</v>
      </c>
      <c r="AA2251" s="166">
        <v>7.1496796608370712E-4</v>
      </c>
      <c r="AB2251" s="167" t="s">
        <v>6018</v>
      </c>
      <c r="AC2251" s="168" t="s">
        <v>3217</v>
      </c>
    </row>
    <row r="2252" spans="1:29" x14ac:dyDescent="0.3">
      <c r="A2252" s="156" t="s">
        <v>3849</v>
      </c>
      <c r="B2252" s="157">
        <v>6</v>
      </c>
      <c r="C2252" s="158" t="s">
        <v>1467</v>
      </c>
      <c r="D2252" s="156" t="s">
        <v>501</v>
      </c>
      <c r="E2252" s="156" t="s">
        <v>2722</v>
      </c>
      <c r="F2252" s="159" t="s">
        <v>2638</v>
      </c>
      <c r="G2252" s="156" t="s">
        <v>280</v>
      </c>
      <c r="H2252" s="160">
        <v>45210</v>
      </c>
      <c r="I2252" s="160">
        <v>45372</v>
      </c>
      <c r="J2252" s="161" t="s">
        <v>5251</v>
      </c>
      <c r="K2252" s="162"/>
      <c r="L2252" s="163" t="s">
        <v>5629</v>
      </c>
      <c r="M2252" s="171">
        <v>0</v>
      </c>
      <c r="N2252" s="164">
        <v>4680</v>
      </c>
      <c r="O2252" s="162">
        <v>141609</v>
      </c>
      <c r="P2252" s="160">
        <v>45372</v>
      </c>
      <c r="Q2252" s="162" t="s">
        <v>5998</v>
      </c>
      <c r="R2252" s="164">
        <v>4680</v>
      </c>
      <c r="S2252" s="163" t="s">
        <v>6176</v>
      </c>
      <c r="T2252" s="163"/>
      <c r="U2252" s="161" t="s">
        <v>10</v>
      </c>
      <c r="V2252" s="161" t="s">
        <v>11</v>
      </c>
      <c r="W2252" s="161" t="s">
        <v>12</v>
      </c>
      <c r="X2252" s="161" t="s">
        <v>13</v>
      </c>
      <c r="Y2252" s="169">
        <v>5800</v>
      </c>
      <c r="Z2252" s="169">
        <v>9171101</v>
      </c>
      <c r="AA2252" s="166">
        <v>2.6141016259935541E-3</v>
      </c>
      <c r="AB2252" s="158" t="s">
        <v>6092</v>
      </c>
      <c r="AC2252" s="168" t="s">
        <v>3217</v>
      </c>
    </row>
    <row r="2253" spans="1:29" x14ac:dyDescent="0.3">
      <c r="A2253" s="156" t="s">
        <v>3849</v>
      </c>
      <c r="B2253" s="157">
        <v>6</v>
      </c>
      <c r="C2253" s="156" t="s">
        <v>1467</v>
      </c>
      <c r="D2253" s="156" t="s">
        <v>501</v>
      </c>
      <c r="E2253" s="156" t="s">
        <v>2722</v>
      </c>
      <c r="F2253" s="159" t="s">
        <v>2638</v>
      </c>
      <c r="G2253" s="156" t="s">
        <v>280</v>
      </c>
      <c r="H2253" s="160">
        <v>45210</v>
      </c>
      <c r="I2253" s="160">
        <v>45392</v>
      </c>
      <c r="J2253" s="161" t="s">
        <v>5251</v>
      </c>
      <c r="K2253" s="162"/>
      <c r="L2253" s="163" t="s">
        <v>5629</v>
      </c>
      <c r="M2253" s="171">
        <v>0</v>
      </c>
      <c r="N2253" s="164">
        <v>6630</v>
      </c>
      <c r="O2253" s="162">
        <v>143105</v>
      </c>
      <c r="P2253" s="160">
        <v>45392</v>
      </c>
      <c r="Q2253" s="162" t="s">
        <v>6028</v>
      </c>
      <c r="R2253" s="164">
        <v>6630</v>
      </c>
      <c r="S2253" s="163" t="s">
        <v>6176</v>
      </c>
      <c r="T2253" s="163"/>
      <c r="U2253" s="161" t="s">
        <v>10</v>
      </c>
      <c r="V2253" s="161" t="s">
        <v>11</v>
      </c>
      <c r="W2253" s="161" t="s">
        <v>12</v>
      </c>
      <c r="X2253" s="161" t="s">
        <v>13</v>
      </c>
      <c r="Y2253" s="169">
        <v>5800</v>
      </c>
      <c r="Z2253" s="169">
        <v>9171101</v>
      </c>
      <c r="AA2253" s="166">
        <v>3.7033106368242015E-3</v>
      </c>
      <c r="AB2253" s="158" t="s">
        <v>6092</v>
      </c>
      <c r="AC2253" s="168" t="s">
        <v>3217</v>
      </c>
    </row>
    <row r="2254" spans="1:29" x14ac:dyDescent="0.3">
      <c r="A2254" s="156" t="s">
        <v>3849</v>
      </c>
      <c r="B2254" s="157">
        <v>6</v>
      </c>
      <c r="C2254" s="156" t="s">
        <v>1467</v>
      </c>
      <c r="D2254" s="158" t="s">
        <v>501</v>
      </c>
      <c r="E2254" s="156" t="s">
        <v>2722</v>
      </c>
      <c r="F2254" s="159" t="s">
        <v>2638</v>
      </c>
      <c r="G2254" s="156" t="s">
        <v>280</v>
      </c>
      <c r="H2254" s="160">
        <v>45210</v>
      </c>
      <c r="I2254" s="160">
        <v>45427</v>
      </c>
      <c r="J2254" s="161" t="s">
        <v>5251</v>
      </c>
      <c r="K2254" s="162"/>
      <c r="L2254" s="163" t="s">
        <v>5629</v>
      </c>
      <c r="M2254" s="171">
        <v>0</v>
      </c>
      <c r="N2254" s="164">
        <v>3450</v>
      </c>
      <c r="O2254" s="162">
        <v>144550</v>
      </c>
      <c r="P2254" s="160">
        <v>45427</v>
      </c>
      <c r="Q2254" s="162" t="s">
        <v>6042</v>
      </c>
      <c r="R2254" s="164">
        <v>3450</v>
      </c>
      <c r="S2254" s="163" t="s">
        <v>6176</v>
      </c>
      <c r="T2254" s="163"/>
      <c r="U2254" s="161" t="s">
        <v>10</v>
      </c>
      <c r="V2254" s="161" t="s">
        <v>11</v>
      </c>
      <c r="W2254" s="161" t="s">
        <v>12</v>
      </c>
      <c r="X2254" s="161" t="s">
        <v>13</v>
      </c>
      <c r="Y2254" s="169">
        <v>5800</v>
      </c>
      <c r="Z2254" s="165">
        <v>9171101</v>
      </c>
      <c r="AA2254" s="166">
        <v>1.9270620960849917E-3</v>
      </c>
      <c r="AB2254" s="163" t="s">
        <v>6092</v>
      </c>
      <c r="AC2254" s="168" t="s">
        <v>3217</v>
      </c>
    </row>
    <row r="2255" spans="1:29" x14ac:dyDescent="0.3">
      <c r="A2255" s="156" t="s">
        <v>3849</v>
      </c>
      <c r="B2255" s="157">
        <v>6</v>
      </c>
      <c r="C2255" s="158" t="s">
        <v>1467</v>
      </c>
      <c r="D2255" s="158" t="s">
        <v>501</v>
      </c>
      <c r="E2255" s="156" t="s">
        <v>2722</v>
      </c>
      <c r="F2255" s="159" t="s">
        <v>2638</v>
      </c>
      <c r="G2255" s="158" t="s">
        <v>280</v>
      </c>
      <c r="H2255" s="160">
        <v>45210</v>
      </c>
      <c r="I2255" s="160">
        <v>45456</v>
      </c>
      <c r="J2255" s="161" t="s">
        <v>5251</v>
      </c>
      <c r="K2255" s="162"/>
      <c r="L2255" s="163" t="s">
        <v>5629</v>
      </c>
      <c r="M2255" s="171">
        <v>0</v>
      </c>
      <c r="N2255" s="164">
        <v>8260</v>
      </c>
      <c r="O2255" s="162">
        <v>146355</v>
      </c>
      <c r="P2255" s="160">
        <v>45456</v>
      </c>
      <c r="Q2255" s="162" t="s">
        <v>6115</v>
      </c>
      <c r="R2255" s="164">
        <v>8260</v>
      </c>
      <c r="S2255" s="163" t="s">
        <v>6176</v>
      </c>
      <c r="T2255" s="163"/>
      <c r="U2255" s="161" t="s">
        <v>10</v>
      </c>
      <c r="V2255" s="161" t="s">
        <v>11</v>
      </c>
      <c r="W2255" s="161" t="s">
        <v>12</v>
      </c>
      <c r="X2255" s="161" t="s">
        <v>13</v>
      </c>
      <c r="Y2255" s="165">
        <v>5800</v>
      </c>
      <c r="Z2255" s="165">
        <v>9171101</v>
      </c>
      <c r="AA2255" s="166">
        <v>4.6137776561339227E-3</v>
      </c>
      <c r="AB2255" s="167" t="s">
        <v>6221</v>
      </c>
      <c r="AC2255" s="168" t="s">
        <v>3217</v>
      </c>
    </row>
    <row r="2256" spans="1:29" x14ac:dyDescent="0.3">
      <c r="A2256" s="156" t="s">
        <v>3849</v>
      </c>
      <c r="B2256" s="157">
        <v>6</v>
      </c>
      <c r="C2256" s="158" t="s">
        <v>1467</v>
      </c>
      <c r="D2256" s="158" t="s">
        <v>501</v>
      </c>
      <c r="E2256" s="156" t="s">
        <v>2722</v>
      </c>
      <c r="F2256" s="156" t="s">
        <v>2638</v>
      </c>
      <c r="G2256" s="158" t="s">
        <v>280</v>
      </c>
      <c r="H2256" s="160">
        <v>45210</v>
      </c>
      <c r="I2256" s="160">
        <v>45470</v>
      </c>
      <c r="J2256" s="161" t="s">
        <v>5251</v>
      </c>
      <c r="K2256" s="162"/>
      <c r="L2256" s="156" t="s">
        <v>5629</v>
      </c>
      <c r="M2256" s="171">
        <v>0</v>
      </c>
      <c r="N2256" s="170">
        <v>6490</v>
      </c>
      <c r="O2256" s="162">
        <v>148295</v>
      </c>
      <c r="P2256" s="160">
        <v>45470</v>
      </c>
      <c r="Q2256" s="162" t="s">
        <v>6139</v>
      </c>
      <c r="R2256" s="171">
        <v>6490</v>
      </c>
      <c r="S2256" s="162" t="s">
        <v>6176</v>
      </c>
      <c r="T2256" s="162"/>
      <c r="U2256" s="161" t="s">
        <v>10</v>
      </c>
      <c r="V2256" s="161" t="s">
        <v>11</v>
      </c>
      <c r="W2256" s="161" t="s">
        <v>12</v>
      </c>
      <c r="X2256" s="161" t="s">
        <v>13</v>
      </c>
      <c r="Y2256" s="165">
        <v>5800</v>
      </c>
      <c r="Z2256" s="169">
        <v>9171101</v>
      </c>
      <c r="AA2256" s="166">
        <v>3.6251110155337963E-3</v>
      </c>
      <c r="AB2256" s="183" t="s">
        <v>6221</v>
      </c>
      <c r="AC2256" s="168" t="s">
        <v>3217</v>
      </c>
    </row>
    <row r="2257" spans="1:29" x14ac:dyDescent="0.3">
      <c r="A2257" s="156" t="s">
        <v>3849</v>
      </c>
      <c r="B2257" s="157">
        <v>6</v>
      </c>
      <c r="C2257" s="158" t="s">
        <v>1467</v>
      </c>
      <c r="D2257" s="158" t="s">
        <v>501</v>
      </c>
      <c r="E2257" s="156" t="s">
        <v>2722</v>
      </c>
      <c r="F2257" s="156" t="s">
        <v>2638</v>
      </c>
      <c r="G2257" s="158" t="s">
        <v>280</v>
      </c>
      <c r="H2257" s="160">
        <v>45210</v>
      </c>
      <c r="I2257" s="160">
        <v>45492</v>
      </c>
      <c r="J2257" s="161" t="s">
        <v>5251</v>
      </c>
      <c r="K2257" s="162"/>
      <c r="L2257" s="156" t="s">
        <v>5629</v>
      </c>
      <c r="M2257" s="171">
        <v>0</v>
      </c>
      <c r="N2257" s="170">
        <v>4890</v>
      </c>
      <c r="O2257" s="162">
        <v>150087</v>
      </c>
      <c r="P2257" s="160">
        <v>45492</v>
      </c>
      <c r="Q2257" s="162" t="s">
        <v>6202</v>
      </c>
      <c r="R2257" s="171">
        <v>4890</v>
      </c>
      <c r="S2257" s="158" t="s">
        <v>6176</v>
      </c>
      <c r="T2257" s="162"/>
      <c r="U2257" s="161" t="s">
        <v>10</v>
      </c>
      <c r="V2257" s="161" t="s">
        <v>11</v>
      </c>
      <c r="W2257" s="161" t="s">
        <v>12</v>
      </c>
      <c r="X2257" s="161" t="s">
        <v>13</v>
      </c>
      <c r="Y2257" s="165">
        <v>5800</v>
      </c>
      <c r="Z2257" s="165">
        <v>9171101</v>
      </c>
      <c r="AA2257" s="166">
        <v>2.7314010579291624E-3</v>
      </c>
      <c r="AB2257" s="183" t="s">
        <v>6231</v>
      </c>
      <c r="AC2257" s="168" t="s">
        <v>3217</v>
      </c>
    </row>
    <row r="2258" spans="1:29" x14ac:dyDescent="0.3">
      <c r="A2258" s="156" t="s">
        <v>3849</v>
      </c>
      <c r="B2258" s="157">
        <v>6</v>
      </c>
      <c r="C2258" s="158" t="s">
        <v>1467</v>
      </c>
      <c r="D2258" s="163" t="s">
        <v>501</v>
      </c>
      <c r="E2258" s="156" t="s">
        <v>2722</v>
      </c>
      <c r="F2258" s="156" t="s">
        <v>2638</v>
      </c>
      <c r="G2258" s="158" t="s">
        <v>280</v>
      </c>
      <c r="H2258" s="160">
        <v>45210</v>
      </c>
      <c r="I2258" s="160">
        <v>45539</v>
      </c>
      <c r="J2258" s="161" t="s">
        <v>6174</v>
      </c>
      <c r="K2258" s="162"/>
      <c r="L2258" s="156" t="s">
        <v>5629</v>
      </c>
      <c r="M2258" s="171">
        <v>0</v>
      </c>
      <c r="N2258" s="170">
        <v>5500</v>
      </c>
      <c r="O2258" s="162">
        <v>152523</v>
      </c>
      <c r="P2258" s="160">
        <v>45539</v>
      </c>
      <c r="Q2258" s="162" t="s">
        <v>6261</v>
      </c>
      <c r="R2258" s="171">
        <v>5500</v>
      </c>
      <c r="S2258" s="158" t="s">
        <v>6176</v>
      </c>
      <c r="T2258" s="162"/>
      <c r="U2258" s="161" t="s">
        <v>10</v>
      </c>
      <c r="V2258" s="161" t="s">
        <v>11</v>
      </c>
      <c r="W2258" s="161" t="s">
        <v>12</v>
      </c>
      <c r="X2258" s="161" t="s">
        <v>13</v>
      </c>
      <c r="Y2258" s="165">
        <v>5800</v>
      </c>
      <c r="Z2258" s="165">
        <v>9171101</v>
      </c>
      <c r="AA2258" s="166">
        <v>3.0721279792659288E-3</v>
      </c>
      <c r="AB2258" s="183" t="s">
        <v>6390</v>
      </c>
      <c r="AC2258" s="168" t="s">
        <v>3217</v>
      </c>
    </row>
    <row r="2259" spans="1:29" x14ac:dyDescent="0.3">
      <c r="A2259" s="156" t="s">
        <v>3849</v>
      </c>
      <c r="B2259" s="157">
        <v>6</v>
      </c>
      <c r="C2259" s="158" t="s">
        <v>1467</v>
      </c>
      <c r="D2259" s="156" t="s">
        <v>501</v>
      </c>
      <c r="E2259" s="156" t="s">
        <v>2722</v>
      </c>
      <c r="F2259" s="156" t="s">
        <v>2638</v>
      </c>
      <c r="G2259" s="158" t="s">
        <v>280</v>
      </c>
      <c r="H2259" s="160">
        <v>45210</v>
      </c>
      <c r="I2259" s="160">
        <v>45551</v>
      </c>
      <c r="J2259" s="161" t="s">
        <v>6174</v>
      </c>
      <c r="K2259" s="162"/>
      <c r="L2259" s="156" t="s">
        <v>5629</v>
      </c>
      <c r="M2259" s="171">
        <v>0</v>
      </c>
      <c r="N2259" s="170">
        <v>855</v>
      </c>
      <c r="O2259" s="162">
        <v>154507</v>
      </c>
      <c r="P2259" s="160">
        <v>45551</v>
      </c>
      <c r="Q2259" s="162" t="s">
        <v>6262</v>
      </c>
      <c r="R2259" s="171">
        <v>855</v>
      </c>
      <c r="S2259" s="158" t="s">
        <v>6176</v>
      </c>
      <c r="T2259" s="162"/>
      <c r="U2259" s="161" t="s">
        <v>10</v>
      </c>
      <c r="V2259" s="161" t="s">
        <v>11</v>
      </c>
      <c r="W2259" s="161" t="s">
        <v>12</v>
      </c>
      <c r="X2259" s="161" t="s">
        <v>13</v>
      </c>
      <c r="Y2259" s="165">
        <v>5800</v>
      </c>
      <c r="Z2259" s="165">
        <v>9171101</v>
      </c>
      <c r="AA2259" s="166">
        <v>4.7757625859497623E-4</v>
      </c>
      <c r="AB2259" s="183" t="s">
        <v>6390</v>
      </c>
      <c r="AC2259" s="168" t="s">
        <v>3217</v>
      </c>
    </row>
    <row r="2260" spans="1:29" x14ac:dyDescent="0.3">
      <c r="A2260" s="156" t="s">
        <v>2841</v>
      </c>
      <c r="B2260" s="157">
        <v>4</v>
      </c>
      <c r="C2260" s="158" t="s">
        <v>1467</v>
      </c>
      <c r="D2260" s="156" t="s">
        <v>135</v>
      </c>
      <c r="E2260" s="156" t="s">
        <v>2722</v>
      </c>
      <c r="F2260" s="156" t="s">
        <v>2638</v>
      </c>
      <c r="G2260" s="158" t="s">
        <v>280</v>
      </c>
      <c r="H2260" s="160">
        <v>45210</v>
      </c>
      <c r="I2260" s="160">
        <v>45359</v>
      </c>
      <c r="J2260" s="161" t="s">
        <v>5251</v>
      </c>
      <c r="K2260" s="162"/>
      <c r="L2260" s="156" t="s">
        <v>5629</v>
      </c>
      <c r="M2260" s="171">
        <v>0</v>
      </c>
      <c r="N2260" s="170">
        <v>11120</v>
      </c>
      <c r="O2260" s="162">
        <v>141607</v>
      </c>
      <c r="P2260" s="160">
        <v>45359</v>
      </c>
      <c r="Q2260" s="162" t="s">
        <v>5956</v>
      </c>
      <c r="R2260" s="171">
        <v>11120</v>
      </c>
      <c r="S2260" s="158" t="s">
        <v>5858</v>
      </c>
      <c r="T2260" s="162"/>
      <c r="U2260" s="161" t="s">
        <v>10</v>
      </c>
      <c r="V2260" s="161" t="s">
        <v>11</v>
      </c>
      <c r="W2260" s="161" t="s">
        <v>12</v>
      </c>
      <c r="X2260" s="161" t="s">
        <v>13</v>
      </c>
      <c r="Y2260" s="165">
        <v>5800</v>
      </c>
      <c r="Z2260" s="165">
        <v>9201101</v>
      </c>
      <c r="AA2260" s="166">
        <v>6.2112842053522058E-3</v>
      </c>
      <c r="AB2260" s="183" t="s">
        <v>6019</v>
      </c>
      <c r="AC2260" s="168" t="s">
        <v>3232</v>
      </c>
    </row>
    <row r="2261" spans="1:29" x14ac:dyDescent="0.3">
      <c r="A2261" s="156" t="s">
        <v>2841</v>
      </c>
      <c r="B2261" s="157">
        <v>4</v>
      </c>
      <c r="C2261" s="158" t="s">
        <v>1467</v>
      </c>
      <c r="D2261" s="158" t="s">
        <v>135</v>
      </c>
      <c r="E2261" s="156" t="s">
        <v>2722</v>
      </c>
      <c r="F2261" s="156" t="s">
        <v>2638</v>
      </c>
      <c r="G2261" s="158" t="s">
        <v>280</v>
      </c>
      <c r="H2261" s="160">
        <v>45210</v>
      </c>
      <c r="I2261" s="160">
        <v>45359</v>
      </c>
      <c r="J2261" s="161" t="s">
        <v>5251</v>
      </c>
      <c r="K2261" s="162"/>
      <c r="L2261" s="156" t="s">
        <v>5629</v>
      </c>
      <c r="M2261" s="171">
        <v>0</v>
      </c>
      <c r="N2261" s="170">
        <v>3180</v>
      </c>
      <c r="O2261" s="162">
        <v>141608</v>
      </c>
      <c r="P2261" s="160">
        <v>45359</v>
      </c>
      <c r="Q2261" s="162" t="s">
        <v>5956</v>
      </c>
      <c r="R2261" s="171">
        <v>3180</v>
      </c>
      <c r="S2261" s="158" t="s">
        <v>5858</v>
      </c>
      <c r="T2261" s="162"/>
      <c r="U2261" s="161" t="s">
        <v>10</v>
      </c>
      <c r="V2261" s="161" t="s">
        <v>11</v>
      </c>
      <c r="W2261" s="161" t="s">
        <v>12</v>
      </c>
      <c r="X2261" s="161" t="s">
        <v>13</v>
      </c>
      <c r="Y2261" s="165">
        <v>5800</v>
      </c>
      <c r="Z2261" s="165">
        <v>9201101</v>
      </c>
      <c r="AA2261" s="166">
        <v>1.7762485407392099E-3</v>
      </c>
      <c r="AB2261" s="183" t="s">
        <v>6019</v>
      </c>
      <c r="AC2261" s="168" t="s">
        <v>3232</v>
      </c>
    </row>
    <row r="2262" spans="1:29" x14ac:dyDescent="0.3">
      <c r="A2262" s="156" t="s">
        <v>2841</v>
      </c>
      <c r="B2262" s="157">
        <v>4</v>
      </c>
      <c r="C2262" s="158" t="s">
        <v>1467</v>
      </c>
      <c r="D2262" s="158" t="s">
        <v>135</v>
      </c>
      <c r="E2262" s="156" t="s">
        <v>2722</v>
      </c>
      <c r="F2262" s="156" t="s">
        <v>2638</v>
      </c>
      <c r="G2262" s="158" t="s">
        <v>280</v>
      </c>
      <c r="H2262" s="160">
        <v>45210</v>
      </c>
      <c r="I2262" s="160">
        <v>45359</v>
      </c>
      <c r="J2262" s="161" t="s">
        <v>5251</v>
      </c>
      <c r="K2262" s="162"/>
      <c r="L2262" s="156" t="s">
        <v>5629</v>
      </c>
      <c r="M2262" s="171">
        <v>0</v>
      </c>
      <c r="N2262" s="170">
        <v>6840</v>
      </c>
      <c r="O2262" s="162" t="s">
        <v>5955</v>
      </c>
      <c r="P2262" s="160">
        <v>45359</v>
      </c>
      <c r="Q2262" s="162" t="s">
        <v>5956</v>
      </c>
      <c r="R2262" s="171">
        <v>6840</v>
      </c>
      <c r="S2262" s="158" t="s">
        <v>5858</v>
      </c>
      <c r="T2262" s="162"/>
      <c r="U2262" s="161" t="s">
        <v>10</v>
      </c>
      <c r="V2262" s="161" t="s">
        <v>11</v>
      </c>
      <c r="W2262" s="161" t="s">
        <v>12</v>
      </c>
      <c r="X2262" s="161" t="s">
        <v>13</v>
      </c>
      <c r="Y2262" s="165">
        <v>5800</v>
      </c>
      <c r="Z2262" s="165">
        <v>9201101</v>
      </c>
      <c r="AA2262" s="166">
        <v>3.8206100687598098E-3</v>
      </c>
      <c r="AB2262" s="183" t="s">
        <v>6019</v>
      </c>
      <c r="AC2262" s="168" t="s">
        <v>3232</v>
      </c>
    </row>
    <row r="2263" spans="1:29" x14ac:dyDescent="0.3">
      <c r="A2263" s="156" t="s">
        <v>2841</v>
      </c>
      <c r="B2263" s="157">
        <v>4</v>
      </c>
      <c r="C2263" s="158" t="s">
        <v>1467</v>
      </c>
      <c r="D2263" s="158" t="s">
        <v>135</v>
      </c>
      <c r="E2263" s="156" t="s">
        <v>2722</v>
      </c>
      <c r="F2263" s="156" t="s">
        <v>2638</v>
      </c>
      <c r="G2263" s="158" t="s">
        <v>280</v>
      </c>
      <c r="H2263" s="160">
        <v>45210</v>
      </c>
      <c r="I2263" s="160">
        <v>45372</v>
      </c>
      <c r="J2263" s="161" t="s">
        <v>5251</v>
      </c>
      <c r="K2263" s="162"/>
      <c r="L2263" s="156" t="s">
        <v>5629</v>
      </c>
      <c r="M2263" s="171">
        <v>0</v>
      </c>
      <c r="N2263" s="170">
        <v>6250</v>
      </c>
      <c r="O2263" s="162">
        <v>141609</v>
      </c>
      <c r="P2263" s="160">
        <v>45372</v>
      </c>
      <c r="Q2263" s="162" t="s">
        <v>5998</v>
      </c>
      <c r="R2263" s="171">
        <v>6250</v>
      </c>
      <c r="S2263" s="158" t="s">
        <v>5858</v>
      </c>
      <c r="T2263" s="162"/>
      <c r="U2263" s="161" t="s">
        <v>10</v>
      </c>
      <c r="V2263" s="161" t="s">
        <v>11</v>
      </c>
      <c r="W2263" s="161" t="s">
        <v>12</v>
      </c>
      <c r="X2263" s="161" t="s">
        <v>13</v>
      </c>
      <c r="Y2263" s="165">
        <v>5800</v>
      </c>
      <c r="Z2263" s="165">
        <v>9201101</v>
      </c>
      <c r="AA2263" s="166">
        <v>3.4910545218931012E-3</v>
      </c>
      <c r="AB2263" s="183" t="s">
        <v>6093</v>
      </c>
      <c r="AC2263" s="168" t="s">
        <v>3232</v>
      </c>
    </row>
    <row r="2264" spans="1:29" x14ac:dyDescent="0.3">
      <c r="A2264" s="156" t="s">
        <v>2841</v>
      </c>
      <c r="B2264" s="157">
        <v>4</v>
      </c>
      <c r="C2264" s="158" t="s">
        <v>1467</v>
      </c>
      <c r="D2264" s="158" t="s">
        <v>135</v>
      </c>
      <c r="E2264" s="156" t="s">
        <v>2722</v>
      </c>
      <c r="F2264" s="156" t="s">
        <v>2638</v>
      </c>
      <c r="G2264" s="158" t="s">
        <v>280</v>
      </c>
      <c r="H2264" s="160">
        <v>45210</v>
      </c>
      <c r="I2264" s="160">
        <v>45392</v>
      </c>
      <c r="J2264" s="161" t="s">
        <v>5251</v>
      </c>
      <c r="K2264" s="162"/>
      <c r="L2264" s="156" t="s">
        <v>5629</v>
      </c>
      <c r="M2264" s="171">
        <v>0</v>
      </c>
      <c r="N2264" s="170">
        <v>12460</v>
      </c>
      <c r="O2264" s="162">
        <v>143105</v>
      </c>
      <c r="P2264" s="160">
        <v>45392</v>
      </c>
      <c r="Q2264" s="162" t="s">
        <v>6028</v>
      </c>
      <c r="R2264" s="171">
        <v>12460</v>
      </c>
      <c r="S2264" s="158" t="s">
        <v>5858</v>
      </c>
      <c r="T2264" s="162"/>
      <c r="U2264" s="161" t="s">
        <v>10</v>
      </c>
      <c r="V2264" s="161" t="s">
        <v>11</v>
      </c>
      <c r="W2264" s="161" t="s">
        <v>12</v>
      </c>
      <c r="X2264" s="161" t="s">
        <v>13</v>
      </c>
      <c r="Y2264" s="165">
        <v>5800</v>
      </c>
      <c r="Z2264" s="165">
        <v>9201101</v>
      </c>
      <c r="AA2264" s="166">
        <v>6.959766294846086E-3</v>
      </c>
      <c r="AB2264" s="183" t="s">
        <v>6093</v>
      </c>
      <c r="AC2264" s="168" t="s">
        <v>3232</v>
      </c>
    </row>
    <row r="2265" spans="1:29" x14ac:dyDescent="0.3">
      <c r="A2265" s="156" t="s">
        <v>2841</v>
      </c>
      <c r="B2265" s="157">
        <v>4</v>
      </c>
      <c r="C2265" s="158" t="s">
        <v>1467</v>
      </c>
      <c r="D2265" s="158" t="s">
        <v>135</v>
      </c>
      <c r="E2265" s="156" t="s">
        <v>2722</v>
      </c>
      <c r="F2265" s="156" t="s">
        <v>2638</v>
      </c>
      <c r="G2265" s="158" t="s">
        <v>280</v>
      </c>
      <c r="H2265" s="160">
        <v>45210</v>
      </c>
      <c r="I2265" s="160">
        <v>45427</v>
      </c>
      <c r="J2265" s="161" t="s">
        <v>5251</v>
      </c>
      <c r="K2265" s="162"/>
      <c r="L2265" s="156" t="s">
        <v>5629</v>
      </c>
      <c r="M2265" s="171">
        <v>0</v>
      </c>
      <c r="N2265" s="170">
        <v>16085</v>
      </c>
      <c r="O2265" s="162">
        <v>144550</v>
      </c>
      <c r="P2265" s="160">
        <v>45427</v>
      </c>
      <c r="Q2265" s="162" t="s">
        <v>6042</v>
      </c>
      <c r="R2265" s="171">
        <v>16085</v>
      </c>
      <c r="S2265" s="158" t="s">
        <v>5858</v>
      </c>
      <c r="T2265" s="162"/>
      <c r="U2265" s="161" t="s">
        <v>10</v>
      </c>
      <c r="V2265" s="161" t="s">
        <v>11</v>
      </c>
      <c r="W2265" s="161" t="s">
        <v>12</v>
      </c>
      <c r="X2265" s="161" t="s">
        <v>13</v>
      </c>
      <c r="Y2265" s="165">
        <v>5800</v>
      </c>
      <c r="Z2265" s="165">
        <v>9201101</v>
      </c>
      <c r="AA2265" s="166">
        <v>8.9845779175440846E-3</v>
      </c>
      <c r="AB2265" s="183" t="s">
        <v>6093</v>
      </c>
      <c r="AC2265" s="168" t="s">
        <v>3232</v>
      </c>
    </row>
    <row r="2266" spans="1:29" x14ac:dyDescent="0.3">
      <c r="A2266" s="156" t="s">
        <v>2841</v>
      </c>
      <c r="B2266" s="157">
        <v>4</v>
      </c>
      <c r="C2266" s="158" t="s">
        <v>1467</v>
      </c>
      <c r="D2266" s="158" t="s">
        <v>135</v>
      </c>
      <c r="E2266" s="156" t="s">
        <v>2722</v>
      </c>
      <c r="F2266" s="156" t="s">
        <v>2638</v>
      </c>
      <c r="G2266" s="158" t="s">
        <v>280</v>
      </c>
      <c r="H2266" s="160">
        <v>45210</v>
      </c>
      <c r="I2266" s="160">
        <v>45456</v>
      </c>
      <c r="J2266" s="161" t="s">
        <v>5251</v>
      </c>
      <c r="K2266" s="162"/>
      <c r="L2266" s="156" t="s">
        <v>5629</v>
      </c>
      <c r="M2266" s="171">
        <v>0</v>
      </c>
      <c r="N2266" s="170">
        <v>5240</v>
      </c>
      <c r="O2266" s="162">
        <v>146355</v>
      </c>
      <c r="P2266" s="160">
        <v>45456</v>
      </c>
      <c r="Q2266" s="162" t="s">
        <v>6115</v>
      </c>
      <c r="R2266" s="171">
        <v>5240</v>
      </c>
      <c r="S2266" s="158" t="s">
        <v>5858</v>
      </c>
      <c r="T2266" s="162"/>
      <c r="U2266" s="161" t="s">
        <v>10</v>
      </c>
      <c r="V2266" s="161" t="s">
        <v>11</v>
      </c>
      <c r="W2266" s="161" t="s">
        <v>12</v>
      </c>
      <c r="X2266" s="161" t="s">
        <v>13</v>
      </c>
      <c r="Y2266" s="165">
        <v>5800</v>
      </c>
      <c r="Z2266" s="165">
        <v>9201101</v>
      </c>
      <c r="AA2266" s="166">
        <v>2.9269001111551759E-3</v>
      </c>
      <c r="AB2266" s="183" t="s">
        <v>6222</v>
      </c>
      <c r="AC2266" s="168" t="s">
        <v>3232</v>
      </c>
    </row>
    <row r="2267" spans="1:29" x14ac:dyDescent="0.3">
      <c r="A2267" s="156" t="s">
        <v>2841</v>
      </c>
      <c r="B2267" s="157">
        <v>4</v>
      </c>
      <c r="C2267" s="158" t="s">
        <v>1467</v>
      </c>
      <c r="D2267" s="158" t="s">
        <v>135</v>
      </c>
      <c r="E2267" s="156" t="s">
        <v>2722</v>
      </c>
      <c r="F2267" s="156" t="s">
        <v>2638</v>
      </c>
      <c r="G2267" s="158" t="s">
        <v>280</v>
      </c>
      <c r="H2267" s="160">
        <v>45210</v>
      </c>
      <c r="I2267" s="160">
        <v>45470</v>
      </c>
      <c r="J2267" s="161" t="s">
        <v>5251</v>
      </c>
      <c r="K2267" s="162"/>
      <c r="L2267" s="156" t="s">
        <v>5629</v>
      </c>
      <c r="M2267" s="171">
        <v>0</v>
      </c>
      <c r="N2267" s="170">
        <v>3470</v>
      </c>
      <c r="O2267" s="162">
        <v>148295</v>
      </c>
      <c r="P2267" s="160">
        <v>45470</v>
      </c>
      <c r="Q2267" s="162" t="s">
        <v>6139</v>
      </c>
      <c r="R2267" s="171">
        <v>3470</v>
      </c>
      <c r="S2267" s="158" t="s">
        <v>5858</v>
      </c>
      <c r="T2267" s="162"/>
      <c r="U2267" s="161" t="s">
        <v>10</v>
      </c>
      <c r="V2267" s="161" t="s">
        <v>11</v>
      </c>
      <c r="W2267" s="161" t="s">
        <v>12</v>
      </c>
      <c r="X2267" s="161" t="s">
        <v>13</v>
      </c>
      <c r="Y2267" s="165">
        <v>5800</v>
      </c>
      <c r="Z2267" s="165">
        <v>9201101</v>
      </c>
      <c r="AA2267" s="166">
        <v>1.9382334705550497E-3</v>
      </c>
      <c r="AB2267" s="183" t="s">
        <v>6229</v>
      </c>
      <c r="AC2267" s="168" t="s">
        <v>3232</v>
      </c>
    </row>
    <row r="2268" spans="1:29" x14ac:dyDescent="0.3">
      <c r="A2268" s="156" t="s">
        <v>2841</v>
      </c>
      <c r="B2268" s="157">
        <v>4</v>
      </c>
      <c r="C2268" s="158" t="s">
        <v>1467</v>
      </c>
      <c r="D2268" s="158" t="s">
        <v>135</v>
      </c>
      <c r="E2268" s="156" t="s">
        <v>2722</v>
      </c>
      <c r="F2268" s="156" t="s">
        <v>2638</v>
      </c>
      <c r="G2268" s="158" t="s">
        <v>280</v>
      </c>
      <c r="H2268" s="160">
        <v>45210</v>
      </c>
      <c r="I2268" s="160">
        <v>45492</v>
      </c>
      <c r="J2268" s="161" t="s">
        <v>5251</v>
      </c>
      <c r="K2268" s="162"/>
      <c r="L2268" s="156" t="s">
        <v>5629</v>
      </c>
      <c r="M2268" s="171">
        <v>0</v>
      </c>
      <c r="N2268" s="170">
        <v>6240</v>
      </c>
      <c r="O2268" s="162">
        <v>150087</v>
      </c>
      <c r="P2268" s="160">
        <v>45492</v>
      </c>
      <c r="Q2268" s="162" t="s">
        <v>6202</v>
      </c>
      <c r="R2268" s="171">
        <v>6240</v>
      </c>
      <c r="S2268" s="158" t="s">
        <v>5858</v>
      </c>
      <c r="T2268" s="162"/>
      <c r="U2268" s="161" t="s">
        <v>10</v>
      </c>
      <c r="V2268" s="161" t="s">
        <v>11</v>
      </c>
      <c r="W2268" s="161" t="s">
        <v>12</v>
      </c>
      <c r="X2268" s="161" t="s">
        <v>13</v>
      </c>
      <c r="Y2268" s="165">
        <v>5800</v>
      </c>
      <c r="Z2268" s="165">
        <v>9201101</v>
      </c>
      <c r="AA2268" s="166">
        <v>3.4854688346580721E-3</v>
      </c>
      <c r="AB2268" s="183" t="s">
        <v>6229</v>
      </c>
      <c r="AC2268" s="168" t="s">
        <v>3232</v>
      </c>
    </row>
    <row r="2269" spans="1:29" x14ac:dyDescent="0.3">
      <c r="A2269" s="156" t="s">
        <v>2841</v>
      </c>
      <c r="B2269" s="157">
        <v>4</v>
      </c>
      <c r="C2269" s="158" t="s">
        <v>1467</v>
      </c>
      <c r="D2269" s="158" t="s">
        <v>135</v>
      </c>
      <c r="E2269" s="156" t="s">
        <v>2722</v>
      </c>
      <c r="F2269" s="156" t="s">
        <v>2638</v>
      </c>
      <c r="G2269" s="158" t="s">
        <v>280</v>
      </c>
      <c r="H2269" s="160">
        <v>45210</v>
      </c>
      <c r="I2269" s="160">
        <v>45539</v>
      </c>
      <c r="J2269" s="161" t="s">
        <v>6174</v>
      </c>
      <c r="K2269" s="162"/>
      <c r="L2269" s="156" t="s">
        <v>5629</v>
      </c>
      <c r="M2269" s="171">
        <v>0</v>
      </c>
      <c r="N2269" s="170">
        <v>3210</v>
      </c>
      <c r="O2269" s="162">
        <v>152523</v>
      </c>
      <c r="P2269" s="160">
        <v>45539</v>
      </c>
      <c r="Q2269" s="162" t="s">
        <v>6261</v>
      </c>
      <c r="R2269" s="171">
        <v>3210</v>
      </c>
      <c r="S2269" s="162" t="s">
        <v>5858</v>
      </c>
      <c r="T2269" s="162"/>
      <c r="U2269" s="161" t="s">
        <v>10</v>
      </c>
      <c r="V2269" s="161" t="s">
        <v>11</v>
      </c>
      <c r="W2269" s="161" t="s">
        <v>12</v>
      </c>
      <c r="X2269" s="161" t="s">
        <v>13</v>
      </c>
      <c r="Y2269" s="165">
        <v>5800</v>
      </c>
      <c r="Z2269" s="169">
        <v>9201101</v>
      </c>
      <c r="AA2269" s="166">
        <v>1.7930056024442968E-3</v>
      </c>
      <c r="AB2269" s="183" t="s">
        <v>6391</v>
      </c>
      <c r="AC2269" s="168" t="s">
        <v>3232</v>
      </c>
    </row>
    <row r="2270" spans="1:29" x14ac:dyDescent="0.3">
      <c r="A2270" s="156" t="s">
        <v>2841</v>
      </c>
      <c r="B2270" s="157">
        <v>4</v>
      </c>
      <c r="C2270" s="158" t="s">
        <v>1467</v>
      </c>
      <c r="D2270" s="158" t="s">
        <v>135</v>
      </c>
      <c r="E2270" s="156" t="s">
        <v>2722</v>
      </c>
      <c r="F2270" s="156" t="s">
        <v>2638</v>
      </c>
      <c r="G2270" s="158" t="s">
        <v>280</v>
      </c>
      <c r="H2270" s="160">
        <v>45210</v>
      </c>
      <c r="I2270" s="160">
        <v>45551</v>
      </c>
      <c r="J2270" s="161" t="s">
        <v>6174</v>
      </c>
      <c r="K2270" s="162"/>
      <c r="L2270" s="156" t="s">
        <v>5629</v>
      </c>
      <c r="M2270" s="171">
        <v>0</v>
      </c>
      <c r="N2270" s="170">
        <v>8642.5</v>
      </c>
      <c r="O2270" s="162">
        <v>154507</v>
      </c>
      <c r="P2270" s="160">
        <v>45551</v>
      </c>
      <c r="Q2270" s="162" t="s">
        <v>6262</v>
      </c>
      <c r="R2270" s="171">
        <v>8642.5</v>
      </c>
      <c r="S2270" s="158" t="s">
        <v>5858</v>
      </c>
      <c r="T2270" s="162"/>
      <c r="U2270" s="161" t="s">
        <v>10</v>
      </c>
      <c r="V2270" s="161" t="s">
        <v>11</v>
      </c>
      <c r="W2270" s="161" t="s">
        <v>12</v>
      </c>
      <c r="X2270" s="161" t="s">
        <v>13</v>
      </c>
      <c r="Y2270" s="165">
        <v>5800</v>
      </c>
      <c r="Z2270" s="165">
        <v>9201101</v>
      </c>
      <c r="AA2270" s="166">
        <v>4.8274301928737801E-3</v>
      </c>
      <c r="AB2270" s="183" t="s">
        <v>6391</v>
      </c>
      <c r="AC2270" s="168" t="s">
        <v>3232</v>
      </c>
    </row>
    <row r="2271" spans="1:29" x14ac:dyDescent="0.3">
      <c r="A2271" s="156" t="s">
        <v>2871</v>
      </c>
      <c r="B2271" s="157">
        <v>3</v>
      </c>
      <c r="C2271" s="158" t="s">
        <v>1467</v>
      </c>
      <c r="D2271" s="163" t="s">
        <v>506</v>
      </c>
      <c r="E2271" s="156" t="s">
        <v>2722</v>
      </c>
      <c r="F2271" s="156" t="s">
        <v>2638</v>
      </c>
      <c r="G2271" s="158" t="s">
        <v>280</v>
      </c>
      <c r="H2271" s="160">
        <v>45210</v>
      </c>
      <c r="I2271" s="160">
        <v>45359</v>
      </c>
      <c r="J2271" s="161" t="s">
        <v>5251</v>
      </c>
      <c r="K2271" s="162"/>
      <c r="L2271" s="156" t="s">
        <v>5629</v>
      </c>
      <c r="M2271" s="171">
        <v>0</v>
      </c>
      <c r="N2271" s="170">
        <v>1280</v>
      </c>
      <c r="O2271" s="162">
        <v>141607</v>
      </c>
      <c r="P2271" s="160">
        <v>45359</v>
      </c>
      <c r="Q2271" s="162" t="s">
        <v>5956</v>
      </c>
      <c r="R2271" s="171">
        <v>1280</v>
      </c>
      <c r="S2271" s="158"/>
      <c r="T2271" s="162"/>
      <c r="U2271" s="161" t="s">
        <v>10</v>
      </c>
      <c r="V2271" s="161" t="s">
        <v>11</v>
      </c>
      <c r="W2271" s="161" t="s">
        <v>12</v>
      </c>
      <c r="X2271" s="161" t="s">
        <v>13</v>
      </c>
      <c r="Y2271" s="165">
        <v>5800</v>
      </c>
      <c r="Z2271" s="165">
        <v>9251101</v>
      </c>
      <c r="AA2271" s="166">
        <v>7.1496796608370712E-4</v>
      </c>
      <c r="AB2271" s="183" t="s">
        <v>6020</v>
      </c>
      <c r="AC2271" s="168" t="s">
        <v>3257</v>
      </c>
    </row>
    <row r="2272" spans="1:29" x14ac:dyDescent="0.3">
      <c r="A2272" s="156" t="s">
        <v>2871</v>
      </c>
      <c r="B2272" s="157">
        <v>3</v>
      </c>
      <c r="C2272" s="158" t="s">
        <v>1467</v>
      </c>
      <c r="D2272" s="156" t="s">
        <v>506</v>
      </c>
      <c r="E2272" s="156" t="s">
        <v>2722</v>
      </c>
      <c r="F2272" s="156" t="s">
        <v>2638</v>
      </c>
      <c r="G2272" s="158" t="s">
        <v>280</v>
      </c>
      <c r="H2272" s="160">
        <v>45210</v>
      </c>
      <c r="I2272" s="160">
        <v>45359</v>
      </c>
      <c r="J2272" s="161" t="s">
        <v>5251</v>
      </c>
      <c r="K2272" s="162"/>
      <c r="L2272" s="156" t="s">
        <v>5629</v>
      </c>
      <c r="M2272" s="171">
        <v>0</v>
      </c>
      <c r="N2272" s="170">
        <v>640</v>
      </c>
      <c r="O2272" s="162">
        <v>141608</v>
      </c>
      <c r="P2272" s="160">
        <v>45359</v>
      </c>
      <c r="Q2272" s="162" t="s">
        <v>5956</v>
      </c>
      <c r="R2272" s="171">
        <v>640</v>
      </c>
      <c r="S2272" s="158"/>
      <c r="T2272" s="162"/>
      <c r="U2272" s="161" t="s">
        <v>10</v>
      </c>
      <c r="V2272" s="161" t="s">
        <v>11</v>
      </c>
      <c r="W2272" s="161" t="s">
        <v>12</v>
      </c>
      <c r="X2272" s="161" t="s">
        <v>13</v>
      </c>
      <c r="Y2272" s="165">
        <v>5800</v>
      </c>
      <c r="Z2272" s="165">
        <v>9251101</v>
      </c>
      <c r="AA2272" s="166">
        <v>3.5748398304185356E-4</v>
      </c>
      <c r="AB2272" s="183" t="s">
        <v>6020</v>
      </c>
      <c r="AC2272" s="168" t="s">
        <v>3257</v>
      </c>
    </row>
    <row r="2273" spans="1:29" x14ac:dyDescent="0.3">
      <c r="A2273" s="156" t="s">
        <v>2871</v>
      </c>
      <c r="B2273" s="157">
        <v>3</v>
      </c>
      <c r="C2273" s="158" t="s">
        <v>1467</v>
      </c>
      <c r="D2273" s="156" t="s">
        <v>506</v>
      </c>
      <c r="E2273" s="156" t="s">
        <v>2722</v>
      </c>
      <c r="F2273" s="156" t="s">
        <v>2638</v>
      </c>
      <c r="G2273" s="158" t="s">
        <v>280</v>
      </c>
      <c r="H2273" s="160">
        <v>45210</v>
      </c>
      <c r="I2273" s="160">
        <v>45392</v>
      </c>
      <c r="J2273" s="161" t="s">
        <v>5251</v>
      </c>
      <c r="K2273" s="162"/>
      <c r="L2273" s="156" t="s">
        <v>5629</v>
      </c>
      <c r="M2273" s="171">
        <v>0</v>
      </c>
      <c r="N2273" s="170">
        <v>560</v>
      </c>
      <c r="O2273" s="162">
        <v>143105</v>
      </c>
      <c r="P2273" s="160">
        <v>45392</v>
      </c>
      <c r="Q2273" s="162" t="s">
        <v>6028</v>
      </c>
      <c r="R2273" s="171">
        <v>560</v>
      </c>
      <c r="S2273" s="158"/>
      <c r="T2273" s="162"/>
      <c r="U2273" s="161" t="s">
        <v>10</v>
      </c>
      <c r="V2273" s="161" t="s">
        <v>11</v>
      </c>
      <c r="W2273" s="161" t="s">
        <v>12</v>
      </c>
      <c r="X2273" s="161" t="s">
        <v>13</v>
      </c>
      <c r="Y2273" s="165">
        <v>5800</v>
      </c>
      <c r="Z2273" s="165">
        <v>9251101</v>
      </c>
      <c r="AA2273" s="166">
        <v>3.1279848516162185E-4</v>
      </c>
      <c r="AB2273" s="183" t="s">
        <v>6099</v>
      </c>
      <c r="AC2273" s="168" t="s">
        <v>3257</v>
      </c>
    </row>
    <row r="2274" spans="1:29" x14ac:dyDescent="0.3">
      <c r="A2274" s="156" t="s">
        <v>4206</v>
      </c>
      <c r="B2274" s="157">
        <v>6</v>
      </c>
      <c r="C2274" s="158" t="s">
        <v>1467</v>
      </c>
      <c r="D2274" s="158" t="s">
        <v>500</v>
      </c>
      <c r="E2274" s="156" t="s">
        <v>2722</v>
      </c>
      <c r="F2274" s="156" t="s">
        <v>2638</v>
      </c>
      <c r="G2274" s="158" t="s">
        <v>280</v>
      </c>
      <c r="H2274" s="160">
        <v>45210</v>
      </c>
      <c r="I2274" s="160">
        <v>45392</v>
      </c>
      <c r="J2274" s="161" t="s">
        <v>5251</v>
      </c>
      <c r="K2274" s="162"/>
      <c r="L2274" s="156" t="s">
        <v>5629</v>
      </c>
      <c r="M2274" s="171">
        <v>0</v>
      </c>
      <c r="N2274" s="170">
        <v>2407.5</v>
      </c>
      <c r="O2274" s="162">
        <v>143105</v>
      </c>
      <c r="P2274" s="160">
        <v>45392</v>
      </c>
      <c r="Q2274" s="162" t="s">
        <v>6028</v>
      </c>
      <c r="R2274" s="171">
        <v>2407.5</v>
      </c>
      <c r="S2274" s="158" t="s">
        <v>6332</v>
      </c>
      <c r="T2274" s="162"/>
      <c r="U2274" s="161" t="s">
        <v>10</v>
      </c>
      <c r="V2274" s="161" t="s">
        <v>11</v>
      </c>
      <c r="W2274" s="161" t="s">
        <v>12</v>
      </c>
      <c r="X2274" s="161" t="s">
        <v>13</v>
      </c>
      <c r="Y2274" s="165">
        <v>5800</v>
      </c>
      <c r="Z2274" s="165">
        <v>9261101</v>
      </c>
      <c r="AA2274" s="166">
        <v>1.3447542018332225E-3</v>
      </c>
      <c r="AB2274" s="183" t="s">
        <v>6100</v>
      </c>
      <c r="AC2274" s="168" t="s">
        <v>3267</v>
      </c>
    </row>
    <row r="2275" spans="1:29" x14ac:dyDescent="0.3">
      <c r="A2275" s="156" t="s">
        <v>4206</v>
      </c>
      <c r="B2275" s="157">
        <v>6</v>
      </c>
      <c r="C2275" s="158" t="s">
        <v>1467</v>
      </c>
      <c r="D2275" s="158" t="s">
        <v>500</v>
      </c>
      <c r="E2275" s="156" t="s">
        <v>2722</v>
      </c>
      <c r="F2275" s="156" t="s">
        <v>2638</v>
      </c>
      <c r="G2275" s="158" t="s">
        <v>280</v>
      </c>
      <c r="H2275" s="160">
        <v>45210</v>
      </c>
      <c r="I2275" s="160">
        <v>45427</v>
      </c>
      <c r="J2275" s="161" t="s">
        <v>5251</v>
      </c>
      <c r="K2275" s="162"/>
      <c r="L2275" s="156" t="s">
        <v>5629</v>
      </c>
      <c r="M2275" s="171">
        <v>0</v>
      </c>
      <c r="N2275" s="170">
        <v>4295</v>
      </c>
      <c r="O2275" s="162">
        <v>144550</v>
      </c>
      <c r="P2275" s="160">
        <v>45427</v>
      </c>
      <c r="Q2275" s="162" t="s">
        <v>6042</v>
      </c>
      <c r="R2275" s="171">
        <v>4295</v>
      </c>
      <c r="S2275" s="158" t="s">
        <v>6332</v>
      </c>
      <c r="T2275" s="162"/>
      <c r="U2275" s="161" t="s">
        <v>10</v>
      </c>
      <c r="V2275" s="161" t="s">
        <v>11</v>
      </c>
      <c r="W2275" s="161" t="s">
        <v>12</v>
      </c>
      <c r="X2275" s="161" t="s">
        <v>13</v>
      </c>
      <c r="Y2275" s="165">
        <v>5800</v>
      </c>
      <c r="Z2275" s="165">
        <v>9261101</v>
      </c>
      <c r="AA2275" s="166">
        <v>2.3990526674449392E-3</v>
      </c>
      <c r="AB2275" s="183" t="s">
        <v>6100</v>
      </c>
      <c r="AC2275" s="168" t="s">
        <v>3267</v>
      </c>
    </row>
    <row r="2276" spans="1:29" x14ac:dyDescent="0.3">
      <c r="A2276" s="156" t="s">
        <v>4206</v>
      </c>
      <c r="B2276" s="157">
        <v>6</v>
      </c>
      <c r="C2276" s="158" t="s">
        <v>1467</v>
      </c>
      <c r="D2276" s="158" t="s">
        <v>500</v>
      </c>
      <c r="E2276" s="156" t="s">
        <v>2722</v>
      </c>
      <c r="F2276" s="159" t="s">
        <v>2638</v>
      </c>
      <c r="G2276" s="158" t="s">
        <v>280</v>
      </c>
      <c r="H2276" s="160">
        <v>45210</v>
      </c>
      <c r="I2276" s="160">
        <v>45456</v>
      </c>
      <c r="J2276" s="161" t="s">
        <v>5251</v>
      </c>
      <c r="K2276" s="162"/>
      <c r="L2276" s="163" t="s">
        <v>5629</v>
      </c>
      <c r="M2276" s="171">
        <v>0</v>
      </c>
      <c r="N2276" s="164">
        <v>5325</v>
      </c>
      <c r="O2276" s="162">
        <v>146355</v>
      </c>
      <c r="P2276" s="160">
        <v>45456</v>
      </c>
      <c r="Q2276" s="162" t="s">
        <v>6115</v>
      </c>
      <c r="R2276" s="164">
        <v>5325</v>
      </c>
      <c r="S2276" s="163" t="s">
        <v>6332</v>
      </c>
      <c r="T2276" s="163"/>
      <c r="U2276" s="161" t="s">
        <v>10</v>
      </c>
      <c r="V2276" s="161" t="s">
        <v>11</v>
      </c>
      <c r="W2276" s="161" t="s">
        <v>12</v>
      </c>
      <c r="X2276" s="161" t="s">
        <v>13</v>
      </c>
      <c r="Y2276" s="165">
        <v>5800</v>
      </c>
      <c r="Z2276" s="165">
        <v>9261101</v>
      </c>
      <c r="AA2276" s="166">
        <v>2.9743784526529223E-3</v>
      </c>
      <c r="AB2276" s="167" t="s">
        <v>6223</v>
      </c>
      <c r="AC2276" s="168" t="s">
        <v>3267</v>
      </c>
    </row>
    <row r="2277" spans="1:29" x14ac:dyDescent="0.3">
      <c r="A2277" s="156" t="s">
        <v>4206</v>
      </c>
      <c r="B2277" s="157">
        <v>6</v>
      </c>
      <c r="C2277" s="158" t="s">
        <v>1467</v>
      </c>
      <c r="D2277" s="158" t="s">
        <v>500</v>
      </c>
      <c r="E2277" s="156" t="s">
        <v>2722</v>
      </c>
      <c r="F2277" s="156" t="s">
        <v>2638</v>
      </c>
      <c r="G2277" s="158" t="s">
        <v>280</v>
      </c>
      <c r="H2277" s="160">
        <v>45210</v>
      </c>
      <c r="I2277" s="160">
        <v>45470</v>
      </c>
      <c r="J2277" s="161" t="s">
        <v>5251</v>
      </c>
      <c r="K2277" s="162"/>
      <c r="L2277" s="156" t="s">
        <v>5629</v>
      </c>
      <c r="M2277" s="171">
        <v>0</v>
      </c>
      <c r="N2277" s="170">
        <v>3655</v>
      </c>
      <c r="O2277" s="162">
        <v>148295</v>
      </c>
      <c r="P2277" s="160">
        <v>45470</v>
      </c>
      <c r="Q2277" s="162" t="s">
        <v>6139</v>
      </c>
      <c r="R2277" s="171">
        <v>3655</v>
      </c>
      <c r="S2277" s="158" t="s">
        <v>6332</v>
      </c>
      <c r="T2277" s="162"/>
      <c r="U2277" s="161" t="s">
        <v>10</v>
      </c>
      <c r="V2277" s="161" t="s">
        <v>11</v>
      </c>
      <c r="W2277" s="161" t="s">
        <v>12</v>
      </c>
      <c r="X2277" s="161" t="s">
        <v>13</v>
      </c>
      <c r="Y2277" s="165">
        <v>5800</v>
      </c>
      <c r="Z2277" s="165">
        <v>9261101</v>
      </c>
      <c r="AA2277" s="166">
        <v>2.0415686844030855E-3</v>
      </c>
      <c r="AB2277" s="183" t="s">
        <v>6223</v>
      </c>
      <c r="AC2277" s="168" t="s">
        <v>3267</v>
      </c>
    </row>
    <row r="2278" spans="1:29" x14ac:dyDescent="0.3">
      <c r="A2278" s="156" t="s">
        <v>4206</v>
      </c>
      <c r="B2278" s="157">
        <v>6</v>
      </c>
      <c r="C2278" s="158" t="s">
        <v>1467</v>
      </c>
      <c r="D2278" s="158" t="s">
        <v>500</v>
      </c>
      <c r="E2278" s="156" t="s">
        <v>2722</v>
      </c>
      <c r="F2278" s="156" t="s">
        <v>2638</v>
      </c>
      <c r="G2278" s="158" t="s">
        <v>280</v>
      </c>
      <c r="H2278" s="160">
        <v>45210</v>
      </c>
      <c r="I2278" s="160">
        <v>45492</v>
      </c>
      <c r="J2278" s="161" t="s">
        <v>5251</v>
      </c>
      <c r="K2278" s="162"/>
      <c r="L2278" s="156" t="s">
        <v>5629</v>
      </c>
      <c r="M2278" s="171">
        <v>0</v>
      </c>
      <c r="N2278" s="170">
        <v>4585</v>
      </c>
      <c r="O2278" s="162">
        <v>150087</v>
      </c>
      <c r="P2278" s="160">
        <v>45492</v>
      </c>
      <c r="Q2278" s="162" t="s">
        <v>6202</v>
      </c>
      <c r="R2278" s="171">
        <v>4585</v>
      </c>
      <c r="S2278" s="158" t="s">
        <v>6332</v>
      </c>
      <c r="T2278" s="162"/>
      <c r="U2278" s="161" t="s">
        <v>10</v>
      </c>
      <c r="V2278" s="161" t="s">
        <v>11</v>
      </c>
      <c r="W2278" s="161" t="s">
        <v>12</v>
      </c>
      <c r="X2278" s="161" t="s">
        <v>13</v>
      </c>
      <c r="Y2278" s="165">
        <v>5800</v>
      </c>
      <c r="Z2278" s="165">
        <v>9261101</v>
      </c>
      <c r="AA2278" s="166">
        <v>2.561037597260779E-3</v>
      </c>
      <c r="AB2278" s="183" t="s">
        <v>6232</v>
      </c>
      <c r="AC2278" s="168" t="s">
        <v>3267</v>
      </c>
    </row>
    <row r="2279" spans="1:29" x14ac:dyDescent="0.3">
      <c r="A2279" s="156" t="s">
        <v>4206</v>
      </c>
      <c r="B2279" s="157">
        <v>6</v>
      </c>
      <c r="C2279" s="158" t="s">
        <v>1467</v>
      </c>
      <c r="D2279" s="158" t="s">
        <v>500</v>
      </c>
      <c r="E2279" s="156" t="s">
        <v>2722</v>
      </c>
      <c r="F2279" s="156" t="s">
        <v>2638</v>
      </c>
      <c r="G2279" s="158" t="s">
        <v>280</v>
      </c>
      <c r="H2279" s="160">
        <v>45210</v>
      </c>
      <c r="I2279" s="160">
        <v>45539</v>
      </c>
      <c r="J2279" s="161" t="s">
        <v>6174</v>
      </c>
      <c r="K2279" s="162"/>
      <c r="L2279" s="156" t="s">
        <v>5629</v>
      </c>
      <c r="M2279" s="171">
        <v>0</v>
      </c>
      <c r="N2279" s="170">
        <v>2060</v>
      </c>
      <c r="O2279" s="162">
        <v>152523</v>
      </c>
      <c r="P2279" s="160">
        <v>45539</v>
      </c>
      <c r="Q2279" s="162" t="s">
        <v>6261</v>
      </c>
      <c r="R2279" s="171">
        <v>2060</v>
      </c>
      <c r="S2279" s="158" t="s">
        <v>6332</v>
      </c>
      <c r="T2279" s="162"/>
      <c r="U2279" s="161" t="s">
        <v>10</v>
      </c>
      <c r="V2279" s="161" t="s">
        <v>11</v>
      </c>
      <c r="W2279" s="161" t="s">
        <v>12</v>
      </c>
      <c r="X2279" s="161" t="s">
        <v>13</v>
      </c>
      <c r="Y2279" s="165">
        <v>5800</v>
      </c>
      <c r="Z2279" s="165">
        <v>9261101</v>
      </c>
      <c r="AA2279" s="166">
        <v>1.1506515704159661E-3</v>
      </c>
      <c r="AB2279" s="183" t="s">
        <v>6392</v>
      </c>
      <c r="AC2279" s="168" t="s">
        <v>3267</v>
      </c>
    </row>
    <row r="2280" spans="1:29" x14ac:dyDescent="0.3">
      <c r="A2280" s="156" t="s">
        <v>4206</v>
      </c>
      <c r="B2280" s="157">
        <v>6</v>
      </c>
      <c r="C2280" s="158" t="s">
        <v>1467</v>
      </c>
      <c r="D2280" s="158" t="s">
        <v>500</v>
      </c>
      <c r="E2280" s="156" t="s">
        <v>2722</v>
      </c>
      <c r="F2280" s="156" t="s">
        <v>2638</v>
      </c>
      <c r="G2280" s="158" t="s">
        <v>280</v>
      </c>
      <c r="H2280" s="160">
        <v>45210</v>
      </c>
      <c r="I2280" s="160">
        <v>45551</v>
      </c>
      <c r="J2280" s="161" t="s">
        <v>6174</v>
      </c>
      <c r="K2280" s="162"/>
      <c r="L2280" s="156" t="s">
        <v>5629</v>
      </c>
      <c r="M2280" s="171">
        <v>0</v>
      </c>
      <c r="N2280" s="170">
        <v>4412.5</v>
      </c>
      <c r="O2280" s="162">
        <v>154507</v>
      </c>
      <c r="P2280" s="160">
        <v>45551</v>
      </c>
      <c r="Q2280" s="162" t="s">
        <v>6262</v>
      </c>
      <c r="R2280" s="171">
        <v>4412.5</v>
      </c>
      <c r="S2280" s="158" t="s">
        <v>6332</v>
      </c>
      <c r="T2280" s="162"/>
      <c r="U2280" s="161" t="s">
        <v>10</v>
      </c>
      <c r="V2280" s="161" t="s">
        <v>11</v>
      </c>
      <c r="W2280" s="161" t="s">
        <v>12</v>
      </c>
      <c r="X2280" s="161" t="s">
        <v>13</v>
      </c>
      <c r="Y2280" s="165">
        <v>5800</v>
      </c>
      <c r="Z2280" s="165">
        <v>9261101</v>
      </c>
      <c r="AA2280" s="166">
        <v>2.4646844924565295E-3</v>
      </c>
      <c r="AB2280" s="183" t="s">
        <v>6392</v>
      </c>
      <c r="AC2280" s="168" t="s">
        <v>3267</v>
      </c>
    </row>
    <row r="2281" spans="1:29" x14ac:dyDescent="0.3">
      <c r="A2281" s="156" t="s">
        <v>4247</v>
      </c>
      <c r="B2281" s="157">
        <v>8</v>
      </c>
      <c r="C2281" s="158" t="s">
        <v>1467</v>
      </c>
      <c r="D2281" s="158" t="s">
        <v>507</v>
      </c>
      <c r="E2281" s="156" t="s">
        <v>2722</v>
      </c>
      <c r="F2281" s="156" t="s">
        <v>2638</v>
      </c>
      <c r="G2281" s="158" t="s">
        <v>280</v>
      </c>
      <c r="H2281" s="160">
        <v>45210</v>
      </c>
      <c r="I2281" s="160">
        <v>45359</v>
      </c>
      <c r="J2281" s="161" t="s">
        <v>5251</v>
      </c>
      <c r="K2281" s="162"/>
      <c r="L2281" s="156" t="s">
        <v>5629</v>
      </c>
      <c r="M2281" s="171">
        <v>0</v>
      </c>
      <c r="N2281" s="170">
        <v>5400</v>
      </c>
      <c r="O2281" s="162">
        <v>141607</v>
      </c>
      <c r="P2281" s="160">
        <v>45359</v>
      </c>
      <c r="Q2281" s="162" t="s">
        <v>5956</v>
      </c>
      <c r="R2281" s="171">
        <v>5400</v>
      </c>
      <c r="S2281" s="158" t="s">
        <v>6241</v>
      </c>
      <c r="T2281" s="162"/>
      <c r="U2281" s="161" t="s">
        <v>10</v>
      </c>
      <c r="V2281" s="161" t="s">
        <v>11</v>
      </c>
      <c r="W2281" s="161" t="s">
        <v>12</v>
      </c>
      <c r="X2281" s="161" t="s">
        <v>13</v>
      </c>
      <c r="Y2281" s="165">
        <v>5800</v>
      </c>
      <c r="Z2281" s="165">
        <v>9281101</v>
      </c>
      <c r="AA2281" s="166">
        <v>3.0162711069156392E-3</v>
      </c>
      <c r="AB2281" s="183" t="s">
        <v>6021</v>
      </c>
      <c r="AC2281" s="168" t="s">
        <v>3272</v>
      </c>
    </row>
    <row r="2282" spans="1:29" x14ac:dyDescent="0.3">
      <c r="A2282" s="156" t="s">
        <v>4247</v>
      </c>
      <c r="B2282" s="157">
        <v>8</v>
      </c>
      <c r="C2282" s="158" t="s">
        <v>1467</v>
      </c>
      <c r="D2282" s="158" t="s">
        <v>507</v>
      </c>
      <c r="E2282" s="156" t="s">
        <v>2722</v>
      </c>
      <c r="F2282" s="156" t="s">
        <v>2638</v>
      </c>
      <c r="G2282" s="158" t="s">
        <v>280</v>
      </c>
      <c r="H2282" s="160">
        <v>45210</v>
      </c>
      <c r="I2282" s="160">
        <v>45372</v>
      </c>
      <c r="J2282" s="161" t="s">
        <v>5251</v>
      </c>
      <c r="K2282" s="162"/>
      <c r="L2282" s="156" t="s">
        <v>5629</v>
      </c>
      <c r="M2282" s="171">
        <v>0</v>
      </c>
      <c r="N2282" s="170">
        <v>3640</v>
      </c>
      <c r="O2282" s="162">
        <v>141609</v>
      </c>
      <c r="P2282" s="160">
        <v>45372</v>
      </c>
      <c r="Q2282" s="162" t="s">
        <v>5998</v>
      </c>
      <c r="R2282" s="171">
        <v>3640</v>
      </c>
      <c r="S2282" s="158" t="s">
        <v>6241</v>
      </c>
      <c r="T2282" s="162"/>
      <c r="U2282" s="161" t="s">
        <v>10</v>
      </c>
      <c r="V2282" s="161" t="s">
        <v>11</v>
      </c>
      <c r="W2282" s="161" t="s">
        <v>12</v>
      </c>
      <c r="X2282" s="161" t="s">
        <v>13</v>
      </c>
      <c r="Y2282" s="165">
        <v>5800</v>
      </c>
      <c r="Z2282" s="165">
        <v>9281101</v>
      </c>
      <c r="AA2282" s="166">
        <v>2.0331901535505419E-3</v>
      </c>
      <c r="AB2282" s="183" t="s">
        <v>6094</v>
      </c>
      <c r="AC2282" s="168" t="s">
        <v>3272</v>
      </c>
    </row>
    <row r="2283" spans="1:29" x14ac:dyDescent="0.3">
      <c r="A2283" s="156" t="s">
        <v>4247</v>
      </c>
      <c r="B2283" s="157">
        <v>8</v>
      </c>
      <c r="C2283" s="158" t="s">
        <v>1467</v>
      </c>
      <c r="D2283" s="158" t="s">
        <v>507</v>
      </c>
      <c r="E2283" s="156" t="s">
        <v>2722</v>
      </c>
      <c r="F2283" s="156" t="s">
        <v>2638</v>
      </c>
      <c r="G2283" s="158" t="s">
        <v>280</v>
      </c>
      <c r="H2283" s="160">
        <v>45210</v>
      </c>
      <c r="I2283" s="160">
        <v>45392</v>
      </c>
      <c r="J2283" s="161" t="s">
        <v>5251</v>
      </c>
      <c r="K2283" s="162"/>
      <c r="L2283" s="156" t="s">
        <v>5629</v>
      </c>
      <c r="M2283" s="171">
        <v>0</v>
      </c>
      <c r="N2283" s="170">
        <v>2827.5</v>
      </c>
      <c r="O2283" s="162">
        <v>143105</v>
      </c>
      <c r="P2283" s="160">
        <v>45392</v>
      </c>
      <c r="Q2283" s="162" t="s">
        <v>6028</v>
      </c>
      <c r="R2283" s="171">
        <v>2827.5</v>
      </c>
      <c r="S2283" s="162" t="s">
        <v>6241</v>
      </c>
      <c r="T2283" s="162"/>
      <c r="U2283" s="161" t="s">
        <v>10</v>
      </c>
      <c r="V2283" s="161" t="s">
        <v>11</v>
      </c>
      <c r="W2283" s="161" t="s">
        <v>12</v>
      </c>
      <c r="X2283" s="161" t="s">
        <v>13</v>
      </c>
      <c r="Y2283" s="165">
        <v>5800</v>
      </c>
      <c r="Z2283" s="169">
        <v>9281101</v>
      </c>
      <c r="AA2283" s="166">
        <v>1.579353065704439E-3</v>
      </c>
      <c r="AB2283" s="183" t="s">
        <v>6094</v>
      </c>
      <c r="AC2283" s="168" t="s">
        <v>3272</v>
      </c>
    </row>
    <row r="2284" spans="1:29" x14ac:dyDescent="0.3">
      <c r="A2284" s="156" t="s">
        <v>4247</v>
      </c>
      <c r="B2284" s="157">
        <v>8</v>
      </c>
      <c r="C2284" s="158" t="s">
        <v>1467</v>
      </c>
      <c r="D2284" s="158" t="s">
        <v>507</v>
      </c>
      <c r="E2284" s="156" t="s">
        <v>2722</v>
      </c>
      <c r="F2284" s="156" t="s">
        <v>2638</v>
      </c>
      <c r="G2284" s="158" t="s">
        <v>280</v>
      </c>
      <c r="H2284" s="160">
        <v>45210</v>
      </c>
      <c r="I2284" s="160">
        <v>45427</v>
      </c>
      <c r="J2284" s="161" t="s">
        <v>5251</v>
      </c>
      <c r="K2284" s="162"/>
      <c r="L2284" s="156" t="s">
        <v>5629</v>
      </c>
      <c r="M2284" s="171">
        <v>0</v>
      </c>
      <c r="N2284" s="170">
        <v>3310</v>
      </c>
      <c r="O2284" s="162">
        <v>144550</v>
      </c>
      <c r="P2284" s="160">
        <v>45427</v>
      </c>
      <c r="Q2284" s="162" t="s">
        <v>6042</v>
      </c>
      <c r="R2284" s="171">
        <v>3310</v>
      </c>
      <c r="S2284" s="158" t="s">
        <v>6241</v>
      </c>
      <c r="T2284" s="162"/>
      <c r="U2284" s="161" t="s">
        <v>10</v>
      </c>
      <c r="V2284" s="161" t="s">
        <v>11</v>
      </c>
      <c r="W2284" s="161" t="s">
        <v>12</v>
      </c>
      <c r="X2284" s="161" t="s">
        <v>13</v>
      </c>
      <c r="Y2284" s="165">
        <v>5800</v>
      </c>
      <c r="Z2284" s="165">
        <v>9281101</v>
      </c>
      <c r="AA2284" s="166">
        <v>1.8488624747945864E-3</v>
      </c>
      <c r="AB2284" s="183" t="s">
        <v>6094</v>
      </c>
      <c r="AC2284" s="168" t="s">
        <v>3272</v>
      </c>
    </row>
    <row r="2285" spans="1:29" x14ac:dyDescent="0.3">
      <c r="A2285" s="156" t="s">
        <v>4247</v>
      </c>
      <c r="B2285" s="157">
        <v>8</v>
      </c>
      <c r="C2285" s="158" t="s">
        <v>1467</v>
      </c>
      <c r="D2285" s="163" t="s">
        <v>507</v>
      </c>
      <c r="E2285" s="156" t="s">
        <v>2722</v>
      </c>
      <c r="F2285" s="156" t="s">
        <v>2638</v>
      </c>
      <c r="G2285" s="158" t="s">
        <v>280</v>
      </c>
      <c r="H2285" s="160">
        <v>45210</v>
      </c>
      <c r="I2285" s="160">
        <v>45456</v>
      </c>
      <c r="J2285" s="161" t="s">
        <v>5251</v>
      </c>
      <c r="K2285" s="162"/>
      <c r="L2285" s="156" t="s">
        <v>5629</v>
      </c>
      <c r="M2285" s="171">
        <v>0</v>
      </c>
      <c r="N2285" s="170">
        <v>5645</v>
      </c>
      <c r="O2285" s="162">
        <v>146355</v>
      </c>
      <c r="P2285" s="160">
        <v>45456</v>
      </c>
      <c r="Q2285" s="162" t="s">
        <v>6115</v>
      </c>
      <c r="R2285" s="171">
        <v>5645</v>
      </c>
      <c r="S2285" s="158" t="s">
        <v>6241</v>
      </c>
      <c r="T2285" s="162"/>
      <c r="U2285" s="161" t="s">
        <v>10</v>
      </c>
      <c r="V2285" s="161" t="s">
        <v>11</v>
      </c>
      <c r="W2285" s="161" t="s">
        <v>12</v>
      </c>
      <c r="X2285" s="161" t="s">
        <v>13</v>
      </c>
      <c r="Y2285" s="165">
        <v>5800</v>
      </c>
      <c r="Z2285" s="165">
        <v>9281101</v>
      </c>
      <c r="AA2285" s="166">
        <v>3.1531204441738489E-3</v>
      </c>
      <c r="AB2285" s="183" t="s">
        <v>6224</v>
      </c>
      <c r="AC2285" s="168" t="s">
        <v>3272</v>
      </c>
    </row>
    <row r="2286" spans="1:29" x14ac:dyDescent="0.3">
      <c r="A2286" s="156" t="s">
        <v>4247</v>
      </c>
      <c r="B2286" s="157">
        <v>8</v>
      </c>
      <c r="C2286" s="158" t="s">
        <v>1467</v>
      </c>
      <c r="D2286" s="156" t="s">
        <v>507</v>
      </c>
      <c r="E2286" s="156" t="s">
        <v>2722</v>
      </c>
      <c r="F2286" s="156" t="s">
        <v>2638</v>
      </c>
      <c r="G2286" s="158" t="s">
        <v>280</v>
      </c>
      <c r="H2286" s="160">
        <v>45210</v>
      </c>
      <c r="I2286" s="160">
        <v>45470</v>
      </c>
      <c r="J2286" s="161" t="s">
        <v>5251</v>
      </c>
      <c r="K2286" s="162"/>
      <c r="L2286" s="156" t="s">
        <v>5629</v>
      </c>
      <c r="M2286" s="171">
        <v>0</v>
      </c>
      <c r="N2286" s="170">
        <v>7020</v>
      </c>
      <c r="O2286" s="162">
        <v>148295</v>
      </c>
      <c r="P2286" s="160">
        <v>45470</v>
      </c>
      <c r="Q2286" s="162" t="s">
        <v>6139</v>
      </c>
      <c r="R2286" s="171">
        <v>7020</v>
      </c>
      <c r="S2286" s="158" t="s">
        <v>6241</v>
      </c>
      <c r="T2286" s="162"/>
      <c r="U2286" s="161" t="s">
        <v>10</v>
      </c>
      <c r="V2286" s="161" t="s">
        <v>11</v>
      </c>
      <c r="W2286" s="161" t="s">
        <v>12</v>
      </c>
      <c r="X2286" s="161" t="s">
        <v>13</v>
      </c>
      <c r="Y2286" s="165">
        <v>5800</v>
      </c>
      <c r="Z2286" s="165">
        <v>9281101</v>
      </c>
      <c r="AA2286" s="166">
        <v>3.9211524389903309E-3</v>
      </c>
      <c r="AB2286" s="183" t="s">
        <v>6224</v>
      </c>
      <c r="AC2286" s="168" t="s">
        <v>3272</v>
      </c>
    </row>
    <row r="2287" spans="1:29" x14ac:dyDescent="0.3">
      <c r="A2287" s="156" t="s">
        <v>4247</v>
      </c>
      <c r="B2287" s="157">
        <v>8</v>
      </c>
      <c r="C2287" s="158" t="s">
        <v>1467</v>
      </c>
      <c r="D2287" s="156" t="s">
        <v>507</v>
      </c>
      <c r="E2287" s="156" t="s">
        <v>2722</v>
      </c>
      <c r="F2287" s="156" t="s">
        <v>2638</v>
      </c>
      <c r="G2287" s="158" t="s">
        <v>280</v>
      </c>
      <c r="H2287" s="160">
        <v>45210</v>
      </c>
      <c r="I2287" s="160">
        <v>45492</v>
      </c>
      <c r="J2287" s="161" t="s">
        <v>5251</v>
      </c>
      <c r="K2287" s="162"/>
      <c r="L2287" s="156" t="s">
        <v>5629</v>
      </c>
      <c r="M2287" s="171">
        <v>0</v>
      </c>
      <c r="N2287" s="170">
        <v>8410</v>
      </c>
      <c r="O2287" s="162">
        <v>150087</v>
      </c>
      <c r="P2287" s="160">
        <v>45492</v>
      </c>
      <c r="Q2287" s="162" t="s">
        <v>6202</v>
      </c>
      <c r="R2287" s="171">
        <v>8410</v>
      </c>
      <c r="S2287" s="158" t="s">
        <v>6241</v>
      </c>
      <c r="T2287" s="162"/>
      <c r="U2287" s="161" t="s">
        <v>10</v>
      </c>
      <c r="V2287" s="161" t="s">
        <v>11</v>
      </c>
      <c r="W2287" s="161" t="s">
        <v>12</v>
      </c>
      <c r="X2287" s="161" t="s">
        <v>13</v>
      </c>
      <c r="Y2287" s="165">
        <v>5800</v>
      </c>
      <c r="Z2287" s="165">
        <v>9281101</v>
      </c>
      <c r="AA2287" s="166">
        <v>4.6975629646593565E-3</v>
      </c>
      <c r="AB2287" s="183" t="s">
        <v>6233</v>
      </c>
      <c r="AC2287" s="168" t="s">
        <v>3272</v>
      </c>
    </row>
    <row r="2288" spans="1:29" x14ac:dyDescent="0.3">
      <c r="A2288" s="156" t="s">
        <v>4247</v>
      </c>
      <c r="B2288" s="157">
        <v>8</v>
      </c>
      <c r="C2288" s="158" t="s">
        <v>1467</v>
      </c>
      <c r="D2288" s="158" t="s">
        <v>507</v>
      </c>
      <c r="E2288" s="156" t="s">
        <v>2722</v>
      </c>
      <c r="F2288" s="156" t="s">
        <v>2638</v>
      </c>
      <c r="G2288" s="158" t="s">
        <v>280</v>
      </c>
      <c r="H2288" s="160">
        <v>45210</v>
      </c>
      <c r="I2288" s="160">
        <v>45539</v>
      </c>
      <c r="J2288" s="161" t="s">
        <v>6174</v>
      </c>
      <c r="K2288" s="162"/>
      <c r="L2288" s="156" t="s">
        <v>5629</v>
      </c>
      <c r="M2288" s="171">
        <v>0</v>
      </c>
      <c r="N2288" s="170">
        <v>14430</v>
      </c>
      <c r="O2288" s="162">
        <v>152523</v>
      </c>
      <c r="P2288" s="160">
        <v>45539</v>
      </c>
      <c r="Q2288" s="162" t="s">
        <v>6261</v>
      </c>
      <c r="R2288" s="171">
        <v>14430</v>
      </c>
      <c r="S2288" s="158" t="s">
        <v>6241</v>
      </c>
      <c r="T2288" s="162"/>
      <c r="U2288" s="161" t="s">
        <v>10</v>
      </c>
      <c r="V2288" s="161" t="s">
        <v>11</v>
      </c>
      <c r="W2288" s="161" t="s">
        <v>12</v>
      </c>
      <c r="X2288" s="161" t="s">
        <v>13</v>
      </c>
      <c r="Y2288" s="165">
        <v>5800</v>
      </c>
      <c r="Z2288" s="165">
        <v>9281101</v>
      </c>
      <c r="AA2288" s="166">
        <v>8.060146680146792E-3</v>
      </c>
      <c r="AB2288" s="183" t="s">
        <v>6393</v>
      </c>
      <c r="AC2288" s="168" t="s">
        <v>3272</v>
      </c>
    </row>
    <row r="2289" spans="1:29" x14ac:dyDescent="0.3">
      <c r="A2289" s="156" t="s">
        <v>4247</v>
      </c>
      <c r="B2289" s="157">
        <v>8</v>
      </c>
      <c r="C2289" s="158" t="s">
        <v>1467</v>
      </c>
      <c r="D2289" s="158" t="s">
        <v>507</v>
      </c>
      <c r="E2289" s="156" t="s">
        <v>2722</v>
      </c>
      <c r="F2289" s="156" t="s">
        <v>2638</v>
      </c>
      <c r="G2289" s="158" t="s">
        <v>280</v>
      </c>
      <c r="H2289" s="160">
        <v>45210</v>
      </c>
      <c r="I2289" s="160">
        <v>45551</v>
      </c>
      <c r="J2289" s="161" t="s">
        <v>6174</v>
      </c>
      <c r="K2289" s="162"/>
      <c r="L2289" s="156" t="s">
        <v>5629</v>
      </c>
      <c r="M2289" s="171">
        <v>0</v>
      </c>
      <c r="N2289" s="170">
        <v>10410</v>
      </c>
      <c r="O2289" s="162">
        <v>154507</v>
      </c>
      <c r="P2289" s="160">
        <v>45551</v>
      </c>
      <c r="Q2289" s="162" t="s">
        <v>6262</v>
      </c>
      <c r="R2289" s="171">
        <v>10410</v>
      </c>
      <c r="S2289" s="158" t="s">
        <v>6241</v>
      </c>
      <c r="T2289" s="162"/>
      <c r="U2289" s="161" t="s">
        <v>10</v>
      </c>
      <c r="V2289" s="161" t="s">
        <v>11</v>
      </c>
      <c r="W2289" s="161" t="s">
        <v>12</v>
      </c>
      <c r="X2289" s="161" t="s">
        <v>13</v>
      </c>
      <c r="Y2289" s="165">
        <v>5800</v>
      </c>
      <c r="Z2289" s="165">
        <v>9281101</v>
      </c>
      <c r="AA2289" s="166">
        <v>5.8147004116651489E-3</v>
      </c>
      <c r="AB2289" s="183" t="s">
        <v>6393</v>
      </c>
      <c r="AC2289" s="168" t="s">
        <v>3272</v>
      </c>
    </row>
    <row r="2290" spans="1:29" x14ac:dyDescent="0.3">
      <c r="A2290" s="156" t="s">
        <v>4292</v>
      </c>
      <c r="B2290" s="157">
        <v>7</v>
      </c>
      <c r="C2290" s="158" t="s">
        <v>1467</v>
      </c>
      <c r="D2290" s="158" t="s">
        <v>446</v>
      </c>
      <c r="E2290" s="156" t="s">
        <v>2722</v>
      </c>
      <c r="F2290" s="156" t="s">
        <v>2638</v>
      </c>
      <c r="G2290" s="158" t="s">
        <v>280</v>
      </c>
      <c r="H2290" s="160">
        <v>45210</v>
      </c>
      <c r="I2290" s="160">
        <v>45359</v>
      </c>
      <c r="J2290" s="161" t="s">
        <v>5251</v>
      </c>
      <c r="K2290" s="162"/>
      <c r="L2290" s="156" t="s">
        <v>5629</v>
      </c>
      <c r="M2290" s="171">
        <v>0</v>
      </c>
      <c r="N2290" s="170">
        <v>5550</v>
      </c>
      <c r="O2290" s="162">
        <v>141607</v>
      </c>
      <c r="P2290" s="160">
        <v>45359</v>
      </c>
      <c r="Q2290" s="162" t="s">
        <v>5956</v>
      </c>
      <c r="R2290" s="171">
        <v>5550</v>
      </c>
      <c r="S2290" s="158" t="s">
        <v>6333</v>
      </c>
      <c r="T2290" s="162"/>
      <c r="U2290" s="161" t="s">
        <v>10</v>
      </c>
      <c r="V2290" s="161" t="s">
        <v>11</v>
      </c>
      <c r="W2290" s="161" t="s">
        <v>12</v>
      </c>
      <c r="X2290" s="161" t="s">
        <v>13</v>
      </c>
      <c r="Y2290" s="165">
        <v>5800</v>
      </c>
      <c r="Z2290" s="165">
        <v>9291101</v>
      </c>
      <c r="AA2290" s="166">
        <v>3.1000564154410738E-3</v>
      </c>
      <c r="AB2290" s="183" t="s">
        <v>6022</v>
      </c>
      <c r="AC2290" s="168" t="s">
        <v>3277</v>
      </c>
    </row>
    <row r="2291" spans="1:29" x14ac:dyDescent="0.3">
      <c r="A2291" s="156" t="s">
        <v>4292</v>
      </c>
      <c r="B2291" s="157">
        <v>7</v>
      </c>
      <c r="C2291" s="158" t="s">
        <v>1467</v>
      </c>
      <c r="D2291" s="158" t="s">
        <v>446</v>
      </c>
      <c r="E2291" s="156" t="s">
        <v>2722</v>
      </c>
      <c r="F2291" s="156" t="s">
        <v>2638</v>
      </c>
      <c r="G2291" s="158" t="s">
        <v>280</v>
      </c>
      <c r="H2291" s="160">
        <v>45210</v>
      </c>
      <c r="I2291" s="160">
        <v>45372</v>
      </c>
      <c r="J2291" s="161" t="s">
        <v>5251</v>
      </c>
      <c r="K2291" s="162"/>
      <c r="L2291" s="156" t="s">
        <v>5629</v>
      </c>
      <c r="M2291" s="171">
        <v>0</v>
      </c>
      <c r="N2291" s="170">
        <v>3040</v>
      </c>
      <c r="O2291" s="162">
        <v>141609</v>
      </c>
      <c r="P2291" s="160">
        <v>45372</v>
      </c>
      <c r="Q2291" s="162" t="s">
        <v>5998</v>
      </c>
      <c r="R2291" s="171">
        <v>3040</v>
      </c>
      <c r="S2291" s="158" t="s">
        <v>6333</v>
      </c>
      <c r="T2291" s="162"/>
      <c r="U2291" s="161" t="s">
        <v>10</v>
      </c>
      <c r="V2291" s="161" t="s">
        <v>11</v>
      </c>
      <c r="W2291" s="161" t="s">
        <v>12</v>
      </c>
      <c r="X2291" s="161" t="s">
        <v>13</v>
      </c>
      <c r="Y2291" s="165">
        <v>5800</v>
      </c>
      <c r="Z2291" s="165">
        <v>9291101</v>
      </c>
      <c r="AA2291" s="166">
        <v>1.6980489194488044E-3</v>
      </c>
      <c r="AB2291" s="183" t="s">
        <v>6095</v>
      </c>
      <c r="AC2291" s="168" t="s">
        <v>3277</v>
      </c>
    </row>
    <row r="2292" spans="1:29" x14ac:dyDescent="0.3">
      <c r="A2292" s="156" t="s">
        <v>4292</v>
      </c>
      <c r="B2292" s="157">
        <v>7</v>
      </c>
      <c r="C2292" s="158" t="s">
        <v>1467</v>
      </c>
      <c r="D2292" s="158" t="s">
        <v>446</v>
      </c>
      <c r="E2292" s="156" t="s">
        <v>2722</v>
      </c>
      <c r="F2292" s="156" t="s">
        <v>2638</v>
      </c>
      <c r="G2292" s="158" t="s">
        <v>280</v>
      </c>
      <c r="H2292" s="160">
        <v>45210</v>
      </c>
      <c r="I2292" s="160">
        <v>45392</v>
      </c>
      <c r="J2292" s="161" t="s">
        <v>5251</v>
      </c>
      <c r="K2292" s="162"/>
      <c r="L2292" s="156" t="s">
        <v>5629</v>
      </c>
      <c r="M2292" s="171">
        <v>0</v>
      </c>
      <c r="N2292" s="170">
        <v>2732.5</v>
      </c>
      <c r="O2292" s="162">
        <v>143105</v>
      </c>
      <c r="P2292" s="160">
        <v>45392</v>
      </c>
      <c r="Q2292" s="162" t="s">
        <v>6028</v>
      </c>
      <c r="R2292" s="171">
        <v>2732.5</v>
      </c>
      <c r="S2292" s="158" t="s">
        <v>6333</v>
      </c>
      <c r="T2292" s="162"/>
      <c r="U2292" s="161" t="s">
        <v>10</v>
      </c>
      <c r="V2292" s="161" t="s">
        <v>11</v>
      </c>
      <c r="W2292" s="161" t="s">
        <v>12</v>
      </c>
      <c r="X2292" s="161" t="s">
        <v>13</v>
      </c>
      <c r="Y2292" s="165">
        <v>5800</v>
      </c>
      <c r="Z2292" s="165">
        <v>9291101</v>
      </c>
      <c r="AA2292" s="166">
        <v>1.5262890369716639E-3</v>
      </c>
      <c r="AB2292" s="183" t="s">
        <v>6095</v>
      </c>
      <c r="AC2292" s="168" t="s">
        <v>3277</v>
      </c>
    </row>
    <row r="2293" spans="1:29" x14ac:dyDescent="0.3">
      <c r="A2293" s="156" t="s">
        <v>4292</v>
      </c>
      <c r="B2293" s="157">
        <v>7</v>
      </c>
      <c r="C2293" s="158" t="s">
        <v>1467</v>
      </c>
      <c r="D2293" s="158" t="s">
        <v>446</v>
      </c>
      <c r="E2293" s="156" t="s">
        <v>2722</v>
      </c>
      <c r="F2293" s="156" t="s">
        <v>2638</v>
      </c>
      <c r="G2293" s="158" t="s">
        <v>280</v>
      </c>
      <c r="H2293" s="160">
        <v>45210</v>
      </c>
      <c r="I2293" s="160">
        <v>45427</v>
      </c>
      <c r="J2293" s="161" t="s">
        <v>5251</v>
      </c>
      <c r="K2293" s="162"/>
      <c r="L2293" s="156" t="s">
        <v>5629</v>
      </c>
      <c r="M2293" s="171">
        <v>0</v>
      </c>
      <c r="N2293" s="170">
        <v>3140</v>
      </c>
      <c r="O2293" s="162">
        <v>144550</v>
      </c>
      <c r="P2293" s="160">
        <v>45427</v>
      </c>
      <c r="Q2293" s="162" t="s">
        <v>6042</v>
      </c>
      <c r="R2293" s="171">
        <v>3140</v>
      </c>
      <c r="S2293" s="158" t="s">
        <v>6333</v>
      </c>
      <c r="T2293" s="162"/>
      <c r="U2293" s="161" t="s">
        <v>10</v>
      </c>
      <c r="V2293" s="161" t="s">
        <v>11</v>
      </c>
      <c r="W2293" s="161" t="s">
        <v>12</v>
      </c>
      <c r="X2293" s="161" t="s">
        <v>13</v>
      </c>
      <c r="Y2293" s="165">
        <v>5800</v>
      </c>
      <c r="Z2293" s="165">
        <v>9291101</v>
      </c>
      <c r="AA2293" s="166">
        <v>1.753905791799094E-3</v>
      </c>
      <c r="AB2293" s="183" t="s">
        <v>6095</v>
      </c>
      <c r="AC2293" s="168" t="s">
        <v>3277</v>
      </c>
    </row>
    <row r="2294" spans="1:29" x14ac:dyDescent="0.3">
      <c r="A2294" s="156" t="s">
        <v>4292</v>
      </c>
      <c r="B2294" s="157">
        <v>7</v>
      </c>
      <c r="C2294" s="158" t="s">
        <v>1467</v>
      </c>
      <c r="D2294" s="158" t="s">
        <v>446</v>
      </c>
      <c r="E2294" s="156" t="s">
        <v>2722</v>
      </c>
      <c r="F2294" s="156" t="s">
        <v>2638</v>
      </c>
      <c r="G2294" s="158" t="s">
        <v>280</v>
      </c>
      <c r="H2294" s="160">
        <v>45210</v>
      </c>
      <c r="I2294" s="160">
        <v>45456</v>
      </c>
      <c r="J2294" s="161" t="s">
        <v>5251</v>
      </c>
      <c r="K2294" s="162"/>
      <c r="L2294" s="156" t="s">
        <v>5629</v>
      </c>
      <c r="M2294" s="171">
        <v>0</v>
      </c>
      <c r="N2294" s="170">
        <v>6740</v>
      </c>
      <c r="O2294" s="162">
        <v>146355</v>
      </c>
      <c r="P2294" s="160">
        <v>45456</v>
      </c>
      <c r="Q2294" s="162" t="s">
        <v>6115</v>
      </c>
      <c r="R2294" s="171">
        <v>6740</v>
      </c>
      <c r="S2294" s="158" t="s">
        <v>6333</v>
      </c>
      <c r="T2294" s="162"/>
      <c r="U2294" s="161" t="s">
        <v>10</v>
      </c>
      <c r="V2294" s="161" t="s">
        <v>11</v>
      </c>
      <c r="W2294" s="161" t="s">
        <v>12</v>
      </c>
      <c r="X2294" s="161" t="s">
        <v>13</v>
      </c>
      <c r="Y2294" s="165">
        <v>5800</v>
      </c>
      <c r="Z2294" s="165">
        <v>9291101</v>
      </c>
      <c r="AA2294" s="166">
        <v>3.7647531964095202E-3</v>
      </c>
      <c r="AB2294" s="183" t="s">
        <v>6225</v>
      </c>
      <c r="AC2294" s="168" t="s">
        <v>3277</v>
      </c>
    </row>
    <row r="2295" spans="1:29" x14ac:dyDescent="0.3">
      <c r="A2295" s="156" t="s">
        <v>4292</v>
      </c>
      <c r="B2295" s="157">
        <v>7</v>
      </c>
      <c r="C2295" s="158" t="s">
        <v>1467</v>
      </c>
      <c r="D2295" s="158" t="s">
        <v>446</v>
      </c>
      <c r="E2295" s="156" t="s">
        <v>2722</v>
      </c>
      <c r="F2295" s="156" t="s">
        <v>2638</v>
      </c>
      <c r="G2295" s="158" t="s">
        <v>280</v>
      </c>
      <c r="H2295" s="160">
        <v>45210</v>
      </c>
      <c r="I2295" s="160">
        <v>45470</v>
      </c>
      <c r="J2295" s="161" t="s">
        <v>5251</v>
      </c>
      <c r="K2295" s="162"/>
      <c r="L2295" s="156" t="s">
        <v>5629</v>
      </c>
      <c r="M2295" s="171">
        <v>0</v>
      </c>
      <c r="N2295" s="170">
        <v>4620</v>
      </c>
      <c r="O2295" s="162">
        <v>148295</v>
      </c>
      <c r="P2295" s="160">
        <v>45470</v>
      </c>
      <c r="Q2295" s="162" t="s">
        <v>6139</v>
      </c>
      <c r="R2295" s="171">
        <v>4620</v>
      </c>
      <c r="S2295" s="158" t="s">
        <v>6333</v>
      </c>
      <c r="T2295" s="162"/>
      <c r="U2295" s="161" t="s">
        <v>10</v>
      </c>
      <c r="V2295" s="161" t="s">
        <v>11</v>
      </c>
      <c r="W2295" s="161" t="s">
        <v>12</v>
      </c>
      <c r="X2295" s="161" t="s">
        <v>13</v>
      </c>
      <c r="Y2295" s="165">
        <v>5800</v>
      </c>
      <c r="Z2295" s="165">
        <v>9291101</v>
      </c>
      <c r="AA2295" s="166">
        <v>2.5805875025833804E-3</v>
      </c>
      <c r="AB2295" s="183" t="s">
        <v>6225</v>
      </c>
      <c r="AC2295" s="168" t="s">
        <v>3277</v>
      </c>
    </row>
    <row r="2296" spans="1:29" x14ac:dyDescent="0.3">
      <c r="A2296" s="156" t="s">
        <v>4292</v>
      </c>
      <c r="B2296" s="157">
        <v>7</v>
      </c>
      <c r="C2296" s="158" t="s">
        <v>1467</v>
      </c>
      <c r="D2296" s="158" t="s">
        <v>446</v>
      </c>
      <c r="E2296" s="156" t="s">
        <v>2722</v>
      </c>
      <c r="F2296" s="156" t="s">
        <v>2638</v>
      </c>
      <c r="G2296" s="158" t="s">
        <v>280</v>
      </c>
      <c r="H2296" s="160">
        <v>45210</v>
      </c>
      <c r="I2296" s="160">
        <v>45492</v>
      </c>
      <c r="J2296" s="161" t="s">
        <v>5251</v>
      </c>
      <c r="K2296" s="162"/>
      <c r="L2296" s="156" t="s">
        <v>5629</v>
      </c>
      <c r="M2296" s="171">
        <v>0</v>
      </c>
      <c r="N2296" s="170">
        <v>4265</v>
      </c>
      <c r="O2296" s="162">
        <v>150087</v>
      </c>
      <c r="P2296" s="160">
        <v>45492</v>
      </c>
      <c r="Q2296" s="162" t="s">
        <v>6202</v>
      </c>
      <c r="R2296" s="171">
        <v>4265</v>
      </c>
      <c r="S2296" s="162" t="s">
        <v>6333</v>
      </c>
      <c r="T2296" s="162"/>
      <c r="U2296" s="161" t="s">
        <v>10</v>
      </c>
      <c r="V2296" s="161" t="s">
        <v>11</v>
      </c>
      <c r="W2296" s="161" t="s">
        <v>12</v>
      </c>
      <c r="X2296" s="161" t="s">
        <v>13</v>
      </c>
      <c r="Y2296" s="165">
        <v>5800</v>
      </c>
      <c r="Z2296" s="169">
        <v>9291101</v>
      </c>
      <c r="AA2296" s="166">
        <v>2.3822956057398524E-3</v>
      </c>
      <c r="AB2296" s="183" t="s">
        <v>6234</v>
      </c>
      <c r="AC2296" s="168" t="s">
        <v>3277</v>
      </c>
    </row>
    <row r="2297" spans="1:29" x14ac:dyDescent="0.3">
      <c r="A2297" s="156" t="s">
        <v>4292</v>
      </c>
      <c r="B2297" s="157">
        <v>7</v>
      </c>
      <c r="C2297" s="158" t="s">
        <v>1467</v>
      </c>
      <c r="D2297" s="158" t="s">
        <v>446</v>
      </c>
      <c r="E2297" s="156" t="s">
        <v>2722</v>
      </c>
      <c r="F2297" s="156" t="s">
        <v>2638</v>
      </c>
      <c r="G2297" s="158" t="s">
        <v>280</v>
      </c>
      <c r="H2297" s="160">
        <v>45210</v>
      </c>
      <c r="I2297" s="160">
        <v>45539</v>
      </c>
      <c r="J2297" s="161" t="s">
        <v>6174</v>
      </c>
      <c r="K2297" s="162"/>
      <c r="L2297" s="156" t="s">
        <v>5629</v>
      </c>
      <c r="M2297" s="171">
        <v>0</v>
      </c>
      <c r="N2297" s="170">
        <v>1965</v>
      </c>
      <c r="O2297" s="162">
        <v>152523</v>
      </c>
      <c r="P2297" s="160">
        <v>45539</v>
      </c>
      <c r="Q2297" s="162" t="s">
        <v>6261</v>
      </c>
      <c r="R2297" s="171">
        <v>1965</v>
      </c>
      <c r="S2297" s="158" t="s">
        <v>6333</v>
      </c>
      <c r="T2297" s="162"/>
      <c r="U2297" s="161" t="s">
        <v>10</v>
      </c>
      <c r="V2297" s="161" t="s">
        <v>11</v>
      </c>
      <c r="W2297" s="161" t="s">
        <v>12</v>
      </c>
      <c r="X2297" s="161" t="s">
        <v>13</v>
      </c>
      <c r="Y2297" s="165">
        <v>5800</v>
      </c>
      <c r="Z2297" s="165">
        <v>9291101</v>
      </c>
      <c r="AA2297" s="166">
        <v>1.0975875416831911E-3</v>
      </c>
      <c r="AB2297" s="183" t="s">
        <v>6394</v>
      </c>
      <c r="AC2297" s="168" t="s">
        <v>3277</v>
      </c>
    </row>
    <row r="2298" spans="1:29" x14ac:dyDescent="0.3">
      <c r="A2298" s="156" t="s">
        <v>4292</v>
      </c>
      <c r="B2298" s="157">
        <v>7</v>
      </c>
      <c r="C2298" s="158" t="s">
        <v>1467</v>
      </c>
      <c r="D2298" s="163" t="s">
        <v>446</v>
      </c>
      <c r="E2298" s="156" t="s">
        <v>2722</v>
      </c>
      <c r="F2298" s="156" t="s">
        <v>2638</v>
      </c>
      <c r="G2298" s="158" t="s">
        <v>280</v>
      </c>
      <c r="H2298" s="160">
        <v>45210</v>
      </c>
      <c r="I2298" s="160">
        <v>45551</v>
      </c>
      <c r="J2298" s="161" t="s">
        <v>6174</v>
      </c>
      <c r="K2298" s="162"/>
      <c r="L2298" s="156" t="s">
        <v>5629</v>
      </c>
      <c r="M2298" s="171">
        <v>0</v>
      </c>
      <c r="N2298" s="170">
        <v>6642.5</v>
      </c>
      <c r="O2298" s="162">
        <v>154507</v>
      </c>
      <c r="P2298" s="160">
        <v>45551</v>
      </c>
      <c r="Q2298" s="162" t="s">
        <v>6262</v>
      </c>
      <c r="R2298" s="171">
        <v>6642.5</v>
      </c>
      <c r="S2298" s="158" t="s">
        <v>6333</v>
      </c>
      <c r="T2298" s="162"/>
      <c r="U2298" s="161" t="s">
        <v>10</v>
      </c>
      <c r="V2298" s="161" t="s">
        <v>11</v>
      </c>
      <c r="W2298" s="161" t="s">
        <v>12</v>
      </c>
      <c r="X2298" s="161" t="s">
        <v>13</v>
      </c>
      <c r="Y2298" s="165">
        <v>5800</v>
      </c>
      <c r="Z2298" s="165">
        <v>9291101</v>
      </c>
      <c r="AA2298" s="166">
        <v>3.710292745867988E-3</v>
      </c>
      <c r="AB2298" s="183" t="s">
        <v>6394</v>
      </c>
      <c r="AC2298" s="168" t="s">
        <v>3277</v>
      </c>
    </row>
    <row r="2299" spans="1:29" x14ac:dyDescent="0.3">
      <c r="A2299" s="156" t="s">
        <v>2886</v>
      </c>
      <c r="B2299" s="157">
        <v>4</v>
      </c>
      <c r="C2299" s="158" t="s">
        <v>1467</v>
      </c>
      <c r="D2299" s="156" t="s">
        <v>523</v>
      </c>
      <c r="E2299" s="156" t="s">
        <v>2722</v>
      </c>
      <c r="F2299" s="156" t="s">
        <v>2638</v>
      </c>
      <c r="G2299" s="158" t="s">
        <v>280</v>
      </c>
      <c r="H2299" s="160">
        <v>45210</v>
      </c>
      <c r="I2299" s="160">
        <v>45359</v>
      </c>
      <c r="J2299" s="161" t="s">
        <v>5251</v>
      </c>
      <c r="K2299" s="162"/>
      <c r="L2299" s="156" t="s">
        <v>5629</v>
      </c>
      <c r="M2299" s="171">
        <v>0</v>
      </c>
      <c r="N2299" s="170">
        <v>5630</v>
      </c>
      <c r="O2299" s="162">
        <v>141608</v>
      </c>
      <c r="P2299" s="160">
        <v>45359</v>
      </c>
      <c r="Q2299" s="162" t="s">
        <v>5956</v>
      </c>
      <c r="R2299" s="171">
        <v>5630</v>
      </c>
      <c r="S2299" s="158"/>
      <c r="T2299" s="162"/>
      <c r="U2299" s="161" t="s">
        <v>10</v>
      </c>
      <c r="V2299" s="161" t="s">
        <v>11</v>
      </c>
      <c r="W2299" s="161" t="s">
        <v>12</v>
      </c>
      <c r="X2299" s="161" t="s">
        <v>13</v>
      </c>
      <c r="Y2299" s="165">
        <v>5800</v>
      </c>
      <c r="Z2299" s="165">
        <v>8021101</v>
      </c>
      <c r="AA2299" s="166">
        <v>3.1447419133213057E-3</v>
      </c>
      <c r="AB2299" s="183" t="s">
        <v>6023</v>
      </c>
      <c r="AC2299" s="168" t="s">
        <v>3287</v>
      </c>
    </row>
    <row r="2300" spans="1:29" x14ac:dyDescent="0.3">
      <c r="A2300" s="156" t="s">
        <v>2886</v>
      </c>
      <c r="B2300" s="157">
        <v>4</v>
      </c>
      <c r="C2300" s="158" t="s">
        <v>1467</v>
      </c>
      <c r="D2300" s="156" t="s">
        <v>523</v>
      </c>
      <c r="E2300" s="156" t="s">
        <v>2722</v>
      </c>
      <c r="F2300" s="156" t="s">
        <v>2638</v>
      </c>
      <c r="G2300" s="158" t="s">
        <v>280</v>
      </c>
      <c r="H2300" s="160">
        <v>45210</v>
      </c>
      <c r="I2300" s="160">
        <v>45372</v>
      </c>
      <c r="J2300" s="161" t="s">
        <v>5251</v>
      </c>
      <c r="K2300" s="162"/>
      <c r="L2300" s="156" t="s">
        <v>5629</v>
      </c>
      <c r="M2300" s="171">
        <v>0</v>
      </c>
      <c r="N2300" s="170">
        <v>2130</v>
      </c>
      <c r="O2300" s="162">
        <v>141609</v>
      </c>
      <c r="P2300" s="160">
        <v>45372</v>
      </c>
      <c r="Q2300" s="162" t="s">
        <v>5998</v>
      </c>
      <c r="R2300" s="171">
        <v>2130</v>
      </c>
      <c r="S2300" s="158"/>
      <c r="T2300" s="162"/>
      <c r="U2300" s="161" t="s">
        <v>10</v>
      </c>
      <c r="V2300" s="161" t="s">
        <v>11</v>
      </c>
      <c r="W2300" s="161" t="s">
        <v>12</v>
      </c>
      <c r="X2300" s="161" t="s">
        <v>13</v>
      </c>
      <c r="Y2300" s="165">
        <v>5800</v>
      </c>
      <c r="Z2300" s="165">
        <v>8021101</v>
      </c>
      <c r="AA2300" s="166">
        <v>1.1897513810611689E-3</v>
      </c>
      <c r="AB2300" s="183" t="s">
        <v>6096</v>
      </c>
      <c r="AC2300" s="168" t="s">
        <v>3287</v>
      </c>
    </row>
    <row r="2301" spans="1:29" x14ac:dyDescent="0.3">
      <c r="A2301" s="156" t="s">
        <v>2886</v>
      </c>
      <c r="B2301" s="157">
        <v>4</v>
      </c>
      <c r="C2301" s="158" t="s">
        <v>1467</v>
      </c>
      <c r="D2301" s="158" t="s">
        <v>523</v>
      </c>
      <c r="E2301" s="156" t="s">
        <v>2722</v>
      </c>
      <c r="F2301" s="156" t="s">
        <v>2638</v>
      </c>
      <c r="G2301" s="158" t="s">
        <v>280</v>
      </c>
      <c r="H2301" s="160">
        <v>45210</v>
      </c>
      <c r="I2301" s="160">
        <v>45392</v>
      </c>
      <c r="J2301" s="161" t="s">
        <v>5251</v>
      </c>
      <c r="K2301" s="162"/>
      <c r="L2301" s="156" t="s">
        <v>5629</v>
      </c>
      <c r="M2301" s="171">
        <v>0</v>
      </c>
      <c r="N2301" s="170">
        <v>160</v>
      </c>
      <c r="O2301" s="162">
        <v>143105</v>
      </c>
      <c r="P2301" s="160">
        <v>45392</v>
      </c>
      <c r="Q2301" s="162" t="s">
        <v>6028</v>
      </c>
      <c r="R2301" s="171">
        <v>160</v>
      </c>
      <c r="S2301" s="158"/>
      <c r="T2301" s="162"/>
      <c r="U2301" s="161" t="s">
        <v>10</v>
      </c>
      <c r="V2301" s="161" t="s">
        <v>11</v>
      </c>
      <c r="W2301" s="161" t="s">
        <v>12</v>
      </c>
      <c r="X2301" s="161" t="s">
        <v>13</v>
      </c>
      <c r="Y2301" s="165">
        <v>5800</v>
      </c>
      <c r="Z2301" s="165">
        <v>8021101</v>
      </c>
      <c r="AA2301" s="166">
        <v>8.937099576046339E-5</v>
      </c>
      <c r="AB2301" s="183" t="s">
        <v>6096</v>
      </c>
      <c r="AC2301" s="168" t="s">
        <v>3287</v>
      </c>
    </row>
    <row r="2302" spans="1:29" x14ac:dyDescent="0.3">
      <c r="A2302" s="156" t="s">
        <v>4494</v>
      </c>
      <c r="B2302" s="157">
        <v>6</v>
      </c>
      <c r="C2302" s="158" t="s">
        <v>1467</v>
      </c>
      <c r="D2302" s="158" t="s">
        <v>301</v>
      </c>
      <c r="E2302" s="156" t="s">
        <v>2722</v>
      </c>
      <c r="F2302" s="156" t="s">
        <v>2638</v>
      </c>
      <c r="G2302" s="158" t="s">
        <v>280</v>
      </c>
      <c r="H2302" s="160">
        <v>45210</v>
      </c>
      <c r="I2302" s="160">
        <v>45372</v>
      </c>
      <c r="J2302" s="161" t="s">
        <v>5251</v>
      </c>
      <c r="K2302" s="162"/>
      <c r="L2302" s="156" t="s">
        <v>5629</v>
      </c>
      <c r="M2302" s="171">
        <v>0</v>
      </c>
      <c r="N2302" s="170">
        <v>160</v>
      </c>
      <c r="O2302" s="162">
        <v>141609</v>
      </c>
      <c r="P2302" s="160">
        <v>45372</v>
      </c>
      <c r="Q2302" s="162" t="s">
        <v>5998</v>
      </c>
      <c r="R2302" s="171">
        <v>160</v>
      </c>
      <c r="S2302" s="158" t="s">
        <v>6334</v>
      </c>
      <c r="T2302" s="162"/>
      <c r="U2302" s="161" t="s">
        <v>10</v>
      </c>
      <c r="V2302" s="161" t="s">
        <v>11</v>
      </c>
      <c r="W2302" s="161" t="s">
        <v>12</v>
      </c>
      <c r="X2302" s="161" t="s">
        <v>13</v>
      </c>
      <c r="Y2302" s="165">
        <v>5800</v>
      </c>
      <c r="Z2302" s="165">
        <v>9341101</v>
      </c>
      <c r="AA2302" s="166">
        <v>8.937099576046339E-5</v>
      </c>
      <c r="AB2302" s="183" t="s">
        <v>6097</v>
      </c>
      <c r="AC2302" s="168" t="s">
        <v>3302</v>
      </c>
    </row>
    <row r="2303" spans="1:29" x14ac:dyDescent="0.3">
      <c r="A2303" s="156" t="s">
        <v>4494</v>
      </c>
      <c r="B2303" s="157">
        <v>6</v>
      </c>
      <c r="C2303" s="158" t="s">
        <v>1467</v>
      </c>
      <c r="D2303" s="158" t="s">
        <v>301</v>
      </c>
      <c r="E2303" s="156" t="s">
        <v>2722</v>
      </c>
      <c r="F2303" s="156" t="s">
        <v>2638</v>
      </c>
      <c r="G2303" s="158" t="s">
        <v>280</v>
      </c>
      <c r="H2303" s="160">
        <v>45210</v>
      </c>
      <c r="I2303" s="160">
        <v>45392</v>
      </c>
      <c r="J2303" s="161" t="s">
        <v>5251</v>
      </c>
      <c r="K2303" s="162"/>
      <c r="L2303" s="156" t="s">
        <v>5629</v>
      </c>
      <c r="M2303" s="171">
        <v>0</v>
      </c>
      <c r="N2303" s="170">
        <v>1795</v>
      </c>
      <c r="O2303" s="162">
        <v>143105</v>
      </c>
      <c r="P2303" s="160">
        <v>45392</v>
      </c>
      <c r="Q2303" s="162" t="s">
        <v>6028</v>
      </c>
      <c r="R2303" s="171">
        <v>1795</v>
      </c>
      <c r="S2303" s="158" t="s">
        <v>6334</v>
      </c>
      <c r="T2303" s="162"/>
      <c r="U2303" s="161" t="s">
        <v>10</v>
      </c>
      <c r="V2303" s="161" t="s">
        <v>11</v>
      </c>
      <c r="W2303" s="161" t="s">
        <v>12</v>
      </c>
      <c r="X2303" s="161" t="s">
        <v>13</v>
      </c>
      <c r="Y2303" s="165">
        <v>5800</v>
      </c>
      <c r="Z2303" s="165">
        <v>9341101</v>
      </c>
      <c r="AA2303" s="166">
        <v>1.0026308586876987E-3</v>
      </c>
      <c r="AB2303" s="183" t="s">
        <v>6097</v>
      </c>
      <c r="AC2303" s="168" t="s">
        <v>3302</v>
      </c>
    </row>
    <row r="2304" spans="1:29" x14ac:dyDescent="0.3">
      <c r="A2304" s="156" t="s">
        <v>4494</v>
      </c>
      <c r="B2304" s="157">
        <v>6</v>
      </c>
      <c r="C2304" s="158" t="s">
        <v>1467</v>
      </c>
      <c r="D2304" s="158" t="s">
        <v>301</v>
      </c>
      <c r="E2304" s="156" t="s">
        <v>2722</v>
      </c>
      <c r="F2304" s="156" t="s">
        <v>2638</v>
      </c>
      <c r="G2304" s="158" t="s">
        <v>280</v>
      </c>
      <c r="H2304" s="160">
        <v>45210</v>
      </c>
      <c r="I2304" s="160">
        <v>45427</v>
      </c>
      <c r="J2304" s="161" t="s">
        <v>5251</v>
      </c>
      <c r="K2304" s="162"/>
      <c r="L2304" s="156" t="s">
        <v>5629</v>
      </c>
      <c r="M2304" s="171">
        <v>0</v>
      </c>
      <c r="N2304" s="170">
        <v>4325</v>
      </c>
      <c r="O2304" s="162">
        <v>144550</v>
      </c>
      <c r="P2304" s="160">
        <v>45427</v>
      </c>
      <c r="Q2304" s="162" t="s">
        <v>6042</v>
      </c>
      <c r="R2304" s="171">
        <v>4325</v>
      </c>
      <c r="S2304" s="158" t="s">
        <v>6334</v>
      </c>
      <c r="T2304" s="162"/>
      <c r="U2304" s="161" t="s">
        <v>10</v>
      </c>
      <c r="V2304" s="161" t="s">
        <v>11</v>
      </c>
      <c r="W2304" s="161" t="s">
        <v>12</v>
      </c>
      <c r="X2304" s="161" t="s">
        <v>13</v>
      </c>
      <c r="Y2304" s="165">
        <v>5800</v>
      </c>
      <c r="Z2304" s="165">
        <v>9341101</v>
      </c>
      <c r="AA2304" s="166">
        <v>2.415809729150026E-3</v>
      </c>
      <c r="AB2304" s="183" t="s">
        <v>6097</v>
      </c>
      <c r="AC2304" s="168" t="s">
        <v>3302</v>
      </c>
    </row>
    <row r="2305" spans="1:29" x14ac:dyDescent="0.3">
      <c r="A2305" s="156" t="s">
        <v>4494</v>
      </c>
      <c r="B2305" s="157">
        <v>6</v>
      </c>
      <c r="C2305" s="158" t="s">
        <v>1467</v>
      </c>
      <c r="D2305" s="158" t="s">
        <v>301</v>
      </c>
      <c r="E2305" s="156" t="s">
        <v>2722</v>
      </c>
      <c r="F2305" s="156" t="s">
        <v>2638</v>
      </c>
      <c r="G2305" s="158" t="s">
        <v>280</v>
      </c>
      <c r="H2305" s="160">
        <v>45210</v>
      </c>
      <c r="I2305" s="160">
        <v>45456</v>
      </c>
      <c r="J2305" s="161" t="s">
        <v>5251</v>
      </c>
      <c r="K2305" s="162"/>
      <c r="L2305" s="156" t="s">
        <v>5629</v>
      </c>
      <c r="M2305" s="171">
        <v>0</v>
      </c>
      <c r="N2305" s="170">
        <v>4715</v>
      </c>
      <c r="O2305" s="162">
        <v>146355</v>
      </c>
      <c r="P2305" s="160">
        <v>45456</v>
      </c>
      <c r="Q2305" s="162" t="s">
        <v>6115</v>
      </c>
      <c r="R2305" s="171">
        <v>4715</v>
      </c>
      <c r="S2305" s="158" t="s">
        <v>6334</v>
      </c>
      <c r="T2305" s="162"/>
      <c r="U2305" s="161" t="s">
        <v>10</v>
      </c>
      <c r="V2305" s="161" t="s">
        <v>11</v>
      </c>
      <c r="W2305" s="161" t="s">
        <v>12</v>
      </c>
      <c r="X2305" s="161" t="s">
        <v>13</v>
      </c>
      <c r="Y2305" s="165">
        <v>5800</v>
      </c>
      <c r="Z2305" s="165">
        <v>9341101</v>
      </c>
      <c r="AA2305" s="166">
        <v>2.6336515313161554E-3</v>
      </c>
      <c r="AB2305" s="183" t="s">
        <v>6226</v>
      </c>
      <c r="AC2305" s="168" t="s">
        <v>3302</v>
      </c>
    </row>
    <row r="2306" spans="1:29" x14ac:dyDescent="0.3">
      <c r="A2306" s="156" t="s">
        <v>4494</v>
      </c>
      <c r="B2306" s="157">
        <v>6</v>
      </c>
      <c r="C2306" s="158" t="s">
        <v>1467</v>
      </c>
      <c r="D2306" s="158" t="s">
        <v>301</v>
      </c>
      <c r="E2306" s="156" t="s">
        <v>2722</v>
      </c>
      <c r="F2306" s="156" t="s">
        <v>2638</v>
      </c>
      <c r="G2306" s="158" t="s">
        <v>280</v>
      </c>
      <c r="H2306" s="160">
        <v>45210</v>
      </c>
      <c r="I2306" s="160">
        <v>45470</v>
      </c>
      <c r="J2306" s="161" t="s">
        <v>5251</v>
      </c>
      <c r="K2306" s="162"/>
      <c r="L2306" s="156" t="s">
        <v>5629</v>
      </c>
      <c r="M2306" s="171">
        <v>0</v>
      </c>
      <c r="N2306" s="170">
        <v>2715</v>
      </c>
      <c r="O2306" s="162">
        <v>148295</v>
      </c>
      <c r="P2306" s="160">
        <v>45470</v>
      </c>
      <c r="Q2306" s="162" t="s">
        <v>6139</v>
      </c>
      <c r="R2306" s="171">
        <v>2715</v>
      </c>
      <c r="S2306" s="158" t="s">
        <v>6334</v>
      </c>
      <c r="T2306" s="162"/>
      <c r="U2306" s="161" t="s">
        <v>10</v>
      </c>
      <c r="V2306" s="161" t="s">
        <v>11</v>
      </c>
      <c r="W2306" s="161" t="s">
        <v>12</v>
      </c>
      <c r="X2306" s="161" t="s">
        <v>13</v>
      </c>
      <c r="Y2306" s="165">
        <v>5800</v>
      </c>
      <c r="Z2306" s="165">
        <v>9341101</v>
      </c>
      <c r="AA2306" s="166">
        <v>1.5165140843103632E-3</v>
      </c>
      <c r="AB2306" s="183" t="s">
        <v>6226</v>
      </c>
      <c r="AC2306" s="168" t="s">
        <v>3302</v>
      </c>
    </row>
    <row r="2307" spans="1:29" x14ac:dyDescent="0.3">
      <c r="A2307" s="156" t="s">
        <v>4494</v>
      </c>
      <c r="B2307" s="157">
        <v>6</v>
      </c>
      <c r="C2307" s="158" t="s">
        <v>1467</v>
      </c>
      <c r="D2307" s="158" t="s">
        <v>301</v>
      </c>
      <c r="E2307" s="156" t="s">
        <v>2722</v>
      </c>
      <c r="F2307" s="156" t="s">
        <v>2638</v>
      </c>
      <c r="G2307" s="158" t="s">
        <v>280</v>
      </c>
      <c r="H2307" s="160">
        <v>45210</v>
      </c>
      <c r="I2307" s="160">
        <v>45492</v>
      </c>
      <c r="J2307" s="161" t="s">
        <v>5251</v>
      </c>
      <c r="K2307" s="162"/>
      <c r="L2307" s="156" t="s">
        <v>5629</v>
      </c>
      <c r="M2307" s="171">
        <v>0</v>
      </c>
      <c r="N2307" s="170">
        <v>2560</v>
      </c>
      <c r="O2307" s="162">
        <v>150087</v>
      </c>
      <c r="P2307" s="160">
        <v>45492</v>
      </c>
      <c r="Q2307" s="162" t="s">
        <v>6202</v>
      </c>
      <c r="R2307" s="171">
        <v>2560</v>
      </c>
      <c r="S2307" s="158" t="s">
        <v>6334</v>
      </c>
      <c r="T2307" s="162"/>
      <c r="U2307" s="161" t="s">
        <v>10</v>
      </c>
      <c r="V2307" s="161" t="s">
        <v>11</v>
      </c>
      <c r="W2307" s="161" t="s">
        <v>12</v>
      </c>
      <c r="X2307" s="161" t="s">
        <v>13</v>
      </c>
      <c r="Y2307" s="165">
        <v>5800</v>
      </c>
      <c r="Z2307" s="165">
        <v>9341101</v>
      </c>
      <c r="AA2307" s="166">
        <v>1.4299359321674142E-3</v>
      </c>
      <c r="AB2307" s="183" t="s">
        <v>6226</v>
      </c>
      <c r="AC2307" s="168" t="s">
        <v>3302</v>
      </c>
    </row>
    <row r="2308" spans="1:29" x14ac:dyDescent="0.3">
      <c r="A2308" s="156" t="s">
        <v>4494</v>
      </c>
      <c r="B2308" s="157">
        <v>6</v>
      </c>
      <c r="C2308" s="158" t="s">
        <v>1467</v>
      </c>
      <c r="D2308" s="158" t="s">
        <v>301</v>
      </c>
      <c r="E2308" s="156" t="s">
        <v>2722</v>
      </c>
      <c r="F2308" s="156" t="s">
        <v>2638</v>
      </c>
      <c r="G2308" s="158" t="s">
        <v>280</v>
      </c>
      <c r="H2308" s="160">
        <v>45210</v>
      </c>
      <c r="I2308" s="160">
        <v>45539</v>
      </c>
      <c r="J2308" s="161" t="s">
        <v>6174</v>
      </c>
      <c r="K2308" s="162"/>
      <c r="L2308" s="156" t="s">
        <v>5629</v>
      </c>
      <c r="M2308" s="171">
        <v>0</v>
      </c>
      <c r="N2308" s="170">
        <v>2990</v>
      </c>
      <c r="O2308" s="162">
        <v>152523</v>
      </c>
      <c r="P2308" s="160">
        <v>45539</v>
      </c>
      <c r="Q2308" s="162" t="s">
        <v>6261</v>
      </c>
      <c r="R2308" s="171">
        <v>2990</v>
      </c>
      <c r="S2308" s="158" t="s">
        <v>6334</v>
      </c>
      <c r="T2308" s="162"/>
      <c r="U2308" s="161" t="s">
        <v>10</v>
      </c>
      <c r="V2308" s="161" t="s">
        <v>11</v>
      </c>
      <c r="W2308" s="161" t="s">
        <v>12</v>
      </c>
      <c r="X2308" s="161" t="s">
        <v>13</v>
      </c>
      <c r="Y2308" s="165">
        <v>5800</v>
      </c>
      <c r="Z2308" s="165">
        <v>9341101</v>
      </c>
      <c r="AA2308" s="166">
        <v>1.6701204832736596E-3</v>
      </c>
      <c r="AB2308" s="183" t="s">
        <v>6395</v>
      </c>
      <c r="AC2308" s="168" t="s">
        <v>3302</v>
      </c>
    </row>
    <row r="2309" spans="1:29" x14ac:dyDescent="0.3">
      <c r="A2309" s="156" t="s">
        <v>4494</v>
      </c>
      <c r="B2309" s="157">
        <v>6</v>
      </c>
      <c r="C2309" s="158" t="s">
        <v>1467</v>
      </c>
      <c r="D2309" s="158" t="s">
        <v>301</v>
      </c>
      <c r="E2309" s="156" t="s">
        <v>2722</v>
      </c>
      <c r="F2309" s="156" t="s">
        <v>2638</v>
      </c>
      <c r="G2309" s="158" t="s">
        <v>280</v>
      </c>
      <c r="H2309" s="160">
        <v>45210</v>
      </c>
      <c r="I2309" s="160">
        <v>45551</v>
      </c>
      <c r="J2309" s="161" t="s">
        <v>6174</v>
      </c>
      <c r="K2309" s="162"/>
      <c r="L2309" s="156" t="s">
        <v>5629</v>
      </c>
      <c r="M2309" s="171">
        <v>0</v>
      </c>
      <c r="N2309" s="170">
        <v>3827.5</v>
      </c>
      <c r="O2309" s="162">
        <v>154507</v>
      </c>
      <c r="P2309" s="160">
        <v>45551</v>
      </c>
      <c r="Q2309" s="162" t="s">
        <v>6262</v>
      </c>
      <c r="R2309" s="171">
        <v>3827.5</v>
      </c>
      <c r="S2309" s="162" t="s">
        <v>6334</v>
      </c>
      <c r="T2309" s="162"/>
      <c r="U2309" s="161" t="s">
        <v>10</v>
      </c>
      <c r="V2309" s="161" t="s">
        <v>11</v>
      </c>
      <c r="W2309" s="161" t="s">
        <v>12</v>
      </c>
      <c r="X2309" s="161" t="s">
        <v>13</v>
      </c>
      <c r="Y2309" s="165">
        <v>5800</v>
      </c>
      <c r="Z2309" s="169">
        <v>9341101</v>
      </c>
      <c r="AA2309" s="166">
        <v>2.137921789207335E-3</v>
      </c>
      <c r="AB2309" s="183" t="s">
        <v>6395</v>
      </c>
      <c r="AC2309" s="168" t="s">
        <v>3302</v>
      </c>
    </row>
    <row r="2310" spans="1:29" x14ac:dyDescent="0.3">
      <c r="A2310" s="156" t="s">
        <v>4538</v>
      </c>
      <c r="B2310" s="157">
        <v>8</v>
      </c>
      <c r="C2310" s="158" t="s">
        <v>1467</v>
      </c>
      <c r="D2310" s="158" t="s">
        <v>415</v>
      </c>
      <c r="E2310" s="156" t="s">
        <v>2722</v>
      </c>
      <c r="F2310" s="156" t="s">
        <v>2638</v>
      </c>
      <c r="G2310" s="158" t="s">
        <v>280</v>
      </c>
      <c r="H2310" s="160">
        <v>45210</v>
      </c>
      <c r="I2310" s="160">
        <v>45392</v>
      </c>
      <c r="J2310" s="161" t="s">
        <v>5251</v>
      </c>
      <c r="K2310" s="162"/>
      <c r="L2310" s="156" t="s">
        <v>5629</v>
      </c>
      <c r="M2310" s="171">
        <v>0</v>
      </c>
      <c r="N2310" s="170">
        <v>775</v>
      </c>
      <c r="O2310" s="162">
        <v>143105</v>
      </c>
      <c r="P2310" s="160">
        <v>45392</v>
      </c>
      <c r="Q2310" s="162" t="s">
        <v>6028</v>
      </c>
      <c r="R2310" s="171">
        <v>775</v>
      </c>
      <c r="S2310" s="158" t="s">
        <v>6335</v>
      </c>
      <c r="T2310" s="162"/>
      <c r="U2310" s="161" t="s">
        <v>10</v>
      </c>
      <c r="V2310" s="161" t="s">
        <v>11</v>
      </c>
      <c r="W2310" s="161" t="s">
        <v>12</v>
      </c>
      <c r="X2310" s="161" t="s">
        <v>13</v>
      </c>
      <c r="Y2310" s="165">
        <v>5800</v>
      </c>
      <c r="Z2310" s="165">
        <v>9441101</v>
      </c>
      <c r="AA2310" s="166">
        <v>4.3289076071474452E-4</v>
      </c>
      <c r="AB2310" s="183" t="s">
        <v>6101</v>
      </c>
      <c r="AC2310" s="168" t="s">
        <v>3307</v>
      </c>
    </row>
    <row r="2311" spans="1:29" x14ac:dyDescent="0.3">
      <c r="A2311" s="156" t="s">
        <v>4538</v>
      </c>
      <c r="B2311" s="157">
        <v>8</v>
      </c>
      <c r="C2311" s="158" t="s">
        <v>1467</v>
      </c>
      <c r="D2311" s="163" t="s">
        <v>415</v>
      </c>
      <c r="E2311" s="156" t="s">
        <v>2722</v>
      </c>
      <c r="F2311" s="156" t="s">
        <v>2638</v>
      </c>
      <c r="G2311" s="158" t="s">
        <v>280</v>
      </c>
      <c r="H2311" s="160">
        <v>45210</v>
      </c>
      <c r="I2311" s="160">
        <v>45427</v>
      </c>
      <c r="J2311" s="161" t="s">
        <v>5251</v>
      </c>
      <c r="K2311" s="162"/>
      <c r="L2311" s="156" t="s">
        <v>5629</v>
      </c>
      <c r="M2311" s="171">
        <v>0</v>
      </c>
      <c r="N2311" s="170">
        <v>7100</v>
      </c>
      <c r="O2311" s="162">
        <v>144550</v>
      </c>
      <c r="P2311" s="160">
        <v>45427</v>
      </c>
      <c r="Q2311" s="162" t="s">
        <v>6042</v>
      </c>
      <c r="R2311" s="171">
        <v>7100</v>
      </c>
      <c r="S2311" s="158" t="s">
        <v>6335</v>
      </c>
      <c r="T2311" s="162"/>
      <c r="U2311" s="161" t="s">
        <v>10</v>
      </c>
      <c r="V2311" s="161" t="s">
        <v>11</v>
      </c>
      <c r="W2311" s="161" t="s">
        <v>12</v>
      </c>
      <c r="X2311" s="161" t="s">
        <v>13</v>
      </c>
      <c r="Y2311" s="165">
        <v>5800</v>
      </c>
      <c r="Z2311" s="165">
        <v>9441101</v>
      </c>
      <c r="AA2311" s="166">
        <v>3.9658379368705627E-3</v>
      </c>
      <c r="AB2311" s="183" t="s">
        <v>6101</v>
      </c>
      <c r="AC2311" s="168" t="s">
        <v>3307</v>
      </c>
    </row>
    <row r="2312" spans="1:29" x14ac:dyDescent="0.3">
      <c r="A2312" s="156" t="s">
        <v>4538</v>
      </c>
      <c r="B2312" s="157">
        <v>8</v>
      </c>
      <c r="C2312" s="158" t="s">
        <v>1467</v>
      </c>
      <c r="D2312" s="156" t="s">
        <v>415</v>
      </c>
      <c r="E2312" s="156" t="s">
        <v>2722</v>
      </c>
      <c r="F2312" s="156" t="s">
        <v>2638</v>
      </c>
      <c r="G2312" s="158" t="s">
        <v>280</v>
      </c>
      <c r="H2312" s="160">
        <v>45210</v>
      </c>
      <c r="I2312" s="160">
        <v>45456</v>
      </c>
      <c r="J2312" s="161" t="s">
        <v>5251</v>
      </c>
      <c r="K2312" s="162"/>
      <c r="L2312" s="156" t="s">
        <v>5629</v>
      </c>
      <c r="M2312" s="171">
        <v>0</v>
      </c>
      <c r="N2312" s="170">
        <v>3155</v>
      </c>
      <c r="O2312" s="162">
        <v>146355</v>
      </c>
      <c r="P2312" s="160">
        <v>45456</v>
      </c>
      <c r="Q2312" s="162" t="s">
        <v>6115</v>
      </c>
      <c r="R2312" s="171">
        <v>3155</v>
      </c>
      <c r="S2312" s="158" t="s">
        <v>6335</v>
      </c>
      <c r="T2312" s="162"/>
      <c r="U2312" s="161" t="s">
        <v>10</v>
      </c>
      <c r="V2312" s="161" t="s">
        <v>11</v>
      </c>
      <c r="W2312" s="161" t="s">
        <v>12</v>
      </c>
      <c r="X2312" s="161" t="s">
        <v>13</v>
      </c>
      <c r="Y2312" s="165">
        <v>5800</v>
      </c>
      <c r="Z2312" s="165">
        <v>9441101</v>
      </c>
      <c r="AA2312" s="166">
        <v>1.7622843226516374E-3</v>
      </c>
      <c r="AB2312" s="183" t="s">
        <v>6228</v>
      </c>
      <c r="AC2312" s="168" t="s">
        <v>3307</v>
      </c>
    </row>
    <row r="2313" spans="1:29" x14ac:dyDescent="0.3">
      <c r="A2313" s="156" t="s">
        <v>4538</v>
      </c>
      <c r="B2313" s="157">
        <v>8</v>
      </c>
      <c r="C2313" s="158" t="s">
        <v>1467</v>
      </c>
      <c r="D2313" s="156" t="s">
        <v>415</v>
      </c>
      <c r="E2313" s="156" t="s">
        <v>2722</v>
      </c>
      <c r="F2313" s="156" t="s">
        <v>2638</v>
      </c>
      <c r="G2313" s="158" t="s">
        <v>280</v>
      </c>
      <c r="H2313" s="160">
        <v>45210</v>
      </c>
      <c r="I2313" s="160">
        <v>45470</v>
      </c>
      <c r="J2313" s="161" t="s">
        <v>5251</v>
      </c>
      <c r="K2313" s="162"/>
      <c r="L2313" s="156" t="s">
        <v>5629</v>
      </c>
      <c r="M2313" s="171">
        <v>0</v>
      </c>
      <c r="N2313" s="170">
        <v>5345</v>
      </c>
      <c r="O2313" s="162">
        <v>148295</v>
      </c>
      <c r="P2313" s="160">
        <v>45470</v>
      </c>
      <c r="Q2313" s="162" t="s">
        <v>6139</v>
      </c>
      <c r="R2313" s="171">
        <v>5345</v>
      </c>
      <c r="S2313" s="158" t="s">
        <v>6335</v>
      </c>
      <c r="T2313" s="162"/>
      <c r="U2313" s="161" t="s">
        <v>10</v>
      </c>
      <c r="V2313" s="161" t="s">
        <v>11</v>
      </c>
      <c r="W2313" s="161" t="s">
        <v>12</v>
      </c>
      <c r="X2313" s="161" t="s">
        <v>13</v>
      </c>
      <c r="Y2313" s="165">
        <v>5800</v>
      </c>
      <c r="Z2313" s="165">
        <v>9441101</v>
      </c>
      <c r="AA2313" s="166">
        <v>2.98554982712298E-3</v>
      </c>
      <c r="AB2313" s="183" t="s">
        <v>6228</v>
      </c>
      <c r="AC2313" s="168" t="s">
        <v>3307</v>
      </c>
    </row>
    <row r="2314" spans="1:29" x14ac:dyDescent="0.3">
      <c r="A2314" s="156" t="s">
        <v>4538</v>
      </c>
      <c r="B2314" s="157">
        <v>8</v>
      </c>
      <c r="C2314" s="158" t="s">
        <v>1467</v>
      </c>
      <c r="D2314" s="158" t="s">
        <v>415</v>
      </c>
      <c r="E2314" s="156" t="s">
        <v>2722</v>
      </c>
      <c r="F2314" s="156" t="s">
        <v>2638</v>
      </c>
      <c r="G2314" s="158" t="s">
        <v>280</v>
      </c>
      <c r="H2314" s="160">
        <v>45210</v>
      </c>
      <c r="I2314" s="160">
        <v>45492</v>
      </c>
      <c r="J2314" s="161" t="s">
        <v>5251</v>
      </c>
      <c r="K2314" s="162"/>
      <c r="L2314" s="156" t="s">
        <v>5629</v>
      </c>
      <c r="M2314" s="171">
        <v>0</v>
      </c>
      <c r="N2314" s="170">
        <v>535</v>
      </c>
      <c r="O2314" s="162">
        <v>150087</v>
      </c>
      <c r="P2314" s="160">
        <v>45492</v>
      </c>
      <c r="Q2314" s="162" t="s">
        <v>6202</v>
      </c>
      <c r="R2314" s="171">
        <v>535</v>
      </c>
      <c r="S2314" s="158" t="s">
        <v>6335</v>
      </c>
      <c r="T2314" s="162"/>
      <c r="U2314" s="161" t="s">
        <v>10</v>
      </c>
      <c r="V2314" s="161" t="s">
        <v>11</v>
      </c>
      <c r="W2314" s="161" t="s">
        <v>12</v>
      </c>
      <c r="X2314" s="161" t="s">
        <v>13</v>
      </c>
      <c r="Y2314" s="165">
        <v>5800</v>
      </c>
      <c r="Z2314" s="165">
        <v>9441101</v>
      </c>
      <c r="AA2314" s="166">
        <v>2.9883426707404945E-4</v>
      </c>
      <c r="AB2314" s="183" t="s">
        <v>6228</v>
      </c>
      <c r="AC2314" s="168" t="s">
        <v>3307</v>
      </c>
    </row>
    <row r="2315" spans="1:29" x14ac:dyDescent="0.3">
      <c r="A2315" s="156" t="s">
        <v>4538</v>
      </c>
      <c r="B2315" s="157">
        <v>8</v>
      </c>
      <c r="C2315" s="158" t="s">
        <v>1467</v>
      </c>
      <c r="D2315" s="158" t="s">
        <v>415</v>
      </c>
      <c r="E2315" s="156" t="s">
        <v>2722</v>
      </c>
      <c r="F2315" s="156" t="s">
        <v>2638</v>
      </c>
      <c r="G2315" s="158" t="s">
        <v>280</v>
      </c>
      <c r="H2315" s="160">
        <v>45210</v>
      </c>
      <c r="I2315" s="160">
        <v>45539</v>
      </c>
      <c r="J2315" s="161" t="s">
        <v>6174</v>
      </c>
      <c r="K2315" s="162"/>
      <c r="L2315" s="156" t="s">
        <v>5629</v>
      </c>
      <c r="M2315" s="171">
        <v>0</v>
      </c>
      <c r="N2315" s="170">
        <v>2965</v>
      </c>
      <c r="O2315" s="162">
        <v>152523</v>
      </c>
      <c r="P2315" s="160">
        <v>45539</v>
      </c>
      <c r="Q2315" s="162" t="s">
        <v>6261</v>
      </c>
      <c r="R2315" s="171">
        <v>2965</v>
      </c>
      <c r="S2315" s="158" t="s">
        <v>6335</v>
      </c>
      <c r="T2315" s="162"/>
      <c r="U2315" s="161" t="s">
        <v>10</v>
      </c>
      <c r="V2315" s="161" t="s">
        <v>11</v>
      </c>
      <c r="W2315" s="161" t="s">
        <v>12</v>
      </c>
      <c r="X2315" s="161" t="s">
        <v>13</v>
      </c>
      <c r="Y2315" s="165">
        <v>5800</v>
      </c>
      <c r="Z2315" s="165">
        <v>9441101</v>
      </c>
      <c r="AA2315" s="166">
        <v>1.6561562651860873E-3</v>
      </c>
      <c r="AB2315" s="183" t="s">
        <v>6396</v>
      </c>
      <c r="AC2315" s="168" t="s">
        <v>3307</v>
      </c>
    </row>
    <row r="2316" spans="1:29" x14ac:dyDescent="0.3">
      <c r="A2316" s="156" t="s">
        <v>4538</v>
      </c>
      <c r="B2316" s="157">
        <v>8</v>
      </c>
      <c r="C2316" s="158" t="s">
        <v>1467</v>
      </c>
      <c r="D2316" s="158" t="s">
        <v>415</v>
      </c>
      <c r="E2316" s="156" t="s">
        <v>2722</v>
      </c>
      <c r="F2316" s="156" t="s">
        <v>2638</v>
      </c>
      <c r="G2316" s="158" t="s">
        <v>280</v>
      </c>
      <c r="H2316" s="160">
        <v>45210</v>
      </c>
      <c r="I2316" s="160">
        <v>45551</v>
      </c>
      <c r="J2316" s="161" t="s">
        <v>6174</v>
      </c>
      <c r="K2316" s="162"/>
      <c r="L2316" s="156" t="s">
        <v>5629</v>
      </c>
      <c r="M2316" s="171">
        <v>0</v>
      </c>
      <c r="N2316" s="170">
        <v>11705</v>
      </c>
      <c r="O2316" s="162">
        <v>154507</v>
      </c>
      <c r="P2316" s="160">
        <v>45551</v>
      </c>
      <c r="Q2316" s="162" t="s">
        <v>6262</v>
      </c>
      <c r="R2316" s="171">
        <v>11705</v>
      </c>
      <c r="S2316" s="158" t="s">
        <v>6335</v>
      </c>
      <c r="T2316" s="162"/>
      <c r="U2316" s="161" t="s">
        <v>10</v>
      </c>
      <c r="V2316" s="161" t="s">
        <v>11</v>
      </c>
      <c r="W2316" s="161" t="s">
        <v>12</v>
      </c>
      <c r="X2316" s="161" t="s">
        <v>13</v>
      </c>
      <c r="Y2316" s="165">
        <v>5800</v>
      </c>
      <c r="Z2316" s="165">
        <v>9441101</v>
      </c>
      <c r="AA2316" s="166">
        <v>6.5380469086013995E-3</v>
      </c>
      <c r="AB2316" s="183" t="s">
        <v>6396</v>
      </c>
      <c r="AC2316" s="168" t="s">
        <v>3307</v>
      </c>
    </row>
    <row r="2317" spans="1:29" x14ac:dyDescent="0.3">
      <c r="A2317" s="156" t="s">
        <v>4715</v>
      </c>
      <c r="B2317" s="157">
        <v>9</v>
      </c>
      <c r="C2317" s="158" t="s">
        <v>1467</v>
      </c>
      <c r="D2317" s="158" t="s">
        <v>328</v>
      </c>
      <c r="E2317" s="156" t="s">
        <v>2722</v>
      </c>
      <c r="F2317" s="156" t="s">
        <v>2638</v>
      </c>
      <c r="G2317" s="158" t="s">
        <v>280</v>
      </c>
      <c r="H2317" s="160">
        <v>45210</v>
      </c>
      <c r="I2317" s="160">
        <v>45359</v>
      </c>
      <c r="J2317" s="161" t="s">
        <v>5251</v>
      </c>
      <c r="K2317" s="162"/>
      <c r="L2317" s="156" t="s">
        <v>5629</v>
      </c>
      <c r="M2317" s="171">
        <v>0</v>
      </c>
      <c r="N2317" s="170">
        <v>5550</v>
      </c>
      <c r="O2317" s="162">
        <v>141607</v>
      </c>
      <c r="P2317" s="160">
        <v>45359</v>
      </c>
      <c r="Q2317" s="162" t="s">
        <v>5956</v>
      </c>
      <c r="R2317" s="171">
        <v>5550</v>
      </c>
      <c r="S2317" s="158" t="s">
        <v>6336</v>
      </c>
      <c r="T2317" s="162"/>
      <c r="U2317" s="161" t="s">
        <v>10</v>
      </c>
      <c r="V2317" s="161" t="s">
        <v>11</v>
      </c>
      <c r="W2317" s="161" t="s">
        <v>12</v>
      </c>
      <c r="X2317" s="161" t="s">
        <v>13</v>
      </c>
      <c r="Y2317" s="165">
        <v>5800</v>
      </c>
      <c r="Z2317" s="165">
        <v>9371101</v>
      </c>
      <c r="AA2317" s="166">
        <v>3.1000564154410738E-3</v>
      </c>
      <c r="AB2317" s="183" t="s">
        <v>6024</v>
      </c>
      <c r="AC2317" s="168" t="s">
        <v>3327</v>
      </c>
    </row>
    <row r="2318" spans="1:29" x14ac:dyDescent="0.3">
      <c r="A2318" s="156" t="s">
        <v>4715</v>
      </c>
      <c r="B2318" s="157">
        <v>9</v>
      </c>
      <c r="C2318" s="158" t="s">
        <v>1467</v>
      </c>
      <c r="D2318" s="158" t="s">
        <v>328</v>
      </c>
      <c r="E2318" s="156" t="s">
        <v>2722</v>
      </c>
      <c r="F2318" s="156" t="s">
        <v>2638</v>
      </c>
      <c r="G2318" s="158" t="s">
        <v>280</v>
      </c>
      <c r="H2318" s="160">
        <v>45210</v>
      </c>
      <c r="I2318" s="160">
        <v>45372</v>
      </c>
      <c r="J2318" s="161" t="s">
        <v>5251</v>
      </c>
      <c r="K2318" s="162"/>
      <c r="L2318" s="156" t="s">
        <v>5629</v>
      </c>
      <c r="M2318" s="171">
        <v>0</v>
      </c>
      <c r="N2318" s="170">
        <v>2580</v>
      </c>
      <c r="O2318" s="162">
        <v>141609</v>
      </c>
      <c r="P2318" s="160">
        <v>45372</v>
      </c>
      <c r="Q2318" s="162" t="s">
        <v>5998</v>
      </c>
      <c r="R2318" s="171">
        <v>2580</v>
      </c>
      <c r="S2318" s="158" t="s">
        <v>6336</v>
      </c>
      <c r="T2318" s="162"/>
      <c r="U2318" s="161" t="s">
        <v>10</v>
      </c>
      <c r="V2318" s="161" t="s">
        <v>11</v>
      </c>
      <c r="W2318" s="161" t="s">
        <v>12</v>
      </c>
      <c r="X2318" s="161" t="s">
        <v>13</v>
      </c>
      <c r="Y2318" s="165">
        <v>5800</v>
      </c>
      <c r="Z2318" s="165">
        <v>9371101</v>
      </c>
      <c r="AA2318" s="166">
        <v>1.4411073066374722E-3</v>
      </c>
      <c r="AB2318" s="183" t="s">
        <v>6098</v>
      </c>
      <c r="AC2318" s="168" t="s">
        <v>3327</v>
      </c>
    </row>
    <row r="2319" spans="1:29" x14ac:dyDescent="0.3">
      <c r="A2319" s="156" t="s">
        <v>4715</v>
      </c>
      <c r="B2319" s="157">
        <v>9</v>
      </c>
      <c r="C2319" s="158" t="s">
        <v>1467</v>
      </c>
      <c r="D2319" s="158" t="s">
        <v>328</v>
      </c>
      <c r="E2319" s="156" t="s">
        <v>2722</v>
      </c>
      <c r="F2319" s="156" t="s">
        <v>2638</v>
      </c>
      <c r="G2319" s="158" t="s">
        <v>280</v>
      </c>
      <c r="H2319" s="160">
        <v>45210</v>
      </c>
      <c r="I2319" s="160">
        <v>45392</v>
      </c>
      <c r="J2319" s="161" t="s">
        <v>5251</v>
      </c>
      <c r="K2319" s="162"/>
      <c r="L2319" s="156" t="s">
        <v>5629</v>
      </c>
      <c r="M2319" s="171">
        <v>0</v>
      </c>
      <c r="N2319" s="170">
        <v>1627.5</v>
      </c>
      <c r="O2319" s="162">
        <v>143105</v>
      </c>
      <c r="P2319" s="160">
        <v>45392</v>
      </c>
      <c r="Q2319" s="162" t="s">
        <v>6028</v>
      </c>
      <c r="R2319" s="171">
        <v>1627.5</v>
      </c>
      <c r="S2319" s="158" t="s">
        <v>6336</v>
      </c>
      <c r="T2319" s="162"/>
      <c r="U2319" s="161" t="s">
        <v>10</v>
      </c>
      <c r="V2319" s="161" t="s">
        <v>11</v>
      </c>
      <c r="W2319" s="161" t="s">
        <v>12</v>
      </c>
      <c r="X2319" s="161" t="s">
        <v>13</v>
      </c>
      <c r="Y2319" s="165">
        <v>5800</v>
      </c>
      <c r="Z2319" s="165">
        <v>9371101</v>
      </c>
      <c r="AA2319" s="166">
        <v>9.0907059750096352E-4</v>
      </c>
      <c r="AB2319" s="183" t="s">
        <v>6098</v>
      </c>
      <c r="AC2319" s="168" t="s">
        <v>3327</v>
      </c>
    </row>
    <row r="2320" spans="1:29" x14ac:dyDescent="0.3">
      <c r="A2320" s="156" t="s">
        <v>4715</v>
      </c>
      <c r="B2320" s="157">
        <v>9</v>
      </c>
      <c r="C2320" s="158" t="s">
        <v>1467</v>
      </c>
      <c r="D2320" s="158" t="s">
        <v>328</v>
      </c>
      <c r="E2320" s="156" t="s">
        <v>2722</v>
      </c>
      <c r="F2320" s="156" t="s">
        <v>2638</v>
      </c>
      <c r="G2320" s="158" t="s">
        <v>280</v>
      </c>
      <c r="H2320" s="160">
        <v>45210</v>
      </c>
      <c r="I2320" s="160">
        <v>45427</v>
      </c>
      <c r="J2320" s="161" t="s">
        <v>5251</v>
      </c>
      <c r="K2320" s="162"/>
      <c r="L2320" s="156" t="s">
        <v>5629</v>
      </c>
      <c r="M2320" s="171">
        <v>0</v>
      </c>
      <c r="N2320" s="170">
        <v>4175</v>
      </c>
      <c r="O2320" s="162">
        <v>144550</v>
      </c>
      <c r="P2320" s="160">
        <v>45427</v>
      </c>
      <c r="Q2320" s="162" t="s">
        <v>6042</v>
      </c>
      <c r="R2320" s="171">
        <v>4175</v>
      </c>
      <c r="S2320" s="158" t="s">
        <v>6336</v>
      </c>
      <c r="T2320" s="162"/>
      <c r="U2320" s="161" t="s">
        <v>10</v>
      </c>
      <c r="V2320" s="161" t="s">
        <v>11</v>
      </c>
      <c r="W2320" s="161" t="s">
        <v>12</v>
      </c>
      <c r="X2320" s="161" t="s">
        <v>13</v>
      </c>
      <c r="Y2320" s="165">
        <v>5800</v>
      </c>
      <c r="Z2320" s="165">
        <v>9371101</v>
      </c>
      <c r="AA2320" s="166">
        <v>2.3320244206245914E-3</v>
      </c>
      <c r="AB2320" s="183" t="s">
        <v>6098</v>
      </c>
      <c r="AC2320" s="168" t="s">
        <v>3327</v>
      </c>
    </row>
    <row r="2321" spans="1:29" x14ac:dyDescent="0.3">
      <c r="A2321" s="156" t="s">
        <v>4715</v>
      </c>
      <c r="B2321" s="157">
        <v>9</v>
      </c>
      <c r="C2321" s="158" t="s">
        <v>1467</v>
      </c>
      <c r="D2321" s="158" t="s">
        <v>328</v>
      </c>
      <c r="E2321" s="156" t="s">
        <v>2722</v>
      </c>
      <c r="F2321" s="156" t="s">
        <v>2638</v>
      </c>
      <c r="G2321" s="158" t="s">
        <v>280</v>
      </c>
      <c r="H2321" s="160">
        <v>45210</v>
      </c>
      <c r="I2321" s="160">
        <v>45456</v>
      </c>
      <c r="J2321" s="161" t="s">
        <v>5251</v>
      </c>
      <c r="K2321" s="162"/>
      <c r="L2321" s="156" t="s">
        <v>5629</v>
      </c>
      <c r="M2321" s="171">
        <v>0</v>
      </c>
      <c r="N2321" s="170">
        <v>5285</v>
      </c>
      <c r="O2321" s="162">
        <v>146355</v>
      </c>
      <c r="P2321" s="160">
        <v>45456</v>
      </c>
      <c r="Q2321" s="162" t="s">
        <v>6115</v>
      </c>
      <c r="R2321" s="171">
        <v>5285</v>
      </c>
      <c r="S2321" s="158" t="s">
        <v>6336</v>
      </c>
      <c r="T2321" s="162"/>
      <c r="U2321" s="161" t="s">
        <v>10</v>
      </c>
      <c r="V2321" s="161" t="s">
        <v>11</v>
      </c>
      <c r="W2321" s="161" t="s">
        <v>12</v>
      </c>
      <c r="X2321" s="161" t="s">
        <v>13</v>
      </c>
      <c r="Y2321" s="165">
        <v>5800</v>
      </c>
      <c r="Z2321" s="165">
        <v>9371101</v>
      </c>
      <c r="AA2321" s="166">
        <v>2.9520357037128063E-3</v>
      </c>
      <c r="AB2321" s="183" t="s">
        <v>6227</v>
      </c>
      <c r="AC2321" s="168" t="s">
        <v>3327</v>
      </c>
    </row>
    <row r="2322" spans="1:29" x14ac:dyDescent="0.3">
      <c r="A2322" s="156" t="s">
        <v>4715</v>
      </c>
      <c r="B2322" s="157">
        <v>9</v>
      </c>
      <c r="C2322" s="158" t="s">
        <v>1467</v>
      </c>
      <c r="D2322" s="158" t="s">
        <v>328</v>
      </c>
      <c r="E2322" s="156" t="s">
        <v>2722</v>
      </c>
      <c r="F2322" s="156" t="s">
        <v>2638</v>
      </c>
      <c r="G2322" s="158" t="s">
        <v>280</v>
      </c>
      <c r="H2322" s="160">
        <v>45210</v>
      </c>
      <c r="I2322" s="160">
        <v>45470</v>
      </c>
      <c r="J2322" s="161" t="s">
        <v>5251</v>
      </c>
      <c r="K2322" s="162"/>
      <c r="L2322" s="156" t="s">
        <v>5629</v>
      </c>
      <c r="M2322" s="171">
        <v>0</v>
      </c>
      <c r="N2322" s="170">
        <v>6555</v>
      </c>
      <c r="O2322" s="162">
        <v>148295</v>
      </c>
      <c r="P2322" s="160">
        <v>45470</v>
      </c>
      <c r="Q2322" s="162" t="s">
        <v>6139</v>
      </c>
      <c r="R2322" s="171">
        <v>6555</v>
      </c>
      <c r="S2322" s="162" t="s">
        <v>6336</v>
      </c>
      <c r="T2322" s="162"/>
      <c r="U2322" s="161" t="s">
        <v>10</v>
      </c>
      <c r="V2322" s="161" t="s">
        <v>11</v>
      </c>
      <c r="W2322" s="161" t="s">
        <v>12</v>
      </c>
      <c r="X2322" s="161" t="s">
        <v>13</v>
      </c>
      <c r="Y2322" s="165">
        <v>5800</v>
      </c>
      <c r="Z2322" s="169">
        <v>9371101</v>
      </c>
      <c r="AA2322" s="166">
        <v>3.6614179825614846E-3</v>
      </c>
      <c r="AB2322" s="183" t="s">
        <v>6227</v>
      </c>
      <c r="AC2322" s="168" t="s">
        <v>3327</v>
      </c>
    </row>
    <row r="2323" spans="1:29" x14ac:dyDescent="0.3">
      <c r="A2323" s="156" t="s">
        <v>4715</v>
      </c>
      <c r="B2323" s="157">
        <v>9</v>
      </c>
      <c r="C2323" s="158" t="s">
        <v>1467</v>
      </c>
      <c r="D2323" s="158" t="s">
        <v>328</v>
      </c>
      <c r="E2323" s="156" t="s">
        <v>2722</v>
      </c>
      <c r="F2323" s="156" t="s">
        <v>2638</v>
      </c>
      <c r="G2323" s="158" t="s">
        <v>280</v>
      </c>
      <c r="H2323" s="160">
        <v>45210</v>
      </c>
      <c r="I2323" s="160">
        <v>45492</v>
      </c>
      <c r="J2323" s="161" t="s">
        <v>5251</v>
      </c>
      <c r="K2323" s="162"/>
      <c r="L2323" s="156" t="s">
        <v>5629</v>
      </c>
      <c r="M2323" s="171">
        <v>0</v>
      </c>
      <c r="N2323" s="170">
        <v>8050</v>
      </c>
      <c r="O2323" s="162">
        <v>150087</v>
      </c>
      <c r="P2323" s="160">
        <v>45492</v>
      </c>
      <c r="Q2323" s="162" t="s">
        <v>6202</v>
      </c>
      <c r="R2323" s="171">
        <v>8050</v>
      </c>
      <c r="S2323" s="158" t="s">
        <v>6336</v>
      </c>
      <c r="T2323" s="162"/>
      <c r="U2323" s="161" t="s">
        <v>10</v>
      </c>
      <c r="V2323" s="161" t="s">
        <v>11</v>
      </c>
      <c r="W2323" s="161" t="s">
        <v>12</v>
      </c>
      <c r="X2323" s="161" t="s">
        <v>13</v>
      </c>
      <c r="Y2323" s="165">
        <v>5800</v>
      </c>
      <c r="Z2323" s="165">
        <v>9371101</v>
      </c>
      <c r="AA2323" s="166">
        <v>4.4964782241983144E-3</v>
      </c>
      <c r="AB2323" s="183" t="s">
        <v>6227</v>
      </c>
      <c r="AC2323" s="168" t="s">
        <v>3327</v>
      </c>
    </row>
    <row r="2324" spans="1:29" x14ac:dyDescent="0.3">
      <c r="A2324" s="156" t="s">
        <v>4715</v>
      </c>
      <c r="B2324" s="157">
        <v>9</v>
      </c>
      <c r="C2324" s="158" t="s">
        <v>1467</v>
      </c>
      <c r="D2324" s="163" t="s">
        <v>328</v>
      </c>
      <c r="E2324" s="156" t="s">
        <v>2722</v>
      </c>
      <c r="F2324" s="156" t="s">
        <v>2638</v>
      </c>
      <c r="G2324" s="158" t="s">
        <v>280</v>
      </c>
      <c r="H2324" s="160">
        <v>45210</v>
      </c>
      <c r="I2324" s="160">
        <v>45539</v>
      </c>
      <c r="J2324" s="161" t="s">
        <v>6174</v>
      </c>
      <c r="K2324" s="162"/>
      <c r="L2324" s="156" t="s">
        <v>5629</v>
      </c>
      <c r="M2324" s="171">
        <v>0</v>
      </c>
      <c r="N2324" s="170">
        <v>5310</v>
      </c>
      <c r="O2324" s="162">
        <v>152523</v>
      </c>
      <c r="P2324" s="160">
        <v>45539</v>
      </c>
      <c r="Q2324" s="162" t="s">
        <v>6261</v>
      </c>
      <c r="R2324" s="171">
        <v>5310</v>
      </c>
      <c r="S2324" s="158" t="s">
        <v>6336</v>
      </c>
      <c r="T2324" s="162"/>
      <c r="U2324" s="161" t="s">
        <v>10</v>
      </c>
      <c r="V2324" s="161" t="s">
        <v>11</v>
      </c>
      <c r="W2324" s="161" t="s">
        <v>12</v>
      </c>
      <c r="X2324" s="161" t="s">
        <v>13</v>
      </c>
      <c r="Y2324" s="165">
        <v>5800</v>
      </c>
      <c r="Z2324" s="165">
        <v>9371101</v>
      </c>
      <c r="AA2324" s="166">
        <v>2.9659999218003786E-3</v>
      </c>
      <c r="AB2324" s="183" t="s">
        <v>6397</v>
      </c>
      <c r="AC2324" s="168" t="s">
        <v>3327</v>
      </c>
    </row>
    <row r="2325" spans="1:29" x14ac:dyDescent="0.3">
      <c r="A2325" s="156" t="s">
        <v>4715</v>
      </c>
      <c r="B2325" s="157">
        <v>9</v>
      </c>
      <c r="C2325" s="158" t="s">
        <v>1467</v>
      </c>
      <c r="D2325" s="156" t="s">
        <v>328</v>
      </c>
      <c r="E2325" s="156" t="s">
        <v>2722</v>
      </c>
      <c r="F2325" s="156" t="s">
        <v>2638</v>
      </c>
      <c r="G2325" s="158" t="s">
        <v>280</v>
      </c>
      <c r="H2325" s="160">
        <v>45210</v>
      </c>
      <c r="I2325" s="160">
        <v>45551</v>
      </c>
      <c r="J2325" s="161" t="s">
        <v>6174</v>
      </c>
      <c r="K2325" s="162"/>
      <c r="L2325" s="156" t="s">
        <v>5629</v>
      </c>
      <c r="M2325" s="171">
        <v>0</v>
      </c>
      <c r="N2325" s="170">
        <v>5707.5</v>
      </c>
      <c r="O2325" s="162">
        <v>154507</v>
      </c>
      <c r="P2325" s="160">
        <v>45551</v>
      </c>
      <c r="Q2325" s="162" t="s">
        <v>6262</v>
      </c>
      <c r="R2325" s="171">
        <v>5707.5</v>
      </c>
      <c r="S2325" s="158" t="s">
        <v>6336</v>
      </c>
      <c r="T2325" s="162"/>
      <c r="U2325" s="161" t="s">
        <v>10</v>
      </c>
      <c r="V2325" s="161" t="s">
        <v>11</v>
      </c>
      <c r="W2325" s="161" t="s">
        <v>12</v>
      </c>
      <c r="X2325" s="161" t="s">
        <v>13</v>
      </c>
      <c r="Y2325" s="165">
        <v>5800</v>
      </c>
      <c r="Z2325" s="165">
        <v>9371101</v>
      </c>
      <c r="AA2325" s="166">
        <v>3.1880309893927801E-3</v>
      </c>
      <c r="AB2325" s="183" t="s">
        <v>6397</v>
      </c>
      <c r="AC2325" s="168" t="s">
        <v>3327</v>
      </c>
    </row>
    <row r="2326" spans="1:29" x14ac:dyDescent="0.3">
      <c r="A2326" s="156" t="s">
        <v>2726</v>
      </c>
      <c r="B2326" s="157">
        <v>3</v>
      </c>
      <c r="C2326" s="158" t="s">
        <v>1467</v>
      </c>
      <c r="D2326" s="156" t="s">
        <v>421</v>
      </c>
      <c r="E2326" s="156" t="s">
        <v>2722</v>
      </c>
      <c r="F2326" s="156" t="s">
        <v>2638</v>
      </c>
      <c r="G2326" s="158" t="s">
        <v>280</v>
      </c>
      <c r="H2326" s="160">
        <v>45210</v>
      </c>
      <c r="I2326" s="160">
        <v>45594</v>
      </c>
      <c r="J2326" s="161" t="s">
        <v>6174</v>
      </c>
      <c r="K2326" s="162"/>
      <c r="L2326" s="156" t="s">
        <v>5629</v>
      </c>
      <c r="M2326" s="171">
        <v>0</v>
      </c>
      <c r="N2326" s="170">
        <v>9840</v>
      </c>
      <c r="O2326" s="162" t="s">
        <v>6398</v>
      </c>
      <c r="P2326" s="160">
        <v>45594</v>
      </c>
      <c r="Q2326" s="162" t="s">
        <v>6383</v>
      </c>
      <c r="R2326" s="171">
        <v>9840</v>
      </c>
      <c r="S2326" s="158" t="s">
        <v>5656</v>
      </c>
      <c r="T2326" s="162"/>
      <c r="U2326" s="161" t="s">
        <v>10</v>
      </c>
      <c r="V2326" s="161" t="s">
        <v>11</v>
      </c>
      <c r="W2326" s="161" t="s">
        <v>12</v>
      </c>
      <c r="X2326" s="161" t="s">
        <v>13</v>
      </c>
      <c r="Y2326" s="165">
        <v>5800</v>
      </c>
      <c r="Z2326" s="165">
        <v>9021101</v>
      </c>
      <c r="AA2326" s="166">
        <v>5.4963162392684985E-3</v>
      </c>
      <c r="AB2326" s="183" t="s">
        <v>6399</v>
      </c>
      <c r="AC2326" s="168" t="s">
        <v>3156</v>
      </c>
    </row>
    <row r="2327" spans="1:29" x14ac:dyDescent="0.3">
      <c r="A2327" s="156" t="s">
        <v>2732</v>
      </c>
      <c r="B2327" s="157">
        <v>3</v>
      </c>
      <c r="C2327" s="158" t="s">
        <v>1467</v>
      </c>
      <c r="D2327" s="158" t="s">
        <v>412</v>
      </c>
      <c r="E2327" s="156" t="s">
        <v>2722</v>
      </c>
      <c r="F2327" s="156" t="s">
        <v>2638</v>
      </c>
      <c r="G2327" s="158" t="s">
        <v>280</v>
      </c>
      <c r="H2327" s="160">
        <v>45210</v>
      </c>
      <c r="I2327" s="160">
        <v>45594</v>
      </c>
      <c r="J2327" s="161" t="s">
        <v>6174</v>
      </c>
      <c r="K2327" s="162"/>
      <c r="L2327" s="156" t="s">
        <v>5629</v>
      </c>
      <c r="M2327" s="171">
        <v>0</v>
      </c>
      <c r="N2327" s="170">
        <v>9465</v>
      </c>
      <c r="O2327" s="162" t="s">
        <v>6398</v>
      </c>
      <c r="P2327" s="160">
        <v>45594</v>
      </c>
      <c r="Q2327" s="162" t="s">
        <v>6383</v>
      </c>
      <c r="R2327" s="171">
        <v>9465</v>
      </c>
      <c r="S2327" s="158" t="s">
        <v>5657</v>
      </c>
      <c r="T2327" s="162"/>
      <c r="U2327" s="161" t="s">
        <v>10</v>
      </c>
      <c r="V2327" s="161" t="s">
        <v>11</v>
      </c>
      <c r="W2327" s="161" t="s">
        <v>12</v>
      </c>
      <c r="X2327" s="161" t="s">
        <v>13</v>
      </c>
      <c r="Y2327" s="165">
        <v>5800</v>
      </c>
      <c r="Z2327" s="165">
        <v>9041101</v>
      </c>
      <c r="AA2327" s="166">
        <v>5.2868529679549123E-3</v>
      </c>
      <c r="AB2327" s="183" t="s">
        <v>6386</v>
      </c>
      <c r="AC2327" s="168" t="s">
        <v>3166</v>
      </c>
    </row>
    <row r="2328" spans="1:29" x14ac:dyDescent="0.3">
      <c r="A2328" s="156" t="s">
        <v>2808</v>
      </c>
      <c r="B2328" s="157">
        <v>4</v>
      </c>
      <c r="C2328" s="158" t="s">
        <v>1467</v>
      </c>
      <c r="D2328" s="158" t="s">
        <v>418</v>
      </c>
      <c r="E2328" s="156" t="s">
        <v>2722</v>
      </c>
      <c r="F2328" s="156" t="s">
        <v>2638</v>
      </c>
      <c r="G2328" s="158" t="s">
        <v>280</v>
      </c>
      <c r="H2328" s="160">
        <v>45210</v>
      </c>
      <c r="I2328" s="160">
        <v>45594</v>
      </c>
      <c r="J2328" s="161" t="s">
        <v>6174</v>
      </c>
      <c r="K2328" s="162"/>
      <c r="L2328" s="156" t="s">
        <v>5629</v>
      </c>
      <c r="M2328" s="171">
        <v>0</v>
      </c>
      <c r="N2328" s="170">
        <v>2095</v>
      </c>
      <c r="O2328" s="162" t="s">
        <v>6398</v>
      </c>
      <c r="P2328" s="160">
        <v>45594</v>
      </c>
      <c r="Q2328" s="162" t="s">
        <v>6383</v>
      </c>
      <c r="R2328" s="171">
        <v>2095</v>
      </c>
      <c r="S2328" s="158" t="s">
        <v>6235</v>
      </c>
      <c r="T2328" s="162"/>
      <c r="U2328" s="161" t="s">
        <v>10</v>
      </c>
      <c r="V2328" s="161" t="s">
        <v>11</v>
      </c>
      <c r="W2328" s="161" t="s">
        <v>12</v>
      </c>
      <c r="X2328" s="161" t="s">
        <v>13</v>
      </c>
      <c r="Y2328" s="165">
        <v>5800</v>
      </c>
      <c r="Z2328" s="165">
        <v>9091101</v>
      </c>
      <c r="AA2328" s="166">
        <v>1.1702014757385675E-3</v>
      </c>
      <c r="AB2328" s="183" t="s">
        <v>6387</v>
      </c>
      <c r="AC2328" s="168" t="s">
        <v>3192</v>
      </c>
    </row>
    <row r="2329" spans="1:29" x14ac:dyDescent="0.3">
      <c r="A2329" s="156" t="s">
        <v>2822</v>
      </c>
      <c r="B2329" s="157">
        <v>3</v>
      </c>
      <c r="C2329" s="158" t="s">
        <v>1467</v>
      </c>
      <c r="D2329" s="158" t="s">
        <v>436</v>
      </c>
      <c r="E2329" s="156" t="s">
        <v>2722</v>
      </c>
      <c r="F2329" s="159" t="s">
        <v>2638</v>
      </c>
      <c r="G2329" s="158" t="s">
        <v>280</v>
      </c>
      <c r="H2329" s="160">
        <v>45210</v>
      </c>
      <c r="I2329" s="160">
        <v>45594</v>
      </c>
      <c r="J2329" s="161" t="s">
        <v>6174</v>
      </c>
      <c r="K2329" s="162"/>
      <c r="L2329" s="163" t="s">
        <v>5629</v>
      </c>
      <c r="M2329" s="171">
        <v>0</v>
      </c>
      <c r="N2329" s="164">
        <v>9650</v>
      </c>
      <c r="O2329" s="162" t="s">
        <v>6398</v>
      </c>
      <c r="P2329" s="160">
        <v>45594</v>
      </c>
      <c r="Q2329" s="162" t="s">
        <v>6383</v>
      </c>
      <c r="R2329" s="164">
        <v>9650</v>
      </c>
      <c r="S2329" s="163" t="s">
        <v>5859</v>
      </c>
      <c r="T2329" s="163"/>
      <c r="U2329" s="161" t="s">
        <v>10</v>
      </c>
      <c r="V2329" s="161" t="s">
        <v>11</v>
      </c>
      <c r="W2329" s="161" t="s">
        <v>12</v>
      </c>
      <c r="X2329" s="161" t="s">
        <v>13</v>
      </c>
      <c r="Y2329" s="169">
        <v>5800</v>
      </c>
      <c r="Z2329" s="169">
        <v>9131101</v>
      </c>
      <c r="AA2329" s="166">
        <v>5.3901881818029483E-3</v>
      </c>
      <c r="AB2329" s="167" t="s">
        <v>6388</v>
      </c>
      <c r="AC2329" s="168" t="s">
        <v>3202</v>
      </c>
    </row>
    <row r="2330" spans="1:29" x14ac:dyDescent="0.3">
      <c r="A2330" s="156" t="s">
        <v>3764</v>
      </c>
      <c r="B2330" s="157">
        <v>7</v>
      </c>
      <c r="C2330" s="158" t="s">
        <v>1467</v>
      </c>
      <c r="D2330" s="158" t="s">
        <v>438</v>
      </c>
      <c r="E2330" s="156" t="s">
        <v>2722</v>
      </c>
      <c r="F2330" s="156" t="s">
        <v>2638</v>
      </c>
      <c r="G2330" s="158" t="s">
        <v>280</v>
      </c>
      <c r="H2330" s="160">
        <v>45210</v>
      </c>
      <c r="I2330" s="160">
        <v>45594</v>
      </c>
      <c r="J2330" s="161" t="s">
        <v>6174</v>
      </c>
      <c r="K2330" s="162"/>
      <c r="L2330" s="156" t="s">
        <v>5629</v>
      </c>
      <c r="M2330" s="171">
        <v>0</v>
      </c>
      <c r="N2330" s="170">
        <v>2620</v>
      </c>
      <c r="O2330" s="162" t="s">
        <v>6398</v>
      </c>
      <c r="P2330" s="160">
        <v>45594</v>
      </c>
      <c r="Q2330" s="162" t="s">
        <v>6383</v>
      </c>
      <c r="R2330" s="171">
        <v>2620</v>
      </c>
      <c r="S2330" s="158" t="s">
        <v>6132</v>
      </c>
      <c r="T2330" s="162"/>
      <c r="U2330" s="161" t="s">
        <v>10</v>
      </c>
      <c r="V2330" s="161" t="s">
        <v>11</v>
      </c>
      <c r="W2330" s="161" t="s">
        <v>12</v>
      </c>
      <c r="X2330" s="161" t="s">
        <v>13</v>
      </c>
      <c r="Y2330" s="165">
        <v>5800</v>
      </c>
      <c r="Z2330" s="165">
        <v>9161101</v>
      </c>
      <c r="AA2330" s="166">
        <v>1.4634500555775879E-3</v>
      </c>
      <c r="AB2330" s="183" t="s">
        <v>6389</v>
      </c>
      <c r="AC2330" s="168" t="s">
        <v>3207</v>
      </c>
    </row>
    <row r="2331" spans="1:29" x14ac:dyDescent="0.3">
      <c r="A2331" s="156" t="s">
        <v>3849</v>
      </c>
      <c r="B2331" s="157">
        <v>6</v>
      </c>
      <c r="C2331" s="158" t="s">
        <v>1467</v>
      </c>
      <c r="D2331" s="158" t="s">
        <v>501</v>
      </c>
      <c r="E2331" s="156" t="s">
        <v>2722</v>
      </c>
      <c r="F2331" s="156" t="s">
        <v>2638</v>
      </c>
      <c r="G2331" s="158" t="s">
        <v>280</v>
      </c>
      <c r="H2331" s="160">
        <v>45210</v>
      </c>
      <c r="I2331" s="160">
        <v>45594</v>
      </c>
      <c r="J2331" s="161" t="s">
        <v>6174</v>
      </c>
      <c r="K2331" s="162"/>
      <c r="L2331" s="156" t="s">
        <v>5629</v>
      </c>
      <c r="M2331" s="171">
        <v>0</v>
      </c>
      <c r="N2331" s="170">
        <v>1360</v>
      </c>
      <c r="O2331" s="162" t="s">
        <v>6398</v>
      </c>
      <c r="P2331" s="160">
        <v>45594</v>
      </c>
      <c r="Q2331" s="162" t="s">
        <v>6383</v>
      </c>
      <c r="R2331" s="171">
        <v>1360</v>
      </c>
      <c r="S2331" s="158" t="s">
        <v>6176</v>
      </c>
      <c r="T2331" s="162"/>
      <c r="U2331" s="161" t="s">
        <v>10</v>
      </c>
      <c r="V2331" s="161" t="s">
        <v>11</v>
      </c>
      <c r="W2331" s="161" t="s">
        <v>12</v>
      </c>
      <c r="X2331" s="161" t="s">
        <v>13</v>
      </c>
      <c r="Y2331" s="165">
        <v>5800</v>
      </c>
      <c r="Z2331" s="165">
        <v>9171101</v>
      </c>
      <c r="AA2331" s="166">
        <v>7.5965346396393877E-4</v>
      </c>
      <c r="AB2331" s="183" t="s">
        <v>6400</v>
      </c>
      <c r="AC2331" s="168" t="s">
        <v>3217</v>
      </c>
    </row>
    <row r="2332" spans="1:29" x14ac:dyDescent="0.3">
      <c r="A2332" s="156" t="s">
        <v>2841</v>
      </c>
      <c r="B2332" s="157">
        <v>4</v>
      </c>
      <c r="C2332" s="158" t="s">
        <v>1467</v>
      </c>
      <c r="D2332" s="158" t="s">
        <v>135</v>
      </c>
      <c r="E2332" s="156" t="s">
        <v>2722</v>
      </c>
      <c r="F2332" s="156" t="s">
        <v>2638</v>
      </c>
      <c r="G2332" s="158" t="s">
        <v>280</v>
      </c>
      <c r="H2332" s="160">
        <v>45210</v>
      </c>
      <c r="I2332" s="160">
        <v>45594</v>
      </c>
      <c r="J2332" s="161" t="s">
        <v>6174</v>
      </c>
      <c r="K2332" s="162"/>
      <c r="L2332" s="156" t="s">
        <v>5629</v>
      </c>
      <c r="M2332" s="171">
        <v>0</v>
      </c>
      <c r="N2332" s="170">
        <v>9595</v>
      </c>
      <c r="O2332" s="162" t="s">
        <v>6398</v>
      </c>
      <c r="P2332" s="160">
        <v>45594</v>
      </c>
      <c r="Q2332" s="162" t="s">
        <v>6383</v>
      </c>
      <c r="R2332" s="171">
        <v>9595</v>
      </c>
      <c r="S2332" s="158" t="s">
        <v>5858</v>
      </c>
      <c r="T2332" s="162"/>
      <c r="U2332" s="161" t="s">
        <v>10</v>
      </c>
      <c r="V2332" s="161" t="s">
        <v>11</v>
      </c>
      <c r="W2332" s="161" t="s">
        <v>12</v>
      </c>
      <c r="X2332" s="161" t="s">
        <v>13</v>
      </c>
      <c r="Y2332" s="165">
        <v>5800</v>
      </c>
      <c r="Z2332" s="165">
        <v>9201101</v>
      </c>
      <c r="AA2332" s="166">
        <v>5.3594669020102887E-3</v>
      </c>
      <c r="AB2332" s="183" t="s">
        <v>6401</v>
      </c>
      <c r="AC2332" s="168" t="s">
        <v>3232</v>
      </c>
    </row>
    <row r="2333" spans="1:29" x14ac:dyDescent="0.3">
      <c r="A2333" s="156" t="s">
        <v>4206</v>
      </c>
      <c r="B2333" s="157">
        <v>6</v>
      </c>
      <c r="C2333" s="158" t="s">
        <v>1467</v>
      </c>
      <c r="D2333" s="158" t="s">
        <v>500</v>
      </c>
      <c r="E2333" s="156" t="s">
        <v>2722</v>
      </c>
      <c r="F2333" s="156" t="s">
        <v>2638</v>
      </c>
      <c r="G2333" s="158" t="s">
        <v>280</v>
      </c>
      <c r="H2333" s="160">
        <v>45210</v>
      </c>
      <c r="I2333" s="160">
        <v>45594</v>
      </c>
      <c r="J2333" s="161" t="s">
        <v>6174</v>
      </c>
      <c r="K2333" s="162"/>
      <c r="L2333" s="156" t="s">
        <v>5629</v>
      </c>
      <c r="M2333" s="171">
        <v>0</v>
      </c>
      <c r="N2333" s="170">
        <v>7525</v>
      </c>
      <c r="O2333" s="162" t="s">
        <v>6398</v>
      </c>
      <c r="P2333" s="160">
        <v>45594</v>
      </c>
      <c r="Q2333" s="162" t="s">
        <v>6383</v>
      </c>
      <c r="R2333" s="171">
        <v>7525</v>
      </c>
      <c r="S2333" s="158" t="s">
        <v>6332</v>
      </c>
      <c r="T2333" s="162"/>
      <c r="U2333" s="161" t="s">
        <v>10</v>
      </c>
      <c r="V2333" s="161" t="s">
        <v>11</v>
      </c>
      <c r="W2333" s="161" t="s">
        <v>12</v>
      </c>
      <c r="X2333" s="161" t="s">
        <v>13</v>
      </c>
      <c r="Y2333" s="165">
        <v>5800</v>
      </c>
      <c r="Z2333" s="165">
        <v>9261101</v>
      </c>
      <c r="AA2333" s="166">
        <v>4.2032296443592935E-3</v>
      </c>
      <c r="AB2333" s="183" t="s">
        <v>6402</v>
      </c>
      <c r="AC2333" s="168" t="s">
        <v>3267</v>
      </c>
    </row>
    <row r="2334" spans="1:29" x14ac:dyDescent="0.3">
      <c r="A2334" s="156" t="s">
        <v>4247</v>
      </c>
      <c r="B2334" s="157">
        <v>8</v>
      </c>
      <c r="C2334" s="158" t="s">
        <v>1467</v>
      </c>
      <c r="D2334" s="158" t="s">
        <v>507</v>
      </c>
      <c r="E2334" s="156" t="s">
        <v>2722</v>
      </c>
      <c r="F2334" s="156" t="s">
        <v>2638</v>
      </c>
      <c r="G2334" s="158" t="s">
        <v>280</v>
      </c>
      <c r="H2334" s="160">
        <v>45210</v>
      </c>
      <c r="I2334" s="160">
        <v>45594</v>
      </c>
      <c r="J2334" s="161" t="s">
        <v>6174</v>
      </c>
      <c r="K2334" s="162"/>
      <c r="L2334" s="156" t="s">
        <v>5629</v>
      </c>
      <c r="M2334" s="171">
        <v>0</v>
      </c>
      <c r="N2334" s="170">
        <v>6530</v>
      </c>
      <c r="O2334" s="162" t="s">
        <v>6398</v>
      </c>
      <c r="P2334" s="160">
        <v>45594</v>
      </c>
      <c r="Q2334" s="162" t="s">
        <v>6383</v>
      </c>
      <c r="R2334" s="171">
        <v>6530</v>
      </c>
      <c r="S2334" s="158" t="s">
        <v>6241</v>
      </c>
      <c r="T2334" s="162"/>
      <c r="U2334" s="161" t="s">
        <v>10</v>
      </c>
      <c r="V2334" s="161" t="s">
        <v>11</v>
      </c>
      <c r="W2334" s="161" t="s">
        <v>12</v>
      </c>
      <c r="X2334" s="161" t="s">
        <v>13</v>
      </c>
      <c r="Y2334" s="165">
        <v>5800</v>
      </c>
      <c r="Z2334" s="165">
        <v>9281101</v>
      </c>
      <c r="AA2334" s="166">
        <v>3.6474537644739118E-3</v>
      </c>
      <c r="AB2334" s="183" t="s">
        <v>6403</v>
      </c>
      <c r="AC2334" s="168" t="s">
        <v>3272</v>
      </c>
    </row>
    <row r="2335" spans="1:29" x14ac:dyDescent="0.3">
      <c r="A2335" s="156" t="s">
        <v>4292</v>
      </c>
      <c r="B2335" s="157">
        <v>7</v>
      </c>
      <c r="C2335" s="158" t="s">
        <v>1467</v>
      </c>
      <c r="D2335" s="158" t="s">
        <v>446</v>
      </c>
      <c r="E2335" s="156" t="s">
        <v>2722</v>
      </c>
      <c r="F2335" s="156" t="s">
        <v>2638</v>
      </c>
      <c r="G2335" s="158" t="s">
        <v>280</v>
      </c>
      <c r="H2335" s="160">
        <v>45210</v>
      </c>
      <c r="I2335" s="160">
        <v>45594</v>
      </c>
      <c r="J2335" s="161" t="s">
        <v>6174</v>
      </c>
      <c r="K2335" s="162"/>
      <c r="L2335" s="156" t="s">
        <v>5629</v>
      </c>
      <c r="M2335" s="171">
        <v>0</v>
      </c>
      <c r="N2335" s="170">
        <v>3910</v>
      </c>
      <c r="O2335" s="162" t="s">
        <v>6398</v>
      </c>
      <c r="P2335" s="160">
        <v>45594</v>
      </c>
      <c r="Q2335" s="162" t="s">
        <v>6383</v>
      </c>
      <c r="R2335" s="171">
        <v>3910</v>
      </c>
      <c r="S2335" s="158" t="s">
        <v>6333</v>
      </c>
      <c r="T2335" s="162"/>
      <c r="U2335" s="161" t="s">
        <v>10</v>
      </c>
      <c r="V2335" s="161" t="s">
        <v>11</v>
      </c>
      <c r="W2335" s="161" t="s">
        <v>12</v>
      </c>
      <c r="X2335" s="161" t="s">
        <v>13</v>
      </c>
      <c r="Y2335" s="165">
        <v>5800</v>
      </c>
      <c r="Z2335" s="165">
        <v>9291101</v>
      </c>
      <c r="AA2335" s="166">
        <v>2.1840037088963239E-3</v>
      </c>
      <c r="AB2335" s="183" t="s">
        <v>6394</v>
      </c>
      <c r="AC2335" s="168" t="s">
        <v>3277</v>
      </c>
    </row>
    <row r="2336" spans="1:29" x14ac:dyDescent="0.3">
      <c r="A2336" s="156" t="s">
        <v>4494</v>
      </c>
      <c r="B2336" s="157">
        <v>6</v>
      </c>
      <c r="C2336" s="158" t="s">
        <v>1467</v>
      </c>
      <c r="D2336" s="158" t="s">
        <v>301</v>
      </c>
      <c r="E2336" s="156" t="s">
        <v>2722</v>
      </c>
      <c r="F2336" s="156" t="s">
        <v>2638</v>
      </c>
      <c r="G2336" s="158" t="s">
        <v>280</v>
      </c>
      <c r="H2336" s="160">
        <v>45210</v>
      </c>
      <c r="I2336" s="160">
        <v>45594</v>
      </c>
      <c r="J2336" s="161" t="s">
        <v>6174</v>
      </c>
      <c r="K2336" s="162"/>
      <c r="L2336" s="156" t="s">
        <v>5629</v>
      </c>
      <c r="M2336" s="171">
        <v>0</v>
      </c>
      <c r="N2336" s="170">
        <v>8650</v>
      </c>
      <c r="O2336" s="162" t="s">
        <v>6398</v>
      </c>
      <c r="P2336" s="160">
        <v>45594</v>
      </c>
      <c r="Q2336" s="162" t="s">
        <v>6383</v>
      </c>
      <c r="R2336" s="171">
        <v>8650</v>
      </c>
      <c r="S2336" s="162" t="s">
        <v>6334</v>
      </c>
      <c r="T2336" s="162"/>
      <c r="U2336" s="161" t="s">
        <v>10</v>
      </c>
      <c r="V2336" s="161" t="s">
        <v>11</v>
      </c>
      <c r="W2336" s="161" t="s">
        <v>12</v>
      </c>
      <c r="X2336" s="161" t="s">
        <v>13</v>
      </c>
      <c r="Y2336" s="165">
        <v>5800</v>
      </c>
      <c r="Z2336" s="169">
        <v>9341101</v>
      </c>
      <c r="AA2336" s="166">
        <v>4.8316194583000521E-3</v>
      </c>
      <c r="AB2336" s="183" t="s">
        <v>6395</v>
      </c>
      <c r="AC2336" s="168" t="s">
        <v>3302</v>
      </c>
    </row>
    <row r="2337" spans="1:29" x14ac:dyDescent="0.3">
      <c r="A2337" s="156" t="s">
        <v>4538</v>
      </c>
      <c r="B2337" s="157">
        <v>8</v>
      </c>
      <c r="C2337" s="158" t="s">
        <v>1467</v>
      </c>
      <c r="D2337" s="158" t="s">
        <v>415</v>
      </c>
      <c r="E2337" s="156" t="s">
        <v>2722</v>
      </c>
      <c r="F2337" s="156" t="s">
        <v>2638</v>
      </c>
      <c r="G2337" s="158" t="s">
        <v>280</v>
      </c>
      <c r="H2337" s="160">
        <v>45210</v>
      </c>
      <c r="I2337" s="160">
        <v>45594</v>
      </c>
      <c r="J2337" s="161" t="s">
        <v>6174</v>
      </c>
      <c r="K2337" s="162"/>
      <c r="L2337" s="156" t="s">
        <v>5629</v>
      </c>
      <c r="M2337" s="171">
        <v>0</v>
      </c>
      <c r="N2337" s="170">
        <v>10995</v>
      </c>
      <c r="O2337" s="162" t="s">
        <v>6398</v>
      </c>
      <c r="P2337" s="160">
        <v>45594</v>
      </c>
      <c r="Q2337" s="162" t="s">
        <v>6383</v>
      </c>
      <c r="R2337" s="171">
        <v>10995</v>
      </c>
      <c r="S2337" s="158" t="s">
        <v>6335</v>
      </c>
      <c r="T2337" s="162"/>
      <c r="U2337" s="161" t="s">
        <v>10</v>
      </c>
      <c r="V2337" s="161" t="s">
        <v>11</v>
      </c>
      <c r="W2337" s="161" t="s">
        <v>12</v>
      </c>
      <c r="X2337" s="161" t="s">
        <v>13</v>
      </c>
      <c r="Y2337" s="165">
        <v>5800</v>
      </c>
      <c r="Z2337" s="165">
        <v>9441101</v>
      </c>
      <c r="AA2337" s="166">
        <v>6.1414631149143434E-3</v>
      </c>
      <c r="AB2337" s="183" t="s">
        <v>6396</v>
      </c>
      <c r="AC2337" s="168" t="s">
        <v>3307</v>
      </c>
    </row>
    <row r="2338" spans="1:29" x14ac:dyDescent="0.3">
      <c r="A2338" s="156" t="s">
        <v>4715</v>
      </c>
      <c r="B2338" s="157">
        <v>9</v>
      </c>
      <c r="C2338" s="158" t="s">
        <v>1467</v>
      </c>
      <c r="D2338" s="163" t="s">
        <v>328</v>
      </c>
      <c r="E2338" s="156" t="s">
        <v>2722</v>
      </c>
      <c r="F2338" s="156" t="s">
        <v>2638</v>
      </c>
      <c r="G2338" s="158" t="s">
        <v>280</v>
      </c>
      <c r="H2338" s="160">
        <v>45210</v>
      </c>
      <c r="I2338" s="160">
        <v>45594</v>
      </c>
      <c r="J2338" s="161" t="s">
        <v>6174</v>
      </c>
      <c r="K2338" s="162"/>
      <c r="L2338" s="156" t="s">
        <v>5629</v>
      </c>
      <c r="M2338" s="171">
        <v>0</v>
      </c>
      <c r="N2338" s="170">
        <v>9965</v>
      </c>
      <c r="O2338" s="162" t="s">
        <v>6398</v>
      </c>
      <c r="P2338" s="160">
        <v>45594</v>
      </c>
      <c r="Q2338" s="162" t="s">
        <v>6383</v>
      </c>
      <c r="R2338" s="171">
        <v>9965</v>
      </c>
      <c r="S2338" s="158" t="s">
        <v>6336</v>
      </c>
      <c r="T2338" s="162"/>
      <c r="U2338" s="161" t="s">
        <v>10</v>
      </c>
      <c r="V2338" s="161" t="s">
        <v>11</v>
      </c>
      <c r="W2338" s="161" t="s">
        <v>12</v>
      </c>
      <c r="X2338" s="161" t="s">
        <v>13</v>
      </c>
      <c r="Y2338" s="165">
        <v>5800</v>
      </c>
      <c r="Z2338" s="165">
        <v>9371101</v>
      </c>
      <c r="AA2338" s="166">
        <v>5.5661373297063608E-3</v>
      </c>
      <c r="AB2338" s="183" t="s">
        <v>6397</v>
      </c>
      <c r="AC2338" s="168" t="s">
        <v>3327</v>
      </c>
    </row>
    <row r="2339" spans="1:29" x14ac:dyDescent="0.3">
      <c r="A2339" s="156" t="s">
        <v>2726</v>
      </c>
      <c r="B2339" s="157">
        <v>3</v>
      </c>
      <c r="C2339" s="158" t="s">
        <v>1467</v>
      </c>
      <c r="D2339" s="156" t="s">
        <v>421</v>
      </c>
      <c r="E2339" s="156" t="s">
        <v>2722</v>
      </c>
      <c r="F2339" s="156" t="s">
        <v>2638</v>
      </c>
      <c r="G2339" s="158" t="s">
        <v>280</v>
      </c>
      <c r="H2339" s="160">
        <v>45210</v>
      </c>
      <c r="I2339" s="160">
        <v>45635</v>
      </c>
      <c r="J2339" s="161" t="s">
        <v>6174</v>
      </c>
      <c r="K2339" s="162"/>
      <c r="L2339" s="156" t="s">
        <v>5629</v>
      </c>
      <c r="M2339" s="171">
        <v>0</v>
      </c>
      <c r="N2339" s="170">
        <v>6300</v>
      </c>
      <c r="O2339" s="162" t="s">
        <v>6404</v>
      </c>
      <c r="P2339" s="160">
        <v>45635</v>
      </c>
      <c r="Q2339" s="162" t="s">
        <v>6405</v>
      </c>
      <c r="R2339" s="171">
        <v>6300</v>
      </c>
      <c r="S2339" s="158" t="s">
        <v>5656</v>
      </c>
      <c r="T2339" s="162"/>
      <c r="U2339" s="161" t="s">
        <v>10</v>
      </c>
      <c r="V2339" s="161" t="s">
        <v>11</v>
      </c>
      <c r="W2339" s="161" t="s">
        <v>12</v>
      </c>
      <c r="X2339" s="161" t="s">
        <v>13</v>
      </c>
      <c r="Y2339" s="165">
        <v>5800</v>
      </c>
      <c r="Z2339" s="165">
        <v>9021101</v>
      </c>
      <c r="AA2339" s="166">
        <v>3.5189829580682458E-3</v>
      </c>
      <c r="AB2339" s="183" t="s">
        <v>6835</v>
      </c>
      <c r="AC2339" s="168" t="s">
        <v>3156</v>
      </c>
    </row>
    <row r="2340" spans="1:29" x14ac:dyDescent="0.3">
      <c r="A2340" s="156" t="s">
        <v>2732</v>
      </c>
      <c r="B2340" s="157">
        <v>3</v>
      </c>
      <c r="C2340" s="158" t="s">
        <v>1467</v>
      </c>
      <c r="D2340" s="156" t="s">
        <v>412</v>
      </c>
      <c r="E2340" s="156" t="s">
        <v>2722</v>
      </c>
      <c r="F2340" s="156" t="s">
        <v>2638</v>
      </c>
      <c r="G2340" s="158" t="s">
        <v>280</v>
      </c>
      <c r="H2340" s="160">
        <v>45210</v>
      </c>
      <c r="I2340" s="160">
        <v>45635</v>
      </c>
      <c r="J2340" s="161" t="s">
        <v>6174</v>
      </c>
      <c r="K2340" s="162"/>
      <c r="L2340" s="156" t="s">
        <v>5629</v>
      </c>
      <c r="M2340" s="171">
        <v>0</v>
      </c>
      <c r="N2340" s="170">
        <v>6450</v>
      </c>
      <c r="O2340" s="162" t="s">
        <v>6404</v>
      </c>
      <c r="P2340" s="160">
        <v>45635</v>
      </c>
      <c r="Q2340" s="162" t="s">
        <v>6405</v>
      </c>
      <c r="R2340" s="171">
        <v>6450</v>
      </c>
      <c r="S2340" s="158" t="s">
        <v>5657</v>
      </c>
      <c r="T2340" s="162"/>
      <c r="U2340" s="161" t="s">
        <v>10</v>
      </c>
      <c r="V2340" s="161" t="s">
        <v>11</v>
      </c>
      <c r="W2340" s="161" t="s">
        <v>12</v>
      </c>
      <c r="X2340" s="161" t="s">
        <v>13</v>
      </c>
      <c r="Y2340" s="165">
        <v>5800</v>
      </c>
      <c r="Z2340" s="165">
        <v>9041101</v>
      </c>
      <c r="AA2340" s="166">
        <v>3.6027682665936804E-3</v>
      </c>
      <c r="AB2340" s="183" t="s">
        <v>6836</v>
      </c>
      <c r="AC2340" s="168" t="s">
        <v>3166</v>
      </c>
    </row>
    <row r="2341" spans="1:29" x14ac:dyDescent="0.3">
      <c r="A2341" s="156" t="s">
        <v>2808</v>
      </c>
      <c r="B2341" s="157">
        <v>4</v>
      </c>
      <c r="C2341" s="158" t="s">
        <v>1467</v>
      </c>
      <c r="D2341" s="158" t="s">
        <v>418</v>
      </c>
      <c r="E2341" s="156" t="s">
        <v>2722</v>
      </c>
      <c r="F2341" s="156" t="s">
        <v>2638</v>
      </c>
      <c r="G2341" s="158" t="s">
        <v>280</v>
      </c>
      <c r="H2341" s="160">
        <v>45210</v>
      </c>
      <c r="I2341" s="160">
        <v>45635</v>
      </c>
      <c r="J2341" s="161" t="s">
        <v>6174</v>
      </c>
      <c r="K2341" s="162"/>
      <c r="L2341" s="156" t="s">
        <v>5629</v>
      </c>
      <c r="M2341" s="171">
        <v>0</v>
      </c>
      <c r="N2341" s="170">
        <v>5480</v>
      </c>
      <c r="O2341" s="162" t="s">
        <v>6404</v>
      </c>
      <c r="P2341" s="160">
        <v>45635</v>
      </c>
      <c r="Q2341" s="162" t="s">
        <v>6405</v>
      </c>
      <c r="R2341" s="171">
        <v>5480</v>
      </c>
      <c r="S2341" s="158" t="s">
        <v>6235</v>
      </c>
      <c r="T2341" s="162"/>
      <c r="U2341" s="161" t="s">
        <v>10</v>
      </c>
      <c r="V2341" s="161" t="s">
        <v>11</v>
      </c>
      <c r="W2341" s="161" t="s">
        <v>12</v>
      </c>
      <c r="X2341" s="161" t="s">
        <v>13</v>
      </c>
      <c r="Y2341" s="165">
        <v>5800</v>
      </c>
      <c r="Z2341" s="165">
        <v>9091101</v>
      </c>
      <c r="AA2341" s="166">
        <v>3.060956604795871E-3</v>
      </c>
      <c r="AB2341" s="183" t="s">
        <v>6837</v>
      </c>
      <c r="AC2341" s="168" t="s">
        <v>3192</v>
      </c>
    </row>
    <row r="2342" spans="1:29" x14ac:dyDescent="0.3">
      <c r="A2342" s="156" t="s">
        <v>2822</v>
      </c>
      <c r="B2342" s="157">
        <v>3</v>
      </c>
      <c r="C2342" s="158" t="s">
        <v>1467</v>
      </c>
      <c r="D2342" s="158" t="s">
        <v>436</v>
      </c>
      <c r="E2342" s="156" t="s">
        <v>2722</v>
      </c>
      <c r="F2342" s="156" t="s">
        <v>2638</v>
      </c>
      <c r="G2342" s="158" t="s">
        <v>280</v>
      </c>
      <c r="H2342" s="160">
        <v>45210</v>
      </c>
      <c r="I2342" s="160">
        <v>45635</v>
      </c>
      <c r="J2342" s="161" t="s">
        <v>6174</v>
      </c>
      <c r="K2342" s="162"/>
      <c r="L2342" s="156" t="s">
        <v>5629</v>
      </c>
      <c r="M2342" s="171">
        <v>0</v>
      </c>
      <c r="N2342" s="170">
        <v>6545</v>
      </c>
      <c r="O2342" s="162" t="s">
        <v>6404</v>
      </c>
      <c r="P2342" s="160">
        <v>45635</v>
      </c>
      <c r="Q2342" s="162" t="s">
        <v>6405</v>
      </c>
      <c r="R2342" s="171">
        <v>6545</v>
      </c>
      <c r="S2342" s="158" t="s">
        <v>5859</v>
      </c>
      <c r="T2342" s="162"/>
      <c r="U2342" s="161" t="s">
        <v>10</v>
      </c>
      <c r="V2342" s="161" t="s">
        <v>11</v>
      </c>
      <c r="W2342" s="161" t="s">
        <v>12</v>
      </c>
      <c r="X2342" s="161" t="s">
        <v>13</v>
      </c>
      <c r="Y2342" s="165">
        <v>5800</v>
      </c>
      <c r="Z2342" s="165">
        <v>9131101</v>
      </c>
      <c r="AA2342" s="166">
        <v>3.6558322953264555E-3</v>
      </c>
      <c r="AB2342" s="183" t="s">
        <v>6838</v>
      </c>
      <c r="AC2342" s="168" t="s">
        <v>3202</v>
      </c>
    </row>
    <row r="2343" spans="1:29" x14ac:dyDescent="0.3">
      <c r="A2343" s="156" t="s">
        <v>3764</v>
      </c>
      <c r="B2343" s="157">
        <v>7</v>
      </c>
      <c r="C2343" s="158" t="s">
        <v>1467</v>
      </c>
      <c r="D2343" s="158" t="s">
        <v>438</v>
      </c>
      <c r="E2343" s="156" t="s">
        <v>2722</v>
      </c>
      <c r="F2343" s="156" t="s">
        <v>2638</v>
      </c>
      <c r="G2343" s="158" t="s">
        <v>280</v>
      </c>
      <c r="H2343" s="160">
        <v>45210</v>
      </c>
      <c r="I2343" s="160">
        <v>45635</v>
      </c>
      <c r="J2343" s="161" t="s">
        <v>6174</v>
      </c>
      <c r="K2343" s="162"/>
      <c r="L2343" s="156" t="s">
        <v>5629</v>
      </c>
      <c r="M2343" s="171">
        <v>0</v>
      </c>
      <c r="N2343" s="170">
        <v>6225</v>
      </c>
      <c r="O2343" s="162" t="s">
        <v>6404</v>
      </c>
      <c r="P2343" s="160">
        <v>45635</v>
      </c>
      <c r="Q2343" s="162" t="s">
        <v>6405</v>
      </c>
      <c r="R2343" s="171">
        <v>6225</v>
      </c>
      <c r="S2343" s="158" t="s">
        <v>6132</v>
      </c>
      <c r="T2343" s="162"/>
      <c r="U2343" s="161" t="s">
        <v>10</v>
      </c>
      <c r="V2343" s="161" t="s">
        <v>11</v>
      </c>
      <c r="W2343" s="161" t="s">
        <v>12</v>
      </c>
      <c r="X2343" s="161" t="s">
        <v>13</v>
      </c>
      <c r="Y2343" s="165">
        <v>5800</v>
      </c>
      <c r="Z2343" s="165">
        <v>9161101</v>
      </c>
      <c r="AA2343" s="166">
        <v>3.4770903038055289E-3</v>
      </c>
      <c r="AB2343" s="183" t="s">
        <v>6839</v>
      </c>
      <c r="AC2343" s="168" t="s">
        <v>3207</v>
      </c>
    </row>
    <row r="2344" spans="1:29" x14ac:dyDescent="0.3">
      <c r="A2344" s="156" t="s">
        <v>3849</v>
      </c>
      <c r="B2344" s="157">
        <v>6</v>
      </c>
      <c r="C2344" s="158" t="s">
        <v>1467</v>
      </c>
      <c r="D2344" s="158" t="s">
        <v>501</v>
      </c>
      <c r="E2344" s="156" t="s">
        <v>2722</v>
      </c>
      <c r="F2344" s="156" t="s">
        <v>2638</v>
      </c>
      <c r="G2344" s="158" t="s">
        <v>280</v>
      </c>
      <c r="H2344" s="160">
        <v>45210</v>
      </c>
      <c r="I2344" s="160">
        <v>45635</v>
      </c>
      <c r="J2344" s="161" t="s">
        <v>6174</v>
      </c>
      <c r="K2344" s="162"/>
      <c r="L2344" s="156" t="s">
        <v>5629</v>
      </c>
      <c r="M2344" s="171">
        <v>0</v>
      </c>
      <c r="N2344" s="170">
        <v>4605</v>
      </c>
      <c r="O2344" s="162" t="s">
        <v>6404</v>
      </c>
      <c r="P2344" s="160">
        <v>45635</v>
      </c>
      <c r="Q2344" s="162" t="s">
        <v>6405</v>
      </c>
      <c r="R2344" s="171">
        <v>4605</v>
      </c>
      <c r="S2344" s="158" t="s">
        <v>6176</v>
      </c>
      <c r="T2344" s="162"/>
      <c r="U2344" s="161" t="s">
        <v>10</v>
      </c>
      <c r="V2344" s="161" t="s">
        <v>11</v>
      </c>
      <c r="W2344" s="161" t="s">
        <v>12</v>
      </c>
      <c r="X2344" s="161" t="s">
        <v>13</v>
      </c>
      <c r="Y2344" s="165">
        <v>5800</v>
      </c>
      <c r="Z2344" s="165">
        <v>9171101</v>
      </c>
      <c r="AA2344" s="166">
        <v>2.5722089717308367E-3</v>
      </c>
      <c r="AB2344" s="183" t="s">
        <v>6840</v>
      </c>
      <c r="AC2344" s="168" t="s">
        <v>3217</v>
      </c>
    </row>
    <row r="2345" spans="1:29" x14ac:dyDescent="0.3">
      <c r="A2345" s="156" t="s">
        <v>2841</v>
      </c>
      <c r="B2345" s="157">
        <v>4</v>
      </c>
      <c r="C2345" s="158" t="s">
        <v>1467</v>
      </c>
      <c r="D2345" s="158" t="s">
        <v>135</v>
      </c>
      <c r="E2345" s="156" t="s">
        <v>2722</v>
      </c>
      <c r="F2345" s="156" t="s">
        <v>2638</v>
      </c>
      <c r="G2345" s="158" t="s">
        <v>280</v>
      </c>
      <c r="H2345" s="160">
        <v>45210</v>
      </c>
      <c r="I2345" s="160">
        <v>45635</v>
      </c>
      <c r="J2345" s="161" t="s">
        <v>6174</v>
      </c>
      <c r="K2345" s="162"/>
      <c r="L2345" s="156" t="s">
        <v>5629</v>
      </c>
      <c r="M2345" s="171">
        <v>0</v>
      </c>
      <c r="N2345" s="170">
        <v>6195</v>
      </c>
      <c r="O2345" s="162" t="s">
        <v>6404</v>
      </c>
      <c r="P2345" s="160">
        <v>45635</v>
      </c>
      <c r="Q2345" s="162" t="s">
        <v>6405</v>
      </c>
      <c r="R2345" s="171">
        <v>6195</v>
      </c>
      <c r="S2345" s="158" t="s">
        <v>5858</v>
      </c>
      <c r="T2345" s="162"/>
      <c r="U2345" s="161" t="s">
        <v>10</v>
      </c>
      <c r="V2345" s="161" t="s">
        <v>11</v>
      </c>
      <c r="W2345" s="161" t="s">
        <v>12</v>
      </c>
      <c r="X2345" s="161" t="s">
        <v>13</v>
      </c>
      <c r="Y2345" s="165">
        <v>5800</v>
      </c>
      <c r="Z2345" s="165">
        <v>9201101</v>
      </c>
      <c r="AA2345" s="166">
        <v>3.460333242100442E-3</v>
      </c>
      <c r="AB2345" s="183" t="s">
        <v>6841</v>
      </c>
      <c r="AC2345" s="168" t="s">
        <v>3232</v>
      </c>
    </row>
    <row r="2346" spans="1:29" x14ac:dyDescent="0.3">
      <c r="A2346" s="156" t="s">
        <v>2871</v>
      </c>
      <c r="B2346" s="157">
        <v>3</v>
      </c>
      <c r="C2346" s="158" t="s">
        <v>1467</v>
      </c>
      <c r="D2346" s="158" t="s">
        <v>506</v>
      </c>
      <c r="E2346" s="156" t="s">
        <v>2722</v>
      </c>
      <c r="F2346" s="156" t="s">
        <v>2638</v>
      </c>
      <c r="G2346" s="158" t="s">
        <v>280</v>
      </c>
      <c r="H2346" s="160">
        <v>45210</v>
      </c>
      <c r="I2346" s="160">
        <v>45359</v>
      </c>
      <c r="J2346" s="161" t="s">
        <v>6174</v>
      </c>
      <c r="K2346" s="162"/>
      <c r="L2346" s="156" t="s">
        <v>5629</v>
      </c>
      <c r="M2346" s="171">
        <v>0</v>
      </c>
      <c r="N2346" s="170">
        <v>300</v>
      </c>
      <c r="O2346" s="162" t="s">
        <v>6404</v>
      </c>
      <c r="P2346" s="160">
        <v>45635</v>
      </c>
      <c r="Q2346" s="162" t="s">
        <v>6405</v>
      </c>
      <c r="R2346" s="171">
        <v>300</v>
      </c>
      <c r="S2346" s="158"/>
      <c r="T2346" s="162"/>
      <c r="U2346" s="161" t="s">
        <v>10</v>
      </c>
      <c r="V2346" s="161" t="s">
        <v>11</v>
      </c>
      <c r="W2346" s="161" t="s">
        <v>12</v>
      </c>
      <c r="X2346" s="161" t="s">
        <v>13</v>
      </c>
      <c r="Y2346" s="165">
        <v>5800</v>
      </c>
      <c r="Z2346" s="165">
        <v>9251101</v>
      </c>
      <c r="AA2346" s="166">
        <v>1.6757061705086887E-4</v>
      </c>
      <c r="AB2346" s="183" t="s">
        <v>6842</v>
      </c>
      <c r="AC2346" s="168" t="s">
        <v>3257</v>
      </c>
    </row>
    <row r="2347" spans="1:29" x14ac:dyDescent="0.3">
      <c r="A2347" s="156" t="s">
        <v>4206</v>
      </c>
      <c r="B2347" s="157">
        <v>6</v>
      </c>
      <c r="C2347" s="158" t="s">
        <v>1467</v>
      </c>
      <c r="D2347" s="158" t="s">
        <v>500</v>
      </c>
      <c r="E2347" s="156" t="s">
        <v>2722</v>
      </c>
      <c r="F2347" s="156" t="s">
        <v>2638</v>
      </c>
      <c r="G2347" s="158" t="s">
        <v>280</v>
      </c>
      <c r="H2347" s="160">
        <v>45210</v>
      </c>
      <c r="I2347" s="160">
        <v>45635</v>
      </c>
      <c r="J2347" s="161" t="s">
        <v>6174</v>
      </c>
      <c r="K2347" s="162"/>
      <c r="L2347" s="156" t="s">
        <v>5629</v>
      </c>
      <c r="M2347" s="171">
        <v>0</v>
      </c>
      <c r="N2347" s="170">
        <v>7415</v>
      </c>
      <c r="O2347" s="162" t="s">
        <v>6404</v>
      </c>
      <c r="P2347" s="160">
        <v>45635</v>
      </c>
      <c r="Q2347" s="162" t="s">
        <v>6405</v>
      </c>
      <c r="R2347" s="171">
        <v>7415</v>
      </c>
      <c r="S2347" s="158" t="s">
        <v>6332</v>
      </c>
      <c r="T2347" s="162"/>
      <c r="U2347" s="161" t="s">
        <v>10</v>
      </c>
      <c r="V2347" s="161" t="s">
        <v>11</v>
      </c>
      <c r="W2347" s="161" t="s">
        <v>12</v>
      </c>
      <c r="X2347" s="161" t="s">
        <v>13</v>
      </c>
      <c r="Y2347" s="165">
        <v>5800</v>
      </c>
      <c r="Z2347" s="165">
        <v>9261101</v>
      </c>
      <c r="AA2347" s="166">
        <v>4.1417870847739752E-3</v>
      </c>
      <c r="AB2347" s="183" t="s">
        <v>6843</v>
      </c>
      <c r="AC2347" s="168" t="s">
        <v>3267</v>
      </c>
    </row>
    <row r="2348" spans="1:29" x14ac:dyDescent="0.3">
      <c r="A2348" s="156" t="s">
        <v>4247</v>
      </c>
      <c r="B2348" s="157">
        <v>8</v>
      </c>
      <c r="C2348" s="158" t="s">
        <v>1467</v>
      </c>
      <c r="D2348" s="158" t="s">
        <v>507</v>
      </c>
      <c r="E2348" s="156" t="s">
        <v>2722</v>
      </c>
      <c r="F2348" s="156" t="s">
        <v>2638</v>
      </c>
      <c r="G2348" s="158" t="s">
        <v>280</v>
      </c>
      <c r="H2348" s="160">
        <v>45210</v>
      </c>
      <c r="I2348" s="160">
        <v>45635</v>
      </c>
      <c r="J2348" s="161" t="s">
        <v>6174</v>
      </c>
      <c r="K2348" s="162"/>
      <c r="L2348" s="156" t="s">
        <v>5629</v>
      </c>
      <c r="M2348" s="171">
        <v>0</v>
      </c>
      <c r="N2348" s="170">
        <v>16100</v>
      </c>
      <c r="O2348" s="162" t="s">
        <v>6404</v>
      </c>
      <c r="P2348" s="160">
        <v>45635</v>
      </c>
      <c r="Q2348" s="162" t="s">
        <v>6405</v>
      </c>
      <c r="R2348" s="171">
        <v>16100</v>
      </c>
      <c r="S2348" s="158" t="s">
        <v>6241</v>
      </c>
      <c r="T2348" s="162"/>
      <c r="U2348" s="161" t="s">
        <v>10</v>
      </c>
      <c r="V2348" s="161" t="s">
        <v>11</v>
      </c>
      <c r="W2348" s="161" t="s">
        <v>12</v>
      </c>
      <c r="X2348" s="161" t="s">
        <v>13</v>
      </c>
      <c r="Y2348" s="165">
        <v>5800</v>
      </c>
      <c r="Z2348" s="165">
        <v>9281101</v>
      </c>
      <c r="AA2348" s="166">
        <v>8.9929564483966287E-3</v>
      </c>
      <c r="AB2348" s="183" t="s">
        <v>6844</v>
      </c>
      <c r="AC2348" s="168" t="s">
        <v>3272</v>
      </c>
    </row>
    <row r="2349" spans="1:29" x14ac:dyDescent="0.3">
      <c r="A2349" s="156" t="s">
        <v>4292</v>
      </c>
      <c r="B2349" s="157">
        <v>7</v>
      </c>
      <c r="C2349" s="158" t="s">
        <v>1467</v>
      </c>
      <c r="D2349" s="158" t="s">
        <v>446</v>
      </c>
      <c r="E2349" s="156" t="s">
        <v>2722</v>
      </c>
      <c r="F2349" s="156" t="s">
        <v>2638</v>
      </c>
      <c r="G2349" s="158" t="s">
        <v>280</v>
      </c>
      <c r="H2349" s="160">
        <v>45210</v>
      </c>
      <c r="I2349" s="160">
        <v>45635</v>
      </c>
      <c r="J2349" s="161" t="s">
        <v>6174</v>
      </c>
      <c r="K2349" s="162"/>
      <c r="L2349" s="156" t="s">
        <v>5629</v>
      </c>
      <c r="M2349" s="171">
        <v>0</v>
      </c>
      <c r="N2349" s="170">
        <v>7595</v>
      </c>
      <c r="O2349" s="162" t="s">
        <v>6404</v>
      </c>
      <c r="P2349" s="160">
        <v>45635</v>
      </c>
      <c r="Q2349" s="162" t="s">
        <v>6405</v>
      </c>
      <c r="R2349" s="171">
        <v>7595</v>
      </c>
      <c r="S2349" s="162" t="s">
        <v>6333</v>
      </c>
      <c r="T2349" s="162"/>
      <c r="U2349" s="161" t="s">
        <v>10</v>
      </c>
      <c r="V2349" s="161" t="s">
        <v>11</v>
      </c>
      <c r="W2349" s="161" t="s">
        <v>12</v>
      </c>
      <c r="X2349" s="161" t="s">
        <v>13</v>
      </c>
      <c r="Y2349" s="165">
        <v>5800</v>
      </c>
      <c r="Z2349" s="169">
        <v>9291101</v>
      </c>
      <c r="AA2349" s="166">
        <v>4.2423294550044963E-3</v>
      </c>
      <c r="AB2349" s="183" t="s">
        <v>6845</v>
      </c>
      <c r="AC2349" s="168" t="s">
        <v>3277</v>
      </c>
    </row>
    <row r="2350" spans="1:29" x14ac:dyDescent="0.3">
      <c r="A2350" s="156" t="s">
        <v>4494</v>
      </c>
      <c r="B2350" s="157">
        <v>6</v>
      </c>
      <c r="C2350" s="158" t="s">
        <v>1467</v>
      </c>
      <c r="D2350" s="158" t="s">
        <v>301</v>
      </c>
      <c r="E2350" s="156" t="s">
        <v>2722</v>
      </c>
      <c r="F2350" s="156" t="s">
        <v>2638</v>
      </c>
      <c r="G2350" s="158" t="s">
        <v>280</v>
      </c>
      <c r="H2350" s="160">
        <v>45210</v>
      </c>
      <c r="I2350" s="160">
        <v>45635</v>
      </c>
      <c r="J2350" s="161" t="s">
        <v>6174</v>
      </c>
      <c r="K2350" s="162"/>
      <c r="L2350" s="156" t="s">
        <v>5629</v>
      </c>
      <c r="M2350" s="171">
        <v>0</v>
      </c>
      <c r="N2350" s="170">
        <v>7105</v>
      </c>
      <c r="O2350" s="162" t="s">
        <v>6404</v>
      </c>
      <c r="P2350" s="160">
        <v>45635</v>
      </c>
      <c r="Q2350" s="162" t="s">
        <v>6405</v>
      </c>
      <c r="R2350" s="171">
        <v>7105</v>
      </c>
      <c r="S2350" s="158" t="s">
        <v>6334</v>
      </c>
      <c r="T2350" s="162"/>
      <c r="U2350" s="161" t="s">
        <v>10</v>
      </c>
      <c r="V2350" s="161" t="s">
        <v>11</v>
      </c>
      <c r="W2350" s="161" t="s">
        <v>12</v>
      </c>
      <c r="X2350" s="161" t="s">
        <v>13</v>
      </c>
      <c r="Y2350" s="165">
        <v>5800</v>
      </c>
      <c r="Z2350" s="165">
        <v>9341101</v>
      </c>
      <c r="AA2350" s="166">
        <v>3.9686307804880777E-3</v>
      </c>
      <c r="AB2350" s="183" t="s">
        <v>6846</v>
      </c>
      <c r="AC2350" s="168" t="s">
        <v>3302</v>
      </c>
    </row>
    <row r="2351" spans="1:29" x14ac:dyDescent="0.3">
      <c r="A2351" s="156" t="s">
        <v>4538</v>
      </c>
      <c r="B2351" s="157">
        <v>8</v>
      </c>
      <c r="C2351" s="158" t="s">
        <v>1467</v>
      </c>
      <c r="D2351" s="163" t="s">
        <v>415</v>
      </c>
      <c r="E2351" s="156" t="s">
        <v>2722</v>
      </c>
      <c r="F2351" s="156" t="s">
        <v>2638</v>
      </c>
      <c r="G2351" s="158" t="s">
        <v>280</v>
      </c>
      <c r="H2351" s="160">
        <v>45210</v>
      </c>
      <c r="I2351" s="160">
        <v>45635</v>
      </c>
      <c r="J2351" s="161" t="s">
        <v>6174</v>
      </c>
      <c r="K2351" s="162"/>
      <c r="L2351" s="156" t="s">
        <v>5629</v>
      </c>
      <c r="M2351" s="171">
        <v>0</v>
      </c>
      <c r="N2351" s="170">
        <v>8030</v>
      </c>
      <c r="O2351" s="162" t="s">
        <v>6404</v>
      </c>
      <c r="P2351" s="160">
        <v>45635</v>
      </c>
      <c r="Q2351" s="162" t="s">
        <v>6405</v>
      </c>
      <c r="R2351" s="171">
        <v>8030</v>
      </c>
      <c r="S2351" s="158" t="s">
        <v>6335</v>
      </c>
      <c r="T2351" s="162"/>
      <c r="U2351" s="161" t="s">
        <v>10</v>
      </c>
      <c r="V2351" s="161" t="s">
        <v>11</v>
      </c>
      <c r="W2351" s="161" t="s">
        <v>12</v>
      </c>
      <c r="X2351" s="161" t="s">
        <v>13</v>
      </c>
      <c r="Y2351" s="165">
        <v>5800</v>
      </c>
      <c r="Z2351" s="165">
        <v>9441101</v>
      </c>
      <c r="AA2351" s="166">
        <v>4.4853068497282562E-3</v>
      </c>
      <c r="AB2351" s="183" t="s">
        <v>6847</v>
      </c>
      <c r="AC2351" s="168" t="s">
        <v>3307</v>
      </c>
    </row>
    <row r="2352" spans="1:29" x14ac:dyDescent="0.3">
      <c r="A2352" s="156" t="s">
        <v>4715</v>
      </c>
      <c r="B2352" s="157">
        <v>9</v>
      </c>
      <c r="C2352" s="158" t="s">
        <v>1467</v>
      </c>
      <c r="D2352" s="156" t="s">
        <v>328</v>
      </c>
      <c r="E2352" s="156" t="s">
        <v>2722</v>
      </c>
      <c r="F2352" s="156" t="s">
        <v>2638</v>
      </c>
      <c r="G2352" s="158" t="s">
        <v>280</v>
      </c>
      <c r="H2352" s="160">
        <v>45210</v>
      </c>
      <c r="I2352" s="160">
        <v>45635</v>
      </c>
      <c r="J2352" s="161" t="s">
        <v>6174</v>
      </c>
      <c r="K2352" s="162"/>
      <c r="L2352" s="156" t="s">
        <v>5629</v>
      </c>
      <c r="M2352" s="171">
        <v>0</v>
      </c>
      <c r="N2352" s="170">
        <v>8115</v>
      </c>
      <c r="O2352" s="162" t="s">
        <v>6404</v>
      </c>
      <c r="P2352" s="160">
        <v>45635</v>
      </c>
      <c r="Q2352" s="162" t="s">
        <v>6405</v>
      </c>
      <c r="R2352" s="171">
        <v>8115</v>
      </c>
      <c r="S2352" s="158" t="s">
        <v>6336</v>
      </c>
      <c r="T2352" s="162"/>
      <c r="U2352" s="161" t="s">
        <v>10</v>
      </c>
      <c r="V2352" s="161" t="s">
        <v>11</v>
      </c>
      <c r="W2352" s="161" t="s">
        <v>12</v>
      </c>
      <c r="X2352" s="161" t="s">
        <v>13</v>
      </c>
      <c r="Y2352" s="165">
        <v>5800</v>
      </c>
      <c r="Z2352" s="165">
        <v>9371101</v>
      </c>
      <c r="AA2352" s="166">
        <v>4.5327851912260022E-3</v>
      </c>
      <c r="AB2352" s="183" t="s">
        <v>6848</v>
      </c>
      <c r="AC2352" s="168" t="s">
        <v>3327</v>
      </c>
    </row>
    <row r="2353" spans="1:29" x14ac:dyDescent="0.3">
      <c r="A2353" s="156" t="s">
        <v>2726</v>
      </c>
      <c r="B2353" s="157">
        <v>3</v>
      </c>
      <c r="C2353" s="158" t="s">
        <v>1467</v>
      </c>
      <c r="D2353" s="156" t="s">
        <v>421</v>
      </c>
      <c r="E2353" s="156" t="s">
        <v>2722</v>
      </c>
      <c r="F2353" s="156" t="s">
        <v>2638</v>
      </c>
      <c r="G2353" s="158" t="s">
        <v>280</v>
      </c>
      <c r="H2353" s="160">
        <v>45210</v>
      </c>
      <c r="I2353" s="160">
        <v>45673</v>
      </c>
      <c r="J2353" s="161" t="s">
        <v>6174</v>
      </c>
      <c r="K2353" s="162"/>
      <c r="L2353" s="156" t="s">
        <v>5629</v>
      </c>
      <c r="M2353" s="171">
        <v>0</v>
      </c>
      <c r="N2353" s="170">
        <v>15210</v>
      </c>
      <c r="O2353" s="162" t="s">
        <v>6849</v>
      </c>
      <c r="P2353" s="160">
        <v>45673</v>
      </c>
      <c r="Q2353" s="162" t="s">
        <v>6850</v>
      </c>
      <c r="R2353" s="171">
        <v>15210</v>
      </c>
      <c r="S2353" s="158" t="s">
        <v>5656</v>
      </c>
      <c r="T2353" s="162"/>
      <c r="U2353" s="161" t="s">
        <v>10</v>
      </c>
      <c r="V2353" s="161" t="s">
        <v>11</v>
      </c>
      <c r="W2353" s="161" t="s">
        <v>12</v>
      </c>
      <c r="X2353" s="161" t="s">
        <v>13</v>
      </c>
      <c r="Y2353" s="165">
        <v>5800</v>
      </c>
      <c r="Z2353" s="165">
        <v>9021101</v>
      </c>
      <c r="AA2353" s="166">
        <v>8.4958302844790508E-3</v>
      </c>
      <c r="AB2353" s="183" t="s">
        <v>6835</v>
      </c>
      <c r="AC2353" s="168" t="s">
        <v>3156</v>
      </c>
    </row>
    <row r="2354" spans="1:29" x14ac:dyDescent="0.3">
      <c r="A2354" s="156" t="s">
        <v>2732</v>
      </c>
      <c r="B2354" s="157">
        <v>3</v>
      </c>
      <c r="C2354" s="158" t="s">
        <v>1467</v>
      </c>
      <c r="D2354" s="158" t="s">
        <v>412</v>
      </c>
      <c r="E2354" s="156" t="s">
        <v>2722</v>
      </c>
      <c r="F2354" s="156" t="s">
        <v>2638</v>
      </c>
      <c r="G2354" s="158" t="s">
        <v>280</v>
      </c>
      <c r="H2354" s="160">
        <v>45210</v>
      </c>
      <c r="I2354" s="160">
        <v>45673</v>
      </c>
      <c r="J2354" s="161" t="s">
        <v>6174</v>
      </c>
      <c r="K2354" s="162"/>
      <c r="L2354" s="156" t="s">
        <v>5629</v>
      </c>
      <c r="M2354" s="171">
        <v>0</v>
      </c>
      <c r="N2354" s="170">
        <v>14410</v>
      </c>
      <c r="O2354" s="162" t="s">
        <v>6849</v>
      </c>
      <c r="P2354" s="160">
        <v>45673</v>
      </c>
      <c r="Q2354" s="162" t="s">
        <v>6850</v>
      </c>
      <c r="R2354" s="171">
        <v>14410</v>
      </c>
      <c r="S2354" s="158" t="s">
        <v>5657</v>
      </c>
      <c r="T2354" s="162"/>
      <c r="U2354" s="161" t="s">
        <v>10</v>
      </c>
      <c r="V2354" s="161" t="s">
        <v>11</v>
      </c>
      <c r="W2354" s="161" t="s">
        <v>12</v>
      </c>
      <c r="X2354" s="161" t="s">
        <v>13</v>
      </c>
      <c r="Y2354" s="165">
        <v>5800</v>
      </c>
      <c r="Z2354" s="165">
        <v>9041101</v>
      </c>
      <c r="AA2354" s="166">
        <v>8.0489753056767338E-3</v>
      </c>
      <c r="AB2354" s="183" t="s">
        <v>6836</v>
      </c>
      <c r="AC2354" s="168" t="s">
        <v>3166</v>
      </c>
    </row>
    <row r="2355" spans="1:29" x14ac:dyDescent="0.3">
      <c r="A2355" s="156" t="s">
        <v>2808</v>
      </c>
      <c r="B2355" s="157">
        <v>4</v>
      </c>
      <c r="C2355" s="158" t="s">
        <v>1467</v>
      </c>
      <c r="D2355" s="158" t="s">
        <v>418</v>
      </c>
      <c r="E2355" s="156" t="s">
        <v>2722</v>
      </c>
      <c r="F2355" s="156" t="s">
        <v>2638</v>
      </c>
      <c r="G2355" s="158" t="s">
        <v>280</v>
      </c>
      <c r="H2355" s="160">
        <v>45210</v>
      </c>
      <c r="I2355" s="160">
        <v>45673</v>
      </c>
      <c r="J2355" s="161" t="s">
        <v>6174</v>
      </c>
      <c r="K2355" s="162"/>
      <c r="L2355" s="156" t="s">
        <v>5629</v>
      </c>
      <c r="M2355" s="171">
        <v>0</v>
      </c>
      <c r="N2355" s="170">
        <v>5840</v>
      </c>
      <c r="O2355" s="162" t="s">
        <v>6849</v>
      </c>
      <c r="P2355" s="160">
        <v>45673</v>
      </c>
      <c r="Q2355" s="162" t="s">
        <v>6850</v>
      </c>
      <c r="R2355" s="171">
        <v>5840</v>
      </c>
      <c r="S2355" s="158" t="s">
        <v>6235</v>
      </c>
      <c r="T2355" s="162"/>
      <c r="U2355" s="161" t="s">
        <v>10</v>
      </c>
      <c r="V2355" s="161" t="s">
        <v>11</v>
      </c>
      <c r="W2355" s="161" t="s">
        <v>12</v>
      </c>
      <c r="X2355" s="161" t="s">
        <v>13</v>
      </c>
      <c r="Y2355" s="165">
        <v>5800</v>
      </c>
      <c r="Z2355" s="165">
        <v>9091101</v>
      </c>
      <c r="AA2355" s="166">
        <v>3.2620413452569136E-3</v>
      </c>
      <c r="AB2355" s="183" t="s">
        <v>6851</v>
      </c>
      <c r="AC2355" s="168" t="s">
        <v>3192</v>
      </c>
    </row>
    <row r="2356" spans="1:29" x14ac:dyDescent="0.3">
      <c r="A2356" s="156" t="s">
        <v>2822</v>
      </c>
      <c r="B2356" s="157">
        <v>3</v>
      </c>
      <c r="C2356" s="158" t="s">
        <v>1467</v>
      </c>
      <c r="D2356" s="158" t="s">
        <v>436</v>
      </c>
      <c r="E2356" s="156" t="s">
        <v>2722</v>
      </c>
      <c r="F2356" s="156" t="s">
        <v>2638</v>
      </c>
      <c r="G2356" s="158" t="s">
        <v>280</v>
      </c>
      <c r="H2356" s="160">
        <v>45210</v>
      </c>
      <c r="I2356" s="160">
        <v>45673</v>
      </c>
      <c r="J2356" s="161" t="s">
        <v>6174</v>
      </c>
      <c r="K2356" s="162"/>
      <c r="L2356" s="156" t="s">
        <v>5629</v>
      </c>
      <c r="M2356" s="171">
        <v>0</v>
      </c>
      <c r="N2356" s="170">
        <v>8200</v>
      </c>
      <c r="O2356" s="162" t="s">
        <v>6849</v>
      </c>
      <c r="P2356" s="160">
        <v>45673</v>
      </c>
      <c r="Q2356" s="162" t="s">
        <v>6850</v>
      </c>
      <c r="R2356" s="171">
        <v>8200</v>
      </c>
      <c r="S2356" s="158" t="s">
        <v>5859</v>
      </c>
      <c r="T2356" s="162"/>
      <c r="U2356" s="161" t="s">
        <v>10</v>
      </c>
      <c r="V2356" s="161" t="s">
        <v>11</v>
      </c>
      <c r="W2356" s="161" t="s">
        <v>12</v>
      </c>
      <c r="X2356" s="161" t="s">
        <v>13</v>
      </c>
      <c r="Y2356" s="165">
        <v>5800</v>
      </c>
      <c r="Z2356" s="165">
        <v>9131101</v>
      </c>
      <c r="AA2356" s="166">
        <v>4.580263532723749E-3</v>
      </c>
      <c r="AB2356" s="183" t="s">
        <v>6838</v>
      </c>
      <c r="AC2356" s="168" t="s">
        <v>3202</v>
      </c>
    </row>
    <row r="2357" spans="1:29" x14ac:dyDescent="0.3">
      <c r="A2357" s="156" t="s">
        <v>3764</v>
      </c>
      <c r="B2357" s="157">
        <v>7</v>
      </c>
      <c r="C2357" s="158" t="s">
        <v>1467</v>
      </c>
      <c r="D2357" s="158" t="s">
        <v>438</v>
      </c>
      <c r="E2357" s="156" t="s">
        <v>2722</v>
      </c>
      <c r="F2357" s="156" t="s">
        <v>2638</v>
      </c>
      <c r="G2357" s="158" t="s">
        <v>280</v>
      </c>
      <c r="H2357" s="160">
        <v>45210</v>
      </c>
      <c r="I2357" s="160">
        <v>45673</v>
      </c>
      <c r="J2357" s="161" t="s">
        <v>6174</v>
      </c>
      <c r="K2357" s="162"/>
      <c r="L2357" s="156" t="s">
        <v>5629</v>
      </c>
      <c r="M2357" s="171">
        <v>0</v>
      </c>
      <c r="N2357" s="170">
        <v>5830</v>
      </c>
      <c r="O2357" s="162" t="s">
        <v>6849</v>
      </c>
      <c r="P2357" s="160">
        <v>45673</v>
      </c>
      <c r="Q2357" s="162" t="s">
        <v>6850</v>
      </c>
      <c r="R2357" s="171">
        <v>5830</v>
      </c>
      <c r="S2357" s="158" t="s">
        <v>6132</v>
      </c>
      <c r="T2357" s="162"/>
      <c r="U2357" s="161" t="s">
        <v>10</v>
      </c>
      <c r="V2357" s="161" t="s">
        <v>11</v>
      </c>
      <c r="W2357" s="161" t="s">
        <v>12</v>
      </c>
      <c r="X2357" s="161" t="s">
        <v>13</v>
      </c>
      <c r="Y2357" s="165">
        <v>5800</v>
      </c>
      <c r="Z2357" s="165">
        <v>9161101</v>
      </c>
      <c r="AA2357" s="166">
        <v>3.2564556580218849E-3</v>
      </c>
      <c r="AB2357" s="183" t="s">
        <v>6839</v>
      </c>
      <c r="AC2357" s="168" t="s">
        <v>3207</v>
      </c>
    </row>
    <row r="2358" spans="1:29" x14ac:dyDescent="0.3">
      <c r="A2358" s="156" t="s">
        <v>3849</v>
      </c>
      <c r="B2358" s="157">
        <v>6</v>
      </c>
      <c r="C2358" s="158" t="s">
        <v>1467</v>
      </c>
      <c r="D2358" s="158" t="s">
        <v>501</v>
      </c>
      <c r="E2358" s="156" t="s">
        <v>2722</v>
      </c>
      <c r="F2358" s="156" t="s">
        <v>2638</v>
      </c>
      <c r="G2358" s="158" t="s">
        <v>280</v>
      </c>
      <c r="H2358" s="160">
        <v>45210</v>
      </c>
      <c r="I2358" s="160">
        <v>45673</v>
      </c>
      <c r="J2358" s="161" t="s">
        <v>6174</v>
      </c>
      <c r="K2358" s="162"/>
      <c r="L2358" s="156" t="s">
        <v>5629</v>
      </c>
      <c r="M2358" s="171">
        <v>0</v>
      </c>
      <c r="N2358" s="170">
        <v>4550</v>
      </c>
      <c r="O2358" s="162" t="s">
        <v>6849</v>
      </c>
      <c r="P2358" s="160">
        <v>45673</v>
      </c>
      <c r="Q2358" s="162" t="s">
        <v>6850</v>
      </c>
      <c r="R2358" s="171">
        <v>4550</v>
      </c>
      <c r="S2358" s="158" t="s">
        <v>6176</v>
      </c>
      <c r="T2358" s="162"/>
      <c r="U2358" s="161" t="s">
        <v>10</v>
      </c>
      <c r="V2358" s="161" t="s">
        <v>11</v>
      </c>
      <c r="W2358" s="161" t="s">
        <v>12</v>
      </c>
      <c r="X2358" s="161" t="s">
        <v>13</v>
      </c>
      <c r="Y2358" s="165">
        <v>5800</v>
      </c>
      <c r="Z2358" s="165">
        <v>9171101</v>
      </c>
      <c r="AA2358" s="166">
        <v>2.5414876919381776E-3</v>
      </c>
      <c r="AB2358" s="183" t="s">
        <v>6840</v>
      </c>
      <c r="AC2358" s="168" t="s">
        <v>3217</v>
      </c>
    </row>
    <row r="2359" spans="1:29" x14ac:dyDescent="0.3">
      <c r="A2359" s="156" t="s">
        <v>2841</v>
      </c>
      <c r="B2359" s="157">
        <v>4</v>
      </c>
      <c r="C2359" s="158" t="s">
        <v>1467</v>
      </c>
      <c r="D2359" s="158" t="s">
        <v>135</v>
      </c>
      <c r="E2359" s="156" t="s">
        <v>2722</v>
      </c>
      <c r="F2359" s="156" t="s">
        <v>2638</v>
      </c>
      <c r="G2359" s="158" t="s">
        <v>280</v>
      </c>
      <c r="H2359" s="160">
        <v>45210</v>
      </c>
      <c r="I2359" s="160">
        <v>45673</v>
      </c>
      <c r="J2359" s="161" t="s">
        <v>6174</v>
      </c>
      <c r="K2359" s="162"/>
      <c r="L2359" s="156" t="s">
        <v>5629</v>
      </c>
      <c r="M2359" s="171">
        <v>0</v>
      </c>
      <c r="N2359" s="170">
        <v>17595</v>
      </c>
      <c r="O2359" s="162" t="s">
        <v>6849</v>
      </c>
      <c r="P2359" s="160">
        <v>45673</v>
      </c>
      <c r="Q2359" s="162" t="s">
        <v>6850</v>
      </c>
      <c r="R2359" s="171">
        <v>17595</v>
      </c>
      <c r="S2359" s="158" t="s">
        <v>5858</v>
      </c>
      <c r="T2359" s="162"/>
      <c r="U2359" s="161" t="s">
        <v>10</v>
      </c>
      <c r="V2359" s="161" t="s">
        <v>11</v>
      </c>
      <c r="W2359" s="161" t="s">
        <v>12</v>
      </c>
      <c r="X2359" s="161" t="s">
        <v>13</v>
      </c>
      <c r="Y2359" s="165">
        <v>5800</v>
      </c>
      <c r="Z2359" s="165">
        <v>9201101</v>
      </c>
      <c r="AA2359" s="166">
        <v>9.8280166900334576E-3</v>
      </c>
      <c r="AB2359" s="183" t="s">
        <v>6841</v>
      </c>
      <c r="AC2359" s="168" t="s">
        <v>3232</v>
      </c>
    </row>
    <row r="2360" spans="1:29" x14ac:dyDescent="0.3">
      <c r="A2360" s="156" t="s">
        <v>4206</v>
      </c>
      <c r="B2360" s="157">
        <v>6</v>
      </c>
      <c r="C2360" s="158" t="s">
        <v>1467</v>
      </c>
      <c r="D2360" s="158" t="s">
        <v>500</v>
      </c>
      <c r="E2360" s="156" t="s">
        <v>2722</v>
      </c>
      <c r="F2360" s="156" t="s">
        <v>2638</v>
      </c>
      <c r="G2360" s="158" t="s">
        <v>280</v>
      </c>
      <c r="H2360" s="160">
        <v>45210</v>
      </c>
      <c r="I2360" s="160">
        <v>45673</v>
      </c>
      <c r="J2360" s="161" t="s">
        <v>6174</v>
      </c>
      <c r="K2360" s="162"/>
      <c r="L2360" s="156" t="s">
        <v>5629</v>
      </c>
      <c r="M2360" s="171">
        <v>0</v>
      </c>
      <c r="N2360" s="170">
        <v>4150</v>
      </c>
      <c r="O2360" s="162" t="s">
        <v>6849</v>
      </c>
      <c r="P2360" s="160">
        <v>45673</v>
      </c>
      <c r="Q2360" s="162" t="s">
        <v>6850</v>
      </c>
      <c r="R2360" s="171">
        <v>4150</v>
      </c>
      <c r="S2360" s="158" t="s">
        <v>6332</v>
      </c>
      <c r="T2360" s="162"/>
      <c r="U2360" s="161" t="s">
        <v>10</v>
      </c>
      <c r="V2360" s="161" t="s">
        <v>11</v>
      </c>
      <c r="W2360" s="161" t="s">
        <v>12</v>
      </c>
      <c r="X2360" s="161" t="s">
        <v>13</v>
      </c>
      <c r="Y2360" s="165">
        <v>5800</v>
      </c>
      <c r="Z2360" s="165">
        <v>9261101</v>
      </c>
      <c r="AA2360" s="166">
        <v>2.3180602025370191E-3</v>
      </c>
      <c r="AB2360" s="183" t="s">
        <v>6843</v>
      </c>
      <c r="AC2360" s="168" t="s">
        <v>3267</v>
      </c>
    </row>
    <row r="2361" spans="1:29" x14ac:dyDescent="0.3">
      <c r="A2361" s="156" t="s">
        <v>4247</v>
      </c>
      <c r="B2361" s="157">
        <v>8</v>
      </c>
      <c r="C2361" s="158" t="s">
        <v>1467</v>
      </c>
      <c r="D2361" s="158" t="s">
        <v>507</v>
      </c>
      <c r="E2361" s="156" t="s">
        <v>2722</v>
      </c>
      <c r="F2361" s="156" t="s">
        <v>2638</v>
      </c>
      <c r="G2361" s="158" t="s">
        <v>280</v>
      </c>
      <c r="H2361" s="160">
        <v>45210</v>
      </c>
      <c r="I2361" s="160">
        <v>45673</v>
      </c>
      <c r="J2361" s="161" t="s">
        <v>6174</v>
      </c>
      <c r="K2361" s="162"/>
      <c r="L2361" s="156" t="s">
        <v>5629</v>
      </c>
      <c r="M2361" s="171">
        <v>0</v>
      </c>
      <c r="N2361" s="170">
        <v>3980</v>
      </c>
      <c r="O2361" s="162" t="s">
        <v>6849</v>
      </c>
      <c r="P2361" s="160">
        <v>45673</v>
      </c>
      <c r="Q2361" s="162" t="s">
        <v>6850</v>
      </c>
      <c r="R2361" s="171">
        <v>3980</v>
      </c>
      <c r="S2361" s="158" t="s">
        <v>6241</v>
      </c>
      <c r="T2361" s="162"/>
      <c r="U2361" s="161" t="s">
        <v>10</v>
      </c>
      <c r="V2361" s="161" t="s">
        <v>11</v>
      </c>
      <c r="W2361" s="161" t="s">
        <v>12</v>
      </c>
      <c r="X2361" s="161" t="s">
        <v>13</v>
      </c>
      <c r="Y2361" s="165">
        <v>5800</v>
      </c>
      <c r="Z2361" s="165">
        <v>9281101</v>
      </c>
      <c r="AA2361" s="166">
        <v>2.2231035195415267E-3</v>
      </c>
      <c r="AB2361" s="183" t="s">
        <v>6852</v>
      </c>
      <c r="AC2361" s="168" t="s">
        <v>3272</v>
      </c>
    </row>
    <row r="2362" spans="1:29" x14ac:dyDescent="0.3">
      <c r="A2362" s="156" t="s">
        <v>4292</v>
      </c>
      <c r="B2362" s="157">
        <v>7</v>
      </c>
      <c r="C2362" s="158" t="s">
        <v>1467</v>
      </c>
      <c r="D2362" s="158" t="s">
        <v>446</v>
      </c>
      <c r="E2362" s="156" t="s">
        <v>2722</v>
      </c>
      <c r="F2362" s="156" t="s">
        <v>2638</v>
      </c>
      <c r="G2362" s="158" t="s">
        <v>280</v>
      </c>
      <c r="H2362" s="160">
        <v>45210</v>
      </c>
      <c r="I2362" s="160">
        <v>45673</v>
      </c>
      <c r="J2362" s="161" t="s">
        <v>6174</v>
      </c>
      <c r="K2362" s="162"/>
      <c r="L2362" s="156" t="s">
        <v>5629</v>
      </c>
      <c r="M2362" s="171">
        <v>0</v>
      </c>
      <c r="N2362" s="170">
        <v>2440</v>
      </c>
      <c r="O2362" s="162" t="s">
        <v>6849</v>
      </c>
      <c r="P2362" s="160">
        <v>45673</v>
      </c>
      <c r="Q2362" s="162" t="s">
        <v>6850</v>
      </c>
      <c r="R2362" s="171">
        <v>2440</v>
      </c>
      <c r="S2362" s="162" t="s">
        <v>6333</v>
      </c>
      <c r="T2362" s="162"/>
      <c r="U2362" s="161" t="s">
        <v>10</v>
      </c>
      <c r="V2362" s="161" t="s">
        <v>11</v>
      </c>
      <c r="W2362" s="161" t="s">
        <v>12</v>
      </c>
      <c r="X2362" s="161" t="s">
        <v>13</v>
      </c>
      <c r="Y2362" s="165">
        <v>5800</v>
      </c>
      <c r="Z2362" s="169">
        <v>9291101</v>
      </c>
      <c r="AA2362" s="166">
        <v>1.3629076853470666E-3</v>
      </c>
      <c r="AB2362" s="183" t="s">
        <v>6845</v>
      </c>
      <c r="AC2362" s="168" t="s">
        <v>3277</v>
      </c>
    </row>
    <row r="2363" spans="1:29" x14ac:dyDescent="0.3">
      <c r="A2363" s="156" t="s">
        <v>4494</v>
      </c>
      <c r="B2363" s="157">
        <v>6</v>
      </c>
      <c r="C2363" s="158" t="s">
        <v>1467</v>
      </c>
      <c r="D2363" s="158" t="s">
        <v>301</v>
      </c>
      <c r="E2363" s="156" t="s">
        <v>2722</v>
      </c>
      <c r="F2363" s="156" t="s">
        <v>2638</v>
      </c>
      <c r="G2363" s="158" t="s">
        <v>280</v>
      </c>
      <c r="H2363" s="160">
        <v>45210</v>
      </c>
      <c r="I2363" s="160">
        <v>45673</v>
      </c>
      <c r="J2363" s="161" t="s">
        <v>6174</v>
      </c>
      <c r="K2363" s="162"/>
      <c r="L2363" s="156" t="s">
        <v>5629</v>
      </c>
      <c r="M2363" s="171">
        <v>0</v>
      </c>
      <c r="N2363" s="170">
        <v>5980</v>
      </c>
      <c r="O2363" s="162" t="s">
        <v>6849</v>
      </c>
      <c r="P2363" s="160">
        <v>45673</v>
      </c>
      <c r="Q2363" s="162" t="s">
        <v>6850</v>
      </c>
      <c r="R2363" s="171">
        <v>5980</v>
      </c>
      <c r="S2363" s="158" t="s">
        <v>6334</v>
      </c>
      <c r="T2363" s="162"/>
      <c r="U2363" s="161" t="s">
        <v>10</v>
      </c>
      <c r="V2363" s="161" t="s">
        <v>11</v>
      </c>
      <c r="W2363" s="161" t="s">
        <v>12</v>
      </c>
      <c r="X2363" s="161" t="s">
        <v>13</v>
      </c>
      <c r="Y2363" s="165">
        <v>5800</v>
      </c>
      <c r="Z2363" s="165">
        <v>9341101</v>
      </c>
      <c r="AA2363" s="166">
        <v>3.3402409665473191E-3</v>
      </c>
      <c r="AB2363" s="183" t="s">
        <v>6853</v>
      </c>
      <c r="AC2363" s="168" t="s">
        <v>3302</v>
      </c>
    </row>
    <row r="2364" spans="1:29" x14ac:dyDescent="0.3">
      <c r="A2364" s="156" t="s">
        <v>4538</v>
      </c>
      <c r="B2364" s="157">
        <v>8</v>
      </c>
      <c r="C2364" s="158" t="s">
        <v>1467</v>
      </c>
      <c r="D2364" s="163" t="s">
        <v>415</v>
      </c>
      <c r="E2364" s="156" t="s">
        <v>2722</v>
      </c>
      <c r="F2364" s="156" t="s">
        <v>2638</v>
      </c>
      <c r="G2364" s="158" t="s">
        <v>280</v>
      </c>
      <c r="H2364" s="160">
        <v>45210</v>
      </c>
      <c r="I2364" s="160">
        <v>45673</v>
      </c>
      <c r="J2364" s="161" t="s">
        <v>6174</v>
      </c>
      <c r="K2364" s="162"/>
      <c r="L2364" s="156" t="s">
        <v>5629</v>
      </c>
      <c r="M2364" s="171">
        <v>0</v>
      </c>
      <c r="N2364" s="170">
        <v>2895</v>
      </c>
      <c r="O2364" s="162" t="s">
        <v>6849</v>
      </c>
      <c r="P2364" s="160">
        <v>45673</v>
      </c>
      <c r="Q2364" s="162" t="s">
        <v>6850</v>
      </c>
      <c r="R2364" s="171">
        <v>2895</v>
      </c>
      <c r="S2364" s="158" t="s">
        <v>6335</v>
      </c>
      <c r="T2364" s="162"/>
      <c r="U2364" s="161" t="s">
        <v>10</v>
      </c>
      <c r="V2364" s="161" t="s">
        <v>11</v>
      </c>
      <c r="W2364" s="161" t="s">
        <v>12</v>
      </c>
      <c r="X2364" s="161" t="s">
        <v>13</v>
      </c>
      <c r="Y2364" s="165">
        <v>5800</v>
      </c>
      <c r="Z2364" s="165">
        <v>9441101</v>
      </c>
      <c r="AA2364" s="166">
        <v>1.6170564545408845E-3</v>
      </c>
      <c r="AB2364" s="183" t="s">
        <v>6854</v>
      </c>
      <c r="AC2364" s="168" t="s">
        <v>3307</v>
      </c>
    </row>
    <row r="2365" spans="1:29" x14ac:dyDescent="0.3">
      <c r="A2365" s="156" t="s">
        <v>4715</v>
      </c>
      <c r="B2365" s="157">
        <v>9</v>
      </c>
      <c r="C2365" s="158" t="s">
        <v>1467</v>
      </c>
      <c r="D2365" s="156" t="s">
        <v>328</v>
      </c>
      <c r="E2365" s="156" t="s">
        <v>2722</v>
      </c>
      <c r="F2365" s="156" t="s">
        <v>2638</v>
      </c>
      <c r="G2365" s="158" t="s">
        <v>280</v>
      </c>
      <c r="H2365" s="160">
        <v>45210</v>
      </c>
      <c r="I2365" s="160">
        <v>45673</v>
      </c>
      <c r="J2365" s="161" t="s">
        <v>6174</v>
      </c>
      <c r="K2365" s="162"/>
      <c r="L2365" s="156" t="s">
        <v>5629</v>
      </c>
      <c r="M2365" s="171">
        <v>0</v>
      </c>
      <c r="N2365" s="170">
        <v>3720</v>
      </c>
      <c r="O2365" s="162" t="s">
        <v>6849</v>
      </c>
      <c r="P2365" s="160">
        <v>45673</v>
      </c>
      <c r="Q2365" s="162" t="s">
        <v>6850</v>
      </c>
      <c r="R2365" s="171">
        <v>3720</v>
      </c>
      <c r="S2365" s="158" t="s">
        <v>6336</v>
      </c>
      <c r="T2365" s="162"/>
      <c r="U2365" s="161" t="s">
        <v>10</v>
      </c>
      <c r="V2365" s="161" t="s">
        <v>11</v>
      </c>
      <c r="W2365" s="161" t="s">
        <v>12</v>
      </c>
      <c r="X2365" s="161" t="s">
        <v>13</v>
      </c>
      <c r="Y2365" s="165">
        <v>5800</v>
      </c>
      <c r="Z2365" s="165">
        <v>9371101</v>
      </c>
      <c r="AA2365" s="166">
        <v>2.0778756514307738E-3</v>
      </c>
      <c r="AB2365" s="183" t="s">
        <v>6848</v>
      </c>
      <c r="AC2365" s="168" t="s">
        <v>3327</v>
      </c>
    </row>
    <row r="2366" spans="1:29" x14ac:dyDescent="0.3">
      <c r="A2366" s="156" t="s">
        <v>2726</v>
      </c>
      <c r="B2366" s="157">
        <v>3</v>
      </c>
      <c r="C2366" s="158" t="s">
        <v>1467</v>
      </c>
      <c r="D2366" s="156" t="s">
        <v>421</v>
      </c>
      <c r="E2366" s="156" t="s">
        <v>2722</v>
      </c>
      <c r="F2366" s="156" t="s">
        <v>2638</v>
      </c>
      <c r="G2366" s="158" t="s">
        <v>280</v>
      </c>
      <c r="H2366" s="160">
        <v>45210</v>
      </c>
      <c r="I2366" s="160">
        <v>45685</v>
      </c>
      <c r="J2366" s="161" t="s">
        <v>6174</v>
      </c>
      <c r="K2366" s="162"/>
      <c r="L2366" s="156" t="s">
        <v>5629</v>
      </c>
      <c r="M2366" s="171">
        <v>0</v>
      </c>
      <c r="N2366" s="170">
        <v>17170</v>
      </c>
      <c r="O2366" s="162" t="s">
        <v>6855</v>
      </c>
      <c r="P2366" s="160">
        <v>45685</v>
      </c>
      <c r="Q2366" s="162" t="s">
        <v>6856</v>
      </c>
      <c r="R2366" s="171">
        <v>17170</v>
      </c>
      <c r="S2366" s="158" t="s">
        <v>5656</v>
      </c>
      <c r="T2366" s="162"/>
      <c r="U2366" s="161" t="s">
        <v>10</v>
      </c>
      <c r="V2366" s="161" t="s">
        <v>11</v>
      </c>
      <c r="W2366" s="161" t="s">
        <v>12</v>
      </c>
      <c r="X2366" s="161" t="s">
        <v>13</v>
      </c>
      <c r="Y2366" s="165">
        <v>5800</v>
      </c>
      <c r="Z2366" s="165">
        <v>9021101</v>
      </c>
      <c r="AA2366" s="166">
        <v>9.5906249825447269E-3</v>
      </c>
      <c r="AB2366" s="183" t="s">
        <v>6835</v>
      </c>
      <c r="AC2366" s="168" t="s">
        <v>3156</v>
      </c>
    </row>
    <row r="2367" spans="1:29" x14ac:dyDescent="0.3">
      <c r="A2367" s="156" t="s">
        <v>2732</v>
      </c>
      <c r="B2367" s="157">
        <v>3</v>
      </c>
      <c r="C2367" s="158" t="s">
        <v>1467</v>
      </c>
      <c r="D2367" s="158" t="s">
        <v>412</v>
      </c>
      <c r="E2367" s="156" t="s">
        <v>2722</v>
      </c>
      <c r="F2367" s="156" t="s">
        <v>2638</v>
      </c>
      <c r="G2367" s="158" t="s">
        <v>280</v>
      </c>
      <c r="H2367" s="160">
        <v>45210</v>
      </c>
      <c r="I2367" s="160">
        <v>45685</v>
      </c>
      <c r="J2367" s="161" t="s">
        <v>6174</v>
      </c>
      <c r="K2367" s="162"/>
      <c r="L2367" s="156" t="s">
        <v>5629</v>
      </c>
      <c r="M2367" s="171">
        <v>0</v>
      </c>
      <c r="N2367" s="170">
        <v>17715</v>
      </c>
      <c r="O2367" s="162" t="s">
        <v>6855</v>
      </c>
      <c r="P2367" s="160">
        <v>45685</v>
      </c>
      <c r="Q2367" s="162" t="s">
        <v>6856</v>
      </c>
      <c r="R2367" s="171">
        <v>17715</v>
      </c>
      <c r="S2367" s="158" t="s">
        <v>5657</v>
      </c>
      <c r="T2367" s="162"/>
      <c r="U2367" s="161" t="s">
        <v>10</v>
      </c>
      <c r="V2367" s="161" t="s">
        <v>11</v>
      </c>
      <c r="W2367" s="161" t="s">
        <v>12</v>
      </c>
      <c r="X2367" s="161" t="s">
        <v>13</v>
      </c>
      <c r="Y2367" s="165">
        <v>5800</v>
      </c>
      <c r="Z2367" s="165">
        <v>9041101</v>
      </c>
      <c r="AA2367" s="166">
        <v>9.895044936853805E-3</v>
      </c>
      <c r="AB2367" s="183" t="s">
        <v>6836</v>
      </c>
      <c r="AC2367" s="168" t="s">
        <v>3166</v>
      </c>
    </row>
    <row r="2368" spans="1:29" x14ac:dyDescent="0.3">
      <c r="A2368" s="156" t="s">
        <v>2808</v>
      </c>
      <c r="B2368" s="157">
        <v>4</v>
      </c>
      <c r="C2368" s="158" t="s">
        <v>1467</v>
      </c>
      <c r="D2368" s="158" t="s">
        <v>418</v>
      </c>
      <c r="E2368" s="156" t="s">
        <v>2722</v>
      </c>
      <c r="F2368" s="156" t="s">
        <v>2638</v>
      </c>
      <c r="G2368" s="158" t="s">
        <v>280</v>
      </c>
      <c r="H2368" s="160">
        <v>45210</v>
      </c>
      <c r="I2368" s="160">
        <v>45685</v>
      </c>
      <c r="J2368" s="161" t="s">
        <v>6174</v>
      </c>
      <c r="K2368" s="162"/>
      <c r="L2368" s="156" t="s">
        <v>5629</v>
      </c>
      <c r="M2368" s="171">
        <v>0</v>
      </c>
      <c r="N2368" s="170">
        <v>6225</v>
      </c>
      <c r="O2368" s="162" t="s">
        <v>6855</v>
      </c>
      <c r="P2368" s="160">
        <v>45685</v>
      </c>
      <c r="Q2368" s="162" t="s">
        <v>6856</v>
      </c>
      <c r="R2368" s="171">
        <v>6225</v>
      </c>
      <c r="S2368" s="158" t="s">
        <v>6235</v>
      </c>
      <c r="T2368" s="162"/>
      <c r="U2368" s="161" t="s">
        <v>10</v>
      </c>
      <c r="V2368" s="161" t="s">
        <v>11</v>
      </c>
      <c r="W2368" s="161" t="s">
        <v>12</v>
      </c>
      <c r="X2368" s="161" t="s">
        <v>13</v>
      </c>
      <c r="Y2368" s="165">
        <v>5800</v>
      </c>
      <c r="Z2368" s="165">
        <v>9091101</v>
      </c>
      <c r="AA2368" s="166">
        <v>3.4770903038055289E-3</v>
      </c>
      <c r="AB2368" s="183" t="s">
        <v>6837</v>
      </c>
      <c r="AC2368" s="168" t="s">
        <v>3192</v>
      </c>
    </row>
    <row r="2369" spans="1:29" x14ac:dyDescent="0.3">
      <c r="A2369" s="156" t="s">
        <v>2822</v>
      </c>
      <c r="B2369" s="157">
        <v>3</v>
      </c>
      <c r="C2369" s="158" t="s">
        <v>1467</v>
      </c>
      <c r="D2369" s="158" t="s">
        <v>436</v>
      </c>
      <c r="E2369" s="156" t="s">
        <v>2722</v>
      </c>
      <c r="F2369" s="156" t="s">
        <v>2638</v>
      </c>
      <c r="G2369" s="158" t="s">
        <v>280</v>
      </c>
      <c r="H2369" s="160">
        <v>45210</v>
      </c>
      <c r="I2369" s="160">
        <v>45685</v>
      </c>
      <c r="J2369" s="161" t="s">
        <v>6174</v>
      </c>
      <c r="K2369" s="162"/>
      <c r="L2369" s="156" t="s">
        <v>5629</v>
      </c>
      <c r="M2369" s="171">
        <v>0</v>
      </c>
      <c r="N2369" s="170">
        <v>3220</v>
      </c>
      <c r="O2369" s="162" t="s">
        <v>6855</v>
      </c>
      <c r="P2369" s="160">
        <v>45685</v>
      </c>
      <c r="Q2369" s="162" t="s">
        <v>6856</v>
      </c>
      <c r="R2369" s="171">
        <v>3220</v>
      </c>
      <c r="S2369" s="158" t="s">
        <v>5859</v>
      </c>
      <c r="T2369" s="162"/>
      <c r="U2369" s="161" t="s">
        <v>10</v>
      </c>
      <c r="V2369" s="161" t="s">
        <v>11</v>
      </c>
      <c r="W2369" s="161" t="s">
        <v>12</v>
      </c>
      <c r="X2369" s="161" t="s">
        <v>13</v>
      </c>
      <c r="Y2369" s="165">
        <v>5800</v>
      </c>
      <c r="Z2369" s="165">
        <v>9131101</v>
      </c>
      <c r="AA2369" s="166">
        <v>1.7985912896793257E-3</v>
      </c>
      <c r="AB2369" s="183" t="s">
        <v>6838</v>
      </c>
      <c r="AC2369" s="168" t="s">
        <v>3202</v>
      </c>
    </row>
    <row r="2370" spans="1:29" x14ac:dyDescent="0.3">
      <c r="A2370" s="156" t="s">
        <v>3764</v>
      </c>
      <c r="B2370" s="157">
        <v>7</v>
      </c>
      <c r="C2370" s="158" t="s">
        <v>1467</v>
      </c>
      <c r="D2370" s="158" t="s">
        <v>438</v>
      </c>
      <c r="E2370" s="156" t="s">
        <v>2722</v>
      </c>
      <c r="F2370" s="156" t="s">
        <v>2638</v>
      </c>
      <c r="G2370" s="158" t="s">
        <v>280</v>
      </c>
      <c r="H2370" s="160">
        <v>45210</v>
      </c>
      <c r="I2370" s="160">
        <v>45685</v>
      </c>
      <c r="J2370" s="161" t="s">
        <v>6174</v>
      </c>
      <c r="K2370" s="162"/>
      <c r="L2370" s="156" t="s">
        <v>5629</v>
      </c>
      <c r="M2370" s="171">
        <v>0</v>
      </c>
      <c r="N2370" s="170">
        <v>5230</v>
      </c>
      <c r="O2370" s="162" t="s">
        <v>6855</v>
      </c>
      <c r="P2370" s="160">
        <v>45685</v>
      </c>
      <c r="Q2370" s="162" t="s">
        <v>6856</v>
      </c>
      <c r="R2370" s="171">
        <v>5230</v>
      </c>
      <c r="S2370" s="158" t="s">
        <v>6132</v>
      </c>
      <c r="T2370" s="162"/>
      <c r="U2370" s="161" t="s">
        <v>10</v>
      </c>
      <c r="V2370" s="161" t="s">
        <v>11</v>
      </c>
      <c r="W2370" s="161" t="s">
        <v>12</v>
      </c>
      <c r="X2370" s="161" t="s">
        <v>13</v>
      </c>
      <c r="Y2370" s="165">
        <v>5800</v>
      </c>
      <c r="Z2370" s="165">
        <v>9161101</v>
      </c>
      <c r="AA2370" s="166">
        <v>2.9213144239201472E-3</v>
      </c>
      <c r="AB2370" s="183" t="s">
        <v>6839</v>
      </c>
      <c r="AC2370" s="168" t="s">
        <v>3207</v>
      </c>
    </row>
    <row r="2371" spans="1:29" x14ac:dyDescent="0.3">
      <c r="A2371" s="156" t="s">
        <v>3849</v>
      </c>
      <c r="B2371" s="157">
        <v>6</v>
      </c>
      <c r="C2371" s="158" t="s">
        <v>1467</v>
      </c>
      <c r="D2371" s="158" t="s">
        <v>501</v>
      </c>
      <c r="E2371" s="156" t="s">
        <v>2722</v>
      </c>
      <c r="F2371" s="156" t="s">
        <v>2638</v>
      </c>
      <c r="G2371" s="158" t="s">
        <v>280</v>
      </c>
      <c r="H2371" s="160">
        <v>45210</v>
      </c>
      <c r="I2371" s="160">
        <v>45685</v>
      </c>
      <c r="J2371" s="161" t="s">
        <v>6174</v>
      </c>
      <c r="K2371" s="162"/>
      <c r="L2371" s="156" t="s">
        <v>5629</v>
      </c>
      <c r="M2371" s="171">
        <v>0</v>
      </c>
      <c r="N2371" s="170">
        <v>3800</v>
      </c>
      <c r="O2371" s="162" t="s">
        <v>6855</v>
      </c>
      <c r="P2371" s="160">
        <v>45685</v>
      </c>
      <c r="Q2371" s="162" t="s">
        <v>6856</v>
      </c>
      <c r="R2371" s="171">
        <v>3800</v>
      </c>
      <c r="S2371" s="158" t="s">
        <v>6176</v>
      </c>
      <c r="T2371" s="162"/>
      <c r="U2371" s="161" t="s">
        <v>10</v>
      </c>
      <c r="V2371" s="161" t="s">
        <v>11</v>
      </c>
      <c r="W2371" s="161" t="s">
        <v>12</v>
      </c>
      <c r="X2371" s="161" t="s">
        <v>13</v>
      </c>
      <c r="Y2371" s="165">
        <v>5800</v>
      </c>
      <c r="Z2371" s="165">
        <v>9171101</v>
      </c>
      <c r="AA2371" s="166">
        <v>2.1225611493110056E-3</v>
      </c>
      <c r="AB2371" s="183" t="s">
        <v>6840</v>
      </c>
      <c r="AC2371" s="168" t="s">
        <v>3217</v>
      </c>
    </row>
    <row r="2372" spans="1:29" x14ac:dyDescent="0.3">
      <c r="A2372" s="156" t="s">
        <v>2841</v>
      </c>
      <c r="B2372" s="157">
        <v>4</v>
      </c>
      <c r="C2372" s="158" t="s">
        <v>1467</v>
      </c>
      <c r="D2372" s="158" t="s">
        <v>135</v>
      </c>
      <c r="E2372" s="156" t="s">
        <v>2722</v>
      </c>
      <c r="F2372" s="156" t="s">
        <v>2638</v>
      </c>
      <c r="G2372" s="158" t="s">
        <v>280</v>
      </c>
      <c r="H2372" s="160">
        <v>45210</v>
      </c>
      <c r="I2372" s="160">
        <v>45685</v>
      </c>
      <c r="J2372" s="161" t="s">
        <v>6174</v>
      </c>
      <c r="K2372" s="162"/>
      <c r="L2372" s="156" t="s">
        <v>5629</v>
      </c>
      <c r="M2372" s="171">
        <v>0</v>
      </c>
      <c r="N2372" s="170">
        <v>10370</v>
      </c>
      <c r="O2372" s="162" t="s">
        <v>6855</v>
      </c>
      <c r="P2372" s="160">
        <v>45685</v>
      </c>
      <c r="Q2372" s="162" t="s">
        <v>6856</v>
      </c>
      <c r="R2372" s="171">
        <v>10370</v>
      </c>
      <c r="S2372" s="158" t="s">
        <v>5858</v>
      </c>
      <c r="T2372" s="162"/>
      <c r="U2372" s="161" t="s">
        <v>10</v>
      </c>
      <c r="V2372" s="161" t="s">
        <v>11</v>
      </c>
      <c r="W2372" s="161" t="s">
        <v>12</v>
      </c>
      <c r="X2372" s="161" t="s">
        <v>13</v>
      </c>
      <c r="Y2372" s="165">
        <v>5800</v>
      </c>
      <c r="Z2372" s="165">
        <v>9201101</v>
      </c>
      <c r="AA2372" s="166">
        <v>5.7923576627250334E-3</v>
      </c>
      <c r="AB2372" s="183" t="s">
        <v>6857</v>
      </c>
      <c r="AC2372" s="168" t="s">
        <v>3232</v>
      </c>
    </row>
    <row r="2373" spans="1:29" x14ac:dyDescent="0.3">
      <c r="A2373" s="156" t="s">
        <v>4206</v>
      </c>
      <c r="B2373" s="157">
        <v>6</v>
      </c>
      <c r="C2373" s="158" t="s">
        <v>1467</v>
      </c>
      <c r="D2373" s="158" t="s">
        <v>500</v>
      </c>
      <c r="E2373" s="156" t="s">
        <v>2722</v>
      </c>
      <c r="F2373" s="156" t="s">
        <v>2638</v>
      </c>
      <c r="G2373" s="158" t="s">
        <v>280</v>
      </c>
      <c r="H2373" s="160">
        <v>45210</v>
      </c>
      <c r="I2373" s="160">
        <v>45685</v>
      </c>
      <c r="J2373" s="161" t="s">
        <v>6174</v>
      </c>
      <c r="K2373" s="162"/>
      <c r="L2373" s="156" t="s">
        <v>5629</v>
      </c>
      <c r="M2373" s="171">
        <v>0</v>
      </c>
      <c r="N2373" s="170">
        <v>4340</v>
      </c>
      <c r="O2373" s="162" t="s">
        <v>6855</v>
      </c>
      <c r="P2373" s="160">
        <v>45685</v>
      </c>
      <c r="Q2373" s="162" t="s">
        <v>6856</v>
      </c>
      <c r="R2373" s="171">
        <v>4340</v>
      </c>
      <c r="S2373" s="158" t="s">
        <v>6332</v>
      </c>
      <c r="T2373" s="162"/>
      <c r="U2373" s="161" t="s">
        <v>10</v>
      </c>
      <c r="V2373" s="161" t="s">
        <v>11</v>
      </c>
      <c r="W2373" s="161" t="s">
        <v>12</v>
      </c>
      <c r="X2373" s="161" t="s">
        <v>13</v>
      </c>
      <c r="Y2373" s="165">
        <v>5800</v>
      </c>
      <c r="Z2373" s="165">
        <v>9261101</v>
      </c>
      <c r="AA2373" s="166">
        <v>2.4241882600025693E-3</v>
      </c>
      <c r="AB2373" s="183" t="s">
        <v>6843</v>
      </c>
      <c r="AC2373" s="168" t="s">
        <v>3267</v>
      </c>
    </row>
    <row r="2374" spans="1:29" x14ac:dyDescent="0.3">
      <c r="A2374" s="156" t="s">
        <v>4247</v>
      </c>
      <c r="B2374" s="157">
        <v>8</v>
      </c>
      <c r="C2374" s="158" t="s">
        <v>1467</v>
      </c>
      <c r="D2374" s="158" t="s">
        <v>507</v>
      </c>
      <c r="E2374" s="156" t="s">
        <v>2722</v>
      </c>
      <c r="F2374" s="156" t="s">
        <v>2638</v>
      </c>
      <c r="G2374" s="158" t="s">
        <v>280</v>
      </c>
      <c r="H2374" s="160">
        <v>45210</v>
      </c>
      <c r="I2374" s="160">
        <v>45685</v>
      </c>
      <c r="J2374" s="161" t="s">
        <v>6174</v>
      </c>
      <c r="K2374" s="162"/>
      <c r="L2374" s="156" t="s">
        <v>5629</v>
      </c>
      <c r="M2374" s="171">
        <v>0</v>
      </c>
      <c r="N2374" s="170">
        <v>13190</v>
      </c>
      <c r="O2374" s="162" t="s">
        <v>6855</v>
      </c>
      <c r="P2374" s="160">
        <v>45685</v>
      </c>
      <c r="Q2374" s="162" t="s">
        <v>6856</v>
      </c>
      <c r="R2374" s="171">
        <v>13190</v>
      </c>
      <c r="S2374" s="158" t="s">
        <v>6241</v>
      </c>
      <c r="T2374" s="162"/>
      <c r="U2374" s="161" t="s">
        <v>10</v>
      </c>
      <c r="V2374" s="161" t="s">
        <v>11</v>
      </c>
      <c r="W2374" s="161" t="s">
        <v>12</v>
      </c>
      <c r="X2374" s="161" t="s">
        <v>13</v>
      </c>
      <c r="Y2374" s="165">
        <v>5800</v>
      </c>
      <c r="Z2374" s="165">
        <v>9281101</v>
      </c>
      <c r="AA2374" s="166">
        <v>7.367521463003201E-3</v>
      </c>
      <c r="AB2374" s="183" t="s">
        <v>6852</v>
      </c>
      <c r="AC2374" s="168" t="s">
        <v>3272</v>
      </c>
    </row>
    <row r="2375" spans="1:29" x14ac:dyDescent="0.3">
      <c r="A2375" s="156" t="s">
        <v>4292</v>
      </c>
      <c r="B2375" s="157">
        <v>7</v>
      </c>
      <c r="C2375" s="158" t="s">
        <v>1467</v>
      </c>
      <c r="D2375" s="156" t="s">
        <v>446</v>
      </c>
      <c r="E2375" s="156" t="s">
        <v>2722</v>
      </c>
      <c r="F2375" s="156" t="s">
        <v>2638</v>
      </c>
      <c r="G2375" s="158" t="s">
        <v>280</v>
      </c>
      <c r="H2375" s="160">
        <v>45210</v>
      </c>
      <c r="I2375" s="160">
        <v>45685</v>
      </c>
      <c r="J2375" s="161" t="s">
        <v>6174</v>
      </c>
      <c r="K2375" s="162"/>
      <c r="L2375" s="156" t="s">
        <v>5629</v>
      </c>
      <c r="M2375" s="171">
        <v>0</v>
      </c>
      <c r="N2375" s="170">
        <v>4690</v>
      </c>
      <c r="O2375" s="162" t="s">
        <v>6855</v>
      </c>
      <c r="P2375" s="160">
        <v>45685</v>
      </c>
      <c r="Q2375" s="162" t="s">
        <v>6856</v>
      </c>
      <c r="R2375" s="171">
        <v>4690</v>
      </c>
      <c r="S2375" s="162" t="s">
        <v>6333</v>
      </c>
      <c r="T2375" s="162"/>
      <c r="U2375" s="161" t="s">
        <v>10</v>
      </c>
      <c r="V2375" s="161" t="s">
        <v>11</v>
      </c>
      <c r="W2375" s="161" t="s">
        <v>12</v>
      </c>
      <c r="X2375" s="161" t="s">
        <v>13</v>
      </c>
      <c r="Y2375" s="165">
        <v>5800</v>
      </c>
      <c r="Z2375" s="169">
        <v>9291101</v>
      </c>
      <c r="AA2375" s="166">
        <v>2.6196873132285831E-3</v>
      </c>
      <c r="AB2375" s="183" t="s">
        <v>6845</v>
      </c>
      <c r="AC2375" s="168" t="s">
        <v>3277</v>
      </c>
    </row>
    <row r="2376" spans="1:29" x14ac:dyDescent="0.3">
      <c r="A2376" s="156" t="s">
        <v>4494</v>
      </c>
      <c r="B2376" s="157">
        <v>6</v>
      </c>
      <c r="C2376" s="158" t="s">
        <v>1467</v>
      </c>
      <c r="D2376" s="158" t="s">
        <v>301</v>
      </c>
      <c r="E2376" s="156" t="s">
        <v>2722</v>
      </c>
      <c r="F2376" s="156" t="s">
        <v>2638</v>
      </c>
      <c r="G2376" s="158" t="s">
        <v>280</v>
      </c>
      <c r="H2376" s="160">
        <v>45210</v>
      </c>
      <c r="I2376" s="160">
        <v>45685</v>
      </c>
      <c r="J2376" s="161" t="s">
        <v>6174</v>
      </c>
      <c r="K2376" s="162"/>
      <c r="L2376" s="156" t="s">
        <v>5629</v>
      </c>
      <c r="M2376" s="171">
        <v>0</v>
      </c>
      <c r="N2376" s="170">
        <v>4540</v>
      </c>
      <c r="O2376" s="162" t="s">
        <v>6855</v>
      </c>
      <c r="P2376" s="160">
        <v>45685</v>
      </c>
      <c r="Q2376" s="162" t="s">
        <v>6856</v>
      </c>
      <c r="R2376" s="171">
        <v>4540</v>
      </c>
      <c r="S2376" s="158" t="s">
        <v>6334</v>
      </c>
      <c r="T2376" s="162"/>
      <c r="U2376" s="161" t="s">
        <v>10</v>
      </c>
      <c r="V2376" s="161" t="s">
        <v>11</v>
      </c>
      <c r="W2376" s="161" t="s">
        <v>12</v>
      </c>
      <c r="X2376" s="161" t="s">
        <v>13</v>
      </c>
      <c r="Y2376" s="165">
        <v>5800</v>
      </c>
      <c r="Z2376" s="165">
        <v>9341101</v>
      </c>
      <c r="AA2376" s="166">
        <v>2.5359020047031485E-3</v>
      </c>
      <c r="AB2376" s="183" t="s">
        <v>6846</v>
      </c>
      <c r="AC2376" s="168" t="s">
        <v>3302</v>
      </c>
    </row>
    <row r="2377" spans="1:29" x14ac:dyDescent="0.3">
      <c r="A2377" s="156" t="s">
        <v>4538</v>
      </c>
      <c r="B2377" s="157">
        <v>8</v>
      </c>
      <c r="C2377" s="158" t="s">
        <v>1467</v>
      </c>
      <c r="D2377" s="158" t="s">
        <v>415</v>
      </c>
      <c r="E2377" s="156" t="s">
        <v>2722</v>
      </c>
      <c r="F2377" s="156" t="s">
        <v>2638</v>
      </c>
      <c r="G2377" s="158" t="s">
        <v>280</v>
      </c>
      <c r="H2377" s="160">
        <v>45210</v>
      </c>
      <c r="I2377" s="160">
        <v>45685</v>
      </c>
      <c r="J2377" s="161" t="s">
        <v>6174</v>
      </c>
      <c r="K2377" s="162"/>
      <c r="L2377" s="156" t="s">
        <v>5629</v>
      </c>
      <c r="M2377" s="171">
        <v>0</v>
      </c>
      <c r="N2377" s="170">
        <v>2420</v>
      </c>
      <c r="O2377" s="162" t="s">
        <v>6855</v>
      </c>
      <c r="P2377" s="160">
        <v>45685</v>
      </c>
      <c r="Q2377" s="162" t="s">
        <v>6856</v>
      </c>
      <c r="R2377" s="171">
        <v>2420</v>
      </c>
      <c r="S2377" s="158" t="s">
        <v>6335</v>
      </c>
      <c r="T2377" s="162"/>
      <c r="U2377" s="161" t="s">
        <v>10</v>
      </c>
      <c r="V2377" s="161" t="s">
        <v>11</v>
      </c>
      <c r="W2377" s="161" t="s">
        <v>12</v>
      </c>
      <c r="X2377" s="161" t="s">
        <v>13</v>
      </c>
      <c r="Y2377" s="165">
        <v>5800</v>
      </c>
      <c r="Z2377" s="165">
        <v>9441101</v>
      </c>
      <c r="AA2377" s="166">
        <v>1.3517363108770087E-3</v>
      </c>
      <c r="AB2377" s="183" t="s">
        <v>6854</v>
      </c>
      <c r="AC2377" s="168" t="s">
        <v>3307</v>
      </c>
    </row>
    <row r="2378" spans="1:29" x14ac:dyDescent="0.3">
      <c r="A2378" s="156" t="s">
        <v>4715</v>
      </c>
      <c r="B2378" s="157">
        <v>9</v>
      </c>
      <c r="C2378" s="158" t="s">
        <v>1467</v>
      </c>
      <c r="D2378" s="156" t="s">
        <v>328</v>
      </c>
      <c r="E2378" s="156" t="s">
        <v>2722</v>
      </c>
      <c r="F2378" s="156" t="s">
        <v>2638</v>
      </c>
      <c r="G2378" s="158" t="s">
        <v>280</v>
      </c>
      <c r="H2378" s="160">
        <v>45210</v>
      </c>
      <c r="I2378" s="160">
        <v>45685</v>
      </c>
      <c r="J2378" s="161" t="s">
        <v>6174</v>
      </c>
      <c r="K2378" s="162"/>
      <c r="L2378" s="156" t="s">
        <v>5629</v>
      </c>
      <c r="M2378" s="171">
        <v>0</v>
      </c>
      <c r="N2378" s="170">
        <v>3910</v>
      </c>
      <c r="O2378" s="162" t="s">
        <v>6855</v>
      </c>
      <c r="P2378" s="160">
        <v>45685</v>
      </c>
      <c r="Q2378" s="162" t="s">
        <v>6856</v>
      </c>
      <c r="R2378" s="171">
        <v>3910</v>
      </c>
      <c r="S2378" s="158" t="s">
        <v>6336</v>
      </c>
      <c r="T2378" s="162"/>
      <c r="U2378" s="161" t="s">
        <v>10</v>
      </c>
      <c r="V2378" s="161" t="s">
        <v>11</v>
      </c>
      <c r="W2378" s="161" t="s">
        <v>12</v>
      </c>
      <c r="X2378" s="161" t="s">
        <v>13</v>
      </c>
      <c r="Y2378" s="165">
        <v>5800</v>
      </c>
      <c r="Z2378" s="165">
        <v>9371101</v>
      </c>
      <c r="AA2378" s="166">
        <v>2.1840037088963239E-3</v>
      </c>
      <c r="AB2378" s="183" t="s">
        <v>6848</v>
      </c>
      <c r="AC2378" s="168" t="s">
        <v>3327</v>
      </c>
    </row>
    <row r="2379" spans="1:29" x14ac:dyDescent="0.3">
      <c r="A2379" s="156" t="s">
        <v>2726</v>
      </c>
      <c r="B2379" s="157">
        <v>3</v>
      </c>
      <c r="C2379" s="158" t="s">
        <v>1467</v>
      </c>
      <c r="D2379" s="156" t="s">
        <v>421</v>
      </c>
      <c r="E2379" s="156" t="s">
        <v>2722</v>
      </c>
      <c r="F2379" s="156" t="s">
        <v>2638</v>
      </c>
      <c r="G2379" s="158" t="s">
        <v>280</v>
      </c>
      <c r="H2379" s="160">
        <v>45210</v>
      </c>
      <c r="I2379" s="160">
        <v>45719</v>
      </c>
      <c r="J2379" s="161" t="s">
        <v>6174</v>
      </c>
      <c r="K2379" s="162"/>
      <c r="L2379" s="156" t="s">
        <v>5629</v>
      </c>
      <c r="M2379" s="171">
        <v>0</v>
      </c>
      <c r="N2379" s="170">
        <v>18575</v>
      </c>
      <c r="O2379" s="162" t="s">
        <v>6858</v>
      </c>
      <c r="P2379" s="160">
        <v>45719</v>
      </c>
      <c r="Q2379" s="162" t="s">
        <v>6859</v>
      </c>
      <c r="R2379" s="171">
        <v>18575</v>
      </c>
      <c r="S2379" s="158" t="s">
        <v>5656</v>
      </c>
      <c r="T2379" s="162"/>
      <c r="U2379" s="161" t="s">
        <v>10</v>
      </c>
      <c r="V2379" s="161" t="s">
        <v>11</v>
      </c>
      <c r="W2379" s="161" t="s">
        <v>12</v>
      </c>
      <c r="X2379" s="161" t="s">
        <v>13</v>
      </c>
      <c r="Y2379" s="165">
        <v>5800</v>
      </c>
      <c r="Z2379" s="165">
        <v>9021101</v>
      </c>
      <c r="AA2379" s="166">
        <v>1.0375414039066297E-2</v>
      </c>
      <c r="AB2379" s="183" t="s">
        <v>6860</v>
      </c>
      <c r="AC2379" s="168" t="s">
        <v>3156</v>
      </c>
    </row>
    <row r="2380" spans="1:29" x14ac:dyDescent="0.3">
      <c r="A2380" s="156" t="s">
        <v>2732</v>
      </c>
      <c r="B2380" s="157">
        <v>3</v>
      </c>
      <c r="C2380" s="158" t="s">
        <v>1467</v>
      </c>
      <c r="D2380" s="156" t="s">
        <v>412</v>
      </c>
      <c r="E2380" s="156" t="s">
        <v>2722</v>
      </c>
      <c r="F2380" s="156" t="s">
        <v>2638</v>
      </c>
      <c r="G2380" s="158" t="s">
        <v>280</v>
      </c>
      <c r="H2380" s="160">
        <v>45210</v>
      </c>
      <c r="I2380" s="160">
        <v>45719</v>
      </c>
      <c r="J2380" s="161" t="s">
        <v>6174</v>
      </c>
      <c r="K2380" s="162"/>
      <c r="L2380" s="156" t="s">
        <v>5629</v>
      </c>
      <c r="M2380" s="171">
        <v>0</v>
      </c>
      <c r="N2380" s="170">
        <v>17675</v>
      </c>
      <c r="O2380" s="162" t="s">
        <v>6858</v>
      </c>
      <c r="P2380" s="160">
        <v>45719</v>
      </c>
      <c r="Q2380" s="162" t="s">
        <v>6859</v>
      </c>
      <c r="R2380" s="171">
        <v>17675</v>
      </c>
      <c r="S2380" s="158" t="s">
        <v>5657</v>
      </c>
      <c r="T2380" s="162"/>
      <c r="U2380" s="161" t="s">
        <v>10</v>
      </c>
      <c r="V2380" s="161" t="s">
        <v>11</v>
      </c>
      <c r="W2380" s="161" t="s">
        <v>12</v>
      </c>
      <c r="X2380" s="161" t="s">
        <v>13</v>
      </c>
      <c r="Y2380" s="165">
        <v>5800</v>
      </c>
      <c r="Z2380" s="165">
        <v>9041101</v>
      </c>
      <c r="AA2380" s="166">
        <v>9.8727021879136904E-3</v>
      </c>
      <c r="AB2380" s="183" t="s">
        <v>6861</v>
      </c>
      <c r="AC2380" s="168" t="s">
        <v>3166</v>
      </c>
    </row>
    <row r="2381" spans="1:29" x14ac:dyDescent="0.3">
      <c r="A2381" s="156" t="s">
        <v>2808</v>
      </c>
      <c r="B2381" s="157">
        <v>4</v>
      </c>
      <c r="C2381" s="158" t="s">
        <v>1467</v>
      </c>
      <c r="D2381" s="156" t="s">
        <v>418</v>
      </c>
      <c r="E2381" s="156" t="s">
        <v>2722</v>
      </c>
      <c r="F2381" s="156" t="s">
        <v>2638</v>
      </c>
      <c r="G2381" s="158" t="s">
        <v>280</v>
      </c>
      <c r="H2381" s="160">
        <v>45210</v>
      </c>
      <c r="I2381" s="160">
        <v>45719</v>
      </c>
      <c r="J2381" s="161" t="s">
        <v>6174</v>
      </c>
      <c r="K2381" s="162"/>
      <c r="L2381" s="156" t="s">
        <v>5629</v>
      </c>
      <c r="M2381" s="171">
        <v>0</v>
      </c>
      <c r="N2381" s="170">
        <v>8550</v>
      </c>
      <c r="O2381" s="162" t="s">
        <v>6858</v>
      </c>
      <c r="P2381" s="160">
        <v>45719</v>
      </c>
      <c r="Q2381" s="162" t="s">
        <v>6859</v>
      </c>
      <c r="R2381" s="171">
        <v>8550</v>
      </c>
      <c r="S2381" s="158" t="s">
        <v>6235</v>
      </c>
      <c r="T2381" s="162"/>
      <c r="U2381" s="161" t="s">
        <v>10</v>
      </c>
      <c r="V2381" s="161" t="s">
        <v>11</v>
      </c>
      <c r="W2381" s="161" t="s">
        <v>12</v>
      </c>
      <c r="X2381" s="161" t="s">
        <v>13</v>
      </c>
      <c r="Y2381" s="165">
        <v>5800</v>
      </c>
      <c r="Z2381" s="165">
        <v>9091101</v>
      </c>
      <c r="AA2381" s="166">
        <v>4.775762585949762E-3</v>
      </c>
      <c r="AB2381" s="183" t="s">
        <v>6862</v>
      </c>
      <c r="AC2381" s="168" t="s">
        <v>3192</v>
      </c>
    </row>
    <row r="2382" spans="1:29" x14ac:dyDescent="0.3">
      <c r="A2382" s="156" t="s">
        <v>2822</v>
      </c>
      <c r="B2382" s="157">
        <v>3</v>
      </c>
      <c r="C2382" s="158" t="s">
        <v>1467</v>
      </c>
      <c r="D2382" s="156" t="s">
        <v>436</v>
      </c>
      <c r="E2382" s="156" t="s">
        <v>2722</v>
      </c>
      <c r="F2382" s="156" t="s">
        <v>2638</v>
      </c>
      <c r="G2382" s="158" t="s">
        <v>280</v>
      </c>
      <c r="H2382" s="160">
        <v>45210</v>
      </c>
      <c r="I2382" s="160">
        <v>45719</v>
      </c>
      <c r="J2382" s="161" t="s">
        <v>6174</v>
      </c>
      <c r="K2382" s="162"/>
      <c r="L2382" s="156" t="s">
        <v>5629</v>
      </c>
      <c r="M2382" s="171">
        <v>0</v>
      </c>
      <c r="N2382" s="170">
        <v>5230</v>
      </c>
      <c r="O2382" s="162" t="s">
        <v>6858</v>
      </c>
      <c r="P2382" s="160">
        <v>45719</v>
      </c>
      <c r="Q2382" s="162" t="s">
        <v>6859</v>
      </c>
      <c r="R2382" s="171">
        <v>5230</v>
      </c>
      <c r="S2382" s="158" t="s">
        <v>5859</v>
      </c>
      <c r="T2382" s="162"/>
      <c r="U2382" s="161" t="s">
        <v>10</v>
      </c>
      <c r="V2382" s="161" t="s">
        <v>11</v>
      </c>
      <c r="W2382" s="161" t="s">
        <v>12</v>
      </c>
      <c r="X2382" s="161" t="s">
        <v>13</v>
      </c>
      <c r="Y2382" s="165">
        <v>5800</v>
      </c>
      <c r="Z2382" s="165">
        <v>9131101</v>
      </c>
      <c r="AA2382" s="166">
        <v>2.9213144239201472E-3</v>
      </c>
      <c r="AB2382" s="183" t="s">
        <v>6863</v>
      </c>
      <c r="AC2382" s="168" t="s">
        <v>3202</v>
      </c>
    </row>
    <row r="2383" spans="1:29" x14ac:dyDescent="0.3">
      <c r="A2383" s="156" t="s">
        <v>3764</v>
      </c>
      <c r="B2383" s="157">
        <v>7</v>
      </c>
      <c r="C2383" s="158" t="s">
        <v>1467</v>
      </c>
      <c r="D2383" s="156" t="s">
        <v>438</v>
      </c>
      <c r="E2383" s="156" t="s">
        <v>2722</v>
      </c>
      <c r="F2383" s="156" t="s">
        <v>2638</v>
      </c>
      <c r="G2383" s="158" t="s">
        <v>280</v>
      </c>
      <c r="H2383" s="160">
        <v>45210</v>
      </c>
      <c r="I2383" s="160">
        <v>45719</v>
      </c>
      <c r="J2383" s="161" t="s">
        <v>6174</v>
      </c>
      <c r="K2383" s="162"/>
      <c r="L2383" s="156" t="s">
        <v>5629</v>
      </c>
      <c r="M2383" s="171">
        <v>0</v>
      </c>
      <c r="N2383" s="170">
        <v>6310</v>
      </c>
      <c r="O2383" s="162" t="s">
        <v>6858</v>
      </c>
      <c r="P2383" s="160">
        <v>45719</v>
      </c>
      <c r="Q2383" s="162" t="s">
        <v>6859</v>
      </c>
      <c r="R2383" s="171">
        <v>6310</v>
      </c>
      <c r="S2383" s="158" t="s">
        <v>6132</v>
      </c>
      <c r="T2383" s="162"/>
      <c r="U2383" s="161" t="s">
        <v>10</v>
      </c>
      <c r="V2383" s="161" t="s">
        <v>11</v>
      </c>
      <c r="W2383" s="161" t="s">
        <v>12</v>
      </c>
      <c r="X2383" s="161" t="s">
        <v>13</v>
      </c>
      <c r="Y2383" s="165">
        <v>5800</v>
      </c>
      <c r="Z2383" s="165">
        <v>9161101</v>
      </c>
      <c r="AA2383" s="166">
        <v>3.5245686453032748E-3</v>
      </c>
      <c r="AB2383" s="183" t="s">
        <v>6864</v>
      </c>
      <c r="AC2383" s="168" t="s">
        <v>3207</v>
      </c>
    </row>
    <row r="2384" spans="1:29" x14ac:dyDescent="0.3">
      <c r="A2384" s="156" t="s">
        <v>3849</v>
      </c>
      <c r="B2384" s="157">
        <v>6</v>
      </c>
      <c r="C2384" s="158" t="s">
        <v>1467</v>
      </c>
      <c r="D2384" s="156" t="s">
        <v>501</v>
      </c>
      <c r="E2384" s="156" t="s">
        <v>2722</v>
      </c>
      <c r="F2384" s="156" t="s">
        <v>2638</v>
      </c>
      <c r="G2384" s="158" t="s">
        <v>280</v>
      </c>
      <c r="H2384" s="160">
        <v>45210</v>
      </c>
      <c r="I2384" s="160">
        <v>45719</v>
      </c>
      <c r="J2384" s="161" t="s">
        <v>6174</v>
      </c>
      <c r="K2384" s="162"/>
      <c r="L2384" s="156" t="s">
        <v>5629</v>
      </c>
      <c r="M2384" s="171">
        <v>0</v>
      </c>
      <c r="N2384" s="170">
        <v>4640</v>
      </c>
      <c r="O2384" s="162" t="s">
        <v>6858</v>
      </c>
      <c r="P2384" s="160">
        <v>45719</v>
      </c>
      <c r="Q2384" s="162" t="s">
        <v>6859</v>
      </c>
      <c r="R2384" s="171">
        <v>4640</v>
      </c>
      <c r="S2384" s="158" t="s">
        <v>6176</v>
      </c>
      <c r="T2384" s="162"/>
      <c r="U2384" s="161" t="s">
        <v>10</v>
      </c>
      <c r="V2384" s="161" t="s">
        <v>11</v>
      </c>
      <c r="W2384" s="161" t="s">
        <v>12</v>
      </c>
      <c r="X2384" s="161" t="s">
        <v>13</v>
      </c>
      <c r="Y2384" s="165">
        <v>5800</v>
      </c>
      <c r="Z2384" s="165">
        <v>9171101</v>
      </c>
      <c r="AA2384" s="166">
        <v>2.5917588770534381E-3</v>
      </c>
      <c r="AB2384" s="183" t="s">
        <v>6865</v>
      </c>
      <c r="AC2384" s="168" t="s">
        <v>3217</v>
      </c>
    </row>
    <row r="2385" spans="1:29" x14ac:dyDescent="0.3">
      <c r="A2385" s="156" t="s">
        <v>2841</v>
      </c>
      <c r="B2385" s="157">
        <v>4</v>
      </c>
      <c r="C2385" s="158" t="s">
        <v>1467</v>
      </c>
      <c r="D2385" s="156" t="s">
        <v>135</v>
      </c>
      <c r="E2385" s="156" t="s">
        <v>2722</v>
      </c>
      <c r="F2385" s="156" t="s">
        <v>2638</v>
      </c>
      <c r="G2385" s="158" t="s">
        <v>280</v>
      </c>
      <c r="H2385" s="160">
        <v>45210</v>
      </c>
      <c r="I2385" s="160">
        <v>45719</v>
      </c>
      <c r="J2385" s="161" t="s">
        <v>6174</v>
      </c>
      <c r="K2385" s="162"/>
      <c r="L2385" s="156" t="s">
        <v>5629</v>
      </c>
      <c r="M2385" s="171">
        <v>0</v>
      </c>
      <c r="N2385" s="170">
        <v>24240</v>
      </c>
      <c r="O2385" s="162" t="s">
        <v>6858</v>
      </c>
      <c r="P2385" s="160">
        <v>45719</v>
      </c>
      <c r="Q2385" s="162" t="s">
        <v>6859</v>
      </c>
      <c r="R2385" s="171">
        <v>24240</v>
      </c>
      <c r="S2385" s="158" t="s">
        <v>5858</v>
      </c>
      <c r="T2385" s="162"/>
      <c r="U2385" s="161" t="s">
        <v>10</v>
      </c>
      <c r="V2385" s="161" t="s">
        <v>11</v>
      </c>
      <c r="W2385" s="161" t="s">
        <v>12</v>
      </c>
      <c r="X2385" s="161" t="s">
        <v>13</v>
      </c>
      <c r="Y2385" s="165">
        <v>5800</v>
      </c>
      <c r="Z2385" s="165">
        <v>9201101</v>
      </c>
      <c r="AA2385" s="166">
        <v>1.3539705857710204E-2</v>
      </c>
      <c r="AB2385" s="183" t="s">
        <v>6866</v>
      </c>
      <c r="AC2385" s="168" t="s">
        <v>3232</v>
      </c>
    </row>
    <row r="2386" spans="1:29" x14ac:dyDescent="0.3">
      <c r="A2386" s="156" t="s">
        <v>4206</v>
      </c>
      <c r="B2386" s="157">
        <v>6</v>
      </c>
      <c r="C2386" s="158" t="s">
        <v>1467</v>
      </c>
      <c r="D2386" s="156" t="s">
        <v>500</v>
      </c>
      <c r="E2386" s="156" t="s">
        <v>2722</v>
      </c>
      <c r="F2386" s="156" t="s">
        <v>2638</v>
      </c>
      <c r="G2386" s="158" t="s">
        <v>280</v>
      </c>
      <c r="H2386" s="160">
        <v>45210</v>
      </c>
      <c r="I2386" s="160">
        <v>45719</v>
      </c>
      <c r="J2386" s="161" t="s">
        <v>6174</v>
      </c>
      <c r="K2386" s="162"/>
      <c r="L2386" s="156" t="s">
        <v>5629</v>
      </c>
      <c r="M2386" s="171">
        <v>0</v>
      </c>
      <c r="N2386" s="170">
        <v>4960</v>
      </c>
      <c r="O2386" s="162" t="s">
        <v>6858</v>
      </c>
      <c r="P2386" s="160">
        <v>45719</v>
      </c>
      <c r="Q2386" s="162" t="s">
        <v>6859</v>
      </c>
      <c r="R2386" s="171">
        <v>4960</v>
      </c>
      <c r="S2386" s="158" t="s">
        <v>6332</v>
      </c>
      <c r="T2386" s="162"/>
      <c r="U2386" s="161" t="s">
        <v>10</v>
      </c>
      <c r="V2386" s="161" t="s">
        <v>11</v>
      </c>
      <c r="W2386" s="161" t="s">
        <v>12</v>
      </c>
      <c r="X2386" s="161" t="s">
        <v>13</v>
      </c>
      <c r="Y2386" s="165">
        <v>5800</v>
      </c>
      <c r="Z2386" s="165">
        <v>9261101</v>
      </c>
      <c r="AA2386" s="166">
        <v>2.7705008685743652E-3</v>
      </c>
      <c r="AB2386" s="183" t="s">
        <v>6867</v>
      </c>
      <c r="AC2386" s="168" t="s">
        <v>3267</v>
      </c>
    </row>
    <row r="2387" spans="1:29" x14ac:dyDescent="0.3">
      <c r="A2387" s="156" t="s">
        <v>4247</v>
      </c>
      <c r="B2387" s="157">
        <v>8</v>
      </c>
      <c r="C2387" s="158" t="s">
        <v>1467</v>
      </c>
      <c r="D2387" s="156" t="s">
        <v>507</v>
      </c>
      <c r="E2387" s="156" t="s">
        <v>2722</v>
      </c>
      <c r="F2387" s="156" t="s">
        <v>2638</v>
      </c>
      <c r="G2387" s="158" t="s">
        <v>280</v>
      </c>
      <c r="H2387" s="160">
        <v>45210</v>
      </c>
      <c r="I2387" s="160">
        <v>45719</v>
      </c>
      <c r="J2387" s="161" t="s">
        <v>6174</v>
      </c>
      <c r="K2387" s="162"/>
      <c r="L2387" s="156" t="s">
        <v>5629</v>
      </c>
      <c r="M2387" s="171">
        <v>0</v>
      </c>
      <c r="N2387" s="170">
        <v>4360</v>
      </c>
      <c r="O2387" s="162" t="s">
        <v>6858</v>
      </c>
      <c r="P2387" s="160">
        <v>45719</v>
      </c>
      <c r="Q2387" s="162" t="s">
        <v>6859</v>
      </c>
      <c r="R2387" s="171">
        <v>4360</v>
      </c>
      <c r="S2387" s="158" t="s">
        <v>6241</v>
      </c>
      <c r="T2387" s="162"/>
      <c r="U2387" s="161" t="s">
        <v>10</v>
      </c>
      <c r="V2387" s="161" t="s">
        <v>11</v>
      </c>
      <c r="W2387" s="161" t="s">
        <v>12</v>
      </c>
      <c r="X2387" s="161" t="s">
        <v>13</v>
      </c>
      <c r="Y2387" s="165">
        <v>5800</v>
      </c>
      <c r="Z2387" s="165">
        <v>9281101</v>
      </c>
      <c r="AA2387" s="166">
        <v>2.4353596344726274E-3</v>
      </c>
      <c r="AB2387" s="183" t="s">
        <v>6868</v>
      </c>
      <c r="AC2387" s="168" t="s">
        <v>3272</v>
      </c>
    </row>
    <row r="2388" spans="1:29" x14ac:dyDescent="0.3">
      <c r="A2388" s="156" t="s">
        <v>4292</v>
      </c>
      <c r="B2388" s="157">
        <v>7</v>
      </c>
      <c r="C2388" s="158" t="s">
        <v>1467</v>
      </c>
      <c r="D2388" s="156" t="s">
        <v>446</v>
      </c>
      <c r="E2388" s="156" t="s">
        <v>2722</v>
      </c>
      <c r="F2388" s="156" t="s">
        <v>2638</v>
      </c>
      <c r="G2388" s="158" t="s">
        <v>280</v>
      </c>
      <c r="H2388" s="160">
        <v>45210</v>
      </c>
      <c r="I2388" s="160">
        <v>45719</v>
      </c>
      <c r="J2388" s="161" t="s">
        <v>6174</v>
      </c>
      <c r="K2388" s="162"/>
      <c r="L2388" s="156" t="s">
        <v>5629</v>
      </c>
      <c r="M2388" s="171">
        <v>0</v>
      </c>
      <c r="N2388" s="170">
        <v>5140</v>
      </c>
      <c r="O2388" s="162" t="s">
        <v>6858</v>
      </c>
      <c r="P2388" s="160">
        <v>45719</v>
      </c>
      <c r="Q2388" s="162" t="s">
        <v>6859</v>
      </c>
      <c r="R2388" s="171">
        <v>5140</v>
      </c>
      <c r="S2388" s="158" t="s">
        <v>6333</v>
      </c>
      <c r="T2388" s="162"/>
      <c r="U2388" s="161" t="s">
        <v>10</v>
      </c>
      <c r="V2388" s="161" t="s">
        <v>11</v>
      </c>
      <c r="W2388" s="161" t="s">
        <v>12</v>
      </c>
      <c r="X2388" s="161" t="s">
        <v>13</v>
      </c>
      <c r="Y2388" s="165">
        <v>5800</v>
      </c>
      <c r="Z2388" s="165">
        <v>9291101</v>
      </c>
      <c r="AA2388" s="166">
        <v>2.8710432388048862E-3</v>
      </c>
      <c r="AB2388" s="183" t="s">
        <v>6869</v>
      </c>
      <c r="AC2388" s="168" t="s">
        <v>3277</v>
      </c>
    </row>
    <row r="2389" spans="1:29" x14ac:dyDescent="0.3">
      <c r="A2389" s="156" t="s">
        <v>4494</v>
      </c>
      <c r="B2389" s="157">
        <v>6</v>
      </c>
      <c r="C2389" s="158" t="s">
        <v>1467</v>
      </c>
      <c r="D2389" s="156" t="s">
        <v>301</v>
      </c>
      <c r="E2389" s="156" t="s">
        <v>2722</v>
      </c>
      <c r="F2389" s="156" t="s">
        <v>2638</v>
      </c>
      <c r="G2389" s="158" t="s">
        <v>280</v>
      </c>
      <c r="H2389" s="160">
        <v>45210</v>
      </c>
      <c r="I2389" s="160">
        <v>45719</v>
      </c>
      <c r="J2389" s="161" t="s">
        <v>6174</v>
      </c>
      <c r="K2389" s="162"/>
      <c r="L2389" s="156" t="s">
        <v>5629</v>
      </c>
      <c r="M2389" s="171">
        <v>0</v>
      </c>
      <c r="N2389" s="170">
        <v>3130</v>
      </c>
      <c r="O2389" s="162" t="s">
        <v>6858</v>
      </c>
      <c r="P2389" s="160">
        <v>45719</v>
      </c>
      <c r="Q2389" s="162" t="s">
        <v>6859</v>
      </c>
      <c r="R2389" s="171">
        <v>3130</v>
      </c>
      <c r="S2389" s="162" t="s">
        <v>6334</v>
      </c>
      <c r="T2389" s="162"/>
      <c r="U2389" s="161" t="s">
        <v>10</v>
      </c>
      <c r="V2389" s="161" t="s">
        <v>11</v>
      </c>
      <c r="W2389" s="161" t="s">
        <v>12</v>
      </c>
      <c r="X2389" s="161" t="s">
        <v>13</v>
      </c>
      <c r="Y2389" s="165">
        <v>5800</v>
      </c>
      <c r="Z2389" s="165">
        <v>9341101</v>
      </c>
      <c r="AA2389" s="166">
        <v>1.7483201045640651E-3</v>
      </c>
      <c r="AB2389" s="183" t="s">
        <v>6870</v>
      </c>
      <c r="AC2389" s="168" t="s">
        <v>3302</v>
      </c>
    </row>
    <row r="2390" spans="1:29" x14ac:dyDescent="0.3">
      <c r="A2390" s="156" t="s">
        <v>4538</v>
      </c>
      <c r="B2390" s="157">
        <v>8</v>
      </c>
      <c r="C2390" s="158" t="s">
        <v>1467</v>
      </c>
      <c r="D2390" s="158" t="s">
        <v>415</v>
      </c>
      <c r="E2390" s="156" t="s">
        <v>2722</v>
      </c>
      <c r="F2390" s="156" t="s">
        <v>2638</v>
      </c>
      <c r="G2390" s="158" t="s">
        <v>280</v>
      </c>
      <c r="H2390" s="160">
        <v>45210</v>
      </c>
      <c r="I2390" s="160">
        <v>45719</v>
      </c>
      <c r="J2390" s="161" t="s">
        <v>6174</v>
      </c>
      <c r="K2390" s="162"/>
      <c r="L2390" s="156" t="s">
        <v>5629</v>
      </c>
      <c r="M2390" s="171">
        <v>0</v>
      </c>
      <c r="N2390" s="170">
        <v>5140</v>
      </c>
      <c r="O2390" s="162" t="s">
        <v>6858</v>
      </c>
      <c r="P2390" s="160">
        <v>45719</v>
      </c>
      <c r="Q2390" s="162" t="s">
        <v>6859</v>
      </c>
      <c r="R2390" s="171">
        <v>5140</v>
      </c>
      <c r="S2390" s="158" t="s">
        <v>6335</v>
      </c>
      <c r="T2390" s="162"/>
      <c r="U2390" s="161" t="s">
        <v>10</v>
      </c>
      <c r="V2390" s="161" t="s">
        <v>11</v>
      </c>
      <c r="W2390" s="161" t="s">
        <v>12</v>
      </c>
      <c r="X2390" s="161" t="s">
        <v>13</v>
      </c>
      <c r="Y2390" s="165">
        <v>5800</v>
      </c>
      <c r="Z2390" s="165">
        <v>9441101</v>
      </c>
      <c r="AA2390" s="166">
        <v>2.8710432388048862E-3</v>
      </c>
      <c r="AB2390" s="183" t="s">
        <v>6871</v>
      </c>
      <c r="AC2390" s="168" t="s">
        <v>3307</v>
      </c>
    </row>
    <row r="2391" spans="1:29" x14ac:dyDescent="0.3">
      <c r="A2391" s="156" t="s">
        <v>4715</v>
      </c>
      <c r="B2391" s="157">
        <v>9</v>
      </c>
      <c r="C2391" s="158" t="s">
        <v>1467</v>
      </c>
      <c r="D2391" s="156" t="s">
        <v>328</v>
      </c>
      <c r="E2391" s="156" t="s">
        <v>2722</v>
      </c>
      <c r="F2391" s="156" t="s">
        <v>2638</v>
      </c>
      <c r="G2391" s="158" t="s">
        <v>280</v>
      </c>
      <c r="H2391" s="160">
        <v>45210</v>
      </c>
      <c r="I2391" s="160">
        <v>45719</v>
      </c>
      <c r="J2391" s="161" t="s">
        <v>6174</v>
      </c>
      <c r="K2391" s="162"/>
      <c r="L2391" s="156" t="s">
        <v>5629</v>
      </c>
      <c r="M2391" s="171">
        <v>0</v>
      </c>
      <c r="N2391" s="170">
        <v>6180</v>
      </c>
      <c r="O2391" s="162" t="s">
        <v>6858</v>
      </c>
      <c r="P2391" s="160">
        <v>45719</v>
      </c>
      <c r="Q2391" s="162" t="s">
        <v>6859</v>
      </c>
      <c r="R2391" s="171">
        <v>6180</v>
      </c>
      <c r="S2391" s="158" t="s">
        <v>6336</v>
      </c>
      <c r="T2391" s="162"/>
      <c r="U2391" s="161" t="s">
        <v>10</v>
      </c>
      <c r="V2391" s="161" t="s">
        <v>11</v>
      </c>
      <c r="W2391" s="161" t="s">
        <v>12</v>
      </c>
      <c r="X2391" s="161" t="s">
        <v>13</v>
      </c>
      <c r="Y2391" s="165">
        <v>5800</v>
      </c>
      <c r="Z2391" s="165">
        <v>9371101</v>
      </c>
      <c r="AA2391" s="166">
        <v>3.4519547112478984E-3</v>
      </c>
      <c r="AB2391" s="183" t="s">
        <v>6872</v>
      </c>
      <c r="AC2391" s="168" t="s">
        <v>3327</v>
      </c>
    </row>
    <row r="2392" spans="1:29" x14ac:dyDescent="0.3">
      <c r="A2392" s="156" t="s">
        <v>2726</v>
      </c>
      <c r="B2392" s="157">
        <v>3</v>
      </c>
      <c r="C2392" s="158" t="s">
        <v>1467</v>
      </c>
      <c r="D2392" s="156" t="s">
        <v>421</v>
      </c>
      <c r="E2392" s="156" t="s">
        <v>2722</v>
      </c>
      <c r="F2392" s="156" t="s">
        <v>2638</v>
      </c>
      <c r="G2392" s="158" t="s">
        <v>280</v>
      </c>
      <c r="H2392" s="160">
        <v>45210</v>
      </c>
      <c r="I2392" s="160">
        <v>45744</v>
      </c>
      <c r="J2392" s="161" t="s">
        <v>6174</v>
      </c>
      <c r="K2392" s="162"/>
      <c r="L2392" s="156" t="s">
        <v>5629</v>
      </c>
      <c r="M2392" s="171">
        <v>0</v>
      </c>
      <c r="N2392" s="170">
        <v>13055</v>
      </c>
      <c r="O2392" s="162" t="s">
        <v>6873</v>
      </c>
      <c r="P2392" s="160">
        <v>45744</v>
      </c>
      <c r="Q2392" s="162" t="s">
        <v>6874</v>
      </c>
      <c r="R2392" s="171">
        <v>13055</v>
      </c>
      <c r="S2392" s="158" t="s">
        <v>5656</v>
      </c>
      <c r="T2392" s="162"/>
      <c r="U2392" s="161" t="s">
        <v>10</v>
      </c>
      <c r="V2392" s="161" t="s">
        <v>11</v>
      </c>
      <c r="W2392" s="161" t="s">
        <v>12</v>
      </c>
      <c r="X2392" s="161" t="s">
        <v>13</v>
      </c>
      <c r="Y2392" s="165">
        <v>5800</v>
      </c>
      <c r="Z2392" s="165">
        <v>9021101</v>
      </c>
      <c r="AA2392" s="166">
        <v>7.2921146853303096E-3</v>
      </c>
      <c r="AB2392" s="183" t="s">
        <v>6875</v>
      </c>
      <c r="AC2392" s="168" t="s">
        <v>3156</v>
      </c>
    </row>
    <row r="2393" spans="1:29" x14ac:dyDescent="0.3">
      <c r="A2393" s="156" t="s">
        <v>2732</v>
      </c>
      <c r="B2393" s="157">
        <v>3</v>
      </c>
      <c r="C2393" s="158" t="s">
        <v>1467</v>
      </c>
      <c r="D2393" s="156" t="s">
        <v>412</v>
      </c>
      <c r="E2393" s="156" t="s">
        <v>2722</v>
      </c>
      <c r="F2393" s="156" t="s">
        <v>2638</v>
      </c>
      <c r="G2393" s="158" t="s">
        <v>280</v>
      </c>
      <c r="H2393" s="160">
        <v>45210</v>
      </c>
      <c r="I2393" s="160">
        <v>45744</v>
      </c>
      <c r="J2393" s="161" t="s">
        <v>6174</v>
      </c>
      <c r="K2393" s="162"/>
      <c r="L2393" s="156" t="s">
        <v>5629</v>
      </c>
      <c r="M2393" s="171">
        <v>0</v>
      </c>
      <c r="N2393" s="170">
        <v>12145</v>
      </c>
      <c r="O2393" s="162" t="s">
        <v>6873</v>
      </c>
      <c r="P2393" s="160">
        <v>45744</v>
      </c>
      <c r="Q2393" s="162" t="s">
        <v>6874</v>
      </c>
      <c r="R2393" s="171">
        <v>12145</v>
      </c>
      <c r="S2393" s="158" t="s">
        <v>5657</v>
      </c>
      <c r="T2393" s="162"/>
      <c r="U2393" s="161" t="s">
        <v>10</v>
      </c>
      <c r="V2393" s="161" t="s">
        <v>11</v>
      </c>
      <c r="W2393" s="161" t="s">
        <v>12</v>
      </c>
      <c r="X2393" s="161" t="s">
        <v>13</v>
      </c>
      <c r="Y2393" s="165">
        <v>5800</v>
      </c>
      <c r="Z2393" s="165">
        <v>9041101</v>
      </c>
      <c r="AA2393" s="166">
        <v>6.7838171469426743E-3</v>
      </c>
      <c r="AB2393" s="183" t="s">
        <v>6861</v>
      </c>
      <c r="AC2393" s="168" t="s">
        <v>3166</v>
      </c>
    </row>
    <row r="2394" spans="1:29" x14ac:dyDescent="0.3">
      <c r="A2394" s="156" t="s">
        <v>2808</v>
      </c>
      <c r="B2394" s="157">
        <v>4</v>
      </c>
      <c r="C2394" s="158" t="s">
        <v>1467</v>
      </c>
      <c r="D2394" s="156" t="s">
        <v>418</v>
      </c>
      <c r="E2394" s="156" t="s">
        <v>2722</v>
      </c>
      <c r="F2394" s="156" t="s">
        <v>2638</v>
      </c>
      <c r="G2394" s="158" t="s">
        <v>280</v>
      </c>
      <c r="H2394" s="160">
        <v>45210</v>
      </c>
      <c r="I2394" s="160">
        <v>45744</v>
      </c>
      <c r="J2394" s="161" t="s">
        <v>6174</v>
      </c>
      <c r="K2394" s="162"/>
      <c r="L2394" s="156" t="s">
        <v>5629</v>
      </c>
      <c r="M2394" s="171">
        <v>0</v>
      </c>
      <c r="N2394" s="170">
        <v>10160</v>
      </c>
      <c r="O2394" s="162" t="s">
        <v>6873</v>
      </c>
      <c r="P2394" s="160">
        <v>45744</v>
      </c>
      <c r="Q2394" s="162" t="s">
        <v>6874</v>
      </c>
      <c r="R2394" s="171">
        <v>10160</v>
      </c>
      <c r="S2394" s="158" t="s">
        <v>6235</v>
      </c>
      <c r="T2394" s="162"/>
      <c r="U2394" s="161" t="s">
        <v>10</v>
      </c>
      <c r="V2394" s="161" t="s">
        <v>11</v>
      </c>
      <c r="W2394" s="161" t="s">
        <v>12</v>
      </c>
      <c r="X2394" s="161" t="s">
        <v>13</v>
      </c>
      <c r="Y2394" s="165">
        <v>5800</v>
      </c>
      <c r="Z2394" s="165">
        <v>9091101</v>
      </c>
      <c r="AA2394" s="166">
        <v>5.6750582307894251E-3</v>
      </c>
      <c r="AB2394" s="183" t="s">
        <v>6862</v>
      </c>
      <c r="AC2394" s="168" t="s">
        <v>3192</v>
      </c>
    </row>
    <row r="2395" spans="1:29" x14ac:dyDescent="0.3">
      <c r="A2395" s="156" t="s">
        <v>2822</v>
      </c>
      <c r="B2395" s="157">
        <v>3</v>
      </c>
      <c r="C2395" s="158" t="s">
        <v>1467</v>
      </c>
      <c r="D2395" s="156" t="s">
        <v>436</v>
      </c>
      <c r="E2395" s="156" t="s">
        <v>2722</v>
      </c>
      <c r="F2395" s="156" t="s">
        <v>2638</v>
      </c>
      <c r="G2395" s="158" t="s">
        <v>280</v>
      </c>
      <c r="H2395" s="160">
        <v>45210</v>
      </c>
      <c r="I2395" s="160">
        <v>45744</v>
      </c>
      <c r="J2395" s="161" t="s">
        <v>6174</v>
      </c>
      <c r="K2395" s="162"/>
      <c r="L2395" s="156" t="s">
        <v>5629</v>
      </c>
      <c r="M2395" s="171">
        <v>0</v>
      </c>
      <c r="N2395" s="170">
        <v>7820</v>
      </c>
      <c r="O2395" s="162" t="s">
        <v>6873</v>
      </c>
      <c r="P2395" s="160">
        <v>45744</v>
      </c>
      <c r="Q2395" s="162" t="s">
        <v>6874</v>
      </c>
      <c r="R2395" s="171">
        <v>7820</v>
      </c>
      <c r="S2395" s="158" t="s">
        <v>5859</v>
      </c>
      <c r="T2395" s="162"/>
      <c r="U2395" s="161" t="s">
        <v>10</v>
      </c>
      <c r="V2395" s="161" t="s">
        <v>11</v>
      </c>
      <c r="W2395" s="161" t="s">
        <v>12</v>
      </c>
      <c r="X2395" s="161" t="s">
        <v>13</v>
      </c>
      <c r="Y2395" s="165">
        <v>5800</v>
      </c>
      <c r="Z2395" s="165">
        <v>9131101</v>
      </c>
      <c r="AA2395" s="166">
        <v>4.3680074177926478E-3</v>
      </c>
      <c r="AB2395" s="183" t="s">
        <v>6863</v>
      </c>
      <c r="AC2395" s="168" t="s">
        <v>3202</v>
      </c>
    </row>
    <row r="2396" spans="1:29" x14ac:dyDescent="0.3">
      <c r="A2396" s="156" t="s">
        <v>3764</v>
      </c>
      <c r="B2396" s="157">
        <v>7</v>
      </c>
      <c r="C2396" s="158" t="s">
        <v>1467</v>
      </c>
      <c r="D2396" s="156" t="s">
        <v>438</v>
      </c>
      <c r="E2396" s="156" t="s">
        <v>2722</v>
      </c>
      <c r="F2396" s="156" t="s">
        <v>2638</v>
      </c>
      <c r="G2396" s="158" t="s">
        <v>280</v>
      </c>
      <c r="H2396" s="160">
        <v>45210</v>
      </c>
      <c r="I2396" s="160">
        <v>45744</v>
      </c>
      <c r="J2396" s="161" t="s">
        <v>6174</v>
      </c>
      <c r="K2396" s="162"/>
      <c r="L2396" s="156" t="s">
        <v>5629</v>
      </c>
      <c r="M2396" s="171">
        <v>0</v>
      </c>
      <c r="N2396" s="170">
        <v>6885</v>
      </c>
      <c r="O2396" s="162" t="s">
        <v>6873</v>
      </c>
      <c r="P2396" s="160">
        <v>45744</v>
      </c>
      <c r="Q2396" s="162" t="s">
        <v>6874</v>
      </c>
      <c r="R2396" s="171">
        <v>6885</v>
      </c>
      <c r="S2396" s="158" t="s">
        <v>6132</v>
      </c>
      <c r="T2396" s="162"/>
      <c r="U2396" s="161" t="s">
        <v>10</v>
      </c>
      <c r="V2396" s="161" t="s">
        <v>11</v>
      </c>
      <c r="W2396" s="161" t="s">
        <v>12</v>
      </c>
      <c r="X2396" s="161" t="s">
        <v>13</v>
      </c>
      <c r="Y2396" s="165">
        <v>5800</v>
      </c>
      <c r="Z2396" s="165">
        <v>9161101</v>
      </c>
      <c r="AA2396" s="166">
        <v>3.8457456613174403E-3</v>
      </c>
      <c r="AB2396" s="183" t="s">
        <v>6864</v>
      </c>
      <c r="AC2396" s="168" t="s">
        <v>3207</v>
      </c>
    </row>
    <row r="2397" spans="1:29" x14ac:dyDescent="0.3">
      <c r="A2397" s="156" t="s">
        <v>3849</v>
      </c>
      <c r="B2397" s="157">
        <v>6</v>
      </c>
      <c r="C2397" s="158" t="s">
        <v>1467</v>
      </c>
      <c r="D2397" s="156" t="s">
        <v>501</v>
      </c>
      <c r="E2397" s="156" t="s">
        <v>2722</v>
      </c>
      <c r="F2397" s="156" t="s">
        <v>2638</v>
      </c>
      <c r="G2397" s="158" t="s">
        <v>280</v>
      </c>
      <c r="H2397" s="160">
        <v>45210</v>
      </c>
      <c r="I2397" s="160">
        <v>45744</v>
      </c>
      <c r="J2397" s="161" t="s">
        <v>6174</v>
      </c>
      <c r="K2397" s="162"/>
      <c r="L2397" s="156" t="s">
        <v>5629</v>
      </c>
      <c r="M2397" s="171">
        <v>0</v>
      </c>
      <c r="N2397" s="170">
        <v>6725</v>
      </c>
      <c r="O2397" s="162" t="s">
        <v>6873</v>
      </c>
      <c r="P2397" s="160">
        <v>45744</v>
      </c>
      <c r="Q2397" s="162" t="s">
        <v>6874</v>
      </c>
      <c r="R2397" s="171">
        <v>6725</v>
      </c>
      <c r="S2397" s="158" t="s">
        <v>6176</v>
      </c>
      <c r="T2397" s="162"/>
      <c r="U2397" s="161" t="s">
        <v>10</v>
      </c>
      <c r="V2397" s="161" t="s">
        <v>11</v>
      </c>
      <c r="W2397" s="161" t="s">
        <v>12</v>
      </c>
      <c r="X2397" s="161" t="s">
        <v>13</v>
      </c>
      <c r="Y2397" s="165">
        <v>5800</v>
      </c>
      <c r="Z2397" s="165">
        <v>9171101</v>
      </c>
      <c r="AA2397" s="166">
        <v>3.756374665556977E-3</v>
      </c>
      <c r="AB2397" s="183" t="s">
        <v>7941</v>
      </c>
      <c r="AC2397" s="168" t="s">
        <v>3217</v>
      </c>
    </row>
    <row r="2398" spans="1:29" x14ac:dyDescent="0.3">
      <c r="A2398" s="156" t="s">
        <v>2841</v>
      </c>
      <c r="B2398" s="157">
        <v>4</v>
      </c>
      <c r="C2398" s="158" t="s">
        <v>1467</v>
      </c>
      <c r="D2398" s="156" t="s">
        <v>135</v>
      </c>
      <c r="E2398" s="156" t="s">
        <v>2722</v>
      </c>
      <c r="F2398" s="156" t="s">
        <v>2638</v>
      </c>
      <c r="G2398" s="158" t="s">
        <v>280</v>
      </c>
      <c r="H2398" s="160">
        <v>45210</v>
      </c>
      <c r="I2398" s="160">
        <v>45744</v>
      </c>
      <c r="J2398" s="161" t="s">
        <v>6174</v>
      </c>
      <c r="K2398" s="162"/>
      <c r="L2398" s="156" t="s">
        <v>5629</v>
      </c>
      <c r="M2398" s="171">
        <v>0</v>
      </c>
      <c r="N2398" s="170">
        <v>26625</v>
      </c>
      <c r="O2398" s="162" t="s">
        <v>6873</v>
      </c>
      <c r="P2398" s="160">
        <v>45744</v>
      </c>
      <c r="Q2398" s="162" t="s">
        <v>6874</v>
      </c>
      <c r="R2398" s="171">
        <v>26625</v>
      </c>
      <c r="S2398" s="158" t="s">
        <v>5858</v>
      </c>
      <c r="T2398" s="162"/>
      <c r="U2398" s="161" t="s">
        <v>10</v>
      </c>
      <c r="V2398" s="161" t="s">
        <v>11</v>
      </c>
      <c r="W2398" s="161" t="s">
        <v>12</v>
      </c>
      <c r="X2398" s="161" t="s">
        <v>13</v>
      </c>
      <c r="Y2398" s="165">
        <v>5800</v>
      </c>
      <c r="Z2398" s="165">
        <v>9201101</v>
      </c>
      <c r="AA2398" s="166">
        <v>1.4871892263264611E-2</v>
      </c>
      <c r="AB2398" s="183" t="s">
        <v>6866</v>
      </c>
      <c r="AC2398" s="168" t="s">
        <v>3232</v>
      </c>
    </row>
    <row r="2399" spans="1:29" x14ac:dyDescent="0.3">
      <c r="A2399" s="156" t="s">
        <v>2871</v>
      </c>
      <c r="B2399" s="157">
        <v>3</v>
      </c>
      <c r="C2399" s="158" t="s">
        <v>1467</v>
      </c>
      <c r="D2399" s="156" t="s">
        <v>506</v>
      </c>
      <c r="E2399" s="156" t="s">
        <v>2722</v>
      </c>
      <c r="F2399" s="156" t="s">
        <v>2638</v>
      </c>
      <c r="G2399" s="158" t="s">
        <v>280</v>
      </c>
      <c r="H2399" s="160">
        <v>45210</v>
      </c>
      <c r="I2399" s="160">
        <v>45392</v>
      </c>
      <c r="J2399" s="161" t="s">
        <v>6174</v>
      </c>
      <c r="K2399" s="162"/>
      <c r="L2399" s="156" t="s">
        <v>5629</v>
      </c>
      <c r="M2399" s="171">
        <v>0</v>
      </c>
      <c r="N2399" s="170">
        <v>300</v>
      </c>
      <c r="O2399" s="162" t="s">
        <v>6873</v>
      </c>
      <c r="P2399" s="160">
        <v>45744</v>
      </c>
      <c r="Q2399" s="162" t="s">
        <v>6874</v>
      </c>
      <c r="R2399" s="171">
        <v>300</v>
      </c>
      <c r="S2399" s="158"/>
      <c r="T2399" s="162"/>
      <c r="U2399" s="161" t="s">
        <v>10</v>
      </c>
      <c r="V2399" s="161" t="s">
        <v>11</v>
      </c>
      <c r="W2399" s="161" t="s">
        <v>12</v>
      </c>
      <c r="X2399" s="161" t="s">
        <v>13</v>
      </c>
      <c r="Y2399" s="165">
        <v>5800</v>
      </c>
      <c r="Z2399" s="165">
        <v>9251101</v>
      </c>
      <c r="AA2399" s="166">
        <v>1.6757061705086887E-4</v>
      </c>
      <c r="AB2399" s="183" t="s">
        <v>6876</v>
      </c>
      <c r="AC2399" s="168" t="s">
        <v>3257</v>
      </c>
    </row>
    <row r="2400" spans="1:29" x14ac:dyDescent="0.3">
      <c r="A2400" s="156" t="s">
        <v>4206</v>
      </c>
      <c r="B2400" s="157">
        <v>6</v>
      </c>
      <c r="C2400" s="158" t="s">
        <v>1467</v>
      </c>
      <c r="D2400" s="156" t="s">
        <v>500</v>
      </c>
      <c r="E2400" s="156" t="s">
        <v>2722</v>
      </c>
      <c r="F2400" s="156" t="s">
        <v>2638</v>
      </c>
      <c r="G2400" s="158" t="s">
        <v>280</v>
      </c>
      <c r="H2400" s="160">
        <v>45210</v>
      </c>
      <c r="I2400" s="160">
        <v>45744</v>
      </c>
      <c r="J2400" s="161" t="s">
        <v>6174</v>
      </c>
      <c r="K2400" s="162"/>
      <c r="L2400" s="156" t="s">
        <v>5629</v>
      </c>
      <c r="M2400" s="171">
        <v>0</v>
      </c>
      <c r="N2400" s="170">
        <v>5985</v>
      </c>
      <c r="O2400" s="162" t="s">
        <v>6873</v>
      </c>
      <c r="P2400" s="160">
        <v>45744</v>
      </c>
      <c r="Q2400" s="162" t="s">
        <v>6874</v>
      </c>
      <c r="R2400" s="171">
        <v>5985</v>
      </c>
      <c r="S2400" s="158" t="s">
        <v>6332</v>
      </c>
      <c r="T2400" s="162"/>
      <c r="U2400" s="161" t="s">
        <v>10</v>
      </c>
      <c r="V2400" s="161" t="s">
        <v>11</v>
      </c>
      <c r="W2400" s="161" t="s">
        <v>12</v>
      </c>
      <c r="X2400" s="161" t="s">
        <v>13</v>
      </c>
      <c r="Y2400" s="165">
        <v>5800</v>
      </c>
      <c r="Z2400" s="165">
        <v>9261101</v>
      </c>
      <c r="AA2400" s="166">
        <v>3.3430338101648337E-3</v>
      </c>
      <c r="AB2400" s="183" t="s">
        <v>6867</v>
      </c>
      <c r="AC2400" s="168" t="s">
        <v>3267</v>
      </c>
    </row>
    <row r="2401" spans="1:29" x14ac:dyDescent="0.3">
      <c r="A2401" s="156" t="s">
        <v>4247</v>
      </c>
      <c r="B2401" s="157">
        <v>8</v>
      </c>
      <c r="C2401" s="158" t="s">
        <v>1467</v>
      </c>
      <c r="D2401" s="156" t="s">
        <v>507</v>
      </c>
      <c r="E2401" s="156" t="s">
        <v>2722</v>
      </c>
      <c r="F2401" s="156" t="s">
        <v>2638</v>
      </c>
      <c r="G2401" s="158" t="s">
        <v>280</v>
      </c>
      <c r="H2401" s="160">
        <v>45210</v>
      </c>
      <c r="I2401" s="160">
        <v>45744</v>
      </c>
      <c r="J2401" s="161" t="s">
        <v>6174</v>
      </c>
      <c r="K2401" s="162"/>
      <c r="L2401" s="156" t="s">
        <v>5629</v>
      </c>
      <c r="M2401" s="171">
        <v>0</v>
      </c>
      <c r="N2401" s="170">
        <v>10675</v>
      </c>
      <c r="O2401" s="162" t="s">
        <v>6873</v>
      </c>
      <c r="P2401" s="160">
        <v>45744</v>
      </c>
      <c r="Q2401" s="162" t="s">
        <v>6874</v>
      </c>
      <c r="R2401" s="171">
        <v>10675</v>
      </c>
      <c r="S2401" s="158" t="s">
        <v>6241</v>
      </c>
      <c r="T2401" s="162"/>
      <c r="U2401" s="161" t="s">
        <v>10</v>
      </c>
      <c r="V2401" s="161" t="s">
        <v>11</v>
      </c>
      <c r="W2401" s="161" t="s">
        <v>12</v>
      </c>
      <c r="X2401" s="161" t="s">
        <v>13</v>
      </c>
      <c r="Y2401" s="165">
        <v>5800</v>
      </c>
      <c r="Z2401" s="165">
        <v>9281101</v>
      </c>
      <c r="AA2401" s="166">
        <v>5.9627211233934168E-3</v>
      </c>
      <c r="AB2401" s="183" t="s">
        <v>6868</v>
      </c>
      <c r="AC2401" s="168" t="s">
        <v>3272</v>
      </c>
    </row>
    <row r="2402" spans="1:29" x14ac:dyDescent="0.3">
      <c r="A2402" s="156" t="s">
        <v>4292</v>
      </c>
      <c r="B2402" s="157">
        <v>7</v>
      </c>
      <c r="C2402" s="158" t="s">
        <v>1467</v>
      </c>
      <c r="D2402" s="156" t="s">
        <v>446</v>
      </c>
      <c r="E2402" s="156" t="s">
        <v>2722</v>
      </c>
      <c r="F2402" s="156" t="s">
        <v>2638</v>
      </c>
      <c r="G2402" s="158" t="s">
        <v>280</v>
      </c>
      <c r="H2402" s="160">
        <v>45210</v>
      </c>
      <c r="I2402" s="160">
        <v>45744</v>
      </c>
      <c r="J2402" s="161" t="s">
        <v>6174</v>
      </c>
      <c r="K2402" s="162"/>
      <c r="L2402" s="156" t="s">
        <v>5629</v>
      </c>
      <c r="M2402" s="171">
        <v>0</v>
      </c>
      <c r="N2402" s="170">
        <v>4005</v>
      </c>
      <c r="O2402" s="162" t="s">
        <v>6873</v>
      </c>
      <c r="P2402" s="160">
        <v>45744</v>
      </c>
      <c r="Q2402" s="162" t="s">
        <v>6874</v>
      </c>
      <c r="R2402" s="171">
        <v>4005</v>
      </c>
      <c r="S2402" s="162" t="s">
        <v>6333</v>
      </c>
      <c r="T2402" s="162"/>
      <c r="U2402" s="161" t="s">
        <v>10</v>
      </c>
      <c r="V2402" s="161" t="s">
        <v>11</v>
      </c>
      <c r="W2402" s="161" t="s">
        <v>12</v>
      </c>
      <c r="X2402" s="161" t="s">
        <v>13</v>
      </c>
      <c r="Y2402" s="165">
        <v>5800</v>
      </c>
      <c r="Z2402" s="165">
        <v>9291101</v>
      </c>
      <c r="AA2402" s="166">
        <v>2.237067737629099E-3</v>
      </c>
      <c r="AB2402" s="183" t="s">
        <v>6869</v>
      </c>
      <c r="AC2402" s="168" t="s">
        <v>3277</v>
      </c>
    </row>
    <row r="2403" spans="1:29" x14ac:dyDescent="0.3">
      <c r="A2403" s="156" t="s">
        <v>4494</v>
      </c>
      <c r="B2403" s="157">
        <v>6</v>
      </c>
      <c r="C2403" s="158" t="s">
        <v>1467</v>
      </c>
      <c r="D2403" s="158" t="s">
        <v>301</v>
      </c>
      <c r="E2403" s="156" t="s">
        <v>2722</v>
      </c>
      <c r="F2403" s="156" t="s">
        <v>2638</v>
      </c>
      <c r="G2403" s="158" t="s">
        <v>280</v>
      </c>
      <c r="H2403" s="160">
        <v>45210</v>
      </c>
      <c r="I2403" s="160">
        <v>45744</v>
      </c>
      <c r="J2403" s="161" t="s">
        <v>6174</v>
      </c>
      <c r="K2403" s="162"/>
      <c r="L2403" s="156" t="s">
        <v>5629</v>
      </c>
      <c r="M2403" s="171">
        <v>0</v>
      </c>
      <c r="N2403" s="170">
        <v>2635</v>
      </c>
      <c r="O2403" s="162" t="s">
        <v>6873</v>
      </c>
      <c r="P2403" s="160">
        <v>45744</v>
      </c>
      <c r="Q2403" s="162" t="s">
        <v>6874</v>
      </c>
      <c r="R2403" s="171">
        <v>2635</v>
      </c>
      <c r="S2403" s="158" t="s">
        <v>6334</v>
      </c>
      <c r="T2403" s="162"/>
      <c r="U2403" s="161" t="s">
        <v>10</v>
      </c>
      <c r="V2403" s="161" t="s">
        <v>11</v>
      </c>
      <c r="W2403" s="161" t="s">
        <v>12</v>
      </c>
      <c r="X2403" s="161" t="s">
        <v>13</v>
      </c>
      <c r="Y2403" s="165">
        <v>5800</v>
      </c>
      <c r="Z2403" s="165">
        <v>9341101</v>
      </c>
      <c r="AA2403" s="166">
        <v>1.4718285864301313E-3</v>
      </c>
      <c r="AB2403" s="183" t="s">
        <v>6870</v>
      </c>
      <c r="AC2403" s="168" t="s">
        <v>3302</v>
      </c>
    </row>
    <row r="2404" spans="1:29" x14ac:dyDescent="0.3">
      <c r="A2404" s="156" t="s">
        <v>4538</v>
      </c>
      <c r="B2404" s="157">
        <v>8</v>
      </c>
      <c r="C2404" s="158" t="s">
        <v>1467</v>
      </c>
      <c r="D2404" s="156" t="s">
        <v>415</v>
      </c>
      <c r="E2404" s="156" t="s">
        <v>2722</v>
      </c>
      <c r="F2404" s="156" t="s">
        <v>2638</v>
      </c>
      <c r="G2404" s="158" t="s">
        <v>280</v>
      </c>
      <c r="H2404" s="160">
        <v>45210</v>
      </c>
      <c r="I2404" s="160">
        <v>45744</v>
      </c>
      <c r="J2404" s="161" t="s">
        <v>6174</v>
      </c>
      <c r="K2404" s="162"/>
      <c r="L2404" s="156" t="s">
        <v>5629</v>
      </c>
      <c r="M2404" s="171">
        <v>0</v>
      </c>
      <c r="N2404" s="170">
        <v>1435</v>
      </c>
      <c r="O2404" s="162" t="s">
        <v>6873</v>
      </c>
      <c r="P2404" s="160">
        <v>45744</v>
      </c>
      <c r="Q2404" s="162" t="s">
        <v>6874</v>
      </c>
      <c r="R2404" s="171">
        <v>1435</v>
      </c>
      <c r="S2404" s="158" t="s">
        <v>6335</v>
      </c>
      <c r="T2404" s="162"/>
      <c r="U2404" s="161" t="s">
        <v>10</v>
      </c>
      <c r="V2404" s="161" t="s">
        <v>11</v>
      </c>
      <c r="W2404" s="161" t="s">
        <v>12</v>
      </c>
      <c r="X2404" s="161" t="s">
        <v>13</v>
      </c>
      <c r="Y2404" s="165">
        <v>5800</v>
      </c>
      <c r="Z2404" s="165">
        <v>9441101</v>
      </c>
      <c r="AA2404" s="166">
        <v>8.0154611822665599E-4</v>
      </c>
      <c r="AB2404" s="183" t="s">
        <v>6871</v>
      </c>
      <c r="AC2404" s="168" t="s">
        <v>3307</v>
      </c>
    </row>
    <row r="2405" spans="1:29" x14ac:dyDescent="0.3">
      <c r="A2405" s="156" t="s">
        <v>4715</v>
      </c>
      <c r="B2405" s="157">
        <v>9</v>
      </c>
      <c r="C2405" s="158" t="s">
        <v>1467</v>
      </c>
      <c r="D2405" s="156" t="s">
        <v>328</v>
      </c>
      <c r="E2405" s="156" t="s">
        <v>2722</v>
      </c>
      <c r="F2405" s="156" t="s">
        <v>2638</v>
      </c>
      <c r="G2405" s="158" t="s">
        <v>280</v>
      </c>
      <c r="H2405" s="160">
        <v>45210</v>
      </c>
      <c r="I2405" s="160">
        <v>45744</v>
      </c>
      <c r="J2405" s="161" t="s">
        <v>6174</v>
      </c>
      <c r="K2405" s="162"/>
      <c r="L2405" s="156" t="s">
        <v>5629</v>
      </c>
      <c r="M2405" s="171">
        <v>0</v>
      </c>
      <c r="N2405" s="170">
        <v>3245</v>
      </c>
      <c r="O2405" s="162" t="s">
        <v>6873</v>
      </c>
      <c r="P2405" s="160">
        <v>45744</v>
      </c>
      <c r="Q2405" s="162" t="s">
        <v>6874</v>
      </c>
      <c r="R2405" s="171">
        <v>3245</v>
      </c>
      <c r="S2405" s="158" t="s">
        <v>6336</v>
      </c>
      <c r="T2405" s="162"/>
      <c r="U2405" s="161" t="s">
        <v>10</v>
      </c>
      <c r="V2405" s="161" t="s">
        <v>11</v>
      </c>
      <c r="W2405" s="161" t="s">
        <v>12</v>
      </c>
      <c r="X2405" s="161" t="s">
        <v>13</v>
      </c>
      <c r="Y2405" s="165">
        <v>5800</v>
      </c>
      <c r="Z2405" s="165">
        <v>9371101</v>
      </c>
      <c r="AA2405" s="166">
        <v>1.8125555077668982E-3</v>
      </c>
      <c r="AB2405" s="183" t="s">
        <v>6872</v>
      </c>
      <c r="AC2405" s="168" t="s">
        <v>3327</v>
      </c>
    </row>
    <row r="2406" spans="1:29" x14ac:dyDescent="0.3">
      <c r="A2406" s="156" t="s">
        <v>2726</v>
      </c>
      <c r="B2406" s="157">
        <v>3</v>
      </c>
      <c r="C2406" s="158" t="s">
        <v>1467</v>
      </c>
      <c r="D2406" s="156" t="s">
        <v>421</v>
      </c>
      <c r="E2406" s="156" t="s">
        <v>2722</v>
      </c>
      <c r="F2406" s="156" t="s">
        <v>2638</v>
      </c>
      <c r="G2406" s="158" t="s">
        <v>280</v>
      </c>
      <c r="H2406" s="160">
        <v>45210</v>
      </c>
      <c r="I2406" s="160">
        <v>45793</v>
      </c>
      <c r="J2406" s="161" t="s">
        <v>6174</v>
      </c>
      <c r="K2406" s="162"/>
      <c r="L2406" s="156" t="s">
        <v>5629</v>
      </c>
      <c r="M2406" s="171">
        <v>0</v>
      </c>
      <c r="N2406" s="170">
        <v>15115</v>
      </c>
      <c r="O2406" s="162" t="s">
        <v>6877</v>
      </c>
      <c r="P2406" s="160">
        <v>45793</v>
      </c>
      <c r="Q2406" s="162" t="s">
        <v>6878</v>
      </c>
      <c r="R2406" s="171">
        <v>15115</v>
      </c>
      <c r="S2406" s="158" t="s">
        <v>5656</v>
      </c>
      <c r="T2406" s="162"/>
      <c r="U2406" s="161" t="s">
        <v>10</v>
      </c>
      <c r="V2406" s="161" t="s">
        <v>11</v>
      </c>
      <c r="W2406" s="161" t="s">
        <v>12</v>
      </c>
      <c r="X2406" s="161" t="s">
        <v>13</v>
      </c>
      <c r="Y2406" s="165">
        <v>5800</v>
      </c>
      <c r="Z2406" s="165">
        <v>9021101</v>
      </c>
      <c r="AA2406" s="166">
        <v>8.4427662557462757E-3</v>
      </c>
      <c r="AB2406" s="183" t="s">
        <v>6875</v>
      </c>
      <c r="AC2406" s="168" t="s">
        <v>3156</v>
      </c>
    </row>
    <row r="2407" spans="1:29" x14ac:dyDescent="0.3">
      <c r="A2407" s="156" t="s">
        <v>2732</v>
      </c>
      <c r="B2407" s="157">
        <v>3</v>
      </c>
      <c r="C2407" s="158" t="s">
        <v>1467</v>
      </c>
      <c r="D2407" s="156" t="s">
        <v>412</v>
      </c>
      <c r="E2407" s="156" t="s">
        <v>2722</v>
      </c>
      <c r="F2407" s="156" t="s">
        <v>2638</v>
      </c>
      <c r="G2407" s="158" t="s">
        <v>280</v>
      </c>
      <c r="H2407" s="160">
        <v>45210</v>
      </c>
      <c r="I2407" s="160">
        <v>45793</v>
      </c>
      <c r="J2407" s="161" t="s">
        <v>6174</v>
      </c>
      <c r="K2407" s="162"/>
      <c r="L2407" s="156" t="s">
        <v>5629</v>
      </c>
      <c r="M2407" s="171">
        <v>0</v>
      </c>
      <c r="N2407" s="170">
        <v>15575</v>
      </c>
      <c r="O2407" s="162" t="s">
        <v>6877</v>
      </c>
      <c r="P2407" s="160">
        <v>45793</v>
      </c>
      <c r="Q2407" s="162" t="s">
        <v>6878</v>
      </c>
      <c r="R2407" s="171">
        <v>15575</v>
      </c>
      <c r="S2407" s="158" t="s">
        <v>5657</v>
      </c>
      <c r="T2407" s="162"/>
      <c r="U2407" s="161" t="s">
        <v>10</v>
      </c>
      <c r="V2407" s="161" t="s">
        <v>11</v>
      </c>
      <c r="W2407" s="161" t="s">
        <v>12</v>
      </c>
      <c r="X2407" s="161" t="s">
        <v>13</v>
      </c>
      <c r="Y2407" s="165">
        <v>5800</v>
      </c>
      <c r="Z2407" s="165">
        <v>9041101</v>
      </c>
      <c r="AA2407" s="166">
        <v>8.6997078685576087E-3</v>
      </c>
      <c r="AB2407" s="183" t="s">
        <v>6861</v>
      </c>
      <c r="AC2407" s="168" t="s">
        <v>3166</v>
      </c>
    </row>
    <row r="2408" spans="1:29" x14ac:dyDescent="0.3">
      <c r="A2408" s="156" t="s">
        <v>2808</v>
      </c>
      <c r="B2408" s="157">
        <v>4</v>
      </c>
      <c r="C2408" s="158" t="s">
        <v>1467</v>
      </c>
      <c r="D2408" s="156" t="s">
        <v>418</v>
      </c>
      <c r="E2408" s="156" t="s">
        <v>2722</v>
      </c>
      <c r="F2408" s="156" t="s">
        <v>2638</v>
      </c>
      <c r="G2408" s="158" t="s">
        <v>280</v>
      </c>
      <c r="H2408" s="160">
        <v>45210</v>
      </c>
      <c r="I2408" s="160">
        <v>45793</v>
      </c>
      <c r="J2408" s="161" t="s">
        <v>6174</v>
      </c>
      <c r="K2408" s="162"/>
      <c r="L2408" s="156" t="s">
        <v>5629</v>
      </c>
      <c r="M2408" s="171">
        <v>0</v>
      </c>
      <c r="N2408" s="170">
        <v>16760</v>
      </c>
      <c r="O2408" s="162" t="s">
        <v>6877</v>
      </c>
      <c r="P2408" s="160">
        <v>45793</v>
      </c>
      <c r="Q2408" s="162" t="s">
        <v>6878</v>
      </c>
      <c r="R2408" s="171">
        <v>16760</v>
      </c>
      <c r="S2408" s="158" t="s">
        <v>6235</v>
      </c>
      <c r="T2408" s="162"/>
      <c r="U2408" s="161" t="s">
        <v>10</v>
      </c>
      <c r="V2408" s="161" t="s">
        <v>11</v>
      </c>
      <c r="W2408" s="161" t="s">
        <v>12</v>
      </c>
      <c r="X2408" s="161" t="s">
        <v>13</v>
      </c>
      <c r="Y2408" s="165">
        <v>5800</v>
      </c>
      <c r="Z2408" s="165">
        <v>9091101</v>
      </c>
      <c r="AA2408" s="166">
        <v>9.3616118059085401E-3</v>
      </c>
      <c r="AB2408" s="183" t="s">
        <v>6862</v>
      </c>
      <c r="AC2408" s="168" t="s">
        <v>3192</v>
      </c>
    </row>
    <row r="2409" spans="1:29" x14ac:dyDescent="0.3">
      <c r="A2409" s="156" t="s">
        <v>2822</v>
      </c>
      <c r="B2409" s="157">
        <v>3</v>
      </c>
      <c r="C2409" s="158" t="s">
        <v>1467</v>
      </c>
      <c r="D2409" s="156" t="s">
        <v>436</v>
      </c>
      <c r="E2409" s="156" t="s">
        <v>2722</v>
      </c>
      <c r="F2409" s="156" t="s">
        <v>2638</v>
      </c>
      <c r="G2409" s="158" t="s">
        <v>280</v>
      </c>
      <c r="H2409" s="160">
        <v>45210</v>
      </c>
      <c r="I2409" s="160">
        <v>45793</v>
      </c>
      <c r="J2409" s="161" t="s">
        <v>6174</v>
      </c>
      <c r="K2409" s="162"/>
      <c r="L2409" s="156" t="s">
        <v>5629</v>
      </c>
      <c r="M2409" s="171">
        <v>0</v>
      </c>
      <c r="N2409" s="170">
        <v>5660</v>
      </c>
      <c r="O2409" s="162" t="s">
        <v>6877</v>
      </c>
      <c r="P2409" s="160">
        <v>45793</v>
      </c>
      <c r="Q2409" s="162" t="s">
        <v>6878</v>
      </c>
      <c r="R2409" s="171">
        <v>5660</v>
      </c>
      <c r="S2409" s="158" t="s">
        <v>5859</v>
      </c>
      <c r="T2409" s="162"/>
      <c r="U2409" s="161" t="s">
        <v>10</v>
      </c>
      <c r="V2409" s="161" t="s">
        <v>11</v>
      </c>
      <c r="W2409" s="161" t="s">
        <v>12</v>
      </c>
      <c r="X2409" s="161" t="s">
        <v>13</v>
      </c>
      <c r="Y2409" s="165">
        <v>5800</v>
      </c>
      <c r="Z2409" s="165">
        <v>9131101</v>
      </c>
      <c r="AA2409" s="166">
        <v>3.1614989750263925E-3</v>
      </c>
      <c r="AB2409" s="183" t="s">
        <v>6863</v>
      </c>
      <c r="AC2409" s="168" t="s">
        <v>3202</v>
      </c>
    </row>
    <row r="2410" spans="1:29" x14ac:dyDescent="0.3">
      <c r="A2410" s="156" t="s">
        <v>3764</v>
      </c>
      <c r="B2410" s="157">
        <v>7</v>
      </c>
      <c r="C2410" s="158" t="s">
        <v>1467</v>
      </c>
      <c r="D2410" s="156" t="s">
        <v>438</v>
      </c>
      <c r="E2410" s="156" t="s">
        <v>2722</v>
      </c>
      <c r="F2410" s="156" t="s">
        <v>2638</v>
      </c>
      <c r="G2410" s="158" t="s">
        <v>280</v>
      </c>
      <c r="H2410" s="160">
        <v>45210</v>
      </c>
      <c r="I2410" s="160">
        <v>45793</v>
      </c>
      <c r="J2410" s="161" t="s">
        <v>6174</v>
      </c>
      <c r="K2410" s="162"/>
      <c r="L2410" s="156" t="s">
        <v>5629</v>
      </c>
      <c r="M2410" s="171">
        <v>0</v>
      </c>
      <c r="N2410" s="170">
        <v>9360</v>
      </c>
      <c r="O2410" s="162" t="s">
        <v>6877</v>
      </c>
      <c r="P2410" s="160">
        <v>45793</v>
      </c>
      <c r="Q2410" s="162" t="s">
        <v>6878</v>
      </c>
      <c r="R2410" s="171">
        <v>9360</v>
      </c>
      <c r="S2410" s="158" t="s">
        <v>6132</v>
      </c>
      <c r="T2410" s="162"/>
      <c r="U2410" s="161" t="s">
        <v>10</v>
      </c>
      <c r="V2410" s="161" t="s">
        <v>11</v>
      </c>
      <c r="W2410" s="161" t="s">
        <v>12</v>
      </c>
      <c r="X2410" s="161" t="s">
        <v>13</v>
      </c>
      <c r="Y2410" s="165">
        <v>5800</v>
      </c>
      <c r="Z2410" s="165">
        <v>9161101</v>
      </c>
      <c r="AA2410" s="166">
        <v>5.2282032519871081E-3</v>
      </c>
      <c r="AB2410" s="183" t="s">
        <v>6864</v>
      </c>
      <c r="AC2410" s="168" t="s">
        <v>3207</v>
      </c>
    </row>
    <row r="2411" spans="1:29" x14ac:dyDescent="0.3">
      <c r="A2411" s="156" t="s">
        <v>3849</v>
      </c>
      <c r="B2411" s="157">
        <v>6</v>
      </c>
      <c r="C2411" s="158" t="s">
        <v>1467</v>
      </c>
      <c r="D2411" s="156" t="s">
        <v>501</v>
      </c>
      <c r="E2411" s="156" t="s">
        <v>2722</v>
      </c>
      <c r="F2411" s="156" t="s">
        <v>2638</v>
      </c>
      <c r="G2411" s="158" t="s">
        <v>280</v>
      </c>
      <c r="H2411" s="160">
        <v>45210</v>
      </c>
      <c r="I2411" s="160">
        <v>45793</v>
      </c>
      <c r="J2411" s="161" t="s">
        <v>6174</v>
      </c>
      <c r="K2411" s="162"/>
      <c r="L2411" s="156" t="s">
        <v>5629</v>
      </c>
      <c r="M2411" s="171">
        <v>0</v>
      </c>
      <c r="N2411" s="170">
        <v>9060</v>
      </c>
      <c r="O2411" s="162" t="s">
        <v>6877</v>
      </c>
      <c r="P2411" s="160">
        <v>45793</v>
      </c>
      <c r="Q2411" s="162" t="s">
        <v>6878</v>
      </c>
      <c r="R2411" s="171">
        <v>9060</v>
      </c>
      <c r="S2411" s="158" t="s">
        <v>6176</v>
      </c>
      <c r="T2411" s="162"/>
      <c r="U2411" s="161" t="s">
        <v>10</v>
      </c>
      <c r="V2411" s="161" t="s">
        <v>11</v>
      </c>
      <c r="W2411" s="161" t="s">
        <v>12</v>
      </c>
      <c r="X2411" s="161" t="s">
        <v>13</v>
      </c>
      <c r="Y2411" s="165">
        <v>5800</v>
      </c>
      <c r="Z2411" s="165">
        <v>9171101</v>
      </c>
      <c r="AA2411" s="166">
        <v>5.0606326349362397E-3</v>
      </c>
      <c r="AB2411" s="183" t="s">
        <v>6865</v>
      </c>
      <c r="AC2411" s="168" t="s">
        <v>3217</v>
      </c>
    </row>
    <row r="2412" spans="1:29" x14ac:dyDescent="0.3">
      <c r="A2412" s="156" t="s">
        <v>2841</v>
      </c>
      <c r="B2412" s="157">
        <v>4</v>
      </c>
      <c r="C2412" s="158" t="s">
        <v>1467</v>
      </c>
      <c r="D2412" s="156" t="s">
        <v>135</v>
      </c>
      <c r="E2412" s="156" t="s">
        <v>2722</v>
      </c>
      <c r="F2412" s="156" t="s">
        <v>2638</v>
      </c>
      <c r="G2412" s="158" t="s">
        <v>280</v>
      </c>
      <c r="H2412" s="160">
        <v>45210</v>
      </c>
      <c r="I2412" s="160">
        <v>45793</v>
      </c>
      <c r="J2412" s="161" t="s">
        <v>6174</v>
      </c>
      <c r="K2412" s="162"/>
      <c r="L2412" s="156" t="s">
        <v>5629</v>
      </c>
      <c r="M2412" s="171">
        <v>0</v>
      </c>
      <c r="N2412" s="170">
        <v>29140</v>
      </c>
      <c r="O2412" s="162" t="s">
        <v>6877</v>
      </c>
      <c r="P2412" s="160">
        <v>45793</v>
      </c>
      <c r="Q2412" s="162" t="s">
        <v>6878</v>
      </c>
      <c r="R2412" s="171">
        <v>29140</v>
      </c>
      <c r="S2412" s="158" t="s">
        <v>5858</v>
      </c>
      <c r="T2412" s="162"/>
      <c r="U2412" s="161" t="s">
        <v>10</v>
      </c>
      <c r="V2412" s="161" t="s">
        <v>11</v>
      </c>
      <c r="W2412" s="161" t="s">
        <v>12</v>
      </c>
      <c r="X2412" s="161" t="s">
        <v>13</v>
      </c>
      <c r="Y2412" s="165">
        <v>5800</v>
      </c>
      <c r="Z2412" s="165">
        <v>9201101</v>
      </c>
      <c r="AA2412" s="166">
        <v>1.6276692602874395E-2</v>
      </c>
      <c r="AB2412" s="183" t="s">
        <v>6866</v>
      </c>
      <c r="AC2412" s="168" t="s">
        <v>3232</v>
      </c>
    </row>
    <row r="2413" spans="1:29" x14ac:dyDescent="0.3">
      <c r="A2413" s="156" t="s">
        <v>4206</v>
      </c>
      <c r="B2413" s="157">
        <v>6</v>
      </c>
      <c r="C2413" s="158" t="s">
        <v>1467</v>
      </c>
      <c r="D2413" s="156" t="s">
        <v>500</v>
      </c>
      <c r="E2413" s="156" t="s">
        <v>2722</v>
      </c>
      <c r="F2413" s="156" t="s">
        <v>2638</v>
      </c>
      <c r="G2413" s="158" t="s">
        <v>280</v>
      </c>
      <c r="H2413" s="160">
        <v>45210</v>
      </c>
      <c r="I2413" s="160">
        <v>45793</v>
      </c>
      <c r="J2413" s="161" t="s">
        <v>6174</v>
      </c>
      <c r="K2413" s="162"/>
      <c r="L2413" s="156" t="s">
        <v>5629</v>
      </c>
      <c r="M2413" s="171">
        <v>0</v>
      </c>
      <c r="N2413" s="170">
        <v>4750</v>
      </c>
      <c r="O2413" s="162" t="s">
        <v>6877</v>
      </c>
      <c r="P2413" s="160">
        <v>45793</v>
      </c>
      <c r="Q2413" s="162" t="s">
        <v>6878</v>
      </c>
      <c r="R2413" s="171">
        <v>4750</v>
      </c>
      <c r="S2413" s="158" t="s">
        <v>6332</v>
      </c>
      <c r="T2413" s="162"/>
      <c r="U2413" s="161" t="s">
        <v>10</v>
      </c>
      <c r="V2413" s="161" t="s">
        <v>11</v>
      </c>
      <c r="W2413" s="161" t="s">
        <v>12</v>
      </c>
      <c r="X2413" s="161" t="s">
        <v>13</v>
      </c>
      <c r="Y2413" s="165">
        <v>5800</v>
      </c>
      <c r="Z2413" s="165">
        <v>9261101</v>
      </c>
      <c r="AA2413" s="166">
        <v>2.6532014366387568E-3</v>
      </c>
      <c r="AB2413" s="183" t="s">
        <v>6867</v>
      </c>
      <c r="AC2413" s="168" t="s">
        <v>3267</v>
      </c>
    </row>
    <row r="2414" spans="1:29" x14ac:dyDescent="0.3">
      <c r="A2414" s="156" t="s">
        <v>4247</v>
      </c>
      <c r="B2414" s="157">
        <v>8</v>
      </c>
      <c r="C2414" s="158" t="s">
        <v>1467</v>
      </c>
      <c r="D2414" s="156" t="s">
        <v>507</v>
      </c>
      <c r="E2414" s="156" t="s">
        <v>2722</v>
      </c>
      <c r="F2414" s="156" t="s">
        <v>2638</v>
      </c>
      <c r="G2414" s="158" t="s">
        <v>280</v>
      </c>
      <c r="H2414" s="160">
        <v>45210</v>
      </c>
      <c r="I2414" s="160">
        <v>45793</v>
      </c>
      <c r="J2414" s="161" t="s">
        <v>6174</v>
      </c>
      <c r="K2414" s="162"/>
      <c r="L2414" s="156" t="s">
        <v>5629</v>
      </c>
      <c r="M2414" s="171">
        <v>0</v>
      </c>
      <c r="N2414" s="170">
        <v>8370</v>
      </c>
      <c r="O2414" s="162" t="s">
        <v>6877</v>
      </c>
      <c r="P2414" s="160">
        <v>45793</v>
      </c>
      <c r="Q2414" s="162" t="s">
        <v>6878</v>
      </c>
      <c r="R2414" s="171">
        <v>8370</v>
      </c>
      <c r="S2414" s="158" t="s">
        <v>6241</v>
      </c>
      <c r="T2414" s="162"/>
      <c r="U2414" s="161" t="s">
        <v>10</v>
      </c>
      <c r="V2414" s="161" t="s">
        <v>11</v>
      </c>
      <c r="W2414" s="161" t="s">
        <v>12</v>
      </c>
      <c r="X2414" s="161" t="s">
        <v>13</v>
      </c>
      <c r="Y2414" s="165">
        <v>5800</v>
      </c>
      <c r="Z2414" s="165">
        <v>9281101</v>
      </c>
      <c r="AA2414" s="166">
        <v>4.675220215719241E-3</v>
      </c>
      <c r="AB2414" s="183" t="s">
        <v>6868</v>
      </c>
      <c r="AC2414" s="168" t="s">
        <v>3272</v>
      </c>
    </row>
    <row r="2415" spans="1:29" x14ac:dyDescent="0.3">
      <c r="A2415" s="156" t="s">
        <v>4292</v>
      </c>
      <c r="B2415" s="157">
        <v>7</v>
      </c>
      <c r="C2415" s="158" t="s">
        <v>1467</v>
      </c>
      <c r="D2415" s="156" t="s">
        <v>446</v>
      </c>
      <c r="E2415" s="156" t="s">
        <v>2722</v>
      </c>
      <c r="F2415" s="156" t="s">
        <v>2638</v>
      </c>
      <c r="G2415" s="158" t="s">
        <v>280</v>
      </c>
      <c r="H2415" s="160">
        <v>45210</v>
      </c>
      <c r="I2415" s="160">
        <v>45793</v>
      </c>
      <c r="J2415" s="161" t="s">
        <v>6174</v>
      </c>
      <c r="K2415" s="162"/>
      <c r="L2415" s="156" t="s">
        <v>5629</v>
      </c>
      <c r="M2415" s="171">
        <v>0</v>
      </c>
      <c r="N2415" s="170">
        <v>3380</v>
      </c>
      <c r="O2415" s="162" t="s">
        <v>6877</v>
      </c>
      <c r="P2415" s="160">
        <v>45793</v>
      </c>
      <c r="Q2415" s="162" t="s">
        <v>6878</v>
      </c>
      <c r="R2415" s="171">
        <v>3380</v>
      </c>
      <c r="S2415" s="162" t="s">
        <v>6333</v>
      </c>
      <c r="T2415" s="162"/>
      <c r="U2415" s="161" t="s">
        <v>10</v>
      </c>
      <c r="V2415" s="161" t="s">
        <v>11</v>
      </c>
      <c r="W2415" s="161" t="s">
        <v>12</v>
      </c>
      <c r="X2415" s="161" t="s">
        <v>13</v>
      </c>
      <c r="Y2415" s="165">
        <v>5800</v>
      </c>
      <c r="Z2415" s="165">
        <v>9291101</v>
      </c>
      <c r="AA2415" s="166">
        <v>1.8879622854397892E-3</v>
      </c>
      <c r="AB2415" s="183" t="s">
        <v>6869</v>
      </c>
      <c r="AC2415" s="168" t="s">
        <v>3277</v>
      </c>
    </row>
    <row r="2416" spans="1:29" x14ac:dyDescent="0.3">
      <c r="A2416" s="156" t="s">
        <v>4494</v>
      </c>
      <c r="B2416" s="157">
        <v>6</v>
      </c>
      <c r="C2416" s="158" t="s">
        <v>1467</v>
      </c>
      <c r="D2416" s="158" t="s">
        <v>301</v>
      </c>
      <c r="E2416" s="156" t="s">
        <v>2722</v>
      </c>
      <c r="F2416" s="156" t="s">
        <v>2638</v>
      </c>
      <c r="G2416" s="158" t="s">
        <v>280</v>
      </c>
      <c r="H2416" s="160">
        <v>45210</v>
      </c>
      <c r="I2416" s="160">
        <v>45793</v>
      </c>
      <c r="J2416" s="161" t="s">
        <v>6174</v>
      </c>
      <c r="K2416" s="162"/>
      <c r="L2416" s="156" t="s">
        <v>5629</v>
      </c>
      <c r="M2416" s="171">
        <v>0</v>
      </c>
      <c r="N2416" s="170">
        <v>2130</v>
      </c>
      <c r="O2416" s="162" t="s">
        <v>6877</v>
      </c>
      <c r="P2416" s="160">
        <v>45793</v>
      </c>
      <c r="Q2416" s="162" t="s">
        <v>6878</v>
      </c>
      <c r="R2416" s="171">
        <v>2130</v>
      </c>
      <c r="S2416" s="158" t="s">
        <v>6334</v>
      </c>
      <c r="T2416" s="162"/>
      <c r="U2416" s="161" t="s">
        <v>10</v>
      </c>
      <c r="V2416" s="161" t="s">
        <v>11</v>
      </c>
      <c r="W2416" s="161" t="s">
        <v>12</v>
      </c>
      <c r="X2416" s="161" t="s">
        <v>13</v>
      </c>
      <c r="Y2416" s="165">
        <v>5800</v>
      </c>
      <c r="Z2416" s="165">
        <v>9341101</v>
      </c>
      <c r="AA2416" s="166">
        <v>1.1897513810611689E-3</v>
      </c>
      <c r="AB2416" s="183" t="s">
        <v>6870</v>
      </c>
      <c r="AC2416" s="168" t="s">
        <v>3302</v>
      </c>
    </row>
    <row r="2417" spans="1:29" x14ac:dyDescent="0.3">
      <c r="A2417" s="156" t="s">
        <v>4538</v>
      </c>
      <c r="B2417" s="157">
        <v>8</v>
      </c>
      <c r="C2417" s="158" t="s">
        <v>1467</v>
      </c>
      <c r="D2417" s="156" t="s">
        <v>415</v>
      </c>
      <c r="E2417" s="156" t="s">
        <v>2722</v>
      </c>
      <c r="F2417" s="156" t="s">
        <v>2638</v>
      </c>
      <c r="G2417" s="158" t="s">
        <v>280</v>
      </c>
      <c r="H2417" s="160">
        <v>45210</v>
      </c>
      <c r="I2417" s="160">
        <v>45793</v>
      </c>
      <c r="J2417" s="161" t="s">
        <v>6174</v>
      </c>
      <c r="K2417" s="162"/>
      <c r="L2417" s="156" t="s">
        <v>5629</v>
      </c>
      <c r="M2417" s="171">
        <v>0</v>
      </c>
      <c r="N2417" s="170">
        <v>2270</v>
      </c>
      <c r="O2417" s="162" t="s">
        <v>6877</v>
      </c>
      <c r="P2417" s="160">
        <v>45793</v>
      </c>
      <c r="Q2417" s="162" t="s">
        <v>6878</v>
      </c>
      <c r="R2417" s="171">
        <v>2270</v>
      </c>
      <c r="S2417" s="158" t="s">
        <v>6335</v>
      </c>
      <c r="T2417" s="162"/>
      <c r="U2417" s="161" t="s">
        <v>10</v>
      </c>
      <c r="V2417" s="161" t="s">
        <v>11</v>
      </c>
      <c r="W2417" s="161" t="s">
        <v>12</v>
      </c>
      <c r="X2417" s="161" t="s">
        <v>13</v>
      </c>
      <c r="Y2417" s="165">
        <v>5800</v>
      </c>
      <c r="Z2417" s="165">
        <v>9441101</v>
      </c>
      <c r="AA2417" s="166">
        <v>1.2679510023515742E-3</v>
      </c>
      <c r="AB2417" s="183" t="s">
        <v>6871</v>
      </c>
      <c r="AC2417" s="168" t="s">
        <v>3307</v>
      </c>
    </row>
    <row r="2418" spans="1:29" x14ac:dyDescent="0.3">
      <c r="A2418" s="156" t="s">
        <v>4715</v>
      </c>
      <c r="B2418" s="157">
        <v>9</v>
      </c>
      <c r="C2418" s="158" t="s">
        <v>1467</v>
      </c>
      <c r="D2418" s="156" t="s">
        <v>328</v>
      </c>
      <c r="E2418" s="156" t="s">
        <v>2722</v>
      </c>
      <c r="F2418" s="156" t="s">
        <v>2638</v>
      </c>
      <c r="G2418" s="158" t="s">
        <v>280</v>
      </c>
      <c r="H2418" s="160">
        <v>45210</v>
      </c>
      <c r="I2418" s="160">
        <v>45793</v>
      </c>
      <c r="J2418" s="161" t="s">
        <v>6174</v>
      </c>
      <c r="K2418" s="162"/>
      <c r="L2418" s="156" t="s">
        <v>5629</v>
      </c>
      <c r="M2418" s="171">
        <v>0</v>
      </c>
      <c r="N2418" s="170">
        <v>2870</v>
      </c>
      <c r="O2418" s="162" t="s">
        <v>6877</v>
      </c>
      <c r="P2418" s="160">
        <v>45793</v>
      </c>
      <c r="Q2418" s="162" t="s">
        <v>6878</v>
      </c>
      <c r="R2418" s="171">
        <v>2870</v>
      </c>
      <c r="S2418" s="158" t="s">
        <v>6336</v>
      </c>
      <c r="T2418" s="162"/>
      <c r="U2418" s="161" t="s">
        <v>10</v>
      </c>
      <c r="V2418" s="161" t="s">
        <v>11</v>
      </c>
      <c r="W2418" s="161" t="s">
        <v>12</v>
      </c>
      <c r="X2418" s="161" t="s">
        <v>13</v>
      </c>
      <c r="Y2418" s="165">
        <v>5800</v>
      </c>
      <c r="Z2418" s="165">
        <v>9371101</v>
      </c>
      <c r="AA2418" s="166">
        <v>1.603092236453312E-3</v>
      </c>
      <c r="AB2418" s="183" t="s">
        <v>6872</v>
      </c>
      <c r="AC2418" s="168" t="s">
        <v>3327</v>
      </c>
    </row>
    <row r="2419" spans="1:29" x14ac:dyDescent="0.3">
      <c r="A2419" s="156" t="s">
        <v>2726</v>
      </c>
      <c r="B2419" s="157">
        <v>3</v>
      </c>
      <c r="C2419" s="158" t="s">
        <v>1467</v>
      </c>
      <c r="D2419" s="156" t="s">
        <v>421</v>
      </c>
      <c r="E2419" s="156" t="s">
        <v>2722</v>
      </c>
      <c r="F2419" s="156" t="s">
        <v>2638</v>
      </c>
      <c r="G2419" s="158" t="s">
        <v>280</v>
      </c>
      <c r="H2419" s="160">
        <v>45210</v>
      </c>
      <c r="I2419" s="160">
        <v>45796</v>
      </c>
      <c r="J2419" s="161" t="s">
        <v>6174</v>
      </c>
      <c r="K2419" s="162"/>
      <c r="L2419" s="156" t="s">
        <v>5629</v>
      </c>
      <c r="M2419" s="171">
        <v>0</v>
      </c>
      <c r="N2419" s="170">
        <v>16925</v>
      </c>
      <c r="O2419" s="162" t="s">
        <v>6879</v>
      </c>
      <c r="P2419" s="160">
        <v>45796</v>
      </c>
      <c r="Q2419" s="162" t="s">
        <v>6880</v>
      </c>
      <c r="R2419" s="171">
        <v>16925</v>
      </c>
      <c r="S2419" s="158" t="s">
        <v>5656</v>
      </c>
      <c r="T2419" s="162"/>
      <c r="U2419" s="161" t="s">
        <v>10</v>
      </c>
      <c r="V2419" s="161" t="s">
        <v>11</v>
      </c>
      <c r="W2419" s="161" t="s">
        <v>12</v>
      </c>
      <c r="X2419" s="161" t="s">
        <v>13</v>
      </c>
      <c r="Y2419" s="165">
        <v>5800</v>
      </c>
      <c r="Z2419" s="165">
        <v>9021101</v>
      </c>
      <c r="AA2419" s="166">
        <v>9.453775645286518E-3</v>
      </c>
      <c r="AB2419" s="183" t="s">
        <v>6875</v>
      </c>
      <c r="AC2419" s="168" t="s">
        <v>3156</v>
      </c>
    </row>
    <row r="2420" spans="1:29" x14ac:dyDescent="0.3">
      <c r="A2420" s="156" t="s">
        <v>2732</v>
      </c>
      <c r="B2420" s="157">
        <v>3</v>
      </c>
      <c r="C2420" s="158" t="s">
        <v>1467</v>
      </c>
      <c r="D2420" s="156" t="s">
        <v>412</v>
      </c>
      <c r="E2420" s="156" t="s">
        <v>2722</v>
      </c>
      <c r="F2420" s="156" t="s">
        <v>2638</v>
      </c>
      <c r="G2420" s="158" t="s">
        <v>280</v>
      </c>
      <c r="H2420" s="160">
        <v>45210</v>
      </c>
      <c r="I2420" s="160">
        <v>45796</v>
      </c>
      <c r="J2420" s="161" t="s">
        <v>6174</v>
      </c>
      <c r="K2420" s="162"/>
      <c r="L2420" s="156" t="s">
        <v>5629</v>
      </c>
      <c r="M2420" s="171">
        <v>0</v>
      </c>
      <c r="N2420" s="170">
        <v>20065</v>
      </c>
      <c r="O2420" s="162" t="s">
        <v>6879</v>
      </c>
      <c r="P2420" s="160">
        <v>45796</v>
      </c>
      <c r="Q2420" s="162" t="s">
        <v>6880</v>
      </c>
      <c r="R2420" s="171">
        <v>20065</v>
      </c>
      <c r="S2420" s="158" t="s">
        <v>5657</v>
      </c>
      <c r="T2420" s="162"/>
      <c r="U2420" s="161" t="s">
        <v>10</v>
      </c>
      <c r="V2420" s="161" t="s">
        <v>11</v>
      </c>
      <c r="W2420" s="161" t="s">
        <v>12</v>
      </c>
      <c r="X2420" s="161" t="s">
        <v>13</v>
      </c>
      <c r="Y2420" s="165">
        <v>5800</v>
      </c>
      <c r="Z2420" s="165">
        <v>9041101</v>
      </c>
      <c r="AA2420" s="166">
        <v>1.1207681437085611E-2</v>
      </c>
      <c r="AB2420" s="183" t="s">
        <v>6861</v>
      </c>
      <c r="AC2420" s="168" t="s">
        <v>3166</v>
      </c>
    </row>
    <row r="2421" spans="1:29" x14ac:dyDescent="0.3">
      <c r="A2421" s="156" t="s">
        <v>2808</v>
      </c>
      <c r="B2421" s="157">
        <v>4</v>
      </c>
      <c r="C2421" s="158" t="s">
        <v>1467</v>
      </c>
      <c r="D2421" s="156" t="s">
        <v>418</v>
      </c>
      <c r="E2421" s="156" t="s">
        <v>2722</v>
      </c>
      <c r="F2421" s="156" t="s">
        <v>2638</v>
      </c>
      <c r="G2421" s="158" t="s">
        <v>280</v>
      </c>
      <c r="H2421" s="160">
        <v>45210</v>
      </c>
      <c r="I2421" s="160">
        <v>45796</v>
      </c>
      <c r="J2421" s="161" t="s">
        <v>6174</v>
      </c>
      <c r="K2421" s="162"/>
      <c r="L2421" s="156" t="s">
        <v>5629</v>
      </c>
      <c r="M2421" s="171">
        <v>0</v>
      </c>
      <c r="N2421" s="170">
        <v>7430</v>
      </c>
      <c r="O2421" s="162" t="s">
        <v>6879</v>
      </c>
      <c r="P2421" s="160">
        <v>45796</v>
      </c>
      <c r="Q2421" s="162" t="s">
        <v>6880</v>
      </c>
      <c r="R2421" s="171">
        <v>7430</v>
      </c>
      <c r="S2421" s="158" t="s">
        <v>6235</v>
      </c>
      <c r="T2421" s="162"/>
      <c r="U2421" s="161" t="s">
        <v>10</v>
      </c>
      <c r="V2421" s="161" t="s">
        <v>11</v>
      </c>
      <c r="W2421" s="161" t="s">
        <v>12</v>
      </c>
      <c r="X2421" s="161" t="s">
        <v>13</v>
      </c>
      <c r="Y2421" s="165">
        <v>5800</v>
      </c>
      <c r="Z2421" s="165">
        <v>9091101</v>
      </c>
      <c r="AA2421" s="166">
        <v>4.1501656156265184E-3</v>
      </c>
      <c r="AB2421" s="183" t="s">
        <v>6862</v>
      </c>
      <c r="AC2421" s="168" t="s">
        <v>3192</v>
      </c>
    </row>
    <row r="2422" spans="1:29" x14ac:dyDescent="0.3">
      <c r="A2422" s="156" t="s">
        <v>2822</v>
      </c>
      <c r="B2422" s="157">
        <v>3</v>
      </c>
      <c r="C2422" s="158" t="s">
        <v>1467</v>
      </c>
      <c r="D2422" s="156" t="s">
        <v>436</v>
      </c>
      <c r="E2422" s="156" t="s">
        <v>2722</v>
      </c>
      <c r="F2422" s="156" t="s">
        <v>2638</v>
      </c>
      <c r="G2422" s="158" t="s">
        <v>280</v>
      </c>
      <c r="H2422" s="160">
        <v>45210</v>
      </c>
      <c r="I2422" s="160">
        <v>45796</v>
      </c>
      <c r="J2422" s="161" t="s">
        <v>6174</v>
      </c>
      <c r="K2422" s="162"/>
      <c r="L2422" s="156" t="s">
        <v>5629</v>
      </c>
      <c r="M2422" s="171">
        <v>0</v>
      </c>
      <c r="N2422" s="170">
        <v>7225</v>
      </c>
      <c r="O2422" s="162" t="s">
        <v>6879</v>
      </c>
      <c r="P2422" s="160">
        <v>45796</v>
      </c>
      <c r="Q2422" s="162" t="s">
        <v>6880</v>
      </c>
      <c r="R2422" s="171">
        <v>7225</v>
      </c>
      <c r="S2422" s="158" t="s">
        <v>5859</v>
      </c>
      <c r="T2422" s="162"/>
      <c r="U2422" s="161" t="s">
        <v>10</v>
      </c>
      <c r="V2422" s="161" t="s">
        <v>11</v>
      </c>
      <c r="W2422" s="161" t="s">
        <v>12</v>
      </c>
      <c r="X2422" s="161" t="s">
        <v>13</v>
      </c>
      <c r="Y2422" s="165">
        <v>5800</v>
      </c>
      <c r="Z2422" s="165">
        <v>9131101</v>
      </c>
      <c r="AA2422" s="166">
        <v>4.0356590273084251E-3</v>
      </c>
      <c r="AB2422" s="183" t="s">
        <v>6863</v>
      </c>
      <c r="AC2422" s="168" t="s">
        <v>3202</v>
      </c>
    </row>
    <row r="2423" spans="1:29" x14ac:dyDescent="0.3">
      <c r="A2423" s="156" t="s">
        <v>3764</v>
      </c>
      <c r="B2423" s="157">
        <v>7</v>
      </c>
      <c r="C2423" s="158" t="s">
        <v>1467</v>
      </c>
      <c r="D2423" s="156" t="s">
        <v>438</v>
      </c>
      <c r="E2423" s="156" t="s">
        <v>2722</v>
      </c>
      <c r="F2423" s="156" t="s">
        <v>2638</v>
      </c>
      <c r="G2423" s="158" t="s">
        <v>280</v>
      </c>
      <c r="H2423" s="160">
        <v>45210</v>
      </c>
      <c r="I2423" s="160">
        <v>45796</v>
      </c>
      <c r="J2423" s="161" t="s">
        <v>6174</v>
      </c>
      <c r="K2423" s="162"/>
      <c r="L2423" s="156" t="s">
        <v>5629</v>
      </c>
      <c r="M2423" s="171">
        <v>0</v>
      </c>
      <c r="N2423" s="170">
        <v>8130</v>
      </c>
      <c r="O2423" s="162" t="s">
        <v>6879</v>
      </c>
      <c r="P2423" s="160">
        <v>45796</v>
      </c>
      <c r="Q2423" s="162" t="s">
        <v>6880</v>
      </c>
      <c r="R2423" s="171">
        <v>8130</v>
      </c>
      <c r="S2423" s="158" t="s">
        <v>6132</v>
      </c>
      <c r="T2423" s="162"/>
      <c r="U2423" s="161" t="s">
        <v>10</v>
      </c>
      <c r="V2423" s="161" t="s">
        <v>11</v>
      </c>
      <c r="W2423" s="161" t="s">
        <v>12</v>
      </c>
      <c r="X2423" s="161" t="s">
        <v>13</v>
      </c>
      <c r="Y2423" s="165">
        <v>5800</v>
      </c>
      <c r="Z2423" s="165">
        <v>9161101</v>
      </c>
      <c r="AA2423" s="166">
        <v>4.5411637220785462E-3</v>
      </c>
      <c r="AB2423" s="183" t="s">
        <v>6864</v>
      </c>
      <c r="AC2423" s="168" t="s">
        <v>3207</v>
      </c>
    </row>
    <row r="2424" spans="1:29" x14ac:dyDescent="0.3">
      <c r="A2424" s="156" t="s">
        <v>3849</v>
      </c>
      <c r="B2424" s="157">
        <v>6</v>
      </c>
      <c r="C2424" s="158" t="s">
        <v>1467</v>
      </c>
      <c r="D2424" s="156" t="s">
        <v>501</v>
      </c>
      <c r="E2424" s="156" t="s">
        <v>2722</v>
      </c>
      <c r="F2424" s="156" t="s">
        <v>2638</v>
      </c>
      <c r="G2424" s="158" t="s">
        <v>280</v>
      </c>
      <c r="H2424" s="160">
        <v>45210</v>
      </c>
      <c r="I2424" s="160">
        <v>45796</v>
      </c>
      <c r="J2424" s="161" t="s">
        <v>6174</v>
      </c>
      <c r="K2424" s="162"/>
      <c r="L2424" s="156" t="s">
        <v>5629</v>
      </c>
      <c r="M2424" s="171">
        <v>0</v>
      </c>
      <c r="N2424" s="170">
        <v>6835</v>
      </c>
      <c r="O2424" s="162" t="s">
        <v>6879</v>
      </c>
      <c r="P2424" s="160">
        <v>45796</v>
      </c>
      <c r="Q2424" s="162" t="s">
        <v>6880</v>
      </c>
      <c r="R2424" s="171">
        <v>6835</v>
      </c>
      <c r="S2424" s="158" t="s">
        <v>6176</v>
      </c>
      <c r="T2424" s="162"/>
      <c r="U2424" s="161" t="s">
        <v>10</v>
      </c>
      <c r="V2424" s="161" t="s">
        <v>11</v>
      </c>
      <c r="W2424" s="161" t="s">
        <v>12</v>
      </c>
      <c r="X2424" s="161" t="s">
        <v>13</v>
      </c>
      <c r="Y2424" s="165">
        <v>5800</v>
      </c>
      <c r="Z2424" s="165">
        <v>9171101</v>
      </c>
      <c r="AA2424" s="166">
        <v>3.8178172251422953E-3</v>
      </c>
      <c r="AB2424" s="183" t="s">
        <v>7941</v>
      </c>
      <c r="AC2424" s="168" t="s">
        <v>3217</v>
      </c>
    </row>
    <row r="2425" spans="1:29" x14ac:dyDescent="0.3">
      <c r="A2425" s="156" t="s">
        <v>2841</v>
      </c>
      <c r="B2425" s="157">
        <v>4</v>
      </c>
      <c r="C2425" s="158" t="s">
        <v>1467</v>
      </c>
      <c r="D2425" s="156" t="s">
        <v>135</v>
      </c>
      <c r="E2425" s="156" t="s">
        <v>2722</v>
      </c>
      <c r="F2425" s="156" t="s">
        <v>2638</v>
      </c>
      <c r="G2425" s="158" t="s">
        <v>280</v>
      </c>
      <c r="H2425" s="160">
        <v>45210</v>
      </c>
      <c r="I2425" s="160">
        <v>45796</v>
      </c>
      <c r="J2425" s="161" t="s">
        <v>6174</v>
      </c>
      <c r="K2425" s="162"/>
      <c r="L2425" s="156" t="s">
        <v>5629</v>
      </c>
      <c r="M2425" s="171">
        <v>0</v>
      </c>
      <c r="N2425" s="170">
        <v>26995</v>
      </c>
      <c r="O2425" s="162" t="s">
        <v>6879</v>
      </c>
      <c r="P2425" s="160">
        <v>45796</v>
      </c>
      <c r="Q2425" s="162" t="s">
        <v>6880</v>
      </c>
      <c r="R2425" s="171">
        <v>26995</v>
      </c>
      <c r="S2425" s="158" t="s">
        <v>5858</v>
      </c>
      <c r="T2425" s="162"/>
      <c r="U2425" s="161" t="s">
        <v>10</v>
      </c>
      <c r="V2425" s="161" t="s">
        <v>11</v>
      </c>
      <c r="W2425" s="161" t="s">
        <v>12</v>
      </c>
      <c r="X2425" s="161" t="s">
        <v>13</v>
      </c>
      <c r="Y2425" s="165">
        <v>5800</v>
      </c>
      <c r="Z2425" s="165">
        <v>9201101</v>
      </c>
      <c r="AA2425" s="166">
        <v>1.5078562690960683E-2</v>
      </c>
      <c r="AB2425" s="183" t="s">
        <v>6866</v>
      </c>
      <c r="AC2425" s="168" t="s">
        <v>3232</v>
      </c>
    </row>
    <row r="2426" spans="1:29" x14ac:dyDescent="0.3">
      <c r="A2426" s="156" t="s">
        <v>4206</v>
      </c>
      <c r="B2426" s="157">
        <v>6</v>
      </c>
      <c r="C2426" s="158" t="s">
        <v>1467</v>
      </c>
      <c r="D2426" s="156" t="s">
        <v>500</v>
      </c>
      <c r="E2426" s="156" t="s">
        <v>2722</v>
      </c>
      <c r="F2426" s="156" t="s">
        <v>2638</v>
      </c>
      <c r="G2426" s="158" t="s">
        <v>280</v>
      </c>
      <c r="H2426" s="160">
        <v>45210</v>
      </c>
      <c r="I2426" s="160">
        <v>45796</v>
      </c>
      <c r="J2426" s="161" t="s">
        <v>6174</v>
      </c>
      <c r="K2426" s="162"/>
      <c r="L2426" s="156" t="s">
        <v>5629</v>
      </c>
      <c r="M2426" s="171">
        <v>0</v>
      </c>
      <c r="N2426" s="170">
        <v>7110</v>
      </c>
      <c r="O2426" s="162" t="s">
        <v>6879</v>
      </c>
      <c r="P2426" s="160">
        <v>45796</v>
      </c>
      <c r="Q2426" s="162" t="s">
        <v>6880</v>
      </c>
      <c r="R2426" s="171">
        <v>7110</v>
      </c>
      <c r="S2426" s="158" t="s">
        <v>6332</v>
      </c>
      <c r="T2426" s="162"/>
      <c r="U2426" s="161" t="s">
        <v>10</v>
      </c>
      <c r="V2426" s="161" t="s">
        <v>11</v>
      </c>
      <c r="W2426" s="161" t="s">
        <v>12</v>
      </c>
      <c r="X2426" s="161" t="s">
        <v>13</v>
      </c>
      <c r="Y2426" s="165">
        <v>5800</v>
      </c>
      <c r="Z2426" s="165">
        <v>9261101</v>
      </c>
      <c r="AA2426" s="166">
        <v>3.9714236241055918E-3</v>
      </c>
      <c r="AB2426" s="183" t="s">
        <v>6867</v>
      </c>
      <c r="AC2426" s="168" t="s">
        <v>3267</v>
      </c>
    </row>
    <row r="2427" spans="1:29" x14ac:dyDescent="0.3">
      <c r="A2427" s="156" t="s">
        <v>4247</v>
      </c>
      <c r="B2427" s="157">
        <v>8</v>
      </c>
      <c r="C2427" s="158" t="s">
        <v>1467</v>
      </c>
      <c r="D2427" s="156" t="s">
        <v>507</v>
      </c>
      <c r="E2427" s="156" t="s">
        <v>2722</v>
      </c>
      <c r="F2427" s="156" t="s">
        <v>2638</v>
      </c>
      <c r="G2427" s="158" t="s">
        <v>280</v>
      </c>
      <c r="H2427" s="160">
        <v>45210</v>
      </c>
      <c r="I2427" s="160">
        <v>45796</v>
      </c>
      <c r="J2427" s="161" t="s">
        <v>6174</v>
      </c>
      <c r="K2427" s="162"/>
      <c r="L2427" s="156" t="s">
        <v>5629</v>
      </c>
      <c r="M2427" s="171">
        <v>0</v>
      </c>
      <c r="N2427" s="170">
        <v>6865</v>
      </c>
      <c r="O2427" s="162" t="s">
        <v>6879</v>
      </c>
      <c r="P2427" s="160">
        <v>45796</v>
      </c>
      <c r="Q2427" s="162" t="s">
        <v>6880</v>
      </c>
      <c r="R2427" s="171">
        <v>6865</v>
      </c>
      <c r="S2427" s="162" t="s">
        <v>6241</v>
      </c>
      <c r="T2427" s="162"/>
      <c r="U2427" s="161" t="s">
        <v>10</v>
      </c>
      <c r="V2427" s="161" t="s">
        <v>11</v>
      </c>
      <c r="W2427" s="161" t="s">
        <v>12</v>
      </c>
      <c r="X2427" s="161" t="s">
        <v>13</v>
      </c>
      <c r="Y2427" s="165">
        <v>5800</v>
      </c>
      <c r="Z2427" s="165">
        <v>9281101</v>
      </c>
      <c r="AA2427" s="166">
        <v>3.8345742868473821E-3</v>
      </c>
      <c r="AB2427" s="183" t="s">
        <v>6868</v>
      </c>
      <c r="AC2427" s="168" t="s">
        <v>3272</v>
      </c>
    </row>
    <row r="2428" spans="1:29" x14ac:dyDescent="0.3">
      <c r="A2428" s="156" t="s">
        <v>4292</v>
      </c>
      <c r="B2428" s="157">
        <v>7</v>
      </c>
      <c r="C2428" s="158" t="s">
        <v>1467</v>
      </c>
      <c r="D2428" s="158" t="s">
        <v>446</v>
      </c>
      <c r="E2428" s="156" t="s">
        <v>2722</v>
      </c>
      <c r="F2428" s="156" t="s">
        <v>2638</v>
      </c>
      <c r="G2428" s="158" t="s">
        <v>280</v>
      </c>
      <c r="H2428" s="160">
        <v>45210</v>
      </c>
      <c r="I2428" s="160">
        <v>45796</v>
      </c>
      <c r="J2428" s="161" t="s">
        <v>6174</v>
      </c>
      <c r="K2428" s="162"/>
      <c r="L2428" s="156" t="s">
        <v>5629</v>
      </c>
      <c r="M2428" s="171">
        <v>0</v>
      </c>
      <c r="N2428" s="170">
        <v>7030</v>
      </c>
      <c r="O2428" s="162" t="s">
        <v>6879</v>
      </c>
      <c r="P2428" s="160">
        <v>45796</v>
      </c>
      <c r="Q2428" s="162" t="s">
        <v>6880</v>
      </c>
      <c r="R2428" s="171">
        <v>7030</v>
      </c>
      <c r="S2428" s="158" t="s">
        <v>6333</v>
      </c>
      <c r="T2428" s="162"/>
      <c r="U2428" s="161" t="s">
        <v>10</v>
      </c>
      <c r="V2428" s="161" t="s">
        <v>11</v>
      </c>
      <c r="W2428" s="161" t="s">
        <v>12</v>
      </c>
      <c r="X2428" s="161" t="s">
        <v>13</v>
      </c>
      <c r="Y2428" s="165">
        <v>5800</v>
      </c>
      <c r="Z2428" s="165">
        <v>9291101</v>
      </c>
      <c r="AA2428" s="166">
        <v>3.92673812622536E-3</v>
      </c>
      <c r="AB2428" s="183" t="s">
        <v>6869</v>
      </c>
      <c r="AC2428" s="168" t="s">
        <v>3277</v>
      </c>
    </row>
    <row r="2429" spans="1:29" x14ac:dyDescent="0.3">
      <c r="A2429" s="156" t="s">
        <v>4494</v>
      </c>
      <c r="B2429" s="157">
        <v>6</v>
      </c>
      <c r="C2429" s="158" t="s">
        <v>1467</v>
      </c>
      <c r="D2429" s="156" t="s">
        <v>301</v>
      </c>
      <c r="E2429" s="156" t="s">
        <v>2722</v>
      </c>
      <c r="F2429" s="156" t="s">
        <v>2638</v>
      </c>
      <c r="G2429" s="158" t="s">
        <v>280</v>
      </c>
      <c r="H2429" s="160">
        <v>45210</v>
      </c>
      <c r="I2429" s="160">
        <v>45796</v>
      </c>
      <c r="J2429" s="161" t="s">
        <v>6174</v>
      </c>
      <c r="K2429" s="162"/>
      <c r="L2429" s="156" t="s">
        <v>5629</v>
      </c>
      <c r="M2429" s="171">
        <v>0</v>
      </c>
      <c r="N2429" s="170">
        <v>6400</v>
      </c>
      <c r="O2429" s="162" t="s">
        <v>6879</v>
      </c>
      <c r="P2429" s="160">
        <v>45796</v>
      </c>
      <c r="Q2429" s="162" t="s">
        <v>6880</v>
      </c>
      <c r="R2429" s="171">
        <v>6400</v>
      </c>
      <c r="S2429" s="158" t="s">
        <v>6334</v>
      </c>
      <c r="T2429" s="162"/>
      <c r="U2429" s="161" t="s">
        <v>10</v>
      </c>
      <c r="V2429" s="161" t="s">
        <v>11</v>
      </c>
      <c r="W2429" s="161" t="s">
        <v>12</v>
      </c>
      <c r="X2429" s="161" t="s">
        <v>13</v>
      </c>
      <c r="Y2429" s="165">
        <v>5800</v>
      </c>
      <c r="Z2429" s="165">
        <v>9341101</v>
      </c>
      <c r="AA2429" s="166">
        <v>3.5748398304185354E-3</v>
      </c>
      <c r="AB2429" s="183" t="s">
        <v>6870</v>
      </c>
      <c r="AC2429" s="168" t="s">
        <v>3302</v>
      </c>
    </row>
    <row r="2430" spans="1:29" x14ac:dyDescent="0.3">
      <c r="A2430" s="156" t="s">
        <v>4538</v>
      </c>
      <c r="B2430" s="157">
        <v>8</v>
      </c>
      <c r="C2430" s="158" t="s">
        <v>1467</v>
      </c>
      <c r="D2430" s="156" t="s">
        <v>415</v>
      </c>
      <c r="E2430" s="156" t="s">
        <v>2722</v>
      </c>
      <c r="F2430" s="156" t="s">
        <v>2638</v>
      </c>
      <c r="G2430" s="158" t="s">
        <v>280</v>
      </c>
      <c r="H2430" s="160">
        <v>45210</v>
      </c>
      <c r="I2430" s="160">
        <v>45796</v>
      </c>
      <c r="J2430" s="161" t="s">
        <v>6174</v>
      </c>
      <c r="K2430" s="162"/>
      <c r="L2430" s="156" t="s">
        <v>5629</v>
      </c>
      <c r="M2430" s="171">
        <v>0</v>
      </c>
      <c r="N2430" s="170">
        <v>1970</v>
      </c>
      <c r="O2430" s="162" t="s">
        <v>6879</v>
      </c>
      <c r="P2430" s="160">
        <v>45796</v>
      </c>
      <c r="Q2430" s="162" t="s">
        <v>6880</v>
      </c>
      <c r="R2430" s="171">
        <v>1970</v>
      </c>
      <c r="S2430" s="158" t="s">
        <v>6335</v>
      </c>
      <c r="T2430" s="162"/>
      <c r="U2430" s="161" t="s">
        <v>10</v>
      </c>
      <c r="V2430" s="161" t="s">
        <v>11</v>
      </c>
      <c r="W2430" s="161" t="s">
        <v>12</v>
      </c>
      <c r="X2430" s="161" t="s">
        <v>13</v>
      </c>
      <c r="Y2430" s="165">
        <v>5800</v>
      </c>
      <c r="Z2430" s="165">
        <v>9441101</v>
      </c>
      <c r="AA2430" s="166">
        <v>1.1003803853007054E-3</v>
      </c>
      <c r="AB2430" s="183" t="s">
        <v>6871</v>
      </c>
      <c r="AC2430" s="168" t="s">
        <v>3307</v>
      </c>
    </row>
    <row r="2431" spans="1:29" x14ac:dyDescent="0.3">
      <c r="A2431" s="156" t="s">
        <v>4715</v>
      </c>
      <c r="B2431" s="157">
        <v>9</v>
      </c>
      <c r="C2431" s="158" t="s">
        <v>1467</v>
      </c>
      <c r="D2431" s="156" t="s">
        <v>328</v>
      </c>
      <c r="E2431" s="156" t="s">
        <v>2722</v>
      </c>
      <c r="F2431" s="156" t="s">
        <v>2638</v>
      </c>
      <c r="G2431" s="158" t="s">
        <v>280</v>
      </c>
      <c r="H2431" s="160">
        <v>45210</v>
      </c>
      <c r="I2431" s="160">
        <v>45796</v>
      </c>
      <c r="J2431" s="161" t="s">
        <v>6174</v>
      </c>
      <c r="K2431" s="162"/>
      <c r="L2431" s="156" t="s">
        <v>5629</v>
      </c>
      <c r="M2431" s="171">
        <v>0</v>
      </c>
      <c r="N2431" s="170">
        <v>9900</v>
      </c>
      <c r="O2431" s="162" t="s">
        <v>6879</v>
      </c>
      <c r="P2431" s="160">
        <v>45796</v>
      </c>
      <c r="Q2431" s="162" t="s">
        <v>6880</v>
      </c>
      <c r="R2431" s="171">
        <v>9900</v>
      </c>
      <c r="S2431" s="158" t="s">
        <v>6336</v>
      </c>
      <c r="T2431" s="162"/>
      <c r="U2431" s="161" t="s">
        <v>10</v>
      </c>
      <c r="V2431" s="161" t="s">
        <v>11</v>
      </c>
      <c r="W2431" s="161" t="s">
        <v>12</v>
      </c>
      <c r="X2431" s="161" t="s">
        <v>13</v>
      </c>
      <c r="Y2431" s="165">
        <v>5800</v>
      </c>
      <c r="Z2431" s="165">
        <v>9371101</v>
      </c>
      <c r="AA2431" s="166">
        <v>5.5298303626786722E-3</v>
      </c>
      <c r="AB2431" s="183" t="s">
        <v>6872</v>
      </c>
      <c r="AC2431" s="168" t="s">
        <v>3327</v>
      </c>
    </row>
    <row r="2432" spans="1:29" x14ac:dyDescent="0.3">
      <c r="A2432" s="156" t="s">
        <v>2726</v>
      </c>
      <c r="B2432" s="157">
        <v>3</v>
      </c>
      <c r="C2432" s="158" t="s">
        <v>1467</v>
      </c>
      <c r="D2432" s="156" t="s">
        <v>421</v>
      </c>
      <c r="E2432" s="156" t="s">
        <v>2722</v>
      </c>
      <c r="F2432" s="156" t="s">
        <v>2638</v>
      </c>
      <c r="G2432" s="158" t="s">
        <v>280</v>
      </c>
      <c r="H2432" s="160">
        <v>45210</v>
      </c>
      <c r="I2432" s="160">
        <v>45838</v>
      </c>
      <c r="J2432" s="161" t="s">
        <v>6174</v>
      </c>
      <c r="K2432" s="162"/>
      <c r="L2432" s="156" t="s">
        <v>5629</v>
      </c>
      <c r="M2432" s="171">
        <v>0</v>
      </c>
      <c r="N2432" s="170">
        <v>9900</v>
      </c>
      <c r="O2432" s="162" t="s">
        <v>6881</v>
      </c>
      <c r="P2432" s="160">
        <v>45838</v>
      </c>
      <c r="Q2432" s="162" t="s">
        <v>6882</v>
      </c>
      <c r="R2432" s="171">
        <v>9900</v>
      </c>
      <c r="S2432" s="158" t="s">
        <v>5656</v>
      </c>
      <c r="T2432" s="162"/>
      <c r="U2432" s="161" t="s">
        <v>10</v>
      </c>
      <c r="V2432" s="161" t="s">
        <v>11</v>
      </c>
      <c r="W2432" s="161" t="s">
        <v>12</v>
      </c>
      <c r="X2432" s="161" t="s">
        <v>13</v>
      </c>
      <c r="Y2432" s="165">
        <v>5800</v>
      </c>
      <c r="Z2432" s="165">
        <v>9021101</v>
      </c>
      <c r="AA2432" s="166">
        <v>5.5298303626786722E-3</v>
      </c>
      <c r="AB2432" s="183" t="s">
        <v>7481</v>
      </c>
      <c r="AC2432" s="168" t="s">
        <v>3156</v>
      </c>
    </row>
    <row r="2433" spans="1:29" x14ac:dyDescent="0.3">
      <c r="A2433" s="156" t="s">
        <v>2732</v>
      </c>
      <c r="B2433" s="157">
        <v>3</v>
      </c>
      <c r="C2433" s="158" t="s">
        <v>1467</v>
      </c>
      <c r="D2433" s="156" t="s">
        <v>412</v>
      </c>
      <c r="E2433" s="156" t="s">
        <v>2722</v>
      </c>
      <c r="F2433" s="156" t="s">
        <v>2638</v>
      </c>
      <c r="G2433" s="158" t="s">
        <v>280</v>
      </c>
      <c r="H2433" s="160">
        <v>45210</v>
      </c>
      <c r="I2433" s="160">
        <v>45838</v>
      </c>
      <c r="J2433" s="161" t="s">
        <v>6174</v>
      </c>
      <c r="K2433" s="162"/>
      <c r="L2433" s="156" t="s">
        <v>5629</v>
      </c>
      <c r="M2433" s="171">
        <v>0</v>
      </c>
      <c r="N2433" s="170">
        <v>10030</v>
      </c>
      <c r="O2433" s="162" t="s">
        <v>6881</v>
      </c>
      <c r="P2433" s="160">
        <v>45838</v>
      </c>
      <c r="Q2433" s="162" t="s">
        <v>6882</v>
      </c>
      <c r="R2433" s="171">
        <v>10030</v>
      </c>
      <c r="S2433" s="158" t="s">
        <v>5657</v>
      </c>
      <c r="T2433" s="162"/>
      <c r="U2433" s="161" t="s">
        <v>10</v>
      </c>
      <c r="V2433" s="161" t="s">
        <v>11</v>
      </c>
      <c r="W2433" s="161" t="s">
        <v>12</v>
      </c>
      <c r="X2433" s="161" t="s">
        <v>13</v>
      </c>
      <c r="Y2433" s="165">
        <v>5800</v>
      </c>
      <c r="Z2433" s="165">
        <v>9041101</v>
      </c>
      <c r="AA2433" s="166">
        <v>5.6024442967340486E-3</v>
      </c>
      <c r="AB2433" s="183" t="s">
        <v>7482</v>
      </c>
      <c r="AC2433" s="168" t="s">
        <v>3166</v>
      </c>
    </row>
    <row r="2434" spans="1:29" x14ac:dyDescent="0.3">
      <c r="A2434" s="156" t="s">
        <v>2808</v>
      </c>
      <c r="B2434" s="157">
        <v>4</v>
      </c>
      <c r="C2434" s="158" t="s">
        <v>1467</v>
      </c>
      <c r="D2434" s="156" t="s">
        <v>418</v>
      </c>
      <c r="E2434" s="156" t="s">
        <v>2722</v>
      </c>
      <c r="F2434" s="156" t="s">
        <v>2638</v>
      </c>
      <c r="G2434" s="158" t="s">
        <v>280</v>
      </c>
      <c r="H2434" s="160">
        <v>45210</v>
      </c>
      <c r="I2434" s="160">
        <v>45838</v>
      </c>
      <c r="J2434" s="161" t="s">
        <v>6174</v>
      </c>
      <c r="K2434" s="162"/>
      <c r="L2434" s="156" t="s">
        <v>5629</v>
      </c>
      <c r="M2434" s="171">
        <v>0</v>
      </c>
      <c r="N2434" s="170">
        <v>9460</v>
      </c>
      <c r="O2434" s="162" t="s">
        <v>6881</v>
      </c>
      <c r="P2434" s="160">
        <v>45838</v>
      </c>
      <c r="Q2434" s="162" t="s">
        <v>6882</v>
      </c>
      <c r="R2434" s="171">
        <v>9460</v>
      </c>
      <c r="S2434" s="158" t="s">
        <v>6235</v>
      </c>
      <c r="T2434" s="162"/>
      <c r="U2434" s="161" t="s">
        <v>10</v>
      </c>
      <c r="V2434" s="161" t="s">
        <v>11</v>
      </c>
      <c r="W2434" s="161" t="s">
        <v>12</v>
      </c>
      <c r="X2434" s="161" t="s">
        <v>13</v>
      </c>
      <c r="Y2434" s="165">
        <v>5800</v>
      </c>
      <c r="Z2434" s="165">
        <v>9091101</v>
      </c>
      <c r="AA2434" s="166">
        <v>5.2840601243373982E-3</v>
      </c>
      <c r="AB2434" s="183" t="s">
        <v>7483</v>
      </c>
      <c r="AC2434" s="168" t="s">
        <v>3192</v>
      </c>
    </row>
    <row r="2435" spans="1:29" x14ac:dyDescent="0.3">
      <c r="A2435" s="156" t="s">
        <v>2822</v>
      </c>
      <c r="B2435" s="157">
        <v>3</v>
      </c>
      <c r="C2435" s="158" t="s">
        <v>1467</v>
      </c>
      <c r="D2435" s="156" t="s">
        <v>436</v>
      </c>
      <c r="E2435" s="156" t="s">
        <v>2722</v>
      </c>
      <c r="F2435" s="156" t="s">
        <v>2638</v>
      </c>
      <c r="G2435" s="158" t="s">
        <v>280</v>
      </c>
      <c r="H2435" s="160">
        <v>45210</v>
      </c>
      <c r="I2435" s="160">
        <v>45838</v>
      </c>
      <c r="J2435" s="161" t="s">
        <v>6174</v>
      </c>
      <c r="K2435" s="162"/>
      <c r="L2435" s="156" t="s">
        <v>5629</v>
      </c>
      <c r="M2435" s="171">
        <v>0</v>
      </c>
      <c r="N2435" s="170">
        <v>14940</v>
      </c>
      <c r="O2435" s="162" t="s">
        <v>6881</v>
      </c>
      <c r="P2435" s="160">
        <v>45838</v>
      </c>
      <c r="Q2435" s="162" t="s">
        <v>6882</v>
      </c>
      <c r="R2435" s="171">
        <v>14940</v>
      </c>
      <c r="S2435" s="158" t="s">
        <v>5859</v>
      </c>
      <c r="T2435" s="162"/>
      <c r="U2435" s="161" t="s">
        <v>10</v>
      </c>
      <c r="V2435" s="161" t="s">
        <v>11</v>
      </c>
      <c r="W2435" s="161" t="s">
        <v>12</v>
      </c>
      <c r="X2435" s="161" t="s">
        <v>13</v>
      </c>
      <c r="Y2435" s="165">
        <v>5800</v>
      </c>
      <c r="Z2435" s="165">
        <v>9131101</v>
      </c>
      <c r="AA2435" s="166">
        <v>8.3450167291332696E-3</v>
      </c>
      <c r="AB2435" s="183" t="s">
        <v>7484</v>
      </c>
      <c r="AC2435" s="168" t="s">
        <v>3202</v>
      </c>
    </row>
    <row r="2436" spans="1:29" x14ac:dyDescent="0.3">
      <c r="A2436" s="156" t="s">
        <v>3764</v>
      </c>
      <c r="B2436" s="157">
        <v>7</v>
      </c>
      <c r="C2436" s="158" t="s">
        <v>1467</v>
      </c>
      <c r="D2436" s="156" t="s">
        <v>438</v>
      </c>
      <c r="E2436" s="156" t="s">
        <v>2722</v>
      </c>
      <c r="F2436" s="156" t="s">
        <v>2638</v>
      </c>
      <c r="G2436" s="158" t="s">
        <v>280</v>
      </c>
      <c r="H2436" s="160">
        <v>45210</v>
      </c>
      <c r="I2436" s="160">
        <v>45838</v>
      </c>
      <c r="J2436" s="161" t="s">
        <v>6174</v>
      </c>
      <c r="K2436" s="162"/>
      <c r="L2436" s="156" t="s">
        <v>5629</v>
      </c>
      <c r="M2436" s="171">
        <v>0</v>
      </c>
      <c r="N2436" s="170">
        <v>16450</v>
      </c>
      <c r="O2436" s="162" t="s">
        <v>6881</v>
      </c>
      <c r="P2436" s="160">
        <v>45838</v>
      </c>
      <c r="Q2436" s="162" t="s">
        <v>6882</v>
      </c>
      <c r="R2436" s="171">
        <v>16450</v>
      </c>
      <c r="S2436" s="158" t="s">
        <v>6132</v>
      </c>
      <c r="T2436" s="162"/>
      <c r="U2436" s="161" t="s">
        <v>10</v>
      </c>
      <c r="V2436" s="161" t="s">
        <v>11</v>
      </c>
      <c r="W2436" s="161" t="s">
        <v>12</v>
      </c>
      <c r="X2436" s="161" t="s">
        <v>13</v>
      </c>
      <c r="Y2436" s="165">
        <v>5800</v>
      </c>
      <c r="Z2436" s="165">
        <v>9161101</v>
      </c>
      <c r="AA2436" s="166">
        <v>9.1884555016226426E-3</v>
      </c>
      <c r="AB2436" s="183" t="s">
        <v>7485</v>
      </c>
      <c r="AC2436" s="168" t="s">
        <v>3207</v>
      </c>
    </row>
    <row r="2437" spans="1:29" x14ac:dyDescent="0.3">
      <c r="A2437" s="156" t="s">
        <v>3849</v>
      </c>
      <c r="B2437" s="157">
        <v>6</v>
      </c>
      <c r="C2437" s="158" t="s">
        <v>1467</v>
      </c>
      <c r="D2437" s="156" t="s">
        <v>501</v>
      </c>
      <c r="E2437" s="156" t="s">
        <v>2722</v>
      </c>
      <c r="F2437" s="156" t="s">
        <v>2638</v>
      </c>
      <c r="G2437" s="158" t="s">
        <v>280</v>
      </c>
      <c r="H2437" s="160">
        <v>45210</v>
      </c>
      <c r="I2437" s="160">
        <v>45838</v>
      </c>
      <c r="J2437" s="161" t="s">
        <v>6174</v>
      </c>
      <c r="K2437" s="162"/>
      <c r="L2437" s="156" t="s">
        <v>5629</v>
      </c>
      <c r="M2437" s="171">
        <v>0</v>
      </c>
      <c r="N2437" s="170">
        <v>12420</v>
      </c>
      <c r="O2437" s="162" t="s">
        <v>6881</v>
      </c>
      <c r="P2437" s="160">
        <v>45838</v>
      </c>
      <c r="Q2437" s="162" t="s">
        <v>6882</v>
      </c>
      <c r="R2437" s="171">
        <v>12420</v>
      </c>
      <c r="S2437" s="158" t="s">
        <v>6176</v>
      </c>
      <c r="T2437" s="162"/>
      <c r="U2437" s="161" t="s">
        <v>10</v>
      </c>
      <c r="V2437" s="161" t="s">
        <v>11</v>
      </c>
      <c r="W2437" s="161" t="s">
        <v>12</v>
      </c>
      <c r="X2437" s="161" t="s">
        <v>13</v>
      </c>
      <c r="Y2437" s="165">
        <v>5800</v>
      </c>
      <c r="Z2437" s="165">
        <v>9171101</v>
      </c>
      <c r="AA2437" s="166">
        <v>6.9374235459059705E-3</v>
      </c>
      <c r="AB2437" s="183" t="s">
        <v>7942</v>
      </c>
      <c r="AC2437" s="168" t="s">
        <v>3217</v>
      </c>
    </row>
    <row r="2438" spans="1:29" x14ac:dyDescent="0.3">
      <c r="A2438" s="156" t="s">
        <v>2841</v>
      </c>
      <c r="B2438" s="157">
        <v>4</v>
      </c>
      <c r="C2438" s="158" t="s">
        <v>1467</v>
      </c>
      <c r="D2438" s="156" t="s">
        <v>135</v>
      </c>
      <c r="E2438" s="156" t="s">
        <v>2722</v>
      </c>
      <c r="F2438" s="156" t="s">
        <v>2638</v>
      </c>
      <c r="G2438" s="158" t="s">
        <v>280</v>
      </c>
      <c r="H2438" s="160">
        <v>45210</v>
      </c>
      <c r="I2438" s="160">
        <v>45838</v>
      </c>
      <c r="J2438" s="161" t="s">
        <v>6174</v>
      </c>
      <c r="K2438" s="162"/>
      <c r="L2438" s="156" t="s">
        <v>5629</v>
      </c>
      <c r="M2438" s="171">
        <v>0</v>
      </c>
      <c r="N2438" s="170">
        <v>13500</v>
      </c>
      <c r="O2438" s="162" t="s">
        <v>6881</v>
      </c>
      <c r="P2438" s="160">
        <v>45838</v>
      </c>
      <c r="Q2438" s="162" t="s">
        <v>6882</v>
      </c>
      <c r="R2438" s="171">
        <v>13500</v>
      </c>
      <c r="S2438" s="158" t="s">
        <v>5858</v>
      </c>
      <c r="T2438" s="162"/>
      <c r="U2438" s="161" t="s">
        <v>10</v>
      </c>
      <c r="V2438" s="161" t="s">
        <v>11</v>
      </c>
      <c r="W2438" s="161" t="s">
        <v>12</v>
      </c>
      <c r="X2438" s="161" t="s">
        <v>13</v>
      </c>
      <c r="Y2438" s="165">
        <v>5800</v>
      </c>
      <c r="Z2438" s="165">
        <v>9201101</v>
      </c>
      <c r="AA2438" s="166">
        <v>7.5406777672890985E-3</v>
      </c>
      <c r="AB2438" s="183" t="s">
        <v>7486</v>
      </c>
      <c r="AC2438" s="168" t="s">
        <v>3232</v>
      </c>
    </row>
    <row r="2439" spans="1:29" x14ac:dyDescent="0.3">
      <c r="A2439" s="156" t="s">
        <v>4206</v>
      </c>
      <c r="B2439" s="157">
        <v>6</v>
      </c>
      <c r="C2439" s="158" t="s">
        <v>1467</v>
      </c>
      <c r="D2439" s="156" t="s">
        <v>500</v>
      </c>
      <c r="E2439" s="156" t="s">
        <v>2722</v>
      </c>
      <c r="F2439" s="156" t="s">
        <v>2638</v>
      </c>
      <c r="G2439" s="158" t="s">
        <v>280</v>
      </c>
      <c r="H2439" s="160">
        <v>45210</v>
      </c>
      <c r="I2439" s="160">
        <v>45838</v>
      </c>
      <c r="J2439" s="161" t="s">
        <v>6174</v>
      </c>
      <c r="K2439" s="162"/>
      <c r="L2439" s="156" t="s">
        <v>5629</v>
      </c>
      <c r="M2439" s="171">
        <v>0</v>
      </c>
      <c r="N2439" s="170">
        <v>5750</v>
      </c>
      <c r="O2439" s="162" t="s">
        <v>6881</v>
      </c>
      <c r="P2439" s="160">
        <v>45838</v>
      </c>
      <c r="Q2439" s="162" t="s">
        <v>6882</v>
      </c>
      <c r="R2439" s="171">
        <v>5750</v>
      </c>
      <c r="S2439" s="158" t="s">
        <v>6332</v>
      </c>
      <c r="T2439" s="162"/>
      <c r="U2439" s="161" t="s">
        <v>10</v>
      </c>
      <c r="V2439" s="161" t="s">
        <v>11</v>
      </c>
      <c r="W2439" s="161" t="s">
        <v>12</v>
      </c>
      <c r="X2439" s="161" t="s">
        <v>13</v>
      </c>
      <c r="Y2439" s="165">
        <v>5800</v>
      </c>
      <c r="Z2439" s="165">
        <v>9261101</v>
      </c>
      <c r="AA2439" s="166">
        <v>3.2117701601416531E-3</v>
      </c>
      <c r="AB2439" s="183" t="s">
        <v>7487</v>
      </c>
      <c r="AC2439" s="168" t="s">
        <v>3267</v>
      </c>
    </row>
    <row r="2440" spans="1:29" x14ac:dyDescent="0.3">
      <c r="A2440" s="156" t="s">
        <v>4247</v>
      </c>
      <c r="B2440" s="157">
        <v>8</v>
      </c>
      <c r="C2440" s="158" t="s">
        <v>1467</v>
      </c>
      <c r="D2440" s="158" t="s">
        <v>507</v>
      </c>
      <c r="E2440" s="156" t="s">
        <v>2722</v>
      </c>
      <c r="F2440" s="159" t="s">
        <v>2638</v>
      </c>
      <c r="G2440" s="158" t="s">
        <v>280</v>
      </c>
      <c r="H2440" s="160">
        <v>45210</v>
      </c>
      <c r="I2440" s="160">
        <v>45838</v>
      </c>
      <c r="J2440" s="161" t="s">
        <v>6174</v>
      </c>
      <c r="K2440" s="162"/>
      <c r="L2440" s="156" t="s">
        <v>5629</v>
      </c>
      <c r="M2440" s="171">
        <v>0</v>
      </c>
      <c r="N2440" s="164">
        <v>15410</v>
      </c>
      <c r="O2440" s="162" t="s">
        <v>6881</v>
      </c>
      <c r="P2440" s="160">
        <v>45838</v>
      </c>
      <c r="Q2440" s="162" t="s">
        <v>6882</v>
      </c>
      <c r="R2440" s="164">
        <v>15410</v>
      </c>
      <c r="S2440" s="163" t="s">
        <v>6241</v>
      </c>
      <c r="T2440" s="163"/>
      <c r="U2440" s="161" t="s">
        <v>10</v>
      </c>
      <c r="V2440" s="161" t="s">
        <v>11</v>
      </c>
      <c r="W2440" s="161" t="s">
        <v>12</v>
      </c>
      <c r="X2440" s="161" t="s">
        <v>13</v>
      </c>
      <c r="Y2440" s="169">
        <v>5800</v>
      </c>
      <c r="Z2440" s="169">
        <v>9281101</v>
      </c>
      <c r="AA2440" s="166">
        <v>8.6075440291796309E-3</v>
      </c>
      <c r="AB2440" s="167" t="s">
        <v>7488</v>
      </c>
      <c r="AC2440" s="168" t="s">
        <v>3272</v>
      </c>
    </row>
    <row r="2441" spans="1:29" x14ac:dyDescent="0.3">
      <c r="A2441" s="156" t="s">
        <v>4292</v>
      </c>
      <c r="B2441" s="157">
        <v>7</v>
      </c>
      <c r="C2441" s="158" t="s">
        <v>1467</v>
      </c>
      <c r="D2441" s="156" t="s">
        <v>446</v>
      </c>
      <c r="E2441" s="156" t="s">
        <v>2722</v>
      </c>
      <c r="F2441" s="156" t="s">
        <v>2638</v>
      </c>
      <c r="G2441" s="158" t="s">
        <v>280</v>
      </c>
      <c r="H2441" s="160">
        <v>45210</v>
      </c>
      <c r="I2441" s="160">
        <v>45838</v>
      </c>
      <c r="J2441" s="161" t="s">
        <v>6174</v>
      </c>
      <c r="K2441" s="162"/>
      <c r="L2441" s="156" t="s">
        <v>5629</v>
      </c>
      <c r="M2441" s="171">
        <v>0</v>
      </c>
      <c r="N2441" s="170">
        <v>4490</v>
      </c>
      <c r="O2441" s="162" t="s">
        <v>6881</v>
      </c>
      <c r="P2441" s="160">
        <v>45838</v>
      </c>
      <c r="Q2441" s="162" t="s">
        <v>6882</v>
      </c>
      <c r="R2441" s="171">
        <v>4490</v>
      </c>
      <c r="S2441" s="162" t="s">
        <v>6333</v>
      </c>
      <c r="T2441" s="162"/>
      <c r="U2441" s="161" t="s">
        <v>10</v>
      </c>
      <c r="V2441" s="161" t="s">
        <v>11</v>
      </c>
      <c r="W2441" s="161" t="s">
        <v>12</v>
      </c>
      <c r="X2441" s="161" t="s">
        <v>13</v>
      </c>
      <c r="Y2441" s="165">
        <v>5800</v>
      </c>
      <c r="Z2441" s="165">
        <v>9291101</v>
      </c>
      <c r="AA2441" s="166">
        <v>2.5079735685280039E-3</v>
      </c>
      <c r="AB2441" s="183" t="s">
        <v>7489</v>
      </c>
      <c r="AC2441" s="168" t="s">
        <v>3277</v>
      </c>
    </row>
    <row r="2442" spans="1:29" x14ac:dyDescent="0.3">
      <c r="A2442" s="156" t="s">
        <v>4494</v>
      </c>
      <c r="B2442" s="157">
        <v>6</v>
      </c>
      <c r="C2442" s="158" t="s">
        <v>1467</v>
      </c>
      <c r="D2442" s="158" t="s">
        <v>301</v>
      </c>
      <c r="E2442" s="156" t="s">
        <v>2722</v>
      </c>
      <c r="F2442" s="156" t="s">
        <v>2638</v>
      </c>
      <c r="G2442" s="158" t="s">
        <v>280</v>
      </c>
      <c r="H2442" s="160">
        <v>45210</v>
      </c>
      <c r="I2442" s="160">
        <v>45838</v>
      </c>
      <c r="J2442" s="161" t="s">
        <v>6174</v>
      </c>
      <c r="K2442" s="162"/>
      <c r="L2442" s="156" t="s">
        <v>5629</v>
      </c>
      <c r="M2442" s="171">
        <v>0</v>
      </c>
      <c r="N2442" s="170">
        <v>5420</v>
      </c>
      <c r="O2442" s="162" t="s">
        <v>6881</v>
      </c>
      <c r="P2442" s="160">
        <v>45838</v>
      </c>
      <c r="Q2442" s="162" t="s">
        <v>6882</v>
      </c>
      <c r="R2442" s="171">
        <v>5420</v>
      </c>
      <c r="S2442" s="158" t="s">
        <v>6334</v>
      </c>
      <c r="T2442" s="162"/>
      <c r="U2442" s="161" t="s">
        <v>10</v>
      </c>
      <c r="V2442" s="161" t="s">
        <v>11</v>
      </c>
      <c r="W2442" s="161" t="s">
        <v>12</v>
      </c>
      <c r="X2442" s="161" t="s">
        <v>13</v>
      </c>
      <c r="Y2442" s="165">
        <v>5800</v>
      </c>
      <c r="Z2442" s="165">
        <v>9341101</v>
      </c>
      <c r="AA2442" s="166">
        <v>3.0274424813856973E-3</v>
      </c>
      <c r="AB2442" s="183" t="s">
        <v>7490</v>
      </c>
      <c r="AC2442" s="168" t="s">
        <v>3302</v>
      </c>
    </row>
    <row r="2443" spans="1:29" x14ac:dyDescent="0.3">
      <c r="A2443" s="156" t="s">
        <v>4538</v>
      </c>
      <c r="B2443" s="157">
        <v>8</v>
      </c>
      <c r="C2443" s="158" t="s">
        <v>1467</v>
      </c>
      <c r="D2443" s="156" t="s">
        <v>415</v>
      </c>
      <c r="E2443" s="156" t="s">
        <v>2722</v>
      </c>
      <c r="F2443" s="156" t="s">
        <v>2638</v>
      </c>
      <c r="G2443" s="158" t="s">
        <v>280</v>
      </c>
      <c r="H2443" s="160">
        <v>45210</v>
      </c>
      <c r="I2443" s="160">
        <v>45838</v>
      </c>
      <c r="J2443" s="161" t="s">
        <v>6174</v>
      </c>
      <c r="K2443" s="162"/>
      <c r="L2443" s="156" t="s">
        <v>5629</v>
      </c>
      <c r="M2443" s="171">
        <v>0</v>
      </c>
      <c r="N2443" s="170">
        <v>300</v>
      </c>
      <c r="O2443" s="162" t="s">
        <v>6881</v>
      </c>
      <c r="P2443" s="160">
        <v>45838</v>
      </c>
      <c r="Q2443" s="162" t="s">
        <v>6882</v>
      </c>
      <c r="R2443" s="171">
        <v>300</v>
      </c>
      <c r="S2443" s="158" t="s">
        <v>6335</v>
      </c>
      <c r="T2443" s="162"/>
      <c r="U2443" s="161" t="s">
        <v>10</v>
      </c>
      <c r="V2443" s="161" t="s">
        <v>11</v>
      </c>
      <c r="W2443" s="161" t="s">
        <v>12</v>
      </c>
      <c r="X2443" s="161" t="s">
        <v>13</v>
      </c>
      <c r="Y2443" s="165">
        <v>5800</v>
      </c>
      <c r="Z2443" s="165">
        <v>9441101</v>
      </c>
      <c r="AA2443" s="166">
        <v>1.6757061705086887E-4</v>
      </c>
      <c r="AB2443" s="183" t="s">
        <v>7491</v>
      </c>
      <c r="AC2443" s="168" t="s">
        <v>3307</v>
      </c>
    </row>
    <row r="2444" spans="1:29" x14ac:dyDescent="0.3">
      <c r="A2444" s="156" t="s">
        <v>4715</v>
      </c>
      <c r="B2444" s="157">
        <v>9</v>
      </c>
      <c r="C2444" s="158" t="s">
        <v>1467</v>
      </c>
      <c r="D2444" s="156" t="s">
        <v>328</v>
      </c>
      <c r="E2444" s="156" t="s">
        <v>2722</v>
      </c>
      <c r="F2444" s="156" t="s">
        <v>2638</v>
      </c>
      <c r="G2444" s="158" t="s">
        <v>280</v>
      </c>
      <c r="H2444" s="160">
        <v>45210</v>
      </c>
      <c r="I2444" s="160">
        <v>45838</v>
      </c>
      <c r="J2444" s="161" t="s">
        <v>6174</v>
      </c>
      <c r="K2444" s="162"/>
      <c r="L2444" s="156" t="s">
        <v>5629</v>
      </c>
      <c r="M2444" s="171">
        <v>0</v>
      </c>
      <c r="N2444" s="170">
        <v>6370</v>
      </c>
      <c r="O2444" s="162" t="s">
        <v>6881</v>
      </c>
      <c r="P2444" s="160">
        <v>45838</v>
      </c>
      <c r="Q2444" s="162" t="s">
        <v>6882</v>
      </c>
      <c r="R2444" s="171">
        <v>6370</v>
      </c>
      <c r="S2444" s="158" t="s">
        <v>6336</v>
      </c>
      <c r="T2444" s="162"/>
      <c r="U2444" s="161" t="s">
        <v>10</v>
      </c>
      <c r="V2444" s="161" t="s">
        <v>11</v>
      </c>
      <c r="W2444" s="161" t="s">
        <v>12</v>
      </c>
      <c r="X2444" s="161" t="s">
        <v>13</v>
      </c>
      <c r="Y2444" s="165">
        <v>5800</v>
      </c>
      <c r="Z2444" s="165">
        <v>9371101</v>
      </c>
      <c r="AA2444" s="166">
        <v>3.5580827687134485E-3</v>
      </c>
      <c r="AB2444" s="183" t="s">
        <v>7492</v>
      </c>
      <c r="AC2444" s="168" t="s">
        <v>3327</v>
      </c>
    </row>
    <row r="2445" spans="1:29" x14ac:dyDescent="0.3">
      <c r="A2445" s="156" t="s">
        <v>2726</v>
      </c>
      <c r="B2445" s="157">
        <v>3</v>
      </c>
      <c r="C2445" s="158" t="s">
        <v>1467</v>
      </c>
      <c r="D2445" s="156" t="s">
        <v>421</v>
      </c>
      <c r="E2445" s="156" t="s">
        <v>2722</v>
      </c>
      <c r="F2445" s="156" t="s">
        <v>2638</v>
      </c>
      <c r="G2445" s="158" t="s">
        <v>280</v>
      </c>
      <c r="H2445" s="160">
        <v>45210</v>
      </c>
      <c r="I2445" s="160">
        <v>45853</v>
      </c>
      <c r="J2445" s="161" t="s">
        <v>6174</v>
      </c>
      <c r="K2445" s="162"/>
      <c r="L2445" s="156" t="s">
        <v>5629</v>
      </c>
      <c r="M2445" s="171">
        <v>0</v>
      </c>
      <c r="N2445" s="170">
        <v>8365</v>
      </c>
      <c r="O2445" s="162" t="s">
        <v>7493</v>
      </c>
      <c r="P2445" s="160">
        <v>45853</v>
      </c>
      <c r="Q2445" s="162" t="s">
        <v>7494</v>
      </c>
      <c r="R2445" s="171">
        <v>8365</v>
      </c>
      <c r="S2445" s="158" t="s">
        <v>5656</v>
      </c>
      <c r="T2445" s="162"/>
      <c r="U2445" s="161" t="s">
        <v>10</v>
      </c>
      <c r="V2445" s="161" t="s">
        <v>11</v>
      </c>
      <c r="W2445" s="161" t="s">
        <v>12</v>
      </c>
      <c r="X2445" s="161" t="s">
        <v>13</v>
      </c>
      <c r="Y2445" s="165">
        <v>5800</v>
      </c>
      <c r="Z2445" s="165">
        <v>9021101</v>
      </c>
      <c r="AA2445" s="166">
        <v>4.6724273721017269E-3</v>
      </c>
      <c r="AB2445" s="183" t="s">
        <v>7495</v>
      </c>
      <c r="AC2445" s="168" t="s">
        <v>3156</v>
      </c>
    </row>
    <row r="2446" spans="1:29" x14ac:dyDescent="0.3">
      <c r="A2446" s="156" t="s">
        <v>2732</v>
      </c>
      <c r="B2446" s="157">
        <v>3</v>
      </c>
      <c r="C2446" s="158" t="s">
        <v>1467</v>
      </c>
      <c r="D2446" s="156" t="s">
        <v>412</v>
      </c>
      <c r="E2446" s="156" t="s">
        <v>2722</v>
      </c>
      <c r="F2446" s="156" t="s">
        <v>2638</v>
      </c>
      <c r="G2446" s="158" t="s">
        <v>280</v>
      </c>
      <c r="H2446" s="160">
        <v>45210</v>
      </c>
      <c r="I2446" s="160">
        <v>45853</v>
      </c>
      <c r="J2446" s="161" t="s">
        <v>6174</v>
      </c>
      <c r="K2446" s="162" t="s">
        <v>5538</v>
      </c>
      <c r="L2446" s="156" t="s">
        <v>5629</v>
      </c>
      <c r="M2446" s="171">
        <v>0</v>
      </c>
      <c r="N2446" s="170">
        <v>4990</v>
      </c>
      <c r="O2446" s="162" t="s">
        <v>7493</v>
      </c>
      <c r="P2446" s="160">
        <v>45853</v>
      </c>
      <c r="Q2446" s="162" t="s">
        <v>7494</v>
      </c>
      <c r="R2446" s="171">
        <v>4990</v>
      </c>
      <c r="S2446" s="158" t="s">
        <v>5657</v>
      </c>
      <c r="T2446" s="162"/>
      <c r="U2446" s="161" t="s">
        <v>10</v>
      </c>
      <c r="V2446" s="161" t="s">
        <v>11</v>
      </c>
      <c r="W2446" s="161" t="s">
        <v>12</v>
      </c>
      <c r="X2446" s="161" t="s">
        <v>13</v>
      </c>
      <c r="Y2446" s="165">
        <v>5800</v>
      </c>
      <c r="Z2446" s="165">
        <v>9041101</v>
      </c>
      <c r="AA2446" s="166">
        <v>2.787257930279452E-3</v>
      </c>
      <c r="AB2446" s="183" t="s">
        <v>7482</v>
      </c>
      <c r="AC2446" s="168" t="s">
        <v>3166</v>
      </c>
    </row>
    <row r="2447" spans="1:29" x14ac:dyDescent="0.3">
      <c r="A2447" s="156" t="s">
        <v>2732</v>
      </c>
      <c r="B2447" s="157">
        <v>3</v>
      </c>
      <c r="C2447" s="158" t="s">
        <v>1467</v>
      </c>
      <c r="D2447" s="156" t="s">
        <v>412</v>
      </c>
      <c r="E2447" s="156" t="s">
        <v>2722</v>
      </c>
      <c r="F2447" s="156" t="s">
        <v>2638</v>
      </c>
      <c r="G2447" s="158" t="s">
        <v>280</v>
      </c>
      <c r="H2447" s="160">
        <v>45833</v>
      </c>
      <c r="I2447" s="160">
        <v>45853</v>
      </c>
      <c r="J2447" s="161" t="s">
        <v>6174</v>
      </c>
      <c r="K2447" s="162"/>
      <c r="L2447" s="156" t="s">
        <v>7496</v>
      </c>
      <c r="M2447" s="171">
        <v>0</v>
      </c>
      <c r="N2447" s="170">
        <v>3215</v>
      </c>
      <c r="O2447" s="162" t="s">
        <v>7493</v>
      </c>
      <c r="P2447" s="160">
        <v>45853</v>
      </c>
      <c r="Q2447" s="162" t="s">
        <v>7494</v>
      </c>
      <c r="R2447" s="171">
        <v>3215</v>
      </c>
      <c r="S2447" s="158" t="s">
        <v>5657</v>
      </c>
      <c r="T2447" s="162"/>
      <c r="U2447" s="161" t="s">
        <v>10</v>
      </c>
      <c r="V2447" s="161" t="s">
        <v>11</v>
      </c>
      <c r="W2447" s="161" t="s">
        <v>12</v>
      </c>
      <c r="X2447" s="161" t="s">
        <v>13</v>
      </c>
      <c r="Y2447" s="165">
        <v>5800</v>
      </c>
      <c r="Z2447" s="165">
        <v>9041101</v>
      </c>
      <c r="AA2447" s="166">
        <v>5.1709717888506453E-3</v>
      </c>
      <c r="AB2447" s="183" t="s">
        <v>7482</v>
      </c>
      <c r="AC2447" s="168" t="s">
        <v>3166</v>
      </c>
    </row>
    <row r="2448" spans="1:29" x14ac:dyDescent="0.3">
      <c r="A2448" s="156" t="s">
        <v>2808</v>
      </c>
      <c r="B2448" s="157">
        <v>4</v>
      </c>
      <c r="C2448" s="158" t="s">
        <v>1467</v>
      </c>
      <c r="D2448" s="156" t="s">
        <v>418</v>
      </c>
      <c r="E2448" s="156" t="s">
        <v>2722</v>
      </c>
      <c r="F2448" s="156" t="s">
        <v>2638</v>
      </c>
      <c r="G2448" s="158" t="s">
        <v>280</v>
      </c>
      <c r="H2448" s="160">
        <v>45833</v>
      </c>
      <c r="I2448" s="160">
        <v>45853</v>
      </c>
      <c r="J2448" s="161" t="s">
        <v>6174</v>
      </c>
      <c r="K2448" s="162"/>
      <c r="L2448" s="156" t="s">
        <v>7496</v>
      </c>
      <c r="M2448" s="171">
        <v>0</v>
      </c>
      <c r="N2448" s="170">
        <v>11485</v>
      </c>
      <c r="O2448" s="162" t="s">
        <v>7493</v>
      </c>
      <c r="P2448" s="160">
        <v>45853</v>
      </c>
      <c r="Q2448" s="162" t="s">
        <v>7494</v>
      </c>
      <c r="R2448" s="171">
        <v>11485</v>
      </c>
      <c r="S2448" s="158" t="s">
        <v>6235</v>
      </c>
      <c r="T2448" s="162"/>
      <c r="U2448" s="161" t="s">
        <v>10</v>
      </c>
      <c r="V2448" s="161" t="s">
        <v>11</v>
      </c>
      <c r="W2448" s="161" t="s">
        <v>12</v>
      </c>
      <c r="X2448" s="161" t="s">
        <v>13</v>
      </c>
      <c r="Y2448" s="165">
        <v>5800</v>
      </c>
      <c r="Z2448" s="165">
        <v>9091101</v>
      </c>
      <c r="AA2448" s="166">
        <v>1.8472351786920579E-2</v>
      </c>
      <c r="AB2448" s="183" t="s">
        <v>7497</v>
      </c>
      <c r="AC2448" s="168" t="s">
        <v>3192</v>
      </c>
    </row>
    <row r="2449" spans="1:29" x14ac:dyDescent="0.3">
      <c r="A2449" s="156" t="s">
        <v>2822</v>
      </c>
      <c r="B2449" s="157">
        <v>3</v>
      </c>
      <c r="C2449" s="158" t="s">
        <v>1467</v>
      </c>
      <c r="D2449" s="156" t="s">
        <v>436</v>
      </c>
      <c r="E2449" s="156" t="s">
        <v>2722</v>
      </c>
      <c r="F2449" s="156" t="s">
        <v>2638</v>
      </c>
      <c r="G2449" s="158" t="s">
        <v>280</v>
      </c>
      <c r="H2449" s="160">
        <v>45833</v>
      </c>
      <c r="I2449" s="160">
        <v>45853</v>
      </c>
      <c r="J2449" s="161" t="s">
        <v>6174</v>
      </c>
      <c r="K2449" s="162"/>
      <c r="L2449" s="156" t="s">
        <v>7496</v>
      </c>
      <c r="M2449" s="171">
        <v>0</v>
      </c>
      <c r="N2449" s="170">
        <v>13720</v>
      </c>
      <c r="O2449" s="162" t="s">
        <v>7493</v>
      </c>
      <c r="P2449" s="160">
        <v>45853</v>
      </c>
      <c r="Q2449" s="162" t="s">
        <v>7494</v>
      </c>
      <c r="R2449" s="171">
        <v>13720</v>
      </c>
      <c r="S2449" s="158" t="s">
        <v>5859</v>
      </c>
      <c r="T2449" s="162"/>
      <c r="U2449" s="161" t="s">
        <v>10</v>
      </c>
      <c r="V2449" s="161" t="s">
        <v>11</v>
      </c>
      <c r="W2449" s="161" t="s">
        <v>12</v>
      </c>
      <c r="X2449" s="161" t="s">
        <v>13</v>
      </c>
      <c r="Y2449" s="165">
        <v>5800</v>
      </c>
      <c r="Z2449" s="165">
        <v>9131101</v>
      </c>
      <c r="AA2449" s="166">
        <v>2.2067102004053141E-2</v>
      </c>
      <c r="AB2449" s="183" t="s">
        <v>7498</v>
      </c>
      <c r="AC2449" s="168" t="s">
        <v>3202</v>
      </c>
    </row>
    <row r="2450" spans="1:29" x14ac:dyDescent="0.3">
      <c r="A2450" s="156" t="s">
        <v>3764</v>
      </c>
      <c r="B2450" s="157">
        <v>7</v>
      </c>
      <c r="C2450" s="158" t="s">
        <v>1467</v>
      </c>
      <c r="D2450" s="156" t="s">
        <v>438</v>
      </c>
      <c r="E2450" s="156" t="s">
        <v>2722</v>
      </c>
      <c r="F2450" s="156" t="s">
        <v>2638</v>
      </c>
      <c r="G2450" s="158" t="s">
        <v>280</v>
      </c>
      <c r="H2450" s="160">
        <v>45833</v>
      </c>
      <c r="I2450" s="160">
        <v>45853</v>
      </c>
      <c r="J2450" s="161" t="s">
        <v>6174</v>
      </c>
      <c r="K2450" s="162"/>
      <c r="L2450" s="156" t="s">
        <v>7496</v>
      </c>
      <c r="M2450" s="171">
        <v>0</v>
      </c>
      <c r="N2450" s="170">
        <v>14420</v>
      </c>
      <c r="O2450" s="162" t="s">
        <v>7493</v>
      </c>
      <c r="P2450" s="160">
        <v>45853</v>
      </c>
      <c r="Q2450" s="162" t="s">
        <v>7494</v>
      </c>
      <c r="R2450" s="171">
        <v>14420</v>
      </c>
      <c r="S2450" s="158" t="s">
        <v>6132</v>
      </c>
      <c r="T2450" s="162"/>
      <c r="U2450" s="161" t="s">
        <v>10</v>
      </c>
      <c r="V2450" s="161" t="s">
        <v>11</v>
      </c>
      <c r="W2450" s="161" t="s">
        <v>12</v>
      </c>
      <c r="X2450" s="161" t="s">
        <v>13</v>
      </c>
      <c r="Y2450" s="165">
        <v>5800</v>
      </c>
      <c r="Z2450" s="165">
        <v>9161101</v>
      </c>
      <c r="AA2450" s="166">
        <v>2.3192974555280341E-2</v>
      </c>
      <c r="AB2450" s="183" t="s">
        <v>7499</v>
      </c>
      <c r="AC2450" s="168" t="s">
        <v>3207</v>
      </c>
    </row>
    <row r="2451" spans="1:29" x14ac:dyDescent="0.3">
      <c r="A2451" s="156" t="s">
        <v>3849</v>
      </c>
      <c r="B2451" s="157">
        <v>6</v>
      </c>
      <c r="C2451" s="158" t="s">
        <v>1467</v>
      </c>
      <c r="D2451" s="156" t="s">
        <v>501</v>
      </c>
      <c r="E2451" s="156" t="s">
        <v>2722</v>
      </c>
      <c r="F2451" s="156" t="s">
        <v>2638</v>
      </c>
      <c r="G2451" s="158" t="s">
        <v>280</v>
      </c>
      <c r="H2451" s="160">
        <v>45833</v>
      </c>
      <c r="I2451" s="160">
        <v>45853</v>
      </c>
      <c r="J2451" s="161" t="s">
        <v>6174</v>
      </c>
      <c r="K2451" s="162"/>
      <c r="L2451" s="156" t="s">
        <v>7496</v>
      </c>
      <c r="M2451" s="171">
        <v>0</v>
      </c>
      <c r="N2451" s="170">
        <v>10415</v>
      </c>
      <c r="O2451" s="162" t="s">
        <v>7493</v>
      </c>
      <c r="P2451" s="160">
        <v>45853</v>
      </c>
      <c r="Q2451" s="162" t="s">
        <v>7494</v>
      </c>
      <c r="R2451" s="171">
        <v>10415</v>
      </c>
      <c r="S2451" s="158" t="s">
        <v>6176</v>
      </c>
      <c r="T2451" s="162"/>
      <c r="U2451" s="161" t="s">
        <v>10</v>
      </c>
      <c r="V2451" s="161" t="s">
        <v>11</v>
      </c>
      <c r="W2451" s="161" t="s">
        <v>12</v>
      </c>
      <c r="X2451" s="161" t="s">
        <v>13</v>
      </c>
      <c r="Y2451" s="165">
        <v>5800</v>
      </c>
      <c r="Z2451" s="165">
        <v>9171101</v>
      </c>
      <c r="AA2451" s="166">
        <v>1.6751375172901855E-2</v>
      </c>
      <c r="AB2451" s="183" t="s">
        <v>7500</v>
      </c>
      <c r="AC2451" s="168" t="s">
        <v>3217</v>
      </c>
    </row>
    <row r="2452" spans="1:29" x14ac:dyDescent="0.3">
      <c r="A2452" s="156" t="s">
        <v>2841</v>
      </c>
      <c r="B2452" s="157">
        <v>4</v>
      </c>
      <c r="C2452" s="158" t="s">
        <v>1467</v>
      </c>
      <c r="D2452" s="156" t="s">
        <v>135</v>
      </c>
      <c r="E2452" s="156" t="s">
        <v>2722</v>
      </c>
      <c r="F2452" s="156" t="s">
        <v>2638</v>
      </c>
      <c r="G2452" s="158" t="s">
        <v>280</v>
      </c>
      <c r="H2452" s="160">
        <v>45833</v>
      </c>
      <c r="I2452" s="160">
        <v>45853</v>
      </c>
      <c r="J2452" s="161" t="s">
        <v>6174</v>
      </c>
      <c r="K2452" s="162"/>
      <c r="L2452" s="156" t="s">
        <v>7496</v>
      </c>
      <c r="M2452" s="171">
        <v>0</v>
      </c>
      <c r="N2452" s="170">
        <v>12745</v>
      </c>
      <c r="O2452" s="162" t="s">
        <v>7493</v>
      </c>
      <c r="P2452" s="160">
        <v>45853</v>
      </c>
      <c r="Q2452" s="162" t="s">
        <v>7494</v>
      </c>
      <c r="R2452" s="171">
        <v>12745</v>
      </c>
      <c r="S2452" s="158" t="s">
        <v>5858</v>
      </c>
      <c r="T2452" s="162"/>
      <c r="U2452" s="161" t="s">
        <v>10</v>
      </c>
      <c r="V2452" s="161" t="s">
        <v>11</v>
      </c>
      <c r="W2452" s="161" t="s">
        <v>12</v>
      </c>
      <c r="X2452" s="161" t="s">
        <v>13</v>
      </c>
      <c r="Y2452" s="165">
        <v>5800</v>
      </c>
      <c r="Z2452" s="165">
        <v>9201101</v>
      </c>
      <c r="AA2452" s="166">
        <v>2.049892237912954E-2</v>
      </c>
      <c r="AB2452" s="183" t="s">
        <v>7501</v>
      </c>
      <c r="AC2452" s="168" t="s">
        <v>3232</v>
      </c>
    </row>
    <row r="2453" spans="1:29" x14ac:dyDescent="0.3">
      <c r="A2453" s="156" t="s">
        <v>4206</v>
      </c>
      <c r="B2453" s="157">
        <v>6</v>
      </c>
      <c r="C2453" s="158" t="s">
        <v>1467</v>
      </c>
      <c r="D2453" s="156" t="s">
        <v>500</v>
      </c>
      <c r="E2453" s="156" t="s">
        <v>2722</v>
      </c>
      <c r="F2453" s="156" t="s">
        <v>2638</v>
      </c>
      <c r="G2453" s="158" t="s">
        <v>280</v>
      </c>
      <c r="H2453" s="160">
        <v>45833</v>
      </c>
      <c r="I2453" s="160">
        <v>45853</v>
      </c>
      <c r="J2453" s="161" t="s">
        <v>6174</v>
      </c>
      <c r="K2453" s="162"/>
      <c r="L2453" s="156" t="s">
        <v>7496</v>
      </c>
      <c r="M2453" s="171">
        <v>0</v>
      </c>
      <c r="N2453" s="170">
        <v>2815</v>
      </c>
      <c r="O2453" s="162" t="s">
        <v>7493</v>
      </c>
      <c r="P2453" s="160">
        <v>45853</v>
      </c>
      <c r="Q2453" s="162" t="s">
        <v>7494</v>
      </c>
      <c r="R2453" s="171">
        <v>2815</v>
      </c>
      <c r="S2453" s="158" t="s">
        <v>6332</v>
      </c>
      <c r="T2453" s="162"/>
      <c r="U2453" s="161" t="s">
        <v>10</v>
      </c>
      <c r="V2453" s="161" t="s">
        <v>11</v>
      </c>
      <c r="W2453" s="161" t="s">
        <v>12</v>
      </c>
      <c r="X2453" s="161" t="s">
        <v>13</v>
      </c>
      <c r="Y2453" s="165">
        <v>5800</v>
      </c>
      <c r="Z2453" s="165">
        <v>9261101</v>
      </c>
      <c r="AA2453" s="166">
        <v>4.5276160452922447E-3</v>
      </c>
      <c r="AB2453" s="183" t="s">
        <v>7502</v>
      </c>
      <c r="AC2453" s="168" t="s">
        <v>3267</v>
      </c>
    </row>
    <row r="2454" spans="1:29" x14ac:dyDescent="0.3">
      <c r="A2454" s="156" t="s">
        <v>4247</v>
      </c>
      <c r="B2454" s="157">
        <v>8</v>
      </c>
      <c r="C2454" s="158" t="s">
        <v>1467</v>
      </c>
      <c r="D2454" s="156" t="s">
        <v>507</v>
      </c>
      <c r="E2454" s="156" t="s">
        <v>2722</v>
      </c>
      <c r="F2454" s="156" t="s">
        <v>2638</v>
      </c>
      <c r="G2454" s="158" t="s">
        <v>280</v>
      </c>
      <c r="H2454" s="160">
        <v>45833</v>
      </c>
      <c r="I2454" s="160">
        <v>45853</v>
      </c>
      <c r="J2454" s="161" t="s">
        <v>6174</v>
      </c>
      <c r="K2454" s="162"/>
      <c r="L2454" s="156" t="s">
        <v>7496</v>
      </c>
      <c r="M2454" s="171">
        <v>0</v>
      </c>
      <c r="N2454" s="170">
        <v>11435</v>
      </c>
      <c r="O2454" s="162" t="s">
        <v>7493</v>
      </c>
      <c r="P2454" s="160">
        <v>45853</v>
      </c>
      <c r="Q2454" s="162" t="s">
        <v>7494</v>
      </c>
      <c r="R2454" s="171">
        <v>11435</v>
      </c>
      <c r="S2454" s="162" t="s">
        <v>6241</v>
      </c>
      <c r="T2454" s="162"/>
      <c r="U2454" s="161" t="s">
        <v>10</v>
      </c>
      <c r="V2454" s="161" t="s">
        <v>11</v>
      </c>
      <c r="W2454" s="161" t="s">
        <v>12</v>
      </c>
      <c r="X2454" s="161" t="s">
        <v>13</v>
      </c>
      <c r="Y2454" s="165">
        <v>5800</v>
      </c>
      <c r="Z2454" s="165">
        <v>9281101</v>
      </c>
      <c r="AA2454" s="166">
        <v>1.8391932318975776E-2</v>
      </c>
      <c r="AB2454" s="183" t="s">
        <v>7503</v>
      </c>
      <c r="AC2454" s="168" t="s">
        <v>3272</v>
      </c>
    </row>
    <row r="2455" spans="1:29" x14ac:dyDescent="0.3">
      <c r="A2455" s="156" t="s">
        <v>4292</v>
      </c>
      <c r="B2455" s="157">
        <v>7</v>
      </c>
      <c r="C2455" s="158" t="s">
        <v>1467</v>
      </c>
      <c r="D2455" s="158" t="s">
        <v>446</v>
      </c>
      <c r="E2455" s="156" t="s">
        <v>2722</v>
      </c>
      <c r="F2455" s="156" t="s">
        <v>2638</v>
      </c>
      <c r="G2455" s="158" t="s">
        <v>280</v>
      </c>
      <c r="H2455" s="160">
        <v>45833</v>
      </c>
      <c r="I2455" s="160">
        <v>45853</v>
      </c>
      <c r="J2455" s="161" t="s">
        <v>6174</v>
      </c>
      <c r="K2455" s="162"/>
      <c r="L2455" s="156" t="s">
        <v>7496</v>
      </c>
      <c r="M2455" s="171">
        <v>0</v>
      </c>
      <c r="N2455" s="170">
        <v>3715</v>
      </c>
      <c r="O2455" s="162" t="s">
        <v>7493</v>
      </c>
      <c r="P2455" s="160">
        <v>45853</v>
      </c>
      <c r="Q2455" s="162" t="s">
        <v>7494</v>
      </c>
      <c r="R2455" s="171">
        <v>3715</v>
      </c>
      <c r="S2455" s="158" t="s">
        <v>6333</v>
      </c>
      <c r="T2455" s="162"/>
      <c r="U2455" s="161" t="s">
        <v>10</v>
      </c>
      <c r="V2455" s="161" t="s">
        <v>11</v>
      </c>
      <c r="W2455" s="161" t="s">
        <v>12</v>
      </c>
      <c r="X2455" s="161" t="s">
        <v>13</v>
      </c>
      <c r="Y2455" s="165">
        <v>5800</v>
      </c>
      <c r="Z2455" s="165">
        <v>9291101</v>
      </c>
      <c r="AA2455" s="166">
        <v>5.975166468298646E-3</v>
      </c>
      <c r="AB2455" s="183" t="s">
        <v>7504</v>
      </c>
      <c r="AC2455" s="168" t="s">
        <v>3277</v>
      </c>
    </row>
    <row r="2456" spans="1:29" x14ac:dyDescent="0.3">
      <c r="A2456" s="156" t="s">
        <v>4494</v>
      </c>
      <c r="B2456" s="157">
        <v>6</v>
      </c>
      <c r="C2456" s="158" t="s">
        <v>1467</v>
      </c>
      <c r="D2456" s="156" t="s">
        <v>301</v>
      </c>
      <c r="E2456" s="156" t="s">
        <v>2722</v>
      </c>
      <c r="F2456" s="156" t="s">
        <v>2638</v>
      </c>
      <c r="G2456" s="158" t="s">
        <v>280</v>
      </c>
      <c r="H2456" s="160">
        <v>45833</v>
      </c>
      <c r="I2456" s="160">
        <v>45853</v>
      </c>
      <c r="J2456" s="161" t="s">
        <v>6174</v>
      </c>
      <c r="K2456" s="162"/>
      <c r="L2456" s="156" t="s">
        <v>7496</v>
      </c>
      <c r="M2456" s="171">
        <v>0</v>
      </c>
      <c r="N2456" s="170">
        <v>3585</v>
      </c>
      <c r="O2456" s="162" t="s">
        <v>7493</v>
      </c>
      <c r="P2456" s="160">
        <v>45853</v>
      </c>
      <c r="Q2456" s="162" t="s">
        <v>7494</v>
      </c>
      <c r="R2456" s="171">
        <v>3585</v>
      </c>
      <c r="S2456" s="158" t="s">
        <v>6334</v>
      </c>
      <c r="T2456" s="162"/>
      <c r="U2456" s="161" t="s">
        <v>10</v>
      </c>
      <c r="V2456" s="161" t="s">
        <v>11</v>
      </c>
      <c r="W2456" s="161" t="s">
        <v>12</v>
      </c>
      <c r="X2456" s="161" t="s">
        <v>13</v>
      </c>
      <c r="Y2456" s="165">
        <v>5800</v>
      </c>
      <c r="Z2456" s="165">
        <v>9341101</v>
      </c>
      <c r="AA2456" s="166">
        <v>5.7660758516421655E-3</v>
      </c>
      <c r="AB2456" s="183" t="s">
        <v>7505</v>
      </c>
      <c r="AC2456" s="168" t="s">
        <v>3302</v>
      </c>
    </row>
    <row r="2457" spans="1:29" x14ac:dyDescent="0.3">
      <c r="A2457" s="156" t="s">
        <v>4538</v>
      </c>
      <c r="B2457" s="157">
        <v>8</v>
      </c>
      <c r="C2457" s="158" t="s">
        <v>1467</v>
      </c>
      <c r="D2457" s="156" t="s">
        <v>415</v>
      </c>
      <c r="E2457" s="156" t="s">
        <v>2722</v>
      </c>
      <c r="F2457" s="156" t="s">
        <v>2638</v>
      </c>
      <c r="G2457" s="158" t="s">
        <v>280</v>
      </c>
      <c r="H2457" s="160">
        <v>45833</v>
      </c>
      <c r="I2457" s="160">
        <v>45853</v>
      </c>
      <c r="J2457" s="161" t="s">
        <v>6174</v>
      </c>
      <c r="K2457" s="162"/>
      <c r="L2457" s="156" t="s">
        <v>7496</v>
      </c>
      <c r="M2457" s="171">
        <v>0</v>
      </c>
      <c r="N2457" s="170">
        <v>760</v>
      </c>
      <c r="O2457" s="162" t="s">
        <v>7493</v>
      </c>
      <c r="P2457" s="160">
        <v>45853</v>
      </c>
      <c r="Q2457" s="162" t="s">
        <v>7494</v>
      </c>
      <c r="R2457" s="171">
        <v>760</v>
      </c>
      <c r="S2457" s="158" t="s">
        <v>6335</v>
      </c>
      <c r="T2457" s="162"/>
      <c r="U2457" s="161" t="s">
        <v>10</v>
      </c>
      <c r="V2457" s="161" t="s">
        <v>11</v>
      </c>
      <c r="W2457" s="161" t="s">
        <v>12</v>
      </c>
      <c r="X2457" s="161" t="s">
        <v>13</v>
      </c>
      <c r="Y2457" s="165">
        <v>5800</v>
      </c>
      <c r="Z2457" s="165">
        <v>9441101</v>
      </c>
      <c r="AA2457" s="166">
        <v>1.2223759127609612E-3</v>
      </c>
      <c r="AB2457" s="183" t="s">
        <v>7506</v>
      </c>
      <c r="AC2457" s="168" t="s">
        <v>3307</v>
      </c>
    </row>
    <row r="2458" spans="1:29" x14ac:dyDescent="0.3">
      <c r="A2458" s="156" t="s">
        <v>4715</v>
      </c>
      <c r="B2458" s="157">
        <v>9</v>
      </c>
      <c r="C2458" s="158" t="s">
        <v>1467</v>
      </c>
      <c r="D2458" s="156" t="s">
        <v>328</v>
      </c>
      <c r="E2458" s="156" t="s">
        <v>2722</v>
      </c>
      <c r="F2458" s="156" t="s">
        <v>2638</v>
      </c>
      <c r="G2458" s="158" t="s">
        <v>280</v>
      </c>
      <c r="H2458" s="160">
        <v>45833</v>
      </c>
      <c r="I2458" s="160">
        <v>45853</v>
      </c>
      <c r="J2458" s="161" t="s">
        <v>6174</v>
      </c>
      <c r="K2458" s="162"/>
      <c r="L2458" s="156" t="s">
        <v>7496</v>
      </c>
      <c r="M2458" s="171">
        <v>0</v>
      </c>
      <c r="N2458" s="170">
        <v>3575</v>
      </c>
      <c r="O2458" s="162" t="s">
        <v>7493</v>
      </c>
      <c r="P2458" s="160">
        <v>45853</v>
      </c>
      <c r="Q2458" s="162" t="s">
        <v>7494</v>
      </c>
      <c r="R2458" s="171">
        <v>3575</v>
      </c>
      <c r="S2458" s="158" t="s">
        <v>6336</v>
      </c>
      <c r="T2458" s="162"/>
      <c r="U2458" s="161" t="s">
        <v>10</v>
      </c>
      <c r="V2458" s="161" t="s">
        <v>11</v>
      </c>
      <c r="W2458" s="161" t="s">
        <v>12</v>
      </c>
      <c r="X2458" s="161" t="s">
        <v>13</v>
      </c>
      <c r="Y2458" s="165">
        <v>5800</v>
      </c>
      <c r="Z2458" s="165">
        <v>9371101</v>
      </c>
      <c r="AA2458" s="166">
        <v>5.7499919580532056E-3</v>
      </c>
      <c r="AB2458" s="183" t="s">
        <v>7507</v>
      </c>
      <c r="AC2458" s="168" t="s">
        <v>3327</v>
      </c>
    </row>
    <row r="2459" spans="1:29" x14ac:dyDescent="0.3">
      <c r="A2459" s="156" t="s">
        <v>2726</v>
      </c>
      <c r="B2459" s="157">
        <v>3</v>
      </c>
      <c r="C2459" s="158" t="s">
        <v>1467</v>
      </c>
      <c r="D2459" s="156" t="s">
        <v>421</v>
      </c>
      <c r="E2459" s="156" t="s">
        <v>2722</v>
      </c>
      <c r="F2459" s="156" t="s">
        <v>2638</v>
      </c>
      <c r="G2459" s="158" t="s">
        <v>280</v>
      </c>
      <c r="H2459" s="160">
        <v>45833</v>
      </c>
      <c r="I2459" s="160">
        <v>45894</v>
      </c>
      <c r="J2459" s="161" t="s">
        <v>6707</v>
      </c>
      <c r="K2459" s="162"/>
      <c r="L2459" s="156" t="s">
        <v>7496</v>
      </c>
      <c r="M2459" s="171">
        <v>0</v>
      </c>
      <c r="N2459" s="170">
        <v>14080</v>
      </c>
      <c r="O2459" s="162" t="s">
        <v>7508</v>
      </c>
      <c r="P2459" s="160">
        <v>45894</v>
      </c>
      <c r="Q2459" s="162" t="s">
        <v>7509</v>
      </c>
      <c r="R2459" s="171">
        <v>14080</v>
      </c>
      <c r="S2459" s="158" t="s">
        <v>5656</v>
      </c>
      <c r="T2459" s="162"/>
      <c r="U2459" s="161" t="s">
        <v>10</v>
      </c>
      <c r="V2459" s="161" t="s">
        <v>11</v>
      </c>
      <c r="W2459" s="161" t="s">
        <v>12</v>
      </c>
      <c r="X2459" s="161" t="s">
        <v>13</v>
      </c>
      <c r="Y2459" s="165">
        <v>5800</v>
      </c>
      <c r="Z2459" s="165">
        <v>9021101</v>
      </c>
      <c r="AA2459" s="166">
        <v>2.2646122173255703E-2</v>
      </c>
      <c r="AB2459" s="183" t="s">
        <v>8316</v>
      </c>
      <c r="AC2459" s="168" t="s">
        <v>3156</v>
      </c>
    </row>
    <row r="2460" spans="1:29" x14ac:dyDescent="0.3">
      <c r="A2460" s="156" t="s">
        <v>2732</v>
      </c>
      <c r="B2460" s="157">
        <v>3</v>
      </c>
      <c r="C2460" s="158" t="s">
        <v>1467</v>
      </c>
      <c r="D2460" s="156" t="s">
        <v>412</v>
      </c>
      <c r="E2460" s="156" t="s">
        <v>2722</v>
      </c>
      <c r="F2460" s="156" t="s">
        <v>2638</v>
      </c>
      <c r="G2460" s="158" t="s">
        <v>280</v>
      </c>
      <c r="H2460" s="160">
        <v>45833</v>
      </c>
      <c r="I2460" s="160">
        <v>45894</v>
      </c>
      <c r="J2460" s="161" t="s">
        <v>6707</v>
      </c>
      <c r="K2460" s="162"/>
      <c r="L2460" s="156" t="s">
        <v>7496</v>
      </c>
      <c r="M2460" s="171">
        <v>0</v>
      </c>
      <c r="N2460" s="170">
        <v>8540</v>
      </c>
      <c r="O2460" s="162" t="s">
        <v>7508</v>
      </c>
      <c r="P2460" s="160">
        <v>45894</v>
      </c>
      <c r="Q2460" s="162" t="s">
        <v>7509</v>
      </c>
      <c r="R2460" s="171">
        <v>8540</v>
      </c>
      <c r="S2460" s="158" t="s">
        <v>5657</v>
      </c>
      <c r="T2460" s="162"/>
      <c r="U2460" s="161" t="s">
        <v>10</v>
      </c>
      <c r="V2460" s="161" t="s">
        <v>11</v>
      </c>
      <c r="W2460" s="161" t="s">
        <v>12</v>
      </c>
      <c r="X2460" s="161" t="s">
        <v>13</v>
      </c>
      <c r="Y2460" s="165">
        <v>5800</v>
      </c>
      <c r="Z2460" s="165">
        <v>9041101</v>
      </c>
      <c r="AA2460" s="166">
        <v>1.3735645124971853E-2</v>
      </c>
      <c r="AB2460" s="183" t="s">
        <v>8317</v>
      </c>
      <c r="AC2460" s="168" t="s">
        <v>3166</v>
      </c>
    </row>
    <row r="2461" spans="1:29" x14ac:dyDescent="0.3">
      <c r="A2461" s="156" t="s">
        <v>2808</v>
      </c>
      <c r="B2461" s="157">
        <v>4</v>
      </c>
      <c r="C2461" s="158" t="s">
        <v>1467</v>
      </c>
      <c r="D2461" s="156" t="s">
        <v>418</v>
      </c>
      <c r="E2461" s="156" t="s">
        <v>2722</v>
      </c>
      <c r="F2461" s="156" t="s">
        <v>2638</v>
      </c>
      <c r="G2461" s="158" t="s">
        <v>280</v>
      </c>
      <c r="H2461" s="160">
        <v>45833</v>
      </c>
      <c r="I2461" s="160">
        <v>45894</v>
      </c>
      <c r="J2461" s="161" t="s">
        <v>6707</v>
      </c>
      <c r="K2461" s="162"/>
      <c r="L2461" s="156" t="s">
        <v>7496</v>
      </c>
      <c r="M2461" s="171">
        <v>0</v>
      </c>
      <c r="N2461" s="170">
        <v>8860</v>
      </c>
      <c r="O2461" s="162" t="s">
        <v>7508</v>
      </c>
      <c r="P2461" s="160">
        <v>45894</v>
      </c>
      <c r="Q2461" s="162" t="s">
        <v>7509</v>
      </c>
      <c r="R2461" s="171">
        <v>8860</v>
      </c>
      <c r="S2461" s="158" t="s">
        <v>6235</v>
      </c>
      <c r="T2461" s="162"/>
      <c r="U2461" s="161" t="s">
        <v>10</v>
      </c>
      <c r="V2461" s="161" t="s">
        <v>11</v>
      </c>
      <c r="W2461" s="161" t="s">
        <v>12</v>
      </c>
      <c r="X2461" s="161" t="s">
        <v>13</v>
      </c>
      <c r="Y2461" s="165">
        <v>5800</v>
      </c>
      <c r="Z2461" s="165">
        <v>9091101</v>
      </c>
      <c r="AA2461" s="166">
        <v>1.4250329719818574E-2</v>
      </c>
      <c r="AB2461" s="183" t="s">
        <v>8318</v>
      </c>
      <c r="AC2461" s="168" t="s">
        <v>3192</v>
      </c>
    </row>
    <row r="2462" spans="1:29" x14ac:dyDescent="0.3">
      <c r="A2462" s="156" t="s">
        <v>2822</v>
      </c>
      <c r="B2462" s="157">
        <v>3</v>
      </c>
      <c r="C2462" s="158" t="s">
        <v>1467</v>
      </c>
      <c r="D2462" s="158" t="s">
        <v>436</v>
      </c>
      <c r="E2462" s="156" t="s">
        <v>2722</v>
      </c>
      <c r="F2462" s="159" t="s">
        <v>2638</v>
      </c>
      <c r="G2462" s="158" t="s">
        <v>280</v>
      </c>
      <c r="H2462" s="160">
        <v>45833</v>
      </c>
      <c r="I2462" s="160">
        <v>45894</v>
      </c>
      <c r="J2462" s="161" t="s">
        <v>6707</v>
      </c>
      <c r="K2462" s="162"/>
      <c r="L2462" s="156" t="s">
        <v>7496</v>
      </c>
      <c r="M2462" s="171">
        <v>0</v>
      </c>
      <c r="N2462" s="164">
        <v>8150</v>
      </c>
      <c r="O2462" s="162" t="s">
        <v>7508</v>
      </c>
      <c r="P2462" s="160">
        <v>45894</v>
      </c>
      <c r="Q2462" s="162" t="s">
        <v>7509</v>
      </c>
      <c r="R2462" s="164">
        <v>8150</v>
      </c>
      <c r="S2462" s="163" t="s">
        <v>5859</v>
      </c>
      <c r="T2462" s="163"/>
      <c r="U2462" s="161" t="s">
        <v>10</v>
      </c>
      <c r="V2462" s="161" t="s">
        <v>11</v>
      </c>
      <c r="W2462" s="161" t="s">
        <v>12</v>
      </c>
      <c r="X2462" s="161" t="s">
        <v>13</v>
      </c>
      <c r="Y2462" s="165">
        <v>5800</v>
      </c>
      <c r="Z2462" s="165">
        <v>9131101</v>
      </c>
      <c r="AA2462" s="166">
        <v>1.3108373275002413E-2</v>
      </c>
      <c r="AB2462" s="183" t="s">
        <v>8319</v>
      </c>
      <c r="AC2462" s="168" t="s">
        <v>3202</v>
      </c>
    </row>
    <row r="2463" spans="1:29" x14ac:dyDescent="0.3">
      <c r="A2463" s="156" t="s">
        <v>3764</v>
      </c>
      <c r="B2463" s="157">
        <v>7</v>
      </c>
      <c r="C2463" s="158" t="s">
        <v>1467</v>
      </c>
      <c r="D2463" s="156" t="s">
        <v>438</v>
      </c>
      <c r="E2463" s="156" t="s">
        <v>2722</v>
      </c>
      <c r="F2463" s="156" t="s">
        <v>2638</v>
      </c>
      <c r="G2463" s="158" t="s">
        <v>280</v>
      </c>
      <c r="H2463" s="160">
        <v>45833</v>
      </c>
      <c r="I2463" s="160">
        <v>45894</v>
      </c>
      <c r="J2463" s="161" t="s">
        <v>6707</v>
      </c>
      <c r="K2463" s="162"/>
      <c r="L2463" s="156" t="s">
        <v>7496</v>
      </c>
      <c r="M2463" s="171">
        <v>0</v>
      </c>
      <c r="N2463" s="170">
        <v>11210</v>
      </c>
      <c r="O2463" s="162" t="s">
        <v>7508</v>
      </c>
      <c r="P2463" s="160">
        <v>45894</v>
      </c>
      <c r="Q2463" s="162" t="s">
        <v>7509</v>
      </c>
      <c r="R2463" s="171">
        <v>11210</v>
      </c>
      <c r="S2463" s="158" t="s">
        <v>6132</v>
      </c>
      <c r="T2463" s="162"/>
      <c r="U2463" s="161" t="s">
        <v>10</v>
      </c>
      <c r="V2463" s="161" t="s">
        <v>11</v>
      </c>
      <c r="W2463" s="161" t="s">
        <v>12</v>
      </c>
      <c r="X2463" s="161" t="s">
        <v>13</v>
      </c>
      <c r="Y2463" s="165">
        <v>5800</v>
      </c>
      <c r="Z2463" s="165">
        <v>9161101</v>
      </c>
      <c r="AA2463" s="166">
        <v>1.8030044713224176E-2</v>
      </c>
      <c r="AB2463" s="183" t="s">
        <v>8320</v>
      </c>
      <c r="AC2463" s="168" t="s">
        <v>3207</v>
      </c>
    </row>
    <row r="2464" spans="1:29" x14ac:dyDescent="0.3">
      <c r="A2464" s="156" t="s">
        <v>3849</v>
      </c>
      <c r="B2464" s="157">
        <v>6</v>
      </c>
      <c r="C2464" s="158" t="s">
        <v>1467</v>
      </c>
      <c r="D2464" s="156" t="s">
        <v>501</v>
      </c>
      <c r="E2464" s="156" t="s">
        <v>2722</v>
      </c>
      <c r="F2464" s="156" t="s">
        <v>2638</v>
      </c>
      <c r="G2464" s="158" t="s">
        <v>280</v>
      </c>
      <c r="H2464" s="160">
        <v>45833</v>
      </c>
      <c r="I2464" s="160">
        <v>45894</v>
      </c>
      <c r="J2464" s="161" t="s">
        <v>6707</v>
      </c>
      <c r="K2464" s="162"/>
      <c r="L2464" s="156" t="s">
        <v>7496</v>
      </c>
      <c r="M2464" s="171">
        <v>0</v>
      </c>
      <c r="N2464" s="170">
        <v>7290</v>
      </c>
      <c r="O2464" s="162" t="s">
        <v>7508</v>
      </c>
      <c r="P2464" s="160">
        <v>45894</v>
      </c>
      <c r="Q2464" s="162" t="s">
        <v>7509</v>
      </c>
      <c r="R2464" s="171">
        <v>7290</v>
      </c>
      <c r="S2464" s="158" t="s">
        <v>6176</v>
      </c>
      <c r="T2464" s="162"/>
      <c r="U2464" s="161" t="s">
        <v>10</v>
      </c>
      <c r="V2464" s="161" t="s">
        <v>11</v>
      </c>
      <c r="W2464" s="161" t="s">
        <v>12</v>
      </c>
      <c r="X2464" s="161" t="s">
        <v>13</v>
      </c>
      <c r="Y2464" s="165">
        <v>5800</v>
      </c>
      <c r="Z2464" s="165">
        <v>9171101</v>
      </c>
      <c r="AA2464" s="166">
        <v>1.1725158426351851E-2</v>
      </c>
      <c r="AB2464" s="183" t="s">
        <v>8321</v>
      </c>
      <c r="AC2464" s="168" t="s">
        <v>3217</v>
      </c>
    </row>
    <row r="2465" spans="1:29" x14ac:dyDescent="0.3">
      <c r="A2465" s="156" t="s">
        <v>2841</v>
      </c>
      <c r="B2465" s="157">
        <v>4</v>
      </c>
      <c r="C2465" s="158" t="s">
        <v>1467</v>
      </c>
      <c r="D2465" s="156" t="s">
        <v>135</v>
      </c>
      <c r="E2465" s="156" t="s">
        <v>2722</v>
      </c>
      <c r="F2465" s="156" t="s">
        <v>2638</v>
      </c>
      <c r="G2465" s="158" t="s">
        <v>280</v>
      </c>
      <c r="H2465" s="160">
        <v>45833</v>
      </c>
      <c r="I2465" s="160">
        <v>45894</v>
      </c>
      <c r="J2465" s="161" t="s">
        <v>6707</v>
      </c>
      <c r="K2465" s="162"/>
      <c r="L2465" s="156" t="s">
        <v>7496</v>
      </c>
      <c r="M2465" s="171">
        <v>0</v>
      </c>
      <c r="N2465" s="170">
        <v>8620</v>
      </c>
      <c r="O2465" s="162" t="s">
        <v>7508</v>
      </c>
      <c r="P2465" s="160">
        <v>45894</v>
      </c>
      <c r="Q2465" s="162" t="s">
        <v>7509</v>
      </c>
      <c r="R2465" s="171">
        <v>8620</v>
      </c>
      <c r="S2465" s="158" t="s">
        <v>5858</v>
      </c>
      <c r="T2465" s="162"/>
      <c r="U2465" s="161" t="s">
        <v>10</v>
      </c>
      <c r="V2465" s="161" t="s">
        <v>11</v>
      </c>
      <c r="W2465" s="161" t="s">
        <v>12</v>
      </c>
      <c r="X2465" s="161" t="s">
        <v>13</v>
      </c>
      <c r="Y2465" s="165">
        <v>5800</v>
      </c>
      <c r="Z2465" s="165">
        <v>9201101</v>
      </c>
      <c r="AA2465" s="166">
        <v>1.3864316273683534E-2</v>
      </c>
      <c r="AB2465" s="183" t="s">
        <v>8322</v>
      </c>
      <c r="AC2465" s="168" t="s">
        <v>3232</v>
      </c>
    </row>
    <row r="2466" spans="1:29" x14ac:dyDescent="0.3">
      <c r="A2466" s="156" t="s">
        <v>4206</v>
      </c>
      <c r="B2466" s="157">
        <v>6</v>
      </c>
      <c r="C2466" s="158" t="s">
        <v>1467</v>
      </c>
      <c r="D2466" s="158" t="s">
        <v>500</v>
      </c>
      <c r="E2466" s="156" t="s">
        <v>2722</v>
      </c>
      <c r="F2466" s="159" t="s">
        <v>2638</v>
      </c>
      <c r="G2466" s="158" t="s">
        <v>280</v>
      </c>
      <c r="H2466" s="160">
        <v>45833</v>
      </c>
      <c r="I2466" s="160">
        <v>45894</v>
      </c>
      <c r="J2466" s="161" t="s">
        <v>6707</v>
      </c>
      <c r="K2466" s="162"/>
      <c r="L2466" s="156" t="s">
        <v>7496</v>
      </c>
      <c r="M2466" s="171">
        <v>0</v>
      </c>
      <c r="N2466" s="164">
        <v>1200</v>
      </c>
      <c r="O2466" s="162" t="s">
        <v>7508</v>
      </c>
      <c r="P2466" s="160">
        <v>45894</v>
      </c>
      <c r="Q2466" s="162" t="s">
        <v>7509</v>
      </c>
      <c r="R2466" s="164">
        <v>1200</v>
      </c>
      <c r="S2466" s="163" t="s">
        <v>6332</v>
      </c>
      <c r="T2466" s="163"/>
      <c r="U2466" s="161" t="s">
        <v>10</v>
      </c>
      <c r="V2466" s="161" t="s">
        <v>11</v>
      </c>
      <c r="W2466" s="161" t="s">
        <v>12</v>
      </c>
      <c r="X2466" s="161" t="s">
        <v>13</v>
      </c>
      <c r="Y2466" s="165">
        <v>5800</v>
      </c>
      <c r="Z2466" s="165">
        <v>9261101</v>
      </c>
      <c r="AA2466" s="166">
        <v>1.9300672306752018E-3</v>
      </c>
      <c r="AB2466" s="183" t="s">
        <v>8323</v>
      </c>
      <c r="AC2466" s="168" t="s">
        <v>3267</v>
      </c>
    </row>
    <row r="2467" spans="1:29" x14ac:dyDescent="0.3">
      <c r="A2467" s="156" t="s">
        <v>4247</v>
      </c>
      <c r="B2467" s="157">
        <v>8</v>
      </c>
      <c r="C2467" s="158" t="s">
        <v>1467</v>
      </c>
      <c r="D2467" s="156" t="s">
        <v>507</v>
      </c>
      <c r="E2467" s="156" t="s">
        <v>2722</v>
      </c>
      <c r="F2467" s="156" t="s">
        <v>2638</v>
      </c>
      <c r="G2467" s="158" t="s">
        <v>280</v>
      </c>
      <c r="H2467" s="160">
        <v>45833</v>
      </c>
      <c r="I2467" s="160">
        <v>45894</v>
      </c>
      <c r="J2467" s="161" t="s">
        <v>6707</v>
      </c>
      <c r="K2467" s="162"/>
      <c r="L2467" s="156" t="s">
        <v>7496</v>
      </c>
      <c r="M2467" s="171">
        <v>0</v>
      </c>
      <c r="N2467" s="170">
        <v>8410</v>
      </c>
      <c r="O2467" s="162" t="s">
        <v>7508</v>
      </c>
      <c r="P2467" s="160">
        <v>45894</v>
      </c>
      <c r="Q2467" s="162" t="s">
        <v>7509</v>
      </c>
      <c r="R2467" s="171">
        <v>8410</v>
      </c>
      <c r="S2467" s="158" t="s">
        <v>6241</v>
      </c>
      <c r="T2467" s="162"/>
      <c r="U2467" s="161" t="s">
        <v>10</v>
      </c>
      <c r="V2467" s="161" t="s">
        <v>11</v>
      </c>
      <c r="W2467" s="161" t="s">
        <v>12</v>
      </c>
      <c r="X2467" s="161" t="s">
        <v>13</v>
      </c>
      <c r="Y2467" s="165">
        <v>5800</v>
      </c>
      <c r="Z2467" s="165">
        <v>9281101</v>
      </c>
      <c r="AA2467" s="166">
        <v>1.3526554508315374E-2</v>
      </c>
      <c r="AB2467" s="183" t="s">
        <v>8324</v>
      </c>
      <c r="AC2467" s="168" t="s">
        <v>3272</v>
      </c>
    </row>
    <row r="2468" spans="1:29" x14ac:dyDescent="0.3">
      <c r="A2468" s="156" t="s">
        <v>4292</v>
      </c>
      <c r="B2468" s="157">
        <v>7</v>
      </c>
      <c r="C2468" s="158" t="s">
        <v>1467</v>
      </c>
      <c r="D2468" s="156" t="s">
        <v>446</v>
      </c>
      <c r="E2468" s="156" t="s">
        <v>2722</v>
      </c>
      <c r="F2468" s="156" t="s">
        <v>2638</v>
      </c>
      <c r="G2468" s="158" t="s">
        <v>280</v>
      </c>
      <c r="H2468" s="160">
        <v>45833</v>
      </c>
      <c r="I2468" s="160">
        <v>45894</v>
      </c>
      <c r="J2468" s="161" t="s">
        <v>6707</v>
      </c>
      <c r="K2468" s="162"/>
      <c r="L2468" s="156" t="s">
        <v>7496</v>
      </c>
      <c r="M2468" s="171">
        <v>0</v>
      </c>
      <c r="N2468" s="170">
        <v>9060</v>
      </c>
      <c r="O2468" s="162" t="s">
        <v>7508</v>
      </c>
      <c r="P2468" s="160">
        <v>45894</v>
      </c>
      <c r="Q2468" s="162" t="s">
        <v>7509</v>
      </c>
      <c r="R2468" s="171">
        <v>9060</v>
      </c>
      <c r="S2468" s="158" t="s">
        <v>6333</v>
      </c>
      <c r="T2468" s="162"/>
      <c r="U2468" s="161" t="s">
        <v>10</v>
      </c>
      <c r="V2468" s="161" t="s">
        <v>11</v>
      </c>
      <c r="W2468" s="161" t="s">
        <v>12</v>
      </c>
      <c r="X2468" s="161" t="s">
        <v>13</v>
      </c>
      <c r="Y2468" s="165">
        <v>5800</v>
      </c>
      <c r="Z2468" s="165">
        <v>9291101</v>
      </c>
      <c r="AA2468" s="166">
        <v>1.4572007591597774E-2</v>
      </c>
      <c r="AB2468" s="183" t="s">
        <v>8325</v>
      </c>
      <c r="AC2468" s="168" t="s">
        <v>3277</v>
      </c>
    </row>
    <row r="2469" spans="1:29" x14ac:dyDescent="0.3">
      <c r="A2469" s="156" t="s">
        <v>4494</v>
      </c>
      <c r="B2469" s="157">
        <v>6</v>
      </c>
      <c r="C2469" s="158" t="s">
        <v>1467</v>
      </c>
      <c r="D2469" s="156" t="s">
        <v>301</v>
      </c>
      <c r="E2469" s="156" t="s">
        <v>2722</v>
      </c>
      <c r="F2469" s="156" t="s">
        <v>2638</v>
      </c>
      <c r="G2469" s="158" t="s">
        <v>280</v>
      </c>
      <c r="H2469" s="160">
        <v>45833</v>
      </c>
      <c r="I2469" s="160">
        <v>45894</v>
      </c>
      <c r="J2469" s="161" t="s">
        <v>6707</v>
      </c>
      <c r="K2469" s="162"/>
      <c r="L2469" s="156" t="s">
        <v>7496</v>
      </c>
      <c r="M2469" s="171">
        <v>0</v>
      </c>
      <c r="N2469" s="170">
        <v>7250</v>
      </c>
      <c r="O2469" s="162" t="s">
        <v>7508</v>
      </c>
      <c r="P2469" s="160">
        <v>45894</v>
      </c>
      <c r="Q2469" s="162" t="s">
        <v>7509</v>
      </c>
      <c r="R2469" s="171">
        <v>7250</v>
      </c>
      <c r="S2469" s="158" t="s">
        <v>6334</v>
      </c>
      <c r="T2469" s="162"/>
      <c r="U2469" s="161" t="s">
        <v>10</v>
      </c>
      <c r="V2469" s="161" t="s">
        <v>11</v>
      </c>
      <c r="W2469" s="161" t="s">
        <v>12</v>
      </c>
      <c r="X2469" s="161" t="s">
        <v>13</v>
      </c>
      <c r="Y2469" s="165">
        <v>5800</v>
      </c>
      <c r="Z2469" s="165">
        <v>9341101</v>
      </c>
      <c r="AA2469" s="166">
        <v>1.1660822851996011E-2</v>
      </c>
      <c r="AB2469" s="183" t="s">
        <v>8326</v>
      </c>
      <c r="AC2469" s="168" t="s">
        <v>3302</v>
      </c>
    </row>
    <row r="2470" spans="1:29" x14ac:dyDescent="0.3">
      <c r="A2470" s="156" t="s">
        <v>4538</v>
      </c>
      <c r="B2470" s="157">
        <v>8</v>
      </c>
      <c r="C2470" s="158" t="s">
        <v>1467</v>
      </c>
      <c r="D2470" s="156" t="s">
        <v>415</v>
      </c>
      <c r="E2470" s="156" t="s">
        <v>2722</v>
      </c>
      <c r="F2470" s="156" t="s">
        <v>2638</v>
      </c>
      <c r="G2470" s="158" t="s">
        <v>280</v>
      </c>
      <c r="H2470" s="160">
        <v>45833</v>
      </c>
      <c r="I2470" s="160">
        <v>45894</v>
      </c>
      <c r="J2470" s="161" t="s">
        <v>6707</v>
      </c>
      <c r="K2470" s="162"/>
      <c r="L2470" s="156" t="s">
        <v>7496</v>
      </c>
      <c r="M2470" s="171">
        <v>0</v>
      </c>
      <c r="N2470" s="170">
        <v>160</v>
      </c>
      <c r="O2470" s="162" t="s">
        <v>7508</v>
      </c>
      <c r="P2470" s="160">
        <v>45894</v>
      </c>
      <c r="Q2470" s="162" t="s">
        <v>7509</v>
      </c>
      <c r="R2470" s="170">
        <v>160</v>
      </c>
      <c r="S2470" s="162" t="s">
        <v>6335</v>
      </c>
      <c r="T2470" s="162"/>
      <c r="U2470" s="161" t="s">
        <v>10</v>
      </c>
      <c r="V2470" s="161" t="s">
        <v>11</v>
      </c>
      <c r="W2470" s="161" t="s">
        <v>12</v>
      </c>
      <c r="X2470" s="161" t="s">
        <v>13</v>
      </c>
      <c r="Y2470" s="165">
        <v>5800</v>
      </c>
      <c r="Z2470" s="165">
        <v>9441101</v>
      </c>
      <c r="AA2470" s="166">
        <v>2.5734229742336022E-4</v>
      </c>
      <c r="AB2470" s="183" t="s">
        <v>8327</v>
      </c>
      <c r="AC2470" s="168" t="s">
        <v>3307</v>
      </c>
    </row>
    <row r="2471" spans="1:29" x14ac:dyDescent="0.3">
      <c r="A2471" s="156" t="s">
        <v>4715</v>
      </c>
      <c r="B2471" s="157">
        <v>9</v>
      </c>
      <c r="C2471" s="158" t="s">
        <v>1467</v>
      </c>
      <c r="D2471" s="158" t="s">
        <v>328</v>
      </c>
      <c r="E2471" s="156" t="s">
        <v>2722</v>
      </c>
      <c r="F2471" s="156" t="s">
        <v>2638</v>
      </c>
      <c r="G2471" s="158" t="s">
        <v>280</v>
      </c>
      <c r="H2471" s="160">
        <v>45833</v>
      </c>
      <c r="I2471" s="160">
        <v>45894</v>
      </c>
      <c r="J2471" s="161" t="s">
        <v>6707</v>
      </c>
      <c r="K2471" s="162"/>
      <c r="L2471" s="156" t="s">
        <v>7496</v>
      </c>
      <c r="M2471" s="171">
        <v>0</v>
      </c>
      <c r="N2471" s="170">
        <v>6370</v>
      </c>
      <c r="O2471" s="162" t="s">
        <v>7508</v>
      </c>
      <c r="P2471" s="160">
        <v>45894</v>
      </c>
      <c r="Q2471" s="162" t="s">
        <v>7509</v>
      </c>
      <c r="R2471" s="170">
        <v>6370</v>
      </c>
      <c r="S2471" s="158" t="s">
        <v>6336</v>
      </c>
      <c r="T2471" s="162"/>
      <c r="U2471" s="161" t="s">
        <v>10</v>
      </c>
      <c r="V2471" s="161" t="s">
        <v>11</v>
      </c>
      <c r="W2471" s="161" t="s">
        <v>12</v>
      </c>
      <c r="X2471" s="161" t="s">
        <v>13</v>
      </c>
      <c r="Y2471" s="165">
        <v>5800</v>
      </c>
      <c r="Z2471" s="165">
        <v>9371101</v>
      </c>
      <c r="AA2471" s="166">
        <v>1.024544021616753E-2</v>
      </c>
      <c r="AB2471" s="183" t="s">
        <v>8328</v>
      </c>
      <c r="AC2471" s="168" t="s">
        <v>3327</v>
      </c>
    </row>
    <row r="2472" spans="1:29" x14ac:dyDescent="0.3">
      <c r="A2472" s="156" t="s">
        <v>2726</v>
      </c>
      <c r="B2472" s="157">
        <v>3</v>
      </c>
      <c r="C2472" s="158" t="s">
        <v>1467</v>
      </c>
      <c r="D2472" s="156" t="s">
        <v>421</v>
      </c>
      <c r="E2472" s="156" t="s">
        <v>2722</v>
      </c>
      <c r="F2472" s="156" t="s">
        <v>2638</v>
      </c>
      <c r="G2472" s="158" t="s">
        <v>280</v>
      </c>
      <c r="H2472" s="160">
        <v>45833</v>
      </c>
      <c r="I2472" s="160">
        <v>45918</v>
      </c>
      <c r="J2472" s="161" t="s">
        <v>6707</v>
      </c>
      <c r="K2472" s="162"/>
      <c r="L2472" s="156" t="s">
        <v>7496</v>
      </c>
      <c r="M2472" s="171">
        <v>0</v>
      </c>
      <c r="N2472" s="170">
        <v>6140</v>
      </c>
      <c r="O2472" s="162" t="s">
        <v>7510</v>
      </c>
      <c r="P2472" s="160">
        <v>45918</v>
      </c>
      <c r="Q2472" s="162" t="s">
        <v>7511</v>
      </c>
      <c r="R2472" s="170">
        <v>6140</v>
      </c>
      <c r="S2472" s="158" t="s">
        <v>5656</v>
      </c>
      <c r="T2472" s="162"/>
      <c r="U2472" s="161" t="s">
        <v>10</v>
      </c>
      <c r="V2472" s="161" t="s">
        <v>11</v>
      </c>
      <c r="W2472" s="161" t="s">
        <v>12</v>
      </c>
      <c r="X2472" s="161" t="s">
        <v>13</v>
      </c>
      <c r="Y2472" s="165">
        <v>5800</v>
      </c>
      <c r="Z2472" s="165">
        <v>9021101</v>
      </c>
      <c r="AA2472" s="166">
        <v>9.87551066362145E-3</v>
      </c>
      <c r="AB2472" s="183" t="s">
        <v>8329</v>
      </c>
      <c r="AC2472" s="168" t="s">
        <v>3156</v>
      </c>
    </row>
    <row r="2473" spans="1:29" x14ac:dyDescent="0.3">
      <c r="A2473" s="156" t="s">
        <v>2732</v>
      </c>
      <c r="B2473" s="157">
        <v>3</v>
      </c>
      <c r="C2473" s="158" t="s">
        <v>1467</v>
      </c>
      <c r="D2473" s="156" t="s">
        <v>412</v>
      </c>
      <c r="E2473" s="156" t="s">
        <v>2722</v>
      </c>
      <c r="F2473" s="156" t="s">
        <v>2638</v>
      </c>
      <c r="G2473" s="158" t="s">
        <v>280</v>
      </c>
      <c r="H2473" s="160">
        <v>45833</v>
      </c>
      <c r="I2473" s="160">
        <v>45918</v>
      </c>
      <c r="J2473" s="161" t="s">
        <v>6707</v>
      </c>
      <c r="K2473" s="162"/>
      <c r="L2473" s="156" t="s">
        <v>7496</v>
      </c>
      <c r="M2473" s="171">
        <v>0</v>
      </c>
      <c r="N2473" s="170">
        <v>8220</v>
      </c>
      <c r="O2473" s="162" t="s">
        <v>7510</v>
      </c>
      <c r="P2473" s="160">
        <v>45918</v>
      </c>
      <c r="Q2473" s="162" t="s">
        <v>7511</v>
      </c>
      <c r="R2473" s="170">
        <v>8220</v>
      </c>
      <c r="S2473" s="158" t="s">
        <v>5657</v>
      </c>
      <c r="T2473" s="162"/>
      <c r="U2473" s="161" t="s">
        <v>10</v>
      </c>
      <c r="V2473" s="161" t="s">
        <v>11</v>
      </c>
      <c r="W2473" s="161" t="s">
        <v>12</v>
      </c>
      <c r="X2473" s="161" t="s">
        <v>13</v>
      </c>
      <c r="Y2473" s="165">
        <v>5800</v>
      </c>
      <c r="Z2473" s="165">
        <v>9041101</v>
      </c>
      <c r="AA2473" s="166">
        <v>1.3220960530125133E-2</v>
      </c>
      <c r="AB2473" s="183" t="s">
        <v>8317</v>
      </c>
      <c r="AC2473" s="168" t="s">
        <v>3166</v>
      </c>
    </row>
    <row r="2474" spans="1:29" x14ac:dyDescent="0.3">
      <c r="A2474" s="156" t="s">
        <v>2808</v>
      </c>
      <c r="B2474" s="157">
        <v>4</v>
      </c>
      <c r="C2474" s="158" t="s">
        <v>1467</v>
      </c>
      <c r="D2474" s="156" t="s">
        <v>418</v>
      </c>
      <c r="E2474" s="156" t="s">
        <v>2722</v>
      </c>
      <c r="F2474" s="156" t="s">
        <v>2638</v>
      </c>
      <c r="G2474" s="158" t="s">
        <v>280</v>
      </c>
      <c r="H2474" s="160">
        <v>45833</v>
      </c>
      <c r="I2474" s="160">
        <v>45918</v>
      </c>
      <c r="J2474" s="161" t="s">
        <v>6707</v>
      </c>
      <c r="K2474" s="162"/>
      <c r="L2474" s="156" t="s">
        <v>7496</v>
      </c>
      <c r="M2474" s="171">
        <v>0</v>
      </c>
      <c r="N2474" s="170">
        <v>8600</v>
      </c>
      <c r="O2474" s="162" t="s">
        <v>7510</v>
      </c>
      <c r="P2474" s="160">
        <v>45918</v>
      </c>
      <c r="Q2474" s="162" t="s">
        <v>7511</v>
      </c>
      <c r="R2474" s="170">
        <v>8600</v>
      </c>
      <c r="S2474" s="158" t="s">
        <v>6235</v>
      </c>
      <c r="T2474" s="162"/>
      <c r="U2474" s="161" t="s">
        <v>10</v>
      </c>
      <c r="V2474" s="161" t="s">
        <v>11</v>
      </c>
      <c r="W2474" s="161" t="s">
        <v>12</v>
      </c>
      <c r="X2474" s="161" t="s">
        <v>13</v>
      </c>
      <c r="Y2474" s="165">
        <v>5800</v>
      </c>
      <c r="Z2474" s="165">
        <v>9091101</v>
      </c>
      <c r="AA2474" s="166">
        <v>1.3832148486505613E-2</v>
      </c>
      <c r="AB2474" s="183" t="s">
        <v>8318</v>
      </c>
      <c r="AC2474" s="168" t="s">
        <v>3192</v>
      </c>
    </row>
    <row r="2475" spans="1:29" x14ac:dyDescent="0.3">
      <c r="A2475" s="156" t="s">
        <v>2822</v>
      </c>
      <c r="B2475" s="157">
        <v>3</v>
      </c>
      <c r="C2475" s="158" t="s">
        <v>1467</v>
      </c>
      <c r="D2475" s="156" t="s">
        <v>436</v>
      </c>
      <c r="E2475" s="156" t="s">
        <v>2722</v>
      </c>
      <c r="F2475" s="156" t="s">
        <v>2638</v>
      </c>
      <c r="G2475" s="158" t="s">
        <v>280</v>
      </c>
      <c r="H2475" s="160">
        <v>45833</v>
      </c>
      <c r="I2475" s="160">
        <v>45918</v>
      </c>
      <c r="J2475" s="161" t="s">
        <v>6707</v>
      </c>
      <c r="K2475" s="162"/>
      <c r="L2475" s="156" t="s">
        <v>7496</v>
      </c>
      <c r="M2475" s="171">
        <v>0</v>
      </c>
      <c r="N2475" s="170">
        <v>11790</v>
      </c>
      <c r="O2475" s="162" t="s">
        <v>7510</v>
      </c>
      <c r="P2475" s="160">
        <v>45918</v>
      </c>
      <c r="Q2475" s="162" t="s">
        <v>7511</v>
      </c>
      <c r="R2475" s="170">
        <v>11790</v>
      </c>
      <c r="S2475" s="158" t="s">
        <v>5859</v>
      </c>
      <c r="T2475" s="162"/>
      <c r="U2475" s="161" t="s">
        <v>10</v>
      </c>
      <c r="V2475" s="161" t="s">
        <v>11</v>
      </c>
      <c r="W2475" s="161" t="s">
        <v>12</v>
      </c>
      <c r="X2475" s="161" t="s">
        <v>13</v>
      </c>
      <c r="Y2475" s="165">
        <v>5800</v>
      </c>
      <c r="Z2475" s="165">
        <v>9131101</v>
      </c>
      <c r="AA2475" s="166">
        <v>1.8962910541383857E-2</v>
      </c>
      <c r="AB2475" s="183" t="s">
        <v>8319</v>
      </c>
      <c r="AC2475" s="168" t="s">
        <v>3202</v>
      </c>
    </row>
    <row r="2476" spans="1:29" x14ac:dyDescent="0.3">
      <c r="A2476" s="156" t="s">
        <v>3764</v>
      </c>
      <c r="B2476" s="157">
        <v>7</v>
      </c>
      <c r="C2476" s="158" t="s">
        <v>1467</v>
      </c>
      <c r="D2476" s="156" t="s">
        <v>438</v>
      </c>
      <c r="E2476" s="156" t="s">
        <v>2722</v>
      </c>
      <c r="F2476" s="156" t="s">
        <v>2638</v>
      </c>
      <c r="G2476" s="158" t="s">
        <v>280</v>
      </c>
      <c r="H2476" s="160">
        <v>45833</v>
      </c>
      <c r="I2476" s="160">
        <v>45918</v>
      </c>
      <c r="J2476" s="161" t="s">
        <v>6707</v>
      </c>
      <c r="K2476" s="162"/>
      <c r="L2476" s="156" t="s">
        <v>7496</v>
      </c>
      <c r="M2476" s="171">
        <v>0</v>
      </c>
      <c r="N2476" s="170">
        <v>6000</v>
      </c>
      <c r="O2476" s="162" t="s">
        <v>7510</v>
      </c>
      <c r="P2476" s="160">
        <v>45918</v>
      </c>
      <c r="Q2476" s="162" t="s">
        <v>7511</v>
      </c>
      <c r="R2476" s="170">
        <v>6000</v>
      </c>
      <c r="S2476" s="158" t="s">
        <v>6132</v>
      </c>
      <c r="T2476" s="162"/>
      <c r="U2476" s="161" t="s">
        <v>10</v>
      </c>
      <c r="V2476" s="161" t="s">
        <v>11</v>
      </c>
      <c r="W2476" s="161" t="s">
        <v>12</v>
      </c>
      <c r="X2476" s="161" t="s">
        <v>13</v>
      </c>
      <c r="Y2476" s="165">
        <v>5800</v>
      </c>
      <c r="Z2476" s="165">
        <v>9161101</v>
      </c>
      <c r="AA2476" s="166">
        <v>9.6503361533760088E-3</v>
      </c>
      <c r="AB2476" s="183" t="s">
        <v>8320</v>
      </c>
      <c r="AC2476" s="168" t="s">
        <v>3207</v>
      </c>
    </row>
    <row r="2477" spans="1:29" x14ac:dyDescent="0.3">
      <c r="A2477" s="156" t="s">
        <v>3849</v>
      </c>
      <c r="B2477" s="157">
        <v>6</v>
      </c>
      <c r="C2477" s="158" t="s">
        <v>1467</v>
      </c>
      <c r="D2477" s="158" t="s">
        <v>501</v>
      </c>
      <c r="E2477" s="156" t="s">
        <v>2722</v>
      </c>
      <c r="F2477" s="159" t="s">
        <v>2638</v>
      </c>
      <c r="G2477" s="158" t="s">
        <v>280</v>
      </c>
      <c r="H2477" s="160">
        <v>45833</v>
      </c>
      <c r="I2477" s="160">
        <v>45918</v>
      </c>
      <c r="J2477" s="161" t="s">
        <v>6707</v>
      </c>
      <c r="K2477" s="162"/>
      <c r="L2477" s="156" t="s">
        <v>7496</v>
      </c>
      <c r="M2477" s="171">
        <v>0</v>
      </c>
      <c r="N2477" s="164">
        <v>10250</v>
      </c>
      <c r="O2477" s="162" t="s">
        <v>7510</v>
      </c>
      <c r="P2477" s="160">
        <v>45918</v>
      </c>
      <c r="Q2477" s="162" t="s">
        <v>7511</v>
      </c>
      <c r="R2477" s="164">
        <v>10250</v>
      </c>
      <c r="S2477" s="163" t="s">
        <v>6176</v>
      </c>
      <c r="T2477" s="163"/>
      <c r="U2477" s="161" t="s">
        <v>10</v>
      </c>
      <c r="V2477" s="161" t="s">
        <v>11</v>
      </c>
      <c r="W2477" s="161" t="s">
        <v>12</v>
      </c>
      <c r="X2477" s="161" t="s">
        <v>13</v>
      </c>
      <c r="Y2477" s="165">
        <v>5800</v>
      </c>
      <c r="Z2477" s="165">
        <v>9171101</v>
      </c>
      <c r="AA2477" s="166">
        <v>1.6485990928684018E-2</v>
      </c>
      <c r="AB2477" s="183" t="s">
        <v>8321</v>
      </c>
      <c r="AC2477" s="168" t="s">
        <v>3217</v>
      </c>
    </row>
    <row r="2478" spans="1:29" x14ac:dyDescent="0.3">
      <c r="A2478" s="156" t="s">
        <v>2841</v>
      </c>
      <c r="B2478" s="157">
        <v>4</v>
      </c>
      <c r="C2478" s="158" t="s">
        <v>1467</v>
      </c>
      <c r="D2478" s="156" t="s">
        <v>135</v>
      </c>
      <c r="E2478" s="156" t="s">
        <v>2722</v>
      </c>
      <c r="F2478" s="156" t="s">
        <v>2638</v>
      </c>
      <c r="G2478" s="158" t="s">
        <v>280</v>
      </c>
      <c r="H2478" s="160">
        <v>45833</v>
      </c>
      <c r="I2478" s="160">
        <v>45918</v>
      </c>
      <c r="J2478" s="161" t="s">
        <v>6707</v>
      </c>
      <c r="K2478" s="162"/>
      <c r="L2478" s="156" t="s">
        <v>7496</v>
      </c>
      <c r="M2478" s="171">
        <v>0</v>
      </c>
      <c r="N2478" s="170">
        <v>4450</v>
      </c>
      <c r="O2478" s="162" t="s">
        <v>7510</v>
      </c>
      <c r="P2478" s="160">
        <v>45918</v>
      </c>
      <c r="Q2478" s="162" t="s">
        <v>7511</v>
      </c>
      <c r="R2478" s="170">
        <v>4450</v>
      </c>
      <c r="S2478" s="158" t="s">
        <v>5858</v>
      </c>
      <c r="T2478" s="162"/>
      <c r="U2478" s="161" t="s">
        <v>10</v>
      </c>
      <c r="V2478" s="161" t="s">
        <v>11</v>
      </c>
      <c r="W2478" s="161" t="s">
        <v>12</v>
      </c>
      <c r="X2478" s="161" t="s">
        <v>13</v>
      </c>
      <c r="Y2478" s="165">
        <v>5800</v>
      </c>
      <c r="Z2478" s="165">
        <v>9201101</v>
      </c>
      <c r="AA2478" s="166">
        <v>7.1573326470872065E-3</v>
      </c>
      <c r="AB2478" s="183" t="s">
        <v>8322</v>
      </c>
      <c r="AC2478" s="168" t="s">
        <v>3232</v>
      </c>
    </row>
    <row r="2479" spans="1:29" x14ac:dyDescent="0.3">
      <c r="A2479" s="156" t="s">
        <v>4206</v>
      </c>
      <c r="B2479" s="157">
        <v>6</v>
      </c>
      <c r="C2479" s="158" t="s">
        <v>1467</v>
      </c>
      <c r="D2479" s="156" t="s">
        <v>500</v>
      </c>
      <c r="E2479" s="156" t="s">
        <v>2722</v>
      </c>
      <c r="F2479" s="156" t="s">
        <v>2638</v>
      </c>
      <c r="G2479" s="158" t="s">
        <v>280</v>
      </c>
      <c r="H2479" s="160">
        <v>45833</v>
      </c>
      <c r="I2479" s="160">
        <v>45918</v>
      </c>
      <c r="J2479" s="161" t="s">
        <v>6707</v>
      </c>
      <c r="K2479" s="162"/>
      <c r="L2479" s="156" t="s">
        <v>7496</v>
      </c>
      <c r="M2479" s="171">
        <v>0</v>
      </c>
      <c r="N2479" s="170">
        <v>1200</v>
      </c>
      <c r="O2479" s="162" t="s">
        <v>7510</v>
      </c>
      <c r="P2479" s="160">
        <v>45918</v>
      </c>
      <c r="Q2479" s="162" t="s">
        <v>7511</v>
      </c>
      <c r="R2479" s="170">
        <v>1200</v>
      </c>
      <c r="S2479" s="158" t="s">
        <v>6332</v>
      </c>
      <c r="T2479" s="162"/>
      <c r="U2479" s="161" t="s">
        <v>10</v>
      </c>
      <c r="V2479" s="161" t="s">
        <v>11</v>
      </c>
      <c r="W2479" s="161" t="s">
        <v>12</v>
      </c>
      <c r="X2479" s="161" t="s">
        <v>13</v>
      </c>
      <c r="Y2479" s="165">
        <v>5800</v>
      </c>
      <c r="Z2479" s="165">
        <v>9261101</v>
      </c>
      <c r="AA2479" s="166">
        <v>1.9300672306752018E-3</v>
      </c>
      <c r="AB2479" s="183" t="s">
        <v>8323</v>
      </c>
      <c r="AC2479" s="168" t="s">
        <v>3267</v>
      </c>
    </row>
    <row r="2480" spans="1:29" x14ac:dyDescent="0.3">
      <c r="A2480" s="156" t="s">
        <v>4247</v>
      </c>
      <c r="B2480" s="157">
        <v>8</v>
      </c>
      <c r="C2480" s="158" t="s">
        <v>1467</v>
      </c>
      <c r="D2480" s="156" t="s">
        <v>507</v>
      </c>
      <c r="E2480" s="156" t="s">
        <v>2722</v>
      </c>
      <c r="F2480" s="156" t="s">
        <v>2638</v>
      </c>
      <c r="G2480" s="158" t="s">
        <v>280</v>
      </c>
      <c r="H2480" s="160">
        <v>45833</v>
      </c>
      <c r="I2480" s="160">
        <v>45918</v>
      </c>
      <c r="J2480" s="161" t="s">
        <v>6707</v>
      </c>
      <c r="K2480" s="162"/>
      <c r="L2480" s="156" t="s">
        <v>7496</v>
      </c>
      <c r="M2480" s="171">
        <v>0</v>
      </c>
      <c r="N2480" s="170">
        <v>10980</v>
      </c>
      <c r="O2480" s="162" t="s">
        <v>7510</v>
      </c>
      <c r="P2480" s="160">
        <v>45918</v>
      </c>
      <c r="Q2480" s="162" t="s">
        <v>7511</v>
      </c>
      <c r="R2480" s="170">
        <v>10980</v>
      </c>
      <c r="S2480" s="158" t="s">
        <v>6241</v>
      </c>
      <c r="T2480" s="162"/>
      <c r="U2480" s="161" t="s">
        <v>10</v>
      </c>
      <c r="V2480" s="161" t="s">
        <v>11</v>
      </c>
      <c r="W2480" s="161" t="s">
        <v>12</v>
      </c>
      <c r="X2480" s="161" t="s">
        <v>13</v>
      </c>
      <c r="Y2480" s="165">
        <v>5800</v>
      </c>
      <c r="Z2480" s="165">
        <v>9281101</v>
      </c>
      <c r="AA2480" s="166">
        <v>1.7660115160678096E-2</v>
      </c>
      <c r="AB2480" s="183" t="s">
        <v>8324</v>
      </c>
      <c r="AC2480" s="168" t="s">
        <v>3272</v>
      </c>
    </row>
    <row r="2481" spans="1:29" x14ac:dyDescent="0.3">
      <c r="A2481" s="156" t="s">
        <v>4292</v>
      </c>
      <c r="B2481" s="157">
        <v>7</v>
      </c>
      <c r="C2481" s="158" t="s">
        <v>1467</v>
      </c>
      <c r="D2481" s="156" t="s">
        <v>446</v>
      </c>
      <c r="E2481" s="156" t="s">
        <v>2722</v>
      </c>
      <c r="F2481" s="156" t="s">
        <v>2638</v>
      </c>
      <c r="G2481" s="158" t="s">
        <v>280</v>
      </c>
      <c r="H2481" s="160">
        <v>45833</v>
      </c>
      <c r="I2481" s="160">
        <v>45918</v>
      </c>
      <c r="J2481" s="161" t="s">
        <v>6707</v>
      </c>
      <c r="K2481" s="162"/>
      <c r="L2481" s="156" t="s">
        <v>7496</v>
      </c>
      <c r="M2481" s="171">
        <v>0</v>
      </c>
      <c r="N2481" s="170">
        <v>9350</v>
      </c>
      <c r="O2481" s="162" t="s">
        <v>7510</v>
      </c>
      <c r="P2481" s="160">
        <v>45918</v>
      </c>
      <c r="Q2481" s="162" t="s">
        <v>7511</v>
      </c>
      <c r="R2481" s="170">
        <v>9350</v>
      </c>
      <c r="S2481" s="158" t="s">
        <v>6333</v>
      </c>
      <c r="T2481" s="162"/>
      <c r="U2481" s="161" t="s">
        <v>10</v>
      </c>
      <c r="V2481" s="161" t="s">
        <v>11</v>
      </c>
      <c r="W2481" s="161" t="s">
        <v>12</v>
      </c>
      <c r="X2481" s="161" t="s">
        <v>13</v>
      </c>
      <c r="Y2481" s="165">
        <v>5800</v>
      </c>
      <c r="Z2481" s="165">
        <v>9291101</v>
      </c>
      <c r="AA2481" s="166">
        <v>1.5038440505677615E-2</v>
      </c>
      <c r="AB2481" s="183" t="s">
        <v>8325</v>
      </c>
      <c r="AC2481" s="168" t="s">
        <v>3277</v>
      </c>
    </row>
    <row r="2482" spans="1:29" x14ac:dyDescent="0.3">
      <c r="A2482" s="156" t="s">
        <v>4494</v>
      </c>
      <c r="B2482" s="157">
        <v>6</v>
      </c>
      <c r="C2482" s="158" t="s">
        <v>1467</v>
      </c>
      <c r="D2482" s="156" t="s">
        <v>301</v>
      </c>
      <c r="E2482" s="156" t="s">
        <v>2722</v>
      </c>
      <c r="F2482" s="156" t="s">
        <v>2638</v>
      </c>
      <c r="G2482" s="158" t="s">
        <v>280</v>
      </c>
      <c r="H2482" s="160">
        <v>45833</v>
      </c>
      <c r="I2482" s="160">
        <v>45918</v>
      </c>
      <c r="J2482" s="161" t="s">
        <v>6707</v>
      </c>
      <c r="K2482" s="162"/>
      <c r="L2482" s="156" t="s">
        <v>7496</v>
      </c>
      <c r="M2482" s="171">
        <v>0</v>
      </c>
      <c r="N2482" s="170">
        <v>9950</v>
      </c>
      <c r="O2482" s="162" t="s">
        <v>7510</v>
      </c>
      <c r="P2482" s="160">
        <v>45918</v>
      </c>
      <c r="Q2482" s="162" t="s">
        <v>7511</v>
      </c>
      <c r="R2482" s="170">
        <v>9950</v>
      </c>
      <c r="S2482" s="158" t="s">
        <v>6334</v>
      </c>
      <c r="T2482" s="162"/>
      <c r="U2482" s="161" t="s">
        <v>10</v>
      </c>
      <c r="V2482" s="161" t="s">
        <v>11</v>
      </c>
      <c r="W2482" s="161" t="s">
        <v>12</v>
      </c>
      <c r="X2482" s="161" t="s">
        <v>13</v>
      </c>
      <c r="Y2482" s="165">
        <v>5800</v>
      </c>
      <c r="Z2482" s="165">
        <v>9341101</v>
      </c>
      <c r="AA2482" s="166">
        <v>1.6003474121015215E-2</v>
      </c>
      <c r="AB2482" s="183" t="s">
        <v>8326</v>
      </c>
      <c r="AC2482" s="168" t="s">
        <v>3302</v>
      </c>
    </row>
    <row r="2483" spans="1:29" x14ac:dyDescent="0.3">
      <c r="A2483" s="156" t="s">
        <v>4538</v>
      </c>
      <c r="B2483" s="157">
        <v>8</v>
      </c>
      <c r="C2483" s="158" t="s">
        <v>1467</v>
      </c>
      <c r="D2483" s="156" t="s">
        <v>415</v>
      </c>
      <c r="E2483" s="156" t="s">
        <v>2722</v>
      </c>
      <c r="F2483" s="156" t="s">
        <v>2638</v>
      </c>
      <c r="G2483" s="158" t="s">
        <v>280</v>
      </c>
      <c r="H2483" s="160">
        <v>45833</v>
      </c>
      <c r="I2483" s="160">
        <v>45918</v>
      </c>
      <c r="J2483" s="161" t="s">
        <v>6707</v>
      </c>
      <c r="K2483" s="162"/>
      <c r="L2483" s="156" t="s">
        <v>7496</v>
      </c>
      <c r="M2483" s="171">
        <v>0</v>
      </c>
      <c r="N2483" s="170">
        <v>480</v>
      </c>
      <c r="O2483" s="162" t="s">
        <v>7510</v>
      </c>
      <c r="P2483" s="160">
        <v>45918</v>
      </c>
      <c r="Q2483" s="162" t="s">
        <v>7511</v>
      </c>
      <c r="R2483" s="170">
        <v>480</v>
      </c>
      <c r="S2483" s="158" t="s">
        <v>6335</v>
      </c>
      <c r="T2483" s="162"/>
      <c r="U2483" s="161" t="s">
        <v>10</v>
      </c>
      <c r="V2483" s="161" t="s">
        <v>11</v>
      </c>
      <c r="W2483" s="161" t="s">
        <v>12</v>
      </c>
      <c r="X2483" s="161" t="s">
        <v>13</v>
      </c>
      <c r="Y2483" s="165">
        <v>5800</v>
      </c>
      <c r="Z2483" s="165">
        <v>9441101</v>
      </c>
      <c r="AA2483" s="166">
        <v>7.7202689227008072E-4</v>
      </c>
      <c r="AB2483" s="183" t="s">
        <v>8327</v>
      </c>
      <c r="AC2483" s="168" t="s">
        <v>3307</v>
      </c>
    </row>
    <row r="2484" spans="1:29" x14ac:dyDescent="0.3">
      <c r="A2484" s="156" t="s">
        <v>4715</v>
      </c>
      <c r="B2484" s="157">
        <v>9</v>
      </c>
      <c r="C2484" s="158" t="s">
        <v>1467</v>
      </c>
      <c r="D2484" s="181" t="s">
        <v>328</v>
      </c>
      <c r="E2484" s="156" t="s">
        <v>2722</v>
      </c>
      <c r="F2484" s="156" t="s">
        <v>2638</v>
      </c>
      <c r="G2484" s="158" t="s">
        <v>280</v>
      </c>
      <c r="H2484" s="160">
        <v>45833</v>
      </c>
      <c r="I2484" s="160">
        <v>45918</v>
      </c>
      <c r="J2484" s="161" t="s">
        <v>6707</v>
      </c>
      <c r="K2484" s="162"/>
      <c r="L2484" s="156" t="s">
        <v>7496</v>
      </c>
      <c r="M2484" s="171">
        <v>0</v>
      </c>
      <c r="N2484" s="170">
        <v>8230</v>
      </c>
      <c r="O2484" s="162" t="s">
        <v>7510</v>
      </c>
      <c r="P2484" s="160">
        <v>45918</v>
      </c>
      <c r="Q2484" s="162" t="s">
        <v>7511</v>
      </c>
      <c r="R2484" s="170">
        <v>8230</v>
      </c>
      <c r="S2484" s="181" t="s">
        <v>6336</v>
      </c>
      <c r="T2484" s="162"/>
      <c r="U2484" s="161" t="s">
        <v>10</v>
      </c>
      <c r="V2484" s="161" t="s">
        <v>11</v>
      </c>
      <c r="W2484" s="161" t="s">
        <v>12</v>
      </c>
      <c r="X2484" s="161" t="s">
        <v>13</v>
      </c>
      <c r="Y2484" s="165">
        <v>5800</v>
      </c>
      <c r="Z2484" s="165">
        <v>9371101</v>
      </c>
      <c r="AA2484" s="166">
        <v>1.3237044423714093E-2</v>
      </c>
      <c r="AB2484" s="183" t="s">
        <v>8328</v>
      </c>
      <c r="AC2484" s="168" t="s">
        <v>3327</v>
      </c>
    </row>
    <row r="2485" spans="1:29" x14ac:dyDescent="0.3">
      <c r="A2485" s="156" t="s">
        <v>2726</v>
      </c>
      <c r="B2485" s="157">
        <v>3</v>
      </c>
      <c r="C2485" s="158" t="s">
        <v>1467</v>
      </c>
      <c r="D2485" s="156" t="s">
        <v>421</v>
      </c>
      <c r="E2485" s="156" t="s">
        <v>2722</v>
      </c>
      <c r="F2485" s="156" t="s">
        <v>2638</v>
      </c>
      <c r="G2485" s="158" t="s">
        <v>280</v>
      </c>
      <c r="H2485" s="160">
        <v>45833</v>
      </c>
      <c r="I2485" s="160">
        <v>45953</v>
      </c>
      <c r="J2485" s="161" t="s">
        <v>6707</v>
      </c>
      <c r="K2485" s="162"/>
      <c r="L2485" s="156" t="s">
        <v>7496</v>
      </c>
      <c r="M2485" s="171">
        <v>0</v>
      </c>
      <c r="N2485" s="170">
        <v>3880</v>
      </c>
      <c r="O2485" s="162" t="s">
        <v>7755</v>
      </c>
      <c r="P2485" s="160">
        <v>45953</v>
      </c>
      <c r="Q2485" s="162" t="s">
        <v>7756</v>
      </c>
      <c r="R2485" s="170">
        <v>3880</v>
      </c>
      <c r="S2485" s="158" t="s">
        <v>5656</v>
      </c>
      <c r="T2485" s="162"/>
      <c r="U2485" s="161" t="s">
        <v>10</v>
      </c>
      <c r="V2485" s="161" t="s">
        <v>11</v>
      </c>
      <c r="W2485" s="161" t="s">
        <v>12</v>
      </c>
      <c r="X2485" s="161" t="s">
        <v>13</v>
      </c>
      <c r="Y2485" s="165">
        <v>5800</v>
      </c>
      <c r="Z2485" s="165">
        <v>9021101</v>
      </c>
      <c r="AA2485" s="166">
        <v>6.240550712516486E-3</v>
      </c>
      <c r="AB2485" s="183" t="s">
        <v>8329</v>
      </c>
      <c r="AC2485" s="168" t="s">
        <v>3156</v>
      </c>
    </row>
    <row r="2486" spans="1:29" x14ac:dyDescent="0.3">
      <c r="A2486" s="156" t="s">
        <v>2732</v>
      </c>
      <c r="B2486" s="157">
        <v>3</v>
      </c>
      <c r="C2486" s="158" t="s">
        <v>1467</v>
      </c>
      <c r="D2486" s="156" t="s">
        <v>412</v>
      </c>
      <c r="E2486" s="156" t="s">
        <v>2722</v>
      </c>
      <c r="F2486" s="156" t="s">
        <v>2638</v>
      </c>
      <c r="G2486" s="158" t="s">
        <v>280</v>
      </c>
      <c r="H2486" s="160">
        <v>45833</v>
      </c>
      <c r="I2486" s="160">
        <v>45953</v>
      </c>
      <c r="J2486" s="161" t="s">
        <v>6707</v>
      </c>
      <c r="K2486" s="162"/>
      <c r="L2486" s="156" t="s">
        <v>7496</v>
      </c>
      <c r="M2486" s="171">
        <v>0</v>
      </c>
      <c r="N2486" s="170">
        <v>5000</v>
      </c>
      <c r="O2486" s="162" t="s">
        <v>7755</v>
      </c>
      <c r="P2486" s="160">
        <v>45953</v>
      </c>
      <c r="Q2486" s="162" t="s">
        <v>7756</v>
      </c>
      <c r="R2486" s="171">
        <v>5000</v>
      </c>
      <c r="S2486" s="158" t="s">
        <v>5657</v>
      </c>
      <c r="T2486" s="162"/>
      <c r="U2486" s="161" t="s">
        <v>10</v>
      </c>
      <c r="V2486" s="161" t="s">
        <v>11</v>
      </c>
      <c r="W2486" s="161" t="s">
        <v>12</v>
      </c>
      <c r="X2486" s="161" t="s">
        <v>13</v>
      </c>
      <c r="Y2486" s="165">
        <v>5800</v>
      </c>
      <c r="Z2486" s="165">
        <v>9041101</v>
      </c>
      <c r="AA2486" s="166">
        <v>8.0419467944800073E-3</v>
      </c>
      <c r="AB2486" s="183" t="s">
        <v>8317</v>
      </c>
      <c r="AC2486" s="168" t="s">
        <v>3166</v>
      </c>
    </row>
    <row r="2487" spans="1:29" x14ac:dyDescent="0.3">
      <c r="A2487" s="156" t="s">
        <v>2808</v>
      </c>
      <c r="B2487" s="157">
        <v>4</v>
      </c>
      <c r="C2487" s="158" t="s">
        <v>1467</v>
      </c>
      <c r="D2487" s="158" t="s">
        <v>418</v>
      </c>
      <c r="E2487" s="156" t="s">
        <v>2722</v>
      </c>
      <c r="F2487" s="156" t="s">
        <v>2638</v>
      </c>
      <c r="G2487" s="158" t="s">
        <v>280</v>
      </c>
      <c r="H2487" s="160">
        <v>45833</v>
      </c>
      <c r="I2487" s="160">
        <v>45953</v>
      </c>
      <c r="J2487" s="161" t="s">
        <v>6707</v>
      </c>
      <c r="K2487" s="162"/>
      <c r="L2487" s="156" t="s">
        <v>7496</v>
      </c>
      <c r="M2487" s="171">
        <v>0</v>
      </c>
      <c r="N2487" s="170">
        <v>11240</v>
      </c>
      <c r="O2487" s="162" t="s">
        <v>7755</v>
      </c>
      <c r="P2487" s="160">
        <v>45953</v>
      </c>
      <c r="Q2487" s="162" t="s">
        <v>7756</v>
      </c>
      <c r="R2487" s="171">
        <v>11240</v>
      </c>
      <c r="S2487" s="158" t="s">
        <v>6235</v>
      </c>
      <c r="T2487" s="162"/>
      <c r="U2487" s="161" t="s">
        <v>10</v>
      </c>
      <c r="V2487" s="161" t="s">
        <v>11</v>
      </c>
      <c r="W2487" s="161" t="s">
        <v>12</v>
      </c>
      <c r="X2487" s="161" t="s">
        <v>13</v>
      </c>
      <c r="Y2487" s="165">
        <v>5800</v>
      </c>
      <c r="Z2487" s="165">
        <v>9091101</v>
      </c>
      <c r="AA2487" s="166">
        <v>1.8078296393991056E-2</v>
      </c>
      <c r="AB2487" s="183" t="s">
        <v>8318</v>
      </c>
      <c r="AC2487" s="168" t="s">
        <v>3192</v>
      </c>
    </row>
    <row r="2488" spans="1:29" x14ac:dyDescent="0.3">
      <c r="A2488" s="156" t="s">
        <v>2822</v>
      </c>
      <c r="B2488" s="157">
        <v>3</v>
      </c>
      <c r="C2488" s="158" t="s">
        <v>1467</v>
      </c>
      <c r="D2488" s="158" t="s">
        <v>436</v>
      </c>
      <c r="E2488" s="156" t="s">
        <v>2722</v>
      </c>
      <c r="F2488" s="159" t="s">
        <v>2638</v>
      </c>
      <c r="G2488" s="158" t="s">
        <v>280</v>
      </c>
      <c r="H2488" s="160">
        <v>45833</v>
      </c>
      <c r="I2488" s="160">
        <v>45953</v>
      </c>
      <c r="J2488" s="161" t="s">
        <v>6707</v>
      </c>
      <c r="K2488" s="162"/>
      <c r="L2488" s="163" t="s">
        <v>7496</v>
      </c>
      <c r="M2488" s="171">
        <v>0</v>
      </c>
      <c r="N2488" s="164">
        <v>9460</v>
      </c>
      <c r="O2488" s="162" t="s">
        <v>7755</v>
      </c>
      <c r="P2488" s="160">
        <v>45953</v>
      </c>
      <c r="Q2488" s="162" t="s">
        <v>7756</v>
      </c>
      <c r="R2488" s="164">
        <v>9460</v>
      </c>
      <c r="S2488" s="163" t="s">
        <v>5859</v>
      </c>
      <c r="T2488" s="163"/>
      <c r="U2488" s="161" t="s">
        <v>10</v>
      </c>
      <c r="V2488" s="161" t="s">
        <v>11</v>
      </c>
      <c r="W2488" s="161" t="s">
        <v>12</v>
      </c>
      <c r="X2488" s="161" t="s">
        <v>13</v>
      </c>
      <c r="Y2488" s="165">
        <v>5800</v>
      </c>
      <c r="Z2488" s="165">
        <v>9131101</v>
      </c>
      <c r="AA2488" s="166">
        <v>1.5215363335156174E-2</v>
      </c>
      <c r="AB2488" s="167" t="s">
        <v>8319</v>
      </c>
      <c r="AC2488" s="168" t="s">
        <v>3202</v>
      </c>
    </row>
    <row r="2489" spans="1:29" x14ac:dyDescent="0.3">
      <c r="A2489" s="156" t="s">
        <v>3764</v>
      </c>
      <c r="B2489" s="157">
        <v>7</v>
      </c>
      <c r="C2489" s="158" t="s">
        <v>1467</v>
      </c>
      <c r="D2489" s="158" t="s">
        <v>438</v>
      </c>
      <c r="E2489" s="156" t="s">
        <v>2722</v>
      </c>
      <c r="F2489" s="159" t="s">
        <v>2638</v>
      </c>
      <c r="G2489" s="158" t="s">
        <v>280</v>
      </c>
      <c r="H2489" s="160">
        <v>45833</v>
      </c>
      <c r="I2489" s="160">
        <v>45953</v>
      </c>
      <c r="J2489" s="161" t="s">
        <v>6707</v>
      </c>
      <c r="K2489" s="162"/>
      <c r="L2489" s="163" t="s">
        <v>7496</v>
      </c>
      <c r="M2489" s="171">
        <v>0</v>
      </c>
      <c r="N2489" s="164">
        <v>7560</v>
      </c>
      <c r="O2489" s="162" t="s">
        <v>7755</v>
      </c>
      <c r="P2489" s="160">
        <v>45953</v>
      </c>
      <c r="Q2489" s="162" t="s">
        <v>7756</v>
      </c>
      <c r="R2489" s="164">
        <v>7560</v>
      </c>
      <c r="S2489" s="163" t="s">
        <v>6132</v>
      </c>
      <c r="T2489" s="163"/>
      <c r="U2489" s="161" t="s">
        <v>10</v>
      </c>
      <c r="V2489" s="161" t="s">
        <v>11</v>
      </c>
      <c r="W2489" s="161" t="s">
        <v>12</v>
      </c>
      <c r="X2489" s="161" t="s">
        <v>13</v>
      </c>
      <c r="Y2489" s="165">
        <v>5800</v>
      </c>
      <c r="Z2489" s="165">
        <v>9161101</v>
      </c>
      <c r="AA2489" s="166">
        <v>1.2159423553253772E-2</v>
      </c>
      <c r="AB2489" s="167" t="s">
        <v>8320</v>
      </c>
      <c r="AC2489" s="168" t="s">
        <v>3207</v>
      </c>
    </row>
    <row r="2490" spans="1:29" x14ac:dyDescent="0.3">
      <c r="A2490" s="156" t="s">
        <v>3849</v>
      </c>
      <c r="B2490" s="157">
        <v>6</v>
      </c>
      <c r="C2490" s="158" t="s">
        <v>1467</v>
      </c>
      <c r="D2490" s="158" t="s">
        <v>501</v>
      </c>
      <c r="E2490" s="156" t="s">
        <v>2722</v>
      </c>
      <c r="F2490" s="159" t="s">
        <v>2638</v>
      </c>
      <c r="G2490" s="158" t="s">
        <v>280</v>
      </c>
      <c r="H2490" s="160">
        <v>45833</v>
      </c>
      <c r="I2490" s="160">
        <v>45953</v>
      </c>
      <c r="J2490" s="161" t="s">
        <v>6707</v>
      </c>
      <c r="K2490" s="162"/>
      <c r="L2490" s="163" t="s">
        <v>7496</v>
      </c>
      <c r="M2490" s="171">
        <v>0</v>
      </c>
      <c r="N2490" s="164">
        <v>9215</v>
      </c>
      <c r="O2490" s="162" t="s">
        <v>7755</v>
      </c>
      <c r="P2490" s="160">
        <v>45953</v>
      </c>
      <c r="Q2490" s="162" t="s">
        <v>7756</v>
      </c>
      <c r="R2490" s="164">
        <v>9215</v>
      </c>
      <c r="S2490" s="163" t="s">
        <v>6176</v>
      </c>
      <c r="T2490" s="163"/>
      <c r="U2490" s="161" t="s">
        <v>10</v>
      </c>
      <c r="V2490" s="161" t="s">
        <v>11</v>
      </c>
      <c r="W2490" s="161" t="s">
        <v>12</v>
      </c>
      <c r="X2490" s="161" t="s">
        <v>13</v>
      </c>
      <c r="Y2490" s="165">
        <v>5800</v>
      </c>
      <c r="Z2490" s="165">
        <v>9171101</v>
      </c>
      <c r="AA2490" s="166">
        <v>1.4821307942226655E-2</v>
      </c>
      <c r="AB2490" s="167" t="s">
        <v>8321</v>
      </c>
      <c r="AC2490" s="168" t="s">
        <v>3217</v>
      </c>
    </row>
    <row r="2491" spans="1:29" x14ac:dyDescent="0.3">
      <c r="A2491" s="156" t="s">
        <v>2841</v>
      </c>
      <c r="B2491" s="157">
        <v>4</v>
      </c>
      <c r="C2491" s="158" t="s">
        <v>1467</v>
      </c>
      <c r="D2491" s="158" t="s">
        <v>135</v>
      </c>
      <c r="E2491" s="156" t="s">
        <v>2722</v>
      </c>
      <c r="F2491" s="159" t="s">
        <v>2638</v>
      </c>
      <c r="G2491" s="158" t="s">
        <v>280</v>
      </c>
      <c r="H2491" s="160">
        <v>45833</v>
      </c>
      <c r="I2491" s="160">
        <v>45953</v>
      </c>
      <c r="J2491" s="161" t="s">
        <v>6707</v>
      </c>
      <c r="K2491" s="162"/>
      <c r="L2491" s="163" t="s">
        <v>7496</v>
      </c>
      <c r="M2491" s="171">
        <v>0</v>
      </c>
      <c r="N2491" s="164">
        <v>3340</v>
      </c>
      <c r="O2491" s="162" t="s">
        <v>7755</v>
      </c>
      <c r="P2491" s="160">
        <v>45953</v>
      </c>
      <c r="Q2491" s="162" t="s">
        <v>7756</v>
      </c>
      <c r="R2491" s="164">
        <v>3340</v>
      </c>
      <c r="S2491" s="163" t="s">
        <v>5858</v>
      </c>
      <c r="T2491" s="163"/>
      <c r="U2491" s="161" t="s">
        <v>10</v>
      </c>
      <c r="V2491" s="161" t="s">
        <v>11</v>
      </c>
      <c r="W2491" s="161" t="s">
        <v>12</v>
      </c>
      <c r="X2491" s="161" t="s">
        <v>13</v>
      </c>
      <c r="Y2491" s="165">
        <v>5800</v>
      </c>
      <c r="Z2491" s="165">
        <v>9201101</v>
      </c>
      <c r="AA2491" s="166">
        <v>5.372020458712645E-3</v>
      </c>
      <c r="AB2491" s="167" t="s">
        <v>8322</v>
      </c>
      <c r="AC2491" s="168" t="s">
        <v>3232</v>
      </c>
    </row>
    <row r="2492" spans="1:29" x14ac:dyDescent="0.3">
      <c r="A2492" s="156" t="s">
        <v>4206</v>
      </c>
      <c r="B2492" s="157">
        <v>6</v>
      </c>
      <c r="C2492" s="158" t="s">
        <v>1467</v>
      </c>
      <c r="D2492" s="158" t="s">
        <v>500</v>
      </c>
      <c r="E2492" s="156" t="s">
        <v>2722</v>
      </c>
      <c r="F2492" s="159" t="s">
        <v>2638</v>
      </c>
      <c r="G2492" s="158" t="s">
        <v>280</v>
      </c>
      <c r="H2492" s="160">
        <v>45833</v>
      </c>
      <c r="I2492" s="160">
        <v>45953</v>
      </c>
      <c r="J2492" s="161" t="s">
        <v>6707</v>
      </c>
      <c r="K2492" s="162"/>
      <c r="L2492" s="163" t="s">
        <v>7496</v>
      </c>
      <c r="M2492" s="171">
        <v>0</v>
      </c>
      <c r="N2492" s="164">
        <v>3190</v>
      </c>
      <c r="O2492" s="162" t="s">
        <v>7755</v>
      </c>
      <c r="P2492" s="160">
        <v>45953</v>
      </c>
      <c r="Q2492" s="162" t="s">
        <v>7756</v>
      </c>
      <c r="R2492" s="164">
        <v>3190</v>
      </c>
      <c r="S2492" s="163" t="s">
        <v>6332</v>
      </c>
      <c r="T2492" s="163"/>
      <c r="U2492" s="161" t="s">
        <v>10</v>
      </c>
      <c r="V2492" s="161" t="s">
        <v>11</v>
      </c>
      <c r="W2492" s="161" t="s">
        <v>12</v>
      </c>
      <c r="X2492" s="161" t="s">
        <v>13</v>
      </c>
      <c r="Y2492" s="165">
        <v>5800</v>
      </c>
      <c r="Z2492" s="165">
        <v>9261101</v>
      </c>
      <c r="AA2492" s="166">
        <v>5.1307620548782448E-3</v>
      </c>
      <c r="AB2492" s="167" t="s">
        <v>8323</v>
      </c>
      <c r="AC2492" s="168" t="s">
        <v>3267</v>
      </c>
    </row>
    <row r="2493" spans="1:29" x14ac:dyDescent="0.3">
      <c r="A2493" s="156" t="s">
        <v>4247</v>
      </c>
      <c r="B2493" s="157">
        <v>8</v>
      </c>
      <c r="C2493" s="158" t="s">
        <v>1467</v>
      </c>
      <c r="D2493" s="158" t="s">
        <v>507</v>
      </c>
      <c r="E2493" s="156" t="s">
        <v>2722</v>
      </c>
      <c r="F2493" s="159" t="s">
        <v>2638</v>
      </c>
      <c r="G2493" s="158" t="s">
        <v>280</v>
      </c>
      <c r="H2493" s="160">
        <v>45833</v>
      </c>
      <c r="I2493" s="160">
        <v>45953</v>
      </c>
      <c r="J2493" s="161" t="s">
        <v>6707</v>
      </c>
      <c r="K2493" s="162"/>
      <c r="L2493" s="163" t="s">
        <v>7496</v>
      </c>
      <c r="M2493" s="171">
        <v>0</v>
      </c>
      <c r="N2493" s="164">
        <v>9430</v>
      </c>
      <c r="O2493" s="162" t="s">
        <v>7755</v>
      </c>
      <c r="P2493" s="160">
        <v>45953</v>
      </c>
      <c r="Q2493" s="162" t="s">
        <v>7756</v>
      </c>
      <c r="R2493" s="164">
        <v>9430</v>
      </c>
      <c r="S2493" s="163" t="s">
        <v>6241</v>
      </c>
      <c r="T2493" s="163"/>
      <c r="U2493" s="161" t="s">
        <v>10</v>
      </c>
      <c r="V2493" s="161" t="s">
        <v>11</v>
      </c>
      <c r="W2493" s="161" t="s">
        <v>12</v>
      </c>
      <c r="X2493" s="161" t="s">
        <v>13</v>
      </c>
      <c r="Y2493" s="165">
        <v>5800</v>
      </c>
      <c r="Z2493" s="165">
        <v>9281101</v>
      </c>
      <c r="AA2493" s="166">
        <v>1.5167111654389295E-2</v>
      </c>
      <c r="AB2493" s="167" t="s">
        <v>8324</v>
      </c>
      <c r="AC2493" s="168" t="s">
        <v>3272</v>
      </c>
    </row>
    <row r="2494" spans="1:29" x14ac:dyDescent="0.3">
      <c r="A2494" s="156" t="s">
        <v>4292</v>
      </c>
      <c r="B2494" s="157">
        <v>7</v>
      </c>
      <c r="C2494" s="158" t="s">
        <v>1467</v>
      </c>
      <c r="D2494" s="158" t="s">
        <v>446</v>
      </c>
      <c r="E2494" s="156" t="s">
        <v>2722</v>
      </c>
      <c r="F2494" s="159" t="s">
        <v>2638</v>
      </c>
      <c r="G2494" s="158" t="s">
        <v>280</v>
      </c>
      <c r="H2494" s="160">
        <v>45833</v>
      </c>
      <c r="I2494" s="160">
        <v>45953</v>
      </c>
      <c r="J2494" s="161" t="s">
        <v>6707</v>
      </c>
      <c r="K2494" s="162"/>
      <c r="L2494" s="163" t="s">
        <v>7496</v>
      </c>
      <c r="M2494" s="171">
        <v>0</v>
      </c>
      <c r="N2494" s="164">
        <v>14290</v>
      </c>
      <c r="O2494" s="162" t="s">
        <v>7755</v>
      </c>
      <c r="P2494" s="160">
        <v>45953</v>
      </c>
      <c r="Q2494" s="162" t="s">
        <v>7756</v>
      </c>
      <c r="R2494" s="164">
        <v>14290</v>
      </c>
      <c r="S2494" s="163" t="s">
        <v>6333</v>
      </c>
      <c r="T2494" s="163"/>
      <c r="U2494" s="161" t="s">
        <v>10</v>
      </c>
      <c r="V2494" s="161" t="s">
        <v>11</v>
      </c>
      <c r="W2494" s="161" t="s">
        <v>12</v>
      </c>
      <c r="X2494" s="161" t="s">
        <v>13</v>
      </c>
      <c r="Y2494" s="165">
        <v>5800</v>
      </c>
      <c r="Z2494" s="165">
        <v>9291101</v>
      </c>
      <c r="AA2494" s="166">
        <v>2.2983883938623863E-2</v>
      </c>
      <c r="AB2494" s="167" t="s">
        <v>8325</v>
      </c>
      <c r="AC2494" s="168" t="s">
        <v>3277</v>
      </c>
    </row>
    <row r="2495" spans="1:29" x14ac:dyDescent="0.3">
      <c r="A2495" s="156" t="s">
        <v>4494</v>
      </c>
      <c r="B2495" s="157">
        <v>6</v>
      </c>
      <c r="C2495" s="158" t="s">
        <v>1467</v>
      </c>
      <c r="D2495" s="158" t="s">
        <v>301</v>
      </c>
      <c r="E2495" s="156" t="s">
        <v>2722</v>
      </c>
      <c r="F2495" s="159" t="s">
        <v>2638</v>
      </c>
      <c r="G2495" s="158" t="s">
        <v>280</v>
      </c>
      <c r="H2495" s="160">
        <v>45833</v>
      </c>
      <c r="I2495" s="160">
        <v>45953</v>
      </c>
      <c r="J2495" s="161" t="s">
        <v>6707</v>
      </c>
      <c r="K2495" s="162"/>
      <c r="L2495" s="163" t="s">
        <v>7496</v>
      </c>
      <c r="M2495" s="171">
        <v>0</v>
      </c>
      <c r="N2495" s="164">
        <v>12070</v>
      </c>
      <c r="O2495" s="162" t="s">
        <v>7755</v>
      </c>
      <c r="P2495" s="160">
        <v>45953</v>
      </c>
      <c r="Q2495" s="162" t="s">
        <v>7756</v>
      </c>
      <c r="R2495" s="164">
        <v>12070</v>
      </c>
      <c r="S2495" s="163" t="s">
        <v>6334</v>
      </c>
      <c r="T2495" s="163"/>
      <c r="U2495" s="161" t="s">
        <v>10</v>
      </c>
      <c r="V2495" s="161" t="s">
        <v>11</v>
      </c>
      <c r="W2495" s="161" t="s">
        <v>12</v>
      </c>
      <c r="X2495" s="161" t="s">
        <v>13</v>
      </c>
      <c r="Y2495" s="165">
        <v>5800</v>
      </c>
      <c r="Z2495" s="165">
        <v>9341101</v>
      </c>
      <c r="AA2495" s="166">
        <v>1.941325956187474E-2</v>
      </c>
      <c r="AB2495" s="167" t="s">
        <v>8326</v>
      </c>
      <c r="AC2495" s="168" t="s">
        <v>3302</v>
      </c>
    </row>
    <row r="2496" spans="1:29" x14ac:dyDescent="0.3">
      <c r="A2496" s="156" t="s">
        <v>4715</v>
      </c>
      <c r="B2496" s="157">
        <v>9</v>
      </c>
      <c r="C2496" s="158" t="s">
        <v>1467</v>
      </c>
      <c r="D2496" s="158" t="s">
        <v>328</v>
      </c>
      <c r="E2496" s="156" t="s">
        <v>2722</v>
      </c>
      <c r="F2496" s="159" t="s">
        <v>2638</v>
      </c>
      <c r="G2496" s="158" t="s">
        <v>280</v>
      </c>
      <c r="H2496" s="160">
        <v>45833</v>
      </c>
      <c r="I2496" s="160">
        <v>45953</v>
      </c>
      <c r="J2496" s="161" t="s">
        <v>6707</v>
      </c>
      <c r="K2496" s="162"/>
      <c r="L2496" s="163" t="s">
        <v>7496</v>
      </c>
      <c r="M2496" s="171">
        <v>0</v>
      </c>
      <c r="N2496" s="164">
        <v>10340</v>
      </c>
      <c r="O2496" s="162" t="s">
        <v>7755</v>
      </c>
      <c r="P2496" s="160">
        <v>45953</v>
      </c>
      <c r="Q2496" s="162" t="s">
        <v>7756</v>
      </c>
      <c r="R2496" s="164">
        <v>10340</v>
      </c>
      <c r="S2496" s="163" t="s">
        <v>6336</v>
      </c>
      <c r="T2496" s="163"/>
      <c r="U2496" s="161" t="s">
        <v>10</v>
      </c>
      <c r="V2496" s="161" t="s">
        <v>11</v>
      </c>
      <c r="W2496" s="161" t="s">
        <v>12</v>
      </c>
      <c r="X2496" s="161" t="s">
        <v>13</v>
      </c>
      <c r="Y2496" s="165">
        <v>5800</v>
      </c>
      <c r="Z2496" s="165">
        <v>9371101</v>
      </c>
      <c r="AA2496" s="166">
        <v>1.6630745970984656E-2</v>
      </c>
      <c r="AB2496" s="167" t="s">
        <v>8328</v>
      </c>
      <c r="AC2496" s="168" t="s">
        <v>3327</v>
      </c>
    </row>
    <row r="2497" spans="1:29" x14ac:dyDescent="0.3">
      <c r="A2497" s="156" t="s">
        <v>2726</v>
      </c>
      <c r="B2497" s="157">
        <v>3</v>
      </c>
      <c r="C2497" s="158" t="s">
        <v>1467</v>
      </c>
      <c r="D2497" s="158" t="s">
        <v>421</v>
      </c>
      <c r="E2497" s="156" t="s">
        <v>2722</v>
      </c>
      <c r="F2497" s="159" t="s">
        <v>2638</v>
      </c>
      <c r="G2497" s="158" t="s">
        <v>280</v>
      </c>
      <c r="H2497" s="160">
        <v>45833</v>
      </c>
      <c r="I2497" s="160">
        <v>45982</v>
      </c>
      <c r="J2497" s="161" t="s">
        <v>6707</v>
      </c>
      <c r="K2497" s="162"/>
      <c r="L2497" s="163" t="s">
        <v>7496</v>
      </c>
      <c r="M2497" s="171">
        <v>0</v>
      </c>
      <c r="N2497" s="164">
        <v>1920</v>
      </c>
      <c r="O2497" s="162" t="s">
        <v>7757</v>
      </c>
      <c r="P2497" s="160">
        <v>45982</v>
      </c>
      <c r="Q2497" s="162" t="s">
        <v>7758</v>
      </c>
      <c r="R2497" s="164">
        <v>1920</v>
      </c>
      <c r="S2497" s="163" t="s">
        <v>5656</v>
      </c>
      <c r="T2497" s="163"/>
      <c r="U2497" s="161" t="s">
        <v>10</v>
      </c>
      <c r="V2497" s="161" t="s">
        <v>11</v>
      </c>
      <c r="W2497" s="161" t="s">
        <v>12</v>
      </c>
      <c r="X2497" s="161" t="s">
        <v>13</v>
      </c>
      <c r="Y2497" s="165">
        <v>5800</v>
      </c>
      <c r="Z2497" s="165">
        <v>9021101</v>
      </c>
      <c r="AA2497" s="166">
        <v>3.0881075690803229E-3</v>
      </c>
      <c r="AB2497" s="167" t="s">
        <v>8330</v>
      </c>
      <c r="AC2497" s="168" t="s">
        <v>3156</v>
      </c>
    </row>
    <row r="2498" spans="1:29" x14ac:dyDescent="0.3">
      <c r="A2498" s="156" t="s">
        <v>2732</v>
      </c>
      <c r="B2498" s="157">
        <v>3</v>
      </c>
      <c r="C2498" s="158" t="s">
        <v>1467</v>
      </c>
      <c r="D2498" s="158" t="s">
        <v>412</v>
      </c>
      <c r="E2498" s="156" t="s">
        <v>2722</v>
      </c>
      <c r="F2498" s="159" t="s">
        <v>2638</v>
      </c>
      <c r="G2498" s="158" t="s">
        <v>280</v>
      </c>
      <c r="H2498" s="160">
        <v>45833</v>
      </c>
      <c r="I2498" s="160">
        <v>45982</v>
      </c>
      <c r="J2498" s="161" t="s">
        <v>6707</v>
      </c>
      <c r="K2498" s="162"/>
      <c r="L2498" s="163" t="s">
        <v>7496</v>
      </c>
      <c r="M2498" s="171">
        <v>0</v>
      </c>
      <c r="N2498" s="164">
        <v>2880</v>
      </c>
      <c r="O2498" s="162" t="s">
        <v>7757</v>
      </c>
      <c r="P2498" s="160">
        <v>45982</v>
      </c>
      <c r="Q2498" s="162" t="s">
        <v>7758</v>
      </c>
      <c r="R2498" s="164">
        <v>2880</v>
      </c>
      <c r="S2498" s="163" t="s">
        <v>5657</v>
      </c>
      <c r="T2498" s="163"/>
      <c r="U2498" s="161" t="s">
        <v>10</v>
      </c>
      <c r="V2498" s="161" t="s">
        <v>11</v>
      </c>
      <c r="W2498" s="161" t="s">
        <v>12</v>
      </c>
      <c r="X2498" s="161" t="s">
        <v>13</v>
      </c>
      <c r="Y2498" s="165">
        <v>5800</v>
      </c>
      <c r="Z2498" s="165">
        <v>9041101</v>
      </c>
      <c r="AA2498" s="166">
        <v>4.6321613536204845E-3</v>
      </c>
      <c r="AB2498" s="167" t="s">
        <v>8331</v>
      </c>
      <c r="AC2498" s="168" t="s">
        <v>3166</v>
      </c>
    </row>
    <row r="2499" spans="1:29" x14ac:dyDescent="0.3">
      <c r="A2499" s="156" t="s">
        <v>2808</v>
      </c>
      <c r="B2499" s="157">
        <v>4</v>
      </c>
      <c r="C2499" s="158" t="s">
        <v>1467</v>
      </c>
      <c r="D2499" s="158" t="s">
        <v>418</v>
      </c>
      <c r="E2499" s="156" t="s">
        <v>2722</v>
      </c>
      <c r="F2499" s="159" t="s">
        <v>2638</v>
      </c>
      <c r="G2499" s="158" t="s">
        <v>280</v>
      </c>
      <c r="H2499" s="160">
        <v>45833</v>
      </c>
      <c r="I2499" s="160">
        <v>45982</v>
      </c>
      <c r="J2499" s="161" t="s">
        <v>6707</v>
      </c>
      <c r="K2499" s="162"/>
      <c r="L2499" s="163" t="s">
        <v>7496</v>
      </c>
      <c r="M2499" s="171">
        <v>0</v>
      </c>
      <c r="N2499" s="164">
        <v>12880</v>
      </c>
      <c r="O2499" s="162" t="s">
        <v>7757</v>
      </c>
      <c r="P2499" s="160">
        <v>45982</v>
      </c>
      <c r="Q2499" s="162" t="s">
        <v>7758</v>
      </c>
      <c r="R2499" s="164">
        <v>12880</v>
      </c>
      <c r="S2499" s="163" t="s">
        <v>6235</v>
      </c>
      <c r="T2499" s="163"/>
      <c r="U2499" s="161" t="s">
        <v>10</v>
      </c>
      <c r="V2499" s="161" t="s">
        <v>11</v>
      </c>
      <c r="W2499" s="161" t="s">
        <v>12</v>
      </c>
      <c r="X2499" s="161" t="s">
        <v>13</v>
      </c>
      <c r="Y2499" s="165">
        <v>5800</v>
      </c>
      <c r="Z2499" s="165">
        <v>9091101</v>
      </c>
      <c r="AA2499" s="166">
        <v>2.0716054942580501E-2</v>
      </c>
      <c r="AB2499" s="167" t="s">
        <v>8332</v>
      </c>
      <c r="AC2499" s="168" t="s">
        <v>3192</v>
      </c>
    </row>
    <row r="2500" spans="1:29" x14ac:dyDescent="0.3">
      <c r="A2500" s="156" t="s">
        <v>2822</v>
      </c>
      <c r="B2500" s="157">
        <v>3</v>
      </c>
      <c r="C2500" s="158" t="s">
        <v>1467</v>
      </c>
      <c r="D2500" s="158" t="s">
        <v>436</v>
      </c>
      <c r="E2500" s="156" t="s">
        <v>2722</v>
      </c>
      <c r="F2500" s="159" t="s">
        <v>2638</v>
      </c>
      <c r="G2500" s="158" t="s">
        <v>280</v>
      </c>
      <c r="H2500" s="160">
        <v>45833</v>
      </c>
      <c r="I2500" s="160">
        <v>45982</v>
      </c>
      <c r="J2500" s="161" t="s">
        <v>6707</v>
      </c>
      <c r="K2500" s="162"/>
      <c r="L2500" s="163" t="s">
        <v>7496</v>
      </c>
      <c r="M2500" s="171">
        <v>0</v>
      </c>
      <c r="N2500" s="164">
        <v>10920</v>
      </c>
      <c r="O2500" s="162" t="s">
        <v>7757</v>
      </c>
      <c r="P2500" s="160">
        <v>45982</v>
      </c>
      <c r="Q2500" s="162" t="s">
        <v>7758</v>
      </c>
      <c r="R2500" s="164">
        <v>10920</v>
      </c>
      <c r="S2500" s="163" t="s">
        <v>5859</v>
      </c>
      <c r="T2500" s="163"/>
      <c r="U2500" s="161" t="s">
        <v>10</v>
      </c>
      <c r="V2500" s="161" t="s">
        <v>11</v>
      </c>
      <c r="W2500" s="161" t="s">
        <v>12</v>
      </c>
      <c r="X2500" s="161" t="s">
        <v>13</v>
      </c>
      <c r="Y2500" s="165">
        <v>5800</v>
      </c>
      <c r="Z2500" s="165">
        <v>9131101</v>
      </c>
      <c r="AA2500" s="166">
        <v>1.7563611799144337E-2</v>
      </c>
      <c r="AB2500" s="167" t="s">
        <v>8333</v>
      </c>
      <c r="AC2500" s="168" t="s">
        <v>3202</v>
      </c>
    </row>
    <row r="2501" spans="1:29" x14ac:dyDescent="0.3">
      <c r="A2501" s="156" t="s">
        <v>3764</v>
      </c>
      <c r="B2501" s="157">
        <v>7</v>
      </c>
      <c r="C2501" s="158" t="s">
        <v>1467</v>
      </c>
      <c r="D2501" s="158" t="s">
        <v>438</v>
      </c>
      <c r="E2501" s="156" t="s">
        <v>2722</v>
      </c>
      <c r="F2501" s="159" t="s">
        <v>2638</v>
      </c>
      <c r="G2501" s="158" t="s">
        <v>280</v>
      </c>
      <c r="H2501" s="160">
        <v>45833</v>
      </c>
      <c r="I2501" s="160">
        <v>45982</v>
      </c>
      <c r="J2501" s="161" t="s">
        <v>6707</v>
      </c>
      <c r="K2501" s="162"/>
      <c r="L2501" s="163" t="s">
        <v>7496</v>
      </c>
      <c r="M2501" s="171">
        <v>0</v>
      </c>
      <c r="N2501" s="164">
        <v>5360</v>
      </c>
      <c r="O2501" s="162" t="s">
        <v>7757</v>
      </c>
      <c r="P2501" s="160">
        <v>45982</v>
      </c>
      <c r="Q2501" s="162" t="s">
        <v>7758</v>
      </c>
      <c r="R2501" s="164">
        <v>5360</v>
      </c>
      <c r="S2501" s="163" t="s">
        <v>6132</v>
      </c>
      <c r="T2501" s="163"/>
      <c r="U2501" s="161" t="s">
        <v>10</v>
      </c>
      <c r="V2501" s="161" t="s">
        <v>11</v>
      </c>
      <c r="W2501" s="161" t="s">
        <v>12</v>
      </c>
      <c r="X2501" s="161" t="s">
        <v>13</v>
      </c>
      <c r="Y2501" s="165">
        <v>5800</v>
      </c>
      <c r="Z2501" s="165">
        <v>9161101</v>
      </c>
      <c r="AA2501" s="166">
        <v>8.6209669636825685E-3</v>
      </c>
      <c r="AB2501" s="167" t="s">
        <v>8334</v>
      </c>
      <c r="AC2501" s="168" t="s">
        <v>3207</v>
      </c>
    </row>
    <row r="2502" spans="1:29" x14ac:dyDescent="0.3">
      <c r="A2502" s="156" t="s">
        <v>3849</v>
      </c>
      <c r="B2502" s="157">
        <v>6</v>
      </c>
      <c r="C2502" s="158" t="s">
        <v>1467</v>
      </c>
      <c r="D2502" s="158" t="s">
        <v>501</v>
      </c>
      <c r="E2502" s="156" t="s">
        <v>2722</v>
      </c>
      <c r="F2502" s="159" t="s">
        <v>2638</v>
      </c>
      <c r="G2502" s="158" t="s">
        <v>280</v>
      </c>
      <c r="H2502" s="160">
        <v>45833</v>
      </c>
      <c r="I2502" s="160">
        <v>45982</v>
      </c>
      <c r="J2502" s="161" t="s">
        <v>6707</v>
      </c>
      <c r="K2502" s="162"/>
      <c r="L2502" s="163" t="s">
        <v>7496</v>
      </c>
      <c r="M2502" s="171">
        <v>0</v>
      </c>
      <c r="N2502" s="164">
        <v>10750</v>
      </c>
      <c r="O2502" s="162" t="s">
        <v>7757</v>
      </c>
      <c r="P2502" s="160">
        <v>45982</v>
      </c>
      <c r="Q2502" s="162" t="s">
        <v>7758</v>
      </c>
      <c r="R2502" s="164">
        <v>10750</v>
      </c>
      <c r="S2502" s="163" t="s">
        <v>6176</v>
      </c>
      <c r="T2502" s="163"/>
      <c r="U2502" s="161" t="s">
        <v>10</v>
      </c>
      <c r="V2502" s="161" t="s">
        <v>11</v>
      </c>
      <c r="W2502" s="161" t="s">
        <v>12</v>
      </c>
      <c r="X2502" s="161" t="s">
        <v>13</v>
      </c>
      <c r="Y2502" s="165">
        <v>5800</v>
      </c>
      <c r="Z2502" s="165">
        <v>9171101</v>
      </c>
      <c r="AA2502" s="166">
        <v>1.7290185608132017E-2</v>
      </c>
      <c r="AB2502" s="167" t="s">
        <v>8335</v>
      </c>
      <c r="AC2502" s="168" t="s">
        <v>3217</v>
      </c>
    </row>
    <row r="2503" spans="1:29" x14ac:dyDescent="0.3">
      <c r="A2503" s="156" t="s">
        <v>2841</v>
      </c>
      <c r="B2503" s="157">
        <v>4</v>
      </c>
      <c r="C2503" s="158" t="s">
        <v>1467</v>
      </c>
      <c r="D2503" s="158" t="s">
        <v>135</v>
      </c>
      <c r="E2503" s="156" t="s">
        <v>2722</v>
      </c>
      <c r="F2503" s="159" t="s">
        <v>2638</v>
      </c>
      <c r="G2503" s="158" t="s">
        <v>280</v>
      </c>
      <c r="H2503" s="160">
        <v>45833</v>
      </c>
      <c r="I2503" s="160">
        <v>45982</v>
      </c>
      <c r="J2503" s="161" t="s">
        <v>6707</v>
      </c>
      <c r="K2503" s="162"/>
      <c r="L2503" s="163" t="s">
        <v>7496</v>
      </c>
      <c r="M2503" s="171">
        <v>0</v>
      </c>
      <c r="N2503" s="164">
        <v>1860</v>
      </c>
      <c r="O2503" s="162" t="s">
        <v>7757</v>
      </c>
      <c r="P2503" s="160">
        <v>45982</v>
      </c>
      <c r="Q2503" s="162" t="s">
        <v>7758</v>
      </c>
      <c r="R2503" s="164">
        <v>1860</v>
      </c>
      <c r="S2503" s="163" t="s">
        <v>5858</v>
      </c>
      <c r="T2503" s="163"/>
      <c r="U2503" s="161" t="s">
        <v>10</v>
      </c>
      <c r="V2503" s="161" t="s">
        <v>11</v>
      </c>
      <c r="W2503" s="161" t="s">
        <v>12</v>
      </c>
      <c r="X2503" s="161" t="s">
        <v>13</v>
      </c>
      <c r="Y2503" s="165">
        <v>5800</v>
      </c>
      <c r="Z2503" s="165">
        <v>9201101</v>
      </c>
      <c r="AA2503" s="166">
        <v>2.991604207546563E-3</v>
      </c>
      <c r="AB2503" s="167" t="s">
        <v>8336</v>
      </c>
      <c r="AC2503" s="168" t="s">
        <v>3232</v>
      </c>
    </row>
    <row r="2504" spans="1:29" x14ac:dyDescent="0.3">
      <c r="A2504" s="156" t="s">
        <v>4206</v>
      </c>
      <c r="B2504" s="157">
        <v>6</v>
      </c>
      <c r="C2504" s="158" t="s">
        <v>1467</v>
      </c>
      <c r="D2504" s="158" t="s">
        <v>500</v>
      </c>
      <c r="E2504" s="156" t="s">
        <v>2722</v>
      </c>
      <c r="F2504" s="159" t="s">
        <v>2638</v>
      </c>
      <c r="G2504" s="158" t="s">
        <v>280</v>
      </c>
      <c r="H2504" s="160">
        <v>45833</v>
      </c>
      <c r="I2504" s="160">
        <v>45982</v>
      </c>
      <c r="J2504" s="161" t="s">
        <v>6707</v>
      </c>
      <c r="K2504" s="162"/>
      <c r="L2504" s="163" t="s">
        <v>7496</v>
      </c>
      <c r="M2504" s="171">
        <v>0</v>
      </c>
      <c r="N2504" s="164">
        <v>2460</v>
      </c>
      <c r="O2504" s="162" t="s">
        <v>7757</v>
      </c>
      <c r="P2504" s="160">
        <v>45982</v>
      </c>
      <c r="Q2504" s="162" t="s">
        <v>7758</v>
      </c>
      <c r="R2504" s="164">
        <v>2460</v>
      </c>
      <c r="S2504" s="163" t="s">
        <v>6332</v>
      </c>
      <c r="T2504" s="163"/>
      <c r="U2504" s="161" t="s">
        <v>10</v>
      </c>
      <c r="V2504" s="161" t="s">
        <v>11</v>
      </c>
      <c r="W2504" s="161" t="s">
        <v>12</v>
      </c>
      <c r="X2504" s="161" t="s">
        <v>13</v>
      </c>
      <c r="Y2504" s="165">
        <v>5800</v>
      </c>
      <c r="Z2504" s="165">
        <v>9261101</v>
      </c>
      <c r="AA2504" s="166">
        <v>3.9566378228841634E-3</v>
      </c>
      <c r="AB2504" s="167" t="s">
        <v>8337</v>
      </c>
      <c r="AC2504" s="168" t="s">
        <v>3267</v>
      </c>
    </row>
    <row r="2505" spans="1:29" x14ac:dyDescent="0.3">
      <c r="A2505" s="156" t="s">
        <v>4247</v>
      </c>
      <c r="B2505" s="157">
        <v>8</v>
      </c>
      <c r="C2505" s="158" t="s">
        <v>1467</v>
      </c>
      <c r="D2505" s="158" t="s">
        <v>507</v>
      </c>
      <c r="E2505" s="156" t="s">
        <v>2722</v>
      </c>
      <c r="F2505" s="159" t="s">
        <v>2638</v>
      </c>
      <c r="G2505" s="158" t="s">
        <v>280</v>
      </c>
      <c r="H2505" s="160">
        <v>45833</v>
      </c>
      <c r="I2505" s="160">
        <v>45982</v>
      </c>
      <c r="J2505" s="161" t="s">
        <v>6707</v>
      </c>
      <c r="K2505" s="162"/>
      <c r="L2505" s="163" t="s">
        <v>7496</v>
      </c>
      <c r="M2505" s="171">
        <v>0</v>
      </c>
      <c r="N2505" s="164">
        <v>12050</v>
      </c>
      <c r="O2505" s="162" t="s">
        <v>7757</v>
      </c>
      <c r="P2505" s="160">
        <v>45982</v>
      </c>
      <c r="Q2505" s="162" t="s">
        <v>7758</v>
      </c>
      <c r="R2505" s="164">
        <v>12050</v>
      </c>
      <c r="S2505" s="163" t="s">
        <v>6241</v>
      </c>
      <c r="T2505" s="163"/>
      <c r="U2505" s="161" t="s">
        <v>10</v>
      </c>
      <c r="V2505" s="161" t="s">
        <v>11</v>
      </c>
      <c r="W2505" s="161" t="s">
        <v>12</v>
      </c>
      <c r="X2505" s="161" t="s">
        <v>13</v>
      </c>
      <c r="Y2505" s="165">
        <v>5800</v>
      </c>
      <c r="Z2505" s="165">
        <v>9281101</v>
      </c>
      <c r="AA2505" s="166">
        <v>1.938109177469682E-2</v>
      </c>
      <c r="AB2505" s="167" t="s">
        <v>8338</v>
      </c>
      <c r="AC2505" s="168" t="s">
        <v>3272</v>
      </c>
    </row>
    <row r="2506" spans="1:29" x14ac:dyDescent="0.3">
      <c r="A2506" s="156" t="s">
        <v>4292</v>
      </c>
      <c r="B2506" s="157">
        <v>7</v>
      </c>
      <c r="C2506" s="158" t="s">
        <v>1467</v>
      </c>
      <c r="D2506" s="158" t="s">
        <v>446</v>
      </c>
      <c r="E2506" s="156" t="s">
        <v>2722</v>
      </c>
      <c r="F2506" s="159" t="s">
        <v>2638</v>
      </c>
      <c r="G2506" s="158" t="s">
        <v>280</v>
      </c>
      <c r="H2506" s="160">
        <v>45833</v>
      </c>
      <c r="I2506" s="160">
        <v>45982</v>
      </c>
      <c r="J2506" s="161" t="s">
        <v>6707</v>
      </c>
      <c r="K2506" s="162"/>
      <c r="L2506" s="163" t="s">
        <v>7496</v>
      </c>
      <c r="M2506" s="171">
        <v>0</v>
      </c>
      <c r="N2506" s="164">
        <v>11880</v>
      </c>
      <c r="O2506" s="162" t="s">
        <v>7757</v>
      </c>
      <c r="P2506" s="160">
        <v>45982</v>
      </c>
      <c r="Q2506" s="162" t="s">
        <v>7758</v>
      </c>
      <c r="R2506" s="164">
        <v>11880</v>
      </c>
      <c r="S2506" s="163" t="s">
        <v>6333</v>
      </c>
      <c r="T2506" s="163"/>
      <c r="U2506" s="161" t="s">
        <v>10</v>
      </c>
      <c r="V2506" s="161" t="s">
        <v>11</v>
      </c>
      <c r="W2506" s="161" t="s">
        <v>12</v>
      </c>
      <c r="X2506" s="161" t="s">
        <v>13</v>
      </c>
      <c r="Y2506" s="165">
        <v>5800</v>
      </c>
      <c r="Z2506" s="165">
        <v>9291101</v>
      </c>
      <c r="AA2506" s="166">
        <v>1.9107665583684499E-2</v>
      </c>
      <c r="AB2506" s="167" t="s">
        <v>8339</v>
      </c>
      <c r="AC2506" s="168" t="s">
        <v>3277</v>
      </c>
    </row>
    <row r="2507" spans="1:29" x14ac:dyDescent="0.3">
      <c r="A2507" s="156" t="s">
        <v>4494</v>
      </c>
      <c r="B2507" s="157">
        <v>6</v>
      </c>
      <c r="C2507" s="158" t="s">
        <v>1467</v>
      </c>
      <c r="D2507" s="158" t="s">
        <v>301</v>
      </c>
      <c r="E2507" s="156" t="s">
        <v>2722</v>
      </c>
      <c r="F2507" s="159" t="s">
        <v>2638</v>
      </c>
      <c r="G2507" s="158" t="s">
        <v>280</v>
      </c>
      <c r="H2507" s="160">
        <v>45833</v>
      </c>
      <c r="I2507" s="160">
        <v>45982</v>
      </c>
      <c r="J2507" s="161" t="s">
        <v>6707</v>
      </c>
      <c r="K2507" s="162"/>
      <c r="L2507" s="163" t="s">
        <v>7496</v>
      </c>
      <c r="M2507" s="171">
        <v>0</v>
      </c>
      <c r="N2507" s="164">
        <v>15780</v>
      </c>
      <c r="O2507" s="162" t="s">
        <v>7757</v>
      </c>
      <c r="P2507" s="160">
        <v>45982</v>
      </c>
      <c r="Q2507" s="162" t="s">
        <v>7758</v>
      </c>
      <c r="R2507" s="164">
        <v>15780</v>
      </c>
      <c r="S2507" s="163" t="s">
        <v>6334</v>
      </c>
      <c r="T2507" s="163"/>
      <c r="U2507" s="161" t="s">
        <v>10</v>
      </c>
      <c r="V2507" s="161" t="s">
        <v>11</v>
      </c>
      <c r="W2507" s="161" t="s">
        <v>12</v>
      </c>
      <c r="X2507" s="161" t="s">
        <v>13</v>
      </c>
      <c r="Y2507" s="165">
        <v>5800</v>
      </c>
      <c r="Z2507" s="165">
        <v>9341101</v>
      </c>
      <c r="AA2507" s="166">
        <v>2.5380384083378903E-2</v>
      </c>
      <c r="AB2507" s="167" t="s">
        <v>8340</v>
      </c>
      <c r="AC2507" s="168" t="s">
        <v>3302</v>
      </c>
    </row>
    <row r="2508" spans="1:29" x14ac:dyDescent="0.3">
      <c r="A2508" s="156" t="s">
        <v>4538</v>
      </c>
      <c r="B2508" s="157">
        <v>8</v>
      </c>
      <c r="C2508" s="158" t="s">
        <v>1467</v>
      </c>
      <c r="D2508" s="158" t="s">
        <v>415</v>
      </c>
      <c r="E2508" s="156" t="s">
        <v>2722</v>
      </c>
      <c r="F2508" s="159" t="s">
        <v>2638</v>
      </c>
      <c r="G2508" s="158" t="s">
        <v>280</v>
      </c>
      <c r="H2508" s="160">
        <v>45833</v>
      </c>
      <c r="I2508" s="160">
        <v>45982</v>
      </c>
      <c r="J2508" s="161" t="s">
        <v>6707</v>
      </c>
      <c r="K2508" s="162"/>
      <c r="L2508" s="163" t="s">
        <v>7496</v>
      </c>
      <c r="M2508" s="171">
        <v>0</v>
      </c>
      <c r="N2508" s="164">
        <v>600</v>
      </c>
      <c r="O2508" s="162" t="s">
        <v>7757</v>
      </c>
      <c r="P2508" s="160">
        <v>45982</v>
      </c>
      <c r="Q2508" s="162" t="s">
        <v>7758</v>
      </c>
      <c r="R2508" s="164">
        <v>600</v>
      </c>
      <c r="S2508" s="163" t="s">
        <v>6335</v>
      </c>
      <c r="T2508" s="163"/>
      <c r="U2508" s="161" t="s">
        <v>10</v>
      </c>
      <c r="V2508" s="161" t="s">
        <v>11</v>
      </c>
      <c r="W2508" s="161" t="s">
        <v>12</v>
      </c>
      <c r="X2508" s="161" t="s">
        <v>13</v>
      </c>
      <c r="Y2508" s="165">
        <v>5800</v>
      </c>
      <c r="Z2508" s="165">
        <v>9441101</v>
      </c>
      <c r="AA2508" s="166">
        <v>9.6503361533760088E-4</v>
      </c>
      <c r="AB2508" s="167" t="s">
        <v>8341</v>
      </c>
      <c r="AC2508" s="168" t="s">
        <v>3307</v>
      </c>
    </row>
    <row r="2509" spans="1:29" x14ac:dyDescent="0.3">
      <c r="A2509" s="156" t="s">
        <v>4715</v>
      </c>
      <c r="B2509" s="157">
        <v>9</v>
      </c>
      <c r="C2509" s="158" t="s">
        <v>1467</v>
      </c>
      <c r="D2509" s="158" t="s">
        <v>328</v>
      </c>
      <c r="E2509" s="156" t="s">
        <v>2722</v>
      </c>
      <c r="F2509" s="159" t="s">
        <v>2638</v>
      </c>
      <c r="G2509" s="158" t="s">
        <v>280</v>
      </c>
      <c r="H2509" s="160">
        <v>45833</v>
      </c>
      <c r="I2509" s="160">
        <v>45982</v>
      </c>
      <c r="J2509" s="161" t="s">
        <v>6707</v>
      </c>
      <c r="K2509" s="162"/>
      <c r="L2509" s="163" t="s">
        <v>7496</v>
      </c>
      <c r="M2509" s="171">
        <v>0</v>
      </c>
      <c r="N2509" s="164">
        <v>15980</v>
      </c>
      <c r="O2509" s="162" t="s">
        <v>7757</v>
      </c>
      <c r="P2509" s="160">
        <v>45982</v>
      </c>
      <c r="Q2509" s="162" t="s">
        <v>7758</v>
      </c>
      <c r="R2509" s="164">
        <v>15980</v>
      </c>
      <c r="S2509" s="163" t="s">
        <v>6336</v>
      </c>
      <c r="T2509" s="163"/>
      <c r="U2509" s="161" t="s">
        <v>10</v>
      </c>
      <c r="V2509" s="161" t="s">
        <v>11</v>
      </c>
      <c r="W2509" s="161" t="s">
        <v>12</v>
      </c>
      <c r="X2509" s="161" t="s">
        <v>13</v>
      </c>
      <c r="Y2509" s="165">
        <v>5800</v>
      </c>
      <c r="Z2509" s="165">
        <v>9371101</v>
      </c>
      <c r="AA2509" s="166">
        <v>2.5702061955158104E-2</v>
      </c>
      <c r="AB2509" s="167" t="s">
        <v>8342</v>
      </c>
      <c r="AC2509" s="168" t="s">
        <v>3327</v>
      </c>
    </row>
    <row r="2510" spans="1:29" x14ac:dyDescent="0.3">
      <c r="A2510" s="156" t="s">
        <v>2886</v>
      </c>
      <c r="B2510" s="157">
        <v>4</v>
      </c>
      <c r="C2510" s="158" t="s">
        <v>1467</v>
      </c>
      <c r="D2510" s="158" t="s">
        <v>523</v>
      </c>
      <c r="E2510" s="156" t="s">
        <v>2722</v>
      </c>
      <c r="F2510" s="159" t="s">
        <v>2638</v>
      </c>
      <c r="G2510" s="158" t="s">
        <v>280</v>
      </c>
      <c r="H2510" s="160">
        <v>45833</v>
      </c>
      <c r="I2510" s="160">
        <v>46030</v>
      </c>
      <c r="J2510" s="161" t="s">
        <v>6707</v>
      </c>
      <c r="K2510" s="162"/>
      <c r="L2510" s="163" t="s">
        <v>7496</v>
      </c>
      <c r="M2510" s="171">
        <v>0</v>
      </c>
      <c r="N2510" s="164">
        <v>115</v>
      </c>
      <c r="O2510" s="162" t="s">
        <v>7943</v>
      </c>
      <c r="P2510" s="160">
        <v>46030</v>
      </c>
      <c r="Q2510" s="162" t="s">
        <v>7944</v>
      </c>
      <c r="R2510" s="164">
        <v>115</v>
      </c>
      <c r="S2510" s="163"/>
      <c r="T2510" s="163"/>
      <c r="U2510" s="161" t="s">
        <v>10</v>
      </c>
      <c r="V2510" s="161" t="s">
        <v>11</v>
      </c>
      <c r="W2510" s="161" t="s">
        <v>12</v>
      </c>
      <c r="X2510" s="161" t="s">
        <v>13</v>
      </c>
      <c r="Y2510" s="165">
        <v>5800</v>
      </c>
      <c r="Z2510" s="165">
        <v>8021101</v>
      </c>
      <c r="AA2510" s="166">
        <v>1.8496477627304018E-4</v>
      </c>
      <c r="AB2510" s="167" t="s">
        <v>8343</v>
      </c>
      <c r="AC2510" s="168" t="s">
        <v>3287</v>
      </c>
    </row>
    <row r="2511" spans="1:29" x14ac:dyDescent="0.3">
      <c r="A2511" s="156" t="s">
        <v>2726</v>
      </c>
      <c r="B2511" s="157">
        <v>3</v>
      </c>
      <c r="C2511" s="158" t="s">
        <v>1467</v>
      </c>
      <c r="D2511" s="158" t="s">
        <v>421</v>
      </c>
      <c r="E2511" s="156" t="s">
        <v>2722</v>
      </c>
      <c r="F2511" s="159" t="s">
        <v>2638</v>
      </c>
      <c r="G2511" s="158" t="s">
        <v>280</v>
      </c>
      <c r="H2511" s="160">
        <v>45833</v>
      </c>
      <c r="I2511" s="160">
        <v>46030</v>
      </c>
      <c r="J2511" s="161" t="s">
        <v>6707</v>
      </c>
      <c r="K2511" s="162"/>
      <c r="L2511" s="163" t="s">
        <v>7496</v>
      </c>
      <c r="M2511" s="171">
        <v>0</v>
      </c>
      <c r="N2511" s="164">
        <v>1710</v>
      </c>
      <c r="O2511" s="162" t="s">
        <v>7943</v>
      </c>
      <c r="P2511" s="160">
        <v>46030</v>
      </c>
      <c r="Q2511" s="162" t="s">
        <v>7944</v>
      </c>
      <c r="R2511" s="164">
        <v>1710</v>
      </c>
      <c r="S2511" s="163" t="s">
        <v>5656</v>
      </c>
      <c r="T2511" s="163"/>
      <c r="U2511" s="161" t="s">
        <v>10</v>
      </c>
      <c r="V2511" s="161" t="s">
        <v>11</v>
      </c>
      <c r="W2511" s="161" t="s">
        <v>12</v>
      </c>
      <c r="X2511" s="161" t="s">
        <v>13</v>
      </c>
      <c r="Y2511" s="165">
        <v>5800</v>
      </c>
      <c r="Z2511" s="165">
        <v>9021101</v>
      </c>
      <c r="AA2511" s="166">
        <v>2.7503458037121628E-3</v>
      </c>
      <c r="AB2511" s="167" t="s">
        <v>8330</v>
      </c>
      <c r="AC2511" s="168" t="s">
        <v>3156</v>
      </c>
    </row>
    <row r="2512" spans="1:29" x14ac:dyDescent="0.3">
      <c r="A2512" s="156" t="s">
        <v>2732</v>
      </c>
      <c r="B2512" s="157">
        <v>3</v>
      </c>
      <c r="C2512" s="158" t="s">
        <v>1467</v>
      </c>
      <c r="D2512" s="158" t="s">
        <v>412</v>
      </c>
      <c r="E2512" s="156" t="s">
        <v>2722</v>
      </c>
      <c r="F2512" s="159" t="s">
        <v>2638</v>
      </c>
      <c r="G2512" s="158" t="s">
        <v>280</v>
      </c>
      <c r="H2512" s="160">
        <v>45833</v>
      </c>
      <c r="I2512" s="160">
        <v>46030</v>
      </c>
      <c r="J2512" s="161" t="s">
        <v>6707</v>
      </c>
      <c r="K2512" s="162"/>
      <c r="L2512" s="163" t="s">
        <v>7496</v>
      </c>
      <c r="M2512" s="171">
        <v>0</v>
      </c>
      <c r="N2512" s="164">
        <v>1550</v>
      </c>
      <c r="O2512" s="162" t="s">
        <v>7943</v>
      </c>
      <c r="P2512" s="160">
        <v>46030</v>
      </c>
      <c r="Q2512" s="162" t="s">
        <v>7944</v>
      </c>
      <c r="R2512" s="164">
        <v>1550</v>
      </c>
      <c r="S2512" s="163" t="s">
        <v>5657</v>
      </c>
      <c r="T2512" s="163"/>
      <c r="U2512" s="161" t="s">
        <v>10</v>
      </c>
      <c r="V2512" s="161" t="s">
        <v>11</v>
      </c>
      <c r="W2512" s="161" t="s">
        <v>12</v>
      </c>
      <c r="X2512" s="161" t="s">
        <v>13</v>
      </c>
      <c r="Y2512" s="165">
        <v>5800</v>
      </c>
      <c r="Z2512" s="165">
        <v>9041101</v>
      </c>
      <c r="AA2512" s="166">
        <v>2.4930035062888023E-3</v>
      </c>
      <c r="AB2512" s="167" t="s">
        <v>8331</v>
      </c>
      <c r="AC2512" s="168" t="s">
        <v>3166</v>
      </c>
    </row>
    <row r="2513" spans="1:29" x14ac:dyDescent="0.3">
      <c r="A2513" s="156" t="s">
        <v>2808</v>
      </c>
      <c r="B2513" s="157">
        <v>4</v>
      </c>
      <c r="C2513" s="158" t="s">
        <v>1467</v>
      </c>
      <c r="D2513" s="158" t="s">
        <v>418</v>
      </c>
      <c r="E2513" s="156" t="s">
        <v>2722</v>
      </c>
      <c r="F2513" s="159" t="s">
        <v>2638</v>
      </c>
      <c r="G2513" s="158" t="s">
        <v>280</v>
      </c>
      <c r="H2513" s="160">
        <v>45833</v>
      </c>
      <c r="I2513" s="160">
        <v>46030</v>
      </c>
      <c r="J2513" s="161" t="s">
        <v>6707</v>
      </c>
      <c r="K2513" s="162"/>
      <c r="L2513" s="163" t="s">
        <v>7496</v>
      </c>
      <c r="M2513" s="171">
        <v>0</v>
      </c>
      <c r="N2513" s="164">
        <v>10890</v>
      </c>
      <c r="O2513" s="162" t="s">
        <v>7943</v>
      </c>
      <c r="P2513" s="160">
        <v>46030</v>
      </c>
      <c r="Q2513" s="162" t="s">
        <v>7944</v>
      </c>
      <c r="R2513" s="164">
        <v>10890</v>
      </c>
      <c r="S2513" s="163" t="s">
        <v>6235</v>
      </c>
      <c r="T2513" s="163"/>
      <c r="U2513" s="161" t="s">
        <v>10</v>
      </c>
      <c r="V2513" s="161" t="s">
        <v>11</v>
      </c>
      <c r="W2513" s="161" t="s">
        <v>12</v>
      </c>
      <c r="X2513" s="161" t="s">
        <v>13</v>
      </c>
      <c r="Y2513" s="165">
        <v>5800</v>
      </c>
      <c r="Z2513" s="165">
        <v>9091101</v>
      </c>
      <c r="AA2513" s="166">
        <v>1.7515360118377458E-2</v>
      </c>
      <c r="AB2513" s="172" t="s">
        <v>8332</v>
      </c>
      <c r="AC2513" s="168" t="s">
        <v>3192</v>
      </c>
    </row>
    <row r="2514" spans="1:29" x14ac:dyDescent="0.3">
      <c r="A2514" s="156" t="s">
        <v>2822</v>
      </c>
      <c r="B2514" s="157">
        <v>3</v>
      </c>
      <c r="C2514" s="158" t="s">
        <v>1467</v>
      </c>
      <c r="D2514" s="158" t="s">
        <v>436</v>
      </c>
      <c r="E2514" s="156" t="s">
        <v>2722</v>
      </c>
      <c r="F2514" s="159" t="s">
        <v>2638</v>
      </c>
      <c r="G2514" s="158" t="s">
        <v>280</v>
      </c>
      <c r="H2514" s="160">
        <v>45833</v>
      </c>
      <c r="I2514" s="160">
        <v>46030</v>
      </c>
      <c r="J2514" s="161" t="s">
        <v>6707</v>
      </c>
      <c r="K2514" s="162"/>
      <c r="L2514" s="163" t="s">
        <v>7496</v>
      </c>
      <c r="M2514" s="171">
        <v>0</v>
      </c>
      <c r="N2514" s="164">
        <v>7440</v>
      </c>
      <c r="O2514" s="162" t="s">
        <v>7943</v>
      </c>
      <c r="P2514" s="160">
        <v>46030</v>
      </c>
      <c r="Q2514" s="162" t="s">
        <v>7944</v>
      </c>
      <c r="R2514" s="164">
        <v>7440</v>
      </c>
      <c r="S2514" s="163" t="s">
        <v>5859</v>
      </c>
      <c r="T2514" s="163"/>
      <c r="U2514" s="161" t="s">
        <v>10</v>
      </c>
      <c r="V2514" s="161" t="s">
        <v>11</v>
      </c>
      <c r="W2514" s="161" t="s">
        <v>12</v>
      </c>
      <c r="X2514" s="161" t="s">
        <v>13</v>
      </c>
      <c r="Y2514" s="165">
        <v>5800</v>
      </c>
      <c r="Z2514" s="165">
        <v>9131101</v>
      </c>
      <c r="AA2514" s="166">
        <v>1.1966416830186252E-2</v>
      </c>
      <c r="AB2514" s="167" t="s">
        <v>8333</v>
      </c>
      <c r="AC2514" s="168" t="s">
        <v>3202</v>
      </c>
    </row>
    <row r="2515" spans="1:29" x14ac:dyDescent="0.3">
      <c r="A2515" s="156" t="s">
        <v>3764</v>
      </c>
      <c r="B2515" s="157">
        <v>7</v>
      </c>
      <c r="C2515" s="158" t="s">
        <v>1467</v>
      </c>
      <c r="D2515" s="158" t="s">
        <v>438</v>
      </c>
      <c r="E2515" s="156" t="s">
        <v>2722</v>
      </c>
      <c r="F2515" s="159" t="s">
        <v>2638</v>
      </c>
      <c r="G2515" s="158" t="s">
        <v>280</v>
      </c>
      <c r="H2515" s="160">
        <v>45833</v>
      </c>
      <c r="I2515" s="160">
        <v>46030</v>
      </c>
      <c r="J2515" s="161" t="s">
        <v>6707</v>
      </c>
      <c r="K2515" s="162"/>
      <c r="L2515" s="163" t="s">
        <v>7496</v>
      </c>
      <c r="M2515" s="171">
        <v>0</v>
      </c>
      <c r="N2515" s="164">
        <v>7300</v>
      </c>
      <c r="O2515" s="162" t="s">
        <v>7943</v>
      </c>
      <c r="P2515" s="160">
        <v>46030</v>
      </c>
      <c r="Q2515" s="162" t="s">
        <v>7944</v>
      </c>
      <c r="R2515" s="164">
        <v>7300</v>
      </c>
      <c r="S2515" s="163" t="s">
        <v>6132</v>
      </c>
      <c r="T2515" s="163"/>
      <c r="U2515" s="161" t="s">
        <v>10</v>
      </c>
      <c r="V2515" s="161" t="s">
        <v>11</v>
      </c>
      <c r="W2515" s="161" t="s">
        <v>12</v>
      </c>
      <c r="X2515" s="161" t="s">
        <v>13</v>
      </c>
      <c r="Y2515" s="165">
        <v>5800</v>
      </c>
      <c r="Z2515" s="165">
        <v>9161101</v>
      </c>
      <c r="AA2515" s="166">
        <v>1.1741242319940811E-2</v>
      </c>
      <c r="AB2515" s="167" t="s">
        <v>8334</v>
      </c>
      <c r="AC2515" s="168" t="s">
        <v>3207</v>
      </c>
    </row>
    <row r="2516" spans="1:29" x14ac:dyDescent="0.3">
      <c r="A2516" s="156" t="s">
        <v>3849</v>
      </c>
      <c r="B2516" s="157">
        <v>6</v>
      </c>
      <c r="C2516" s="158" t="s">
        <v>1467</v>
      </c>
      <c r="D2516" s="158" t="s">
        <v>501</v>
      </c>
      <c r="E2516" s="156" t="s">
        <v>2722</v>
      </c>
      <c r="F2516" s="159" t="s">
        <v>2638</v>
      </c>
      <c r="G2516" s="158" t="s">
        <v>280</v>
      </c>
      <c r="H2516" s="160">
        <v>45833</v>
      </c>
      <c r="I2516" s="160">
        <v>46030</v>
      </c>
      <c r="J2516" s="161" t="s">
        <v>6707</v>
      </c>
      <c r="K2516" s="162"/>
      <c r="L2516" s="163" t="s">
        <v>7496</v>
      </c>
      <c r="M2516" s="171">
        <v>0</v>
      </c>
      <c r="N2516" s="164">
        <v>6630</v>
      </c>
      <c r="O2516" s="162" t="s">
        <v>7943</v>
      </c>
      <c r="P2516" s="160">
        <v>46030</v>
      </c>
      <c r="Q2516" s="162" t="s">
        <v>7944</v>
      </c>
      <c r="R2516" s="164">
        <v>6630</v>
      </c>
      <c r="S2516" s="163" t="s">
        <v>6176</v>
      </c>
      <c r="T2516" s="163"/>
      <c r="U2516" s="161" t="s">
        <v>10</v>
      </c>
      <c r="V2516" s="161" t="s">
        <v>11</v>
      </c>
      <c r="W2516" s="161" t="s">
        <v>12</v>
      </c>
      <c r="X2516" s="161" t="s">
        <v>13</v>
      </c>
      <c r="Y2516" s="165">
        <v>5800</v>
      </c>
      <c r="Z2516" s="165">
        <v>9171101</v>
      </c>
      <c r="AA2516" s="166">
        <v>1.0663621449480491E-2</v>
      </c>
      <c r="AB2516" s="167" t="s">
        <v>8335</v>
      </c>
      <c r="AC2516" s="168" t="s">
        <v>3217</v>
      </c>
    </row>
    <row r="2517" spans="1:29" x14ac:dyDescent="0.3">
      <c r="A2517" s="156" t="s">
        <v>2841</v>
      </c>
      <c r="B2517" s="157">
        <v>4</v>
      </c>
      <c r="C2517" s="158" t="s">
        <v>1467</v>
      </c>
      <c r="D2517" s="158" t="s">
        <v>135</v>
      </c>
      <c r="E2517" s="156" t="s">
        <v>2722</v>
      </c>
      <c r="F2517" s="159" t="s">
        <v>2638</v>
      </c>
      <c r="G2517" s="158" t="s">
        <v>280</v>
      </c>
      <c r="H2517" s="160">
        <v>45833</v>
      </c>
      <c r="I2517" s="160">
        <v>46030</v>
      </c>
      <c r="J2517" s="161" t="s">
        <v>6707</v>
      </c>
      <c r="K2517" s="162"/>
      <c r="L2517" s="163" t="s">
        <v>7496</v>
      </c>
      <c r="M2517" s="171">
        <v>0</v>
      </c>
      <c r="N2517" s="164">
        <v>2580</v>
      </c>
      <c r="O2517" s="162" t="s">
        <v>7943</v>
      </c>
      <c r="P2517" s="160">
        <v>46030</v>
      </c>
      <c r="Q2517" s="162" t="s">
        <v>7944</v>
      </c>
      <c r="R2517" s="164">
        <v>2580</v>
      </c>
      <c r="S2517" s="158" t="s">
        <v>5858</v>
      </c>
      <c r="T2517" s="163"/>
      <c r="U2517" s="161" t="s">
        <v>10</v>
      </c>
      <c r="V2517" s="161" t="s">
        <v>11</v>
      </c>
      <c r="W2517" s="161" t="s">
        <v>12</v>
      </c>
      <c r="X2517" s="161" t="s">
        <v>13</v>
      </c>
      <c r="Y2517" s="169">
        <v>5800</v>
      </c>
      <c r="Z2517" s="169">
        <v>9201101</v>
      </c>
      <c r="AA2517" s="166">
        <v>4.1496445459516841E-3</v>
      </c>
      <c r="AB2517" s="158" t="s">
        <v>8336</v>
      </c>
      <c r="AC2517" s="168" t="s">
        <v>3232</v>
      </c>
    </row>
    <row r="2518" spans="1:29" x14ac:dyDescent="0.3">
      <c r="A2518" s="156" t="s">
        <v>4206</v>
      </c>
      <c r="B2518" s="157">
        <v>6</v>
      </c>
      <c r="C2518" s="156" t="s">
        <v>1467</v>
      </c>
      <c r="D2518" s="158" t="s">
        <v>500</v>
      </c>
      <c r="E2518" s="156" t="s">
        <v>2722</v>
      </c>
      <c r="F2518" s="159" t="s">
        <v>2638</v>
      </c>
      <c r="G2518" s="156" t="s">
        <v>280</v>
      </c>
      <c r="H2518" s="160">
        <v>45833</v>
      </c>
      <c r="I2518" s="160">
        <v>46030</v>
      </c>
      <c r="J2518" s="161" t="s">
        <v>6707</v>
      </c>
      <c r="K2518" s="162"/>
      <c r="L2518" s="163" t="s">
        <v>7496</v>
      </c>
      <c r="M2518" s="171">
        <v>0</v>
      </c>
      <c r="N2518" s="164">
        <v>4600</v>
      </c>
      <c r="O2518" s="162" t="s">
        <v>7943</v>
      </c>
      <c r="P2518" s="160">
        <v>46030</v>
      </c>
      <c r="Q2518" s="162" t="s">
        <v>7944</v>
      </c>
      <c r="R2518" s="164">
        <v>4600</v>
      </c>
      <c r="S2518" s="162" t="s">
        <v>6332</v>
      </c>
      <c r="T2518" s="163"/>
      <c r="U2518" s="161" t="s">
        <v>10</v>
      </c>
      <c r="V2518" s="161" t="s">
        <v>11</v>
      </c>
      <c r="W2518" s="161" t="s">
        <v>12</v>
      </c>
      <c r="X2518" s="161" t="s">
        <v>13</v>
      </c>
      <c r="Y2518" s="169">
        <v>5800</v>
      </c>
      <c r="Z2518" s="169">
        <v>9261101</v>
      </c>
      <c r="AA2518" s="166">
        <v>7.3985910509216067E-3</v>
      </c>
      <c r="AB2518" s="156" t="s">
        <v>8337</v>
      </c>
      <c r="AC2518" s="168" t="s">
        <v>3267</v>
      </c>
    </row>
    <row r="2519" spans="1:29" x14ac:dyDescent="0.3">
      <c r="A2519" s="156" t="s">
        <v>4247</v>
      </c>
      <c r="B2519" s="157">
        <v>8</v>
      </c>
      <c r="C2519" s="158" t="s">
        <v>1467</v>
      </c>
      <c r="D2519" s="158" t="s">
        <v>507</v>
      </c>
      <c r="E2519" s="156" t="s">
        <v>2722</v>
      </c>
      <c r="F2519" s="159" t="s">
        <v>2638</v>
      </c>
      <c r="G2519" s="156" t="s">
        <v>280</v>
      </c>
      <c r="H2519" s="160">
        <v>45833</v>
      </c>
      <c r="I2519" s="160">
        <v>46030</v>
      </c>
      <c r="J2519" s="161" t="s">
        <v>6707</v>
      </c>
      <c r="K2519" s="162"/>
      <c r="L2519" s="163" t="s">
        <v>7496</v>
      </c>
      <c r="M2519" s="171">
        <v>0</v>
      </c>
      <c r="N2519" s="164">
        <v>4945</v>
      </c>
      <c r="O2519" s="162" t="s">
        <v>7943</v>
      </c>
      <c r="P2519" s="160">
        <v>46030</v>
      </c>
      <c r="Q2519" s="162" t="s">
        <v>7944</v>
      </c>
      <c r="R2519" s="164">
        <v>4945</v>
      </c>
      <c r="S2519" s="162" t="s">
        <v>6241</v>
      </c>
      <c r="T2519" s="163"/>
      <c r="U2519" s="161" t="s">
        <v>10</v>
      </c>
      <c r="V2519" s="161" t="s">
        <v>11</v>
      </c>
      <c r="W2519" s="161" t="s">
        <v>12</v>
      </c>
      <c r="X2519" s="161" t="s">
        <v>13</v>
      </c>
      <c r="Y2519" s="169">
        <v>5800</v>
      </c>
      <c r="Z2519" s="169">
        <v>9281101</v>
      </c>
      <c r="AA2519" s="166">
        <v>7.9534853797407282E-3</v>
      </c>
      <c r="AB2519" s="156" t="s">
        <v>8338</v>
      </c>
      <c r="AC2519" s="168" t="s">
        <v>3272</v>
      </c>
    </row>
    <row r="2520" spans="1:29" x14ac:dyDescent="0.3">
      <c r="A2520" s="156" t="s">
        <v>4292</v>
      </c>
      <c r="B2520" s="157">
        <v>7</v>
      </c>
      <c r="C2520" s="158" t="s">
        <v>1467</v>
      </c>
      <c r="D2520" s="158" t="s">
        <v>446</v>
      </c>
      <c r="E2520" s="156" t="s">
        <v>2722</v>
      </c>
      <c r="F2520" s="159" t="s">
        <v>2638</v>
      </c>
      <c r="G2520" s="158" t="s">
        <v>280</v>
      </c>
      <c r="H2520" s="160">
        <v>45833</v>
      </c>
      <c r="I2520" s="160">
        <v>46030</v>
      </c>
      <c r="J2520" s="161" t="s">
        <v>6707</v>
      </c>
      <c r="K2520" s="162"/>
      <c r="L2520" s="163" t="s">
        <v>7496</v>
      </c>
      <c r="M2520" s="171">
        <v>0</v>
      </c>
      <c r="N2520" s="164">
        <v>12175</v>
      </c>
      <c r="O2520" s="162" t="s">
        <v>7943</v>
      </c>
      <c r="P2520" s="160">
        <v>46030</v>
      </c>
      <c r="Q2520" s="162" t="s">
        <v>7944</v>
      </c>
      <c r="R2520" s="164">
        <v>12175</v>
      </c>
      <c r="S2520" s="163" t="s">
        <v>6333</v>
      </c>
      <c r="T2520" s="163"/>
      <c r="U2520" s="161" t="s">
        <v>10</v>
      </c>
      <c r="V2520" s="161" t="s">
        <v>11</v>
      </c>
      <c r="W2520" s="161" t="s">
        <v>12</v>
      </c>
      <c r="X2520" s="161" t="s">
        <v>13</v>
      </c>
      <c r="Y2520" s="169">
        <v>5800</v>
      </c>
      <c r="Z2520" s="169">
        <v>9291101</v>
      </c>
      <c r="AA2520" s="166">
        <v>1.9582140444558818E-2</v>
      </c>
      <c r="AB2520" s="167" t="s">
        <v>8339</v>
      </c>
      <c r="AC2520" s="168" t="s">
        <v>3277</v>
      </c>
    </row>
    <row r="2521" spans="1:29" x14ac:dyDescent="0.3">
      <c r="A2521" s="156" t="s">
        <v>4494</v>
      </c>
      <c r="B2521" s="157">
        <v>6</v>
      </c>
      <c r="C2521" s="158" t="s">
        <v>1467</v>
      </c>
      <c r="D2521" s="156" t="s">
        <v>301</v>
      </c>
      <c r="E2521" s="156" t="s">
        <v>2722</v>
      </c>
      <c r="F2521" s="159" t="s">
        <v>2638</v>
      </c>
      <c r="G2521" s="156" t="s">
        <v>280</v>
      </c>
      <c r="H2521" s="160">
        <v>45833</v>
      </c>
      <c r="I2521" s="160">
        <v>46030</v>
      </c>
      <c r="J2521" s="161" t="s">
        <v>6707</v>
      </c>
      <c r="K2521" s="162"/>
      <c r="L2521" s="163" t="s">
        <v>7496</v>
      </c>
      <c r="M2521" s="171">
        <v>0</v>
      </c>
      <c r="N2521" s="164">
        <v>12700</v>
      </c>
      <c r="O2521" s="162" t="s">
        <v>7943</v>
      </c>
      <c r="P2521" s="160">
        <v>46030</v>
      </c>
      <c r="Q2521" s="162" t="s">
        <v>7944</v>
      </c>
      <c r="R2521" s="164">
        <v>12700</v>
      </c>
      <c r="S2521" s="162" t="s">
        <v>6334</v>
      </c>
      <c r="T2521" s="163"/>
      <c r="U2521" s="161" t="s">
        <v>10</v>
      </c>
      <c r="V2521" s="161" t="s">
        <v>11</v>
      </c>
      <c r="W2521" s="161" t="s">
        <v>12</v>
      </c>
      <c r="X2521" s="161" t="s">
        <v>13</v>
      </c>
      <c r="Y2521" s="169">
        <v>5800</v>
      </c>
      <c r="Z2521" s="169">
        <v>9341101</v>
      </c>
      <c r="AA2521" s="166">
        <v>2.042654485797922E-2</v>
      </c>
      <c r="AB2521" s="158" t="s">
        <v>8340</v>
      </c>
      <c r="AC2521" s="168" t="s">
        <v>3302</v>
      </c>
    </row>
    <row r="2522" spans="1:29" x14ac:dyDescent="0.3">
      <c r="A2522" s="156" t="s">
        <v>4538</v>
      </c>
      <c r="B2522" s="157">
        <v>8</v>
      </c>
      <c r="C2522" s="158" t="s">
        <v>1467</v>
      </c>
      <c r="D2522" s="158" t="s">
        <v>415</v>
      </c>
      <c r="E2522" s="156" t="s">
        <v>2722</v>
      </c>
      <c r="F2522" s="159" t="s">
        <v>2638</v>
      </c>
      <c r="G2522" s="156" t="s">
        <v>280</v>
      </c>
      <c r="H2522" s="160">
        <v>45833</v>
      </c>
      <c r="I2522" s="160">
        <v>46030</v>
      </c>
      <c r="J2522" s="161" t="s">
        <v>6707</v>
      </c>
      <c r="K2522" s="173"/>
      <c r="L2522" s="156" t="s">
        <v>7496</v>
      </c>
      <c r="M2522" s="171">
        <v>0</v>
      </c>
      <c r="N2522" s="171">
        <v>1520</v>
      </c>
      <c r="O2522" s="162" t="s">
        <v>7943</v>
      </c>
      <c r="P2522" s="160">
        <v>46030</v>
      </c>
      <c r="Q2522" s="162" t="s">
        <v>7944</v>
      </c>
      <c r="R2522" s="164">
        <v>1520</v>
      </c>
      <c r="S2522" s="163" t="s">
        <v>6335</v>
      </c>
      <c r="T2522" s="163"/>
      <c r="U2522" s="161" t="s">
        <v>10</v>
      </c>
      <c r="V2522" s="161" t="s">
        <v>11</v>
      </c>
      <c r="W2522" s="161" t="s">
        <v>12</v>
      </c>
      <c r="X2522" s="161" t="s">
        <v>13</v>
      </c>
      <c r="Y2522" s="169">
        <v>5800</v>
      </c>
      <c r="Z2522" s="169">
        <v>9441101</v>
      </c>
      <c r="AA2522" s="166">
        <v>2.4447518255219223E-3</v>
      </c>
      <c r="AB2522" s="156" t="s">
        <v>8341</v>
      </c>
      <c r="AC2522" s="168" t="s">
        <v>3307</v>
      </c>
    </row>
    <row r="2523" spans="1:29" x14ac:dyDescent="0.3">
      <c r="A2523" s="156" t="s">
        <v>4715</v>
      </c>
      <c r="B2523" s="157">
        <v>9</v>
      </c>
      <c r="C2523" s="158" t="s">
        <v>1467</v>
      </c>
      <c r="D2523" s="163" t="s">
        <v>328</v>
      </c>
      <c r="E2523" s="156" t="s">
        <v>2722</v>
      </c>
      <c r="F2523" s="159" t="s">
        <v>2638</v>
      </c>
      <c r="G2523" s="156" t="s">
        <v>280</v>
      </c>
      <c r="H2523" s="160">
        <v>45833</v>
      </c>
      <c r="I2523" s="160">
        <v>46030</v>
      </c>
      <c r="J2523" s="161" t="s">
        <v>6707</v>
      </c>
      <c r="K2523" s="162"/>
      <c r="L2523" s="163" t="s">
        <v>7496</v>
      </c>
      <c r="M2523" s="171">
        <v>0</v>
      </c>
      <c r="N2523" s="164">
        <v>12260</v>
      </c>
      <c r="O2523" s="162" t="s">
        <v>7943</v>
      </c>
      <c r="P2523" s="160">
        <v>46030</v>
      </c>
      <c r="Q2523" s="162" t="s">
        <v>7944</v>
      </c>
      <c r="R2523" s="164">
        <v>12260</v>
      </c>
      <c r="S2523" s="162" t="s">
        <v>6336</v>
      </c>
      <c r="T2523" s="163"/>
      <c r="U2523" s="161" t="s">
        <v>10</v>
      </c>
      <c r="V2523" s="161" t="s">
        <v>11</v>
      </c>
      <c r="W2523" s="161" t="s">
        <v>12</v>
      </c>
      <c r="X2523" s="161" t="s">
        <v>13</v>
      </c>
      <c r="Y2523" s="169">
        <v>5800</v>
      </c>
      <c r="Z2523" s="169">
        <v>9371101</v>
      </c>
      <c r="AA2523" s="166">
        <v>1.971885354006498E-2</v>
      </c>
      <c r="AB2523" s="158" t="s">
        <v>8342</v>
      </c>
      <c r="AC2523" s="168" t="s">
        <v>3327</v>
      </c>
    </row>
    <row r="2524" spans="1:29" x14ac:dyDescent="0.3">
      <c r="A2524" s="156" t="s">
        <v>2726</v>
      </c>
      <c r="B2524" s="157">
        <v>3</v>
      </c>
      <c r="C2524" s="158" t="s">
        <v>1467</v>
      </c>
      <c r="D2524" s="158" t="s">
        <v>421</v>
      </c>
      <c r="E2524" s="156" t="s">
        <v>2722</v>
      </c>
      <c r="F2524" s="159" t="s">
        <v>2638</v>
      </c>
      <c r="G2524" s="158" t="s">
        <v>280</v>
      </c>
      <c r="H2524" s="160">
        <v>45833</v>
      </c>
      <c r="I2524" s="160">
        <v>46121</v>
      </c>
      <c r="J2524" s="161" t="s">
        <v>6707</v>
      </c>
      <c r="K2524" s="162"/>
      <c r="L2524" s="163" t="s">
        <v>7496</v>
      </c>
      <c r="M2524" s="171">
        <v>0</v>
      </c>
      <c r="N2524" s="164">
        <v>4315</v>
      </c>
      <c r="O2524" s="162" t="s">
        <v>7945</v>
      </c>
      <c r="P2524" s="160">
        <v>46121</v>
      </c>
      <c r="Q2524" s="162" t="s">
        <v>7946</v>
      </c>
      <c r="R2524" s="164">
        <v>4315</v>
      </c>
      <c r="S2524" s="163" t="s">
        <v>5656</v>
      </c>
      <c r="T2524" s="163"/>
      <c r="U2524" s="161" t="s">
        <v>10</v>
      </c>
      <c r="V2524" s="161" t="s">
        <v>11</v>
      </c>
      <c r="W2524" s="161" t="s">
        <v>12</v>
      </c>
      <c r="X2524" s="161" t="s">
        <v>13</v>
      </c>
      <c r="Y2524" s="169">
        <v>5800</v>
      </c>
      <c r="Z2524" s="169">
        <v>9021101</v>
      </c>
      <c r="AA2524" s="166">
        <v>6.9402000836362469E-3</v>
      </c>
      <c r="AB2524" s="158" t="s">
        <v>8330</v>
      </c>
      <c r="AC2524" s="168" t="s">
        <v>3156</v>
      </c>
    </row>
    <row r="2525" spans="1:29" x14ac:dyDescent="0.3">
      <c r="A2525" s="156" t="s">
        <v>2732</v>
      </c>
      <c r="B2525" s="157">
        <v>3</v>
      </c>
      <c r="C2525" s="158" t="s">
        <v>1467</v>
      </c>
      <c r="D2525" s="158" t="s">
        <v>412</v>
      </c>
      <c r="E2525" s="156" t="s">
        <v>2722</v>
      </c>
      <c r="F2525" s="159" t="s">
        <v>2638</v>
      </c>
      <c r="G2525" s="158" t="s">
        <v>280</v>
      </c>
      <c r="H2525" s="160">
        <v>45833</v>
      </c>
      <c r="I2525" s="160">
        <v>46121</v>
      </c>
      <c r="J2525" s="161" t="s">
        <v>6707</v>
      </c>
      <c r="K2525" s="162"/>
      <c r="L2525" s="163" t="s">
        <v>7496</v>
      </c>
      <c r="M2525" s="171">
        <v>0</v>
      </c>
      <c r="N2525" s="164">
        <v>4335</v>
      </c>
      <c r="O2525" s="162" t="s">
        <v>7945</v>
      </c>
      <c r="P2525" s="160">
        <v>46121</v>
      </c>
      <c r="Q2525" s="162" t="s">
        <v>7946</v>
      </c>
      <c r="R2525" s="164">
        <v>4335</v>
      </c>
      <c r="S2525" s="163" t="s">
        <v>5657</v>
      </c>
      <c r="T2525" s="163"/>
      <c r="U2525" s="161" t="s">
        <v>10</v>
      </c>
      <c r="V2525" s="161" t="s">
        <v>11</v>
      </c>
      <c r="W2525" s="161" t="s">
        <v>12</v>
      </c>
      <c r="X2525" s="161" t="s">
        <v>13</v>
      </c>
      <c r="Y2525" s="165">
        <v>5800</v>
      </c>
      <c r="Z2525" s="165">
        <v>9041101</v>
      </c>
      <c r="AA2525" s="166">
        <v>6.9723678708141666E-3</v>
      </c>
      <c r="AB2525" s="167" t="s">
        <v>8331</v>
      </c>
      <c r="AC2525" s="168" t="s">
        <v>3166</v>
      </c>
    </row>
    <row r="2526" spans="1:29" x14ac:dyDescent="0.3">
      <c r="A2526" s="156" t="s">
        <v>2808</v>
      </c>
      <c r="B2526" s="157">
        <v>4</v>
      </c>
      <c r="C2526" s="158" t="s">
        <v>1467</v>
      </c>
      <c r="D2526" s="158" t="s">
        <v>418</v>
      </c>
      <c r="E2526" s="156" t="s">
        <v>2722</v>
      </c>
      <c r="F2526" s="158" t="s">
        <v>2638</v>
      </c>
      <c r="G2526" s="158" t="s">
        <v>280</v>
      </c>
      <c r="H2526" s="160">
        <v>45833</v>
      </c>
      <c r="I2526" s="160">
        <v>46121</v>
      </c>
      <c r="J2526" s="161" t="s">
        <v>6707</v>
      </c>
      <c r="K2526" s="162"/>
      <c r="L2526" s="158" t="s">
        <v>7496</v>
      </c>
      <c r="M2526" s="171">
        <v>0</v>
      </c>
      <c r="N2526" s="171">
        <v>19355</v>
      </c>
      <c r="O2526" s="162" t="s">
        <v>7945</v>
      </c>
      <c r="P2526" s="160">
        <v>46121</v>
      </c>
      <c r="Q2526" s="162" t="s">
        <v>7946</v>
      </c>
      <c r="R2526" s="171">
        <v>19355</v>
      </c>
      <c r="S2526" s="158" t="s">
        <v>6235</v>
      </c>
      <c r="T2526" s="156"/>
      <c r="U2526" s="161" t="s">
        <v>10</v>
      </c>
      <c r="V2526" s="161" t="s">
        <v>11</v>
      </c>
      <c r="W2526" s="161" t="s">
        <v>12</v>
      </c>
      <c r="X2526" s="161" t="s">
        <v>13</v>
      </c>
      <c r="Y2526" s="165">
        <v>5800</v>
      </c>
      <c r="Z2526" s="165">
        <v>9091101</v>
      </c>
      <c r="AA2526" s="166">
        <v>3.1130376041432109E-2</v>
      </c>
      <c r="AB2526" s="158" t="s">
        <v>8332</v>
      </c>
      <c r="AC2526" s="168" t="s">
        <v>3192</v>
      </c>
    </row>
    <row r="2527" spans="1:29" x14ac:dyDescent="0.3">
      <c r="A2527" s="156" t="s">
        <v>2822</v>
      </c>
      <c r="B2527" s="157">
        <v>3</v>
      </c>
      <c r="C2527" s="156" t="s">
        <v>1467</v>
      </c>
      <c r="D2527" s="156" t="s">
        <v>436</v>
      </c>
      <c r="E2527" s="156" t="s">
        <v>2722</v>
      </c>
      <c r="F2527" s="159" t="s">
        <v>2638</v>
      </c>
      <c r="G2527" s="156" t="s">
        <v>280</v>
      </c>
      <c r="H2527" s="160">
        <v>45833</v>
      </c>
      <c r="I2527" s="160">
        <v>46121</v>
      </c>
      <c r="J2527" s="161" t="s">
        <v>6707</v>
      </c>
      <c r="K2527" s="162"/>
      <c r="L2527" s="163" t="s">
        <v>7496</v>
      </c>
      <c r="M2527" s="171">
        <v>0</v>
      </c>
      <c r="N2527" s="164">
        <v>14810</v>
      </c>
      <c r="O2527" s="162" t="s">
        <v>7945</v>
      </c>
      <c r="P2527" s="160">
        <v>46121</v>
      </c>
      <c r="Q2527" s="162" t="s">
        <v>7946</v>
      </c>
      <c r="R2527" s="164">
        <v>14810</v>
      </c>
      <c r="S2527" s="162" t="s">
        <v>5859</v>
      </c>
      <c r="T2527" s="163"/>
      <c r="U2527" s="161" t="s">
        <v>10</v>
      </c>
      <c r="V2527" s="161" t="s">
        <v>11</v>
      </c>
      <c r="W2527" s="161" t="s">
        <v>12</v>
      </c>
      <c r="X2527" s="161" t="s">
        <v>13</v>
      </c>
      <c r="Y2527" s="169">
        <v>5800</v>
      </c>
      <c r="Z2527" s="169">
        <v>9131101</v>
      </c>
      <c r="AA2527" s="166">
        <v>2.3820246405249781E-2</v>
      </c>
      <c r="AB2527" s="158" t="s">
        <v>8333</v>
      </c>
      <c r="AC2527" s="168" t="s">
        <v>3202</v>
      </c>
    </row>
    <row r="2528" spans="1:29" x14ac:dyDescent="0.3">
      <c r="A2528" s="156" t="s">
        <v>3764</v>
      </c>
      <c r="B2528" s="157">
        <v>7</v>
      </c>
      <c r="C2528" s="158" t="s">
        <v>1467</v>
      </c>
      <c r="D2528" s="156" t="s">
        <v>438</v>
      </c>
      <c r="E2528" s="156" t="s">
        <v>2722</v>
      </c>
      <c r="F2528" s="156" t="s">
        <v>2638</v>
      </c>
      <c r="G2528" s="158" t="s">
        <v>280</v>
      </c>
      <c r="H2528" s="160">
        <v>45833</v>
      </c>
      <c r="I2528" s="160">
        <v>46121</v>
      </c>
      <c r="J2528" s="161" t="s">
        <v>6707</v>
      </c>
      <c r="K2528" s="162" t="s">
        <v>6883</v>
      </c>
      <c r="L2528" s="163" t="s">
        <v>7496</v>
      </c>
      <c r="M2528" s="171">
        <v>0</v>
      </c>
      <c r="N2528" s="170">
        <v>1450</v>
      </c>
      <c r="O2528" s="162" t="s">
        <v>7945</v>
      </c>
      <c r="P2528" s="160">
        <v>46121</v>
      </c>
      <c r="Q2528" s="162" t="s">
        <v>7946</v>
      </c>
      <c r="R2528" s="171">
        <v>1450</v>
      </c>
      <c r="S2528" s="162" t="s">
        <v>6132</v>
      </c>
      <c r="T2528" s="162"/>
      <c r="U2528" s="161" t="s">
        <v>10</v>
      </c>
      <c r="V2528" s="161" t="s">
        <v>11</v>
      </c>
      <c r="W2528" s="161" t="s">
        <v>12</v>
      </c>
      <c r="X2528" s="161" t="s">
        <v>13</v>
      </c>
      <c r="Y2528" s="165">
        <v>5800</v>
      </c>
      <c r="Z2528" s="165">
        <v>9161101</v>
      </c>
      <c r="AA2528" s="166">
        <v>2.3321645703992021E-3</v>
      </c>
      <c r="AB2528" s="167" t="s">
        <v>8334</v>
      </c>
      <c r="AC2528" s="168" t="s">
        <v>3207</v>
      </c>
    </row>
    <row r="2529" spans="1:29" x14ac:dyDescent="0.3">
      <c r="A2529" s="156" t="s">
        <v>3764</v>
      </c>
      <c r="B2529" s="157">
        <v>7</v>
      </c>
      <c r="C2529" s="158" t="s">
        <v>1467</v>
      </c>
      <c r="D2529" s="158" t="s">
        <v>438</v>
      </c>
      <c r="E2529" s="156" t="s">
        <v>2722</v>
      </c>
      <c r="F2529" s="159" t="s">
        <v>2638</v>
      </c>
      <c r="G2529" s="158" t="s">
        <v>280</v>
      </c>
      <c r="H2529" s="160">
        <v>46108</v>
      </c>
      <c r="I2529" s="160">
        <v>46121</v>
      </c>
      <c r="J2529" s="161" t="s">
        <v>6707</v>
      </c>
      <c r="K2529" s="162"/>
      <c r="L2529" s="163" t="s">
        <v>7947</v>
      </c>
      <c r="M2529" s="171">
        <v>0</v>
      </c>
      <c r="N2529" s="164">
        <v>8635</v>
      </c>
      <c r="O2529" s="162" t="s">
        <v>7945</v>
      </c>
      <c r="P2529" s="160">
        <v>46121</v>
      </c>
      <c r="Q2529" s="162" t="s">
        <v>7946</v>
      </c>
      <c r="R2529" s="164">
        <v>8635</v>
      </c>
      <c r="S2529" s="163" t="s">
        <v>6132</v>
      </c>
      <c r="T2529" s="163"/>
      <c r="U2529" s="161" t="s">
        <v>10</v>
      </c>
      <c r="V2529" s="161" t="s">
        <v>11</v>
      </c>
      <c r="W2529" s="161" t="s">
        <v>12</v>
      </c>
      <c r="X2529" s="161" t="s">
        <v>13</v>
      </c>
      <c r="Y2529" s="165">
        <v>5800</v>
      </c>
      <c r="Z2529" s="165">
        <v>9161101</v>
      </c>
      <c r="AA2529" s="166">
        <v>9.8415773877364946E-3</v>
      </c>
      <c r="AB2529" s="167" t="s">
        <v>8344</v>
      </c>
      <c r="AC2529" s="168" t="s">
        <v>3207</v>
      </c>
    </row>
    <row r="2530" spans="1:29" x14ac:dyDescent="0.3">
      <c r="A2530" s="156" t="s">
        <v>3849</v>
      </c>
      <c r="B2530" s="157">
        <v>6</v>
      </c>
      <c r="C2530" s="156" t="s">
        <v>1467</v>
      </c>
      <c r="D2530" s="158" t="s">
        <v>501</v>
      </c>
      <c r="E2530" s="156" t="s">
        <v>2722</v>
      </c>
      <c r="F2530" s="159" t="s">
        <v>2638</v>
      </c>
      <c r="G2530" s="156" t="s">
        <v>280</v>
      </c>
      <c r="H2530" s="160">
        <v>46108</v>
      </c>
      <c r="I2530" s="160">
        <v>46121</v>
      </c>
      <c r="J2530" s="161" t="s">
        <v>6707</v>
      </c>
      <c r="K2530" s="162"/>
      <c r="L2530" s="163" t="s">
        <v>7947</v>
      </c>
      <c r="M2530" s="171">
        <v>0</v>
      </c>
      <c r="N2530" s="164">
        <v>18250</v>
      </c>
      <c r="O2530" s="162" t="s">
        <v>7945</v>
      </c>
      <c r="P2530" s="160">
        <v>46121</v>
      </c>
      <c r="Q2530" s="162" t="s">
        <v>7946</v>
      </c>
      <c r="R2530" s="164">
        <v>18250</v>
      </c>
      <c r="S2530" s="158" t="s">
        <v>6176</v>
      </c>
      <c r="T2530" s="163"/>
      <c r="U2530" s="161" t="s">
        <v>10</v>
      </c>
      <c r="V2530" s="161" t="s">
        <v>11</v>
      </c>
      <c r="W2530" s="161" t="s">
        <v>12</v>
      </c>
      <c r="X2530" s="161" t="s">
        <v>13</v>
      </c>
      <c r="Y2530" s="169">
        <v>5800</v>
      </c>
      <c r="Z2530" s="165">
        <v>9171101</v>
      </c>
      <c r="AA2530" s="166">
        <v>2.0800091178481878E-2</v>
      </c>
      <c r="AB2530" s="158" t="s">
        <v>8345</v>
      </c>
      <c r="AC2530" s="168" t="s">
        <v>3217</v>
      </c>
    </row>
    <row r="2531" spans="1:29" x14ac:dyDescent="0.3">
      <c r="A2531" s="156" t="s">
        <v>2841</v>
      </c>
      <c r="B2531" s="157">
        <v>4</v>
      </c>
      <c r="C2531" s="158" t="s">
        <v>1467</v>
      </c>
      <c r="D2531" s="156" t="s">
        <v>135</v>
      </c>
      <c r="E2531" s="156" t="s">
        <v>2722</v>
      </c>
      <c r="F2531" s="159" t="s">
        <v>2638</v>
      </c>
      <c r="G2531" s="156" t="s">
        <v>280</v>
      </c>
      <c r="H2531" s="160">
        <v>46108</v>
      </c>
      <c r="I2531" s="160">
        <v>46121</v>
      </c>
      <c r="J2531" s="161" t="s">
        <v>6707</v>
      </c>
      <c r="K2531" s="162"/>
      <c r="L2531" s="163" t="s">
        <v>7947</v>
      </c>
      <c r="M2531" s="171">
        <v>0</v>
      </c>
      <c r="N2531" s="164">
        <v>6230</v>
      </c>
      <c r="O2531" s="162" t="s">
        <v>7945</v>
      </c>
      <c r="P2531" s="160">
        <v>46121</v>
      </c>
      <c r="Q2531" s="162" t="s">
        <v>7946</v>
      </c>
      <c r="R2531" s="164">
        <v>6230</v>
      </c>
      <c r="S2531" s="162" t="s">
        <v>5858</v>
      </c>
      <c r="T2531" s="163"/>
      <c r="U2531" s="161" t="s">
        <v>10</v>
      </c>
      <c r="V2531" s="161" t="s">
        <v>11</v>
      </c>
      <c r="W2531" s="161" t="s">
        <v>12</v>
      </c>
      <c r="X2531" s="161" t="s">
        <v>13</v>
      </c>
      <c r="Y2531" s="169">
        <v>5800</v>
      </c>
      <c r="Z2531" s="169">
        <v>9201101</v>
      </c>
      <c r="AA2531" s="166">
        <v>7.1005242762708001E-3</v>
      </c>
      <c r="AB2531" s="158" t="s">
        <v>8346</v>
      </c>
      <c r="AC2531" s="168" t="s">
        <v>3232</v>
      </c>
    </row>
    <row r="2532" spans="1:29" x14ac:dyDescent="0.3">
      <c r="A2532" s="156" t="s">
        <v>2871</v>
      </c>
      <c r="B2532" s="157">
        <v>3</v>
      </c>
      <c r="C2532" s="158" t="s">
        <v>1467</v>
      </c>
      <c r="D2532" s="156" t="s">
        <v>506</v>
      </c>
      <c r="E2532" s="156" t="s">
        <v>2722</v>
      </c>
      <c r="F2532" s="156" t="s">
        <v>2638</v>
      </c>
      <c r="G2532" s="158" t="s">
        <v>280</v>
      </c>
      <c r="H2532" s="160">
        <v>46108</v>
      </c>
      <c r="I2532" s="160">
        <v>46121</v>
      </c>
      <c r="J2532" s="161" t="s">
        <v>6707</v>
      </c>
      <c r="K2532" s="162"/>
      <c r="L2532" s="158" t="s">
        <v>7947</v>
      </c>
      <c r="M2532" s="171">
        <v>0</v>
      </c>
      <c r="N2532" s="170">
        <v>2200</v>
      </c>
      <c r="O2532" s="162" t="s">
        <v>7945</v>
      </c>
      <c r="P2532" s="160">
        <v>46121</v>
      </c>
      <c r="Q2532" s="162" t="s">
        <v>7946</v>
      </c>
      <c r="R2532" s="170">
        <v>2200</v>
      </c>
      <c r="S2532" s="162"/>
      <c r="T2532" s="162"/>
      <c r="U2532" s="161" t="s">
        <v>10</v>
      </c>
      <c r="V2532" s="161" t="s">
        <v>11</v>
      </c>
      <c r="W2532" s="161" t="s">
        <v>12</v>
      </c>
      <c r="X2532" s="161" t="s">
        <v>13</v>
      </c>
      <c r="Y2532" s="165">
        <v>5800</v>
      </c>
      <c r="Z2532" s="165">
        <v>9251101</v>
      </c>
      <c r="AA2532" s="166">
        <v>2.5074082516526098E-3</v>
      </c>
      <c r="AB2532" s="158" t="s">
        <v>8347</v>
      </c>
      <c r="AC2532" s="168" t="s">
        <v>3257</v>
      </c>
    </row>
    <row r="2533" spans="1:29" x14ac:dyDescent="0.3">
      <c r="A2533" s="156" t="s">
        <v>4206</v>
      </c>
      <c r="B2533" s="157">
        <v>6</v>
      </c>
      <c r="C2533" s="158" t="s">
        <v>1467</v>
      </c>
      <c r="D2533" s="156" t="s">
        <v>500</v>
      </c>
      <c r="E2533" s="156" t="s">
        <v>2722</v>
      </c>
      <c r="F2533" s="159" t="s">
        <v>2638</v>
      </c>
      <c r="G2533" s="158" t="s">
        <v>280</v>
      </c>
      <c r="H2533" s="160">
        <v>46108</v>
      </c>
      <c r="I2533" s="160">
        <v>46121</v>
      </c>
      <c r="J2533" s="161" t="s">
        <v>6707</v>
      </c>
      <c r="K2533" s="162"/>
      <c r="L2533" s="158" t="s">
        <v>7947</v>
      </c>
      <c r="M2533" s="171">
        <v>0</v>
      </c>
      <c r="N2533" s="170">
        <v>9450</v>
      </c>
      <c r="O2533" s="162" t="s">
        <v>7945</v>
      </c>
      <c r="P2533" s="160">
        <v>46121</v>
      </c>
      <c r="Q2533" s="162" t="s">
        <v>7946</v>
      </c>
      <c r="R2533" s="170">
        <v>9450</v>
      </c>
      <c r="S2533" s="158" t="s">
        <v>6332</v>
      </c>
      <c r="T2533" s="162"/>
      <c r="U2533" s="161" t="s">
        <v>10</v>
      </c>
      <c r="V2533" s="161" t="s">
        <v>11</v>
      </c>
      <c r="W2533" s="161" t="s">
        <v>12</v>
      </c>
      <c r="X2533" s="161" t="s">
        <v>13</v>
      </c>
      <c r="Y2533" s="165">
        <v>5800</v>
      </c>
      <c r="Z2533" s="165">
        <v>9261101</v>
      </c>
      <c r="AA2533" s="166">
        <v>1.0770458171871439E-2</v>
      </c>
      <c r="AB2533" s="158" t="s">
        <v>8348</v>
      </c>
      <c r="AC2533" s="168" t="s">
        <v>3267</v>
      </c>
    </row>
    <row r="2534" spans="1:29" x14ac:dyDescent="0.3">
      <c r="A2534" s="156" t="s">
        <v>4247</v>
      </c>
      <c r="B2534" s="157">
        <v>8</v>
      </c>
      <c r="C2534" s="158" t="s">
        <v>1467</v>
      </c>
      <c r="D2534" s="158" t="s">
        <v>507</v>
      </c>
      <c r="E2534" s="156" t="s">
        <v>2722</v>
      </c>
      <c r="F2534" s="159" t="s">
        <v>2638</v>
      </c>
      <c r="G2534" s="158" t="s">
        <v>280</v>
      </c>
      <c r="H2534" s="160">
        <v>46108</v>
      </c>
      <c r="I2534" s="160">
        <v>46121</v>
      </c>
      <c r="J2534" s="161" t="s">
        <v>6707</v>
      </c>
      <c r="K2534" s="162"/>
      <c r="L2534" s="163" t="s">
        <v>7947</v>
      </c>
      <c r="M2534" s="171">
        <v>0</v>
      </c>
      <c r="N2534" s="164">
        <v>6340</v>
      </c>
      <c r="O2534" s="162" t="s">
        <v>7945</v>
      </c>
      <c r="P2534" s="160">
        <v>46121</v>
      </c>
      <c r="Q2534" s="162" t="s">
        <v>7946</v>
      </c>
      <c r="R2534" s="164">
        <v>6340</v>
      </c>
      <c r="S2534" s="163" t="s">
        <v>6241</v>
      </c>
      <c r="T2534" s="163"/>
      <c r="U2534" s="161" t="s">
        <v>10</v>
      </c>
      <c r="V2534" s="161" t="s">
        <v>11</v>
      </c>
      <c r="W2534" s="161" t="s">
        <v>12</v>
      </c>
      <c r="X2534" s="161" t="s">
        <v>13</v>
      </c>
      <c r="Y2534" s="169">
        <v>5800</v>
      </c>
      <c r="Z2534" s="169">
        <v>9281101</v>
      </c>
      <c r="AA2534" s="166">
        <v>7.225894688853431E-3</v>
      </c>
      <c r="AB2534" s="167" t="s">
        <v>8349</v>
      </c>
      <c r="AC2534" s="168" t="s">
        <v>3272</v>
      </c>
    </row>
    <row r="2535" spans="1:29" x14ac:dyDescent="0.3">
      <c r="A2535" s="156" t="s">
        <v>4292</v>
      </c>
      <c r="B2535" s="157">
        <v>7</v>
      </c>
      <c r="C2535" s="156" t="s">
        <v>1467</v>
      </c>
      <c r="D2535" s="156" t="s">
        <v>446</v>
      </c>
      <c r="E2535" s="156" t="s">
        <v>2722</v>
      </c>
      <c r="F2535" s="159" t="s">
        <v>2638</v>
      </c>
      <c r="G2535" s="158" t="s">
        <v>280</v>
      </c>
      <c r="H2535" s="160">
        <v>46108</v>
      </c>
      <c r="I2535" s="160">
        <v>46121</v>
      </c>
      <c r="J2535" s="161" t="s">
        <v>6707</v>
      </c>
      <c r="K2535" s="162"/>
      <c r="L2535" s="163" t="s">
        <v>7947</v>
      </c>
      <c r="M2535" s="171">
        <v>0</v>
      </c>
      <c r="N2535" s="164">
        <v>41665</v>
      </c>
      <c r="O2535" s="162" t="s">
        <v>7945</v>
      </c>
      <c r="P2535" s="160">
        <v>46121</v>
      </c>
      <c r="Q2535" s="162" t="s">
        <v>7946</v>
      </c>
      <c r="R2535" s="164">
        <v>41665</v>
      </c>
      <c r="S2535" s="162" t="s">
        <v>6333</v>
      </c>
      <c r="T2535" s="163"/>
      <c r="U2535" s="161" t="s">
        <v>10</v>
      </c>
      <c r="V2535" s="161" t="s">
        <v>11</v>
      </c>
      <c r="W2535" s="161" t="s">
        <v>12</v>
      </c>
      <c r="X2535" s="161" t="s">
        <v>13</v>
      </c>
      <c r="Y2535" s="169">
        <v>5800</v>
      </c>
      <c r="Z2535" s="169">
        <v>9291101</v>
      </c>
      <c r="AA2535" s="166">
        <v>4.7486893093229995E-2</v>
      </c>
      <c r="AB2535" s="156" t="s">
        <v>8350</v>
      </c>
      <c r="AC2535" s="168" t="s">
        <v>3277</v>
      </c>
    </row>
    <row r="2536" spans="1:29" x14ac:dyDescent="0.3">
      <c r="A2536" s="156" t="s">
        <v>2886</v>
      </c>
      <c r="B2536" s="157">
        <v>4</v>
      </c>
      <c r="C2536" s="158" t="s">
        <v>1467</v>
      </c>
      <c r="D2536" s="158" t="s">
        <v>523</v>
      </c>
      <c r="E2536" s="156" t="s">
        <v>2722</v>
      </c>
      <c r="F2536" s="159" t="s">
        <v>2638</v>
      </c>
      <c r="G2536" s="158" t="s">
        <v>280</v>
      </c>
      <c r="H2536" s="179">
        <v>46108</v>
      </c>
      <c r="I2536" s="179">
        <v>46121</v>
      </c>
      <c r="J2536" s="161" t="s">
        <v>6707</v>
      </c>
      <c r="K2536" s="162"/>
      <c r="L2536" s="158" t="s">
        <v>7947</v>
      </c>
      <c r="M2536" s="171">
        <v>0</v>
      </c>
      <c r="N2536" s="171">
        <v>115</v>
      </c>
      <c r="O2536" s="162" t="s">
        <v>7945</v>
      </c>
      <c r="P2536" s="160">
        <v>46121</v>
      </c>
      <c r="Q2536" s="162" t="s">
        <v>7946</v>
      </c>
      <c r="R2536" s="171">
        <v>115</v>
      </c>
      <c r="S2536" s="158"/>
      <c r="T2536" s="156"/>
      <c r="U2536" s="161" t="s">
        <v>10</v>
      </c>
      <c r="V2536" s="161" t="s">
        <v>11</v>
      </c>
      <c r="W2536" s="161" t="s">
        <v>12</v>
      </c>
      <c r="X2536" s="161" t="s">
        <v>13</v>
      </c>
      <c r="Y2536" s="165">
        <v>5800</v>
      </c>
      <c r="Z2536" s="165">
        <v>8021101</v>
      </c>
      <c r="AA2536" s="166">
        <v>1.3106906770002279E-4</v>
      </c>
      <c r="AB2536" s="158" t="s">
        <v>8351</v>
      </c>
      <c r="AC2536" s="168" t="s">
        <v>3287</v>
      </c>
    </row>
    <row r="2537" spans="1:29" x14ac:dyDescent="0.3">
      <c r="A2537" s="156" t="s">
        <v>4494</v>
      </c>
      <c r="B2537" s="157">
        <v>6</v>
      </c>
      <c r="C2537" s="158" t="s">
        <v>1467</v>
      </c>
      <c r="D2537" s="158" t="s">
        <v>301</v>
      </c>
      <c r="E2537" s="156" t="s">
        <v>2722</v>
      </c>
      <c r="F2537" s="159" t="s">
        <v>2638</v>
      </c>
      <c r="G2537" s="158" t="s">
        <v>280</v>
      </c>
      <c r="H2537" s="160">
        <v>46108</v>
      </c>
      <c r="I2537" s="160">
        <v>46121</v>
      </c>
      <c r="J2537" s="161" t="s">
        <v>6707</v>
      </c>
      <c r="K2537" s="162"/>
      <c r="L2537" s="163" t="s">
        <v>7947</v>
      </c>
      <c r="M2537" s="171">
        <v>0</v>
      </c>
      <c r="N2537" s="164">
        <v>37210</v>
      </c>
      <c r="O2537" s="162" t="s">
        <v>7945</v>
      </c>
      <c r="P2537" s="160">
        <v>46121</v>
      </c>
      <c r="Q2537" s="162" t="s">
        <v>7946</v>
      </c>
      <c r="R2537" s="164">
        <v>37210</v>
      </c>
      <c r="S2537" s="163" t="s">
        <v>6334</v>
      </c>
      <c r="T2537" s="163"/>
      <c r="U2537" s="161" t="s">
        <v>10</v>
      </c>
      <c r="V2537" s="161" t="s">
        <v>11</v>
      </c>
      <c r="W2537" s="161" t="s">
        <v>12</v>
      </c>
      <c r="X2537" s="161" t="s">
        <v>13</v>
      </c>
      <c r="Y2537" s="165">
        <v>5800</v>
      </c>
      <c r="Z2537" s="165">
        <v>9341101</v>
      </c>
      <c r="AA2537" s="166">
        <v>4.2409391383633463E-2</v>
      </c>
      <c r="AB2537" s="167" t="s">
        <v>8352</v>
      </c>
      <c r="AC2537" s="168" t="s">
        <v>3302</v>
      </c>
    </row>
    <row r="2538" spans="1:29" x14ac:dyDescent="0.3">
      <c r="A2538" s="156" t="s">
        <v>4538</v>
      </c>
      <c r="B2538" s="157">
        <v>8</v>
      </c>
      <c r="C2538" s="156" t="s">
        <v>1467</v>
      </c>
      <c r="D2538" s="158" t="s">
        <v>415</v>
      </c>
      <c r="E2538" s="156" t="s">
        <v>2722</v>
      </c>
      <c r="F2538" s="159" t="s">
        <v>2638</v>
      </c>
      <c r="G2538" s="156" t="s">
        <v>280</v>
      </c>
      <c r="H2538" s="160">
        <v>46108</v>
      </c>
      <c r="I2538" s="160">
        <v>46121</v>
      </c>
      <c r="J2538" s="161" t="s">
        <v>6707</v>
      </c>
      <c r="K2538" s="162"/>
      <c r="L2538" s="163" t="s">
        <v>7947</v>
      </c>
      <c r="M2538" s="171">
        <v>0</v>
      </c>
      <c r="N2538" s="164">
        <v>11225</v>
      </c>
      <c r="O2538" s="162" t="s">
        <v>7945</v>
      </c>
      <c r="P2538" s="160">
        <v>46121</v>
      </c>
      <c r="Q2538" s="162" t="s">
        <v>7946</v>
      </c>
      <c r="R2538" s="164">
        <v>11225</v>
      </c>
      <c r="S2538" s="162" t="s">
        <v>6335</v>
      </c>
      <c r="T2538" s="163"/>
      <c r="U2538" s="161" t="s">
        <v>10</v>
      </c>
      <c r="V2538" s="161" t="s">
        <v>11</v>
      </c>
      <c r="W2538" s="161" t="s">
        <v>12</v>
      </c>
      <c r="X2538" s="161" t="s">
        <v>13</v>
      </c>
      <c r="Y2538" s="169">
        <v>5800</v>
      </c>
      <c r="Z2538" s="169">
        <v>9441101</v>
      </c>
      <c r="AA2538" s="166">
        <v>1.2793480738545703E-2</v>
      </c>
      <c r="AB2538" s="158" t="s">
        <v>8353</v>
      </c>
      <c r="AC2538" s="168" t="s">
        <v>3307</v>
      </c>
    </row>
    <row r="2539" spans="1:29" x14ac:dyDescent="0.3">
      <c r="A2539" s="156" t="s">
        <v>4715</v>
      </c>
      <c r="B2539" s="157">
        <v>9</v>
      </c>
      <c r="C2539" s="158" t="s">
        <v>1467</v>
      </c>
      <c r="D2539" s="158" t="s">
        <v>328</v>
      </c>
      <c r="E2539" s="156" t="s">
        <v>2722</v>
      </c>
      <c r="F2539" s="159" t="s">
        <v>2638</v>
      </c>
      <c r="G2539" s="158" t="s">
        <v>280</v>
      </c>
      <c r="H2539" s="160">
        <v>46108</v>
      </c>
      <c r="I2539" s="160">
        <v>46121</v>
      </c>
      <c r="J2539" s="161" t="s">
        <v>6707</v>
      </c>
      <c r="K2539" s="162"/>
      <c r="L2539" s="163" t="s">
        <v>7947</v>
      </c>
      <c r="M2539" s="171">
        <v>0</v>
      </c>
      <c r="N2539" s="164">
        <v>28595</v>
      </c>
      <c r="O2539" s="162" t="s">
        <v>7945</v>
      </c>
      <c r="P2539" s="160">
        <v>46121</v>
      </c>
      <c r="Q2539" s="162" t="s">
        <v>7946</v>
      </c>
      <c r="R2539" s="164">
        <v>28595</v>
      </c>
      <c r="S2539" s="163" t="s">
        <v>6336</v>
      </c>
      <c r="T2539" s="163"/>
      <c r="U2539" s="161" t="s">
        <v>10</v>
      </c>
      <c r="V2539" s="161" t="s">
        <v>11</v>
      </c>
      <c r="W2539" s="161" t="s">
        <v>12</v>
      </c>
      <c r="X2539" s="161" t="s">
        <v>13</v>
      </c>
      <c r="Y2539" s="165">
        <v>5800</v>
      </c>
      <c r="Z2539" s="165">
        <v>9371101</v>
      </c>
      <c r="AA2539" s="166">
        <v>3.2590608616366534E-2</v>
      </c>
      <c r="AB2539" s="167" t="s">
        <v>8354</v>
      </c>
      <c r="AC2539" s="168" t="s">
        <v>3327</v>
      </c>
    </row>
    <row r="2540" spans="1:29" x14ac:dyDescent="0.3">
      <c r="A2540" s="156" t="s">
        <v>2726</v>
      </c>
      <c r="B2540" s="157">
        <v>3</v>
      </c>
      <c r="C2540" s="158" t="s">
        <v>1467</v>
      </c>
      <c r="D2540" s="158" t="s">
        <v>421</v>
      </c>
      <c r="E2540" s="156" t="s">
        <v>2722</v>
      </c>
      <c r="F2540" s="159" t="s">
        <v>2638</v>
      </c>
      <c r="G2540" s="158" t="s">
        <v>280</v>
      </c>
      <c r="H2540" s="160">
        <v>46108</v>
      </c>
      <c r="I2540" s="160">
        <v>46134</v>
      </c>
      <c r="J2540" s="161" t="s">
        <v>6707</v>
      </c>
      <c r="K2540" s="162"/>
      <c r="L2540" s="163" t="s">
        <v>7947</v>
      </c>
      <c r="M2540" s="171">
        <v>0</v>
      </c>
      <c r="N2540" s="164">
        <v>375</v>
      </c>
      <c r="O2540" s="162" t="s">
        <v>7948</v>
      </c>
      <c r="P2540" s="160">
        <v>46134</v>
      </c>
      <c r="Q2540" s="162" t="s">
        <v>7949</v>
      </c>
      <c r="R2540" s="164">
        <v>375</v>
      </c>
      <c r="S2540" s="163" t="s">
        <v>5656</v>
      </c>
      <c r="T2540" s="163"/>
      <c r="U2540" s="161" t="s">
        <v>10</v>
      </c>
      <c r="V2540" s="161" t="s">
        <v>11</v>
      </c>
      <c r="W2540" s="161" t="s">
        <v>12</v>
      </c>
      <c r="X2540" s="161" t="s">
        <v>13</v>
      </c>
      <c r="Y2540" s="169">
        <v>5800</v>
      </c>
      <c r="Z2540" s="169">
        <v>9021101</v>
      </c>
      <c r="AA2540" s="166">
        <v>4.2739913380442215E-4</v>
      </c>
      <c r="AB2540" s="167" t="s">
        <v>8355</v>
      </c>
      <c r="AC2540" s="168" t="s">
        <v>3156</v>
      </c>
    </row>
    <row r="2541" spans="1:29" x14ac:dyDescent="0.3">
      <c r="A2541" s="156" t="s">
        <v>2732</v>
      </c>
      <c r="B2541" s="157">
        <v>3</v>
      </c>
      <c r="C2541" s="158" t="s">
        <v>1467</v>
      </c>
      <c r="D2541" s="158" t="s">
        <v>412</v>
      </c>
      <c r="E2541" s="156" t="s">
        <v>2722</v>
      </c>
      <c r="F2541" s="159" t="s">
        <v>2638</v>
      </c>
      <c r="G2541" s="158" t="s">
        <v>280</v>
      </c>
      <c r="H2541" s="179">
        <v>46108</v>
      </c>
      <c r="I2541" s="179">
        <v>46134</v>
      </c>
      <c r="J2541" s="161" t="s">
        <v>6707</v>
      </c>
      <c r="K2541" s="162"/>
      <c r="L2541" s="158" t="s">
        <v>7947</v>
      </c>
      <c r="M2541" s="171">
        <v>0</v>
      </c>
      <c r="N2541" s="171">
        <v>450</v>
      </c>
      <c r="O2541" s="162" t="s">
        <v>7948</v>
      </c>
      <c r="P2541" s="160">
        <v>46134</v>
      </c>
      <c r="Q2541" s="162" t="s">
        <v>7949</v>
      </c>
      <c r="R2541" s="171">
        <v>450</v>
      </c>
      <c r="S2541" s="158" t="s">
        <v>5657</v>
      </c>
      <c r="T2541" s="156"/>
      <c r="U2541" s="161" t="s">
        <v>10</v>
      </c>
      <c r="V2541" s="161" t="s">
        <v>11</v>
      </c>
      <c r="W2541" s="161" t="s">
        <v>12</v>
      </c>
      <c r="X2541" s="161" t="s">
        <v>13</v>
      </c>
      <c r="Y2541" s="165">
        <v>5800</v>
      </c>
      <c r="Z2541" s="165">
        <v>9041101</v>
      </c>
      <c r="AA2541" s="166">
        <v>5.1287896056530658E-4</v>
      </c>
      <c r="AB2541" s="158" t="s">
        <v>8356</v>
      </c>
      <c r="AC2541" s="168" t="s">
        <v>3166</v>
      </c>
    </row>
    <row r="2542" spans="1:29" x14ac:dyDescent="0.3">
      <c r="A2542" s="156" t="s">
        <v>2808</v>
      </c>
      <c r="B2542" s="157">
        <v>4</v>
      </c>
      <c r="C2542" s="156" t="s">
        <v>1467</v>
      </c>
      <c r="D2542" s="156" t="s">
        <v>418</v>
      </c>
      <c r="E2542" s="156" t="s">
        <v>2722</v>
      </c>
      <c r="F2542" s="159" t="s">
        <v>2638</v>
      </c>
      <c r="G2542" s="156" t="s">
        <v>280</v>
      </c>
      <c r="H2542" s="160">
        <v>46108</v>
      </c>
      <c r="I2542" s="160">
        <v>46134</v>
      </c>
      <c r="J2542" s="161" t="s">
        <v>6707</v>
      </c>
      <c r="K2542" s="162"/>
      <c r="L2542" s="163" t="s">
        <v>7947</v>
      </c>
      <c r="M2542" s="171">
        <v>0</v>
      </c>
      <c r="N2542" s="164">
        <v>1970</v>
      </c>
      <c r="O2542" s="162" t="s">
        <v>7948</v>
      </c>
      <c r="P2542" s="160">
        <v>46134</v>
      </c>
      <c r="Q2542" s="162" t="s">
        <v>7949</v>
      </c>
      <c r="R2542" s="164">
        <v>1970</v>
      </c>
      <c r="S2542" s="162" t="s">
        <v>6235</v>
      </c>
      <c r="T2542" s="163"/>
      <c r="U2542" s="161" t="s">
        <v>10</v>
      </c>
      <c r="V2542" s="161" t="s">
        <v>11</v>
      </c>
      <c r="W2542" s="161" t="s">
        <v>12</v>
      </c>
      <c r="X2542" s="161" t="s">
        <v>13</v>
      </c>
      <c r="Y2542" s="169">
        <v>5800</v>
      </c>
      <c r="Z2542" s="169">
        <v>9091101</v>
      </c>
      <c r="AA2542" s="166">
        <v>2.2452701162525646E-3</v>
      </c>
      <c r="AB2542" s="158" t="s">
        <v>8357</v>
      </c>
      <c r="AC2542" s="168" t="s">
        <v>3192</v>
      </c>
    </row>
    <row r="2543" spans="1:29" x14ac:dyDescent="0.3">
      <c r="A2543" s="156" t="s">
        <v>2822</v>
      </c>
      <c r="B2543" s="157">
        <v>3</v>
      </c>
      <c r="C2543" s="158" t="s">
        <v>1467</v>
      </c>
      <c r="D2543" s="158" t="s">
        <v>436</v>
      </c>
      <c r="E2543" s="156" t="s">
        <v>2722</v>
      </c>
      <c r="F2543" s="159" t="s">
        <v>2638</v>
      </c>
      <c r="G2543" s="158" t="s">
        <v>280</v>
      </c>
      <c r="H2543" s="160">
        <v>46108</v>
      </c>
      <c r="I2543" s="160">
        <v>46134</v>
      </c>
      <c r="J2543" s="161" t="s">
        <v>6707</v>
      </c>
      <c r="K2543" s="162"/>
      <c r="L2543" s="163" t="s">
        <v>7947</v>
      </c>
      <c r="M2543" s="171">
        <v>0</v>
      </c>
      <c r="N2543" s="164">
        <v>2045</v>
      </c>
      <c r="O2543" s="162" t="s">
        <v>7948</v>
      </c>
      <c r="P2543" s="160">
        <v>46134</v>
      </c>
      <c r="Q2543" s="162" t="s">
        <v>7949</v>
      </c>
      <c r="R2543" s="164">
        <v>2045</v>
      </c>
      <c r="S2543" s="163" t="s">
        <v>5859</v>
      </c>
      <c r="T2543" s="163"/>
      <c r="U2543" s="161" t="s">
        <v>10</v>
      </c>
      <c r="V2543" s="161" t="s">
        <v>11</v>
      </c>
      <c r="W2543" s="161" t="s">
        <v>12</v>
      </c>
      <c r="X2543" s="161" t="s">
        <v>13</v>
      </c>
      <c r="Y2543" s="169">
        <v>5800</v>
      </c>
      <c r="Z2543" s="169">
        <v>9131101</v>
      </c>
      <c r="AA2543" s="166">
        <v>2.330749943013449E-3</v>
      </c>
      <c r="AB2543" s="167" t="s">
        <v>8358</v>
      </c>
      <c r="AC2543" s="168" t="s">
        <v>3202</v>
      </c>
    </row>
    <row r="2544" spans="1:29" x14ac:dyDescent="0.3">
      <c r="A2544" s="156" t="s">
        <v>3764</v>
      </c>
      <c r="B2544" s="157">
        <v>7</v>
      </c>
      <c r="C2544" s="156" t="s">
        <v>1467</v>
      </c>
      <c r="D2544" s="156" t="s">
        <v>438</v>
      </c>
      <c r="E2544" s="156" t="s">
        <v>2722</v>
      </c>
      <c r="F2544" s="159" t="s">
        <v>2638</v>
      </c>
      <c r="G2544" s="156" t="s">
        <v>280</v>
      </c>
      <c r="H2544" s="160">
        <v>46108</v>
      </c>
      <c r="I2544" s="160">
        <v>46134</v>
      </c>
      <c r="J2544" s="161" t="s">
        <v>6707</v>
      </c>
      <c r="K2544" s="162"/>
      <c r="L2544" s="163" t="s">
        <v>7947</v>
      </c>
      <c r="M2544" s="171">
        <v>0</v>
      </c>
      <c r="N2544" s="164">
        <v>2500</v>
      </c>
      <c r="O2544" s="162" t="s">
        <v>7948</v>
      </c>
      <c r="P2544" s="160">
        <v>46134</v>
      </c>
      <c r="Q2544" s="162" t="s">
        <v>7949</v>
      </c>
      <c r="R2544" s="164">
        <v>2500</v>
      </c>
      <c r="S2544" s="162" t="s">
        <v>6132</v>
      </c>
      <c r="T2544" s="163"/>
      <c r="U2544" s="161" t="s">
        <v>10</v>
      </c>
      <c r="V2544" s="161" t="s">
        <v>11</v>
      </c>
      <c r="W2544" s="161" t="s">
        <v>12</v>
      </c>
      <c r="X2544" s="161" t="s">
        <v>13</v>
      </c>
      <c r="Y2544" s="169">
        <v>5800</v>
      </c>
      <c r="Z2544" s="169">
        <v>9161101</v>
      </c>
      <c r="AA2544" s="166">
        <v>2.8493275586961475E-3</v>
      </c>
      <c r="AB2544" s="158" t="s">
        <v>8344</v>
      </c>
      <c r="AC2544" s="168" t="s">
        <v>3207</v>
      </c>
    </row>
    <row r="2545" spans="1:29" x14ac:dyDescent="0.3">
      <c r="A2545" s="156" t="s">
        <v>3849</v>
      </c>
      <c r="B2545" s="157">
        <v>6</v>
      </c>
      <c r="C2545" s="158" t="s">
        <v>1467</v>
      </c>
      <c r="D2545" s="158" t="s">
        <v>501</v>
      </c>
      <c r="E2545" s="156" t="s">
        <v>2722</v>
      </c>
      <c r="F2545" s="159" t="s">
        <v>2638</v>
      </c>
      <c r="G2545" s="158" t="s">
        <v>280</v>
      </c>
      <c r="H2545" s="160">
        <v>46108</v>
      </c>
      <c r="I2545" s="160">
        <v>46134</v>
      </c>
      <c r="J2545" s="161" t="s">
        <v>6707</v>
      </c>
      <c r="K2545" s="162"/>
      <c r="L2545" s="163" t="s">
        <v>7947</v>
      </c>
      <c r="M2545" s="171">
        <v>0</v>
      </c>
      <c r="N2545" s="164">
        <v>1915</v>
      </c>
      <c r="O2545" s="162" t="s">
        <v>7948</v>
      </c>
      <c r="P2545" s="160">
        <v>46134</v>
      </c>
      <c r="Q2545" s="162" t="s">
        <v>7949</v>
      </c>
      <c r="R2545" s="164">
        <v>1915</v>
      </c>
      <c r="S2545" s="163" t="s">
        <v>6176</v>
      </c>
      <c r="T2545" s="163"/>
      <c r="U2545" s="161" t="s">
        <v>10</v>
      </c>
      <c r="V2545" s="161" t="s">
        <v>11</v>
      </c>
      <c r="W2545" s="161" t="s">
        <v>12</v>
      </c>
      <c r="X2545" s="161" t="s">
        <v>13</v>
      </c>
      <c r="Y2545" s="169">
        <v>5800</v>
      </c>
      <c r="Z2545" s="169">
        <v>9171101</v>
      </c>
      <c r="AA2545" s="166">
        <v>2.1825849099612491E-3</v>
      </c>
      <c r="AB2545" s="158" t="s">
        <v>8345</v>
      </c>
      <c r="AC2545" s="168" t="s">
        <v>3217</v>
      </c>
    </row>
    <row r="2546" spans="1:29" x14ac:dyDescent="0.3">
      <c r="A2546" s="156" t="s">
        <v>2841</v>
      </c>
      <c r="B2546" s="157">
        <v>4</v>
      </c>
      <c r="C2546" s="158" t="s">
        <v>1467</v>
      </c>
      <c r="D2546" s="158" t="s">
        <v>135</v>
      </c>
      <c r="E2546" s="156" t="s">
        <v>2722</v>
      </c>
      <c r="F2546" s="159" t="s">
        <v>2638</v>
      </c>
      <c r="G2546" s="158" t="s">
        <v>280</v>
      </c>
      <c r="H2546" s="160">
        <v>46108</v>
      </c>
      <c r="I2546" s="160">
        <v>46134</v>
      </c>
      <c r="J2546" s="161" t="s">
        <v>6707</v>
      </c>
      <c r="K2546" s="162"/>
      <c r="L2546" s="163" t="s">
        <v>7947</v>
      </c>
      <c r="M2546" s="171">
        <v>0</v>
      </c>
      <c r="N2546" s="164">
        <v>525</v>
      </c>
      <c r="O2546" s="162" t="s">
        <v>7948</v>
      </c>
      <c r="P2546" s="160">
        <v>46134</v>
      </c>
      <c r="Q2546" s="162" t="s">
        <v>7949</v>
      </c>
      <c r="R2546" s="164">
        <v>525</v>
      </c>
      <c r="S2546" s="163" t="s">
        <v>5858</v>
      </c>
      <c r="T2546" s="163"/>
      <c r="U2546" s="161" t="s">
        <v>10</v>
      </c>
      <c r="V2546" s="161" t="s">
        <v>11</v>
      </c>
      <c r="W2546" s="161" t="s">
        <v>12</v>
      </c>
      <c r="X2546" s="161" t="s">
        <v>13</v>
      </c>
      <c r="Y2546" s="169">
        <v>5800</v>
      </c>
      <c r="Z2546" s="169">
        <v>9201101</v>
      </c>
      <c r="AA2546" s="166">
        <v>5.9835878732619101E-4</v>
      </c>
      <c r="AB2546" s="167" t="s">
        <v>8346</v>
      </c>
      <c r="AC2546" s="168" t="s">
        <v>3232</v>
      </c>
    </row>
    <row r="2547" spans="1:29" x14ac:dyDescent="0.3">
      <c r="A2547" s="156" t="s">
        <v>2871</v>
      </c>
      <c r="B2547" s="157">
        <v>3</v>
      </c>
      <c r="C2547" s="158" t="s">
        <v>1467</v>
      </c>
      <c r="D2547" s="158" t="s">
        <v>506</v>
      </c>
      <c r="E2547" s="156" t="s">
        <v>2722</v>
      </c>
      <c r="F2547" s="159" t="s">
        <v>2638</v>
      </c>
      <c r="G2547" s="158" t="s">
        <v>280</v>
      </c>
      <c r="H2547" s="160">
        <v>46108</v>
      </c>
      <c r="I2547" s="160">
        <v>46134</v>
      </c>
      <c r="J2547" s="161" t="s">
        <v>6707</v>
      </c>
      <c r="K2547" s="162"/>
      <c r="L2547" s="163" t="s">
        <v>7947</v>
      </c>
      <c r="M2547" s="171">
        <v>0</v>
      </c>
      <c r="N2547" s="164">
        <v>9245</v>
      </c>
      <c r="O2547" s="162" t="s">
        <v>7948</v>
      </c>
      <c r="P2547" s="160">
        <v>46134</v>
      </c>
      <c r="Q2547" s="162" t="s">
        <v>7949</v>
      </c>
      <c r="R2547" s="164">
        <v>9245</v>
      </c>
      <c r="S2547" s="163"/>
      <c r="T2547" s="163"/>
      <c r="U2547" s="161" t="s">
        <v>10</v>
      </c>
      <c r="V2547" s="161" t="s">
        <v>11</v>
      </c>
      <c r="W2547" s="161" t="s">
        <v>12</v>
      </c>
      <c r="X2547" s="161" t="s">
        <v>13</v>
      </c>
      <c r="Y2547" s="169">
        <v>5800</v>
      </c>
      <c r="Z2547" s="169">
        <v>9251101</v>
      </c>
      <c r="AA2547" s="166">
        <v>1.0536813312058354E-2</v>
      </c>
      <c r="AB2547" s="167" t="s">
        <v>8347</v>
      </c>
      <c r="AC2547" s="168" t="s">
        <v>3257</v>
      </c>
    </row>
    <row r="2548" spans="1:29" x14ac:dyDescent="0.3">
      <c r="A2548" s="156" t="s">
        <v>4206</v>
      </c>
      <c r="B2548" s="157">
        <v>6</v>
      </c>
      <c r="C2548" s="158" t="s">
        <v>1467</v>
      </c>
      <c r="D2548" s="156" t="s">
        <v>500</v>
      </c>
      <c r="E2548" s="156" t="s">
        <v>2722</v>
      </c>
      <c r="F2548" s="159" t="s">
        <v>2638</v>
      </c>
      <c r="G2548" s="156" t="s">
        <v>280</v>
      </c>
      <c r="H2548" s="160">
        <v>46108</v>
      </c>
      <c r="I2548" s="160">
        <v>46134</v>
      </c>
      <c r="J2548" s="161" t="s">
        <v>6707</v>
      </c>
      <c r="K2548" s="162"/>
      <c r="L2548" s="163" t="s">
        <v>7947</v>
      </c>
      <c r="M2548" s="171">
        <v>0</v>
      </c>
      <c r="N2548" s="164">
        <v>12705</v>
      </c>
      <c r="O2548" s="162" t="s">
        <v>7948</v>
      </c>
      <c r="P2548" s="160">
        <v>46134</v>
      </c>
      <c r="Q2548" s="162" t="s">
        <v>7949</v>
      </c>
      <c r="R2548" s="164">
        <v>12705</v>
      </c>
      <c r="S2548" s="162" t="s">
        <v>6332</v>
      </c>
      <c r="T2548" s="163"/>
      <c r="U2548" s="161" t="s">
        <v>10</v>
      </c>
      <c r="V2548" s="161" t="s">
        <v>11</v>
      </c>
      <c r="W2548" s="161" t="s">
        <v>12</v>
      </c>
      <c r="X2548" s="161" t="s">
        <v>13</v>
      </c>
      <c r="Y2548" s="169">
        <v>5800</v>
      </c>
      <c r="Z2548" s="169">
        <v>9261101</v>
      </c>
      <c r="AA2548" s="166">
        <v>1.4480282653293822E-2</v>
      </c>
      <c r="AB2548" s="158" t="s">
        <v>8348</v>
      </c>
      <c r="AC2548" s="168" t="s">
        <v>3267</v>
      </c>
    </row>
    <row r="2549" spans="1:29" x14ac:dyDescent="0.3">
      <c r="A2549" s="156" t="s">
        <v>4247</v>
      </c>
      <c r="B2549" s="157">
        <v>8</v>
      </c>
      <c r="C2549" s="158" t="s">
        <v>1467</v>
      </c>
      <c r="D2549" s="156" t="s">
        <v>507</v>
      </c>
      <c r="E2549" s="156" t="s">
        <v>2722</v>
      </c>
      <c r="F2549" s="159" t="s">
        <v>2638</v>
      </c>
      <c r="G2549" s="156" t="s">
        <v>280</v>
      </c>
      <c r="H2549" s="160">
        <v>46108</v>
      </c>
      <c r="I2549" s="160">
        <v>46134</v>
      </c>
      <c r="J2549" s="161" t="s">
        <v>6707</v>
      </c>
      <c r="K2549" s="162"/>
      <c r="L2549" s="163" t="s">
        <v>7947</v>
      </c>
      <c r="M2549" s="171">
        <v>0</v>
      </c>
      <c r="N2549" s="164">
        <v>1800</v>
      </c>
      <c r="O2549" s="162" t="s">
        <v>7948</v>
      </c>
      <c r="P2549" s="160">
        <v>46134</v>
      </c>
      <c r="Q2549" s="162" t="s">
        <v>7949</v>
      </c>
      <c r="R2549" s="164">
        <v>1800</v>
      </c>
      <c r="S2549" s="163" t="s">
        <v>6241</v>
      </c>
      <c r="T2549" s="163"/>
      <c r="U2549" s="161" t="s">
        <v>10</v>
      </c>
      <c r="V2549" s="161" t="s">
        <v>11</v>
      </c>
      <c r="W2549" s="161" t="s">
        <v>12</v>
      </c>
      <c r="X2549" s="161" t="s">
        <v>13</v>
      </c>
      <c r="Y2549" s="169">
        <v>5800</v>
      </c>
      <c r="Z2549" s="169">
        <v>9281101</v>
      </c>
      <c r="AA2549" s="166">
        <v>2.0515158422612263E-3</v>
      </c>
      <c r="AB2549" s="158" t="s">
        <v>8349</v>
      </c>
      <c r="AC2549" s="168" t="s">
        <v>3272</v>
      </c>
    </row>
    <row r="2550" spans="1:29" x14ac:dyDescent="0.3">
      <c r="A2550" s="156" t="s">
        <v>4292</v>
      </c>
      <c r="B2550" s="157">
        <v>7</v>
      </c>
      <c r="C2550" s="158" t="s">
        <v>1467</v>
      </c>
      <c r="D2550" s="156" t="s">
        <v>446</v>
      </c>
      <c r="E2550" s="156" t="s">
        <v>2722</v>
      </c>
      <c r="F2550" s="159" t="s">
        <v>2638</v>
      </c>
      <c r="G2550" s="156" t="s">
        <v>280</v>
      </c>
      <c r="H2550" s="160">
        <v>46108</v>
      </c>
      <c r="I2550" s="160">
        <v>46134</v>
      </c>
      <c r="J2550" s="161" t="s">
        <v>6707</v>
      </c>
      <c r="K2550" s="162"/>
      <c r="L2550" s="163" t="s">
        <v>7947</v>
      </c>
      <c r="M2550" s="171">
        <v>0</v>
      </c>
      <c r="N2550" s="164">
        <v>13265</v>
      </c>
      <c r="O2550" s="162" t="s">
        <v>7948</v>
      </c>
      <c r="P2550" s="160">
        <v>46134</v>
      </c>
      <c r="Q2550" s="162" t="s">
        <v>7949</v>
      </c>
      <c r="R2550" s="164">
        <v>13265</v>
      </c>
      <c r="S2550" s="163" t="s">
        <v>6333</v>
      </c>
      <c r="T2550" s="163"/>
      <c r="U2550" s="161" t="s">
        <v>10</v>
      </c>
      <c r="V2550" s="161" t="s">
        <v>11</v>
      </c>
      <c r="W2550" s="161" t="s">
        <v>12</v>
      </c>
      <c r="X2550" s="161" t="s">
        <v>13</v>
      </c>
      <c r="Y2550" s="169">
        <v>5800</v>
      </c>
      <c r="Z2550" s="169">
        <v>9291101</v>
      </c>
      <c r="AA2550" s="166">
        <v>1.5118532026441759E-2</v>
      </c>
      <c r="AB2550" s="158" t="s">
        <v>8350</v>
      </c>
      <c r="AC2550" s="168" t="s">
        <v>3277</v>
      </c>
    </row>
    <row r="2551" spans="1:29" x14ac:dyDescent="0.3">
      <c r="A2551" s="156" t="s">
        <v>4494</v>
      </c>
      <c r="B2551" s="157">
        <v>6</v>
      </c>
      <c r="C2551" s="158" t="s">
        <v>1467</v>
      </c>
      <c r="D2551" s="156" t="s">
        <v>301</v>
      </c>
      <c r="E2551" s="156" t="s">
        <v>2722</v>
      </c>
      <c r="F2551" s="159" t="s">
        <v>2638</v>
      </c>
      <c r="G2551" s="156" t="s">
        <v>280</v>
      </c>
      <c r="H2551" s="160">
        <v>46108</v>
      </c>
      <c r="I2551" s="160">
        <v>46134</v>
      </c>
      <c r="J2551" s="161" t="s">
        <v>6707</v>
      </c>
      <c r="K2551" s="162"/>
      <c r="L2551" s="163" t="s">
        <v>7947</v>
      </c>
      <c r="M2551" s="171">
        <v>0</v>
      </c>
      <c r="N2551" s="164">
        <v>11285</v>
      </c>
      <c r="O2551" s="162" t="s">
        <v>7948</v>
      </c>
      <c r="P2551" s="160">
        <v>46134</v>
      </c>
      <c r="Q2551" s="162" t="s">
        <v>7949</v>
      </c>
      <c r="R2551" s="164">
        <v>11285</v>
      </c>
      <c r="S2551" s="163" t="s">
        <v>6334</v>
      </c>
      <c r="T2551" s="163"/>
      <c r="U2551" s="161" t="s">
        <v>10</v>
      </c>
      <c r="V2551" s="161" t="s">
        <v>11</v>
      </c>
      <c r="W2551" s="161" t="s">
        <v>12</v>
      </c>
      <c r="X2551" s="161" t="s">
        <v>13</v>
      </c>
      <c r="Y2551" s="169">
        <v>5800</v>
      </c>
      <c r="Z2551" s="169">
        <v>9341101</v>
      </c>
      <c r="AA2551" s="166">
        <v>1.2861864599954411E-2</v>
      </c>
      <c r="AB2551" s="158" t="s">
        <v>8352</v>
      </c>
      <c r="AC2551" s="168" t="s">
        <v>3302</v>
      </c>
    </row>
    <row r="2552" spans="1:29" x14ac:dyDescent="0.3">
      <c r="A2552" s="156" t="s">
        <v>4538</v>
      </c>
      <c r="B2552" s="157">
        <v>8</v>
      </c>
      <c r="C2552" s="158" t="s">
        <v>1467</v>
      </c>
      <c r="D2552" s="156" t="s">
        <v>415</v>
      </c>
      <c r="E2552" s="156" t="s">
        <v>2722</v>
      </c>
      <c r="F2552" s="159" t="s">
        <v>2638</v>
      </c>
      <c r="G2552" s="156" t="s">
        <v>280</v>
      </c>
      <c r="H2552" s="160">
        <v>46108</v>
      </c>
      <c r="I2552" s="160">
        <v>46134</v>
      </c>
      <c r="J2552" s="161" t="s">
        <v>6707</v>
      </c>
      <c r="K2552" s="162"/>
      <c r="L2552" s="163" t="s">
        <v>7947</v>
      </c>
      <c r="M2552" s="171">
        <v>0</v>
      </c>
      <c r="N2552" s="164">
        <v>6245</v>
      </c>
      <c r="O2552" s="162" t="s">
        <v>7948</v>
      </c>
      <c r="P2552" s="160">
        <v>46134</v>
      </c>
      <c r="Q2552" s="162" t="s">
        <v>7949</v>
      </c>
      <c r="R2552" s="164">
        <v>6245</v>
      </c>
      <c r="S2552" s="163" t="s">
        <v>6335</v>
      </c>
      <c r="T2552" s="163"/>
      <c r="U2552" s="161" t="s">
        <v>10</v>
      </c>
      <c r="V2552" s="161" t="s">
        <v>11</v>
      </c>
      <c r="W2552" s="161" t="s">
        <v>12</v>
      </c>
      <c r="X2552" s="161" t="s">
        <v>13</v>
      </c>
      <c r="Y2552" s="169">
        <v>5800</v>
      </c>
      <c r="Z2552" s="169">
        <v>9441101</v>
      </c>
      <c r="AA2552" s="166">
        <v>7.1176202416229767E-3</v>
      </c>
      <c r="AB2552" s="158" t="s">
        <v>8353</v>
      </c>
      <c r="AC2552" s="168" t="s">
        <v>3307</v>
      </c>
    </row>
    <row r="2553" spans="1:29" x14ac:dyDescent="0.3">
      <c r="A2553" s="156" t="s">
        <v>4715</v>
      </c>
      <c r="B2553" s="157">
        <v>9</v>
      </c>
      <c r="C2553" s="158" t="s">
        <v>1467</v>
      </c>
      <c r="D2553" s="156" t="s">
        <v>328</v>
      </c>
      <c r="E2553" s="156" t="s">
        <v>2722</v>
      </c>
      <c r="F2553" s="159" t="s">
        <v>2638</v>
      </c>
      <c r="G2553" s="156" t="s">
        <v>280</v>
      </c>
      <c r="H2553" s="160">
        <v>46108</v>
      </c>
      <c r="I2553" s="160">
        <v>46134</v>
      </c>
      <c r="J2553" s="161" t="s">
        <v>6707</v>
      </c>
      <c r="K2553" s="162"/>
      <c r="L2553" s="163" t="s">
        <v>7947</v>
      </c>
      <c r="M2553" s="171">
        <v>0</v>
      </c>
      <c r="N2553" s="164">
        <v>7970</v>
      </c>
      <c r="O2553" s="162" t="s">
        <v>7948</v>
      </c>
      <c r="P2553" s="160">
        <v>46134</v>
      </c>
      <c r="Q2553" s="162" t="s">
        <v>7949</v>
      </c>
      <c r="R2553" s="164">
        <v>7970</v>
      </c>
      <c r="S2553" s="163" t="s">
        <v>6336</v>
      </c>
      <c r="T2553" s="163"/>
      <c r="U2553" s="161" t="s">
        <v>10</v>
      </c>
      <c r="V2553" s="161" t="s">
        <v>11</v>
      </c>
      <c r="W2553" s="161" t="s">
        <v>12</v>
      </c>
      <c r="X2553" s="161" t="s">
        <v>13</v>
      </c>
      <c r="Y2553" s="169">
        <v>5800</v>
      </c>
      <c r="Z2553" s="169">
        <v>9371101</v>
      </c>
      <c r="AA2553" s="166">
        <v>9.0836562571233181E-3</v>
      </c>
      <c r="AB2553" s="158" t="s">
        <v>8354</v>
      </c>
      <c r="AC2553" s="168" t="s">
        <v>3327</v>
      </c>
    </row>
    <row r="2554" spans="1:29" x14ac:dyDescent="0.3">
      <c r="A2554" s="156" t="s">
        <v>2881</v>
      </c>
      <c r="B2554" s="157">
        <v>2</v>
      </c>
      <c r="C2554" s="158" t="s">
        <v>1467</v>
      </c>
      <c r="D2554" s="156" t="s">
        <v>284</v>
      </c>
      <c r="E2554" s="156" t="s">
        <v>2722</v>
      </c>
      <c r="F2554" s="159" t="s">
        <v>2638</v>
      </c>
      <c r="G2554" s="156" t="s">
        <v>280</v>
      </c>
      <c r="H2554" s="160">
        <v>46108</v>
      </c>
      <c r="I2554" s="160">
        <v>46134</v>
      </c>
      <c r="J2554" s="161" t="s">
        <v>6707</v>
      </c>
      <c r="K2554" s="162"/>
      <c r="L2554" s="163" t="s">
        <v>7947</v>
      </c>
      <c r="M2554" s="171">
        <v>0</v>
      </c>
      <c r="N2554" s="164">
        <v>7780</v>
      </c>
      <c r="O2554" s="162" t="s">
        <v>7948</v>
      </c>
      <c r="P2554" s="160">
        <v>46134</v>
      </c>
      <c r="Q2554" s="162" t="s">
        <v>7949</v>
      </c>
      <c r="R2554" s="164">
        <v>7780</v>
      </c>
      <c r="S2554" s="162" t="s">
        <v>1573</v>
      </c>
      <c r="T2554" s="163"/>
      <c r="U2554" s="161" t="s">
        <v>10</v>
      </c>
      <c r="V2554" s="161" t="s">
        <v>11</v>
      </c>
      <c r="W2554" s="161" t="s">
        <v>12</v>
      </c>
      <c r="X2554" s="161" t="s">
        <v>13</v>
      </c>
      <c r="Y2554" s="169">
        <v>5800</v>
      </c>
      <c r="Z2554" s="169">
        <v>9301101</v>
      </c>
      <c r="AA2554" s="166">
        <v>8.8671073626624113E-3</v>
      </c>
      <c r="AB2554" s="156" t="s">
        <v>8359</v>
      </c>
      <c r="AC2554" s="168" t="s">
        <v>3282</v>
      </c>
    </row>
    <row r="2555" spans="1:29" x14ac:dyDescent="0.3">
      <c r="A2555" s="156" t="s">
        <v>4538</v>
      </c>
      <c r="B2555" s="157">
        <v>8</v>
      </c>
      <c r="C2555" s="158" t="s">
        <v>1467</v>
      </c>
      <c r="D2555" s="158" t="s">
        <v>415</v>
      </c>
      <c r="E2555" s="156" t="s">
        <v>2722</v>
      </c>
      <c r="F2555" s="159" t="s">
        <v>2638</v>
      </c>
      <c r="G2555" s="158" t="s">
        <v>280</v>
      </c>
      <c r="H2555" s="160">
        <v>46108</v>
      </c>
      <c r="I2555" s="160">
        <v>46134</v>
      </c>
      <c r="J2555" s="161" t="s">
        <v>6707</v>
      </c>
      <c r="K2555" s="162"/>
      <c r="L2555" s="163" t="s">
        <v>7947</v>
      </c>
      <c r="M2555" s="171">
        <v>0</v>
      </c>
      <c r="N2555" s="164">
        <v>600</v>
      </c>
      <c r="O2555" s="158" t="s">
        <v>7948</v>
      </c>
      <c r="P2555" s="160">
        <v>46134</v>
      </c>
      <c r="Q2555" s="162" t="s">
        <v>7949</v>
      </c>
      <c r="R2555" s="164">
        <v>600</v>
      </c>
      <c r="S2555" s="163" t="s">
        <v>6335</v>
      </c>
      <c r="T2555" s="163"/>
      <c r="U2555" s="161" t="s">
        <v>10</v>
      </c>
      <c r="V2555" s="161" t="s">
        <v>11</v>
      </c>
      <c r="W2555" s="161" t="s">
        <v>12</v>
      </c>
      <c r="X2555" s="161" t="s">
        <v>13</v>
      </c>
      <c r="Y2555" s="165">
        <v>5800</v>
      </c>
      <c r="Z2555" s="165">
        <v>9441101</v>
      </c>
      <c r="AA2555" s="166">
        <v>6.8383861408707544E-4</v>
      </c>
      <c r="AB2555" s="167" t="s">
        <v>8353</v>
      </c>
      <c r="AC2555" s="168" t="s">
        <v>3307</v>
      </c>
    </row>
    <row r="2556" spans="1:29" x14ac:dyDescent="0.3">
      <c r="A2556" s="156" t="s">
        <v>2726</v>
      </c>
      <c r="B2556" s="157">
        <v>3</v>
      </c>
      <c r="C2556" s="158" t="s">
        <v>1467</v>
      </c>
      <c r="D2556" s="158" t="s">
        <v>421</v>
      </c>
      <c r="E2556" s="156" t="s">
        <v>2722</v>
      </c>
      <c r="F2556" s="159" t="s">
        <v>2638</v>
      </c>
      <c r="G2556" s="156" t="s">
        <v>280</v>
      </c>
      <c r="H2556" s="160">
        <v>46108</v>
      </c>
      <c r="I2556" s="160">
        <v>46174</v>
      </c>
      <c r="J2556" s="161" t="s">
        <v>6707</v>
      </c>
      <c r="K2556" s="162"/>
      <c r="L2556" s="163" t="s">
        <v>7947</v>
      </c>
      <c r="M2556" s="171">
        <v>0</v>
      </c>
      <c r="N2556" s="164">
        <v>75</v>
      </c>
      <c r="O2556" s="162" t="s">
        <v>8360</v>
      </c>
      <c r="P2556" s="160">
        <v>46174</v>
      </c>
      <c r="Q2556" s="162" t="s">
        <v>8361</v>
      </c>
      <c r="R2556" s="164">
        <v>75</v>
      </c>
      <c r="S2556" s="162" t="s">
        <v>5656</v>
      </c>
      <c r="T2556" s="163"/>
      <c r="U2556" s="161" t="s">
        <v>10</v>
      </c>
      <c r="V2556" s="161" t="s">
        <v>11</v>
      </c>
      <c r="W2556" s="161" t="s">
        <v>12</v>
      </c>
      <c r="X2556" s="161" t="s">
        <v>13</v>
      </c>
      <c r="Y2556" s="169">
        <v>5800</v>
      </c>
      <c r="Z2556" s="169">
        <v>9021101</v>
      </c>
      <c r="AA2556" s="166">
        <v>8.547982676088443E-5</v>
      </c>
      <c r="AB2556" s="158" t="s">
        <v>8355</v>
      </c>
      <c r="AC2556" s="168" t="s">
        <v>3156</v>
      </c>
    </row>
    <row r="2557" spans="1:29" x14ac:dyDescent="0.3">
      <c r="A2557" s="156" t="s">
        <v>2732</v>
      </c>
      <c r="B2557" s="157">
        <v>3</v>
      </c>
      <c r="C2557" s="158" t="s">
        <v>1467</v>
      </c>
      <c r="D2557" s="158" t="s">
        <v>412</v>
      </c>
      <c r="E2557" s="156" t="s">
        <v>2722</v>
      </c>
      <c r="F2557" s="159" t="s">
        <v>2638</v>
      </c>
      <c r="G2557" s="158" t="s">
        <v>280</v>
      </c>
      <c r="H2557" s="160">
        <v>46108</v>
      </c>
      <c r="I2557" s="160">
        <v>46174</v>
      </c>
      <c r="J2557" s="161" t="s">
        <v>6707</v>
      </c>
      <c r="K2557" s="162"/>
      <c r="L2557" s="163" t="s">
        <v>7947</v>
      </c>
      <c r="M2557" s="171">
        <v>0</v>
      </c>
      <c r="N2557" s="164">
        <v>235</v>
      </c>
      <c r="O2557" s="162" t="s">
        <v>8360</v>
      </c>
      <c r="P2557" s="160">
        <v>46174</v>
      </c>
      <c r="Q2557" s="162" t="s">
        <v>8361</v>
      </c>
      <c r="R2557" s="164">
        <v>235</v>
      </c>
      <c r="S2557" s="163" t="s">
        <v>5657</v>
      </c>
      <c r="T2557" s="163"/>
      <c r="U2557" s="161" t="s">
        <v>10</v>
      </c>
      <c r="V2557" s="161" t="s">
        <v>11</v>
      </c>
      <c r="W2557" s="161" t="s">
        <v>12</v>
      </c>
      <c r="X2557" s="161" t="s">
        <v>13</v>
      </c>
      <c r="Y2557" s="165">
        <v>5800</v>
      </c>
      <c r="Z2557" s="165">
        <v>9041101</v>
      </c>
      <c r="AA2557" s="166">
        <v>2.6783679051743789E-4</v>
      </c>
      <c r="AB2557" s="167" t="s">
        <v>8356</v>
      </c>
      <c r="AC2557" s="168" t="s">
        <v>3166</v>
      </c>
    </row>
    <row r="2558" spans="1:29" x14ac:dyDescent="0.3">
      <c r="A2558" s="156" t="s">
        <v>2808</v>
      </c>
      <c r="B2558" s="157">
        <v>4</v>
      </c>
      <c r="C2558" s="158" t="s">
        <v>1467</v>
      </c>
      <c r="D2558" s="156" t="s">
        <v>418</v>
      </c>
      <c r="E2558" s="156" t="s">
        <v>2722</v>
      </c>
      <c r="F2558" s="156" t="s">
        <v>2638</v>
      </c>
      <c r="G2558" s="158" t="s">
        <v>280</v>
      </c>
      <c r="H2558" s="160">
        <v>46108</v>
      </c>
      <c r="I2558" s="160">
        <v>46174</v>
      </c>
      <c r="J2558" s="161" t="s">
        <v>6707</v>
      </c>
      <c r="K2558" s="162"/>
      <c r="L2558" s="158" t="s">
        <v>7947</v>
      </c>
      <c r="M2558" s="171">
        <v>0</v>
      </c>
      <c r="N2558" s="170">
        <v>855</v>
      </c>
      <c r="O2558" s="162" t="s">
        <v>8360</v>
      </c>
      <c r="P2558" s="160">
        <v>46174</v>
      </c>
      <c r="Q2558" s="162" t="s">
        <v>8361</v>
      </c>
      <c r="R2558" s="171">
        <v>855</v>
      </c>
      <c r="S2558" s="162" t="s">
        <v>6235</v>
      </c>
      <c r="T2558" s="162"/>
      <c r="U2558" s="161" t="s">
        <v>10</v>
      </c>
      <c r="V2558" s="161" t="s">
        <v>11</v>
      </c>
      <c r="W2558" s="161" t="s">
        <v>12</v>
      </c>
      <c r="X2558" s="161" t="s">
        <v>13</v>
      </c>
      <c r="Y2558" s="165">
        <v>5800</v>
      </c>
      <c r="Z2558" s="165">
        <v>9091101</v>
      </c>
      <c r="AA2558" s="166">
        <v>9.7447002507408253E-4</v>
      </c>
      <c r="AB2558" s="158" t="s">
        <v>8357</v>
      </c>
      <c r="AC2558" s="168" t="s">
        <v>3192</v>
      </c>
    </row>
    <row r="2559" spans="1:29" x14ac:dyDescent="0.3">
      <c r="A2559" s="156" t="s">
        <v>2822</v>
      </c>
      <c r="B2559" s="157">
        <v>3</v>
      </c>
      <c r="C2559" s="158" t="s">
        <v>1467</v>
      </c>
      <c r="D2559" s="158" t="s">
        <v>436</v>
      </c>
      <c r="E2559" s="156" t="s">
        <v>2722</v>
      </c>
      <c r="F2559" s="159" t="s">
        <v>2638</v>
      </c>
      <c r="G2559" s="158" t="s">
        <v>280</v>
      </c>
      <c r="H2559" s="160">
        <v>46108</v>
      </c>
      <c r="I2559" s="160">
        <v>46174</v>
      </c>
      <c r="J2559" s="161" t="s">
        <v>6707</v>
      </c>
      <c r="K2559" s="162"/>
      <c r="L2559" s="163" t="s">
        <v>7947</v>
      </c>
      <c r="M2559" s="171">
        <v>0</v>
      </c>
      <c r="N2559" s="164">
        <v>555</v>
      </c>
      <c r="O2559" s="162" t="s">
        <v>8360</v>
      </c>
      <c r="P2559" s="160">
        <v>46174</v>
      </c>
      <c r="Q2559" s="162" t="s">
        <v>8361</v>
      </c>
      <c r="R2559" s="164">
        <v>555</v>
      </c>
      <c r="S2559" s="163" t="s">
        <v>5859</v>
      </c>
      <c r="T2559" s="163"/>
      <c r="U2559" s="161" t="s">
        <v>10</v>
      </c>
      <c r="V2559" s="161" t="s">
        <v>11</v>
      </c>
      <c r="W2559" s="161" t="s">
        <v>12</v>
      </c>
      <c r="X2559" s="161" t="s">
        <v>13</v>
      </c>
      <c r="Y2559" s="165">
        <v>5800</v>
      </c>
      <c r="Z2559" s="165">
        <v>9131101</v>
      </c>
      <c r="AA2559" s="166">
        <v>6.3255071803054481E-4</v>
      </c>
      <c r="AB2559" s="167" t="s">
        <v>8358</v>
      </c>
      <c r="AC2559" s="168" t="s">
        <v>3202</v>
      </c>
    </row>
    <row r="2560" spans="1:29" x14ac:dyDescent="0.3">
      <c r="A2560" s="156" t="s">
        <v>3764</v>
      </c>
      <c r="B2560" s="157">
        <v>7</v>
      </c>
      <c r="C2560" s="158" t="s">
        <v>1467</v>
      </c>
      <c r="D2560" s="158" t="s">
        <v>438</v>
      </c>
      <c r="E2560" s="156" t="s">
        <v>2722</v>
      </c>
      <c r="F2560" s="159" t="s">
        <v>2638</v>
      </c>
      <c r="G2560" s="158" t="s">
        <v>280</v>
      </c>
      <c r="H2560" s="160">
        <v>46108</v>
      </c>
      <c r="I2560" s="160">
        <v>46174</v>
      </c>
      <c r="J2560" s="161" t="s">
        <v>6707</v>
      </c>
      <c r="K2560" s="162"/>
      <c r="L2560" s="163" t="s">
        <v>7947</v>
      </c>
      <c r="M2560" s="171">
        <v>0</v>
      </c>
      <c r="N2560" s="164">
        <v>6030</v>
      </c>
      <c r="O2560" s="162" t="s">
        <v>8360</v>
      </c>
      <c r="P2560" s="160">
        <v>46174</v>
      </c>
      <c r="Q2560" s="162" t="s">
        <v>8361</v>
      </c>
      <c r="R2560" s="164">
        <v>6030</v>
      </c>
      <c r="S2560" s="163" t="s">
        <v>6132</v>
      </c>
      <c r="T2560" s="163"/>
      <c r="U2560" s="161" t="s">
        <v>10</v>
      </c>
      <c r="V2560" s="161" t="s">
        <v>11</v>
      </c>
      <c r="W2560" s="161" t="s">
        <v>12</v>
      </c>
      <c r="X2560" s="161" t="s">
        <v>13</v>
      </c>
      <c r="Y2560" s="169">
        <v>5800</v>
      </c>
      <c r="Z2560" s="169">
        <v>9161101</v>
      </c>
      <c r="AA2560" s="166">
        <v>6.8725780715751085E-3</v>
      </c>
      <c r="AB2560" s="158" t="s">
        <v>8344</v>
      </c>
      <c r="AC2560" s="168" t="s">
        <v>3207</v>
      </c>
    </row>
    <row r="2561" spans="1:29" x14ac:dyDescent="0.3">
      <c r="A2561" s="156" t="s">
        <v>3849</v>
      </c>
      <c r="B2561" s="157">
        <v>6</v>
      </c>
      <c r="C2561" s="158" t="s">
        <v>1467</v>
      </c>
      <c r="D2561" s="163" t="s">
        <v>501</v>
      </c>
      <c r="E2561" s="156" t="s">
        <v>2722</v>
      </c>
      <c r="F2561" s="158" t="s">
        <v>2638</v>
      </c>
      <c r="G2561" s="158" t="s">
        <v>280</v>
      </c>
      <c r="H2561" s="160">
        <v>46108</v>
      </c>
      <c r="I2561" s="160">
        <v>46174</v>
      </c>
      <c r="J2561" s="161" t="s">
        <v>6707</v>
      </c>
      <c r="K2561" s="162"/>
      <c r="L2561" s="163" t="s">
        <v>7947</v>
      </c>
      <c r="M2561" s="171">
        <v>0</v>
      </c>
      <c r="N2561" s="171">
        <v>715</v>
      </c>
      <c r="O2561" s="162" t="s">
        <v>8360</v>
      </c>
      <c r="P2561" s="160">
        <v>46174</v>
      </c>
      <c r="Q2561" s="162" t="s">
        <v>8361</v>
      </c>
      <c r="R2561" s="171">
        <v>715</v>
      </c>
      <c r="S2561" s="163" t="s">
        <v>6176</v>
      </c>
      <c r="T2561" s="156"/>
      <c r="U2561" s="161" t="s">
        <v>10</v>
      </c>
      <c r="V2561" s="161" t="s">
        <v>11</v>
      </c>
      <c r="W2561" s="161" t="s">
        <v>12</v>
      </c>
      <c r="X2561" s="161" t="s">
        <v>13</v>
      </c>
      <c r="Y2561" s="165">
        <v>5800</v>
      </c>
      <c r="Z2561" s="165">
        <v>9171101</v>
      </c>
      <c r="AA2561" s="166">
        <v>8.1490768178709826E-4</v>
      </c>
      <c r="AB2561" s="158" t="s">
        <v>8345</v>
      </c>
      <c r="AC2561" s="168" t="s">
        <v>3217</v>
      </c>
    </row>
    <row r="2562" spans="1:29" x14ac:dyDescent="0.3">
      <c r="A2562" s="156" t="s">
        <v>2841</v>
      </c>
      <c r="B2562" s="157">
        <v>4</v>
      </c>
      <c r="C2562" s="158" t="s">
        <v>1467</v>
      </c>
      <c r="D2562" s="156" t="s">
        <v>135</v>
      </c>
      <c r="E2562" s="156" t="s">
        <v>2722</v>
      </c>
      <c r="F2562" s="159" t="s">
        <v>2638</v>
      </c>
      <c r="G2562" s="156" t="s">
        <v>280</v>
      </c>
      <c r="H2562" s="160">
        <v>46108</v>
      </c>
      <c r="I2562" s="160">
        <v>46174</v>
      </c>
      <c r="J2562" s="161" t="s">
        <v>6707</v>
      </c>
      <c r="K2562" s="162"/>
      <c r="L2562" s="163" t="s">
        <v>7947</v>
      </c>
      <c r="M2562" s="171">
        <v>0</v>
      </c>
      <c r="N2562" s="164">
        <v>75</v>
      </c>
      <c r="O2562" s="162" t="s">
        <v>8360</v>
      </c>
      <c r="P2562" s="160">
        <v>46174</v>
      </c>
      <c r="Q2562" s="162" t="s">
        <v>8361</v>
      </c>
      <c r="R2562" s="164">
        <v>75</v>
      </c>
      <c r="S2562" s="162" t="s">
        <v>5858</v>
      </c>
      <c r="T2562" s="163"/>
      <c r="U2562" s="161" t="s">
        <v>10</v>
      </c>
      <c r="V2562" s="161" t="s">
        <v>11</v>
      </c>
      <c r="W2562" s="161" t="s">
        <v>12</v>
      </c>
      <c r="X2562" s="161" t="s">
        <v>13</v>
      </c>
      <c r="Y2562" s="169">
        <v>5800</v>
      </c>
      <c r="Z2562" s="169">
        <v>9201101</v>
      </c>
      <c r="AA2562" s="166">
        <v>8.547982676088443E-5</v>
      </c>
      <c r="AB2562" s="158" t="s">
        <v>8346</v>
      </c>
      <c r="AC2562" s="168" t="s">
        <v>3232</v>
      </c>
    </row>
    <row r="2563" spans="1:29" x14ac:dyDescent="0.3">
      <c r="A2563" s="156" t="s">
        <v>2871</v>
      </c>
      <c r="B2563" s="157">
        <v>3</v>
      </c>
      <c r="C2563" s="158" t="s">
        <v>1467</v>
      </c>
      <c r="D2563" s="156" t="s">
        <v>506</v>
      </c>
      <c r="E2563" s="156" t="s">
        <v>2722</v>
      </c>
      <c r="F2563" s="159" t="s">
        <v>2638</v>
      </c>
      <c r="G2563" s="156" t="s">
        <v>280</v>
      </c>
      <c r="H2563" s="160">
        <v>46108</v>
      </c>
      <c r="I2563" s="160">
        <v>46174</v>
      </c>
      <c r="J2563" s="161" t="s">
        <v>6707</v>
      </c>
      <c r="K2563" s="162"/>
      <c r="L2563" s="163" t="s">
        <v>7947</v>
      </c>
      <c r="M2563" s="171">
        <v>0</v>
      </c>
      <c r="N2563" s="164">
        <v>8390</v>
      </c>
      <c r="O2563" s="162" t="s">
        <v>8360</v>
      </c>
      <c r="P2563" s="160">
        <v>46174</v>
      </c>
      <c r="Q2563" s="162" t="s">
        <v>8361</v>
      </c>
      <c r="R2563" s="164">
        <v>8390</v>
      </c>
      <c r="S2563" s="162"/>
      <c r="T2563" s="163"/>
      <c r="U2563" s="161" t="s">
        <v>10</v>
      </c>
      <c r="V2563" s="161" t="s">
        <v>11</v>
      </c>
      <c r="W2563" s="161" t="s">
        <v>12</v>
      </c>
      <c r="X2563" s="161" t="s">
        <v>13</v>
      </c>
      <c r="Y2563" s="169">
        <v>5800</v>
      </c>
      <c r="Z2563" s="169">
        <v>9251101</v>
      </c>
      <c r="AA2563" s="166">
        <v>9.5623432869842723E-3</v>
      </c>
      <c r="AB2563" s="158" t="s">
        <v>8347</v>
      </c>
      <c r="AC2563" s="168" t="s">
        <v>3257</v>
      </c>
    </row>
    <row r="2564" spans="1:29" x14ac:dyDescent="0.3">
      <c r="A2564" s="156" t="s">
        <v>4206</v>
      </c>
      <c r="B2564" s="157">
        <v>6</v>
      </c>
      <c r="C2564" s="158" t="s">
        <v>1467</v>
      </c>
      <c r="D2564" s="158" t="s">
        <v>500</v>
      </c>
      <c r="E2564" s="156" t="s">
        <v>2722</v>
      </c>
      <c r="F2564" s="159" t="s">
        <v>2638</v>
      </c>
      <c r="G2564" s="158" t="s">
        <v>280</v>
      </c>
      <c r="H2564" s="160">
        <v>46108</v>
      </c>
      <c r="I2564" s="160">
        <v>46174</v>
      </c>
      <c r="J2564" s="161" t="s">
        <v>6707</v>
      </c>
      <c r="K2564" s="162"/>
      <c r="L2564" s="163" t="s">
        <v>7947</v>
      </c>
      <c r="M2564" s="171">
        <v>0</v>
      </c>
      <c r="N2564" s="164">
        <v>25880</v>
      </c>
      <c r="O2564" s="162" t="s">
        <v>8360</v>
      </c>
      <c r="P2564" s="160">
        <v>46174</v>
      </c>
      <c r="Q2564" s="162" t="s">
        <v>8361</v>
      </c>
      <c r="R2564" s="164">
        <v>25880</v>
      </c>
      <c r="S2564" s="163" t="s">
        <v>6332</v>
      </c>
      <c r="T2564" s="163"/>
      <c r="U2564" s="161" t="s">
        <v>10</v>
      </c>
      <c r="V2564" s="161" t="s">
        <v>11</v>
      </c>
      <c r="W2564" s="161" t="s">
        <v>12</v>
      </c>
      <c r="X2564" s="161" t="s">
        <v>13</v>
      </c>
      <c r="Y2564" s="169">
        <v>5800</v>
      </c>
      <c r="Z2564" s="169">
        <v>9261101</v>
      </c>
      <c r="AA2564" s="166">
        <v>2.9496238887622522E-2</v>
      </c>
      <c r="AB2564" s="167" t="s">
        <v>8348</v>
      </c>
      <c r="AC2564" s="168" t="s">
        <v>3267</v>
      </c>
    </row>
    <row r="2565" spans="1:29" x14ac:dyDescent="0.3">
      <c r="A2565" s="156" t="s">
        <v>4247</v>
      </c>
      <c r="B2565" s="157">
        <v>8</v>
      </c>
      <c r="C2565" s="158" t="s">
        <v>1467</v>
      </c>
      <c r="D2565" s="156" t="s">
        <v>507</v>
      </c>
      <c r="E2565" s="156" t="s">
        <v>2722</v>
      </c>
      <c r="F2565" s="159" t="s">
        <v>2638</v>
      </c>
      <c r="G2565" s="156" t="s">
        <v>280</v>
      </c>
      <c r="H2565" s="160">
        <v>46108</v>
      </c>
      <c r="I2565" s="160">
        <v>46174</v>
      </c>
      <c r="J2565" s="161" t="s">
        <v>6707</v>
      </c>
      <c r="K2565" s="162"/>
      <c r="L2565" s="163" t="s">
        <v>7947</v>
      </c>
      <c r="M2565" s="171">
        <v>0</v>
      </c>
      <c r="N2565" s="164">
        <v>900</v>
      </c>
      <c r="O2565" s="162" t="s">
        <v>8360</v>
      </c>
      <c r="P2565" s="160">
        <v>46174</v>
      </c>
      <c r="Q2565" s="162" t="s">
        <v>8361</v>
      </c>
      <c r="R2565" s="164">
        <v>900</v>
      </c>
      <c r="S2565" s="162" t="s">
        <v>6241</v>
      </c>
      <c r="T2565" s="163"/>
      <c r="U2565" s="161" t="s">
        <v>10</v>
      </c>
      <c r="V2565" s="161" t="s">
        <v>11</v>
      </c>
      <c r="W2565" s="161" t="s">
        <v>12</v>
      </c>
      <c r="X2565" s="161" t="s">
        <v>13</v>
      </c>
      <c r="Y2565" s="169">
        <v>5800</v>
      </c>
      <c r="Z2565" s="169">
        <v>9281101</v>
      </c>
      <c r="AA2565" s="166">
        <v>1.0257579211306132E-3</v>
      </c>
      <c r="AB2565" s="158" t="s">
        <v>8349</v>
      </c>
      <c r="AC2565" s="168" t="s">
        <v>3272</v>
      </c>
    </row>
    <row r="2566" spans="1:29" x14ac:dyDescent="0.3">
      <c r="A2566" s="156" t="s">
        <v>4292</v>
      </c>
      <c r="B2566" s="157">
        <v>7</v>
      </c>
      <c r="C2566" s="158" t="s">
        <v>1467</v>
      </c>
      <c r="D2566" s="158" t="s">
        <v>446</v>
      </c>
      <c r="E2566" s="156" t="s">
        <v>2722</v>
      </c>
      <c r="F2566" s="159" t="s">
        <v>2638</v>
      </c>
      <c r="G2566" s="158" t="s">
        <v>280</v>
      </c>
      <c r="H2566" s="160">
        <v>46108</v>
      </c>
      <c r="I2566" s="160">
        <v>46174</v>
      </c>
      <c r="J2566" s="161" t="s">
        <v>6707</v>
      </c>
      <c r="K2566" s="162"/>
      <c r="L2566" s="163" t="s">
        <v>7947</v>
      </c>
      <c r="M2566" s="171">
        <v>0</v>
      </c>
      <c r="N2566" s="164">
        <v>1220</v>
      </c>
      <c r="O2566" s="162" t="s">
        <v>8360</v>
      </c>
      <c r="P2566" s="160">
        <v>46174</v>
      </c>
      <c r="Q2566" s="162" t="s">
        <v>8361</v>
      </c>
      <c r="R2566" s="164">
        <v>1220</v>
      </c>
      <c r="S2566" s="163" t="s">
        <v>6333</v>
      </c>
      <c r="T2566" s="163"/>
      <c r="U2566" s="161" t="s">
        <v>10</v>
      </c>
      <c r="V2566" s="161" t="s">
        <v>11</v>
      </c>
      <c r="W2566" s="161" t="s">
        <v>12</v>
      </c>
      <c r="X2566" s="161" t="s">
        <v>13</v>
      </c>
      <c r="Y2566" s="169">
        <v>5800</v>
      </c>
      <c r="Z2566" s="169">
        <v>9291101</v>
      </c>
      <c r="AA2566" s="166">
        <v>1.3904718486437201E-3</v>
      </c>
      <c r="AB2566" s="172" t="s">
        <v>8350</v>
      </c>
      <c r="AC2566" s="168" t="s">
        <v>3277</v>
      </c>
    </row>
    <row r="2567" spans="1:29" x14ac:dyDescent="0.3">
      <c r="A2567" s="156" t="s">
        <v>4494</v>
      </c>
      <c r="B2567" s="157">
        <v>6</v>
      </c>
      <c r="C2567" s="156" t="s">
        <v>1467</v>
      </c>
      <c r="D2567" s="158" t="s">
        <v>301</v>
      </c>
      <c r="E2567" s="156" t="s">
        <v>2722</v>
      </c>
      <c r="F2567" s="159" t="s">
        <v>2638</v>
      </c>
      <c r="G2567" s="156" t="s">
        <v>280</v>
      </c>
      <c r="H2567" s="160">
        <v>46108</v>
      </c>
      <c r="I2567" s="160">
        <v>46174</v>
      </c>
      <c r="J2567" s="161" t="s">
        <v>6707</v>
      </c>
      <c r="K2567" s="162"/>
      <c r="L2567" s="163" t="s">
        <v>7947</v>
      </c>
      <c r="M2567" s="171">
        <v>0</v>
      </c>
      <c r="N2567" s="164">
        <v>2640</v>
      </c>
      <c r="O2567" s="162" t="s">
        <v>8360</v>
      </c>
      <c r="P2567" s="160">
        <v>46174</v>
      </c>
      <c r="Q2567" s="162" t="s">
        <v>8361</v>
      </c>
      <c r="R2567" s="164">
        <v>2640</v>
      </c>
      <c r="S2567" s="162" t="s">
        <v>6334</v>
      </c>
      <c r="T2567" s="163"/>
      <c r="U2567" s="161" t="s">
        <v>10</v>
      </c>
      <c r="V2567" s="161" t="s">
        <v>11</v>
      </c>
      <c r="W2567" s="161" t="s">
        <v>12</v>
      </c>
      <c r="X2567" s="161" t="s">
        <v>13</v>
      </c>
      <c r="Y2567" s="169">
        <v>5800</v>
      </c>
      <c r="Z2567" s="169">
        <v>9341101</v>
      </c>
      <c r="AA2567" s="166">
        <v>3.0088899019831321E-3</v>
      </c>
      <c r="AB2567" s="158" t="s">
        <v>8352</v>
      </c>
      <c r="AC2567" s="168" t="s">
        <v>3302</v>
      </c>
    </row>
    <row r="2568" spans="1:29" x14ac:dyDescent="0.3">
      <c r="A2568" s="156" t="s">
        <v>4538</v>
      </c>
      <c r="B2568" s="157">
        <v>8</v>
      </c>
      <c r="C2568" s="156" t="s">
        <v>1467</v>
      </c>
      <c r="D2568" s="156" t="s">
        <v>415</v>
      </c>
      <c r="E2568" s="156" t="s">
        <v>2722</v>
      </c>
      <c r="F2568" s="159" t="s">
        <v>2638</v>
      </c>
      <c r="G2568" s="156" t="s">
        <v>280</v>
      </c>
      <c r="H2568" s="160">
        <v>46108</v>
      </c>
      <c r="I2568" s="160">
        <v>46174</v>
      </c>
      <c r="J2568" s="161" t="s">
        <v>6707</v>
      </c>
      <c r="K2568" s="162"/>
      <c r="L2568" s="163" t="s">
        <v>7947</v>
      </c>
      <c r="M2568" s="171">
        <v>0</v>
      </c>
      <c r="N2568" s="164">
        <v>10900</v>
      </c>
      <c r="O2568" s="162" t="s">
        <v>8360</v>
      </c>
      <c r="P2568" s="160">
        <v>46174</v>
      </c>
      <c r="Q2568" s="162" t="s">
        <v>8361</v>
      </c>
      <c r="R2568" s="164">
        <v>10900</v>
      </c>
      <c r="S2568" s="162" t="s">
        <v>6335</v>
      </c>
      <c r="T2568" s="163"/>
      <c r="U2568" s="161" t="s">
        <v>10</v>
      </c>
      <c r="V2568" s="161" t="s">
        <v>11</v>
      </c>
      <c r="W2568" s="161" t="s">
        <v>12</v>
      </c>
      <c r="X2568" s="161" t="s">
        <v>13</v>
      </c>
      <c r="Y2568" s="169">
        <v>5800</v>
      </c>
      <c r="Z2568" s="169">
        <v>9441101</v>
      </c>
      <c r="AA2568" s="166">
        <v>1.2423068155915203E-2</v>
      </c>
      <c r="AB2568" s="158" t="s">
        <v>8353</v>
      </c>
      <c r="AC2568" s="168" t="s">
        <v>3307</v>
      </c>
    </row>
    <row r="2569" spans="1:29" x14ac:dyDescent="0.3">
      <c r="A2569" s="156" t="s">
        <v>4715</v>
      </c>
      <c r="B2569" s="157">
        <v>9</v>
      </c>
      <c r="C2569" s="156" t="s">
        <v>1467</v>
      </c>
      <c r="D2569" s="156" t="s">
        <v>328</v>
      </c>
      <c r="E2569" s="156" t="s">
        <v>2722</v>
      </c>
      <c r="F2569" s="159" t="s">
        <v>2638</v>
      </c>
      <c r="G2569" s="156" t="s">
        <v>280</v>
      </c>
      <c r="H2569" s="160">
        <v>46108</v>
      </c>
      <c r="I2569" s="160">
        <v>46174</v>
      </c>
      <c r="J2569" s="161" t="s">
        <v>6707</v>
      </c>
      <c r="K2569" s="162"/>
      <c r="L2569" s="163" t="s">
        <v>7947</v>
      </c>
      <c r="M2569" s="171">
        <v>0</v>
      </c>
      <c r="N2569" s="164">
        <v>3030</v>
      </c>
      <c r="O2569" s="162" t="s">
        <v>8360</v>
      </c>
      <c r="P2569" s="160">
        <v>46174</v>
      </c>
      <c r="Q2569" s="162" t="s">
        <v>8361</v>
      </c>
      <c r="R2569" s="164">
        <v>3030</v>
      </c>
      <c r="S2569" s="162" t="s">
        <v>6336</v>
      </c>
      <c r="T2569" s="163"/>
      <c r="U2569" s="161" t="s">
        <v>10</v>
      </c>
      <c r="V2569" s="161" t="s">
        <v>11</v>
      </c>
      <c r="W2569" s="161" t="s">
        <v>12</v>
      </c>
      <c r="X2569" s="161" t="s">
        <v>13</v>
      </c>
      <c r="Y2569" s="169">
        <v>5800</v>
      </c>
      <c r="Z2569" s="169">
        <v>9371101</v>
      </c>
      <c r="AA2569" s="166">
        <v>3.4533850011397309E-3</v>
      </c>
      <c r="AB2569" s="167" t="s">
        <v>8354</v>
      </c>
      <c r="AC2569" s="168" t="s">
        <v>3327</v>
      </c>
    </row>
    <row r="2570" spans="1:29" x14ac:dyDescent="0.3">
      <c r="A2570" s="156" t="s">
        <v>2881</v>
      </c>
      <c r="B2570" s="157">
        <v>2</v>
      </c>
      <c r="C2570" s="158" t="s">
        <v>1467</v>
      </c>
      <c r="D2570" s="158" t="s">
        <v>284</v>
      </c>
      <c r="E2570" s="156" t="s">
        <v>2722</v>
      </c>
      <c r="F2570" s="159" t="s">
        <v>2638</v>
      </c>
      <c r="G2570" s="158" t="s">
        <v>280</v>
      </c>
      <c r="H2570" s="160">
        <v>46108</v>
      </c>
      <c r="I2570" s="160">
        <v>46174</v>
      </c>
      <c r="J2570" s="161" t="s">
        <v>6707</v>
      </c>
      <c r="K2570" s="162"/>
      <c r="L2570" s="163" t="s">
        <v>7947</v>
      </c>
      <c r="M2570" s="171">
        <v>0</v>
      </c>
      <c r="N2570" s="164">
        <v>8900</v>
      </c>
      <c r="O2570" s="162" t="s">
        <v>8360</v>
      </c>
      <c r="P2570" s="160">
        <v>46174</v>
      </c>
      <c r="Q2570" s="162" t="s">
        <v>8361</v>
      </c>
      <c r="R2570" s="164">
        <v>8900</v>
      </c>
      <c r="S2570" s="163" t="s">
        <v>1573</v>
      </c>
      <c r="T2570" s="163"/>
      <c r="U2570" s="161" t="s">
        <v>10</v>
      </c>
      <c r="V2570" s="161" t="s">
        <v>11</v>
      </c>
      <c r="W2570" s="161" t="s">
        <v>12</v>
      </c>
      <c r="X2570" s="161" t="s">
        <v>13</v>
      </c>
      <c r="Y2570" s="165">
        <v>5800</v>
      </c>
      <c r="Z2570" s="165">
        <v>9301101</v>
      </c>
      <c r="AA2570" s="166">
        <v>1.0143606108958286E-2</v>
      </c>
      <c r="AB2570" s="167" t="s">
        <v>8359</v>
      </c>
      <c r="AC2570" s="168" t="s">
        <v>3282</v>
      </c>
    </row>
    <row r="2571" spans="1:29" x14ac:dyDescent="0.3">
      <c r="A2571" s="156" t="s">
        <v>2726</v>
      </c>
      <c r="B2571" s="157">
        <v>3</v>
      </c>
      <c r="C2571" s="158" t="s">
        <v>1467</v>
      </c>
      <c r="D2571" s="158" t="s">
        <v>421</v>
      </c>
      <c r="E2571" s="156" t="s">
        <v>2722</v>
      </c>
      <c r="F2571" s="159" t="s">
        <v>2638</v>
      </c>
      <c r="G2571" s="156" t="s">
        <v>280</v>
      </c>
      <c r="H2571" s="160">
        <v>46108</v>
      </c>
      <c r="I2571" s="160">
        <v>46203</v>
      </c>
      <c r="J2571" s="161" t="s">
        <v>6707</v>
      </c>
      <c r="K2571" s="162"/>
      <c r="L2571" s="163" t="s">
        <v>7947</v>
      </c>
      <c r="M2571" s="171">
        <v>0</v>
      </c>
      <c r="N2571" s="164">
        <v>1315</v>
      </c>
      <c r="O2571" s="162" t="s">
        <v>8362</v>
      </c>
      <c r="P2571" s="160">
        <v>46203</v>
      </c>
      <c r="Q2571" s="162" t="s">
        <v>8363</v>
      </c>
      <c r="R2571" s="164">
        <v>1315</v>
      </c>
      <c r="S2571" s="162" t="s">
        <v>5656</v>
      </c>
      <c r="T2571" s="163"/>
      <c r="U2571" s="161" t="s">
        <v>10</v>
      </c>
      <c r="V2571" s="161" t="s">
        <v>11</v>
      </c>
      <c r="W2571" s="161" t="s">
        <v>12</v>
      </c>
      <c r="X2571" s="161" t="s">
        <v>13</v>
      </c>
      <c r="Y2571" s="169">
        <v>5800</v>
      </c>
      <c r="Z2571" s="169">
        <v>9021101</v>
      </c>
      <c r="AA2571" s="166">
        <v>1.4987462958741737E-3</v>
      </c>
      <c r="AB2571" s="158" t="s">
        <v>8355</v>
      </c>
      <c r="AC2571" s="168" t="s">
        <v>3156</v>
      </c>
    </row>
    <row r="2572" spans="1:29" x14ac:dyDescent="0.3">
      <c r="A2572" s="156" t="s">
        <v>2732</v>
      </c>
      <c r="B2572" s="157">
        <v>3</v>
      </c>
      <c r="C2572" s="156" t="s">
        <v>1467</v>
      </c>
      <c r="D2572" s="156" t="s">
        <v>412</v>
      </c>
      <c r="E2572" s="156" t="s">
        <v>2722</v>
      </c>
      <c r="F2572" s="159" t="s">
        <v>2638</v>
      </c>
      <c r="G2572" s="156" t="s">
        <v>280</v>
      </c>
      <c r="H2572" s="160">
        <v>46108</v>
      </c>
      <c r="I2572" s="160">
        <v>46203</v>
      </c>
      <c r="J2572" s="161" t="s">
        <v>6707</v>
      </c>
      <c r="K2572" s="162"/>
      <c r="L2572" s="163" t="s">
        <v>7947</v>
      </c>
      <c r="M2572" s="171">
        <v>0</v>
      </c>
      <c r="N2572" s="164">
        <v>1315</v>
      </c>
      <c r="O2572" s="162" t="s">
        <v>8362</v>
      </c>
      <c r="P2572" s="160">
        <v>46203</v>
      </c>
      <c r="Q2572" s="162" t="s">
        <v>8363</v>
      </c>
      <c r="R2572" s="164">
        <v>1315</v>
      </c>
      <c r="S2572" s="162" t="s">
        <v>5657</v>
      </c>
      <c r="T2572" s="163"/>
      <c r="U2572" s="161" t="s">
        <v>10</v>
      </c>
      <c r="V2572" s="161" t="s">
        <v>11</v>
      </c>
      <c r="W2572" s="161" t="s">
        <v>12</v>
      </c>
      <c r="X2572" s="161" t="s">
        <v>13</v>
      </c>
      <c r="Y2572" s="169">
        <v>5800</v>
      </c>
      <c r="Z2572" s="169">
        <v>9041101</v>
      </c>
      <c r="AA2572" s="166">
        <v>1.4987462958741737E-3</v>
      </c>
      <c r="AB2572" s="158" t="s">
        <v>8356</v>
      </c>
      <c r="AC2572" s="168" t="s">
        <v>3166</v>
      </c>
    </row>
    <row r="2573" spans="1:29" x14ac:dyDescent="0.3">
      <c r="A2573" s="156" t="s">
        <v>2808</v>
      </c>
      <c r="B2573" s="157">
        <v>4</v>
      </c>
      <c r="C2573" s="156" t="s">
        <v>1467</v>
      </c>
      <c r="D2573" s="156" t="s">
        <v>418</v>
      </c>
      <c r="E2573" s="156" t="s">
        <v>2722</v>
      </c>
      <c r="F2573" s="159" t="s">
        <v>2638</v>
      </c>
      <c r="G2573" s="156" t="s">
        <v>280</v>
      </c>
      <c r="H2573" s="160">
        <v>46108</v>
      </c>
      <c r="I2573" s="160">
        <v>46203</v>
      </c>
      <c r="J2573" s="161" t="s">
        <v>6707</v>
      </c>
      <c r="K2573" s="173"/>
      <c r="L2573" s="158" t="s">
        <v>7947</v>
      </c>
      <c r="M2573" s="171">
        <v>0</v>
      </c>
      <c r="N2573" s="164">
        <v>1302.5</v>
      </c>
      <c r="O2573" s="162" t="s">
        <v>8362</v>
      </c>
      <c r="P2573" s="160">
        <v>46203</v>
      </c>
      <c r="Q2573" s="162" t="s">
        <v>8363</v>
      </c>
      <c r="R2573" s="164">
        <v>1302.5</v>
      </c>
      <c r="S2573" s="162" t="s">
        <v>6235</v>
      </c>
      <c r="T2573" s="163"/>
      <c r="U2573" s="161" t="s">
        <v>10</v>
      </c>
      <c r="V2573" s="161" t="s">
        <v>11</v>
      </c>
      <c r="W2573" s="161" t="s">
        <v>12</v>
      </c>
      <c r="X2573" s="161" t="s">
        <v>13</v>
      </c>
      <c r="Y2573" s="165">
        <v>5800</v>
      </c>
      <c r="Z2573" s="169">
        <v>9091101</v>
      </c>
      <c r="AA2573" s="166">
        <v>1.484499658080693E-3</v>
      </c>
      <c r="AB2573" s="167" t="s">
        <v>8357</v>
      </c>
      <c r="AC2573" s="168" t="s">
        <v>3192</v>
      </c>
    </row>
    <row r="2574" spans="1:29" x14ac:dyDescent="0.3">
      <c r="A2574" s="156" t="s">
        <v>2822</v>
      </c>
      <c r="B2574" s="157">
        <v>3</v>
      </c>
      <c r="C2574" s="158" t="s">
        <v>1467</v>
      </c>
      <c r="D2574" s="156" t="s">
        <v>436</v>
      </c>
      <c r="E2574" s="156" t="s">
        <v>2722</v>
      </c>
      <c r="F2574" s="156" t="s">
        <v>2638</v>
      </c>
      <c r="G2574" s="158" t="s">
        <v>280</v>
      </c>
      <c r="H2574" s="160">
        <v>46108</v>
      </c>
      <c r="I2574" s="160">
        <v>46203</v>
      </c>
      <c r="J2574" s="161" t="s">
        <v>6707</v>
      </c>
      <c r="K2574" s="162"/>
      <c r="L2574" s="158" t="s">
        <v>7947</v>
      </c>
      <c r="M2574" s="171">
        <v>0</v>
      </c>
      <c r="N2574" s="170">
        <v>920</v>
      </c>
      <c r="O2574" s="162" t="s">
        <v>8362</v>
      </c>
      <c r="P2574" s="160">
        <v>46203</v>
      </c>
      <c r="Q2574" s="162" t="s">
        <v>8363</v>
      </c>
      <c r="R2574" s="170">
        <v>920</v>
      </c>
      <c r="S2574" s="158" t="s">
        <v>5859</v>
      </c>
      <c r="T2574" s="162"/>
      <c r="U2574" s="161" t="s">
        <v>10</v>
      </c>
      <c r="V2574" s="161" t="s">
        <v>11</v>
      </c>
      <c r="W2574" s="161" t="s">
        <v>12</v>
      </c>
      <c r="X2574" s="161" t="s">
        <v>13</v>
      </c>
      <c r="Y2574" s="165">
        <v>5800</v>
      </c>
      <c r="Z2574" s="165">
        <v>9131101</v>
      </c>
      <c r="AA2574" s="166">
        <v>1.0485525416001824E-3</v>
      </c>
      <c r="AB2574" s="167" t="s">
        <v>8358</v>
      </c>
      <c r="AC2574" s="168" t="s">
        <v>3202</v>
      </c>
    </row>
    <row r="2575" spans="1:29" x14ac:dyDescent="0.3">
      <c r="A2575" s="156" t="s">
        <v>3764</v>
      </c>
      <c r="B2575" s="157">
        <v>7</v>
      </c>
      <c r="C2575" s="158" t="s">
        <v>1467</v>
      </c>
      <c r="D2575" s="158" t="s">
        <v>438</v>
      </c>
      <c r="E2575" s="156" t="s">
        <v>2722</v>
      </c>
      <c r="F2575" s="159" t="s">
        <v>2638</v>
      </c>
      <c r="G2575" s="158" t="s">
        <v>280</v>
      </c>
      <c r="H2575" s="160">
        <v>46108</v>
      </c>
      <c r="I2575" s="160">
        <v>46203</v>
      </c>
      <c r="J2575" s="161" t="s">
        <v>6707</v>
      </c>
      <c r="K2575" s="162"/>
      <c r="L2575" s="163" t="s">
        <v>7947</v>
      </c>
      <c r="M2575" s="171">
        <v>0</v>
      </c>
      <c r="N2575" s="164">
        <v>2440</v>
      </c>
      <c r="O2575" s="162" t="s">
        <v>8362</v>
      </c>
      <c r="P2575" s="160">
        <v>46203</v>
      </c>
      <c r="Q2575" s="162" t="s">
        <v>8363</v>
      </c>
      <c r="R2575" s="164">
        <v>2440</v>
      </c>
      <c r="S2575" s="163" t="s">
        <v>6132</v>
      </c>
      <c r="T2575" s="163"/>
      <c r="U2575" s="161" t="s">
        <v>10</v>
      </c>
      <c r="V2575" s="161" t="s">
        <v>11</v>
      </c>
      <c r="W2575" s="161" t="s">
        <v>12</v>
      </c>
      <c r="X2575" s="161" t="s">
        <v>13</v>
      </c>
      <c r="Y2575" s="165">
        <v>5800</v>
      </c>
      <c r="Z2575" s="165">
        <v>9161101</v>
      </c>
      <c r="AA2575" s="166">
        <v>2.7809436972874402E-3</v>
      </c>
      <c r="AB2575" s="167" t="s">
        <v>8344</v>
      </c>
      <c r="AC2575" s="168" t="s">
        <v>3207</v>
      </c>
    </row>
    <row r="2576" spans="1:29" x14ac:dyDescent="0.3">
      <c r="A2576" s="156" t="s">
        <v>3849</v>
      </c>
      <c r="B2576" s="157">
        <v>6</v>
      </c>
      <c r="C2576" s="158" t="s">
        <v>1467</v>
      </c>
      <c r="D2576" s="158" t="s">
        <v>501</v>
      </c>
      <c r="E2576" s="156" t="s">
        <v>2722</v>
      </c>
      <c r="F2576" s="159" t="s">
        <v>2638</v>
      </c>
      <c r="G2576" s="158" t="s">
        <v>280</v>
      </c>
      <c r="H2576" s="160">
        <v>46108</v>
      </c>
      <c r="I2576" s="160">
        <v>46203</v>
      </c>
      <c r="J2576" s="161" t="s">
        <v>6707</v>
      </c>
      <c r="K2576" s="162"/>
      <c r="L2576" s="163" t="s">
        <v>7947</v>
      </c>
      <c r="M2576" s="171">
        <v>0</v>
      </c>
      <c r="N2576" s="164">
        <v>1880</v>
      </c>
      <c r="O2576" s="162" t="s">
        <v>8362</v>
      </c>
      <c r="P2576" s="160">
        <v>46203</v>
      </c>
      <c r="Q2576" s="162" t="s">
        <v>8363</v>
      </c>
      <c r="R2576" s="164">
        <v>1880</v>
      </c>
      <c r="S2576" s="163" t="s">
        <v>6176</v>
      </c>
      <c r="T2576" s="163"/>
      <c r="U2576" s="161" t="s">
        <v>10</v>
      </c>
      <c r="V2576" s="161" t="s">
        <v>11</v>
      </c>
      <c r="W2576" s="161" t="s">
        <v>12</v>
      </c>
      <c r="X2576" s="161" t="s">
        <v>13</v>
      </c>
      <c r="Y2576" s="165">
        <v>5800</v>
      </c>
      <c r="Z2576" s="165">
        <v>9171101</v>
      </c>
      <c r="AA2576" s="166">
        <v>2.1426943241395031E-3</v>
      </c>
      <c r="AB2576" s="167" t="s">
        <v>8345</v>
      </c>
      <c r="AC2576" s="168" t="s">
        <v>3217</v>
      </c>
    </row>
    <row r="2577" spans="1:29" x14ac:dyDescent="0.3">
      <c r="A2577" s="156" t="s">
        <v>2841</v>
      </c>
      <c r="B2577" s="157">
        <v>4</v>
      </c>
      <c r="C2577" s="158" t="s">
        <v>1467</v>
      </c>
      <c r="D2577" s="158" t="s">
        <v>135</v>
      </c>
      <c r="E2577" s="156" t="s">
        <v>2722</v>
      </c>
      <c r="F2577" s="159" t="s">
        <v>2638</v>
      </c>
      <c r="G2577" s="158" t="s">
        <v>280</v>
      </c>
      <c r="H2577" s="160">
        <v>46108</v>
      </c>
      <c r="I2577" s="160">
        <v>46203</v>
      </c>
      <c r="J2577" s="161" t="s">
        <v>6707</v>
      </c>
      <c r="K2577" s="162"/>
      <c r="L2577" s="163" t="s">
        <v>7947</v>
      </c>
      <c r="M2577" s="171">
        <v>0</v>
      </c>
      <c r="N2577" s="164">
        <v>1365</v>
      </c>
      <c r="O2577" s="162" t="s">
        <v>8362</v>
      </c>
      <c r="P2577" s="160">
        <v>46203</v>
      </c>
      <c r="Q2577" s="162" t="s">
        <v>8363</v>
      </c>
      <c r="R2577" s="164">
        <v>1365</v>
      </c>
      <c r="S2577" s="163" t="s">
        <v>5858</v>
      </c>
      <c r="T2577" s="163"/>
      <c r="U2577" s="161" t="s">
        <v>10</v>
      </c>
      <c r="V2577" s="161" t="s">
        <v>11</v>
      </c>
      <c r="W2577" s="161" t="s">
        <v>12</v>
      </c>
      <c r="X2577" s="161" t="s">
        <v>13</v>
      </c>
      <c r="Y2577" s="165">
        <v>5800</v>
      </c>
      <c r="Z2577" s="165">
        <v>9201101</v>
      </c>
      <c r="AA2577" s="166">
        <v>1.5557328470480966E-3</v>
      </c>
      <c r="AB2577" s="167" t="s">
        <v>8346</v>
      </c>
      <c r="AC2577" s="168" t="s">
        <v>3232</v>
      </c>
    </row>
    <row r="2578" spans="1:29" x14ac:dyDescent="0.3">
      <c r="A2578" s="156" t="s">
        <v>2871</v>
      </c>
      <c r="B2578" s="157">
        <v>3</v>
      </c>
      <c r="C2578" s="156" t="s">
        <v>1467</v>
      </c>
      <c r="D2578" s="158" t="s">
        <v>506</v>
      </c>
      <c r="E2578" s="156" t="s">
        <v>2722</v>
      </c>
      <c r="F2578" s="159" t="s">
        <v>2638</v>
      </c>
      <c r="G2578" s="156" t="s">
        <v>280</v>
      </c>
      <c r="H2578" s="160">
        <v>46108</v>
      </c>
      <c r="I2578" s="160">
        <v>46203</v>
      </c>
      <c r="J2578" s="161" t="s">
        <v>6707</v>
      </c>
      <c r="K2578" s="162"/>
      <c r="L2578" s="163" t="s">
        <v>7947</v>
      </c>
      <c r="M2578" s="171">
        <v>0</v>
      </c>
      <c r="N2578" s="164">
        <v>14790</v>
      </c>
      <c r="O2578" s="162" t="s">
        <v>8362</v>
      </c>
      <c r="P2578" s="160">
        <v>46203</v>
      </c>
      <c r="Q2578" s="162" t="s">
        <v>8363</v>
      </c>
      <c r="R2578" s="164">
        <v>14790</v>
      </c>
      <c r="S2578" s="162"/>
      <c r="T2578" s="163"/>
      <c r="U2578" s="161" t="s">
        <v>10</v>
      </c>
      <c r="V2578" s="161" t="s">
        <v>11</v>
      </c>
      <c r="W2578" s="161" t="s">
        <v>12</v>
      </c>
      <c r="X2578" s="161" t="s">
        <v>13</v>
      </c>
      <c r="Y2578" s="169">
        <v>5800</v>
      </c>
      <c r="Z2578" s="169">
        <v>9251101</v>
      </c>
      <c r="AA2578" s="166">
        <v>1.685662183724641E-2</v>
      </c>
      <c r="AB2578" s="158" t="s">
        <v>8347</v>
      </c>
      <c r="AC2578" s="168" t="s">
        <v>3257</v>
      </c>
    </row>
    <row r="2579" spans="1:29" x14ac:dyDescent="0.3">
      <c r="A2579" s="156" t="s">
        <v>4206</v>
      </c>
      <c r="B2579" s="157">
        <v>6</v>
      </c>
      <c r="C2579" s="158" t="s">
        <v>1467</v>
      </c>
      <c r="D2579" s="158" t="s">
        <v>500</v>
      </c>
      <c r="E2579" s="156" t="s">
        <v>2722</v>
      </c>
      <c r="F2579" s="159" t="s">
        <v>2638</v>
      </c>
      <c r="G2579" s="158" t="s">
        <v>280</v>
      </c>
      <c r="H2579" s="160">
        <v>46108</v>
      </c>
      <c r="I2579" s="160">
        <v>46203</v>
      </c>
      <c r="J2579" s="161" t="s">
        <v>6707</v>
      </c>
      <c r="K2579" s="162"/>
      <c r="L2579" s="163" t="s">
        <v>7947</v>
      </c>
      <c r="M2579" s="171">
        <v>0</v>
      </c>
      <c r="N2579" s="164">
        <v>21320</v>
      </c>
      <c r="O2579" s="162" t="s">
        <v>8362</v>
      </c>
      <c r="P2579" s="160">
        <v>46203</v>
      </c>
      <c r="Q2579" s="162" t="s">
        <v>8363</v>
      </c>
      <c r="R2579" s="164">
        <v>21320</v>
      </c>
      <c r="S2579" s="163" t="s">
        <v>6332</v>
      </c>
      <c r="T2579" s="163"/>
      <c r="U2579" s="161" t="s">
        <v>10</v>
      </c>
      <c r="V2579" s="161" t="s">
        <v>11</v>
      </c>
      <c r="W2579" s="161" t="s">
        <v>12</v>
      </c>
      <c r="X2579" s="161" t="s">
        <v>13</v>
      </c>
      <c r="Y2579" s="165">
        <v>5800</v>
      </c>
      <c r="Z2579" s="165">
        <v>9261101</v>
      </c>
      <c r="AA2579" s="166">
        <v>2.4299065420560748E-2</v>
      </c>
      <c r="AB2579" s="167" t="s">
        <v>8348</v>
      </c>
      <c r="AC2579" s="168" t="s">
        <v>3267</v>
      </c>
    </row>
    <row r="2580" spans="1:29" x14ac:dyDescent="0.3">
      <c r="A2580" s="156" t="s">
        <v>4247</v>
      </c>
      <c r="B2580" s="157">
        <v>8</v>
      </c>
      <c r="C2580" s="158" t="s">
        <v>1467</v>
      </c>
      <c r="D2580" s="158" t="s">
        <v>507</v>
      </c>
      <c r="E2580" s="156" t="s">
        <v>2722</v>
      </c>
      <c r="F2580" s="159" t="s">
        <v>2638</v>
      </c>
      <c r="G2580" s="158" t="s">
        <v>280</v>
      </c>
      <c r="H2580" s="160">
        <v>46108</v>
      </c>
      <c r="I2580" s="160">
        <v>46203</v>
      </c>
      <c r="J2580" s="161" t="s">
        <v>6707</v>
      </c>
      <c r="K2580" s="162"/>
      <c r="L2580" s="163" t="s">
        <v>7947</v>
      </c>
      <c r="M2580" s="171">
        <v>0</v>
      </c>
      <c r="N2580" s="164">
        <v>1500</v>
      </c>
      <c r="O2580" s="162" t="s">
        <v>8362</v>
      </c>
      <c r="P2580" s="160">
        <v>46203</v>
      </c>
      <c r="Q2580" s="162" t="s">
        <v>8363</v>
      </c>
      <c r="R2580" s="164">
        <v>1500</v>
      </c>
      <c r="S2580" s="163" t="s">
        <v>6241</v>
      </c>
      <c r="T2580" s="163"/>
      <c r="U2580" s="161" t="s">
        <v>10</v>
      </c>
      <c r="V2580" s="161" t="s">
        <v>11</v>
      </c>
      <c r="W2580" s="161" t="s">
        <v>12</v>
      </c>
      <c r="X2580" s="161" t="s">
        <v>13</v>
      </c>
      <c r="Y2580" s="169">
        <v>5800</v>
      </c>
      <c r="Z2580" s="169">
        <v>9281101</v>
      </c>
      <c r="AA2580" s="166">
        <v>1.7095965352176886E-3</v>
      </c>
      <c r="AB2580" s="172" t="s">
        <v>8349</v>
      </c>
      <c r="AC2580" s="168" t="s">
        <v>3272</v>
      </c>
    </row>
    <row r="2581" spans="1:29" x14ac:dyDescent="0.3">
      <c r="A2581" s="156" t="s">
        <v>4292</v>
      </c>
      <c r="B2581" s="157">
        <v>7</v>
      </c>
      <c r="C2581" s="158" t="s">
        <v>1467</v>
      </c>
      <c r="D2581" s="156" t="s">
        <v>446</v>
      </c>
      <c r="E2581" s="156" t="s">
        <v>2722</v>
      </c>
      <c r="F2581" s="159" t="s">
        <v>2638</v>
      </c>
      <c r="G2581" s="156" t="s">
        <v>280</v>
      </c>
      <c r="H2581" s="160">
        <v>46108</v>
      </c>
      <c r="I2581" s="160">
        <v>46203</v>
      </c>
      <c r="J2581" s="161" t="s">
        <v>6707</v>
      </c>
      <c r="K2581" s="162"/>
      <c r="L2581" s="163" t="s">
        <v>7947</v>
      </c>
      <c r="M2581" s="171">
        <v>0</v>
      </c>
      <c r="N2581" s="164">
        <v>1380</v>
      </c>
      <c r="O2581" s="162" t="s">
        <v>8362</v>
      </c>
      <c r="P2581" s="160">
        <v>46203</v>
      </c>
      <c r="Q2581" s="162" t="s">
        <v>8363</v>
      </c>
      <c r="R2581" s="164">
        <v>1380</v>
      </c>
      <c r="S2581" s="162" t="s">
        <v>6333</v>
      </c>
      <c r="T2581" s="163"/>
      <c r="U2581" s="161" t="s">
        <v>10</v>
      </c>
      <c r="V2581" s="161" t="s">
        <v>11</v>
      </c>
      <c r="W2581" s="161" t="s">
        <v>12</v>
      </c>
      <c r="X2581" s="161" t="s">
        <v>13</v>
      </c>
      <c r="Y2581" s="169">
        <v>5800</v>
      </c>
      <c r="Z2581" s="169">
        <v>9291101</v>
      </c>
      <c r="AA2581" s="166">
        <v>1.5728288124002734E-3</v>
      </c>
      <c r="AB2581" s="158" t="s">
        <v>8350</v>
      </c>
      <c r="AC2581" s="168" t="s">
        <v>3277</v>
      </c>
    </row>
    <row r="2582" spans="1:29" x14ac:dyDescent="0.3">
      <c r="A2582" s="156" t="s">
        <v>4494</v>
      </c>
      <c r="B2582" s="157">
        <v>6</v>
      </c>
      <c r="C2582" s="158" t="s">
        <v>1467</v>
      </c>
      <c r="D2582" s="158" t="s">
        <v>301</v>
      </c>
      <c r="E2582" s="156" t="s">
        <v>2722</v>
      </c>
      <c r="F2582" s="159" t="s">
        <v>2638</v>
      </c>
      <c r="G2582" s="158" t="s">
        <v>280</v>
      </c>
      <c r="H2582" s="160">
        <v>46108</v>
      </c>
      <c r="I2582" s="160">
        <v>46203</v>
      </c>
      <c r="J2582" s="161" t="s">
        <v>6707</v>
      </c>
      <c r="K2582" s="162"/>
      <c r="L2582" s="163" t="s">
        <v>7947</v>
      </c>
      <c r="M2582" s="171">
        <v>0</v>
      </c>
      <c r="N2582" s="164">
        <v>1080</v>
      </c>
      <c r="O2582" s="162" t="s">
        <v>8362</v>
      </c>
      <c r="P2582" s="160">
        <v>46203</v>
      </c>
      <c r="Q2582" s="162" t="s">
        <v>8363</v>
      </c>
      <c r="R2582" s="164">
        <v>1080</v>
      </c>
      <c r="S2582" s="163" t="s">
        <v>6334</v>
      </c>
      <c r="T2582" s="163"/>
      <c r="U2582" s="161" t="s">
        <v>10</v>
      </c>
      <c r="V2582" s="161" t="s">
        <v>11</v>
      </c>
      <c r="W2582" s="161" t="s">
        <v>12</v>
      </c>
      <c r="X2582" s="161" t="s">
        <v>13</v>
      </c>
      <c r="Y2582" s="169">
        <v>5800</v>
      </c>
      <c r="Z2582" s="169">
        <v>9341101</v>
      </c>
      <c r="AA2582" s="166">
        <v>1.2309095053567357E-3</v>
      </c>
      <c r="AB2582" s="167" t="s">
        <v>8352</v>
      </c>
      <c r="AC2582" s="168" t="s">
        <v>3302</v>
      </c>
    </row>
    <row r="2583" spans="1:29" x14ac:dyDescent="0.3">
      <c r="A2583" s="156" t="s">
        <v>4538</v>
      </c>
      <c r="B2583" s="157">
        <v>8</v>
      </c>
      <c r="C2583" s="158" t="s">
        <v>1467</v>
      </c>
      <c r="D2583" s="158" t="s">
        <v>415</v>
      </c>
      <c r="E2583" s="156" t="s">
        <v>2722</v>
      </c>
      <c r="F2583" s="159" t="s">
        <v>2638</v>
      </c>
      <c r="G2583" s="158" t="s">
        <v>280</v>
      </c>
      <c r="H2583" s="160">
        <v>46108</v>
      </c>
      <c r="I2583" s="160">
        <v>46203</v>
      </c>
      <c r="J2583" s="161" t="s">
        <v>6707</v>
      </c>
      <c r="K2583" s="162"/>
      <c r="L2583" s="163" t="s">
        <v>7947</v>
      </c>
      <c r="M2583" s="171">
        <v>0</v>
      </c>
      <c r="N2583" s="164">
        <v>12980</v>
      </c>
      <c r="O2583" s="162" t="s">
        <v>8362</v>
      </c>
      <c r="P2583" s="160">
        <v>46203</v>
      </c>
      <c r="Q2583" s="162" t="s">
        <v>8363</v>
      </c>
      <c r="R2583" s="164">
        <v>12980</v>
      </c>
      <c r="S2583" s="163" t="s">
        <v>6335</v>
      </c>
      <c r="T2583" s="163"/>
      <c r="U2583" s="161" t="s">
        <v>10</v>
      </c>
      <c r="V2583" s="161" t="s">
        <v>11</v>
      </c>
      <c r="W2583" s="161" t="s">
        <v>12</v>
      </c>
      <c r="X2583" s="161" t="s">
        <v>13</v>
      </c>
      <c r="Y2583" s="165">
        <v>5800</v>
      </c>
      <c r="Z2583" s="165">
        <v>9441101</v>
      </c>
      <c r="AA2583" s="166">
        <v>1.47937086847504E-2</v>
      </c>
      <c r="AB2583" s="172" t="s">
        <v>8353</v>
      </c>
      <c r="AC2583" s="168" t="s">
        <v>3307</v>
      </c>
    </row>
    <row r="2584" spans="1:29" x14ac:dyDescent="0.3">
      <c r="A2584" s="156" t="s">
        <v>4715</v>
      </c>
      <c r="B2584" s="157">
        <v>9</v>
      </c>
      <c r="C2584" s="158" t="s">
        <v>1467</v>
      </c>
      <c r="D2584" s="158" t="s">
        <v>328</v>
      </c>
      <c r="E2584" s="156" t="s">
        <v>2722</v>
      </c>
      <c r="F2584" s="159" t="s">
        <v>2638</v>
      </c>
      <c r="G2584" s="156" t="s">
        <v>280</v>
      </c>
      <c r="H2584" s="160">
        <v>46108</v>
      </c>
      <c r="I2584" s="160">
        <v>46203</v>
      </c>
      <c r="J2584" s="161" t="s">
        <v>6707</v>
      </c>
      <c r="K2584" s="162"/>
      <c r="L2584" s="163" t="s">
        <v>7947</v>
      </c>
      <c r="M2584" s="171">
        <v>0</v>
      </c>
      <c r="N2584" s="164">
        <v>1070</v>
      </c>
      <c r="O2584" s="162" t="s">
        <v>8362</v>
      </c>
      <c r="P2584" s="160">
        <v>46203</v>
      </c>
      <c r="Q2584" s="162" t="s">
        <v>8363</v>
      </c>
      <c r="R2584" s="164">
        <v>1070</v>
      </c>
      <c r="S2584" s="163" t="s">
        <v>6336</v>
      </c>
      <c r="T2584" s="163"/>
      <c r="U2584" s="161" t="s">
        <v>10</v>
      </c>
      <c r="V2584" s="161" t="s">
        <v>11</v>
      </c>
      <c r="W2584" s="161" t="s">
        <v>12</v>
      </c>
      <c r="X2584" s="161" t="s">
        <v>13</v>
      </c>
      <c r="Y2584" s="165">
        <v>5800</v>
      </c>
      <c r="Z2584" s="165">
        <v>9371101</v>
      </c>
      <c r="AA2584" s="166">
        <v>1.2195121951219512E-3</v>
      </c>
      <c r="AB2584" s="167" t="s">
        <v>8354</v>
      </c>
      <c r="AC2584" s="168" t="s">
        <v>3327</v>
      </c>
    </row>
    <row r="2585" spans="1:29" x14ac:dyDescent="0.3">
      <c r="A2585" s="156" t="s">
        <v>2881</v>
      </c>
      <c r="B2585" s="157">
        <v>2</v>
      </c>
      <c r="C2585" s="156" t="s">
        <v>1467</v>
      </c>
      <c r="D2585" s="158" t="s">
        <v>284</v>
      </c>
      <c r="E2585" s="156" t="s">
        <v>2722</v>
      </c>
      <c r="F2585" s="159" t="s">
        <v>2638</v>
      </c>
      <c r="G2585" s="156" t="s">
        <v>280</v>
      </c>
      <c r="H2585" s="160">
        <v>46108</v>
      </c>
      <c r="I2585" s="160">
        <v>46203</v>
      </c>
      <c r="J2585" s="161" t="s">
        <v>6707</v>
      </c>
      <c r="K2585" s="162"/>
      <c r="L2585" s="163" t="s">
        <v>7947</v>
      </c>
      <c r="M2585" s="171">
        <v>0</v>
      </c>
      <c r="N2585" s="164">
        <v>2960</v>
      </c>
      <c r="O2585" s="162" t="s">
        <v>8362</v>
      </c>
      <c r="P2585" s="160">
        <v>46203</v>
      </c>
      <c r="Q2585" s="162" t="s">
        <v>8363</v>
      </c>
      <c r="R2585" s="164">
        <v>2960</v>
      </c>
      <c r="S2585" s="162" t="s">
        <v>1573</v>
      </c>
      <c r="T2585" s="163"/>
      <c r="U2585" s="161" t="s">
        <v>10</v>
      </c>
      <c r="V2585" s="161" t="s">
        <v>11</v>
      </c>
      <c r="W2585" s="161" t="s">
        <v>12</v>
      </c>
      <c r="X2585" s="161" t="s">
        <v>13</v>
      </c>
      <c r="Y2585" s="169">
        <v>5800</v>
      </c>
      <c r="Z2585" s="169">
        <v>9301101</v>
      </c>
      <c r="AA2585" s="166">
        <v>3.3736038294962388E-3</v>
      </c>
      <c r="AB2585" s="158" t="s">
        <v>8359</v>
      </c>
      <c r="AC2585" s="168" t="s">
        <v>3282</v>
      </c>
    </row>
    <row r="2586" spans="1:29" x14ac:dyDescent="0.3">
      <c r="A2586" s="156" t="s">
        <v>2726</v>
      </c>
      <c r="B2586" s="157">
        <v>3</v>
      </c>
      <c r="C2586" s="158" t="s">
        <v>1467</v>
      </c>
      <c r="D2586" s="158" t="s">
        <v>421</v>
      </c>
      <c r="E2586" s="156" t="s">
        <v>2722</v>
      </c>
      <c r="F2586" s="159" t="s">
        <v>2638</v>
      </c>
      <c r="G2586" s="158" t="s">
        <v>280</v>
      </c>
      <c r="H2586" s="160">
        <v>46108</v>
      </c>
      <c r="I2586" s="160">
        <v>46219</v>
      </c>
      <c r="J2586" s="161" t="s">
        <v>6707</v>
      </c>
      <c r="K2586" s="162"/>
      <c r="L2586" s="163" t="s">
        <v>7947</v>
      </c>
      <c r="M2586" s="171">
        <v>0</v>
      </c>
      <c r="N2586" s="164">
        <v>1440</v>
      </c>
      <c r="O2586" s="162" t="s">
        <v>8364</v>
      </c>
      <c r="P2586" s="160">
        <v>46219</v>
      </c>
      <c r="Q2586" s="162" t="s">
        <v>8365</v>
      </c>
      <c r="R2586" s="164">
        <v>1440</v>
      </c>
      <c r="S2586" s="163" t="s">
        <v>5656</v>
      </c>
      <c r="T2586" s="163"/>
      <c r="U2586" s="161" t="s">
        <v>10</v>
      </c>
      <c r="V2586" s="161" t="s">
        <v>11</v>
      </c>
      <c r="W2586" s="161" t="s">
        <v>12</v>
      </c>
      <c r="X2586" s="161" t="s">
        <v>13</v>
      </c>
      <c r="Y2586" s="165">
        <v>5800</v>
      </c>
      <c r="Z2586" s="165">
        <v>9021101</v>
      </c>
      <c r="AA2586" s="166">
        <v>1.641212673808981E-3</v>
      </c>
      <c r="AB2586" s="167" t="s">
        <v>8355</v>
      </c>
      <c r="AC2586" s="168" t="s">
        <v>3156</v>
      </c>
    </row>
    <row r="2587" spans="1:29" x14ac:dyDescent="0.3">
      <c r="A2587" s="156" t="s">
        <v>2732</v>
      </c>
      <c r="B2587" s="157">
        <v>3</v>
      </c>
      <c r="C2587" s="156" t="s">
        <v>1467</v>
      </c>
      <c r="D2587" s="156" t="s">
        <v>412</v>
      </c>
      <c r="E2587" s="156" t="s">
        <v>2722</v>
      </c>
      <c r="F2587" s="159" t="s">
        <v>2638</v>
      </c>
      <c r="G2587" s="156" t="s">
        <v>280</v>
      </c>
      <c r="H2587" s="160">
        <v>46108</v>
      </c>
      <c r="I2587" s="160">
        <v>46219</v>
      </c>
      <c r="J2587" s="161" t="s">
        <v>6707</v>
      </c>
      <c r="K2587" s="162"/>
      <c r="L2587" s="163" t="s">
        <v>7947</v>
      </c>
      <c r="M2587" s="171">
        <v>0</v>
      </c>
      <c r="N2587" s="164">
        <v>1360</v>
      </c>
      <c r="O2587" s="162" t="s">
        <v>8364</v>
      </c>
      <c r="P2587" s="160">
        <v>46219</v>
      </c>
      <c r="Q2587" s="162" t="s">
        <v>8365</v>
      </c>
      <c r="R2587" s="164">
        <v>1360</v>
      </c>
      <c r="S2587" s="158" t="s">
        <v>5657</v>
      </c>
      <c r="T2587" s="163"/>
      <c r="U2587" s="161" t="s">
        <v>10</v>
      </c>
      <c r="V2587" s="161" t="s">
        <v>11</v>
      </c>
      <c r="W2587" s="161" t="s">
        <v>12</v>
      </c>
      <c r="X2587" s="161" t="s">
        <v>13</v>
      </c>
      <c r="Y2587" s="169">
        <v>5800</v>
      </c>
      <c r="Z2587" s="169">
        <v>9041101</v>
      </c>
      <c r="AA2587" s="166">
        <v>1.5500341919307044E-3</v>
      </c>
      <c r="AB2587" s="183" t="s">
        <v>8356</v>
      </c>
      <c r="AC2587" s="168" t="s">
        <v>3166</v>
      </c>
    </row>
    <row r="2588" spans="1:29" x14ac:dyDescent="0.3">
      <c r="A2588" s="156" t="s">
        <v>2808</v>
      </c>
      <c r="B2588" s="157">
        <v>4</v>
      </c>
      <c r="C2588" s="158" t="s">
        <v>1467</v>
      </c>
      <c r="D2588" s="156" t="s">
        <v>418</v>
      </c>
      <c r="E2588" s="156" t="s">
        <v>2722</v>
      </c>
      <c r="F2588" s="156" t="s">
        <v>2638</v>
      </c>
      <c r="G2588" s="158" t="s">
        <v>280</v>
      </c>
      <c r="H2588" s="160">
        <v>46108</v>
      </c>
      <c r="I2588" s="160">
        <v>46219</v>
      </c>
      <c r="J2588" s="161" t="s">
        <v>6707</v>
      </c>
      <c r="K2588" s="162"/>
      <c r="L2588" s="163" t="s">
        <v>7947</v>
      </c>
      <c r="M2588" s="171">
        <v>0</v>
      </c>
      <c r="N2588" s="170">
        <v>4300</v>
      </c>
      <c r="O2588" s="162" t="s">
        <v>8364</v>
      </c>
      <c r="P2588" s="160">
        <v>46219</v>
      </c>
      <c r="Q2588" s="162" t="s">
        <v>8365</v>
      </c>
      <c r="R2588" s="171">
        <v>4300</v>
      </c>
      <c r="S2588" s="158" t="s">
        <v>6235</v>
      </c>
      <c r="T2588" s="162"/>
      <c r="U2588" s="161" t="s">
        <v>10</v>
      </c>
      <c r="V2588" s="161" t="s">
        <v>11</v>
      </c>
      <c r="W2588" s="161" t="s">
        <v>12</v>
      </c>
      <c r="X2588" s="161" t="s">
        <v>13</v>
      </c>
      <c r="Y2588" s="165">
        <v>5800</v>
      </c>
      <c r="Z2588" s="169">
        <v>9091101</v>
      </c>
      <c r="AA2588" s="166">
        <v>4.9008434009573743E-3</v>
      </c>
      <c r="AB2588" s="185" t="s">
        <v>8357</v>
      </c>
      <c r="AC2588" s="168" t="s">
        <v>3192</v>
      </c>
    </row>
    <row r="2589" spans="1:29" x14ac:dyDescent="0.3">
      <c r="A2589" s="156" t="s">
        <v>2822</v>
      </c>
      <c r="B2589" s="157">
        <v>3</v>
      </c>
      <c r="C2589" s="158" t="s">
        <v>1467</v>
      </c>
      <c r="D2589" s="156" t="s">
        <v>436</v>
      </c>
      <c r="E2589" s="156" t="s">
        <v>2722</v>
      </c>
      <c r="F2589" s="159" t="s">
        <v>2638</v>
      </c>
      <c r="G2589" s="156" t="s">
        <v>280</v>
      </c>
      <c r="H2589" s="160">
        <v>46108</v>
      </c>
      <c r="I2589" s="160">
        <v>46219</v>
      </c>
      <c r="J2589" s="161" t="s">
        <v>6707</v>
      </c>
      <c r="K2589" s="162"/>
      <c r="L2589" s="163" t="s">
        <v>7947</v>
      </c>
      <c r="M2589" s="171">
        <v>0</v>
      </c>
      <c r="N2589" s="164">
        <v>1360</v>
      </c>
      <c r="O2589" s="162" t="s">
        <v>8364</v>
      </c>
      <c r="P2589" s="160">
        <v>46219</v>
      </c>
      <c r="Q2589" s="162" t="s">
        <v>8365</v>
      </c>
      <c r="R2589" s="164">
        <v>1360</v>
      </c>
      <c r="S2589" s="158" t="s">
        <v>5859</v>
      </c>
      <c r="T2589" s="163"/>
      <c r="U2589" s="161" t="s">
        <v>10</v>
      </c>
      <c r="V2589" s="161" t="s">
        <v>11</v>
      </c>
      <c r="W2589" s="161" t="s">
        <v>12</v>
      </c>
      <c r="X2589" s="161" t="s">
        <v>13</v>
      </c>
      <c r="Y2589" s="169">
        <v>5800</v>
      </c>
      <c r="Z2589" s="165">
        <v>9131101</v>
      </c>
      <c r="AA2589" s="166">
        <v>1.5500341919307044E-3</v>
      </c>
      <c r="AB2589" s="167" t="s">
        <v>8358</v>
      </c>
      <c r="AC2589" s="168" t="s">
        <v>3202</v>
      </c>
    </row>
    <row r="2590" spans="1:29" x14ac:dyDescent="0.3">
      <c r="A2590" s="156" t="s">
        <v>3764</v>
      </c>
      <c r="B2590" s="157">
        <v>7</v>
      </c>
      <c r="C2590" s="158" t="s">
        <v>1467</v>
      </c>
      <c r="D2590" s="158" t="s">
        <v>438</v>
      </c>
      <c r="E2590" s="156" t="s">
        <v>2722</v>
      </c>
      <c r="F2590" s="159" t="s">
        <v>2638</v>
      </c>
      <c r="G2590" s="156" t="s">
        <v>280</v>
      </c>
      <c r="H2590" s="160">
        <v>46108</v>
      </c>
      <c r="I2590" s="160">
        <v>46219</v>
      </c>
      <c r="J2590" s="161" t="s">
        <v>6707</v>
      </c>
      <c r="K2590" s="162"/>
      <c r="L2590" s="163" t="s">
        <v>7947</v>
      </c>
      <c r="M2590" s="171">
        <v>0</v>
      </c>
      <c r="N2590" s="164">
        <v>1350</v>
      </c>
      <c r="O2590" s="162" t="s">
        <v>8364</v>
      </c>
      <c r="P2590" s="160">
        <v>46219</v>
      </c>
      <c r="Q2590" s="162" t="s">
        <v>8365</v>
      </c>
      <c r="R2590" s="164">
        <v>1350</v>
      </c>
      <c r="S2590" s="163" t="s">
        <v>6132</v>
      </c>
      <c r="T2590" s="163"/>
      <c r="U2590" s="161" t="s">
        <v>10</v>
      </c>
      <c r="V2590" s="161" t="s">
        <v>11</v>
      </c>
      <c r="W2590" s="161" t="s">
        <v>12</v>
      </c>
      <c r="X2590" s="161" t="s">
        <v>13</v>
      </c>
      <c r="Y2590" s="169">
        <v>5800</v>
      </c>
      <c r="Z2590" s="169">
        <v>9161101</v>
      </c>
      <c r="AA2590" s="166">
        <v>1.5386368816959197E-3</v>
      </c>
      <c r="AB2590" s="183" t="s">
        <v>8344</v>
      </c>
      <c r="AC2590" s="168" t="s">
        <v>3207</v>
      </c>
    </row>
    <row r="2591" spans="1:29" x14ac:dyDescent="0.3">
      <c r="A2591" s="156" t="s">
        <v>3849</v>
      </c>
      <c r="B2591" s="157">
        <v>6</v>
      </c>
      <c r="C2591" s="158" t="s">
        <v>1467</v>
      </c>
      <c r="D2591" s="158" t="s">
        <v>501</v>
      </c>
      <c r="E2591" s="156" t="s">
        <v>2722</v>
      </c>
      <c r="F2591" s="159" t="s">
        <v>2638</v>
      </c>
      <c r="G2591" s="158" t="s">
        <v>280</v>
      </c>
      <c r="H2591" s="160">
        <v>46108</v>
      </c>
      <c r="I2591" s="160">
        <v>46219</v>
      </c>
      <c r="J2591" s="161" t="s">
        <v>6707</v>
      </c>
      <c r="K2591" s="162"/>
      <c r="L2591" s="156" t="s">
        <v>7947</v>
      </c>
      <c r="M2591" s="171">
        <v>0</v>
      </c>
      <c r="N2591" s="164">
        <v>2150</v>
      </c>
      <c r="O2591" s="162" t="s">
        <v>8364</v>
      </c>
      <c r="P2591" s="160">
        <v>46219</v>
      </c>
      <c r="Q2591" s="162" t="s">
        <v>8365</v>
      </c>
      <c r="R2591" s="164">
        <v>2150</v>
      </c>
      <c r="S2591" s="163" t="s">
        <v>6176</v>
      </c>
      <c r="T2591" s="163"/>
      <c r="U2591" s="161" t="s">
        <v>10</v>
      </c>
      <c r="V2591" s="161" t="s">
        <v>11</v>
      </c>
      <c r="W2591" s="161" t="s">
        <v>12</v>
      </c>
      <c r="X2591" s="161" t="s">
        <v>13</v>
      </c>
      <c r="Y2591" s="169">
        <v>5800</v>
      </c>
      <c r="Z2591" s="169">
        <v>9171101</v>
      </c>
      <c r="AA2591" s="166">
        <v>2.4504217004786871E-3</v>
      </c>
      <c r="AB2591" s="172" t="s">
        <v>8345</v>
      </c>
      <c r="AC2591" s="168" t="s">
        <v>3217</v>
      </c>
    </row>
    <row r="2592" spans="1:29" x14ac:dyDescent="0.3">
      <c r="A2592" s="156" t="s">
        <v>2841</v>
      </c>
      <c r="B2592" s="157">
        <v>4</v>
      </c>
      <c r="C2592" s="158" t="s">
        <v>1467</v>
      </c>
      <c r="D2592" s="158" t="s">
        <v>135</v>
      </c>
      <c r="E2592" s="156" t="s">
        <v>2722</v>
      </c>
      <c r="F2592" s="159" t="s">
        <v>2638</v>
      </c>
      <c r="G2592" s="158" t="s">
        <v>280</v>
      </c>
      <c r="H2592" s="160">
        <v>46108</v>
      </c>
      <c r="I2592" s="160">
        <v>46219</v>
      </c>
      <c r="J2592" s="161" t="s">
        <v>6707</v>
      </c>
      <c r="K2592" s="162"/>
      <c r="L2592" s="163" t="s">
        <v>7947</v>
      </c>
      <c r="M2592" s="171">
        <v>0</v>
      </c>
      <c r="N2592" s="164">
        <v>1600</v>
      </c>
      <c r="O2592" s="162" t="s">
        <v>8364</v>
      </c>
      <c r="P2592" s="160">
        <v>46219</v>
      </c>
      <c r="Q2592" s="162" t="s">
        <v>8365</v>
      </c>
      <c r="R2592" s="164">
        <v>1600</v>
      </c>
      <c r="S2592" s="163" t="s">
        <v>5858</v>
      </c>
      <c r="T2592" s="163"/>
      <c r="U2592" s="161" t="s">
        <v>10</v>
      </c>
      <c r="V2592" s="161" t="s">
        <v>11</v>
      </c>
      <c r="W2592" s="161" t="s">
        <v>12</v>
      </c>
      <c r="X2592" s="161" t="s">
        <v>13</v>
      </c>
      <c r="Y2592" s="169">
        <v>5800</v>
      </c>
      <c r="Z2592" s="169">
        <v>9201101</v>
      </c>
      <c r="AA2592" s="166">
        <v>1.8235696375655346E-3</v>
      </c>
      <c r="AB2592" s="172" t="s">
        <v>8346</v>
      </c>
      <c r="AC2592" s="168" t="s">
        <v>3232</v>
      </c>
    </row>
    <row r="2593" spans="1:29" x14ac:dyDescent="0.3">
      <c r="A2593" s="156" t="s">
        <v>2871</v>
      </c>
      <c r="B2593" s="157">
        <v>3</v>
      </c>
      <c r="C2593" s="158" t="s">
        <v>1467</v>
      </c>
      <c r="D2593" s="156" t="s">
        <v>506</v>
      </c>
      <c r="E2593" s="156" t="s">
        <v>2722</v>
      </c>
      <c r="F2593" s="159" t="s">
        <v>2638</v>
      </c>
      <c r="G2593" s="158" t="s">
        <v>280</v>
      </c>
      <c r="H2593" s="160">
        <v>46108</v>
      </c>
      <c r="I2593" s="160">
        <v>46219</v>
      </c>
      <c r="J2593" s="161" t="s">
        <v>6707</v>
      </c>
      <c r="K2593" s="162"/>
      <c r="L2593" s="163" t="s">
        <v>7947</v>
      </c>
      <c r="M2593" s="171">
        <v>0</v>
      </c>
      <c r="N2593" s="164">
        <v>15240</v>
      </c>
      <c r="O2593" s="162" t="s">
        <v>8364</v>
      </c>
      <c r="P2593" s="160">
        <v>46219</v>
      </c>
      <c r="Q2593" s="162" t="s">
        <v>8365</v>
      </c>
      <c r="R2593" s="164">
        <v>15240</v>
      </c>
      <c r="S2593" s="163"/>
      <c r="T2593" s="163"/>
      <c r="U2593" s="161" t="s">
        <v>10</v>
      </c>
      <c r="V2593" s="161" t="s">
        <v>11</v>
      </c>
      <c r="W2593" s="161" t="s">
        <v>12</v>
      </c>
      <c r="X2593" s="161" t="s">
        <v>13</v>
      </c>
      <c r="Y2593" s="169">
        <v>5800</v>
      </c>
      <c r="Z2593" s="169">
        <v>9251101</v>
      </c>
      <c r="AA2593" s="166">
        <v>1.7369500797811716E-2</v>
      </c>
      <c r="AB2593" s="172" t="s">
        <v>8347</v>
      </c>
      <c r="AC2593" s="168" t="s">
        <v>3257</v>
      </c>
    </row>
    <row r="2594" spans="1:29" x14ac:dyDescent="0.3">
      <c r="A2594" s="156" t="s">
        <v>4206</v>
      </c>
      <c r="B2594" s="157">
        <v>6</v>
      </c>
      <c r="C2594" s="158" t="s">
        <v>1467</v>
      </c>
      <c r="D2594" s="158" t="s">
        <v>500</v>
      </c>
      <c r="E2594" s="156" t="s">
        <v>2722</v>
      </c>
      <c r="F2594" s="159" t="s">
        <v>2638</v>
      </c>
      <c r="G2594" s="158" t="s">
        <v>280</v>
      </c>
      <c r="H2594" s="160">
        <v>46108</v>
      </c>
      <c r="I2594" s="160">
        <v>46219</v>
      </c>
      <c r="J2594" s="161" t="s">
        <v>6707</v>
      </c>
      <c r="K2594" s="162"/>
      <c r="L2594" s="163" t="s">
        <v>7947</v>
      </c>
      <c r="M2594" s="171">
        <v>0</v>
      </c>
      <c r="N2594" s="164">
        <v>3590</v>
      </c>
      <c r="O2594" s="162" t="s">
        <v>8364</v>
      </c>
      <c r="P2594" s="160">
        <v>46219</v>
      </c>
      <c r="Q2594" s="162" t="s">
        <v>8365</v>
      </c>
      <c r="R2594" s="164">
        <v>3590</v>
      </c>
      <c r="S2594" s="163" t="s">
        <v>6332</v>
      </c>
      <c r="T2594" s="163"/>
      <c r="U2594" s="161" t="s">
        <v>10</v>
      </c>
      <c r="V2594" s="161" t="s">
        <v>11</v>
      </c>
      <c r="W2594" s="161" t="s">
        <v>12</v>
      </c>
      <c r="X2594" s="161" t="s">
        <v>13</v>
      </c>
      <c r="Y2594" s="169">
        <v>5800</v>
      </c>
      <c r="Z2594" s="169">
        <v>9261101</v>
      </c>
      <c r="AA2594" s="166">
        <v>4.0916343742876679E-3</v>
      </c>
      <c r="AB2594" s="172" t="s">
        <v>8348</v>
      </c>
      <c r="AC2594" s="168" t="s">
        <v>3267</v>
      </c>
    </row>
    <row r="2595" spans="1:29" x14ac:dyDescent="0.3">
      <c r="A2595" s="156" t="s">
        <v>4247</v>
      </c>
      <c r="B2595" s="157">
        <v>8</v>
      </c>
      <c r="C2595" s="158" t="s">
        <v>1467</v>
      </c>
      <c r="D2595" s="158" t="s">
        <v>507</v>
      </c>
      <c r="E2595" s="156" t="s">
        <v>2722</v>
      </c>
      <c r="F2595" s="159" t="s">
        <v>2638</v>
      </c>
      <c r="G2595" s="158" t="s">
        <v>280</v>
      </c>
      <c r="H2595" s="160">
        <v>46108</v>
      </c>
      <c r="I2595" s="160">
        <v>46219</v>
      </c>
      <c r="J2595" s="161" t="s">
        <v>6707</v>
      </c>
      <c r="K2595" s="162"/>
      <c r="L2595" s="163" t="s">
        <v>7947</v>
      </c>
      <c r="M2595" s="171">
        <v>0</v>
      </c>
      <c r="N2595" s="164">
        <v>1540</v>
      </c>
      <c r="O2595" s="162" t="s">
        <v>8364</v>
      </c>
      <c r="P2595" s="160">
        <v>46219</v>
      </c>
      <c r="Q2595" s="162" t="s">
        <v>8365</v>
      </c>
      <c r="R2595" s="164">
        <v>1540</v>
      </c>
      <c r="S2595" s="163" t="s">
        <v>6241</v>
      </c>
      <c r="T2595" s="163"/>
      <c r="U2595" s="161" t="s">
        <v>10</v>
      </c>
      <c r="V2595" s="161" t="s">
        <v>11</v>
      </c>
      <c r="W2595" s="161" t="s">
        <v>12</v>
      </c>
      <c r="X2595" s="161" t="s">
        <v>13</v>
      </c>
      <c r="Y2595" s="169">
        <v>5800</v>
      </c>
      <c r="Z2595" s="169">
        <v>9281101</v>
      </c>
      <c r="AA2595" s="166">
        <v>1.755185776156827E-3</v>
      </c>
      <c r="AB2595" s="172" t="s">
        <v>8349</v>
      </c>
      <c r="AC2595" s="168" t="s">
        <v>3272</v>
      </c>
    </row>
    <row r="2596" spans="1:29" x14ac:dyDescent="0.3">
      <c r="A2596" s="156" t="s">
        <v>4292</v>
      </c>
      <c r="B2596" s="157">
        <v>7</v>
      </c>
      <c r="C2596" s="158" t="s">
        <v>1467</v>
      </c>
      <c r="D2596" s="158" t="s">
        <v>446</v>
      </c>
      <c r="E2596" s="156" t="s">
        <v>2722</v>
      </c>
      <c r="F2596" s="159" t="s">
        <v>2638</v>
      </c>
      <c r="G2596" s="158" t="s">
        <v>280</v>
      </c>
      <c r="H2596" s="160">
        <v>46108</v>
      </c>
      <c r="I2596" s="160">
        <v>46219</v>
      </c>
      <c r="J2596" s="161" t="s">
        <v>6707</v>
      </c>
      <c r="K2596" s="162"/>
      <c r="L2596" s="163" t="s">
        <v>7947</v>
      </c>
      <c r="M2596" s="171">
        <v>0</v>
      </c>
      <c r="N2596" s="164">
        <v>310</v>
      </c>
      <c r="O2596" s="162" t="s">
        <v>8364</v>
      </c>
      <c r="P2596" s="160">
        <v>46219</v>
      </c>
      <c r="Q2596" s="162" t="s">
        <v>8365</v>
      </c>
      <c r="R2596" s="164">
        <v>310</v>
      </c>
      <c r="S2596" s="163" t="s">
        <v>6333</v>
      </c>
      <c r="T2596" s="163"/>
      <c r="U2596" s="161" t="s">
        <v>10</v>
      </c>
      <c r="V2596" s="161" t="s">
        <v>11</v>
      </c>
      <c r="W2596" s="161" t="s">
        <v>12</v>
      </c>
      <c r="X2596" s="161" t="s">
        <v>13</v>
      </c>
      <c r="Y2596" s="169">
        <v>5800</v>
      </c>
      <c r="Z2596" s="169">
        <v>9291101</v>
      </c>
      <c r="AA2596" s="166">
        <v>3.5331661727832232E-4</v>
      </c>
      <c r="AB2596" s="172" t="s">
        <v>8350</v>
      </c>
      <c r="AC2596" s="168" t="s">
        <v>3277</v>
      </c>
    </row>
    <row r="2597" spans="1:29" x14ac:dyDescent="0.3">
      <c r="A2597" s="156" t="s">
        <v>4494</v>
      </c>
      <c r="B2597" s="157">
        <v>6</v>
      </c>
      <c r="C2597" s="158" t="s">
        <v>1467</v>
      </c>
      <c r="D2597" s="158" t="s">
        <v>301</v>
      </c>
      <c r="E2597" s="156" t="s">
        <v>2722</v>
      </c>
      <c r="F2597" s="159" t="s">
        <v>2638</v>
      </c>
      <c r="G2597" s="158" t="s">
        <v>280</v>
      </c>
      <c r="H2597" s="160">
        <v>46108</v>
      </c>
      <c r="I2597" s="160">
        <v>46219</v>
      </c>
      <c r="J2597" s="161" t="s">
        <v>6707</v>
      </c>
      <c r="K2597" s="162"/>
      <c r="L2597" s="163" t="s">
        <v>7947</v>
      </c>
      <c r="M2597" s="171">
        <v>0</v>
      </c>
      <c r="N2597" s="164">
        <v>1520</v>
      </c>
      <c r="O2597" s="162" t="s">
        <v>8364</v>
      </c>
      <c r="P2597" s="160">
        <v>46219</v>
      </c>
      <c r="Q2597" s="162" t="s">
        <v>8365</v>
      </c>
      <c r="R2597" s="164">
        <v>1520</v>
      </c>
      <c r="S2597" s="163" t="s">
        <v>6334</v>
      </c>
      <c r="T2597" s="163"/>
      <c r="U2597" s="161" t="s">
        <v>10</v>
      </c>
      <c r="V2597" s="161" t="s">
        <v>11</v>
      </c>
      <c r="W2597" s="161" t="s">
        <v>12</v>
      </c>
      <c r="X2597" s="161" t="s">
        <v>13</v>
      </c>
      <c r="Y2597" s="169">
        <v>5800</v>
      </c>
      <c r="Z2597" s="169">
        <v>9341101</v>
      </c>
      <c r="AA2597" s="166">
        <v>1.7323911556872578E-3</v>
      </c>
      <c r="AB2597" s="172" t="s">
        <v>8352</v>
      </c>
      <c r="AC2597" s="168" t="s">
        <v>3302</v>
      </c>
    </row>
    <row r="2598" spans="1:29" x14ac:dyDescent="0.3">
      <c r="A2598" s="156" t="s">
        <v>4538</v>
      </c>
      <c r="B2598" s="157">
        <v>8</v>
      </c>
      <c r="C2598" s="158" t="s">
        <v>1467</v>
      </c>
      <c r="D2598" s="158" t="s">
        <v>415</v>
      </c>
      <c r="E2598" s="156" t="s">
        <v>2722</v>
      </c>
      <c r="F2598" s="159" t="s">
        <v>2638</v>
      </c>
      <c r="G2598" s="158" t="s">
        <v>280</v>
      </c>
      <c r="H2598" s="160">
        <v>46108</v>
      </c>
      <c r="I2598" s="160">
        <v>46219</v>
      </c>
      <c r="J2598" s="161" t="s">
        <v>6707</v>
      </c>
      <c r="K2598" s="162"/>
      <c r="L2598" s="163" t="s">
        <v>7947</v>
      </c>
      <c r="M2598" s="171">
        <v>0</v>
      </c>
      <c r="N2598" s="164">
        <v>15260</v>
      </c>
      <c r="O2598" s="162" t="s">
        <v>8364</v>
      </c>
      <c r="P2598" s="160">
        <v>46219</v>
      </c>
      <c r="Q2598" s="162" t="s">
        <v>8365</v>
      </c>
      <c r="R2598" s="164">
        <v>15260</v>
      </c>
      <c r="S2598" s="163" t="s">
        <v>6335</v>
      </c>
      <c r="T2598" s="163"/>
      <c r="U2598" s="161" t="s">
        <v>10</v>
      </c>
      <c r="V2598" s="161" t="s">
        <v>11</v>
      </c>
      <c r="W2598" s="161" t="s">
        <v>12</v>
      </c>
      <c r="X2598" s="161" t="s">
        <v>13</v>
      </c>
      <c r="Y2598" s="169">
        <v>5800</v>
      </c>
      <c r="Z2598" s="169">
        <v>9441101</v>
      </c>
      <c r="AA2598" s="166">
        <v>1.7392295418281287E-2</v>
      </c>
      <c r="AB2598" s="172" t="s">
        <v>8353</v>
      </c>
      <c r="AC2598" s="168" t="s">
        <v>3307</v>
      </c>
    </row>
    <row r="2599" spans="1:29" x14ac:dyDescent="0.3">
      <c r="A2599" s="156" t="s">
        <v>4715</v>
      </c>
      <c r="B2599" s="157">
        <v>9</v>
      </c>
      <c r="C2599" s="158" t="s">
        <v>1467</v>
      </c>
      <c r="D2599" s="158" t="s">
        <v>328</v>
      </c>
      <c r="E2599" s="156" t="s">
        <v>2722</v>
      </c>
      <c r="F2599" s="159" t="s">
        <v>2638</v>
      </c>
      <c r="G2599" s="158" t="s">
        <v>280</v>
      </c>
      <c r="H2599" s="160">
        <v>46108</v>
      </c>
      <c r="I2599" s="160">
        <v>46219</v>
      </c>
      <c r="J2599" s="161" t="s">
        <v>6707</v>
      </c>
      <c r="K2599" s="162"/>
      <c r="L2599" s="163" t="s">
        <v>7947</v>
      </c>
      <c r="M2599" s="171">
        <v>0</v>
      </c>
      <c r="N2599" s="164">
        <v>2260</v>
      </c>
      <c r="O2599" s="162" t="s">
        <v>8364</v>
      </c>
      <c r="P2599" s="160">
        <v>46219</v>
      </c>
      <c r="Q2599" s="162" t="s">
        <v>8365</v>
      </c>
      <c r="R2599" s="164">
        <v>2260</v>
      </c>
      <c r="S2599" s="163" t="s">
        <v>6336</v>
      </c>
      <c r="T2599" s="163"/>
      <c r="U2599" s="161" t="s">
        <v>10</v>
      </c>
      <c r="V2599" s="161" t="s">
        <v>11</v>
      </c>
      <c r="W2599" s="161" t="s">
        <v>12</v>
      </c>
      <c r="X2599" s="161" t="s">
        <v>13</v>
      </c>
      <c r="Y2599" s="169">
        <v>5800</v>
      </c>
      <c r="Z2599" s="169">
        <v>9371101</v>
      </c>
      <c r="AA2599" s="166">
        <v>2.5757921130613176E-3</v>
      </c>
      <c r="AB2599" s="172" t="s">
        <v>8354</v>
      </c>
      <c r="AC2599" s="168" t="s">
        <v>3327</v>
      </c>
    </row>
    <row r="2600" spans="1:29" x14ac:dyDescent="0.3">
      <c r="A2600" s="156" t="s">
        <v>2805</v>
      </c>
      <c r="B2600" s="157">
        <v>0</v>
      </c>
      <c r="C2600" s="158" t="s">
        <v>1467</v>
      </c>
      <c r="D2600" s="156" t="s">
        <v>3</v>
      </c>
      <c r="E2600" s="156" t="s">
        <v>2722</v>
      </c>
      <c r="F2600" s="158" t="s">
        <v>2638</v>
      </c>
      <c r="G2600" s="158" t="s">
        <v>280</v>
      </c>
      <c r="H2600" s="179">
        <v>46108</v>
      </c>
      <c r="I2600" s="160">
        <v>47635</v>
      </c>
      <c r="J2600" s="161" t="s">
        <v>6707</v>
      </c>
      <c r="K2600" s="162" t="s">
        <v>7950</v>
      </c>
      <c r="L2600" s="158" t="s">
        <v>7947</v>
      </c>
      <c r="M2600" s="171">
        <v>435612.5</v>
      </c>
      <c r="N2600" s="171">
        <v>435612.5</v>
      </c>
      <c r="O2600" s="162"/>
      <c r="P2600" s="160"/>
      <c r="Q2600" s="162"/>
      <c r="R2600" s="171">
        <v>0</v>
      </c>
      <c r="S2600" s="158"/>
      <c r="T2600" s="156"/>
      <c r="U2600" s="161" t="s">
        <v>10</v>
      </c>
      <c r="V2600" s="161" t="s">
        <v>11</v>
      </c>
      <c r="W2600" s="161" t="s">
        <v>12</v>
      </c>
      <c r="X2600" s="161" t="s">
        <v>13</v>
      </c>
      <c r="Y2600" s="165">
        <v>5800</v>
      </c>
      <c r="Z2600" s="165">
        <v>9851100</v>
      </c>
      <c r="AA2600" s="166">
        <v>0</v>
      </c>
      <c r="AB2600" s="191" t="s">
        <v>7951</v>
      </c>
      <c r="AC2600" s="168" t="s">
        <v>3186</v>
      </c>
    </row>
    <row r="2601" spans="1:29" x14ac:dyDescent="0.3">
      <c r="A2601" s="156" t="s">
        <v>2805</v>
      </c>
      <c r="B2601" s="157">
        <v>0</v>
      </c>
      <c r="C2601" s="158" t="s">
        <v>1467</v>
      </c>
      <c r="D2601" s="158" t="s">
        <v>3</v>
      </c>
      <c r="E2601" s="156" t="s">
        <v>2722</v>
      </c>
      <c r="F2601" s="159" t="s">
        <v>2638</v>
      </c>
      <c r="G2601" s="158" t="s">
        <v>280</v>
      </c>
      <c r="H2601" s="160">
        <v>45722</v>
      </c>
      <c r="I2601" s="160">
        <v>45855</v>
      </c>
      <c r="J2601" s="161" t="s">
        <v>6174</v>
      </c>
      <c r="K2601" s="162" t="s">
        <v>6884</v>
      </c>
      <c r="L2601" s="163" t="s">
        <v>7512</v>
      </c>
      <c r="M2601" s="171">
        <v>0</v>
      </c>
      <c r="N2601" s="164">
        <v>51620</v>
      </c>
      <c r="O2601" s="162" t="s">
        <v>7513</v>
      </c>
      <c r="P2601" s="160">
        <v>45855</v>
      </c>
      <c r="Q2601" s="162" t="s">
        <v>7514</v>
      </c>
      <c r="R2601" s="164">
        <v>51620</v>
      </c>
      <c r="S2601" s="163"/>
      <c r="T2601" s="163"/>
      <c r="U2601" s="161" t="s">
        <v>10</v>
      </c>
      <c r="V2601" s="161" t="s">
        <v>11</v>
      </c>
      <c r="W2601" s="161" t="s">
        <v>12</v>
      </c>
      <c r="X2601" s="161" t="s">
        <v>13</v>
      </c>
      <c r="Y2601" s="169">
        <v>5800</v>
      </c>
      <c r="Z2601" s="169">
        <v>9851100</v>
      </c>
      <c r="AA2601" s="166">
        <v>5.8832915431958059E-2</v>
      </c>
      <c r="AB2601" s="167" t="s">
        <v>7515</v>
      </c>
      <c r="AC2601" s="168" t="s">
        <v>3186</v>
      </c>
    </row>
    <row r="2602" spans="1:29" x14ac:dyDescent="0.3">
      <c r="A2602" s="156" t="s">
        <v>2805</v>
      </c>
      <c r="B2602" s="157">
        <v>0</v>
      </c>
      <c r="C2602" s="158" t="s">
        <v>1467</v>
      </c>
      <c r="D2602" s="158" t="s">
        <v>3</v>
      </c>
      <c r="E2602" s="156" t="s">
        <v>2722</v>
      </c>
      <c r="F2602" s="159" t="s">
        <v>2638</v>
      </c>
      <c r="G2602" s="156" t="s">
        <v>5946</v>
      </c>
      <c r="H2602" s="160">
        <v>45355</v>
      </c>
      <c r="I2602" s="160">
        <v>45483</v>
      </c>
      <c r="J2602" s="161" t="s">
        <v>5251</v>
      </c>
      <c r="K2602" s="162"/>
      <c r="L2602" s="163" t="s">
        <v>6062</v>
      </c>
      <c r="M2602" s="171">
        <v>0</v>
      </c>
      <c r="N2602" s="164">
        <v>2070</v>
      </c>
      <c r="O2602" s="162">
        <v>148809</v>
      </c>
      <c r="P2602" s="160">
        <v>45483</v>
      </c>
      <c r="Q2602" s="162" t="s">
        <v>6186</v>
      </c>
      <c r="R2602" s="164">
        <v>2070</v>
      </c>
      <c r="S2602" s="162"/>
      <c r="T2602" s="163"/>
      <c r="U2602" s="161" t="s">
        <v>10</v>
      </c>
      <c r="V2602" s="161" t="s">
        <v>11</v>
      </c>
      <c r="W2602" s="161" t="s">
        <v>12</v>
      </c>
      <c r="X2602" s="161" t="s">
        <v>13</v>
      </c>
      <c r="Y2602" s="169">
        <v>6282</v>
      </c>
      <c r="Z2602" s="169">
        <v>9851100</v>
      </c>
      <c r="AA2602" s="166">
        <v>2.3592432186004104E-3</v>
      </c>
      <c r="AB2602" s="167" t="s">
        <v>6189</v>
      </c>
      <c r="AC2602" s="168" t="s">
        <v>3186</v>
      </c>
    </row>
    <row r="2603" spans="1:29" x14ac:dyDescent="0.3">
      <c r="A2603" s="156" t="s">
        <v>2805</v>
      </c>
      <c r="B2603" s="157">
        <v>0</v>
      </c>
      <c r="C2603" s="158" t="s">
        <v>1467</v>
      </c>
      <c r="D2603" s="156" t="s">
        <v>3</v>
      </c>
      <c r="E2603" s="156" t="s">
        <v>2722</v>
      </c>
      <c r="F2603" s="159" t="s">
        <v>2638</v>
      </c>
      <c r="G2603" s="156" t="s">
        <v>5946</v>
      </c>
      <c r="H2603" s="160">
        <v>45355</v>
      </c>
      <c r="I2603" s="160">
        <v>45492</v>
      </c>
      <c r="J2603" s="161" t="s">
        <v>5251</v>
      </c>
      <c r="K2603" s="162"/>
      <c r="L2603" s="163" t="s">
        <v>6062</v>
      </c>
      <c r="M2603" s="171">
        <v>0</v>
      </c>
      <c r="N2603" s="164">
        <v>1705</v>
      </c>
      <c r="O2603" s="162">
        <v>150092</v>
      </c>
      <c r="P2603" s="160">
        <v>45492</v>
      </c>
      <c r="Q2603" s="162" t="s">
        <v>6202</v>
      </c>
      <c r="R2603" s="164">
        <v>1705</v>
      </c>
      <c r="S2603" s="158"/>
      <c r="T2603" s="163"/>
      <c r="U2603" s="161" t="s">
        <v>10</v>
      </c>
      <c r="V2603" s="161" t="s">
        <v>11</v>
      </c>
      <c r="W2603" s="161" t="s">
        <v>12</v>
      </c>
      <c r="X2603" s="161" t="s">
        <v>13</v>
      </c>
      <c r="Y2603" s="169">
        <v>6282</v>
      </c>
      <c r="Z2603" s="169">
        <v>9851100</v>
      </c>
      <c r="AA2603" s="166">
        <v>1.9432413950307727E-3</v>
      </c>
      <c r="AB2603" s="158" t="s">
        <v>6189</v>
      </c>
      <c r="AC2603" s="168" t="s">
        <v>3186</v>
      </c>
    </row>
    <row r="2604" spans="1:29" x14ac:dyDescent="0.3">
      <c r="A2604" s="156" t="s">
        <v>2805</v>
      </c>
      <c r="B2604" s="157">
        <v>0</v>
      </c>
      <c r="C2604" s="158" t="s">
        <v>1467</v>
      </c>
      <c r="D2604" s="158" t="s">
        <v>3</v>
      </c>
      <c r="E2604" s="156" t="s">
        <v>2722</v>
      </c>
      <c r="F2604" s="159" t="s">
        <v>2638</v>
      </c>
      <c r="G2604" s="158" t="s">
        <v>5946</v>
      </c>
      <c r="H2604" s="160">
        <v>45355</v>
      </c>
      <c r="I2604" s="160">
        <v>45539</v>
      </c>
      <c r="J2604" s="161" t="s">
        <v>6174</v>
      </c>
      <c r="K2604" s="162"/>
      <c r="L2604" s="163" t="s">
        <v>6062</v>
      </c>
      <c r="M2604" s="171">
        <v>0</v>
      </c>
      <c r="N2604" s="164">
        <v>1130</v>
      </c>
      <c r="O2604" s="162">
        <v>152528</v>
      </c>
      <c r="P2604" s="160">
        <v>45539</v>
      </c>
      <c r="Q2604" s="162" t="s">
        <v>6261</v>
      </c>
      <c r="R2604" s="164">
        <v>1130</v>
      </c>
      <c r="S2604" s="158"/>
      <c r="T2604" s="163"/>
      <c r="U2604" s="161" t="s">
        <v>10</v>
      </c>
      <c r="V2604" s="161" t="s">
        <v>11</v>
      </c>
      <c r="W2604" s="161" t="s">
        <v>12</v>
      </c>
      <c r="X2604" s="161" t="s">
        <v>13</v>
      </c>
      <c r="Y2604" s="169">
        <v>6282</v>
      </c>
      <c r="Z2604" s="169">
        <v>9851100</v>
      </c>
      <c r="AA2604" s="166">
        <v>1.2878960565306588E-3</v>
      </c>
      <c r="AB2604" s="167" t="s">
        <v>6189</v>
      </c>
      <c r="AC2604" s="168" t="s">
        <v>3186</v>
      </c>
    </row>
    <row r="2605" spans="1:29" x14ac:dyDescent="0.3">
      <c r="A2605" s="156" t="s">
        <v>2805</v>
      </c>
      <c r="B2605" s="157">
        <v>0</v>
      </c>
      <c r="C2605" s="158" t="s">
        <v>1467</v>
      </c>
      <c r="D2605" s="158" t="s">
        <v>3</v>
      </c>
      <c r="E2605" s="156" t="s">
        <v>2722</v>
      </c>
      <c r="F2605" s="159" t="s">
        <v>2638</v>
      </c>
      <c r="G2605" s="158" t="s">
        <v>5946</v>
      </c>
      <c r="H2605" s="160">
        <v>45355</v>
      </c>
      <c r="I2605" s="160">
        <v>45551</v>
      </c>
      <c r="J2605" s="161" t="s">
        <v>6174</v>
      </c>
      <c r="K2605" s="162"/>
      <c r="L2605" s="156" t="s">
        <v>6062</v>
      </c>
      <c r="M2605" s="171">
        <v>0</v>
      </c>
      <c r="N2605" s="164">
        <v>1350</v>
      </c>
      <c r="O2605" s="162">
        <v>154512</v>
      </c>
      <c r="P2605" s="160">
        <v>45551</v>
      </c>
      <c r="Q2605" s="162" t="s">
        <v>6262</v>
      </c>
      <c r="R2605" s="164">
        <v>1350</v>
      </c>
      <c r="S2605" s="163"/>
      <c r="T2605" s="163"/>
      <c r="U2605" s="161" t="s">
        <v>10</v>
      </c>
      <c r="V2605" s="161" t="s">
        <v>11</v>
      </c>
      <c r="W2605" s="161" t="s">
        <v>12</v>
      </c>
      <c r="X2605" s="161" t="s">
        <v>13</v>
      </c>
      <c r="Y2605" s="169">
        <v>6282</v>
      </c>
      <c r="Z2605" s="169">
        <v>9851100</v>
      </c>
      <c r="AA2605" s="166">
        <v>1.5386368816959197E-3</v>
      </c>
      <c r="AB2605" s="167" t="s">
        <v>6189</v>
      </c>
      <c r="AC2605" s="168" t="s">
        <v>3186</v>
      </c>
    </row>
    <row r="2606" spans="1:29" x14ac:dyDescent="0.3">
      <c r="A2606" s="156" t="s">
        <v>2805</v>
      </c>
      <c r="B2606" s="157">
        <v>0</v>
      </c>
      <c r="C2606" s="158" t="s">
        <v>1467</v>
      </c>
      <c r="D2606" s="158" t="s">
        <v>3</v>
      </c>
      <c r="E2606" s="156" t="s">
        <v>2722</v>
      </c>
      <c r="F2606" s="159" t="s">
        <v>2638</v>
      </c>
      <c r="G2606" s="158" t="s">
        <v>5946</v>
      </c>
      <c r="H2606" s="160">
        <v>45355</v>
      </c>
      <c r="I2606" s="160">
        <v>45635</v>
      </c>
      <c r="J2606" s="161" t="s">
        <v>6174</v>
      </c>
      <c r="K2606" s="162"/>
      <c r="L2606" s="163" t="s">
        <v>6062</v>
      </c>
      <c r="M2606" s="171">
        <v>0</v>
      </c>
      <c r="N2606" s="164">
        <v>805</v>
      </c>
      <c r="O2606" s="162" t="s">
        <v>6406</v>
      </c>
      <c r="P2606" s="160">
        <v>45635</v>
      </c>
      <c r="Q2606" s="162" t="s">
        <v>6405</v>
      </c>
      <c r="R2606" s="164">
        <v>805</v>
      </c>
      <c r="S2606" s="163"/>
      <c r="T2606" s="163"/>
      <c r="U2606" s="161" t="s">
        <v>10</v>
      </c>
      <c r="V2606" s="161" t="s">
        <v>11</v>
      </c>
      <c r="W2606" s="161" t="s">
        <v>12</v>
      </c>
      <c r="X2606" s="161" t="s">
        <v>13</v>
      </c>
      <c r="Y2606" s="169">
        <v>6282</v>
      </c>
      <c r="Z2606" s="165">
        <v>9851100</v>
      </c>
      <c r="AA2606" s="166">
        <v>9.1748347390015954E-4</v>
      </c>
      <c r="AB2606" s="158" t="s">
        <v>6189</v>
      </c>
      <c r="AC2606" s="168" t="s">
        <v>3186</v>
      </c>
    </row>
    <row r="2607" spans="1:29" x14ac:dyDescent="0.3">
      <c r="A2607" s="156" t="s">
        <v>2805</v>
      </c>
      <c r="B2607" s="157">
        <v>0</v>
      </c>
      <c r="C2607" s="156" t="s">
        <v>1467</v>
      </c>
      <c r="D2607" s="158" t="s">
        <v>3</v>
      </c>
      <c r="E2607" s="156" t="s">
        <v>2722</v>
      </c>
      <c r="F2607" s="159" t="s">
        <v>2638</v>
      </c>
      <c r="G2607" s="156" t="s">
        <v>5946</v>
      </c>
      <c r="H2607" s="160">
        <v>45355</v>
      </c>
      <c r="I2607" s="160">
        <v>45635</v>
      </c>
      <c r="J2607" s="161" t="s">
        <v>6174</v>
      </c>
      <c r="K2607" s="162"/>
      <c r="L2607" s="163" t="s">
        <v>6062</v>
      </c>
      <c r="M2607" s="171">
        <v>0</v>
      </c>
      <c r="N2607" s="164">
        <v>2457.5</v>
      </c>
      <c r="O2607" s="162" t="s">
        <v>6407</v>
      </c>
      <c r="P2607" s="160">
        <v>45635</v>
      </c>
      <c r="Q2607" s="162" t="s">
        <v>6405</v>
      </c>
      <c r="R2607" s="164">
        <v>2457.5</v>
      </c>
      <c r="S2607" s="162"/>
      <c r="T2607" s="163"/>
      <c r="U2607" s="161" t="s">
        <v>10</v>
      </c>
      <c r="V2607" s="161" t="s">
        <v>11</v>
      </c>
      <c r="W2607" s="161" t="s">
        <v>12</v>
      </c>
      <c r="X2607" s="161" t="s">
        <v>13</v>
      </c>
      <c r="Y2607" s="169">
        <v>6282</v>
      </c>
      <c r="Z2607" s="169">
        <v>9851100</v>
      </c>
      <c r="AA2607" s="166">
        <v>2.8008889901983132E-3</v>
      </c>
      <c r="AB2607" s="158" t="s">
        <v>6189</v>
      </c>
      <c r="AC2607" s="168" t="s">
        <v>3186</v>
      </c>
    </row>
    <row r="2608" spans="1:29" x14ac:dyDescent="0.3">
      <c r="A2608" s="156" t="s">
        <v>2805</v>
      </c>
      <c r="B2608" s="157">
        <v>0</v>
      </c>
      <c r="C2608" s="158" t="s">
        <v>1467</v>
      </c>
      <c r="D2608" s="158" t="s">
        <v>3</v>
      </c>
      <c r="E2608" s="156" t="s">
        <v>2722</v>
      </c>
      <c r="F2608" s="159" t="s">
        <v>2638</v>
      </c>
      <c r="G2608" s="158" t="s">
        <v>5946</v>
      </c>
      <c r="H2608" s="160">
        <v>45355</v>
      </c>
      <c r="I2608" s="160">
        <v>45673</v>
      </c>
      <c r="J2608" s="161" t="s">
        <v>6174</v>
      </c>
      <c r="K2608" s="162"/>
      <c r="L2608" s="163" t="s">
        <v>6062</v>
      </c>
      <c r="M2608" s="171">
        <v>0</v>
      </c>
      <c r="N2608" s="164">
        <v>2065</v>
      </c>
      <c r="O2608" s="162" t="s">
        <v>6885</v>
      </c>
      <c r="P2608" s="160">
        <v>45673</v>
      </c>
      <c r="Q2608" s="162" t="s">
        <v>6850</v>
      </c>
      <c r="R2608" s="164">
        <v>2065</v>
      </c>
      <c r="S2608" s="163"/>
      <c r="T2608" s="163"/>
      <c r="U2608" s="161" t="s">
        <v>10</v>
      </c>
      <c r="V2608" s="161" t="s">
        <v>11</v>
      </c>
      <c r="W2608" s="161" t="s">
        <v>12</v>
      </c>
      <c r="X2608" s="161" t="s">
        <v>13</v>
      </c>
      <c r="Y2608" s="165">
        <v>6282</v>
      </c>
      <c r="Z2608" s="165">
        <v>9851100</v>
      </c>
      <c r="AA2608" s="166">
        <v>2.353544563483018E-3</v>
      </c>
      <c r="AB2608" s="167" t="s">
        <v>6189</v>
      </c>
      <c r="AC2608" s="168" t="s">
        <v>3186</v>
      </c>
    </row>
    <row r="2609" spans="1:29" x14ac:dyDescent="0.3">
      <c r="A2609" s="156" t="s">
        <v>2805</v>
      </c>
      <c r="B2609" s="157">
        <v>0</v>
      </c>
      <c r="C2609" s="158" t="s">
        <v>1467</v>
      </c>
      <c r="D2609" s="158" t="s">
        <v>3</v>
      </c>
      <c r="E2609" s="156" t="s">
        <v>2722</v>
      </c>
      <c r="F2609" s="158" t="s">
        <v>2638</v>
      </c>
      <c r="G2609" s="158" t="s">
        <v>5946</v>
      </c>
      <c r="H2609" s="179">
        <v>45355</v>
      </c>
      <c r="I2609" s="160">
        <v>45685</v>
      </c>
      <c r="J2609" s="161" t="s">
        <v>6174</v>
      </c>
      <c r="K2609" s="162"/>
      <c r="L2609" s="158" t="s">
        <v>6062</v>
      </c>
      <c r="M2609" s="171">
        <v>0</v>
      </c>
      <c r="N2609" s="170">
        <v>2055</v>
      </c>
      <c r="O2609" s="158" t="s">
        <v>6886</v>
      </c>
      <c r="P2609" s="160">
        <v>45685</v>
      </c>
      <c r="Q2609" s="162" t="s">
        <v>6856</v>
      </c>
      <c r="R2609" s="171">
        <v>2055</v>
      </c>
      <c r="S2609" s="162"/>
      <c r="T2609" s="156"/>
      <c r="U2609" s="161" t="s">
        <v>10</v>
      </c>
      <c r="V2609" s="161" t="s">
        <v>11</v>
      </c>
      <c r="W2609" s="161" t="s">
        <v>12</v>
      </c>
      <c r="X2609" s="161" t="s">
        <v>13</v>
      </c>
      <c r="Y2609" s="165">
        <v>6282</v>
      </c>
      <c r="Z2609" s="165">
        <v>9851100</v>
      </c>
      <c r="AA2609" s="166">
        <v>2.3421472532482333E-3</v>
      </c>
      <c r="AB2609" s="158" t="s">
        <v>6189</v>
      </c>
      <c r="AC2609" s="168" t="s">
        <v>3186</v>
      </c>
    </row>
    <row r="2610" spans="1:29" x14ac:dyDescent="0.3">
      <c r="A2610" s="156" t="s">
        <v>2805</v>
      </c>
      <c r="B2610" s="157">
        <v>0</v>
      </c>
      <c r="C2610" s="156" t="s">
        <v>1467</v>
      </c>
      <c r="D2610" s="163" t="s">
        <v>3</v>
      </c>
      <c r="E2610" s="156" t="s">
        <v>2722</v>
      </c>
      <c r="F2610" s="159" t="s">
        <v>2638</v>
      </c>
      <c r="G2610" s="156" t="s">
        <v>5946</v>
      </c>
      <c r="H2610" s="160">
        <v>45355</v>
      </c>
      <c r="I2610" s="160">
        <v>45690</v>
      </c>
      <c r="J2610" s="161" t="s">
        <v>6174</v>
      </c>
      <c r="K2610" s="162"/>
      <c r="L2610" s="163" t="s">
        <v>6062</v>
      </c>
      <c r="M2610" s="171">
        <v>0</v>
      </c>
      <c r="N2610" s="164">
        <v>-2070</v>
      </c>
      <c r="O2610" s="162">
        <v>148809</v>
      </c>
      <c r="P2610" s="160">
        <v>45483</v>
      </c>
      <c r="Q2610" s="162" t="s">
        <v>6186</v>
      </c>
      <c r="R2610" s="164">
        <v>-2070</v>
      </c>
      <c r="S2610" s="162"/>
      <c r="T2610" s="163"/>
      <c r="U2610" s="161" t="s">
        <v>10</v>
      </c>
      <c r="V2610" s="161" t="s">
        <v>11</v>
      </c>
      <c r="W2610" s="161" t="s">
        <v>12</v>
      </c>
      <c r="X2610" s="161" t="s">
        <v>13</v>
      </c>
      <c r="Y2610" s="169">
        <v>6282</v>
      </c>
      <c r="Z2610" s="169">
        <v>9851100</v>
      </c>
      <c r="AA2610" s="166">
        <v>-2.3592432186004104E-3</v>
      </c>
      <c r="AB2610" s="158" t="s">
        <v>6887</v>
      </c>
      <c r="AC2610" s="168" t="s">
        <v>3186</v>
      </c>
    </row>
    <row r="2611" spans="1:29" x14ac:dyDescent="0.3">
      <c r="A2611" s="156" t="s">
        <v>2805</v>
      </c>
      <c r="B2611" s="157">
        <v>0</v>
      </c>
      <c r="C2611" s="158" t="s">
        <v>1467</v>
      </c>
      <c r="D2611" s="156" t="s">
        <v>3</v>
      </c>
      <c r="E2611" s="156" t="s">
        <v>2722</v>
      </c>
      <c r="F2611" s="159" t="s">
        <v>2638</v>
      </c>
      <c r="G2611" s="156" t="s">
        <v>5946</v>
      </c>
      <c r="H2611" s="160">
        <v>45355</v>
      </c>
      <c r="I2611" s="160">
        <v>45691</v>
      </c>
      <c r="J2611" s="161" t="s">
        <v>6174</v>
      </c>
      <c r="K2611" s="162"/>
      <c r="L2611" s="163" t="s">
        <v>6062</v>
      </c>
      <c r="M2611" s="171">
        <v>0</v>
      </c>
      <c r="N2611" s="164">
        <v>2070</v>
      </c>
      <c r="O2611" s="162">
        <v>148809</v>
      </c>
      <c r="P2611" s="160">
        <v>45691</v>
      </c>
      <c r="Q2611" s="162" t="s">
        <v>6888</v>
      </c>
      <c r="R2611" s="164">
        <v>2070</v>
      </c>
      <c r="S2611" s="163"/>
      <c r="T2611" s="163"/>
      <c r="U2611" s="161" t="s">
        <v>10</v>
      </c>
      <c r="V2611" s="161" t="s">
        <v>11</v>
      </c>
      <c r="W2611" s="161" t="s">
        <v>12</v>
      </c>
      <c r="X2611" s="161" t="s">
        <v>13</v>
      </c>
      <c r="Y2611" s="169">
        <v>6282</v>
      </c>
      <c r="Z2611" s="165">
        <v>9851100</v>
      </c>
      <c r="AA2611" s="166">
        <v>2.3592432186004104E-3</v>
      </c>
      <c r="AB2611" s="167" t="s">
        <v>6889</v>
      </c>
      <c r="AC2611" s="168" t="s">
        <v>3186</v>
      </c>
    </row>
    <row r="2612" spans="1:29" x14ac:dyDescent="0.3">
      <c r="A2612" s="156" t="s">
        <v>2805</v>
      </c>
      <c r="B2612" s="157">
        <v>0</v>
      </c>
      <c r="C2612" s="158" t="s">
        <v>1467</v>
      </c>
      <c r="D2612" s="163" t="s">
        <v>3</v>
      </c>
      <c r="E2612" s="156" t="s">
        <v>2722</v>
      </c>
      <c r="F2612" s="159" t="s">
        <v>2638</v>
      </c>
      <c r="G2612" s="156" t="s">
        <v>5946</v>
      </c>
      <c r="H2612" s="160">
        <v>45355</v>
      </c>
      <c r="I2612" s="160">
        <v>45719</v>
      </c>
      <c r="J2612" s="161" t="s">
        <v>6174</v>
      </c>
      <c r="K2612" s="162"/>
      <c r="L2612" s="163" t="s">
        <v>6062</v>
      </c>
      <c r="M2612" s="171">
        <v>0</v>
      </c>
      <c r="N2612" s="164">
        <v>2040</v>
      </c>
      <c r="O2612" s="162" t="s">
        <v>6890</v>
      </c>
      <c r="P2612" s="160">
        <v>45719</v>
      </c>
      <c r="Q2612" s="162" t="s">
        <v>6891</v>
      </c>
      <c r="R2612" s="164">
        <v>2040</v>
      </c>
      <c r="S2612" s="162"/>
      <c r="T2612" s="163"/>
      <c r="U2612" s="161" t="s">
        <v>10</v>
      </c>
      <c r="V2612" s="161" t="s">
        <v>11</v>
      </c>
      <c r="W2612" s="161" t="s">
        <v>12</v>
      </c>
      <c r="X2612" s="161" t="s">
        <v>13</v>
      </c>
      <c r="Y2612" s="169">
        <v>6282</v>
      </c>
      <c r="Z2612" s="169">
        <v>9851100</v>
      </c>
      <c r="AA2612" s="166">
        <v>2.3250512878960567E-3</v>
      </c>
      <c r="AB2612" s="158" t="s">
        <v>6189</v>
      </c>
      <c r="AC2612" s="168" t="s">
        <v>3186</v>
      </c>
    </row>
    <row r="2613" spans="1:29" x14ac:dyDescent="0.3">
      <c r="A2613" s="156" t="s">
        <v>2805</v>
      </c>
      <c r="B2613" s="157">
        <v>0</v>
      </c>
      <c r="C2613" s="158" t="s">
        <v>1467</v>
      </c>
      <c r="D2613" s="163" t="s">
        <v>3</v>
      </c>
      <c r="E2613" s="156" t="s">
        <v>2722</v>
      </c>
      <c r="F2613" s="159" t="s">
        <v>2638</v>
      </c>
      <c r="G2613" s="156" t="s">
        <v>5946</v>
      </c>
      <c r="H2613" s="160">
        <v>45355</v>
      </c>
      <c r="I2613" s="160">
        <v>45744</v>
      </c>
      <c r="J2613" s="161" t="s">
        <v>6174</v>
      </c>
      <c r="K2613" s="162"/>
      <c r="L2613" s="163" t="s">
        <v>6062</v>
      </c>
      <c r="M2613" s="171">
        <v>0</v>
      </c>
      <c r="N2613" s="164">
        <v>1675</v>
      </c>
      <c r="O2613" s="162" t="s">
        <v>6892</v>
      </c>
      <c r="P2613" s="160">
        <v>45744</v>
      </c>
      <c r="Q2613" s="162" t="s">
        <v>6874</v>
      </c>
      <c r="R2613" s="164">
        <v>1675</v>
      </c>
      <c r="S2613" s="162"/>
      <c r="T2613" s="163"/>
      <c r="U2613" s="161" t="s">
        <v>10</v>
      </c>
      <c r="V2613" s="161" t="s">
        <v>11</v>
      </c>
      <c r="W2613" s="161" t="s">
        <v>12</v>
      </c>
      <c r="X2613" s="161" t="s">
        <v>13</v>
      </c>
      <c r="Y2613" s="169">
        <v>6282</v>
      </c>
      <c r="Z2613" s="169">
        <v>9851100</v>
      </c>
      <c r="AA2613" s="166">
        <v>1.909049464326419E-3</v>
      </c>
      <c r="AB2613" s="158" t="s">
        <v>6189</v>
      </c>
      <c r="AC2613" s="168" t="s">
        <v>3186</v>
      </c>
    </row>
    <row r="2614" spans="1:29" x14ac:dyDescent="0.3">
      <c r="A2614" s="156" t="s">
        <v>2805</v>
      </c>
      <c r="B2614" s="157">
        <v>0</v>
      </c>
      <c r="C2614" s="158" t="s">
        <v>1467</v>
      </c>
      <c r="D2614" s="163" t="s">
        <v>3</v>
      </c>
      <c r="E2614" s="156" t="s">
        <v>2722</v>
      </c>
      <c r="F2614" s="159" t="s">
        <v>2638</v>
      </c>
      <c r="G2614" s="156" t="s">
        <v>5946</v>
      </c>
      <c r="H2614" s="160">
        <v>45355</v>
      </c>
      <c r="I2614" s="160">
        <v>45793</v>
      </c>
      <c r="J2614" s="161" t="s">
        <v>6174</v>
      </c>
      <c r="K2614" s="162"/>
      <c r="L2614" s="163" t="s">
        <v>6062</v>
      </c>
      <c r="M2614" s="171">
        <v>0</v>
      </c>
      <c r="N2614" s="164">
        <v>1150</v>
      </c>
      <c r="O2614" s="162" t="s">
        <v>6893</v>
      </c>
      <c r="P2614" s="160">
        <v>45793</v>
      </c>
      <c r="Q2614" s="162" t="s">
        <v>6878</v>
      </c>
      <c r="R2614" s="164">
        <v>1150</v>
      </c>
      <c r="S2614" s="162"/>
      <c r="T2614" s="163"/>
      <c r="U2614" s="161" t="s">
        <v>10</v>
      </c>
      <c r="V2614" s="161" t="s">
        <v>11</v>
      </c>
      <c r="W2614" s="161" t="s">
        <v>12</v>
      </c>
      <c r="X2614" s="161" t="s">
        <v>13</v>
      </c>
      <c r="Y2614" s="169">
        <v>6282</v>
      </c>
      <c r="Z2614" s="169">
        <v>9851100</v>
      </c>
      <c r="AA2614" s="166">
        <v>1.310690677000228E-3</v>
      </c>
      <c r="AB2614" s="158" t="s">
        <v>6189</v>
      </c>
      <c r="AC2614" s="168" t="s">
        <v>3186</v>
      </c>
    </row>
    <row r="2615" spans="1:29" x14ac:dyDescent="0.3">
      <c r="A2615" s="156" t="s">
        <v>2805</v>
      </c>
      <c r="B2615" s="157">
        <v>0</v>
      </c>
      <c r="C2615" s="158" t="s">
        <v>1467</v>
      </c>
      <c r="D2615" s="158" t="s">
        <v>3</v>
      </c>
      <c r="E2615" s="156" t="s">
        <v>2722</v>
      </c>
      <c r="F2615" s="159" t="s">
        <v>2638</v>
      </c>
      <c r="G2615" s="158" t="s">
        <v>5946</v>
      </c>
      <c r="H2615" s="160">
        <v>45355</v>
      </c>
      <c r="I2615" s="160">
        <v>45796</v>
      </c>
      <c r="J2615" s="161" t="s">
        <v>6174</v>
      </c>
      <c r="K2615" s="162"/>
      <c r="L2615" s="163" t="s">
        <v>6062</v>
      </c>
      <c r="M2615" s="171">
        <v>0</v>
      </c>
      <c r="N2615" s="164">
        <v>3200</v>
      </c>
      <c r="O2615" s="162" t="s">
        <v>6894</v>
      </c>
      <c r="P2615" s="160">
        <v>45796</v>
      </c>
      <c r="Q2615" s="162" t="s">
        <v>6880</v>
      </c>
      <c r="R2615" s="164">
        <v>3200</v>
      </c>
      <c r="S2615" s="163"/>
      <c r="T2615" s="163"/>
      <c r="U2615" s="161" t="s">
        <v>10</v>
      </c>
      <c r="V2615" s="161" t="s">
        <v>11</v>
      </c>
      <c r="W2615" s="161" t="s">
        <v>12</v>
      </c>
      <c r="X2615" s="161" t="s">
        <v>13</v>
      </c>
      <c r="Y2615" s="169">
        <v>6282</v>
      </c>
      <c r="Z2615" s="169">
        <v>9851100</v>
      </c>
      <c r="AA2615" s="166">
        <v>3.6471392751310692E-3</v>
      </c>
      <c r="AB2615" s="158" t="s">
        <v>6189</v>
      </c>
      <c r="AC2615" s="168" t="s">
        <v>3186</v>
      </c>
    </row>
    <row r="2616" spans="1:29" x14ac:dyDescent="0.3">
      <c r="A2616" s="156" t="s">
        <v>2805</v>
      </c>
      <c r="B2616" s="157">
        <v>0</v>
      </c>
      <c r="C2616" s="158" t="s">
        <v>1467</v>
      </c>
      <c r="D2616" s="158" t="s">
        <v>3</v>
      </c>
      <c r="E2616" s="156" t="s">
        <v>2722</v>
      </c>
      <c r="F2616" s="159" t="s">
        <v>2638</v>
      </c>
      <c r="G2616" s="158" t="s">
        <v>5946</v>
      </c>
      <c r="H2616" s="160">
        <v>45355</v>
      </c>
      <c r="I2616" s="160">
        <v>45838</v>
      </c>
      <c r="J2616" s="161" t="s">
        <v>6174</v>
      </c>
      <c r="K2616" s="162"/>
      <c r="L2616" s="163" t="s">
        <v>6062</v>
      </c>
      <c r="M2616" s="171">
        <v>0</v>
      </c>
      <c r="N2616" s="164">
        <v>4255</v>
      </c>
      <c r="O2616" s="162" t="s">
        <v>6895</v>
      </c>
      <c r="P2616" s="160">
        <v>45838</v>
      </c>
      <c r="Q2616" s="162" t="s">
        <v>6882</v>
      </c>
      <c r="R2616" s="164">
        <v>4255</v>
      </c>
      <c r="S2616" s="163"/>
      <c r="T2616" s="163"/>
      <c r="U2616" s="161" t="s">
        <v>10</v>
      </c>
      <c r="V2616" s="161" t="s">
        <v>11</v>
      </c>
      <c r="W2616" s="161" t="s">
        <v>12</v>
      </c>
      <c r="X2616" s="161" t="s">
        <v>13</v>
      </c>
      <c r="Y2616" s="169">
        <v>6282</v>
      </c>
      <c r="Z2616" s="169">
        <v>9851100</v>
      </c>
      <c r="AA2616" s="166">
        <v>4.8495555049008435E-3</v>
      </c>
      <c r="AB2616" s="158" t="s">
        <v>6189</v>
      </c>
      <c r="AC2616" s="168" t="s">
        <v>3186</v>
      </c>
    </row>
    <row r="2617" spans="1:29" x14ac:dyDescent="0.3">
      <c r="A2617" s="156" t="s">
        <v>2805</v>
      </c>
      <c r="B2617" s="157">
        <v>0</v>
      </c>
      <c r="C2617" s="158" t="s">
        <v>1467</v>
      </c>
      <c r="D2617" s="158" t="s">
        <v>3</v>
      </c>
      <c r="E2617" s="156" t="s">
        <v>2722</v>
      </c>
      <c r="F2617" s="159" t="s">
        <v>2638</v>
      </c>
      <c r="G2617" s="158" t="s">
        <v>5946</v>
      </c>
      <c r="H2617" s="160">
        <v>45355</v>
      </c>
      <c r="I2617" s="160">
        <v>45855</v>
      </c>
      <c r="J2617" s="161" t="s">
        <v>6174</v>
      </c>
      <c r="K2617" s="162"/>
      <c r="L2617" s="163" t="s">
        <v>6062</v>
      </c>
      <c r="M2617" s="171">
        <v>0</v>
      </c>
      <c r="N2617" s="164">
        <v>3220</v>
      </c>
      <c r="O2617" s="162" t="s">
        <v>7516</v>
      </c>
      <c r="P2617" s="160">
        <v>45855</v>
      </c>
      <c r="Q2617" s="162" t="s">
        <v>7514</v>
      </c>
      <c r="R2617" s="164">
        <v>3220</v>
      </c>
      <c r="S2617" s="163"/>
      <c r="T2617" s="163"/>
      <c r="U2617" s="161" t="s">
        <v>10</v>
      </c>
      <c r="V2617" s="161" t="s">
        <v>11</v>
      </c>
      <c r="W2617" s="161" t="s">
        <v>12</v>
      </c>
      <c r="X2617" s="161" t="s">
        <v>13</v>
      </c>
      <c r="Y2617" s="169">
        <v>6282</v>
      </c>
      <c r="Z2617" s="169">
        <v>9851100</v>
      </c>
      <c r="AA2617" s="166">
        <v>3.6699338956006381E-3</v>
      </c>
      <c r="AB2617" s="158" t="s">
        <v>6189</v>
      </c>
      <c r="AC2617" s="168" t="s">
        <v>3186</v>
      </c>
    </row>
    <row r="2618" spans="1:29" x14ac:dyDescent="0.3">
      <c r="A2618" s="156" t="s">
        <v>2805</v>
      </c>
      <c r="B2618" s="157">
        <v>0</v>
      </c>
      <c r="C2618" s="158" t="s">
        <v>1467</v>
      </c>
      <c r="D2618" s="158" t="s">
        <v>3</v>
      </c>
      <c r="E2618" s="156" t="s">
        <v>2722</v>
      </c>
      <c r="F2618" s="159" t="s">
        <v>2638</v>
      </c>
      <c r="G2618" s="158" t="s">
        <v>5946</v>
      </c>
      <c r="H2618" s="160">
        <v>45355</v>
      </c>
      <c r="I2618" s="160">
        <v>45894</v>
      </c>
      <c r="J2618" s="161" t="s">
        <v>6707</v>
      </c>
      <c r="K2618" s="162"/>
      <c r="L2618" s="163" t="s">
        <v>6062</v>
      </c>
      <c r="M2618" s="171">
        <v>0</v>
      </c>
      <c r="N2618" s="164">
        <v>1495</v>
      </c>
      <c r="O2618" s="162" t="s">
        <v>7517</v>
      </c>
      <c r="P2618" s="160">
        <v>45894</v>
      </c>
      <c r="Q2618" s="162" t="s">
        <v>7509</v>
      </c>
      <c r="R2618" s="164">
        <v>1495</v>
      </c>
      <c r="S2618" s="163"/>
      <c r="T2618" s="163"/>
      <c r="U2618" s="161" t="s">
        <v>10</v>
      </c>
      <c r="V2618" s="161" t="s">
        <v>11</v>
      </c>
      <c r="W2618" s="161" t="s">
        <v>12</v>
      </c>
      <c r="X2618" s="161" t="s">
        <v>13</v>
      </c>
      <c r="Y2618" s="169">
        <v>6282</v>
      </c>
      <c r="Z2618" s="169">
        <v>9851100</v>
      </c>
      <c r="AA2618" s="166">
        <v>1.7038978801002963E-3</v>
      </c>
      <c r="AB2618" s="158" t="s">
        <v>6189</v>
      </c>
      <c r="AC2618" s="168" t="s">
        <v>3186</v>
      </c>
    </row>
    <row r="2619" spans="1:29" x14ac:dyDescent="0.3">
      <c r="A2619" s="156" t="s">
        <v>2805</v>
      </c>
      <c r="B2619" s="157">
        <v>0</v>
      </c>
      <c r="C2619" s="158" t="s">
        <v>1467</v>
      </c>
      <c r="D2619" s="158" t="s">
        <v>3</v>
      </c>
      <c r="E2619" s="156" t="s">
        <v>2722</v>
      </c>
      <c r="F2619" s="159" t="s">
        <v>2638</v>
      </c>
      <c r="G2619" s="158" t="s">
        <v>5946</v>
      </c>
      <c r="H2619" s="160">
        <v>45355</v>
      </c>
      <c r="I2619" s="160">
        <v>45917</v>
      </c>
      <c r="J2619" s="161" t="s">
        <v>6707</v>
      </c>
      <c r="K2619" s="162"/>
      <c r="L2619" s="163" t="s">
        <v>6062</v>
      </c>
      <c r="M2619" s="171">
        <v>0</v>
      </c>
      <c r="N2619" s="164">
        <v>920</v>
      </c>
      <c r="O2619" s="162" t="s">
        <v>7518</v>
      </c>
      <c r="P2619" s="160">
        <v>45917</v>
      </c>
      <c r="Q2619" s="162" t="s">
        <v>7519</v>
      </c>
      <c r="R2619" s="164">
        <v>920</v>
      </c>
      <c r="S2619" s="163"/>
      <c r="T2619" s="163"/>
      <c r="U2619" s="161" t="s">
        <v>10</v>
      </c>
      <c r="V2619" s="161" t="s">
        <v>11</v>
      </c>
      <c r="W2619" s="161" t="s">
        <v>12</v>
      </c>
      <c r="X2619" s="161" t="s">
        <v>13</v>
      </c>
      <c r="Y2619" s="169">
        <v>6282</v>
      </c>
      <c r="Z2619" s="169">
        <v>9851100</v>
      </c>
      <c r="AA2619" s="166">
        <v>1.0485525416001824E-3</v>
      </c>
      <c r="AB2619" s="158" t="s">
        <v>6189</v>
      </c>
      <c r="AC2619" s="168" t="s">
        <v>3186</v>
      </c>
    </row>
    <row r="2620" spans="1:29" x14ac:dyDescent="0.3">
      <c r="A2620" s="156" t="s">
        <v>2805</v>
      </c>
      <c r="B2620" s="157">
        <v>0</v>
      </c>
      <c r="C2620" s="156" t="s">
        <v>1467</v>
      </c>
      <c r="D2620" s="156" t="s">
        <v>3</v>
      </c>
      <c r="E2620" s="156" t="s">
        <v>2722</v>
      </c>
      <c r="F2620" s="158" t="s">
        <v>2638</v>
      </c>
      <c r="G2620" s="158" t="s">
        <v>5946</v>
      </c>
      <c r="H2620" s="160">
        <v>45355</v>
      </c>
      <c r="I2620" s="160">
        <v>45953</v>
      </c>
      <c r="J2620" s="161" t="s">
        <v>6707</v>
      </c>
      <c r="K2620" s="162"/>
      <c r="L2620" s="158" t="s">
        <v>6062</v>
      </c>
      <c r="M2620" s="171">
        <v>0</v>
      </c>
      <c r="N2620" s="171">
        <v>1265</v>
      </c>
      <c r="O2620" s="162" t="s">
        <v>7759</v>
      </c>
      <c r="P2620" s="160">
        <v>45953</v>
      </c>
      <c r="Q2620" s="162" t="s">
        <v>7760</v>
      </c>
      <c r="R2620" s="171">
        <v>1265</v>
      </c>
      <c r="S2620" s="163"/>
      <c r="T2620" s="156"/>
      <c r="U2620" s="161" t="s">
        <v>10</v>
      </c>
      <c r="V2620" s="161" t="s">
        <v>11</v>
      </c>
      <c r="W2620" s="161" t="s">
        <v>12</v>
      </c>
      <c r="X2620" s="161" t="s">
        <v>13</v>
      </c>
      <c r="Y2620" s="165">
        <v>6282</v>
      </c>
      <c r="Z2620" s="165">
        <v>9851100</v>
      </c>
      <c r="AA2620" s="166">
        <v>1.4417597447002508E-3</v>
      </c>
      <c r="AB2620" s="158" t="s">
        <v>6189</v>
      </c>
      <c r="AC2620" s="168" t="s">
        <v>3186</v>
      </c>
    </row>
    <row r="2621" spans="1:29" x14ac:dyDescent="0.3">
      <c r="A2621" s="156" t="s">
        <v>2805</v>
      </c>
      <c r="B2621" s="157">
        <v>0</v>
      </c>
      <c r="C2621" s="158" t="s">
        <v>1467</v>
      </c>
      <c r="D2621" s="158" t="s">
        <v>3</v>
      </c>
      <c r="E2621" s="156" t="s">
        <v>2722</v>
      </c>
      <c r="F2621" s="159" t="s">
        <v>2638</v>
      </c>
      <c r="G2621" s="158" t="s">
        <v>5946</v>
      </c>
      <c r="H2621" s="160">
        <v>45355</v>
      </c>
      <c r="I2621" s="160">
        <v>46030</v>
      </c>
      <c r="J2621" s="161" t="s">
        <v>6707</v>
      </c>
      <c r="K2621" s="162"/>
      <c r="L2621" s="163" t="s">
        <v>6062</v>
      </c>
      <c r="M2621" s="171">
        <v>0</v>
      </c>
      <c r="N2621" s="164">
        <v>690</v>
      </c>
      <c r="O2621" s="162" t="s">
        <v>7952</v>
      </c>
      <c r="P2621" s="160">
        <v>46030</v>
      </c>
      <c r="Q2621" s="162" t="s">
        <v>7944</v>
      </c>
      <c r="R2621" s="164">
        <v>690</v>
      </c>
      <c r="S2621" s="163"/>
      <c r="T2621" s="163"/>
      <c r="U2621" s="161" t="s">
        <v>10</v>
      </c>
      <c r="V2621" s="161" t="s">
        <v>11</v>
      </c>
      <c r="W2621" s="161" t="s">
        <v>12</v>
      </c>
      <c r="X2621" s="161" t="s">
        <v>13</v>
      </c>
      <c r="Y2621" s="165">
        <v>6282</v>
      </c>
      <c r="Z2621" s="165">
        <v>9851100</v>
      </c>
      <c r="AA2621" s="166">
        <v>7.8641440620013671E-4</v>
      </c>
      <c r="AB2621" s="172" t="s">
        <v>6189</v>
      </c>
      <c r="AC2621" s="168" t="s">
        <v>3186</v>
      </c>
    </row>
    <row r="2622" spans="1:29" x14ac:dyDescent="0.3">
      <c r="A2622" s="156" t="s">
        <v>2805</v>
      </c>
      <c r="B2622" s="157">
        <v>0</v>
      </c>
      <c r="C2622" s="158" t="s">
        <v>1467</v>
      </c>
      <c r="D2622" s="158" t="s">
        <v>3</v>
      </c>
      <c r="E2622" s="156" t="s">
        <v>2722</v>
      </c>
      <c r="F2622" s="159" t="s">
        <v>2638</v>
      </c>
      <c r="G2622" s="158" t="s">
        <v>5946</v>
      </c>
      <c r="H2622" s="160">
        <v>45355</v>
      </c>
      <c r="I2622" s="160">
        <v>46051</v>
      </c>
      <c r="J2622" s="161" t="s">
        <v>6707</v>
      </c>
      <c r="K2622" s="162"/>
      <c r="L2622" s="163" t="s">
        <v>6062</v>
      </c>
      <c r="M2622" s="171">
        <v>0</v>
      </c>
      <c r="N2622" s="164">
        <v>1495</v>
      </c>
      <c r="O2622" s="162" t="s">
        <v>7953</v>
      </c>
      <c r="P2622" s="160">
        <v>46051</v>
      </c>
      <c r="Q2622" s="162" t="s">
        <v>7954</v>
      </c>
      <c r="R2622" s="164">
        <v>1495</v>
      </c>
      <c r="S2622" s="163"/>
      <c r="T2622" s="163"/>
      <c r="U2622" s="161" t="s">
        <v>10</v>
      </c>
      <c r="V2622" s="161" t="s">
        <v>11</v>
      </c>
      <c r="W2622" s="161" t="s">
        <v>12</v>
      </c>
      <c r="X2622" s="161" t="s">
        <v>13</v>
      </c>
      <c r="Y2622" s="165">
        <v>6282</v>
      </c>
      <c r="Z2622" s="165">
        <v>9851100</v>
      </c>
      <c r="AA2622" s="166">
        <v>1.7038978801002963E-3</v>
      </c>
      <c r="AB2622" s="172" t="s">
        <v>6189</v>
      </c>
      <c r="AC2622" s="168" t="s">
        <v>3186</v>
      </c>
    </row>
    <row r="2623" spans="1:29" x14ac:dyDescent="0.3">
      <c r="A2623" s="156" t="s">
        <v>2805</v>
      </c>
      <c r="B2623" s="157">
        <v>0</v>
      </c>
      <c r="C2623" s="158" t="s">
        <v>1467</v>
      </c>
      <c r="D2623" s="158" t="s">
        <v>3</v>
      </c>
      <c r="E2623" s="156" t="s">
        <v>2722</v>
      </c>
      <c r="F2623" s="159" t="s">
        <v>2638</v>
      </c>
      <c r="G2623" s="158" t="s">
        <v>5946</v>
      </c>
      <c r="H2623" s="160">
        <v>45355</v>
      </c>
      <c r="I2623" s="160">
        <v>46059</v>
      </c>
      <c r="J2623" s="161" t="s">
        <v>6707</v>
      </c>
      <c r="K2623" s="162"/>
      <c r="L2623" s="163" t="s">
        <v>6062</v>
      </c>
      <c r="M2623" s="171">
        <v>0</v>
      </c>
      <c r="N2623" s="164">
        <v>805</v>
      </c>
      <c r="O2623" s="162" t="s">
        <v>7955</v>
      </c>
      <c r="P2623" s="160">
        <v>46059</v>
      </c>
      <c r="Q2623" s="162" t="s">
        <v>7956</v>
      </c>
      <c r="R2623" s="164">
        <v>805</v>
      </c>
      <c r="S2623" s="163"/>
      <c r="T2623" s="163"/>
      <c r="U2623" s="161" t="s">
        <v>10</v>
      </c>
      <c r="V2623" s="161" t="s">
        <v>11</v>
      </c>
      <c r="W2623" s="161" t="s">
        <v>12</v>
      </c>
      <c r="X2623" s="161" t="s">
        <v>13</v>
      </c>
      <c r="Y2623" s="165">
        <v>6282</v>
      </c>
      <c r="Z2623" s="165">
        <v>9851100</v>
      </c>
      <c r="AA2623" s="166">
        <v>9.1748347390015954E-4</v>
      </c>
      <c r="AB2623" s="172" t="s">
        <v>6189</v>
      </c>
      <c r="AC2623" s="168" t="s">
        <v>3186</v>
      </c>
    </row>
    <row r="2624" spans="1:29" x14ac:dyDescent="0.3">
      <c r="A2624" s="156" t="s">
        <v>2805</v>
      </c>
      <c r="B2624" s="157">
        <v>0</v>
      </c>
      <c r="C2624" s="158" t="s">
        <v>1467</v>
      </c>
      <c r="D2624" s="158" t="s">
        <v>3</v>
      </c>
      <c r="E2624" s="156" t="s">
        <v>2722</v>
      </c>
      <c r="F2624" s="159" t="s">
        <v>2638</v>
      </c>
      <c r="G2624" s="158" t="s">
        <v>5946</v>
      </c>
      <c r="H2624" s="160">
        <v>45355</v>
      </c>
      <c r="I2624" s="160">
        <v>46112</v>
      </c>
      <c r="J2624" s="161" t="s">
        <v>6707</v>
      </c>
      <c r="K2624" s="162"/>
      <c r="L2624" s="163" t="s">
        <v>6062</v>
      </c>
      <c r="M2624" s="171">
        <v>0</v>
      </c>
      <c r="N2624" s="164">
        <v>1265</v>
      </c>
      <c r="O2624" s="162" t="s">
        <v>7957</v>
      </c>
      <c r="P2624" s="160">
        <v>46112</v>
      </c>
      <c r="Q2624" s="162" t="s">
        <v>7958</v>
      </c>
      <c r="R2624" s="164">
        <v>1265</v>
      </c>
      <c r="S2624" s="163"/>
      <c r="T2624" s="163"/>
      <c r="U2624" s="161" t="s">
        <v>10</v>
      </c>
      <c r="V2624" s="161" t="s">
        <v>11</v>
      </c>
      <c r="W2624" s="161" t="s">
        <v>12</v>
      </c>
      <c r="X2624" s="161" t="s">
        <v>13</v>
      </c>
      <c r="Y2624" s="165">
        <v>6282</v>
      </c>
      <c r="Z2624" s="165">
        <v>9851100</v>
      </c>
      <c r="AA2624" s="166">
        <v>1.4417597447002508E-3</v>
      </c>
      <c r="AB2624" s="167" t="s">
        <v>6189</v>
      </c>
      <c r="AC2624" s="168" t="s">
        <v>3186</v>
      </c>
    </row>
    <row r="2625" spans="1:29" x14ac:dyDescent="0.3">
      <c r="A2625" s="156" t="s">
        <v>2805</v>
      </c>
      <c r="B2625" s="157">
        <v>0</v>
      </c>
      <c r="C2625" s="158" t="s">
        <v>1467</v>
      </c>
      <c r="D2625" s="158" t="s">
        <v>3</v>
      </c>
      <c r="E2625" s="156" t="s">
        <v>2722</v>
      </c>
      <c r="F2625" s="159" t="s">
        <v>2638</v>
      </c>
      <c r="G2625" s="158" t="s">
        <v>5946</v>
      </c>
      <c r="H2625" s="160">
        <v>45355</v>
      </c>
      <c r="I2625" s="160">
        <v>46136</v>
      </c>
      <c r="J2625" s="161" t="s">
        <v>6707</v>
      </c>
      <c r="K2625" s="162"/>
      <c r="L2625" s="163" t="s">
        <v>6062</v>
      </c>
      <c r="M2625" s="171">
        <v>0</v>
      </c>
      <c r="N2625" s="164">
        <v>920</v>
      </c>
      <c r="O2625" s="162" t="s">
        <v>7959</v>
      </c>
      <c r="P2625" s="160">
        <v>46136</v>
      </c>
      <c r="Q2625" s="162" t="s">
        <v>7960</v>
      </c>
      <c r="R2625" s="164">
        <v>920</v>
      </c>
      <c r="S2625" s="163"/>
      <c r="T2625" s="163"/>
      <c r="U2625" s="161" t="s">
        <v>10</v>
      </c>
      <c r="V2625" s="161" t="s">
        <v>11</v>
      </c>
      <c r="W2625" s="161" t="s">
        <v>12</v>
      </c>
      <c r="X2625" s="161" t="s">
        <v>13</v>
      </c>
      <c r="Y2625" s="165">
        <v>6282</v>
      </c>
      <c r="Z2625" s="165">
        <v>9851100</v>
      </c>
      <c r="AA2625" s="166">
        <v>1.0485525416001824E-3</v>
      </c>
      <c r="AB2625" s="167" t="s">
        <v>6189</v>
      </c>
      <c r="AC2625" s="168" t="s">
        <v>3186</v>
      </c>
    </row>
    <row r="2626" spans="1:29" x14ac:dyDescent="0.3">
      <c r="A2626" s="156" t="s">
        <v>2805</v>
      </c>
      <c r="B2626" s="157">
        <v>0</v>
      </c>
      <c r="C2626" s="158" t="s">
        <v>1467</v>
      </c>
      <c r="D2626" s="158" t="s">
        <v>3</v>
      </c>
      <c r="E2626" s="156" t="s">
        <v>2722</v>
      </c>
      <c r="F2626" s="159" t="s">
        <v>2638</v>
      </c>
      <c r="G2626" s="158" t="s">
        <v>5946</v>
      </c>
      <c r="H2626" s="160">
        <v>45355</v>
      </c>
      <c r="I2626" s="160">
        <v>46140</v>
      </c>
      <c r="J2626" s="161" t="s">
        <v>6707</v>
      </c>
      <c r="K2626" s="162"/>
      <c r="L2626" s="163" t="s">
        <v>6062</v>
      </c>
      <c r="M2626" s="171">
        <v>0</v>
      </c>
      <c r="N2626" s="164">
        <v>2530</v>
      </c>
      <c r="O2626" s="162" t="s">
        <v>8366</v>
      </c>
      <c r="P2626" s="160">
        <v>46140</v>
      </c>
      <c r="Q2626" s="162" t="s">
        <v>8367</v>
      </c>
      <c r="R2626" s="164">
        <v>2530</v>
      </c>
      <c r="S2626" s="163"/>
      <c r="T2626" s="163"/>
      <c r="U2626" s="161" t="s">
        <v>10</v>
      </c>
      <c r="V2626" s="161" t="s">
        <v>11</v>
      </c>
      <c r="W2626" s="161" t="s">
        <v>12</v>
      </c>
      <c r="X2626" s="161" t="s">
        <v>13</v>
      </c>
      <c r="Y2626" s="165">
        <v>6282</v>
      </c>
      <c r="Z2626" s="165">
        <v>9851100</v>
      </c>
      <c r="AA2626" s="166">
        <v>2.8835194894005016E-3</v>
      </c>
      <c r="AB2626" s="167" t="s">
        <v>6189</v>
      </c>
      <c r="AC2626" s="168" t="s">
        <v>3186</v>
      </c>
    </row>
    <row r="2627" spans="1:29" x14ac:dyDescent="0.3">
      <c r="A2627" s="156" t="s">
        <v>2805</v>
      </c>
      <c r="B2627" s="157">
        <v>0</v>
      </c>
      <c r="C2627" s="158" t="s">
        <v>1467</v>
      </c>
      <c r="D2627" s="158" t="s">
        <v>3</v>
      </c>
      <c r="E2627" s="156" t="s">
        <v>2722</v>
      </c>
      <c r="F2627" s="159" t="s">
        <v>2638</v>
      </c>
      <c r="G2627" s="156" t="s">
        <v>5946</v>
      </c>
      <c r="H2627" s="160">
        <v>45355</v>
      </c>
      <c r="I2627" s="160">
        <v>46785</v>
      </c>
      <c r="J2627" s="161" t="s">
        <v>6707</v>
      </c>
      <c r="K2627" s="162" t="s">
        <v>5947</v>
      </c>
      <c r="L2627" s="163" t="s">
        <v>6062</v>
      </c>
      <c r="M2627" s="171">
        <v>39837.5</v>
      </c>
      <c r="N2627" s="164">
        <v>39837.5</v>
      </c>
      <c r="O2627" s="162"/>
      <c r="P2627" s="160"/>
      <c r="Q2627" s="162"/>
      <c r="R2627" s="164">
        <v>0</v>
      </c>
      <c r="S2627" s="158"/>
      <c r="T2627" s="163"/>
      <c r="U2627" s="161" t="s">
        <v>10</v>
      </c>
      <c r="V2627" s="161" t="s">
        <v>11</v>
      </c>
      <c r="W2627" s="161" t="s">
        <v>12</v>
      </c>
      <c r="X2627" s="161" t="s">
        <v>13</v>
      </c>
      <c r="Y2627" s="169">
        <v>6282</v>
      </c>
      <c r="Z2627" s="169">
        <v>9851100</v>
      </c>
      <c r="AA2627" s="166">
        <v>0</v>
      </c>
      <c r="AB2627" s="163" t="s">
        <v>6189</v>
      </c>
      <c r="AC2627" s="168" t="s">
        <v>3186</v>
      </c>
    </row>
    <row r="2628" spans="1:29" x14ac:dyDescent="0.3">
      <c r="A2628" s="156" t="s">
        <v>4673</v>
      </c>
      <c r="B2628" s="157">
        <v>5</v>
      </c>
      <c r="C2628" s="158" t="s">
        <v>1467</v>
      </c>
      <c r="D2628" s="158" t="s">
        <v>317</v>
      </c>
      <c r="E2628" s="156" t="s">
        <v>2722</v>
      </c>
      <c r="F2628" s="159" t="s">
        <v>2638</v>
      </c>
      <c r="G2628" s="156" t="s">
        <v>5946</v>
      </c>
      <c r="H2628" s="160">
        <v>46175</v>
      </c>
      <c r="I2628" s="160">
        <v>47270</v>
      </c>
      <c r="J2628" s="161" t="s">
        <v>6707</v>
      </c>
      <c r="K2628" s="162" t="s">
        <v>8368</v>
      </c>
      <c r="L2628" s="163" t="s">
        <v>8369</v>
      </c>
      <c r="M2628" s="171">
        <v>5860</v>
      </c>
      <c r="N2628" s="164">
        <v>5860</v>
      </c>
      <c r="O2628" s="162"/>
      <c r="P2628" s="160"/>
      <c r="Q2628" s="162"/>
      <c r="R2628" s="164">
        <v>0</v>
      </c>
      <c r="S2628" s="158"/>
      <c r="T2628" s="163"/>
      <c r="U2628" s="161" t="s">
        <v>10</v>
      </c>
      <c r="V2628" s="161" t="s">
        <v>11</v>
      </c>
      <c r="W2628" s="161" t="s">
        <v>12</v>
      </c>
      <c r="X2628" s="161" t="s">
        <v>13</v>
      </c>
      <c r="Y2628" s="169">
        <v>6282</v>
      </c>
      <c r="Z2628" s="169">
        <v>9421101</v>
      </c>
      <c r="AA2628" s="166">
        <v>0</v>
      </c>
      <c r="AB2628" s="163" t="s">
        <v>8370</v>
      </c>
      <c r="AC2628" s="168" t="s">
        <v>3322</v>
      </c>
    </row>
    <row r="2629" spans="1:29" x14ac:dyDescent="0.3">
      <c r="A2629" s="156" t="s">
        <v>2765</v>
      </c>
      <c r="B2629" s="157">
        <v>1</v>
      </c>
      <c r="C2629" s="158" t="s">
        <v>1548</v>
      </c>
      <c r="D2629" s="158" t="s">
        <v>263</v>
      </c>
      <c r="E2629" s="156" t="s">
        <v>2722</v>
      </c>
      <c r="F2629" s="159" t="s">
        <v>2589</v>
      </c>
      <c r="G2629" s="156" t="s">
        <v>138</v>
      </c>
      <c r="H2629" s="160">
        <v>44509</v>
      </c>
      <c r="I2629" s="160">
        <v>44572</v>
      </c>
      <c r="J2629" s="161" t="s">
        <v>2202</v>
      </c>
      <c r="K2629" s="162" t="s">
        <v>2443</v>
      </c>
      <c r="L2629" s="163" t="s">
        <v>2447</v>
      </c>
      <c r="M2629" s="171">
        <v>0</v>
      </c>
      <c r="N2629" s="164">
        <v>3858.78</v>
      </c>
      <c r="O2629" s="162" t="s">
        <v>2482</v>
      </c>
      <c r="P2629" s="160">
        <v>44572</v>
      </c>
      <c r="Q2629" s="162" t="s">
        <v>2483</v>
      </c>
      <c r="R2629" s="164">
        <v>3858.78</v>
      </c>
      <c r="S2629" s="158" t="s">
        <v>2249</v>
      </c>
      <c r="T2629" s="163"/>
      <c r="U2629" s="161" t="s">
        <v>10</v>
      </c>
      <c r="V2629" s="161" t="s">
        <v>11</v>
      </c>
      <c r="W2629" s="161" t="s">
        <v>12</v>
      </c>
      <c r="X2629" s="161" t="s">
        <v>13</v>
      </c>
      <c r="Y2629" s="169">
        <v>4400</v>
      </c>
      <c r="Z2629" s="169">
        <v>9051101</v>
      </c>
      <c r="AA2629" s="166">
        <v>1</v>
      </c>
      <c r="AB2629" s="163" t="s">
        <v>2444</v>
      </c>
      <c r="AC2629" s="168" t="s">
        <v>3171</v>
      </c>
    </row>
    <row r="2630" spans="1:29" x14ac:dyDescent="0.3">
      <c r="A2630" s="156" t="s">
        <v>2739</v>
      </c>
      <c r="B2630" s="157">
        <v>2</v>
      </c>
      <c r="C2630" s="156" t="s">
        <v>1548</v>
      </c>
      <c r="D2630" s="156" t="s">
        <v>130</v>
      </c>
      <c r="E2630" s="156" t="s">
        <v>2722</v>
      </c>
      <c r="F2630" s="158" t="s">
        <v>2589</v>
      </c>
      <c r="G2630" s="158" t="s">
        <v>138</v>
      </c>
      <c r="H2630" s="160">
        <v>44874</v>
      </c>
      <c r="I2630" s="160">
        <v>45148</v>
      </c>
      <c r="J2630" s="161" t="s">
        <v>2671</v>
      </c>
      <c r="K2630" s="156" t="s">
        <v>3140</v>
      </c>
      <c r="L2630" s="158" t="s">
        <v>4838</v>
      </c>
      <c r="M2630" s="171">
        <v>0</v>
      </c>
      <c r="N2630" s="171">
        <v>7480</v>
      </c>
      <c r="O2630" s="162" t="s">
        <v>5448</v>
      </c>
      <c r="P2630" s="160">
        <v>45148</v>
      </c>
      <c r="Q2630" s="162" t="s">
        <v>5449</v>
      </c>
      <c r="R2630" s="171">
        <v>7480</v>
      </c>
      <c r="S2630" s="163" t="s">
        <v>1571</v>
      </c>
      <c r="T2630" s="156"/>
      <c r="U2630" s="161" t="s">
        <v>10</v>
      </c>
      <c r="V2630" s="161" t="s">
        <v>11</v>
      </c>
      <c r="W2630" s="161" t="s">
        <v>12</v>
      </c>
      <c r="X2630" s="161" t="s">
        <v>13</v>
      </c>
      <c r="Y2630" s="165">
        <v>4400</v>
      </c>
      <c r="Z2630" s="165">
        <v>9121101</v>
      </c>
      <c r="AA2630" s="166">
        <v>0.3152659529629942</v>
      </c>
      <c r="AB2630" s="158" t="s">
        <v>5450</v>
      </c>
      <c r="AC2630" s="168" t="s">
        <v>3197</v>
      </c>
    </row>
    <row r="2631" spans="1:29" x14ac:dyDescent="0.3">
      <c r="A2631" s="156" t="s">
        <v>3041</v>
      </c>
      <c r="B2631" s="157">
        <v>1</v>
      </c>
      <c r="C2631" s="158" t="s">
        <v>1548</v>
      </c>
      <c r="D2631" s="158" t="s">
        <v>235</v>
      </c>
      <c r="E2631" s="156" t="s">
        <v>2722</v>
      </c>
      <c r="F2631" s="159" t="s">
        <v>2589</v>
      </c>
      <c r="G2631" s="158" t="s">
        <v>138</v>
      </c>
      <c r="H2631" s="160">
        <v>44874</v>
      </c>
      <c r="I2631" s="160">
        <v>45148</v>
      </c>
      <c r="J2631" s="161" t="s">
        <v>2671</v>
      </c>
      <c r="K2631" s="162" t="s">
        <v>3140</v>
      </c>
      <c r="L2631" s="163" t="s">
        <v>4838</v>
      </c>
      <c r="M2631" s="171">
        <v>0</v>
      </c>
      <c r="N2631" s="164">
        <v>7480</v>
      </c>
      <c r="O2631" s="162" t="s">
        <v>5448</v>
      </c>
      <c r="P2631" s="160">
        <v>45148</v>
      </c>
      <c r="Q2631" s="162" t="s">
        <v>5449</v>
      </c>
      <c r="R2631" s="164">
        <v>7480</v>
      </c>
      <c r="S2631" s="158" t="s">
        <v>1572</v>
      </c>
      <c r="T2631" s="163"/>
      <c r="U2631" s="161" t="s">
        <v>10</v>
      </c>
      <c r="V2631" s="161" t="s">
        <v>11</v>
      </c>
      <c r="W2631" s="161" t="s">
        <v>12</v>
      </c>
      <c r="X2631" s="161" t="s">
        <v>13</v>
      </c>
      <c r="Y2631" s="169">
        <v>4400</v>
      </c>
      <c r="Z2631" s="169">
        <v>9241101</v>
      </c>
      <c r="AA2631" s="166">
        <v>0.3152659529629942</v>
      </c>
      <c r="AB2631" s="167" t="s">
        <v>5828</v>
      </c>
      <c r="AC2631" s="168" t="s">
        <v>3252</v>
      </c>
    </row>
    <row r="2632" spans="1:29" x14ac:dyDescent="0.3">
      <c r="A2632" s="156" t="s">
        <v>3041</v>
      </c>
      <c r="B2632" s="157">
        <v>1</v>
      </c>
      <c r="C2632" s="158" t="s">
        <v>1548</v>
      </c>
      <c r="D2632" s="158" t="s">
        <v>235</v>
      </c>
      <c r="E2632" s="156" t="s">
        <v>2722</v>
      </c>
      <c r="F2632" s="159" t="s">
        <v>2589</v>
      </c>
      <c r="G2632" s="158" t="s">
        <v>138</v>
      </c>
      <c r="H2632" s="160">
        <v>44874</v>
      </c>
      <c r="I2632" s="160">
        <v>45317</v>
      </c>
      <c r="J2632" s="161" t="s">
        <v>5251</v>
      </c>
      <c r="K2632" s="162" t="s">
        <v>3140</v>
      </c>
      <c r="L2632" s="163" t="s">
        <v>4838</v>
      </c>
      <c r="M2632" s="171">
        <v>0</v>
      </c>
      <c r="N2632" s="164">
        <v>-34</v>
      </c>
      <c r="O2632" s="162" t="s">
        <v>5448</v>
      </c>
      <c r="P2632" s="160">
        <v>45148</v>
      </c>
      <c r="Q2632" s="162" t="s">
        <v>5449</v>
      </c>
      <c r="R2632" s="164">
        <v>-34</v>
      </c>
      <c r="S2632" s="158" t="s">
        <v>1572</v>
      </c>
      <c r="T2632" s="163"/>
      <c r="U2632" s="161" t="s">
        <v>10</v>
      </c>
      <c r="V2632" s="161" t="s">
        <v>11</v>
      </c>
      <c r="W2632" s="161" t="s">
        <v>12</v>
      </c>
      <c r="X2632" s="161" t="s">
        <v>13</v>
      </c>
      <c r="Y2632" s="169">
        <v>4400</v>
      </c>
      <c r="Z2632" s="169">
        <v>9241101</v>
      </c>
      <c r="AA2632" s="166">
        <v>-1.4330270589227008E-3</v>
      </c>
      <c r="AB2632" s="167" t="s">
        <v>5850</v>
      </c>
      <c r="AC2632" s="168" t="s">
        <v>3252</v>
      </c>
    </row>
    <row r="2633" spans="1:29" x14ac:dyDescent="0.3">
      <c r="A2633" s="156" t="s">
        <v>3044</v>
      </c>
      <c r="B2633" s="157">
        <v>2</v>
      </c>
      <c r="C2633" s="158" t="s">
        <v>1548</v>
      </c>
      <c r="D2633" s="158" t="s">
        <v>284</v>
      </c>
      <c r="E2633" s="156" t="s">
        <v>2722</v>
      </c>
      <c r="F2633" s="159" t="s">
        <v>2589</v>
      </c>
      <c r="G2633" s="158" t="s">
        <v>138</v>
      </c>
      <c r="H2633" s="160">
        <v>44874</v>
      </c>
      <c r="I2633" s="160">
        <v>45148</v>
      </c>
      <c r="J2633" s="161" t="s">
        <v>2671</v>
      </c>
      <c r="K2633" s="162" t="s">
        <v>3140</v>
      </c>
      <c r="L2633" s="163" t="s">
        <v>4838</v>
      </c>
      <c r="M2633" s="171">
        <v>0</v>
      </c>
      <c r="N2633" s="164">
        <v>8800</v>
      </c>
      <c r="O2633" s="162" t="s">
        <v>5448</v>
      </c>
      <c r="P2633" s="160">
        <v>45148</v>
      </c>
      <c r="Q2633" s="162" t="s">
        <v>5449</v>
      </c>
      <c r="R2633" s="164">
        <v>8800</v>
      </c>
      <c r="S2633" s="158" t="s">
        <v>1573</v>
      </c>
      <c r="T2633" s="163"/>
      <c r="U2633" s="161" t="s">
        <v>10</v>
      </c>
      <c r="V2633" s="161" t="s">
        <v>11</v>
      </c>
      <c r="W2633" s="161" t="s">
        <v>12</v>
      </c>
      <c r="X2633" s="161" t="s">
        <v>13</v>
      </c>
      <c r="Y2633" s="169">
        <v>4400</v>
      </c>
      <c r="Z2633" s="169">
        <v>9301101</v>
      </c>
      <c r="AA2633" s="166">
        <v>0.37090112113293433</v>
      </c>
      <c r="AB2633" s="167" t="s">
        <v>5451</v>
      </c>
      <c r="AC2633" s="168" t="s">
        <v>3282</v>
      </c>
    </row>
    <row r="2634" spans="1:29" x14ac:dyDescent="0.3">
      <c r="A2634" s="156" t="s">
        <v>2741</v>
      </c>
      <c r="B2634" s="157">
        <v>1</v>
      </c>
      <c r="C2634" s="156" t="s">
        <v>1464</v>
      </c>
      <c r="D2634" s="158" t="s">
        <v>263</v>
      </c>
      <c r="E2634" s="156" t="s">
        <v>2722</v>
      </c>
      <c r="F2634" s="159" t="s">
        <v>2593</v>
      </c>
      <c r="G2634" s="156" t="s">
        <v>2223</v>
      </c>
      <c r="H2634" s="160">
        <v>44328</v>
      </c>
      <c r="I2634" s="160">
        <v>44435</v>
      </c>
      <c r="J2634" s="161" t="s">
        <v>2202</v>
      </c>
      <c r="K2634" s="162" t="s">
        <v>2029</v>
      </c>
      <c r="L2634" s="163" t="s">
        <v>2068</v>
      </c>
      <c r="M2634" s="171">
        <v>0</v>
      </c>
      <c r="N2634" s="164">
        <v>9695.4500000000007</v>
      </c>
      <c r="O2634" s="162">
        <v>10513843591</v>
      </c>
      <c r="P2634" s="160">
        <v>44435</v>
      </c>
      <c r="Q2634" s="162" t="s">
        <v>2328</v>
      </c>
      <c r="R2634" s="164">
        <v>9695.4500000000007</v>
      </c>
      <c r="S2634" s="158" t="s">
        <v>2249</v>
      </c>
      <c r="T2634" s="163"/>
      <c r="U2634" s="161" t="s">
        <v>10</v>
      </c>
      <c r="V2634" s="161" t="s">
        <v>11</v>
      </c>
      <c r="W2634" s="161" t="s">
        <v>12</v>
      </c>
      <c r="X2634" s="161" t="s">
        <v>13</v>
      </c>
      <c r="Y2634" s="169">
        <v>4400</v>
      </c>
      <c r="Z2634" s="169">
        <v>9051101</v>
      </c>
      <c r="AA2634" s="166">
        <v>0.13333347085502739</v>
      </c>
      <c r="AB2634" s="158" t="s">
        <v>2030</v>
      </c>
      <c r="AC2634" s="168" t="s">
        <v>3171</v>
      </c>
    </row>
    <row r="2635" spans="1:29" x14ac:dyDescent="0.3">
      <c r="A2635" s="156" t="s">
        <v>2745</v>
      </c>
      <c r="B2635" s="157">
        <v>2</v>
      </c>
      <c r="C2635" s="156" t="s">
        <v>1464</v>
      </c>
      <c r="D2635" s="156" t="s">
        <v>275</v>
      </c>
      <c r="E2635" s="156" t="s">
        <v>2722</v>
      </c>
      <c r="F2635" s="159" t="s">
        <v>2593</v>
      </c>
      <c r="G2635" s="156" t="s">
        <v>2223</v>
      </c>
      <c r="H2635" s="160">
        <v>44328</v>
      </c>
      <c r="I2635" s="160">
        <v>44435</v>
      </c>
      <c r="J2635" s="161" t="s">
        <v>2202</v>
      </c>
      <c r="K2635" s="162" t="s">
        <v>2029</v>
      </c>
      <c r="L2635" s="163" t="s">
        <v>2068</v>
      </c>
      <c r="M2635" s="171">
        <v>0</v>
      </c>
      <c r="N2635" s="164">
        <v>9695.44</v>
      </c>
      <c r="O2635" s="162">
        <v>10513843591</v>
      </c>
      <c r="P2635" s="160">
        <v>44435</v>
      </c>
      <c r="Q2635" s="162" t="s">
        <v>2328</v>
      </c>
      <c r="R2635" s="164">
        <v>9695.44</v>
      </c>
      <c r="S2635" s="162" t="s">
        <v>395</v>
      </c>
      <c r="T2635" s="163"/>
      <c r="U2635" s="161" t="s">
        <v>10</v>
      </c>
      <c r="V2635" s="161" t="s">
        <v>11</v>
      </c>
      <c r="W2635" s="161" t="s">
        <v>12</v>
      </c>
      <c r="X2635" s="161" t="s">
        <v>13</v>
      </c>
      <c r="Y2635" s="169">
        <v>4400</v>
      </c>
      <c r="Z2635" s="169">
        <v>9191101</v>
      </c>
      <c r="AA2635" s="166">
        <v>0.13333333333333333</v>
      </c>
      <c r="AB2635" s="158" t="s">
        <v>2329</v>
      </c>
      <c r="AC2635" s="168" t="s">
        <v>3222</v>
      </c>
    </row>
    <row r="2636" spans="1:29" x14ac:dyDescent="0.3">
      <c r="A2636" s="156" t="s">
        <v>2748</v>
      </c>
      <c r="B2636" s="157">
        <v>1</v>
      </c>
      <c r="C2636" s="158" t="s">
        <v>1464</v>
      </c>
      <c r="D2636" s="158" t="s">
        <v>268</v>
      </c>
      <c r="E2636" s="156" t="s">
        <v>2722</v>
      </c>
      <c r="F2636" s="159" t="s">
        <v>2593</v>
      </c>
      <c r="G2636" s="158" t="s">
        <v>2223</v>
      </c>
      <c r="H2636" s="160">
        <v>44328</v>
      </c>
      <c r="I2636" s="160">
        <v>44435</v>
      </c>
      <c r="J2636" s="161" t="s">
        <v>2202</v>
      </c>
      <c r="K2636" s="162" t="s">
        <v>2029</v>
      </c>
      <c r="L2636" s="163" t="s">
        <v>2068</v>
      </c>
      <c r="M2636" s="171">
        <v>0</v>
      </c>
      <c r="N2636" s="164">
        <v>33934.03</v>
      </c>
      <c r="O2636" s="162">
        <v>10513843591</v>
      </c>
      <c r="P2636" s="160">
        <v>44435</v>
      </c>
      <c r="Q2636" s="162" t="s">
        <v>2328</v>
      </c>
      <c r="R2636" s="164">
        <v>33934.03</v>
      </c>
      <c r="S2636" s="158" t="s">
        <v>2250</v>
      </c>
      <c r="T2636" s="163"/>
      <c r="U2636" s="161" t="s">
        <v>10</v>
      </c>
      <c r="V2636" s="161" t="s">
        <v>11</v>
      </c>
      <c r="W2636" s="161" t="s">
        <v>12</v>
      </c>
      <c r="X2636" s="161" t="s">
        <v>13</v>
      </c>
      <c r="Y2636" s="169">
        <v>4400</v>
      </c>
      <c r="Z2636" s="169">
        <v>9221101</v>
      </c>
      <c r="AA2636" s="166">
        <v>0.46666652914497259</v>
      </c>
      <c r="AB2636" s="167" t="s">
        <v>2330</v>
      </c>
      <c r="AC2636" s="168" t="s">
        <v>3242</v>
      </c>
    </row>
    <row r="2637" spans="1:29" x14ac:dyDescent="0.3">
      <c r="A2637" s="156" t="s">
        <v>2738</v>
      </c>
      <c r="B2637" s="157">
        <v>1</v>
      </c>
      <c r="C2637" s="158" t="s">
        <v>1464</v>
      </c>
      <c r="D2637" s="158" t="s">
        <v>283</v>
      </c>
      <c r="E2637" s="156" t="s">
        <v>2722</v>
      </c>
      <c r="F2637" s="159" t="s">
        <v>2593</v>
      </c>
      <c r="G2637" s="158" t="s">
        <v>2223</v>
      </c>
      <c r="H2637" s="160">
        <v>44328</v>
      </c>
      <c r="I2637" s="160">
        <v>44435</v>
      </c>
      <c r="J2637" s="161" t="s">
        <v>2202</v>
      </c>
      <c r="K2637" s="162" t="s">
        <v>2029</v>
      </c>
      <c r="L2637" s="163" t="s">
        <v>2068</v>
      </c>
      <c r="M2637" s="171">
        <v>0</v>
      </c>
      <c r="N2637" s="164">
        <v>9695.44</v>
      </c>
      <c r="O2637" s="162">
        <v>10513843591</v>
      </c>
      <c r="P2637" s="160">
        <v>44435</v>
      </c>
      <c r="Q2637" s="162" t="s">
        <v>2328</v>
      </c>
      <c r="R2637" s="164">
        <v>9695.44</v>
      </c>
      <c r="S2637" s="158" t="s">
        <v>401</v>
      </c>
      <c r="T2637" s="163"/>
      <c r="U2637" s="161" t="s">
        <v>10</v>
      </c>
      <c r="V2637" s="161" t="s">
        <v>11</v>
      </c>
      <c r="W2637" s="161" t="s">
        <v>12</v>
      </c>
      <c r="X2637" s="161" t="s">
        <v>13</v>
      </c>
      <c r="Y2637" s="169">
        <v>4400</v>
      </c>
      <c r="Z2637" s="169">
        <v>9231101</v>
      </c>
      <c r="AA2637" s="166">
        <v>0.13333333333333333</v>
      </c>
      <c r="AB2637" s="167" t="s">
        <v>2331</v>
      </c>
      <c r="AC2637" s="168" t="s">
        <v>3247</v>
      </c>
    </row>
    <row r="2638" spans="1:29" x14ac:dyDescent="0.3">
      <c r="A2638" s="156" t="s">
        <v>2759</v>
      </c>
      <c r="B2638" s="157">
        <v>2</v>
      </c>
      <c r="C2638" s="156" t="s">
        <v>1464</v>
      </c>
      <c r="D2638" s="156" t="s">
        <v>285</v>
      </c>
      <c r="E2638" s="156" t="s">
        <v>2722</v>
      </c>
      <c r="F2638" s="159" t="s">
        <v>2593</v>
      </c>
      <c r="G2638" s="156" t="s">
        <v>2223</v>
      </c>
      <c r="H2638" s="160">
        <v>44328</v>
      </c>
      <c r="I2638" s="160">
        <v>44435</v>
      </c>
      <c r="J2638" s="161" t="s">
        <v>2202</v>
      </c>
      <c r="K2638" s="162" t="s">
        <v>2029</v>
      </c>
      <c r="L2638" s="163" t="s">
        <v>2068</v>
      </c>
      <c r="M2638" s="171">
        <v>0</v>
      </c>
      <c r="N2638" s="164">
        <v>9695.44</v>
      </c>
      <c r="O2638" s="162">
        <v>10513843591</v>
      </c>
      <c r="P2638" s="160">
        <v>44435</v>
      </c>
      <c r="Q2638" s="162" t="s">
        <v>2328</v>
      </c>
      <c r="R2638" s="164">
        <v>9695.44</v>
      </c>
      <c r="S2638" s="158" t="s">
        <v>633</v>
      </c>
      <c r="T2638" s="163"/>
      <c r="U2638" s="161" t="s">
        <v>10</v>
      </c>
      <c r="V2638" s="161" t="s">
        <v>11</v>
      </c>
      <c r="W2638" s="161" t="s">
        <v>12</v>
      </c>
      <c r="X2638" s="161" t="s">
        <v>13</v>
      </c>
      <c r="Y2638" s="169">
        <v>4400</v>
      </c>
      <c r="Z2638" s="165">
        <v>9381101</v>
      </c>
      <c r="AA2638" s="166">
        <v>0.13333333333333333</v>
      </c>
      <c r="AB2638" s="167" t="s">
        <v>2332</v>
      </c>
      <c r="AC2638" s="168" t="s">
        <v>3332</v>
      </c>
    </row>
    <row r="2639" spans="1:29" x14ac:dyDescent="0.3">
      <c r="A2639" s="156" t="s">
        <v>2944</v>
      </c>
      <c r="B2639" s="157">
        <v>1</v>
      </c>
      <c r="C2639" s="156" t="s">
        <v>1547</v>
      </c>
      <c r="D2639" s="158" t="s">
        <v>263</v>
      </c>
      <c r="E2639" s="156" t="s">
        <v>2723</v>
      </c>
      <c r="F2639" s="159" t="s">
        <v>1510</v>
      </c>
      <c r="G2639" s="158" t="s">
        <v>2509</v>
      </c>
      <c r="H2639" s="160">
        <v>44202</v>
      </c>
      <c r="I2639" s="160">
        <v>44216</v>
      </c>
      <c r="J2639" s="161" t="s">
        <v>979</v>
      </c>
      <c r="K2639" s="162" t="s">
        <v>1492</v>
      </c>
      <c r="L2639" s="163" t="s">
        <v>1532</v>
      </c>
      <c r="M2639" s="171">
        <v>0</v>
      </c>
      <c r="N2639" s="164">
        <v>1290</v>
      </c>
      <c r="O2639" s="162">
        <v>12367</v>
      </c>
      <c r="P2639" s="160">
        <v>44216</v>
      </c>
      <c r="Q2639" s="162" t="s">
        <v>1531</v>
      </c>
      <c r="R2639" s="164">
        <v>1290</v>
      </c>
      <c r="S2639" s="158" t="s">
        <v>1180</v>
      </c>
      <c r="T2639" s="163"/>
      <c r="U2639" s="161" t="s">
        <v>10</v>
      </c>
      <c r="V2639" s="161" t="s">
        <v>11</v>
      </c>
      <c r="W2639" s="161" t="s">
        <v>12</v>
      </c>
      <c r="X2639" s="161" t="s">
        <v>13</v>
      </c>
      <c r="Y2639" s="169">
        <v>6230</v>
      </c>
      <c r="Z2639" s="169">
        <v>9051103</v>
      </c>
      <c r="AA2639" s="166">
        <v>0.6</v>
      </c>
      <c r="AB2639" s="167" t="s">
        <v>5255</v>
      </c>
      <c r="AC2639" s="168" t="s">
        <v>3174</v>
      </c>
    </row>
    <row r="2640" spans="1:29" x14ac:dyDescent="0.3">
      <c r="A2640" s="156" t="s">
        <v>2999</v>
      </c>
      <c r="B2640" s="157">
        <v>2</v>
      </c>
      <c r="C2640" s="158" t="s">
        <v>1547</v>
      </c>
      <c r="D2640" s="158" t="s">
        <v>284</v>
      </c>
      <c r="E2640" s="156" t="s">
        <v>2723</v>
      </c>
      <c r="F2640" s="159" t="s">
        <v>1510</v>
      </c>
      <c r="G2640" s="158" t="s">
        <v>2509</v>
      </c>
      <c r="H2640" s="160">
        <v>44202</v>
      </c>
      <c r="I2640" s="160">
        <v>44216</v>
      </c>
      <c r="J2640" s="161" t="s">
        <v>979</v>
      </c>
      <c r="K2640" s="162" t="s">
        <v>1493</v>
      </c>
      <c r="L2640" s="163" t="s">
        <v>1532</v>
      </c>
      <c r="M2640" s="171">
        <v>0</v>
      </c>
      <c r="N2640" s="164">
        <v>860</v>
      </c>
      <c r="O2640" s="162">
        <v>12304</v>
      </c>
      <c r="P2640" s="160">
        <v>44216</v>
      </c>
      <c r="Q2640" s="162" t="s">
        <v>1533</v>
      </c>
      <c r="R2640" s="164">
        <v>860</v>
      </c>
      <c r="S2640" s="158" t="s">
        <v>1186</v>
      </c>
      <c r="T2640" s="163"/>
      <c r="U2640" s="161" t="s">
        <v>10</v>
      </c>
      <c r="V2640" s="161" t="s">
        <v>11</v>
      </c>
      <c r="W2640" s="161" t="s">
        <v>12</v>
      </c>
      <c r="X2640" s="161" t="s">
        <v>13</v>
      </c>
      <c r="Y2640" s="169">
        <v>6230</v>
      </c>
      <c r="Z2640" s="169">
        <v>9301103</v>
      </c>
      <c r="AA2640" s="166">
        <v>0.4</v>
      </c>
      <c r="AB2640" s="167" t="s">
        <v>5256</v>
      </c>
      <c r="AC2640" s="168" t="s">
        <v>3285</v>
      </c>
    </row>
    <row r="2641" spans="1:29" x14ac:dyDescent="0.3">
      <c r="A2641" s="156" t="s">
        <v>2987</v>
      </c>
      <c r="B2641" s="157">
        <v>1</v>
      </c>
      <c r="C2641" s="158" t="s">
        <v>1547</v>
      </c>
      <c r="D2641" s="158" t="s">
        <v>235</v>
      </c>
      <c r="E2641" s="156" t="s">
        <v>2723</v>
      </c>
      <c r="F2641" s="159" t="s">
        <v>1510</v>
      </c>
      <c r="G2641" s="158" t="s">
        <v>2509</v>
      </c>
      <c r="H2641" s="160">
        <v>44202</v>
      </c>
      <c r="I2641" s="160">
        <v>44275</v>
      </c>
      <c r="J2641" s="161" t="s">
        <v>979</v>
      </c>
      <c r="K2641" s="162" t="s">
        <v>1651</v>
      </c>
      <c r="L2641" s="163" t="s">
        <v>1734</v>
      </c>
      <c r="M2641" s="171">
        <v>0</v>
      </c>
      <c r="N2641" s="164">
        <v>645</v>
      </c>
      <c r="O2641" s="162">
        <v>12429</v>
      </c>
      <c r="P2641" s="160">
        <v>44275</v>
      </c>
      <c r="Q2641" s="162" t="s">
        <v>1748</v>
      </c>
      <c r="R2641" s="164">
        <v>645</v>
      </c>
      <c r="S2641" s="163" t="s">
        <v>1185</v>
      </c>
      <c r="T2641" s="163"/>
      <c r="U2641" s="161" t="s">
        <v>10</v>
      </c>
      <c r="V2641" s="161" t="s">
        <v>11</v>
      </c>
      <c r="W2641" s="161" t="s">
        <v>12</v>
      </c>
      <c r="X2641" s="161" t="s">
        <v>13</v>
      </c>
      <c r="Y2641" s="169">
        <v>6230</v>
      </c>
      <c r="Z2641" s="169">
        <v>9241103</v>
      </c>
      <c r="AA2641" s="166">
        <v>1</v>
      </c>
      <c r="AB2641" s="167" t="s">
        <v>5257</v>
      </c>
      <c r="AC2641" s="168" t="s">
        <v>3255</v>
      </c>
    </row>
    <row r="2642" spans="1:29" x14ac:dyDescent="0.3">
      <c r="A2642" s="156" t="s">
        <v>3009</v>
      </c>
      <c r="B2642" s="157">
        <v>8</v>
      </c>
      <c r="C2642" s="158" t="s">
        <v>1547</v>
      </c>
      <c r="D2642" s="158" t="s">
        <v>415</v>
      </c>
      <c r="E2642" s="156" t="s">
        <v>2723</v>
      </c>
      <c r="F2642" s="159" t="s">
        <v>1510</v>
      </c>
      <c r="G2642" s="158" t="s">
        <v>2509</v>
      </c>
      <c r="H2642" s="160">
        <v>44390</v>
      </c>
      <c r="I2642" s="160">
        <v>44410</v>
      </c>
      <c r="J2642" s="161" t="s">
        <v>2202</v>
      </c>
      <c r="K2642" s="162"/>
      <c r="L2642" s="163" t="s">
        <v>2243</v>
      </c>
      <c r="M2642" s="171">
        <v>0</v>
      </c>
      <c r="N2642" s="164">
        <v>698.75</v>
      </c>
      <c r="O2642" s="162">
        <v>12664</v>
      </c>
      <c r="P2642" s="160">
        <v>44410</v>
      </c>
      <c r="Q2642" s="162" t="s">
        <v>5144</v>
      </c>
      <c r="R2642" s="164">
        <v>698.75</v>
      </c>
      <c r="S2642" s="158" t="s">
        <v>6151</v>
      </c>
      <c r="T2642" s="163"/>
      <c r="U2642" s="161" t="s">
        <v>10</v>
      </c>
      <c r="V2642" s="161" t="s">
        <v>11</v>
      </c>
      <c r="W2642" s="161" t="s">
        <v>12</v>
      </c>
      <c r="X2642" s="161" t="s">
        <v>13</v>
      </c>
      <c r="Y2642" s="169">
        <v>6230</v>
      </c>
      <c r="Z2642" s="169">
        <v>9441103</v>
      </c>
      <c r="AA2642" s="166">
        <v>1</v>
      </c>
      <c r="AB2642" s="167" t="s">
        <v>5364</v>
      </c>
      <c r="AC2642" s="168" t="s">
        <v>3310</v>
      </c>
    </row>
    <row r="2643" spans="1:29" x14ac:dyDescent="0.3">
      <c r="A2643" s="156" t="s">
        <v>3009</v>
      </c>
      <c r="B2643" s="157">
        <v>8</v>
      </c>
      <c r="C2643" s="158" t="s">
        <v>1547</v>
      </c>
      <c r="D2643" s="158" t="s">
        <v>415</v>
      </c>
      <c r="E2643" s="156" t="s">
        <v>2723</v>
      </c>
      <c r="F2643" s="159" t="s">
        <v>1510</v>
      </c>
      <c r="G2643" s="158" t="s">
        <v>2509</v>
      </c>
      <c r="H2643" s="160">
        <v>44390</v>
      </c>
      <c r="I2643" s="160">
        <v>44416</v>
      </c>
      <c r="J2643" s="161" t="s">
        <v>2202</v>
      </c>
      <c r="K2643" s="162"/>
      <c r="L2643" s="163" t="s">
        <v>2243</v>
      </c>
      <c r="M2643" s="171">
        <v>0</v>
      </c>
      <c r="N2643" s="164">
        <v>-698.75</v>
      </c>
      <c r="O2643" s="162">
        <v>12664</v>
      </c>
      <c r="P2643" s="160">
        <v>44410</v>
      </c>
      <c r="Q2643" s="162" t="s">
        <v>5144</v>
      </c>
      <c r="R2643" s="164">
        <v>-698.75</v>
      </c>
      <c r="S2643" s="158" t="s">
        <v>6151</v>
      </c>
      <c r="T2643" s="163"/>
      <c r="U2643" s="161" t="s">
        <v>10</v>
      </c>
      <c r="V2643" s="161" t="s">
        <v>11</v>
      </c>
      <c r="W2643" s="161" t="s">
        <v>12</v>
      </c>
      <c r="X2643" s="161" t="s">
        <v>13</v>
      </c>
      <c r="Y2643" s="169">
        <v>6230</v>
      </c>
      <c r="Z2643" s="169">
        <v>9441103</v>
      </c>
      <c r="AA2643" s="166">
        <v>-1</v>
      </c>
      <c r="AB2643" s="167" t="s">
        <v>5365</v>
      </c>
      <c r="AC2643" s="168" t="s">
        <v>3310</v>
      </c>
    </row>
    <row r="2644" spans="1:29" x14ac:dyDescent="0.3">
      <c r="A2644" s="156" t="s">
        <v>3009</v>
      </c>
      <c r="B2644" s="157">
        <v>8</v>
      </c>
      <c r="C2644" s="158" t="s">
        <v>1547</v>
      </c>
      <c r="D2644" s="156" t="s">
        <v>415</v>
      </c>
      <c r="E2644" s="156" t="s">
        <v>2723</v>
      </c>
      <c r="F2644" s="159" t="s">
        <v>1510</v>
      </c>
      <c r="G2644" s="156" t="s">
        <v>2509</v>
      </c>
      <c r="H2644" s="160">
        <v>44390</v>
      </c>
      <c r="I2644" s="160">
        <v>44417</v>
      </c>
      <c r="J2644" s="161" t="s">
        <v>2202</v>
      </c>
      <c r="K2644" s="162"/>
      <c r="L2644" s="163" t="s">
        <v>2243</v>
      </c>
      <c r="M2644" s="171">
        <v>0</v>
      </c>
      <c r="N2644" s="164">
        <v>698.75</v>
      </c>
      <c r="O2644" s="162">
        <v>12664</v>
      </c>
      <c r="P2644" s="160">
        <v>44417</v>
      </c>
      <c r="Q2644" s="162" t="s">
        <v>2247</v>
      </c>
      <c r="R2644" s="164">
        <v>698.75</v>
      </c>
      <c r="S2644" s="163" t="s">
        <v>6151</v>
      </c>
      <c r="T2644" s="163"/>
      <c r="U2644" s="161" t="s">
        <v>10</v>
      </c>
      <c r="V2644" s="161" t="s">
        <v>11</v>
      </c>
      <c r="W2644" s="161" t="s">
        <v>12</v>
      </c>
      <c r="X2644" s="161" t="s">
        <v>13</v>
      </c>
      <c r="Y2644" s="169">
        <v>6230</v>
      </c>
      <c r="Z2644" s="169">
        <v>9441103</v>
      </c>
      <c r="AA2644" s="166">
        <v>1</v>
      </c>
      <c r="AB2644" s="158" t="s">
        <v>5366</v>
      </c>
      <c r="AC2644" s="168" t="s">
        <v>3310</v>
      </c>
    </row>
    <row r="2645" spans="1:29" x14ac:dyDescent="0.3">
      <c r="A2645" s="156" t="s">
        <v>3009</v>
      </c>
      <c r="B2645" s="157">
        <v>8</v>
      </c>
      <c r="C2645" s="158" t="s">
        <v>1547</v>
      </c>
      <c r="D2645" s="156" t="s">
        <v>415</v>
      </c>
      <c r="E2645" s="156" t="s">
        <v>2723</v>
      </c>
      <c r="F2645" s="159" t="s">
        <v>1510</v>
      </c>
      <c r="G2645" s="156" t="s">
        <v>2509</v>
      </c>
      <c r="H2645" s="160">
        <v>44390</v>
      </c>
      <c r="I2645" s="160">
        <v>44614</v>
      </c>
      <c r="J2645" s="161" t="s">
        <v>2202</v>
      </c>
      <c r="K2645" s="162"/>
      <c r="L2645" s="163" t="s">
        <v>2243</v>
      </c>
      <c r="M2645" s="171">
        <v>0</v>
      </c>
      <c r="N2645" s="164">
        <v>-698.75</v>
      </c>
      <c r="O2645" s="162">
        <v>12664</v>
      </c>
      <c r="P2645" s="160">
        <v>44614</v>
      </c>
      <c r="Q2645" s="162" t="s">
        <v>5145</v>
      </c>
      <c r="R2645" s="164">
        <v>-698.75</v>
      </c>
      <c r="S2645" s="163" t="s">
        <v>6151</v>
      </c>
      <c r="T2645" s="163"/>
      <c r="U2645" s="161" t="s">
        <v>10</v>
      </c>
      <c r="V2645" s="161" t="s">
        <v>11</v>
      </c>
      <c r="W2645" s="161" t="s">
        <v>12</v>
      </c>
      <c r="X2645" s="161" t="s">
        <v>13</v>
      </c>
      <c r="Y2645" s="169">
        <v>6230</v>
      </c>
      <c r="Z2645" s="169">
        <v>9441103</v>
      </c>
      <c r="AA2645" s="166">
        <v>-1</v>
      </c>
      <c r="AB2645" s="158" t="s">
        <v>5367</v>
      </c>
      <c r="AC2645" s="168" t="s">
        <v>3310</v>
      </c>
    </row>
    <row r="2646" spans="1:29" x14ac:dyDescent="0.3">
      <c r="A2646" s="156" t="s">
        <v>3009</v>
      </c>
      <c r="B2646" s="157">
        <v>8</v>
      </c>
      <c r="C2646" s="158" t="s">
        <v>1547</v>
      </c>
      <c r="D2646" s="156" t="s">
        <v>415</v>
      </c>
      <c r="E2646" s="156" t="s">
        <v>2723</v>
      </c>
      <c r="F2646" s="159" t="s">
        <v>1510</v>
      </c>
      <c r="G2646" s="156" t="s">
        <v>2509</v>
      </c>
      <c r="H2646" s="160">
        <v>44390</v>
      </c>
      <c r="I2646" s="160">
        <v>44687</v>
      </c>
      <c r="J2646" s="161" t="s">
        <v>2202</v>
      </c>
      <c r="K2646" s="162" t="s">
        <v>2210</v>
      </c>
      <c r="L2646" s="163" t="s">
        <v>2243</v>
      </c>
      <c r="M2646" s="171">
        <v>0</v>
      </c>
      <c r="N2646" s="164">
        <v>698.75</v>
      </c>
      <c r="O2646" s="162">
        <v>12664</v>
      </c>
      <c r="P2646" s="160">
        <v>44687</v>
      </c>
      <c r="Q2646" s="162" t="s">
        <v>5146</v>
      </c>
      <c r="R2646" s="164">
        <v>698.75</v>
      </c>
      <c r="S2646" s="163" t="s">
        <v>6151</v>
      </c>
      <c r="T2646" s="163"/>
      <c r="U2646" s="161" t="s">
        <v>10</v>
      </c>
      <c r="V2646" s="161" t="s">
        <v>11</v>
      </c>
      <c r="W2646" s="161" t="s">
        <v>12</v>
      </c>
      <c r="X2646" s="161" t="s">
        <v>13</v>
      </c>
      <c r="Y2646" s="169">
        <v>6230</v>
      </c>
      <c r="Z2646" s="169">
        <v>9441103</v>
      </c>
      <c r="AA2646" s="166">
        <v>1</v>
      </c>
      <c r="AB2646" s="158" t="s">
        <v>5368</v>
      </c>
      <c r="AC2646" s="168" t="s">
        <v>3310</v>
      </c>
    </row>
    <row r="2647" spans="1:29" x14ac:dyDescent="0.3">
      <c r="A2647" s="156" t="s">
        <v>2955</v>
      </c>
      <c r="B2647" s="157">
        <v>2</v>
      </c>
      <c r="C2647" s="158" t="s">
        <v>1547</v>
      </c>
      <c r="D2647" s="156" t="s">
        <v>130</v>
      </c>
      <c r="E2647" s="156" t="s">
        <v>2723</v>
      </c>
      <c r="F2647" s="158" t="s">
        <v>1510</v>
      </c>
      <c r="G2647" s="158" t="s">
        <v>2509</v>
      </c>
      <c r="H2647" s="179">
        <v>44398</v>
      </c>
      <c r="I2647" s="160">
        <v>44412</v>
      </c>
      <c r="J2647" s="161" t="s">
        <v>2202</v>
      </c>
      <c r="K2647" s="162" t="s">
        <v>2214</v>
      </c>
      <c r="L2647" s="163" t="s">
        <v>2244</v>
      </c>
      <c r="M2647" s="171">
        <v>0</v>
      </c>
      <c r="N2647" s="171">
        <v>1451.25</v>
      </c>
      <c r="O2647" s="162">
        <v>12682</v>
      </c>
      <c r="P2647" s="160">
        <v>44412</v>
      </c>
      <c r="Q2647" s="162" t="s">
        <v>2245</v>
      </c>
      <c r="R2647" s="170">
        <v>1451.25</v>
      </c>
      <c r="S2647" s="163" t="s">
        <v>1181</v>
      </c>
      <c r="T2647" s="156"/>
      <c r="U2647" s="161" t="s">
        <v>10</v>
      </c>
      <c r="V2647" s="161" t="s">
        <v>11</v>
      </c>
      <c r="W2647" s="161" t="s">
        <v>12</v>
      </c>
      <c r="X2647" s="161" t="s">
        <v>13</v>
      </c>
      <c r="Y2647" s="165">
        <v>6230</v>
      </c>
      <c r="Z2647" s="165">
        <v>9121103</v>
      </c>
      <c r="AA2647" s="166">
        <v>0.4576271186440678</v>
      </c>
      <c r="AB2647" s="158" t="s">
        <v>5258</v>
      </c>
      <c r="AC2647" s="168" t="s">
        <v>3200</v>
      </c>
    </row>
    <row r="2648" spans="1:29" x14ac:dyDescent="0.3">
      <c r="A2648" s="156" t="s">
        <v>2980</v>
      </c>
      <c r="B2648" s="157">
        <v>1</v>
      </c>
      <c r="C2648" s="158" t="s">
        <v>1547</v>
      </c>
      <c r="D2648" s="156" t="s">
        <v>268</v>
      </c>
      <c r="E2648" s="156" t="s">
        <v>2723</v>
      </c>
      <c r="F2648" s="158" t="s">
        <v>1510</v>
      </c>
      <c r="G2648" s="158" t="s">
        <v>2509</v>
      </c>
      <c r="H2648" s="179">
        <v>44398</v>
      </c>
      <c r="I2648" s="160">
        <v>44412</v>
      </c>
      <c r="J2648" s="161" t="s">
        <v>2202</v>
      </c>
      <c r="K2648" s="162" t="s">
        <v>2214</v>
      </c>
      <c r="L2648" s="163" t="s">
        <v>2244</v>
      </c>
      <c r="M2648" s="171">
        <v>0</v>
      </c>
      <c r="N2648" s="171">
        <v>1720</v>
      </c>
      <c r="O2648" s="162">
        <v>12681</v>
      </c>
      <c r="P2648" s="160">
        <v>44412</v>
      </c>
      <c r="Q2648" s="162" t="s">
        <v>2246</v>
      </c>
      <c r="R2648" s="170">
        <v>1720</v>
      </c>
      <c r="S2648" s="163" t="s">
        <v>1183</v>
      </c>
      <c r="T2648" s="156"/>
      <c r="U2648" s="161" t="s">
        <v>10</v>
      </c>
      <c r="V2648" s="161" t="s">
        <v>11</v>
      </c>
      <c r="W2648" s="161" t="s">
        <v>12</v>
      </c>
      <c r="X2648" s="161" t="s">
        <v>13</v>
      </c>
      <c r="Y2648" s="165">
        <v>6230</v>
      </c>
      <c r="Z2648" s="165">
        <v>9221103</v>
      </c>
      <c r="AA2648" s="166">
        <v>0.5423728813559322</v>
      </c>
      <c r="AB2648" s="158" t="s">
        <v>5259</v>
      </c>
      <c r="AC2648" s="168" t="s">
        <v>3245</v>
      </c>
    </row>
    <row r="2649" spans="1:29" x14ac:dyDescent="0.3">
      <c r="A2649" s="156" t="s">
        <v>2940</v>
      </c>
      <c r="B2649" s="157">
        <v>3</v>
      </c>
      <c r="C2649" s="158" t="s">
        <v>1547</v>
      </c>
      <c r="D2649" s="156" t="s">
        <v>412</v>
      </c>
      <c r="E2649" s="156" t="s">
        <v>2723</v>
      </c>
      <c r="F2649" s="158" t="s">
        <v>1510</v>
      </c>
      <c r="G2649" s="158" t="s">
        <v>2509</v>
      </c>
      <c r="H2649" s="179">
        <v>44433</v>
      </c>
      <c r="I2649" s="160">
        <v>44448</v>
      </c>
      <c r="J2649" s="161" t="s">
        <v>2202</v>
      </c>
      <c r="K2649" s="162" t="s">
        <v>2327</v>
      </c>
      <c r="L2649" s="163" t="s">
        <v>2351</v>
      </c>
      <c r="M2649" s="171">
        <v>0</v>
      </c>
      <c r="N2649" s="171">
        <v>1290</v>
      </c>
      <c r="O2649" s="162">
        <v>12742</v>
      </c>
      <c r="P2649" s="160">
        <v>44448</v>
      </c>
      <c r="Q2649" s="162" t="s">
        <v>2352</v>
      </c>
      <c r="R2649" s="170">
        <v>1290</v>
      </c>
      <c r="S2649" s="163" t="s">
        <v>6150</v>
      </c>
      <c r="T2649" s="156"/>
      <c r="U2649" s="161" t="s">
        <v>10</v>
      </c>
      <c r="V2649" s="161" t="s">
        <v>11</v>
      </c>
      <c r="W2649" s="161" t="s">
        <v>12</v>
      </c>
      <c r="X2649" s="161" t="s">
        <v>13</v>
      </c>
      <c r="Y2649" s="165">
        <v>6230</v>
      </c>
      <c r="Z2649" s="165">
        <v>9041103</v>
      </c>
      <c r="AA2649" s="166">
        <v>1</v>
      </c>
      <c r="AB2649" s="158" t="s">
        <v>5260</v>
      </c>
      <c r="AC2649" s="168" t="s">
        <v>3169</v>
      </c>
    </row>
    <row r="2650" spans="1:29" x14ac:dyDescent="0.3">
      <c r="A2650" s="156" t="s">
        <v>2834</v>
      </c>
      <c r="B2650" s="157">
        <v>2</v>
      </c>
      <c r="C2650" s="158" t="s">
        <v>1547</v>
      </c>
      <c r="D2650" s="156" t="s">
        <v>275</v>
      </c>
      <c r="E2650" s="156" t="s">
        <v>2722</v>
      </c>
      <c r="F2650" s="158" t="s">
        <v>1510</v>
      </c>
      <c r="G2650" s="158" t="s">
        <v>2509</v>
      </c>
      <c r="H2650" s="179">
        <v>44545</v>
      </c>
      <c r="I2650" s="160">
        <v>44567</v>
      </c>
      <c r="J2650" s="161" t="s">
        <v>2202</v>
      </c>
      <c r="K2650" s="162" t="s">
        <v>2461</v>
      </c>
      <c r="L2650" s="163" t="s">
        <v>2477</v>
      </c>
      <c r="M2650" s="171">
        <v>0</v>
      </c>
      <c r="N2650" s="171">
        <v>15210.87</v>
      </c>
      <c r="O2650" s="162">
        <v>12901</v>
      </c>
      <c r="P2650" s="160">
        <v>44567</v>
      </c>
      <c r="Q2650" s="162" t="s">
        <v>2478</v>
      </c>
      <c r="R2650" s="170">
        <v>15210.87</v>
      </c>
      <c r="S2650" s="163" t="s">
        <v>395</v>
      </c>
      <c r="T2650" s="156"/>
      <c r="U2650" s="161" t="s">
        <v>10</v>
      </c>
      <c r="V2650" s="161" t="s">
        <v>11</v>
      </c>
      <c r="W2650" s="161" t="s">
        <v>12</v>
      </c>
      <c r="X2650" s="161" t="s">
        <v>13</v>
      </c>
      <c r="Y2650" s="165">
        <v>6230</v>
      </c>
      <c r="Z2650" s="165">
        <v>9191101</v>
      </c>
      <c r="AA2650" s="166">
        <v>1</v>
      </c>
      <c r="AB2650" s="158" t="s">
        <v>5261</v>
      </c>
      <c r="AC2650" s="168" t="s">
        <v>3222</v>
      </c>
    </row>
    <row r="2651" spans="1:29" x14ac:dyDescent="0.3">
      <c r="A2651" s="156" t="s">
        <v>2859</v>
      </c>
      <c r="B2651" s="157">
        <v>1</v>
      </c>
      <c r="C2651" s="158" t="s">
        <v>1547</v>
      </c>
      <c r="D2651" s="158" t="s">
        <v>283</v>
      </c>
      <c r="E2651" s="156" t="s">
        <v>2722</v>
      </c>
      <c r="F2651" s="158" t="s">
        <v>1510</v>
      </c>
      <c r="G2651" s="158" t="s">
        <v>2509</v>
      </c>
      <c r="H2651" s="179">
        <v>44574</v>
      </c>
      <c r="I2651" s="160">
        <v>44589</v>
      </c>
      <c r="J2651" s="161" t="s">
        <v>2202</v>
      </c>
      <c r="K2651" s="162" t="s">
        <v>2488</v>
      </c>
      <c r="L2651" s="163" t="s">
        <v>2518</v>
      </c>
      <c r="M2651" s="171">
        <v>0</v>
      </c>
      <c r="N2651" s="171">
        <v>14670.45</v>
      </c>
      <c r="O2651" s="162">
        <v>12946</v>
      </c>
      <c r="P2651" s="160">
        <v>44589</v>
      </c>
      <c r="Q2651" s="162" t="s">
        <v>2519</v>
      </c>
      <c r="R2651" s="170">
        <v>14670.45</v>
      </c>
      <c r="S2651" s="158" t="s">
        <v>401</v>
      </c>
      <c r="T2651" s="156"/>
      <c r="U2651" s="161" t="s">
        <v>10</v>
      </c>
      <c r="V2651" s="161" t="s">
        <v>11</v>
      </c>
      <c r="W2651" s="161" t="s">
        <v>12</v>
      </c>
      <c r="X2651" s="161" t="s">
        <v>13</v>
      </c>
      <c r="Y2651" s="165">
        <v>6230</v>
      </c>
      <c r="Z2651" s="165">
        <v>9231101</v>
      </c>
      <c r="AA2651" s="166">
        <v>1</v>
      </c>
      <c r="AB2651" s="158" t="s">
        <v>5262</v>
      </c>
      <c r="AC2651" s="168" t="s">
        <v>3247</v>
      </c>
    </row>
    <row r="2652" spans="1:29" x14ac:dyDescent="0.3">
      <c r="A2652" s="156" t="s">
        <v>1685</v>
      </c>
      <c r="B2652" s="157">
        <v>1</v>
      </c>
      <c r="C2652" s="158" t="s">
        <v>1547</v>
      </c>
      <c r="D2652" s="156" t="s">
        <v>263</v>
      </c>
      <c r="E2652" s="156" t="s">
        <v>236</v>
      </c>
      <c r="F2652" s="158" t="s">
        <v>1510</v>
      </c>
      <c r="G2652" s="158" t="s">
        <v>2509</v>
      </c>
      <c r="H2652" s="179">
        <v>44781</v>
      </c>
      <c r="I2652" s="160">
        <v>44792</v>
      </c>
      <c r="J2652" s="161" t="s">
        <v>2671</v>
      </c>
      <c r="K2652" s="162" t="s">
        <v>2700</v>
      </c>
      <c r="L2652" s="163" t="s">
        <v>2703</v>
      </c>
      <c r="M2652" s="171">
        <v>0</v>
      </c>
      <c r="N2652" s="171">
        <v>11662.54</v>
      </c>
      <c r="O2652" s="162">
        <v>14275</v>
      </c>
      <c r="P2652" s="160">
        <v>44792</v>
      </c>
      <c r="Q2652" s="162" t="s">
        <v>2713</v>
      </c>
      <c r="R2652" s="170">
        <v>11662.54</v>
      </c>
      <c r="S2652" s="158" t="s">
        <v>634</v>
      </c>
      <c r="T2652" s="156"/>
      <c r="U2652" s="161" t="s">
        <v>10</v>
      </c>
      <c r="V2652" s="161" t="s">
        <v>11</v>
      </c>
      <c r="W2652" s="161" t="s">
        <v>12</v>
      </c>
      <c r="X2652" s="161" t="s">
        <v>13</v>
      </c>
      <c r="Y2652" s="165">
        <v>6230</v>
      </c>
      <c r="Z2652" s="165">
        <v>9051102</v>
      </c>
      <c r="AA2652" s="166">
        <v>1</v>
      </c>
      <c r="AB2652" s="158" t="s">
        <v>5263</v>
      </c>
      <c r="AC2652" s="168" t="s">
        <v>3175</v>
      </c>
    </row>
    <row r="2653" spans="1:29" x14ac:dyDescent="0.3">
      <c r="A2653" s="156" t="s">
        <v>1716</v>
      </c>
      <c r="B2653" s="157">
        <v>1</v>
      </c>
      <c r="C2653" s="158" t="s">
        <v>1547</v>
      </c>
      <c r="D2653" s="158" t="s">
        <v>235</v>
      </c>
      <c r="E2653" s="156" t="s">
        <v>236</v>
      </c>
      <c r="F2653" s="158" t="s">
        <v>1510</v>
      </c>
      <c r="G2653" s="158" t="s">
        <v>2509</v>
      </c>
      <c r="H2653" s="179">
        <v>45042</v>
      </c>
      <c r="I2653" s="160">
        <v>45120</v>
      </c>
      <c r="J2653" s="161" t="s">
        <v>2671</v>
      </c>
      <c r="K2653" s="162" t="s">
        <v>5151</v>
      </c>
      <c r="L2653" s="163" t="s">
        <v>5246</v>
      </c>
      <c r="M2653" s="171">
        <v>0</v>
      </c>
      <c r="N2653" s="171">
        <v>7947.1</v>
      </c>
      <c r="O2653" s="162">
        <v>14567</v>
      </c>
      <c r="P2653" s="160">
        <v>45120</v>
      </c>
      <c r="Q2653" s="162" t="s">
        <v>5310</v>
      </c>
      <c r="R2653" s="170">
        <v>7947.1</v>
      </c>
      <c r="S2653" s="163" t="s">
        <v>559</v>
      </c>
      <c r="T2653" s="156"/>
      <c r="U2653" s="161" t="s">
        <v>10</v>
      </c>
      <c r="V2653" s="161" t="s">
        <v>11</v>
      </c>
      <c r="W2653" s="161" t="s">
        <v>12</v>
      </c>
      <c r="X2653" s="161" t="s">
        <v>13</v>
      </c>
      <c r="Y2653" s="165">
        <v>6230</v>
      </c>
      <c r="Z2653" s="165">
        <v>9241102</v>
      </c>
      <c r="AA2653" s="166">
        <v>1</v>
      </c>
      <c r="AB2653" s="158" t="s">
        <v>5311</v>
      </c>
      <c r="AC2653" s="168" t="s">
        <v>3256</v>
      </c>
    </row>
    <row r="2654" spans="1:29" x14ac:dyDescent="0.3">
      <c r="A2654" s="156" t="s">
        <v>1698</v>
      </c>
      <c r="B2654" s="157">
        <v>2</v>
      </c>
      <c r="C2654" s="158" t="s">
        <v>1547</v>
      </c>
      <c r="D2654" s="158" t="s">
        <v>275</v>
      </c>
      <c r="E2654" s="156" t="s">
        <v>236</v>
      </c>
      <c r="F2654" s="158" t="s">
        <v>405</v>
      </c>
      <c r="G2654" s="158" t="s">
        <v>2509</v>
      </c>
      <c r="H2654" s="179">
        <v>43542</v>
      </c>
      <c r="I2654" s="160">
        <v>43545</v>
      </c>
      <c r="J2654" s="161" t="s">
        <v>265</v>
      </c>
      <c r="K2654" s="162"/>
      <c r="L2654" s="163" t="s">
        <v>406</v>
      </c>
      <c r="M2654" s="171">
        <v>0</v>
      </c>
      <c r="N2654" s="171">
        <v>3481.54</v>
      </c>
      <c r="O2654" s="162" t="s">
        <v>267</v>
      </c>
      <c r="P2654" s="160">
        <v>43545</v>
      </c>
      <c r="Q2654" s="162">
        <v>25172246</v>
      </c>
      <c r="R2654" s="170">
        <v>3481.54</v>
      </c>
      <c r="S2654" s="163" t="s">
        <v>637</v>
      </c>
      <c r="T2654" s="156"/>
      <c r="U2654" s="161" t="s">
        <v>10</v>
      </c>
      <c r="V2654" s="161" t="s">
        <v>11</v>
      </c>
      <c r="W2654" s="161" t="s">
        <v>12</v>
      </c>
      <c r="X2654" s="161" t="s">
        <v>13</v>
      </c>
      <c r="Y2654" s="165">
        <v>6230</v>
      </c>
      <c r="Z2654" s="165">
        <v>9191102</v>
      </c>
      <c r="AA2654" s="166">
        <v>1</v>
      </c>
      <c r="AB2654" s="158" t="s">
        <v>5264</v>
      </c>
      <c r="AC2654" s="168" t="s">
        <v>3226</v>
      </c>
    </row>
    <row r="2655" spans="1:29" x14ac:dyDescent="0.3">
      <c r="A2655" s="156" t="s">
        <v>2904</v>
      </c>
      <c r="B2655" s="157">
        <v>2</v>
      </c>
      <c r="C2655" s="158" t="s">
        <v>1547</v>
      </c>
      <c r="D2655" s="158" t="s">
        <v>285</v>
      </c>
      <c r="E2655" s="156" t="s">
        <v>2722</v>
      </c>
      <c r="F2655" s="158" t="s">
        <v>405</v>
      </c>
      <c r="G2655" s="158" t="s">
        <v>2509</v>
      </c>
      <c r="H2655" s="179">
        <v>43571</v>
      </c>
      <c r="I2655" s="160">
        <v>43573</v>
      </c>
      <c r="J2655" s="161" t="s">
        <v>265</v>
      </c>
      <c r="K2655" s="162"/>
      <c r="L2655" s="163" t="s">
        <v>407</v>
      </c>
      <c r="M2655" s="171">
        <v>0</v>
      </c>
      <c r="N2655" s="171">
        <v>9500</v>
      </c>
      <c r="O2655" s="162" t="s">
        <v>267</v>
      </c>
      <c r="P2655" s="160">
        <v>43573</v>
      </c>
      <c r="Q2655" s="162">
        <v>25237048</v>
      </c>
      <c r="R2655" s="170">
        <v>9500</v>
      </c>
      <c r="S2655" s="163" t="s">
        <v>633</v>
      </c>
      <c r="T2655" s="156"/>
      <c r="U2655" s="161" t="s">
        <v>10</v>
      </c>
      <c r="V2655" s="161" t="s">
        <v>11</v>
      </c>
      <c r="W2655" s="161" t="s">
        <v>12</v>
      </c>
      <c r="X2655" s="161" t="s">
        <v>13</v>
      </c>
      <c r="Y2655" s="165">
        <v>6230</v>
      </c>
      <c r="Z2655" s="165">
        <v>9381101</v>
      </c>
      <c r="AA2655" s="166">
        <v>1</v>
      </c>
      <c r="AB2655" s="158" t="s">
        <v>5265</v>
      </c>
      <c r="AC2655" s="168" t="s">
        <v>3332</v>
      </c>
    </row>
    <row r="2656" spans="1:29" x14ac:dyDescent="0.3">
      <c r="A2656" s="156" t="s">
        <v>2834</v>
      </c>
      <c r="B2656" s="157">
        <v>2</v>
      </c>
      <c r="C2656" s="158" t="s">
        <v>1547</v>
      </c>
      <c r="D2656" s="158" t="s">
        <v>275</v>
      </c>
      <c r="E2656" s="156" t="s">
        <v>2722</v>
      </c>
      <c r="F2656" s="158" t="s">
        <v>405</v>
      </c>
      <c r="G2656" s="158" t="s">
        <v>2509</v>
      </c>
      <c r="H2656" s="179">
        <v>43627</v>
      </c>
      <c r="I2656" s="160">
        <v>43635</v>
      </c>
      <c r="J2656" s="161" t="s">
        <v>265</v>
      </c>
      <c r="K2656" s="162"/>
      <c r="L2656" s="163" t="s">
        <v>408</v>
      </c>
      <c r="M2656" s="171">
        <v>0</v>
      </c>
      <c r="N2656" s="171">
        <v>14918.24</v>
      </c>
      <c r="O2656" s="162" t="s">
        <v>267</v>
      </c>
      <c r="P2656" s="160">
        <v>43635</v>
      </c>
      <c r="Q2656" s="162">
        <v>25365032</v>
      </c>
      <c r="R2656" s="170">
        <v>14918.24</v>
      </c>
      <c r="S2656" s="158" t="s">
        <v>395</v>
      </c>
      <c r="T2656" s="156"/>
      <c r="U2656" s="161" t="s">
        <v>10</v>
      </c>
      <c r="V2656" s="161" t="s">
        <v>11</v>
      </c>
      <c r="W2656" s="161" t="s">
        <v>12</v>
      </c>
      <c r="X2656" s="161" t="s">
        <v>13</v>
      </c>
      <c r="Y2656" s="165">
        <v>6230</v>
      </c>
      <c r="Z2656" s="165">
        <v>9191101</v>
      </c>
      <c r="AA2656" s="166">
        <v>1</v>
      </c>
      <c r="AB2656" s="158" t="s">
        <v>5266</v>
      </c>
      <c r="AC2656" s="168" t="s">
        <v>3222</v>
      </c>
    </row>
    <row r="2657" spans="1:29" x14ac:dyDescent="0.3">
      <c r="A2657" s="156" t="s">
        <v>2859</v>
      </c>
      <c r="B2657" s="157">
        <v>1</v>
      </c>
      <c r="C2657" s="158" t="s">
        <v>1547</v>
      </c>
      <c r="D2657" s="158" t="s">
        <v>283</v>
      </c>
      <c r="E2657" s="156" t="s">
        <v>2722</v>
      </c>
      <c r="F2657" s="158" t="s">
        <v>405</v>
      </c>
      <c r="G2657" s="158" t="s">
        <v>2509</v>
      </c>
      <c r="H2657" s="179">
        <v>43627</v>
      </c>
      <c r="I2657" s="160">
        <v>43635</v>
      </c>
      <c r="J2657" s="161" t="s">
        <v>265</v>
      </c>
      <c r="K2657" s="162"/>
      <c r="L2657" s="163" t="s">
        <v>409</v>
      </c>
      <c r="M2657" s="171">
        <v>0</v>
      </c>
      <c r="N2657" s="171">
        <v>15540.64</v>
      </c>
      <c r="O2657" s="162" t="s">
        <v>267</v>
      </c>
      <c r="P2657" s="160">
        <v>43635</v>
      </c>
      <c r="Q2657" s="162">
        <v>25365030</v>
      </c>
      <c r="R2657" s="170">
        <v>15540.64</v>
      </c>
      <c r="S2657" s="158" t="s">
        <v>401</v>
      </c>
      <c r="T2657" s="156"/>
      <c r="U2657" s="161" t="s">
        <v>10</v>
      </c>
      <c r="V2657" s="161" t="s">
        <v>11</v>
      </c>
      <c r="W2657" s="161" t="s">
        <v>12</v>
      </c>
      <c r="X2657" s="161" t="s">
        <v>13</v>
      </c>
      <c r="Y2657" s="165">
        <v>6230</v>
      </c>
      <c r="Z2657" s="165">
        <v>9231101</v>
      </c>
      <c r="AA2657" s="166">
        <v>1</v>
      </c>
      <c r="AB2657" s="158" t="s">
        <v>5267</v>
      </c>
      <c r="AC2657" s="168" t="s">
        <v>3247</v>
      </c>
    </row>
    <row r="2658" spans="1:29" x14ac:dyDescent="0.3">
      <c r="A2658" s="156" t="s">
        <v>2997</v>
      </c>
      <c r="B2658" s="157">
        <v>7</v>
      </c>
      <c r="C2658" s="158" t="s">
        <v>1547</v>
      </c>
      <c r="D2658" s="158" t="s">
        <v>446</v>
      </c>
      <c r="E2658" s="156" t="s">
        <v>2723</v>
      </c>
      <c r="F2658" s="158" t="s">
        <v>405</v>
      </c>
      <c r="G2658" s="158" t="s">
        <v>2509</v>
      </c>
      <c r="H2658" s="179">
        <v>43845</v>
      </c>
      <c r="I2658" s="160">
        <v>43874</v>
      </c>
      <c r="J2658" s="161" t="s">
        <v>5</v>
      </c>
      <c r="K2658" s="162" t="s">
        <v>555</v>
      </c>
      <c r="L2658" s="163" t="s">
        <v>1789</v>
      </c>
      <c r="M2658" s="171">
        <v>0</v>
      </c>
      <c r="N2658" s="171">
        <v>930</v>
      </c>
      <c r="O2658" s="162" t="s">
        <v>267</v>
      </c>
      <c r="P2658" s="160">
        <v>43874</v>
      </c>
      <c r="Q2658" s="162" t="s">
        <v>604</v>
      </c>
      <c r="R2658" s="170">
        <v>930</v>
      </c>
      <c r="S2658" s="158" t="s">
        <v>647</v>
      </c>
      <c r="T2658" s="156"/>
      <c r="U2658" s="161" t="s">
        <v>10</v>
      </c>
      <c r="V2658" s="161" t="s">
        <v>11</v>
      </c>
      <c r="W2658" s="161" t="s">
        <v>12</v>
      </c>
      <c r="X2658" s="161" t="s">
        <v>13</v>
      </c>
      <c r="Y2658" s="165">
        <v>6230</v>
      </c>
      <c r="Z2658" s="165">
        <v>9291103</v>
      </c>
      <c r="AA2658" s="166">
        <v>1</v>
      </c>
      <c r="AB2658" s="158" t="s">
        <v>5268</v>
      </c>
      <c r="AC2658" s="168" t="s">
        <v>3280</v>
      </c>
    </row>
    <row r="2659" spans="1:29" x14ac:dyDescent="0.3">
      <c r="A2659" s="156" t="s">
        <v>2938</v>
      </c>
      <c r="B2659" s="157">
        <v>6</v>
      </c>
      <c r="C2659" s="158" t="s">
        <v>1547</v>
      </c>
      <c r="D2659" s="158" t="s">
        <v>431</v>
      </c>
      <c r="E2659" s="156" t="s">
        <v>2723</v>
      </c>
      <c r="F2659" s="158" t="s">
        <v>405</v>
      </c>
      <c r="G2659" s="158" t="s">
        <v>2509</v>
      </c>
      <c r="H2659" s="179">
        <v>43845</v>
      </c>
      <c r="I2659" s="160">
        <v>43874</v>
      </c>
      <c r="J2659" s="161" t="s">
        <v>5</v>
      </c>
      <c r="K2659" s="162" t="s">
        <v>553</v>
      </c>
      <c r="L2659" s="163" t="s">
        <v>772</v>
      </c>
      <c r="M2659" s="171">
        <v>0</v>
      </c>
      <c r="N2659" s="171">
        <v>870</v>
      </c>
      <c r="O2659" s="162" t="s">
        <v>267</v>
      </c>
      <c r="P2659" s="160">
        <v>43874</v>
      </c>
      <c r="Q2659" s="162" t="s">
        <v>605</v>
      </c>
      <c r="R2659" s="170">
        <v>870</v>
      </c>
      <c r="S2659" s="158" t="s">
        <v>644</v>
      </c>
      <c r="T2659" s="156"/>
      <c r="U2659" s="161" t="s">
        <v>10</v>
      </c>
      <c r="V2659" s="161" t="s">
        <v>11</v>
      </c>
      <c r="W2659" s="161" t="s">
        <v>12</v>
      </c>
      <c r="X2659" s="161" t="s">
        <v>13</v>
      </c>
      <c r="Y2659" s="165">
        <v>6230</v>
      </c>
      <c r="Z2659" s="165">
        <v>9031103</v>
      </c>
      <c r="AA2659" s="166">
        <v>1</v>
      </c>
      <c r="AB2659" s="158" t="s">
        <v>5269</v>
      </c>
      <c r="AC2659" s="168" t="s">
        <v>3164</v>
      </c>
    </row>
    <row r="2660" spans="1:29" x14ac:dyDescent="0.3">
      <c r="A2660" s="156" t="s">
        <v>2960</v>
      </c>
      <c r="B2660" s="157">
        <v>3</v>
      </c>
      <c r="C2660" s="158" t="s">
        <v>1547</v>
      </c>
      <c r="D2660" s="158" t="s">
        <v>436</v>
      </c>
      <c r="E2660" s="156" t="s">
        <v>2723</v>
      </c>
      <c r="F2660" s="158" t="s">
        <v>405</v>
      </c>
      <c r="G2660" s="158" t="s">
        <v>2509</v>
      </c>
      <c r="H2660" s="179">
        <v>43845</v>
      </c>
      <c r="I2660" s="160">
        <v>43874</v>
      </c>
      <c r="J2660" s="161" t="s">
        <v>5</v>
      </c>
      <c r="K2660" s="162" t="s">
        <v>554</v>
      </c>
      <c r="L2660" s="163" t="s">
        <v>774</v>
      </c>
      <c r="M2660" s="171">
        <v>0</v>
      </c>
      <c r="N2660" s="171">
        <v>960</v>
      </c>
      <c r="O2660" s="162" t="s">
        <v>267</v>
      </c>
      <c r="P2660" s="160">
        <v>43874</v>
      </c>
      <c r="Q2660" s="162" t="s">
        <v>606</v>
      </c>
      <c r="R2660" s="170">
        <v>960</v>
      </c>
      <c r="S2660" s="163" t="s">
        <v>645</v>
      </c>
      <c r="T2660" s="156"/>
      <c r="U2660" s="161" t="s">
        <v>10</v>
      </c>
      <c r="V2660" s="161" t="s">
        <v>11</v>
      </c>
      <c r="W2660" s="161" t="s">
        <v>12</v>
      </c>
      <c r="X2660" s="161" t="s">
        <v>13</v>
      </c>
      <c r="Y2660" s="165">
        <v>6230</v>
      </c>
      <c r="Z2660" s="165">
        <v>9131103</v>
      </c>
      <c r="AA2660" s="166">
        <v>1</v>
      </c>
      <c r="AB2660" s="158" t="s">
        <v>5270</v>
      </c>
      <c r="AC2660" s="168" t="s">
        <v>3205</v>
      </c>
    </row>
    <row r="2661" spans="1:29" x14ac:dyDescent="0.3">
      <c r="A2661" s="156" t="s">
        <v>3003</v>
      </c>
      <c r="B2661" s="157">
        <v>4</v>
      </c>
      <c r="C2661" s="158" t="s">
        <v>1547</v>
      </c>
      <c r="D2661" s="158" t="s">
        <v>523</v>
      </c>
      <c r="E2661" s="156" t="s">
        <v>2723</v>
      </c>
      <c r="F2661" s="158" t="s">
        <v>405</v>
      </c>
      <c r="G2661" s="158" t="s">
        <v>2509</v>
      </c>
      <c r="H2661" s="179">
        <v>43845</v>
      </c>
      <c r="I2661" s="160">
        <v>43874</v>
      </c>
      <c r="J2661" s="161" t="s">
        <v>5</v>
      </c>
      <c r="K2661" s="162" t="s">
        <v>556</v>
      </c>
      <c r="L2661" s="163" t="s">
        <v>1790</v>
      </c>
      <c r="M2661" s="171">
        <v>0</v>
      </c>
      <c r="N2661" s="171">
        <v>375</v>
      </c>
      <c r="O2661" s="162" t="s">
        <v>267</v>
      </c>
      <c r="P2661" s="160">
        <v>43874</v>
      </c>
      <c r="Q2661" s="162" t="s">
        <v>607</v>
      </c>
      <c r="R2661" s="170">
        <v>375</v>
      </c>
      <c r="S2661" s="163" t="s">
        <v>1187</v>
      </c>
      <c r="T2661" s="156"/>
      <c r="U2661" s="161" t="s">
        <v>10</v>
      </c>
      <c r="V2661" s="161" t="s">
        <v>11</v>
      </c>
      <c r="W2661" s="161" t="s">
        <v>12</v>
      </c>
      <c r="X2661" s="161" t="s">
        <v>13</v>
      </c>
      <c r="Y2661" s="165">
        <v>6230</v>
      </c>
      <c r="Z2661" s="165">
        <v>8021103</v>
      </c>
      <c r="AA2661" s="166">
        <v>1</v>
      </c>
      <c r="AB2661" s="158" t="s">
        <v>5271</v>
      </c>
      <c r="AC2661" s="168" t="s">
        <v>3290</v>
      </c>
    </row>
    <row r="2662" spans="1:29" x14ac:dyDescent="0.3">
      <c r="A2662" s="156" t="s">
        <v>3007</v>
      </c>
      <c r="B2662" s="157">
        <v>6</v>
      </c>
      <c r="C2662" s="158" t="s">
        <v>1547</v>
      </c>
      <c r="D2662" s="158" t="s">
        <v>301</v>
      </c>
      <c r="E2662" s="156" t="s">
        <v>2723</v>
      </c>
      <c r="F2662" s="158" t="s">
        <v>405</v>
      </c>
      <c r="G2662" s="158" t="s">
        <v>2509</v>
      </c>
      <c r="H2662" s="179">
        <v>43845</v>
      </c>
      <c r="I2662" s="160">
        <v>43874</v>
      </c>
      <c r="J2662" s="161" t="s">
        <v>5</v>
      </c>
      <c r="K2662" s="162" t="s">
        <v>557</v>
      </c>
      <c r="L2662" s="163" t="s">
        <v>1791</v>
      </c>
      <c r="M2662" s="171">
        <v>0</v>
      </c>
      <c r="N2662" s="171">
        <v>1125</v>
      </c>
      <c r="O2662" s="162" t="s">
        <v>267</v>
      </c>
      <c r="P2662" s="160">
        <v>43874</v>
      </c>
      <c r="Q2662" s="162" t="s">
        <v>608</v>
      </c>
      <c r="R2662" s="170">
        <v>1125</v>
      </c>
      <c r="S2662" s="163" t="s">
        <v>648</v>
      </c>
      <c r="T2662" s="156"/>
      <c r="U2662" s="161" t="s">
        <v>10</v>
      </c>
      <c r="V2662" s="161" t="s">
        <v>11</v>
      </c>
      <c r="W2662" s="161" t="s">
        <v>12</v>
      </c>
      <c r="X2662" s="161" t="s">
        <v>13</v>
      </c>
      <c r="Y2662" s="165">
        <v>6230</v>
      </c>
      <c r="Z2662" s="165">
        <v>9341103</v>
      </c>
      <c r="AA2662" s="166">
        <v>1</v>
      </c>
      <c r="AB2662" s="158" t="s">
        <v>5272</v>
      </c>
      <c r="AC2662" s="168" t="s">
        <v>3305</v>
      </c>
    </row>
    <row r="2663" spans="1:29" x14ac:dyDescent="0.3">
      <c r="A2663" s="156" t="s">
        <v>2966</v>
      </c>
      <c r="B2663" s="157">
        <v>6</v>
      </c>
      <c r="C2663" s="158" t="s">
        <v>1547</v>
      </c>
      <c r="D2663" s="158" t="s">
        <v>501</v>
      </c>
      <c r="E2663" s="156" t="s">
        <v>2723</v>
      </c>
      <c r="F2663" s="158" t="s">
        <v>405</v>
      </c>
      <c r="G2663" s="158" t="s">
        <v>2509</v>
      </c>
      <c r="H2663" s="179">
        <v>43845</v>
      </c>
      <c r="I2663" s="160">
        <v>43874</v>
      </c>
      <c r="J2663" s="161" t="s">
        <v>5</v>
      </c>
      <c r="K2663" s="162"/>
      <c r="L2663" s="163" t="s">
        <v>1794</v>
      </c>
      <c r="M2663" s="171">
        <v>0</v>
      </c>
      <c r="N2663" s="171">
        <v>945</v>
      </c>
      <c r="O2663" s="162" t="s">
        <v>267</v>
      </c>
      <c r="P2663" s="160">
        <v>43874</v>
      </c>
      <c r="Q2663" s="162" t="s">
        <v>1793</v>
      </c>
      <c r="R2663" s="170">
        <v>945</v>
      </c>
      <c r="S2663" s="163" t="s">
        <v>646</v>
      </c>
      <c r="T2663" s="156"/>
      <c r="U2663" s="161" t="s">
        <v>10</v>
      </c>
      <c r="V2663" s="161" t="s">
        <v>11</v>
      </c>
      <c r="W2663" s="161" t="s">
        <v>12</v>
      </c>
      <c r="X2663" s="161" t="s">
        <v>13</v>
      </c>
      <c r="Y2663" s="165">
        <v>6230</v>
      </c>
      <c r="Z2663" s="165">
        <v>9171103</v>
      </c>
      <c r="AA2663" s="166">
        <v>1</v>
      </c>
      <c r="AB2663" s="158" t="s">
        <v>5273</v>
      </c>
      <c r="AC2663" s="168" t="s">
        <v>3220</v>
      </c>
    </row>
    <row r="2664" spans="1:29" x14ac:dyDescent="0.3">
      <c r="A2664" s="156" t="s">
        <v>2966</v>
      </c>
      <c r="B2664" s="157">
        <v>6</v>
      </c>
      <c r="C2664" s="158" t="s">
        <v>1547</v>
      </c>
      <c r="D2664" s="158" t="s">
        <v>501</v>
      </c>
      <c r="E2664" s="156" t="s">
        <v>2723</v>
      </c>
      <c r="F2664" s="158" t="s">
        <v>405</v>
      </c>
      <c r="G2664" s="158" t="s">
        <v>2509</v>
      </c>
      <c r="H2664" s="179">
        <v>43845</v>
      </c>
      <c r="I2664" s="160">
        <v>43951</v>
      </c>
      <c r="J2664" s="161" t="s">
        <v>5</v>
      </c>
      <c r="K2664" s="162" t="s">
        <v>1792</v>
      </c>
      <c r="L2664" s="163" t="s">
        <v>1794</v>
      </c>
      <c r="M2664" s="171">
        <v>0</v>
      </c>
      <c r="N2664" s="171">
        <v>-945</v>
      </c>
      <c r="O2664" s="162" t="s">
        <v>267</v>
      </c>
      <c r="P2664" s="160">
        <v>43874</v>
      </c>
      <c r="Q2664" s="162" t="s">
        <v>1793</v>
      </c>
      <c r="R2664" s="170">
        <v>-945</v>
      </c>
      <c r="S2664" s="163" t="s">
        <v>646</v>
      </c>
      <c r="T2664" s="156"/>
      <c r="U2664" s="161" t="s">
        <v>10</v>
      </c>
      <c r="V2664" s="161" t="s">
        <v>11</v>
      </c>
      <c r="W2664" s="161" t="s">
        <v>12</v>
      </c>
      <c r="X2664" s="161" t="s">
        <v>13</v>
      </c>
      <c r="Y2664" s="165">
        <v>6230</v>
      </c>
      <c r="Z2664" s="165">
        <v>9171103</v>
      </c>
      <c r="AA2664" s="166">
        <v>-1</v>
      </c>
      <c r="AB2664" s="158" t="s">
        <v>5369</v>
      </c>
      <c r="AC2664" s="168" t="s">
        <v>3220</v>
      </c>
    </row>
    <row r="2665" spans="1:29" x14ac:dyDescent="0.3">
      <c r="A2665" s="156" t="s">
        <v>1716</v>
      </c>
      <c r="B2665" s="157">
        <v>1</v>
      </c>
      <c r="C2665" s="158" t="s">
        <v>1547</v>
      </c>
      <c r="D2665" s="158" t="s">
        <v>235</v>
      </c>
      <c r="E2665" s="156" t="s">
        <v>236</v>
      </c>
      <c r="F2665" s="158" t="s">
        <v>405</v>
      </c>
      <c r="G2665" s="158" t="s">
        <v>2509</v>
      </c>
      <c r="H2665" s="179">
        <v>43845</v>
      </c>
      <c r="I2665" s="160">
        <v>43858</v>
      </c>
      <c r="J2665" s="161" t="s">
        <v>5</v>
      </c>
      <c r="K2665" s="162" t="s">
        <v>558</v>
      </c>
      <c r="L2665" s="163" t="s">
        <v>1787</v>
      </c>
      <c r="M2665" s="171">
        <v>0</v>
      </c>
      <c r="N2665" s="171">
        <v>4175.4399999999996</v>
      </c>
      <c r="O2665" s="162" t="s">
        <v>267</v>
      </c>
      <c r="P2665" s="160">
        <v>43858</v>
      </c>
      <c r="Q2665" s="162" t="s">
        <v>583</v>
      </c>
      <c r="R2665" s="170">
        <v>4175.4399999999996</v>
      </c>
      <c r="S2665" s="163" t="s">
        <v>559</v>
      </c>
      <c r="T2665" s="156"/>
      <c r="U2665" s="161" t="s">
        <v>10</v>
      </c>
      <c r="V2665" s="161" t="s">
        <v>11</v>
      </c>
      <c r="W2665" s="161" t="s">
        <v>12</v>
      </c>
      <c r="X2665" s="161" t="s">
        <v>13</v>
      </c>
      <c r="Y2665" s="165">
        <v>6230</v>
      </c>
      <c r="Z2665" s="165">
        <v>9241102</v>
      </c>
      <c r="AA2665" s="166">
        <v>1</v>
      </c>
      <c r="AB2665" s="158" t="s">
        <v>5274</v>
      </c>
      <c r="AC2665" s="168" t="s">
        <v>3256</v>
      </c>
    </row>
    <row r="2666" spans="1:29" x14ac:dyDescent="0.3">
      <c r="A2666" s="156" t="s">
        <v>2916</v>
      </c>
      <c r="B2666" s="157">
        <v>3</v>
      </c>
      <c r="C2666" s="158" t="s">
        <v>1547</v>
      </c>
      <c r="D2666" s="158" t="s">
        <v>412</v>
      </c>
      <c r="E2666" s="156" t="s">
        <v>2724</v>
      </c>
      <c r="F2666" s="158" t="s">
        <v>405</v>
      </c>
      <c r="G2666" s="158" t="s">
        <v>2509</v>
      </c>
      <c r="H2666" s="179">
        <v>43865</v>
      </c>
      <c r="I2666" s="160">
        <v>43874</v>
      </c>
      <c r="J2666" s="161" t="s">
        <v>5</v>
      </c>
      <c r="K2666" s="162" t="s">
        <v>590</v>
      </c>
      <c r="L2666" s="163" t="s">
        <v>773</v>
      </c>
      <c r="M2666" s="171">
        <v>0</v>
      </c>
      <c r="N2666" s="171">
        <v>1050</v>
      </c>
      <c r="O2666" s="162" t="s">
        <v>267</v>
      </c>
      <c r="P2666" s="160">
        <v>43874</v>
      </c>
      <c r="Q2666" s="162" t="s">
        <v>609</v>
      </c>
      <c r="R2666" s="170">
        <v>1050</v>
      </c>
      <c r="S2666" s="163" t="s">
        <v>2233</v>
      </c>
      <c r="T2666" s="156"/>
      <c r="U2666" s="161" t="s">
        <v>10</v>
      </c>
      <c r="V2666" s="161" t="s">
        <v>11</v>
      </c>
      <c r="W2666" s="161" t="s">
        <v>12</v>
      </c>
      <c r="X2666" s="161" t="s">
        <v>13</v>
      </c>
      <c r="Y2666" s="165">
        <v>6230</v>
      </c>
      <c r="Z2666" s="165">
        <v>9041104</v>
      </c>
      <c r="AA2666" s="166">
        <v>1</v>
      </c>
      <c r="AB2666" s="158" t="s">
        <v>5275</v>
      </c>
      <c r="AC2666" s="168" t="s">
        <v>3168</v>
      </c>
    </row>
    <row r="2667" spans="1:29" x14ac:dyDescent="0.3">
      <c r="A2667" s="156" t="s">
        <v>2914</v>
      </c>
      <c r="B2667" s="157">
        <v>3</v>
      </c>
      <c r="C2667" s="158" t="s">
        <v>1547</v>
      </c>
      <c r="D2667" s="156" t="s">
        <v>421</v>
      </c>
      <c r="E2667" s="156" t="s">
        <v>2724</v>
      </c>
      <c r="F2667" s="158" t="s">
        <v>405</v>
      </c>
      <c r="G2667" s="158" t="s">
        <v>2509</v>
      </c>
      <c r="H2667" s="179">
        <v>43865</v>
      </c>
      <c r="I2667" s="160">
        <v>43874</v>
      </c>
      <c r="J2667" s="161" t="s">
        <v>5</v>
      </c>
      <c r="K2667" s="162" t="s">
        <v>591</v>
      </c>
      <c r="L2667" s="163" t="s">
        <v>771</v>
      </c>
      <c r="M2667" s="171">
        <v>0</v>
      </c>
      <c r="N2667" s="171">
        <v>1050</v>
      </c>
      <c r="O2667" s="162" t="s">
        <v>267</v>
      </c>
      <c r="P2667" s="160">
        <v>43874</v>
      </c>
      <c r="Q2667" s="162" t="s">
        <v>610</v>
      </c>
      <c r="R2667" s="170">
        <v>1050</v>
      </c>
      <c r="S2667" s="163" t="s">
        <v>1176</v>
      </c>
      <c r="T2667" s="156"/>
      <c r="U2667" s="161" t="s">
        <v>10</v>
      </c>
      <c r="V2667" s="161" t="s">
        <v>11</v>
      </c>
      <c r="W2667" s="161" t="s">
        <v>12</v>
      </c>
      <c r="X2667" s="161" t="s">
        <v>13</v>
      </c>
      <c r="Y2667" s="165">
        <v>6230</v>
      </c>
      <c r="Z2667" s="165">
        <v>9021104</v>
      </c>
      <c r="AA2667" s="166">
        <v>1</v>
      </c>
      <c r="AB2667" s="158" t="s">
        <v>5276</v>
      </c>
      <c r="AC2667" s="168" t="s">
        <v>3158</v>
      </c>
    </row>
    <row r="2668" spans="1:29" x14ac:dyDescent="0.3">
      <c r="A2668" s="156" t="s">
        <v>2922</v>
      </c>
      <c r="B2668" s="157">
        <v>2</v>
      </c>
      <c r="C2668" s="158" t="s">
        <v>1547</v>
      </c>
      <c r="D2668" s="163" t="s">
        <v>275</v>
      </c>
      <c r="E2668" s="156" t="s">
        <v>2724</v>
      </c>
      <c r="F2668" s="158" t="s">
        <v>405</v>
      </c>
      <c r="G2668" s="158" t="s">
        <v>2509</v>
      </c>
      <c r="H2668" s="179">
        <v>43865</v>
      </c>
      <c r="I2668" s="160">
        <v>43874</v>
      </c>
      <c r="J2668" s="161" t="s">
        <v>5</v>
      </c>
      <c r="K2668" s="162" t="s">
        <v>592</v>
      </c>
      <c r="L2668" s="163" t="s">
        <v>1785</v>
      </c>
      <c r="M2668" s="171">
        <v>0</v>
      </c>
      <c r="N2668" s="171">
        <v>1050</v>
      </c>
      <c r="O2668" s="162" t="s">
        <v>267</v>
      </c>
      <c r="P2668" s="160">
        <v>43874</v>
      </c>
      <c r="Q2668" s="162" t="s">
        <v>611</v>
      </c>
      <c r="R2668" s="170">
        <v>1050</v>
      </c>
      <c r="S2668" s="163" t="s">
        <v>1177</v>
      </c>
      <c r="T2668" s="156"/>
      <c r="U2668" s="161" t="s">
        <v>10</v>
      </c>
      <c r="V2668" s="161" t="s">
        <v>11</v>
      </c>
      <c r="W2668" s="161" t="s">
        <v>12</v>
      </c>
      <c r="X2668" s="161" t="s">
        <v>13</v>
      </c>
      <c r="Y2668" s="165">
        <v>6230</v>
      </c>
      <c r="Z2668" s="165">
        <v>9191104</v>
      </c>
      <c r="AA2668" s="166">
        <v>1</v>
      </c>
      <c r="AB2668" s="158" t="s">
        <v>5277</v>
      </c>
      <c r="AC2668" s="168" t="s">
        <v>3224</v>
      </c>
    </row>
    <row r="2669" spans="1:29" x14ac:dyDescent="0.3">
      <c r="A2669" s="156" t="s">
        <v>2925</v>
      </c>
      <c r="B2669" s="157">
        <v>1</v>
      </c>
      <c r="C2669" s="158" t="s">
        <v>1547</v>
      </c>
      <c r="D2669" s="163" t="s">
        <v>268</v>
      </c>
      <c r="E2669" s="156" t="s">
        <v>2724</v>
      </c>
      <c r="F2669" s="158" t="s">
        <v>405</v>
      </c>
      <c r="G2669" s="158" t="s">
        <v>2509</v>
      </c>
      <c r="H2669" s="179">
        <v>43865</v>
      </c>
      <c r="I2669" s="160">
        <v>43874</v>
      </c>
      <c r="J2669" s="161" t="s">
        <v>5</v>
      </c>
      <c r="K2669" s="162" t="s">
        <v>593</v>
      </c>
      <c r="L2669" s="163" t="s">
        <v>2106</v>
      </c>
      <c r="M2669" s="171">
        <v>0</v>
      </c>
      <c r="N2669" s="171">
        <v>1050</v>
      </c>
      <c r="O2669" s="162" t="s">
        <v>267</v>
      </c>
      <c r="P2669" s="160">
        <v>43874</v>
      </c>
      <c r="Q2669" s="162" t="s">
        <v>612</v>
      </c>
      <c r="R2669" s="170">
        <v>1050</v>
      </c>
      <c r="S2669" s="163" t="s">
        <v>1970</v>
      </c>
      <c r="T2669" s="156"/>
      <c r="U2669" s="161" t="s">
        <v>10</v>
      </c>
      <c r="V2669" s="161" t="s">
        <v>11</v>
      </c>
      <c r="W2669" s="161" t="s">
        <v>12</v>
      </c>
      <c r="X2669" s="161" t="s">
        <v>13</v>
      </c>
      <c r="Y2669" s="165">
        <v>6230</v>
      </c>
      <c r="Z2669" s="165">
        <v>9211104</v>
      </c>
      <c r="AA2669" s="166">
        <v>1</v>
      </c>
      <c r="AB2669" s="158" t="s">
        <v>5278</v>
      </c>
      <c r="AC2669" s="168" t="s">
        <v>3244</v>
      </c>
    </row>
    <row r="2670" spans="1:29" x14ac:dyDescent="0.3">
      <c r="A2670" s="156" t="s">
        <v>2927</v>
      </c>
      <c r="B2670" s="157">
        <v>1</v>
      </c>
      <c r="C2670" s="158" t="s">
        <v>1547</v>
      </c>
      <c r="D2670" s="163" t="s">
        <v>283</v>
      </c>
      <c r="E2670" s="156" t="s">
        <v>2724</v>
      </c>
      <c r="F2670" s="158" t="s">
        <v>405</v>
      </c>
      <c r="G2670" s="158" t="s">
        <v>2509</v>
      </c>
      <c r="H2670" s="179">
        <v>43865</v>
      </c>
      <c r="I2670" s="160">
        <v>43874</v>
      </c>
      <c r="J2670" s="161" t="s">
        <v>5</v>
      </c>
      <c r="K2670" s="162" t="s">
        <v>594</v>
      </c>
      <c r="L2670" s="163" t="s">
        <v>1786</v>
      </c>
      <c r="M2670" s="171">
        <v>0</v>
      </c>
      <c r="N2670" s="171">
        <v>1050</v>
      </c>
      <c r="O2670" s="162" t="s">
        <v>267</v>
      </c>
      <c r="P2670" s="160">
        <v>43874</v>
      </c>
      <c r="Q2670" s="162" t="s">
        <v>613</v>
      </c>
      <c r="R2670" s="170">
        <v>1050</v>
      </c>
      <c r="S2670" s="163" t="s">
        <v>1178</v>
      </c>
      <c r="T2670" s="156"/>
      <c r="U2670" s="161" t="s">
        <v>10</v>
      </c>
      <c r="V2670" s="161" t="s">
        <v>11</v>
      </c>
      <c r="W2670" s="161" t="s">
        <v>12</v>
      </c>
      <c r="X2670" s="161" t="s">
        <v>13</v>
      </c>
      <c r="Y2670" s="165">
        <v>6230</v>
      </c>
      <c r="Z2670" s="165">
        <v>9231104</v>
      </c>
      <c r="AA2670" s="166">
        <v>1</v>
      </c>
      <c r="AB2670" s="158" t="s">
        <v>5279</v>
      </c>
      <c r="AC2670" s="168" t="s">
        <v>3249</v>
      </c>
    </row>
    <row r="2671" spans="1:29" x14ac:dyDescent="0.3">
      <c r="A2671" s="156" t="s">
        <v>2928</v>
      </c>
      <c r="B2671" s="157">
        <v>6</v>
      </c>
      <c r="C2671" s="158" t="s">
        <v>1547</v>
      </c>
      <c r="D2671" s="163" t="s">
        <v>500</v>
      </c>
      <c r="E2671" s="156" t="s">
        <v>2724</v>
      </c>
      <c r="F2671" s="158" t="s">
        <v>405</v>
      </c>
      <c r="G2671" s="158" t="s">
        <v>2509</v>
      </c>
      <c r="H2671" s="179">
        <v>43865</v>
      </c>
      <c r="I2671" s="160">
        <v>43874</v>
      </c>
      <c r="J2671" s="161" t="s">
        <v>5</v>
      </c>
      <c r="K2671" s="162" t="s">
        <v>595</v>
      </c>
      <c r="L2671" s="163" t="s">
        <v>1788</v>
      </c>
      <c r="M2671" s="171">
        <v>0</v>
      </c>
      <c r="N2671" s="171">
        <v>1050</v>
      </c>
      <c r="O2671" s="162" t="s">
        <v>267</v>
      </c>
      <c r="P2671" s="160">
        <v>43874</v>
      </c>
      <c r="Q2671" s="162" t="s">
        <v>614</v>
      </c>
      <c r="R2671" s="170">
        <v>1050</v>
      </c>
      <c r="S2671" s="163" t="s">
        <v>1179</v>
      </c>
      <c r="T2671" s="156"/>
      <c r="U2671" s="161" t="s">
        <v>10</v>
      </c>
      <c r="V2671" s="161" t="s">
        <v>11</v>
      </c>
      <c r="W2671" s="161" t="s">
        <v>12</v>
      </c>
      <c r="X2671" s="161" t="s">
        <v>13</v>
      </c>
      <c r="Y2671" s="165">
        <v>6230</v>
      </c>
      <c r="Z2671" s="165">
        <v>9261104</v>
      </c>
      <c r="AA2671" s="166">
        <v>1</v>
      </c>
      <c r="AB2671" s="158" t="s">
        <v>5280</v>
      </c>
      <c r="AC2671" s="168" t="s">
        <v>3269</v>
      </c>
    </row>
    <row r="2672" spans="1:29" x14ac:dyDescent="0.3">
      <c r="A2672" s="156" t="s">
        <v>2850</v>
      </c>
      <c r="B2672" s="157">
        <v>1</v>
      </c>
      <c r="C2672" s="158" t="s">
        <v>1547</v>
      </c>
      <c r="D2672" s="158" t="s">
        <v>268</v>
      </c>
      <c r="E2672" s="156" t="s">
        <v>2722</v>
      </c>
      <c r="F2672" s="158" t="s">
        <v>405</v>
      </c>
      <c r="G2672" s="158" t="s">
        <v>2509</v>
      </c>
      <c r="H2672" s="179">
        <v>43934</v>
      </c>
      <c r="I2672" s="160">
        <v>43945</v>
      </c>
      <c r="J2672" s="161" t="s">
        <v>5</v>
      </c>
      <c r="K2672" s="162" t="s">
        <v>719</v>
      </c>
      <c r="L2672" s="163" t="s">
        <v>734</v>
      </c>
      <c r="M2672" s="171">
        <v>0</v>
      </c>
      <c r="N2672" s="171">
        <v>28009</v>
      </c>
      <c r="O2672" s="162" t="s">
        <v>267</v>
      </c>
      <c r="P2672" s="160">
        <v>43945</v>
      </c>
      <c r="Q2672" s="162" t="s">
        <v>735</v>
      </c>
      <c r="R2672" s="170">
        <v>28009</v>
      </c>
      <c r="S2672" s="163" t="s">
        <v>2250</v>
      </c>
      <c r="T2672" s="156"/>
      <c r="U2672" s="161" t="s">
        <v>10</v>
      </c>
      <c r="V2672" s="161" t="s">
        <v>11</v>
      </c>
      <c r="W2672" s="161" t="s">
        <v>12</v>
      </c>
      <c r="X2672" s="161" t="s">
        <v>13</v>
      </c>
      <c r="Y2672" s="165">
        <v>6230</v>
      </c>
      <c r="Z2672" s="165">
        <v>9221101</v>
      </c>
      <c r="AA2672" s="166">
        <v>1</v>
      </c>
      <c r="AB2672" s="158" t="s">
        <v>5281</v>
      </c>
      <c r="AC2672" s="168" t="s">
        <v>3242</v>
      </c>
    </row>
    <row r="2673" spans="1:29" x14ac:dyDescent="0.3">
      <c r="A2673" s="156" t="s">
        <v>2971</v>
      </c>
      <c r="B2673" s="157">
        <v>5</v>
      </c>
      <c r="C2673" s="158" t="s">
        <v>1547</v>
      </c>
      <c r="D2673" s="158" t="s">
        <v>333</v>
      </c>
      <c r="E2673" s="156" t="s">
        <v>2723</v>
      </c>
      <c r="F2673" s="158" t="s">
        <v>405</v>
      </c>
      <c r="G2673" s="158" t="s">
        <v>2509</v>
      </c>
      <c r="H2673" s="179">
        <v>43717</v>
      </c>
      <c r="I2673" s="160">
        <v>43721</v>
      </c>
      <c r="J2673" s="161" t="s">
        <v>5</v>
      </c>
      <c r="K2673" s="162" t="s">
        <v>410</v>
      </c>
      <c r="L2673" s="163" t="s">
        <v>411</v>
      </c>
      <c r="M2673" s="171">
        <v>0</v>
      </c>
      <c r="N2673" s="171">
        <v>5500</v>
      </c>
      <c r="O2673" s="162" t="s">
        <v>267</v>
      </c>
      <c r="P2673" s="160">
        <v>43721</v>
      </c>
      <c r="Q2673" s="162" t="s">
        <v>535</v>
      </c>
      <c r="R2673" s="170">
        <v>5500</v>
      </c>
      <c r="S2673" s="163" t="s">
        <v>6149</v>
      </c>
      <c r="T2673" s="156"/>
      <c r="U2673" s="161" t="s">
        <v>10</v>
      </c>
      <c r="V2673" s="161" t="s">
        <v>11</v>
      </c>
      <c r="W2673" s="161" t="s">
        <v>12</v>
      </c>
      <c r="X2673" s="161" t="s">
        <v>13</v>
      </c>
      <c r="Y2673" s="165">
        <v>6230</v>
      </c>
      <c r="Z2673" s="165">
        <v>9411103</v>
      </c>
      <c r="AA2673" s="166">
        <v>1</v>
      </c>
      <c r="AB2673" s="158" t="s">
        <v>5282</v>
      </c>
      <c r="AC2673" s="168" t="s">
        <v>3230</v>
      </c>
    </row>
    <row r="2674" spans="1:29" x14ac:dyDescent="0.3">
      <c r="A2674" s="156" t="s">
        <v>2940</v>
      </c>
      <c r="B2674" s="157">
        <v>3</v>
      </c>
      <c r="C2674" s="158" t="s">
        <v>1547</v>
      </c>
      <c r="D2674" s="158" t="s">
        <v>412</v>
      </c>
      <c r="E2674" s="156" t="s">
        <v>2723</v>
      </c>
      <c r="F2674" s="159" t="s">
        <v>405</v>
      </c>
      <c r="G2674" s="158" t="s">
        <v>2509</v>
      </c>
      <c r="H2674" s="160">
        <v>43717</v>
      </c>
      <c r="I2674" s="160">
        <v>43721</v>
      </c>
      <c r="J2674" s="161" t="s">
        <v>5</v>
      </c>
      <c r="K2674" s="162" t="s">
        <v>413</v>
      </c>
      <c r="L2674" s="163" t="s">
        <v>414</v>
      </c>
      <c r="M2674" s="171">
        <v>0</v>
      </c>
      <c r="N2674" s="164">
        <v>780</v>
      </c>
      <c r="O2674" s="162" t="s">
        <v>267</v>
      </c>
      <c r="P2674" s="160">
        <v>43721</v>
      </c>
      <c r="Q2674" s="162" t="s">
        <v>533</v>
      </c>
      <c r="R2674" s="164">
        <v>780</v>
      </c>
      <c r="S2674" s="163" t="s">
        <v>6150</v>
      </c>
      <c r="T2674" s="163"/>
      <c r="U2674" s="161" t="s">
        <v>10</v>
      </c>
      <c r="V2674" s="161" t="s">
        <v>11</v>
      </c>
      <c r="W2674" s="161" t="s">
        <v>12</v>
      </c>
      <c r="X2674" s="161" t="s">
        <v>13</v>
      </c>
      <c r="Y2674" s="165">
        <v>6230</v>
      </c>
      <c r="Z2674" s="165">
        <v>9041103</v>
      </c>
      <c r="AA2674" s="166">
        <v>1</v>
      </c>
      <c r="AB2674" s="167" t="s">
        <v>6210</v>
      </c>
      <c r="AC2674" s="168" t="s">
        <v>3169</v>
      </c>
    </row>
    <row r="2675" spans="1:29" x14ac:dyDescent="0.3">
      <c r="A2675" s="156" t="s">
        <v>3009</v>
      </c>
      <c r="B2675" s="157">
        <v>8</v>
      </c>
      <c r="C2675" s="158" t="s">
        <v>1547</v>
      </c>
      <c r="D2675" s="158" t="s">
        <v>415</v>
      </c>
      <c r="E2675" s="156" t="s">
        <v>2723</v>
      </c>
      <c r="F2675" s="159" t="s">
        <v>405</v>
      </c>
      <c r="G2675" s="158" t="s">
        <v>2509</v>
      </c>
      <c r="H2675" s="160">
        <v>43717</v>
      </c>
      <c r="I2675" s="160">
        <v>43721</v>
      </c>
      <c r="J2675" s="161" t="s">
        <v>5</v>
      </c>
      <c r="K2675" s="162" t="s">
        <v>416</v>
      </c>
      <c r="L2675" s="163" t="s">
        <v>417</v>
      </c>
      <c r="M2675" s="171">
        <v>0</v>
      </c>
      <c r="N2675" s="164">
        <v>630</v>
      </c>
      <c r="O2675" s="162" t="s">
        <v>267</v>
      </c>
      <c r="P2675" s="160">
        <v>43721</v>
      </c>
      <c r="Q2675" s="162" t="s">
        <v>570</v>
      </c>
      <c r="R2675" s="164">
        <v>630</v>
      </c>
      <c r="S2675" s="163" t="s">
        <v>6151</v>
      </c>
      <c r="T2675" s="163"/>
      <c r="U2675" s="161" t="s">
        <v>10</v>
      </c>
      <c r="V2675" s="161" t="s">
        <v>11</v>
      </c>
      <c r="W2675" s="161" t="s">
        <v>12</v>
      </c>
      <c r="X2675" s="161" t="s">
        <v>13</v>
      </c>
      <c r="Y2675" s="165">
        <v>6230</v>
      </c>
      <c r="Z2675" s="165">
        <v>9441103</v>
      </c>
      <c r="AA2675" s="166">
        <v>1</v>
      </c>
      <c r="AB2675" s="167" t="s">
        <v>5283</v>
      </c>
      <c r="AC2675" s="168" t="s">
        <v>3310</v>
      </c>
    </row>
    <row r="2676" spans="1:29" x14ac:dyDescent="0.3">
      <c r="A2676" s="156" t="s">
        <v>2951</v>
      </c>
      <c r="B2676" s="157">
        <v>4</v>
      </c>
      <c r="C2676" s="158" t="s">
        <v>1547</v>
      </c>
      <c r="D2676" s="156" t="s">
        <v>418</v>
      </c>
      <c r="E2676" s="156" t="s">
        <v>2723</v>
      </c>
      <c r="F2676" s="158" t="s">
        <v>405</v>
      </c>
      <c r="G2676" s="158" t="s">
        <v>2509</v>
      </c>
      <c r="H2676" s="160">
        <v>43717</v>
      </c>
      <c r="I2676" s="160">
        <v>43721</v>
      </c>
      <c r="J2676" s="161" t="s">
        <v>5</v>
      </c>
      <c r="K2676" s="162" t="s">
        <v>419</v>
      </c>
      <c r="L2676" s="158" t="s">
        <v>420</v>
      </c>
      <c r="M2676" s="171">
        <v>0</v>
      </c>
      <c r="N2676" s="171">
        <v>1230</v>
      </c>
      <c r="O2676" s="162" t="s">
        <v>267</v>
      </c>
      <c r="P2676" s="160">
        <v>43721</v>
      </c>
      <c r="Q2676" s="162" t="s">
        <v>534</v>
      </c>
      <c r="R2676" s="171">
        <v>1230</v>
      </c>
      <c r="S2676" s="162" t="s">
        <v>6152</v>
      </c>
      <c r="T2676" s="156"/>
      <c r="U2676" s="161" t="s">
        <v>10</v>
      </c>
      <c r="V2676" s="161" t="s">
        <v>11</v>
      </c>
      <c r="W2676" s="161" t="s">
        <v>12</v>
      </c>
      <c r="X2676" s="161" t="s">
        <v>13</v>
      </c>
      <c r="Y2676" s="165">
        <v>6230</v>
      </c>
      <c r="Z2676" s="165">
        <v>9091103</v>
      </c>
      <c r="AA2676" s="166">
        <v>1</v>
      </c>
      <c r="AB2676" s="158" t="s">
        <v>5284</v>
      </c>
      <c r="AC2676" s="168" t="s">
        <v>3195</v>
      </c>
    </row>
    <row r="2677" spans="1:29" x14ac:dyDescent="0.3">
      <c r="A2677" s="156" t="s">
        <v>2936</v>
      </c>
      <c r="B2677" s="157">
        <v>3</v>
      </c>
      <c r="C2677" s="156" t="s">
        <v>1547</v>
      </c>
      <c r="D2677" s="158" t="s">
        <v>421</v>
      </c>
      <c r="E2677" s="156" t="s">
        <v>2723</v>
      </c>
      <c r="F2677" s="159" t="s">
        <v>405</v>
      </c>
      <c r="G2677" s="156" t="s">
        <v>2509</v>
      </c>
      <c r="H2677" s="160">
        <v>43717</v>
      </c>
      <c r="I2677" s="160">
        <v>43721</v>
      </c>
      <c r="J2677" s="161" t="s">
        <v>5</v>
      </c>
      <c r="K2677" s="162" t="s">
        <v>422</v>
      </c>
      <c r="L2677" s="163" t="s">
        <v>423</v>
      </c>
      <c r="M2677" s="171">
        <v>0</v>
      </c>
      <c r="N2677" s="164">
        <v>1020</v>
      </c>
      <c r="O2677" s="162" t="s">
        <v>267</v>
      </c>
      <c r="P2677" s="160">
        <v>43721</v>
      </c>
      <c r="Q2677" s="162" t="s">
        <v>532</v>
      </c>
      <c r="R2677" s="164">
        <v>1020</v>
      </c>
      <c r="S2677" s="158" t="s">
        <v>6153</v>
      </c>
      <c r="T2677" s="163"/>
      <c r="U2677" s="161" t="s">
        <v>10</v>
      </c>
      <c r="V2677" s="161" t="s">
        <v>11</v>
      </c>
      <c r="W2677" s="161" t="s">
        <v>12</v>
      </c>
      <c r="X2677" s="161" t="s">
        <v>13</v>
      </c>
      <c r="Y2677" s="169">
        <v>6230</v>
      </c>
      <c r="Z2677" s="169">
        <v>9021103</v>
      </c>
      <c r="AA2677" s="166">
        <v>1</v>
      </c>
      <c r="AB2677" s="163" t="s">
        <v>5276</v>
      </c>
      <c r="AC2677" s="168" t="s">
        <v>3159</v>
      </c>
    </row>
    <row r="2678" spans="1:29" x14ac:dyDescent="0.3">
      <c r="A2678" s="156" t="s">
        <v>2974</v>
      </c>
      <c r="B2678" s="157">
        <v>4</v>
      </c>
      <c r="C2678" s="158" t="s">
        <v>1547</v>
      </c>
      <c r="D2678" s="158" t="s">
        <v>135</v>
      </c>
      <c r="E2678" s="156" t="s">
        <v>2723</v>
      </c>
      <c r="F2678" s="159" t="s">
        <v>405</v>
      </c>
      <c r="G2678" s="158" t="s">
        <v>2509</v>
      </c>
      <c r="H2678" s="160">
        <v>43717</v>
      </c>
      <c r="I2678" s="160">
        <v>43721</v>
      </c>
      <c r="J2678" s="161" t="s">
        <v>5</v>
      </c>
      <c r="K2678" s="162" t="s">
        <v>424</v>
      </c>
      <c r="L2678" s="163" t="s">
        <v>425</v>
      </c>
      <c r="M2678" s="171">
        <v>0</v>
      </c>
      <c r="N2678" s="164">
        <v>870</v>
      </c>
      <c r="O2678" s="162" t="s">
        <v>267</v>
      </c>
      <c r="P2678" s="160">
        <v>43721</v>
      </c>
      <c r="Q2678" s="162" t="s">
        <v>536</v>
      </c>
      <c r="R2678" s="164">
        <v>870</v>
      </c>
      <c r="S2678" s="162" t="s">
        <v>643</v>
      </c>
      <c r="T2678" s="163"/>
      <c r="U2678" s="161" t="s">
        <v>10</v>
      </c>
      <c r="V2678" s="161" t="s">
        <v>11</v>
      </c>
      <c r="W2678" s="161" t="s">
        <v>12</v>
      </c>
      <c r="X2678" s="161" t="s">
        <v>13</v>
      </c>
      <c r="Y2678" s="169">
        <v>6230</v>
      </c>
      <c r="Z2678" s="169">
        <v>9201103</v>
      </c>
      <c r="AA2678" s="166">
        <v>1</v>
      </c>
      <c r="AB2678" s="167" t="s">
        <v>5285</v>
      </c>
      <c r="AC2678" s="168" t="s">
        <v>3235</v>
      </c>
    </row>
    <row r="2679" spans="1:29" x14ac:dyDescent="0.3">
      <c r="A2679" s="156" t="s">
        <v>1706</v>
      </c>
      <c r="B2679" s="157">
        <v>1</v>
      </c>
      <c r="C2679" s="158" t="s">
        <v>1547</v>
      </c>
      <c r="D2679" s="156" t="s">
        <v>268</v>
      </c>
      <c r="E2679" s="156" t="s">
        <v>236</v>
      </c>
      <c r="F2679" s="159" t="s">
        <v>405</v>
      </c>
      <c r="G2679" s="158" t="s">
        <v>2509</v>
      </c>
      <c r="H2679" s="160">
        <v>43760</v>
      </c>
      <c r="I2679" s="160">
        <v>43766</v>
      </c>
      <c r="J2679" s="161" t="s">
        <v>5</v>
      </c>
      <c r="K2679" s="162" t="s">
        <v>426</v>
      </c>
      <c r="L2679" s="158" t="s">
        <v>427</v>
      </c>
      <c r="M2679" s="171">
        <v>0</v>
      </c>
      <c r="N2679" s="170">
        <v>7425</v>
      </c>
      <c r="O2679" s="162" t="s">
        <v>267</v>
      </c>
      <c r="P2679" s="160">
        <v>43766</v>
      </c>
      <c r="Q2679" s="162" t="s">
        <v>537</v>
      </c>
      <c r="R2679" s="170">
        <v>7425</v>
      </c>
      <c r="S2679" s="158" t="s">
        <v>642</v>
      </c>
      <c r="T2679" s="162"/>
      <c r="U2679" s="161" t="s">
        <v>10</v>
      </c>
      <c r="V2679" s="161" t="s">
        <v>11</v>
      </c>
      <c r="W2679" s="161" t="s">
        <v>12</v>
      </c>
      <c r="X2679" s="161" t="s">
        <v>13</v>
      </c>
      <c r="Y2679" s="165">
        <v>6230</v>
      </c>
      <c r="Z2679" s="165">
        <v>9221102</v>
      </c>
      <c r="AA2679" s="166">
        <v>1</v>
      </c>
      <c r="AB2679" s="158" t="s">
        <v>5286</v>
      </c>
      <c r="AC2679" s="168" t="s">
        <v>3246</v>
      </c>
    </row>
    <row r="2680" spans="1:29" x14ac:dyDescent="0.3">
      <c r="A2680" s="156" t="s">
        <v>1685</v>
      </c>
      <c r="B2680" s="157">
        <v>1</v>
      </c>
      <c r="C2680" s="158" t="s">
        <v>1547</v>
      </c>
      <c r="D2680" s="156" t="s">
        <v>263</v>
      </c>
      <c r="E2680" s="156" t="s">
        <v>236</v>
      </c>
      <c r="F2680" s="156" t="s">
        <v>405</v>
      </c>
      <c r="G2680" s="158" t="s">
        <v>2509</v>
      </c>
      <c r="H2680" s="160">
        <v>43858</v>
      </c>
      <c r="I2680" s="160">
        <v>43861</v>
      </c>
      <c r="J2680" s="161" t="s">
        <v>5</v>
      </c>
      <c r="K2680" s="162" t="s">
        <v>572</v>
      </c>
      <c r="L2680" s="163" t="s">
        <v>584</v>
      </c>
      <c r="M2680" s="171">
        <v>0</v>
      </c>
      <c r="N2680" s="170">
        <v>3052.5</v>
      </c>
      <c r="O2680" s="162" t="s">
        <v>267</v>
      </c>
      <c r="P2680" s="160">
        <v>43861</v>
      </c>
      <c r="Q2680" s="162" t="s">
        <v>585</v>
      </c>
      <c r="R2680" s="164">
        <v>3052.5</v>
      </c>
      <c r="S2680" s="158" t="s">
        <v>634</v>
      </c>
      <c r="T2680" s="162"/>
      <c r="U2680" s="161" t="s">
        <v>10</v>
      </c>
      <c r="V2680" s="161" t="s">
        <v>11</v>
      </c>
      <c r="W2680" s="161" t="s">
        <v>12</v>
      </c>
      <c r="X2680" s="161" t="s">
        <v>13</v>
      </c>
      <c r="Y2680" s="165">
        <v>6230</v>
      </c>
      <c r="Z2680" s="165">
        <v>9051102</v>
      </c>
      <c r="AA2680" s="166">
        <v>1</v>
      </c>
      <c r="AB2680" s="163" t="s">
        <v>5287</v>
      </c>
      <c r="AC2680" s="168" t="s">
        <v>3175</v>
      </c>
    </row>
    <row r="2681" spans="1:29" x14ac:dyDescent="0.3">
      <c r="A2681" s="156" t="s">
        <v>1698</v>
      </c>
      <c r="B2681" s="157">
        <v>2</v>
      </c>
      <c r="C2681" s="156" t="s">
        <v>1547</v>
      </c>
      <c r="D2681" s="158" t="s">
        <v>275</v>
      </c>
      <c r="E2681" s="156" t="s">
        <v>236</v>
      </c>
      <c r="F2681" s="159" t="s">
        <v>405</v>
      </c>
      <c r="G2681" s="156" t="s">
        <v>2509</v>
      </c>
      <c r="H2681" s="160">
        <v>43896</v>
      </c>
      <c r="I2681" s="160">
        <v>43901</v>
      </c>
      <c r="J2681" s="161" t="s">
        <v>5</v>
      </c>
      <c r="K2681" s="162" t="s">
        <v>670</v>
      </c>
      <c r="L2681" s="163" t="s">
        <v>672</v>
      </c>
      <c r="M2681" s="171">
        <v>0</v>
      </c>
      <c r="N2681" s="164">
        <v>2687.5</v>
      </c>
      <c r="O2681" s="162">
        <v>11816</v>
      </c>
      <c r="P2681" s="160">
        <v>43901</v>
      </c>
      <c r="Q2681" s="162" t="s">
        <v>673</v>
      </c>
      <c r="R2681" s="164">
        <v>2687.5</v>
      </c>
      <c r="S2681" s="162" t="s">
        <v>637</v>
      </c>
      <c r="T2681" s="163"/>
      <c r="U2681" s="161" t="s">
        <v>10</v>
      </c>
      <c r="V2681" s="161" t="s">
        <v>11</v>
      </c>
      <c r="W2681" s="161" t="s">
        <v>12</v>
      </c>
      <c r="X2681" s="161" t="s">
        <v>13</v>
      </c>
      <c r="Y2681" s="169">
        <v>6230</v>
      </c>
      <c r="Z2681" s="169">
        <v>9191102</v>
      </c>
      <c r="AA2681" s="166">
        <v>1</v>
      </c>
      <c r="AB2681" s="158" t="s">
        <v>5288</v>
      </c>
      <c r="AC2681" s="168" t="s">
        <v>3226</v>
      </c>
    </row>
    <row r="2682" spans="1:29" x14ac:dyDescent="0.3">
      <c r="A2682" s="156" t="s">
        <v>2794</v>
      </c>
      <c r="B2682" s="157">
        <v>1</v>
      </c>
      <c r="C2682" s="158" t="s">
        <v>1547</v>
      </c>
      <c r="D2682" s="158" t="s">
        <v>263</v>
      </c>
      <c r="E2682" s="156" t="s">
        <v>2722</v>
      </c>
      <c r="F2682" s="159" t="s">
        <v>405</v>
      </c>
      <c r="G2682" s="158" t="s">
        <v>2509</v>
      </c>
      <c r="H2682" s="160">
        <v>43934</v>
      </c>
      <c r="I2682" s="160">
        <v>43945</v>
      </c>
      <c r="J2682" s="161" t="s">
        <v>5</v>
      </c>
      <c r="K2682" s="162" t="s">
        <v>718</v>
      </c>
      <c r="L2682" s="163" t="s">
        <v>736</v>
      </c>
      <c r="M2682" s="171">
        <v>0</v>
      </c>
      <c r="N2682" s="164">
        <v>22159</v>
      </c>
      <c r="O2682" s="162" t="s">
        <v>267</v>
      </c>
      <c r="P2682" s="160">
        <v>43945</v>
      </c>
      <c r="Q2682" s="162" t="s">
        <v>737</v>
      </c>
      <c r="R2682" s="164">
        <v>22159</v>
      </c>
      <c r="S2682" s="163" t="s">
        <v>2249</v>
      </c>
      <c r="T2682" s="163"/>
      <c r="U2682" s="161" t="s">
        <v>10</v>
      </c>
      <c r="V2682" s="161" t="s">
        <v>11</v>
      </c>
      <c r="W2682" s="161" t="s">
        <v>12</v>
      </c>
      <c r="X2682" s="161" t="s">
        <v>13</v>
      </c>
      <c r="Y2682" s="165">
        <v>6230</v>
      </c>
      <c r="Z2682" s="165">
        <v>9051101</v>
      </c>
      <c r="AA2682" s="166">
        <v>1</v>
      </c>
      <c r="AB2682" s="167" t="s">
        <v>5289</v>
      </c>
      <c r="AC2682" s="168" t="s">
        <v>3171</v>
      </c>
    </row>
    <row r="2683" spans="1:29" x14ac:dyDescent="0.3">
      <c r="A2683" s="156" t="s">
        <v>2818</v>
      </c>
      <c r="B2683" s="157">
        <v>2</v>
      </c>
      <c r="C2683" s="158" t="s">
        <v>1547</v>
      </c>
      <c r="D2683" s="158" t="s">
        <v>130</v>
      </c>
      <c r="E2683" s="156" t="s">
        <v>2722</v>
      </c>
      <c r="F2683" s="159" t="s">
        <v>405</v>
      </c>
      <c r="G2683" s="158" t="s">
        <v>2509</v>
      </c>
      <c r="H2683" s="160">
        <v>44208</v>
      </c>
      <c r="I2683" s="160">
        <v>44216</v>
      </c>
      <c r="J2683" s="161" t="s">
        <v>979</v>
      </c>
      <c r="K2683" s="162" t="s">
        <v>1511</v>
      </c>
      <c r="L2683" s="163" t="s">
        <v>1534</v>
      </c>
      <c r="M2683" s="171">
        <v>0</v>
      </c>
      <c r="N2683" s="164">
        <v>35235.879999999997</v>
      </c>
      <c r="O2683" s="162" t="s">
        <v>267</v>
      </c>
      <c r="P2683" s="160">
        <v>44216</v>
      </c>
      <c r="Q2683" s="162" t="s">
        <v>1535</v>
      </c>
      <c r="R2683" s="164">
        <v>35235.879999999997</v>
      </c>
      <c r="S2683" s="163" t="s">
        <v>1571</v>
      </c>
      <c r="T2683" s="163"/>
      <c r="U2683" s="161" t="s">
        <v>10</v>
      </c>
      <c r="V2683" s="161" t="s">
        <v>11</v>
      </c>
      <c r="W2683" s="161" t="s">
        <v>12</v>
      </c>
      <c r="X2683" s="161" t="s">
        <v>13</v>
      </c>
      <c r="Y2683" s="165">
        <v>6230</v>
      </c>
      <c r="Z2683" s="165">
        <v>9121101</v>
      </c>
      <c r="AA2683" s="166">
        <v>0.61279652759045933</v>
      </c>
      <c r="AB2683" s="167" t="s">
        <v>5290</v>
      </c>
      <c r="AC2683" s="168" t="s">
        <v>3197</v>
      </c>
    </row>
    <row r="2684" spans="1:29" x14ac:dyDescent="0.3">
      <c r="A2684" s="156" t="s">
        <v>2882</v>
      </c>
      <c r="B2684" s="157">
        <v>2</v>
      </c>
      <c r="C2684" s="158" t="s">
        <v>1547</v>
      </c>
      <c r="D2684" s="158" t="s">
        <v>284</v>
      </c>
      <c r="E2684" s="156" t="s">
        <v>2722</v>
      </c>
      <c r="F2684" s="159" t="s">
        <v>405</v>
      </c>
      <c r="G2684" s="156" t="s">
        <v>2509</v>
      </c>
      <c r="H2684" s="160">
        <v>44208</v>
      </c>
      <c r="I2684" s="160">
        <v>44216</v>
      </c>
      <c r="J2684" s="161" t="s">
        <v>979</v>
      </c>
      <c r="K2684" s="162" t="s">
        <v>1513</v>
      </c>
      <c r="L2684" s="163" t="s">
        <v>1534</v>
      </c>
      <c r="M2684" s="171">
        <v>0</v>
      </c>
      <c r="N2684" s="164">
        <v>22264.25</v>
      </c>
      <c r="O2684" s="162" t="s">
        <v>267</v>
      </c>
      <c r="P2684" s="160">
        <v>44216</v>
      </c>
      <c r="Q2684" s="162" t="s">
        <v>1538</v>
      </c>
      <c r="R2684" s="164">
        <v>22264.25</v>
      </c>
      <c r="S2684" s="158" t="s">
        <v>1573</v>
      </c>
      <c r="T2684" s="163"/>
      <c r="U2684" s="161" t="s">
        <v>10</v>
      </c>
      <c r="V2684" s="161" t="s">
        <v>11</v>
      </c>
      <c r="W2684" s="161" t="s">
        <v>12</v>
      </c>
      <c r="X2684" s="161" t="s">
        <v>13</v>
      </c>
      <c r="Y2684" s="169">
        <v>6230</v>
      </c>
      <c r="Z2684" s="165">
        <v>9301101</v>
      </c>
      <c r="AA2684" s="166">
        <v>0.38720347240954067</v>
      </c>
      <c r="AB2684" s="156" t="s">
        <v>5291</v>
      </c>
      <c r="AC2684" s="168" t="s">
        <v>3282</v>
      </c>
    </row>
    <row r="2685" spans="1:29" x14ac:dyDescent="0.3">
      <c r="A2685" s="156" t="s">
        <v>2867</v>
      </c>
      <c r="B2685" s="157">
        <v>1</v>
      </c>
      <c r="C2685" s="158" t="s">
        <v>1547</v>
      </c>
      <c r="D2685" s="158" t="s">
        <v>235</v>
      </c>
      <c r="E2685" s="156" t="s">
        <v>2722</v>
      </c>
      <c r="F2685" s="159" t="s">
        <v>405</v>
      </c>
      <c r="G2685" s="158" t="s">
        <v>2509</v>
      </c>
      <c r="H2685" s="160">
        <v>44208</v>
      </c>
      <c r="I2685" s="160">
        <v>44216</v>
      </c>
      <c r="J2685" s="161" t="s">
        <v>979</v>
      </c>
      <c r="K2685" s="162" t="s">
        <v>1512</v>
      </c>
      <c r="L2685" s="163" t="s">
        <v>1536</v>
      </c>
      <c r="M2685" s="171">
        <v>0</v>
      </c>
      <c r="N2685" s="164">
        <v>28270.82</v>
      </c>
      <c r="O2685" s="162" t="s">
        <v>267</v>
      </c>
      <c r="P2685" s="160">
        <v>44216</v>
      </c>
      <c r="Q2685" s="162" t="s">
        <v>1537</v>
      </c>
      <c r="R2685" s="164">
        <v>28270.82</v>
      </c>
      <c r="S2685" s="163" t="s">
        <v>1572</v>
      </c>
      <c r="T2685" s="163"/>
      <c r="U2685" s="161" t="s">
        <v>10</v>
      </c>
      <c r="V2685" s="161" t="s">
        <v>11</v>
      </c>
      <c r="W2685" s="161" t="s">
        <v>12</v>
      </c>
      <c r="X2685" s="161" t="s">
        <v>13</v>
      </c>
      <c r="Y2685" s="169">
        <v>6230</v>
      </c>
      <c r="Z2685" s="169">
        <v>9241101</v>
      </c>
      <c r="AA2685" s="166">
        <v>1</v>
      </c>
      <c r="AB2685" s="172" t="s">
        <v>5292</v>
      </c>
      <c r="AC2685" s="168" t="s">
        <v>3252</v>
      </c>
    </row>
    <row r="2686" spans="1:29" x14ac:dyDescent="0.3">
      <c r="A2686" s="156" t="s">
        <v>2949</v>
      </c>
      <c r="B2686" s="157">
        <v>7</v>
      </c>
      <c r="C2686" s="158" t="s">
        <v>1547</v>
      </c>
      <c r="D2686" s="158" t="s">
        <v>434</v>
      </c>
      <c r="E2686" s="156" t="s">
        <v>2723</v>
      </c>
      <c r="F2686" s="159" t="s">
        <v>405</v>
      </c>
      <c r="G2686" s="158" t="s">
        <v>2509</v>
      </c>
      <c r="H2686" s="160">
        <v>44272</v>
      </c>
      <c r="I2686" s="160">
        <v>44285</v>
      </c>
      <c r="J2686" s="161" t="s">
        <v>979</v>
      </c>
      <c r="K2686" s="162" t="s">
        <v>1755</v>
      </c>
      <c r="L2686" s="163" t="s">
        <v>1839</v>
      </c>
      <c r="M2686" s="171">
        <v>0</v>
      </c>
      <c r="N2686" s="164">
        <v>870</v>
      </c>
      <c r="O2686" s="162" t="s">
        <v>267</v>
      </c>
      <c r="P2686" s="160">
        <v>44285</v>
      </c>
      <c r="Q2686" s="162" t="s">
        <v>1840</v>
      </c>
      <c r="R2686" s="164">
        <v>870</v>
      </c>
      <c r="S2686" s="163" t="s">
        <v>6155</v>
      </c>
      <c r="T2686" s="163"/>
      <c r="U2686" s="161" t="s">
        <v>10</v>
      </c>
      <c r="V2686" s="161" t="s">
        <v>11</v>
      </c>
      <c r="W2686" s="161" t="s">
        <v>12</v>
      </c>
      <c r="X2686" s="161" t="s">
        <v>13</v>
      </c>
      <c r="Y2686" s="169">
        <v>6230</v>
      </c>
      <c r="Z2686" s="169">
        <v>9061103</v>
      </c>
      <c r="AA2686" s="166">
        <v>0.1226215644820296</v>
      </c>
      <c r="AB2686" s="167" t="s">
        <v>5293</v>
      </c>
      <c r="AC2686" s="168" t="s">
        <v>3179</v>
      </c>
    </row>
    <row r="2687" spans="1:29" x14ac:dyDescent="0.3">
      <c r="A2687" s="156" t="s">
        <v>2962</v>
      </c>
      <c r="B2687" s="157">
        <v>7</v>
      </c>
      <c r="C2687" s="158" t="s">
        <v>1547</v>
      </c>
      <c r="D2687" s="156" t="s">
        <v>438</v>
      </c>
      <c r="E2687" s="156" t="s">
        <v>2723</v>
      </c>
      <c r="F2687" s="159" t="s">
        <v>405</v>
      </c>
      <c r="G2687" s="156" t="s">
        <v>2509</v>
      </c>
      <c r="H2687" s="160">
        <v>44272</v>
      </c>
      <c r="I2687" s="160">
        <v>44285</v>
      </c>
      <c r="J2687" s="161" t="s">
        <v>979</v>
      </c>
      <c r="K2687" s="162" t="s">
        <v>1755</v>
      </c>
      <c r="L2687" s="163" t="s">
        <v>1839</v>
      </c>
      <c r="M2687" s="171">
        <v>0</v>
      </c>
      <c r="N2687" s="164">
        <v>891</v>
      </c>
      <c r="O2687" s="162" t="s">
        <v>267</v>
      </c>
      <c r="P2687" s="160">
        <v>44285</v>
      </c>
      <c r="Q2687" s="162" t="s">
        <v>1841</v>
      </c>
      <c r="R2687" s="164">
        <v>891</v>
      </c>
      <c r="S2687" s="162" t="s">
        <v>6156</v>
      </c>
      <c r="T2687" s="163"/>
      <c r="U2687" s="161" t="s">
        <v>10</v>
      </c>
      <c r="V2687" s="161" t="s">
        <v>11</v>
      </c>
      <c r="W2687" s="161" t="s">
        <v>12</v>
      </c>
      <c r="X2687" s="161" t="s">
        <v>13</v>
      </c>
      <c r="Y2687" s="169">
        <v>6230</v>
      </c>
      <c r="Z2687" s="169">
        <v>9161103</v>
      </c>
      <c r="AA2687" s="166">
        <v>0.12558139534883722</v>
      </c>
      <c r="AB2687" s="158" t="s">
        <v>5294</v>
      </c>
      <c r="AC2687" s="168" t="s">
        <v>3210</v>
      </c>
    </row>
    <row r="2688" spans="1:29" x14ac:dyDescent="0.3">
      <c r="A2688" s="156" t="s">
        <v>2978</v>
      </c>
      <c r="B2688" s="157">
        <v>9</v>
      </c>
      <c r="C2688" s="156" t="s">
        <v>1547</v>
      </c>
      <c r="D2688" s="156" t="s">
        <v>442</v>
      </c>
      <c r="E2688" s="156" t="s">
        <v>2723</v>
      </c>
      <c r="F2688" s="159" t="s">
        <v>405</v>
      </c>
      <c r="G2688" s="156" t="s">
        <v>2509</v>
      </c>
      <c r="H2688" s="160">
        <v>44272</v>
      </c>
      <c r="I2688" s="160">
        <v>44285</v>
      </c>
      <c r="J2688" s="161" t="s">
        <v>979</v>
      </c>
      <c r="K2688" s="162" t="s">
        <v>1755</v>
      </c>
      <c r="L2688" s="163" t="s">
        <v>1839</v>
      </c>
      <c r="M2688" s="171">
        <v>0</v>
      </c>
      <c r="N2688" s="164">
        <v>900</v>
      </c>
      <c r="O2688" s="162" t="s">
        <v>267</v>
      </c>
      <c r="P2688" s="160">
        <v>44285</v>
      </c>
      <c r="Q2688" s="162" t="s">
        <v>1842</v>
      </c>
      <c r="R2688" s="164">
        <v>900</v>
      </c>
      <c r="S2688" s="162" t="s">
        <v>6157</v>
      </c>
      <c r="T2688" s="163"/>
      <c r="U2688" s="161" t="s">
        <v>10</v>
      </c>
      <c r="V2688" s="161" t="s">
        <v>11</v>
      </c>
      <c r="W2688" s="161" t="s">
        <v>12</v>
      </c>
      <c r="X2688" s="161" t="s">
        <v>13</v>
      </c>
      <c r="Y2688" s="169">
        <v>6230</v>
      </c>
      <c r="Z2688" s="169">
        <v>9211103</v>
      </c>
      <c r="AA2688" s="166">
        <v>0.12684989429175475</v>
      </c>
      <c r="AB2688" s="158" t="s">
        <v>5295</v>
      </c>
      <c r="AC2688" s="168" t="s">
        <v>3240</v>
      </c>
    </row>
    <row r="2689" spans="1:29" x14ac:dyDescent="0.3">
      <c r="A2689" s="156" t="s">
        <v>2991</v>
      </c>
      <c r="B2689" s="157">
        <v>3</v>
      </c>
      <c r="C2689" s="158" t="s">
        <v>1547</v>
      </c>
      <c r="D2689" s="156" t="s">
        <v>506</v>
      </c>
      <c r="E2689" s="156" t="s">
        <v>2723</v>
      </c>
      <c r="F2689" s="156" t="s">
        <v>405</v>
      </c>
      <c r="G2689" s="158" t="s">
        <v>2509</v>
      </c>
      <c r="H2689" s="160">
        <v>44272</v>
      </c>
      <c r="I2689" s="160">
        <v>44285</v>
      </c>
      <c r="J2689" s="161" t="s">
        <v>979</v>
      </c>
      <c r="K2689" s="162" t="s">
        <v>1755</v>
      </c>
      <c r="L2689" s="158" t="s">
        <v>1839</v>
      </c>
      <c r="M2689" s="171">
        <v>0</v>
      </c>
      <c r="N2689" s="170">
        <v>1080</v>
      </c>
      <c r="O2689" s="162" t="s">
        <v>267</v>
      </c>
      <c r="P2689" s="160">
        <v>44285</v>
      </c>
      <c r="Q2689" s="162" t="s">
        <v>1843</v>
      </c>
      <c r="R2689" s="170">
        <v>1080</v>
      </c>
      <c r="S2689" s="162" t="s">
        <v>6158</v>
      </c>
      <c r="T2689" s="162"/>
      <c r="U2689" s="161" t="s">
        <v>10</v>
      </c>
      <c r="V2689" s="161" t="s">
        <v>11</v>
      </c>
      <c r="W2689" s="161" t="s">
        <v>12</v>
      </c>
      <c r="X2689" s="161" t="s">
        <v>13</v>
      </c>
      <c r="Y2689" s="165">
        <v>6230</v>
      </c>
      <c r="Z2689" s="165">
        <v>9251103</v>
      </c>
      <c r="AA2689" s="166">
        <v>0.15221987315010571</v>
      </c>
      <c r="AB2689" s="158" t="s">
        <v>5296</v>
      </c>
      <c r="AC2689" s="168" t="s">
        <v>3260</v>
      </c>
    </row>
    <row r="2690" spans="1:29" x14ac:dyDescent="0.3">
      <c r="A2690" s="156" t="s">
        <v>2993</v>
      </c>
      <c r="B2690" s="157">
        <v>6</v>
      </c>
      <c r="C2690" s="167" t="s">
        <v>1547</v>
      </c>
      <c r="D2690" s="158" t="s">
        <v>500</v>
      </c>
      <c r="E2690" s="156" t="s">
        <v>2723</v>
      </c>
      <c r="F2690" s="158" t="s">
        <v>405</v>
      </c>
      <c r="G2690" s="167" t="s">
        <v>2509</v>
      </c>
      <c r="H2690" s="160">
        <v>44272</v>
      </c>
      <c r="I2690" s="160">
        <v>44285</v>
      </c>
      <c r="J2690" s="161" t="s">
        <v>979</v>
      </c>
      <c r="K2690" s="162" t="s">
        <v>1755</v>
      </c>
      <c r="L2690" s="158" t="s">
        <v>1839</v>
      </c>
      <c r="M2690" s="171">
        <v>0</v>
      </c>
      <c r="N2690" s="171">
        <v>870</v>
      </c>
      <c r="O2690" s="162" t="s">
        <v>267</v>
      </c>
      <c r="P2690" s="160">
        <v>44285</v>
      </c>
      <c r="Q2690" s="162" t="s">
        <v>1844</v>
      </c>
      <c r="R2690" s="171">
        <v>870</v>
      </c>
      <c r="S2690" s="162" t="s">
        <v>6159</v>
      </c>
      <c r="T2690" s="163"/>
      <c r="U2690" s="161" t="s">
        <v>10</v>
      </c>
      <c r="V2690" s="161" t="s">
        <v>11</v>
      </c>
      <c r="W2690" s="161" t="s">
        <v>12</v>
      </c>
      <c r="X2690" s="161" t="s">
        <v>13</v>
      </c>
      <c r="Y2690" s="169">
        <v>6230</v>
      </c>
      <c r="Z2690" s="169">
        <v>9261103</v>
      </c>
      <c r="AA2690" s="166">
        <v>0.1226215644820296</v>
      </c>
      <c r="AB2690" s="167" t="s">
        <v>5297</v>
      </c>
      <c r="AC2690" s="168" t="s">
        <v>3270</v>
      </c>
    </row>
    <row r="2691" spans="1:29" x14ac:dyDescent="0.3">
      <c r="A2691" s="156" t="s">
        <v>2995</v>
      </c>
      <c r="B2691" s="157">
        <v>8</v>
      </c>
      <c r="C2691" s="158" t="s">
        <v>1547</v>
      </c>
      <c r="D2691" s="158" t="s">
        <v>507</v>
      </c>
      <c r="E2691" s="156" t="s">
        <v>2723</v>
      </c>
      <c r="F2691" s="159" t="s">
        <v>405</v>
      </c>
      <c r="G2691" s="158" t="s">
        <v>2509</v>
      </c>
      <c r="H2691" s="160">
        <v>44272</v>
      </c>
      <c r="I2691" s="160">
        <v>44285</v>
      </c>
      <c r="J2691" s="161" t="s">
        <v>979</v>
      </c>
      <c r="K2691" s="173" t="s">
        <v>1755</v>
      </c>
      <c r="L2691" s="163" t="s">
        <v>1839</v>
      </c>
      <c r="M2691" s="171">
        <v>0</v>
      </c>
      <c r="N2691" s="164">
        <v>1050</v>
      </c>
      <c r="O2691" s="162" t="s">
        <v>267</v>
      </c>
      <c r="P2691" s="160">
        <v>44285</v>
      </c>
      <c r="Q2691" s="162" t="s">
        <v>1845</v>
      </c>
      <c r="R2691" s="164">
        <v>1050</v>
      </c>
      <c r="S2691" s="163" t="s">
        <v>6162</v>
      </c>
      <c r="T2691" s="163"/>
      <c r="U2691" s="161" t="s">
        <v>10</v>
      </c>
      <c r="V2691" s="161" t="s">
        <v>11</v>
      </c>
      <c r="W2691" s="161" t="s">
        <v>12</v>
      </c>
      <c r="X2691" s="161" t="s">
        <v>13</v>
      </c>
      <c r="Y2691" s="165">
        <v>6230</v>
      </c>
      <c r="Z2691" s="165">
        <v>9281103</v>
      </c>
      <c r="AA2691" s="166">
        <v>0.14799154334038056</v>
      </c>
      <c r="AB2691" s="167" t="s">
        <v>5298</v>
      </c>
      <c r="AC2691" s="168" t="s">
        <v>3275</v>
      </c>
    </row>
    <row r="2692" spans="1:29" x14ac:dyDescent="0.3">
      <c r="A2692" s="156" t="s">
        <v>3005</v>
      </c>
      <c r="B2692" s="157">
        <v>4</v>
      </c>
      <c r="C2692" s="158" t="s">
        <v>1547</v>
      </c>
      <c r="D2692" s="156" t="s">
        <v>448</v>
      </c>
      <c r="E2692" s="156" t="s">
        <v>2723</v>
      </c>
      <c r="F2692" s="159" t="s">
        <v>405</v>
      </c>
      <c r="G2692" s="159" t="s">
        <v>2509</v>
      </c>
      <c r="H2692" s="160">
        <v>44272</v>
      </c>
      <c r="I2692" s="160">
        <v>44285</v>
      </c>
      <c r="J2692" s="161" t="s">
        <v>979</v>
      </c>
      <c r="K2692" s="162" t="s">
        <v>1755</v>
      </c>
      <c r="L2692" s="163" t="s">
        <v>1839</v>
      </c>
      <c r="M2692" s="171">
        <v>0</v>
      </c>
      <c r="N2692" s="164">
        <v>564</v>
      </c>
      <c r="O2692" s="162" t="s">
        <v>267</v>
      </c>
      <c r="P2692" s="160">
        <v>44285</v>
      </c>
      <c r="Q2692" s="162" t="s">
        <v>1846</v>
      </c>
      <c r="R2692" s="164">
        <v>564</v>
      </c>
      <c r="S2692" s="162" t="s">
        <v>6160</v>
      </c>
      <c r="T2692" s="163"/>
      <c r="U2692" s="161" t="s">
        <v>10</v>
      </c>
      <c r="V2692" s="161" t="s">
        <v>11</v>
      </c>
      <c r="W2692" s="161" t="s">
        <v>12</v>
      </c>
      <c r="X2692" s="161" t="s">
        <v>13</v>
      </c>
      <c r="Y2692" s="169">
        <v>6230</v>
      </c>
      <c r="Z2692" s="165">
        <v>9311103</v>
      </c>
      <c r="AA2692" s="166">
        <v>7.9492600422832987E-2</v>
      </c>
      <c r="AB2692" s="156" t="s">
        <v>5299</v>
      </c>
      <c r="AC2692" s="168" t="s">
        <v>3295</v>
      </c>
    </row>
    <row r="2693" spans="1:29" x14ac:dyDescent="0.3">
      <c r="A2693" s="156" t="s">
        <v>3016</v>
      </c>
      <c r="B2693" s="157">
        <v>9</v>
      </c>
      <c r="C2693" s="156" t="s">
        <v>1547</v>
      </c>
      <c r="D2693" s="158" t="s">
        <v>328</v>
      </c>
      <c r="E2693" s="156" t="s">
        <v>2723</v>
      </c>
      <c r="F2693" s="159" t="s">
        <v>405</v>
      </c>
      <c r="G2693" s="156" t="s">
        <v>2509</v>
      </c>
      <c r="H2693" s="160">
        <v>44272</v>
      </c>
      <c r="I2693" s="160">
        <v>44285</v>
      </c>
      <c r="J2693" s="161" t="s">
        <v>979</v>
      </c>
      <c r="K2693" s="162" t="s">
        <v>1755</v>
      </c>
      <c r="L2693" s="163" t="s">
        <v>1839</v>
      </c>
      <c r="M2693" s="171">
        <v>0</v>
      </c>
      <c r="N2693" s="164">
        <v>870</v>
      </c>
      <c r="O2693" s="162" t="s">
        <v>267</v>
      </c>
      <c r="P2693" s="160">
        <v>44285</v>
      </c>
      <c r="Q2693" s="162" t="s">
        <v>1847</v>
      </c>
      <c r="R2693" s="164">
        <v>870</v>
      </c>
      <c r="S2693" s="162" t="s">
        <v>6161</v>
      </c>
      <c r="T2693" s="163"/>
      <c r="U2693" s="161" t="s">
        <v>10</v>
      </c>
      <c r="V2693" s="161" t="s">
        <v>11</v>
      </c>
      <c r="W2693" s="161" t="s">
        <v>12</v>
      </c>
      <c r="X2693" s="161" t="s">
        <v>13</v>
      </c>
      <c r="Y2693" s="169">
        <v>6230</v>
      </c>
      <c r="Z2693" s="169">
        <v>9371103</v>
      </c>
      <c r="AA2693" s="166">
        <v>0.1226215644820296</v>
      </c>
      <c r="AB2693" s="167" t="s">
        <v>5300</v>
      </c>
      <c r="AC2693" s="168" t="s">
        <v>3330</v>
      </c>
    </row>
    <row r="2694" spans="1:29" x14ac:dyDescent="0.3">
      <c r="A2694" s="156" t="s">
        <v>2915</v>
      </c>
      <c r="B2694" s="157">
        <v>6</v>
      </c>
      <c r="C2694" s="159" t="s">
        <v>1547</v>
      </c>
      <c r="D2694" s="158" t="s">
        <v>431</v>
      </c>
      <c r="E2694" s="156" t="s">
        <v>2724</v>
      </c>
      <c r="F2694" s="159" t="s">
        <v>405</v>
      </c>
      <c r="G2694" s="159" t="s">
        <v>2509</v>
      </c>
      <c r="H2694" s="160">
        <v>44313</v>
      </c>
      <c r="I2694" s="160">
        <v>44321</v>
      </c>
      <c r="J2694" s="161" t="s">
        <v>979</v>
      </c>
      <c r="K2694" s="162" t="s">
        <v>1931</v>
      </c>
      <c r="L2694" s="163" t="s">
        <v>1937</v>
      </c>
      <c r="M2694" s="171">
        <v>0</v>
      </c>
      <c r="N2694" s="164">
        <v>1050</v>
      </c>
      <c r="O2694" s="162" t="s">
        <v>267</v>
      </c>
      <c r="P2694" s="160">
        <v>44321</v>
      </c>
      <c r="Q2694" s="162" t="s">
        <v>1971</v>
      </c>
      <c r="R2694" s="164">
        <v>1050</v>
      </c>
      <c r="S2694" s="162" t="s">
        <v>6166</v>
      </c>
      <c r="T2694" s="163"/>
      <c r="U2694" s="161" t="s">
        <v>10</v>
      </c>
      <c r="V2694" s="161" t="s">
        <v>11</v>
      </c>
      <c r="W2694" s="161" t="s">
        <v>12</v>
      </c>
      <c r="X2694" s="161" t="s">
        <v>13</v>
      </c>
      <c r="Y2694" s="165">
        <v>6230</v>
      </c>
      <c r="Z2694" s="165">
        <v>9031104</v>
      </c>
      <c r="AA2694" s="166">
        <v>0.5</v>
      </c>
      <c r="AB2694" s="167" t="s">
        <v>5301</v>
      </c>
      <c r="AC2694" s="168" t="s">
        <v>3163</v>
      </c>
    </row>
    <row r="2695" spans="1:29" x14ac:dyDescent="0.3">
      <c r="A2695" s="156" t="s">
        <v>2924</v>
      </c>
      <c r="B2695" s="157">
        <v>4</v>
      </c>
      <c r="C2695" s="158" t="s">
        <v>1547</v>
      </c>
      <c r="D2695" s="156" t="s">
        <v>135</v>
      </c>
      <c r="E2695" s="156" t="s">
        <v>2724</v>
      </c>
      <c r="F2695" s="158" t="s">
        <v>405</v>
      </c>
      <c r="G2695" s="158" t="s">
        <v>2509</v>
      </c>
      <c r="H2695" s="160">
        <v>44272</v>
      </c>
      <c r="I2695" s="160">
        <v>44321</v>
      </c>
      <c r="J2695" s="161" t="s">
        <v>979</v>
      </c>
      <c r="K2695" s="173" t="s">
        <v>1931</v>
      </c>
      <c r="L2695" s="158" t="s">
        <v>1937</v>
      </c>
      <c r="M2695" s="171">
        <v>0</v>
      </c>
      <c r="N2695" s="171">
        <v>1050</v>
      </c>
      <c r="O2695" s="162" t="s">
        <v>267</v>
      </c>
      <c r="P2695" s="160">
        <v>44321</v>
      </c>
      <c r="Q2695" s="162" t="s">
        <v>1972</v>
      </c>
      <c r="R2695" s="171">
        <v>1050</v>
      </c>
      <c r="S2695" s="163" t="s">
        <v>6167</v>
      </c>
      <c r="T2695" s="156"/>
      <c r="U2695" s="161" t="s">
        <v>10</v>
      </c>
      <c r="V2695" s="161" t="s">
        <v>11</v>
      </c>
      <c r="W2695" s="161" t="s">
        <v>12</v>
      </c>
      <c r="X2695" s="161" t="s">
        <v>13</v>
      </c>
      <c r="Y2695" s="165">
        <v>6230</v>
      </c>
      <c r="Z2695" s="165">
        <v>9201104</v>
      </c>
      <c r="AA2695" s="166">
        <v>0.5</v>
      </c>
      <c r="AB2695" s="163" t="s">
        <v>5302</v>
      </c>
      <c r="AC2695" s="168" t="s">
        <v>3234</v>
      </c>
    </row>
    <row r="2696" spans="1:29" x14ac:dyDescent="0.3">
      <c r="A2696" s="156" t="s">
        <v>2904</v>
      </c>
      <c r="B2696" s="157">
        <v>2</v>
      </c>
      <c r="C2696" s="158" t="s">
        <v>1547</v>
      </c>
      <c r="D2696" s="158" t="s">
        <v>285</v>
      </c>
      <c r="E2696" s="156" t="s">
        <v>2722</v>
      </c>
      <c r="F2696" s="159" t="s">
        <v>405</v>
      </c>
      <c r="G2696" s="158" t="s">
        <v>2509</v>
      </c>
      <c r="H2696" s="160">
        <v>44272</v>
      </c>
      <c r="I2696" s="160">
        <v>44321</v>
      </c>
      <c r="J2696" s="161" t="s">
        <v>979</v>
      </c>
      <c r="K2696" s="162" t="s">
        <v>1932</v>
      </c>
      <c r="L2696" s="163" t="s">
        <v>1938</v>
      </c>
      <c r="M2696" s="171">
        <v>0</v>
      </c>
      <c r="N2696" s="164">
        <v>800</v>
      </c>
      <c r="O2696" s="162" t="s">
        <v>267</v>
      </c>
      <c r="P2696" s="160">
        <v>44321</v>
      </c>
      <c r="Q2696" s="162" t="s">
        <v>1973</v>
      </c>
      <c r="R2696" s="164">
        <v>800</v>
      </c>
      <c r="S2696" s="163" t="s">
        <v>6165</v>
      </c>
      <c r="T2696" s="163" t="s">
        <v>1936</v>
      </c>
      <c r="U2696" s="161" t="s">
        <v>10</v>
      </c>
      <c r="V2696" s="161" t="s">
        <v>11</v>
      </c>
      <c r="W2696" s="161" t="s">
        <v>12</v>
      </c>
      <c r="X2696" s="161" t="s">
        <v>13</v>
      </c>
      <c r="Y2696" s="165">
        <v>6230</v>
      </c>
      <c r="Z2696" s="165">
        <v>9381101</v>
      </c>
      <c r="AA2696" s="166">
        <v>1</v>
      </c>
      <c r="AB2696" s="167" t="s">
        <v>5303</v>
      </c>
      <c r="AC2696" s="168" t="s">
        <v>3332</v>
      </c>
    </row>
    <row r="2697" spans="1:29" x14ac:dyDescent="0.3">
      <c r="A2697" s="156" t="s">
        <v>2904</v>
      </c>
      <c r="B2697" s="157">
        <v>2</v>
      </c>
      <c r="C2697" s="158" t="s">
        <v>1547</v>
      </c>
      <c r="D2697" s="158" t="s">
        <v>285</v>
      </c>
      <c r="E2697" s="156" t="s">
        <v>2722</v>
      </c>
      <c r="F2697" s="159" t="s">
        <v>405</v>
      </c>
      <c r="G2697" s="158" t="s">
        <v>2509</v>
      </c>
      <c r="H2697" s="160">
        <v>44580</v>
      </c>
      <c r="I2697" s="160">
        <v>44589</v>
      </c>
      <c r="J2697" s="161" t="s">
        <v>2202</v>
      </c>
      <c r="K2697" s="162" t="s">
        <v>2495</v>
      </c>
      <c r="L2697" s="163" t="s">
        <v>2520</v>
      </c>
      <c r="M2697" s="171">
        <v>0</v>
      </c>
      <c r="N2697" s="164">
        <v>12085.87</v>
      </c>
      <c r="O2697" s="162">
        <v>12959</v>
      </c>
      <c r="P2697" s="160">
        <v>44589</v>
      </c>
      <c r="Q2697" s="162" t="s">
        <v>2521</v>
      </c>
      <c r="R2697" s="164">
        <v>12085.87</v>
      </c>
      <c r="S2697" s="163" t="s">
        <v>633</v>
      </c>
      <c r="T2697" s="163"/>
      <c r="U2697" s="161" t="s">
        <v>10</v>
      </c>
      <c r="V2697" s="161" t="s">
        <v>11</v>
      </c>
      <c r="W2697" s="161" t="s">
        <v>12</v>
      </c>
      <c r="X2697" s="161" t="s">
        <v>13</v>
      </c>
      <c r="Y2697" s="169">
        <v>6230</v>
      </c>
      <c r="Z2697" s="169">
        <v>9381101</v>
      </c>
      <c r="AA2697" s="166">
        <v>1</v>
      </c>
      <c r="AB2697" s="167" t="s">
        <v>5304</v>
      </c>
      <c r="AC2697" s="168" t="s">
        <v>3332</v>
      </c>
    </row>
    <row r="2698" spans="1:29" x14ac:dyDescent="0.3">
      <c r="A2698" s="156" t="s">
        <v>2794</v>
      </c>
      <c r="B2698" s="157">
        <v>1</v>
      </c>
      <c r="C2698" s="158" t="s">
        <v>1547</v>
      </c>
      <c r="D2698" s="156" t="s">
        <v>263</v>
      </c>
      <c r="E2698" s="156" t="s">
        <v>2722</v>
      </c>
      <c r="F2698" s="156" t="s">
        <v>405</v>
      </c>
      <c r="G2698" s="158" t="s">
        <v>2509</v>
      </c>
      <c r="H2698" s="160">
        <v>44775</v>
      </c>
      <c r="I2698" s="160">
        <v>44783</v>
      </c>
      <c r="J2698" s="161" t="s">
        <v>2671</v>
      </c>
      <c r="K2698" s="162" t="s">
        <v>2695</v>
      </c>
      <c r="L2698" s="158" t="s">
        <v>2699</v>
      </c>
      <c r="M2698" s="171">
        <v>0</v>
      </c>
      <c r="N2698" s="170">
        <v>18962.47</v>
      </c>
      <c r="O2698" s="162">
        <v>14253</v>
      </c>
      <c r="P2698" s="160">
        <v>44783</v>
      </c>
      <c r="Q2698" s="162" t="s">
        <v>2702</v>
      </c>
      <c r="R2698" s="170">
        <v>18962.47</v>
      </c>
      <c r="S2698" s="162" t="s">
        <v>2249</v>
      </c>
      <c r="T2698" s="162"/>
      <c r="U2698" s="161" t="s">
        <v>10</v>
      </c>
      <c r="V2698" s="161" t="s">
        <v>11</v>
      </c>
      <c r="W2698" s="161" t="s">
        <v>12</v>
      </c>
      <c r="X2698" s="161" t="s">
        <v>13</v>
      </c>
      <c r="Y2698" s="165">
        <v>6230</v>
      </c>
      <c r="Z2698" s="165">
        <v>9051101</v>
      </c>
      <c r="AA2698" s="166">
        <v>1</v>
      </c>
      <c r="AB2698" s="158" t="s">
        <v>5305</v>
      </c>
      <c r="AC2698" s="168" t="s">
        <v>3171</v>
      </c>
    </row>
    <row r="2699" spans="1:29" x14ac:dyDescent="0.3">
      <c r="A2699" s="156" t="s">
        <v>2850</v>
      </c>
      <c r="B2699" s="157">
        <v>1</v>
      </c>
      <c r="C2699" s="158" t="s">
        <v>1547</v>
      </c>
      <c r="D2699" s="156" t="s">
        <v>268</v>
      </c>
      <c r="E2699" s="156" t="s">
        <v>2722</v>
      </c>
      <c r="F2699" s="156" t="s">
        <v>405</v>
      </c>
      <c r="G2699" s="158" t="s">
        <v>2509</v>
      </c>
      <c r="H2699" s="160">
        <v>44826</v>
      </c>
      <c r="I2699" s="160">
        <v>44853</v>
      </c>
      <c r="J2699" s="161" t="s">
        <v>2671</v>
      </c>
      <c r="K2699" s="162" t="s">
        <v>3029</v>
      </c>
      <c r="L2699" s="158" t="s">
        <v>3056</v>
      </c>
      <c r="M2699" s="171">
        <v>0</v>
      </c>
      <c r="N2699" s="171">
        <v>12075.87</v>
      </c>
      <c r="O2699" s="162">
        <v>14324</v>
      </c>
      <c r="P2699" s="160">
        <v>44853</v>
      </c>
      <c r="Q2699" s="162" t="s">
        <v>3060</v>
      </c>
      <c r="R2699" s="171">
        <v>12075.87</v>
      </c>
      <c r="S2699" s="162" t="s">
        <v>2250</v>
      </c>
      <c r="T2699" s="162"/>
      <c r="U2699" s="161" t="s">
        <v>10</v>
      </c>
      <c r="V2699" s="161" t="s">
        <v>11</v>
      </c>
      <c r="W2699" s="161" t="s">
        <v>12</v>
      </c>
      <c r="X2699" s="161" t="s">
        <v>13</v>
      </c>
      <c r="Y2699" s="165">
        <v>6230</v>
      </c>
      <c r="Z2699" s="165">
        <v>9221101</v>
      </c>
      <c r="AA2699" s="166">
        <v>1</v>
      </c>
      <c r="AB2699" s="158" t="s">
        <v>5306</v>
      </c>
      <c r="AC2699" s="168" t="s">
        <v>3242</v>
      </c>
    </row>
    <row r="2700" spans="1:29" x14ac:dyDescent="0.3">
      <c r="A2700" s="156" t="s">
        <v>3393</v>
      </c>
      <c r="B2700" s="157">
        <v>3</v>
      </c>
      <c r="C2700" s="158" t="s">
        <v>1547</v>
      </c>
      <c r="D2700" s="158" t="s">
        <v>421</v>
      </c>
      <c r="E2700" s="156" t="s">
        <v>2722</v>
      </c>
      <c r="F2700" s="159" t="s">
        <v>405</v>
      </c>
      <c r="G2700" s="158" t="s">
        <v>2509</v>
      </c>
      <c r="H2700" s="160">
        <v>45300</v>
      </c>
      <c r="I2700" s="160">
        <v>45313</v>
      </c>
      <c r="J2700" s="161" t="s">
        <v>5251</v>
      </c>
      <c r="K2700" s="162" t="s">
        <v>5654</v>
      </c>
      <c r="L2700" s="163" t="s">
        <v>5686</v>
      </c>
      <c r="M2700" s="171">
        <v>0</v>
      </c>
      <c r="N2700" s="164">
        <v>37740</v>
      </c>
      <c r="O2700" s="158" t="s">
        <v>267</v>
      </c>
      <c r="P2700" s="160">
        <v>45313</v>
      </c>
      <c r="Q2700" s="162" t="s">
        <v>5687</v>
      </c>
      <c r="R2700" s="164">
        <v>37740</v>
      </c>
      <c r="S2700" s="163" t="s">
        <v>5656</v>
      </c>
      <c r="T2700" s="163"/>
      <c r="U2700" s="161" t="s">
        <v>10</v>
      </c>
      <c r="V2700" s="161" t="s">
        <v>11</v>
      </c>
      <c r="W2700" s="161" t="s">
        <v>12</v>
      </c>
      <c r="X2700" s="161" t="s">
        <v>13</v>
      </c>
      <c r="Y2700" s="169">
        <v>6230</v>
      </c>
      <c r="Z2700" s="169">
        <v>9021101</v>
      </c>
      <c r="AA2700" s="166">
        <v>1</v>
      </c>
      <c r="AB2700" s="167" t="s">
        <v>5688</v>
      </c>
      <c r="AC2700" s="168" t="s">
        <v>3156</v>
      </c>
    </row>
    <row r="2701" spans="1:29" x14ac:dyDescent="0.3">
      <c r="A2701" s="156" t="s">
        <v>3472</v>
      </c>
      <c r="B2701" s="157">
        <v>3</v>
      </c>
      <c r="C2701" s="158" t="s">
        <v>1547</v>
      </c>
      <c r="D2701" s="158" t="s">
        <v>412</v>
      </c>
      <c r="E2701" s="156" t="s">
        <v>2722</v>
      </c>
      <c r="F2701" s="159" t="s">
        <v>405</v>
      </c>
      <c r="G2701" s="158" t="s">
        <v>2509</v>
      </c>
      <c r="H2701" s="160">
        <v>45300</v>
      </c>
      <c r="I2701" s="160">
        <v>45313</v>
      </c>
      <c r="J2701" s="161" t="s">
        <v>5251</v>
      </c>
      <c r="K2701" s="162" t="s">
        <v>5655</v>
      </c>
      <c r="L2701" s="163" t="s">
        <v>5689</v>
      </c>
      <c r="M2701" s="171">
        <v>0</v>
      </c>
      <c r="N2701" s="164">
        <v>26400</v>
      </c>
      <c r="O2701" s="162" t="s">
        <v>267</v>
      </c>
      <c r="P2701" s="160">
        <v>45313</v>
      </c>
      <c r="Q2701" s="162" t="s">
        <v>5687</v>
      </c>
      <c r="R2701" s="164">
        <v>26400</v>
      </c>
      <c r="S2701" s="163" t="s">
        <v>5657</v>
      </c>
      <c r="T2701" s="163"/>
      <c r="U2701" s="161" t="s">
        <v>10</v>
      </c>
      <c r="V2701" s="161" t="s">
        <v>11</v>
      </c>
      <c r="W2701" s="161" t="s">
        <v>12</v>
      </c>
      <c r="X2701" s="161" t="s">
        <v>13</v>
      </c>
      <c r="Y2701" s="169">
        <v>6230</v>
      </c>
      <c r="Z2701" s="169">
        <v>9041101</v>
      </c>
      <c r="AA2701" s="166">
        <v>1</v>
      </c>
      <c r="AB2701" s="172" t="s">
        <v>5690</v>
      </c>
      <c r="AC2701" s="168" t="s">
        <v>3166</v>
      </c>
    </row>
    <row r="2702" spans="1:29" x14ac:dyDescent="0.3">
      <c r="A2702" s="156" t="s">
        <v>3725</v>
      </c>
      <c r="B2702" s="157">
        <v>3</v>
      </c>
      <c r="C2702" s="158" t="s">
        <v>1547</v>
      </c>
      <c r="D2702" s="158" t="s">
        <v>436</v>
      </c>
      <c r="E2702" s="156" t="s">
        <v>2722</v>
      </c>
      <c r="F2702" s="159" t="s">
        <v>405</v>
      </c>
      <c r="G2702" s="158" t="s">
        <v>2509</v>
      </c>
      <c r="H2702" s="160">
        <v>45331</v>
      </c>
      <c r="I2702" s="160">
        <v>45357</v>
      </c>
      <c r="J2702" s="161" t="s">
        <v>5251</v>
      </c>
      <c r="K2702" s="162" t="s">
        <v>5862</v>
      </c>
      <c r="L2702" s="163" t="s">
        <v>5920</v>
      </c>
      <c r="M2702" s="171">
        <v>0</v>
      </c>
      <c r="N2702" s="164">
        <v>35220</v>
      </c>
      <c r="O2702" s="162" t="s">
        <v>267</v>
      </c>
      <c r="P2702" s="160">
        <v>45357</v>
      </c>
      <c r="Q2702" s="162" t="s">
        <v>5950</v>
      </c>
      <c r="R2702" s="164">
        <v>35220</v>
      </c>
      <c r="S2702" s="163" t="s">
        <v>5859</v>
      </c>
      <c r="T2702" s="163"/>
      <c r="U2702" s="161" t="s">
        <v>10</v>
      </c>
      <c r="V2702" s="161" t="s">
        <v>11</v>
      </c>
      <c r="W2702" s="161" t="s">
        <v>12</v>
      </c>
      <c r="X2702" s="161" t="s">
        <v>13</v>
      </c>
      <c r="Y2702" s="169">
        <v>6230</v>
      </c>
      <c r="Z2702" s="169">
        <v>9131101</v>
      </c>
      <c r="AA2702" s="166">
        <v>1</v>
      </c>
      <c r="AB2702" s="167" t="s">
        <v>5863</v>
      </c>
      <c r="AC2702" s="168" t="s">
        <v>3202</v>
      </c>
    </row>
    <row r="2703" spans="1:29" x14ac:dyDescent="0.3">
      <c r="A2703" s="156" t="s">
        <v>3961</v>
      </c>
      <c r="B2703" s="157">
        <v>4</v>
      </c>
      <c r="C2703" s="158" t="s">
        <v>1547</v>
      </c>
      <c r="D2703" s="158" t="s">
        <v>135</v>
      </c>
      <c r="E2703" s="156" t="s">
        <v>2722</v>
      </c>
      <c r="F2703" s="159" t="s">
        <v>405</v>
      </c>
      <c r="G2703" s="158" t="s">
        <v>2509</v>
      </c>
      <c r="H2703" s="160">
        <v>45331</v>
      </c>
      <c r="I2703" s="160">
        <v>45357</v>
      </c>
      <c r="J2703" s="161" t="s">
        <v>5251</v>
      </c>
      <c r="K2703" s="162" t="s">
        <v>5860</v>
      </c>
      <c r="L2703" s="163" t="s">
        <v>5919</v>
      </c>
      <c r="M2703" s="171">
        <v>0</v>
      </c>
      <c r="N2703" s="164">
        <v>31440</v>
      </c>
      <c r="O2703" s="162" t="s">
        <v>267</v>
      </c>
      <c r="P2703" s="160">
        <v>45357</v>
      </c>
      <c r="Q2703" s="162" t="s">
        <v>5950</v>
      </c>
      <c r="R2703" s="164">
        <v>31440</v>
      </c>
      <c r="S2703" s="163" t="s">
        <v>5858</v>
      </c>
      <c r="T2703" s="163"/>
      <c r="U2703" s="161" t="s">
        <v>10</v>
      </c>
      <c r="V2703" s="161" t="s">
        <v>11</v>
      </c>
      <c r="W2703" s="161" t="s">
        <v>12</v>
      </c>
      <c r="X2703" s="161" t="s">
        <v>13</v>
      </c>
      <c r="Y2703" s="165">
        <v>6230</v>
      </c>
      <c r="Z2703" s="165">
        <v>9201101</v>
      </c>
      <c r="AA2703" s="166">
        <v>1</v>
      </c>
      <c r="AB2703" s="172" t="s">
        <v>5861</v>
      </c>
      <c r="AC2703" s="168" t="s">
        <v>3232</v>
      </c>
    </row>
    <row r="2704" spans="1:29" x14ac:dyDescent="0.3">
      <c r="A2704" s="156" t="s">
        <v>3767</v>
      </c>
      <c r="B2704" s="157">
        <v>7</v>
      </c>
      <c r="C2704" s="158" t="s">
        <v>1547</v>
      </c>
      <c r="D2704" s="158" t="s">
        <v>438</v>
      </c>
      <c r="E2704" s="156" t="s">
        <v>2722</v>
      </c>
      <c r="F2704" s="159" t="s">
        <v>405</v>
      </c>
      <c r="G2704" s="156" t="s">
        <v>2509</v>
      </c>
      <c r="H2704" s="160">
        <v>45469</v>
      </c>
      <c r="I2704" s="160">
        <v>45475</v>
      </c>
      <c r="J2704" s="161" t="s">
        <v>5251</v>
      </c>
      <c r="K2704" s="162" t="s">
        <v>6131</v>
      </c>
      <c r="L2704" s="163" t="s">
        <v>6134</v>
      </c>
      <c r="M2704" s="171">
        <v>0</v>
      </c>
      <c r="N2704" s="164">
        <v>22320</v>
      </c>
      <c r="O2704" s="162" t="s">
        <v>6163</v>
      </c>
      <c r="P2704" s="160">
        <v>45475</v>
      </c>
      <c r="Q2704" s="162" t="s">
        <v>6164</v>
      </c>
      <c r="R2704" s="164">
        <v>22320</v>
      </c>
      <c r="S2704" s="158" t="s">
        <v>6132</v>
      </c>
      <c r="T2704" s="163"/>
      <c r="U2704" s="161" t="s">
        <v>10</v>
      </c>
      <c r="V2704" s="161" t="s">
        <v>11</v>
      </c>
      <c r="W2704" s="161" t="s">
        <v>12</v>
      </c>
      <c r="X2704" s="161" t="s">
        <v>13</v>
      </c>
      <c r="Y2704" s="169">
        <v>6230</v>
      </c>
      <c r="Z2704" s="169">
        <v>9161101</v>
      </c>
      <c r="AA2704" s="166">
        <v>1</v>
      </c>
      <c r="AB2704" s="163" t="s">
        <v>6133</v>
      </c>
      <c r="AC2704" s="168" t="s">
        <v>3207</v>
      </c>
    </row>
    <row r="2705" spans="1:29" x14ac:dyDescent="0.3">
      <c r="A2705" s="156" t="s">
        <v>3853</v>
      </c>
      <c r="B2705" s="157">
        <v>6</v>
      </c>
      <c r="C2705" s="158" t="s">
        <v>1547</v>
      </c>
      <c r="D2705" s="156" t="s">
        <v>501</v>
      </c>
      <c r="E2705" s="156" t="s">
        <v>2722</v>
      </c>
      <c r="F2705" s="159" t="s">
        <v>405</v>
      </c>
      <c r="G2705" s="158" t="s">
        <v>2509</v>
      </c>
      <c r="H2705" s="160">
        <v>45475</v>
      </c>
      <c r="I2705" s="160">
        <v>45495</v>
      </c>
      <c r="J2705" s="161" t="s">
        <v>6174</v>
      </c>
      <c r="K2705" s="162" t="s">
        <v>6175</v>
      </c>
      <c r="L2705" s="158" t="s">
        <v>6197</v>
      </c>
      <c r="M2705" s="171">
        <v>0</v>
      </c>
      <c r="N2705" s="171">
        <v>23805</v>
      </c>
      <c r="O2705" s="162" t="s">
        <v>6199</v>
      </c>
      <c r="P2705" s="160">
        <v>45495</v>
      </c>
      <c r="Q2705" s="162" t="s">
        <v>6200</v>
      </c>
      <c r="R2705" s="171">
        <v>23805</v>
      </c>
      <c r="S2705" s="163" t="s">
        <v>6176</v>
      </c>
      <c r="T2705" s="156"/>
      <c r="U2705" s="161" t="s">
        <v>10</v>
      </c>
      <c r="V2705" s="161" t="s">
        <v>11</v>
      </c>
      <c r="W2705" s="161" t="s">
        <v>12</v>
      </c>
      <c r="X2705" s="161" t="s">
        <v>13</v>
      </c>
      <c r="Y2705" s="165">
        <v>6230</v>
      </c>
      <c r="Z2705" s="165">
        <v>9171101</v>
      </c>
      <c r="AA2705" s="166">
        <v>1</v>
      </c>
      <c r="AB2705" s="158" t="s">
        <v>6177</v>
      </c>
      <c r="AC2705" s="168" t="s">
        <v>3217</v>
      </c>
    </row>
    <row r="2706" spans="1:29" x14ac:dyDescent="0.3">
      <c r="A2706" s="156" t="s">
        <v>3656</v>
      </c>
      <c r="B2706" s="157">
        <v>4</v>
      </c>
      <c r="C2706" s="158" t="s">
        <v>1547</v>
      </c>
      <c r="D2706" s="158" t="s">
        <v>418</v>
      </c>
      <c r="E2706" s="156" t="s">
        <v>2722</v>
      </c>
      <c r="F2706" s="159" t="s">
        <v>405</v>
      </c>
      <c r="G2706" s="158" t="s">
        <v>2509</v>
      </c>
      <c r="H2706" s="160">
        <v>45503</v>
      </c>
      <c r="I2706" s="160">
        <v>45511</v>
      </c>
      <c r="J2706" s="161" t="s">
        <v>6174</v>
      </c>
      <c r="K2706" s="162" t="s">
        <v>6236</v>
      </c>
      <c r="L2706" s="163" t="s">
        <v>6248</v>
      </c>
      <c r="M2706" s="171">
        <v>0</v>
      </c>
      <c r="N2706" s="164">
        <v>48324</v>
      </c>
      <c r="O2706" s="162" t="s">
        <v>6249</v>
      </c>
      <c r="P2706" s="160">
        <v>45511</v>
      </c>
      <c r="Q2706" s="162" t="s">
        <v>6250</v>
      </c>
      <c r="R2706" s="164">
        <v>48324</v>
      </c>
      <c r="S2706" s="163" t="s">
        <v>6235</v>
      </c>
      <c r="T2706" s="163"/>
      <c r="U2706" s="161" t="s">
        <v>10</v>
      </c>
      <c r="V2706" s="161" t="s">
        <v>11</v>
      </c>
      <c r="W2706" s="161" t="s">
        <v>12</v>
      </c>
      <c r="X2706" s="161" t="s">
        <v>13</v>
      </c>
      <c r="Y2706" s="169">
        <v>6230</v>
      </c>
      <c r="Z2706" s="169">
        <v>9091101</v>
      </c>
      <c r="AA2706" s="166">
        <v>1</v>
      </c>
      <c r="AB2706" s="167" t="s">
        <v>6237</v>
      </c>
      <c r="AC2706" s="168" t="s">
        <v>3192</v>
      </c>
    </row>
    <row r="2707" spans="1:29" x14ac:dyDescent="0.3">
      <c r="A2707" s="156" t="s">
        <v>4251</v>
      </c>
      <c r="B2707" s="157">
        <v>8</v>
      </c>
      <c r="C2707" s="156" t="s">
        <v>1547</v>
      </c>
      <c r="D2707" s="156" t="s">
        <v>507</v>
      </c>
      <c r="E2707" s="156" t="s">
        <v>2722</v>
      </c>
      <c r="F2707" s="159" t="s">
        <v>405</v>
      </c>
      <c r="G2707" s="156" t="s">
        <v>2509</v>
      </c>
      <c r="H2707" s="160">
        <v>45540</v>
      </c>
      <c r="I2707" s="160">
        <v>45544</v>
      </c>
      <c r="J2707" s="161" t="s">
        <v>6174</v>
      </c>
      <c r="K2707" s="162" t="s">
        <v>6251</v>
      </c>
      <c r="L2707" s="163" t="s">
        <v>6252</v>
      </c>
      <c r="M2707" s="171">
        <v>0</v>
      </c>
      <c r="N2707" s="164">
        <v>29423.83</v>
      </c>
      <c r="O2707" s="162" t="s">
        <v>6253</v>
      </c>
      <c r="P2707" s="160">
        <v>45544</v>
      </c>
      <c r="Q2707" s="162" t="s">
        <v>6254</v>
      </c>
      <c r="R2707" s="164">
        <v>29423.83</v>
      </c>
      <c r="S2707" s="162" t="s">
        <v>6241</v>
      </c>
      <c r="T2707" s="163"/>
      <c r="U2707" s="161" t="s">
        <v>10</v>
      </c>
      <c r="V2707" s="161" t="s">
        <v>11</v>
      </c>
      <c r="W2707" s="161" t="s">
        <v>12</v>
      </c>
      <c r="X2707" s="161" t="s">
        <v>13</v>
      </c>
      <c r="Y2707" s="169">
        <v>6230</v>
      </c>
      <c r="Z2707" s="169">
        <v>9281101</v>
      </c>
      <c r="AA2707" s="166">
        <v>1</v>
      </c>
      <c r="AB2707" s="158" t="s">
        <v>6255</v>
      </c>
      <c r="AC2707" s="168" t="s">
        <v>3272</v>
      </c>
    </row>
    <row r="2708" spans="1:29" x14ac:dyDescent="0.3">
      <c r="A2708" s="156" t="s">
        <v>4718</v>
      </c>
      <c r="B2708" s="157">
        <v>9</v>
      </c>
      <c r="C2708" s="158" t="s">
        <v>1547</v>
      </c>
      <c r="D2708" s="156" t="s">
        <v>328</v>
      </c>
      <c r="E2708" s="156" t="s">
        <v>2722</v>
      </c>
      <c r="F2708" s="159" t="s">
        <v>405</v>
      </c>
      <c r="G2708" s="156" t="s">
        <v>2509</v>
      </c>
      <c r="H2708" s="160">
        <v>45560</v>
      </c>
      <c r="I2708" s="160">
        <v>45572</v>
      </c>
      <c r="J2708" s="161" t="s">
        <v>6174</v>
      </c>
      <c r="K2708" s="173" t="s">
        <v>6408</v>
      </c>
      <c r="L2708" s="158" t="s">
        <v>6409</v>
      </c>
      <c r="M2708" s="171">
        <v>0</v>
      </c>
      <c r="N2708" s="171">
        <v>41100</v>
      </c>
      <c r="O2708" s="162" t="s">
        <v>6410</v>
      </c>
      <c r="P2708" s="160">
        <v>45572</v>
      </c>
      <c r="Q2708" s="162" t="s">
        <v>6411</v>
      </c>
      <c r="R2708" s="164">
        <v>41100</v>
      </c>
      <c r="S2708" s="158" t="s">
        <v>6336</v>
      </c>
      <c r="T2708" s="163"/>
      <c r="U2708" s="161" t="s">
        <v>10</v>
      </c>
      <c r="V2708" s="161" t="s">
        <v>11</v>
      </c>
      <c r="W2708" s="161" t="s">
        <v>12</v>
      </c>
      <c r="X2708" s="161" t="s">
        <v>13</v>
      </c>
      <c r="Y2708" s="169">
        <v>6230</v>
      </c>
      <c r="Z2708" s="169">
        <v>9371101</v>
      </c>
      <c r="AA2708" s="166">
        <v>1</v>
      </c>
      <c r="AB2708" s="158" t="s">
        <v>6412</v>
      </c>
      <c r="AC2708" s="168" t="s">
        <v>3327</v>
      </c>
    </row>
    <row r="2709" spans="1:29" x14ac:dyDescent="0.3">
      <c r="A2709" s="156" t="s">
        <v>4541</v>
      </c>
      <c r="B2709" s="157">
        <v>8</v>
      </c>
      <c r="C2709" s="158" t="s">
        <v>1547</v>
      </c>
      <c r="D2709" s="158" t="s">
        <v>415</v>
      </c>
      <c r="E2709" s="156" t="s">
        <v>2722</v>
      </c>
      <c r="F2709" s="159" t="s">
        <v>405</v>
      </c>
      <c r="G2709" s="158" t="s">
        <v>2509</v>
      </c>
      <c r="H2709" s="160">
        <v>45560</v>
      </c>
      <c r="I2709" s="160">
        <v>45572</v>
      </c>
      <c r="J2709" s="161" t="s">
        <v>6174</v>
      </c>
      <c r="K2709" s="162" t="s">
        <v>6413</v>
      </c>
      <c r="L2709" s="163" t="s">
        <v>6414</v>
      </c>
      <c r="M2709" s="171">
        <v>0</v>
      </c>
      <c r="N2709" s="164">
        <v>27660</v>
      </c>
      <c r="O2709" s="162" t="s">
        <v>6415</v>
      </c>
      <c r="P2709" s="160">
        <v>45572</v>
      </c>
      <c r="Q2709" s="162" t="s">
        <v>6416</v>
      </c>
      <c r="R2709" s="164">
        <v>27660</v>
      </c>
      <c r="S2709" s="158" t="s">
        <v>6335</v>
      </c>
      <c r="T2709" s="163"/>
      <c r="U2709" s="161" t="s">
        <v>10</v>
      </c>
      <c r="V2709" s="161" t="s">
        <v>11</v>
      </c>
      <c r="W2709" s="161" t="s">
        <v>12</v>
      </c>
      <c r="X2709" s="161" t="s">
        <v>13</v>
      </c>
      <c r="Y2709" s="165">
        <v>6230</v>
      </c>
      <c r="Z2709" s="165">
        <v>9441101</v>
      </c>
      <c r="AA2709" s="166">
        <v>1</v>
      </c>
      <c r="AB2709" s="172" t="s">
        <v>6417</v>
      </c>
      <c r="AC2709" s="168" t="s">
        <v>3307</v>
      </c>
    </row>
    <row r="2710" spans="1:29" x14ac:dyDescent="0.3">
      <c r="A2710" s="156" t="s">
        <v>4295</v>
      </c>
      <c r="B2710" s="157">
        <v>7</v>
      </c>
      <c r="C2710" s="156" t="s">
        <v>1547</v>
      </c>
      <c r="D2710" s="156" t="s">
        <v>446</v>
      </c>
      <c r="E2710" s="156" t="s">
        <v>2722</v>
      </c>
      <c r="F2710" s="156" t="s">
        <v>405</v>
      </c>
      <c r="G2710" s="158" t="s">
        <v>2509</v>
      </c>
      <c r="H2710" s="160">
        <v>45565</v>
      </c>
      <c r="I2710" s="160">
        <v>45572</v>
      </c>
      <c r="J2710" s="161" t="s">
        <v>6174</v>
      </c>
      <c r="K2710" s="158" t="s">
        <v>6418</v>
      </c>
      <c r="L2710" s="163" t="s">
        <v>6419</v>
      </c>
      <c r="M2710" s="171">
        <v>0</v>
      </c>
      <c r="N2710" s="170">
        <v>48362.22</v>
      </c>
      <c r="O2710" s="162" t="s">
        <v>6420</v>
      </c>
      <c r="P2710" s="160">
        <v>45572</v>
      </c>
      <c r="Q2710" s="162" t="s">
        <v>6421</v>
      </c>
      <c r="R2710" s="178">
        <v>48362.22</v>
      </c>
      <c r="S2710" s="158" t="s">
        <v>6333</v>
      </c>
      <c r="T2710" s="162"/>
      <c r="U2710" s="161" t="s">
        <v>10</v>
      </c>
      <c r="V2710" s="161" t="s">
        <v>11</v>
      </c>
      <c r="W2710" s="161" t="s">
        <v>12</v>
      </c>
      <c r="X2710" s="161" t="s">
        <v>13</v>
      </c>
      <c r="Y2710" s="165">
        <v>6230</v>
      </c>
      <c r="Z2710" s="165">
        <v>9291101</v>
      </c>
      <c r="AA2710" s="166">
        <v>1</v>
      </c>
      <c r="AB2710" s="162" t="s">
        <v>6422</v>
      </c>
      <c r="AC2710" s="168" t="s">
        <v>3277</v>
      </c>
    </row>
    <row r="2711" spans="1:29" x14ac:dyDescent="0.3">
      <c r="A2711" s="156" t="s">
        <v>4498</v>
      </c>
      <c r="B2711" s="157">
        <v>6</v>
      </c>
      <c r="C2711" s="158" t="s">
        <v>1547</v>
      </c>
      <c r="D2711" s="158" t="s">
        <v>301</v>
      </c>
      <c r="E2711" s="156" t="s">
        <v>2722</v>
      </c>
      <c r="F2711" s="159" t="s">
        <v>405</v>
      </c>
      <c r="G2711" s="158" t="s">
        <v>2509</v>
      </c>
      <c r="H2711" s="160">
        <v>45565</v>
      </c>
      <c r="I2711" s="160">
        <v>45572</v>
      </c>
      <c r="J2711" s="161" t="s">
        <v>6174</v>
      </c>
      <c r="K2711" s="162" t="s">
        <v>6423</v>
      </c>
      <c r="L2711" s="163" t="s">
        <v>6424</v>
      </c>
      <c r="M2711" s="171">
        <v>0</v>
      </c>
      <c r="N2711" s="164">
        <v>26400</v>
      </c>
      <c r="O2711" s="162" t="s">
        <v>6425</v>
      </c>
      <c r="P2711" s="160">
        <v>45572</v>
      </c>
      <c r="Q2711" s="162" t="s">
        <v>6426</v>
      </c>
      <c r="R2711" s="164">
        <v>26400</v>
      </c>
      <c r="S2711" s="163" t="s">
        <v>6334</v>
      </c>
      <c r="T2711" s="163"/>
      <c r="U2711" s="161" t="s">
        <v>10</v>
      </c>
      <c r="V2711" s="161" t="s">
        <v>11</v>
      </c>
      <c r="W2711" s="161" t="s">
        <v>12</v>
      </c>
      <c r="X2711" s="161" t="s">
        <v>13</v>
      </c>
      <c r="Y2711" s="169">
        <v>6230</v>
      </c>
      <c r="Z2711" s="169">
        <v>9341101</v>
      </c>
      <c r="AA2711" s="166">
        <v>1</v>
      </c>
      <c r="AB2711" s="167" t="s">
        <v>6427</v>
      </c>
      <c r="AC2711" s="168" t="s">
        <v>3302</v>
      </c>
    </row>
    <row r="2712" spans="1:29" x14ac:dyDescent="0.3">
      <c r="A2712" s="156" t="s">
        <v>4209</v>
      </c>
      <c r="B2712" s="157">
        <v>6</v>
      </c>
      <c r="C2712" s="158" t="s">
        <v>1547</v>
      </c>
      <c r="D2712" s="158" t="s">
        <v>500</v>
      </c>
      <c r="E2712" s="156" t="s">
        <v>2722</v>
      </c>
      <c r="F2712" s="159" t="s">
        <v>405</v>
      </c>
      <c r="G2712" s="156" t="s">
        <v>2509</v>
      </c>
      <c r="H2712" s="160">
        <v>45565</v>
      </c>
      <c r="I2712" s="160">
        <v>45572</v>
      </c>
      <c r="J2712" s="161" t="s">
        <v>6174</v>
      </c>
      <c r="K2712" s="162" t="s">
        <v>6428</v>
      </c>
      <c r="L2712" s="163" t="s">
        <v>6429</v>
      </c>
      <c r="M2712" s="171">
        <v>0</v>
      </c>
      <c r="N2712" s="164">
        <v>27660</v>
      </c>
      <c r="O2712" s="162" t="s">
        <v>6430</v>
      </c>
      <c r="P2712" s="160">
        <v>45572</v>
      </c>
      <c r="Q2712" s="162" t="s">
        <v>6431</v>
      </c>
      <c r="R2712" s="164">
        <v>27660</v>
      </c>
      <c r="S2712" s="158" t="s">
        <v>6332</v>
      </c>
      <c r="T2712" s="163"/>
      <c r="U2712" s="161" t="s">
        <v>10</v>
      </c>
      <c r="V2712" s="161" t="s">
        <v>11</v>
      </c>
      <c r="W2712" s="161" t="s">
        <v>12</v>
      </c>
      <c r="X2712" s="161" t="s">
        <v>13</v>
      </c>
      <c r="Y2712" s="169">
        <v>6230</v>
      </c>
      <c r="Z2712" s="165">
        <v>9261101</v>
      </c>
      <c r="AA2712" s="166">
        <v>1</v>
      </c>
      <c r="AB2712" s="158" t="s">
        <v>6432</v>
      </c>
      <c r="AC2712" s="168" t="s">
        <v>3267</v>
      </c>
    </row>
    <row r="2713" spans="1:29" x14ac:dyDescent="0.3">
      <c r="A2713" s="156" t="s">
        <v>2818</v>
      </c>
      <c r="B2713" s="157">
        <v>2</v>
      </c>
      <c r="C2713" s="158" t="s">
        <v>1547</v>
      </c>
      <c r="D2713" s="158" t="s">
        <v>130</v>
      </c>
      <c r="E2713" s="156" t="s">
        <v>2722</v>
      </c>
      <c r="F2713" s="159" t="s">
        <v>405</v>
      </c>
      <c r="G2713" s="158" t="s">
        <v>2509</v>
      </c>
      <c r="H2713" s="160">
        <v>45737</v>
      </c>
      <c r="I2713" s="160">
        <v>45750</v>
      </c>
      <c r="J2713" s="161" t="s">
        <v>6174</v>
      </c>
      <c r="K2713" s="162" t="s">
        <v>6896</v>
      </c>
      <c r="L2713" s="163" t="s">
        <v>6897</v>
      </c>
      <c r="M2713" s="171">
        <v>0</v>
      </c>
      <c r="N2713" s="164">
        <v>15265</v>
      </c>
      <c r="O2713" s="162" t="s">
        <v>6898</v>
      </c>
      <c r="P2713" s="160">
        <v>45750</v>
      </c>
      <c r="Q2713" s="162" t="s">
        <v>6899</v>
      </c>
      <c r="R2713" s="171">
        <v>15265</v>
      </c>
      <c r="S2713" s="163" t="s">
        <v>1571</v>
      </c>
      <c r="T2713" s="163"/>
      <c r="U2713" s="161" t="s">
        <v>10</v>
      </c>
      <c r="V2713" s="161" t="s">
        <v>11</v>
      </c>
      <c r="W2713" s="161" t="s">
        <v>12</v>
      </c>
      <c r="X2713" s="161" t="s">
        <v>13</v>
      </c>
      <c r="Y2713" s="165">
        <v>6230</v>
      </c>
      <c r="Z2713" s="165">
        <v>9121101</v>
      </c>
      <c r="AA2713" s="166">
        <v>1</v>
      </c>
      <c r="AB2713" s="167" t="s">
        <v>6900</v>
      </c>
      <c r="AC2713" s="168" t="s">
        <v>3197</v>
      </c>
    </row>
    <row r="2714" spans="1:29" x14ac:dyDescent="0.3">
      <c r="A2714" s="156" t="s">
        <v>2867</v>
      </c>
      <c r="B2714" s="157">
        <v>1</v>
      </c>
      <c r="C2714" s="156" t="s">
        <v>1547</v>
      </c>
      <c r="D2714" s="158" t="s">
        <v>235</v>
      </c>
      <c r="E2714" s="156" t="s">
        <v>2722</v>
      </c>
      <c r="F2714" s="159" t="s">
        <v>405</v>
      </c>
      <c r="G2714" s="156" t="s">
        <v>2509</v>
      </c>
      <c r="H2714" s="160">
        <v>45742</v>
      </c>
      <c r="I2714" s="160">
        <v>45754</v>
      </c>
      <c r="J2714" s="161" t="s">
        <v>6174</v>
      </c>
      <c r="K2714" s="162" t="s">
        <v>6901</v>
      </c>
      <c r="L2714" s="163" t="s">
        <v>6902</v>
      </c>
      <c r="M2714" s="171">
        <v>0</v>
      </c>
      <c r="N2714" s="164">
        <v>11932.5</v>
      </c>
      <c r="O2714" s="162" t="s">
        <v>6903</v>
      </c>
      <c r="P2714" s="160">
        <v>45754</v>
      </c>
      <c r="Q2714" s="162" t="s">
        <v>6904</v>
      </c>
      <c r="R2714" s="164">
        <v>11932.5</v>
      </c>
      <c r="S2714" s="162" t="s">
        <v>1572</v>
      </c>
      <c r="T2714" s="163"/>
      <c r="U2714" s="161" t="s">
        <v>10</v>
      </c>
      <c r="V2714" s="161" t="s">
        <v>11</v>
      </c>
      <c r="W2714" s="161" t="s">
        <v>12</v>
      </c>
      <c r="X2714" s="161" t="s">
        <v>13</v>
      </c>
      <c r="Y2714" s="169">
        <v>6230</v>
      </c>
      <c r="Z2714" s="169">
        <v>9241101</v>
      </c>
      <c r="AA2714" s="166">
        <v>1</v>
      </c>
      <c r="AB2714" s="167" t="s">
        <v>6905</v>
      </c>
      <c r="AC2714" s="168" t="s">
        <v>3252</v>
      </c>
    </row>
    <row r="2715" spans="1:29" x14ac:dyDescent="0.3">
      <c r="A2715" s="156" t="s">
        <v>2882</v>
      </c>
      <c r="B2715" s="157">
        <v>2</v>
      </c>
      <c r="C2715" s="156" t="s">
        <v>1547</v>
      </c>
      <c r="D2715" s="156" t="s">
        <v>284</v>
      </c>
      <c r="E2715" s="156" t="s">
        <v>2722</v>
      </c>
      <c r="F2715" s="159" t="s">
        <v>405</v>
      </c>
      <c r="G2715" s="158" t="s">
        <v>2509</v>
      </c>
      <c r="H2715" s="160">
        <v>45924</v>
      </c>
      <c r="I2715" s="160">
        <v>45929</v>
      </c>
      <c r="J2715" s="161" t="s">
        <v>6707</v>
      </c>
      <c r="K2715" s="158" t="s">
        <v>7520</v>
      </c>
      <c r="L2715" s="163" t="s">
        <v>7521</v>
      </c>
      <c r="M2715" s="171">
        <v>0</v>
      </c>
      <c r="N2715" s="170">
        <v>11610</v>
      </c>
      <c r="O2715" s="162" t="s">
        <v>8371</v>
      </c>
      <c r="P2715" s="160">
        <v>45929</v>
      </c>
      <c r="Q2715" s="162" t="s">
        <v>7522</v>
      </c>
      <c r="R2715" s="178">
        <v>11610</v>
      </c>
      <c r="S2715" s="158" t="s">
        <v>1573</v>
      </c>
      <c r="T2715" s="162"/>
      <c r="U2715" s="161" t="s">
        <v>10</v>
      </c>
      <c r="V2715" s="161" t="s">
        <v>11</v>
      </c>
      <c r="W2715" s="161" t="s">
        <v>12</v>
      </c>
      <c r="X2715" s="161" t="s">
        <v>13</v>
      </c>
      <c r="Y2715" s="165">
        <v>6230</v>
      </c>
      <c r="Z2715" s="165">
        <v>9301101</v>
      </c>
      <c r="AA2715" s="166">
        <v>1</v>
      </c>
      <c r="AB2715" s="162" t="s">
        <v>7523</v>
      </c>
      <c r="AC2715" s="168" t="s">
        <v>3282</v>
      </c>
    </row>
    <row r="2716" spans="1:29" x14ac:dyDescent="0.3">
      <c r="A2716" s="156" t="s">
        <v>2882</v>
      </c>
      <c r="B2716" s="157">
        <v>2</v>
      </c>
      <c r="C2716" s="156" t="s">
        <v>1547</v>
      </c>
      <c r="D2716" s="158" t="s">
        <v>284</v>
      </c>
      <c r="E2716" s="156" t="s">
        <v>2722</v>
      </c>
      <c r="F2716" s="159" t="s">
        <v>405</v>
      </c>
      <c r="G2716" s="156" t="s">
        <v>2509</v>
      </c>
      <c r="H2716" s="160">
        <v>46138</v>
      </c>
      <c r="I2716" s="160">
        <v>46139</v>
      </c>
      <c r="J2716" s="161" t="s">
        <v>6707</v>
      </c>
      <c r="K2716" s="162"/>
      <c r="L2716" s="163" t="s">
        <v>7578</v>
      </c>
      <c r="M2716" s="171">
        <v>0</v>
      </c>
      <c r="N2716" s="164">
        <v>19856.47</v>
      </c>
      <c r="O2716" s="162" t="s">
        <v>1573</v>
      </c>
      <c r="P2716" s="160">
        <v>46139</v>
      </c>
      <c r="Q2716" s="162" t="s">
        <v>8372</v>
      </c>
      <c r="R2716" s="164">
        <v>19856.47</v>
      </c>
      <c r="S2716" s="162" t="s">
        <v>8373</v>
      </c>
      <c r="T2716" s="163"/>
      <c r="U2716" s="161" t="s">
        <v>10</v>
      </c>
      <c r="V2716" s="161" t="s">
        <v>11</v>
      </c>
      <c r="W2716" s="161" t="s">
        <v>12</v>
      </c>
      <c r="X2716" s="161" t="s">
        <v>13</v>
      </c>
      <c r="Y2716" s="169">
        <v>6230</v>
      </c>
      <c r="Z2716" s="169">
        <v>9301101</v>
      </c>
      <c r="AA2716" s="166">
        <v>1</v>
      </c>
      <c r="AB2716" s="158" t="s">
        <v>8374</v>
      </c>
      <c r="AC2716" s="168" t="s">
        <v>3282</v>
      </c>
    </row>
    <row r="2717" spans="1:29" x14ac:dyDescent="0.3">
      <c r="A2717" s="156" t="s">
        <v>3853</v>
      </c>
      <c r="B2717" s="157">
        <v>6</v>
      </c>
      <c r="C2717" s="158" t="s">
        <v>1547</v>
      </c>
      <c r="D2717" s="156" t="s">
        <v>501</v>
      </c>
      <c r="E2717" s="156" t="s">
        <v>2722</v>
      </c>
      <c r="F2717" s="158" t="s">
        <v>405</v>
      </c>
      <c r="G2717" s="158" t="s">
        <v>2509</v>
      </c>
      <c r="H2717" s="160">
        <v>46184</v>
      </c>
      <c r="I2717" s="160">
        <v>46204</v>
      </c>
      <c r="J2717" s="161" t="s">
        <v>6707</v>
      </c>
      <c r="K2717" s="156" t="s">
        <v>8375</v>
      </c>
      <c r="L2717" s="158" t="s">
        <v>8376</v>
      </c>
      <c r="M2717" s="171">
        <v>0</v>
      </c>
      <c r="N2717" s="171">
        <v>4554.75</v>
      </c>
      <c r="O2717" s="162" t="s">
        <v>8377</v>
      </c>
      <c r="P2717" s="160">
        <v>46204</v>
      </c>
      <c r="Q2717" s="162" t="s">
        <v>8378</v>
      </c>
      <c r="R2717" s="171">
        <v>4554.75</v>
      </c>
      <c r="S2717" s="163" t="s">
        <v>6176</v>
      </c>
      <c r="T2717" s="156"/>
      <c r="U2717" s="161" t="s">
        <v>10</v>
      </c>
      <c r="V2717" s="161" t="s">
        <v>11</v>
      </c>
      <c r="W2717" s="161" t="s">
        <v>12</v>
      </c>
      <c r="X2717" s="161" t="s">
        <v>13</v>
      </c>
      <c r="Y2717" s="165">
        <v>6230</v>
      </c>
      <c r="Z2717" s="165">
        <v>9171101</v>
      </c>
      <c r="AA2717" s="166">
        <v>1</v>
      </c>
      <c r="AB2717" s="163" t="s">
        <v>8379</v>
      </c>
      <c r="AC2717" s="168" t="s">
        <v>3217</v>
      </c>
    </row>
    <row r="2718" spans="1:29" x14ac:dyDescent="0.3">
      <c r="A2718" s="156" t="s">
        <v>1690</v>
      </c>
      <c r="B2718" s="157">
        <v>0</v>
      </c>
      <c r="C2718" s="158" t="s">
        <v>1469</v>
      </c>
      <c r="D2718" s="156" t="s">
        <v>3</v>
      </c>
      <c r="E2718" s="156" t="s">
        <v>241</v>
      </c>
      <c r="F2718" s="159" t="s">
        <v>5540</v>
      </c>
      <c r="G2718" s="156" t="s">
        <v>5541</v>
      </c>
      <c r="H2718" s="160">
        <v>45116</v>
      </c>
      <c r="I2718" s="160">
        <v>45358</v>
      </c>
      <c r="J2718" s="161" t="s">
        <v>5251</v>
      </c>
      <c r="K2718" s="162"/>
      <c r="L2718" s="163" t="s">
        <v>5709</v>
      </c>
      <c r="M2718" s="171">
        <v>0</v>
      </c>
      <c r="N2718" s="164">
        <v>434.91</v>
      </c>
      <c r="O2718" s="162"/>
      <c r="P2718" s="160"/>
      <c r="Q2718" s="162"/>
      <c r="R2718" s="164">
        <v>434.91</v>
      </c>
      <c r="S2718" s="162"/>
      <c r="T2718" s="163"/>
      <c r="U2718" s="161" t="s">
        <v>10</v>
      </c>
      <c r="V2718" s="161" t="s">
        <v>11</v>
      </c>
      <c r="W2718" s="161" t="s">
        <v>12</v>
      </c>
      <c r="X2718" s="161" t="s">
        <v>13</v>
      </c>
      <c r="Y2718" s="169">
        <v>5220</v>
      </c>
      <c r="Z2718" s="169">
        <v>9851100</v>
      </c>
      <c r="AA2718" s="166">
        <v>1</v>
      </c>
      <c r="AB2718" s="158" t="s">
        <v>7683</v>
      </c>
      <c r="AC2718" s="168" t="s">
        <v>3188</v>
      </c>
    </row>
    <row r="2719" spans="1:29" x14ac:dyDescent="0.3">
      <c r="A2719" s="156" t="s">
        <v>1690</v>
      </c>
      <c r="B2719" s="157">
        <v>0</v>
      </c>
      <c r="C2719" s="158" t="s">
        <v>1469</v>
      </c>
      <c r="D2719" s="156" t="s">
        <v>3</v>
      </c>
      <c r="E2719" s="156" t="s">
        <v>241</v>
      </c>
      <c r="F2719" s="159" t="s">
        <v>5540</v>
      </c>
      <c r="G2719" s="156" t="s">
        <v>5541</v>
      </c>
      <c r="H2719" s="160">
        <v>45140</v>
      </c>
      <c r="I2719" s="160">
        <v>45188</v>
      </c>
      <c r="J2719" s="161" t="s">
        <v>5251</v>
      </c>
      <c r="K2719" s="173" t="s">
        <v>5542</v>
      </c>
      <c r="L2719" s="158" t="s">
        <v>5543</v>
      </c>
      <c r="M2719" s="171">
        <v>0</v>
      </c>
      <c r="N2719" s="164">
        <v>58.65</v>
      </c>
      <c r="O2719" s="162" t="s">
        <v>5646</v>
      </c>
      <c r="P2719" s="160">
        <v>45188</v>
      </c>
      <c r="Q2719" s="162" t="s">
        <v>5544</v>
      </c>
      <c r="R2719" s="164">
        <v>58.65</v>
      </c>
      <c r="S2719" s="162"/>
      <c r="T2719" s="163"/>
      <c r="U2719" s="161" t="s">
        <v>10</v>
      </c>
      <c r="V2719" s="161" t="s">
        <v>11</v>
      </c>
      <c r="W2719" s="161" t="s">
        <v>12</v>
      </c>
      <c r="X2719" s="161" t="s">
        <v>13</v>
      </c>
      <c r="Y2719" s="165">
        <v>5220</v>
      </c>
      <c r="Z2719" s="169">
        <v>9851100</v>
      </c>
      <c r="AA2719" s="166">
        <v>1</v>
      </c>
      <c r="AB2719" s="158" t="s">
        <v>7684</v>
      </c>
      <c r="AC2719" s="168" t="s">
        <v>3188</v>
      </c>
    </row>
    <row r="2720" spans="1:29" x14ac:dyDescent="0.3">
      <c r="A2720" s="156" t="s">
        <v>2739</v>
      </c>
      <c r="B2720" s="157">
        <v>2</v>
      </c>
      <c r="C2720" s="158" t="s">
        <v>1548</v>
      </c>
      <c r="D2720" s="158" t="s">
        <v>130</v>
      </c>
      <c r="E2720" s="156" t="s">
        <v>2722</v>
      </c>
      <c r="F2720" s="159" t="s">
        <v>226</v>
      </c>
      <c r="G2720" s="156" t="s">
        <v>2221</v>
      </c>
      <c r="H2720" s="160">
        <v>43724</v>
      </c>
      <c r="I2720" s="160">
        <v>43733</v>
      </c>
      <c r="J2720" s="161" t="s">
        <v>5</v>
      </c>
      <c r="K2720" s="162" t="s">
        <v>227</v>
      </c>
      <c r="L2720" s="158" t="s">
        <v>228</v>
      </c>
      <c r="M2720" s="171">
        <v>0</v>
      </c>
      <c r="N2720" s="164">
        <v>1464.78</v>
      </c>
      <c r="O2720" s="162" t="s">
        <v>229</v>
      </c>
      <c r="P2720" s="160">
        <v>43733</v>
      </c>
      <c r="Q2720" s="162" t="s">
        <v>230</v>
      </c>
      <c r="R2720" s="164">
        <v>1464.78</v>
      </c>
      <c r="S2720" s="158" t="s">
        <v>1571</v>
      </c>
      <c r="T2720" s="163"/>
      <c r="U2720" s="161" t="s">
        <v>10</v>
      </c>
      <c r="V2720" s="161" t="s">
        <v>11</v>
      </c>
      <c r="W2720" s="161" t="s">
        <v>12</v>
      </c>
      <c r="X2720" s="161" t="s">
        <v>13</v>
      </c>
      <c r="Y2720" s="169">
        <v>4400</v>
      </c>
      <c r="Z2720" s="165">
        <v>9121101</v>
      </c>
      <c r="AA2720" s="166">
        <v>1</v>
      </c>
      <c r="AB2720" s="158" t="s">
        <v>920</v>
      </c>
      <c r="AC2720" s="168" t="s">
        <v>3197</v>
      </c>
    </row>
    <row r="2721" spans="1:29" x14ac:dyDescent="0.3">
      <c r="A2721" s="156" t="s">
        <v>1696</v>
      </c>
      <c r="B2721" s="157">
        <v>2</v>
      </c>
      <c r="C2721" s="158" t="s">
        <v>310</v>
      </c>
      <c r="D2721" s="158" t="s">
        <v>275</v>
      </c>
      <c r="E2721" s="156" t="s">
        <v>236</v>
      </c>
      <c r="F2721" s="159" t="s">
        <v>226</v>
      </c>
      <c r="G2721" s="158" t="s">
        <v>310</v>
      </c>
      <c r="H2721" s="160">
        <v>43752</v>
      </c>
      <c r="I2721" s="160">
        <v>43873</v>
      </c>
      <c r="J2721" s="161" t="s">
        <v>5</v>
      </c>
      <c r="K2721" s="162" t="s">
        <v>278</v>
      </c>
      <c r="L2721" s="163" t="s">
        <v>279</v>
      </c>
      <c r="M2721" s="171">
        <v>0</v>
      </c>
      <c r="N2721" s="164">
        <v>1894.88</v>
      </c>
      <c r="O2721" s="162" t="s">
        <v>600</v>
      </c>
      <c r="P2721" s="160">
        <v>43873</v>
      </c>
      <c r="Q2721" s="162" t="s">
        <v>601</v>
      </c>
      <c r="R2721" s="164">
        <v>1894.88</v>
      </c>
      <c r="S2721" s="162" t="s">
        <v>637</v>
      </c>
      <c r="T2721" s="163"/>
      <c r="U2721" s="161" t="s">
        <v>10</v>
      </c>
      <c r="V2721" s="161" t="s">
        <v>11</v>
      </c>
      <c r="W2721" s="161" t="s">
        <v>12</v>
      </c>
      <c r="X2721" s="161" t="s">
        <v>13</v>
      </c>
      <c r="Y2721" s="169">
        <v>5800</v>
      </c>
      <c r="Z2721" s="169">
        <v>9191102</v>
      </c>
      <c r="AA2721" s="166">
        <v>1</v>
      </c>
      <c r="AB2721" s="167" t="s">
        <v>922</v>
      </c>
      <c r="AC2721" s="168" t="s">
        <v>3226</v>
      </c>
    </row>
    <row r="2722" spans="1:29" x14ac:dyDescent="0.3">
      <c r="A2722" s="156" t="s">
        <v>2770</v>
      </c>
      <c r="B2722" s="157">
        <v>1</v>
      </c>
      <c r="C2722" s="158" t="s">
        <v>1548</v>
      </c>
      <c r="D2722" s="158" t="s">
        <v>283</v>
      </c>
      <c r="E2722" s="156" t="s">
        <v>2722</v>
      </c>
      <c r="F2722" s="159" t="s">
        <v>226</v>
      </c>
      <c r="G2722" s="158" t="s">
        <v>2220</v>
      </c>
      <c r="H2722" s="160">
        <v>43845</v>
      </c>
      <c r="I2722" s="160">
        <v>43944</v>
      </c>
      <c r="J2722" s="161" t="s">
        <v>5</v>
      </c>
      <c r="K2722" s="162" t="s">
        <v>551</v>
      </c>
      <c r="L2722" s="163" t="s">
        <v>729</v>
      </c>
      <c r="M2722" s="171">
        <v>0</v>
      </c>
      <c r="N2722" s="164">
        <v>5465.85</v>
      </c>
      <c r="O2722" s="162" t="s">
        <v>730</v>
      </c>
      <c r="P2722" s="160">
        <v>43944</v>
      </c>
      <c r="Q2722" s="162" t="s">
        <v>727</v>
      </c>
      <c r="R2722" s="164">
        <v>5465.85</v>
      </c>
      <c r="S2722" s="163" t="s">
        <v>401</v>
      </c>
      <c r="T2722" s="163"/>
      <c r="U2722" s="161" t="s">
        <v>10</v>
      </c>
      <c r="V2722" s="161" t="s">
        <v>11</v>
      </c>
      <c r="W2722" s="161" t="s">
        <v>12</v>
      </c>
      <c r="X2722" s="161" t="s">
        <v>13</v>
      </c>
      <c r="Y2722" s="169">
        <v>5600</v>
      </c>
      <c r="Z2722" s="169">
        <v>9231101</v>
      </c>
      <c r="AA2722" s="166">
        <v>1</v>
      </c>
      <c r="AB2722" s="183" t="s">
        <v>1520</v>
      </c>
      <c r="AC2722" s="168" t="s">
        <v>3247</v>
      </c>
    </row>
    <row r="2723" spans="1:29" x14ac:dyDescent="0.3">
      <c r="A2723" s="156" t="s">
        <v>2770</v>
      </c>
      <c r="B2723" s="157">
        <v>1</v>
      </c>
      <c r="C2723" s="158" t="s">
        <v>1548</v>
      </c>
      <c r="D2723" s="156" t="s">
        <v>283</v>
      </c>
      <c r="E2723" s="156" t="s">
        <v>2722</v>
      </c>
      <c r="F2723" s="156" t="s">
        <v>226</v>
      </c>
      <c r="G2723" s="158" t="s">
        <v>2221</v>
      </c>
      <c r="H2723" s="160">
        <v>43861</v>
      </c>
      <c r="I2723" s="160">
        <v>43944</v>
      </c>
      <c r="J2723" s="161" t="s">
        <v>5</v>
      </c>
      <c r="K2723" s="162" t="s">
        <v>575</v>
      </c>
      <c r="L2723" s="156" t="s">
        <v>578</v>
      </c>
      <c r="M2723" s="171">
        <v>0</v>
      </c>
      <c r="N2723" s="170">
        <v>1253.77</v>
      </c>
      <c r="O2723" s="162" t="s">
        <v>726</v>
      </c>
      <c r="P2723" s="160">
        <v>43944</v>
      </c>
      <c r="Q2723" s="162" t="s">
        <v>727</v>
      </c>
      <c r="R2723" s="171">
        <v>1253.77</v>
      </c>
      <c r="S2723" s="158" t="s">
        <v>401</v>
      </c>
      <c r="T2723" s="162"/>
      <c r="U2723" s="161" t="s">
        <v>10</v>
      </c>
      <c r="V2723" s="161" t="s">
        <v>11</v>
      </c>
      <c r="W2723" s="161" t="s">
        <v>12</v>
      </c>
      <c r="X2723" s="161" t="s">
        <v>13</v>
      </c>
      <c r="Y2723" s="165">
        <v>5600</v>
      </c>
      <c r="Z2723" s="165">
        <v>9231101</v>
      </c>
      <c r="AA2723" s="166">
        <v>1</v>
      </c>
      <c r="AB2723" s="183" t="s">
        <v>1521</v>
      </c>
      <c r="AC2723" s="168" t="s">
        <v>3247</v>
      </c>
    </row>
    <row r="2724" spans="1:29" x14ac:dyDescent="0.3">
      <c r="A2724" s="156" t="s">
        <v>2770</v>
      </c>
      <c r="B2724" s="157">
        <v>1</v>
      </c>
      <c r="C2724" s="158" t="s">
        <v>1548</v>
      </c>
      <c r="D2724" s="158" t="s">
        <v>283</v>
      </c>
      <c r="E2724" s="156" t="s">
        <v>2722</v>
      </c>
      <c r="F2724" s="159" t="s">
        <v>226</v>
      </c>
      <c r="G2724" s="158" t="s">
        <v>1837</v>
      </c>
      <c r="H2724" s="160">
        <v>43861</v>
      </c>
      <c r="I2724" s="160">
        <v>43944</v>
      </c>
      <c r="J2724" s="161" t="s">
        <v>5</v>
      </c>
      <c r="K2724" s="162" t="s">
        <v>573</v>
      </c>
      <c r="L2724" s="163" t="s">
        <v>577</v>
      </c>
      <c r="M2724" s="171">
        <v>0</v>
      </c>
      <c r="N2724" s="164">
        <v>3449.99</v>
      </c>
      <c r="O2724" s="162" t="s">
        <v>728</v>
      </c>
      <c r="P2724" s="160">
        <v>43944</v>
      </c>
      <c r="Q2724" s="162" t="s">
        <v>727</v>
      </c>
      <c r="R2724" s="164">
        <v>3449.99</v>
      </c>
      <c r="S2724" s="163" t="s">
        <v>401</v>
      </c>
      <c r="T2724" s="163"/>
      <c r="U2724" s="161" t="s">
        <v>10</v>
      </c>
      <c r="V2724" s="161" t="s">
        <v>11</v>
      </c>
      <c r="W2724" s="161" t="s">
        <v>12</v>
      </c>
      <c r="X2724" s="161" t="s">
        <v>13</v>
      </c>
      <c r="Y2724" s="169">
        <v>5600</v>
      </c>
      <c r="Z2724" s="169">
        <v>9231101</v>
      </c>
      <c r="AA2724" s="166">
        <v>1</v>
      </c>
      <c r="AB2724" s="167" t="s">
        <v>1519</v>
      </c>
      <c r="AC2724" s="168" t="s">
        <v>3247</v>
      </c>
    </row>
    <row r="2725" spans="1:29" x14ac:dyDescent="0.3">
      <c r="A2725" s="156" t="s">
        <v>2791</v>
      </c>
      <c r="B2725" s="157">
        <v>0</v>
      </c>
      <c r="C2725" s="158" t="s">
        <v>1548</v>
      </c>
      <c r="D2725" s="158" t="s">
        <v>3</v>
      </c>
      <c r="E2725" s="156" t="s">
        <v>2722</v>
      </c>
      <c r="F2725" s="159" t="s">
        <v>226</v>
      </c>
      <c r="G2725" s="158" t="s">
        <v>1343</v>
      </c>
      <c r="H2725" s="160">
        <v>43865</v>
      </c>
      <c r="I2725" s="160">
        <v>43943</v>
      </c>
      <c r="J2725" s="161" t="s">
        <v>5</v>
      </c>
      <c r="K2725" s="162" t="s">
        <v>582</v>
      </c>
      <c r="L2725" s="163" t="s">
        <v>602</v>
      </c>
      <c r="M2725" s="171">
        <v>0</v>
      </c>
      <c r="N2725" s="164">
        <v>949.34</v>
      </c>
      <c r="O2725" s="162" t="s">
        <v>721</v>
      </c>
      <c r="P2725" s="160">
        <v>43943</v>
      </c>
      <c r="Q2725" s="162" t="s">
        <v>722</v>
      </c>
      <c r="R2725" s="164">
        <v>949.34</v>
      </c>
      <c r="S2725" s="163"/>
      <c r="T2725" s="163"/>
      <c r="U2725" s="161" t="s">
        <v>10</v>
      </c>
      <c r="V2725" s="161" t="s">
        <v>11</v>
      </c>
      <c r="W2725" s="161" t="s">
        <v>12</v>
      </c>
      <c r="X2725" s="161" t="s">
        <v>13</v>
      </c>
      <c r="Y2725" s="165">
        <v>4300</v>
      </c>
      <c r="Z2725" s="165">
        <v>9851100</v>
      </c>
      <c r="AA2725" s="166">
        <v>0.50326554846370797</v>
      </c>
      <c r="AB2725" s="167" t="s">
        <v>3099</v>
      </c>
      <c r="AC2725" s="168" t="s">
        <v>3186</v>
      </c>
    </row>
    <row r="2726" spans="1:29" x14ac:dyDescent="0.3">
      <c r="A2726" s="156" t="s">
        <v>2791</v>
      </c>
      <c r="B2726" s="157">
        <v>0</v>
      </c>
      <c r="C2726" s="158" t="s">
        <v>1548</v>
      </c>
      <c r="D2726" s="158" t="s">
        <v>3</v>
      </c>
      <c r="E2726" s="156" t="s">
        <v>2722</v>
      </c>
      <c r="F2726" s="159" t="s">
        <v>226</v>
      </c>
      <c r="G2726" s="158" t="s">
        <v>1343</v>
      </c>
      <c r="H2726" s="160">
        <v>43865</v>
      </c>
      <c r="I2726" s="160">
        <v>43943</v>
      </c>
      <c r="J2726" s="161" t="s">
        <v>5</v>
      </c>
      <c r="K2726" s="162"/>
      <c r="L2726" s="163" t="s">
        <v>602</v>
      </c>
      <c r="M2726" s="171">
        <v>0</v>
      </c>
      <c r="N2726" s="164">
        <v>264.04000000000002</v>
      </c>
      <c r="O2726" s="162" t="s">
        <v>721</v>
      </c>
      <c r="P2726" s="160">
        <v>43943</v>
      </c>
      <c r="Q2726" s="162" t="s">
        <v>722</v>
      </c>
      <c r="R2726" s="164">
        <v>264.04000000000002</v>
      </c>
      <c r="S2726" s="163"/>
      <c r="T2726" s="163"/>
      <c r="U2726" s="161" t="s">
        <v>10</v>
      </c>
      <c r="V2726" s="161" t="s">
        <v>11</v>
      </c>
      <c r="W2726" s="161" t="s">
        <v>12</v>
      </c>
      <c r="X2726" s="161" t="s">
        <v>13</v>
      </c>
      <c r="Y2726" s="169">
        <v>4300</v>
      </c>
      <c r="Z2726" s="169">
        <v>9851100</v>
      </c>
      <c r="AA2726" s="166">
        <v>0.13997328187620606</v>
      </c>
      <c r="AB2726" s="167" t="s">
        <v>3099</v>
      </c>
      <c r="AC2726" s="168" t="s">
        <v>3186</v>
      </c>
    </row>
    <row r="2727" spans="1:29" x14ac:dyDescent="0.3">
      <c r="A2727" s="156" t="s">
        <v>2791</v>
      </c>
      <c r="B2727" s="157">
        <v>0</v>
      </c>
      <c r="C2727" s="158" t="s">
        <v>1548</v>
      </c>
      <c r="D2727" s="156" t="s">
        <v>3</v>
      </c>
      <c r="E2727" s="156" t="s">
        <v>2722</v>
      </c>
      <c r="F2727" s="156" t="s">
        <v>226</v>
      </c>
      <c r="G2727" s="158" t="s">
        <v>1343</v>
      </c>
      <c r="H2727" s="160">
        <v>43865</v>
      </c>
      <c r="I2727" s="160">
        <v>43943</v>
      </c>
      <c r="J2727" s="161" t="s">
        <v>5</v>
      </c>
      <c r="K2727" s="162"/>
      <c r="L2727" s="156" t="s">
        <v>602</v>
      </c>
      <c r="M2727" s="171">
        <v>0</v>
      </c>
      <c r="N2727" s="170">
        <v>336.49</v>
      </c>
      <c r="O2727" s="162" t="s">
        <v>721</v>
      </c>
      <c r="P2727" s="160">
        <v>43943</v>
      </c>
      <c r="Q2727" s="162" t="s">
        <v>722</v>
      </c>
      <c r="R2727" s="171">
        <v>336.49</v>
      </c>
      <c r="S2727" s="158"/>
      <c r="T2727" s="162"/>
      <c r="U2727" s="161" t="s">
        <v>10</v>
      </c>
      <c r="V2727" s="161" t="s">
        <v>11</v>
      </c>
      <c r="W2727" s="161" t="s">
        <v>12</v>
      </c>
      <c r="X2727" s="161" t="s">
        <v>13</v>
      </c>
      <c r="Y2727" s="165">
        <v>4300</v>
      </c>
      <c r="Z2727" s="165">
        <v>9851100</v>
      </c>
      <c r="AA2727" s="166">
        <v>0.17838058483004307</v>
      </c>
      <c r="AB2727" s="167" t="s">
        <v>3099</v>
      </c>
      <c r="AC2727" s="168" t="s">
        <v>3186</v>
      </c>
    </row>
    <row r="2728" spans="1:29" x14ac:dyDescent="0.3">
      <c r="A2728" s="156" t="s">
        <v>2791</v>
      </c>
      <c r="B2728" s="157">
        <v>0</v>
      </c>
      <c r="C2728" s="167" t="s">
        <v>1548</v>
      </c>
      <c r="D2728" s="158" t="s">
        <v>3</v>
      </c>
      <c r="E2728" s="156" t="s">
        <v>2722</v>
      </c>
      <c r="F2728" s="159" t="s">
        <v>226</v>
      </c>
      <c r="G2728" s="167" t="s">
        <v>1343</v>
      </c>
      <c r="H2728" s="160">
        <v>43865</v>
      </c>
      <c r="I2728" s="160">
        <v>43943</v>
      </c>
      <c r="J2728" s="161" t="s">
        <v>5</v>
      </c>
      <c r="K2728" s="162"/>
      <c r="L2728" s="163" t="s">
        <v>602</v>
      </c>
      <c r="M2728" s="171">
        <v>0</v>
      </c>
      <c r="N2728" s="164">
        <v>336.49</v>
      </c>
      <c r="O2728" s="162" t="s">
        <v>721</v>
      </c>
      <c r="P2728" s="160">
        <v>43943</v>
      </c>
      <c r="Q2728" s="162" t="s">
        <v>722</v>
      </c>
      <c r="R2728" s="164">
        <v>336.49</v>
      </c>
      <c r="S2728" s="162"/>
      <c r="T2728" s="163"/>
      <c r="U2728" s="161" t="s">
        <v>10</v>
      </c>
      <c r="V2728" s="161" t="s">
        <v>11</v>
      </c>
      <c r="W2728" s="161" t="s">
        <v>12</v>
      </c>
      <c r="X2728" s="161" t="s">
        <v>13</v>
      </c>
      <c r="Y2728" s="169">
        <v>4300</v>
      </c>
      <c r="Z2728" s="169">
        <v>9851100</v>
      </c>
      <c r="AA2728" s="166">
        <v>0.17838058483004307</v>
      </c>
      <c r="AB2728" s="158" t="s">
        <v>3099</v>
      </c>
      <c r="AC2728" s="168" t="s">
        <v>3186</v>
      </c>
    </row>
    <row r="2729" spans="1:29" x14ac:dyDescent="0.3">
      <c r="A2729" s="156" t="s">
        <v>2775</v>
      </c>
      <c r="B2729" s="157">
        <v>6</v>
      </c>
      <c r="C2729" s="158" t="s">
        <v>1548</v>
      </c>
      <c r="D2729" s="158" t="s">
        <v>301</v>
      </c>
      <c r="E2729" s="156" t="s">
        <v>2722</v>
      </c>
      <c r="F2729" s="159" t="s">
        <v>226</v>
      </c>
      <c r="G2729" s="158" t="s">
        <v>2221</v>
      </c>
      <c r="H2729" s="160">
        <v>43724</v>
      </c>
      <c r="I2729" s="160">
        <v>43739</v>
      </c>
      <c r="J2729" s="161" t="s">
        <v>5</v>
      </c>
      <c r="K2729" s="162" t="s">
        <v>231</v>
      </c>
      <c r="L2729" s="158" t="s">
        <v>232</v>
      </c>
      <c r="M2729" s="171">
        <v>0</v>
      </c>
      <c r="N2729" s="164">
        <v>1464.78</v>
      </c>
      <c r="O2729" s="162" t="s">
        <v>233</v>
      </c>
      <c r="P2729" s="160">
        <v>43739</v>
      </c>
      <c r="Q2729" s="162" t="s">
        <v>234</v>
      </c>
      <c r="R2729" s="164">
        <v>1464.78</v>
      </c>
      <c r="S2729" s="163" t="s">
        <v>6334</v>
      </c>
      <c r="T2729" s="163"/>
      <c r="U2729" s="161" t="s">
        <v>10</v>
      </c>
      <c r="V2729" s="161" t="s">
        <v>11</v>
      </c>
      <c r="W2729" s="161" t="s">
        <v>12</v>
      </c>
      <c r="X2729" s="161" t="s">
        <v>13</v>
      </c>
      <c r="Y2729" s="169">
        <v>4400</v>
      </c>
      <c r="Z2729" s="169">
        <v>9341101</v>
      </c>
      <c r="AA2729" s="166">
        <v>1</v>
      </c>
      <c r="AB2729" s="158" t="s">
        <v>5911</v>
      </c>
      <c r="AC2729" s="168" t="s">
        <v>3302</v>
      </c>
    </row>
    <row r="2730" spans="1:29" x14ac:dyDescent="0.3">
      <c r="A2730" s="156" t="s">
        <v>2728</v>
      </c>
      <c r="B2730" s="157">
        <v>3</v>
      </c>
      <c r="C2730" s="158" t="s">
        <v>1468</v>
      </c>
      <c r="D2730" s="158" t="s">
        <v>421</v>
      </c>
      <c r="E2730" s="156" t="s">
        <v>2722</v>
      </c>
      <c r="F2730" s="159" t="s">
        <v>5931</v>
      </c>
      <c r="G2730" s="158" t="s">
        <v>5936</v>
      </c>
      <c r="H2730" s="160">
        <v>45350</v>
      </c>
      <c r="I2730" s="160">
        <v>45665</v>
      </c>
      <c r="J2730" s="161" t="s">
        <v>6174</v>
      </c>
      <c r="K2730" s="162"/>
      <c r="L2730" s="163" t="s">
        <v>5981</v>
      </c>
      <c r="M2730" s="171">
        <v>0</v>
      </c>
      <c r="N2730" s="164">
        <v>1680</v>
      </c>
      <c r="O2730" s="162" t="s">
        <v>6906</v>
      </c>
      <c r="P2730" s="160">
        <v>45665</v>
      </c>
      <c r="Q2730" s="162" t="s">
        <v>6907</v>
      </c>
      <c r="R2730" s="164">
        <v>1680</v>
      </c>
      <c r="S2730" s="163" t="s">
        <v>5656</v>
      </c>
      <c r="T2730" s="163"/>
      <c r="U2730" s="161" t="s">
        <v>10</v>
      </c>
      <c r="V2730" s="161" t="s">
        <v>11</v>
      </c>
      <c r="W2730" s="161" t="s">
        <v>12</v>
      </c>
      <c r="X2730" s="161" t="s">
        <v>13</v>
      </c>
      <c r="Y2730" s="169">
        <v>5850</v>
      </c>
      <c r="Z2730" s="169">
        <v>9021101</v>
      </c>
      <c r="AA2730" s="166">
        <v>5.8061171591498185E-2</v>
      </c>
      <c r="AB2730" s="167" t="s">
        <v>5937</v>
      </c>
      <c r="AC2730" s="168" t="s">
        <v>3156</v>
      </c>
    </row>
    <row r="2731" spans="1:29" x14ac:dyDescent="0.3">
      <c r="A2731" s="156" t="s">
        <v>2728</v>
      </c>
      <c r="B2731" s="157">
        <v>3</v>
      </c>
      <c r="C2731" s="158" t="s">
        <v>1468</v>
      </c>
      <c r="D2731" s="158" t="s">
        <v>421</v>
      </c>
      <c r="E2731" s="156" t="s">
        <v>2722</v>
      </c>
      <c r="F2731" s="159" t="s">
        <v>5931</v>
      </c>
      <c r="G2731" s="156" t="s">
        <v>5936</v>
      </c>
      <c r="H2731" s="160">
        <v>45350</v>
      </c>
      <c r="I2731" s="160">
        <v>45805</v>
      </c>
      <c r="J2731" s="161" t="s">
        <v>6174</v>
      </c>
      <c r="K2731" s="162"/>
      <c r="L2731" s="163" t="s">
        <v>5981</v>
      </c>
      <c r="M2731" s="171">
        <v>0</v>
      </c>
      <c r="N2731" s="164">
        <v>7524.5</v>
      </c>
      <c r="O2731" s="162" t="s">
        <v>6908</v>
      </c>
      <c r="P2731" s="160">
        <v>45805</v>
      </c>
      <c r="Q2731" s="162" t="s">
        <v>6909</v>
      </c>
      <c r="R2731" s="164">
        <v>7524.5</v>
      </c>
      <c r="S2731" s="162" t="s">
        <v>5656</v>
      </c>
      <c r="T2731" s="163"/>
      <c r="U2731" s="161" t="s">
        <v>10</v>
      </c>
      <c r="V2731" s="161" t="s">
        <v>11</v>
      </c>
      <c r="W2731" s="161" t="s">
        <v>12</v>
      </c>
      <c r="X2731" s="161" t="s">
        <v>13</v>
      </c>
      <c r="Y2731" s="169">
        <v>5850</v>
      </c>
      <c r="Z2731" s="169">
        <v>9021101</v>
      </c>
      <c r="AA2731" s="166">
        <v>0.2600483843096596</v>
      </c>
      <c r="AB2731" s="158" t="s">
        <v>5937</v>
      </c>
      <c r="AC2731" s="168" t="s">
        <v>3156</v>
      </c>
    </row>
    <row r="2732" spans="1:29" x14ac:dyDescent="0.3">
      <c r="A2732" s="156" t="s">
        <v>2728</v>
      </c>
      <c r="B2732" s="157">
        <v>3</v>
      </c>
      <c r="C2732" s="158" t="s">
        <v>1468</v>
      </c>
      <c r="D2732" s="158" t="s">
        <v>421</v>
      </c>
      <c r="E2732" s="156" t="s">
        <v>2722</v>
      </c>
      <c r="F2732" s="159" t="s">
        <v>5931</v>
      </c>
      <c r="G2732" s="158" t="s">
        <v>5936</v>
      </c>
      <c r="H2732" s="160">
        <v>45350</v>
      </c>
      <c r="I2732" s="160">
        <v>47096</v>
      </c>
      <c r="J2732" s="161" t="s">
        <v>6707</v>
      </c>
      <c r="K2732" s="162" t="s">
        <v>5932</v>
      </c>
      <c r="L2732" s="163" t="s">
        <v>5981</v>
      </c>
      <c r="M2732" s="171">
        <v>3225.5</v>
      </c>
      <c r="N2732" s="164">
        <v>3225.5</v>
      </c>
      <c r="O2732" s="162"/>
      <c r="P2732" s="160"/>
      <c r="Q2732" s="162"/>
      <c r="R2732" s="164">
        <v>0</v>
      </c>
      <c r="S2732" s="163" t="s">
        <v>5656</v>
      </c>
      <c r="T2732" s="163"/>
      <c r="U2732" s="161" t="s">
        <v>10</v>
      </c>
      <c r="V2732" s="161" t="s">
        <v>11</v>
      </c>
      <c r="W2732" s="161" t="s">
        <v>12</v>
      </c>
      <c r="X2732" s="161" t="s">
        <v>13</v>
      </c>
      <c r="Y2732" s="169">
        <v>5850</v>
      </c>
      <c r="Z2732" s="169">
        <v>9021101</v>
      </c>
      <c r="AA2732" s="166">
        <v>0</v>
      </c>
      <c r="AB2732" s="167" t="s">
        <v>5937</v>
      </c>
      <c r="AC2732" s="168" t="s">
        <v>3156</v>
      </c>
    </row>
    <row r="2733" spans="1:29" x14ac:dyDescent="0.3">
      <c r="A2733" s="156" t="s">
        <v>2734</v>
      </c>
      <c r="B2733" s="157">
        <v>3</v>
      </c>
      <c r="C2733" s="158" t="s">
        <v>1468</v>
      </c>
      <c r="D2733" s="158" t="s">
        <v>412</v>
      </c>
      <c r="E2733" s="156" t="s">
        <v>2722</v>
      </c>
      <c r="F2733" s="159" t="s">
        <v>5931</v>
      </c>
      <c r="G2733" s="158" t="s">
        <v>5936</v>
      </c>
      <c r="H2733" s="160">
        <v>45350</v>
      </c>
      <c r="I2733" s="160">
        <v>45665</v>
      </c>
      <c r="J2733" s="161" t="s">
        <v>6174</v>
      </c>
      <c r="K2733" s="162"/>
      <c r="L2733" s="163" t="s">
        <v>5981</v>
      </c>
      <c r="M2733" s="171">
        <v>0</v>
      </c>
      <c r="N2733" s="164">
        <v>1680</v>
      </c>
      <c r="O2733" s="162" t="s">
        <v>6910</v>
      </c>
      <c r="P2733" s="160">
        <v>45665</v>
      </c>
      <c r="Q2733" s="162" t="s">
        <v>6907</v>
      </c>
      <c r="R2733" s="164">
        <v>1680</v>
      </c>
      <c r="S2733" s="163" t="s">
        <v>5657</v>
      </c>
      <c r="T2733" s="163"/>
      <c r="U2733" s="161" t="s">
        <v>10</v>
      </c>
      <c r="V2733" s="161" t="s">
        <v>11</v>
      </c>
      <c r="W2733" s="161" t="s">
        <v>12</v>
      </c>
      <c r="X2733" s="161" t="s">
        <v>13</v>
      </c>
      <c r="Y2733" s="169">
        <v>5850</v>
      </c>
      <c r="Z2733" s="169">
        <v>9041101</v>
      </c>
      <c r="AA2733" s="166">
        <v>5.8061171591498185E-2</v>
      </c>
      <c r="AB2733" s="167" t="s">
        <v>5938</v>
      </c>
      <c r="AC2733" s="168" t="s">
        <v>3166</v>
      </c>
    </row>
    <row r="2734" spans="1:29" x14ac:dyDescent="0.3">
      <c r="A2734" s="156" t="s">
        <v>2734</v>
      </c>
      <c r="B2734" s="157">
        <v>3</v>
      </c>
      <c r="C2734" s="158" t="s">
        <v>1468</v>
      </c>
      <c r="D2734" s="156" t="s">
        <v>412</v>
      </c>
      <c r="E2734" s="156" t="s">
        <v>2722</v>
      </c>
      <c r="F2734" s="159" t="s">
        <v>5931</v>
      </c>
      <c r="G2734" s="156" t="s">
        <v>5936</v>
      </c>
      <c r="H2734" s="160">
        <v>45350</v>
      </c>
      <c r="I2734" s="160">
        <v>45805</v>
      </c>
      <c r="J2734" s="161" t="s">
        <v>6174</v>
      </c>
      <c r="K2734" s="162"/>
      <c r="L2734" s="163" t="s">
        <v>5981</v>
      </c>
      <c r="M2734" s="171">
        <v>0</v>
      </c>
      <c r="N2734" s="164">
        <v>6350</v>
      </c>
      <c r="O2734" s="162" t="s">
        <v>6911</v>
      </c>
      <c r="P2734" s="160">
        <v>45805</v>
      </c>
      <c r="Q2734" s="162" t="s">
        <v>6909</v>
      </c>
      <c r="R2734" s="164">
        <v>6350</v>
      </c>
      <c r="S2734" s="158" t="s">
        <v>5657</v>
      </c>
      <c r="T2734" s="163"/>
      <c r="U2734" s="161" t="s">
        <v>10</v>
      </c>
      <c r="V2734" s="161" t="s">
        <v>11</v>
      </c>
      <c r="W2734" s="161" t="s">
        <v>12</v>
      </c>
      <c r="X2734" s="161" t="s">
        <v>13</v>
      </c>
      <c r="Y2734" s="169">
        <v>5850</v>
      </c>
      <c r="Z2734" s="169">
        <v>9041101</v>
      </c>
      <c r="AA2734" s="166">
        <v>0.21945740452738899</v>
      </c>
      <c r="AB2734" s="158" t="s">
        <v>5938</v>
      </c>
      <c r="AC2734" s="168" t="s">
        <v>3166</v>
      </c>
    </row>
    <row r="2735" spans="1:29" x14ac:dyDescent="0.3">
      <c r="A2735" s="156" t="s">
        <v>2734</v>
      </c>
      <c r="B2735" s="157">
        <v>3</v>
      </c>
      <c r="C2735" s="158" t="s">
        <v>1468</v>
      </c>
      <c r="D2735" s="158" t="s">
        <v>412</v>
      </c>
      <c r="E2735" s="156" t="s">
        <v>2722</v>
      </c>
      <c r="F2735" s="159" t="s">
        <v>5931</v>
      </c>
      <c r="G2735" s="158" t="s">
        <v>5936</v>
      </c>
      <c r="H2735" s="160">
        <v>45350</v>
      </c>
      <c r="I2735" s="160">
        <v>45821</v>
      </c>
      <c r="J2735" s="161" t="s">
        <v>6174</v>
      </c>
      <c r="K2735" s="162"/>
      <c r="L2735" s="163" t="s">
        <v>5981</v>
      </c>
      <c r="M2735" s="171">
        <v>0</v>
      </c>
      <c r="N2735" s="164">
        <v>1284</v>
      </c>
      <c r="O2735" s="162" t="s">
        <v>6912</v>
      </c>
      <c r="P2735" s="160">
        <v>45821</v>
      </c>
      <c r="Q2735" s="162" t="s">
        <v>6913</v>
      </c>
      <c r="R2735" s="164">
        <v>1284</v>
      </c>
      <c r="S2735" s="163" t="s">
        <v>5657</v>
      </c>
      <c r="T2735" s="163"/>
      <c r="U2735" s="161" t="s">
        <v>10</v>
      </c>
      <c r="V2735" s="161" t="s">
        <v>11</v>
      </c>
      <c r="W2735" s="161" t="s">
        <v>12</v>
      </c>
      <c r="X2735" s="161" t="s">
        <v>13</v>
      </c>
      <c r="Y2735" s="169">
        <v>5850</v>
      </c>
      <c r="Z2735" s="169">
        <v>9041101</v>
      </c>
      <c r="AA2735" s="166">
        <v>4.4375324002073613E-2</v>
      </c>
      <c r="AB2735" s="167" t="s">
        <v>5938</v>
      </c>
      <c r="AC2735" s="168" t="s">
        <v>3166</v>
      </c>
    </row>
    <row r="2736" spans="1:29" x14ac:dyDescent="0.3">
      <c r="A2736" s="156" t="s">
        <v>2734</v>
      </c>
      <c r="B2736" s="157">
        <v>3</v>
      </c>
      <c r="C2736" s="156" t="s">
        <v>1468</v>
      </c>
      <c r="D2736" s="158" t="s">
        <v>412</v>
      </c>
      <c r="E2736" s="156" t="s">
        <v>2722</v>
      </c>
      <c r="F2736" s="159" t="s">
        <v>5931</v>
      </c>
      <c r="G2736" s="156" t="s">
        <v>5936</v>
      </c>
      <c r="H2736" s="160">
        <v>45350</v>
      </c>
      <c r="I2736" s="160">
        <v>45959</v>
      </c>
      <c r="J2736" s="161" t="s">
        <v>6707</v>
      </c>
      <c r="K2736" s="162"/>
      <c r="L2736" s="163" t="s">
        <v>5981</v>
      </c>
      <c r="M2736" s="171">
        <v>0</v>
      </c>
      <c r="N2736" s="164">
        <v>3523</v>
      </c>
      <c r="O2736" s="162" t="s">
        <v>7761</v>
      </c>
      <c r="P2736" s="160">
        <v>45959</v>
      </c>
      <c r="Q2736" s="162" t="s">
        <v>7762</v>
      </c>
      <c r="R2736" s="164">
        <v>3523</v>
      </c>
      <c r="S2736" s="158" t="s">
        <v>5657</v>
      </c>
      <c r="T2736" s="163"/>
      <c r="U2736" s="161" t="s">
        <v>10</v>
      </c>
      <c r="V2736" s="161" t="s">
        <v>11</v>
      </c>
      <c r="W2736" s="161" t="s">
        <v>12</v>
      </c>
      <c r="X2736" s="161" t="s">
        <v>13</v>
      </c>
      <c r="Y2736" s="169">
        <v>5850</v>
      </c>
      <c r="Z2736" s="169">
        <v>9041101</v>
      </c>
      <c r="AA2736" s="166">
        <v>0.12175565923621912</v>
      </c>
      <c r="AB2736" s="158" t="s">
        <v>5938</v>
      </c>
      <c r="AC2736" s="168" t="s">
        <v>3166</v>
      </c>
    </row>
    <row r="2737" spans="1:29" x14ac:dyDescent="0.3">
      <c r="A2737" s="156" t="s">
        <v>2734</v>
      </c>
      <c r="B2737" s="157">
        <v>3</v>
      </c>
      <c r="C2737" s="158" t="s">
        <v>1468</v>
      </c>
      <c r="D2737" s="158" t="s">
        <v>412</v>
      </c>
      <c r="E2737" s="156" t="s">
        <v>2722</v>
      </c>
      <c r="F2737" s="159" t="s">
        <v>5931</v>
      </c>
      <c r="G2737" s="158" t="s">
        <v>5936</v>
      </c>
      <c r="H2737" s="160">
        <v>45350</v>
      </c>
      <c r="I2737" s="160">
        <v>47096</v>
      </c>
      <c r="J2737" s="161" t="s">
        <v>6707</v>
      </c>
      <c r="K2737" s="162" t="s">
        <v>5932</v>
      </c>
      <c r="L2737" s="163" t="s">
        <v>5981</v>
      </c>
      <c r="M2737" s="171">
        <v>3668</v>
      </c>
      <c r="N2737" s="164">
        <v>3668</v>
      </c>
      <c r="O2737" s="162"/>
      <c r="P2737" s="160"/>
      <c r="Q2737" s="162"/>
      <c r="R2737" s="164">
        <v>0</v>
      </c>
      <c r="S2737" s="163" t="s">
        <v>5657</v>
      </c>
      <c r="T2737" s="163"/>
      <c r="U2737" s="161" t="s">
        <v>10</v>
      </c>
      <c r="V2737" s="161" t="s">
        <v>11</v>
      </c>
      <c r="W2737" s="161" t="s">
        <v>12</v>
      </c>
      <c r="X2737" s="161" t="s">
        <v>13</v>
      </c>
      <c r="Y2737" s="169">
        <v>5850</v>
      </c>
      <c r="Z2737" s="169">
        <v>9041101</v>
      </c>
      <c r="AA2737" s="166">
        <v>0</v>
      </c>
      <c r="AB2737" s="167" t="s">
        <v>5938</v>
      </c>
      <c r="AC2737" s="168" t="s">
        <v>3166</v>
      </c>
    </row>
    <row r="2738" spans="1:29" x14ac:dyDescent="0.3">
      <c r="A2738" s="156" t="s">
        <v>2840</v>
      </c>
      <c r="B2738" s="157">
        <v>5</v>
      </c>
      <c r="C2738" s="158" t="s">
        <v>1468</v>
      </c>
      <c r="D2738" s="158" t="s">
        <v>333</v>
      </c>
      <c r="E2738" s="156" t="s">
        <v>2722</v>
      </c>
      <c r="F2738" s="159" t="s">
        <v>5931</v>
      </c>
      <c r="G2738" s="158" t="s">
        <v>5936</v>
      </c>
      <c r="H2738" s="160">
        <v>45350</v>
      </c>
      <c r="I2738" s="160">
        <v>45484</v>
      </c>
      <c r="J2738" s="161" t="s">
        <v>5251</v>
      </c>
      <c r="K2738" s="162"/>
      <c r="L2738" s="163" t="s">
        <v>5982</v>
      </c>
      <c r="M2738" s="171">
        <v>0</v>
      </c>
      <c r="N2738" s="164">
        <v>24515.5</v>
      </c>
      <c r="O2738" s="162" t="s">
        <v>6179</v>
      </c>
      <c r="P2738" s="160">
        <v>45484</v>
      </c>
      <c r="Q2738" s="162" t="s">
        <v>6180</v>
      </c>
      <c r="R2738" s="164">
        <v>24515.5</v>
      </c>
      <c r="S2738" s="163"/>
      <c r="T2738" s="163"/>
      <c r="U2738" s="161" t="s">
        <v>10</v>
      </c>
      <c r="V2738" s="161" t="s">
        <v>11</v>
      </c>
      <c r="W2738" s="161" t="s">
        <v>12</v>
      </c>
      <c r="X2738" s="161" t="s">
        <v>13</v>
      </c>
      <c r="Y2738" s="165">
        <v>5850</v>
      </c>
      <c r="Z2738" s="165">
        <v>9411101</v>
      </c>
      <c r="AA2738" s="166">
        <v>0.35465461121157321</v>
      </c>
      <c r="AB2738" s="167" t="s">
        <v>5939</v>
      </c>
      <c r="AC2738" s="168" t="s">
        <v>3227</v>
      </c>
    </row>
    <row r="2739" spans="1:29" x14ac:dyDescent="0.3">
      <c r="A2739" s="156" t="s">
        <v>2840</v>
      </c>
      <c r="B2739" s="157">
        <v>5</v>
      </c>
      <c r="C2739" s="156" t="s">
        <v>1468</v>
      </c>
      <c r="D2739" s="156" t="s">
        <v>333</v>
      </c>
      <c r="E2739" s="156" t="s">
        <v>2722</v>
      </c>
      <c r="F2739" s="159" t="s">
        <v>5931</v>
      </c>
      <c r="G2739" s="156" t="s">
        <v>5936</v>
      </c>
      <c r="H2739" s="160">
        <v>45350</v>
      </c>
      <c r="I2739" s="160">
        <v>45805</v>
      </c>
      <c r="J2739" s="161" t="s">
        <v>6174</v>
      </c>
      <c r="K2739" s="162"/>
      <c r="L2739" s="163" t="s">
        <v>5982</v>
      </c>
      <c r="M2739" s="171">
        <v>0</v>
      </c>
      <c r="N2739" s="164">
        <v>20004</v>
      </c>
      <c r="O2739" s="162" t="s">
        <v>6914</v>
      </c>
      <c r="P2739" s="160">
        <v>45805</v>
      </c>
      <c r="Q2739" s="162" t="s">
        <v>6909</v>
      </c>
      <c r="R2739" s="164">
        <v>20004</v>
      </c>
      <c r="S2739" s="162"/>
      <c r="T2739" s="163"/>
      <c r="U2739" s="161" t="s">
        <v>10</v>
      </c>
      <c r="V2739" s="161" t="s">
        <v>11</v>
      </c>
      <c r="W2739" s="161" t="s">
        <v>12</v>
      </c>
      <c r="X2739" s="161" t="s">
        <v>13</v>
      </c>
      <c r="Y2739" s="169">
        <v>5850</v>
      </c>
      <c r="Z2739" s="169">
        <v>9411101</v>
      </c>
      <c r="AA2739" s="166">
        <v>0.28938878842676313</v>
      </c>
      <c r="AB2739" s="158" t="s">
        <v>5939</v>
      </c>
      <c r="AC2739" s="168" t="s">
        <v>3227</v>
      </c>
    </row>
    <row r="2740" spans="1:29" x14ac:dyDescent="0.3">
      <c r="A2740" s="156" t="s">
        <v>2840</v>
      </c>
      <c r="B2740" s="157">
        <v>5</v>
      </c>
      <c r="C2740" s="156" t="s">
        <v>1468</v>
      </c>
      <c r="D2740" s="156" t="s">
        <v>333</v>
      </c>
      <c r="E2740" s="156" t="s">
        <v>2722</v>
      </c>
      <c r="F2740" s="159" t="s">
        <v>5931</v>
      </c>
      <c r="G2740" s="156" t="s">
        <v>5936</v>
      </c>
      <c r="H2740" s="160">
        <v>45350</v>
      </c>
      <c r="I2740" s="160">
        <v>47096</v>
      </c>
      <c r="J2740" s="161" t="s">
        <v>6707</v>
      </c>
      <c r="K2740" s="162" t="s">
        <v>5933</v>
      </c>
      <c r="L2740" s="163" t="s">
        <v>5982</v>
      </c>
      <c r="M2740" s="171">
        <v>24605.5</v>
      </c>
      <c r="N2740" s="164">
        <v>24605.5</v>
      </c>
      <c r="O2740" s="162"/>
      <c r="P2740" s="160"/>
      <c r="Q2740" s="162"/>
      <c r="R2740" s="164">
        <v>0</v>
      </c>
      <c r="S2740" s="162"/>
      <c r="T2740" s="163"/>
      <c r="U2740" s="161" t="s">
        <v>10</v>
      </c>
      <c r="V2740" s="161" t="s">
        <v>11</v>
      </c>
      <c r="W2740" s="161" t="s">
        <v>12</v>
      </c>
      <c r="X2740" s="161" t="s">
        <v>13</v>
      </c>
      <c r="Y2740" s="169">
        <v>5850</v>
      </c>
      <c r="Z2740" s="169">
        <v>9411101</v>
      </c>
      <c r="AA2740" s="166">
        <v>0</v>
      </c>
      <c r="AB2740" s="158" t="s">
        <v>5939</v>
      </c>
      <c r="AC2740" s="168" t="s">
        <v>3227</v>
      </c>
    </row>
    <row r="2741" spans="1:29" x14ac:dyDescent="0.3">
      <c r="A2741" s="156" t="s">
        <v>2898</v>
      </c>
      <c r="B2741" s="157">
        <v>5</v>
      </c>
      <c r="C2741" s="158" t="s">
        <v>1468</v>
      </c>
      <c r="D2741" s="158" t="s">
        <v>317</v>
      </c>
      <c r="E2741" s="156" t="s">
        <v>2722</v>
      </c>
      <c r="F2741" s="159" t="s">
        <v>5931</v>
      </c>
      <c r="G2741" s="156" t="s">
        <v>5936</v>
      </c>
      <c r="H2741" s="160">
        <v>45350</v>
      </c>
      <c r="I2741" s="160">
        <v>45484</v>
      </c>
      <c r="J2741" s="161" t="s">
        <v>5251</v>
      </c>
      <c r="K2741" s="162"/>
      <c r="L2741" s="163" t="s">
        <v>5985</v>
      </c>
      <c r="M2741" s="171">
        <v>0</v>
      </c>
      <c r="N2741" s="164">
        <v>6026</v>
      </c>
      <c r="O2741" s="162" t="s">
        <v>6181</v>
      </c>
      <c r="P2741" s="160">
        <v>45484</v>
      </c>
      <c r="Q2741" s="162" t="s">
        <v>6180</v>
      </c>
      <c r="R2741" s="164">
        <v>6026</v>
      </c>
      <c r="S2741" s="163"/>
      <c r="T2741" s="163"/>
      <c r="U2741" s="161" t="s">
        <v>10</v>
      </c>
      <c r="V2741" s="161" t="s">
        <v>11</v>
      </c>
      <c r="W2741" s="161" t="s">
        <v>12</v>
      </c>
      <c r="X2741" s="161" t="s">
        <v>13</v>
      </c>
      <c r="Y2741" s="169">
        <v>5850</v>
      </c>
      <c r="Z2741" s="169">
        <v>9421101</v>
      </c>
      <c r="AA2741" s="166">
        <v>9.6146788990825682E-2</v>
      </c>
      <c r="AB2741" s="158" t="s">
        <v>5940</v>
      </c>
      <c r="AC2741" s="168" t="s">
        <v>3322</v>
      </c>
    </row>
    <row r="2742" spans="1:29" x14ac:dyDescent="0.3">
      <c r="A2742" s="156" t="s">
        <v>2898</v>
      </c>
      <c r="B2742" s="157">
        <v>5</v>
      </c>
      <c r="C2742" s="158" t="s">
        <v>1468</v>
      </c>
      <c r="D2742" s="158" t="s">
        <v>317</v>
      </c>
      <c r="E2742" s="156" t="s">
        <v>2722</v>
      </c>
      <c r="F2742" s="159" t="s">
        <v>5931</v>
      </c>
      <c r="G2742" s="158" t="s">
        <v>5936</v>
      </c>
      <c r="H2742" s="160">
        <v>45350</v>
      </c>
      <c r="I2742" s="160">
        <v>45805</v>
      </c>
      <c r="J2742" s="161" t="s">
        <v>6174</v>
      </c>
      <c r="K2742" s="162"/>
      <c r="L2742" s="163" t="s">
        <v>5985</v>
      </c>
      <c r="M2742" s="171">
        <v>0</v>
      </c>
      <c r="N2742" s="164">
        <v>1728</v>
      </c>
      <c r="O2742" s="162" t="s">
        <v>6915</v>
      </c>
      <c r="P2742" s="160">
        <v>45805</v>
      </c>
      <c r="Q2742" s="162" t="s">
        <v>6909</v>
      </c>
      <c r="R2742" s="164">
        <v>1728</v>
      </c>
      <c r="S2742" s="163"/>
      <c r="T2742" s="163"/>
      <c r="U2742" s="161" t="s">
        <v>10</v>
      </c>
      <c r="V2742" s="161" t="s">
        <v>11</v>
      </c>
      <c r="W2742" s="161" t="s">
        <v>12</v>
      </c>
      <c r="X2742" s="161" t="s">
        <v>13</v>
      </c>
      <c r="Y2742" s="165">
        <v>5850</v>
      </c>
      <c r="Z2742" s="165">
        <v>9421101</v>
      </c>
      <c r="AA2742" s="166">
        <v>2.757080175508576E-2</v>
      </c>
      <c r="AB2742" s="167" t="s">
        <v>5940</v>
      </c>
      <c r="AC2742" s="168" t="s">
        <v>3322</v>
      </c>
    </row>
    <row r="2743" spans="1:29" x14ac:dyDescent="0.3">
      <c r="A2743" s="156" t="s">
        <v>2898</v>
      </c>
      <c r="B2743" s="157">
        <v>5</v>
      </c>
      <c r="C2743" s="156" t="s">
        <v>1468</v>
      </c>
      <c r="D2743" s="158" t="s">
        <v>317</v>
      </c>
      <c r="E2743" s="156" t="s">
        <v>2722</v>
      </c>
      <c r="F2743" s="159" t="s">
        <v>5931</v>
      </c>
      <c r="G2743" s="156" t="s">
        <v>5936</v>
      </c>
      <c r="H2743" s="160">
        <v>45350</v>
      </c>
      <c r="I2743" s="160">
        <v>47096</v>
      </c>
      <c r="J2743" s="161" t="s">
        <v>6707</v>
      </c>
      <c r="K2743" s="162" t="s">
        <v>5934</v>
      </c>
      <c r="L2743" s="163" t="s">
        <v>5985</v>
      </c>
      <c r="M2743" s="171">
        <v>54921</v>
      </c>
      <c r="N2743" s="164">
        <v>54921</v>
      </c>
      <c r="O2743" s="162"/>
      <c r="P2743" s="160"/>
      <c r="Q2743" s="162"/>
      <c r="R2743" s="164">
        <v>0</v>
      </c>
      <c r="S2743" s="162"/>
      <c r="T2743" s="163"/>
      <c r="U2743" s="161" t="s">
        <v>10</v>
      </c>
      <c r="V2743" s="161" t="s">
        <v>11</v>
      </c>
      <c r="W2743" s="161" t="s">
        <v>12</v>
      </c>
      <c r="X2743" s="161" t="s">
        <v>13</v>
      </c>
      <c r="Y2743" s="169">
        <v>5850</v>
      </c>
      <c r="Z2743" s="169">
        <v>9421101</v>
      </c>
      <c r="AA2743" s="166">
        <v>0</v>
      </c>
      <c r="AB2743" s="158" t="s">
        <v>5940</v>
      </c>
      <c r="AC2743" s="168" t="s">
        <v>3322</v>
      </c>
    </row>
    <row r="2744" spans="1:29" x14ac:dyDescent="0.3">
      <c r="A2744" s="156" t="s">
        <v>2824</v>
      </c>
      <c r="B2744" s="157">
        <v>3</v>
      </c>
      <c r="C2744" s="156" t="s">
        <v>1468</v>
      </c>
      <c r="D2744" s="156" t="s">
        <v>436</v>
      </c>
      <c r="E2744" s="156" t="s">
        <v>2722</v>
      </c>
      <c r="F2744" s="159" t="s">
        <v>5931</v>
      </c>
      <c r="G2744" s="167" t="s">
        <v>5936</v>
      </c>
      <c r="H2744" s="160">
        <v>45404</v>
      </c>
      <c r="I2744" s="160">
        <v>45484</v>
      </c>
      <c r="J2744" s="161" t="s">
        <v>5251</v>
      </c>
      <c r="K2744" s="162"/>
      <c r="L2744" s="163" t="s">
        <v>6102</v>
      </c>
      <c r="M2744" s="171">
        <v>0</v>
      </c>
      <c r="N2744" s="164">
        <v>1680</v>
      </c>
      <c r="O2744" s="162" t="s">
        <v>6182</v>
      </c>
      <c r="P2744" s="160">
        <v>45484</v>
      </c>
      <c r="Q2744" s="162" t="s">
        <v>6180</v>
      </c>
      <c r="R2744" s="164">
        <v>1680</v>
      </c>
      <c r="S2744" s="162" t="s">
        <v>5859</v>
      </c>
      <c r="T2744" s="163"/>
      <c r="U2744" s="161" t="s">
        <v>10</v>
      </c>
      <c r="V2744" s="161" t="s">
        <v>11</v>
      </c>
      <c r="W2744" s="161" t="s">
        <v>12</v>
      </c>
      <c r="X2744" s="161" t="s">
        <v>13</v>
      </c>
      <c r="Y2744" s="169">
        <v>5850</v>
      </c>
      <c r="Z2744" s="165">
        <v>9131101</v>
      </c>
      <c r="AA2744" s="166">
        <v>4.0638606676342524E-2</v>
      </c>
      <c r="AB2744" s="167" t="s">
        <v>6031</v>
      </c>
      <c r="AC2744" s="168" t="s">
        <v>3202</v>
      </c>
    </row>
    <row r="2745" spans="1:29" x14ac:dyDescent="0.3">
      <c r="A2745" s="156" t="s">
        <v>2824</v>
      </c>
      <c r="B2745" s="157">
        <v>3</v>
      </c>
      <c r="C2745" s="158" t="s">
        <v>1468</v>
      </c>
      <c r="D2745" s="156" t="s">
        <v>436</v>
      </c>
      <c r="E2745" s="156" t="s">
        <v>2722</v>
      </c>
      <c r="F2745" s="159" t="s">
        <v>5931</v>
      </c>
      <c r="G2745" s="156" t="s">
        <v>5936</v>
      </c>
      <c r="H2745" s="160">
        <v>45404</v>
      </c>
      <c r="I2745" s="160">
        <v>45959</v>
      </c>
      <c r="J2745" s="161" t="s">
        <v>6707</v>
      </c>
      <c r="K2745" s="162"/>
      <c r="L2745" s="163" t="s">
        <v>6102</v>
      </c>
      <c r="M2745" s="171">
        <v>0</v>
      </c>
      <c r="N2745" s="164">
        <v>7296</v>
      </c>
      <c r="O2745" s="162" t="s">
        <v>7763</v>
      </c>
      <c r="P2745" s="160">
        <v>45959</v>
      </c>
      <c r="Q2745" s="162" t="s">
        <v>7762</v>
      </c>
      <c r="R2745" s="164">
        <v>7296</v>
      </c>
      <c r="S2745" s="162" t="s">
        <v>5859</v>
      </c>
      <c r="T2745" s="163"/>
      <c r="U2745" s="161" t="s">
        <v>10</v>
      </c>
      <c r="V2745" s="161" t="s">
        <v>11</v>
      </c>
      <c r="W2745" s="161" t="s">
        <v>12</v>
      </c>
      <c r="X2745" s="161" t="s">
        <v>13</v>
      </c>
      <c r="Y2745" s="169">
        <v>5850</v>
      </c>
      <c r="Z2745" s="169">
        <v>9131101</v>
      </c>
      <c r="AA2745" s="166">
        <v>0.17648766328011611</v>
      </c>
      <c r="AB2745" s="158" t="s">
        <v>6031</v>
      </c>
      <c r="AC2745" s="168" t="s">
        <v>3202</v>
      </c>
    </row>
    <row r="2746" spans="1:29" x14ac:dyDescent="0.3">
      <c r="A2746" s="156" t="s">
        <v>2824</v>
      </c>
      <c r="B2746" s="157">
        <v>3</v>
      </c>
      <c r="C2746" s="158" t="s">
        <v>1468</v>
      </c>
      <c r="D2746" s="156" t="s">
        <v>436</v>
      </c>
      <c r="E2746" s="156" t="s">
        <v>2722</v>
      </c>
      <c r="F2746" s="159" t="s">
        <v>5931</v>
      </c>
      <c r="G2746" s="156" t="s">
        <v>5936</v>
      </c>
      <c r="H2746" s="160">
        <v>45404</v>
      </c>
      <c r="I2746" s="160">
        <v>46084</v>
      </c>
      <c r="J2746" s="161" t="s">
        <v>6707</v>
      </c>
      <c r="K2746" s="162"/>
      <c r="L2746" s="163" t="s">
        <v>6102</v>
      </c>
      <c r="M2746" s="171">
        <v>0</v>
      </c>
      <c r="N2746" s="164">
        <v>6321</v>
      </c>
      <c r="O2746" s="162" t="s">
        <v>7961</v>
      </c>
      <c r="P2746" s="160">
        <v>46084</v>
      </c>
      <c r="Q2746" s="162" t="s">
        <v>7962</v>
      </c>
      <c r="R2746" s="164">
        <v>6321</v>
      </c>
      <c r="S2746" s="162" t="s">
        <v>5859</v>
      </c>
      <c r="T2746" s="163"/>
      <c r="U2746" s="161" t="s">
        <v>10</v>
      </c>
      <c r="V2746" s="161" t="s">
        <v>11</v>
      </c>
      <c r="W2746" s="161" t="s">
        <v>12</v>
      </c>
      <c r="X2746" s="161" t="s">
        <v>13</v>
      </c>
      <c r="Y2746" s="169">
        <v>5850</v>
      </c>
      <c r="Z2746" s="169">
        <v>9131101</v>
      </c>
      <c r="AA2746" s="166">
        <v>0.15290275761973876</v>
      </c>
      <c r="AB2746" s="158" t="s">
        <v>6031</v>
      </c>
      <c r="AC2746" s="168" t="s">
        <v>3202</v>
      </c>
    </row>
    <row r="2747" spans="1:29" x14ac:dyDescent="0.3">
      <c r="A2747" s="156" t="s">
        <v>2824</v>
      </c>
      <c r="B2747" s="157">
        <v>3</v>
      </c>
      <c r="C2747" s="158" t="s">
        <v>1468</v>
      </c>
      <c r="D2747" s="158" t="s">
        <v>436</v>
      </c>
      <c r="E2747" s="156" t="s">
        <v>2722</v>
      </c>
      <c r="F2747" s="159" t="s">
        <v>5931</v>
      </c>
      <c r="G2747" s="158" t="s">
        <v>5936</v>
      </c>
      <c r="H2747" s="160">
        <v>45404</v>
      </c>
      <c r="I2747" s="160">
        <v>47096</v>
      </c>
      <c r="J2747" s="161" t="s">
        <v>6707</v>
      </c>
      <c r="K2747" s="162" t="s">
        <v>6030</v>
      </c>
      <c r="L2747" s="163" t="s">
        <v>6102</v>
      </c>
      <c r="M2747" s="171">
        <v>1208</v>
      </c>
      <c r="N2747" s="164">
        <v>1208</v>
      </c>
      <c r="O2747" s="162"/>
      <c r="P2747" s="160"/>
      <c r="Q2747" s="162"/>
      <c r="R2747" s="164">
        <v>0</v>
      </c>
      <c r="S2747" s="163" t="s">
        <v>5859</v>
      </c>
      <c r="T2747" s="163"/>
      <c r="U2747" s="161" t="s">
        <v>10</v>
      </c>
      <c r="V2747" s="161" t="s">
        <v>11</v>
      </c>
      <c r="W2747" s="161" t="s">
        <v>12</v>
      </c>
      <c r="X2747" s="161" t="s">
        <v>13</v>
      </c>
      <c r="Y2747" s="169">
        <v>5850</v>
      </c>
      <c r="Z2747" s="169">
        <v>9131101</v>
      </c>
      <c r="AA2747" s="166">
        <v>0</v>
      </c>
      <c r="AB2747" s="167" t="s">
        <v>6031</v>
      </c>
      <c r="AC2747" s="168" t="s">
        <v>3202</v>
      </c>
    </row>
    <row r="2748" spans="1:29" x14ac:dyDescent="0.3">
      <c r="A2748" s="156" t="s">
        <v>2843</v>
      </c>
      <c r="B2748" s="157">
        <v>4</v>
      </c>
      <c r="C2748" s="158" t="s">
        <v>1468</v>
      </c>
      <c r="D2748" s="158" t="s">
        <v>135</v>
      </c>
      <c r="E2748" s="156" t="s">
        <v>2722</v>
      </c>
      <c r="F2748" s="159" t="s">
        <v>5931</v>
      </c>
      <c r="G2748" s="158" t="s">
        <v>5936</v>
      </c>
      <c r="H2748" s="160">
        <v>45404</v>
      </c>
      <c r="I2748" s="160">
        <v>45484</v>
      </c>
      <c r="J2748" s="161" t="s">
        <v>5251</v>
      </c>
      <c r="K2748" s="162"/>
      <c r="L2748" s="163" t="s">
        <v>6102</v>
      </c>
      <c r="M2748" s="171">
        <v>0</v>
      </c>
      <c r="N2748" s="164">
        <v>1680</v>
      </c>
      <c r="O2748" s="162" t="s">
        <v>6183</v>
      </c>
      <c r="P2748" s="160">
        <v>45484</v>
      </c>
      <c r="Q2748" s="162" t="s">
        <v>6180</v>
      </c>
      <c r="R2748" s="164">
        <v>1680</v>
      </c>
      <c r="S2748" s="163" t="s">
        <v>5858</v>
      </c>
      <c r="T2748" s="163"/>
      <c r="U2748" s="161" t="s">
        <v>10</v>
      </c>
      <c r="V2748" s="161" t="s">
        <v>11</v>
      </c>
      <c r="W2748" s="161" t="s">
        <v>12</v>
      </c>
      <c r="X2748" s="161" t="s">
        <v>13</v>
      </c>
      <c r="Y2748" s="165">
        <v>5850</v>
      </c>
      <c r="Z2748" s="165">
        <v>9201101</v>
      </c>
      <c r="AA2748" s="166">
        <v>4.0638606676342524E-2</v>
      </c>
      <c r="AB2748" s="167" t="s">
        <v>6032</v>
      </c>
      <c r="AC2748" s="168" t="s">
        <v>3232</v>
      </c>
    </row>
    <row r="2749" spans="1:29" x14ac:dyDescent="0.3">
      <c r="A2749" s="156" t="s">
        <v>2843</v>
      </c>
      <c r="B2749" s="157">
        <v>4</v>
      </c>
      <c r="C2749" s="158" t="s">
        <v>1468</v>
      </c>
      <c r="D2749" s="158" t="s">
        <v>135</v>
      </c>
      <c r="E2749" s="156" t="s">
        <v>2722</v>
      </c>
      <c r="F2749" s="159" t="s">
        <v>5931</v>
      </c>
      <c r="G2749" s="158" t="s">
        <v>5936</v>
      </c>
      <c r="H2749" s="160">
        <v>45404</v>
      </c>
      <c r="I2749" s="160">
        <v>45805</v>
      </c>
      <c r="J2749" s="161" t="s">
        <v>6174</v>
      </c>
      <c r="K2749" s="162"/>
      <c r="L2749" s="163" t="s">
        <v>6102</v>
      </c>
      <c r="M2749" s="171">
        <v>0</v>
      </c>
      <c r="N2749" s="164">
        <v>9506.5</v>
      </c>
      <c r="O2749" s="162" t="s">
        <v>6916</v>
      </c>
      <c r="P2749" s="160">
        <v>45805</v>
      </c>
      <c r="Q2749" s="162" t="s">
        <v>6909</v>
      </c>
      <c r="R2749" s="164">
        <v>9506.5</v>
      </c>
      <c r="S2749" s="163" t="s">
        <v>5858</v>
      </c>
      <c r="T2749" s="163"/>
      <c r="U2749" s="161" t="s">
        <v>10</v>
      </c>
      <c r="V2749" s="161" t="s">
        <v>11</v>
      </c>
      <c r="W2749" s="161" t="s">
        <v>12</v>
      </c>
      <c r="X2749" s="161" t="s">
        <v>13</v>
      </c>
      <c r="Y2749" s="165">
        <v>5850</v>
      </c>
      <c r="Z2749" s="165">
        <v>9201101</v>
      </c>
      <c r="AA2749" s="166">
        <v>0.22995887760038702</v>
      </c>
      <c r="AB2749" s="167" t="s">
        <v>6032</v>
      </c>
      <c r="AC2749" s="168" t="s">
        <v>3232</v>
      </c>
    </row>
    <row r="2750" spans="1:29" x14ac:dyDescent="0.3">
      <c r="A2750" s="156" t="s">
        <v>2843</v>
      </c>
      <c r="B2750" s="157">
        <v>4</v>
      </c>
      <c r="C2750" s="158" t="s">
        <v>1468</v>
      </c>
      <c r="D2750" s="156" t="s">
        <v>135</v>
      </c>
      <c r="E2750" s="156" t="s">
        <v>2722</v>
      </c>
      <c r="F2750" s="158" t="s">
        <v>5931</v>
      </c>
      <c r="G2750" s="158" t="s">
        <v>5936</v>
      </c>
      <c r="H2750" s="160">
        <v>45404</v>
      </c>
      <c r="I2750" s="160">
        <v>45959</v>
      </c>
      <c r="J2750" s="161" t="s">
        <v>6707</v>
      </c>
      <c r="K2750" s="162"/>
      <c r="L2750" s="158" t="s">
        <v>6102</v>
      </c>
      <c r="M2750" s="171">
        <v>0</v>
      </c>
      <c r="N2750" s="171">
        <v>3517</v>
      </c>
      <c r="O2750" s="158" t="s">
        <v>7764</v>
      </c>
      <c r="P2750" s="160">
        <v>45959</v>
      </c>
      <c r="Q2750" s="162" t="s">
        <v>7762</v>
      </c>
      <c r="R2750" s="171">
        <v>3517</v>
      </c>
      <c r="S2750" s="162" t="s">
        <v>5858</v>
      </c>
      <c r="T2750" s="156"/>
      <c r="U2750" s="161" t="s">
        <v>10</v>
      </c>
      <c r="V2750" s="161" t="s">
        <v>11</v>
      </c>
      <c r="W2750" s="161" t="s">
        <v>12</v>
      </c>
      <c r="X2750" s="161" t="s">
        <v>13</v>
      </c>
      <c r="Y2750" s="165">
        <v>5850</v>
      </c>
      <c r="Z2750" s="165">
        <v>9201101</v>
      </c>
      <c r="AA2750" s="166">
        <v>8.5074987905176591E-2</v>
      </c>
      <c r="AB2750" s="158" t="s">
        <v>6032</v>
      </c>
      <c r="AC2750" s="168" t="s">
        <v>3232</v>
      </c>
    </row>
    <row r="2751" spans="1:29" x14ac:dyDescent="0.3">
      <c r="A2751" s="156" t="s">
        <v>2843</v>
      </c>
      <c r="B2751" s="157">
        <v>4</v>
      </c>
      <c r="C2751" s="158" t="s">
        <v>1468</v>
      </c>
      <c r="D2751" s="158" t="s">
        <v>135</v>
      </c>
      <c r="E2751" s="156" t="s">
        <v>2722</v>
      </c>
      <c r="F2751" s="159" t="s">
        <v>5931</v>
      </c>
      <c r="G2751" s="158" t="s">
        <v>5936</v>
      </c>
      <c r="H2751" s="160">
        <v>45404</v>
      </c>
      <c r="I2751" s="160">
        <v>47096</v>
      </c>
      <c r="J2751" s="161" t="s">
        <v>6707</v>
      </c>
      <c r="K2751" s="162" t="s">
        <v>6030</v>
      </c>
      <c r="L2751" s="163" t="s">
        <v>6102</v>
      </c>
      <c r="M2751" s="171">
        <v>10131.5</v>
      </c>
      <c r="N2751" s="164">
        <v>10131.5</v>
      </c>
      <c r="O2751" s="162"/>
      <c r="P2751" s="160"/>
      <c r="Q2751" s="162"/>
      <c r="R2751" s="164">
        <v>0</v>
      </c>
      <c r="S2751" s="163" t="s">
        <v>5858</v>
      </c>
      <c r="T2751" s="163"/>
      <c r="U2751" s="161" t="s">
        <v>10</v>
      </c>
      <c r="V2751" s="161" t="s">
        <v>11</v>
      </c>
      <c r="W2751" s="161" t="s">
        <v>12</v>
      </c>
      <c r="X2751" s="161" t="s">
        <v>13</v>
      </c>
      <c r="Y2751" s="169">
        <v>5850</v>
      </c>
      <c r="Z2751" s="169">
        <v>9201101</v>
      </c>
      <c r="AA2751" s="166">
        <v>0</v>
      </c>
      <c r="AB2751" s="167" t="s">
        <v>6032</v>
      </c>
      <c r="AC2751" s="168" t="s">
        <v>3232</v>
      </c>
    </row>
    <row r="2752" spans="1:29" x14ac:dyDescent="0.3">
      <c r="A2752" s="156" t="s">
        <v>2824</v>
      </c>
      <c r="B2752" s="157">
        <v>3</v>
      </c>
      <c r="C2752" s="158" t="s">
        <v>1468</v>
      </c>
      <c r="D2752" s="158" t="s">
        <v>436</v>
      </c>
      <c r="E2752" s="156" t="s">
        <v>2722</v>
      </c>
      <c r="F2752" s="159" t="s">
        <v>5931</v>
      </c>
      <c r="G2752" s="158" t="s">
        <v>5936</v>
      </c>
      <c r="H2752" s="160">
        <v>45404</v>
      </c>
      <c r="I2752" s="160">
        <v>45665</v>
      </c>
      <c r="J2752" s="161" t="s">
        <v>6174</v>
      </c>
      <c r="K2752" s="162" t="s">
        <v>6033</v>
      </c>
      <c r="L2752" s="163" t="s">
        <v>6103</v>
      </c>
      <c r="M2752" s="171">
        <v>0</v>
      </c>
      <c r="N2752" s="164">
        <v>2495</v>
      </c>
      <c r="O2752" s="162" t="s">
        <v>6917</v>
      </c>
      <c r="P2752" s="160">
        <v>45665</v>
      </c>
      <c r="Q2752" s="162" t="s">
        <v>6907</v>
      </c>
      <c r="R2752" s="164">
        <v>2495</v>
      </c>
      <c r="S2752" s="163" t="s">
        <v>5859</v>
      </c>
      <c r="T2752" s="163"/>
      <c r="U2752" s="161" t="s">
        <v>10</v>
      </c>
      <c r="V2752" s="161" t="s">
        <v>11</v>
      </c>
      <c r="W2752" s="161" t="s">
        <v>12</v>
      </c>
      <c r="X2752" s="161" t="s">
        <v>13</v>
      </c>
      <c r="Y2752" s="169">
        <v>5850</v>
      </c>
      <c r="Z2752" s="169">
        <v>9131101</v>
      </c>
      <c r="AA2752" s="166">
        <v>0.52860169491525422</v>
      </c>
      <c r="AB2752" s="167" t="s">
        <v>6037</v>
      </c>
      <c r="AC2752" s="168" t="s">
        <v>3202</v>
      </c>
    </row>
    <row r="2753" spans="1:29" x14ac:dyDescent="0.3">
      <c r="A2753" s="156" t="s">
        <v>2843</v>
      </c>
      <c r="B2753" s="157">
        <v>4</v>
      </c>
      <c r="C2753" s="158" t="s">
        <v>1468</v>
      </c>
      <c r="D2753" s="158" t="s">
        <v>135</v>
      </c>
      <c r="E2753" s="156" t="s">
        <v>2722</v>
      </c>
      <c r="F2753" s="159" t="s">
        <v>5931</v>
      </c>
      <c r="G2753" s="158" t="s">
        <v>5936</v>
      </c>
      <c r="H2753" s="160">
        <v>45404</v>
      </c>
      <c r="I2753" s="160">
        <v>45665</v>
      </c>
      <c r="J2753" s="161" t="s">
        <v>6174</v>
      </c>
      <c r="K2753" s="162" t="s">
        <v>6033</v>
      </c>
      <c r="L2753" s="163" t="s">
        <v>6103</v>
      </c>
      <c r="M2753" s="171">
        <v>0</v>
      </c>
      <c r="N2753" s="164">
        <v>2225</v>
      </c>
      <c r="O2753" s="162" t="s">
        <v>6918</v>
      </c>
      <c r="P2753" s="160">
        <v>45665</v>
      </c>
      <c r="Q2753" s="162" t="s">
        <v>6907</v>
      </c>
      <c r="R2753" s="164">
        <v>2225</v>
      </c>
      <c r="S2753" s="163" t="s">
        <v>5858</v>
      </c>
      <c r="T2753" s="163"/>
      <c r="U2753" s="161" t="s">
        <v>10</v>
      </c>
      <c r="V2753" s="161" t="s">
        <v>11</v>
      </c>
      <c r="W2753" s="161" t="s">
        <v>12</v>
      </c>
      <c r="X2753" s="161" t="s">
        <v>13</v>
      </c>
      <c r="Y2753" s="169">
        <v>5850</v>
      </c>
      <c r="Z2753" s="169">
        <v>9201101</v>
      </c>
      <c r="AA2753" s="166">
        <v>0.47139830508474578</v>
      </c>
      <c r="AB2753" s="167" t="s">
        <v>6038</v>
      </c>
      <c r="AC2753" s="168" t="s">
        <v>3232</v>
      </c>
    </row>
    <row r="2754" spans="1:29" x14ac:dyDescent="0.3">
      <c r="A2754" s="156" t="s">
        <v>2728</v>
      </c>
      <c r="B2754" s="157">
        <v>3</v>
      </c>
      <c r="C2754" s="158" t="s">
        <v>1468</v>
      </c>
      <c r="D2754" s="156" t="s">
        <v>421</v>
      </c>
      <c r="E2754" s="156" t="s">
        <v>2722</v>
      </c>
      <c r="F2754" s="156" t="s">
        <v>5931</v>
      </c>
      <c r="G2754" s="158" t="s">
        <v>5936</v>
      </c>
      <c r="H2754" s="160">
        <v>45404</v>
      </c>
      <c r="I2754" s="160">
        <v>45665</v>
      </c>
      <c r="J2754" s="161" t="s">
        <v>6174</v>
      </c>
      <c r="K2754" s="162"/>
      <c r="L2754" s="158" t="s">
        <v>6104</v>
      </c>
      <c r="M2754" s="171">
        <v>0</v>
      </c>
      <c r="N2754" s="171">
        <v>1550</v>
      </c>
      <c r="O2754" s="162" t="s">
        <v>6919</v>
      </c>
      <c r="P2754" s="160">
        <v>45665</v>
      </c>
      <c r="Q2754" s="162" t="s">
        <v>6907</v>
      </c>
      <c r="R2754" s="171">
        <v>1550</v>
      </c>
      <c r="S2754" s="162" t="s">
        <v>5656</v>
      </c>
      <c r="T2754" s="162"/>
      <c r="U2754" s="161" t="s">
        <v>10</v>
      </c>
      <c r="V2754" s="161" t="s">
        <v>11</v>
      </c>
      <c r="W2754" s="161" t="s">
        <v>12</v>
      </c>
      <c r="X2754" s="161" t="s">
        <v>13</v>
      </c>
      <c r="Y2754" s="165">
        <v>5850</v>
      </c>
      <c r="Z2754" s="165">
        <v>9021101</v>
      </c>
      <c r="AA2754" s="166">
        <v>0.6042884990253411</v>
      </c>
      <c r="AB2754" s="158" t="s">
        <v>6035</v>
      </c>
      <c r="AC2754" s="168" t="s">
        <v>3156</v>
      </c>
    </row>
    <row r="2755" spans="1:29" x14ac:dyDescent="0.3">
      <c r="A2755" s="156" t="s">
        <v>2728</v>
      </c>
      <c r="B2755" s="157">
        <v>3</v>
      </c>
      <c r="C2755" s="158" t="s">
        <v>1468</v>
      </c>
      <c r="D2755" s="158" t="s">
        <v>421</v>
      </c>
      <c r="E2755" s="156" t="s">
        <v>2722</v>
      </c>
      <c r="F2755" s="156" t="s">
        <v>5931</v>
      </c>
      <c r="G2755" s="158" t="s">
        <v>5936</v>
      </c>
      <c r="H2755" s="160">
        <v>45404</v>
      </c>
      <c r="I2755" s="160">
        <v>47096</v>
      </c>
      <c r="J2755" s="161" t="s">
        <v>6707</v>
      </c>
      <c r="K2755" s="162" t="s">
        <v>6034</v>
      </c>
      <c r="L2755" s="158" t="s">
        <v>6104</v>
      </c>
      <c r="M2755" s="171">
        <v>360</v>
      </c>
      <c r="N2755" s="170">
        <v>360</v>
      </c>
      <c r="O2755" s="162"/>
      <c r="P2755" s="160"/>
      <c r="Q2755" s="162"/>
      <c r="R2755" s="171">
        <v>0</v>
      </c>
      <c r="S2755" s="162" t="s">
        <v>5656</v>
      </c>
      <c r="T2755" s="162"/>
      <c r="U2755" s="161" t="s">
        <v>10</v>
      </c>
      <c r="V2755" s="161" t="s">
        <v>11</v>
      </c>
      <c r="W2755" s="161" t="s">
        <v>12</v>
      </c>
      <c r="X2755" s="161" t="s">
        <v>13</v>
      </c>
      <c r="Y2755" s="165">
        <v>5850</v>
      </c>
      <c r="Z2755" s="169">
        <v>9021101</v>
      </c>
      <c r="AA2755" s="166">
        <v>0</v>
      </c>
      <c r="AB2755" s="158" t="s">
        <v>6035</v>
      </c>
      <c r="AC2755" s="168" t="s">
        <v>3156</v>
      </c>
    </row>
    <row r="2756" spans="1:29" x14ac:dyDescent="0.3">
      <c r="A2756" s="156" t="s">
        <v>2734</v>
      </c>
      <c r="B2756" s="157">
        <v>3</v>
      </c>
      <c r="C2756" s="167" t="s">
        <v>1468</v>
      </c>
      <c r="D2756" s="156" t="s">
        <v>412</v>
      </c>
      <c r="E2756" s="156" t="s">
        <v>2722</v>
      </c>
      <c r="F2756" s="156" t="s">
        <v>5931</v>
      </c>
      <c r="G2756" s="167" t="s">
        <v>5936</v>
      </c>
      <c r="H2756" s="160">
        <v>45404</v>
      </c>
      <c r="I2756" s="160">
        <v>45665</v>
      </c>
      <c r="J2756" s="161" t="s">
        <v>6174</v>
      </c>
      <c r="K2756" s="162" t="s">
        <v>6034</v>
      </c>
      <c r="L2756" s="158" t="s">
        <v>6104</v>
      </c>
      <c r="M2756" s="171">
        <v>0</v>
      </c>
      <c r="N2756" s="170">
        <v>655</v>
      </c>
      <c r="O2756" s="162" t="s">
        <v>6920</v>
      </c>
      <c r="P2756" s="160">
        <v>45665</v>
      </c>
      <c r="Q2756" s="162" t="s">
        <v>6907</v>
      </c>
      <c r="R2756" s="171">
        <v>655</v>
      </c>
      <c r="S2756" s="162" t="s">
        <v>5657</v>
      </c>
      <c r="T2756" s="162"/>
      <c r="U2756" s="161" t="s">
        <v>10</v>
      </c>
      <c r="V2756" s="161" t="s">
        <v>11</v>
      </c>
      <c r="W2756" s="161" t="s">
        <v>12</v>
      </c>
      <c r="X2756" s="161" t="s">
        <v>13</v>
      </c>
      <c r="Y2756" s="169">
        <v>5850</v>
      </c>
      <c r="Z2756" s="169">
        <v>9041101</v>
      </c>
      <c r="AA2756" s="166">
        <v>0.2553606237816764</v>
      </c>
      <c r="AB2756" s="167" t="s">
        <v>6036</v>
      </c>
      <c r="AC2756" s="168" t="s">
        <v>3166</v>
      </c>
    </row>
    <row r="2757" spans="1:29" x14ac:dyDescent="0.3">
      <c r="A2757" s="156" t="s">
        <v>2828</v>
      </c>
      <c r="B2757" s="157">
        <v>7</v>
      </c>
      <c r="C2757" s="167" t="s">
        <v>1468</v>
      </c>
      <c r="D2757" s="158" t="s">
        <v>438</v>
      </c>
      <c r="E2757" s="156" t="s">
        <v>2722</v>
      </c>
      <c r="F2757" s="159" t="s">
        <v>5931</v>
      </c>
      <c r="G2757" s="167" t="s">
        <v>1161</v>
      </c>
      <c r="H2757" s="160">
        <v>45505</v>
      </c>
      <c r="I2757" s="160">
        <v>45730</v>
      </c>
      <c r="J2757" s="161" t="s">
        <v>6174</v>
      </c>
      <c r="K2757" s="162" t="s">
        <v>6433</v>
      </c>
      <c r="L2757" s="163" t="s">
        <v>6282</v>
      </c>
      <c r="M2757" s="171">
        <v>0</v>
      </c>
      <c r="N2757" s="164">
        <v>1790</v>
      </c>
      <c r="O2757" s="162" t="s">
        <v>6921</v>
      </c>
      <c r="P2757" s="160">
        <v>45730</v>
      </c>
      <c r="Q2757" s="162" t="s">
        <v>6922</v>
      </c>
      <c r="R2757" s="164">
        <v>1790</v>
      </c>
      <c r="S2757" s="158" t="s">
        <v>6132</v>
      </c>
      <c r="T2757" s="163"/>
      <c r="U2757" s="161" t="s">
        <v>10</v>
      </c>
      <c r="V2757" s="161" t="s">
        <v>11</v>
      </c>
      <c r="W2757" s="161" t="s">
        <v>12</v>
      </c>
      <c r="X2757" s="161" t="s">
        <v>13</v>
      </c>
      <c r="Y2757" s="169">
        <v>5850</v>
      </c>
      <c r="Z2757" s="169">
        <v>9161101</v>
      </c>
      <c r="AA2757" s="166">
        <v>1</v>
      </c>
      <c r="AB2757" s="158" t="s">
        <v>6283</v>
      </c>
      <c r="AC2757" s="168" t="s">
        <v>3207</v>
      </c>
    </row>
    <row r="2758" spans="1:29" x14ac:dyDescent="0.3">
      <c r="A2758" s="156" t="s">
        <v>2809</v>
      </c>
      <c r="B2758" s="157">
        <v>4</v>
      </c>
      <c r="C2758" s="158" t="s">
        <v>1468</v>
      </c>
      <c r="D2758" s="158" t="s">
        <v>418</v>
      </c>
      <c r="E2758" s="156" t="s">
        <v>2722</v>
      </c>
      <c r="F2758" s="159" t="s">
        <v>5931</v>
      </c>
      <c r="G2758" s="158" t="s">
        <v>1161</v>
      </c>
      <c r="H2758" s="160">
        <v>45505</v>
      </c>
      <c r="I2758" s="160">
        <v>45730</v>
      </c>
      <c r="J2758" s="161" t="s">
        <v>6174</v>
      </c>
      <c r="K2758" s="162" t="s">
        <v>6279</v>
      </c>
      <c r="L2758" s="163" t="s">
        <v>6280</v>
      </c>
      <c r="M2758" s="171">
        <v>0</v>
      </c>
      <c r="N2758" s="164">
        <v>2600</v>
      </c>
      <c r="O2758" s="162" t="s">
        <v>6923</v>
      </c>
      <c r="P2758" s="160">
        <v>45730</v>
      </c>
      <c r="Q2758" s="162" t="s">
        <v>6922</v>
      </c>
      <c r="R2758" s="164">
        <v>2600</v>
      </c>
      <c r="S2758" s="163" t="s">
        <v>6235</v>
      </c>
      <c r="T2758" s="163"/>
      <c r="U2758" s="161" t="s">
        <v>10</v>
      </c>
      <c r="V2758" s="161" t="s">
        <v>11</v>
      </c>
      <c r="W2758" s="161" t="s">
        <v>12</v>
      </c>
      <c r="X2758" s="161" t="s">
        <v>13</v>
      </c>
      <c r="Y2758" s="169">
        <v>5850</v>
      </c>
      <c r="Z2758" s="169">
        <v>9091101</v>
      </c>
      <c r="AA2758" s="166">
        <v>1</v>
      </c>
      <c r="AB2758" s="167" t="s">
        <v>6281</v>
      </c>
      <c r="AC2758" s="168" t="s">
        <v>3192</v>
      </c>
    </row>
    <row r="2759" spans="1:29" x14ac:dyDescent="0.3">
      <c r="A2759" s="156" t="s">
        <v>2830</v>
      </c>
      <c r="B2759" s="157">
        <v>6</v>
      </c>
      <c r="C2759" s="158" t="s">
        <v>1468</v>
      </c>
      <c r="D2759" s="158" t="s">
        <v>501</v>
      </c>
      <c r="E2759" s="156" t="s">
        <v>2722</v>
      </c>
      <c r="F2759" s="159" t="s">
        <v>5931</v>
      </c>
      <c r="G2759" s="158" t="s">
        <v>1161</v>
      </c>
      <c r="H2759" s="160">
        <v>45505</v>
      </c>
      <c r="I2759" s="160">
        <v>45730</v>
      </c>
      <c r="J2759" s="161" t="s">
        <v>6174</v>
      </c>
      <c r="K2759" s="162" t="s">
        <v>6284</v>
      </c>
      <c r="L2759" s="156" t="s">
        <v>6285</v>
      </c>
      <c r="M2759" s="171">
        <v>0</v>
      </c>
      <c r="N2759" s="164">
        <v>1970</v>
      </c>
      <c r="O2759" s="162" t="s">
        <v>6924</v>
      </c>
      <c r="P2759" s="160">
        <v>45730</v>
      </c>
      <c r="Q2759" s="162" t="s">
        <v>6922</v>
      </c>
      <c r="R2759" s="164">
        <v>1970</v>
      </c>
      <c r="S2759" s="163" t="s">
        <v>6176</v>
      </c>
      <c r="T2759" s="163"/>
      <c r="U2759" s="161" t="s">
        <v>10</v>
      </c>
      <c r="V2759" s="161" t="s">
        <v>11</v>
      </c>
      <c r="W2759" s="161" t="s">
        <v>12</v>
      </c>
      <c r="X2759" s="161" t="s">
        <v>13</v>
      </c>
      <c r="Y2759" s="169">
        <v>5850</v>
      </c>
      <c r="Z2759" s="169">
        <v>9171101</v>
      </c>
      <c r="AA2759" s="166">
        <v>1</v>
      </c>
      <c r="AB2759" s="167" t="s">
        <v>6286</v>
      </c>
      <c r="AC2759" s="168" t="s">
        <v>3217</v>
      </c>
    </row>
    <row r="2760" spans="1:29" x14ac:dyDescent="0.3">
      <c r="A2760" s="156" t="s">
        <v>2876</v>
      </c>
      <c r="B2760" s="157">
        <v>6</v>
      </c>
      <c r="C2760" s="158" t="s">
        <v>1468</v>
      </c>
      <c r="D2760" s="158" t="s">
        <v>500</v>
      </c>
      <c r="E2760" s="156" t="s">
        <v>2722</v>
      </c>
      <c r="F2760" s="159" t="s">
        <v>5931</v>
      </c>
      <c r="G2760" s="158" t="s">
        <v>5936</v>
      </c>
      <c r="H2760" s="160">
        <v>45533</v>
      </c>
      <c r="I2760" s="160">
        <v>45701</v>
      </c>
      <c r="J2760" s="161" t="s">
        <v>6174</v>
      </c>
      <c r="K2760" s="162"/>
      <c r="L2760" s="163" t="s">
        <v>6434</v>
      </c>
      <c r="M2760" s="171">
        <v>0</v>
      </c>
      <c r="N2760" s="164">
        <v>1680</v>
      </c>
      <c r="O2760" s="162" t="s">
        <v>6925</v>
      </c>
      <c r="P2760" s="160">
        <v>45701</v>
      </c>
      <c r="Q2760" s="162" t="s">
        <v>6926</v>
      </c>
      <c r="R2760" s="164">
        <v>1680</v>
      </c>
      <c r="S2760" s="163" t="s">
        <v>6332</v>
      </c>
      <c r="T2760" s="163"/>
      <c r="U2760" s="161" t="s">
        <v>10</v>
      </c>
      <c r="V2760" s="161" t="s">
        <v>11</v>
      </c>
      <c r="W2760" s="161" t="s">
        <v>12</v>
      </c>
      <c r="X2760" s="161" t="s">
        <v>13</v>
      </c>
      <c r="Y2760" s="169">
        <v>5850</v>
      </c>
      <c r="Z2760" s="169">
        <v>9261101</v>
      </c>
      <c r="AA2760" s="166">
        <v>6.4665127020785224E-2</v>
      </c>
      <c r="AB2760" s="167" t="s">
        <v>6288</v>
      </c>
      <c r="AC2760" s="168" t="s">
        <v>3267</v>
      </c>
    </row>
    <row r="2761" spans="1:29" x14ac:dyDescent="0.3">
      <c r="A2761" s="156" t="s">
        <v>2876</v>
      </c>
      <c r="B2761" s="157">
        <v>6</v>
      </c>
      <c r="C2761" s="158" t="s">
        <v>1468</v>
      </c>
      <c r="D2761" s="156" t="s">
        <v>500</v>
      </c>
      <c r="E2761" s="156" t="s">
        <v>2722</v>
      </c>
      <c r="F2761" s="159" t="s">
        <v>5931</v>
      </c>
      <c r="G2761" s="158" t="s">
        <v>5936</v>
      </c>
      <c r="H2761" s="160">
        <v>45533</v>
      </c>
      <c r="I2761" s="160">
        <v>47096</v>
      </c>
      <c r="J2761" s="161" t="s">
        <v>6707</v>
      </c>
      <c r="K2761" s="162" t="s">
        <v>6287</v>
      </c>
      <c r="L2761" s="163" t="s">
        <v>6434</v>
      </c>
      <c r="M2761" s="171">
        <v>24300</v>
      </c>
      <c r="N2761" s="164">
        <v>24300</v>
      </c>
      <c r="O2761" s="162"/>
      <c r="P2761" s="160"/>
      <c r="Q2761" s="162"/>
      <c r="R2761" s="164">
        <v>0</v>
      </c>
      <c r="S2761" s="162" t="s">
        <v>6332</v>
      </c>
      <c r="T2761" s="163"/>
      <c r="U2761" s="161" t="s">
        <v>10</v>
      </c>
      <c r="V2761" s="161" t="s">
        <v>11</v>
      </c>
      <c r="W2761" s="161" t="s">
        <v>12</v>
      </c>
      <c r="X2761" s="161" t="s">
        <v>13</v>
      </c>
      <c r="Y2761" s="169">
        <v>5850</v>
      </c>
      <c r="Z2761" s="169">
        <v>9261101</v>
      </c>
      <c r="AA2761" s="166">
        <v>0</v>
      </c>
      <c r="AB2761" s="158" t="s">
        <v>6288</v>
      </c>
      <c r="AC2761" s="168" t="s">
        <v>3267</v>
      </c>
    </row>
    <row r="2762" spans="1:29" x14ac:dyDescent="0.3">
      <c r="A2762" s="156" t="s">
        <v>2877</v>
      </c>
      <c r="B2762" s="157">
        <v>8</v>
      </c>
      <c r="C2762" s="158" t="s">
        <v>1468</v>
      </c>
      <c r="D2762" s="158" t="s">
        <v>507</v>
      </c>
      <c r="E2762" s="156" t="s">
        <v>2722</v>
      </c>
      <c r="F2762" s="159" t="s">
        <v>5931</v>
      </c>
      <c r="G2762" s="156" t="s">
        <v>5936</v>
      </c>
      <c r="H2762" s="160">
        <v>45533</v>
      </c>
      <c r="I2762" s="160">
        <v>45701</v>
      </c>
      <c r="J2762" s="161" t="s">
        <v>6174</v>
      </c>
      <c r="K2762" s="162"/>
      <c r="L2762" s="163" t="s">
        <v>6435</v>
      </c>
      <c r="M2762" s="171">
        <v>0</v>
      </c>
      <c r="N2762" s="164">
        <v>1680</v>
      </c>
      <c r="O2762" s="162" t="s">
        <v>6927</v>
      </c>
      <c r="P2762" s="160">
        <v>45701</v>
      </c>
      <c r="Q2762" s="162" t="s">
        <v>6926</v>
      </c>
      <c r="R2762" s="164">
        <v>1680</v>
      </c>
      <c r="S2762" s="162" t="s">
        <v>6241</v>
      </c>
      <c r="T2762" s="163"/>
      <c r="U2762" s="161" t="s">
        <v>10</v>
      </c>
      <c r="V2762" s="161" t="s">
        <v>11</v>
      </c>
      <c r="W2762" s="161" t="s">
        <v>12</v>
      </c>
      <c r="X2762" s="161" t="s">
        <v>13</v>
      </c>
      <c r="Y2762" s="169">
        <v>5850</v>
      </c>
      <c r="Z2762" s="169">
        <v>9281101</v>
      </c>
      <c r="AA2762" s="166">
        <v>6.4665127020785224E-2</v>
      </c>
      <c r="AB2762" s="156" t="s">
        <v>6290</v>
      </c>
      <c r="AC2762" s="168" t="s">
        <v>3272</v>
      </c>
    </row>
    <row r="2763" spans="1:29" x14ac:dyDescent="0.3">
      <c r="A2763" s="156" t="s">
        <v>2877</v>
      </c>
      <c r="B2763" s="157">
        <v>8</v>
      </c>
      <c r="C2763" s="158" t="s">
        <v>1468</v>
      </c>
      <c r="D2763" s="156" t="s">
        <v>507</v>
      </c>
      <c r="E2763" s="156" t="s">
        <v>2722</v>
      </c>
      <c r="F2763" s="159" t="s">
        <v>5931</v>
      </c>
      <c r="G2763" s="156" t="s">
        <v>5936</v>
      </c>
      <c r="H2763" s="160">
        <v>45533</v>
      </c>
      <c r="I2763" s="160">
        <v>45959</v>
      </c>
      <c r="J2763" s="161" t="s">
        <v>6707</v>
      </c>
      <c r="K2763" s="162"/>
      <c r="L2763" s="163" t="s">
        <v>6435</v>
      </c>
      <c r="M2763" s="171">
        <v>0</v>
      </c>
      <c r="N2763" s="164">
        <v>18510</v>
      </c>
      <c r="O2763" s="162" t="s">
        <v>7765</v>
      </c>
      <c r="P2763" s="160">
        <v>45959</v>
      </c>
      <c r="Q2763" s="162" t="s">
        <v>7762</v>
      </c>
      <c r="R2763" s="164">
        <v>18510</v>
      </c>
      <c r="S2763" s="162" t="s">
        <v>6241</v>
      </c>
      <c r="T2763" s="163"/>
      <c r="U2763" s="161" t="s">
        <v>10</v>
      </c>
      <c r="V2763" s="161" t="s">
        <v>11</v>
      </c>
      <c r="W2763" s="161" t="s">
        <v>12</v>
      </c>
      <c r="X2763" s="161" t="s">
        <v>13</v>
      </c>
      <c r="Y2763" s="169">
        <v>5850</v>
      </c>
      <c r="Z2763" s="169">
        <v>9281101</v>
      </c>
      <c r="AA2763" s="166">
        <v>0.71247113163972287</v>
      </c>
      <c r="AB2763" s="158" t="s">
        <v>6290</v>
      </c>
      <c r="AC2763" s="168" t="s">
        <v>3272</v>
      </c>
    </row>
    <row r="2764" spans="1:29" x14ac:dyDescent="0.3">
      <c r="A2764" s="156" t="s">
        <v>2877</v>
      </c>
      <c r="B2764" s="157">
        <v>8</v>
      </c>
      <c r="C2764" s="158" t="s">
        <v>1468</v>
      </c>
      <c r="D2764" s="158" t="s">
        <v>507</v>
      </c>
      <c r="E2764" s="156" t="s">
        <v>2722</v>
      </c>
      <c r="F2764" s="159" t="s">
        <v>5931</v>
      </c>
      <c r="G2764" s="158" t="s">
        <v>5936</v>
      </c>
      <c r="H2764" s="160">
        <v>45533</v>
      </c>
      <c r="I2764" s="160">
        <v>47096</v>
      </c>
      <c r="J2764" s="161" t="s">
        <v>6707</v>
      </c>
      <c r="K2764" s="162" t="s">
        <v>6289</v>
      </c>
      <c r="L2764" s="163" t="s">
        <v>6435</v>
      </c>
      <c r="M2764" s="171">
        <v>5790</v>
      </c>
      <c r="N2764" s="164">
        <v>5790</v>
      </c>
      <c r="O2764" s="162"/>
      <c r="P2764" s="160"/>
      <c r="Q2764" s="162"/>
      <c r="R2764" s="164">
        <v>0</v>
      </c>
      <c r="S2764" s="163" t="s">
        <v>6241</v>
      </c>
      <c r="T2764" s="163"/>
      <c r="U2764" s="161" t="s">
        <v>10</v>
      </c>
      <c r="V2764" s="161" t="s">
        <v>11</v>
      </c>
      <c r="W2764" s="161" t="s">
        <v>12</v>
      </c>
      <c r="X2764" s="161" t="s">
        <v>13</v>
      </c>
      <c r="Y2764" s="165">
        <v>5850</v>
      </c>
      <c r="Z2764" s="165">
        <v>9281101</v>
      </c>
      <c r="AA2764" s="166">
        <v>0</v>
      </c>
      <c r="AB2764" s="167" t="s">
        <v>6290</v>
      </c>
      <c r="AC2764" s="168" t="s">
        <v>3272</v>
      </c>
    </row>
    <row r="2765" spans="1:29" x14ac:dyDescent="0.3">
      <c r="A2765" s="156" t="s">
        <v>2892</v>
      </c>
      <c r="B2765" s="157">
        <v>6</v>
      </c>
      <c r="C2765" s="158" t="s">
        <v>1468</v>
      </c>
      <c r="D2765" s="158" t="s">
        <v>301</v>
      </c>
      <c r="E2765" s="156" t="s">
        <v>2722</v>
      </c>
      <c r="F2765" s="159" t="s">
        <v>5931</v>
      </c>
      <c r="G2765" s="158" t="s">
        <v>5936</v>
      </c>
      <c r="H2765" s="160">
        <v>45533</v>
      </c>
      <c r="I2765" s="160">
        <v>45701</v>
      </c>
      <c r="J2765" s="161" t="s">
        <v>6174</v>
      </c>
      <c r="K2765" s="162"/>
      <c r="L2765" s="163" t="s">
        <v>6436</v>
      </c>
      <c r="M2765" s="171">
        <v>0</v>
      </c>
      <c r="N2765" s="164">
        <v>1680</v>
      </c>
      <c r="O2765" s="162" t="s">
        <v>6928</v>
      </c>
      <c r="P2765" s="160">
        <v>45701</v>
      </c>
      <c r="Q2765" s="162" t="s">
        <v>6926</v>
      </c>
      <c r="R2765" s="164">
        <v>1680</v>
      </c>
      <c r="S2765" s="163" t="s">
        <v>6334</v>
      </c>
      <c r="T2765" s="163"/>
      <c r="U2765" s="161" t="s">
        <v>10</v>
      </c>
      <c r="V2765" s="161" t="s">
        <v>11</v>
      </c>
      <c r="W2765" s="161" t="s">
        <v>12</v>
      </c>
      <c r="X2765" s="161" t="s">
        <v>13</v>
      </c>
      <c r="Y2765" s="169">
        <v>5850</v>
      </c>
      <c r="Z2765" s="169">
        <v>9341101</v>
      </c>
      <c r="AA2765" s="166">
        <v>6.4665127020785224E-2</v>
      </c>
      <c r="AB2765" s="167" t="s">
        <v>6292</v>
      </c>
      <c r="AC2765" s="168" t="s">
        <v>3302</v>
      </c>
    </row>
    <row r="2766" spans="1:29" x14ac:dyDescent="0.3">
      <c r="A2766" s="156" t="s">
        <v>2892</v>
      </c>
      <c r="B2766" s="157">
        <v>6</v>
      </c>
      <c r="C2766" s="158" t="s">
        <v>1468</v>
      </c>
      <c r="D2766" s="158" t="s">
        <v>301</v>
      </c>
      <c r="E2766" s="156" t="s">
        <v>2722</v>
      </c>
      <c r="F2766" s="159" t="s">
        <v>5931</v>
      </c>
      <c r="G2766" s="158" t="s">
        <v>5936</v>
      </c>
      <c r="H2766" s="160">
        <v>45533</v>
      </c>
      <c r="I2766" s="160">
        <v>45959</v>
      </c>
      <c r="J2766" s="161" t="s">
        <v>6707</v>
      </c>
      <c r="K2766" s="162"/>
      <c r="L2766" s="163" t="s">
        <v>6436</v>
      </c>
      <c r="M2766" s="171">
        <v>0</v>
      </c>
      <c r="N2766" s="164">
        <v>11332</v>
      </c>
      <c r="O2766" s="162" t="s">
        <v>7766</v>
      </c>
      <c r="P2766" s="160">
        <v>45959</v>
      </c>
      <c r="Q2766" s="162" t="s">
        <v>7762</v>
      </c>
      <c r="R2766" s="164">
        <v>11332</v>
      </c>
      <c r="S2766" s="163" t="s">
        <v>6334</v>
      </c>
      <c r="T2766" s="163"/>
      <c r="U2766" s="161" t="s">
        <v>10</v>
      </c>
      <c r="V2766" s="161" t="s">
        <v>11</v>
      </c>
      <c r="W2766" s="161" t="s">
        <v>12</v>
      </c>
      <c r="X2766" s="161" t="s">
        <v>13</v>
      </c>
      <c r="Y2766" s="165">
        <v>5850</v>
      </c>
      <c r="Z2766" s="165">
        <v>9341101</v>
      </c>
      <c r="AA2766" s="166">
        <v>0.43618167821401077</v>
      </c>
      <c r="AB2766" s="167" t="s">
        <v>6292</v>
      </c>
      <c r="AC2766" s="168" t="s">
        <v>3302</v>
      </c>
    </row>
    <row r="2767" spans="1:29" x14ac:dyDescent="0.3">
      <c r="A2767" s="156" t="s">
        <v>2892</v>
      </c>
      <c r="B2767" s="157">
        <v>6</v>
      </c>
      <c r="C2767" s="158" t="s">
        <v>1468</v>
      </c>
      <c r="D2767" s="158" t="s">
        <v>301</v>
      </c>
      <c r="E2767" s="156" t="s">
        <v>2722</v>
      </c>
      <c r="F2767" s="159" t="s">
        <v>5931</v>
      </c>
      <c r="G2767" s="158" t="s">
        <v>5936</v>
      </c>
      <c r="H2767" s="160">
        <v>45533</v>
      </c>
      <c r="I2767" s="160">
        <v>46084</v>
      </c>
      <c r="J2767" s="161" t="s">
        <v>6707</v>
      </c>
      <c r="K2767" s="162"/>
      <c r="L2767" s="163" t="s">
        <v>6436</v>
      </c>
      <c r="M2767" s="171">
        <v>0</v>
      </c>
      <c r="N2767" s="164">
        <v>7155</v>
      </c>
      <c r="O2767" s="162" t="s">
        <v>7963</v>
      </c>
      <c r="P2767" s="160">
        <v>46084</v>
      </c>
      <c r="Q2767" s="162" t="s">
        <v>7962</v>
      </c>
      <c r="R2767" s="164">
        <v>7155</v>
      </c>
      <c r="S2767" s="163" t="s">
        <v>6334</v>
      </c>
      <c r="T2767" s="163"/>
      <c r="U2767" s="161" t="s">
        <v>10</v>
      </c>
      <c r="V2767" s="161" t="s">
        <v>11</v>
      </c>
      <c r="W2767" s="161" t="s">
        <v>12</v>
      </c>
      <c r="X2767" s="161" t="s">
        <v>13</v>
      </c>
      <c r="Y2767" s="169">
        <v>5850</v>
      </c>
      <c r="Z2767" s="169">
        <v>9341101</v>
      </c>
      <c r="AA2767" s="166">
        <v>0.27540415704387988</v>
      </c>
      <c r="AB2767" s="167" t="s">
        <v>6292</v>
      </c>
      <c r="AC2767" s="168" t="s">
        <v>3302</v>
      </c>
    </row>
    <row r="2768" spans="1:29" x14ac:dyDescent="0.3">
      <c r="A2768" s="156" t="s">
        <v>2892</v>
      </c>
      <c r="B2768" s="157">
        <v>6</v>
      </c>
      <c r="C2768" s="158" t="s">
        <v>1468</v>
      </c>
      <c r="D2768" s="156" t="s">
        <v>301</v>
      </c>
      <c r="E2768" s="156" t="s">
        <v>2722</v>
      </c>
      <c r="F2768" s="159" t="s">
        <v>5931</v>
      </c>
      <c r="G2768" s="156" t="s">
        <v>5936</v>
      </c>
      <c r="H2768" s="160">
        <v>45533</v>
      </c>
      <c r="I2768" s="160">
        <v>47096</v>
      </c>
      <c r="J2768" s="161" t="s">
        <v>6707</v>
      </c>
      <c r="K2768" s="162" t="s">
        <v>6291</v>
      </c>
      <c r="L2768" s="163" t="s">
        <v>6436</v>
      </c>
      <c r="M2768" s="171">
        <v>5813</v>
      </c>
      <c r="N2768" s="164">
        <v>5813</v>
      </c>
      <c r="O2768" s="162"/>
      <c r="P2768" s="160"/>
      <c r="Q2768" s="162"/>
      <c r="R2768" s="164">
        <v>0</v>
      </c>
      <c r="S2768" s="162" t="s">
        <v>6334</v>
      </c>
      <c r="T2768" s="163"/>
      <c r="U2768" s="161" t="s">
        <v>10</v>
      </c>
      <c r="V2768" s="161" t="s">
        <v>11</v>
      </c>
      <c r="W2768" s="161" t="s">
        <v>12</v>
      </c>
      <c r="X2768" s="161" t="s">
        <v>13</v>
      </c>
      <c r="Y2768" s="169">
        <v>5850</v>
      </c>
      <c r="Z2768" s="169">
        <v>9341101</v>
      </c>
      <c r="AA2768" s="166">
        <v>0</v>
      </c>
      <c r="AB2768" s="158" t="s">
        <v>6292</v>
      </c>
      <c r="AC2768" s="168" t="s">
        <v>3302</v>
      </c>
    </row>
    <row r="2769" spans="1:29" x14ac:dyDescent="0.3">
      <c r="A2769" s="156" t="s">
        <v>2876</v>
      </c>
      <c r="B2769" s="157">
        <v>6</v>
      </c>
      <c r="C2769" s="158" t="s">
        <v>1468</v>
      </c>
      <c r="D2769" s="158" t="s">
        <v>500</v>
      </c>
      <c r="E2769" s="156" t="s">
        <v>2722</v>
      </c>
      <c r="F2769" s="159" t="s">
        <v>5931</v>
      </c>
      <c r="G2769" s="156" t="s">
        <v>5936</v>
      </c>
      <c r="H2769" s="160">
        <v>45601</v>
      </c>
      <c r="I2769" s="160">
        <v>45701</v>
      </c>
      <c r="J2769" s="161" t="s">
        <v>6174</v>
      </c>
      <c r="K2769" s="162" t="s">
        <v>6446</v>
      </c>
      <c r="L2769" s="163" t="s">
        <v>6447</v>
      </c>
      <c r="M2769" s="171">
        <v>0</v>
      </c>
      <c r="N2769" s="164">
        <v>1880</v>
      </c>
      <c r="O2769" s="162" t="s">
        <v>6929</v>
      </c>
      <c r="P2769" s="160">
        <v>45701</v>
      </c>
      <c r="Q2769" s="162" t="s">
        <v>6926</v>
      </c>
      <c r="R2769" s="164">
        <v>1880</v>
      </c>
      <c r="S2769" s="162" t="s">
        <v>6332</v>
      </c>
      <c r="T2769" s="163"/>
      <c r="U2769" s="161" t="s">
        <v>10</v>
      </c>
      <c r="V2769" s="161" t="s">
        <v>11</v>
      </c>
      <c r="W2769" s="161" t="s">
        <v>12</v>
      </c>
      <c r="X2769" s="161" t="s">
        <v>13</v>
      </c>
      <c r="Y2769" s="169">
        <v>5850</v>
      </c>
      <c r="Z2769" s="169">
        <v>9261101</v>
      </c>
      <c r="AA2769" s="166">
        <v>1</v>
      </c>
      <c r="AB2769" s="183" t="s">
        <v>6448</v>
      </c>
      <c r="AC2769" s="168" t="s">
        <v>3267</v>
      </c>
    </row>
    <row r="2770" spans="1:29" x14ac:dyDescent="0.3">
      <c r="A2770" s="156" t="s">
        <v>2877</v>
      </c>
      <c r="B2770" s="157">
        <v>8</v>
      </c>
      <c r="C2770" s="158" t="s">
        <v>1468</v>
      </c>
      <c r="D2770" s="158" t="s">
        <v>507</v>
      </c>
      <c r="E2770" s="156" t="s">
        <v>2722</v>
      </c>
      <c r="F2770" s="159" t="s">
        <v>5931</v>
      </c>
      <c r="G2770" s="156" t="s">
        <v>5936</v>
      </c>
      <c r="H2770" s="160">
        <v>45601</v>
      </c>
      <c r="I2770" s="160">
        <v>45701</v>
      </c>
      <c r="J2770" s="161" t="s">
        <v>6174</v>
      </c>
      <c r="K2770" s="162" t="s">
        <v>6449</v>
      </c>
      <c r="L2770" s="163" t="s">
        <v>6450</v>
      </c>
      <c r="M2770" s="171">
        <v>0</v>
      </c>
      <c r="N2770" s="164">
        <v>1925</v>
      </c>
      <c r="O2770" s="162" t="s">
        <v>6930</v>
      </c>
      <c r="P2770" s="160">
        <v>45701</v>
      </c>
      <c r="Q2770" s="162" t="s">
        <v>6926</v>
      </c>
      <c r="R2770" s="164">
        <v>1925</v>
      </c>
      <c r="S2770" s="162" t="s">
        <v>6241</v>
      </c>
      <c r="T2770" s="163"/>
      <c r="U2770" s="161" t="s">
        <v>10</v>
      </c>
      <c r="V2770" s="161" t="s">
        <v>11</v>
      </c>
      <c r="W2770" s="161" t="s">
        <v>12</v>
      </c>
      <c r="X2770" s="161" t="s">
        <v>13</v>
      </c>
      <c r="Y2770" s="169">
        <v>5850</v>
      </c>
      <c r="Z2770" s="169">
        <v>9281101</v>
      </c>
      <c r="AA2770" s="166">
        <v>1</v>
      </c>
      <c r="AB2770" s="183" t="s">
        <v>6451</v>
      </c>
      <c r="AC2770" s="168" t="s">
        <v>3272</v>
      </c>
    </row>
    <row r="2771" spans="1:29" x14ac:dyDescent="0.3">
      <c r="A2771" s="156" t="s">
        <v>2809</v>
      </c>
      <c r="B2771" s="157">
        <v>4</v>
      </c>
      <c r="C2771" s="158" t="s">
        <v>1468</v>
      </c>
      <c r="D2771" s="156" t="s">
        <v>418</v>
      </c>
      <c r="E2771" s="156" t="s">
        <v>2722</v>
      </c>
      <c r="F2771" s="159" t="s">
        <v>5931</v>
      </c>
      <c r="G2771" s="156" t="s">
        <v>5936</v>
      </c>
      <c r="H2771" s="160">
        <v>45601</v>
      </c>
      <c r="I2771" s="160">
        <v>45730</v>
      </c>
      <c r="J2771" s="161" t="s">
        <v>6174</v>
      </c>
      <c r="K2771" s="162"/>
      <c r="L2771" s="163" t="s">
        <v>6438</v>
      </c>
      <c r="M2771" s="171">
        <v>0</v>
      </c>
      <c r="N2771" s="164">
        <v>1680</v>
      </c>
      <c r="O2771" s="162" t="s">
        <v>6931</v>
      </c>
      <c r="P2771" s="160">
        <v>45730</v>
      </c>
      <c r="Q2771" s="162" t="s">
        <v>6922</v>
      </c>
      <c r="R2771" s="164">
        <v>1680</v>
      </c>
      <c r="S2771" s="162" t="s">
        <v>6235</v>
      </c>
      <c r="T2771" s="163"/>
      <c r="U2771" s="161" t="s">
        <v>10</v>
      </c>
      <c r="V2771" s="161" t="s">
        <v>11</v>
      </c>
      <c r="W2771" s="161" t="s">
        <v>12</v>
      </c>
      <c r="X2771" s="161" t="s">
        <v>13</v>
      </c>
      <c r="Y2771" s="169">
        <v>5850</v>
      </c>
      <c r="Z2771" s="169">
        <v>9091101</v>
      </c>
      <c r="AA2771" s="166">
        <v>5.4982817869415807E-2</v>
      </c>
      <c r="AB2771" s="158" t="s">
        <v>6439</v>
      </c>
      <c r="AC2771" s="168" t="s">
        <v>3192</v>
      </c>
    </row>
    <row r="2772" spans="1:29" x14ac:dyDescent="0.3">
      <c r="A2772" s="156" t="s">
        <v>2809</v>
      </c>
      <c r="B2772" s="157">
        <v>4</v>
      </c>
      <c r="C2772" s="156" t="s">
        <v>1468</v>
      </c>
      <c r="D2772" s="156" t="s">
        <v>418</v>
      </c>
      <c r="E2772" s="156" t="s">
        <v>2722</v>
      </c>
      <c r="F2772" s="159" t="s">
        <v>5931</v>
      </c>
      <c r="G2772" s="156" t="s">
        <v>5936</v>
      </c>
      <c r="H2772" s="160">
        <v>45601</v>
      </c>
      <c r="I2772" s="160">
        <v>45959</v>
      </c>
      <c r="J2772" s="161" t="s">
        <v>6707</v>
      </c>
      <c r="K2772" s="162"/>
      <c r="L2772" s="163" t="s">
        <v>6438</v>
      </c>
      <c r="M2772" s="171">
        <v>0</v>
      </c>
      <c r="N2772" s="164">
        <v>2868</v>
      </c>
      <c r="O2772" s="162" t="s">
        <v>7767</v>
      </c>
      <c r="P2772" s="160">
        <v>45959</v>
      </c>
      <c r="Q2772" s="162" t="s">
        <v>7762</v>
      </c>
      <c r="R2772" s="164">
        <v>2868</v>
      </c>
      <c r="S2772" s="162" t="s">
        <v>6235</v>
      </c>
      <c r="T2772" s="163"/>
      <c r="U2772" s="161" t="s">
        <v>10</v>
      </c>
      <c r="V2772" s="161" t="s">
        <v>11</v>
      </c>
      <c r="W2772" s="161" t="s">
        <v>12</v>
      </c>
      <c r="X2772" s="161" t="s">
        <v>13</v>
      </c>
      <c r="Y2772" s="169">
        <v>5850</v>
      </c>
      <c r="Z2772" s="169">
        <v>9091101</v>
      </c>
      <c r="AA2772" s="166">
        <v>9.3863524791359843E-2</v>
      </c>
      <c r="AB2772" s="158" t="s">
        <v>6439</v>
      </c>
      <c r="AC2772" s="168" t="s">
        <v>3192</v>
      </c>
    </row>
    <row r="2773" spans="1:29" x14ac:dyDescent="0.3">
      <c r="A2773" s="156" t="s">
        <v>2809</v>
      </c>
      <c r="B2773" s="157">
        <v>4</v>
      </c>
      <c r="C2773" s="156" t="s">
        <v>1468</v>
      </c>
      <c r="D2773" s="163" t="s">
        <v>418</v>
      </c>
      <c r="E2773" s="156" t="s">
        <v>2722</v>
      </c>
      <c r="F2773" s="159" t="s">
        <v>5931</v>
      </c>
      <c r="G2773" s="156" t="s">
        <v>5936</v>
      </c>
      <c r="H2773" s="160">
        <v>45601</v>
      </c>
      <c r="I2773" s="160">
        <v>46730</v>
      </c>
      <c r="J2773" s="161" t="s">
        <v>6707</v>
      </c>
      <c r="K2773" s="162" t="s">
        <v>6437</v>
      </c>
      <c r="L2773" s="163" t="s">
        <v>6438</v>
      </c>
      <c r="M2773" s="171">
        <v>26007</v>
      </c>
      <c r="N2773" s="164">
        <v>26007</v>
      </c>
      <c r="O2773" s="162"/>
      <c r="P2773" s="160"/>
      <c r="Q2773" s="162"/>
      <c r="R2773" s="164">
        <v>0</v>
      </c>
      <c r="S2773" s="162" t="s">
        <v>6235</v>
      </c>
      <c r="T2773" s="163"/>
      <c r="U2773" s="161" t="s">
        <v>10</v>
      </c>
      <c r="V2773" s="161" t="s">
        <v>11</v>
      </c>
      <c r="W2773" s="161" t="s">
        <v>12</v>
      </c>
      <c r="X2773" s="161" t="s">
        <v>13</v>
      </c>
      <c r="Y2773" s="169">
        <v>5850</v>
      </c>
      <c r="Z2773" s="165">
        <v>9091101</v>
      </c>
      <c r="AA2773" s="166">
        <v>0</v>
      </c>
      <c r="AB2773" s="158" t="s">
        <v>6439</v>
      </c>
      <c r="AC2773" s="168" t="s">
        <v>3192</v>
      </c>
    </row>
    <row r="2774" spans="1:29" x14ac:dyDescent="0.3">
      <c r="A2774" s="156" t="s">
        <v>2879</v>
      </c>
      <c r="B2774" s="157">
        <v>7</v>
      </c>
      <c r="C2774" s="158" t="s">
        <v>1468</v>
      </c>
      <c r="D2774" s="158" t="s">
        <v>446</v>
      </c>
      <c r="E2774" s="156" t="s">
        <v>2722</v>
      </c>
      <c r="F2774" s="159" t="s">
        <v>5931</v>
      </c>
      <c r="G2774" s="158" t="s">
        <v>5936</v>
      </c>
      <c r="H2774" s="160">
        <v>45601</v>
      </c>
      <c r="I2774" s="160">
        <v>45730</v>
      </c>
      <c r="J2774" s="161" t="s">
        <v>6174</v>
      </c>
      <c r="K2774" s="162"/>
      <c r="L2774" s="163" t="s">
        <v>6453</v>
      </c>
      <c r="M2774" s="171">
        <v>0</v>
      </c>
      <c r="N2774" s="164">
        <v>3650</v>
      </c>
      <c r="O2774" s="162" t="s">
        <v>6932</v>
      </c>
      <c r="P2774" s="160">
        <v>45730</v>
      </c>
      <c r="Q2774" s="162" t="s">
        <v>6922</v>
      </c>
      <c r="R2774" s="164">
        <v>3650</v>
      </c>
      <c r="S2774" s="163" t="s">
        <v>6333</v>
      </c>
      <c r="T2774" s="163"/>
      <c r="U2774" s="161" t="s">
        <v>10</v>
      </c>
      <c r="V2774" s="161" t="s">
        <v>11</v>
      </c>
      <c r="W2774" s="161" t="s">
        <v>12</v>
      </c>
      <c r="X2774" s="161" t="s">
        <v>13</v>
      </c>
      <c r="Y2774" s="165">
        <v>5850</v>
      </c>
      <c r="Z2774" s="165">
        <v>9291101</v>
      </c>
      <c r="AA2774" s="166">
        <v>0.11559778305621536</v>
      </c>
      <c r="AB2774" s="167" t="s">
        <v>6454</v>
      </c>
      <c r="AC2774" s="168" t="s">
        <v>3277</v>
      </c>
    </row>
    <row r="2775" spans="1:29" x14ac:dyDescent="0.3">
      <c r="A2775" s="156" t="s">
        <v>2879</v>
      </c>
      <c r="B2775" s="157">
        <v>7</v>
      </c>
      <c r="C2775" s="158" t="s">
        <v>1468</v>
      </c>
      <c r="D2775" s="158" t="s">
        <v>446</v>
      </c>
      <c r="E2775" s="156" t="s">
        <v>2722</v>
      </c>
      <c r="F2775" s="159" t="s">
        <v>5931</v>
      </c>
      <c r="G2775" s="158" t="s">
        <v>5936</v>
      </c>
      <c r="H2775" s="160">
        <v>45601</v>
      </c>
      <c r="I2775" s="160">
        <v>45959</v>
      </c>
      <c r="J2775" s="161" t="s">
        <v>6707</v>
      </c>
      <c r="K2775" s="162"/>
      <c r="L2775" s="163" t="s">
        <v>6453</v>
      </c>
      <c r="M2775" s="171">
        <v>0</v>
      </c>
      <c r="N2775" s="164">
        <v>7648</v>
      </c>
      <c r="O2775" s="162" t="s">
        <v>7768</v>
      </c>
      <c r="P2775" s="160">
        <v>45959</v>
      </c>
      <c r="Q2775" s="162" t="s">
        <v>7762</v>
      </c>
      <c r="R2775" s="164">
        <v>7648</v>
      </c>
      <c r="S2775" s="163" t="s">
        <v>6333</v>
      </c>
      <c r="T2775" s="163"/>
      <c r="U2775" s="161" t="s">
        <v>10</v>
      </c>
      <c r="V2775" s="161" t="s">
        <v>11</v>
      </c>
      <c r="W2775" s="161" t="s">
        <v>12</v>
      </c>
      <c r="X2775" s="161" t="s">
        <v>13</v>
      </c>
      <c r="Y2775" s="169">
        <v>5850</v>
      </c>
      <c r="Z2775" s="169">
        <v>9291101</v>
      </c>
      <c r="AA2775" s="166">
        <v>0.24221694378463976</v>
      </c>
      <c r="AB2775" s="167" t="s">
        <v>6454</v>
      </c>
      <c r="AC2775" s="168" t="s">
        <v>3277</v>
      </c>
    </row>
    <row r="2776" spans="1:29" x14ac:dyDescent="0.3">
      <c r="A2776" s="156" t="s">
        <v>2879</v>
      </c>
      <c r="B2776" s="157">
        <v>7</v>
      </c>
      <c r="C2776" s="158" t="s">
        <v>1468</v>
      </c>
      <c r="D2776" s="158" t="s">
        <v>446</v>
      </c>
      <c r="E2776" s="156" t="s">
        <v>2722</v>
      </c>
      <c r="F2776" s="159" t="s">
        <v>5931</v>
      </c>
      <c r="G2776" s="156" t="s">
        <v>5936</v>
      </c>
      <c r="H2776" s="160">
        <v>45601</v>
      </c>
      <c r="I2776" s="160">
        <v>46084</v>
      </c>
      <c r="J2776" s="161" t="s">
        <v>6707</v>
      </c>
      <c r="K2776" s="162"/>
      <c r="L2776" s="163" t="s">
        <v>6453</v>
      </c>
      <c r="M2776" s="171">
        <v>0</v>
      </c>
      <c r="N2776" s="164">
        <v>4812</v>
      </c>
      <c r="O2776" s="162" t="s">
        <v>7964</v>
      </c>
      <c r="P2776" s="160">
        <v>46084</v>
      </c>
      <c r="Q2776" s="162" t="s">
        <v>7962</v>
      </c>
      <c r="R2776" s="164">
        <v>4812</v>
      </c>
      <c r="S2776" s="163" t="s">
        <v>6333</v>
      </c>
      <c r="T2776" s="163"/>
      <c r="U2776" s="161" t="s">
        <v>10</v>
      </c>
      <c r="V2776" s="161" t="s">
        <v>11</v>
      </c>
      <c r="W2776" s="161" t="s">
        <v>12</v>
      </c>
      <c r="X2776" s="161" t="s">
        <v>13</v>
      </c>
      <c r="Y2776" s="169">
        <v>5850</v>
      </c>
      <c r="Z2776" s="169">
        <v>9291101</v>
      </c>
      <c r="AA2776" s="166">
        <v>0.15239904988123515</v>
      </c>
      <c r="AB2776" s="158" t="s">
        <v>6454</v>
      </c>
      <c r="AC2776" s="168" t="s">
        <v>3277</v>
      </c>
    </row>
    <row r="2777" spans="1:29" x14ac:dyDescent="0.3">
      <c r="A2777" s="156" t="s">
        <v>2879</v>
      </c>
      <c r="B2777" s="157">
        <v>7</v>
      </c>
      <c r="C2777" s="158" t="s">
        <v>1468</v>
      </c>
      <c r="D2777" s="158" t="s">
        <v>446</v>
      </c>
      <c r="E2777" s="156" t="s">
        <v>2722</v>
      </c>
      <c r="F2777" s="159" t="s">
        <v>5931</v>
      </c>
      <c r="G2777" s="158" t="s">
        <v>5936</v>
      </c>
      <c r="H2777" s="160">
        <v>45601</v>
      </c>
      <c r="I2777" s="160">
        <v>46730</v>
      </c>
      <c r="J2777" s="161" t="s">
        <v>6707</v>
      </c>
      <c r="K2777" s="162" t="s">
        <v>6452</v>
      </c>
      <c r="L2777" s="163" t="s">
        <v>6453</v>
      </c>
      <c r="M2777" s="171">
        <v>15465</v>
      </c>
      <c r="N2777" s="164">
        <v>15465</v>
      </c>
      <c r="O2777" s="162"/>
      <c r="P2777" s="160"/>
      <c r="Q2777" s="162"/>
      <c r="R2777" s="164">
        <v>0</v>
      </c>
      <c r="S2777" s="163" t="s">
        <v>6333</v>
      </c>
      <c r="T2777" s="163"/>
      <c r="U2777" s="161" t="s">
        <v>10</v>
      </c>
      <c r="V2777" s="161" t="s">
        <v>11</v>
      </c>
      <c r="W2777" s="161" t="s">
        <v>12</v>
      </c>
      <c r="X2777" s="161" t="s">
        <v>13</v>
      </c>
      <c r="Y2777" s="169">
        <v>5850</v>
      </c>
      <c r="Z2777" s="169">
        <v>9291101</v>
      </c>
      <c r="AA2777" s="166">
        <v>0</v>
      </c>
      <c r="AB2777" s="167" t="s">
        <v>6454</v>
      </c>
      <c r="AC2777" s="168" t="s">
        <v>3277</v>
      </c>
    </row>
    <row r="2778" spans="1:29" x14ac:dyDescent="0.3">
      <c r="A2778" s="156" t="s">
        <v>2828</v>
      </c>
      <c r="B2778" s="157">
        <v>7</v>
      </c>
      <c r="C2778" s="158" t="s">
        <v>1468</v>
      </c>
      <c r="D2778" s="158" t="s">
        <v>438</v>
      </c>
      <c r="E2778" s="156" t="s">
        <v>2722</v>
      </c>
      <c r="F2778" s="159" t="s">
        <v>5931</v>
      </c>
      <c r="G2778" s="156" t="s">
        <v>5936</v>
      </c>
      <c r="H2778" s="160">
        <v>45601</v>
      </c>
      <c r="I2778" s="160">
        <v>45730</v>
      </c>
      <c r="J2778" s="161" t="s">
        <v>6174</v>
      </c>
      <c r="K2778" s="162"/>
      <c r="L2778" s="163" t="s">
        <v>6441</v>
      </c>
      <c r="M2778" s="171">
        <v>0</v>
      </c>
      <c r="N2778" s="164">
        <v>1680</v>
      </c>
      <c r="O2778" s="162" t="s">
        <v>6933</v>
      </c>
      <c r="P2778" s="160">
        <v>45730</v>
      </c>
      <c r="Q2778" s="162" t="s">
        <v>6922</v>
      </c>
      <c r="R2778" s="164">
        <v>1680</v>
      </c>
      <c r="S2778" s="162" t="s">
        <v>6132</v>
      </c>
      <c r="T2778" s="163"/>
      <c r="U2778" s="161" t="s">
        <v>10</v>
      </c>
      <c r="V2778" s="161" t="s">
        <v>11</v>
      </c>
      <c r="W2778" s="161" t="s">
        <v>12</v>
      </c>
      <c r="X2778" s="161" t="s">
        <v>13</v>
      </c>
      <c r="Y2778" s="169">
        <v>5850</v>
      </c>
      <c r="Z2778" s="169">
        <v>9161101</v>
      </c>
      <c r="AA2778" s="166">
        <v>9.8591549295774641E-2</v>
      </c>
      <c r="AB2778" s="158" t="s">
        <v>6442</v>
      </c>
      <c r="AC2778" s="168" t="s">
        <v>3207</v>
      </c>
    </row>
    <row r="2779" spans="1:29" x14ac:dyDescent="0.3">
      <c r="A2779" s="156" t="s">
        <v>2828</v>
      </c>
      <c r="B2779" s="157">
        <v>7</v>
      </c>
      <c r="C2779" s="158" t="s">
        <v>1468</v>
      </c>
      <c r="D2779" s="158" t="s">
        <v>438</v>
      </c>
      <c r="E2779" s="156" t="s">
        <v>2722</v>
      </c>
      <c r="F2779" s="159" t="s">
        <v>5931</v>
      </c>
      <c r="G2779" s="158" t="s">
        <v>5936</v>
      </c>
      <c r="H2779" s="160">
        <v>45601</v>
      </c>
      <c r="I2779" s="160">
        <v>45959</v>
      </c>
      <c r="J2779" s="161" t="s">
        <v>6707</v>
      </c>
      <c r="K2779" s="162"/>
      <c r="L2779" s="163" t="s">
        <v>6441</v>
      </c>
      <c r="M2779" s="171">
        <v>0</v>
      </c>
      <c r="N2779" s="164">
        <v>5173</v>
      </c>
      <c r="O2779" s="162" t="s">
        <v>7769</v>
      </c>
      <c r="P2779" s="160">
        <v>45959</v>
      </c>
      <c r="Q2779" s="162" t="s">
        <v>7762</v>
      </c>
      <c r="R2779" s="164">
        <v>5173</v>
      </c>
      <c r="S2779" s="162" t="s">
        <v>6132</v>
      </c>
      <c r="T2779" s="163"/>
      <c r="U2779" s="161" t="s">
        <v>10</v>
      </c>
      <c r="V2779" s="161" t="s">
        <v>11</v>
      </c>
      <c r="W2779" s="161" t="s">
        <v>12</v>
      </c>
      <c r="X2779" s="161" t="s">
        <v>13</v>
      </c>
      <c r="Y2779" s="169">
        <v>5850</v>
      </c>
      <c r="Z2779" s="169">
        <v>9161101</v>
      </c>
      <c r="AA2779" s="166">
        <v>0.30357981220657276</v>
      </c>
      <c r="AB2779" s="167" t="s">
        <v>6442</v>
      </c>
      <c r="AC2779" s="168" t="s">
        <v>3207</v>
      </c>
    </row>
    <row r="2780" spans="1:29" x14ac:dyDescent="0.3">
      <c r="A2780" s="156" t="s">
        <v>2828</v>
      </c>
      <c r="B2780" s="157">
        <v>7</v>
      </c>
      <c r="C2780" s="158" t="s">
        <v>1468</v>
      </c>
      <c r="D2780" s="158" t="s">
        <v>438</v>
      </c>
      <c r="E2780" s="156" t="s">
        <v>2722</v>
      </c>
      <c r="F2780" s="159" t="s">
        <v>5931</v>
      </c>
      <c r="G2780" s="158" t="s">
        <v>5936</v>
      </c>
      <c r="H2780" s="160">
        <v>45601</v>
      </c>
      <c r="I2780" s="160">
        <v>46730</v>
      </c>
      <c r="J2780" s="161" t="s">
        <v>6707</v>
      </c>
      <c r="K2780" s="162" t="s">
        <v>6440</v>
      </c>
      <c r="L2780" s="163" t="s">
        <v>6441</v>
      </c>
      <c r="M2780" s="171">
        <v>10187</v>
      </c>
      <c r="N2780" s="164">
        <v>10187</v>
      </c>
      <c r="O2780" s="162"/>
      <c r="P2780" s="160"/>
      <c r="Q2780" s="162"/>
      <c r="R2780" s="164">
        <v>0</v>
      </c>
      <c r="S2780" s="163" t="s">
        <v>6132</v>
      </c>
      <c r="T2780" s="163"/>
      <c r="U2780" s="161" t="s">
        <v>10</v>
      </c>
      <c r="V2780" s="161" t="s">
        <v>11</v>
      </c>
      <c r="W2780" s="161" t="s">
        <v>12</v>
      </c>
      <c r="X2780" s="161" t="s">
        <v>13</v>
      </c>
      <c r="Y2780" s="169">
        <v>5850</v>
      </c>
      <c r="Z2780" s="169">
        <v>9161101</v>
      </c>
      <c r="AA2780" s="166">
        <v>0</v>
      </c>
      <c r="AB2780" s="167" t="s">
        <v>6442</v>
      </c>
      <c r="AC2780" s="168" t="s">
        <v>3207</v>
      </c>
    </row>
    <row r="2781" spans="1:29" x14ac:dyDescent="0.3">
      <c r="A2781" s="156" t="s">
        <v>2830</v>
      </c>
      <c r="B2781" s="157">
        <v>6</v>
      </c>
      <c r="C2781" s="158" t="s">
        <v>1468</v>
      </c>
      <c r="D2781" s="158" t="s">
        <v>501</v>
      </c>
      <c r="E2781" s="156" t="s">
        <v>2722</v>
      </c>
      <c r="F2781" s="159" t="s">
        <v>5931</v>
      </c>
      <c r="G2781" s="158" t="s">
        <v>5936</v>
      </c>
      <c r="H2781" s="160">
        <v>45601</v>
      </c>
      <c r="I2781" s="160">
        <v>45730</v>
      </c>
      <c r="J2781" s="161" t="s">
        <v>6174</v>
      </c>
      <c r="K2781" s="162"/>
      <c r="L2781" s="163" t="s">
        <v>6444</v>
      </c>
      <c r="M2781" s="171">
        <v>0</v>
      </c>
      <c r="N2781" s="164">
        <v>1680</v>
      </c>
      <c r="O2781" s="162" t="s">
        <v>6934</v>
      </c>
      <c r="P2781" s="160">
        <v>45730</v>
      </c>
      <c r="Q2781" s="162" t="s">
        <v>6922</v>
      </c>
      <c r="R2781" s="164">
        <v>1680</v>
      </c>
      <c r="S2781" s="163" t="s">
        <v>6176</v>
      </c>
      <c r="T2781" s="163"/>
      <c r="U2781" s="161" t="s">
        <v>10</v>
      </c>
      <c r="V2781" s="161" t="s">
        <v>11</v>
      </c>
      <c r="W2781" s="161" t="s">
        <v>12</v>
      </c>
      <c r="X2781" s="161" t="s">
        <v>13</v>
      </c>
      <c r="Y2781" s="169">
        <v>5850</v>
      </c>
      <c r="Z2781" s="169">
        <v>9171101</v>
      </c>
      <c r="AA2781" s="166">
        <v>9.0982940698619008E-2</v>
      </c>
      <c r="AB2781" s="167" t="s">
        <v>6445</v>
      </c>
      <c r="AC2781" s="168" t="s">
        <v>3217</v>
      </c>
    </row>
    <row r="2782" spans="1:29" x14ac:dyDescent="0.3">
      <c r="A2782" s="156" t="s">
        <v>2830</v>
      </c>
      <c r="B2782" s="157">
        <v>6</v>
      </c>
      <c r="C2782" s="156" t="s">
        <v>1468</v>
      </c>
      <c r="D2782" s="158" t="s">
        <v>501</v>
      </c>
      <c r="E2782" s="156" t="s">
        <v>2722</v>
      </c>
      <c r="F2782" s="159" t="s">
        <v>5931</v>
      </c>
      <c r="G2782" s="156" t="s">
        <v>5936</v>
      </c>
      <c r="H2782" s="160">
        <v>45601</v>
      </c>
      <c r="I2782" s="160">
        <v>45959</v>
      </c>
      <c r="J2782" s="161" t="s">
        <v>6707</v>
      </c>
      <c r="K2782" s="162"/>
      <c r="L2782" s="163" t="s">
        <v>6444</v>
      </c>
      <c r="M2782" s="171">
        <v>0</v>
      </c>
      <c r="N2782" s="164">
        <v>4896</v>
      </c>
      <c r="O2782" s="162" t="s">
        <v>7770</v>
      </c>
      <c r="P2782" s="160">
        <v>45959</v>
      </c>
      <c r="Q2782" s="162" t="s">
        <v>7762</v>
      </c>
      <c r="R2782" s="164">
        <v>4896</v>
      </c>
      <c r="S2782" s="162" t="s">
        <v>6176</v>
      </c>
      <c r="T2782" s="163"/>
      <c r="U2782" s="161" t="s">
        <v>10</v>
      </c>
      <c r="V2782" s="161" t="s">
        <v>11</v>
      </c>
      <c r="W2782" s="161" t="s">
        <v>12</v>
      </c>
      <c r="X2782" s="161" t="s">
        <v>13</v>
      </c>
      <c r="Y2782" s="169">
        <v>5850</v>
      </c>
      <c r="Z2782" s="169">
        <v>9171101</v>
      </c>
      <c r="AA2782" s="166">
        <v>0.26515028432168969</v>
      </c>
      <c r="AB2782" s="158" t="s">
        <v>6445</v>
      </c>
      <c r="AC2782" s="168" t="s">
        <v>3217</v>
      </c>
    </row>
    <row r="2783" spans="1:29" x14ac:dyDescent="0.3">
      <c r="A2783" s="156" t="s">
        <v>2830</v>
      </c>
      <c r="B2783" s="157">
        <v>6</v>
      </c>
      <c r="C2783" s="158" t="s">
        <v>1468</v>
      </c>
      <c r="D2783" s="156" t="s">
        <v>501</v>
      </c>
      <c r="E2783" s="156" t="s">
        <v>2722</v>
      </c>
      <c r="F2783" s="159" t="s">
        <v>5931</v>
      </c>
      <c r="G2783" s="158" t="s">
        <v>5936</v>
      </c>
      <c r="H2783" s="160">
        <v>45601</v>
      </c>
      <c r="I2783" s="160">
        <v>46084</v>
      </c>
      <c r="J2783" s="161" t="s">
        <v>6707</v>
      </c>
      <c r="K2783" s="162"/>
      <c r="L2783" s="158" t="s">
        <v>6444</v>
      </c>
      <c r="M2783" s="171">
        <v>0</v>
      </c>
      <c r="N2783" s="170">
        <v>5697</v>
      </c>
      <c r="O2783" s="162" t="s">
        <v>7965</v>
      </c>
      <c r="P2783" s="160">
        <v>46084</v>
      </c>
      <c r="Q2783" s="162" t="s">
        <v>7962</v>
      </c>
      <c r="R2783" s="171">
        <v>5697</v>
      </c>
      <c r="S2783" s="163" t="s">
        <v>6176</v>
      </c>
      <c r="T2783" s="156"/>
      <c r="U2783" s="161" t="s">
        <v>10</v>
      </c>
      <c r="V2783" s="161" t="s">
        <v>11</v>
      </c>
      <c r="W2783" s="161" t="s">
        <v>12</v>
      </c>
      <c r="X2783" s="161" t="s">
        <v>13</v>
      </c>
      <c r="Y2783" s="165">
        <v>5850</v>
      </c>
      <c r="Z2783" s="165">
        <v>9171101</v>
      </c>
      <c r="AA2783" s="166">
        <v>0.30852965069049554</v>
      </c>
      <c r="AB2783" s="158" t="s">
        <v>6445</v>
      </c>
      <c r="AC2783" s="168" t="s">
        <v>3217</v>
      </c>
    </row>
    <row r="2784" spans="1:29" x14ac:dyDescent="0.3">
      <c r="A2784" s="156" t="s">
        <v>2830</v>
      </c>
      <c r="B2784" s="157">
        <v>6</v>
      </c>
      <c r="C2784" s="158" t="s">
        <v>1468</v>
      </c>
      <c r="D2784" s="156" t="s">
        <v>501</v>
      </c>
      <c r="E2784" s="156" t="s">
        <v>2722</v>
      </c>
      <c r="F2784" s="159" t="s">
        <v>5931</v>
      </c>
      <c r="G2784" s="156" t="s">
        <v>5936</v>
      </c>
      <c r="H2784" s="160">
        <v>45601</v>
      </c>
      <c r="I2784" s="160">
        <v>46730</v>
      </c>
      <c r="J2784" s="161" t="s">
        <v>6707</v>
      </c>
      <c r="K2784" s="162" t="s">
        <v>6443</v>
      </c>
      <c r="L2784" s="163" t="s">
        <v>6444</v>
      </c>
      <c r="M2784" s="171">
        <v>6192</v>
      </c>
      <c r="N2784" s="164">
        <v>6192</v>
      </c>
      <c r="O2784" s="162"/>
      <c r="P2784" s="160"/>
      <c r="Q2784" s="162"/>
      <c r="R2784" s="164">
        <v>0</v>
      </c>
      <c r="S2784" s="162" t="s">
        <v>6176</v>
      </c>
      <c r="T2784" s="163"/>
      <c r="U2784" s="161" t="s">
        <v>10</v>
      </c>
      <c r="V2784" s="161" t="s">
        <v>11</v>
      </c>
      <c r="W2784" s="161" t="s">
        <v>12</v>
      </c>
      <c r="X2784" s="161" t="s">
        <v>13</v>
      </c>
      <c r="Y2784" s="169">
        <v>5850</v>
      </c>
      <c r="Z2784" s="169">
        <v>9171101</v>
      </c>
      <c r="AA2784" s="166">
        <v>0</v>
      </c>
      <c r="AB2784" s="156" t="s">
        <v>6445</v>
      </c>
      <c r="AC2784" s="168" t="s">
        <v>3217</v>
      </c>
    </row>
    <row r="2785" spans="1:29" x14ac:dyDescent="0.3">
      <c r="A2785" s="156" t="s">
        <v>2892</v>
      </c>
      <c r="B2785" s="157">
        <v>6</v>
      </c>
      <c r="C2785" s="158" t="s">
        <v>1468</v>
      </c>
      <c r="D2785" s="158" t="s">
        <v>301</v>
      </c>
      <c r="E2785" s="156" t="s">
        <v>2722</v>
      </c>
      <c r="F2785" s="159" t="s">
        <v>5931</v>
      </c>
      <c r="G2785" s="158" t="s">
        <v>5936</v>
      </c>
      <c r="H2785" s="160">
        <v>45601</v>
      </c>
      <c r="I2785" s="160">
        <v>45701</v>
      </c>
      <c r="J2785" s="161" t="s">
        <v>6174</v>
      </c>
      <c r="K2785" s="162" t="s">
        <v>6455</v>
      </c>
      <c r="L2785" s="163" t="s">
        <v>6456</v>
      </c>
      <c r="M2785" s="171">
        <v>0</v>
      </c>
      <c r="N2785" s="164">
        <v>2015</v>
      </c>
      <c r="O2785" s="162" t="s">
        <v>6935</v>
      </c>
      <c r="P2785" s="160">
        <v>45701</v>
      </c>
      <c r="Q2785" s="162" t="s">
        <v>6926</v>
      </c>
      <c r="R2785" s="164">
        <v>2015</v>
      </c>
      <c r="S2785" s="163" t="s">
        <v>6334</v>
      </c>
      <c r="T2785" s="163"/>
      <c r="U2785" s="161" t="s">
        <v>10</v>
      </c>
      <c r="V2785" s="161" t="s">
        <v>11</v>
      </c>
      <c r="W2785" s="161" t="s">
        <v>12</v>
      </c>
      <c r="X2785" s="161" t="s">
        <v>13</v>
      </c>
      <c r="Y2785" s="169">
        <v>5850</v>
      </c>
      <c r="Z2785" s="169">
        <v>9341101</v>
      </c>
      <c r="AA2785" s="166">
        <v>1</v>
      </c>
      <c r="AB2785" s="167" t="s">
        <v>6457</v>
      </c>
      <c r="AC2785" s="168" t="s">
        <v>3302</v>
      </c>
    </row>
    <row r="2786" spans="1:29" x14ac:dyDescent="0.3">
      <c r="A2786" s="156" t="s">
        <v>2900</v>
      </c>
      <c r="B2786" s="157">
        <v>9</v>
      </c>
      <c r="C2786" s="158" t="s">
        <v>1468</v>
      </c>
      <c r="D2786" s="158" t="s">
        <v>328</v>
      </c>
      <c r="E2786" s="156" t="s">
        <v>2722</v>
      </c>
      <c r="F2786" s="159" t="s">
        <v>5931</v>
      </c>
      <c r="G2786" s="158" t="s">
        <v>5936</v>
      </c>
      <c r="H2786" s="160">
        <v>45601</v>
      </c>
      <c r="I2786" s="160">
        <v>45701</v>
      </c>
      <c r="J2786" s="161" t="s">
        <v>6174</v>
      </c>
      <c r="K2786" s="162"/>
      <c r="L2786" s="163" t="s">
        <v>6459</v>
      </c>
      <c r="M2786" s="171">
        <v>0</v>
      </c>
      <c r="N2786" s="164">
        <v>3590</v>
      </c>
      <c r="O2786" s="162" t="s">
        <v>6936</v>
      </c>
      <c r="P2786" s="160">
        <v>45701</v>
      </c>
      <c r="Q2786" s="162" t="s">
        <v>6926</v>
      </c>
      <c r="R2786" s="164">
        <v>3590</v>
      </c>
      <c r="S2786" s="163" t="s">
        <v>6336</v>
      </c>
      <c r="T2786" s="163"/>
      <c r="U2786" s="161" t="s">
        <v>10</v>
      </c>
      <c r="V2786" s="161" t="s">
        <v>11</v>
      </c>
      <c r="W2786" s="161" t="s">
        <v>12</v>
      </c>
      <c r="X2786" s="161" t="s">
        <v>13</v>
      </c>
      <c r="Y2786" s="169">
        <v>5850</v>
      </c>
      <c r="Z2786" s="169">
        <v>9371101</v>
      </c>
      <c r="AA2786" s="166">
        <v>9.8020477815699655E-2</v>
      </c>
      <c r="AB2786" s="167" t="s">
        <v>6460</v>
      </c>
      <c r="AC2786" s="168" t="s">
        <v>3327</v>
      </c>
    </row>
    <row r="2787" spans="1:29" x14ac:dyDescent="0.3">
      <c r="A2787" s="156" t="s">
        <v>2900</v>
      </c>
      <c r="B2787" s="157">
        <v>9</v>
      </c>
      <c r="C2787" s="158" t="s">
        <v>1468</v>
      </c>
      <c r="D2787" s="158" t="s">
        <v>328</v>
      </c>
      <c r="E2787" s="156" t="s">
        <v>2722</v>
      </c>
      <c r="F2787" s="159" t="s">
        <v>5931</v>
      </c>
      <c r="G2787" s="158" t="s">
        <v>5936</v>
      </c>
      <c r="H2787" s="160">
        <v>45601</v>
      </c>
      <c r="I2787" s="160">
        <v>45959</v>
      </c>
      <c r="J2787" s="161" t="s">
        <v>6707</v>
      </c>
      <c r="K2787" s="162"/>
      <c r="L2787" s="163" t="s">
        <v>6459</v>
      </c>
      <c r="M2787" s="171">
        <v>0</v>
      </c>
      <c r="N2787" s="164">
        <v>12104</v>
      </c>
      <c r="O2787" s="162" t="s">
        <v>7771</v>
      </c>
      <c r="P2787" s="160">
        <v>45959</v>
      </c>
      <c r="Q2787" s="162" t="s">
        <v>7762</v>
      </c>
      <c r="R2787" s="164">
        <v>12104</v>
      </c>
      <c r="S2787" s="163" t="s">
        <v>6336</v>
      </c>
      <c r="T2787" s="163"/>
      <c r="U2787" s="161" t="s">
        <v>10</v>
      </c>
      <c r="V2787" s="161" t="s">
        <v>11</v>
      </c>
      <c r="W2787" s="161" t="s">
        <v>12</v>
      </c>
      <c r="X2787" s="161" t="s">
        <v>13</v>
      </c>
      <c r="Y2787" s="169">
        <v>5850</v>
      </c>
      <c r="Z2787" s="169">
        <v>9371101</v>
      </c>
      <c r="AA2787" s="166">
        <v>0.33048464163822527</v>
      </c>
      <c r="AB2787" s="167" t="s">
        <v>6460</v>
      </c>
      <c r="AC2787" s="168" t="s">
        <v>3327</v>
      </c>
    </row>
    <row r="2788" spans="1:29" x14ac:dyDescent="0.3">
      <c r="A2788" s="156" t="s">
        <v>2900</v>
      </c>
      <c r="B2788" s="157">
        <v>9</v>
      </c>
      <c r="C2788" s="158" t="s">
        <v>1468</v>
      </c>
      <c r="D2788" s="156" t="s">
        <v>328</v>
      </c>
      <c r="E2788" s="156" t="s">
        <v>2722</v>
      </c>
      <c r="F2788" s="159" t="s">
        <v>5931</v>
      </c>
      <c r="G2788" s="158" t="s">
        <v>5936</v>
      </c>
      <c r="H2788" s="160">
        <v>45601</v>
      </c>
      <c r="I2788" s="160">
        <v>46084</v>
      </c>
      <c r="J2788" s="161" t="s">
        <v>6707</v>
      </c>
      <c r="K2788" s="162"/>
      <c r="L2788" s="163" t="s">
        <v>6459</v>
      </c>
      <c r="M2788" s="171">
        <v>0</v>
      </c>
      <c r="N2788" s="164">
        <v>9104</v>
      </c>
      <c r="O2788" s="162" t="s">
        <v>7966</v>
      </c>
      <c r="P2788" s="160">
        <v>46084</v>
      </c>
      <c r="Q2788" s="162" t="s">
        <v>7962</v>
      </c>
      <c r="R2788" s="164">
        <v>9104</v>
      </c>
      <c r="S2788" s="162" t="s">
        <v>6336</v>
      </c>
      <c r="T2788" s="163"/>
      <c r="U2788" s="161" t="s">
        <v>10</v>
      </c>
      <c r="V2788" s="161" t="s">
        <v>11</v>
      </c>
      <c r="W2788" s="161" t="s">
        <v>12</v>
      </c>
      <c r="X2788" s="161" t="s">
        <v>13</v>
      </c>
      <c r="Y2788" s="169">
        <v>5850</v>
      </c>
      <c r="Z2788" s="169">
        <v>9371101</v>
      </c>
      <c r="AA2788" s="166">
        <v>0.24857337883959044</v>
      </c>
      <c r="AB2788" s="158" t="s">
        <v>6460</v>
      </c>
      <c r="AC2788" s="168" t="s">
        <v>3327</v>
      </c>
    </row>
    <row r="2789" spans="1:29" x14ac:dyDescent="0.3">
      <c r="A2789" s="156" t="s">
        <v>2900</v>
      </c>
      <c r="B2789" s="157">
        <v>9</v>
      </c>
      <c r="C2789" s="158" t="s">
        <v>1468</v>
      </c>
      <c r="D2789" s="156" t="s">
        <v>328</v>
      </c>
      <c r="E2789" s="156" t="s">
        <v>2722</v>
      </c>
      <c r="F2789" s="159" t="s">
        <v>5931</v>
      </c>
      <c r="G2789" s="156" t="s">
        <v>5936</v>
      </c>
      <c r="H2789" s="160">
        <v>45601</v>
      </c>
      <c r="I2789" s="160">
        <v>46730</v>
      </c>
      <c r="J2789" s="161" t="s">
        <v>6707</v>
      </c>
      <c r="K2789" s="162" t="s">
        <v>6458</v>
      </c>
      <c r="L2789" s="163" t="s">
        <v>6459</v>
      </c>
      <c r="M2789" s="171">
        <v>11827</v>
      </c>
      <c r="N2789" s="164">
        <v>11827</v>
      </c>
      <c r="O2789" s="162"/>
      <c r="P2789" s="160"/>
      <c r="Q2789" s="162"/>
      <c r="R2789" s="164">
        <v>0</v>
      </c>
      <c r="S2789" s="162" t="s">
        <v>6336</v>
      </c>
      <c r="T2789" s="163"/>
      <c r="U2789" s="161" t="s">
        <v>10</v>
      </c>
      <c r="V2789" s="161" t="s">
        <v>11</v>
      </c>
      <c r="W2789" s="161" t="s">
        <v>12</v>
      </c>
      <c r="X2789" s="161" t="s">
        <v>13</v>
      </c>
      <c r="Y2789" s="169">
        <v>5850</v>
      </c>
      <c r="Z2789" s="169">
        <v>9371101</v>
      </c>
      <c r="AA2789" s="166">
        <v>0</v>
      </c>
      <c r="AB2789" s="156" t="s">
        <v>6460</v>
      </c>
      <c r="AC2789" s="168" t="s">
        <v>3327</v>
      </c>
    </row>
    <row r="2790" spans="1:29" x14ac:dyDescent="0.3">
      <c r="A2790" s="156" t="s">
        <v>2894</v>
      </c>
      <c r="B2790" s="157">
        <v>8</v>
      </c>
      <c r="C2790" s="156" t="s">
        <v>1468</v>
      </c>
      <c r="D2790" s="158" t="s">
        <v>415</v>
      </c>
      <c r="E2790" s="156" t="s">
        <v>2722</v>
      </c>
      <c r="F2790" s="159" t="s">
        <v>5931</v>
      </c>
      <c r="G2790" s="156" t="s">
        <v>5936</v>
      </c>
      <c r="H2790" s="160">
        <v>45601</v>
      </c>
      <c r="I2790" s="160">
        <v>45701</v>
      </c>
      <c r="J2790" s="161" t="s">
        <v>6174</v>
      </c>
      <c r="K2790" s="162"/>
      <c r="L2790" s="163" t="s">
        <v>6462</v>
      </c>
      <c r="M2790" s="171">
        <v>0</v>
      </c>
      <c r="N2790" s="164">
        <v>3590</v>
      </c>
      <c r="O2790" s="162" t="s">
        <v>6937</v>
      </c>
      <c r="P2790" s="160">
        <v>45701</v>
      </c>
      <c r="Q2790" s="162" t="s">
        <v>6926</v>
      </c>
      <c r="R2790" s="164">
        <v>3590</v>
      </c>
      <c r="S2790" s="162" t="s">
        <v>6335</v>
      </c>
      <c r="T2790" s="163"/>
      <c r="U2790" s="161" t="s">
        <v>10</v>
      </c>
      <c r="V2790" s="161" t="s">
        <v>11</v>
      </c>
      <c r="W2790" s="161" t="s">
        <v>12</v>
      </c>
      <c r="X2790" s="161" t="s">
        <v>13</v>
      </c>
      <c r="Y2790" s="169">
        <v>5850</v>
      </c>
      <c r="Z2790" s="169">
        <v>9441101</v>
      </c>
      <c r="AA2790" s="166">
        <v>0.15787159190853123</v>
      </c>
      <c r="AB2790" s="167" t="s">
        <v>6463</v>
      </c>
      <c r="AC2790" s="168" t="s">
        <v>3307</v>
      </c>
    </row>
    <row r="2791" spans="1:29" x14ac:dyDescent="0.3">
      <c r="A2791" s="156" t="s">
        <v>2894</v>
      </c>
      <c r="B2791" s="157">
        <v>8</v>
      </c>
      <c r="C2791" s="158" t="s">
        <v>1468</v>
      </c>
      <c r="D2791" s="158" t="s">
        <v>415</v>
      </c>
      <c r="E2791" s="156" t="s">
        <v>2722</v>
      </c>
      <c r="F2791" s="159" t="s">
        <v>5931</v>
      </c>
      <c r="G2791" s="158" t="s">
        <v>5936</v>
      </c>
      <c r="H2791" s="160">
        <v>45601</v>
      </c>
      <c r="I2791" s="160">
        <v>46730</v>
      </c>
      <c r="J2791" s="161" t="s">
        <v>6707</v>
      </c>
      <c r="K2791" s="162" t="s">
        <v>6461</v>
      </c>
      <c r="L2791" s="163" t="s">
        <v>6462</v>
      </c>
      <c r="M2791" s="171">
        <v>19150</v>
      </c>
      <c r="N2791" s="164">
        <v>19150</v>
      </c>
      <c r="O2791" s="162"/>
      <c r="P2791" s="160"/>
      <c r="Q2791" s="162"/>
      <c r="R2791" s="164">
        <v>0</v>
      </c>
      <c r="S2791" s="163" t="s">
        <v>6335</v>
      </c>
      <c r="T2791" s="163"/>
      <c r="U2791" s="161" t="s">
        <v>10</v>
      </c>
      <c r="V2791" s="161" t="s">
        <v>11</v>
      </c>
      <c r="W2791" s="161" t="s">
        <v>12</v>
      </c>
      <c r="X2791" s="161" t="s">
        <v>13</v>
      </c>
      <c r="Y2791" s="169">
        <v>5850</v>
      </c>
      <c r="Z2791" s="165">
        <v>9441101</v>
      </c>
      <c r="AA2791" s="166">
        <v>0</v>
      </c>
      <c r="AB2791" s="167" t="s">
        <v>6463</v>
      </c>
      <c r="AC2791" s="168" t="s">
        <v>3307</v>
      </c>
    </row>
    <row r="2792" spans="1:29" x14ac:dyDescent="0.3">
      <c r="A2792" s="156" t="s">
        <v>8170</v>
      </c>
      <c r="B2792" s="157">
        <v>0</v>
      </c>
      <c r="C2792" s="158" t="s">
        <v>911</v>
      </c>
      <c r="D2792" s="156" t="s">
        <v>3</v>
      </c>
      <c r="E2792" s="156" t="s">
        <v>2722</v>
      </c>
      <c r="F2792" s="159" t="s">
        <v>286</v>
      </c>
      <c r="G2792" s="156" t="s">
        <v>2215</v>
      </c>
      <c r="H2792" s="160">
        <v>42927</v>
      </c>
      <c r="I2792" s="160">
        <v>43088</v>
      </c>
      <c r="J2792" s="161" t="s">
        <v>244</v>
      </c>
      <c r="K2792" s="162"/>
      <c r="L2792" s="163" t="s">
        <v>287</v>
      </c>
      <c r="M2792" s="171">
        <v>0</v>
      </c>
      <c r="N2792" s="164">
        <v>1064</v>
      </c>
      <c r="O2792" s="162" t="s">
        <v>288</v>
      </c>
      <c r="P2792" s="160">
        <v>43088</v>
      </c>
      <c r="Q2792" s="162">
        <v>24246702</v>
      </c>
      <c r="R2792" s="164">
        <v>1064</v>
      </c>
      <c r="S2792" s="162"/>
      <c r="T2792" s="163"/>
      <c r="U2792" s="161" t="s">
        <v>10</v>
      </c>
      <c r="V2792" s="161" t="s">
        <v>11</v>
      </c>
      <c r="W2792" s="161" t="s">
        <v>12</v>
      </c>
      <c r="X2792" s="161" t="s">
        <v>13</v>
      </c>
      <c r="Y2792" s="169">
        <v>5822</v>
      </c>
      <c r="Z2792" s="169">
        <v>9851100</v>
      </c>
      <c r="AA2792" s="166">
        <v>1</v>
      </c>
      <c r="AB2792" s="158" t="s">
        <v>2583</v>
      </c>
      <c r="AC2792" s="168" t="s">
        <v>3186</v>
      </c>
    </row>
    <row r="2793" spans="1:29" x14ac:dyDescent="0.3">
      <c r="A2793" s="156" t="s">
        <v>8170</v>
      </c>
      <c r="B2793" s="157">
        <v>0</v>
      </c>
      <c r="C2793" s="158" t="s">
        <v>911</v>
      </c>
      <c r="D2793" s="158" t="s">
        <v>3</v>
      </c>
      <c r="E2793" s="156" t="s">
        <v>2722</v>
      </c>
      <c r="F2793" s="159" t="s">
        <v>286</v>
      </c>
      <c r="G2793" s="156" t="s">
        <v>2215</v>
      </c>
      <c r="H2793" s="160">
        <v>42927</v>
      </c>
      <c r="I2793" s="160">
        <v>43089</v>
      </c>
      <c r="J2793" s="161" t="s">
        <v>244</v>
      </c>
      <c r="K2793" s="162"/>
      <c r="L2793" s="163" t="s">
        <v>287</v>
      </c>
      <c r="M2793" s="171">
        <v>48936</v>
      </c>
      <c r="N2793" s="164">
        <v>48936</v>
      </c>
      <c r="O2793" s="162"/>
      <c r="P2793" s="160"/>
      <c r="Q2793" s="162"/>
      <c r="R2793" s="164">
        <v>0</v>
      </c>
      <c r="S2793" s="162"/>
      <c r="T2793" s="163"/>
      <c r="U2793" s="161" t="s">
        <v>10</v>
      </c>
      <c r="V2793" s="161" t="s">
        <v>11</v>
      </c>
      <c r="W2793" s="161" t="s">
        <v>12</v>
      </c>
      <c r="X2793" s="161" t="s">
        <v>13</v>
      </c>
      <c r="Y2793" s="169">
        <v>5822</v>
      </c>
      <c r="Z2793" s="169">
        <v>9851100</v>
      </c>
      <c r="AA2793" s="166">
        <v>0</v>
      </c>
      <c r="AB2793" s="158" t="s">
        <v>4937</v>
      </c>
      <c r="AC2793" s="168" t="s">
        <v>3186</v>
      </c>
    </row>
    <row r="2794" spans="1:29" x14ac:dyDescent="0.3">
      <c r="A2794" s="156" t="s">
        <v>8170</v>
      </c>
      <c r="B2794" s="157">
        <v>0</v>
      </c>
      <c r="C2794" s="158" t="s">
        <v>911</v>
      </c>
      <c r="D2794" s="156" t="s">
        <v>3</v>
      </c>
      <c r="E2794" s="156" t="s">
        <v>2722</v>
      </c>
      <c r="F2794" s="158" t="s">
        <v>286</v>
      </c>
      <c r="G2794" s="158" t="s">
        <v>2215</v>
      </c>
      <c r="H2794" s="160">
        <v>42927</v>
      </c>
      <c r="I2794" s="160">
        <v>43281</v>
      </c>
      <c r="J2794" s="161" t="s">
        <v>244</v>
      </c>
      <c r="K2794" s="162"/>
      <c r="L2794" s="163" t="s">
        <v>287</v>
      </c>
      <c r="M2794" s="171">
        <v>-48936</v>
      </c>
      <c r="N2794" s="171">
        <v>-48936</v>
      </c>
      <c r="O2794" s="162"/>
      <c r="P2794" s="160"/>
      <c r="Q2794" s="162"/>
      <c r="R2794" s="171">
        <v>0</v>
      </c>
      <c r="S2794" s="163"/>
      <c r="T2794" s="156"/>
      <c r="U2794" s="161" t="s">
        <v>10</v>
      </c>
      <c r="V2794" s="161" t="s">
        <v>11</v>
      </c>
      <c r="W2794" s="161" t="s">
        <v>12</v>
      </c>
      <c r="X2794" s="161" t="s">
        <v>13</v>
      </c>
      <c r="Y2794" s="165">
        <v>5822</v>
      </c>
      <c r="Z2794" s="165">
        <v>9851100</v>
      </c>
      <c r="AA2794" s="166">
        <v>0</v>
      </c>
      <c r="AB2794" s="158" t="s">
        <v>2586</v>
      </c>
      <c r="AC2794" s="168" t="s">
        <v>3186</v>
      </c>
    </row>
    <row r="2795" spans="1:29" x14ac:dyDescent="0.3">
      <c r="A2795" s="156" t="s">
        <v>8170</v>
      </c>
      <c r="B2795" s="157">
        <v>0</v>
      </c>
      <c r="C2795" s="156" t="s">
        <v>911</v>
      </c>
      <c r="D2795" s="158" t="s">
        <v>3</v>
      </c>
      <c r="E2795" s="156" t="s">
        <v>2722</v>
      </c>
      <c r="F2795" s="159" t="s">
        <v>286</v>
      </c>
      <c r="G2795" s="156" t="s">
        <v>2215</v>
      </c>
      <c r="H2795" s="160">
        <v>43292</v>
      </c>
      <c r="I2795" s="160">
        <v>43564</v>
      </c>
      <c r="J2795" s="161" t="s">
        <v>265</v>
      </c>
      <c r="K2795" s="162"/>
      <c r="L2795" s="163" t="s">
        <v>289</v>
      </c>
      <c r="M2795" s="171">
        <v>0</v>
      </c>
      <c r="N2795" s="164">
        <v>2375</v>
      </c>
      <c r="O2795" s="162" t="s">
        <v>290</v>
      </c>
      <c r="P2795" s="160">
        <v>43564</v>
      </c>
      <c r="Q2795" s="162">
        <v>25217951</v>
      </c>
      <c r="R2795" s="164">
        <v>2375</v>
      </c>
      <c r="S2795" s="162"/>
      <c r="T2795" s="163"/>
      <c r="U2795" s="161" t="s">
        <v>10</v>
      </c>
      <c r="V2795" s="161" t="s">
        <v>11</v>
      </c>
      <c r="W2795" s="161" t="s">
        <v>12</v>
      </c>
      <c r="X2795" s="161" t="s">
        <v>13</v>
      </c>
      <c r="Y2795" s="169">
        <v>5822</v>
      </c>
      <c r="Z2795" s="169">
        <v>9851100</v>
      </c>
      <c r="AA2795" s="166">
        <v>1</v>
      </c>
      <c r="AB2795" s="158" t="s">
        <v>2583</v>
      </c>
      <c r="AC2795" s="168" t="s">
        <v>3186</v>
      </c>
    </row>
    <row r="2796" spans="1:29" x14ac:dyDescent="0.3">
      <c r="A2796" s="156" t="s">
        <v>8170</v>
      </c>
      <c r="B2796" s="157">
        <v>0</v>
      </c>
      <c r="C2796" s="158" t="s">
        <v>911</v>
      </c>
      <c r="D2796" s="156" t="s">
        <v>3</v>
      </c>
      <c r="E2796" s="156" t="s">
        <v>2722</v>
      </c>
      <c r="F2796" s="159" t="s">
        <v>286</v>
      </c>
      <c r="G2796" s="156" t="s">
        <v>2215</v>
      </c>
      <c r="H2796" s="160">
        <v>43292</v>
      </c>
      <c r="I2796" s="160">
        <v>43565</v>
      </c>
      <c r="J2796" s="161" t="s">
        <v>265</v>
      </c>
      <c r="K2796" s="162"/>
      <c r="L2796" s="163" t="s">
        <v>289</v>
      </c>
      <c r="M2796" s="171">
        <v>7625</v>
      </c>
      <c r="N2796" s="164">
        <v>7625</v>
      </c>
      <c r="O2796" s="162"/>
      <c r="P2796" s="160"/>
      <c r="Q2796" s="162"/>
      <c r="R2796" s="164">
        <v>0</v>
      </c>
      <c r="S2796" s="162"/>
      <c r="T2796" s="163"/>
      <c r="U2796" s="161" t="s">
        <v>10</v>
      </c>
      <c r="V2796" s="161" t="s">
        <v>11</v>
      </c>
      <c r="W2796" s="161" t="s">
        <v>12</v>
      </c>
      <c r="X2796" s="161" t="s">
        <v>13</v>
      </c>
      <c r="Y2796" s="169">
        <v>5822</v>
      </c>
      <c r="Z2796" s="169">
        <v>9851100</v>
      </c>
      <c r="AA2796" s="166">
        <v>0</v>
      </c>
      <c r="AB2796" s="158" t="s">
        <v>4937</v>
      </c>
      <c r="AC2796" s="168" t="s">
        <v>3186</v>
      </c>
    </row>
    <row r="2797" spans="1:29" x14ac:dyDescent="0.3">
      <c r="A2797" s="156" t="s">
        <v>8170</v>
      </c>
      <c r="B2797" s="157">
        <v>0</v>
      </c>
      <c r="C2797" s="156" t="s">
        <v>911</v>
      </c>
      <c r="D2797" s="158" t="s">
        <v>3</v>
      </c>
      <c r="E2797" s="156" t="s">
        <v>2722</v>
      </c>
      <c r="F2797" s="159" t="s">
        <v>286</v>
      </c>
      <c r="G2797" s="156" t="s">
        <v>2215</v>
      </c>
      <c r="H2797" s="160">
        <v>43292</v>
      </c>
      <c r="I2797" s="160">
        <v>43646</v>
      </c>
      <c r="J2797" s="161" t="s">
        <v>265</v>
      </c>
      <c r="K2797" s="173"/>
      <c r="L2797" s="158" t="s">
        <v>289</v>
      </c>
      <c r="M2797" s="171">
        <v>-7625</v>
      </c>
      <c r="N2797" s="171">
        <v>-7625</v>
      </c>
      <c r="O2797" s="162"/>
      <c r="P2797" s="160"/>
      <c r="Q2797" s="162"/>
      <c r="R2797" s="164">
        <v>0</v>
      </c>
      <c r="S2797" s="162"/>
      <c r="T2797" s="163"/>
      <c r="U2797" s="161" t="s">
        <v>10</v>
      </c>
      <c r="V2797" s="161" t="s">
        <v>11</v>
      </c>
      <c r="W2797" s="161" t="s">
        <v>12</v>
      </c>
      <c r="X2797" s="161" t="s">
        <v>13</v>
      </c>
      <c r="Y2797" s="165">
        <v>5822</v>
      </c>
      <c r="Z2797" s="169">
        <v>9851100</v>
      </c>
      <c r="AA2797" s="166">
        <v>0</v>
      </c>
      <c r="AB2797" s="158" t="s">
        <v>4938</v>
      </c>
      <c r="AC2797" s="168" t="s">
        <v>3186</v>
      </c>
    </row>
    <row r="2798" spans="1:29" x14ac:dyDescent="0.3">
      <c r="A2798" s="156" t="s">
        <v>8170</v>
      </c>
      <c r="B2798" s="157">
        <v>0</v>
      </c>
      <c r="C2798" s="158" t="s">
        <v>911</v>
      </c>
      <c r="D2798" s="156" t="s">
        <v>3</v>
      </c>
      <c r="E2798" s="156" t="s">
        <v>2722</v>
      </c>
      <c r="F2798" s="159" t="s">
        <v>286</v>
      </c>
      <c r="G2798" s="156" t="s">
        <v>2215</v>
      </c>
      <c r="H2798" s="160">
        <v>43829</v>
      </c>
      <c r="I2798" s="160">
        <v>43833</v>
      </c>
      <c r="J2798" s="161" t="s">
        <v>5</v>
      </c>
      <c r="K2798" s="162"/>
      <c r="L2798" s="163" t="s">
        <v>756</v>
      </c>
      <c r="M2798" s="171">
        <v>0</v>
      </c>
      <c r="N2798" s="164">
        <v>7283.51</v>
      </c>
      <c r="O2798" s="162" t="s">
        <v>520</v>
      </c>
      <c r="P2798" s="160">
        <v>43833</v>
      </c>
      <c r="Q2798" s="162" t="s">
        <v>521</v>
      </c>
      <c r="R2798" s="164">
        <v>7283.51</v>
      </c>
      <c r="S2798" s="162"/>
      <c r="T2798" s="163"/>
      <c r="U2798" s="161" t="s">
        <v>10</v>
      </c>
      <c r="V2798" s="161" t="s">
        <v>11</v>
      </c>
      <c r="W2798" s="161" t="s">
        <v>12</v>
      </c>
      <c r="X2798" s="161" t="s">
        <v>13</v>
      </c>
      <c r="Y2798" s="169">
        <v>5822</v>
      </c>
      <c r="Z2798" s="169">
        <v>9851100</v>
      </c>
      <c r="AA2798" s="166">
        <v>0.36417549999999999</v>
      </c>
      <c r="AB2798" s="158" t="s">
        <v>2474</v>
      </c>
      <c r="AC2798" s="168" t="s">
        <v>3186</v>
      </c>
    </row>
    <row r="2799" spans="1:29" x14ac:dyDescent="0.3">
      <c r="A2799" s="156" t="s">
        <v>8170</v>
      </c>
      <c r="B2799" s="157">
        <v>0</v>
      </c>
      <c r="C2799" s="158" t="s">
        <v>911</v>
      </c>
      <c r="D2799" s="158" t="s">
        <v>3</v>
      </c>
      <c r="E2799" s="156" t="s">
        <v>2722</v>
      </c>
      <c r="F2799" s="159" t="s">
        <v>286</v>
      </c>
      <c r="G2799" s="158" t="s">
        <v>2215</v>
      </c>
      <c r="H2799" s="160">
        <v>43829</v>
      </c>
      <c r="I2799" s="160">
        <v>43838</v>
      </c>
      <c r="J2799" s="161" t="s">
        <v>5</v>
      </c>
      <c r="K2799" s="162"/>
      <c r="L2799" s="163" t="s">
        <v>756</v>
      </c>
      <c r="M2799" s="171">
        <v>0</v>
      </c>
      <c r="N2799" s="164">
        <v>2112.6799999999998</v>
      </c>
      <c r="O2799" s="162" t="s">
        <v>528</v>
      </c>
      <c r="P2799" s="160">
        <v>43838</v>
      </c>
      <c r="Q2799" s="162" t="s">
        <v>529</v>
      </c>
      <c r="R2799" s="164">
        <v>2112.6799999999998</v>
      </c>
      <c r="S2799" s="163"/>
      <c r="T2799" s="163"/>
      <c r="U2799" s="161" t="s">
        <v>10</v>
      </c>
      <c r="V2799" s="161" t="s">
        <v>11</v>
      </c>
      <c r="W2799" s="161" t="s">
        <v>12</v>
      </c>
      <c r="X2799" s="161" t="s">
        <v>13</v>
      </c>
      <c r="Y2799" s="169">
        <v>5822</v>
      </c>
      <c r="Z2799" s="169">
        <v>9851100</v>
      </c>
      <c r="AA2799" s="166">
        <v>0.10563399999999999</v>
      </c>
      <c r="AB2799" s="167" t="s">
        <v>2474</v>
      </c>
      <c r="AC2799" s="168" t="s">
        <v>3186</v>
      </c>
    </row>
    <row r="2800" spans="1:29" x14ac:dyDescent="0.3">
      <c r="A2800" s="156" t="s">
        <v>8170</v>
      </c>
      <c r="B2800" s="157">
        <v>0</v>
      </c>
      <c r="C2800" s="158" t="s">
        <v>911</v>
      </c>
      <c r="D2800" s="156" t="s">
        <v>3</v>
      </c>
      <c r="E2800" s="156" t="s">
        <v>2722</v>
      </c>
      <c r="F2800" s="159" t="s">
        <v>286</v>
      </c>
      <c r="G2800" s="158" t="s">
        <v>2215</v>
      </c>
      <c r="H2800" s="160">
        <v>43829</v>
      </c>
      <c r="I2800" s="160">
        <v>43843</v>
      </c>
      <c r="J2800" s="161" t="s">
        <v>5</v>
      </c>
      <c r="K2800" s="162"/>
      <c r="L2800" s="158" t="s">
        <v>756</v>
      </c>
      <c r="M2800" s="171">
        <v>0</v>
      </c>
      <c r="N2800" s="170">
        <v>10128</v>
      </c>
      <c r="O2800" s="162" t="s">
        <v>530</v>
      </c>
      <c r="P2800" s="160">
        <v>43843</v>
      </c>
      <c r="Q2800" s="162" t="s">
        <v>531</v>
      </c>
      <c r="R2800" s="171">
        <v>10128</v>
      </c>
      <c r="S2800" s="163"/>
      <c r="T2800" s="156"/>
      <c r="U2800" s="161" t="s">
        <v>10</v>
      </c>
      <c r="V2800" s="161" t="s">
        <v>11</v>
      </c>
      <c r="W2800" s="161" t="s">
        <v>12</v>
      </c>
      <c r="X2800" s="161" t="s">
        <v>13</v>
      </c>
      <c r="Y2800" s="165">
        <v>5822</v>
      </c>
      <c r="Z2800" s="165">
        <v>9851100</v>
      </c>
      <c r="AA2800" s="166">
        <v>0.50639999999999996</v>
      </c>
      <c r="AB2800" s="158" t="s">
        <v>2474</v>
      </c>
      <c r="AC2800" s="168" t="s">
        <v>3186</v>
      </c>
    </row>
    <row r="2801" spans="1:29" x14ac:dyDescent="0.3">
      <c r="A2801" s="156" t="s">
        <v>8170</v>
      </c>
      <c r="B2801" s="157">
        <v>0</v>
      </c>
      <c r="C2801" s="158" t="s">
        <v>911</v>
      </c>
      <c r="D2801" s="158" t="s">
        <v>3</v>
      </c>
      <c r="E2801" s="156" t="s">
        <v>2722</v>
      </c>
      <c r="F2801" s="159" t="s">
        <v>286</v>
      </c>
      <c r="G2801" s="158" t="s">
        <v>2215</v>
      </c>
      <c r="H2801" s="160">
        <v>43829</v>
      </c>
      <c r="I2801" s="160">
        <v>43893</v>
      </c>
      <c r="J2801" s="161" t="s">
        <v>5</v>
      </c>
      <c r="K2801" s="162"/>
      <c r="L2801" s="163" t="s">
        <v>756</v>
      </c>
      <c r="M2801" s="171">
        <v>0</v>
      </c>
      <c r="N2801" s="164">
        <v>31.62</v>
      </c>
      <c r="O2801" s="162" t="s">
        <v>658</v>
      </c>
      <c r="P2801" s="160">
        <v>43893</v>
      </c>
      <c r="Q2801" s="162" t="s">
        <v>662</v>
      </c>
      <c r="R2801" s="164">
        <v>31.62</v>
      </c>
      <c r="S2801" s="163"/>
      <c r="T2801" s="163"/>
      <c r="U2801" s="161" t="s">
        <v>10</v>
      </c>
      <c r="V2801" s="161" t="s">
        <v>11</v>
      </c>
      <c r="W2801" s="161" t="s">
        <v>12</v>
      </c>
      <c r="X2801" s="161" t="s">
        <v>13</v>
      </c>
      <c r="Y2801" s="169">
        <v>5822</v>
      </c>
      <c r="Z2801" s="169">
        <v>9851100</v>
      </c>
      <c r="AA2801" s="166">
        <v>1.5810000000000002E-3</v>
      </c>
      <c r="AB2801" s="167" t="s">
        <v>2474</v>
      </c>
      <c r="AC2801" s="168" t="s">
        <v>3186</v>
      </c>
    </row>
    <row r="2802" spans="1:29" x14ac:dyDescent="0.3">
      <c r="A2802" s="156" t="s">
        <v>8170</v>
      </c>
      <c r="B2802" s="157">
        <v>0</v>
      </c>
      <c r="C2802" s="156" t="s">
        <v>911</v>
      </c>
      <c r="D2802" s="156" t="s">
        <v>3</v>
      </c>
      <c r="E2802" s="156" t="s">
        <v>2722</v>
      </c>
      <c r="F2802" s="159" t="s">
        <v>286</v>
      </c>
      <c r="G2802" s="156" t="s">
        <v>2215</v>
      </c>
      <c r="H2802" s="160">
        <v>43829</v>
      </c>
      <c r="I2802" s="160">
        <v>43950</v>
      </c>
      <c r="J2802" s="161" t="s">
        <v>5</v>
      </c>
      <c r="K2802" s="162" t="s">
        <v>519</v>
      </c>
      <c r="L2802" s="163" t="s">
        <v>756</v>
      </c>
      <c r="M2802" s="171">
        <v>0</v>
      </c>
      <c r="N2802" s="164">
        <v>444.19</v>
      </c>
      <c r="O2802" s="162" t="s">
        <v>757</v>
      </c>
      <c r="P2802" s="160">
        <v>43950</v>
      </c>
      <c r="Q2802" s="162" t="s">
        <v>758</v>
      </c>
      <c r="R2802" s="164">
        <v>444.19</v>
      </c>
      <c r="S2802" s="162"/>
      <c r="T2802" s="163"/>
      <c r="U2802" s="161" t="s">
        <v>10</v>
      </c>
      <c r="V2802" s="161" t="s">
        <v>11</v>
      </c>
      <c r="W2802" s="161" t="s">
        <v>12</v>
      </c>
      <c r="X2802" s="161" t="s">
        <v>13</v>
      </c>
      <c r="Y2802" s="169">
        <v>5822</v>
      </c>
      <c r="Z2802" s="169">
        <v>9851100</v>
      </c>
      <c r="AA2802" s="166">
        <v>2.22095E-2</v>
      </c>
      <c r="AB2802" s="158" t="s">
        <v>2474</v>
      </c>
      <c r="AC2802" s="168" t="s">
        <v>3186</v>
      </c>
    </row>
    <row r="2803" spans="1:29" x14ac:dyDescent="0.3">
      <c r="A2803" s="156" t="s">
        <v>8170</v>
      </c>
      <c r="B2803" s="157">
        <v>0</v>
      </c>
      <c r="C2803" s="158" t="s">
        <v>911</v>
      </c>
      <c r="D2803" s="156" t="s">
        <v>3</v>
      </c>
      <c r="E2803" s="156" t="s">
        <v>2722</v>
      </c>
      <c r="F2803" s="159" t="s">
        <v>286</v>
      </c>
      <c r="G2803" s="156" t="s">
        <v>2215</v>
      </c>
      <c r="H2803" s="160">
        <v>43900</v>
      </c>
      <c r="I2803" s="160">
        <v>43950</v>
      </c>
      <c r="J2803" s="161" t="s">
        <v>5</v>
      </c>
      <c r="K2803" s="162"/>
      <c r="L2803" s="163" t="s">
        <v>749</v>
      </c>
      <c r="M2803" s="171">
        <v>0</v>
      </c>
      <c r="N2803" s="164">
        <v>6906.81</v>
      </c>
      <c r="O2803" s="162" t="s">
        <v>757</v>
      </c>
      <c r="P2803" s="160">
        <v>43950</v>
      </c>
      <c r="Q2803" s="162" t="s">
        <v>758</v>
      </c>
      <c r="R2803" s="164">
        <v>6906.81</v>
      </c>
      <c r="S2803" s="162"/>
      <c r="T2803" s="163"/>
      <c r="U2803" s="161" t="s">
        <v>10</v>
      </c>
      <c r="V2803" s="161" t="s">
        <v>11</v>
      </c>
      <c r="W2803" s="161" t="s">
        <v>12</v>
      </c>
      <c r="X2803" s="161" t="s">
        <v>13</v>
      </c>
      <c r="Y2803" s="169">
        <v>5822</v>
      </c>
      <c r="Z2803" s="169">
        <v>9851100</v>
      </c>
      <c r="AA2803" s="166">
        <v>1</v>
      </c>
      <c r="AB2803" s="158" t="s">
        <v>2474</v>
      </c>
      <c r="AC2803" s="168" t="s">
        <v>3186</v>
      </c>
    </row>
    <row r="2804" spans="1:29" x14ac:dyDescent="0.3">
      <c r="A2804" s="156" t="s">
        <v>8170</v>
      </c>
      <c r="B2804" s="157">
        <v>0</v>
      </c>
      <c r="C2804" s="158" t="s">
        <v>911</v>
      </c>
      <c r="D2804" s="158" t="s">
        <v>3</v>
      </c>
      <c r="E2804" s="156" t="s">
        <v>2722</v>
      </c>
      <c r="F2804" s="159" t="s">
        <v>286</v>
      </c>
      <c r="G2804" s="156" t="s">
        <v>2215</v>
      </c>
      <c r="H2804" s="160">
        <v>43900</v>
      </c>
      <c r="I2804" s="160">
        <v>43951</v>
      </c>
      <c r="J2804" s="161" t="s">
        <v>5</v>
      </c>
      <c r="K2804" s="162"/>
      <c r="L2804" s="163" t="s">
        <v>749</v>
      </c>
      <c r="M2804" s="171">
        <v>0</v>
      </c>
      <c r="N2804" s="164">
        <v>13093.189999999999</v>
      </c>
      <c r="O2804" s="162"/>
      <c r="P2804" s="160"/>
      <c r="Q2804" s="162"/>
      <c r="R2804" s="164">
        <v>13093.189999999999</v>
      </c>
      <c r="S2804" s="162"/>
      <c r="T2804" s="163"/>
      <c r="U2804" s="161" t="s">
        <v>10</v>
      </c>
      <c r="V2804" s="161" t="s">
        <v>11</v>
      </c>
      <c r="W2804" s="161" t="s">
        <v>12</v>
      </c>
      <c r="X2804" s="161" t="s">
        <v>13</v>
      </c>
      <c r="Y2804" s="169">
        <v>5822</v>
      </c>
      <c r="Z2804" s="169">
        <v>9851100</v>
      </c>
      <c r="AA2804" s="166">
        <v>0.65465949999999995</v>
      </c>
      <c r="AB2804" s="183" t="s">
        <v>5094</v>
      </c>
      <c r="AC2804" s="168" t="s">
        <v>3186</v>
      </c>
    </row>
    <row r="2805" spans="1:29" x14ac:dyDescent="0.3">
      <c r="A2805" s="156" t="s">
        <v>8170</v>
      </c>
      <c r="B2805" s="157">
        <v>0</v>
      </c>
      <c r="C2805" s="158" t="s">
        <v>911</v>
      </c>
      <c r="D2805" s="158" t="s">
        <v>3</v>
      </c>
      <c r="E2805" s="156" t="s">
        <v>2722</v>
      </c>
      <c r="F2805" s="159" t="s">
        <v>286</v>
      </c>
      <c r="G2805" s="158" t="s">
        <v>2215</v>
      </c>
      <c r="H2805" s="160">
        <v>43900</v>
      </c>
      <c r="I2805" s="160">
        <v>44013</v>
      </c>
      <c r="J2805" s="161" t="s">
        <v>979</v>
      </c>
      <c r="K2805" s="162"/>
      <c r="L2805" s="163" t="s">
        <v>749</v>
      </c>
      <c r="M2805" s="171">
        <v>0</v>
      </c>
      <c r="N2805" s="164">
        <v>-13093.19</v>
      </c>
      <c r="O2805" s="162"/>
      <c r="P2805" s="160"/>
      <c r="Q2805" s="162"/>
      <c r="R2805" s="164">
        <v>-13093.19</v>
      </c>
      <c r="S2805" s="163"/>
      <c r="T2805" s="163"/>
      <c r="U2805" s="161" t="s">
        <v>10</v>
      </c>
      <c r="V2805" s="161" t="s">
        <v>11</v>
      </c>
      <c r="W2805" s="161" t="s">
        <v>12</v>
      </c>
      <c r="X2805" s="161" t="s">
        <v>13</v>
      </c>
      <c r="Y2805" s="165">
        <v>5822</v>
      </c>
      <c r="Z2805" s="165">
        <v>9851100</v>
      </c>
      <c r="AA2805" s="166">
        <v>-0.65465950000000006</v>
      </c>
      <c r="AB2805" s="167" t="s">
        <v>5105</v>
      </c>
      <c r="AC2805" s="168" t="s">
        <v>3186</v>
      </c>
    </row>
    <row r="2806" spans="1:29" x14ac:dyDescent="0.3">
      <c r="A2806" s="156" t="s">
        <v>8170</v>
      </c>
      <c r="B2806" s="157">
        <v>0</v>
      </c>
      <c r="C2806" s="156" t="s">
        <v>911</v>
      </c>
      <c r="D2806" s="163" t="s">
        <v>3</v>
      </c>
      <c r="E2806" s="156" t="s">
        <v>2722</v>
      </c>
      <c r="F2806" s="159" t="s">
        <v>286</v>
      </c>
      <c r="G2806" s="156" t="s">
        <v>2215</v>
      </c>
      <c r="H2806" s="160">
        <v>43900</v>
      </c>
      <c r="I2806" s="160">
        <v>44014</v>
      </c>
      <c r="J2806" s="161" t="s">
        <v>979</v>
      </c>
      <c r="K2806" s="162"/>
      <c r="L2806" s="163" t="s">
        <v>749</v>
      </c>
      <c r="M2806" s="171">
        <v>13093.19</v>
      </c>
      <c r="N2806" s="164">
        <v>13093.19</v>
      </c>
      <c r="O2806" s="162"/>
      <c r="P2806" s="160"/>
      <c r="Q2806" s="162"/>
      <c r="R2806" s="164">
        <v>0</v>
      </c>
      <c r="S2806" s="162"/>
      <c r="T2806" s="163"/>
      <c r="U2806" s="161" t="s">
        <v>10</v>
      </c>
      <c r="V2806" s="161" t="s">
        <v>11</v>
      </c>
      <c r="W2806" s="161" t="s">
        <v>12</v>
      </c>
      <c r="X2806" s="161" t="s">
        <v>13</v>
      </c>
      <c r="Y2806" s="169">
        <v>5822</v>
      </c>
      <c r="Z2806" s="169">
        <v>9851100</v>
      </c>
      <c r="AA2806" s="166">
        <v>0</v>
      </c>
      <c r="AB2806" s="158" t="s">
        <v>4937</v>
      </c>
      <c r="AC2806" s="168" t="s">
        <v>3186</v>
      </c>
    </row>
    <row r="2807" spans="1:29" x14ac:dyDescent="0.3">
      <c r="A2807" s="156" t="s">
        <v>8170</v>
      </c>
      <c r="B2807" s="157">
        <v>0</v>
      </c>
      <c r="C2807" s="158" t="s">
        <v>911</v>
      </c>
      <c r="D2807" s="163" t="s">
        <v>3</v>
      </c>
      <c r="E2807" s="156" t="s">
        <v>2722</v>
      </c>
      <c r="F2807" s="159" t="s">
        <v>286</v>
      </c>
      <c r="G2807" s="158" t="s">
        <v>2215</v>
      </c>
      <c r="H2807" s="160">
        <v>43900</v>
      </c>
      <c r="I2807" s="160">
        <v>44377</v>
      </c>
      <c r="J2807" s="161" t="s">
        <v>979</v>
      </c>
      <c r="K2807" s="162" t="s">
        <v>748</v>
      </c>
      <c r="L2807" s="163" t="s">
        <v>749</v>
      </c>
      <c r="M2807" s="171">
        <v>-13093.19</v>
      </c>
      <c r="N2807" s="164">
        <v>-13093.19</v>
      </c>
      <c r="O2807" s="162"/>
      <c r="P2807" s="160"/>
      <c r="Q2807" s="162"/>
      <c r="R2807" s="164">
        <v>0</v>
      </c>
      <c r="S2807" s="162"/>
      <c r="T2807" s="163"/>
      <c r="U2807" s="161" t="s">
        <v>10</v>
      </c>
      <c r="V2807" s="161" t="s">
        <v>11</v>
      </c>
      <c r="W2807" s="161" t="s">
        <v>12</v>
      </c>
      <c r="X2807" s="161" t="s">
        <v>13</v>
      </c>
      <c r="Y2807" s="169">
        <v>5822</v>
      </c>
      <c r="Z2807" s="169">
        <v>9851100</v>
      </c>
      <c r="AA2807" s="166">
        <v>0</v>
      </c>
      <c r="AB2807" s="158" t="s">
        <v>2586</v>
      </c>
      <c r="AC2807" s="168" t="s">
        <v>3186</v>
      </c>
    </row>
    <row r="2808" spans="1:29" x14ac:dyDescent="0.3">
      <c r="A2808" s="156" t="s">
        <v>8170</v>
      </c>
      <c r="B2808" s="157">
        <v>0</v>
      </c>
      <c r="C2808" s="156" t="s">
        <v>911</v>
      </c>
      <c r="D2808" s="158" t="s">
        <v>3</v>
      </c>
      <c r="E2808" s="156" t="s">
        <v>2722</v>
      </c>
      <c r="F2808" s="159" t="s">
        <v>286</v>
      </c>
      <c r="G2808" s="156" t="s">
        <v>2215</v>
      </c>
      <c r="H2808" s="160">
        <v>44043</v>
      </c>
      <c r="I2808" s="160">
        <v>44544</v>
      </c>
      <c r="J2808" s="161" t="s">
        <v>2202</v>
      </c>
      <c r="K2808" s="162"/>
      <c r="L2808" s="163" t="s">
        <v>2105</v>
      </c>
      <c r="M2808" s="171">
        <v>0</v>
      </c>
      <c r="N2808" s="164">
        <v>1417.5</v>
      </c>
      <c r="O2808" s="162" t="s">
        <v>2464</v>
      </c>
      <c r="P2808" s="160">
        <v>44544</v>
      </c>
      <c r="Q2808" s="162" t="s">
        <v>2465</v>
      </c>
      <c r="R2808" s="164">
        <v>1417.5</v>
      </c>
      <c r="S2808" s="162"/>
      <c r="T2808" s="163"/>
      <c r="U2808" s="161" t="s">
        <v>10</v>
      </c>
      <c r="V2808" s="161" t="s">
        <v>11</v>
      </c>
      <c r="W2808" s="161" t="s">
        <v>12</v>
      </c>
      <c r="X2808" s="161" t="s">
        <v>13</v>
      </c>
      <c r="Y2808" s="169">
        <v>5822</v>
      </c>
      <c r="Z2808" s="169">
        <v>9851100</v>
      </c>
      <c r="AA2808" s="166">
        <v>9.4014259658431437E-2</v>
      </c>
      <c r="AB2808" s="167" t="s">
        <v>5403</v>
      </c>
      <c r="AC2808" s="168" t="s">
        <v>3186</v>
      </c>
    </row>
    <row r="2809" spans="1:29" x14ac:dyDescent="0.3">
      <c r="A2809" s="156" t="s">
        <v>8170</v>
      </c>
      <c r="B2809" s="157">
        <v>0</v>
      </c>
      <c r="C2809" s="158" t="s">
        <v>911</v>
      </c>
      <c r="D2809" s="158" t="s">
        <v>3</v>
      </c>
      <c r="E2809" s="156" t="s">
        <v>2722</v>
      </c>
      <c r="F2809" s="159" t="s">
        <v>286</v>
      </c>
      <c r="G2809" s="158" t="s">
        <v>2215</v>
      </c>
      <c r="H2809" s="160">
        <v>44043</v>
      </c>
      <c r="I2809" s="160">
        <v>44553</v>
      </c>
      <c r="J2809" s="161" t="s">
        <v>2202</v>
      </c>
      <c r="K2809" s="162"/>
      <c r="L2809" s="163" t="s">
        <v>2105</v>
      </c>
      <c r="M2809" s="171">
        <v>0</v>
      </c>
      <c r="N2809" s="164">
        <v>1799.5</v>
      </c>
      <c r="O2809" s="162" t="s">
        <v>2472</v>
      </c>
      <c r="P2809" s="160">
        <v>44553</v>
      </c>
      <c r="Q2809" s="162" t="s">
        <v>2473</v>
      </c>
      <c r="R2809" s="164">
        <v>1799.5</v>
      </c>
      <c r="S2809" s="163"/>
      <c r="T2809" s="163"/>
      <c r="U2809" s="161" t="s">
        <v>10</v>
      </c>
      <c r="V2809" s="161" t="s">
        <v>11</v>
      </c>
      <c r="W2809" s="161" t="s">
        <v>12</v>
      </c>
      <c r="X2809" s="161" t="s">
        <v>13</v>
      </c>
      <c r="Y2809" s="169">
        <v>5822</v>
      </c>
      <c r="Z2809" s="169">
        <v>9851100</v>
      </c>
      <c r="AA2809" s="166">
        <v>0.11935002487149726</v>
      </c>
      <c r="AB2809" s="167" t="s">
        <v>5403</v>
      </c>
      <c r="AC2809" s="168" t="s">
        <v>3186</v>
      </c>
    </row>
    <row r="2810" spans="1:29" x14ac:dyDescent="0.3">
      <c r="A2810" s="156" t="s">
        <v>8170</v>
      </c>
      <c r="B2810" s="157">
        <v>0</v>
      </c>
      <c r="C2810" s="158" t="s">
        <v>911</v>
      </c>
      <c r="D2810" s="158" t="s">
        <v>3</v>
      </c>
      <c r="E2810" s="156" t="s">
        <v>2722</v>
      </c>
      <c r="F2810" s="159" t="s">
        <v>286</v>
      </c>
      <c r="G2810" s="158" t="s">
        <v>2215</v>
      </c>
      <c r="H2810" s="160">
        <v>44043</v>
      </c>
      <c r="I2810" s="160">
        <v>44585</v>
      </c>
      <c r="J2810" s="161" t="s">
        <v>2202</v>
      </c>
      <c r="K2810" s="162"/>
      <c r="L2810" s="163" t="s">
        <v>2105</v>
      </c>
      <c r="M2810" s="171">
        <v>0</v>
      </c>
      <c r="N2810" s="164">
        <v>5735</v>
      </c>
      <c r="O2810" s="162" t="s">
        <v>2503</v>
      </c>
      <c r="P2810" s="160">
        <v>44585</v>
      </c>
      <c r="Q2810" s="162" t="s">
        <v>2504</v>
      </c>
      <c r="R2810" s="164">
        <v>5735</v>
      </c>
      <c r="S2810" s="163"/>
      <c r="T2810" s="163"/>
      <c r="U2810" s="161" t="s">
        <v>10</v>
      </c>
      <c r="V2810" s="161" t="s">
        <v>11</v>
      </c>
      <c r="W2810" s="161" t="s">
        <v>12</v>
      </c>
      <c r="X2810" s="161" t="s">
        <v>13</v>
      </c>
      <c r="Y2810" s="169">
        <v>5822</v>
      </c>
      <c r="Z2810" s="169">
        <v>9851100</v>
      </c>
      <c r="AA2810" s="166">
        <v>0.38036809815950923</v>
      </c>
      <c r="AB2810" s="167" t="s">
        <v>5403</v>
      </c>
      <c r="AC2810" s="168" t="s">
        <v>3186</v>
      </c>
    </row>
    <row r="2811" spans="1:29" x14ac:dyDescent="0.3">
      <c r="A2811" s="156" t="s">
        <v>8170</v>
      </c>
      <c r="B2811" s="157">
        <v>0</v>
      </c>
      <c r="C2811" s="156" t="s">
        <v>911</v>
      </c>
      <c r="D2811" s="156" t="s">
        <v>3</v>
      </c>
      <c r="E2811" s="156" t="s">
        <v>2722</v>
      </c>
      <c r="F2811" s="159" t="s">
        <v>286</v>
      </c>
      <c r="G2811" s="167" t="s">
        <v>2215</v>
      </c>
      <c r="H2811" s="160">
        <v>44043</v>
      </c>
      <c r="I2811" s="160">
        <v>44589</v>
      </c>
      <c r="J2811" s="161" t="s">
        <v>2202</v>
      </c>
      <c r="K2811" s="162"/>
      <c r="L2811" s="163" t="s">
        <v>2105</v>
      </c>
      <c r="M2811" s="171">
        <v>0</v>
      </c>
      <c r="N2811" s="164">
        <v>3513</v>
      </c>
      <c r="O2811" s="162" t="s">
        <v>2522</v>
      </c>
      <c r="P2811" s="160">
        <v>44589</v>
      </c>
      <c r="Q2811" s="162" t="s">
        <v>2523</v>
      </c>
      <c r="R2811" s="164">
        <v>3513</v>
      </c>
      <c r="S2811" s="162"/>
      <c r="T2811" s="163"/>
      <c r="U2811" s="161" t="s">
        <v>10</v>
      </c>
      <c r="V2811" s="161" t="s">
        <v>11</v>
      </c>
      <c r="W2811" s="161" t="s">
        <v>12</v>
      </c>
      <c r="X2811" s="161" t="s">
        <v>13</v>
      </c>
      <c r="Y2811" s="169">
        <v>5822</v>
      </c>
      <c r="Z2811" s="165">
        <v>9851100</v>
      </c>
      <c r="AA2811" s="166">
        <v>0.23299618637041949</v>
      </c>
      <c r="AB2811" s="167" t="s">
        <v>5403</v>
      </c>
      <c r="AC2811" s="168" t="s">
        <v>3186</v>
      </c>
    </row>
    <row r="2812" spans="1:29" x14ac:dyDescent="0.3">
      <c r="A2812" s="156" t="s">
        <v>8170</v>
      </c>
      <c r="B2812" s="157">
        <v>0</v>
      </c>
      <c r="C2812" s="158" t="s">
        <v>911</v>
      </c>
      <c r="D2812" s="158" t="s">
        <v>3</v>
      </c>
      <c r="E2812" s="156" t="s">
        <v>2722</v>
      </c>
      <c r="F2812" s="159" t="s">
        <v>286</v>
      </c>
      <c r="G2812" s="158" t="s">
        <v>2215</v>
      </c>
      <c r="H2812" s="160">
        <v>44043</v>
      </c>
      <c r="I2812" s="160">
        <v>44622</v>
      </c>
      <c r="J2812" s="161" t="s">
        <v>2202</v>
      </c>
      <c r="K2812" s="162"/>
      <c r="L2812" s="163" t="s">
        <v>2105</v>
      </c>
      <c r="M2812" s="171">
        <v>0</v>
      </c>
      <c r="N2812" s="164">
        <v>2612.5</v>
      </c>
      <c r="O2812" s="162" t="s">
        <v>2537</v>
      </c>
      <c r="P2812" s="160">
        <v>44622</v>
      </c>
      <c r="Q2812" s="162" t="s">
        <v>2538</v>
      </c>
      <c r="R2812" s="164">
        <v>2612.5</v>
      </c>
      <c r="S2812" s="163"/>
      <c r="T2812" s="163"/>
      <c r="U2812" s="161" t="s">
        <v>10</v>
      </c>
      <c r="V2812" s="161" t="s">
        <v>11</v>
      </c>
      <c r="W2812" s="161" t="s">
        <v>12</v>
      </c>
      <c r="X2812" s="161" t="s">
        <v>13</v>
      </c>
      <c r="Y2812" s="165">
        <v>5822</v>
      </c>
      <c r="Z2812" s="165">
        <v>9851100</v>
      </c>
      <c r="AA2812" s="166">
        <v>0.17327143094014261</v>
      </c>
      <c r="AB2812" s="167" t="s">
        <v>5403</v>
      </c>
      <c r="AC2812" s="168" t="s">
        <v>3186</v>
      </c>
    </row>
    <row r="2813" spans="1:29" ht="14.4" customHeight="1" x14ac:dyDescent="0.3">
      <c r="A2813" s="156" t="s">
        <v>8170</v>
      </c>
      <c r="B2813" s="157">
        <v>0</v>
      </c>
      <c r="C2813" s="158" t="s">
        <v>911</v>
      </c>
      <c r="D2813" s="158" t="s">
        <v>3</v>
      </c>
      <c r="E2813" s="156" t="s">
        <v>2722</v>
      </c>
      <c r="F2813" s="159" t="s">
        <v>286</v>
      </c>
      <c r="G2813" s="156" t="s">
        <v>2215</v>
      </c>
      <c r="H2813" s="160">
        <v>44043</v>
      </c>
      <c r="I2813" s="160">
        <v>45126</v>
      </c>
      <c r="J2813" s="161" t="s">
        <v>2671</v>
      </c>
      <c r="K2813" s="162"/>
      <c r="L2813" s="163" t="s">
        <v>2105</v>
      </c>
      <c r="M2813" s="171">
        <v>34922.5</v>
      </c>
      <c r="N2813" s="164">
        <v>34922.5</v>
      </c>
      <c r="O2813" s="162"/>
      <c r="P2813" s="160"/>
      <c r="Q2813" s="162"/>
      <c r="R2813" s="164">
        <v>0</v>
      </c>
      <c r="S2813" s="162"/>
      <c r="T2813" s="163"/>
      <c r="U2813" s="161" t="s">
        <v>10</v>
      </c>
      <c r="V2813" s="161" t="s">
        <v>11</v>
      </c>
      <c r="W2813" s="161" t="s">
        <v>12</v>
      </c>
      <c r="X2813" s="161" t="s">
        <v>13</v>
      </c>
      <c r="Y2813" s="169">
        <v>5822</v>
      </c>
      <c r="Z2813" s="169">
        <v>9851100</v>
      </c>
      <c r="AA2813" s="166">
        <v>0</v>
      </c>
      <c r="AB2813" s="167" t="s">
        <v>4937</v>
      </c>
      <c r="AC2813" s="168" t="s">
        <v>3186</v>
      </c>
    </row>
    <row r="2814" spans="1:29" x14ac:dyDescent="0.3">
      <c r="A2814" s="156" t="s">
        <v>8170</v>
      </c>
      <c r="B2814" s="157">
        <v>0</v>
      </c>
      <c r="C2814" s="158" t="s">
        <v>911</v>
      </c>
      <c r="D2814" s="158" t="s">
        <v>3</v>
      </c>
      <c r="E2814" s="156" t="s">
        <v>2722</v>
      </c>
      <c r="F2814" s="159" t="s">
        <v>286</v>
      </c>
      <c r="G2814" s="158" t="s">
        <v>2215</v>
      </c>
      <c r="H2814" s="160">
        <v>44043</v>
      </c>
      <c r="I2814" s="160">
        <v>45127</v>
      </c>
      <c r="J2814" s="161" t="s">
        <v>2671</v>
      </c>
      <c r="K2814" s="162" t="s">
        <v>2104</v>
      </c>
      <c r="L2814" s="163" t="s">
        <v>2105</v>
      </c>
      <c r="M2814" s="171">
        <v>-34922.5</v>
      </c>
      <c r="N2814" s="164">
        <v>-34922.5</v>
      </c>
      <c r="O2814" s="162"/>
      <c r="P2814" s="160"/>
      <c r="Q2814" s="162"/>
      <c r="R2814" s="164">
        <v>0</v>
      </c>
      <c r="S2814" s="163"/>
      <c r="T2814" s="163"/>
      <c r="U2814" s="161" t="s">
        <v>10</v>
      </c>
      <c r="V2814" s="161" t="s">
        <v>11</v>
      </c>
      <c r="W2814" s="161" t="s">
        <v>12</v>
      </c>
      <c r="X2814" s="161" t="s">
        <v>13</v>
      </c>
      <c r="Y2814" s="165">
        <v>5822</v>
      </c>
      <c r="Z2814" s="165">
        <v>9851100</v>
      </c>
      <c r="AA2814" s="166">
        <v>0</v>
      </c>
      <c r="AB2814" s="167" t="s">
        <v>4938</v>
      </c>
      <c r="AC2814" s="168" t="s">
        <v>3186</v>
      </c>
    </row>
    <row r="2815" spans="1:29" x14ac:dyDescent="0.3">
      <c r="A2815" s="156" t="s">
        <v>8170</v>
      </c>
      <c r="B2815" s="157">
        <v>0</v>
      </c>
      <c r="C2815" s="158" t="s">
        <v>911</v>
      </c>
      <c r="D2815" s="158" t="s">
        <v>3</v>
      </c>
      <c r="E2815" s="156" t="s">
        <v>2722</v>
      </c>
      <c r="F2815" s="159" t="s">
        <v>286</v>
      </c>
      <c r="G2815" s="158" t="s">
        <v>2215</v>
      </c>
      <c r="H2815" s="160">
        <v>43657</v>
      </c>
      <c r="I2815" s="160">
        <v>43698</v>
      </c>
      <c r="J2815" s="161" t="s">
        <v>5</v>
      </c>
      <c r="K2815" s="162"/>
      <c r="L2815" s="163" t="s">
        <v>292</v>
      </c>
      <c r="M2815" s="171">
        <v>0</v>
      </c>
      <c r="N2815" s="164">
        <v>90</v>
      </c>
      <c r="O2815" s="162" t="s">
        <v>293</v>
      </c>
      <c r="P2815" s="160">
        <v>43698</v>
      </c>
      <c r="Q2815" s="162" t="s">
        <v>294</v>
      </c>
      <c r="R2815" s="164">
        <v>90</v>
      </c>
      <c r="S2815" s="163"/>
      <c r="T2815" s="163"/>
      <c r="U2815" s="161" t="s">
        <v>10</v>
      </c>
      <c r="V2815" s="161" t="s">
        <v>11</v>
      </c>
      <c r="W2815" s="161" t="s">
        <v>12</v>
      </c>
      <c r="X2815" s="161" t="s">
        <v>13</v>
      </c>
      <c r="Y2815" s="169">
        <v>5822</v>
      </c>
      <c r="Z2815" s="169">
        <v>9851100</v>
      </c>
      <c r="AA2815" s="166">
        <v>8.9999999999999993E-3</v>
      </c>
      <c r="AB2815" s="167" t="s">
        <v>2474</v>
      </c>
      <c r="AC2815" s="168" t="s">
        <v>3186</v>
      </c>
    </row>
    <row r="2816" spans="1:29" x14ac:dyDescent="0.3">
      <c r="A2816" s="156" t="s">
        <v>8170</v>
      </c>
      <c r="B2816" s="157">
        <v>0</v>
      </c>
      <c r="C2816" s="158" t="s">
        <v>911</v>
      </c>
      <c r="D2816" s="158" t="s">
        <v>3</v>
      </c>
      <c r="E2816" s="156" t="s">
        <v>2722</v>
      </c>
      <c r="F2816" s="159" t="s">
        <v>286</v>
      </c>
      <c r="G2816" s="156" t="s">
        <v>2215</v>
      </c>
      <c r="H2816" s="160">
        <v>43657</v>
      </c>
      <c r="I2816" s="160">
        <v>43705</v>
      </c>
      <c r="J2816" s="161" t="s">
        <v>5</v>
      </c>
      <c r="K2816" s="162"/>
      <c r="L2816" s="163" t="s">
        <v>292</v>
      </c>
      <c r="M2816" s="171">
        <v>0</v>
      </c>
      <c r="N2816" s="164">
        <v>3235</v>
      </c>
      <c r="O2816" s="162" t="s">
        <v>295</v>
      </c>
      <c r="P2816" s="160">
        <v>43705</v>
      </c>
      <c r="Q2816" s="162" t="s">
        <v>296</v>
      </c>
      <c r="R2816" s="164">
        <v>3235</v>
      </c>
      <c r="S2816" s="158"/>
      <c r="T2816" s="163"/>
      <c r="U2816" s="161" t="s">
        <v>10</v>
      </c>
      <c r="V2816" s="161" t="s">
        <v>11</v>
      </c>
      <c r="W2816" s="161" t="s">
        <v>12</v>
      </c>
      <c r="X2816" s="161" t="s">
        <v>13</v>
      </c>
      <c r="Y2816" s="169">
        <v>5822</v>
      </c>
      <c r="Z2816" s="165">
        <v>9851100</v>
      </c>
      <c r="AA2816" s="166">
        <v>0.32350000000000001</v>
      </c>
      <c r="AB2816" s="158" t="s">
        <v>2474</v>
      </c>
      <c r="AC2816" s="168" t="s">
        <v>3186</v>
      </c>
    </row>
    <row r="2817" spans="1:29" x14ac:dyDescent="0.3">
      <c r="A2817" s="156" t="s">
        <v>8170</v>
      </c>
      <c r="B2817" s="157">
        <v>0</v>
      </c>
      <c r="C2817" s="158" t="s">
        <v>911</v>
      </c>
      <c r="D2817" s="158" t="s">
        <v>3</v>
      </c>
      <c r="E2817" s="156" t="s">
        <v>2722</v>
      </c>
      <c r="F2817" s="159" t="s">
        <v>286</v>
      </c>
      <c r="G2817" s="158" t="s">
        <v>2215</v>
      </c>
      <c r="H2817" s="160">
        <v>43657</v>
      </c>
      <c r="I2817" s="160">
        <v>43726</v>
      </c>
      <c r="J2817" s="161" t="s">
        <v>5</v>
      </c>
      <c r="K2817" s="162"/>
      <c r="L2817" s="163" t="s">
        <v>292</v>
      </c>
      <c r="M2817" s="171">
        <v>0</v>
      </c>
      <c r="N2817" s="164">
        <v>1387.5</v>
      </c>
      <c r="O2817" s="162" t="s">
        <v>297</v>
      </c>
      <c r="P2817" s="160">
        <v>43726</v>
      </c>
      <c r="Q2817" s="162" t="s">
        <v>298</v>
      </c>
      <c r="R2817" s="164">
        <v>1387.5</v>
      </c>
      <c r="S2817" s="158"/>
      <c r="T2817" s="163"/>
      <c r="U2817" s="161" t="s">
        <v>10</v>
      </c>
      <c r="V2817" s="161" t="s">
        <v>11</v>
      </c>
      <c r="W2817" s="161" t="s">
        <v>12</v>
      </c>
      <c r="X2817" s="161" t="s">
        <v>13</v>
      </c>
      <c r="Y2817" s="169">
        <v>5822</v>
      </c>
      <c r="Z2817" s="169">
        <v>9851100</v>
      </c>
      <c r="AA2817" s="166">
        <v>0.13875000000000001</v>
      </c>
      <c r="AB2817" s="167" t="s">
        <v>2474</v>
      </c>
      <c r="AC2817" s="168" t="s">
        <v>3186</v>
      </c>
    </row>
    <row r="2818" spans="1:29" x14ac:dyDescent="0.3">
      <c r="A2818" s="156" t="s">
        <v>8170</v>
      </c>
      <c r="B2818" s="157">
        <v>0</v>
      </c>
      <c r="C2818" s="158" t="s">
        <v>911</v>
      </c>
      <c r="D2818" s="158" t="s">
        <v>3</v>
      </c>
      <c r="E2818" s="156" t="s">
        <v>2722</v>
      </c>
      <c r="F2818" s="159" t="s">
        <v>286</v>
      </c>
      <c r="G2818" s="158" t="s">
        <v>2215</v>
      </c>
      <c r="H2818" s="160">
        <v>43657</v>
      </c>
      <c r="I2818" s="160">
        <v>43833</v>
      </c>
      <c r="J2818" s="161" t="s">
        <v>5</v>
      </c>
      <c r="K2818" s="162" t="s">
        <v>291</v>
      </c>
      <c r="L2818" s="163" t="s">
        <v>292</v>
      </c>
      <c r="M2818" s="171">
        <v>0</v>
      </c>
      <c r="N2818" s="164">
        <v>5287.5</v>
      </c>
      <c r="O2818" s="162" t="s">
        <v>520</v>
      </c>
      <c r="P2818" s="160">
        <v>43833</v>
      </c>
      <c r="Q2818" s="162" t="s">
        <v>521</v>
      </c>
      <c r="R2818" s="164">
        <v>5287.5</v>
      </c>
      <c r="S2818" s="163"/>
      <c r="T2818" s="163"/>
      <c r="U2818" s="161" t="s">
        <v>10</v>
      </c>
      <c r="V2818" s="161" t="s">
        <v>11</v>
      </c>
      <c r="W2818" s="161" t="s">
        <v>12</v>
      </c>
      <c r="X2818" s="161" t="s">
        <v>13</v>
      </c>
      <c r="Y2818" s="165">
        <v>5822</v>
      </c>
      <c r="Z2818" s="165">
        <v>9851100</v>
      </c>
      <c r="AA2818" s="166">
        <v>0.52875000000000005</v>
      </c>
      <c r="AB2818" s="175" t="s">
        <v>2474</v>
      </c>
      <c r="AC2818" s="168" t="s">
        <v>3186</v>
      </c>
    </row>
    <row r="2819" spans="1:29" x14ac:dyDescent="0.3">
      <c r="A2819" s="156" t="s">
        <v>1690</v>
      </c>
      <c r="B2819" s="157">
        <v>0</v>
      </c>
      <c r="C2819" s="158" t="s">
        <v>1469</v>
      </c>
      <c r="D2819" s="163" t="s">
        <v>3</v>
      </c>
      <c r="E2819" s="156" t="s">
        <v>241</v>
      </c>
      <c r="F2819" s="159" t="s">
        <v>248</v>
      </c>
      <c r="G2819" s="158" t="s">
        <v>249</v>
      </c>
      <c r="H2819" s="160">
        <v>42950</v>
      </c>
      <c r="I2819" s="160">
        <v>42950</v>
      </c>
      <c r="J2819" s="161" t="s">
        <v>244</v>
      </c>
      <c r="K2819" s="162"/>
      <c r="L2819" s="163" t="s">
        <v>5709</v>
      </c>
      <c r="M2819" s="171">
        <v>0</v>
      </c>
      <c r="N2819" s="164">
        <v>45000</v>
      </c>
      <c r="O2819" s="162"/>
      <c r="P2819" s="160"/>
      <c r="Q2819" s="162"/>
      <c r="R2819" s="164">
        <v>45000</v>
      </c>
      <c r="S2819" s="163"/>
      <c r="T2819" s="163"/>
      <c r="U2819" s="161" t="s">
        <v>10</v>
      </c>
      <c r="V2819" s="161" t="s">
        <v>11</v>
      </c>
      <c r="W2819" s="161" t="s">
        <v>5608</v>
      </c>
      <c r="X2819" s="161" t="s">
        <v>5609</v>
      </c>
      <c r="Y2819" s="165">
        <v>5800</v>
      </c>
      <c r="Z2819" s="165">
        <v>9900000</v>
      </c>
      <c r="AA2819" s="166">
        <v>1</v>
      </c>
      <c r="AB2819" s="167" t="s">
        <v>7685</v>
      </c>
      <c r="AC2819" s="168" t="s">
        <v>3188</v>
      </c>
    </row>
    <row r="2820" spans="1:29" x14ac:dyDescent="0.3">
      <c r="A2820" s="156" t="s">
        <v>2860</v>
      </c>
      <c r="B2820" s="157">
        <v>1</v>
      </c>
      <c r="C2820" s="158" t="s">
        <v>310</v>
      </c>
      <c r="D2820" s="158" t="s">
        <v>283</v>
      </c>
      <c r="E2820" s="156" t="s">
        <v>2722</v>
      </c>
      <c r="F2820" s="159" t="s">
        <v>649</v>
      </c>
      <c r="G2820" s="158" t="s">
        <v>310</v>
      </c>
      <c r="H2820" s="160">
        <v>43845</v>
      </c>
      <c r="I2820" s="160">
        <v>43944</v>
      </c>
      <c r="J2820" s="161" t="s">
        <v>5</v>
      </c>
      <c r="K2820" s="162" t="s">
        <v>552</v>
      </c>
      <c r="L2820" s="163" t="s">
        <v>731</v>
      </c>
      <c r="M2820" s="171">
        <v>0</v>
      </c>
      <c r="N2820" s="164">
        <v>11175</v>
      </c>
      <c r="O2820" s="162">
        <v>12652</v>
      </c>
      <c r="P2820" s="160">
        <v>43944</v>
      </c>
      <c r="Q2820" s="162" t="s">
        <v>732</v>
      </c>
      <c r="R2820" s="164">
        <v>11175</v>
      </c>
      <c r="S2820" s="163" t="s">
        <v>401</v>
      </c>
      <c r="T2820" s="163"/>
      <c r="U2820" s="161" t="s">
        <v>10</v>
      </c>
      <c r="V2820" s="161" t="s">
        <v>11</v>
      </c>
      <c r="W2820" s="161" t="s">
        <v>12</v>
      </c>
      <c r="X2820" s="161" t="s">
        <v>13</v>
      </c>
      <c r="Y2820" s="169">
        <v>5600</v>
      </c>
      <c r="Z2820" s="169">
        <v>9231101</v>
      </c>
      <c r="AA2820" s="166">
        <v>1</v>
      </c>
      <c r="AB2820" s="174" t="s">
        <v>5070</v>
      </c>
      <c r="AC2820" s="168" t="s">
        <v>3247</v>
      </c>
    </row>
    <row r="2821" spans="1:29" x14ac:dyDescent="0.3">
      <c r="A2821" s="156" t="s">
        <v>2733</v>
      </c>
      <c r="B2821" s="157">
        <v>3</v>
      </c>
      <c r="C2821" s="158" t="s">
        <v>310</v>
      </c>
      <c r="D2821" s="158" t="s">
        <v>412</v>
      </c>
      <c r="E2821" s="156" t="s">
        <v>2722</v>
      </c>
      <c r="F2821" s="159" t="s">
        <v>649</v>
      </c>
      <c r="G2821" s="158" t="s">
        <v>310</v>
      </c>
      <c r="H2821" s="160">
        <v>43887</v>
      </c>
      <c r="I2821" s="160">
        <v>44173</v>
      </c>
      <c r="J2821" s="161" t="s">
        <v>979</v>
      </c>
      <c r="K2821" s="162"/>
      <c r="L2821" s="163" t="s">
        <v>663</v>
      </c>
      <c r="M2821" s="171">
        <v>0</v>
      </c>
      <c r="N2821" s="164">
        <v>12744.48</v>
      </c>
      <c r="O2821" s="162" t="s">
        <v>844</v>
      </c>
      <c r="P2821" s="160">
        <v>44173</v>
      </c>
      <c r="Q2821" s="162" t="s">
        <v>1444</v>
      </c>
      <c r="R2821" s="164">
        <v>12744.48</v>
      </c>
      <c r="S2821" s="163" t="s">
        <v>5657</v>
      </c>
      <c r="T2821" s="163"/>
      <c r="U2821" s="161" t="s">
        <v>10</v>
      </c>
      <c r="V2821" s="161" t="s">
        <v>11</v>
      </c>
      <c r="W2821" s="161" t="s">
        <v>12</v>
      </c>
      <c r="X2821" s="161" t="s">
        <v>13</v>
      </c>
      <c r="Y2821" s="169">
        <v>6250</v>
      </c>
      <c r="Z2821" s="169">
        <v>9041101</v>
      </c>
      <c r="AA2821" s="166">
        <v>2.8307881484535204E-2</v>
      </c>
      <c r="AB2821" s="167" t="s">
        <v>5898</v>
      </c>
      <c r="AC2821" s="168" t="s">
        <v>3166</v>
      </c>
    </row>
    <row r="2822" spans="1:29" x14ac:dyDescent="0.3">
      <c r="A2822" s="156" t="s">
        <v>2801</v>
      </c>
      <c r="B2822" s="157">
        <v>7</v>
      </c>
      <c r="C2822" s="158" t="s">
        <v>310</v>
      </c>
      <c r="D2822" s="158" t="s">
        <v>434</v>
      </c>
      <c r="E2822" s="156" t="s">
        <v>2722</v>
      </c>
      <c r="F2822" s="159" t="s">
        <v>649</v>
      </c>
      <c r="G2822" s="158" t="s">
        <v>310</v>
      </c>
      <c r="H2822" s="160">
        <v>43887</v>
      </c>
      <c r="I2822" s="160">
        <v>44173</v>
      </c>
      <c r="J2822" s="161" t="s">
        <v>979</v>
      </c>
      <c r="K2822" s="162"/>
      <c r="L2822" s="163" t="s">
        <v>663</v>
      </c>
      <c r="M2822" s="171">
        <v>0</v>
      </c>
      <c r="N2822" s="164">
        <v>6372.24</v>
      </c>
      <c r="O2822" s="162" t="s">
        <v>738</v>
      </c>
      <c r="P2822" s="160">
        <v>44173</v>
      </c>
      <c r="Q2822" s="162" t="s">
        <v>1444</v>
      </c>
      <c r="R2822" s="164">
        <v>6372.24</v>
      </c>
      <c r="S2822" s="163"/>
      <c r="T2822" s="163"/>
      <c r="U2822" s="161" t="s">
        <v>10</v>
      </c>
      <c r="V2822" s="161" t="s">
        <v>11</v>
      </c>
      <c r="W2822" s="161" t="s">
        <v>12</v>
      </c>
      <c r="X2822" s="161" t="s">
        <v>13</v>
      </c>
      <c r="Y2822" s="169">
        <v>6250</v>
      </c>
      <c r="Z2822" s="169">
        <v>9061101</v>
      </c>
      <c r="AA2822" s="166">
        <v>1.4153940742267602E-2</v>
      </c>
      <c r="AB2822" s="158" t="s">
        <v>5899</v>
      </c>
      <c r="AC2822" s="168" t="s">
        <v>3176</v>
      </c>
    </row>
    <row r="2823" spans="1:29" x14ac:dyDescent="0.3">
      <c r="A2823" s="156" t="s">
        <v>2806</v>
      </c>
      <c r="B2823" s="157">
        <v>0</v>
      </c>
      <c r="C2823" s="158" t="s">
        <v>310</v>
      </c>
      <c r="D2823" s="158" t="s">
        <v>3</v>
      </c>
      <c r="E2823" s="156" t="s">
        <v>2722</v>
      </c>
      <c r="F2823" s="159" t="s">
        <v>649</v>
      </c>
      <c r="G2823" s="158" t="s">
        <v>310</v>
      </c>
      <c r="H2823" s="160">
        <v>43887</v>
      </c>
      <c r="I2823" s="160">
        <v>43958</v>
      </c>
      <c r="J2823" s="161" t="s">
        <v>5</v>
      </c>
      <c r="K2823" s="162"/>
      <c r="L2823" s="163" t="s">
        <v>663</v>
      </c>
      <c r="M2823" s="171">
        <v>0</v>
      </c>
      <c r="N2823" s="164">
        <v>259042.4</v>
      </c>
      <c r="O2823" s="162" t="s">
        <v>468</v>
      </c>
      <c r="P2823" s="160">
        <v>43958</v>
      </c>
      <c r="Q2823" s="162" t="s">
        <v>777</v>
      </c>
      <c r="R2823" s="164">
        <v>259042.4</v>
      </c>
      <c r="S2823" s="163"/>
      <c r="T2823" s="163"/>
      <c r="U2823" s="161" t="s">
        <v>10</v>
      </c>
      <c r="V2823" s="161" t="s">
        <v>11</v>
      </c>
      <c r="W2823" s="161" t="s">
        <v>12</v>
      </c>
      <c r="X2823" s="161" t="s">
        <v>13</v>
      </c>
      <c r="Y2823" s="169">
        <v>6250</v>
      </c>
      <c r="Z2823" s="169">
        <v>9851100</v>
      </c>
      <c r="AA2823" s="166">
        <v>0.57538177773197197</v>
      </c>
      <c r="AB2823" s="167" t="s">
        <v>2235</v>
      </c>
      <c r="AC2823" s="168" t="s">
        <v>3186</v>
      </c>
    </row>
    <row r="2824" spans="1:29" x14ac:dyDescent="0.3">
      <c r="A2824" s="156" t="s">
        <v>2839</v>
      </c>
      <c r="B2824" s="157">
        <v>5</v>
      </c>
      <c r="C2824" s="158" t="s">
        <v>310</v>
      </c>
      <c r="D2824" s="158" t="s">
        <v>333</v>
      </c>
      <c r="E2824" s="156" t="s">
        <v>2722</v>
      </c>
      <c r="F2824" s="158" t="s">
        <v>649</v>
      </c>
      <c r="G2824" s="158" t="s">
        <v>310</v>
      </c>
      <c r="H2824" s="160">
        <v>43887</v>
      </c>
      <c r="I2824" s="160">
        <v>44279</v>
      </c>
      <c r="J2824" s="161" t="s">
        <v>979</v>
      </c>
      <c r="K2824" s="162"/>
      <c r="L2824" s="158" t="s">
        <v>663</v>
      </c>
      <c r="M2824" s="171">
        <v>0</v>
      </c>
      <c r="N2824" s="171">
        <v>19116.72</v>
      </c>
      <c r="O2824" s="162" t="s">
        <v>1011</v>
      </c>
      <c r="P2824" s="160">
        <v>44279</v>
      </c>
      <c r="Q2824" s="162" t="s">
        <v>1811</v>
      </c>
      <c r="R2824" s="171">
        <v>19116.72</v>
      </c>
      <c r="S2824" s="162"/>
      <c r="T2824" s="156"/>
      <c r="U2824" s="161" t="s">
        <v>10</v>
      </c>
      <c r="V2824" s="161" t="s">
        <v>11</v>
      </c>
      <c r="W2824" s="161" t="s">
        <v>12</v>
      </c>
      <c r="X2824" s="161" t="s">
        <v>13</v>
      </c>
      <c r="Y2824" s="165">
        <v>6250</v>
      </c>
      <c r="Z2824" s="165">
        <v>9411101</v>
      </c>
      <c r="AA2824" s="166">
        <v>4.2461822226802809E-2</v>
      </c>
      <c r="AB2824" s="158" t="s">
        <v>5903</v>
      </c>
      <c r="AC2824" s="168" t="s">
        <v>3227</v>
      </c>
    </row>
    <row r="2825" spans="1:29" x14ac:dyDescent="0.3">
      <c r="A2825" s="156" t="s">
        <v>2872</v>
      </c>
      <c r="B2825" s="157">
        <v>3</v>
      </c>
      <c r="C2825" s="158" t="s">
        <v>310</v>
      </c>
      <c r="D2825" s="158" t="s">
        <v>506</v>
      </c>
      <c r="E2825" s="156" t="s">
        <v>2722</v>
      </c>
      <c r="F2825" s="159" t="s">
        <v>649</v>
      </c>
      <c r="G2825" s="158" t="s">
        <v>310</v>
      </c>
      <c r="H2825" s="160">
        <v>43887</v>
      </c>
      <c r="I2825" s="160">
        <v>44692</v>
      </c>
      <c r="J2825" s="161" t="s">
        <v>2202</v>
      </c>
      <c r="K2825" s="162" t="s">
        <v>650</v>
      </c>
      <c r="L2825" s="163" t="s">
        <v>663</v>
      </c>
      <c r="M2825" s="171">
        <v>0</v>
      </c>
      <c r="N2825" s="164">
        <v>19116.72</v>
      </c>
      <c r="O2825" s="162" t="s">
        <v>1247</v>
      </c>
      <c r="P2825" s="160">
        <v>44692</v>
      </c>
      <c r="Q2825" s="162" t="s">
        <v>2618</v>
      </c>
      <c r="R2825" s="164">
        <v>19116.72</v>
      </c>
      <c r="S2825" s="163"/>
      <c r="T2825" s="163"/>
      <c r="U2825" s="161" t="s">
        <v>10</v>
      </c>
      <c r="V2825" s="161" t="s">
        <v>11</v>
      </c>
      <c r="W2825" s="161" t="s">
        <v>12</v>
      </c>
      <c r="X2825" s="161" t="s">
        <v>13</v>
      </c>
      <c r="Y2825" s="165">
        <v>6250</v>
      </c>
      <c r="Z2825" s="165">
        <v>9251101</v>
      </c>
      <c r="AA2825" s="166">
        <v>4.2461822226802809E-2</v>
      </c>
      <c r="AB2825" s="167" t="s">
        <v>5908</v>
      </c>
      <c r="AC2825" s="168" t="s">
        <v>3257</v>
      </c>
    </row>
    <row r="2826" spans="1:29" x14ac:dyDescent="0.3">
      <c r="A2826" s="156" t="s">
        <v>2875</v>
      </c>
      <c r="B2826" s="157">
        <v>6</v>
      </c>
      <c r="C2826" s="156" t="s">
        <v>310</v>
      </c>
      <c r="D2826" s="156" t="s">
        <v>500</v>
      </c>
      <c r="E2826" s="156" t="s">
        <v>2722</v>
      </c>
      <c r="F2826" s="158" t="s">
        <v>649</v>
      </c>
      <c r="G2826" s="158" t="s">
        <v>310</v>
      </c>
      <c r="H2826" s="160">
        <v>43887</v>
      </c>
      <c r="I2826" s="160">
        <v>44071</v>
      </c>
      <c r="J2826" s="161" t="s">
        <v>979</v>
      </c>
      <c r="K2826" s="162"/>
      <c r="L2826" s="163" t="s">
        <v>663</v>
      </c>
      <c r="M2826" s="171">
        <v>0</v>
      </c>
      <c r="N2826" s="171">
        <v>2006.79</v>
      </c>
      <c r="O2826" s="162" t="s">
        <v>696</v>
      </c>
      <c r="P2826" s="160">
        <v>44071</v>
      </c>
      <c r="Q2826" s="162" t="s">
        <v>1111</v>
      </c>
      <c r="R2826" s="171">
        <v>2006.79</v>
      </c>
      <c r="S2826" s="163" t="s">
        <v>6332</v>
      </c>
      <c r="T2826" s="156"/>
      <c r="U2826" s="161" t="s">
        <v>10</v>
      </c>
      <c r="V2826" s="161" t="s">
        <v>11</v>
      </c>
      <c r="W2826" s="161" t="s">
        <v>12</v>
      </c>
      <c r="X2826" s="161" t="s">
        <v>13</v>
      </c>
      <c r="Y2826" s="165">
        <v>6250</v>
      </c>
      <c r="Z2826" s="165">
        <v>9261101</v>
      </c>
      <c r="AA2826" s="166">
        <v>4.4574571488480031E-3</v>
      </c>
      <c r="AB2826" s="158" t="s">
        <v>5904</v>
      </c>
      <c r="AC2826" s="168" t="s">
        <v>3267</v>
      </c>
    </row>
    <row r="2827" spans="1:29" x14ac:dyDescent="0.3">
      <c r="A2827" s="156" t="s">
        <v>2875</v>
      </c>
      <c r="B2827" s="157">
        <v>6</v>
      </c>
      <c r="C2827" s="156" t="s">
        <v>310</v>
      </c>
      <c r="D2827" s="158" t="s">
        <v>500</v>
      </c>
      <c r="E2827" s="156" t="s">
        <v>2722</v>
      </c>
      <c r="F2827" s="159" t="s">
        <v>649</v>
      </c>
      <c r="G2827" s="158" t="s">
        <v>310</v>
      </c>
      <c r="H2827" s="160">
        <v>43887</v>
      </c>
      <c r="I2827" s="160">
        <v>44173</v>
      </c>
      <c r="J2827" s="161" t="s">
        <v>979</v>
      </c>
      <c r="K2827" s="162"/>
      <c r="L2827" s="163" t="s">
        <v>663</v>
      </c>
      <c r="M2827" s="171">
        <v>0</v>
      </c>
      <c r="N2827" s="164">
        <v>4365.45</v>
      </c>
      <c r="O2827" s="162" t="s">
        <v>738</v>
      </c>
      <c r="P2827" s="160">
        <v>44173</v>
      </c>
      <c r="Q2827" s="162" t="s">
        <v>1444</v>
      </c>
      <c r="R2827" s="164">
        <v>4365.45</v>
      </c>
      <c r="S2827" s="163" t="s">
        <v>6332</v>
      </c>
      <c r="T2827" s="163"/>
      <c r="U2827" s="161" t="s">
        <v>10</v>
      </c>
      <c r="V2827" s="161" t="s">
        <v>11</v>
      </c>
      <c r="W2827" s="161" t="s">
        <v>12</v>
      </c>
      <c r="X2827" s="161" t="s">
        <v>13</v>
      </c>
      <c r="Y2827" s="169">
        <v>6250</v>
      </c>
      <c r="Z2827" s="169">
        <v>9261101</v>
      </c>
      <c r="AA2827" s="166">
        <v>9.6964835934195987E-3</v>
      </c>
      <c r="AB2827" s="167" t="s">
        <v>5900</v>
      </c>
      <c r="AC2827" s="168" t="s">
        <v>3267</v>
      </c>
    </row>
    <row r="2828" spans="1:29" ht="14.25" customHeight="1" x14ac:dyDescent="0.3">
      <c r="A2828" s="156" t="s">
        <v>2878</v>
      </c>
      <c r="B2828" s="157">
        <v>7</v>
      </c>
      <c r="C2828" s="156" t="s">
        <v>310</v>
      </c>
      <c r="D2828" s="156" t="s">
        <v>446</v>
      </c>
      <c r="E2828" s="156" t="s">
        <v>2722</v>
      </c>
      <c r="F2828" s="158" t="s">
        <v>649</v>
      </c>
      <c r="G2828" s="167" t="s">
        <v>310</v>
      </c>
      <c r="H2828" s="160">
        <v>43887</v>
      </c>
      <c r="I2828" s="160">
        <v>44173</v>
      </c>
      <c r="J2828" s="161" t="s">
        <v>979</v>
      </c>
      <c r="K2828" s="162"/>
      <c r="L2828" s="163" t="s">
        <v>663</v>
      </c>
      <c r="M2828" s="171">
        <v>0</v>
      </c>
      <c r="N2828" s="171">
        <v>19116.72</v>
      </c>
      <c r="O2828" s="162" t="s">
        <v>738</v>
      </c>
      <c r="P2828" s="160">
        <v>44173</v>
      </c>
      <c r="Q2828" s="162" t="s">
        <v>1444</v>
      </c>
      <c r="R2828" s="171">
        <v>19116.72</v>
      </c>
      <c r="S2828" s="163" t="s">
        <v>6333</v>
      </c>
      <c r="T2828" s="156"/>
      <c r="U2828" s="161" t="s">
        <v>10</v>
      </c>
      <c r="V2828" s="161" t="s">
        <v>11</v>
      </c>
      <c r="W2828" s="161" t="s">
        <v>12</v>
      </c>
      <c r="X2828" s="161" t="s">
        <v>13</v>
      </c>
      <c r="Y2828" s="165">
        <v>6250</v>
      </c>
      <c r="Z2828" s="165">
        <v>9291101</v>
      </c>
      <c r="AA2828" s="166">
        <v>4.2461822226802809E-2</v>
      </c>
      <c r="AB2828" s="167" t="s">
        <v>5901</v>
      </c>
      <c r="AC2828" s="168" t="s">
        <v>3277</v>
      </c>
    </row>
    <row r="2829" spans="1:29" x14ac:dyDescent="0.3">
      <c r="A2829" s="156" t="s">
        <v>2893</v>
      </c>
      <c r="B2829" s="157">
        <v>8</v>
      </c>
      <c r="C2829" s="156" t="s">
        <v>310</v>
      </c>
      <c r="D2829" s="156" t="s">
        <v>415</v>
      </c>
      <c r="E2829" s="156" t="s">
        <v>2722</v>
      </c>
      <c r="F2829" s="159" t="s">
        <v>649</v>
      </c>
      <c r="G2829" s="156" t="s">
        <v>310</v>
      </c>
      <c r="H2829" s="160">
        <v>43887</v>
      </c>
      <c r="I2829" s="160">
        <v>44448</v>
      </c>
      <c r="J2829" s="161" t="s">
        <v>2202</v>
      </c>
      <c r="K2829" s="173"/>
      <c r="L2829" s="158" t="s">
        <v>663</v>
      </c>
      <c r="M2829" s="171">
        <v>0</v>
      </c>
      <c r="N2829" s="171">
        <v>19116.72</v>
      </c>
      <c r="O2829" s="162" t="s">
        <v>1113</v>
      </c>
      <c r="P2829" s="160">
        <v>44448</v>
      </c>
      <c r="Q2829" s="162" t="s">
        <v>2353</v>
      </c>
      <c r="R2829" s="164">
        <v>19116.72</v>
      </c>
      <c r="S2829" s="158" t="s">
        <v>6335</v>
      </c>
      <c r="T2829" s="163"/>
      <c r="U2829" s="161" t="s">
        <v>10</v>
      </c>
      <c r="V2829" s="161" t="s">
        <v>11</v>
      </c>
      <c r="W2829" s="161" t="s">
        <v>12</v>
      </c>
      <c r="X2829" s="161" t="s">
        <v>13</v>
      </c>
      <c r="Y2829" s="169">
        <v>6250</v>
      </c>
      <c r="Z2829" s="169">
        <v>9441101</v>
      </c>
      <c r="AA2829" s="166">
        <v>4.2461822226802809E-2</v>
      </c>
      <c r="AB2829" s="158" t="s">
        <v>5909</v>
      </c>
      <c r="AC2829" s="168" t="s">
        <v>3307</v>
      </c>
    </row>
    <row r="2830" spans="1:29" x14ac:dyDescent="0.3">
      <c r="A2830" s="156" t="s">
        <v>2895</v>
      </c>
      <c r="B2830" s="157">
        <v>0</v>
      </c>
      <c r="C2830" s="158" t="s">
        <v>310</v>
      </c>
      <c r="D2830" s="158" t="s">
        <v>503</v>
      </c>
      <c r="E2830" s="156" t="s">
        <v>2722</v>
      </c>
      <c r="F2830" s="159" t="s">
        <v>649</v>
      </c>
      <c r="G2830" s="156" t="s">
        <v>310</v>
      </c>
      <c r="H2830" s="160">
        <v>43887</v>
      </c>
      <c r="I2830" s="160">
        <v>44292</v>
      </c>
      <c r="J2830" s="161" t="s">
        <v>979</v>
      </c>
      <c r="K2830" s="162"/>
      <c r="L2830" s="163" t="s">
        <v>663</v>
      </c>
      <c r="M2830" s="171">
        <v>0</v>
      </c>
      <c r="N2830" s="164">
        <v>12744.48</v>
      </c>
      <c r="O2830" s="162" t="s">
        <v>1013</v>
      </c>
      <c r="P2830" s="160">
        <v>44292</v>
      </c>
      <c r="Q2830" s="162" t="s">
        <v>1865</v>
      </c>
      <c r="R2830" s="164">
        <v>12744.48</v>
      </c>
      <c r="S2830" s="163"/>
      <c r="T2830" s="163"/>
      <c r="U2830" s="161" t="s">
        <v>10</v>
      </c>
      <c r="V2830" s="161" t="s">
        <v>11</v>
      </c>
      <c r="W2830" s="161" t="s">
        <v>12</v>
      </c>
      <c r="X2830" s="161" t="s">
        <v>13</v>
      </c>
      <c r="Y2830" s="169">
        <v>6250</v>
      </c>
      <c r="Z2830" s="169">
        <v>9351101</v>
      </c>
      <c r="AA2830" s="166">
        <v>2.8307881484535204E-2</v>
      </c>
      <c r="AB2830" s="183" t="s">
        <v>5905</v>
      </c>
      <c r="AC2830" s="168" t="s">
        <v>3312</v>
      </c>
    </row>
    <row r="2831" spans="1:29" x14ac:dyDescent="0.3">
      <c r="A2831" s="156" t="s">
        <v>2897</v>
      </c>
      <c r="B2831" s="157">
        <v>5</v>
      </c>
      <c r="C2831" s="158" t="s">
        <v>310</v>
      </c>
      <c r="D2831" s="158" t="s">
        <v>317</v>
      </c>
      <c r="E2831" s="156" t="s">
        <v>2722</v>
      </c>
      <c r="F2831" s="159" t="s">
        <v>649</v>
      </c>
      <c r="G2831" s="158" t="s">
        <v>310</v>
      </c>
      <c r="H2831" s="160">
        <v>43887</v>
      </c>
      <c r="I2831" s="160">
        <v>44173</v>
      </c>
      <c r="J2831" s="161" t="s">
        <v>979</v>
      </c>
      <c r="K2831" s="162"/>
      <c r="L2831" s="163" t="s">
        <v>663</v>
      </c>
      <c r="M2831" s="171">
        <v>0</v>
      </c>
      <c r="N2831" s="164">
        <v>12744.48</v>
      </c>
      <c r="O2831" s="162" t="s">
        <v>844</v>
      </c>
      <c r="P2831" s="160">
        <v>44173</v>
      </c>
      <c r="Q2831" s="162" t="s">
        <v>1444</v>
      </c>
      <c r="R2831" s="164">
        <v>12744.48</v>
      </c>
      <c r="S2831" s="163"/>
      <c r="T2831" s="163"/>
      <c r="U2831" s="161" t="s">
        <v>10</v>
      </c>
      <c r="V2831" s="161" t="s">
        <v>11</v>
      </c>
      <c r="W2831" s="161" t="s">
        <v>12</v>
      </c>
      <c r="X2831" s="161" t="s">
        <v>13</v>
      </c>
      <c r="Y2831" s="165">
        <v>6250</v>
      </c>
      <c r="Z2831" s="165">
        <v>9421101</v>
      </c>
      <c r="AA2831" s="166">
        <v>2.8307881484535204E-2</v>
      </c>
      <c r="AB2831" s="167" t="s">
        <v>5902</v>
      </c>
      <c r="AC2831" s="168" t="s">
        <v>3322</v>
      </c>
    </row>
    <row r="2832" spans="1:29" x14ac:dyDescent="0.3">
      <c r="A2832" s="156" t="s">
        <v>2897</v>
      </c>
      <c r="B2832" s="157">
        <v>5</v>
      </c>
      <c r="C2832" s="158" t="s">
        <v>310</v>
      </c>
      <c r="D2832" s="158" t="s">
        <v>317</v>
      </c>
      <c r="E2832" s="156" t="s">
        <v>2722</v>
      </c>
      <c r="F2832" s="159" t="s">
        <v>649</v>
      </c>
      <c r="G2832" s="158" t="s">
        <v>310</v>
      </c>
      <c r="H2832" s="160">
        <v>43887</v>
      </c>
      <c r="I2832" s="160">
        <v>44292</v>
      </c>
      <c r="J2832" s="161" t="s">
        <v>979</v>
      </c>
      <c r="K2832" s="162"/>
      <c r="L2832" s="163" t="s">
        <v>663</v>
      </c>
      <c r="M2832" s="171">
        <v>0</v>
      </c>
      <c r="N2832" s="164">
        <v>6372.24</v>
      </c>
      <c r="O2832" s="162" t="s">
        <v>1013</v>
      </c>
      <c r="P2832" s="160">
        <v>44292</v>
      </c>
      <c r="Q2832" s="162" t="s">
        <v>1865</v>
      </c>
      <c r="R2832" s="164">
        <v>6372.24</v>
      </c>
      <c r="S2832" s="163"/>
      <c r="T2832" s="163"/>
      <c r="U2832" s="161" t="s">
        <v>10</v>
      </c>
      <c r="V2832" s="161" t="s">
        <v>11</v>
      </c>
      <c r="W2832" s="161" t="s">
        <v>12</v>
      </c>
      <c r="X2832" s="161" t="s">
        <v>13</v>
      </c>
      <c r="Y2832" s="169">
        <v>6250</v>
      </c>
      <c r="Z2832" s="169">
        <v>9421101</v>
      </c>
      <c r="AA2832" s="166">
        <v>1.4153940742267602E-2</v>
      </c>
      <c r="AB2832" s="167" t="s">
        <v>5906</v>
      </c>
      <c r="AC2832" s="168" t="s">
        <v>3322</v>
      </c>
    </row>
    <row r="2833" spans="1:29" x14ac:dyDescent="0.3">
      <c r="A2833" s="156" t="s">
        <v>2910</v>
      </c>
      <c r="B2833" s="157">
        <v>5</v>
      </c>
      <c r="C2833" s="158" t="s">
        <v>310</v>
      </c>
      <c r="D2833" s="156" t="s">
        <v>315</v>
      </c>
      <c r="E2833" s="156" t="s">
        <v>2722</v>
      </c>
      <c r="F2833" s="159" t="s">
        <v>649</v>
      </c>
      <c r="G2833" s="156" t="s">
        <v>310</v>
      </c>
      <c r="H2833" s="160">
        <v>43887</v>
      </c>
      <c r="I2833" s="160">
        <v>44292</v>
      </c>
      <c r="J2833" s="161" t="s">
        <v>979</v>
      </c>
      <c r="K2833" s="162"/>
      <c r="L2833" s="163" t="s">
        <v>663</v>
      </c>
      <c r="M2833" s="171">
        <v>0</v>
      </c>
      <c r="N2833" s="164">
        <v>57350.16</v>
      </c>
      <c r="O2833" s="162" t="s">
        <v>1013</v>
      </c>
      <c r="P2833" s="160">
        <v>44292</v>
      </c>
      <c r="Q2833" s="162" t="s">
        <v>1865</v>
      </c>
      <c r="R2833" s="164">
        <v>57350.16</v>
      </c>
      <c r="S2833" s="163"/>
      <c r="T2833" s="163"/>
      <c r="U2833" s="161" t="s">
        <v>10</v>
      </c>
      <c r="V2833" s="161" t="s">
        <v>11</v>
      </c>
      <c r="W2833" s="161" t="s">
        <v>12</v>
      </c>
      <c r="X2833" s="161" t="s">
        <v>13</v>
      </c>
      <c r="Y2833" s="169">
        <v>6250</v>
      </c>
      <c r="Z2833" s="169">
        <v>9431101</v>
      </c>
      <c r="AA2833" s="166">
        <v>0.12738546668040843</v>
      </c>
      <c r="AB2833" s="167" t="s">
        <v>5907</v>
      </c>
      <c r="AC2833" s="168" t="s">
        <v>3337</v>
      </c>
    </row>
    <row r="2834" spans="1:29" x14ac:dyDescent="0.3">
      <c r="A2834" s="156" t="s">
        <v>1696</v>
      </c>
      <c r="B2834" s="157">
        <v>2</v>
      </c>
      <c r="C2834" s="156" t="s">
        <v>310</v>
      </c>
      <c r="D2834" s="158" t="s">
        <v>275</v>
      </c>
      <c r="E2834" s="156" t="s">
        <v>236</v>
      </c>
      <c r="F2834" s="159" t="s">
        <v>2639</v>
      </c>
      <c r="G2834" s="158" t="s">
        <v>310</v>
      </c>
      <c r="H2834" s="160">
        <v>43647</v>
      </c>
      <c r="I2834" s="160">
        <v>43775</v>
      </c>
      <c r="J2834" s="161" t="s">
        <v>5</v>
      </c>
      <c r="K2834" s="162"/>
      <c r="L2834" s="156" t="s">
        <v>300</v>
      </c>
      <c r="M2834" s="171">
        <v>0</v>
      </c>
      <c r="N2834" s="170">
        <v>183825</v>
      </c>
      <c r="O2834" s="162" t="s">
        <v>468</v>
      </c>
      <c r="P2834" s="160">
        <v>43775</v>
      </c>
      <c r="Q2834" s="162" t="s">
        <v>538</v>
      </c>
      <c r="R2834" s="171">
        <v>183825</v>
      </c>
      <c r="S2834" s="158" t="s">
        <v>637</v>
      </c>
      <c r="T2834" s="162"/>
      <c r="U2834" s="161" t="s">
        <v>10</v>
      </c>
      <c r="V2834" s="161" t="s">
        <v>11</v>
      </c>
      <c r="W2834" s="161" t="s">
        <v>12</v>
      </c>
      <c r="X2834" s="161" t="s">
        <v>13</v>
      </c>
      <c r="Y2834" s="165">
        <v>6150</v>
      </c>
      <c r="Z2834" s="165">
        <v>9191102</v>
      </c>
      <c r="AA2834" s="166">
        <v>0.83367346938775511</v>
      </c>
      <c r="AB2834" s="183" t="s">
        <v>931</v>
      </c>
      <c r="AC2834" s="168" t="s">
        <v>3226</v>
      </c>
    </row>
    <row r="2835" spans="1:29" x14ac:dyDescent="0.3">
      <c r="A2835" s="156" t="s">
        <v>1696</v>
      </c>
      <c r="B2835" s="157">
        <v>2</v>
      </c>
      <c r="C2835" s="158" t="s">
        <v>310</v>
      </c>
      <c r="D2835" s="156" t="s">
        <v>275</v>
      </c>
      <c r="E2835" s="156" t="s">
        <v>236</v>
      </c>
      <c r="F2835" s="158" t="s">
        <v>2639</v>
      </c>
      <c r="G2835" s="156" t="s">
        <v>310</v>
      </c>
      <c r="H2835" s="160">
        <v>43647</v>
      </c>
      <c r="I2835" s="160">
        <v>43998</v>
      </c>
      <c r="J2835" s="161" t="s">
        <v>5</v>
      </c>
      <c r="K2835" s="162"/>
      <c r="L2835" s="158" t="s">
        <v>300</v>
      </c>
      <c r="M2835" s="171">
        <v>0</v>
      </c>
      <c r="N2835" s="171">
        <v>25650</v>
      </c>
      <c r="O2835" s="162" t="s">
        <v>696</v>
      </c>
      <c r="P2835" s="160">
        <v>43998</v>
      </c>
      <c r="Q2835" s="162" t="s">
        <v>887</v>
      </c>
      <c r="R2835" s="171">
        <v>25650</v>
      </c>
      <c r="S2835" s="163" t="s">
        <v>637</v>
      </c>
      <c r="T2835" s="156"/>
      <c r="U2835" s="161" t="s">
        <v>10</v>
      </c>
      <c r="V2835" s="161" t="s">
        <v>11</v>
      </c>
      <c r="W2835" s="161" t="s">
        <v>12</v>
      </c>
      <c r="X2835" s="161" t="s">
        <v>13</v>
      </c>
      <c r="Y2835" s="165">
        <v>6150</v>
      </c>
      <c r="Z2835" s="165">
        <v>9191102</v>
      </c>
      <c r="AA2835" s="166">
        <v>0.11632653061224489</v>
      </c>
      <c r="AB2835" s="156" t="s">
        <v>931</v>
      </c>
      <c r="AC2835" s="168" t="s">
        <v>3226</v>
      </c>
    </row>
    <row r="2836" spans="1:29" x14ac:dyDescent="0.3">
      <c r="A2836" s="156" t="s">
        <v>1696</v>
      </c>
      <c r="B2836" s="157">
        <v>2</v>
      </c>
      <c r="C2836" s="158" t="s">
        <v>310</v>
      </c>
      <c r="D2836" s="156" t="s">
        <v>275</v>
      </c>
      <c r="E2836" s="156" t="s">
        <v>236</v>
      </c>
      <c r="F2836" s="156" t="s">
        <v>2639</v>
      </c>
      <c r="G2836" s="158" t="s">
        <v>310</v>
      </c>
      <c r="H2836" s="160">
        <v>43647</v>
      </c>
      <c r="I2836" s="160">
        <v>43998</v>
      </c>
      <c r="J2836" s="161" t="s">
        <v>5</v>
      </c>
      <c r="K2836" s="162" t="s">
        <v>299</v>
      </c>
      <c r="L2836" s="158" t="s">
        <v>300</v>
      </c>
      <c r="M2836" s="171">
        <v>0</v>
      </c>
      <c r="N2836" s="170">
        <v>11025</v>
      </c>
      <c r="O2836" s="162" t="s">
        <v>738</v>
      </c>
      <c r="P2836" s="160">
        <v>43998</v>
      </c>
      <c r="Q2836" s="162" t="s">
        <v>887</v>
      </c>
      <c r="R2836" s="170">
        <v>11025</v>
      </c>
      <c r="S2836" s="158" t="s">
        <v>637</v>
      </c>
      <c r="T2836" s="162"/>
      <c r="U2836" s="161" t="s">
        <v>10</v>
      </c>
      <c r="V2836" s="161" t="s">
        <v>11</v>
      </c>
      <c r="W2836" s="161" t="s">
        <v>12</v>
      </c>
      <c r="X2836" s="161" t="s">
        <v>13</v>
      </c>
      <c r="Y2836" s="165">
        <v>6150</v>
      </c>
      <c r="Z2836" s="165">
        <v>9191102</v>
      </c>
      <c r="AA2836" s="166">
        <v>0.05</v>
      </c>
      <c r="AB2836" s="167" t="s">
        <v>931</v>
      </c>
      <c r="AC2836" s="168" t="s">
        <v>3226</v>
      </c>
    </row>
    <row r="2837" spans="1:29" x14ac:dyDescent="0.3">
      <c r="A2837" s="156" t="s">
        <v>2860</v>
      </c>
      <c r="B2837" s="157">
        <v>1</v>
      </c>
      <c r="C2837" s="158" t="s">
        <v>310</v>
      </c>
      <c r="D2837" s="158" t="s">
        <v>283</v>
      </c>
      <c r="E2837" s="156" t="s">
        <v>2722</v>
      </c>
      <c r="F2837" s="159" t="s">
        <v>2639</v>
      </c>
      <c r="G2837" s="158" t="s">
        <v>310</v>
      </c>
      <c r="H2837" s="160">
        <v>43864</v>
      </c>
      <c r="I2837" s="160">
        <v>44000</v>
      </c>
      <c r="J2837" s="161" t="s">
        <v>5</v>
      </c>
      <c r="K2837" s="162" t="s">
        <v>581</v>
      </c>
      <c r="L2837" s="163" t="s">
        <v>652</v>
      </c>
      <c r="M2837" s="171">
        <v>0</v>
      </c>
      <c r="N2837" s="164">
        <v>14900</v>
      </c>
      <c r="O2837" s="162">
        <v>6071</v>
      </c>
      <c r="P2837" s="160">
        <v>44000</v>
      </c>
      <c r="Q2837" s="162" t="s">
        <v>888</v>
      </c>
      <c r="R2837" s="164">
        <v>14900</v>
      </c>
      <c r="S2837" s="163" t="s">
        <v>401</v>
      </c>
      <c r="T2837" s="163"/>
      <c r="U2837" s="161" t="s">
        <v>10</v>
      </c>
      <c r="V2837" s="161" t="s">
        <v>11</v>
      </c>
      <c r="W2837" s="161" t="s">
        <v>12</v>
      </c>
      <c r="X2837" s="161" t="s">
        <v>13</v>
      </c>
      <c r="Y2837" s="169">
        <v>6150</v>
      </c>
      <c r="Z2837" s="169">
        <v>9231101</v>
      </c>
      <c r="AA2837" s="166">
        <v>1</v>
      </c>
      <c r="AB2837" s="167" t="s">
        <v>932</v>
      </c>
      <c r="AC2837" s="168" t="s">
        <v>3247</v>
      </c>
    </row>
    <row r="2838" spans="1:29" x14ac:dyDescent="0.3">
      <c r="A2838" s="156" t="s">
        <v>1704</v>
      </c>
      <c r="B2838" s="157">
        <v>1</v>
      </c>
      <c r="C2838" s="158" t="s">
        <v>310</v>
      </c>
      <c r="D2838" s="158" t="s">
        <v>268</v>
      </c>
      <c r="E2838" s="156" t="s">
        <v>236</v>
      </c>
      <c r="F2838" s="159" t="s">
        <v>2639</v>
      </c>
      <c r="G2838" s="158" t="s">
        <v>310</v>
      </c>
      <c r="H2838" s="160">
        <v>43893</v>
      </c>
      <c r="I2838" s="160">
        <v>44040</v>
      </c>
      <c r="J2838" s="161" t="s">
        <v>5</v>
      </c>
      <c r="K2838" s="162"/>
      <c r="L2838" s="163" t="s">
        <v>679</v>
      </c>
      <c r="M2838" s="171">
        <v>0</v>
      </c>
      <c r="N2838" s="164">
        <v>382506.49</v>
      </c>
      <c r="O2838" s="162" t="s">
        <v>468</v>
      </c>
      <c r="P2838" s="160">
        <v>44040</v>
      </c>
      <c r="Q2838" s="162" t="s">
        <v>1016</v>
      </c>
      <c r="R2838" s="164">
        <v>382506.49</v>
      </c>
      <c r="S2838" s="163" t="s">
        <v>642</v>
      </c>
      <c r="T2838" s="163"/>
      <c r="U2838" s="161" t="s">
        <v>10</v>
      </c>
      <c r="V2838" s="161" t="s">
        <v>11</v>
      </c>
      <c r="W2838" s="161" t="s">
        <v>12</v>
      </c>
      <c r="X2838" s="161" t="s">
        <v>13</v>
      </c>
      <c r="Y2838" s="169">
        <v>6250</v>
      </c>
      <c r="Z2838" s="169">
        <v>9221102</v>
      </c>
      <c r="AA2838" s="166">
        <v>0.5059841163896639</v>
      </c>
      <c r="AB2838" s="167" t="s">
        <v>3110</v>
      </c>
      <c r="AC2838" s="168" t="s">
        <v>3246</v>
      </c>
    </row>
    <row r="2839" spans="1:29" x14ac:dyDescent="0.3">
      <c r="A2839" s="156" t="s">
        <v>1704</v>
      </c>
      <c r="B2839" s="157">
        <v>1</v>
      </c>
      <c r="C2839" s="158" t="s">
        <v>310</v>
      </c>
      <c r="D2839" s="158" t="s">
        <v>268</v>
      </c>
      <c r="E2839" s="156" t="s">
        <v>236</v>
      </c>
      <c r="F2839" s="159" t="s">
        <v>2639</v>
      </c>
      <c r="G2839" s="158" t="s">
        <v>310</v>
      </c>
      <c r="H2839" s="160">
        <v>43893</v>
      </c>
      <c r="I2839" s="160">
        <v>44082</v>
      </c>
      <c r="J2839" s="161" t="s">
        <v>5</v>
      </c>
      <c r="K2839" s="162"/>
      <c r="L2839" s="163" t="s">
        <v>679</v>
      </c>
      <c r="M2839" s="171">
        <v>0</v>
      </c>
      <c r="N2839" s="164">
        <v>20131.919999999998</v>
      </c>
      <c r="O2839" s="162" t="s">
        <v>696</v>
      </c>
      <c r="P2839" s="160">
        <v>44082</v>
      </c>
      <c r="Q2839" s="162" t="s">
        <v>1116</v>
      </c>
      <c r="R2839" s="164">
        <v>20131.919999999998</v>
      </c>
      <c r="S2839" s="163" t="s">
        <v>642</v>
      </c>
      <c r="T2839" s="163"/>
      <c r="U2839" s="161" t="s">
        <v>10</v>
      </c>
      <c r="V2839" s="161" t="s">
        <v>11</v>
      </c>
      <c r="W2839" s="161" t="s">
        <v>12</v>
      </c>
      <c r="X2839" s="161" t="s">
        <v>13</v>
      </c>
      <c r="Y2839" s="169">
        <v>6250</v>
      </c>
      <c r="Z2839" s="169">
        <v>9221102</v>
      </c>
      <c r="AA2839" s="166">
        <v>2.6630742271660283E-2</v>
      </c>
      <c r="AB2839" s="167" t="s">
        <v>3110</v>
      </c>
      <c r="AC2839" s="168" t="s">
        <v>3246</v>
      </c>
    </row>
    <row r="2840" spans="1:29" x14ac:dyDescent="0.3">
      <c r="A2840" s="156" t="s">
        <v>1704</v>
      </c>
      <c r="B2840" s="157">
        <v>1</v>
      </c>
      <c r="C2840" s="158" t="s">
        <v>310</v>
      </c>
      <c r="D2840" s="158" t="s">
        <v>268</v>
      </c>
      <c r="E2840" s="156" t="s">
        <v>236</v>
      </c>
      <c r="F2840" s="159" t="s">
        <v>2639</v>
      </c>
      <c r="G2840" s="158" t="s">
        <v>310</v>
      </c>
      <c r="H2840" s="160">
        <v>43893</v>
      </c>
      <c r="I2840" s="160">
        <v>44082</v>
      </c>
      <c r="J2840" s="161" t="s">
        <v>979</v>
      </c>
      <c r="K2840" s="162"/>
      <c r="L2840" s="163" t="s">
        <v>679</v>
      </c>
      <c r="M2840" s="171">
        <v>0</v>
      </c>
      <c r="N2840" s="164">
        <v>282815.48000000004</v>
      </c>
      <c r="O2840" s="162" t="s">
        <v>696</v>
      </c>
      <c r="P2840" s="160">
        <v>44082</v>
      </c>
      <c r="Q2840" s="162" t="s">
        <v>1116</v>
      </c>
      <c r="R2840" s="164">
        <v>282815.48</v>
      </c>
      <c r="S2840" s="163" t="s">
        <v>642</v>
      </c>
      <c r="T2840" s="163"/>
      <c r="U2840" s="161" t="s">
        <v>10</v>
      </c>
      <c r="V2840" s="161" t="s">
        <v>11</v>
      </c>
      <c r="W2840" s="161" t="s">
        <v>12</v>
      </c>
      <c r="X2840" s="161" t="s">
        <v>13</v>
      </c>
      <c r="Y2840" s="169">
        <v>6250</v>
      </c>
      <c r="Z2840" s="169">
        <v>9221102</v>
      </c>
      <c r="AA2840" s="166">
        <v>0.37411166735790197</v>
      </c>
      <c r="AB2840" s="167" t="s">
        <v>3110</v>
      </c>
      <c r="AC2840" s="168" t="s">
        <v>3246</v>
      </c>
    </row>
    <row r="2841" spans="1:29" x14ac:dyDescent="0.3">
      <c r="A2841" s="156" t="s">
        <v>1704</v>
      </c>
      <c r="B2841" s="157">
        <v>1</v>
      </c>
      <c r="C2841" s="158" t="s">
        <v>310</v>
      </c>
      <c r="D2841" s="158" t="s">
        <v>268</v>
      </c>
      <c r="E2841" s="156" t="s">
        <v>236</v>
      </c>
      <c r="F2841" s="159" t="s">
        <v>2639</v>
      </c>
      <c r="G2841" s="158" t="s">
        <v>310</v>
      </c>
      <c r="H2841" s="160">
        <v>43893</v>
      </c>
      <c r="I2841" s="160">
        <v>44337</v>
      </c>
      <c r="J2841" s="161" t="s">
        <v>979</v>
      </c>
      <c r="K2841" s="162"/>
      <c r="L2841" s="163" t="s">
        <v>679</v>
      </c>
      <c r="M2841" s="171">
        <v>0</v>
      </c>
      <c r="N2841" s="164">
        <v>51574.48</v>
      </c>
      <c r="O2841" s="162" t="s">
        <v>738</v>
      </c>
      <c r="P2841" s="160">
        <v>44337</v>
      </c>
      <c r="Q2841" s="162" t="s">
        <v>2058</v>
      </c>
      <c r="R2841" s="164">
        <v>51574.48</v>
      </c>
      <c r="S2841" s="163" t="s">
        <v>642</v>
      </c>
      <c r="T2841" s="163"/>
      <c r="U2841" s="161" t="s">
        <v>10</v>
      </c>
      <c r="V2841" s="161" t="s">
        <v>11</v>
      </c>
      <c r="W2841" s="161" t="s">
        <v>12</v>
      </c>
      <c r="X2841" s="161" t="s">
        <v>13</v>
      </c>
      <c r="Y2841" s="169">
        <v>6250</v>
      </c>
      <c r="Z2841" s="169">
        <v>9221102</v>
      </c>
      <c r="AA2841" s="166">
        <v>6.8223333128429778E-2</v>
      </c>
      <c r="AB2841" s="167" t="s">
        <v>3110</v>
      </c>
      <c r="AC2841" s="168" t="s">
        <v>3246</v>
      </c>
    </row>
    <row r="2842" spans="1:29" x14ac:dyDescent="0.3">
      <c r="A2842" s="156" t="s">
        <v>1704</v>
      </c>
      <c r="B2842" s="157">
        <v>1</v>
      </c>
      <c r="C2842" s="158" t="s">
        <v>310</v>
      </c>
      <c r="D2842" s="158" t="s">
        <v>268</v>
      </c>
      <c r="E2842" s="156" t="s">
        <v>236</v>
      </c>
      <c r="F2842" s="159" t="s">
        <v>2639</v>
      </c>
      <c r="G2842" s="158" t="s">
        <v>310</v>
      </c>
      <c r="H2842" s="160">
        <v>43893</v>
      </c>
      <c r="I2842" s="160">
        <v>44589</v>
      </c>
      <c r="J2842" s="161" t="s">
        <v>2202</v>
      </c>
      <c r="K2842" s="162" t="s">
        <v>660</v>
      </c>
      <c r="L2842" s="163" t="s">
        <v>679</v>
      </c>
      <c r="M2842" s="171">
        <v>3.637978807091713E-11</v>
      </c>
      <c r="N2842" s="164">
        <v>18937.040000000037</v>
      </c>
      <c r="O2842" s="162" t="s">
        <v>844</v>
      </c>
      <c r="P2842" s="160">
        <v>44589</v>
      </c>
      <c r="Q2842" s="162" t="s">
        <v>2515</v>
      </c>
      <c r="R2842" s="164">
        <v>18937.04</v>
      </c>
      <c r="S2842" s="163" t="s">
        <v>642</v>
      </c>
      <c r="T2842" s="163"/>
      <c r="U2842" s="161" t="s">
        <v>10</v>
      </c>
      <c r="V2842" s="161" t="s">
        <v>11</v>
      </c>
      <c r="W2842" s="161" t="s">
        <v>12</v>
      </c>
      <c r="X2842" s="161" t="s">
        <v>13</v>
      </c>
      <c r="Y2842" s="169">
        <v>6250</v>
      </c>
      <c r="Z2842" s="169">
        <v>9221102</v>
      </c>
      <c r="AA2842" s="166">
        <v>2.5050140852344024E-2</v>
      </c>
      <c r="AB2842" s="167" t="s">
        <v>3110</v>
      </c>
      <c r="AC2842" s="168" t="s">
        <v>3246</v>
      </c>
    </row>
    <row r="2843" spans="1:29" x14ac:dyDescent="0.3">
      <c r="A2843" s="156" t="s">
        <v>2817</v>
      </c>
      <c r="B2843" s="157">
        <v>2</v>
      </c>
      <c r="C2843" s="158" t="s">
        <v>310</v>
      </c>
      <c r="D2843" s="158" t="s">
        <v>275</v>
      </c>
      <c r="E2843" s="156" t="s">
        <v>2722</v>
      </c>
      <c r="F2843" s="159" t="s">
        <v>2639</v>
      </c>
      <c r="G2843" s="158" t="s">
        <v>310</v>
      </c>
      <c r="H2843" s="160">
        <v>44085</v>
      </c>
      <c r="I2843" s="160">
        <v>44281</v>
      </c>
      <c r="J2843" s="161" t="s">
        <v>979</v>
      </c>
      <c r="K2843" s="162" t="s">
        <v>1169</v>
      </c>
      <c r="L2843" s="163" t="s">
        <v>1203</v>
      </c>
      <c r="M2843" s="171">
        <v>0</v>
      </c>
      <c r="N2843" s="164">
        <v>7950</v>
      </c>
      <c r="O2843" s="162">
        <v>6232</v>
      </c>
      <c r="P2843" s="160">
        <v>44281</v>
      </c>
      <c r="Q2843" s="162" t="s">
        <v>1835</v>
      </c>
      <c r="R2843" s="164">
        <v>7950</v>
      </c>
      <c r="S2843" s="163" t="s">
        <v>395</v>
      </c>
      <c r="T2843" s="163"/>
      <c r="U2843" s="161" t="s">
        <v>10</v>
      </c>
      <c r="V2843" s="161" t="s">
        <v>11</v>
      </c>
      <c r="W2843" s="161" t="s">
        <v>12</v>
      </c>
      <c r="X2843" s="161" t="s">
        <v>13</v>
      </c>
      <c r="Y2843" s="169">
        <v>6150</v>
      </c>
      <c r="Z2843" s="169">
        <v>9191101</v>
      </c>
      <c r="AA2843" s="166">
        <v>0.36642699115044247</v>
      </c>
      <c r="AB2843" s="167" t="s">
        <v>2227</v>
      </c>
      <c r="AC2843" s="168" t="s">
        <v>3222</v>
      </c>
    </row>
    <row r="2844" spans="1:29" x14ac:dyDescent="0.3">
      <c r="A2844" s="156" t="s">
        <v>2817</v>
      </c>
      <c r="B2844" s="157">
        <v>2</v>
      </c>
      <c r="C2844" s="158" t="s">
        <v>310</v>
      </c>
      <c r="D2844" s="163" t="s">
        <v>275</v>
      </c>
      <c r="E2844" s="156" t="s">
        <v>2722</v>
      </c>
      <c r="F2844" s="159" t="s">
        <v>2639</v>
      </c>
      <c r="G2844" s="156" t="s">
        <v>310</v>
      </c>
      <c r="H2844" s="160">
        <v>44085</v>
      </c>
      <c r="I2844" s="160">
        <v>44281</v>
      </c>
      <c r="J2844" s="161" t="s">
        <v>979</v>
      </c>
      <c r="K2844" s="162" t="s">
        <v>1169</v>
      </c>
      <c r="L2844" s="163" t="s">
        <v>1203</v>
      </c>
      <c r="M2844" s="171">
        <v>0</v>
      </c>
      <c r="N2844" s="164">
        <v>13746</v>
      </c>
      <c r="O2844" s="162">
        <v>6233</v>
      </c>
      <c r="P2844" s="160">
        <v>44281</v>
      </c>
      <c r="Q2844" s="162" t="s">
        <v>1835</v>
      </c>
      <c r="R2844" s="164">
        <v>13746</v>
      </c>
      <c r="S2844" s="162" t="s">
        <v>395</v>
      </c>
      <c r="T2844" s="163"/>
      <c r="U2844" s="161" t="s">
        <v>10</v>
      </c>
      <c r="V2844" s="161" t="s">
        <v>11</v>
      </c>
      <c r="W2844" s="161" t="s">
        <v>12</v>
      </c>
      <c r="X2844" s="161" t="s">
        <v>13</v>
      </c>
      <c r="Y2844" s="169">
        <v>6150</v>
      </c>
      <c r="Z2844" s="169">
        <v>9191101</v>
      </c>
      <c r="AA2844" s="166">
        <v>0.63357300884955747</v>
      </c>
      <c r="AB2844" s="158" t="s">
        <v>2228</v>
      </c>
      <c r="AC2844" s="168" t="s">
        <v>3222</v>
      </c>
    </row>
    <row r="2845" spans="1:29" x14ac:dyDescent="0.3">
      <c r="A2845" s="156" t="s">
        <v>1704</v>
      </c>
      <c r="B2845" s="157">
        <v>1</v>
      </c>
      <c r="C2845" s="158" t="s">
        <v>310</v>
      </c>
      <c r="D2845" s="158" t="s">
        <v>268</v>
      </c>
      <c r="E2845" s="156" t="s">
        <v>236</v>
      </c>
      <c r="F2845" s="159" t="s">
        <v>2639</v>
      </c>
      <c r="G2845" s="158" t="s">
        <v>310</v>
      </c>
      <c r="H2845" s="160">
        <v>44502</v>
      </c>
      <c r="I2845" s="160">
        <v>44593</v>
      </c>
      <c r="J2845" s="161" t="s">
        <v>2202</v>
      </c>
      <c r="K2845" s="162" t="s">
        <v>2439</v>
      </c>
      <c r="L2845" s="163" t="s">
        <v>2448</v>
      </c>
      <c r="M2845" s="171">
        <v>0</v>
      </c>
      <c r="N2845" s="171">
        <v>17420.13</v>
      </c>
      <c r="O2845" s="162" t="s">
        <v>844</v>
      </c>
      <c r="P2845" s="160">
        <v>44593</v>
      </c>
      <c r="Q2845" s="162" t="s">
        <v>2516</v>
      </c>
      <c r="R2845" s="164">
        <v>17420.13</v>
      </c>
      <c r="S2845" s="163" t="s">
        <v>642</v>
      </c>
      <c r="T2845" s="163"/>
      <c r="U2845" s="161" t="s">
        <v>10</v>
      </c>
      <c r="V2845" s="161" t="s">
        <v>11</v>
      </c>
      <c r="W2845" s="161" t="s">
        <v>12</v>
      </c>
      <c r="X2845" s="161" t="s">
        <v>13</v>
      </c>
      <c r="Y2845" s="165">
        <v>6260</v>
      </c>
      <c r="Z2845" s="165">
        <v>9221102</v>
      </c>
      <c r="AA2845" s="166">
        <v>1</v>
      </c>
      <c r="AB2845" s="167" t="s">
        <v>3111</v>
      </c>
      <c r="AC2845" s="168" t="s">
        <v>3246</v>
      </c>
    </row>
    <row r="2846" spans="1:29" x14ac:dyDescent="0.3">
      <c r="A2846" s="156" t="s">
        <v>1714</v>
      </c>
      <c r="B2846" s="157">
        <v>1</v>
      </c>
      <c r="C2846" s="158" t="s">
        <v>310</v>
      </c>
      <c r="D2846" s="158" t="s">
        <v>235</v>
      </c>
      <c r="E2846" s="156" t="s">
        <v>236</v>
      </c>
      <c r="F2846" s="159" t="s">
        <v>2639</v>
      </c>
      <c r="G2846" s="158" t="s">
        <v>310</v>
      </c>
      <c r="H2846" s="160">
        <v>44743</v>
      </c>
      <c r="I2846" s="160">
        <v>44799</v>
      </c>
      <c r="J2846" s="161" t="s">
        <v>2671</v>
      </c>
      <c r="K2846" s="162" t="s">
        <v>2672</v>
      </c>
      <c r="L2846" s="163" t="s">
        <v>2717</v>
      </c>
      <c r="M2846" s="171">
        <v>0</v>
      </c>
      <c r="N2846" s="164">
        <v>2645</v>
      </c>
      <c r="O2846" s="162">
        <v>6619</v>
      </c>
      <c r="P2846" s="160">
        <v>44799</v>
      </c>
      <c r="Q2846" s="162" t="s">
        <v>3022</v>
      </c>
      <c r="R2846" s="164">
        <v>2645</v>
      </c>
      <c r="S2846" s="163" t="s">
        <v>559</v>
      </c>
      <c r="T2846" s="163"/>
      <c r="U2846" s="161" t="s">
        <v>10</v>
      </c>
      <c r="V2846" s="161" t="s">
        <v>11</v>
      </c>
      <c r="W2846" s="161" t="s">
        <v>12</v>
      </c>
      <c r="X2846" s="161" t="s">
        <v>13</v>
      </c>
      <c r="Y2846" s="165">
        <v>6250</v>
      </c>
      <c r="Z2846" s="165">
        <v>9241102</v>
      </c>
      <c r="AA2846" s="166">
        <v>1</v>
      </c>
      <c r="AB2846" s="167" t="s">
        <v>2673</v>
      </c>
      <c r="AC2846" s="168" t="s">
        <v>3256</v>
      </c>
    </row>
    <row r="2847" spans="1:29" x14ac:dyDescent="0.3">
      <c r="A2847" s="156" t="s">
        <v>2791</v>
      </c>
      <c r="B2847" s="157">
        <v>0</v>
      </c>
      <c r="C2847" s="158" t="s">
        <v>1548</v>
      </c>
      <c r="D2847" s="156" t="s">
        <v>3</v>
      </c>
      <c r="E2847" s="156" t="s">
        <v>2722</v>
      </c>
      <c r="F2847" s="159" t="s">
        <v>2042</v>
      </c>
      <c r="G2847" s="158" t="s">
        <v>2043</v>
      </c>
      <c r="H2847" s="160">
        <v>44334</v>
      </c>
      <c r="I2847" s="160">
        <v>44350</v>
      </c>
      <c r="J2847" s="161" t="s">
        <v>979</v>
      </c>
      <c r="K2847" s="162" t="s">
        <v>2044</v>
      </c>
      <c r="L2847" s="163" t="s">
        <v>2069</v>
      </c>
      <c r="M2847" s="171">
        <v>0</v>
      </c>
      <c r="N2847" s="164">
        <v>1665.5</v>
      </c>
      <c r="O2847" s="162">
        <v>117699325</v>
      </c>
      <c r="P2847" s="160">
        <v>44350</v>
      </c>
      <c r="Q2847" s="162" t="s">
        <v>2116</v>
      </c>
      <c r="R2847" s="164">
        <v>1665.5</v>
      </c>
      <c r="S2847" s="162"/>
      <c r="T2847" s="163"/>
      <c r="U2847" s="161" t="s">
        <v>10</v>
      </c>
      <c r="V2847" s="161" t="s">
        <v>11</v>
      </c>
      <c r="W2847" s="161" t="s">
        <v>12</v>
      </c>
      <c r="X2847" s="161" t="s">
        <v>13</v>
      </c>
      <c r="Y2847" s="169">
        <v>4400</v>
      </c>
      <c r="Z2847" s="169">
        <v>9851100</v>
      </c>
      <c r="AA2847" s="166">
        <v>1</v>
      </c>
      <c r="AB2847" s="158" t="s">
        <v>2079</v>
      </c>
      <c r="AC2847" s="168" t="s">
        <v>3186</v>
      </c>
    </row>
    <row r="2848" spans="1:29" x14ac:dyDescent="0.3">
      <c r="A2848" s="156" t="s">
        <v>2815</v>
      </c>
      <c r="B2848" s="157">
        <v>2</v>
      </c>
      <c r="C2848" s="158" t="s">
        <v>1548</v>
      </c>
      <c r="D2848" s="156" t="s">
        <v>275</v>
      </c>
      <c r="E2848" s="156" t="s">
        <v>2722</v>
      </c>
      <c r="F2848" s="159" t="s">
        <v>2590</v>
      </c>
      <c r="G2848" s="156" t="s">
        <v>2146</v>
      </c>
      <c r="H2848" s="160">
        <v>44179</v>
      </c>
      <c r="I2848" s="160">
        <v>44235</v>
      </c>
      <c r="J2848" s="161" t="s">
        <v>979</v>
      </c>
      <c r="K2848" s="162" t="s">
        <v>1455</v>
      </c>
      <c r="L2848" s="163" t="s">
        <v>1459</v>
      </c>
      <c r="M2848" s="171">
        <v>0</v>
      </c>
      <c r="N2848" s="164">
        <v>246.82</v>
      </c>
      <c r="O2848" s="162">
        <v>9319230223</v>
      </c>
      <c r="P2848" s="160">
        <v>44235</v>
      </c>
      <c r="Q2848" s="162" t="s">
        <v>1614</v>
      </c>
      <c r="R2848" s="164">
        <v>246.82</v>
      </c>
      <c r="S2848" s="162" t="s">
        <v>395</v>
      </c>
      <c r="T2848" s="163"/>
      <c r="U2848" s="161" t="s">
        <v>10</v>
      </c>
      <c r="V2848" s="161" t="s">
        <v>11</v>
      </c>
      <c r="W2848" s="161" t="s">
        <v>1355</v>
      </c>
      <c r="X2848" s="161" t="s">
        <v>1356</v>
      </c>
      <c r="Y2848" s="169">
        <v>4300</v>
      </c>
      <c r="Z2848" s="169">
        <v>9191101</v>
      </c>
      <c r="AA2848" s="166">
        <v>0.33334233698881743</v>
      </c>
      <c r="AB2848" s="158" t="s">
        <v>1456</v>
      </c>
      <c r="AC2848" s="168" t="s">
        <v>3222</v>
      </c>
    </row>
    <row r="2849" spans="1:29" x14ac:dyDescent="0.3">
      <c r="A2849" s="156" t="s">
        <v>2770</v>
      </c>
      <c r="B2849" s="157">
        <v>1</v>
      </c>
      <c r="C2849" s="158" t="s">
        <v>1548</v>
      </c>
      <c r="D2849" s="158" t="s">
        <v>283</v>
      </c>
      <c r="E2849" s="156" t="s">
        <v>2722</v>
      </c>
      <c r="F2849" s="159" t="s">
        <v>2590</v>
      </c>
      <c r="G2849" s="158" t="s">
        <v>2146</v>
      </c>
      <c r="H2849" s="160">
        <v>44179</v>
      </c>
      <c r="I2849" s="160">
        <v>44235</v>
      </c>
      <c r="J2849" s="161" t="s">
        <v>979</v>
      </c>
      <c r="K2849" s="162" t="s">
        <v>1455</v>
      </c>
      <c r="L2849" s="163" t="s">
        <v>1459</v>
      </c>
      <c r="M2849" s="171">
        <v>0</v>
      </c>
      <c r="N2849" s="164">
        <v>246.82</v>
      </c>
      <c r="O2849" s="162">
        <v>9319230223</v>
      </c>
      <c r="P2849" s="160">
        <v>44235</v>
      </c>
      <c r="Q2849" s="162" t="s">
        <v>1614</v>
      </c>
      <c r="R2849" s="164">
        <v>246.82</v>
      </c>
      <c r="S2849" s="163" t="s">
        <v>401</v>
      </c>
      <c r="T2849" s="163"/>
      <c r="U2849" s="161" t="s">
        <v>10</v>
      </c>
      <c r="V2849" s="161" t="s">
        <v>11</v>
      </c>
      <c r="W2849" s="161" t="s">
        <v>1355</v>
      </c>
      <c r="X2849" s="161" t="s">
        <v>1356</v>
      </c>
      <c r="Y2849" s="165">
        <v>4300</v>
      </c>
      <c r="Z2849" s="165">
        <v>9231101</v>
      </c>
      <c r="AA2849" s="166">
        <v>0.33334233698881743</v>
      </c>
      <c r="AB2849" s="167" t="s">
        <v>1457</v>
      </c>
      <c r="AC2849" s="168" t="s">
        <v>3247</v>
      </c>
    </row>
    <row r="2850" spans="1:29" x14ac:dyDescent="0.3">
      <c r="A2850" s="156" t="s">
        <v>2777</v>
      </c>
      <c r="B2850" s="157">
        <v>2</v>
      </c>
      <c r="C2850" s="158" t="s">
        <v>1548</v>
      </c>
      <c r="D2850" s="158" t="s">
        <v>285</v>
      </c>
      <c r="E2850" s="156" t="s">
        <v>2722</v>
      </c>
      <c r="F2850" s="159" t="s">
        <v>2590</v>
      </c>
      <c r="G2850" s="158" t="s">
        <v>2146</v>
      </c>
      <c r="H2850" s="160">
        <v>44179</v>
      </c>
      <c r="I2850" s="160">
        <v>44235</v>
      </c>
      <c r="J2850" s="161" t="s">
        <v>979</v>
      </c>
      <c r="K2850" s="162" t="s">
        <v>1455</v>
      </c>
      <c r="L2850" s="163" t="s">
        <v>1459</v>
      </c>
      <c r="M2850" s="171">
        <v>0</v>
      </c>
      <c r="N2850" s="164">
        <v>246.8</v>
      </c>
      <c r="O2850" s="162">
        <v>9319230223</v>
      </c>
      <c r="P2850" s="160">
        <v>44235</v>
      </c>
      <c r="Q2850" s="162" t="s">
        <v>1614</v>
      </c>
      <c r="R2850" s="164">
        <v>246.8</v>
      </c>
      <c r="S2850" s="163" t="s">
        <v>633</v>
      </c>
      <c r="T2850" s="163"/>
      <c r="U2850" s="161" t="s">
        <v>10</v>
      </c>
      <c r="V2850" s="161" t="s">
        <v>11</v>
      </c>
      <c r="W2850" s="161" t="s">
        <v>1355</v>
      </c>
      <c r="X2850" s="161" t="s">
        <v>1356</v>
      </c>
      <c r="Y2850" s="169">
        <v>4300</v>
      </c>
      <c r="Z2850" s="169">
        <v>9381101</v>
      </c>
      <c r="AA2850" s="166">
        <v>0.33331532602236508</v>
      </c>
      <c r="AB2850" s="167" t="s">
        <v>1458</v>
      </c>
      <c r="AC2850" s="168" t="s">
        <v>3332</v>
      </c>
    </row>
    <row r="2851" spans="1:29" x14ac:dyDescent="0.3">
      <c r="A2851" s="156" t="s">
        <v>2765</v>
      </c>
      <c r="B2851" s="157">
        <v>1</v>
      </c>
      <c r="C2851" s="158" t="s">
        <v>1548</v>
      </c>
      <c r="D2851" s="158" t="s">
        <v>263</v>
      </c>
      <c r="E2851" s="156" t="s">
        <v>2722</v>
      </c>
      <c r="F2851" s="159" t="s">
        <v>2590</v>
      </c>
      <c r="G2851" s="156" t="s">
        <v>2146</v>
      </c>
      <c r="H2851" s="160">
        <v>44363</v>
      </c>
      <c r="I2851" s="160">
        <v>44438</v>
      </c>
      <c r="J2851" s="161" t="s">
        <v>2202</v>
      </c>
      <c r="K2851" s="162"/>
      <c r="L2851" s="163" t="s">
        <v>2157</v>
      </c>
      <c r="M2851" s="171">
        <v>0</v>
      </c>
      <c r="N2851" s="164">
        <v>376.36</v>
      </c>
      <c r="O2851" s="162">
        <v>9322335589</v>
      </c>
      <c r="P2851" s="160">
        <v>44438</v>
      </c>
      <c r="Q2851" s="162" t="s">
        <v>2333</v>
      </c>
      <c r="R2851" s="164">
        <v>376.36</v>
      </c>
      <c r="S2851" s="163" t="s">
        <v>2249</v>
      </c>
      <c r="T2851" s="163"/>
      <c r="U2851" s="161" t="s">
        <v>10</v>
      </c>
      <c r="V2851" s="161" t="s">
        <v>11</v>
      </c>
      <c r="W2851" s="161" t="s">
        <v>1355</v>
      </c>
      <c r="X2851" s="161" t="s">
        <v>1356</v>
      </c>
      <c r="Y2851" s="169">
        <v>4300</v>
      </c>
      <c r="Z2851" s="169">
        <v>9051101</v>
      </c>
      <c r="AA2851" s="166">
        <v>0.17344178437291183</v>
      </c>
      <c r="AB2851" s="167" t="s">
        <v>2148</v>
      </c>
      <c r="AC2851" s="168" t="s">
        <v>3171</v>
      </c>
    </row>
    <row r="2852" spans="1:29" x14ac:dyDescent="0.3">
      <c r="A2852" s="156" t="s">
        <v>2765</v>
      </c>
      <c r="B2852" s="157">
        <v>1</v>
      </c>
      <c r="C2852" s="158" t="s">
        <v>1548</v>
      </c>
      <c r="D2852" s="156" t="s">
        <v>263</v>
      </c>
      <c r="E2852" s="156" t="s">
        <v>2722</v>
      </c>
      <c r="F2852" s="159" t="s">
        <v>2590</v>
      </c>
      <c r="G2852" s="156" t="s">
        <v>2146</v>
      </c>
      <c r="H2852" s="160">
        <v>44363</v>
      </c>
      <c r="I2852" s="160">
        <v>44462</v>
      </c>
      <c r="J2852" s="161" t="s">
        <v>2202</v>
      </c>
      <c r="K2852" s="162"/>
      <c r="L2852" s="163" t="s">
        <v>2157</v>
      </c>
      <c r="M2852" s="171">
        <v>0</v>
      </c>
      <c r="N2852" s="164">
        <v>358.62</v>
      </c>
      <c r="O2852" s="162">
        <v>9323008978</v>
      </c>
      <c r="P2852" s="160">
        <v>44462</v>
      </c>
      <c r="Q2852" s="162" t="s">
        <v>2407</v>
      </c>
      <c r="R2852" s="164">
        <v>358.62</v>
      </c>
      <c r="S2852" s="162" t="s">
        <v>2249</v>
      </c>
      <c r="T2852" s="163"/>
      <c r="U2852" s="161" t="s">
        <v>10</v>
      </c>
      <c r="V2852" s="161" t="s">
        <v>11</v>
      </c>
      <c r="W2852" s="161" t="s">
        <v>1355</v>
      </c>
      <c r="X2852" s="161" t="s">
        <v>1356</v>
      </c>
      <c r="Y2852" s="169">
        <v>4300</v>
      </c>
      <c r="Z2852" s="169">
        <v>9051101</v>
      </c>
      <c r="AA2852" s="166">
        <v>0.16526648079448836</v>
      </c>
      <c r="AB2852" s="158" t="s">
        <v>2148</v>
      </c>
      <c r="AC2852" s="168" t="s">
        <v>3171</v>
      </c>
    </row>
    <row r="2853" spans="1:29" x14ac:dyDescent="0.3">
      <c r="A2853" s="156" t="s">
        <v>2765</v>
      </c>
      <c r="B2853" s="157">
        <v>1</v>
      </c>
      <c r="C2853" s="158" t="s">
        <v>1548</v>
      </c>
      <c r="D2853" s="158" t="s">
        <v>263</v>
      </c>
      <c r="E2853" s="156" t="s">
        <v>2722</v>
      </c>
      <c r="F2853" s="159" t="s">
        <v>2590</v>
      </c>
      <c r="G2853" s="158" t="s">
        <v>2146</v>
      </c>
      <c r="H2853" s="160">
        <v>44363</v>
      </c>
      <c r="I2853" s="160">
        <v>44635</v>
      </c>
      <c r="J2853" s="161" t="s">
        <v>2202</v>
      </c>
      <c r="K2853" s="162" t="s">
        <v>2147</v>
      </c>
      <c r="L2853" s="163" t="s">
        <v>2157</v>
      </c>
      <c r="M2853" s="171">
        <v>0</v>
      </c>
      <c r="N2853" s="164">
        <v>101.99</v>
      </c>
      <c r="O2853" s="162">
        <v>9325677028</v>
      </c>
      <c r="P2853" s="160">
        <v>44635</v>
      </c>
      <c r="Q2853" s="162" t="s">
        <v>2546</v>
      </c>
      <c r="R2853" s="164">
        <v>101.99</v>
      </c>
      <c r="S2853" s="163" t="s">
        <v>2249</v>
      </c>
      <c r="T2853" s="163"/>
      <c r="U2853" s="161" t="s">
        <v>10</v>
      </c>
      <c r="V2853" s="161" t="s">
        <v>11</v>
      </c>
      <c r="W2853" s="161" t="s">
        <v>1355</v>
      </c>
      <c r="X2853" s="161" t="s">
        <v>1356</v>
      </c>
      <c r="Y2853" s="169">
        <v>4300</v>
      </c>
      <c r="Z2853" s="169">
        <v>9051101</v>
      </c>
      <c r="AA2853" s="166">
        <v>4.700108297426208E-2</v>
      </c>
      <c r="AB2853" s="175" t="s">
        <v>2148</v>
      </c>
      <c r="AC2853" s="168" t="s">
        <v>3171</v>
      </c>
    </row>
    <row r="2854" spans="1:29" x14ac:dyDescent="0.3">
      <c r="A2854" s="156" t="s">
        <v>2816</v>
      </c>
      <c r="B2854" s="157">
        <v>1</v>
      </c>
      <c r="C2854" s="158" t="s">
        <v>1548</v>
      </c>
      <c r="D2854" s="158" t="s">
        <v>268</v>
      </c>
      <c r="E2854" s="156" t="s">
        <v>2722</v>
      </c>
      <c r="F2854" s="159" t="s">
        <v>2590</v>
      </c>
      <c r="G2854" s="158" t="s">
        <v>2146</v>
      </c>
      <c r="H2854" s="160">
        <v>44363</v>
      </c>
      <c r="I2854" s="160">
        <v>44438</v>
      </c>
      <c r="J2854" s="161" t="s">
        <v>2202</v>
      </c>
      <c r="K2854" s="162"/>
      <c r="L2854" s="163" t="s">
        <v>2157</v>
      </c>
      <c r="M2854" s="171">
        <v>0</v>
      </c>
      <c r="N2854" s="164">
        <v>599.39</v>
      </c>
      <c r="O2854" s="162">
        <v>9322335589</v>
      </c>
      <c r="P2854" s="160">
        <v>44438</v>
      </c>
      <c r="Q2854" s="162" t="s">
        <v>2333</v>
      </c>
      <c r="R2854" s="164">
        <v>599.39</v>
      </c>
      <c r="S2854" s="163" t="s">
        <v>2250</v>
      </c>
      <c r="T2854" s="163"/>
      <c r="U2854" s="161" t="s">
        <v>10</v>
      </c>
      <c r="V2854" s="161" t="s">
        <v>11</v>
      </c>
      <c r="W2854" s="161" t="s">
        <v>1355</v>
      </c>
      <c r="X2854" s="161" t="s">
        <v>1356</v>
      </c>
      <c r="Y2854" s="169">
        <v>4300</v>
      </c>
      <c r="Z2854" s="169">
        <v>9221101</v>
      </c>
      <c r="AA2854" s="166">
        <v>0.27622295444595502</v>
      </c>
      <c r="AB2854" s="172" t="s">
        <v>2149</v>
      </c>
      <c r="AC2854" s="168" t="s">
        <v>3242</v>
      </c>
    </row>
    <row r="2855" spans="1:29" x14ac:dyDescent="0.3">
      <c r="A2855" s="156" t="s">
        <v>2816</v>
      </c>
      <c r="B2855" s="157">
        <v>1</v>
      </c>
      <c r="C2855" s="158" t="s">
        <v>1548</v>
      </c>
      <c r="D2855" s="158" t="s">
        <v>268</v>
      </c>
      <c r="E2855" s="156" t="s">
        <v>2722</v>
      </c>
      <c r="F2855" s="159" t="s">
        <v>2590</v>
      </c>
      <c r="G2855" s="158" t="s">
        <v>2146</v>
      </c>
      <c r="H2855" s="160">
        <v>44363</v>
      </c>
      <c r="I2855" s="160">
        <v>44462</v>
      </c>
      <c r="J2855" s="161" t="s">
        <v>2202</v>
      </c>
      <c r="K2855" s="162"/>
      <c r="L2855" s="163" t="s">
        <v>2157</v>
      </c>
      <c r="M2855" s="171">
        <v>0</v>
      </c>
      <c r="N2855" s="164">
        <v>571.14</v>
      </c>
      <c r="O2855" s="162">
        <v>9323008978</v>
      </c>
      <c r="P2855" s="160">
        <v>44462</v>
      </c>
      <c r="Q2855" s="162" t="s">
        <v>2407</v>
      </c>
      <c r="R2855" s="164">
        <v>571.14</v>
      </c>
      <c r="S2855" s="163" t="s">
        <v>2250</v>
      </c>
      <c r="T2855" s="163"/>
      <c r="U2855" s="161" t="s">
        <v>10</v>
      </c>
      <c r="V2855" s="161" t="s">
        <v>11</v>
      </c>
      <c r="W2855" s="161" t="s">
        <v>1355</v>
      </c>
      <c r="X2855" s="161" t="s">
        <v>1356</v>
      </c>
      <c r="Y2855" s="169">
        <v>4300</v>
      </c>
      <c r="Z2855" s="169">
        <v>9221101</v>
      </c>
      <c r="AA2855" s="166">
        <v>0.26320422129542159</v>
      </c>
      <c r="AB2855" s="167" t="s">
        <v>2149</v>
      </c>
      <c r="AC2855" s="168" t="s">
        <v>3242</v>
      </c>
    </row>
    <row r="2856" spans="1:29" x14ac:dyDescent="0.3">
      <c r="A2856" s="156" t="s">
        <v>2816</v>
      </c>
      <c r="B2856" s="157">
        <v>1</v>
      </c>
      <c r="C2856" s="158" t="s">
        <v>1548</v>
      </c>
      <c r="D2856" s="156" t="s">
        <v>268</v>
      </c>
      <c r="E2856" s="156" t="s">
        <v>2722</v>
      </c>
      <c r="F2856" s="159" t="s">
        <v>2590</v>
      </c>
      <c r="G2856" s="156" t="s">
        <v>2146</v>
      </c>
      <c r="H2856" s="160">
        <v>44363</v>
      </c>
      <c r="I2856" s="160">
        <v>44635</v>
      </c>
      <c r="J2856" s="161" t="s">
        <v>2202</v>
      </c>
      <c r="K2856" s="173" t="s">
        <v>2147</v>
      </c>
      <c r="L2856" s="158" t="s">
        <v>2157</v>
      </c>
      <c r="M2856" s="171">
        <v>0</v>
      </c>
      <c r="N2856" s="171">
        <v>162.44999999999999</v>
      </c>
      <c r="O2856" s="162">
        <v>9325677028</v>
      </c>
      <c r="P2856" s="160">
        <v>44635</v>
      </c>
      <c r="Q2856" s="162" t="s">
        <v>2546</v>
      </c>
      <c r="R2856" s="164">
        <v>162.44999999999999</v>
      </c>
      <c r="S2856" s="162" t="s">
        <v>2250</v>
      </c>
      <c r="T2856" s="163"/>
      <c r="U2856" s="161" t="s">
        <v>10</v>
      </c>
      <c r="V2856" s="161" t="s">
        <v>11</v>
      </c>
      <c r="W2856" s="161" t="s">
        <v>1355</v>
      </c>
      <c r="X2856" s="161" t="s">
        <v>1356</v>
      </c>
      <c r="Y2856" s="169">
        <v>4300</v>
      </c>
      <c r="Z2856" s="169">
        <v>9221101</v>
      </c>
      <c r="AA2856" s="166">
        <v>7.4863476116961217E-2</v>
      </c>
      <c r="AB2856" s="158" t="s">
        <v>2149</v>
      </c>
      <c r="AC2856" s="168" t="s">
        <v>3242</v>
      </c>
    </row>
    <row r="2857" spans="1:29" x14ac:dyDescent="0.3">
      <c r="A2857" s="156" t="s">
        <v>1715</v>
      </c>
      <c r="B2857" s="157">
        <v>1</v>
      </c>
      <c r="C2857" s="158" t="s">
        <v>1473</v>
      </c>
      <c r="D2857" s="156" t="s">
        <v>235</v>
      </c>
      <c r="E2857" s="156" t="s">
        <v>236</v>
      </c>
      <c r="F2857" s="156" t="s">
        <v>344</v>
      </c>
      <c r="G2857" s="158" t="s">
        <v>341</v>
      </c>
      <c r="H2857" s="160">
        <v>44545</v>
      </c>
      <c r="I2857" s="160">
        <v>45474</v>
      </c>
      <c r="J2857" s="161" t="s">
        <v>6174</v>
      </c>
      <c r="K2857" s="162"/>
      <c r="L2857" s="163" t="s">
        <v>2527</v>
      </c>
      <c r="M2857" s="171">
        <v>1725</v>
      </c>
      <c r="N2857" s="170">
        <v>1725</v>
      </c>
      <c r="O2857" s="162"/>
      <c r="P2857" s="160"/>
      <c r="Q2857" s="162"/>
      <c r="R2857" s="164">
        <v>0</v>
      </c>
      <c r="S2857" s="158" t="s">
        <v>559</v>
      </c>
      <c r="T2857" s="162"/>
      <c r="U2857" s="161" t="s">
        <v>10</v>
      </c>
      <c r="V2857" s="161" t="s">
        <v>11</v>
      </c>
      <c r="W2857" s="161" t="s">
        <v>12</v>
      </c>
      <c r="X2857" s="161" t="s">
        <v>13</v>
      </c>
      <c r="Y2857" s="165">
        <v>6260</v>
      </c>
      <c r="Z2857" s="165">
        <v>9241102</v>
      </c>
      <c r="AA2857" s="166">
        <v>0</v>
      </c>
      <c r="AB2857" s="156" t="s">
        <v>3112</v>
      </c>
      <c r="AC2857" s="168" t="s">
        <v>3256</v>
      </c>
    </row>
    <row r="2858" spans="1:29" x14ac:dyDescent="0.3">
      <c r="A2858" s="156" t="s">
        <v>1715</v>
      </c>
      <c r="B2858" s="157">
        <v>1</v>
      </c>
      <c r="C2858" s="158" t="s">
        <v>1473</v>
      </c>
      <c r="D2858" s="158" t="s">
        <v>235</v>
      </c>
      <c r="E2858" s="156" t="s">
        <v>236</v>
      </c>
      <c r="F2858" s="159" t="s">
        <v>344</v>
      </c>
      <c r="G2858" s="158" t="s">
        <v>341</v>
      </c>
      <c r="H2858" s="160">
        <v>44545</v>
      </c>
      <c r="I2858" s="160">
        <v>45583</v>
      </c>
      <c r="J2858" s="161" t="s">
        <v>6174</v>
      </c>
      <c r="K2858" s="162" t="s">
        <v>2462</v>
      </c>
      <c r="L2858" s="163" t="s">
        <v>2527</v>
      </c>
      <c r="M2858" s="171">
        <v>-1725</v>
      </c>
      <c r="N2858" s="164">
        <v>-1725</v>
      </c>
      <c r="O2858" s="162"/>
      <c r="P2858" s="160"/>
      <c r="Q2858" s="162"/>
      <c r="R2858" s="164">
        <v>0</v>
      </c>
      <c r="S2858" s="163" t="s">
        <v>559</v>
      </c>
      <c r="T2858" s="163"/>
      <c r="U2858" s="161" t="s">
        <v>10</v>
      </c>
      <c r="V2858" s="161" t="s">
        <v>11</v>
      </c>
      <c r="W2858" s="161" t="s">
        <v>12</v>
      </c>
      <c r="X2858" s="161" t="s">
        <v>13</v>
      </c>
      <c r="Y2858" s="169">
        <v>6260</v>
      </c>
      <c r="Z2858" s="169">
        <v>9241102</v>
      </c>
      <c r="AA2858" s="166">
        <v>0</v>
      </c>
      <c r="AB2858" s="158" t="s">
        <v>6464</v>
      </c>
      <c r="AC2858" s="168" t="s">
        <v>3256</v>
      </c>
    </row>
    <row r="2859" spans="1:29" x14ac:dyDescent="0.3">
      <c r="A2859" s="156" t="s">
        <v>1691</v>
      </c>
      <c r="B2859" s="157">
        <v>0</v>
      </c>
      <c r="C2859" s="158" t="s">
        <v>1473</v>
      </c>
      <c r="D2859" s="158" t="s">
        <v>3</v>
      </c>
      <c r="E2859" s="156" t="s">
        <v>340</v>
      </c>
      <c r="F2859" s="158" t="s">
        <v>344</v>
      </c>
      <c r="G2859" s="158" t="s">
        <v>341</v>
      </c>
      <c r="H2859" s="160">
        <v>43282</v>
      </c>
      <c r="I2859" s="160">
        <v>43360</v>
      </c>
      <c r="J2859" s="161" t="s">
        <v>265</v>
      </c>
      <c r="K2859" s="162"/>
      <c r="L2859" s="158" t="s">
        <v>342</v>
      </c>
      <c r="M2859" s="171">
        <v>0</v>
      </c>
      <c r="N2859" s="171">
        <v>16080</v>
      </c>
      <c r="O2859" s="162">
        <v>966301</v>
      </c>
      <c r="P2859" s="160">
        <v>43360</v>
      </c>
      <c r="Q2859" s="162">
        <v>24789789</v>
      </c>
      <c r="R2859" s="171">
        <v>16080</v>
      </c>
      <c r="S2859" s="162"/>
      <c r="T2859" s="158"/>
      <c r="U2859" s="161" t="s">
        <v>10</v>
      </c>
      <c r="V2859" s="161" t="s">
        <v>11</v>
      </c>
      <c r="W2859" s="161" t="s">
        <v>12</v>
      </c>
      <c r="X2859" s="161" t="s">
        <v>13</v>
      </c>
      <c r="Y2859" s="165">
        <v>6210</v>
      </c>
      <c r="Z2859" s="169">
        <v>9851100</v>
      </c>
      <c r="AA2859" s="166">
        <v>0.67</v>
      </c>
      <c r="AB2859" s="158" t="s">
        <v>2273</v>
      </c>
      <c r="AC2859" s="168" t="s">
        <v>3189</v>
      </c>
    </row>
    <row r="2860" spans="1:29" x14ac:dyDescent="0.3">
      <c r="A2860" s="156" t="s">
        <v>1691</v>
      </c>
      <c r="B2860" s="157">
        <v>0</v>
      </c>
      <c r="C2860" s="158" t="s">
        <v>1473</v>
      </c>
      <c r="D2860" s="158" t="s">
        <v>3</v>
      </c>
      <c r="E2860" s="156" t="s">
        <v>340</v>
      </c>
      <c r="F2860" s="159" t="s">
        <v>344</v>
      </c>
      <c r="G2860" s="158" t="s">
        <v>341</v>
      </c>
      <c r="H2860" s="160">
        <v>43282</v>
      </c>
      <c r="I2860" s="160">
        <v>43392</v>
      </c>
      <c r="J2860" s="161" t="s">
        <v>265</v>
      </c>
      <c r="K2860" s="162"/>
      <c r="L2860" s="163" t="s">
        <v>342</v>
      </c>
      <c r="M2860" s="171">
        <v>0</v>
      </c>
      <c r="N2860" s="164">
        <v>6720</v>
      </c>
      <c r="O2860" s="162">
        <v>966422</v>
      </c>
      <c r="P2860" s="160">
        <v>43392</v>
      </c>
      <c r="Q2860" s="162">
        <v>24871020</v>
      </c>
      <c r="R2860" s="164">
        <v>6720</v>
      </c>
      <c r="S2860" s="163"/>
      <c r="T2860" s="163"/>
      <c r="U2860" s="161" t="s">
        <v>10</v>
      </c>
      <c r="V2860" s="161" t="s">
        <v>11</v>
      </c>
      <c r="W2860" s="161" t="s">
        <v>12</v>
      </c>
      <c r="X2860" s="161" t="s">
        <v>13</v>
      </c>
      <c r="Y2860" s="169">
        <v>6210</v>
      </c>
      <c r="Z2860" s="169">
        <v>9851100</v>
      </c>
      <c r="AA2860" s="166">
        <v>0.28000000000000003</v>
      </c>
      <c r="AB2860" s="167" t="s">
        <v>2273</v>
      </c>
      <c r="AC2860" s="168" t="s">
        <v>3189</v>
      </c>
    </row>
    <row r="2861" spans="1:29" x14ac:dyDescent="0.3">
      <c r="A2861" s="156" t="s">
        <v>1691</v>
      </c>
      <c r="B2861" s="157">
        <v>0</v>
      </c>
      <c r="C2861" s="158" t="s">
        <v>1473</v>
      </c>
      <c r="D2861" s="156" t="s">
        <v>3</v>
      </c>
      <c r="E2861" s="156" t="s">
        <v>340</v>
      </c>
      <c r="F2861" s="159" t="s">
        <v>344</v>
      </c>
      <c r="G2861" s="156" t="s">
        <v>341</v>
      </c>
      <c r="H2861" s="160">
        <v>43282</v>
      </c>
      <c r="I2861" s="160">
        <v>44349</v>
      </c>
      <c r="J2861" s="161" t="s">
        <v>979</v>
      </c>
      <c r="K2861" s="162" t="s">
        <v>343</v>
      </c>
      <c r="L2861" s="163" t="s">
        <v>342</v>
      </c>
      <c r="M2861" s="171">
        <v>0</v>
      </c>
      <c r="N2861" s="164">
        <v>1200</v>
      </c>
      <c r="O2861" s="162">
        <v>969692</v>
      </c>
      <c r="P2861" s="160">
        <v>44349</v>
      </c>
      <c r="Q2861" s="162" t="s">
        <v>2110</v>
      </c>
      <c r="R2861" s="164">
        <v>1200</v>
      </c>
      <c r="S2861" s="163"/>
      <c r="T2861" s="163"/>
      <c r="U2861" s="161" t="s">
        <v>10</v>
      </c>
      <c r="V2861" s="161" t="s">
        <v>11</v>
      </c>
      <c r="W2861" s="161" t="s">
        <v>12</v>
      </c>
      <c r="X2861" s="161" t="s">
        <v>13</v>
      </c>
      <c r="Y2861" s="169">
        <v>6210</v>
      </c>
      <c r="Z2861" s="169">
        <v>9851100</v>
      </c>
      <c r="AA2861" s="166">
        <v>0.05</v>
      </c>
      <c r="AB2861" s="158" t="s">
        <v>2273</v>
      </c>
      <c r="AC2861" s="168" t="s">
        <v>3189</v>
      </c>
    </row>
    <row r="2862" spans="1:29" x14ac:dyDescent="0.3">
      <c r="A2862" s="156" t="s">
        <v>1691</v>
      </c>
      <c r="B2862" s="157">
        <v>0</v>
      </c>
      <c r="C2862" s="158" t="s">
        <v>1473</v>
      </c>
      <c r="D2862" s="156" t="s">
        <v>3</v>
      </c>
      <c r="E2862" s="156" t="s">
        <v>340</v>
      </c>
      <c r="F2862" s="158" t="s">
        <v>344</v>
      </c>
      <c r="G2862" s="158" t="s">
        <v>341</v>
      </c>
      <c r="H2862" s="160">
        <v>43282</v>
      </c>
      <c r="I2862" s="160">
        <v>46730</v>
      </c>
      <c r="J2862" s="161" t="s">
        <v>6707</v>
      </c>
      <c r="K2862" s="173" t="s">
        <v>345</v>
      </c>
      <c r="L2862" s="158" t="s">
        <v>471</v>
      </c>
      <c r="M2862" s="171">
        <v>5500</v>
      </c>
      <c r="N2862" s="171">
        <v>5500</v>
      </c>
      <c r="O2862" s="162"/>
      <c r="P2862" s="160"/>
      <c r="Q2862" s="162"/>
      <c r="R2862" s="171">
        <v>0</v>
      </c>
      <c r="S2862" s="163"/>
      <c r="T2862" s="156"/>
      <c r="U2862" s="161" t="s">
        <v>10</v>
      </c>
      <c r="V2862" s="161" t="s">
        <v>11</v>
      </c>
      <c r="W2862" s="161" t="s">
        <v>12</v>
      </c>
      <c r="X2862" s="161" t="s">
        <v>13</v>
      </c>
      <c r="Y2862" s="165">
        <v>6210</v>
      </c>
      <c r="Z2862" s="165">
        <v>9851100</v>
      </c>
      <c r="AA2862" s="166">
        <v>0</v>
      </c>
      <c r="AB2862" s="163" t="s">
        <v>936</v>
      </c>
      <c r="AC2862" s="168" t="s">
        <v>3189</v>
      </c>
    </row>
    <row r="2863" spans="1:29" x14ac:dyDescent="0.3">
      <c r="A2863" s="156" t="s">
        <v>2819</v>
      </c>
      <c r="B2863" s="157">
        <v>2</v>
      </c>
      <c r="C2863" s="158" t="s">
        <v>1473</v>
      </c>
      <c r="D2863" s="156" t="s">
        <v>130</v>
      </c>
      <c r="E2863" s="156" t="s">
        <v>2722</v>
      </c>
      <c r="F2863" s="158" t="s">
        <v>344</v>
      </c>
      <c r="G2863" s="158" t="s">
        <v>341</v>
      </c>
      <c r="H2863" s="160">
        <v>43264</v>
      </c>
      <c r="I2863" s="160">
        <v>43305</v>
      </c>
      <c r="J2863" s="161" t="s">
        <v>244</v>
      </c>
      <c r="K2863" s="156"/>
      <c r="L2863" s="158" t="s">
        <v>346</v>
      </c>
      <c r="M2863" s="171">
        <v>0</v>
      </c>
      <c r="N2863" s="171">
        <v>2800</v>
      </c>
      <c r="O2863" s="162">
        <v>965679</v>
      </c>
      <c r="P2863" s="160">
        <v>43305</v>
      </c>
      <c r="Q2863" s="162">
        <v>24699522</v>
      </c>
      <c r="R2863" s="171">
        <v>2800</v>
      </c>
      <c r="S2863" s="163" t="s">
        <v>1571</v>
      </c>
      <c r="T2863" s="156"/>
      <c r="U2863" s="161" t="s">
        <v>10</v>
      </c>
      <c r="V2863" s="161" t="s">
        <v>11</v>
      </c>
      <c r="W2863" s="161" t="s">
        <v>12</v>
      </c>
      <c r="X2863" s="161" t="s">
        <v>13</v>
      </c>
      <c r="Y2863" s="165">
        <v>6210</v>
      </c>
      <c r="Z2863" s="165">
        <v>9121101</v>
      </c>
      <c r="AA2863" s="166">
        <v>1.564245810055866E-2</v>
      </c>
      <c r="AB2863" s="163" t="s">
        <v>3113</v>
      </c>
      <c r="AC2863" s="168" t="s">
        <v>3197</v>
      </c>
    </row>
    <row r="2864" spans="1:29" x14ac:dyDescent="0.3">
      <c r="A2864" s="156" t="s">
        <v>2819</v>
      </c>
      <c r="B2864" s="157">
        <v>2</v>
      </c>
      <c r="C2864" s="158" t="s">
        <v>1473</v>
      </c>
      <c r="D2864" s="156" t="s">
        <v>130</v>
      </c>
      <c r="E2864" s="156" t="s">
        <v>2722</v>
      </c>
      <c r="F2864" s="158" t="s">
        <v>344</v>
      </c>
      <c r="G2864" s="158" t="s">
        <v>341</v>
      </c>
      <c r="H2864" s="160">
        <v>43264</v>
      </c>
      <c r="I2864" s="160">
        <v>43515</v>
      </c>
      <c r="J2864" s="161" t="s">
        <v>265</v>
      </c>
      <c r="K2864" s="162"/>
      <c r="L2864" s="158" t="s">
        <v>346</v>
      </c>
      <c r="M2864" s="171">
        <v>0</v>
      </c>
      <c r="N2864" s="171">
        <v>10110</v>
      </c>
      <c r="O2864" s="162" t="s">
        <v>347</v>
      </c>
      <c r="P2864" s="160">
        <v>43515</v>
      </c>
      <c r="Q2864" s="162">
        <v>25105194</v>
      </c>
      <c r="R2864" s="171">
        <v>10110</v>
      </c>
      <c r="S2864" s="163" t="s">
        <v>1571</v>
      </c>
      <c r="T2864" s="156"/>
      <c r="U2864" s="161" t="s">
        <v>10</v>
      </c>
      <c r="V2864" s="161" t="s">
        <v>11</v>
      </c>
      <c r="W2864" s="161" t="s">
        <v>12</v>
      </c>
      <c r="X2864" s="161" t="s">
        <v>13</v>
      </c>
      <c r="Y2864" s="165">
        <v>6210</v>
      </c>
      <c r="Z2864" s="165">
        <v>9121101</v>
      </c>
      <c r="AA2864" s="166">
        <v>5.6480446927374299E-2</v>
      </c>
      <c r="AB2864" s="158" t="s">
        <v>3114</v>
      </c>
      <c r="AC2864" s="168" t="s">
        <v>3197</v>
      </c>
    </row>
    <row r="2865" spans="1:29" x14ac:dyDescent="0.3">
      <c r="A2865" s="156" t="s">
        <v>2819</v>
      </c>
      <c r="B2865" s="157">
        <v>2</v>
      </c>
      <c r="C2865" s="156" t="s">
        <v>1473</v>
      </c>
      <c r="D2865" s="156" t="s">
        <v>130</v>
      </c>
      <c r="E2865" s="156" t="s">
        <v>2722</v>
      </c>
      <c r="F2865" s="159" t="s">
        <v>344</v>
      </c>
      <c r="G2865" s="158" t="s">
        <v>341</v>
      </c>
      <c r="H2865" s="160">
        <v>43264</v>
      </c>
      <c r="I2865" s="160">
        <v>43724</v>
      </c>
      <c r="J2865" s="161" t="s">
        <v>265</v>
      </c>
      <c r="K2865" s="162"/>
      <c r="L2865" s="156" t="s">
        <v>346</v>
      </c>
      <c r="M2865" s="171">
        <v>0</v>
      </c>
      <c r="N2865" s="170">
        <v>15400</v>
      </c>
      <c r="O2865" s="162" t="s">
        <v>348</v>
      </c>
      <c r="P2865" s="160">
        <v>43724</v>
      </c>
      <c r="Q2865" s="162" t="s">
        <v>790</v>
      </c>
      <c r="R2865" s="164">
        <v>15400</v>
      </c>
      <c r="S2865" s="158" t="s">
        <v>1571</v>
      </c>
      <c r="T2865" s="162"/>
      <c r="U2865" s="161" t="s">
        <v>10</v>
      </c>
      <c r="V2865" s="161" t="s">
        <v>11</v>
      </c>
      <c r="W2865" s="161" t="s">
        <v>12</v>
      </c>
      <c r="X2865" s="161" t="s">
        <v>13</v>
      </c>
      <c r="Y2865" s="165">
        <v>6210</v>
      </c>
      <c r="Z2865" s="165">
        <v>9121101</v>
      </c>
      <c r="AA2865" s="166">
        <v>8.6033519553072632E-2</v>
      </c>
      <c r="AB2865" s="183" t="s">
        <v>3113</v>
      </c>
      <c r="AC2865" s="168" t="s">
        <v>3197</v>
      </c>
    </row>
    <row r="2866" spans="1:29" x14ac:dyDescent="0.3">
      <c r="A2866" s="156" t="s">
        <v>2819</v>
      </c>
      <c r="B2866" s="157">
        <v>2</v>
      </c>
      <c r="C2866" s="158" t="s">
        <v>1473</v>
      </c>
      <c r="D2866" s="158" t="s">
        <v>130</v>
      </c>
      <c r="E2866" s="156" t="s">
        <v>2722</v>
      </c>
      <c r="F2866" s="159" t="s">
        <v>344</v>
      </c>
      <c r="G2866" s="158" t="s">
        <v>341</v>
      </c>
      <c r="H2866" s="160">
        <v>43264</v>
      </c>
      <c r="I2866" s="160">
        <v>43874</v>
      </c>
      <c r="J2866" s="161" t="s">
        <v>5</v>
      </c>
      <c r="K2866" s="162"/>
      <c r="L2866" s="163" t="s">
        <v>346</v>
      </c>
      <c r="M2866" s="171">
        <v>0</v>
      </c>
      <c r="N2866" s="164">
        <v>19600</v>
      </c>
      <c r="O2866" s="162">
        <v>970824</v>
      </c>
      <c r="P2866" s="160">
        <v>43874</v>
      </c>
      <c r="Q2866" s="162" t="s">
        <v>615</v>
      </c>
      <c r="R2866" s="164">
        <v>19600</v>
      </c>
      <c r="S2866" s="163" t="s">
        <v>1571</v>
      </c>
      <c r="T2866" s="163"/>
      <c r="U2866" s="161" t="s">
        <v>10</v>
      </c>
      <c r="V2866" s="161" t="s">
        <v>11</v>
      </c>
      <c r="W2866" s="161" t="s">
        <v>12</v>
      </c>
      <c r="X2866" s="161" t="s">
        <v>13</v>
      </c>
      <c r="Y2866" s="165">
        <v>6210</v>
      </c>
      <c r="Z2866" s="165">
        <v>9121101</v>
      </c>
      <c r="AA2866" s="166">
        <v>0.10949720670391061</v>
      </c>
      <c r="AB2866" s="167" t="s">
        <v>3113</v>
      </c>
      <c r="AC2866" s="168" t="s">
        <v>3197</v>
      </c>
    </row>
    <row r="2867" spans="1:29" x14ac:dyDescent="0.3">
      <c r="A2867" s="156" t="s">
        <v>2819</v>
      </c>
      <c r="B2867" s="157">
        <v>2</v>
      </c>
      <c r="C2867" s="156" t="s">
        <v>1473</v>
      </c>
      <c r="D2867" s="156" t="s">
        <v>130</v>
      </c>
      <c r="E2867" s="156" t="s">
        <v>2722</v>
      </c>
      <c r="F2867" s="159" t="s">
        <v>344</v>
      </c>
      <c r="G2867" s="156" t="s">
        <v>341</v>
      </c>
      <c r="H2867" s="160">
        <v>43264</v>
      </c>
      <c r="I2867" s="160">
        <v>43986</v>
      </c>
      <c r="J2867" s="161" t="s">
        <v>5</v>
      </c>
      <c r="K2867" s="162"/>
      <c r="L2867" s="163" t="s">
        <v>346</v>
      </c>
      <c r="M2867" s="171">
        <v>0</v>
      </c>
      <c r="N2867" s="164">
        <v>23100</v>
      </c>
      <c r="O2867" s="162">
        <v>971442</v>
      </c>
      <c r="P2867" s="160">
        <v>43986</v>
      </c>
      <c r="Q2867" s="162" t="s">
        <v>864</v>
      </c>
      <c r="R2867" s="164">
        <v>23100</v>
      </c>
      <c r="S2867" s="163" t="s">
        <v>1571</v>
      </c>
      <c r="T2867" s="163"/>
      <c r="U2867" s="161" t="s">
        <v>10</v>
      </c>
      <c r="V2867" s="161" t="s">
        <v>11</v>
      </c>
      <c r="W2867" s="161" t="s">
        <v>12</v>
      </c>
      <c r="X2867" s="161" t="s">
        <v>13</v>
      </c>
      <c r="Y2867" s="169">
        <v>6210</v>
      </c>
      <c r="Z2867" s="165">
        <v>9121101</v>
      </c>
      <c r="AA2867" s="166">
        <v>0.12905027932960894</v>
      </c>
      <c r="AB2867" s="156" t="s">
        <v>3113</v>
      </c>
      <c r="AC2867" s="168" t="s">
        <v>3197</v>
      </c>
    </row>
    <row r="2868" spans="1:29" x14ac:dyDescent="0.3">
      <c r="A2868" s="156" t="s">
        <v>2819</v>
      </c>
      <c r="B2868" s="157">
        <v>2</v>
      </c>
      <c r="C2868" s="158" t="s">
        <v>1473</v>
      </c>
      <c r="D2868" s="158" t="s">
        <v>130</v>
      </c>
      <c r="E2868" s="156" t="s">
        <v>2722</v>
      </c>
      <c r="F2868" s="159" t="s">
        <v>344</v>
      </c>
      <c r="G2868" s="158" t="s">
        <v>341</v>
      </c>
      <c r="H2868" s="160">
        <v>43264</v>
      </c>
      <c r="I2868" s="160">
        <v>44173</v>
      </c>
      <c r="J2868" s="161" t="s">
        <v>979</v>
      </c>
      <c r="K2868" s="162"/>
      <c r="L2868" s="163" t="s">
        <v>346</v>
      </c>
      <c r="M2868" s="171">
        <v>0</v>
      </c>
      <c r="N2868" s="164">
        <v>17221</v>
      </c>
      <c r="O2868" s="162" t="s">
        <v>1445</v>
      </c>
      <c r="P2868" s="160">
        <v>44173</v>
      </c>
      <c r="Q2868" s="162" t="s">
        <v>1446</v>
      </c>
      <c r="R2868" s="164">
        <v>17221</v>
      </c>
      <c r="S2868" s="163" t="s">
        <v>1571</v>
      </c>
      <c r="T2868" s="163"/>
      <c r="U2868" s="161" t="s">
        <v>10</v>
      </c>
      <c r="V2868" s="161" t="s">
        <v>11</v>
      </c>
      <c r="W2868" s="161" t="s">
        <v>12</v>
      </c>
      <c r="X2868" s="161" t="s">
        <v>13</v>
      </c>
      <c r="Y2868" s="169">
        <v>6210</v>
      </c>
      <c r="Z2868" s="169">
        <v>9121101</v>
      </c>
      <c r="AA2868" s="166">
        <v>9.6206703910614519E-2</v>
      </c>
      <c r="AB2868" s="167" t="s">
        <v>3115</v>
      </c>
      <c r="AC2868" s="168" t="s">
        <v>3197</v>
      </c>
    </row>
    <row r="2869" spans="1:29" x14ac:dyDescent="0.3">
      <c r="A2869" s="156" t="s">
        <v>2819</v>
      </c>
      <c r="B2869" s="157">
        <v>2</v>
      </c>
      <c r="C2869" s="156" t="s">
        <v>1473</v>
      </c>
      <c r="D2869" s="158" t="s">
        <v>130</v>
      </c>
      <c r="E2869" s="156" t="s">
        <v>2722</v>
      </c>
      <c r="F2869" s="159" t="s">
        <v>344</v>
      </c>
      <c r="G2869" s="156" t="s">
        <v>341</v>
      </c>
      <c r="H2869" s="160">
        <v>43264</v>
      </c>
      <c r="I2869" s="160">
        <v>44323</v>
      </c>
      <c r="J2869" s="161" t="s">
        <v>979</v>
      </c>
      <c r="K2869" s="162"/>
      <c r="L2869" s="163" t="s">
        <v>346</v>
      </c>
      <c r="M2869" s="171">
        <v>0</v>
      </c>
      <c r="N2869" s="164">
        <v>11550</v>
      </c>
      <c r="O2869" s="162" t="s">
        <v>2002</v>
      </c>
      <c r="P2869" s="160">
        <v>44323</v>
      </c>
      <c r="Q2869" s="162" t="s">
        <v>2001</v>
      </c>
      <c r="R2869" s="164">
        <v>11550</v>
      </c>
      <c r="S2869" s="158" t="s">
        <v>1571</v>
      </c>
      <c r="T2869" s="163"/>
      <c r="U2869" s="161" t="s">
        <v>10</v>
      </c>
      <c r="V2869" s="161" t="s">
        <v>11</v>
      </c>
      <c r="W2869" s="161" t="s">
        <v>12</v>
      </c>
      <c r="X2869" s="161" t="s">
        <v>13</v>
      </c>
      <c r="Y2869" s="169">
        <v>6210</v>
      </c>
      <c r="Z2869" s="169">
        <v>9121101</v>
      </c>
      <c r="AA2869" s="166">
        <v>6.4525139664804471E-2</v>
      </c>
      <c r="AB2869" s="183" t="s">
        <v>3113</v>
      </c>
      <c r="AC2869" s="168" t="s">
        <v>3197</v>
      </c>
    </row>
    <row r="2870" spans="1:29" x14ac:dyDescent="0.3">
      <c r="A2870" s="156" t="s">
        <v>2819</v>
      </c>
      <c r="B2870" s="157">
        <v>2</v>
      </c>
      <c r="C2870" s="158" t="s">
        <v>1473</v>
      </c>
      <c r="D2870" s="158" t="s">
        <v>130</v>
      </c>
      <c r="E2870" s="156" t="s">
        <v>2722</v>
      </c>
      <c r="F2870" s="159" t="s">
        <v>344</v>
      </c>
      <c r="G2870" s="156" t="s">
        <v>341</v>
      </c>
      <c r="H2870" s="160">
        <v>43264</v>
      </c>
      <c r="I2870" s="160">
        <v>44323</v>
      </c>
      <c r="J2870" s="161" t="s">
        <v>979</v>
      </c>
      <c r="K2870" s="162"/>
      <c r="L2870" s="163" t="s">
        <v>346</v>
      </c>
      <c r="M2870" s="171">
        <v>0</v>
      </c>
      <c r="N2870" s="164">
        <v>11550</v>
      </c>
      <c r="O2870" s="162" t="s">
        <v>2000</v>
      </c>
      <c r="P2870" s="160">
        <v>44323</v>
      </c>
      <c r="Q2870" s="162" t="s">
        <v>2001</v>
      </c>
      <c r="R2870" s="164">
        <v>11550</v>
      </c>
      <c r="S2870" s="163" t="s">
        <v>1571</v>
      </c>
      <c r="T2870" s="163"/>
      <c r="U2870" s="161" t="s">
        <v>10</v>
      </c>
      <c r="V2870" s="161" t="s">
        <v>11</v>
      </c>
      <c r="W2870" s="161" t="s">
        <v>12</v>
      </c>
      <c r="X2870" s="161" t="s">
        <v>13</v>
      </c>
      <c r="Y2870" s="169">
        <v>6210</v>
      </c>
      <c r="Z2870" s="169">
        <v>9121101</v>
      </c>
      <c r="AA2870" s="166">
        <v>6.4525139664804471E-2</v>
      </c>
      <c r="AB2870" s="183" t="s">
        <v>3113</v>
      </c>
      <c r="AC2870" s="168" t="s">
        <v>3197</v>
      </c>
    </row>
    <row r="2871" spans="1:29" x14ac:dyDescent="0.3">
      <c r="A2871" s="156" t="s">
        <v>2819</v>
      </c>
      <c r="B2871" s="157">
        <v>2</v>
      </c>
      <c r="C2871" s="158" t="s">
        <v>1473</v>
      </c>
      <c r="D2871" s="158" t="s">
        <v>130</v>
      </c>
      <c r="E2871" s="156" t="s">
        <v>2722</v>
      </c>
      <c r="F2871" s="159" t="s">
        <v>344</v>
      </c>
      <c r="G2871" s="158" t="s">
        <v>341</v>
      </c>
      <c r="H2871" s="160">
        <v>43264</v>
      </c>
      <c r="I2871" s="160">
        <v>44370</v>
      </c>
      <c r="J2871" s="161" t="s">
        <v>979</v>
      </c>
      <c r="K2871" s="162"/>
      <c r="L2871" s="163" t="s">
        <v>346</v>
      </c>
      <c r="M2871" s="171">
        <v>0</v>
      </c>
      <c r="N2871" s="164">
        <v>3500</v>
      </c>
      <c r="O2871" s="162">
        <v>975780</v>
      </c>
      <c r="P2871" s="160">
        <v>44370</v>
      </c>
      <c r="Q2871" s="162" t="s">
        <v>2163</v>
      </c>
      <c r="R2871" s="164">
        <v>3500</v>
      </c>
      <c r="S2871" s="163" t="s">
        <v>1571</v>
      </c>
      <c r="T2871" s="163"/>
      <c r="U2871" s="161" t="s">
        <v>10</v>
      </c>
      <c r="V2871" s="161" t="s">
        <v>11</v>
      </c>
      <c r="W2871" s="161" t="s">
        <v>12</v>
      </c>
      <c r="X2871" s="161" t="s">
        <v>13</v>
      </c>
      <c r="Y2871" s="165">
        <v>6210</v>
      </c>
      <c r="Z2871" s="165">
        <v>9121101</v>
      </c>
      <c r="AA2871" s="166">
        <v>1.9553072625698324E-2</v>
      </c>
      <c r="AB2871" s="167" t="s">
        <v>3113</v>
      </c>
      <c r="AC2871" s="168" t="s">
        <v>3197</v>
      </c>
    </row>
    <row r="2872" spans="1:29" x14ac:dyDescent="0.3">
      <c r="A2872" s="156" t="s">
        <v>2819</v>
      </c>
      <c r="B2872" s="157">
        <v>2</v>
      </c>
      <c r="C2872" s="167" t="s">
        <v>1473</v>
      </c>
      <c r="D2872" s="158" t="s">
        <v>130</v>
      </c>
      <c r="E2872" s="156" t="s">
        <v>2722</v>
      </c>
      <c r="F2872" s="158" t="s">
        <v>344</v>
      </c>
      <c r="G2872" s="158" t="s">
        <v>341</v>
      </c>
      <c r="H2872" s="160">
        <v>43264</v>
      </c>
      <c r="I2872" s="160">
        <v>44550</v>
      </c>
      <c r="J2872" s="161" t="s">
        <v>2202</v>
      </c>
      <c r="K2872" s="162"/>
      <c r="L2872" s="156" t="s">
        <v>346</v>
      </c>
      <c r="M2872" s="171">
        <v>0</v>
      </c>
      <c r="N2872" s="171">
        <v>1050</v>
      </c>
      <c r="O2872" s="162">
        <v>976674</v>
      </c>
      <c r="P2872" s="160">
        <v>44550</v>
      </c>
      <c r="Q2872" s="162" t="s">
        <v>2466</v>
      </c>
      <c r="R2872" s="171">
        <v>1050</v>
      </c>
      <c r="S2872" s="163" t="s">
        <v>1571</v>
      </c>
      <c r="T2872" s="156"/>
      <c r="U2872" s="161" t="s">
        <v>10</v>
      </c>
      <c r="V2872" s="161" t="s">
        <v>11</v>
      </c>
      <c r="W2872" s="161" t="s">
        <v>12</v>
      </c>
      <c r="X2872" s="161" t="s">
        <v>13</v>
      </c>
      <c r="Y2872" s="165">
        <v>6210</v>
      </c>
      <c r="Z2872" s="165">
        <v>9121101</v>
      </c>
      <c r="AA2872" s="166">
        <v>5.8659217877094971E-3</v>
      </c>
      <c r="AB2872" s="158" t="s">
        <v>3113</v>
      </c>
      <c r="AC2872" s="168" t="s">
        <v>3197</v>
      </c>
    </row>
    <row r="2873" spans="1:29" x14ac:dyDescent="0.3">
      <c r="A2873" s="156" t="s">
        <v>2819</v>
      </c>
      <c r="B2873" s="157">
        <v>2</v>
      </c>
      <c r="C2873" s="167" t="s">
        <v>1473</v>
      </c>
      <c r="D2873" s="158" t="s">
        <v>130</v>
      </c>
      <c r="E2873" s="156" t="s">
        <v>2722</v>
      </c>
      <c r="F2873" s="158" t="s">
        <v>344</v>
      </c>
      <c r="G2873" s="158" t="s">
        <v>341</v>
      </c>
      <c r="H2873" s="160">
        <v>43264</v>
      </c>
      <c r="I2873" s="160">
        <v>44760</v>
      </c>
      <c r="J2873" s="161" t="s">
        <v>2202</v>
      </c>
      <c r="K2873" s="162"/>
      <c r="L2873" s="156" t="s">
        <v>346</v>
      </c>
      <c r="M2873" s="171">
        <v>0</v>
      </c>
      <c r="N2873" s="171">
        <v>350</v>
      </c>
      <c r="O2873" s="162">
        <v>977969</v>
      </c>
      <c r="P2873" s="160">
        <v>44760</v>
      </c>
      <c r="Q2873" s="162" t="s">
        <v>2683</v>
      </c>
      <c r="R2873" s="171">
        <v>350</v>
      </c>
      <c r="S2873" s="163" t="s">
        <v>1571</v>
      </c>
      <c r="T2873" s="156"/>
      <c r="U2873" s="161" t="s">
        <v>10</v>
      </c>
      <c r="V2873" s="161" t="s">
        <v>11</v>
      </c>
      <c r="W2873" s="161" t="s">
        <v>12</v>
      </c>
      <c r="X2873" s="161" t="s">
        <v>13</v>
      </c>
      <c r="Y2873" s="165">
        <v>6210</v>
      </c>
      <c r="Z2873" s="165">
        <v>9121101</v>
      </c>
      <c r="AA2873" s="166">
        <v>1.9553072625698325E-3</v>
      </c>
      <c r="AB2873" s="158" t="s">
        <v>3113</v>
      </c>
      <c r="AC2873" s="168" t="s">
        <v>3197</v>
      </c>
    </row>
    <row r="2874" spans="1:29" x14ac:dyDescent="0.3">
      <c r="A2874" s="156" t="s">
        <v>2819</v>
      </c>
      <c r="B2874" s="157">
        <v>2</v>
      </c>
      <c r="C2874" s="158" t="s">
        <v>1473</v>
      </c>
      <c r="D2874" s="158" t="s">
        <v>130</v>
      </c>
      <c r="E2874" s="156" t="s">
        <v>2722</v>
      </c>
      <c r="F2874" s="159" t="s">
        <v>344</v>
      </c>
      <c r="G2874" s="158" t="s">
        <v>341</v>
      </c>
      <c r="H2874" s="160">
        <v>43264</v>
      </c>
      <c r="I2874" s="160">
        <v>44760</v>
      </c>
      <c r="J2874" s="161" t="s">
        <v>2202</v>
      </c>
      <c r="K2874" s="162"/>
      <c r="L2874" s="163" t="s">
        <v>346</v>
      </c>
      <c r="M2874" s="171">
        <v>0</v>
      </c>
      <c r="N2874" s="164">
        <v>1050</v>
      </c>
      <c r="O2874" s="162">
        <v>979948</v>
      </c>
      <c r="P2874" s="160">
        <v>44760</v>
      </c>
      <c r="Q2874" s="162" t="s">
        <v>2683</v>
      </c>
      <c r="R2874" s="164">
        <v>1050</v>
      </c>
      <c r="S2874" s="163" t="s">
        <v>1571</v>
      </c>
      <c r="T2874" s="163"/>
      <c r="U2874" s="161" t="s">
        <v>10</v>
      </c>
      <c r="V2874" s="161" t="s">
        <v>11</v>
      </c>
      <c r="W2874" s="161" t="s">
        <v>12</v>
      </c>
      <c r="X2874" s="161" t="s">
        <v>13</v>
      </c>
      <c r="Y2874" s="165">
        <v>6210</v>
      </c>
      <c r="Z2874" s="165">
        <v>9121101</v>
      </c>
      <c r="AA2874" s="166">
        <v>5.8659217877094971E-3</v>
      </c>
      <c r="AB2874" s="167" t="s">
        <v>3113</v>
      </c>
      <c r="AC2874" s="168" t="s">
        <v>3197</v>
      </c>
    </row>
    <row r="2875" spans="1:29" x14ac:dyDescent="0.3">
      <c r="A2875" s="156" t="s">
        <v>2819</v>
      </c>
      <c r="B2875" s="157">
        <v>2</v>
      </c>
      <c r="C2875" s="158" t="s">
        <v>1473</v>
      </c>
      <c r="D2875" s="158" t="s">
        <v>130</v>
      </c>
      <c r="E2875" s="156" t="s">
        <v>2722</v>
      </c>
      <c r="F2875" s="159" t="s">
        <v>344</v>
      </c>
      <c r="G2875" s="158" t="s">
        <v>341</v>
      </c>
      <c r="H2875" s="160">
        <v>43264</v>
      </c>
      <c r="I2875" s="160">
        <v>44840</v>
      </c>
      <c r="J2875" s="161" t="s">
        <v>2671</v>
      </c>
      <c r="K2875" s="162"/>
      <c r="L2875" s="163" t="s">
        <v>346</v>
      </c>
      <c r="M2875" s="171">
        <v>0</v>
      </c>
      <c r="N2875" s="164">
        <v>350</v>
      </c>
      <c r="O2875" s="162">
        <v>980196</v>
      </c>
      <c r="P2875" s="160">
        <v>44840</v>
      </c>
      <c r="Q2875" s="162" t="s">
        <v>3051</v>
      </c>
      <c r="R2875" s="164">
        <v>350</v>
      </c>
      <c r="S2875" s="163" t="s">
        <v>1571</v>
      </c>
      <c r="T2875" s="163"/>
      <c r="U2875" s="161" t="s">
        <v>10</v>
      </c>
      <c r="V2875" s="161" t="s">
        <v>11</v>
      </c>
      <c r="W2875" s="161" t="s">
        <v>12</v>
      </c>
      <c r="X2875" s="161" t="s">
        <v>13</v>
      </c>
      <c r="Y2875" s="169">
        <v>6210</v>
      </c>
      <c r="Z2875" s="169">
        <v>9121101</v>
      </c>
      <c r="AA2875" s="166">
        <v>1.9553072625698325E-3</v>
      </c>
      <c r="AB2875" s="167" t="s">
        <v>3113</v>
      </c>
      <c r="AC2875" s="168" t="s">
        <v>3197</v>
      </c>
    </row>
    <row r="2876" spans="1:29" x14ac:dyDescent="0.3">
      <c r="A2876" s="156" t="s">
        <v>2819</v>
      </c>
      <c r="B2876" s="157">
        <v>2</v>
      </c>
      <c r="C2876" s="158" t="s">
        <v>1473</v>
      </c>
      <c r="D2876" s="158" t="s">
        <v>130</v>
      </c>
      <c r="E2876" s="156" t="s">
        <v>2722</v>
      </c>
      <c r="F2876" s="159" t="s">
        <v>344</v>
      </c>
      <c r="G2876" s="158" t="s">
        <v>341</v>
      </c>
      <c r="H2876" s="160">
        <v>43264</v>
      </c>
      <c r="I2876" s="160">
        <v>44840</v>
      </c>
      <c r="J2876" s="161" t="s">
        <v>2671</v>
      </c>
      <c r="K2876" s="162"/>
      <c r="L2876" s="163" t="s">
        <v>346</v>
      </c>
      <c r="M2876" s="171">
        <v>0</v>
      </c>
      <c r="N2876" s="164">
        <v>140</v>
      </c>
      <c r="O2876" s="162">
        <v>980805</v>
      </c>
      <c r="P2876" s="160">
        <v>44840</v>
      </c>
      <c r="Q2876" s="162" t="s">
        <v>3051</v>
      </c>
      <c r="R2876" s="164">
        <v>140</v>
      </c>
      <c r="S2876" s="163" t="s">
        <v>1571</v>
      </c>
      <c r="T2876" s="163"/>
      <c r="U2876" s="161" t="s">
        <v>10</v>
      </c>
      <c r="V2876" s="161" t="s">
        <v>11</v>
      </c>
      <c r="W2876" s="161" t="s">
        <v>12</v>
      </c>
      <c r="X2876" s="161" t="s">
        <v>13</v>
      </c>
      <c r="Y2876" s="169">
        <v>6210</v>
      </c>
      <c r="Z2876" s="169">
        <v>9121101</v>
      </c>
      <c r="AA2876" s="166">
        <v>7.8212290502793292E-4</v>
      </c>
      <c r="AB2876" s="167" t="s">
        <v>3113</v>
      </c>
      <c r="AC2876" s="168" t="s">
        <v>3197</v>
      </c>
    </row>
    <row r="2877" spans="1:29" x14ac:dyDescent="0.3">
      <c r="A2877" s="156" t="s">
        <v>2819</v>
      </c>
      <c r="B2877" s="157">
        <v>2</v>
      </c>
      <c r="C2877" s="158" t="s">
        <v>1473</v>
      </c>
      <c r="D2877" s="156" t="s">
        <v>130</v>
      </c>
      <c r="E2877" s="156" t="s">
        <v>2722</v>
      </c>
      <c r="F2877" s="159" t="s">
        <v>344</v>
      </c>
      <c r="G2877" s="156" t="s">
        <v>341</v>
      </c>
      <c r="H2877" s="160">
        <v>43264</v>
      </c>
      <c r="I2877" s="160">
        <v>44862</v>
      </c>
      <c r="J2877" s="161" t="s">
        <v>2671</v>
      </c>
      <c r="K2877" s="162"/>
      <c r="L2877" s="163" t="s">
        <v>346</v>
      </c>
      <c r="M2877" s="171">
        <v>0</v>
      </c>
      <c r="N2877" s="164">
        <v>210</v>
      </c>
      <c r="O2877" s="162" t="s">
        <v>3075</v>
      </c>
      <c r="P2877" s="160">
        <v>44862</v>
      </c>
      <c r="Q2877" s="162" t="s">
        <v>3076</v>
      </c>
      <c r="R2877" s="164">
        <v>210</v>
      </c>
      <c r="S2877" s="163" t="s">
        <v>1571</v>
      </c>
      <c r="T2877" s="163"/>
      <c r="U2877" s="161" t="s">
        <v>10</v>
      </c>
      <c r="V2877" s="161" t="s">
        <v>11</v>
      </c>
      <c r="W2877" s="161" t="s">
        <v>12</v>
      </c>
      <c r="X2877" s="161" t="s">
        <v>13</v>
      </c>
      <c r="Y2877" s="169">
        <v>6210</v>
      </c>
      <c r="Z2877" s="169">
        <v>9121101</v>
      </c>
      <c r="AA2877" s="166">
        <v>1.1731843575418994E-3</v>
      </c>
      <c r="AB2877" s="158" t="s">
        <v>3113</v>
      </c>
      <c r="AC2877" s="168" t="s">
        <v>3197</v>
      </c>
    </row>
    <row r="2878" spans="1:29" x14ac:dyDescent="0.3">
      <c r="A2878" s="156" t="s">
        <v>2819</v>
      </c>
      <c r="B2878" s="157">
        <v>2</v>
      </c>
      <c r="C2878" s="158" t="s">
        <v>1473</v>
      </c>
      <c r="D2878" s="158" t="s">
        <v>130</v>
      </c>
      <c r="E2878" s="156" t="s">
        <v>2722</v>
      </c>
      <c r="F2878" s="159" t="s">
        <v>344</v>
      </c>
      <c r="G2878" s="158" t="s">
        <v>341</v>
      </c>
      <c r="H2878" s="160">
        <v>43264</v>
      </c>
      <c r="I2878" s="160">
        <v>44890</v>
      </c>
      <c r="J2878" s="161" t="s">
        <v>2671</v>
      </c>
      <c r="K2878" s="162"/>
      <c r="L2878" s="163" t="s">
        <v>346</v>
      </c>
      <c r="M2878" s="171">
        <v>0</v>
      </c>
      <c r="N2878" s="164">
        <v>350</v>
      </c>
      <c r="O2878" s="162">
        <v>981950</v>
      </c>
      <c r="P2878" s="160">
        <v>44890</v>
      </c>
      <c r="Q2878" s="162" t="s">
        <v>4843</v>
      </c>
      <c r="R2878" s="164">
        <v>350</v>
      </c>
      <c r="S2878" s="162" t="s">
        <v>1571</v>
      </c>
      <c r="T2878" s="163"/>
      <c r="U2878" s="161" t="s">
        <v>10</v>
      </c>
      <c r="V2878" s="161" t="s">
        <v>11</v>
      </c>
      <c r="W2878" s="161" t="s">
        <v>12</v>
      </c>
      <c r="X2878" s="161" t="s">
        <v>13</v>
      </c>
      <c r="Y2878" s="169">
        <v>6210</v>
      </c>
      <c r="Z2878" s="169">
        <v>9121101</v>
      </c>
      <c r="AA2878" s="166">
        <v>1.9553072625698325E-3</v>
      </c>
      <c r="AB2878" s="167" t="s">
        <v>3113</v>
      </c>
      <c r="AC2878" s="168" t="s">
        <v>3197</v>
      </c>
    </row>
    <row r="2879" spans="1:29" x14ac:dyDescent="0.3">
      <c r="A2879" s="156" t="s">
        <v>2819</v>
      </c>
      <c r="B2879" s="157">
        <v>2</v>
      </c>
      <c r="C2879" s="158" t="s">
        <v>1473</v>
      </c>
      <c r="D2879" s="158" t="s">
        <v>130</v>
      </c>
      <c r="E2879" s="156" t="s">
        <v>2722</v>
      </c>
      <c r="F2879" s="159" t="s">
        <v>344</v>
      </c>
      <c r="G2879" s="158" t="s">
        <v>341</v>
      </c>
      <c r="H2879" s="160">
        <v>43264</v>
      </c>
      <c r="I2879" s="160">
        <v>44936</v>
      </c>
      <c r="J2879" s="161" t="s">
        <v>2671</v>
      </c>
      <c r="K2879" s="162"/>
      <c r="L2879" s="163" t="s">
        <v>346</v>
      </c>
      <c r="M2879" s="171">
        <v>0</v>
      </c>
      <c r="N2879" s="164">
        <v>2450</v>
      </c>
      <c r="O2879" s="162">
        <v>982360</v>
      </c>
      <c r="P2879" s="160">
        <v>44936</v>
      </c>
      <c r="Q2879" s="162" t="s">
        <v>4899</v>
      </c>
      <c r="R2879" s="164">
        <v>2450</v>
      </c>
      <c r="S2879" s="163" t="s">
        <v>1571</v>
      </c>
      <c r="T2879" s="163"/>
      <c r="U2879" s="161" t="s">
        <v>10</v>
      </c>
      <c r="V2879" s="161" t="s">
        <v>11</v>
      </c>
      <c r="W2879" s="161" t="s">
        <v>12</v>
      </c>
      <c r="X2879" s="161" t="s">
        <v>13</v>
      </c>
      <c r="Y2879" s="165">
        <v>6210</v>
      </c>
      <c r="Z2879" s="165">
        <v>9121101</v>
      </c>
      <c r="AA2879" s="166">
        <v>1.3687150837988826E-2</v>
      </c>
      <c r="AB2879" s="167" t="s">
        <v>3113</v>
      </c>
      <c r="AC2879" s="168" t="s">
        <v>3197</v>
      </c>
    </row>
    <row r="2880" spans="1:29" x14ac:dyDescent="0.3">
      <c r="A2880" s="156" t="s">
        <v>2819</v>
      </c>
      <c r="B2880" s="157">
        <v>2</v>
      </c>
      <c r="C2880" s="158" t="s">
        <v>1473</v>
      </c>
      <c r="D2880" s="158" t="s">
        <v>130</v>
      </c>
      <c r="E2880" s="156" t="s">
        <v>2722</v>
      </c>
      <c r="F2880" s="159" t="s">
        <v>344</v>
      </c>
      <c r="G2880" s="158" t="s">
        <v>341</v>
      </c>
      <c r="H2880" s="160">
        <v>43264</v>
      </c>
      <c r="I2880" s="160">
        <v>44951</v>
      </c>
      <c r="J2880" s="161" t="s">
        <v>2671</v>
      </c>
      <c r="K2880" s="162"/>
      <c r="L2880" s="163" t="s">
        <v>346</v>
      </c>
      <c r="M2880" s="171">
        <v>0</v>
      </c>
      <c r="N2880" s="164">
        <v>2450</v>
      </c>
      <c r="O2880" s="162">
        <v>982713</v>
      </c>
      <c r="P2880" s="160">
        <v>44951</v>
      </c>
      <c r="Q2880" s="162" t="s">
        <v>4977</v>
      </c>
      <c r="R2880" s="164">
        <v>2450</v>
      </c>
      <c r="S2880" s="163" t="s">
        <v>1571</v>
      </c>
      <c r="T2880" s="163"/>
      <c r="U2880" s="161" t="s">
        <v>10</v>
      </c>
      <c r="V2880" s="161" t="s">
        <v>11</v>
      </c>
      <c r="W2880" s="161" t="s">
        <v>12</v>
      </c>
      <c r="X2880" s="161" t="s">
        <v>13</v>
      </c>
      <c r="Y2880" s="169">
        <v>6210</v>
      </c>
      <c r="Z2880" s="169">
        <v>9121101</v>
      </c>
      <c r="AA2880" s="166">
        <v>1.3687150837988826E-2</v>
      </c>
      <c r="AB2880" s="167" t="s">
        <v>3113</v>
      </c>
      <c r="AC2880" s="168" t="s">
        <v>3197</v>
      </c>
    </row>
    <row r="2881" spans="1:29" x14ac:dyDescent="0.3">
      <c r="A2881" s="156" t="s">
        <v>2819</v>
      </c>
      <c r="B2881" s="157">
        <v>2</v>
      </c>
      <c r="C2881" s="158" t="s">
        <v>1473</v>
      </c>
      <c r="D2881" s="156" t="s">
        <v>130</v>
      </c>
      <c r="E2881" s="156" t="s">
        <v>2722</v>
      </c>
      <c r="F2881" s="158" t="s">
        <v>344</v>
      </c>
      <c r="G2881" s="158" t="s">
        <v>341</v>
      </c>
      <c r="H2881" s="179">
        <v>43264</v>
      </c>
      <c r="I2881" s="179">
        <v>44992</v>
      </c>
      <c r="J2881" s="161" t="s">
        <v>2671</v>
      </c>
      <c r="K2881" s="162"/>
      <c r="L2881" s="158" t="s">
        <v>346</v>
      </c>
      <c r="M2881" s="171">
        <v>0</v>
      </c>
      <c r="N2881" s="171">
        <v>2100</v>
      </c>
      <c r="O2881" s="162">
        <v>983097</v>
      </c>
      <c r="P2881" s="160">
        <v>44992</v>
      </c>
      <c r="Q2881" s="162" t="s">
        <v>5037</v>
      </c>
      <c r="R2881" s="171">
        <v>2100</v>
      </c>
      <c r="S2881" s="162" t="s">
        <v>1571</v>
      </c>
      <c r="T2881" s="156"/>
      <c r="U2881" s="161" t="s">
        <v>10</v>
      </c>
      <c r="V2881" s="161" t="s">
        <v>11</v>
      </c>
      <c r="W2881" s="161" t="s">
        <v>12</v>
      </c>
      <c r="X2881" s="161" t="s">
        <v>13</v>
      </c>
      <c r="Y2881" s="165">
        <v>6210</v>
      </c>
      <c r="Z2881" s="165">
        <v>9121101</v>
      </c>
      <c r="AA2881" s="166">
        <v>1.1731843575418994E-2</v>
      </c>
      <c r="AB2881" s="158" t="s">
        <v>3113</v>
      </c>
      <c r="AC2881" s="168" t="s">
        <v>3197</v>
      </c>
    </row>
    <row r="2882" spans="1:29" x14ac:dyDescent="0.3">
      <c r="A2882" s="156" t="s">
        <v>2819</v>
      </c>
      <c r="B2882" s="157">
        <v>2</v>
      </c>
      <c r="C2882" s="158" t="s">
        <v>1473</v>
      </c>
      <c r="D2882" s="156" t="s">
        <v>130</v>
      </c>
      <c r="E2882" s="156" t="s">
        <v>2722</v>
      </c>
      <c r="F2882" s="156" t="s">
        <v>344</v>
      </c>
      <c r="G2882" s="158" t="s">
        <v>341</v>
      </c>
      <c r="H2882" s="160">
        <v>43264</v>
      </c>
      <c r="I2882" s="160">
        <v>45064</v>
      </c>
      <c r="J2882" s="161" t="s">
        <v>2671</v>
      </c>
      <c r="K2882" s="162"/>
      <c r="L2882" s="158" t="s">
        <v>346</v>
      </c>
      <c r="M2882" s="171">
        <v>0</v>
      </c>
      <c r="N2882" s="170">
        <v>2100</v>
      </c>
      <c r="O2882" s="162">
        <v>983453</v>
      </c>
      <c r="P2882" s="160">
        <v>45064</v>
      </c>
      <c r="Q2882" s="162" t="s">
        <v>5200</v>
      </c>
      <c r="R2882" s="171">
        <v>2100</v>
      </c>
      <c r="S2882" s="158" t="s">
        <v>1571</v>
      </c>
      <c r="T2882" s="162"/>
      <c r="U2882" s="161" t="s">
        <v>10</v>
      </c>
      <c r="V2882" s="161" t="s">
        <v>11</v>
      </c>
      <c r="W2882" s="161" t="s">
        <v>12</v>
      </c>
      <c r="X2882" s="161" t="s">
        <v>13</v>
      </c>
      <c r="Y2882" s="165">
        <v>6210</v>
      </c>
      <c r="Z2882" s="165">
        <v>9121101</v>
      </c>
      <c r="AA2882" s="166">
        <v>1.1731843575418994E-2</v>
      </c>
      <c r="AB2882" s="183" t="s">
        <v>3113</v>
      </c>
      <c r="AC2882" s="168" t="s">
        <v>3197</v>
      </c>
    </row>
    <row r="2883" spans="1:29" x14ac:dyDescent="0.3">
      <c r="A2883" s="156" t="s">
        <v>2819</v>
      </c>
      <c r="B2883" s="157">
        <v>2</v>
      </c>
      <c r="C2883" s="158" t="s">
        <v>1473</v>
      </c>
      <c r="D2883" s="158" t="s">
        <v>130</v>
      </c>
      <c r="E2883" s="156" t="s">
        <v>2722</v>
      </c>
      <c r="F2883" s="159" t="s">
        <v>344</v>
      </c>
      <c r="G2883" s="158" t="s">
        <v>341</v>
      </c>
      <c r="H2883" s="160">
        <v>43264</v>
      </c>
      <c r="I2883" s="160">
        <v>45064</v>
      </c>
      <c r="J2883" s="161" t="s">
        <v>2671</v>
      </c>
      <c r="K2883" s="162"/>
      <c r="L2883" s="163" t="s">
        <v>346</v>
      </c>
      <c r="M2883" s="171">
        <v>0</v>
      </c>
      <c r="N2883" s="164">
        <v>2800</v>
      </c>
      <c r="O2883" s="162">
        <v>983930</v>
      </c>
      <c r="P2883" s="160">
        <v>45064</v>
      </c>
      <c r="Q2883" s="162" t="s">
        <v>5200</v>
      </c>
      <c r="R2883" s="164">
        <v>2800</v>
      </c>
      <c r="S2883" s="163" t="s">
        <v>1571</v>
      </c>
      <c r="T2883" s="163"/>
      <c r="U2883" s="161" t="s">
        <v>10</v>
      </c>
      <c r="V2883" s="161" t="s">
        <v>11</v>
      </c>
      <c r="W2883" s="161" t="s">
        <v>12</v>
      </c>
      <c r="X2883" s="161" t="s">
        <v>13</v>
      </c>
      <c r="Y2883" s="169">
        <v>6210</v>
      </c>
      <c r="Z2883" s="169">
        <v>9121101</v>
      </c>
      <c r="AA2883" s="166">
        <v>1.564245810055866E-2</v>
      </c>
      <c r="AB2883" s="167" t="s">
        <v>3113</v>
      </c>
      <c r="AC2883" s="168" t="s">
        <v>3197</v>
      </c>
    </row>
    <row r="2884" spans="1:29" x14ac:dyDescent="0.3">
      <c r="A2884" s="156" t="s">
        <v>2819</v>
      </c>
      <c r="B2884" s="157">
        <v>2</v>
      </c>
      <c r="C2884" s="158" t="s">
        <v>1473</v>
      </c>
      <c r="D2884" s="158" t="s">
        <v>130</v>
      </c>
      <c r="E2884" s="156" t="s">
        <v>2722</v>
      </c>
      <c r="F2884" s="159" t="s">
        <v>344</v>
      </c>
      <c r="G2884" s="156" t="s">
        <v>341</v>
      </c>
      <c r="H2884" s="160">
        <v>43264</v>
      </c>
      <c r="I2884" s="160">
        <v>45121</v>
      </c>
      <c r="J2884" s="161" t="s">
        <v>2671</v>
      </c>
      <c r="K2884" s="162"/>
      <c r="L2884" s="163" t="s">
        <v>346</v>
      </c>
      <c r="M2884" s="171">
        <v>0</v>
      </c>
      <c r="N2884" s="164">
        <v>2100</v>
      </c>
      <c r="O2884" s="162">
        <v>984278</v>
      </c>
      <c r="P2884" s="160">
        <v>45121</v>
      </c>
      <c r="Q2884" s="162" t="s">
        <v>5312</v>
      </c>
      <c r="R2884" s="164">
        <v>2100</v>
      </c>
      <c r="S2884" s="162" t="s">
        <v>1571</v>
      </c>
      <c r="T2884" s="163"/>
      <c r="U2884" s="161" t="s">
        <v>10</v>
      </c>
      <c r="V2884" s="161" t="s">
        <v>11</v>
      </c>
      <c r="W2884" s="161" t="s">
        <v>12</v>
      </c>
      <c r="X2884" s="161" t="s">
        <v>13</v>
      </c>
      <c r="Y2884" s="169">
        <v>6210</v>
      </c>
      <c r="Z2884" s="169">
        <v>9121101</v>
      </c>
      <c r="AA2884" s="166">
        <v>1.1731843575418994E-2</v>
      </c>
      <c r="AB2884" s="167" t="s">
        <v>3113</v>
      </c>
      <c r="AC2884" s="168" t="s">
        <v>3197</v>
      </c>
    </row>
    <row r="2885" spans="1:29" x14ac:dyDescent="0.3">
      <c r="A2885" s="156" t="s">
        <v>2819</v>
      </c>
      <c r="B2885" s="157">
        <v>2</v>
      </c>
      <c r="C2885" s="158" t="s">
        <v>1473</v>
      </c>
      <c r="D2885" s="158" t="s">
        <v>130</v>
      </c>
      <c r="E2885" s="156" t="s">
        <v>2722</v>
      </c>
      <c r="F2885" s="159" t="s">
        <v>344</v>
      </c>
      <c r="G2885" s="158" t="s">
        <v>341</v>
      </c>
      <c r="H2885" s="160">
        <v>43264</v>
      </c>
      <c r="I2885" s="160">
        <v>45126</v>
      </c>
      <c r="J2885" s="161" t="s">
        <v>2671</v>
      </c>
      <c r="K2885" s="162"/>
      <c r="L2885" s="163" t="s">
        <v>346</v>
      </c>
      <c r="M2885" s="171">
        <v>0</v>
      </c>
      <c r="N2885" s="164">
        <v>2450</v>
      </c>
      <c r="O2885" s="162">
        <v>984603</v>
      </c>
      <c r="P2885" s="160">
        <v>45126</v>
      </c>
      <c r="Q2885" s="162" t="s">
        <v>5332</v>
      </c>
      <c r="R2885" s="164">
        <v>2450</v>
      </c>
      <c r="S2885" s="163" t="s">
        <v>1571</v>
      </c>
      <c r="T2885" s="163"/>
      <c r="U2885" s="161" t="s">
        <v>10</v>
      </c>
      <c r="V2885" s="161" t="s">
        <v>11</v>
      </c>
      <c r="W2885" s="161" t="s">
        <v>12</v>
      </c>
      <c r="X2885" s="161" t="s">
        <v>13</v>
      </c>
      <c r="Y2885" s="169">
        <v>6210</v>
      </c>
      <c r="Z2885" s="169">
        <v>9121101</v>
      </c>
      <c r="AA2885" s="166">
        <v>1.3687150837988826E-2</v>
      </c>
      <c r="AB2885" s="167" t="s">
        <v>3113</v>
      </c>
      <c r="AC2885" s="168" t="s">
        <v>3197</v>
      </c>
    </row>
    <row r="2886" spans="1:29" x14ac:dyDescent="0.3">
      <c r="A2886" s="156" t="s">
        <v>2819</v>
      </c>
      <c r="B2886" s="157">
        <v>2</v>
      </c>
      <c r="C2886" s="158" t="s">
        <v>1473</v>
      </c>
      <c r="D2886" s="158" t="s">
        <v>130</v>
      </c>
      <c r="E2886" s="156" t="s">
        <v>2722</v>
      </c>
      <c r="F2886" s="159" t="s">
        <v>344</v>
      </c>
      <c r="G2886" s="158" t="s">
        <v>341</v>
      </c>
      <c r="H2886" s="160">
        <v>43264</v>
      </c>
      <c r="I2886" s="160">
        <v>45166</v>
      </c>
      <c r="J2886" s="161" t="s">
        <v>2671</v>
      </c>
      <c r="K2886" s="162"/>
      <c r="L2886" s="163" t="s">
        <v>346</v>
      </c>
      <c r="M2886" s="171">
        <v>0</v>
      </c>
      <c r="N2886" s="164">
        <v>2800</v>
      </c>
      <c r="O2886" s="162">
        <v>985087</v>
      </c>
      <c r="P2886" s="160">
        <v>45166</v>
      </c>
      <c r="Q2886" s="162" t="s">
        <v>5494</v>
      </c>
      <c r="R2886" s="164">
        <v>2800</v>
      </c>
      <c r="S2886" s="158" t="s">
        <v>1571</v>
      </c>
      <c r="T2886" s="163"/>
      <c r="U2886" s="161" t="s">
        <v>10</v>
      </c>
      <c r="V2886" s="161" t="s">
        <v>11</v>
      </c>
      <c r="W2886" s="161" t="s">
        <v>12</v>
      </c>
      <c r="X2886" s="161" t="s">
        <v>13</v>
      </c>
      <c r="Y2886" s="169">
        <v>6210</v>
      </c>
      <c r="Z2886" s="169">
        <v>9121101</v>
      </c>
      <c r="AA2886" s="166">
        <v>1.564245810055866E-2</v>
      </c>
      <c r="AB2886" s="158" t="s">
        <v>3113</v>
      </c>
      <c r="AC2886" s="168" t="s">
        <v>3197</v>
      </c>
    </row>
    <row r="2887" spans="1:29" x14ac:dyDescent="0.3">
      <c r="A2887" s="156" t="s">
        <v>2819</v>
      </c>
      <c r="B2887" s="157">
        <v>2</v>
      </c>
      <c r="C2887" s="158" t="s">
        <v>1473</v>
      </c>
      <c r="D2887" s="158" t="s">
        <v>130</v>
      </c>
      <c r="E2887" s="156" t="s">
        <v>2722</v>
      </c>
      <c r="F2887" s="159" t="s">
        <v>344</v>
      </c>
      <c r="G2887" s="158" t="s">
        <v>341</v>
      </c>
      <c r="H2887" s="160">
        <v>43264</v>
      </c>
      <c r="I2887" s="160">
        <v>45201</v>
      </c>
      <c r="J2887" s="161" t="s">
        <v>5251</v>
      </c>
      <c r="K2887" s="162"/>
      <c r="L2887" s="163" t="s">
        <v>346</v>
      </c>
      <c r="M2887" s="171">
        <v>0</v>
      </c>
      <c r="N2887" s="164">
        <v>3500</v>
      </c>
      <c r="O2887" s="162">
        <v>985476</v>
      </c>
      <c r="P2887" s="160">
        <v>45201</v>
      </c>
      <c r="Q2887" s="162" t="s">
        <v>5520</v>
      </c>
      <c r="R2887" s="164">
        <v>3500</v>
      </c>
      <c r="S2887" s="163" t="s">
        <v>1571</v>
      </c>
      <c r="T2887" s="163"/>
      <c r="U2887" s="161" t="s">
        <v>10</v>
      </c>
      <c r="V2887" s="161" t="s">
        <v>11</v>
      </c>
      <c r="W2887" s="161" t="s">
        <v>12</v>
      </c>
      <c r="X2887" s="161" t="s">
        <v>13</v>
      </c>
      <c r="Y2887" s="165">
        <v>6210</v>
      </c>
      <c r="Z2887" s="165">
        <v>9121101</v>
      </c>
      <c r="AA2887" s="166">
        <v>1.9553072625698324E-2</v>
      </c>
      <c r="AB2887" s="175" t="s">
        <v>3113</v>
      </c>
      <c r="AC2887" s="168" t="s">
        <v>3197</v>
      </c>
    </row>
    <row r="2888" spans="1:29" x14ac:dyDescent="0.3">
      <c r="A2888" s="156" t="s">
        <v>2819</v>
      </c>
      <c r="B2888" s="157">
        <v>2</v>
      </c>
      <c r="C2888" s="158" t="s">
        <v>1473</v>
      </c>
      <c r="D2888" s="156" t="s">
        <v>130</v>
      </c>
      <c r="E2888" s="156" t="s">
        <v>2722</v>
      </c>
      <c r="F2888" s="156" t="s">
        <v>344</v>
      </c>
      <c r="G2888" s="158" t="s">
        <v>341</v>
      </c>
      <c r="H2888" s="160">
        <v>43264</v>
      </c>
      <c r="I2888" s="160">
        <v>45265</v>
      </c>
      <c r="J2888" s="161" t="s">
        <v>5251</v>
      </c>
      <c r="K2888" s="162"/>
      <c r="L2888" s="158" t="s">
        <v>346</v>
      </c>
      <c r="M2888" s="171">
        <v>0</v>
      </c>
      <c r="N2888" s="170">
        <v>2100</v>
      </c>
      <c r="O2888" s="162">
        <v>986329</v>
      </c>
      <c r="P2888" s="160">
        <v>45265</v>
      </c>
      <c r="Q2888" s="162" t="s">
        <v>5651</v>
      </c>
      <c r="R2888" s="171">
        <v>2100</v>
      </c>
      <c r="S2888" s="158" t="s">
        <v>1571</v>
      </c>
      <c r="T2888" s="162"/>
      <c r="U2888" s="161" t="s">
        <v>10</v>
      </c>
      <c r="V2888" s="161" t="s">
        <v>11</v>
      </c>
      <c r="W2888" s="161" t="s">
        <v>12</v>
      </c>
      <c r="X2888" s="161" t="s">
        <v>13</v>
      </c>
      <c r="Y2888" s="165">
        <v>6210</v>
      </c>
      <c r="Z2888" s="165">
        <v>9121101</v>
      </c>
      <c r="AA2888" s="166">
        <v>1.1731843575418994E-2</v>
      </c>
      <c r="AB2888" s="183" t="s">
        <v>3113</v>
      </c>
      <c r="AC2888" s="168" t="s">
        <v>3197</v>
      </c>
    </row>
    <row r="2889" spans="1:29" x14ac:dyDescent="0.3">
      <c r="A2889" s="156" t="s">
        <v>2819</v>
      </c>
      <c r="B2889" s="157">
        <v>2</v>
      </c>
      <c r="C2889" s="158" t="s">
        <v>1473</v>
      </c>
      <c r="D2889" s="158" t="s">
        <v>130</v>
      </c>
      <c r="E2889" s="156" t="s">
        <v>2722</v>
      </c>
      <c r="F2889" s="159" t="s">
        <v>344</v>
      </c>
      <c r="G2889" s="156" t="s">
        <v>341</v>
      </c>
      <c r="H2889" s="160">
        <v>43264</v>
      </c>
      <c r="I2889" s="160">
        <v>45278</v>
      </c>
      <c r="J2889" s="161" t="s">
        <v>5251</v>
      </c>
      <c r="K2889" s="162"/>
      <c r="L2889" s="163" t="s">
        <v>346</v>
      </c>
      <c r="M2889" s="171">
        <v>0</v>
      </c>
      <c r="N2889" s="164">
        <v>2800</v>
      </c>
      <c r="O2889" s="162">
        <v>985948</v>
      </c>
      <c r="P2889" s="160">
        <v>45278</v>
      </c>
      <c r="Q2889" s="162" t="s">
        <v>5612</v>
      </c>
      <c r="R2889" s="164">
        <v>2800</v>
      </c>
      <c r="S2889" s="162" t="s">
        <v>1571</v>
      </c>
      <c r="T2889" s="163"/>
      <c r="U2889" s="161" t="s">
        <v>10</v>
      </c>
      <c r="V2889" s="161" t="s">
        <v>11</v>
      </c>
      <c r="W2889" s="161" t="s">
        <v>12</v>
      </c>
      <c r="X2889" s="161" t="s">
        <v>13</v>
      </c>
      <c r="Y2889" s="169">
        <v>6210</v>
      </c>
      <c r="Z2889" s="169">
        <v>9121101</v>
      </c>
      <c r="AA2889" s="166">
        <v>1.564245810055866E-2</v>
      </c>
      <c r="AB2889" s="158" t="s">
        <v>3113</v>
      </c>
      <c r="AC2889" s="168" t="s">
        <v>3197</v>
      </c>
    </row>
    <row r="2890" spans="1:29" x14ac:dyDescent="0.3">
      <c r="A2890" s="156" t="s">
        <v>2819</v>
      </c>
      <c r="B2890" s="157">
        <v>2</v>
      </c>
      <c r="C2890" s="156" t="s">
        <v>1473</v>
      </c>
      <c r="D2890" s="156" t="s">
        <v>130</v>
      </c>
      <c r="E2890" s="156" t="s">
        <v>2722</v>
      </c>
      <c r="F2890" s="156" t="s">
        <v>344</v>
      </c>
      <c r="G2890" s="158" t="s">
        <v>341</v>
      </c>
      <c r="H2890" s="160">
        <v>43264</v>
      </c>
      <c r="I2890" s="160">
        <v>45359</v>
      </c>
      <c r="J2890" s="161" t="s">
        <v>5251</v>
      </c>
      <c r="K2890" s="162"/>
      <c r="L2890" s="163" t="s">
        <v>346</v>
      </c>
      <c r="M2890" s="171">
        <v>0</v>
      </c>
      <c r="N2890" s="170">
        <v>2100</v>
      </c>
      <c r="O2890" s="162">
        <v>986692</v>
      </c>
      <c r="P2890" s="160">
        <v>45359</v>
      </c>
      <c r="Q2890" s="162" t="s">
        <v>5957</v>
      </c>
      <c r="R2890" s="164">
        <v>2100</v>
      </c>
      <c r="S2890" s="158" t="s">
        <v>1571</v>
      </c>
      <c r="T2890" s="162"/>
      <c r="U2890" s="161" t="s">
        <v>10</v>
      </c>
      <c r="V2890" s="161" t="s">
        <v>11</v>
      </c>
      <c r="W2890" s="161" t="s">
        <v>12</v>
      </c>
      <c r="X2890" s="161" t="s">
        <v>13</v>
      </c>
      <c r="Y2890" s="165">
        <v>6210</v>
      </c>
      <c r="Z2890" s="165">
        <v>9121101</v>
      </c>
      <c r="AA2890" s="166">
        <v>1.1731843575418994E-2</v>
      </c>
      <c r="AB2890" s="167" t="s">
        <v>3113</v>
      </c>
      <c r="AC2890" s="168" t="s">
        <v>3197</v>
      </c>
    </row>
    <row r="2891" spans="1:29" x14ac:dyDescent="0.3">
      <c r="A2891" s="156" t="s">
        <v>2819</v>
      </c>
      <c r="B2891" s="157">
        <v>2</v>
      </c>
      <c r="C2891" s="156" t="s">
        <v>1473</v>
      </c>
      <c r="D2891" s="156" t="s">
        <v>130</v>
      </c>
      <c r="E2891" s="156" t="s">
        <v>2722</v>
      </c>
      <c r="F2891" s="159" t="s">
        <v>344</v>
      </c>
      <c r="G2891" s="156" t="s">
        <v>341</v>
      </c>
      <c r="H2891" s="160">
        <v>43264</v>
      </c>
      <c r="I2891" s="160">
        <v>45359</v>
      </c>
      <c r="J2891" s="161" t="s">
        <v>5251</v>
      </c>
      <c r="K2891" s="162"/>
      <c r="L2891" s="163" t="s">
        <v>346</v>
      </c>
      <c r="M2891" s="171">
        <v>0</v>
      </c>
      <c r="N2891" s="164">
        <v>1750</v>
      </c>
      <c r="O2891" s="162">
        <v>987161</v>
      </c>
      <c r="P2891" s="160">
        <v>45359</v>
      </c>
      <c r="Q2891" s="162" t="s">
        <v>5957</v>
      </c>
      <c r="R2891" s="164">
        <v>1750</v>
      </c>
      <c r="S2891" s="158" t="s">
        <v>1571</v>
      </c>
      <c r="T2891" s="163"/>
      <c r="U2891" s="161" t="s">
        <v>10</v>
      </c>
      <c r="V2891" s="161" t="s">
        <v>11</v>
      </c>
      <c r="W2891" s="161" t="s">
        <v>12</v>
      </c>
      <c r="X2891" s="161" t="s">
        <v>13</v>
      </c>
      <c r="Y2891" s="169">
        <v>6210</v>
      </c>
      <c r="Z2891" s="169">
        <v>9121101</v>
      </c>
      <c r="AA2891" s="166">
        <v>9.7765363128491621E-3</v>
      </c>
      <c r="AB2891" s="158" t="s">
        <v>3113</v>
      </c>
      <c r="AC2891" s="168" t="s">
        <v>3197</v>
      </c>
    </row>
    <row r="2892" spans="1:29" x14ac:dyDescent="0.3">
      <c r="A2892" s="156" t="s">
        <v>2819</v>
      </c>
      <c r="B2892" s="157">
        <v>2</v>
      </c>
      <c r="C2892" s="158" t="s">
        <v>1473</v>
      </c>
      <c r="D2892" s="156" t="s">
        <v>130</v>
      </c>
      <c r="E2892" s="156" t="s">
        <v>2722</v>
      </c>
      <c r="F2892" s="158" t="s">
        <v>344</v>
      </c>
      <c r="G2892" s="156" t="s">
        <v>341</v>
      </c>
      <c r="H2892" s="160">
        <v>43264</v>
      </c>
      <c r="I2892" s="160">
        <v>45359</v>
      </c>
      <c r="J2892" s="161" t="s">
        <v>5251</v>
      </c>
      <c r="K2892" s="162"/>
      <c r="L2892" s="158" t="s">
        <v>346</v>
      </c>
      <c r="M2892" s="171">
        <v>0</v>
      </c>
      <c r="N2892" s="171">
        <v>5250</v>
      </c>
      <c r="O2892" s="162" t="s">
        <v>5958</v>
      </c>
      <c r="P2892" s="160">
        <v>45359</v>
      </c>
      <c r="Q2892" s="162" t="s">
        <v>5957</v>
      </c>
      <c r="R2892" s="171">
        <v>5250</v>
      </c>
      <c r="S2892" s="163" t="s">
        <v>1571</v>
      </c>
      <c r="T2892" s="156"/>
      <c r="U2892" s="161" t="s">
        <v>10</v>
      </c>
      <c r="V2892" s="161" t="s">
        <v>11</v>
      </c>
      <c r="W2892" s="161" t="s">
        <v>12</v>
      </c>
      <c r="X2892" s="161" t="s">
        <v>13</v>
      </c>
      <c r="Y2892" s="165">
        <v>6210</v>
      </c>
      <c r="Z2892" s="165">
        <v>9121101</v>
      </c>
      <c r="AA2892" s="166">
        <v>2.9329608938547486E-2</v>
      </c>
      <c r="AB2892" s="156" t="s">
        <v>3113</v>
      </c>
      <c r="AC2892" s="168" t="s">
        <v>3197</v>
      </c>
    </row>
    <row r="2893" spans="1:29" x14ac:dyDescent="0.3">
      <c r="A2893" s="156" t="s">
        <v>2819</v>
      </c>
      <c r="B2893" s="157">
        <v>2</v>
      </c>
      <c r="C2893" s="158" t="s">
        <v>1473</v>
      </c>
      <c r="D2893" s="158" t="s">
        <v>130</v>
      </c>
      <c r="E2893" s="156" t="s">
        <v>2722</v>
      </c>
      <c r="F2893" s="159" t="s">
        <v>344</v>
      </c>
      <c r="G2893" s="156" t="s">
        <v>341</v>
      </c>
      <c r="H2893" s="160">
        <v>43264</v>
      </c>
      <c r="I2893" s="160">
        <v>45427</v>
      </c>
      <c r="J2893" s="161" t="s">
        <v>5251</v>
      </c>
      <c r="K2893" s="162"/>
      <c r="L2893" s="163" t="s">
        <v>346</v>
      </c>
      <c r="M2893" s="171">
        <v>0</v>
      </c>
      <c r="N2893" s="164">
        <v>1050</v>
      </c>
      <c r="O2893" s="162">
        <v>988067</v>
      </c>
      <c r="P2893" s="160">
        <v>45427</v>
      </c>
      <c r="Q2893" s="162" t="s">
        <v>6043</v>
      </c>
      <c r="R2893" s="164">
        <v>1050</v>
      </c>
      <c r="S2893" s="158" t="s">
        <v>1571</v>
      </c>
      <c r="T2893" s="163"/>
      <c r="U2893" s="161" t="s">
        <v>10</v>
      </c>
      <c r="V2893" s="161" t="s">
        <v>11</v>
      </c>
      <c r="W2893" s="161" t="s">
        <v>12</v>
      </c>
      <c r="X2893" s="161" t="s">
        <v>13</v>
      </c>
      <c r="Y2893" s="169">
        <v>6210</v>
      </c>
      <c r="Z2893" s="169">
        <v>9121101</v>
      </c>
      <c r="AA2893" s="166">
        <v>5.8659217877094971E-3</v>
      </c>
      <c r="AB2893" s="167" t="s">
        <v>3113</v>
      </c>
      <c r="AC2893" s="168" t="s">
        <v>3197</v>
      </c>
    </row>
    <row r="2894" spans="1:29" x14ac:dyDescent="0.3">
      <c r="A2894" s="156" t="s">
        <v>2819</v>
      </c>
      <c r="B2894" s="157">
        <v>2</v>
      </c>
      <c r="C2894" s="158" t="s">
        <v>1473</v>
      </c>
      <c r="D2894" s="158" t="s">
        <v>130</v>
      </c>
      <c r="E2894" s="156" t="s">
        <v>2722</v>
      </c>
      <c r="F2894" s="159" t="s">
        <v>344</v>
      </c>
      <c r="G2894" s="156" t="s">
        <v>341</v>
      </c>
      <c r="H2894" s="160">
        <v>43264</v>
      </c>
      <c r="I2894" s="160">
        <v>45427</v>
      </c>
      <c r="J2894" s="161" t="s">
        <v>5251</v>
      </c>
      <c r="K2894" s="162"/>
      <c r="L2894" s="163" t="s">
        <v>346</v>
      </c>
      <c r="M2894" s="171">
        <v>0</v>
      </c>
      <c r="N2894" s="164">
        <v>1400</v>
      </c>
      <c r="O2894" s="162">
        <v>988412</v>
      </c>
      <c r="P2894" s="160">
        <v>45427</v>
      </c>
      <c r="Q2894" s="162" t="s">
        <v>6043</v>
      </c>
      <c r="R2894" s="164">
        <v>1400</v>
      </c>
      <c r="S2894" s="158" t="s">
        <v>1571</v>
      </c>
      <c r="T2894" s="163"/>
      <c r="U2894" s="161" t="s">
        <v>10</v>
      </c>
      <c r="V2894" s="161" t="s">
        <v>11</v>
      </c>
      <c r="W2894" s="161" t="s">
        <v>12</v>
      </c>
      <c r="X2894" s="161" t="s">
        <v>13</v>
      </c>
      <c r="Y2894" s="169">
        <v>6210</v>
      </c>
      <c r="Z2894" s="169">
        <v>9121101</v>
      </c>
      <c r="AA2894" s="166">
        <v>7.82122905027933E-3</v>
      </c>
      <c r="AB2894" s="158" t="s">
        <v>3113</v>
      </c>
      <c r="AC2894" s="168" t="s">
        <v>3197</v>
      </c>
    </row>
    <row r="2895" spans="1:29" x14ac:dyDescent="0.3">
      <c r="A2895" s="156" t="s">
        <v>2819</v>
      </c>
      <c r="B2895" s="157">
        <v>2</v>
      </c>
      <c r="C2895" s="156" t="s">
        <v>1473</v>
      </c>
      <c r="D2895" s="158" t="s">
        <v>130</v>
      </c>
      <c r="E2895" s="156" t="s">
        <v>2722</v>
      </c>
      <c r="F2895" s="159" t="s">
        <v>344</v>
      </c>
      <c r="G2895" s="156" t="s">
        <v>341</v>
      </c>
      <c r="H2895" s="160">
        <v>43264</v>
      </c>
      <c r="I2895" s="160">
        <v>45427</v>
      </c>
      <c r="J2895" s="161" t="s">
        <v>5251</v>
      </c>
      <c r="K2895" s="162"/>
      <c r="L2895" s="163" t="s">
        <v>346</v>
      </c>
      <c r="M2895" s="171">
        <v>0</v>
      </c>
      <c r="N2895" s="164">
        <v>2800</v>
      </c>
      <c r="O2895" s="162">
        <v>988923</v>
      </c>
      <c r="P2895" s="160">
        <v>45427</v>
      </c>
      <c r="Q2895" s="162" t="s">
        <v>6043</v>
      </c>
      <c r="R2895" s="164">
        <v>2800</v>
      </c>
      <c r="S2895" s="162" t="s">
        <v>1571</v>
      </c>
      <c r="T2895" s="163"/>
      <c r="U2895" s="161" t="s">
        <v>10</v>
      </c>
      <c r="V2895" s="161" t="s">
        <v>11</v>
      </c>
      <c r="W2895" s="161" t="s">
        <v>12</v>
      </c>
      <c r="X2895" s="161" t="s">
        <v>13</v>
      </c>
      <c r="Y2895" s="169">
        <v>6210</v>
      </c>
      <c r="Z2895" s="169">
        <v>9121101</v>
      </c>
      <c r="AA2895" s="166">
        <v>1.564245810055866E-2</v>
      </c>
      <c r="AB2895" s="158" t="s">
        <v>3113</v>
      </c>
      <c r="AC2895" s="168" t="s">
        <v>3197</v>
      </c>
    </row>
    <row r="2896" spans="1:29" x14ac:dyDescent="0.3">
      <c r="A2896" s="156" t="s">
        <v>2819</v>
      </c>
      <c r="B2896" s="157">
        <v>2</v>
      </c>
      <c r="C2896" s="158" t="s">
        <v>1473</v>
      </c>
      <c r="D2896" s="158" t="s">
        <v>130</v>
      </c>
      <c r="E2896" s="156" t="s">
        <v>2722</v>
      </c>
      <c r="F2896" s="159" t="s">
        <v>344</v>
      </c>
      <c r="G2896" s="158" t="s">
        <v>341</v>
      </c>
      <c r="H2896" s="160">
        <v>43264</v>
      </c>
      <c r="I2896" s="160">
        <v>45461</v>
      </c>
      <c r="J2896" s="161" t="s">
        <v>5251</v>
      </c>
      <c r="K2896" s="162"/>
      <c r="L2896" s="163" t="s">
        <v>346</v>
      </c>
      <c r="M2896" s="171">
        <v>0</v>
      </c>
      <c r="N2896" s="164">
        <v>2800</v>
      </c>
      <c r="O2896" s="162">
        <v>989310</v>
      </c>
      <c r="P2896" s="160">
        <v>45461</v>
      </c>
      <c r="Q2896" s="162" t="s">
        <v>6117</v>
      </c>
      <c r="R2896" s="164">
        <v>2800</v>
      </c>
      <c r="S2896" s="163" t="s">
        <v>1571</v>
      </c>
      <c r="T2896" s="163"/>
      <c r="U2896" s="161" t="s">
        <v>10</v>
      </c>
      <c r="V2896" s="161" t="s">
        <v>11</v>
      </c>
      <c r="W2896" s="161" t="s">
        <v>12</v>
      </c>
      <c r="X2896" s="161" t="s">
        <v>13</v>
      </c>
      <c r="Y2896" s="165">
        <v>6210</v>
      </c>
      <c r="Z2896" s="165">
        <v>9121101</v>
      </c>
      <c r="AA2896" s="166">
        <v>1.564245810055866E-2</v>
      </c>
      <c r="AB2896" s="167" t="s">
        <v>3113</v>
      </c>
      <c r="AC2896" s="168" t="s">
        <v>3197</v>
      </c>
    </row>
    <row r="2897" spans="1:29" x14ac:dyDescent="0.3">
      <c r="A2897" s="156" t="s">
        <v>2819</v>
      </c>
      <c r="B2897" s="157">
        <v>2</v>
      </c>
      <c r="C2897" s="158" t="s">
        <v>1473</v>
      </c>
      <c r="D2897" s="158" t="s">
        <v>130</v>
      </c>
      <c r="E2897" s="156" t="s">
        <v>2722</v>
      </c>
      <c r="F2897" s="159" t="s">
        <v>344</v>
      </c>
      <c r="G2897" s="158" t="s">
        <v>341</v>
      </c>
      <c r="H2897" s="160">
        <v>43264</v>
      </c>
      <c r="I2897" s="160">
        <v>45485</v>
      </c>
      <c r="J2897" s="161" t="s">
        <v>5251</v>
      </c>
      <c r="K2897" s="162"/>
      <c r="L2897" s="163" t="s">
        <v>346</v>
      </c>
      <c r="M2897" s="171">
        <v>0</v>
      </c>
      <c r="N2897" s="164">
        <v>1400</v>
      </c>
      <c r="O2897" s="162">
        <v>989619</v>
      </c>
      <c r="P2897" s="160">
        <v>45485</v>
      </c>
      <c r="Q2897" s="162" t="s">
        <v>6187</v>
      </c>
      <c r="R2897" s="164">
        <v>1400</v>
      </c>
      <c r="S2897" s="163" t="s">
        <v>1571</v>
      </c>
      <c r="T2897" s="163"/>
      <c r="U2897" s="161" t="s">
        <v>10</v>
      </c>
      <c r="V2897" s="161" t="s">
        <v>11</v>
      </c>
      <c r="W2897" s="161" t="s">
        <v>12</v>
      </c>
      <c r="X2897" s="161" t="s">
        <v>13</v>
      </c>
      <c r="Y2897" s="165">
        <v>6210</v>
      </c>
      <c r="Z2897" s="165">
        <v>9121101</v>
      </c>
      <c r="AA2897" s="166">
        <v>7.82122905027933E-3</v>
      </c>
      <c r="AB2897" s="167" t="s">
        <v>3113</v>
      </c>
      <c r="AC2897" s="168" t="s">
        <v>3197</v>
      </c>
    </row>
    <row r="2898" spans="1:29" x14ac:dyDescent="0.3">
      <c r="A2898" s="156" t="s">
        <v>2819</v>
      </c>
      <c r="B2898" s="157">
        <v>2</v>
      </c>
      <c r="C2898" s="158" t="s">
        <v>1473</v>
      </c>
      <c r="D2898" s="158" t="s">
        <v>130</v>
      </c>
      <c r="E2898" s="156" t="s">
        <v>2722</v>
      </c>
      <c r="F2898" s="159" t="s">
        <v>344</v>
      </c>
      <c r="G2898" s="158" t="s">
        <v>341</v>
      </c>
      <c r="H2898" s="160">
        <v>43264</v>
      </c>
      <c r="I2898" s="160">
        <v>45513</v>
      </c>
      <c r="J2898" s="161" t="s">
        <v>5251</v>
      </c>
      <c r="K2898" s="162"/>
      <c r="L2898" s="163" t="s">
        <v>346</v>
      </c>
      <c r="M2898" s="171">
        <v>0</v>
      </c>
      <c r="N2898" s="164">
        <v>1400</v>
      </c>
      <c r="O2898" s="162" t="s">
        <v>6246</v>
      </c>
      <c r="P2898" s="160">
        <v>45513</v>
      </c>
      <c r="Q2898" s="162" t="s">
        <v>6247</v>
      </c>
      <c r="R2898" s="171">
        <v>1400</v>
      </c>
      <c r="S2898" s="163" t="s">
        <v>1571</v>
      </c>
      <c r="T2898" s="163"/>
      <c r="U2898" s="161" t="s">
        <v>10</v>
      </c>
      <c r="V2898" s="161" t="s">
        <v>11</v>
      </c>
      <c r="W2898" s="161" t="s">
        <v>12</v>
      </c>
      <c r="X2898" s="161" t="s">
        <v>13</v>
      </c>
      <c r="Y2898" s="165">
        <v>6210</v>
      </c>
      <c r="Z2898" s="165">
        <v>9121101</v>
      </c>
      <c r="AA2898" s="166">
        <v>7.82122905027933E-3</v>
      </c>
      <c r="AB2898" s="167" t="s">
        <v>3113</v>
      </c>
      <c r="AC2898" s="168" t="s">
        <v>3197</v>
      </c>
    </row>
    <row r="2899" spans="1:29" x14ac:dyDescent="0.3">
      <c r="A2899" s="156" t="s">
        <v>2819</v>
      </c>
      <c r="B2899" s="157">
        <v>2</v>
      </c>
      <c r="C2899" s="158" t="s">
        <v>1473</v>
      </c>
      <c r="D2899" s="156" t="s">
        <v>130</v>
      </c>
      <c r="E2899" s="156" t="s">
        <v>2722</v>
      </c>
      <c r="F2899" s="158" t="s">
        <v>344</v>
      </c>
      <c r="G2899" s="158" t="s">
        <v>341</v>
      </c>
      <c r="H2899" s="160">
        <v>43264</v>
      </c>
      <c r="I2899" s="160">
        <v>43725</v>
      </c>
      <c r="J2899" s="161" t="s">
        <v>265</v>
      </c>
      <c r="K2899" s="156"/>
      <c r="L2899" s="158" t="s">
        <v>346</v>
      </c>
      <c r="M2899" s="171">
        <v>0</v>
      </c>
      <c r="N2899" s="170">
        <v>265.07</v>
      </c>
      <c r="O2899" s="162"/>
      <c r="P2899" s="160"/>
      <c r="Q2899" s="162"/>
      <c r="R2899" s="171">
        <v>265.07</v>
      </c>
      <c r="S2899" s="163" t="s">
        <v>1571</v>
      </c>
      <c r="T2899" s="156"/>
      <c r="U2899" s="161" t="s">
        <v>10</v>
      </c>
      <c r="V2899" s="161" t="s">
        <v>11</v>
      </c>
      <c r="W2899" s="161" t="s">
        <v>12</v>
      </c>
      <c r="X2899" s="161" t="s">
        <v>13</v>
      </c>
      <c r="Y2899" s="165">
        <v>6210</v>
      </c>
      <c r="Z2899" s="165">
        <v>9121101</v>
      </c>
      <c r="AA2899" s="166">
        <v>1.4808379888268156E-3</v>
      </c>
      <c r="AB2899" s="163" t="s">
        <v>5370</v>
      </c>
      <c r="AC2899" s="168" t="s">
        <v>3197</v>
      </c>
    </row>
    <row r="2900" spans="1:29" x14ac:dyDescent="0.3">
      <c r="A2900" s="156" t="s">
        <v>2819</v>
      </c>
      <c r="B2900" s="157">
        <v>2</v>
      </c>
      <c r="C2900" s="156" t="s">
        <v>1473</v>
      </c>
      <c r="D2900" s="156" t="s">
        <v>130</v>
      </c>
      <c r="E2900" s="156" t="s">
        <v>2722</v>
      </c>
      <c r="F2900" s="159" t="s">
        <v>344</v>
      </c>
      <c r="G2900" s="156" t="s">
        <v>341</v>
      </c>
      <c r="H2900" s="160">
        <v>43264</v>
      </c>
      <c r="I2900" s="160">
        <v>43900</v>
      </c>
      <c r="J2900" s="161" t="s">
        <v>5</v>
      </c>
      <c r="K2900" s="162"/>
      <c r="L2900" s="163" t="s">
        <v>346</v>
      </c>
      <c r="M2900" s="171">
        <v>0</v>
      </c>
      <c r="N2900" s="164">
        <v>-265.07</v>
      </c>
      <c r="O2900" s="162"/>
      <c r="P2900" s="160"/>
      <c r="Q2900" s="162"/>
      <c r="R2900" s="164">
        <v>-265.07</v>
      </c>
      <c r="S2900" s="162" t="s">
        <v>1571</v>
      </c>
      <c r="T2900" s="163"/>
      <c r="U2900" s="161" t="s">
        <v>10</v>
      </c>
      <c r="V2900" s="161" t="s">
        <v>11</v>
      </c>
      <c r="W2900" s="161" t="s">
        <v>12</v>
      </c>
      <c r="X2900" s="161" t="s">
        <v>13</v>
      </c>
      <c r="Y2900" s="169">
        <v>6210</v>
      </c>
      <c r="Z2900" s="169">
        <v>9121101</v>
      </c>
      <c r="AA2900" s="166">
        <v>-1.4808379888268156E-3</v>
      </c>
      <c r="AB2900" s="156" t="s">
        <v>5372</v>
      </c>
      <c r="AC2900" s="168" t="s">
        <v>3197</v>
      </c>
    </row>
    <row r="2901" spans="1:29" x14ac:dyDescent="0.3">
      <c r="A2901" s="156" t="s">
        <v>2819</v>
      </c>
      <c r="B2901" s="157">
        <v>2</v>
      </c>
      <c r="C2901" s="158" t="s">
        <v>1473</v>
      </c>
      <c r="D2901" s="163" t="s">
        <v>130</v>
      </c>
      <c r="E2901" s="156" t="s">
        <v>2722</v>
      </c>
      <c r="F2901" s="159" t="s">
        <v>344</v>
      </c>
      <c r="G2901" s="158" t="s">
        <v>341</v>
      </c>
      <c r="H2901" s="160">
        <v>43264</v>
      </c>
      <c r="I2901" s="160">
        <v>44761</v>
      </c>
      <c r="J2901" s="161" t="s">
        <v>2202</v>
      </c>
      <c r="K2901" s="162"/>
      <c r="L2901" s="163" t="s">
        <v>346</v>
      </c>
      <c r="M2901" s="171">
        <v>0</v>
      </c>
      <c r="N2901" s="164">
        <v>350</v>
      </c>
      <c r="O2901" s="162"/>
      <c r="P2901" s="160"/>
      <c r="Q2901" s="162"/>
      <c r="R2901" s="164">
        <v>350</v>
      </c>
      <c r="S2901" s="163" t="s">
        <v>1571</v>
      </c>
      <c r="T2901" s="163"/>
      <c r="U2901" s="161" t="s">
        <v>10</v>
      </c>
      <c r="V2901" s="161" t="s">
        <v>11</v>
      </c>
      <c r="W2901" s="161" t="s">
        <v>12</v>
      </c>
      <c r="X2901" s="161" t="s">
        <v>13</v>
      </c>
      <c r="Y2901" s="169">
        <v>6210</v>
      </c>
      <c r="Z2901" s="169">
        <v>9121101</v>
      </c>
      <c r="AA2901" s="166">
        <v>1.9553072625698325E-3</v>
      </c>
      <c r="AB2901" s="167" t="s">
        <v>5095</v>
      </c>
      <c r="AC2901" s="168" t="s">
        <v>3197</v>
      </c>
    </row>
    <row r="2902" spans="1:29" x14ac:dyDescent="0.3">
      <c r="A2902" s="156" t="s">
        <v>2819</v>
      </c>
      <c r="B2902" s="157">
        <v>2</v>
      </c>
      <c r="C2902" s="158" t="s">
        <v>1473</v>
      </c>
      <c r="D2902" s="158" t="s">
        <v>130</v>
      </c>
      <c r="E2902" s="156" t="s">
        <v>2722</v>
      </c>
      <c r="F2902" s="159" t="s">
        <v>344</v>
      </c>
      <c r="G2902" s="158" t="s">
        <v>341</v>
      </c>
      <c r="H2902" s="160">
        <v>43264</v>
      </c>
      <c r="I2902" s="160">
        <v>44791</v>
      </c>
      <c r="J2902" s="161" t="s">
        <v>2671</v>
      </c>
      <c r="K2902" s="162"/>
      <c r="L2902" s="163" t="s">
        <v>346</v>
      </c>
      <c r="M2902" s="171">
        <v>0</v>
      </c>
      <c r="N2902" s="164">
        <v>-350</v>
      </c>
      <c r="O2902" s="162"/>
      <c r="P2902" s="160"/>
      <c r="Q2902" s="162"/>
      <c r="R2902" s="164">
        <v>-350</v>
      </c>
      <c r="S2902" s="163" t="s">
        <v>1571</v>
      </c>
      <c r="T2902" s="163"/>
      <c r="U2902" s="161" t="s">
        <v>10</v>
      </c>
      <c r="V2902" s="161" t="s">
        <v>11</v>
      </c>
      <c r="W2902" s="161" t="s">
        <v>12</v>
      </c>
      <c r="X2902" s="161" t="s">
        <v>13</v>
      </c>
      <c r="Y2902" s="165">
        <v>6210</v>
      </c>
      <c r="Z2902" s="165">
        <v>9121101</v>
      </c>
      <c r="AA2902" s="166">
        <v>-1.9553072625698325E-3</v>
      </c>
      <c r="AB2902" s="167" t="s">
        <v>5374</v>
      </c>
      <c r="AC2902" s="168" t="s">
        <v>3197</v>
      </c>
    </row>
    <row r="2903" spans="1:29" x14ac:dyDescent="0.3">
      <c r="A2903" s="156" t="s">
        <v>2819</v>
      </c>
      <c r="B2903" s="157">
        <v>2</v>
      </c>
      <c r="C2903" s="158" t="s">
        <v>1473</v>
      </c>
      <c r="D2903" s="158" t="s">
        <v>130</v>
      </c>
      <c r="E2903" s="156" t="s">
        <v>2722</v>
      </c>
      <c r="F2903" s="159" t="s">
        <v>344</v>
      </c>
      <c r="G2903" s="158" t="s">
        <v>341</v>
      </c>
      <c r="H2903" s="160">
        <v>43264</v>
      </c>
      <c r="I2903" s="160">
        <v>45791</v>
      </c>
      <c r="J2903" s="161" t="s">
        <v>6174</v>
      </c>
      <c r="K2903" s="162"/>
      <c r="L2903" s="163" t="s">
        <v>346</v>
      </c>
      <c r="M2903" s="171">
        <v>0</v>
      </c>
      <c r="N2903" s="164">
        <v>700</v>
      </c>
      <c r="O2903" s="162" t="s">
        <v>6938</v>
      </c>
      <c r="P2903" s="160">
        <v>45791</v>
      </c>
      <c r="Q2903" s="162" t="s">
        <v>6939</v>
      </c>
      <c r="R2903" s="164">
        <v>700</v>
      </c>
      <c r="S2903" s="163" t="s">
        <v>1571</v>
      </c>
      <c r="T2903" s="163"/>
      <c r="U2903" s="161" t="s">
        <v>10</v>
      </c>
      <c r="V2903" s="161" t="s">
        <v>11</v>
      </c>
      <c r="W2903" s="161" t="s">
        <v>12</v>
      </c>
      <c r="X2903" s="161" t="s">
        <v>13</v>
      </c>
      <c r="Y2903" s="169">
        <v>6210</v>
      </c>
      <c r="Z2903" s="169">
        <v>9121101</v>
      </c>
      <c r="AA2903" s="166">
        <v>3.910614525139665E-3</v>
      </c>
      <c r="AB2903" s="167" t="s">
        <v>3113</v>
      </c>
      <c r="AC2903" s="168" t="s">
        <v>3197</v>
      </c>
    </row>
    <row r="2904" spans="1:29" x14ac:dyDescent="0.3">
      <c r="A2904" s="156" t="s">
        <v>2819</v>
      </c>
      <c r="B2904" s="157">
        <v>2</v>
      </c>
      <c r="C2904" s="158" t="s">
        <v>1473</v>
      </c>
      <c r="D2904" s="158" t="s">
        <v>130</v>
      </c>
      <c r="E2904" s="156" t="s">
        <v>2722</v>
      </c>
      <c r="F2904" s="159" t="s">
        <v>344</v>
      </c>
      <c r="G2904" s="158" t="s">
        <v>341</v>
      </c>
      <c r="H2904" s="160">
        <v>43264</v>
      </c>
      <c r="I2904" s="160">
        <v>45933</v>
      </c>
      <c r="J2904" s="161" t="s">
        <v>6707</v>
      </c>
      <c r="K2904" s="162"/>
      <c r="L2904" s="163" t="s">
        <v>346</v>
      </c>
      <c r="M2904" s="171">
        <v>0</v>
      </c>
      <c r="N2904" s="164">
        <v>700</v>
      </c>
      <c r="O2904" s="162" t="s">
        <v>7524</v>
      </c>
      <c r="P2904" s="160">
        <v>45933</v>
      </c>
      <c r="Q2904" s="162" t="s">
        <v>7525</v>
      </c>
      <c r="R2904" s="164">
        <v>700</v>
      </c>
      <c r="S2904" s="163" t="s">
        <v>1571</v>
      </c>
      <c r="T2904" s="163"/>
      <c r="U2904" s="161" t="s">
        <v>10</v>
      </c>
      <c r="V2904" s="161" t="s">
        <v>11</v>
      </c>
      <c r="W2904" s="161" t="s">
        <v>12</v>
      </c>
      <c r="X2904" s="161" t="s">
        <v>13</v>
      </c>
      <c r="Y2904" s="165">
        <v>6210</v>
      </c>
      <c r="Z2904" s="165">
        <v>9121101</v>
      </c>
      <c r="AA2904" s="166">
        <v>3.910614525139665E-3</v>
      </c>
      <c r="AB2904" s="172" t="s">
        <v>3113</v>
      </c>
      <c r="AC2904" s="168" t="s">
        <v>3197</v>
      </c>
    </row>
    <row r="2905" spans="1:29" x14ac:dyDescent="0.3">
      <c r="A2905" s="156" t="s">
        <v>2819</v>
      </c>
      <c r="B2905" s="157">
        <v>2</v>
      </c>
      <c r="C2905" s="158" t="s">
        <v>1473</v>
      </c>
      <c r="D2905" s="156" t="s">
        <v>130</v>
      </c>
      <c r="E2905" s="156" t="s">
        <v>2722</v>
      </c>
      <c r="F2905" s="158" t="s">
        <v>344</v>
      </c>
      <c r="G2905" s="158" t="s">
        <v>341</v>
      </c>
      <c r="H2905" s="160">
        <v>43264</v>
      </c>
      <c r="I2905" s="160">
        <v>46730</v>
      </c>
      <c r="J2905" s="161" t="s">
        <v>6707</v>
      </c>
      <c r="K2905" s="162" t="s">
        <v>349</v>
      </c>
      <c r="L2905" s="158" t="s">
        <v>346</v>
      </c>
      <c r="M2905" s="171">
        <v>11669</v>
      </c>
      <c r="N2905" s="171">
        <v>11669</v>
      </c>
      <c r="O2905" s="162"/>
      <c r="P2905" s="160"/>
      <c r="Q2905" s="162"/>
      <c r="R2905" s="171">
        <v>0</v>
      </c>
      <c r="S2905" s="163" t="s">
        <v>1571</v>
      </c>
      <c r="T2905" s="156"/>
      <c r="U2905" s="161" t="s">
        <v>10</v>
      </c>
      <c r="V2905" s="161" t="s">
        <v>11</v>
      </c>
      <c r="W2905" s="161" t="s">
        <v>12</v>
      </c>
      <c r="X2905" s="161" t="s">
        <v>13</v>
      </c>
      <c r="Y2905" s="165">
        <v>6210</v>
      </c>
      <c r="Z2905" s="165">
        <v>9121101</v>
      </c>
      <c r="AA2905" s="166">
        <v>0</v>
      </c>
      <c r="AB2905" s="158" t="s">
        <v>3113</v>
      </c>
      <c r="AC2905" s="168" t="s">
        <v>3197</v>
      </c>
    </row>
    <row r="2906" spans="1:29" x14ac:dyDescent="0.3">
      <c r="A2906" s="156" t="s">
        <v>1715</v>
      </c>
      <c r="B2906" s="157">
        <v>1</v>
      </c>
      <c r="C2906" s="158" t="s">
        <v>1473</v>
      </c>
      <c r="D2906" s="156" t="s">
        <v>235</v>
      </c>
      <c r="E2906" s="156" t="s">
        <v>236</v>
      </c>
      <c r="F2906" s="156" t="s">
        <v>344</v>
      </c>
      <c r="G2906" s="158" t="s">
        <v>341</v>
      </c>
      <c r="H2906" s="160">
        <v>43344</v>
      </c>
      <c r="I2906" s="160">
        <v>43392</v>
      </c>
      <c r="J2906" s="161" t="s">
        <v>265</v>
      </c>
      <c r="K2906" s="162"/>
      <c r="L2906" s="156" t="s">
        <v>350</v>
      </c>
      <c r="M2906" s="171">
        <v>0</v>
      </c>
      <c r="N2906" s="170">
        <v>1006.76</v>
      </c>
      <c r="O2906" s="162">
        <v>966483</v>
      </c>
      <c r="P2906" s="160">
        <v>43392</v>
      </c>
      <c r="Q2906" s="162">
        <v>24871020</v>
      </c>
      <c r="R2906" s="171">
        <v>1006.76</v>
      </c>
      <c r="S2906" s="158" t="s">
        <v>559</v>
      </c>
      <c r="T2906" s="162"/>
      <c r="U2906" s="161" t="s">
        <v>10</v>
      </c>
      <c r="V2906" s="161" t="s">
        <v>11</v>
      </c>
      <c r="W2906" s="161" t="s">
        <v>12</v>
      </c>
      <c r="X2906" s="161" t="s">
        <v>13</v>
      </c>
      <c r="Y2906" s="165">
        <v>6210</v>
      </c>
      <c r="Z2906" s="165">
        <v>9241102</v>
      </c>
      <c r="AA2906" s="166">
        <v>1.4313157254221326E-2</v>
      </c>
      <c r="AB2906" s="183" t="s">
        <v>3116</v>
      </c>
      <c r="AC2906" s="168" t="s">
        <v>3256</v>
      </c>
    </row>
    <row r="2907" spans="1:29" x14ac:dyDescent="0.3">
      <c r="A2907" s="156" t="s">
        <v>1715</v>
      </c>
      <c r="B2907" s="157">
        <v>1</v>
      </c>
      <c r="C2907" s="158" t="s">
        <v>1473</v>
      </c>
      <c r="D2907" s="158" t="s">
        <v>235</v>
      </c>
      <c r="E2907" s="156" t="s">
        <v>236</v>
      </c>
      <c r="F2907" s="159" t="s">
        <v>344</v>
      </c>
      <c r="G2907" s="158" t="s">
        <v>341</v>
      </c>
      <c r="H2907" s="160">
        <v>43344</v>
      </c>
      <c r="I2907" s="160">
        <v>43524</v>
      </c>
      <c r="J2907" s="161" t="s">
        <v>265</v>
      </c>
      <c r="K2907" s="162"/>
      <c r="L2907" s="163" t="s">
        <v>350</v>
      </c>
      <c r="M2907" s="171">
        <v>0</v>
      </c>
      <c r="N2907" s="164">
        <v>11511.5</v>
      </c>
      <c r="O2907" s="162">
        <v>967630</v>
      </c>
      <c r="P2907" s="160">
        <v>43524</v>
      </c>
      <c r="Q2907" s="162">
        <v>25125651</v>
      </c>
      <c r="R2907" s="164">
        <v>11511.5</v>
      </c>
      <c r="S2907" s="163" t="s">
        <v>559</v>
      </c>
      <c r="T2907" s="163"/>
      <c r="U2907" s="161" t="s">
        <v>10</v>
      </c>
      <c r="V2907" s="161" t="s">
        <v>11</v>
      </c>
      <c r="W2907" s="161" t="s">
        <v>12</v>
      </c>
      <c r="X2907" s="161" t="s">
        <v>13</v>
      </c>
      <c r="Y2907" s="165">
        <v>6210</v>
      </c>
      <c r="Z2907" s="165">
        <v>9241102</v>
      </c>
      <c r="AA2907" s="166">
        <v>0.16365957103179388</v>
      </c>
      <c r="AB2907" s="167" t="s">
        <v>3117</v>
      </c>
      <c r="AC2907" s="168" t="s">
        <v>3256</v>
      </c>
    </row>
    <row r="2908" spans="1:29" x14ac:dyDescent="0.3">
      <c r="A2908" s="156" t="s">
        <v>1715</v>
      </c>
      <c r="B2908" s="157">
        <v>1</v>
      </c>
      <c r="C2908" s="158" t="s">
        <v>1473</v>
      </c>
      <c r="D2908" s="158" t="s">
        <v>235</v>
      </c>
      <c r="E2908" s="156" t="s">
        <v>236</v>
      </c>
      <c r="F2908" s="158" t="s">
        <v>344</v>
      </c>
      <c r="G2908" s="158" t="s">
        <v>341</v>
      </c>
      <c r="H2908" s="160">
        <v>43344</v>
      </c>
      <c r="I2908" s="160">
        <v>43724</v>
      </c>
      <c r="J2908" s="161" t="s">
        <v>265</v>
      </c>
      <c r="K2908" s="162"/>
      <c r="L2908" s="158" t="s">
        <v>350</v>
      </c>
      <c r="M2908" s="171">
        <v>0</v>
      </c>
      <c r="N2908" s="171">
        <v>12584.52</v>
      </c>
      <c r="O2908" s="162" t="s">
        <v>351</v>
      </c>
      <c r="P2908" s="160">
        <v>43724</v>
      </c>
      <c r="Q2908" s="162" t="s">
        <v>790</v>
      </c>
      <c r="R2908" s="171">
        <v>12584.52</v>
      </c>
      <c r="S2908" s="163" t="s">
        <v>559</v>
      </c>
      <c r="T2908" s="156"/>
      <c r="U2908" s="161" t="s">
        <v>10</v>
      </c>
      <c r="V2908" s="161" t="s">
        <v>11</v>
      </c>
      <c r="W2908" s="161" t="s">
        <v>12</v>
      </c>
      <c r="X2908" s="161" t="s">
        <v>13</v>
      </c>
      <c r="Y2908" s="165">
        <v>6210</v>
      </c>
      <c r="Z2908" s="165">
        <v>9241102</v>
      </c>
      <c r="AA2908" s="166">
        <v>0.1789147500187665</v>
      </c>
      <c r="AB2908" s="158" t="s">
        <v>3116</v>
      </c>
      <c r="AC2908" s="168" t="s">
        <v>3256</v>
      </c>
    </row>
    <row r="2909" spans="1:29" x14ac:dyDescent="0.3">
      <c r="A2909" s="156" t="s">
        <v>1715</v>
      </c>
      <c r="B2909" s="157">
        <v>1</v>
      </c>
      <c r="C2909" s="156" t="s">
        <v>1473</v>
      </c>
      <c r="D2909" s="156" t="s">
        <v>235</v>
      </c>
      <c r="E2909" s="156" t="s">
        <v>236</v>
      </c>
      <c r="F2909" s="159" t="s">
        <v>344</v>
      </c>
      <c r="G2909" s="156" t="s">
        <v>341</v>
      </c>
      <c r="H2909" s="160">
        <v>43344</v>
      </c>
      <c r="I2909" s="160">
        <v>43923</v>
      </c>
      <c r="J2909" s="161" t="s">
        <v>5</v>
      </c>
      <c r="K2909" s="162"/>
      <c r="L2909" s="163" t="s">
        <v>350</v>
      </c>
      <c r="M2909" s="171">
        <v>0</v>
      </c>
      <c r="N2909" s="164">
        <v>16611.57</v>
      </c>
      <c r="O2909" s="162">
        <v>970837</v>
      </c>
      <c r="P2909" s="160">
        <v>43923</v>
      </c>
      <c r="Q2909" s="162" t="s">
        <v>785</v>
      </c>
      <c r="R2909" s="164">
        <v>16611.57</v>
      </c>
      <c r="S2909" s="162" t="s">
        <v>559</v>
      </c>
      <c r="T2909" s="163"/>
      <c r="U2909" s="161" t="s">
        <v>10</v>
      </c>
      <c r="V2909" s="161" t="s">
        <v>11</v>
      </c>
      <c r="W2909" s="161" t="s">
        <v>12</v>
      </c>
      <c r="X2909" s="161" t="s">
        <v>13</v>
      </c>
      <c r="Y2909" s="169">
        <v>6210</v>
      </c>
      <c r="Z2909" s="169">
        <v>9241102</v>
      </c>
      <c r="AA2909" s="166">
        <v>0.23616752120615175</v>
      </c>
      <c r="AB2909" s="158" t="s">
        <v>3116</v>
      </c>
      <c r="AC2909" s="168" t="s">
        <v>3256</v>
      </c>
    </row>
    <row r="2910" spans="1:29" x14ac:dyDescent="0.3">
      <c r="A2910" s="156" t="s">
        <v>1715</v>
      </c>
      <c r="B2910" s="157">
        <v>1</v>
      </c>
      <c r="C2910" s="156" t="s">
        <v>1473</v>
      </c>
      <c r="D2910" s="156" t="s">
        <v>235</v>
      </c>
      <c r="E2910" s="156" t="s">
        <v>236</v>
      </c>
      <c r="F2910" s="159" t="s">
        <v>344</v>
      </c>
      <c r="G2910" s="156" t="s">
        <v>341</v>
      </c>
      <c r="H2910" s="160">
        <v>43344</v>
      </c>
      <c r="I2910" s="160">
        <v>44323</v>
      </c>
      <c r="J2910" s="161" t="s">
        <v>979</v>
      </c>
      <c r="K2910" s="162"/>
      <c r="L2910" s="163" t="s">
        <v>350</v>
      </c>
      <c r="M2910" s="171">
        <v>0</v>
      </c>
      <c r="N2910" s="164">
        <v>8488.5</v>
      </c>
      <c r="O2910" s="162">
        <v>971456</v>
      </c>
      <c r="P2910" s="160">
        <v>44323</v>
      </c>
      <c r="Q2910" s="162" t="s">
        <v>2001</v>
      </c>
      <c r="R2910" s="164">
        <v>8488.5</v>
      </c>
      <c r="S2910" s="162" t="s">
        <v>559</v>
      </c>
      <c r="T2910" s="163"/>
      <c r="U2910" s="161" t="s">
        <v>10</v>
      </c>
      <c r="V2910" s="161" t="s">
        <v>11</v>
      </c>
      <c r="W2910" s="161" t="s">
        <v>12</v>
      </c>
      <c r="X2910" s="161" t="s">
        <v>13</v>
      </c>
      <c r="Y2910" s="169">
        <v>6210</v>
      </c>
      <c r="Z2910" s="169">
        <v>9241102</v>
      </c>
      <c r="AA2910" s="166">
        <v>0.1206814288931401</v>
      </c>
      <c r="AB2910" s="158" t="s">
        <v>3117</v>
      </c>
      <c r="AC2910" s="168" t="s">
        <v>3256</v>
      </c>
    </row>
    <row r="2911" spans="1:29" x14ac:dyDescent="0.3">
      <c r="A2911" s="156" t="s">
        <v>1715</v>
      </c>
      <c r="B2911" s="157">
        <v>1</v>
      </c>
      <c r="C2911" s="158" t="s">
        <v>1473</v>
      </c>
      <c r="D2911" s="156" t="s">
        <v>235</v>
      </c>
      <c r="E2911" s="156" t="s">
        <v>236</v>
      </c>
      <c r="F2911" s="156" t="s">
        <v>344</v>
      </c>
      <c r="G2911" s="158" t="s">
        <v>341</v>
      </c>
      <c r="H2911" s="160">
        <v>43344</v>
      </c>
      <c r="I2911" s="160">
        <v>44349</v>
      </c>
      <c r="J2911" s="161" t="s">
        <v>979</v>
      </c>
      <c r="K2911" s="162"/>
      <c r="L2911" s="163" t="s">
        <v>350</v>
      </c>
      <c r="M2911" s="171">
        <v>0</v>
      </c>
      <c r="N2911" s="170">
        <v>1258.45</v>
      </c>
      <c r="O2911" s="162">
        <v>972926</v>
      </c>
      <c r="P2911" s="160">
        <v>44349</v>
      </c>
      <c r="Q2911" s="162" t="s">
        <v>2110</v>
      </c>
      <c r="R2911" s="164">
        <v>1258.45</v>
      </c>
      <c r="S2911" s="158" t="s">
        <v>559</v>
      </c>
      <c r="T2911" s="162"/>
      <c r="U2911" s="161" t="s">
        <v>10</v>
      </c>
      <c r="V2911" s="161" t="s">
        <v>11</v>
      </c>
      <c r="W2911" s="161" t="s">
        <v>12</v>
      </c>
      <c r="X2911" s="161" t="s">
        <v>13</v>
      </c>
      <c r="Y2911" s="165">
        <v>6210</v>
      </c>
      <c r="Z2911" s="165">
        <v>9241102</v>
      </c>
      <c r="AA2911" s="166">
        <v>1.7891446567776657E-2</v>
      </c>
      <c r="AB2911" s="158" t="s">
        <v>3116</v>
      </c>
      <c r="AC2911" s="168" t="s">
        <v>3256</v>
      </c>
    </row>
    <row r="2912" spans="1:29" x14ac:dyDescent="0.3">
      <c r="A2912" s="156" t="s">
        <v>1715</v>
      </c>
      <c r="B2912" s="157">
        <v>1</v>
      </c>
      <c r="C2912" s="158" t="s">
        <v>1473</v>
      </c>
      <c r="D2912" s="158" t="s">
        <v>235</v>
      </c>
      <c r="E2912" s="156" t="s">
        <v>236</v>
      </c>
      <c r="F2912" s="159" t="s">
        <v>344</v>
      </c>
      <c r="G2912" s="158" t="s">
        <v>341</v>
      </c>
      <c r="H2912" s="160">
        <v>43344</v>
      </c>
      <c r="I2912" s="160">
        <v>44550</v>
      </c>
      <c r="J2912" s="161" t="s">
        <v>2202</v>
      </c>
      <c r="K2912" s="162"/>
      <c r="L2912" s="163" t="s">
        <v>350</v>
      </c>
      <c r="M2912" s="171">
        <v>0</v>
      </c>
      <c r="N2912" s="164">
        <v>1258.45</v>
      </c>
      <c r="O2912" s="162">
        <v>976673</v>
      </c>
      <c r="P2912" s="160">
        <v>44550</v>
      </c>
      <c r="Q2912" s="162" t="s">
        <v>2466</v>
      </c>
      <c r="R2912" s="164">
        <v>1258.45</v>
      </c>
      <c r="S2912" s="163" t="s">
        <v>559</v>
      </c>
      <c r="T2912" s="163"/>
      <c r="U2912" s="161" t="s">
        <v>10</v>
      </c>
      <c r="V2912" s="161" t="s">
        <v>11</v>
      </c>
      <c r="W2912" s="161" t="s">
        <v>12</v>
      </c>
      <c r="X2912" s="161" t="s">
        <v>13</v>
      </c>
      <c r="Y2912" s="165">
        <v>6210</v>
      </c>
      <c r="Z2912" s="165">
        <v>9241102</v>
      </c>
      <c r="AA2912" s="166">
        <v>1.7891446567776657E-2</v>
      </c>
      <c r="AB2912" s="167" t="s">
        <v>3116</v>
      </c>
      <c r="AC2912" s="168" t="s">
        <v>3256</v>
      </c>
    </row>
    <row r="2913" spans="1:29" x14ac:dyDescent="0.3">
      <c r="A2913" s="156" t="s">
        <v>1715</v>
      </c>
      <c r="B2913" s="157">
        <v>1</v>
      </c>
      <c r="C2913" s="156" t="s">
        <v>1473</v>
      </c>
      <c r="D2913" s="156" t="s">
        <v>235</v>
      </c>
      <c r="E2913" s="156" t="s">
        <v>236</v>
      </c>
      <c r="F2913" s="159" t="s">
        <v>344</v>
      </c>
      <c r="G2913" s="156" t="s">
        <v>341</v>
      </c>
      <c r="H2913" s="160">
        <v>43344</v>
      </c>
      <c r="I2913" s="160">
        <v>44631</v>
      </c>
      <c r="J2913" s="161" t="s">
        <v>2202</v>
      </c>
      <c r="K2913" s="162"/>
      <c r="L2913" s="163" t="s">
        <v>350</v>
      </c>
      <c r="M2913" s="171">
        <v>0</v>
      </c>
      <c r="N2913" s="164">
        <v>5033.8100000000004</v>
      </c>
      <c r="O2913" s="162">
        <v>978312</v>
      </c>
      <c r="P2913" s="160">
        <v>44631</v>
      </c>
      <c r="Q2913" s="162" t="s">
        <v>2544</v>
      </c>
      <c r="R2913" s="164">
        <v>5033.8100000000004</v>
      </c>
      <c r="S2913" s="162" t="s">
        <v>559</v>
      </c>
      <c r="T2913" s="163"/>
      <c r="U2913" s="161" t="s">
        <v>10</v>
      </c>
      <c r="V2913" s="161" t="s">
        <v>11</v>
      </c>
      <c r="W2913" s="161" t="s">
        <v>12</v>
      </c>
      <c r="X2913" s="161" t="s">
        <v>13</v>
      </c>
      <c r="Y2913" s="169">
        <v>6210</v>
      </c>
      <c r="Z2913" s="169">
        <v>9241102</v>
      </c>
      <c r="AA2913" s="166">
        <v>7.1565928441606599E-2</v>
      </c>
      <c r="AB2913" s="158" t="s">
        <v>3116</v>
      </c>
      <c r="AC2913" s="168" t="s">
        <v>3256</v>
      </c>
    </row>
    <row r="2914" spans="1:29" x14ac:dyDescent="0.3">
      <c r="A2914" s="156" t="s">
        <v>1715</v>
      </c>
      <c r="B2914" s="157">
        <v>1</v>
      </c>
      <c r="C2914" s="158" t="s">
        <v>1473</v>
      </c>
      <c r="D2914" s="163" t="s">
        <v>235</v>
      </c>
      <c r="E2914" s="156" t="s">
        <v>236</v>
      </c>
      <c r="F2914" s="159" t="s">
        <v>344</v>
      </c>
      <c r="G2914" s="156" t="s">
        <v>341</v>
      </c>
      <c r="H2914" s="160">
        <v>43344</v>
      </c>
      <c r="I2914" s="160">
        <v>44631</v>
      </c>
      <c r="J2914" s="161" t="s">
        <v>2202</v>
      </c>
      <c r="K2914" s="162"/>
      <c r="L2914" s="163" t="s">
        <v>350</v>
      </c>
      <c r="M2914" s="171">
        <v>0</v>
      </c>
      <c r="N2914" s="164">
        <v>2516.9</v>
      </c>
      <c r="O2914" s="162">
        <v>978476</v>
      </c>
      <c r="P2914" s="160">
        <v>44631</v>
      </c>
      <c r="Q2914" s="162" t="s">
        <v>2544</v>
      </c>
      <c r="R2914" s="164">
        <v>2516.9</v>
      </c>
      <c r="S2914" s="162" t="s">
        <v>559</v>
      </c>
      <c r="T2914" s="163"/>
      <c r="U2914" s="161" t="s">
        <v>10</v>
      </c>
      <c r="V2914" s="161" t="s">
        <v>11</v>
      </c>
      <c r="W2914" s="161" t="s">
        <v>12</v>
      </c>
      <c r="X2914" s="161" t="s">
        <v>13</v>
      </c>
      <c r="Y2914" s="169">
        <v>6210</v>
      </c>
      <c r="Z2914" s="169">
        <v>9241102</v>
      </c>
      <c r="AA2914" s="166">
        <v>3.5782893135553315E-2</v>
      </c>
      <c r="AB2914" s="158" t="s">
        <v>3116</v>
      </c>
      <c r="AC2914" s="168" t="s">
        <v>3256</v>
      </c>
    </row>
    <row r="2915" spans="1:29" x14ac:dyDescent="0.3">
      <c r="A2915" s="156" t="s">
        <v>1715</v>
      </c>
      <c r="B2915" s="157">
        <v>1</v>
      </c>
      <c r="C2915" s="158" t="s">
        <v>1473</v>
      </c>
      <c r="D2915" s="156" t="s">
        <v>235</v>
      </c>
      <c r="E2915" s="156" t="s">
        <v>236</v>
      </c>
      <c r="F2915" s="158" t="s">
        <v>344</v>
      </c>
      <c r="G2915" s="158" t="s">
        <v>341</v>
      </c>
      <c r="H2915" s="160">
        <v>43344</v>
      </c>
      <c r="I2915" s="160">
        <v>44644</v>
      </c>
      <c r="J2915" s="161" t="s">
        <v>2202</v>
      </c>
      <c r="K2915" s="156"/>
      <c r="L2915" s="158" t="s">
        <v>350</v>
      </c>
      <c r="M2915" s="171">
        <v>0</v>
      </c>
      <c r="N2915" s="171">
        <v>3146.13</v>
      </c>
      <c r="O2915" s="162">
        <v>978836</v>
      </c>
      <c r="P2915" s="160">
        <v>44644</v>
      </c>
      <c r="Q2915" s="162" t="s">
        <v>2557</v>
      </c>
      <c r="R2915" s="171">
        <v>3146.13</v>
      </c>
      <c r="S2915" s="163" t="s">
        <v>559</v>
      </c>
      <c r="T2915" s="156"/>
      <c r="U2915" s="161" t="s">
        <v>10</v>
      </c>
      <c r="V2915" s="161" t="s">
        <v>11</v>
      </c>
      <c r="W2915" s="161" t="s">
        <v>12</v>
      </c>
      <c r="X2915" s="161" t="s">
        <v>13</v>
      </c>
      <c r="Y2915" s="165">
        <v>6210</v>
      </c>
      <c r="Z2915" s="165">
        <v>9241102</v>
      </c>
      <c r="AA2915" s="166">
        <v>4.4728687504691625E-2</v>
      </c>
      <c r="AB2915" s="158" t="s">
        <v>3116</v>
      </c>
      <c r="AC2915" s="168" t="s">
        <v>3256</v>
      </c>
    </row>
    <row r="2916" spans="1:29" x14ac:dyDescent="0.3">
      <c r="A2916" s="156" t="s">
        <v>1715</v>
      </c>
      <c r="B2916" s="157">
        <v>1</v>
      </c>
      <c r="C2916" s="156" t="s">
        <v>1473</v>
      </c>
      <c r="D2916" s="156" t="s">
        <v>235</v>
      </c>
      <c r="E2916" s="156" t="s">
        <v>236</v>
      </c>
      <c r="F2916" s="159" t="s">
        <v>344</v>
      </c>
      <c r="G2916" s="156" t="s">
        <v>341</v>
      </c>
      <c r="H2916" s="160">
        <v>43344</v>
      </c>
      <c r="I2916" s="160">
        <v>44685</v>
      </c>
      <c r="J2916" s="161" t="s">
        <v>2202</v>
      </c>
      <c r="K2916" s="162"/>
      <c r="L2916" s="163" t="s">
        <v>350</v>
      </c>
      <c r="M2916" s="171">
        <v>0</v>
      </c>
      <c r="N2916" s="164">
        <v>880.92</v>
      </c>
      <c r="O2916" s="162">
        <v>979189</v>
      </c>
      <c r="P2916" s="160">
        <v>44685</v>
      </c>
      <c r="Q2916" s="162" t="s">
        <v>2609</v>
      </c>
      <c r="R2916" s="164">
        <v>880.92</v>
      </c>
      <c r="S2916" s="162" t="s">
        <v>559</v>
      </c>
      <c r="T2916" s="163"/>
      <c r="U2916" s="161" t="s">
        <v>10</v>
      </c>
      <c r="V2916" s="161" t="s">
        <v>11</v>
      </c>
      <c r="W2916" s="161" t="s">
        <v>12</v>
      </c>
      <c r="X2916" s="161" t="s">
        <v>13</v>
      </c>
      <c r="Y2916" s="169">
        <v>6210</v>
      </c>
      <c r="Z2916" s="169">
        <v>9241102</v>
      </c>
      <c r="AA2916" s="166">
        <v>1.2524083682693641E-2</v>
      </c>
      <c r="AB2916" s="158" t="s">
        <v>3116</v>
      </c>
      <c r="AC2916" s="168" t="s">
        <v>3256</v>
      </c>
    </row>
    <row r="2917" spans="1:29" x14ac:dyDescent="0.3">
      <c r="A2917" s="156" t="s">
        <v>1715</v>
      </c>
      <c r="B2917" s="157">
        <v>1</v>
      </c>
      <c r="C2917" s="158" t="s">
        <v>1473</v>
      </c>
      <c r="D2917" s="158" t="s">
        <v>235</v>
      </c>
      <c r="E2917" s="156" t="s">
        <v>236</v>
      </c>
      <c r="F2917" s="159" t="s">
        <v>344</v>
      </c>
      <c r="G2917" s="158" t="s">
        <v>341</v>
      </c>
      <c r="H2917" s="160">
        <v>43344</v>
      </c>
      <c r="I2917" s="160">
        <v>44761</v>
      </c>
      <c r="J2917" s="161" t="s">
        <v>2202</v>
      </c>
      <c r="K2917" s="162"/>
      <c r="L2917" s="163" t="s">
        <v>350</v>
      </c>
      <c r="M2917" s="171">
        <v>0</v>
      </c>
      <c r="N2917" s="164">
        <v>377.53</v>
      </c>
      <c r="O2917" s="162">
        <v>980200</v>
      </c>
      <c r="P2917" s="160">
        <v>44761</v>
      </c>
      <c r="Q2917" s="162" t="s">
        <v>2692</v>
      </c>
      <c r="R2917" s="164">
        <v>377.53</v>
      </c>
      <c r="S2917" s="163" t="s">
        <v>559</v>
      </c>
      <c r="T2917" s="163"/>
      <c r="U2917" s="161" t="s">
        <v>10</v>
      </c>
      <c r="V2917" s="161" t="s">
        <v>11</v>
      </c>
      <c r="W2917" s="161" t="s">
        <v>12</v>
      </c>
      <c r="X2917" s="161" t="s">
        <v>13</v>
      </c>
      <c r="Y2917" s="169">
        <v>6210</v>
      </c>
      <c r="Z2917" s="169">
        <v>9241102</v>
      </c>
      <c r="AA2917" s="166">
        <v>5.3673628850830161E-3</v>
      </c>
      <c r="AB2917" s="167" t="s">
        <v>3116</v>
      </c>
      <c r="AC2917" s="168" t="s">
        <v>3256</v>
      </c>
    </row>
    <row r="2918" spans="1:29" x14ac:dyDescent="0.3">
      <c r="A2918" s="156" t="s">
        <v>1715</v>
      </c>
      <c r="B2918" s="157">
        <v>1</v>
      </c>
      <c r="C2918" s="158" t="s">
        <v>1473</v>
      </c>
      <c r="D2918" s="158" t="s">
        <v>235</v>
      </c>
      <c r="E2918" s="156" t="s">
        <v>236</v>
      </c>
      <c r="F2918" s="159" t="s">
        <v>344</v>
      </c>
      <c r="G2918" s="158" t="s">
        <v>341</v>
      </c>
      <c r="H2918" s="160">
        <v>43344</v>
      </c>
      <c r="I2918" s="160">
        <v>44840</v>
      </c>
      <c r="J2918" s="161" t="s">
        <v>2671</v>
      </c>
      <c r="K2918" s="162"/>
      <c r="L2918" s="163" t="s">
        <v>350</v>
      </c>
      <c r="M2918" s="171">
        <v>0</v>
      </c>
      <c r="N2918" s="164">
        <v>377.54</v>
      </c>
      <c r="O2918" s="162">
        <v>980808</v>
      </c>
      <c r="P2918" s="160">
        <v>44840</v>
      </c>
      <c r="Q2918" s="162" t="s">
        <v>3051</v>
      </c>
      <c r="R2918" s="164">
        <v>377.54</v>
      </c>
      <c r="S2918" s="163" t="s">
        <v>559</v>
      </c>
      <c r="T2918" s="163"/>
      <c r="U2918" s="161" t="s">
        <v>10</v>
      </c>
      <c r="V2918" s="161" t="s">
        <v>11</v>
      </c>
      <c r="W2918" s="161" t="s">
        <v>12</v>
      </c>
      <c r="X2918" s="161" t="s">
        <v>13</v>
      </c>
      <c r="Y2918" s="165">
        <v>6210</v>
      </c>
      <c r="Z2918" s="165">
        <v>9241102</v>
      </c>
      <c r="AA2918" s="166">
        <v>5.367505055582979E-3</v>
      </c>
      <c r="AB2918" s="172" t="s">
        <v>3116</v>
      </c>
      <c r="AC2918" s="168" t="s">
        <v>3256</v>
      </c>
    </row>
    <row r="2919" spans="1:29" x14ac:dyDescent="0.3">
      <c r="A2919" s="156" t="s">
        <v>1715</v>
      </c>
      <c r="B2919" s="157">
        <v>1</v>
      </c>
      <c r="C2919" s="158" t="s">
        <v>1473</v>
      </c>
      <c r="D2919" s="156" t="s">
        <v>235</v>
      </c>
      <c r="E2919" s="156" t="s">
        <v>236</v>
      </c>
      <c r="F2919" s="156" t="s">
        <v>344</v>
      </c>
      <c r="G2919" s="158" t="s">
        <v>341</v>
      </c>
      <c r="H2919" s="160">
        <v>43344</v>
      </c>
      <c r="I2919" s="160">
        <v>44951</v>
      </c>
      <c r="J2919" s="161" t="s">
        <v>2671</v>
      </c>
      <c r="K2919" s="162"/>
      <c r="L2919" s="156" t="s">
        <v>350</v>
      </c>
      <c r="M2919" s="171">
        <v>0</v>
      </c>
      <c r="N2919" s="170">
        <v>755.07</v>
      </c>
      <c r="O2919" s="162">
        <v>982714</v>
      </c>
      <c r="P2919" s="160">
        <v>44951</v>
      </c>
      <c r="Q2919" s="162" t="s">
        <v>4977</v>
      </c>
      <c r="R2919" s="171">
        <v>755.07</v>
      </c>
      <c r="S2919" s="158" t="s">
        <v>559</v>
      </c>
      <c r="T2919" s="162"/>
      <c r="U2919" s="161" t="s">
        <v>10</v>
      </c>
      <c r="V2919" s="161" t="s">
        <v>11</v>
      </c>
      <c r="W2919" s="161" t="s">
        <v>12</v>
      </c>
      <c r="X2919" s="161" t="s">
        <v>13</v>
      </c>
      <c r="Y2919" s="165">
        <v>6210</v>
      </c>
      <c r="Z2919" s="165">
        <v>9241102</v>
      </c>
      <c r="AA2919" s="166">
        <v>1.0734867940665995E-2</v>
      </c>
      <c r="AB2919" s="185" t="s">
        <v>3116</v>
      </c>
      <c r="AC2919" s="168" t="s">
        <v>3256</v>
      </c>
    </row>
    <row r="2920" spans="1:29" x14ac:dyDescent="0.3">
      <c r="A2920" s="156" t="s">
        <v>1715</v>
      </c>
      <c r="B2920" s="157">
        <v>1</v>
      </c>
      <c r="C2920" s="158" t="s">
        <v>1473</v>
      </c>
      <c r="D2920" s="158" t="s">
        <v>235</v>
      </c>
      <c r="E2920" s="156" t="s">
        <v>236</v>
      </c>
      <c r="F2920" s="159" t="s">
        <v>344</v>
      </c>
      <c r="G2920" s="158" t="s">
        <v>341</v>
      </c>
      <c r="H2920" s="160">
        <v>43344</v>
      </c>
      <c r="I2920" s="160">
        <v>45064</v>
      </c>
      <c r="J2920" s="161" t="s">
        <v>2671</v>
      </c>
      <c r="K2920" s="162"/>
      <c r="L2920" s="163" t="s">
        <v>350</v>
      </c>
      <c r="M2920" s="171">
        <v>0</v>
      </c>
      <c r="N2920" s="164">
        <v>4027.05</v>
      </c>
      <c r="O2920" s="162">
        <v>983423</v>
      </c>
      <c r="P2920" s="160">
        <v>45064</v>
      </c>
      <c r="Q2920" s="162" t="s">
        <v>5200</v>
      </c>
      <c r="R2920" s="164">
        <v>4027.05</v>
      </c>
      <c r="S2920" s="162" t="s">
        <v>559</v>
      </c>
      <c r="T2920" s="163"/>
      <c r="U2920" s="161" t="s">
        <v>10</v>
      </c>
      <c r="V2920" s="161" t="s">
        <v>11</v>
      </c>
      <c r="W2920" s="161" t="s">
        <v>12</v>
      </c>
      <c r="X2920" s="161" t="s">
        <v>13</v>
      </c>
      <c r="Y2920" s="165">
        <v>6210</v>
      </c>
      <c r="Z2920" s="165">
        <v>9241102</v>
      </c>
      <c r="AA2920" s="166">
        <v>5.7252771187385268E-2</v>
      </c>
      <c r="AB2920" s="175" t="s">
        <v>3116</v>
      </c>
      <c r="AC2920" s="168" t="s">
        <v>3256</v>
      </c>
    </row>
    <row r="2921" spans="1:29" x14ac:dyDescent="0.3">
      <c r="A2921" s="156" t="s">
        <v>1715</v>
      </c>
      <c r="B2921" s="157">
        <v>1</v>
      </c>
      <c r="C2921" s="156" t="s">
        <v>1473</v>
      </c>
      <c r="D2921" s="163" t="s">
        <v>235</v>
      </c>
      <c r="E2921" s="156" t="s">
        <v>236</v>
      </c>
      <c r="F2921" s="159" t="s">
        <v>344</v>
      </c>
      <c r="G2921" s="156" t="s">
        <v>341</v>
      </c>
      <c r="H2921" s="160">
        <v>43344</v>
      </c>
      <c r="I2921" s="160">
        <v>45065</v>
      </c>
      <c r="J2921" s="161" t="s">
        <v>2671</v>
      </c>
      <c r="K2921" s="162" t="s">
        <v>352</v>
      </c>
      <c r="L2921" s="163" t="s">
        <v>350</v>
      </c>
      <c r="M2921" s="171">
        <v>0</v>
      </c>
      <c r="N2921" s="164">
        <v>503.38</v>
      </c>
      <c r="O2921" s="162">
        <v>983892</v>
      </c>
      <c r="P2921" s="160">
        <v>45065</v>
      </c>
      <c r="Q2921" s="162" t="s">
        <v>5212</v>
      </c>
      <c r="R2921" s="164">
        <v>503.38</v>
      </c>
      <c r="S2921" s="162" t="s">
        <v>559</v>
      </c>
      <c r="T2921" s="163"/>
      <c r="U2921" s="161" t="s">
        <v>10</v>
      </c>
      <c r="V2921" s="161" t="s">
        <v>11</v>
      </c>
      <c r="W2921" s="161" t="s">
        <v>12</v>
      </c>
      <c r="X2921" s="161" t="s">
        <v>13</v>
      </c>
      <c r="Y2921" s="169">
        <v>6210</v>
      </c>
      <c r="Z2921" s="169">
        <v>9241102</v>
      </c>
      <c r="AA2921" s="166">
        <v>7.1565786271106631E-3</v>
      </c>
      <c r="AB2921" s="158" t="s">
        <v>3116</v>
      </c>
      <c r="AC2921" s="168" t="s">
        <v>3256</v>
      </c>
    </row>
    <row r="2922" spans="1:29" x14ac:dyDescent="0.3">
      <c r="A2922" s="156" t="s">
        <v>1715</v>
      </c>
      <c r="B2922" s="157">
        <v>1</v>
      </c>
      <c r="C2922" s="158" t="s">
        <v>1473</v>
      </c>
      <c r="D2922" s="158" t="s">
        <v>235</v>
      </c>
      <c r="E2922" s="156" t="s">
        <v>236</v>
      </c>
      <c r="F2922" s="159" t="s">
        <v>344</v>
      </c>
      <c r="G2922" s="158" t="s">
        <v>341</v>
      </c>
      <c r="H2922" s="179">
        <v>43344</v>
      </c>
      <c r="I2922" s="179">
        <v>43725</v>
      </c>
      <c r="J2922" s="161" t="s">
        <v>265</v>
      </c>
      <c r="K2922" s="162"/>
      <c r="L2922" s="158" t="s">
        <v>350</v>
      </c>
      <c r="M2922" s="171">
        <v>0</v>
      </c>
      <c r="N2922" s="171">
        <v>24.36</v>
      </c>
      <c r="O2922" s="162"/>
      <c r="P2922" s="160"/>
      <c r="Q2922" s="162"/>
      <c r="R2922" s="171">
        <v>24.36</v>
      </c>
      <c r="S2922" s="158" t="s">
        <v>559</v>
      </c>
      <c r="T2922" s="156"/>
      <c r="U2922" s="161" t="s">
        <v>10</v>
      </c>
      <c r="V2922" s="161" t="s">
        <v>11</v>
      </c>
      <c r="W2922" s="161" t="s">
        <v>12</v>
      </c>
      <c r="X2922" s="161" t="s">
        <v>13</v>
      </c>
      <c r="Y2922" s="165">
        <v>6210</v>
      </c>
      <c r="Z2922" s="165">
        <v>9241102</v>
      </c>
      <c r="AA2922" s="166">
        <v>0</v>
      </c>
      <c r="AB2922" s="158" t="s">
        <v>5371</v>
      </c>
      <c r="AC2922" s="168" t="s">
        <v>3256</v>
      </c>
    </row>
    <row r="2923" spans="1:29" x14ac:dyDescent="0.3">
      <c r="A2923" s="156" t="s">
        <v>1715</v>
      </c>
      <c r="B2923" s="157">
        <v>1</v>
      </c>
      <c r="C2923" s="158" t="s">
        <v>1473</v>
      </c>
      <c r="D2923" s="163" t="s">
        <v>235</v>
      </c>
      <c r="E2923" s="156" t="s">
        <v>236</v>
      </c>
      <c r="F2923" s="159" t="s">
        <v>344</v>
      </c>
      <c r="G2923" s="158" t="s">
        <v>341</v>
      </c>
      <c r="H2923" s="160">
        <v>43344</v>
      </c>
      <c r="I2923" s="160">
        <v>43900</v>
      </c>
      <c r="J2923" s="161" t="s">
        <v>5</v>
      </c>
      <c r="K2923" s="162"/>
      <c r="L2923" s="163" t="s">
        <v>350</v>
      </c>
      <c r="M2923" s="171">
        <v>0</v>
      </c>
      <c r="N2923" s="164">
        <v>-24.36</v>
      </c>
      <c r="O2923" s="162"/>
      <c r="P2923" s="160"/>
      <c r="Q2923" s="162"/>
      <c r="R2923" s="164">
        <v>-24.36</v>
      </c>
      <c r="S2923" s="163" t="s">
        <v>559</v>
      </c>
      <c r="T2923" s="163"/>
      <c r="U2923" s="161" t="s">
        <v>10</v>
      </c>
      <c r="V2923" s="161" t="s">
        <v>11</v>
      </c>
      <c r="W2923" s="161" t="s">
        <v>12</v>
      </c>
      <c r="X2923" s="161" t="s">
        <v>13</v>
      </c>
      <c r="Y2923" s="165">
        <v>6210</v>
      </c>
      <c r="Z2923" s="165">
        <v>9241102</v>
      </c>
      <c r="AA2923" s="166">
        <v>0</v>
      </c>
      <c r="AB2923" s="167" t="s">
        <v>5373</v>
      </c>
      <c r="AC2923" s="168" t="s">
        <v>3256</v>
      </c>
    </row>
    <row r="2924" spans="1:29" x14ac:dyDescent="0.3">
      <c r="A2924" s="156" t="s">
        <v>2868</v>
      </c>
      <c r="B2924" s="157">
        <v>1</v>
      </c>
      <c r="C2924" s="158" t="s">
        <v>1473</v>
      </c>
      <c r="D2924" s="158" t="s">
        <v>235</v>
      </c>
      <c r="E2924" s="156" t="s">
        <v>2722</v>
      </c>
      <c r="F2924" s="159" t="s">
        <v>344</v>
      </c>
      <c r="G2924" s="158" t="s">
        <v>341</v>
      </c>
      <c r="H2924" s="160">
        <v>43344</v>
      </c>
      <c r="I2924" s="160">
        <v>43392</v>
      </c>
      <c r="J2924" s="161" t="s">
        <v>265</v>
      </c>
      <c r="K2924" s="162"/>
      <c r="L2924" s="163" t="s">
        <v>353</v>
      </c>
      <c r="M2924" s="171">
        <v>0</v>
      </c>
      <c r="N2924" s="164">
        <v>2312.3000000000002</v>
      </c>
      <c r="O2924" s="162">
        <v>966481</v>
      </c>
      <c r="P2924" s="160">
        <v>43392</v>
      </c>
      <c r="Q2924" s="162">
        <v>24871020</v>
      </c>
      <c r="R2924" s="164">
        <v>2312.3000000000002</v>
      </c>
      <c r="S2924" s="163" t="s">
        <v>1572</v>
      </c>
      <c r="T2924" s="163"/>
      <c r="U2924" s="161" t="s">
        <v>10</v>
      </c>
      <c r="V2924" s="161" t="s">
        <v>11</v>
      </c>
      <c r="W2924" s="161" t="s">
        <v>12</v>
      </c>
      <c r="X2924" s="161" t="s">
        <v>13</v>
      </c>
      <c r="Y2924" s="165">
        <v>6210</v>
      </c>
      <c r="Z2924" s="165">
        <v>9241101</v>
      </c>
      <c r="AA2924" s="166">
        <v>1.7050473767651071E-2</v>
      </c>
      <c r="AB2924" s="167" t="s">
        <v>3118</v>
      </c>
      <c r="AC2924" s="168" t="s">
        <v>3252</v>
      </c>
    </row>
    <row r="2925" spans="1:29" x14ac:dyDescent="0.3">
      <c r="A2925" s="156" t="s">
        <v>2868</v>
      </c>
      <c r="B2925" s="157">
        <v>1</v>
      </c>
      <c r="C2925" s="158" t="s">
        <v>1473</v>
      </c>
      <c r="D2925" s="158" t="s">
        <v>235</v>
      </c>
      <c r="E2925" s="156" t="s">
        <v>2722</v>
      </c>
      <c r="F2925" s="159" t="s">
        <v>344</v>
      </c>
      <c r="G2925" s="158" t="s">
        <v>341</v>
      </c>
      <c r="H2925" s="160">
        <v>43344</v>
      </c>
      <c r="I2925" s="160">
        <v>43724</v>
      </c>
      <c r="J2925" s="161" t="s">
        <v>265</v>
      </c>
      <c r="K2925" s="162"/>
      <c r="L2925" s="163" t="s">
        <v>353</v>
      </c>
      <c r="M2925" s="171">
        <v>0</v>
      </c>
      <c r="N2925" s="164">
        <v>12717.65</v>
      </c>
      <c r="O2925" s="162" t="s">
        <v>354</v>
      </c>
      <c r="P2925" s="160">
        <v>43724</v>
      </c>
      <c r="Q2925" s="162" t="s">
        <v>790</v>
      </c>
      <c r="R2925" s="164">
        <v>12717.65</v>
      </c>
      <c r="S2925" s="163" t="s">
        <v>1572</v>
      </c>
      <c r="T2925" s="163"/>
      <c r="U2925" s="161" t="s">
        <v>10</v>
      </c>
      <c r="V2925" s="161" t="s">
        <v>11</v>
      </c>
      <c r="W2925" s="161" t="s">
        <v>12</v>
      </c>
      <c r="X2925" s="161" t="s">
        <v>13</v>
      </c>
      <c r="Y2925" s="169">
        <v>6210</v>
      </c>
      <c r="Z2925" s="169">
        <v>9241101</v>
      </c>
      <c r="AA2925" s="166">
        <v>9.3777605722080881E-2</v>
      </c>
      <c r="AB2925" s="167" t="s">
        <v>3118</v>
      </c>
      <c r="AC2925" s="168" t="s">
        <v>3252</v>
      </c>
    </row>
    <row r="2926" spans="1:29" x14ac:dyDescent="0.3">
      <c r="A2926" s="156" t="s">
        <v>2868</v>
      </c>
      <c r="B2926" s="157">
        <v>1</v>
      </c>
      <c r="C2926" s="158" t="s">
        <v>1473</v>
      </c>
      <c r="D2926" s="158" t="s">
        <v>235</v>
      </c>
      <c r="E2926" s="156" t="s">
        <v>2722</v>
      </c>
      <c r="F2926" s="159" t="s">
        <v>344</v>
      </c>
      <c r="G2926" s="158" t="s">
        <v>341</v>
      </c>
      <c r="H2926" s="160">
        <v>43344</v>
      </c>
      <c r="I2926" s="160">
        <v>43874</v>
      </c>
      <c r="J2926" s="161" t="s">
        <v>5</v>
      </c>
      <c r="K2926" s="162"/>
      <c r="L2926" s="163" t="s">
        <v>353</v>
      </c>
      <c r="M2926" s="171">
        <v>0</v>
      </c>
      <c r="N2926" s="164">
        <v>16186.1</v>
      </c>
      <c r="O2926" s="162">
        <v>970829</v>
      </c>
      <c r="P2926" s="160">
        <v>43874</v>
      </c>
      <c r="Q2926" s="162" t="s">
        <v>615</v>
      </c>
      <c r="R2926" s="164">
        <v>16186.1</v>
      </c>
      <c r="S2926" s="163" t="s">
        <v>1572</v>
      </c>
      <c r="T2926" s="163"/>
      <c r="U2926" s="161" t="s">
        <v>10</v>
      </c>
      <c r="V2926" s="161" t="s">
        <v>11</v>
      </c>
      <c r="W2926" s="161" t="s">
        <v>12</v>
      </c>
      <c r="X2926" s="161" t="s">
        <v>13</v>
      </c>
      <c r="Y2926" s="169">
        <v>6210</v>
      </c>
      <c r="Z2926" s="169">
        <v>9241101</v>
      </c>
      <c r="AA2926" s="166">
        <v>0.11935331637355751</v>
      </c>
      <c r="AB2926" s="167" t="s">
        <v>3118</v>
      </c>
      <c r="AC2926" s="168" t="s">
        <v>3252</v>
      </c>
    </row>
    <row r="2927" spans="1:29" x14ac:dyDescent="0.3">
      <c r="A2927" s="156" t="s">
        <v>2868</v>
      </c>
      <c r="B2927" s="157">
        <v>1</v>
      </c>
      <c r="C2927" s="158" t="s">
        <v>1473</v>
      </c>
      <c r="D2927" s="158" t="s">
        <v>235</v>
      </c>
      <c r="E2927" s="156" t="s">
        <v>2722</v>
      </c>
      <c r="F2927" s="159" t="s">
        <v>344</v>
      </c>
      <c r="G2927" s="158" t="s">
        <v>341</v>
      </c>
      <c r="H2927" s="160">
        <v>43344</v>
      </c>
      <c r="I2927" s="160">
        <v>43986</v>
      </c>
      <c r="J2927" s="161" t="s">
        <v>5</v>
      </c>
      <c r="K2927" s="162"/>
      <c r="L2927" s="163" t="s">
        <v>353</v>
      </c>
      <c r="M2927" s="171">
        <v>0</v>
      </c>
      <c r="N2927" s="164">
        <v>19076.48</v>
      </c>
      <c r="O2927" s="162">
        <v>971445</v>
      </c>
      <c r="P2927" s="160">
        <v>43986</v>
      </c>
      <c r="Q2927" s="162" t="s">
        <v>864</v>
      </c>
      <c r="R2927" s="164">
        <v>19076.48</v>
      </c>
      <c r="S2927" s="162" t="s">
        <v>1572</v>
      </c>
      <c r="T2927" s="163"/>
      <c r="U2927" s="161" t="s">
        <v>10</v>
      </c>
      <c r="V2927" s="161" t="s">
        <v>11</v>
      </c>
      <c r="W2927" s="161" t="s">
        <v>12</v>
      </c>
      <c r="X2927" s="161" t="s">
        <v>13</v>
      </c>
      <c r="Y2927" s="165">
        <v>6210</v>
      </c>
      <c r="Z2927" s="165">
        <v>9241101</v>
      </c>
      <c r="AA2927" s="166">
        <v>0.14066644545219922</v>
      </c>
      <c r="AB2927" s="167" t="s">
        <v>3118</v>
      </c>
      <c r="AC2927" s="168" t="s">
        <v>3252</v>
      </c>
    </row>
    <row r="2928" spans="1:29" x14ac:dyDescent="0.3">
      <c r="A2928" s="156" t="s">
        <v>2868</v>
      </c>
      <c r="B2928" s="157">
        <v>1</v>
      </c>
      <c r="C2928" s="158" t="s">
        <v>1473</v>
      </c>
      <c r="D2928" s="158" t="s">
        <v>235</v>
      </c>
      <c r="E2928" s="156" t="s">
        <v>2722</v>
      </c>
      <c r="F2928" s="159" t="s">
        <v>344</v>
      </c>
      <c r="G2928" s="158" t="s">
        <v>341</v>
      </c>
      <c r="H2928" s="160">
        <v>43344</v>
      </c>
      <c r="I2928" s="160">
        <v>44084</v>
      </c>
      <c r="J2928" s="161" t="s">
        <v>979</v>
      </c>
      <c r="K2928" s="162"/>
      <c r="L2928" s="163" t="s">
        <v>353</v>
      </c>
      <c r="M2928" s="171">
        <v>0</v>
      </c>
      <c r="N2928" s="164">
        <v>11738</v>
      </c>
      <c r="O2928" s="162" t="s">
        <v>1162</v>
      </c>
      <c r="P2928" s="160">
        <v>44084</v>
      </c>
      <c r="Q2928" s="162" t="s">
        <v>1163</v>
      </c>
      <c r="R2928" s="164">
        <v>11738</v>
      </c>
      <c r="S2928" s="163" t="s">
        <v>1572</v>
      </c>
      <c r="T2928" s="163"/>
      <c r="U2928" s="161" t="s">
        <v>10</v>
      </c>
      <c r="V2928" s="161" t="s">
        <v>11</v>
      </c>
      <c r="W2928" s="161" t="s">
        <v>12</v>
      </c>
      <c r="X2928" s="161" t="s">
        <v>13</v>
      </c>
      <c r="Y2928" s="165">
        <v>6210</v>
      </c>
      <c r="Z2928" s="165">
        <v>9241101</v>
      </c>
      <c r="AA2928" s="166">
        <v>8.655384728827932E-2</v>
      </c>
      <c r="AB2928" s="167" t="s">
        <v>3119</v>
      </c>
      <c r="AC2928" s="168" t="s">
        <v>3252</v>
      </c>
    </row>
    <row r="2929" spans="1:29" x14ac:dyDescent="0.3">
      <c r="A2929" s="156" t="s">
        <v>2868</v>
      </c>
      <c r="B2929" s="157">
        <v>1</v>
      </c>
      <c r="C2929" s="158" t="s">
        <v>1473</v>
      </c>
      <c r="D2929" s="158" t="s">
        <v>235</v>
      </c>
      <c r="E2929" s="156" t="s">
        <v>2722</v>
      </c>
      <c r="F2929" s="159" t="s">
        <v>344</v>
      </c>
      <c r="G2929" s="158" t="s">
        <v>341</v>
      </c>
      <c r="H2929" s="160">
        <v>43344</v>
      </c>
      <c r="I2929" s="160">
        <v>44323</v>
      </c>
      <c r="J2929" s="161" t="s">
        <v>979</v>
      </c>
      <c r="K2929" s="162"/>
      <c r="L2929" s="163" t="s">
        <v>353</v>
      </c>
      <c r="M2929" s="171">
        <v>0</v>
      </c>
      <c r="N2929" s="164">
        <v>9538.23</v>
      </c>
      <c r="O2929" s="162" t="s">
        <v>2003</v>
      </c>
      <c r="P2929" s="160">
        <v>44323</v>
      </c>
      <c r="Q2929" s="162" t="s">
        <v>2001</v>
      </c>
      <c r="R2929" s="164">
        <v>9538.23</v>
      </c>
      <c r="S2929" s="163" t="s">
        <v>1572</v>
      </c>
      <c r="T2929" s="163"/>
      <c r="U2929" s="161" t="s">
        <v>10</v>
      </c>
      <c r="V2929" s="161" t="s">
        <v>11</v>
      </c>
      <c r="W2929" s="161" t="s">
        <v>12</v>
      </c>
      <c r="X2929" s="161" t="s">
        <v>13</v>
      </c>
      <c r="Y2929" s="169">
        <v>6210</v>
      </c>
      <c r="Z2929" s="169">
        <v>9241101</v>
      </c>
      <c r="AA2929" s="166">
        <v>7.0333148987943808E-2</v>
      </c>
      <c r="AB2929" s="167" t="s">
        <v>3118</v>
      </c>
      <c r="AC2929" s="168" t="s">
        <v>3252</v>
      </c>
    </row>
    <row r="2930" spans="1:29" x14ac:dyDescent="0.3">
      <c r="A2930" s="156" t="s">
        <v>2868</v>
      </c>
      <c r="B2930" s="157">
        <v>1</v>
      </c>
      <c r="C2930" s="156" t="s">
        <v>1473</v>
      </c>
      <c r="D2930" s="156" t="s">
        <v>235</v>
      </c>
      <c r="E2930" s="156" t="s">
        <v>2722</v>
      </c>
      <c r="F2930" s="159" t="s">
        <v>344</v>
      </c>
      <c r="G2930" s="158" t="s">
        <v>341</v>
      </c>
      <c r="H2930" s="160">
        <v>43344</v>
      </c>
      <c r="I2930" s="160">
        <v>44323</v>
      </c>
      <c r="J2930" s="161" t="s">
        <v>979</v>
      </c>
      <c r="K2930" s="162"/>
      <c r="L2930" s="163" t="s">
        <v>353</v>
      </c>
      <c r="M2930" s="171">
        <v>0</v>
      </c>
      <c r="N2930" s="164">
        <v>9538.24</v>
      </c>
      <c r="O2930" s="162" t="s">
        <v>2004</v>
      </c>
      <c r="P2930" s="160">
        <v>44323</v>
      </c>
      <c r="Q2930" s="162" t="s">
        <v>2001</v>
      </c>
      <c r="R2930" s="164">
        <v>9538.24</v>
      </c>
      <c r="S2930" s="162" t="s">
        <v>1572</v>
      </c>
      <c r="T2930" s="163"/>
      <c r="U2930" s="161" t="s">
        <v>10</v>
      </c>
      <c r="V2930" s="161" t="s">
        <v>11</v>
      </c>
      <c r="W2930" s="161" t="s">
        <v>12</v>
      </c>
      <c r="X2930" s="161" t="s">
        <v>13</v>
      </c>
      <c r="Y2930" s="169">
        <v>6210</v>
      </c>
      <c r="Z2930" s="165">
        <v>9241101</v>
      </c>
      <c r="AA2930" s="166">
        <v>7.0333222726099612E-2</v>
      </c>
      <c r="AB2930" s="167" t="s">
        <v>3118</v>
      </c>
      <c r="AC2930" s="168" t="s">
        <v>3252</v>
      </c>
    </row>
    <row r="2931" spans="1:29" x14ac:dyDescent="0.3">
      <c r="A2931" s="156" t="s">
        <v>2868</v>
      </c>
      <c r="B2931" s="157">
        <v>1</v>
      </c>
      <c r="C2931" s="156" t="s">
        <v>1473</v>
      </c>
      <c r="D2931" s="158" t="s">
        <v>235</v>
      </c>
      <c r="E2931" s="156" t="s">
        <v>2722</v>
      </c>
      <c r="F2931" s="159" t="s">
        <v>344</v>
      </c>
      <c r="G2931" s="156" t="s">
        <v>341</v>
      </c>
      <c r="H2931" s="160">
        <v>43344</v>
      </c>
      <c r="I2931" s="160">
        <v>44370</v>
      </c>
      <c r="J2931" s="161" t="s">
        <v>979</v>
      </c>
      <c r="K2931" s="162"/>
      <c r="L2931" s="163" t="s">
        <v>353</v>
      </c>
      <c r="M2931" s="171">
        <v>0</v>
      </c>
      <c r="N2931" s="164">
        <v>2890.38</v>
      </c>
      <c r="O2931" s="162">
        <v>975779</v>
      </c>
      <c r="P2931" s="160">
        <v>44370</v>
      </c>
      <c r="Q2931" s="162" t="s">
        <v>2163</v>
      </c>
      <c r="R2931" s="164">
        <v>2890.38</v>
      </c>
      <c r="S2931" s="158" t="s">
        <v>1572</v>
      </c>
      <c r="T2931" s="163"/>
      <c r="U2931" s="161" t="s">
        <v>10</v>
      </c>
      <c r="V2931" s="161" t="s">
        <v>11</v>
      </c>
      <c r="W2931" s="161" t="s">
        <v>12</v>
      </c>
      <c r="X2931" s="161" t="s">
        <v>13</v>
      </c>
      <c r="Y2931" s="169">
        <v>6210</v>
      </c>
      <c r="Z2931" s="169">
        <v>9241101</v>
      </c>
      <c r="AA2931" s="166">
        <v>2.1313129078641743E-2</v>
      </c>
      <c r="AB2931" s="183" t="s">
        <v>3118</v>
      </c>
      <c r="AC2931" s="168" t="s">
        <v>3252</v>
      </c>
    </row>
    <row r="2932" spans="1:29" x14ac:dyDescent="0.3">
      <c r="A2932" s="156" t="s">
        <v>2868</v>
      </c>
      <c r="B2932" s="157">
        <v>1</v>
      </c>
      <c r="C2932" s="156" t="s">
        <v>1473</v>
      </c>
      <c r="D2932" s="156" t="s">
        <v>235</v>
      </c>
      <c r="E2932" s="156" t="s">
        <v>2722</v>
      </c>
      <c r="F2932" s="159" t="s">
        <v>344</v>
      </c>
      <c r="G2932" s="156" t="s">
        <v>341</v>
      </c>
      <c r="H2932" s="160">
        <v>43344</v>
      </c>
      <c r="I2932" s="160">
        <v>44550</v>
      </c>
      <c r="J2932" s="161" t="s">
        <v>2202</v>
      </c>
      <c r="K2932" s="162"/>
      <c r="L2932" s="163" t="s">
        <v>353</v>
      </c>
      <c r="M2932" s="171">
        <v>0</v>
      </c>
      <c r="N2932" s="164">
        <v>867.11</v>
      </c>
      <c r="O2932" s="162">
        <v>96675</v>
      </c>
      <c r="P2932" s="160">
        <v>44550</v>
      </c>
      <c r="Q2932" s="162" t="s">
        <v>2466</v>
      </c>
      <c r="R2932" s="164">
        <v>867.11</v>
      </c>
      <c r="S2932" s="162" t="s">
        <v>1572</v>
      </c>
      <c r="T2932" s="163"/>
      <c r="U2932" s="161" t="s">
        <v>10</v>
      </c>
      <c r="V2932" s="161" t="s">
        <v>11</v>
      </c>
      <c r="W2932" s="161" t="s">
        <v>12</v>
      </c>
      <c r="X2932" s="161" t="s">
        <v>13</v>
      </c>
      <c r="Y2932" s="169">
        <v>6210</v>
      </c>
      <c r="Z2932" s="169">
        <v>9241101</v>
      </c>
      <c r="AA2932" s="166">
        <v>6.3939092283301999E-3</v>
      </c>
      <c r="AB2932" s="158" t="s">
        <v>3118</v>
      </c>
      <c r="AC2932" s="168" t="s">
        <v>3252</v>
      </c>
    </row>
    <row r="2933" spans="1:29" x14ac:dyDescent="0.3">
      <c r="A2933" s="156" t="s">
        <v>2868</v>
      </c>
      <c r="B2933" s="157">
        <v>1</v>
      </c>
      <c r="C2933" s="158" t="s">
        <v>1473</v>
      </c>
      <c r="D2933" s="156" t="s">
        <v>235</v>
      </c>
      <c r="E2933" s="156" t="s">
        <v>2722</v>
      </c>
      <c r="F2933" s="159" t="s">
        <v>344</v>
      </c>
      <c r="G2933" s="156" t="s">
        <v>341</v>
      </c>
      <c r="H2933" s="160">
        <v>43344</v>
      </c>
      <c r="I2933" s="160">
        <v>44760</v>
      </c>
      <c r="J2933" s="161" t="s">
        <v>2202</v>
      </c>
      <c r="K2933" s="162"/>
      <c r="L2933" s="163" t="s">
        <v>353</v>
      </c>
      <c r="M2933" s="171">
        <v>0</v>
      </c>
      <c r="N2933" s="164">
        <v>289.02999999999997</v>
      </c>
      <c r="O2933" s="162">
        <v>977970</v>
      </c>
      <c r="P2933" s="160">
        <v>44760</v>
      </c>
      <c r="Q2933" s="162" t="s">
        <v>2683</v>
      </c>
      <c r="R2933" s="164">
        <v>289.02999999999997</v>
      </c>
      <c r="S2933" s="162" t="s">
        <v>1572</v>
      </c>
      <c r="T2933" s="163"/>
      <c r="U2933" s="161" t="s">
        <v>10</v>
      </c>
      <c r="V2933" s="161" t="s">
        <v>11</v>
      </c>
      <c r="W2933" s="161" t="s">
        <v>12</v>
      </c>
      <c r="X2933" s="161" t="s">
        <v>13</v>
      </c>
      <c r="Y2933" s="169">
        <v>6210</v>
      </c>
      <c r="Z2933" s="169">
        <v>9241101</v>
      </c>
      <c r="AA2933" s="166">
        <v>2.1312539173395273E-3</v>
      </c>
      <c r="AB2933" s="158" t="s">
        <v>3118</v>
      </c>
      <c r="AC2933" s="168" t="s">
        <v>3252</v>
      </c>
    </row>
    <row r="2934" spans="1:29" x14ac:dyDescent="0.3">
      <c r="A2934" s="156" t="s">
        <v>2868</v>
      </c>
      <c r="B2934" s="157">
        <v>1</v>
      </c>
      <c r="C2934" s="158" t="s">
        <v>1473</v>
      </c>
      <c r="D2934" s="156" t="s">
        <v>235</v>
      </c>
      <c r="E2934" s="156" t="s">
        <v>2722</v>
      </c>
      <c r="F2934" s="156" t="s">
        <v>344</v>
      </c>
      <c r="G2934" s="158" t="s">
        <v>341</v>
      </c>
      <c r="H2934" s="160">
        <v>43344</v>
      </c>
      <c r="I2934" s="160">
        <v>44760</v>
      </c>
      <c r="J2934" s="161" t="s">
        <v>2202</v>
      </c>
      <c r="K2934" s="162"/>
      <c r="L2934" s="163" t="s">
        <v>353</v>
      </c>
      <c r="M2934" s="171">
        <v>0</v>
      </c>
      <c r="N2934" s="170">
        <v>867.11</v>
      </c>
      <c r="O2934" s="162">
        <v>979949</v>
      </c>
      <c r="P2934" s="160">
        <v>44760</v>
      </c>
      <c r="Q2934" s="162" t="s">
        <v>2683</v>
      </c>
      <c r="R2934" s="171">
        <v>867.11</v>
      </c>
      <c r="S2934" s="158" t="s">
        <v>1572</v>
      </c>
      <c r="T2934" s="162"/>
      <c r="U2934" s="161" t="s">
        <v>10</v>
      </c>
      <c r="V2934" s="161" t="s">
        <v>11</v>
      </c>
      <c r="W2934" s="161" t="s">
        <v>12</v>
      </c>
      <c r="X2934" s="161" t="s">
        <v>13</v>
      </c>
      <c r="Y2934" s="165">
        <v>6210</v>
      </c>
      <c r="Z2934" s="165">
        <v>9241101</v>
      </c>
      <c r="AA2934" s="166">
        <v>6.3939092283301999E-3</v>
      </c>
      <c r="AB2934" s="185" t="s">
        <v>3118</v>
      </c>
      <c r="AC2934" s="168" t="s">
        <v>3252</v>
      </c>
    </row>
    <row r="2935" spans="1:29" x14ac:dyDescent="0.3">
      <c r="A2935" s="156" t="s">
        <v>2868</v>
      </c>
      <c r="B2935" s="157">
        <v>1</v>
      </c>
      <c r="C2935" s="158" t="s">
        <v>1473</v>
      </c>
      <c r="D2935" s="158" t="s">
        <v>235</v>
      </c>
      <c r="E2935" s="156" t="s">
        <v>2722</v>
      </c>
      <c r="F2935" s="159" t="s">
        <v>344</v>
      </c>
      <c r="G2935" s="158" t="s">
        <v>341</v>
      </c>
      <c r="H2935" s="160">
        <v>43344</v>
      </c>
      <c r="I2935" s="160">
        <v>44760</v>
      </c>
      <c r="J2935" s="161" t="s">
        <v>2202</v>
      </c>
      <c r="K2935" s="162"/>
      <c r="L2935" s="163" t="s">
        <v>353</v>
      </c>
      <c r="M2935" s="171">
        <v>0</v>
      </c>
      <c r="N2935" s="164">
        <v>289.04000000000002</v>
      </c>
      <c r="O2935" s="162">
        <v>980197</v>
      </c>
      <c r="P2935" s="160">
        <v>44760</v>
      </c>
      <c r="Q2935" s="162" t="s">
        <v>2683</v>
      </c>
      <c r="R2935" s="164">
        <v>289.04000000000002</v>
      </c>
      <c r="S2935" s="163" t="s">
        <v>1572</v>
      </c>
      <c r="T2935" s="163"/>
      <c r="U2935" s="161" t="s">
        <v>10</v>
      </c>
      <c r="V2935" s="161" t="s">
        <v>11</v>
      </c>
      <c r="W2935" s="161" t="s">
        <v>12</v>
      </c>
      <c r="X2935" s="161" t="s">
        <v>13</v>
      </c>
      <c r="Y2935" s="169">
        <v>6210</v>
      </c>
      <c r="Z2935" s="169">
        <v>9241101</v>
      </c>
      <c r="AA2935" s="166">
        <v>2.1313276554953361E-3</v>
      </c>
      <c r="AB2935" s="167" t="s">
        <v>3118</v>
      </c>
      <c r="AC2935" s="168" t="s">
        <v>3252</v>
      </c>
    </row>
    <row r="2936" spans="1:29" x14ac:dyDescent="0.3">
      <c r="A2936" s="156" t="s">
        <v>2868</v>
      </c>
      <c r="B2936" s="157">
        <v>1</v>
      </c>
      <c r="C2936" s="158" t="s">
        <v>1473</v>
      </c>
      <c r="D2936" s="158" t="s">
        <v>235</v>
      </c>
      <c r="E2936" s="156" t="s">
        <v>2722</v>
      </c>
      <c r="F2936" s="159" t="s">
        <v>344</v>
      </c>
      <c r="G2936" s="156" t="s">
        <v>341</v>
      </c>
      <c r="H2936" s="160">
        <v>43344</v>
      </c>
      <c r="I2936" s="160">
        <v>44840</v>
      </c>
      <c r="J2936" s="161" t="s">
        <v>2671</v>
      </c>
      <c r="K2936" s="162"/>
      <c r="L2936" s="163" t="s">
        <v>353</v>
      </c>
      <c r="M2936" s="171">
        <v>0</v>
      </c>
      <c r="N2936" s="164">
        <v>115.61</v>
      </c>
      <c r="O2936" s="162">
        <v>980807</v>
      </c>
      <c r="P2936" s="160">
        <v>44840</v>
      </c>
      <c r="Q2936" s="162" t="s">
        <v>3051</v>
      </c>
      <c r="R2936" s="164">
        <v>115.61</v>
      </c>
      <c r="S2936" s="162" t="s">
        <v>1572</v>
      </c>
      <c r="T2936" s="163"/>
      <c r="U2936" s="161" t="s">
        <v>10</v>
      </c>
      <c r="V2936" s="161" t="s">
        <v>11</v>
      </c>
      <c r="W2936" s="161" t="s">
        <v>12</v>
      </c>
      <c r="X2936" s="161" t="s">
        <v>13</v>
      </c>
      <c r="Y2936" s="169">
        <v>6210</v>
      </c>
      <c r="Z2936" s="169">
        <v>9241101</v>
      </c>
      <c r="AA2936" s="166">
        <v>8.5248681930464915E-4</v>
      </c>
      <c r="AB2936" s="183" t="s">
        <v>3118</v>
      </c>
      <c r="AC2936" s="168" t="s">
        <v>3252</v>
      </c>
    </row>
    <row r="2937" spans="1:29" x14ac:dyDescent="0.3">
      <c r="A2937" s="156" t="s">
        <v>2868</v>
      </c>
      <c r="B2937" s="157">
        <v>1</v>
      </c>
      <c r="C2937" s="156" t="s">
        <v>1473</v>
      </c>
      <c r="D2937" s="156" t="s">
        <v>235</v>
      </c>
      <c r="E2937" s="156" t="s">
        <v>2722</v>
      </c>
      <c r="F2937" s="159" t="s">
        <v>344</v>
      </c>
      <c r="G2937" s="156" t="s">
        <v>341</v>
      </c>
      <c r="H2937" s="160">
        <v>43344</v>
      </c>
      <c r="I2937" s="160">
        <v>44862</v>
      </c>
      <c r="J2937" s="161" t="s">
        <v>2671</v>
      </c>
      <c r="K2937" s="162"/>
      <c r="L2937" s="163" t="s">
        <v>353</v>
      </c>
      <c r="M2937" s="171">
        <v>0</v>
      </c>
      <c r="N2937" s="164">
        <v>173.42</v>
      </c>
      <c r="O2937" s="162" t="s">
        <v>3077</v>
      </c>
      <c r="P2937" s="160">
        <v>44862</v>
      </c>
      <c r="Q2937" s="162" t="s">
        <v>3076</v>
      </c>
      <c r="R2937" s="164">
        <v>173.42</v>
      </c>
      <c r="S2937" s="162" t="s">
        <v>1572</v>
      </c>
      <c r="T2937" s="163"/>
      <c r="U2937" s="161" t="s">
        <v>10</v>
      </c>
      <c r="V2937" s="161" t="s">
        <v>11</v>
      </c>
      <c r="W2937" s="161" t="s">
        <v>12</v>
      </c>
      <c r="X2937" s="161" t="s">
        <v>13</v>
      </c>
      <c r="Y2937" s="169">
        <v>6210</v>
      </c>
      <c r="Z2937" s="169">
        <v>9241101</v>
      </c>
      <c r="AA2937" s="166">
        <v>1.2787670980348781E-3</v>
      </c>
      <c r="AB2937" s="158" t="s">
        <v>3118</v>
      </c>
      <c r="AC2937" s="168" t="s">
        <v>3252</v>
      </c>
    </row>
    <row r="2938" spans="1:29" x14ac:dyDescent="0.3">
      <c r="A2938" s="156" t="s">
        <v>2868</v>
      </c>
      <c r="B2938" s="157">
        <v>1</v>
      </c>
      <c r="C2938" s="158" t="s">
        <v>1473</v>
      </c>
      <c r="D2938" s="158" t="s">
        <v>235</v>
      </c>
      <c r="E2938" s="156" t="s">
        <v>2722</v>
      </c>
      <c r="F2938" s="156" t="s">
        <v>344</v>
      </c>
      <c r="G2938" s="158" t="s">
        <v>341</v>
      </c>
      <c r="H2938" s="160">
        <v>43344</v>
      </c>
      <c r="I2938" s="160">
        <v>44936</v>
      </c>
      <c r="J2938" s="161" t="s">
        <v>2671</v>
      </c>
      <c r="K2938" s="162"/>
      <c r="L2938" s="158" t="s">
        <v>353</v>
      </c>
      <c r="M2938" s="171">
        <v>0</v>
      </c>
      <c r="N2938" s="170">
        <v>2312.3000000000002</v>
      </c>
      <c r="O2938" s="162">
        <v>982361</v>
      </c>
      <c r="P2938" s="160">
        <v>44936</v>
      </c>
      <c r="Q2938" s="162" t="s">
        <v>4899</v>
      </c>
      <c r="R2938" s="171">
        <v>2312.3000000000002</v>
      </c>
      <c r="S2938" s="162" t="s">
        <v>1572</v>
      </c>
      <c r="T2938" s="162"/>
      <c r="U2938" s="161" t="s">
        <v>10</v>
      </c>
      <c r="V2938" s="161" t="s">
        <v>11</v>
      </c>
      <c r="W2938" s="161" t="s">
        <v>12</v>
      </c>
      <c r="X2938" s="161" t="s">
        <v>13</v>
      </c>
      <c r="Y2938" s="165">
        <v>6210</v>
      </c>
      <c r="Z2938" s="169">
        <v>9241101</v>
      </c>
      <c r="AA2938" s="166">
        <v>1.7050473767651071E-2</v>
      </c>
      <c r="AB2938" s="158" t="s">
        <v>3118</v>
      </c>
      <c r="AC2938" s="168" t="s">
        <v>3252</v>
      </c>
    </row>
    <row r="2939" spans="1:29" x14ac:dyDescent="0.3">
      <c r="A2939" s="156" t="s">
        <v>2868</v>
      </c>
      <c r="B2939" s="157">
        <v>1</v>
      </c>
      <c r="C2939" s="158" t="s">
        <v>1473</v>
      </c>
      <c r="D2939" s="158" t="s">
        <v>235</v>
      </c>
      <c r="E2939" s="156" t="s">
        <v>2722</v>
      </c>
      <c r="F2939" s="156" t="s">
        <v>344</v>
      </c>
      <c r="G2939" s="158" t="s">
        <v>341</v>
      </c>
      <c r="H2939" s="160">
        <v>43344</v>
      </c>
      <c r="I2939" s="160">
        <v>44951</v>
      </c>
      <c r="J2939" s="161" t="s">
        <v>2671</v>
      </c>
      <c r="K2939" s="162"/>
      <c r="L2939" s="158" t="s">
        <v>353</v>
      </c>
      <c r="M2939" s="171">
        <v>0</v>
      </c>
      <c r="N2939" s="170">
        <v>2023.28</v>
      </c>
      <c r="O2939" s="162">
        <v>982712</v>
      </c>
      <c r="P2939" s="160">
        <v>44951</v>
      </c>
      <c r="Q2939" s="162" t="s">
        <v>4977</v>
      </c>
      <c r="R2939" s="171">
        <v>2023.28</v>
      </c>
      <c r="S2939" s="162" t="s">
        <v>1572</v>
      </c>
      <c r="T2939" s="162"/>
      <c r="U2939" s="161" t="s">
        <v>10</v>
      </c>
      <c r="V2939" s="161" t="s">
        <v>11</v>
      </c>
      <c r="W2939" s="161" t="s">
        <v>12</v>
      </c>
      <c r="X2939" s="161" t="s">
        <v>13</v>
      </c>
      <c r="Y2939" s="165">
        <v>6210</v>
      </c>
      <c r="Z2939" s="169">
        <v>9241101</v>
      </c>
      <c r="AA2939" s="166">
        <v>1.4919293588467351E-2</v>
      </c>
      <c r="AB2939" s="158" t="s">
        <v>3118</v>
      </c>
      <c r="AC2939" s="168" t="s">
        <v>3252</v>
      </c>
    </row>
    <row r="2940" spans="1:29" x14ac:dyDescent="0.3">
      <c r="A2940" s="156" t="s">
        <v>2868</v>
      </c>
      <c r="B2940" s="157">
        <v>1</v>
      </c>
      <c r="C2940" s="158" t="s">
        <v>1473</v>
      </c>
      <c r="D2940" s="158" t="s">
        <v>235</v>
      </c>
      <c r="E2940" s="156" t="s">
        <v>2722</v>
      </c>
      <c r="F2940" s="159" t="s">
        <v>344</v>
      </c>
      <c r="G2940" s="158" t="s">
        <v>341</v>
      </c>
      <c r="H2940" s="160">
        <v>43344</v>
      </c>
      <c r="I2940" s="160">
        <v>44992</v>
      </c>
      <c r="J2940" s="161" t="s">
        <v>2671</v>
      </c>
      <c r="K2940" s="162"/>
      <c r="L2940" s="163" t="s">
        <v>353</v>
      </c>
      <c r="M2940" s="171">
        <v>0</v>
      </c>
      <c r="N2940" s="164">
        <v>1734.21</v>
      </c>
      <c r="O2940" s="162">
        <v>983100</v>
      </c>
      <c r="P2940" s="160">
        <v>44992</v>
      </c>
      <c r="Q2940" s="162" t="s">
        <v>5037</v>
      </c>
      <c r="R2940" s="164">
        <v>1734.21</v>
      </c>
      <c r="S2940" s="163" t="s">
        <v>1572</v>
      </c>
      <c r="T2940" s="163"/>
      <c r="U2940" s="161" t="s">
        <v>10</v>
      </c>
      <c r="V2940" s="161" t="s">
        <v>11</v>
      </c>
      <c r="W2940" s="161" t="s">
        <v>12</v>
      </c>
      <c r="X2940" s="161" t="s">
        <v>13</v>
      </c>
      <c r="Y2940" s="165">
        <v>6210</v>
      </c>
      <c r="Z2940" s="165">
        <v>9241101</v>
      </c>
      <c r="AA2940" s="166">
        <v>1.2787744718504591E-2</v>
      </c>
      <c r="AB2940" s="167" t="s">
        <v>3118</v>
      </c>
      <c r="AC2940" s="168" t="s">
        <v>3252</v>
      </c>
    </row>
    <row r="2941" spans="1:29" x14ac:dyDescent="0.3">
      <c r="A2941" s="156" t="s">
        <v>2868</v>
      </c>
      <c r="B2941" s="157">
        <v>1</v>
      </c>
      <c r="C2941" s="158" t="s">
        <v>1473</v>
      </c>
      <c r="D2941" s="156" t="s">
        <v>235</v>
      </c>
      <c r="E2941" s="156" t="s">
        <v>2722</v>
      </c>
      <c r="F2941" s="159" t="s">
        <v>344</v>
      </c>
      <c r="G2941" s="158" t="s">
        <v>341</v>
      </c>
      <c r="H2941" s="160">
        <v>43344</v>
      </c>
      <c r="I2941" s="160">
        <v>45064</v>
      </c>
      <c r="J2941" s="161" t="s">
        <v>2671</v>
      </c>
      <c r="K2941" s="162"/>
      <c r="L2941" s="163" t="s">
        <v>353</v>
      </c>
      <c r="M2941" s="171">
        <v>0</v>
      </c>
      <c r="N2941" s="170">
        <v>2023.27</v>
      </c>
      <c r="O2941" s="162">
        <v>983412</v>
      </c>
      <c r="P2941" s="160">
        <v>45064</v>
      </c>
      <c r="Q2941" s="162" t="s">
        <v>5200</v>
      </c>
      <c r="R2941" s="164">
        <v>2023.27</v>
      </c>
      <c r="S2941" s="158" t="s">
        <v>1572</v>
      </c>
      <c r="T2941" s="162"/>
      <c r="U2941" s="161" t="s">
        <v>10</v>
      </c>
      <c r="V2941" s="161" t="s">
        <v>11</v>
      </c>
      <c r="W2941" s="161" t="s">
        <v>12</v>
      </c>
      <c r="X2941" s="161" t="s">
        <v>13</v>
      </c>
      <c r="Y2941" s="165">
        <v>6210</v>
      </c>
      <c r="Z2941" s="165">
        <v>9241101</v>
      </c>
      <c r="AA2941" s="166">
        <v>1.4919219850311544E-2</v>
      </c>
      <c r="AB2941" s="158" t="s">
        <v>3118</v>
      </c>
      <c r="AC2941" s="168" t="s">
        <v>3252</v>
      </c>
    </row>
    <row r="2942" spans="1:29" x14ac:dyDescent="0.3">
      <c r="A2942" s="156" t="s">
        <v>2868</v>
      </c>
      <c r="B2942" s="157">
        <v>1</v>
      </c>
      <c r="C2942" s="156" t="s">
        <v>1473</v>
      </c>
      <c r="D2942" s="156" t="s">
        <v>235</v>
      </c>
      <c r="E2942" s="156" t="s">
        <v>2722</v>
      </c>
      <c r="F2942" s="159" t="s">
        <v>344</v>
      </c>
      <c r="G2942" s="156" t="s">
        <v>341</v>
      </c>
      <c r="H2942" s="160">
        <v>43344</v>
      </c>
      <c r="I2942" s="160">
        <v>45064</v>
      </c>
      <c r="J2942" s="161" t="s">
        <v>2671</v>
      </c>
      <c r="K2942" s="162"/>
      <c r="L2942" s="163" t="s">
        <v>353</v>
      </c>
      <c r="M2942" s="171">
        <v>0</v>
      </c>
      <c r="N2942" s="164">
        <v>2023.27</v>
      </c>
      <c r="O2942" s="162">
        <v>983931</v>
      </c>
      <c r="P2942" s="160">
        <v>45064</v>
      </c>
      <c r="Q2942" s="162" t="s">
        <v>5200</v>
      </c>
      <c r="R2942" s="164">
        <v>2023.27</v>
      </c>
      <c r="S2942" s="163" t="s">
        <v>1572</v>
      </c>
      <c r="T2942" s="163"/>
      <c r="U2942" s="161" t="s">
        <v>10</v>
      </c>
      <c r="V2942" s="161" t="s">
        <v>11</v>
      </c>
      <c r="W2942" s="161" t="s">
        <v>12</v>
      </c>
      <c r="X2942" s="161" t="s">
        <v>13</v>
      </c>
      <c r="Y2942" s="169">
        <v>6210</v>
      </c>
      <c r="Z2942" s="169">
        <v>9241101</v>
      </c>
      <c r="AA2942" s="166">
        <v>1.4919219850311544E-2</v>
      </c>
      <c r="AB2942" s="158" t="s">
        <v>3118</v>
      </c>
      <c r="AC2942" s="168" t="s">
        <v>3252</v>
      </c>
    </row>
    <row r="2943" spans="1:29" x14ac:dyDescent="0.3">
      <c r="A2943" s="156" t="s">
        <v>2868</v>
      </c>
      <c r="B2943" s="157">
        <v>1</v>
      </c>
      <c r="C2943" s="158" t="s">
        <v>1473</v>
      </c>
      <c r="D2943" s="158" t="s">
        <v>235</v>
      </c>
      <c r="E2943" s="156" t="s">
        <v>2722</v>
      </c>
      <c r="F2943" s="159" t="s">
        <v>344</v>
      </c>
      <c r="G2943" s="156" t="s">
        <v>341</v>
      </c>
      <c r="H2943" s="160">
        <v>43344</v>
      </c>
      <c r="I2943" s="160">
        <v>45121</v>
      </c>
      <c r="J2943" s="161" t="s">
        <v>2671</v>
      </c>
      <c r="K2943" s="162"/>
      <c r="L2943" s="156" t="s">
        <v>353</v>
      </c>
      <c r="M2943" s="171">
        <v>0</v>
      </c>
      <c r="N2943" s="164">
        <v>1734.22</v>
      </c>
      <c r="O2943" s="162">
        <v>984279</v>
      </c>
      <c r="P2943" s="160">
        <v>45121</v>
      </c>
      <c r="Q2943" s="162" t="s">
        <v>5312</v>
      </c>
      <c r="R2943" s="164">
        <v>1734.22</v>
      </c>
      <c r="S2943" s="158" t="s">
        <v>1572</v>
      </c>
      <c r="T2943" s="163"/>
      <c r="U2943" s="161" t="s">
        <v>10</v>
      </c>
      <c r="V2943" s="161" t="s">
        <v>11</v>
      </c>
      <c r="W2943" s="161" t="s">
        <v>12</v>
      </c>
      <c r="X2943" s="161" t="s">
        <v>13</v>
      </c>
      <c r="Y2943" s="169">
        <v>6210</v>
      </c>
      <c r="Z2943" s="169">
        <v>9241101</v>
      </c>
      <c r="AA2943" s="166">
        <v>1.27878184566604E-2</v>
      </c>
      <c r="AB2943" s="158" t="s">
        <v>3118</v>
      </c>
      <c r="AC2943" s="168" t="s">
        <v>3252</v>
      </c>
    </row>
    <row r="2944" spans="1:29" x14ac:dyDescent="0.3">
      <c r="A2944" s="156" t="s">
        <v>2868</v>
      </c>
      <c r="B2944" s="157">
        <v>1</v>
      </c>
      <c r="C2944" s="158" t="s">
        <v>1473</v>
      </c>
      <c r="D2944" s="156" t="s">
        <v>235</v>
      </c>
      <c r="E2944" s="156" t="s">
        <v>2722</v>
      </c>
      <c r="F2944" s="159" t="s">
        <v>344</v>
      </c>
      <c r="G2944" s="156" t="s">
        <v>341</v>
      </c>
      <c r="H2944" s="160">
        <v>43344</v>
      </c>
      <c r="I2944" s="160">
        <v>45126</v>
      </c>
      <c r="J2944" s="161" t="s">
        <v>2671</v>
      </c>
      <c r="K2944" s="162"/>
      <c r="L2944" s="163" t="s">
        <v>353</v>
      </c>
      <c r="M2944" s="171">
        <v>0</v>
      </c>
      <c r="N2944" s="164">
        <v>2023.26</v>
      </c>
      <c r="O2944" s="162">
        <v>984604</v>
      </c>
      <c r="P2944" s="160">
        <v>45126</v>
      </c>
      <c r="Q2944" s="162" t="s">
        <v>5332</v>
      </c>
      <c r="R2944" s="164">
        <v>2023.26</v>
      </c>
      <c r="S2944" s="163" t="s">
        <v>1572</v>
      </c>
      <c r="T2944" s="163"/>
      <c r="U2944" s="161" t="s">
        <v>10</v>
      </c>
      <c r="V2944" s="161" t="s">
        <v>11</v>
      </c>
      <c r="W2944" s="161" t="s">
        <v>12</v>
      </c>
      <c r="X2944" s="161" t="s">
        <v>13</v>
      </c>
      <c r="Y2944" s="169">
        <v>6210</v>
      </c>
      <c r="Z2944" s="169">
        <v>9241101</v>
      </c>
      <c r="AA2944" s="166">
        <v>1.4919146112155736E-2</v>
      </c>
      <c r="AB2944" s="158" t="s">
        <v>3118</v>
      </c>
      <c r="AC2944" s="168" t="s">
        <v>3252</v>
      </c>
    </row>
    <row r="2945" spans="1:29" x14ac:dyDescent="0.3">
      <c r="A2945" s="156" t="s">
        <v>2868</v>
      </c>
      <c r="B2945" s="157">
        <v>1</v>
      </c>
      <c r="C2945" s="156" t="s">
        <v>1473</v>
      </c>
      <c r="D2945" s="156" t="s">
        <v>235</v>
      </c>
      <c r="E2945" s="156" t="s">
        <v>2722</v>
      </c>
      <c r="F2945" s="159" t="s">
        <v>344</v>
      </c>
      <c r="G2945" s="156" t="s">
        <v>341</v>
      </c>
      <c r="H2945" s="160">
        <v>43344</v>
      </c>
      <c r="I2945" s="160">
        <v>45166</v>
      </c>
      <c r="J2945" s="161" t="s">
        <v>2671</v>
      </c>
      <c r="K2945" s="162"/>
      <c r="L2945" s="163" t="s">
        <v>353</v>
      </c>
      <c r="M2945" s="171">
        <v>0</v>
      </c>
      <c r="N2945" s="164">
        <v>2312.3000000000002</v>
      </c>
      <c r="O2945" s="162">
        <v>985095</v>
      </c>
      <c r="P2945" s="160">
        <v>45166</v>
      </c>
      <c r="Q2945" s="162" t="s">
        <v>5494</v>
      </c>
      <c r="R2945" s="164">
        <v>2312.3000000000002</v>
      </c>
      <c r="S2945" s="162" t="s">
        <v>1572</v>
      </c>
      <c r="T2945" s="163"/>
      <c r="U2945" s="161" t="s">
        <v>10</v>
      </c>
      <c r="V2945" s="161" t="s">
        <v>11</v>
      </c>
      <c r="W2945" s="161" t="s">
        <v>12</v>
      </c>
      <c r="X2945" s="161" t="s">
        <v>13</v>
      </c>
      <c r="Y2945" s="169">
        <v>6210</v>
      </c>
      <c r="Z2945" s="165">
        <v>9241101</v>
      </c>
      <c r="AA2945" s="166">
        <v>1.7050473767651071E-2</v>
      </c>
      <c r="AB2945" s="167" t="s">
        <v>3118</v>
      </c>
      <c r="AC2945" s="168" t="s">
        <v>3252</v>
      </c>
    </row>
    <row r="2946" spans="1:29" x14ac:dyDescent="0.3">
      <c r="A2946" s="156" t="s">
        <v>2868</v>
      </c>
      <c r="B2946" s="157">
        <v>1</v>
      </c>
      <c r="C2946" s="156" t="s">
        <v>1473</v>
      </c>
      <c r="D2946" s="156" t="s">
        <v>235</v>
      </c>
      <c r="E2946" s="156" t="s">
        <v>2722</v>
      </c>
      <c r="F2946" s="159" t="s">
        <v>344</v>
      </c>
      <c r="G2946" s="156" t="s">
        <v>341</v>
      </c>
      <c r="H2946" s="160">
        <v>43344</v>
      </c>
      <c r="I2946" s="160">
        <v>45201</v>
      </c>
      <c r="J2946" s="161" t="s">
        <v>5251</v>
      </c>
      <c r="K2946" s="162"/>
      <c r="L2946" s="163" t="s">
        <v>353</v>
      </c>
      <c r="M2946" s="171">
        <v>0</v>
      </c>
      <c r="N2946" s="164">
        <v>2890.38</v>
      </c>
      <c r="O2946" s="162">
        <v>985479</v>
      </c>
      <c r="P2946" s="160">
        <v>45201</v>
      </c>
      <c r="Q2946" s="162" t="s">
        <v>5520</v>
      </c>
      <c r="R2946" s="164">
        <v>2890.38</v>
      </c>
      <c r="S2946" s="158" t="s">
        <v>1572</v>
      </c>
      <c r="T2946" s="163"/>
      <c r="U2946" s="161" t="s">
        <v>10</v>
      </c>
      <c r="V2946" s="161" t="s">
        <v>11</v>
      </c>
      <c r="W2946" s="161" t="s">
        <v>12</v>
      </c>
      <c r="X2946" s="161" t="s">
        <v>13</v>
      </c>
      <c r="Y2946" s="169">
        <v>6210</v>
      </c>
      <c r="Z2946" s="169">
        <v>9241101</v>
      </c>
      <c r="AA2946" s="166">
        <v>2.1313129078641743E-2</v>
      </c>
      <c r="AB2946" s="183" t="s">
        <v>3118</v>
      </c>
      <c r="AC2946" s="168" t="s">
        <v>3252</v>
      </c>
    </row>
    <row r="2947" spans="1:29" x14ac:dyDescent="0.3">
      <c r="A2947" s="156" t="s">
        <v>2868</v>
      </c>
      <c r="B2947" s="157">
        <v>1</v>
      </c>
      <c r="C2947" s="156" t="s">
        <v>1473</v>
      </c>
      <c r="D2947" s="156" t="s">
        <v>235</v>
      </c>
      <c r="E2947" s="156" t="s">
        <v>2722</v>
      </c>
      <c r="F2947" s="159" t="s">
        <v>344</v>
      </c>
      <c r="G2947" s="156" t="s">
        <v>341</v>
      </c>
      <c r="H2947" s="160">
        <v>43344</v>
      </c>
      <c r="I2947" s="160">
        <v>45251</v>
      </c>
      <c r="J2947" s="161" t="s">
        <v>5251</v>
      </c>
      <c r="K2947" s="162"/>
      <c r="L2947" s="163" t="s">
        <v>353</v>
      </c>
      <c r="M2947" s="171">
        <v>0</v>
      </c>
      <c r="N2947" s="164">
        <v>2312.3000000000002</v>
      </c>
      <c r="O2947" s="162">
        <v>985951</v>
      </c>
      <c r="P2947" s="160">
        <v>45251</v>
      </c>
      <c r="Q2947" s="162" t="s">
        <v>5574</v>
      </c>
      <c r="R2947" s="164">
        <v>2312.3000000000002</v>
      </c>
      <c r="S2947" s="158" t="s">
        <v>1572</v>
      </c>
      <c r="T2947" s="163"/>
      <c r="U2947" s="161" t="s">
        <v>10</v>
      </c>
      <c r="V2947" s="161" t="s">
        <v>11</v>
      </c>
      <c r="W2947" s="161" t="s">
        <v>12</v>
      </c>
      <c r="X2947" s="161" t="s">
        <v>13</v>
      </c>
      <c r="Y2947" s="169">
        <v>6210</v>
      </c>
      <c r="Z2947" s="169">
        <v>9241101</v>
      </c>
      <c r="AA2947" s="166">
        <v>1.7050473767651071E-2</v>
      </c>
      <c r="AB2947" s="183" t="s">
        <v>3118</v>
      </c>
      <c r="AC2947" s="168" t="s">
        <v>3252</v>
      </c>
    </row>
    <row r="2948" spans="1:29" x14ac:dyDescent="0.3">
      <c r="A2948" s="156" t="s">
        <v>2868</v>
      </c>
      <c r="B2948" s="157">
        <v>1</v>
      </c>
      <c r="C2948" s="158" t="s">
        <v>1473</v>
      </c>
      <c r="D2948" s="156" t="s">
        <v>235</v>
      </c>
      <c r="E2948" s="156" t="s">
        <v>2722</v>
      </c>
      <c r="F2948" s="159" t="s">
        <v>344</v>
      </c>
      <c r="G2948" s="158" t="s">
        <v>341</v>
      </c>
      <c r="H2948" s="160">
        <v>43344</v>
      </c>
      <c r="I2948" s="160">
        <v>45265</v>
      </c>
      <c r="J2948" s="161" t="s">
        <v>5251</v>
      </c>
      <c r="K2948" s="162"/>
      <c r="L2948" s="163" t="s">
        <v>353</v>
      </c>
      <c r="M2948" s="171">
        <v>0</v>
      </c>
      <c r="N2948" s="164">
        <v>1734.22</v>
      </c>
      <c r="O2948" s="162">
        <v>986331</v>
      </c>
      <c r="P2948" s="160">
        <v>45265</v>
      </c>
      <c r="Q2948" s="162" t="s">
        <v>5651</v>
      </c>
      <c r="R2948" s="164">
        <v>1734.22</v>
      </c>
      <c r="S2948" s="162" t="s">
        <v>1572</v>
      </c>
      <c r="T2948" s="163"/>
      <c r="U2948" s="161" t="s">
        <v>10</v>
      </c>
      <c r="V2948" s="161" t="s">
        <v>11</v>
      </c>
      <c r="W2948" s="161" t="s">
        <v>12</v>
      </c>
      <c r="X2948" s="161" t="s">
        <v>13</v>
      </c>
      <c r="Y2948" s="169">
        <v>6210</v>
      </c>
      <c r="Z2948" s="169">
        <v>9241101</v>
      </c>
      <c r="AA2948" s="166">
        <v>1.27878184566604E-2</v>
      </c>
      <c r="AB2948" s="158" t="s">
        <v>3118</v>
      </c>
      <c r="AC2948" s="168" t="s">
        <v>3252</v>
      </c>
    </row>
    <row r="2949" spans="1:29" x14ac:dyDescent="0.3">
      <c r="A2949" s="156" t="s">
        <v>2868</v>
      </c>
      <c r="B2949" s="157">
        <v>1</v>
      </c>
      <c r="C2949" s="158" t="s">
        <v>1473</v>
      </c>
      <c r="D2949" s="158" t="s">
        <v>235</v>
      </c>
      <c r="E2949" s="156" t="s">
        <v>2722</v>
      </c>
      <c r="F2949" s="159" t="s">
        <v>344</v>
      </c>
      <c r="G2949" s="158" t="s">
        <v>341</v>
      </c>
      <c r="H2949" s="160">
        <v>43344</v>
      </c>
      <c r="I2949" s="160">
        <v>45359</v>
      </c>
      <c r="J2949" s="161" t="s">
        <v>5251</v>
      </c>
      <c r="K2949" s="162"/>
      <c r="L2949" s="163" t="s">
        <v>353</v>
      </c>
      <c r="M2949" s="171">
        <v>0</v>
      </c>
      <c r="N2949" s="164">
        <v>1734.23</v>
      </c>
      <c r="O2949" s="162">
        <v>986694</v>
      </c>
      <c r="P2949" s="160">
        <v>45359</v>
      </c>
      <c r="Q2949" s="162" t="s">
        <v>5957</v>
      </c>
      <c r="R2949" s="164">
        <v>1734.23</v>
      </c>
      <c r="S2949" s="163" t="s">
        <v>1572</v>
      </c>
      <c r="T2949" s="163"/>
      <c r="U2949" s="161" t="s">
        <v>10</v>
      </c>
      <c r="V2949" s="161" t="s">
        <v>11</v>
      </c>
      <c r="W2949" s="161" t="s">
        <v>12</v>
      </c>
      <c r="X2949" s="161" t="s">
        <v>13</v>
      </c>
      <c r="Y2949" s="169">
        <v>6210</v>
      </c>
      <c r="Z2949" s="169">
        <v>9241101</v>
      </c>
      <c r="AA2949" s="166">
        <v>1.2787892194816207E-2</v>
      </c>
      <c r="AB2949" s="167" t="s">
        <v>3118</v>
      </c>
      <c r="AC2949" s="168" t="s">
        <v>3252</v>
      </c>
    </row>
    <row r="2950" spans="1:29" x14ac:dyDescent="0.3">
      <c r="A2950" s="156" t="s">
        <v>2868</v>
      </c>
      <c r="B2950" s="157">
        <v>1</v>
      </c>
      <c r="C2950" s="156" t="s">
        <v>1473</v>
      </c>
      <c r="D2950" s="156" t="s">
        <v>235</v>
      </c>
      <c r="E2950" s="156" t="s">
        <v>2722</v>
      </c>
      <c r="F2950" s="158" t="s">
        <v>344</v>
      </c>
      <c r="G2950" s="158" t="s">
        <v>341</v>
      </c>
      <c r="H2950" s="160">
        <v>43344</v>
      </c>
      <c r="I2950" s="160">
        <v>45359</v>
      </c>
      <c r="J2950" s="161" t="s">
        <v>5251</v>
      </c>
      <c r="K2950" s="162"/>
      <c r="L2950" s="158" t="s">
        <v>353</v>
      </c>
      <c r="M2950" s="171">
        <v>0</v>
      </c>
      <c r="N2950" s="171">
        <v>1445.19</v>
      </c>
      <c r="O2950" s="176">
        <v>987162</v>
      </c>
      <c r="P2950" s="160">
        <v>45359</v>
      </c>
      <c r="Q2950" s="162" t="s">
        <v>5957</v>
      </c>
      <c r="R2950" s="171">
        <v>1445.19</v>
      </c>
      <c r="S2950" s="158" t="s">
        <v>1572</v>
      </c>
      <c r="T2950" s="156"/>
      <c r="U2950" s="161" t="s">
        <v>10</v>
      </c>
      <c r="V2950" s="161" t="s">
        <v>11</v>
      </c>
      <c r="W2950" s="161" t="s">
        <v>12</v>
      </c>
      <c r="X2950" s="161" t="s">
        <v>13</v>
      </c>
      <c r="Y2950" s="165">
        <v>6210</v>
      </c>
      <c r="Z2950" s="157">
        <v>9241101</v>
      </c>
      <c r="AA2950" s="166">
        <v>1.0656564539320871E-2</v>
      </c>
      <c r="AB2950" s="183" t="s">
        <v>3118</v>
      </c>
      <c r="AC2950" s="168" t="s">
        <v>3252</v>
      </c>
    </row>
    <row r="2951" spans="1:29" x14ac:dyDescent="0.3">
      <c r="A2951" s="156" t="s">
        <v>2868</v>
      </c>
      <c r="B2951" s="157">
        <v>1</v>
      </c>
      <c r="C2951" s="158" t="s">
        <v>1473</v>
      </c>
      <c r="D2951" s="156" t="s">
        <v>235</v>
      </c>
      <c r="E2951" s="156" t="s">
        <v>2722</v>
      </c>
      <c r="F2951" s="162" t="s">
        <v>344</v>
      </c>
      <c r="G2951" s="158" t="s">
        <v>341</v>
      </c>
      <c r="H2951" s="160">
        <v>43344</v>
      </c>
      <c r="I2951" s="160">
        <v>45359</v>
      </c>
      <c r="J2951" s="161" t="s">
        <v>5251</v>
      </c>
      <c r="K2951" s="162"/>
      <c r="L2951" s="158" t="s">
        <v>353</v>
      </c>
      <c r="M2951" s="171">
        <v>0</v>
      </c>
      <c r="N2951" s="171">
        <v>867.11</v>
      </c>
      <c r="O2951" s="162" t="s">
        <v>5959</v>
      </c>
      <c r="P2951" s="160">
        <v>45359</v>
      </c>
      <c r="Q2951" s="162" t="s">
        <v>5957</v>
      </c>
      <c r="R2951" s="171">
        <v>867.11</v>
      </c>
      <c r="S2951" s="158" t="s">
        <v>1572</v>
      </c>
      <c r="T2951" s="156"/>
      <c r="U2951" s="161" t="s">
        <v>10</v>
      </c>
      <c r="V2951" s="161" t="s">
        <v>11</v>
      </c>
      <c r="W2951" s="161" t="s">
        <v>12</v>
      </c>
      <c r="X2951" s="161" t="s">
        <v>13</v>
      </c>
      <c r="Y2951" s="165">
        <v>6210</v>
      </c>
      <c r="Z2951" s="165">
        <v>9241101</v>
      </c>
      <c r="AA2951" s="166">
        <v>6.3939092283301999E-3</v>
      </c>
      <c r="AB2951" s="158" t="s">
        <v>3118</v>
      </c>
      <c r="AC2951" s="168" t="s">
        <v>3252</v>
      </c>
    </row>
    <row r="2952" spans="1:29" x14ac:dyDescent="0.3">
      <c r="A2952" s="156" t="s">
        <v>2868</v>
      </c>
      <c r="B2952" s="157">
        <v>1</v>
      </c>
      <c r="C2952" s="158" t="s">
        <v>1473</v>
      </c>
      <c r="D2952" s="158" t="s">
        <v>235</v>
      </c>
      <c r="E2952" s="156" t="s">
        <v>2722</v>
      </c>
      <c r="F2952" s="159" t="s">
        <v>344</v>
      </c>
      <c r="G2952" s="158" t="s">
        <v>341</v>
      </c>
      <c r="H2952" s="160">
        <v>43344</v>
      </c>
      <c r="I2952" s="160">
        <v>45461</v>
      </c>
      <c r="J2952" s="161" t="s">
        <v>5251</v>
      </c>
      <c r="K2952" s="162"/>
      <c r="L2952" s="163" t="s">
        <v>353</v>
      </c>
      <c r="M2952" s="171">
        <v>0</v>
      </c>
      <c r="N2952" s="164">
        <v>2023.26</v>
      </c>
      <c r="O2952" s="162">
        <v>988413</v>
      </c>
      <c r="P2952" s="160">
        <v>45461</v>
      </c>
      <c r="Q2952" s="162" t="s">
        <v>6117</v>
      </c>
      <c r="R2952" s="164">
        <v>2023.26</v>
      </c>
      <c r="S2952" s="158" t="s">
        <v>1572</v>
      </c>
      <c r="T2952" s="163"/>
      <c r="U2952" s="161" t="s">
        <v>10</v>
      </c>
      <c r="V2952" s="161" t="s">
        <v>11</v>
      </c>
      <c r="W2952" s="161" t="s">
        <v>12</v>
      </c>
      <c r="X2952" s="161" t="s">
        <v>13</v>
      </c>
      <c r="Y2952" s="169">
        <v>6210</v>
      </c>
      <c r="Z2952" s="169">
        <v>9241101</v>
      </c>
      <c r="AA2952" s="166">
        <v>1.4919146112155736E-2</v>
      </c>
      <c r="AB2952" s="167" t="s">
        <v>3118</v>
      </c>
      <c r="AC2952" s="168" t="s">
        <v>3252</v>
      </c>
    </row>
    <row r="2953" spans="1:29" x14ac:dyDescent="0.3">
      <c r="A2953" s="156" t="s">
        <v>2868</v>
      </c>
      <c r="B2953" s="157">
        <v>1</v>
      </c>
      <c r="C2953" s="158" t="s">
        <v>1473</v>
      </c>
      <c r="D2953" s="158" t="s">
        <v>235</v>
      </c>
      <c r="E2953" s="156" t="s">
        <v>2722</v>
      </c>
      <c r="F2953" s="159" t="s">
        <v>344</v>
      </c>
      <c r="G2953" s="158" t="s">
        <v>341</v>
      </c>
      <c r="H2953" s="160">
        <v>43344</v>
      </c>
      <c r="I2953" s="160">
        <v>45461</v>
      </c>
      <c r="J2953" s="161" t="s">
        <v>5251</v>
      </c>
      <c r="K2953" s="162"/>
      <c r="L2953" s="163" t="s">
        <v>353</v>
      </c>
      <c r="M2953" s="171">
        <v>0</v>
      </c>
      <c r="N2953" s="164">
        <v>3468.45</v>
      </c>
      <c r="O2953" s="162">
        <v>988925</v>
      </c>
      <c r="P2953" s="160">
        <v>45461</v>
      </c>
      <c r="Q2953" s="162" t="s">
        <v>6117</v>
      </c>
      <c r="R2953" s="164">
        <v>3468.45</v>
      </c>
      <c r="S2953" s="163" t="s">
        <v>1572</v>
      </c>
      <c r="T2953" s="163"/>
      <c r="U2953" s="161" t="s">
        <v>10</v>
      </c>
      <c r="V2953" s="161" t="s">
        <v>11</v>
      </c>
      <c r="W2953" s="161" t="s">
        <v>12</v>
      </c>
      <c r="X2953" s="161" t="s">
        <v>13</v>
      </c>
      <c r="Y2953" s="165">
        <v>6210</v>
      </c>
      <c r="Z2953" s="165">
        <v>9241101</v>
      </c>
      <c r="AA2953" s="166">
        <v>2.5575710651476607E-2</v>
      </c>
      <c r="AB2953" s="167" t="s">
        <v>3118</v>
      </c>
      <c r="AC2953" s="168" t="s">
        <v>3252</v>
      </c>
    </row>
    <row r="2954" spans="1:29" x14ac:dyDescent="0.3">
      <c r="A2954" s="156" t="s">
        <v>2868</v>
      </c>
      <c r="B2954" s="157">
        <v>1</v>
      </c>
      <c r="C2954" s="158" t="s">
        <v>1473</v>
      </c>
      <c r="D2954" s="158" t="s">
        <v>235</v>
      </c>
      <c r="E2954" s="156" t="s">
        <v>2722</v>
      </c>
      <c r="F2954" s="159" t="s">
        <v>344</v>
      </c>
      <c r="G2954" s="158" t="s">
        <v>341</v>
      </c>
      <c r="H2954" s="160">
        <v>43344</v>
      </c>
      <c r="I2954" s="160">
        <v>45461</v>
      </c>
      <c r="J2954" s="161" t="s">
        <v>5251</v>
      </c>
      <c r="K2954" s="162"/>
      <c r="L2954" s="163" t="s">
        <v>353</v>
      </c>
      <c r="M2954" s="171">
        <v>0</v>
      </c>
      <c r="N2954" s="164">
        <v>3468.45</v>
      </c>
      <c r="O2954" s="162">
        <v>989312</v>
      </c>
      <c r="P2954" s="160">
        <v>45461</v>
      </c>
      <c r="Q2954" s="162" t="s">
        <v>6117</v>
      </c>
      <c r="R2954" s="164">
        <v>3468.45</v>
      </c>
      <c r="S2954" s="163" t="s">
        <v>1572</v>
      </c>
      <c r="T2954" s="163"/>
      <c r="U2954" s="161" t="s">
        <v>10</v>
      </c>
      <c r="V2954" s="161" t="s">
        <v>11</v>
      </c>
      <c r="W2954" s="161" t="s">
        <v>12</v>
      </c>
      <c r="X2954" s="161" t="s">
        <v>13</v>
      </c>
      <c r="Y2954" s="165">
        <v>6210</v>
      </c>
      <c r="Z2954" s="165">
        <v>9241101</v>
      </c>
      <c r="AA2954" s="166">
        <v>2.5575710651476607E-2</v>
      </c>
      <c r="AB2954" s="167" t="s">
        <v>3118</v>
      </c>
      <c r="AC2954" s="168" t="s">
        <v>3252</v>
      </c>
    </row>
    <row r="2955" spans="1:29" x14ac:dyDescent="0.3">
      <c r="A2955" s="156" t="s">
        <v>2868</v>
      </c>
      <c r="B2955" s="157">
        <v>1</v>
      </c>
      <c r="C2955" s="158" t="s">
        <v>1473</v>
      </c>
      <c r="D2955" s="158" t="s">
        <v>235</v>
      </c>
      <c r="E2955" s="156" t="s">
        <v>2722</v>
      </c>
      <c r="F2955" s="159" t="s">
        <v>344</v>
      </c>
      <c r="G2955" s="158" t="s">
        <v>341</v>
      </c>
      <c r="H2955" s="160">
        <v>43344</v>
      </c>
      <c r="I2955" s="160">
        <v>45470</v>
      </c>
      <c r="J2955" s="161" t="s">
        <v>5251</v>
      </c>
      <c r="K2955" s="162"/>
      <c r="L2955" s="163" t="s">
        <v>353</v>
      </c>
      <c r="M2955" s="171">
        <v>0</v>
      </c>
      <c r="N2955" s="164">
        <v>1156.1500000000001</v>
      </c>
      <c r="O2955" s="162">
        <v>988069</v>
      </c>
      <c r="P2955" s="160">
        <v>45470</v>
      </c>
      <c r="Q2955" s="162" t="s">
        <v>6138</v>
      </c>
      <c r="R2955" s="164">
        <v>1156.1500000000001</v>
      </c>
      <c r="S2955" s="163" t="s">
        <v>1572</v>
      </c>
      <c r="T2955" s="163"/>
      <c r="U2955" s="161" t="s">
        <v>10</v>
      </c>
      <c r="V2955" s="161" t="s">
        <v>11</v>
      </c>
      <c r="W2955" s="161" t="s">
        <v>12</v>
      </c>
      <c r="X2955" s="161" t="s">
        <v>13</v>
      </c>
      <c r="Y2955" s="169">
        <v>6210</v>
      </c>
      <c r="Z2955" s="169">
        <v>9241101</v>
      </c>
      <c r="AA2955" s="166">
        <v>8.5252368838255356E-3</v>
      </c>
      <c r="AB2955" s="167" t="s">
        <v>3118</v>
      </c>
      <c r="AC2955" s="168" t="s">
        <v>3252</v>
      </c>
    </row>
    <row r="2956" spans="1:29" x14ac:dyDescent="0.3">
      <c r="A2956" s="156" t="s">
        <v>2868</v>
      </c>
      <c r="B2956" s="157">
        <v>1</v>
      </c>
      <c r="C2956" s="158" t="s">
        <v>1473</v>
      </c>
      <c r="D2956" s="158" t="s">
        <v>235</v>
      </c>
      <c r="E2956" s="156" t="s">
        <v>2722</v>
      </c>
      <c r="F2956" s="159" t="s">
        <v>344</v>
      </c>
      <c r="G2956" s="158" t="s">
        <v>341</v>
      </c>
      <c r="H2956" s="160">
        <v>43344</v>
      </c>
      <c r="I2956" s="160">
        <v>45475</v>
      </c>
      <c r="J2956" s="161" t="s">
        <v>5251</v>
      </c>
      <c r="K2956" s="162"/>
      <c r="L2956" s="163" t="s">
        <v>353</v>
      </c>
      <c r="M2956" s="171">
        <v>0</v>
      </c>
      <c r="N2956" s="164">
        <v>1156.1500000000001</v>
      </c>
      <c r="O2956" s="162">
        <v>989622</v>
      </c>
      <c r="P2956" s="160">
        <v>45475</v>
      </c>
      <c r="Q2956" s="162" t="s">
        <v>6154</v>
      </c>
      <c r="R2956" s="164">
        <v>1156.1500000000001</v>
      </c>
      <c r="S2956" s="163" t="s">
        <v>1572</v>
      </c>
      <c r="T2956" s="163"/>
      <c r="U2956" s="161" t="s">
        <v>10</v>
      </c>
      <c r="V2956" s="161" t="s">
        <v>11</v>
      </c>
      <c r="W2956" s="161" t="s">
        <v>12</v>
      </c>
      <c r="X2956" s="161" t="s">
        <v>13</v>
      </c>
      <c r="Y2956" s="165">
        <v>6210</v>
      </c>
      <c r="Z2956" s="165">
        <v>9241101</v>
      </c>
      <c r="AA2956" s="166">
        <v>8.5252368838255356E-3</v>
      </c>
      <c r="AB2956" s="167" t="s">
        <v>3118</v>
      </c>
      <c r="AC2956" s="168" t="s">
        <v>3252</v>
      </c>
    </row>
    <row r="2957" spans="1:29" x14ac:dyDescent="0.3">
      <c r="A2957" s="156" t="s">
        <v>2868</v>
      </c>
      <c r="B2957" s="157">
        <v>1</v>
      </c>
      <c r="C2957" s="158" t="s">
        <v>1473</v>
      </c>
      <c r="D2957" s="158" t="s">
        <v>235</v>
      </c>
      <c r="E2957" s="156" t="s">
        <v>2722</v>
      </c>
      <c r="F2957" s="159" t="s">
        <v>344</v>
      </c>
      <c r="G2957" s="158" t="s">
        <v>341</v>
      </c>
      <c r="H2957" s="160">
        <v>43344</v>
      </c>
      <c r="I2957" s="160">
        <v>45475</v>
      </c>
      <c r="J2957" s="161" t="s">
        <v>6174</v>
      </c>
      <c r="K2957" s="162"/>
      <c r="L2957" s="163" t="s">
        <v>353</v>
      </c>
      <c r="M2957" s="171">
        <v>0</v>
      </c>
      <c r="N2957" s="164">
        <v>1156.1500000000001</v>
      </c>
      <c r="O2957" s="162" t="s">
        <v>6465</v>
      </c>
      <c r="P2957" s="160">
        <v>45622</v>
      </c>
      <c r="Q2957" s="162" t="s">
        <v>6466</v>
      </c>
      <c r="R2957" s="164">
        <v>1156.1500000000001</v>
      </c>
      <c r="S2957" s="163" t="s">
        <v>1572</v>
      </c>
      <c r="T2957" s="163"/>
      <c r="U2957" s="161" t="s">
        <v>10</v>
      </c>
      <c r="V2957" s="161" t="s">
        <v>11</v>
      </c>
      <c r="W2957" s="161" t="s">
        <v>12</v>
      </c>
      <c r="X2957" s="161" t="s">
        <v>13</v>
      </c>
      <c r="Y2957" s="169">
        <v>6210</v>
      </c>
      <c r="Z2957" s="165">
        <v>9241101</v>
      </c>
      <c r="AA2957" s="166">
        <v>8.5252368838255356E-3</v>
      </c>
      <c r="AB2957" s="167" t="s">
        <v>3118</v>
      </c>
      <c r="AC2957" s="168" t="s">
        <v>3252</v>
      </c>
    </row>
    <row r="2958" spans="1:29" x14ac:dyDescent="0.3">
      <c r="A2958" s="156" t="s">
        <v>2868</v>
      </c>
      <c r="B2958" s="157">
        <v>1</v>
      </c>
      <c r="C2958" s="158" t="s">
        <v>1473</v>
      </c>
      <c r="D2958" s="156" t="s">
        <v>235</v>
      </c>
      <c r="E2958" s="156" t="s">
        <v>2722</v>
      </c>
      <c r="F2958" s="159" t="s">
        <v>344</v>
      </c>
      <c r="G2958" s="156" t="s">
        <v>341</v>
      </c>
      <c r="H2958" s="160">
        <v>43344</v>
      </c>
      <c r="I2958" s="160">
        <v>45791</v>
      </c>
      <c r="J2958" s="161" t="s">
        <v>6174</v>
      </c>
      <c r="K2958" s="162"/>
      <c r="L2958" s="163" t="s">
        <v>353</v>
      </c>
      <c r="M2958" s="171">
        <v>0</v>
      </c>
      <c r="N2958" s="164">
        <v>578.07000000000005</v>
      </c>
      <c r="O2958" s="162" t="s">
        <v>6940</v>
      </c>
      <c r="P2958" s="160">
        <v>45791</v>
      </c>
      <c r="Q2958" s="162" t="s">
        <v>6939</v>
      </c>
      <c r="R2958" s="164">
        <v>578.07000000000005</v>
      </c>
      <c r="S2958" s="158" t="s">
        <v>1572</v>
      </c>
      <c r="T2958" s="163"/>
      <c r="U2958" s="161" t="s">
        <v>10</v>
      </c>
      <c r="V2958" s="161" t="s">
        <v>11</v>
      </c>
      <c r="W2958" s="161" t="s">
        <v>12</v>
      </c>
      <c r="X2958" s="161" t="s">
        <v>13</v>
      </c>
      <c r="Y2958" s="169">
        <v>6210</v>
      </c>
      <c r="Z2958" s="169">
        <v>9241101</v>
      </c>
      <c r="AA2958" s="166">
        <v>4.2625815728348634E-3</v>
      </c>
      <c r="AB2958" s="158" t="s">
        <v>3118</v>
      </c>
      <c r="AC2958" s="168" t="s">
        <v>3252</v>
      </c>
    </row>
    <row r="2959" spans="1:29" x14ac:dyDescent="0.3">
      <c r="A2959" s="156" t="s">
        <v>2868</v>
      </c>
      <c r="B2959" s="157">
        <v>1</v>
      </c>
      <c r="C2959" s="158" t="s">
        <v>1473</v>
      </c>
      <c r="D2959" s="158" t="s">
        <v>235</v>
      </c>
      <c r="E2959" s="156" t="s">
        <v>2722</v>
      </c>
      <c r="F2959" s="159" t="s">
        <v>344</v>
      </c>
      <c r="G2959" s="158" t="s">
        <v>341</v>
      </c>
      <c r="H2959" s="160">
        <v>43344</v>
      </c>
      <c r="I2959" s="160">
        <v>45938</v>
      </c>
      <c r="J2959" s="161" t="s">
        <v>6707</v>
      </c>
      <c r="K2959" s="162"/>
      <c r="L2959" s="163" t="s">
        <v>353</v>
      </c>
      <c r="M2959" s="171">
        <v>0</v>
      </c>
      <c r="N2959" s="164">
        <v>578.08000000000004</v>
      </c>
      <c r="O2959" s="162" t="s">
        <v>7686</v>
      </c>
      <c r="P2959" s="160">
        <v>45938</v>
      </c>
      <c r="Q2959" s="162" t="s">
        <v>7687</v>
      </c>
      <c r="R2959" s="164">
        <v>578.08000000000004</v>
      </c>
      <c r="S2959" s="163" t="s">
        <v>1572</v>
      </c>
      <c r="T2959" s="163"/>
      <c r="U2959" s="161" t="s">
        <v>10</v>
      </c>
      <c r="V2959" s="161" t="s">
        <v>11</v>
      </c>
      <c r="W2959" s="161" t="s">
        <v>12</v>
      </c>
      <c r="X2959" s="161" t="s">
        <v>13</v>
      </c>
      <c r="Y2959" s="165">
        <v>6210</v>
      </c>
      <c r="Z2959" s="165">
        <v>9241101</v>
      </c>
      <c r="AA2959" s="166">
        <v>4.2626553109906722E-3</v>
      </c>
      <c r="AB2959" s="167" t="s">
        <v>3118</v>
      </c>
      <c r="AC2959" s="168" t="s">
        <v>3252</v>
      </c>
    </row>
    <row r="2960" spans="1:29" x14ac:dyDescent="0.3">
      <c r="A2960" s="156" t="s">
        <v>2868</v>
      </c>
      <c r="B2960" s="157">
        <v>1</v>
      </c>
      <c r="C2960" s="158" t="s">
        <v>1473</v>
      </c>
      <c r="D2960" s="158" t="s">
        <v>235</v>
      </c>
      <c r="E2960" s="156" t="s">
        <v>2722</v>
      </c>
      <c r="F2960" s="159" t="s">
        <v>344</v>
      </c>
      <c r="G2960" s="158" t="s">
        <v>341</v>
      </c>
      <c r="H2960" s="160">
        <v>43344</v>
      </c>
      <c r="I2960" s="160">
        <v>46730</v>
      </c>
      <c r="J2960" s="161" t="s">
        <v>6707</v>
      </c>
      <c r="K2960" s="162" t="s">
        <v>355</v>
      </c>
      <c r="L2960" s="163" t="s">
        <v>353</v>
      </c>
      <c r="M2960" s="171">
        <v>8262</v>
      </c>
      <c r="N2960" s="164">
        <v>8262</v>
      </c>
      <c r="O2960" s="162"/>
      <c r="P2960" s="160"/>
      <c r="Q2960" s="162"/>
      <c r="R2960" s="164">
        <v>0</v>
      </c>
      <c r="S2960" s="163" t="s">
        <v>1572</v>
      </c>
      <c r="T2960" s="163"/>
      <c r="U2960" s="161" t="s">
        <v>10</v>
      </c>
      <c r="V2960" s="161" t="s">
        <v>11</v>
      </c>
      <c r="W2960" s="161" t="s">
        <v>12</v>
      </c>
      <c r="X2960" s="161" t="s">
        <v>13</v>
      </c>
      <c r="Y2960" s="169">
        <v>6210</v>
      </c>
      <c r="Z2960" s="169">
        <v>9241101</v>
      </c>
      <c r="AA2960" s="166">
        <v>0</v>
      </c>
      <c r="AB2960" s="167" t="s">
        <v>3118</v>
      </c>
      <c r="AC2960" s="168" t="s">
        <v>3252</v>
      </c>
    </row>
    <row r="2961" spans="1:29" x14ac:dyDescent="0.3">
      <c r="A2961" s="156" t="s">
        <v>2883</v>
      </c>
      <c r="B2961" s="157">
        <v>2</v>
      </c>
      <c r="C2961" s="158" t="s">
        <v>1473</v>
      </c>
      <c r="D2961" s="158" t="s">
        <v>284</v>
      </c>
      <c r="E2961" s="156" t="s">
        <v>2722</v>
      </c>
      <c r="F2961" s="159" t="s">
        <v>344</v>
      </c>
      <c r="G2961" s="158" t="s">
        <v>341</v>
      </c>
      <c r="H2961" s="160">
        <v>43344</v>
      </c>
      <c r="I2961" s="160">
        <v>43392</v>
      </c>
      <c r="J2961" s="161" t="s">
        <v>265</v>
      </c>
      <c r="K2961" s="162"/>
      <c r="L2961" s="163" t="s">
        <v>356</v>
      </c>
      <c r="M2961" s="171">
        <v>0</v>
      </c>
      <c r="N2961" s="164">
        <v>1757.34</v>
      </c>
      <c r="O2961" s="162">
        <v>966482</v>
      </c>
      <c r="P2961" s="160">
        <v>43392</v>
      </c>
      <c r="Q2961" s="162">
        <v>24871020</v>
      </c>
      <c r="R2961" s="164">
        <v>1757.34</v>
      </c>
      <c r="S2961" s="163" t="s">
        <v>1573</v>
      </c>
      <c r="T2961" s="163"/>
      <c r="U2961" s="161" t="s">
        <v>10</v>
      </c>
      <c r="V2961" s="161" t="s">
        <v>11</v>
      </c>
      <c r="W2961" s="161" t="s">
        <v>12</v>
      </c>
      <c r="X2961" s="161" t="s">
        <v>13</v>
      </c>
      <c r="Y2961" s="169">
        <v>6210</v>
      </c>
      <c r="Z2961" s="169">
        <v>9301101</v>
      </c>
      <c r="AA2961" s="166">
        <v>1.6291729630007322E-2</v>
      </c>
      <c r="AB2961" s="167" t="s">
        <v>3120</v>
      </c>
      <c r="AC2961" s="168" t="s">
        <v>3282</v>
      </c>
    </row>
    <row r="2962" spans="1:29" x14ac:dyDescent="0.3">
      <c r="A2962" s="156" t="s">
        <v>2883</v>
      </c>
      <c r="B2962" s="157">
        <v>2</v>
      </c>
      <c r="C2962" s="158" t="s">
        <v>1473</v>
      </c>
      <c r="D2962" s="158" t="s">
        <v>284</v>
      </c>
      <c r="E2962" s="156" t="s">
        <v>2722</v>
      </c>
      <c r="F2962" s="159" t="s">
        <v>344</v>
      </c>
      <c r="G2962" s="158" t="s">
        <v>341</v>
      </c>
      <c r="H2962" s="160">
        <v>43344</v>
      </c>
      <c r="I2962" s="160">
        <v>43523</v>
      </c>
      <c r="J2962" s="161" t="s">
        <v>265</v>
      </c>
      <c r="K2962" s="162"/>
      <c r="L2962" s="163" t="s">
        <v>356</v>
      </c>
      <c r="M2962" s="171">
        <v>0</v>
      </c>
      <c r="N2962" s="164">
        <v>11610.5</v>
      </c>
      <c r="O2962" s="162">
        <v>967629</v>
      </c>
      <c r="P2962" s="160">
        <v>43523</v>
      </c>
      <c r="Q2962" s="162">
        <v>25120799</v>
      </c>
      <c r="R2962" s="164">
        <v>11610.5</v>
      </c>
      <c r="S2962" s="163" t="s">
        <v>1573</v>
      </c>
      <c r="T2962" s="163"/>
      <c r="U2962" s="161" t="s">
        <v>10</v>
      </c>
      <c r="V2962" s="161" t="s">
        <v>11</v>
      </c>
      <c r="W2962" s="161" t="s">
        <v>12</v>
      </c>
      <c r="X2962" s="161" t="s">
        <v>13</v>
      </c>
      <c r="Y2962" s="169">
        <v>6210</v>
      </c>
      <c r="Z2962" s="169">
        <v>9301101</v>
      </c>
      <c r="AA2962" s="166">
        <v>0.10763718282699991</v>
      </c>
      <c r="AB2962" s="167" t="s">
        <v>3121</v>
      </c>
      <c r="AC2962" s="168" t="s">
        <v>3282</v>
      </c>
    </row>
    <row r="2963" spans="1:29" x14ac:dyDescent="0.3">
      <c r="A2963" s="156" t="s">
        <v>2883</v>
      </c>
      <c r="B2963" s="157">
        <v>2</v>
      </c>
      <c r="C2963" s="158" t="s">
        <v>1473</v>
      </c>
      <c r="D2963" s="158" t="s">
        <v>284</v>
      </c>
      <c r="E2963" s="156" t="s">
        <v>2722</v>
      </c>
      <c r="F2963" s="159" t="s">
        <v>344</v>
      </c>
      <c r="G2963" s="158" t="s">
        <v>341</v>
      </c>
      <c r="H2963" s="160">
        <v>43344</v>
      </c>
      <c r="I2963" s="160">
        <v>43874</v>
      </c>
      <c r="J2963" s="161" t="s">
        <v>5</v>
      </c>
      <c r="K2963" s="162"/>
      <c r="L2963" s="163" t="s">
        <v>356</v>
      </c>
      <c r="M2963" s="171">
        <v>0</v>
      </c>
      <c r="N2963" s="164">
        <v>21966.75</v>
      </c>
      <c r="O2963" s="162">
        <v>970833</v>
      </c>
      <c r="P2963" s="160">
        <v>43874</v>
      </c>
      <c r="Q2963" s="162" t="s">
        <v>615</v>
      </c>
      <c r="R2963" s="164">
        <v>21966.75</v>
      </c>
      <c r="S2963" s="163" t="s">
        <v>1573</v>
      </c>
      <c r="T2963" s="163"/>
      <c r="U2963" s="161" t="s">
        <v>10</v>
      </c>
      <c r="V2963" s="161" t="s">
        <v>11</v>
      </c>
      <c r="W2963" s="161" t="s">
        <v>12</v>
      </c>
      <c r="X2963" s="161" t="s">
        <v>13</v>
      </c>
      <c r="Y2963" s="169">
        <v>6210</v>
      </c>
      <c r="Z2963" s="169">
        <v>9301101</v>
      </c>
      <c r="AA2963" s="166">
        <v>0.20364662037509154</v>
      </c>
      <c r="AB2963" s="167" t="s">
        <v>3120</v>
      </c>
      <c r="AC2963" s="168" t="s">
        <v>3282</v>
      </c>
    </row>
    <row r="2964" spans="1:29" x14ac:dyDescent="0.3">
      <c r="A2964" s="156" t="s">
        <v>2883</v>
      </c>
      <c r="B2964" s="157">
        <v>2</v>
      </c>
      <c r="C2964" s="158" t="s">
        <v>1473</v>
      </c>
      <c r="D2964" s="163" t="s">
        <v>284</v>
      </c>
      <c r="E2964" s="156" t="s">
        <v>2722</v>
      </c>
      <c r="F2964" s="159" t="s">
        <v>344</v>
      </c>
      <c r="G2964" s="158" t="s">
        <v>341</v>
      </c>
      <c r="H2964" s="160">
        <v>43344</v>
      </c>
      <c r="I2964" s="160">
        <v>44000</v>
      </c>
      <c r="J2964" s="161" t="s">
        <v>5</v>
      </c>
      <c r="K2964" s="162"/>
      <c r="L2964" s="163" t="s">
        <v>356</v>
      </c>
      <c r="M2964" s="171">
        <v>0</v>
      </c>
      <c r="N2964" s="164">
        <v>14498.06</v>
      </c>
      <c r="O2964" s="162">
        <v>971446</v>
      </c>
      <c r="P2964" s="160">
        <v>44000</v>
      </c>
      <c r="Q2964" s="162" t="s">
        <v>889</v>
      </c>
      <c r="R2964" s="164">
        <v>14498.06</v>
      </c>
      <c r="S2964" s="163" t="s">
        <v>1573</v>
      </c>
      <c r="T2964" s="163"/>
      <c r="U2964" s="161" t="s">
        <v>10</v>
      </c>
      <c r="V2964" s="161" t="s">
        <v>11</v>
      </c>
      <c r="W2964" s="161" t="s">
        <v>12</v>
      </c>
      <c r="X2964" s="161" t="s">
        <v>13</v>
      </c>
      <c r="Y2964" s="165">
        <v>6210</v>
      </c>
      <c r="Z2964" s="165">
        <v>9301101</v>
      </c>
      <c r="AA2964" s="166">
        <v>0.13440681580094005</v>
      </c>
      <c r="AB2964" s="167" t="s">
        <v>3120</v>
      </c>
      <c r="AC2964" s="168" t="s">
        <v>3282</v>
      </c>
    </row>
    <row r="2965" spans="1:29" x14ac:dyDescent="0.3">
      <c r="A2965" s="156" t="s">
        <v>2883</v>
      </c>
      <c r="B2965" s="157">
        <v>2</v>
      </c>
      <c r="C2965" s="156" t="s">
        <v>1473</v>
      </c>
      <c r="D2965" s="158" t="s">
        <v>284</v>
      </c>
      <c r="E2965" s="156" t="s">
        <v>2722</v>
      </c>
      <c r="F2965" s="159" t="s">
        <v>344</v>
      </c>
      <c r="G2965" s="156" t="s">
        <v>341</v>
      </c>
      <c r="H2965" s="160">
        <v>43344</v>
      </c>
      <c r="I2965" s="160">
        <v>44173</v>
      </c>
      <c r="J2965" s="161" t="s">
        <v>979</v>
      </c>
      <c r="K2965" s="162"/>
      <c r="L2965" s="163" t="s">
        <v>356</v>
      </c>
      <c r="M2965" s="171">
        <v>0</v>
      </c>
      <c r="N2965" s="164">
        <v>8389.5</v>
      </c>
      <c r="O2965" s="162" t="s">
        <v>1447</v>
      </c>
      <c r="P2965" s="160">
        <v>44173</v>
      </c>
      <c r="Q2965" s="162" t="s">
        <v>1448</v>
      </c>
      <c r="R2965" s="164">
        <v>8389.5</v>
      </c>
      <c r="S2965" s="162" t="s">
        <v>1573</v>
      </c>
      <c r="T2965" s="163"/>
      <c r="U2965" s="161" t="s">
        <v>10</v>
      </c>
      <c r="V2965" s="161" t="s">
        <v>11</v>
      </c>
      <c r="W2965" s="161" t="s">
        <v>12</v>
      </c>
      <c r="X2965" s="161" t="s">
        <v>13</v>
      </c>
      <c r="Y2965" s="169">
        <v>6210</v>
      </c>
      <c r="Z2965" s="169">
        <v>9301101</v>
      </c>
      <c r="AA2965" s="166">
        <v>7.7776335672633895E-2</v>
      </c>
      <c r="AB2965" s="167" t="s">
        <v>3122</v>
      </c>
      <c r="AC2965" s="168" t="s">
        <v>3282</v>
      </c>
    </row>
    <row r="2966" spans="1:29" x14ac:dyDescent="0.3">
      <c r="A2966" s="156" t="s">
        <v>2883</v>
      </c>
      <c r="B2966" s="157">
        <v>2</v>
      </c>
      <c r="C2966" s="158" t="s">
        <v>1473</v>
      </c>
      <c r="D2966" s="158" t="s">
        <v>284</v>
      </c>
      <c r="E2966" s="156" t="s">
        <v>2722</v>
      </c>
      <c r="F2966" s="159" t="s">
        <v>344</v>
      </c>
      <c r="G2966" s="156" t="s">
        <v>341</v>
      </c>
      <c r="H2966" s="160">
        <v>43344</v>
      </c>
      <c r="I2966" s="160">
        <v>44323</v>
      </c>
      <c r="J2966" s="161" t="s">
        <v>979</v>
      </c>
      <c r="K2966" s="162"/>
      <c r="L2966" s="163" t="s">
        <v>356</v>
      </c>
      <c r="M2966" s="171">
        <v>0</v>
      </c>
      <c r="N2966" s="164">
        <v>7249.02</v>
      </c>
      <c r="O2966" s="162" t="s">
        <v>2005</v>
      </c>
      <c r="P2966" s="160">
        <v>44323</v>
      </c>
      <c r="Q2966" s="162" t="s">
        <v>2001</v>
      </c>
      <c r="R2966" s="164">
        <v>7249.02</v>
      </c>
      <c r="S2966" s="162" t="s">
        <v>1573</v>
      </c>
      <c r="T2966" s="163"/>
      <c r="U2966" s="161" t="s">
        <v>10</v>
      </c>
      <c r="V2966" s="161" t="s">
        <v>11</v>
      </c>
      <c r="W2966" s="161" t="s">
        <v>12</v>
      </c>
      <c r="X2966" s="161" t="s">
        <v>13</v>
      </c>
      <c r="Y2966" s="169">
        <v>6210</v>
      </c>
      <c r="Z2966" s="169">
        <v>9301101</v>
      </c>
      <c r="AA2966" s="166">
        <v>6.7203315193710783E-2</v>
      </c>
      <c r="AB2966" s="158" t="s">
        <v>3120</v>
      </c>
      <c r="AC2966" s="168" t="s">
        <v>3282</v>
      </c>
    </row>
    <row r="2967" spans="1:29" x14ac:dyDescent="0.3">
      <c r="A2967" s="156" t="s">
        <v>2883</v>
      </c>
      <c r="B2967" s="157">
        <v>2</v>
      </c>
      <c r="C2967" s="158" t="s">
        <v>1473</v>
      </c>
      <c r="D2967" s="163" t="s">
        <v>284</v>
      </c>
      <c r="E2967" s="156" t="s">
        <v>2722</v>
      </c>
      <c r="F2967" s="158" t="s">
        <v>344</v>
      </c>
      <c r="G2967" s="158" t="s">
        <v>341</v>
      </c>
      <c r="H2967" s="160">
        <v>43344</v>
      </c>
      <c r="I2967" s="160">
        <v>44323</v>
      </c>
      <c r="J2967" s="161" t="s">
        <v>979</v>
      </c>
      <c r="K2967" s="162"/>
      <c r="L2967" s="158" t="s">
        <v>356</v>
      </c>
      <c r="M2967" s="171">
        <v>0</v>
      </c>
      <c r="N2967" s="171">
        <v>7249.03</v>
      </c>
      <c r="O2967" s="162" t="s">
        <v>2006</v>
      </c>
      <c r="P2967" s="160">
        <v>44323</v>
      </c>
      <c r="Q2967" s="162" t="s">
        <v>2001</v>
      </c>
      <c r="R2967" s="171">
        <v>7249.03</v>
      </c>
      <c r="S2967" s="163" t="s">
        <v>1573</v>
      </c>
      <c r="T2967" s="156"/>
      <c r="U2967" s="161" t="s">
        <v>10</v>
      </c>
      <c r="V2967" s="161" t="s">
        <v>11</v>
      </c>
      <c r="W2967" s="161" t="s">
        <v>12</v>
      </c>
      <c r="X2967" s="161" t="s">
        <v>13</v>
      </c>
      <c r="Y2967" s="165">
        <v>6210</v>
      </c>
      <c r="Z2967" s="165">
        <v>9301101</v>
      </c>
      <c r="AA2967" s="166">
        <v>6.7203407900470025E-2</v>
      </c>
      <c r="AB2967" s="158" t="s">
        <v>3120</v>
      </c>
      <c r="AC2967" s="168" t="s">
        <v>3282</v>
      </c>
    </row>
    <row r="2968" spans="1:29" x14ac:dyDescent="0.3">
      <c r="A2968" s="156" t="s">
        <v>2883</v>
      </c>
      <c r="B2968" s="157">
        <v>2</v>
      </c>
      <c r="C2968" s="156" t="s">
        <v>1473</v>
      </c>
      <c r="D2968" s="156" t="s">
        <v>284</v>
      </c>
      <c r="E2968" s="156" t="s">
        <v>2722</v>
      </c>
      <c r="F2968" s="156" t="s">
        <v>344</v>
      </c>
      <c r="G2968" s="158" t="s">
        <v>341</v>
      </c>
      <c r="H2968" s="160">
        <v>43344</v>
      </c>
      <c r="I2968" s="160">
        <v>44370</v>
      </c>
      <c r="J2968" s="161" t="s">
        <v>979</v>
      </c>
      <c r="K2968" s="162"/>
      <c r="L2968" s="158" t="s">
        <v>356</v>
      </c>
      <c r="M2968" s="171">
        <v>0</v>
      </c>
      <c r="N2968" s="170">
        <v>2196.6799999999998</v>
      </c>
      <c r="O2968" s="162">
        <v>975781</v>
      </c>
      <c r="P2968" s="160">
        <v>44370</v>
      </c>
      <c r="Q2968" s="162" t="s">
        <v>2163</v>
      </c>
      <c r="R2968" s="171">
        <v>2196.6799999999998</v>
      </c>
      <c r="S2968" s="163" t="s">
        <v>1573</v>
      </c>
      <c r="T2968" s="162"/>
      <c r="U2968" s="161" t="s">
        <v>10</v>
      </c>
      <c r="V2968" s="161" t="s">
        <v>11</v>
      </c>
      <c r="W2968" s="161" t="s">
        <v>12</v>
      </c>
      <c r="X2968" s="161" t="s">
        <v>13</v>
      </c>
      <c r="Y2968" s="165">
        <v>6210</v>
      </c>
      <c r="Z2968" s="165">
        <v>9301101</v>
      </c>
      <c r="AA2968" s="166">
        <v>2.0364708390888778E-2</v>
      </c>
      <c r="AB2968" s="158" t="s">
        <v>3101</v>
      </c>
      <c r="AC2968" s="168" t="s">
        <v>3282</v>
      </c>
    </row>
    <row r="2969" spans="1:29" x14ac:dyDescent="0.3">
      <c r="A2969" s="156" t="s">
        <v>2883</v>
      </c>
      <c r="B2969" s="157">
        <v>2</v>
      </c>
      <c r="C2969" s="158" t="s">
        <v>1473</v>
      </c>
      <c r="D2969" s="158" t="s">
        <v>284</v>
      </c>
      <c r="E2969" s="156" t="s">
        <v>2722</v>
      </c>
      <c r="F2969" s="159" t="s">
        <v>344</v>
      </c>
      <c r="G2969" s="158" t="s">
        <v>341</v>
      </c>
      <c r="H2969" s="160">
        <v>43344</v>
      </c>
      <c r="I2969" s="160">
        <v>44550</v>
      </c>
      <c r="J2969" s="161" t="s">
        <v>2202</v>
      </c>
      <c r="K2969" s="162"/>
      <c r="L2969" s="163" t="s">
        <v>356</v>
      </c>
      <c r="M2969" s="171">
        <v>0</v>
      </c>
      <c r="N2969" s="164">
        <v>659</v>
      </c>
      <c r="O2969" s="162">
        <v>976676</v>
      </c>
      <c r="P2969" s="160">
        <v>44550</v>
      </c>
      <c r="Q2969" s="162" t="s">
        <v>2466</v>
      </c>
      <c r="R2969" s="164">
        <v>659</v>
      </c>
      <c r="S2969" s="163" t="s">
        <v>1573</v>
      </c>
      <c r="T2969" s="163"/>
      <c r="U2969" s="161" t="s">
        <v>10</v>
      </c>
      <c r="V2969" s="161" t="s">
        <v>11</v>
      </c>
      <c r="W2969" s="161" t="s">
        <v>12</v>
      </c>
      <c r="X2969" s="161" t="s">
        <v>13</v>
      </c>
      <c r="Y2969" s="165">
        <v>6210</v>
      </c>
      <c r="Z2969" s="165">
        <v>9301101</v>
      </c>
      <c r="AA2969" s="166">
        <v>6.1093754345629336E-3</v>
      </c>
      <c r="AB2969" s="167" t="s">
        <v>3120</v>
      </c>
      <c r="AC2969" s="168" t="s">
        <v>3282</v>
      </c>
    </row>
    <row r="2970" spans="1:29" x14ac:dyDescent="0.3">
      <c r="A2970" s="156" t="s">
        <v>2883</v>
      </c>
      <c r="B2970" s="157">
        <v>2</v>
      </c>
      <c r="C2970" s="158" t="s">
        <v>1473</v>
      </c>
      <c r="D2970" s="158" t="s">
        <v>284</v>
      </c>
      <c r="E2970" s="156" t="s">
        <v>2722</v>
      </c>
      <c r="F2970" s="159" t="s">
        <v>344</v>
      </c>
      <c r="G2970" s="158" t="s">
        <v>341</v>
      </c>
      <c r="H2970" s="160">
        <v>43344</v>
      </c>
      <c r="I2970" s="160">
        <v>44760</v>
      </c>
      <c r="J2970" s="161" t="s">
        <v>2202</v>
      </c>
      <c r="K2970" s="162"/>
      <c r="L2970" s="156" t="s">
        <v>356</v>
      </c>
      <c r="M2970" s="171">
        <v>0</v>
      </c>
      <c r="N2970" s="164">
        <v>219.67</v>
      </c>
      <c r="O2970" s="162">
        <v>977968</v>
      </c>
      <c r="P2970" s="160">
        <v>44760</v>
      </c>
      <c r="Q2970" s="162" t="s">
        <v>2683</v>
      </c>
      <c r="R2970" s="164">
        <v>219.67</v>
      </c>
      <c r="S2970" s="163" t="s">
        <v>1573</v>
      </c>
      <c r="T2970" s="163"/>
      <c r="U2970" s="161" t="s">
        <v>10</v>
      </c>
      <c r="V2970" s="161" t="s">
        <v>11</v>
      </c>
      <c r="W2970" s="161" t="s">
        <v>12</v>
      </c>
      <c r="X2970" s="161" t="s">
        <v>13</v>
      </c>
      <c r="Y2970" s="169">
        <v>6210</v>
      </c>
      <c r="Z2970" s="169">
        <v>9301101</v>
      </c>
      <c r="AA2970" s="166">
        <v>2.0364893804407278E-3</v>
      </c>
      <c r="AB2970" s="167" t="s">
        <v>3101</v>
      </c>
      <c r="AC2970" s="168" t="s">
        <v>3282</v>
      </c>
    </row>
    <row r="2971" spans="1:29" x14ac:dyDescent="0.3">
      <c r="A2971" s="156" t="s">
        <v>2883</v>
      </c>
      <c r="B2971" s="157">
        <v>2</v>
      </c>
      <c r="C2971" s="156" t="s">
        <v>1473</v>
      </c>
      <c r="D2971" s="156" t="s">
        <v>284</v>
      </c>
      <c r="E2971" s="156" t="s">
        <v>2722</v>
      </c>
      <c r="F2971" s="159" t="s">
        <v>344</v>
      </c>
      <c r="G2971" s="156" t="s">
        <v>341</v>
      </c>
      <c r="H2971" s="160">
        <v>43344</v>
      </c>
      <c r="I2971" s="160">
        <v>44760</v>
      </c>
      <c r="J2971" s="161" t="s">
        <v>2202</v>
      </c>
      <c r="K2971" s="162"/>
      <c r="L2971" s="163" t="s">
        <v>356</v>
      </c>
      <c r="M2971" s="171">
        <v>0</v>
      </c>
      <c r="N2971" s="164">
        <v>659</v>
      </c>
      <c r="O2971" s="162">
        <v>979950</v>
      </c>
      <c r="P2971" s="160">
        <v>44760</v>
      </c>
      <c r="Q2971" s="162" t="s">
        <v>2683</v>
      </c>
      <c r="R2971" s="164">
        <v>659</v>
      </c>
      <c r="S2971" s="162" t="s">
        <v>1573</v>
      </c>
      <c r="T2971" s="163"/>
      <c r="U2971" s="161" t="s">
        <v>10</v>
      </c>
      <c r="V2971" s="161" t="s">
        <v>11</v>
      </c>
      <c r="W2971" s="161" t="s">
        <v>12</v>
      </c>
      <c r="X2971" s="161" t="s">
        <v>13</v>
      </c>
      <c r="Y2971" s="169">
        <v>6210</v>
      </c>
      <c r="Z2971" s="169">
        <v>9301101</v>
      </c>
      <c r="AA2971" s="166">
        <v>6.1093754345629336E-3</v>
      </c>
      <c r="AB2971" s="158" t="s">
        <v>3101</v>
      </c>
      <c r="AC2971" s="168" t="s">
        <v>3282</v>
      </c>
    </row>
    <row r="2972" spans="1:29" x14ac:dyDescent="0.3">
      <c r="A2972" s="156" t="s">
        <v>2883</v>
      </c>
      <c r="B2972" s="157">
        <v>2</v>
      </c>
      <c r="C2972" s="158" t="s">
        <v>1473</v>
      </c>
      <c r="D2972" s="156" t="s">
        <v>284</v>
      </c>
      <c r="E2972" s="156" t="s">
        <v>2722</v>
      </c>
      <c r="F2972" s="156" t="s">
        <v>344</v>
      </c>
      <c r="G2972" s="158" t="s">
        <v>341</v>
      </c>
      <c r="H2972" s="160">
        <v>43344</v>
      </c>
      <c r="I2972" s="160">
        <v>44760</v>
      </c>
      <c r="J2972" s="161" t="s">
        <v>2202</v>
      </c>
      <c r="K2972" s="158"/>
      <c r="L2972" s="156" t="s">
        <v>356</v>
      </c>
      <c r="M2972" s="171">
        <v>0</v>
      </c>
      <c r="N2972" s="170">
        <v>219.67</v>
      </c>
      <c r="O2972" s="162">
        <v>980198</v>
      </c>
      <c r="P2972" s="160">
        <v>44760</v>
      </c>
      <c r="Q2972" s="162" t="s">
        <v>2683</v>
      </c>
      <c r="R2972" s="178">
        <v>219.67</v>
      </c>
      <c r="S2972" s="162" t="s">
        <v>1573</v>
      </c>
      <c r="T2972" s="162"/>
      <c r="U2972" s="161" t="s">
        <v>10</v>
      </c>
      <c r="V2972" s="161" t="s">
        <v>11</v>
      </c>
      <c r="W2972" s="161" t="s">
        <v>12</v>
      </c>
      <c r="X2972" s="161" t="s">
        <v>13</v>
      </c>
      <c r="Y2972" s="165">
        <v>6210</v>
      </c>
      <c r="Z2972" s="165">
        <v>9301101</v>
      </c>
      <c r="AA2972" s="166">
        <v>2.0364893804407278E-3</v>
      </c>
      <c r="AB2972" s="163" t="s">
        <v>3101</v>
      </c>
      <c r="AC2972" s="168" t="s">
        <v>3282</v>
      </c>
    </row>
    <row r="2973" spans="1:29" x14ac:dyDescent="0.3">
      <c r="A2973" s="156" t="s">
        <v>2883</v>
      </c>
      <c r="B2973" s="157">
        <v>2</v>
      </c>
      <c r="C2973" s="158" t="s">
        <v>1473</v>
      </c>
      <c r="D2973" s="158" t="s">
        <v>284</v>
      </c>
      <c r="E2973" s="156" t="s">
        <v>2722</v>
      </c>
      <c r="F2973" s="159" t="s">
        <v>344</v>
      </c>
      <c r="G2973" s="158" t="s">
        <v>341</v>
      </c>
      <c r="H2973" s="160">
        <v>43344</v>
      </c>
      <c r="I2973" s="160">
        <v>44868</v>
      </c>
      <c r="J2973" s="161" t="s">
        <v>2671</v>
      </c>
      <c r="K2973" s="162"/>
      <c r="L2973" s="163" t="s">
        <v>356</v>
      </c>
      <c r="M2973" s="171">
        <v>0</v>
      </c>
      <c r="N2973" s="164">
        <v>219.66</v>
      </c>
      <c r="O2973" s="162">
        <v>981116</v>
      </c>
      <c r="P2973" s="160">
        <v>44868</v>
      </c>
      <c r="Q2973" s="162" t="s">
        <v>3096</v>
      </c>
      <c r="R2973" s="171">
        <v>219.66</v>
      </c>
      <c r="S2973" s="163" t="s">
        <v>1573</v>
      </c>
      <c r="T2973" s="163"/>
      <c r="U2973" s="161" t="s">
        <v>10</v>
      </c>
      <c r="V2973" s="161" t="s">
        <v>11</v>
      </c>
      <c r="W2973" s="161" t="s">
        <v>12</v>
      </c>
      <c r="X2973" s="161" t="s">
        <v>13</v>
      </c>
      <c r="Y2973" s="165">
        <v>6210</v>
      </c>
      <c r="Z2973" s="165">
        <v>9301101</v>
      </c>
      <c r="AA2973" s="166">
        <v>2.036396673681478E-3</v>
      </c>
      <c r="AB2973" s="167" t="s">
        <v>3101</v>
      </c>
      <c r="AC2973" s="168" t="s">
        <v>3282</v>
      </c>
    </row>
    <row r="2974" spans="1:29" x14ac:dyDescent="0.3">
      <c r="A2974" s="156" t="s">
        <v>2883</v>
      </c>
      <c r="B2974" s="157">
        <v>2</v>
      </c>
      <c r="C2974" s="158" t="s">
        <v>1473</v>
      </c>
      <c r="D2974" s="158" t="s">
        <v>284</v>
      </c>
      <c r="E2974" s="156" t="s">
        <v>2722</v>
      </c>
      <c r="F2974" s="159" t="s">
        <v>344</v>
      </c>
      <c r="G2974" s="158" t="s">
        <v>341</v>
      </c>
      <c r="H2974" s="160">
        <v>43344</v>
      </c>
      <c r="I2974" s="160">
        <v>44936</v>
      </c>
      <c r="J2974" s="161" t="s">
        <v>2671</v>
      </c>
      <c r="K2974" s="162"/>
      <c r="L2974" s="163" t="s">
        <v>356</v>
      </c>
      <c r="M2974" s="171">
        <v>0</v>
      </c>
      <c r="N2974" s="164">
        <v>1757.34</v>
      </c>
      <c r="O2974" s="162">
        <v>982362</v>
      </c>
      <c r="P2974" s="160">
        <v>44936</v>
      </c>
      <c r="Q2974" s="162" t="s">
        <v>4899</v>
      </c>
      <c r="R2974" s="164">
        <v>1757.34</v>
      </c>
      <c r="S2974" s="163" t="s">
        <v>1573</v>
      </c>
      <c r="T2974" s="163"/>
      <c r="U2974" s="161" t="s">
        <v>10</v>
      </c>
      <c r="V2974" s="161" t="s">
        <v>11</v>
      </c>
      <c r="W2974" s="161" t="s">
        <v>12</v>
      </c>
      <c r="X2974" s="161" t="s">
        <v>13</v>
      </c>
      <c r="Y2974" s="169">
        <v>6210</v>
      </c>
      <c r="Z2974" s="169">
        <v>9301101</v>
      </c>
      <c r="AA2974" s="166">
        <v>1.6291729630007322E-2</v>
      </c>
      <c r="AB2974" s="167" t="s">
        <v>3101</v>
      </c>
      <c r="AC2974" s="168" t="s">
        <v>3282</v>
      </c>
    </row>
    <row r="2975" spans="1:29" x14ac:dyDescent="0.3">
      <c r="A2975" s="156" t="s">
        <v>2883</v>
      </c>
      <c r="B2975" s="157">
        <v>2</v>
      </c>
      <c r="C2975" s="158" t="s">
        <v>1473</v>
      </c>
      <c r="D2975" s="158" t="s">
        <v>284</v>
      </c>
      <c r="E2975" s="156" t="s">
        <v>2722</v>
      </c>
      <c r="F2975" s="159" t="s">
        <v>344</v>
      </c>
      <c r="G2975" s="158" t="s">
        <v>341</v>
      </c>
      <c r="H2975" s="160">
        <v>43344</v>
      </c>
      <c r="I2975" s="160">
        <v>44951</v>
      </c>
      <c r="J2975" s="161" t="s">
        <v>2671</v>
      </c>
      <c r="K2975" s="162"/>
      <c r="L2975" s="163" t="s">
        <v>356</v>
      </c>
      <c r="M2975" s="171">
        <v>0</v>
      </c>
      <c r="N2975" s="164">
        <v>1537.68</v>
      </c>
      <c r="O2975" s="162">
        <v>982711</v>
      </c>
      <c r="P2975" s="160">
        <v>44951</v>
      </c>
      <c r="Q2975" s="162" t="s">
        <v>4977</v>
      </c>
      <c r="R2975" s="164">
        <v>1537.68</v>
      </c>
      <c r="S2975" s="163" t="s">
        <v>1573</v>
      </c>
      <c r="T2975" s="163"/>
      <c r="U2975" s="161" t="s">
        <v>10</v>
      </c>
      <c r="V2975" s="161" t="s">
        <v>11</v>
      </c>
      <c r="W2975" s="161" t="s">
        <v>12</v>
      </c>
      <c r="X2975" s="161" t="s">
        <v>13</v>
      </c>
      <c r="Y2975" s="169">
        <v>6210</v>
      </c>
      <c r="Z2975" s="169">
        <v>9301101</v>
      </c>
      <c r="AA2975" s="166">
        <v>1.4255332956325846E-2</v>
      </c>
      <c r="AB2975" s="167" t="s">
        <v>3101</v>
      </c>
      <c r="AC2975" s="168" t="s">
        <v>3282</v>
      </c>
    </row>
    <row r="2976" spans="1:29" x14ac:dyDescent="0.3">
      <c r="A2976" s="156" t="s">
        <v>2883</v>
      </c>
      <c r="B2976" s="157">
        <v>2</v>
      </c>
      <c r="C2976" s="158" t="s">
        <v>1473</v>
      </c>
      <c r="D2976" s="156" t="s">
        <v>284</v>
      </c>
      <c r="E2976" s="156" t="s">
        <v>2722</v>
      </c>
      <c r="F2976" s="156" t="s">
        <v>344</v>
      </c>
      <c r="G2976" s="158" t="s">
        <v>341</v>
      </c>
      <c r="H2976" s="160">
        <v>43344</v>
      </c>
      <c r="I2976" s="160">
        <v>44992</v>
      </c>
      <c r="J2976" s="161" t="s">
        <v>2671</v>
      </c>
      <c r="K2976" s="162"/>
      <c r="L2976" s="158" t="s">
        <v>356</v>
      </c>
      <c r="M2976" s="171">
        <v>0</v>
      </c>
      <c r="N2976" s="170">
        <v>1318</v>
      </c>
      <c r="O2976" s="162">
        <v>983102</v>
      </c>
      <c r="P2976" s="160">
        <v>44992</v>
      </c>
      <c r="Q2976" s="162" t="s">
        <v>5037</v>
      </c>
      <c r="R2976" s="170">
        <v>1318</v>
      </c>
      <c r="S2976" s="158" t="s">
        <v>1573</v>
      </c>
      <c r="T2976" s="162"/>
      <c r="U2976" s="161" t="s">
        <v>10</v>
      </c>
      <c r="V2976" s="161" t="s">
        <v>11</v>
      </c>
      <c r="W2976" s="161" t="s">
        <v>12</v>
      </c>
      <c r="X2976" s="161" t="s">
        <v>13</v>
      </c>
      <c r="Y2976" s="165">
        <v>6210</v>
      </c>
      <c r="Z2976" s="165">
        <v>9301101</v>
      </c>
      <c r="AA2976" s="166">
        <v>1.2218750869125867E-2</v>
      </c>
      <c r="AB2976" s="158" t="s">
        <v>3101</v>
      </c>
      <c r="AC2976" s="168" t="s">
        <v>3282</v>
      </c>
    </row>
    <row r="2977" spans="1:29" x14ac:dyDescent="0.3">
      <c r="A2977" s="156" t="s">
        <v>2883</v>
      </c>
      <c r="B2977" s="157">
        <v>2</v>
      </c>
      <c r="C2977" s="158" t="s">
        <v>1473</v>
      </c>
      <c r="D2977" s="158" t="s">
        <v>284</v>
      </c>
      <c r="E2977" s="156" t="s">
        <v>2722</v>
      </c>
      <c r="F2977" s="159" t="s">
        <v>344</v>
      </c>
      <c r="G2977" s="158" t="s">
        <v>341</v>
      </c>
      <c r="H2977" s="160">
        <v>43344</v>
      </c>
      <c r="I2977" s="160">
        <v>45064</v>
      </c>
      <c r="J2977" s="161" t="s">
        <v>2671</v>
      </c>
      <c r="K2977" s="162"/>
      <c r="L2977" s="163" t="s">
        <v>356</v>
      </c>
      <c r="M2977" s="171">
        <v>0</v>
      </c>
      <c r="N2977" s="164">
        <v>1537.67</v>
      </c>
      <c r="O2977" s="162">
        <v>983418</v>
      </c>
      <c r="P2977" s="160">
        <v>45064</v>
      </c>
      <c r="Q2977" s="162" t="s">
        <v>5200</v>
      </c>
      <c r="R2977" s="164">
        <v>1537.67</v>
      </c>
      <c r="S2977" s="163" t="s">
        <v>1573</v>
      </c>
      <c r="T2977" s="163"/>
      <c r="U2977" s="161" t="s">
        <v>10</v>
      </c>
      <c r="V2977" s="161" t="s">
        <v>11</v>
      </c>
      <c r="W2977" s="161" t="s">
        <v>12</v>
      </c>
      <c r="X2977" s="161" t="s">
        <v>13</v>
      </c>
      <c r="Y2977" s="169">
        <v>6210</v>
      </c>
      <c r="Z2977" s="169">
        <v>9301101</v>
      </c>
      <c r="AA2977" s="166">
        <v>1.4255240249566597E-2</v>
      </c>
      <c r="AB2977" s="167" t="s">
        <v>3101</v>
      </c>
      <c r="AC2977" s="168" t="s">
        <v>3282</v>
      </c>
    </row>
    <row r="2978" spans="1:29" x14ac:dyDescent="0.3">
      <c r="A2978" s="156" t="s">
        <v>2883</v>
      </c>
      <c r="B2978" s="157">
        <v>2</v>
      </c>
      <c r="C2978" s="158" t="s">
        <v>1473</v>
      </c>
      <c r="D2978" s="158" t="s">
        <v>284</v>
      </c>
      <c r="E2978" s="156" t="s">
        <v>2722</v>
      </c>
      <c r="F2978" s="159" t="s">
        <v>344</v>
      </c>
      <c r="G2978" s="158" t="s">
        <v>341</v>
      </c>
      <c r="H2978" s="160">
        <v>43344</v>
      </c>
      <c r="I2978" s="160">
        <v>45064</v>
      </c>
      <c r="J2978" s="161" t="s">
        <v>2671</v>
      </c>
      <c r="K2978" s="162"/>
      <c r="L2978" s="163" t="s">
        <v>356</v>
      </c>
      <c r="M2978" s="171">
        <v>0</v>
      </c>
      <c r="N2978" s="164">
        <v>1537.68</v>
      </c>
      <c r="O2978" s="162">
        <v>983932</v>
      </c>
      <c r="P2978" s="160">
        <v>45064</v>
      </c>
      <c r="Q2978" s="162" t="s">
        <v>5200</v>
      </c>
      <c r="R2978" s="164">
        <v>1537.68</v>
      </c>
      <c r="S2978" s="163" t="s">
        <v>1573</v>
      </c>
      <c r="T2978" s="163"/>
      <c r="U2978" s="161" t="s">
        <v>10</v>
      </c>
      <c r="V2978" s="161" t="s">
        <v>11</v>
      </c>
      <c r="W2978" s="161" t="s">
        <v>12</v>
      </c>
      <c r="X2978" s="161" t="s">
        <v>13</v>
      </c>
      <c r="Y2978" s="169">
        <v>6210</v>
      </c>
      <c r="Z2978" s="169">
        <v>9301101</v>
      </c>
      <c r="AA2978" s="166">
        <v>1.4255332956325846E-2</v>
      </c>
      <c r="AB2978" s="167" t="s">
        <v>3101</v>
      </c>
      <c r="AC2978" s="168" t="s">
        <v>3282</v>
      </c>
    </row>
    <row r="2979" spans="1:29" x14ac:dyDescent="0.3">
      <c r="A2979" s="156" t="s">
        <v>2883</v>
      </c>
      <c r="B2979" s="157">
        <v>2</v>
      </c>
      <c r="C2979" s="158" t="s">
        <v>1473</v>
      </c>
      <c r="D2979" s="158" t="s">
        <v>284</v>
      </c>
      <c r="E2979" s="156" t="s">
        <v>2722</v>
      </c>
      <c r="F2979" s="159" t="s">
        <v>344</v>
      </c>
      <c r="G2979" s="158" t="s">
        <v>341</v>
      </c>
      <c r="H2979" s="160">
        <v>43344</v>
      </c>
      <c r="I2979" s="160">
        <v>45121</v>
      </c>
      <c r="J2979" s="161" t="s">
        <v>2671</v>
      </c>
      <c r="K2979" s="162"/>
      <c r="L2979" s="163" t="s">
        <v>356</v>
      </c>
      <c r="M2979" s="171">
        <v>0</v>
      </c>
      <c r="N2979" s="164">
        <v>1318</v>
      </c>
      <c r="O2979" s="162">
        <v>984282</v>
      </c>
      <c r="P2979" s="160">
        <v>45121</v>
      </c>
      <c r="Q2979" s="162" t="s">
        <v>5312</v>
      </c>
      <c r="R2979" s="164">
        <v>1318</v>
      </c>
      <c r="S2979" s="163" t="s">
        <v>1573</v>
      </c>
      <c r="T2979" s="163"/>
      <c r="U2979" s="161" t="s">
        <v>10</v>
      </c>
      <c r="V2979" s="161" t="s">
        <v>11</v>
      </c>
      <c r="W2979" s="161" t="s">
        <v>12</v>
      </c>
      <c r="X2979" s="161" t="s">
        <v>13</v>
      </c>
      <c r="Y2979" s="165">
        <v>6210</v>
      </c>
      <c r="Z2979" s="165">
        <v>9301101</v>
      </c>
      <c r="AA2979" s="166">
        <v>1.2218750869125867E-2</v>
      </c>
      <c r="AB2979" s="167" t="s">
        <v>3101</v>
      </c>
      <c r="AC2979" s="168" t="s">
        <v>3282</v>
      </c>
    </row>
    <row r="2980" spans="1:29" x14ac:dyDescent="0.3">
      <c r="A2980" s="156" t="s">
        <v>2883</v>
      </c>
      <c r="B2980" s="157">
        <v>2</v>
      </c>
      <c r="C2980" s="158" t="s">
        <v>1473</v>
      </c>
      <c r="D2980" s="156" t="s">
        <v>284</v>
      </c>
      <c r="E2980" s="156" t="s">
        <v>2722</v>
      </c>
      <c r="F2980" s="159" t="s">
        <v>344</v>
      </c>
      <c r="G2980" s="156" t="s">
        <v>341</v>
      </c>
      <c r="H2980" s="160">
        <v>43344</v>
      </c>
      <c r="I2980" s="160">
        <v>45126</v>
      </c>
      <c r="J2980" s="161" t="s">
        <v>2671</v>
      </c>
      <c r="K2980" s="162"/>
      <c r="L2980" s="163" t="s">
        <v>356</v>
      </c>
      <c r="M2980" s="171">
        <v>0</v>
      </c>
      <c r="N2980" s="164">
        <v>1537.67</v>
      </c>
      <c r="O2980" s="162">
        <v>984606</v>
      </c>
      <c r="P2980" s="160">
        <v>45126</v>
      </c>
      <c r="Q2980" s="162" t="s">
        <v>5332</v>
      </c>
      <c r="R2980" s="164">
        <v>1537.67</v>
      </c>
      <c r="S2980" s="163" t="s">
        <v>1573</v>
      </c>
      <c r="T2980" s="163"/>
      <c r="U2980" s="161" t="s">
        <v>10</v>
      </c>
      <c r="V2980" s="161" t="s">
        <v>11</v>
      </c>
      <c r="W2980" s="161" t="s">
        <v>12</v>
      </c>
      <c r="X2980" s="161" t="s">
        <v>13</v>
      </c>
      <c r="Y2980" s="169">
        <v>6210</v>
      </c>
      <c r="Z2980" s="169">
        <v>9301101</v>
      </c>
      <c r="AA2980" s="166">
        <v>1.4255240249566597E-2</v>
      </c>
      <c r="AB2980" s="158" t="s">
        <v>3101</v>
      </c>
      <c r="AC2980" s="168" t="s">
        <v>3282</v>
      </c>
    </row>
    <row r="2981" spans="1:29" x14ac:dyDescent="0.3">
      <c r="A2981" s="156" t="s">
        <v>2883</v>
      </c>
      <c r="B2981" s="157">
        <v>2</v>
      </c>
      <c r="C2981" s="156" t="s">
        <v>1473</v>
      </c>
      <c r="D2981" s="163" t="s">
        <v>284</v>
      </c>
      <c r="E2981" s="156" t="s">
        <v>2722</v>
      </c>
      <c r="F2981" s="159" t="s">
        <v>344</v>
      </c>
      <c r="G2981" s="158" t="s">
        <v>341</v>
      </c>
      <c r="H2981" s="160">
        <v>43344</v>
      </c>
      <c r="I2981" s="160">
        <v>45166</v>
      </c>
      <c r="J2981" s="161" t="s">
        <v>2671</v>
      </c>
      <c r="K2981" s="162"/>
      <c r="L2981" s="163" t="s">
        <v>356</v>
      </c>
      <c r="M2981" s="171">
        <v>0</v>
      </c>
      <c r="N2981" s="164">
        <v>1757.34</v>
      </c>
      <c r="O2981" s="162">
        <v>985101</v>
      </c>
      <c r="P2981" s="160">
        <v>45166</v>
      </c>
      <c r="Q2981" s="162" t="s">
        <v>5494</v>
      </c>
      <c r="R2981" s="164">
        <v>1757.34</v>
      </c>
      <c r="S2981" s="162" t="s">
        <v>1573</v>
      </c>
      <c r="T2981" s="163"/>
      <c r="U2981" s="161" t="s">
        <v>10</v>
      </c>
      <c r="V2981" s="161" t="s">
        <v>11</v>
      </c>
      <c r="W2981" s="161" t="s">
        <v>12</v>
      </c>
      <c r="X2981" s="161" t="s">
        <v>13</v>
      </c>
      <c r="Y2981" s="169">
        <v>6210</v>
      </c>
      <c r="Z2981" s="169">
        <v>9301101</v>
      </c>
      <c r="AA2981" s="166">
        <v>1.6291729630007322E-2</v>
      </c>
      <c r="AB2981" s="158" t="s">
        <v>3101</v>
      </c>
      <c r="AC2981" s="168" t="s">
        <v>3282</v>
      </c>
    </row>
    <row r="2982" spans="1:29" x14ac:dyDescent="0.3">
      <c r="A2982" s="156" t="s">
        <v>2883</v>
      </c>
      <c r="B2982" s="157">
        <v>2</v>
      </c>
      <c r="C2982" s="158" t="s">
        <v>1473</v>
      </c>
      <c r="D2982" s="158" t="s">
        <v>284</v>
      </c>
      <c r="E2982" s="156" t="s">
        <v>2722</v>
      </c>
      <c r="F2982" s="159" t="s">
        <v>344</v>
      </c>
      <c r="G2982" s="158" t="s">
        <v>341</v>
      </c>
      <c r="H2982" s="160">
        <v>43344</v>
      </c>
      <c r="I2982" s="160">
        <v>45201</v>
      </c>
      <c r="J2982" s="161" t="s">
        <v>5251</v>
      </c>
      <c r="K2982" s="162"/>
      <c r="L2982" s="163" t="s">
        <v>356</v>
      </c>
      <c r="M2982" s="171">
        <v>0</v>
      </c>
      <c r="N2982" s="164">
        <v>2196.6799999999998</v>
      </c>
      <c r="O2982" s="162">
        <v>985480</v>
      </c>
      <c r="P2982" s="160">
        <v>45201</v>
      </c>
      <c r="Q2982" s="162" t="s">
        <v>5520</v>
      </c>
      <c r="R2982" s="164">
        <v>2196.6799999999998</v>
      </c>
      <c r="S2982" s="163" t="s">
        <v>1573</v>
      </c>
      <c r="T2982" s="163"/>
      <c r="U2982" s="161" t="s">
        <v>10</v>
      </c>
      <c r="V2982" s="161" t="s">
        <v>11</v>
      </c>
      <c r="W2982" s="161" t="s">
        <v>12</v>
      </c>
      <c r="X2982" s="161" t="s">
        <v>13</v>
      </c>
      <c r="Y2982" s="165">
        <v>6210</v>
      </c>
      <c r="Z2982" s="165">
        <v>9301101</v>
      </c>
      <c r="AA2982" s="166">
        <v>2.0364708390888778E-2</v>
      </c>
      <c r="AB2982" s="167" t="s">
        <v>3101</v>
      </c>
      <c r="AC2982" s="168" t="s">
        <v>3282</v>
      </c>
    </row>
    <row r="2983" spans="1:29" x14ac:dyDescent="0.3">
      <c r="A2983" s="156" t="s">
        <v>2883</v>
      </c>
      <c r="B2983" s="157">
        <v>2</v>
      </c>
      <c r="C2983" s="167" t="s">
        <v>1473</v>
      </c>
      <c r="D2983" s="158" t="s">
        <v>284</v>
      </c>
      <c r="E2983" s="156" t="s">
        <v>2722</v>
      </c>
      <c r="F2983" s="159" t="s">
        <v>344</v>
      </c>
      <c r="G2983" s="167" t="s">
        <v>341</v>
      </c>
      <c r="H2983" s="160">
        <v>43344</v>
      </c>
      <c r="I2983" s="160">
        <v>45251</v>
      </c>
      <c r="J2983" s="161" t="s">
        <v>5251</v>
      </c>
      <c r="K2983" s="162"/>
      <c r="L2983" s="163" t="s">
        <v>356</v>
      </c>
      <c r="M2983" s="171">
        <v>0</v>
      </c>
      <c r="N2983" s="164">
        <v>1757.34</v>
      </c>
      <c r="O2983" s="162">
        <v>985952</v>
      </c>
      <c r="P2983" s="160">
        <v>45251</v>
      </c>
      <c r="Q2983" s="162" t="s">
        <v>5574</v>
      </c>
      <c r="R2983" s="164">
        <v>1757.34</v>
      </c>
      <c r="S2983" s="162" t="s">
        <v>1573</v>
      </c>
      <c r="T2983" s="163"/>
      <c r="U2983" s="161" t="s">
        <v>10</v>
      </c>
      <c r="V2983" s="161" t="s">
        <v>11</v>
      </c>
      <c r="W2983" s="161" t="s">
        <v>12</v>
      </c>
      <c r="X2983" s="161" t="s">
        <v>13</v>
      </c>
      <c r="Y2983" s="169">
        <v>6210</v>
      </c>
      <c r="Z2983" s="169">
        <v>9301101</v>
      </c>
      <c r="AA2983" s="166">
        <v>1.6291729630007322E-2</v>
      </c>
      <c r="AB2983" s="167" t="s">
        <v>3101</v>
      </c>
      <c r="AC2983" s="168" t="s">
        <v>3282</v>
      </c>
    </row>
    <row r="2984" spans="1:29" x14ac:dyDescent="0.3">
      <c r="A2984" s="156" t="s">
        <v>2883</v>
      </c>
      <c r="B2984" s="157">
        <v>2</v>
      </c>
      <c r="C2984" s="158" t="s">
        <v>1473</v>
      </c>
      <c r="D2984" s="158" t="s">
        <v>284</v>
      </c>
      <c r="E2984" s="156" t="s">
        <v>2722</v>
      </c>
      <c r="F2984" s="159" t="s">
        <v>344</v>
      </c>
      <c r="G2984" s="158" t="s">
        <v>341</v>
      </c>
      <c r="H2984" s="160">
        <v>43344</v>
      </c>
      <c r="I2984" s="160">
        <v>45265</v>
      </c>
      <c r="J2984" s="161" t="s">
        <v>5251</v>
      </c>
      <c r="K2984" s="162"/>
      <c r="L2984" s="163" t="s">
        <v>356</v>
      </c>
      <c r="M2984" s="171">
        <v>0</v>
      </c>
      <c r="N2984" s="164">
        <v>8567.0300000000007</v>
      </c>
      <c r="O2984" s="162">
        <v>986332</v>
      </c>
      <c r="P2984" s="160">
        <v>45265</v>
      </c>
      <c r="Q2984" s="162" t="s">
        <v>5651</v>
      </c>
      <c r="R2984" s="164">
        <v>8567.0300000000007</v>
      </c>
      <c r="S2984" s="163" t="s">
        <v>1573</v>
      </c>
      <c r="T2984" s="163"/>
      <c r="U2984" s="161" t="s">
        <v>10</v>
      </c>
      <c r="V2984" s="161" t="s">
        <v>11</v>
      </c>
      <c r="W2984" s="161" t="s">
        <v>12</v>
      </c>
      <c r="X2984" s="161" t="s">
        <v>13</v>
      </c>
      <c r="Y2984" s="165">
        <v>6210</v>
      </c>
      <c r="Z2984" s="165">
        <v>9301101</v>
      </c>
      <c r="AA2984" s="166">
        <v>7.9422158769595894E-2</v>
      </c>
      <c r="AB2984" s="175" t="s">
        <v>3101</v>
      </c>
      <c r="AC2984" s="168" t="s">
        <v>3282</v>
      </c>
    </row>
    <row r="2985" spans="1:29" x14ac:dyDescent="0.3">
      <c r="A2985" s="156" t="s">
        <v>2883</v>
      </c>
      <c r="B2985" s="157">
        <v>2</v>
      </c>
      <c r="C2985" s="158" t="s">
        <v>1473</v>
      </c>
      <c r="D2985" s="158" t="s">
        <v>284</v>
      </c>
      <c r="E2985" s="156" t="s">
        <v>2722</v>
      </c>
      <c r="F2985" s="159" t="s">
        <v>344</v>
      </c>
      <c r="G2985" s="158" t="s">
        <v>341</v>
      </c>
      <c r="H2985" s="160">
        <v>43344</v>
      </c>
      <c r="I2985" s="160">
        <v>45359</v>
      </c>
      <c r="J2985" s="161" t="s">
        <v>5251</v>
      </c>
      <c r="K2985" s="162"/>
      <c r="L2985" s="163" t="s">
        <v>356</v>
      </c>
      <c r="M2985" s="171">
        <v>0</v>
      </c>
      <c r="N2985" s="164">
        <v>1757.34</v>
      </c>
      <c r="O2985" s="162">
        <v>986695</v>
      </c>
      <c r="P2985" s="160">
        <v>45359</v>
      </c>
      <c r="Q2985" s="162" t="s">
        <v>5957</v>
      </c>
      <c r="R2985" s="164">
        <v>1757.34</v>
      </c>
      <c r="S2985" s="163" t="s">
        <v>1573</v>
      </c>
      <c r="T2985" s="163"/>
      <c r="U2985" s="161" t="s">
        <v>10</v>
      </c>
      <c r="V2985" s="161" t="s">
        <v>11</v>
      </c>
      <c r="W2985" s="161" t="s">
        <v>12</v>
      </c>
      <c r="X2985" s="161" t="s">
        <v>13</v>
      </c>
      <c r="Y2985" s="165">
        <v>6210</v>
      </c>
      <c r="Z2985" s="165">
        <v>9301101</v>
      </c>
      <c r="AA2985" s="166">
        <v>1.6291729630007322E-2</v>
      </c>
      <c r="AB2985" s="167" t="s">
        <v>3101</v>
      </c>
      <c r="AC2985" s="168" t="s">
        <v>3282</v>
      </c>
    </row>
    <row r="2986" spans="1:29" x14ac:dyDescent="0.3">
      <c r="A2986" s="156" t="s">
        <v>2883</v>
      </c>
      <c r="B2986" s="157">
        <v>2</v>
      </c>
      <c r="C2986" s="158" t="s">
        <v>1473</v>
      </c>
      <c r="D2986" s="156" t="s">
        <v>284</v>
      </c>
      <c r="E2986" s="156" t="s">
        <v>2722</v>
      </c>
      <c r="F2986" s="159" t="s">
        <v>344</v>
      </c>
      <c r="G2986" s="156" t="s">
        <v>341</v>
      </c>
      <c r="H2986" s="160">
        <v>43344</v>
      </c>
      <c r="I2986" s="160">
        <v>45359</v>
      </c>
      <c r="J2986" s="161" t="s">
        <v>5251</v>
      </c>
      <c r="K2986" s="162"/>
      <c r="L2986" s="163" t="s">
        <v>356</v>
      </c>
      <c r="M2986" s="171">
        <v>0</v>
      </c>
      <c r="N2986" s="164">
        <v>1757.34</v>
      </c>
      <c r="O2986" s="162">
        <v>987163</v>
      </c>
      <c r="P2986" s="160">
        <v>45359</v>
      </c>
      <c r="Q2986" s="162" t="s">
        <v>5957</v>
      </c>
      <c r="R2986" s="164">
        <v>1757.34</v>
      </c>
      <c r="S2986" s="163" t="s">
        <v>1573</v>
      </c>
      <c r="T2986" s="163"/>
      <c r="U2986" s="161" t="s">
        <v>10</v>
      </c>
      <c r="V2986" s="161" t="s">
        <v>11</v>
      </c>
      <c r="W2986" s="161" t="s">
        <v>12</v>
      </c>
      <c r="X2986" s="161" t="s">
        <v>13</v>
      </c>
      <c r="Y2986" s="169">
        <v>6210</v>
      </c>
      <c r="Z2986" s="169">
        <v>9301101</v>
      </c>
      <c r="AA2986" s="166">
        <v>1.6291729630007322E-2</v>
      </c>
      <c r="AB2986" s="158" t="s">
        <v>3101</v>
      </c>
      <c r="AC2986" s="168" t="s">
        <v>3282</v>
      </c>
    </row>
    <row r="2987" spans="1:29" x14ac:dyDescent="0.3">
      <c r="A2987" s="156" t="s">
        <v>2883</v>
      </c>
      <c r="B2987" s="157">
        <v>2</v>
      </c>
      <c r="C2987" s="158" t="s">
        <v>1473</v>
      </c>
      <c r="D2987" s="158" t="s">
        <v>284</v>
      </c>
      <c r="E2987" s="156" t="s">
        <v>2722</v>
      </c>
      <c r="F2987" s="159" t="s">
        <v>344</v>
      </c>
      <c r="G2987" s="158" t="s">
        <v>341</v>
      </c>
      <c r="H2987" s="160">
        <v>43344</v>
      </c>
      <c r="I2987" s="160">
        <v>45359</v>
      </c>
      <c r="J2987" s="161" t="s">
        <v>5251</v>
      </c>
      <c r="K2987" s="162"/>
      <c r="L2987" s="163" t="s">
        <v>356</v>
      </c>
      <c r="M2987" s="171">
        <v>0</v>
      </c>
      <c r="N2987" s="164">
        <v>1757.34</v>
      </c>
      <c r="O2987" s="162">
        <v>987660</v>
      </c>
      <c r="P2987" s="160">
        <v>45359</v>
      </c>
      <c r="Q2987" s="162" t="s">
        <v>5957</v>
      </c>
      <c r="R2987" s="164">
        <v>1757.34</v>
      </c>
      <c r="S2987" s="163" t="s">
        <v>1573</v>
      </c>
      <c r="T2987" s="163"/>
      <c r="U2987" s="161" t="s">
        <v>10</v>
      </c>
      <c r="V2987" s="161" t="s">
        <v>11</v>
      </c>
      <c r="W2987" s="161" t="s">
        <v>12</v>
      </c>
      <c r="X2987" s="161" t="s">
        <v>13</v>
      </c>
      <c r="Y2987" s="165">
        <v>6210</v>
      </c>
      <c r="Z2987" s="165">
        <v>9301101</v>
      </c>
      <c r="AA2987" s="166">
        <v>1.6291729630007322E-2</v>
      </c>
      <c r="AB2987" s="167" t="s">
        <v>3101</v>
      </c>
      <c r="AC2987" s="168" t="s">
        <v>3282</v>
      </c>
    </row>
    <row r="2988" spans="1:29" x14ac:dyDescent="0.3">
      <c r="A2988" s="156" t="s">
        <v>2883</v>
      </c>
      <c r="B2988" s="157">
        <v>2</v>
      </c>
      <c r="C2988" s="158" t="s">
        <v>1473</v>
      </c>
      <c r="D2988" s="158" t="s">
        <v>284</v>
      </c>
      <c r="E2988" s="156" t="s">
        <v>2722</v>
      </c>
      <c r="F2988" s="159" t="s">
        <v>344</v>
      </c>
      <c r="G2988" s="158" t="s">
        <v>341</v>
      </c>
      <c r="H2988" s="160">
        <v>43344</v>
      </c>
      <c r="I2988" s="160">
        <v>43875</v>
      </c>
      <c r="J2988" s="161" t="s">
        <v>265</v>
      </c>
      <c r="K2988" s="162"/>
      <c r="L2988" s="163" t="s">
        <v>356</v>
      </c>
      <c r="M2988" s="171">
        <v>0</v>
      </c>
      <c r="N2988" s="164">
        <v>53.76</v>
      </c>
      <c r="O2988" s="162"/>
      <c r="P2988" s="160"/>
      <c r="Q2988" s="162"/>
      <c r="R2988" s="164">
        <v>53.76</v>
      </c>
      <c r="S2988" s="163" t="s">
        <v>1573</v>
      </c>
      <c r="T2988" s="163"/>
      <c r="U2988" s="161" t="s">
        <v>10</v>
      </c>
      <c r="V2988" s="161" t="s">
        <v>11</v>
      </c>
      <c r="W2988" s="161" t="s">
        <v>12</v>
      </c>
      <c r="X2988" s="161" t="s">
        <v>13</v>
      </c>
      <c r="Y2988" s="165">
        <v>6210</v>
      </c>
      <c r="Z2988" s="165">
        <v>9301101</v>
      </c>
      <c r="AA2988" s="166">
        <v>4.9839153772701563E-4</v>
      </c>
      <c r="AB2988" s="167" t="s">
        <v>5375</v>
      </c>
      <c r="AC2988" s="168" t="s">
        <v>3282</v>
      </c>
    </row>
    <row r="2989" spans="1:29" x14ac:dyDescent="0.3">
      <c r="A2989" s="156" t="s">
        <v>2883</v>
      </c>
      <c r="B2989" s="157">
        <v>2</v>
      </c>
      <c r="C2989" s="158" t="s">
        <v>1473</v>
      </c>
      <c r="D2989" s="158" t="s">
        <v>284</v>
      </c>
      <c r="E2989" s="156" t="s">
        <v>2722</v>
      </c>
      <c r="F2989" s="159" t="s">
        <v>344</v>
      </c>
      <c r="G2989" s="158" t="s">
        <v>341</v>
      </c>
      <c r="H2989" s="160">
        <v>43344</v>
      </c>
      <c r="I2989" s="160">
        <v>43900</v>
      </c>
      <c r="J2989" s="161" t="s">
        <v>5</v>
      </c>
      <c r="K2989" s="162"/>
      <c r="L2989" s="163" t="s">
        <v>356</v>
      </c>
      <c r="M2989" s="171">
        <v>0</v>
      </c>
      <c r="N2989" s="164">
        <v>-53.76</v>
      </c>
      <c r="O2989" s="162"/>
      <c r="P2989" s="160"/>
      <c r="Q2989" s="162"/>
      <c r="R2989" s="164">
        <v>-53.76</v>
      </c>
      <c r="S2989" s="163" t="s">
        <v>1573</v>
      </c>
      <c r="T2989" s="163"/>
      <c r="U2989" s="161" t="s">
        <v>10</v>
      </c>
      <c r="V2989" s="161" t="s">
        <v>11</v>
      </c>
      <c r="W2989" s="161" t="s">
        <v>12</v>
      </c>
      <c r="X2989" s="161" t="s">
        <v>13</v>
      </c>
      <c r="Y2989" s="169">
        <v>6210</v>
      </c>
      <c r="Z2989" s="165">
        <v>9301101</v>
      </c>
      <c r="AA2989" s="166">
        <v>-4.9839153772701563E-4</v>
      </c>
      <c r="AB2989" s="167" t="s">
        <v>5376</v>
      </c>
      <c r="AC2989" s="168" t="s">
        <v>3282</v>
      </c>
    </row>
    <row r="2990" spans="1:29" x14ac:dyDescent="0.3">
      <c r="A2990" s="156" t="s">
        <v>2883</v>
      </c>
      <c r="B2990" s="157">
        <v>2</v>
      </c>
      <c r="C2990" s="156" t="s">
        <v>1473</v>
      </c>
      <c r="D2990" s="158" t="s">
        <v>284</v>
      </c>
      <c r="E2990" s="156" t="s">
        <v>2722</v>
      </c>
      <c r="F2990" s="159" t="s">
        <v>344</v>
      </c>
      <c r="G2990" s="156" t="s">
        <v>341</v>
      </c>
      <c r="H2990" s="160">
        <v>43344</v>
      </c>
      <c r="I2990" s="160">
        <v>45622</v>
      </c>
      <c r="J2990" s="161" t="s">
        <v>6174</v>
      </c>
      <c r="K2990" s="173"/>
      <c r="L2990" s="156" t="s">
        <v>356</v>
      </c>
      <c r="M2990" s="171">
        <v>0</v>
      </c>
      <c r="N2990" s="171">
        <v>439.34</v>
      </c>
      <c r="O2990" s="162" t="s">
        <v>6467</v>
      </c>
      <c r="P2990" s="160">
        <v>45622</v>
      </c>
      <c r="Q2990" s="162" t="s">
        <v>6466</v>
      </c>
      <c r="R2990" s="171">
        <v>439.34</v>
      </c>
      <c r="S2990" s="163" t="s">
        <v>1573</v>
      </c>
      <c r="T2990" s="163"/>
      <c r="U2990" s="161" t="s">
        <v>10</v>
      </c>
      <c r="V2990" s="161" t="s">
        <v>11</v>
      </c>
      <c r="W2990" s="161" t="s">
        <v>12</v>
      </c>
      <c r="X2990" s="161" t="s">
        <v>13</v>
      </c>
      <c r="Y2990" s="169">
        <v>6210</v>
      </c>
      <c r="Z2990" s="169">
        <v>9301101</v>
      </c>
      <c r="AA2990" s="166">
        <v>4.0729787608814556E-3</v>
      </c>
      <c r="AB2990" s="183" t="s">
        <v>3101</v>
      </c>
      <c r="AC2990" s="168" t="s">
        <v>3282</v>
      </c>
    </row>
    <row r="2991" spans="1:29" x14ac:dyDescent="0.3">
      <c r="A2991" s="156" t="s">
        <v>2883</v>
      </c>
      <c r="B2991" s="157">
        <v>2</v>
      </c>
      <c r="C2991" s="156" t="s">
        <v>1473</v>
      </c>
      <c r="D2991" s="158" t="s">
        <v>284</v>
      </c>
      <c r="E2991" s="156" t="s">
        <v>2722</v>
      </c>
      <c r="F2991" s="159" t="s">
        <v>344</v>
      </c>
      <c r="G2991" s="156" t="s">
        <v>341</v>
      </c>
      <c r="H2991" s="160">
        <v>43344</v>
      </c>
      <c r="I2991" s="160">
        <v>45953</v>
      </c>
      <c r="J2991" s="161" t="s">
        <v>6707</v>
      </c>
      <c r="K2991" s="173" t="s">
        <v>357</v>
      </c>
      <c r="L2991" s="156" t="s">
        <v>356</v>
      </c>
      <c r="M2991" s="171">
        <v>0</v>
      </c>
      <c r="N2991" s="171">
        <v>439.33</v>
      </c>
      <c r="O2991" s="158" t="s">
        <v>7772</v>
      </c>
      <c r="P2991" s="160">
        <v>45953</v>
      </c>
      <c r="Q2991" s="162" t="s">
        <v>7773</v>
      </c>
      <c r="R2991" s="171">
        <v>439.33</v>
      </c>
      <c r="S2991" s="163" t="s">
        <v>1573</v>
      </c>
      <c r="T2991" s="163"/>
      <c r="U2991" s="161" t="s">
        <v>10</v>
      </c>
      <c r="V2991" s="161" t="s">
        <v>11</v>
      </c>
      <c r="W2991" s="161" t="s">
        <v>12</v>
      </c>
      <c r="X2991" s="161" t="s">
        <v>13</v>
      </c>
      <c r="Y2991" s="169">
        <v>6210</v>
      </c>
      <c r="Z2991" s="169">
        <v>9301101</v>
      </c>
      <c r="AA2991" s="166">
        <v>4.0728860541222062E-3</v>
      </c>
      <c r="AB2991" s="183" t="s">
        <v>3101</v>
      </c>
      <c r="AC2991" s="168" t="s">
        <v>3282</v>
      </c>
    </row>
    <row r="2992" spans="1:29" x14ac:dyDescent="0.3">
      <c r="A2992" s="156" t="s">
        <v>2819</v>
      </c>
      <c r="B2992" s="157">
        <v>2</v>
      </c>
      <c r="C2992" s="156" t="s">
        <v>1473</v>
      </c>
      <c r="D2992" s="158" t="s">
        <v>130</v>
      </c>
      <c r="E2992" s="156" t="s">
        <v>2722</v>
      </c>
      <c r="F2992" s="159" t="s">
        <v>344</v>
      </c>
      <c r="G2992" s="156" t="s">
        <v>341</v>
      </c>
      <c r="H2992" s="160">
        <v>44050</v>
      </c>
      <c r="I2992" s="160">
        <v>44173</v>
      </c>
      <c r="J2992" s="161" t="s">
        <v>979</v>
      </c>
      <c r="K2992" s="162" t="s">
        <v>1018</v>
      </c>
      <c r="L2992" s="163" t="s">
        <v>1029</v>
      </c>
      <c r="M2992" s="171">
        <v>0</v>
      </c>
      <c r="N2992" s="164">
        <v>81300</v>
      </c>
      <c r="O2992" s="162">
        <v>972626</v>
      </c>
      <c r="P2992" s="160">
        <v>44173</v>
      </c>
      <c r="Q2992" s="162" t="s">
        <v>1449</v>
      </c>
      <c r="R2992" s="164">
        <v>81300</v>
      </c>
      <c r="S2992" s="162" t="s">
        <v>1571</v>
      </c>
      <c r="T2992" s="163"/>
      <c r="U2992" s="161" t="s">
        <v>10</v>
      </c>
      <c r="V2992" s="161" t="s">
        <v>11</v>
      </c>
      <c r="W2992" s="161" t="s">
        <v>12</v>
      </c>
      <c r="X2992" s="161" t="s">
        <v>13</v>
      </c>
      <c r="Y2992" s="169">
        <v>6260</v>
      </c>
      <c r="Z2992" s="165">
        <v>9121101</v>
      </c>
      <c r="AA2992" s="166">
        <v>1</v>
      </c>
      <c r="AB2992" s="158" t="s">
        <v>3133</v>
      </c>
      <c r="AC2992" s="168" t="s">
        <v>3197</v>
      </c>
    </row>
    <row r="2993" spans="1:29" x14ac:dyDescent="0.3">
      <c r="A2993" s="156" t="s">
        <v>2868</v>
      </c>
      <c r="B2993" s="157">
        <v>1</v>
      </c>
      <c r="C2993" s="156" t="s">
        <v>1473</v>
      </c>
      <c r="D2993" s="158" t="s">
        <v>235</v>
      </c>
      <c r="E2993" s="156" t="s">
        <v>2722</v>
      </c>
      <c r="F2993" s="159" t="s">
        <v>344</v>
      </c>
      <c r="G2993" s="156" t="s">
        <v>341</v>
      </c>
      <c r="H2993" s="160">
        <v>44050</v>
      </c>
      <c r="I2993" s="160">
        <v>44084</v>
      </c>
      <c r="J2993" s="161" t="s">
        <v>979</v>
      </c>
      <c r="K2993" s="162" t="s">
        <v>1019</v>
      </c>
      <c r="L2993" s="163" t="s">
        <v>1030</v>
      </c>
      <c r="M2993" s="171">
        <v>0</v>
      </c>
      <c r="N2993" s="164">
        <v>85965</v>
      </c>
      <c r="O2993" s="162">
        <v>972646</v>
      </c>
      <c r="P2993" s="160">
        <v>44084</v>
      </c>
      <c r="Q2993" s="162" t="s">
        <v>1163</v>
      </c>
      <c r="R2993" s="164">
        <v>85965</v>
      </c>
      <c r="S2993" s="162" t="s">
        <v>1572</v>
      </c>
      <c r="T2993" s="163"/>
      <c r="U2993" s="161" t="s">
        <v>10</v>
      </c>
      <c r="V2993" s="161" t="s">
        <v>11</v>
      </c>
      <c r="W2993" s="161" t="s">
        <v>12</v>
      </c>
      <c r="X2993" s="161" t="s">
        <v>13</v>
      </c>
      <c r="Y2993" s="169">
        <v>6260</v>
      </c>
      <c r="Z2993" s="169">
        <v>9241101</v>
      </c>
      <c r="AA2993" s="166">
        <v>1</v>
      </c>
      <c r="AB2993" s="158" t="s">
        <v>3123</v>
      </c>
      <c r="AC2993" s="168" t="s">
        <v>3252</v>
      </c>
    </row>
    <row r="2994" spans="1:29" x14ac:dyDescent="0.3">
      <c r="A2994" s="156" t="s">
        <v>1715</v>
      </c>
      <c r="B2994" s="157">
        <v>1</v>
      </c>
      <c r="C2994" s="158" t="s">
        <v>1473</v>
      </c>
      <c r="D2994" s="158" t="s">
        <v>235</v>
      </c>
      <c r="E2994" s="156" t="s">
        <v>236</v>
      </c>
      <c r="F2994" s="159" t="s">
        <v>344</v>
      </c>
      <c r="G2994" s="158" t="s">
        <v>341</v>
      </c>
      <c r="H2994" s="160">
        <v>44053</v>
      </c>
      <c r="I2994" s="160">
        <v>44323</v>
      </c>
      <c r="J2994" s="161" t="s">
        <v>979</v>
      </c>
      <c r="K2994" s="162" t="s">
        <v>1023</v>
      </c>
      <c r="L2994" s="163" t="s">
        <v>1035</v>
      </c>
      <c r="M2994" s="171">
        <v>0</v>
      </c>
      <c r="N2994" s="164">
        <v>4520</v>
      </c>
      <c r="O2994" s="162" t="s">
        <v>2007</v>
      </c>
      <c r="P2994" s="160">
        <v>44323</v>
      </c>
      <c r="Q2994" s="162" t="s">
        <v>2001</v>
      </c>
      <c r="R2994" s="164">
        <v>4520</v>
      </c>
      <c r="S2994" s="163" t="s">
        <v>559</v>
      </c>
      <c r="T2994" s="163"/>
      <c r="U2994" s="161" t="s">
        <v>10</v>
      </c>
      <c r="V2994" s="161" t="s">
        <v>11</v>
      </c>
      <c r="W2994" s="161" t="s">
        <v>12</v>
      </c>
      <c r="X2994" s="161" t="s">
        <v>13</v>
      </c>
      <c r="Y2994" s="169">
        <v>6260</v>
      </c>
      <c r="Z2994" s="169">
        <v>9241102</v>
      </c>
      <c r="AA2994" s="166">
        <v>1</v>
      </c>
      <c r="AB2994" s="158" t="s">
        <v>4958</v>
      </c>
      <c r="AC2994" s="168" t="s">
        <v>3256</v>
      </c>
    </row>
    <row r="2995" spans="1:29" x14ac:dyDescent="0.3">
      <c r="A2995" s="156" t="s">
        <v>2883</v>
      </c>
      <c r="B2995" s="157">
        <v>2</v>
      </c>
      <c r="C2995" s="158" t="s">
        <v>1473</v>
      </c>
      <c r="D2995" s="158" t="s">
        <v>284</v>
      </c>
      <c r="E2995" s="156" t="s">
        <v>2722</v>
      </c>
      <c r="F2995" s="159" t="s">
        <v>344</v>
      </c>
      <c r="G2995" s="158" t="s">
        <v>341</v>
      </c>
      <c r="H2995" s="160">
        <v>44050</v>
      </c>
      <c r="I2995" s="160">
        <v>44173</v>
      </c>
      <c r="J2995" s="161" t="s">
        <v>979</v>
      </c>
      <c r="K2995" s="162" t="s">
        <v>1020</v>
      </c>
      <c r="L2995" s="163" t="s">
        <v>1034</v>
      </c>
      <c r="M2995" s="171">
        <v>0</v>
      </c>
      <c r="N2995" s="164">
        <v>64990</v>
      </c>
      <c r="O2995" s="162">
        <v>972635</v>
      </c>
      <c r="P2995" s="160">
        <v>44173</v>
      </c>
      <c r="Q2995" s="162" t="s">
        <v>1450</v>
      </c>
      <c r="R2995" s="164">
        <v>64990</v>
      </c>
      <c r="S2995" s="163" t="s">
        <v>1573</v>
      </c>
      <c r="T2995" s="163"/>
      <c r="U2995" s="161" t="s">
        <v>10</v>
      </c>
      <c r="V2995" s="161" t="s">
        <v>11</v>
      </c>
      <c r="W2995" s="161" t="s">
        <v>12</v>
      </c>
      <c r="X2995" s="161" t="s">
        <v>13</v>
      </c>
      <c r="Y2995" s="165">
        <v>6260</v>
      </c>
      <c r="Z2995" s="165">
        <v>9301101</v>
      </c>
      <c r="AA2995" s="166">
        <v>0.96130520959678134</v>
      </c>
      <c r="AB2995" s="167" t="s">
        <v>3124</v>
      </c>
      <c r="AC2995" s="168" t="s">
        <v>3282</v>
      </c>
    </row>
    <row r="2996" spans="1:29" x14ac:dyDescent="0.3">
      <c r="A2996" s="156" t="s">
        <v>2883</v>
      </c>
      <c r="B2996" s="157">
        <v>2</v>
      </c>
      <c r="C2996" s="158" t="s">
        <v>1473</v>
      </c>
      <c r="D2996" s="158" t="s">
        <v>284</v>
      </c>
      <c r="E2996" s="156" t="s">
        <v>2722</v>
      </c>
      <c r="F2996" s="159" t="s">
        <v>344</v>
      </c>
      <c r="G2996" s="158" t="s">
        <v>341</v>
      </c>
      <c r="H2996" s="160">
        <v>44050</v>
      </c>
      <c r="I2996" s="160">
        <v>44173</v>
      </c>
      <c r="J2996" s="161" t="s">
        <v>979</v>
      </c>
      <c r="K2996" s="162"/>
      <c r="L2996" s="163" t="s">
        <v>1034</v>
      </c>
      <c r="M2996" s="171">
        <v>0</v>
      </c>
      <c r="N2996" s="164">
        <v>2616</v>
      </c>
      <c r="O2996" s="162" t="s">
        <v>1447</v>
      </c>
      <c r="P2996" s="160">
        <v>44173</v>
      </c>
      <c r="Q2996" s="162" t="s">
        <v>1448</v>
      </c>
      <c r="R2996" s="164">
        <v>2616</v>
      </c>
      <c r="S2996" s="163" t="s">
        <v>1573</v>
      </c>
      <c r="T2996" s="163"/>
      <c r="U2996" s="161" t="s">
        <v>10</v>
      </c>
      <c r="V2996" s="161" t="s">
        <v>11</v>
      </c>
      <c r="W2996" s="161" t="s">
        <v>12</v>
      </c>
      <c r="X2996" s="161" t="s">
        <v>13</v>
      </c>
      <c r="Y2996" s="169">
        <v>6260</v>
      </c>
      <c r="Z2996" s="169">
        <v>9301101</v>
      </c>
      <c r="AA2996" s="166">
        <v>3.8694790403218653E-2</v>
      </c>
      <c r="AB2996" s="167" t="s">
        <v>3101</v>
      </c>
      <c r="AC2996" s="168" t="s">
        <v>3282</v>
      </c>
    </row>
    <row r="2997" spans="1:29" x14ac:dyDescent="0.3">
      <c r="A2997" s="156" t="s">
        <v>1715</v>
      </c>
      <c r="B2997" s="157">
        <v>1</v>
      </c>
      <c r="C2997" s="158" t="s">
        <v>1473</v>
      </c>
      <c r="D2997" s="158" t="s">
        <v>235</v>
      </c>
      <c r="E2997" s="156" t="s">
        <v>236</v>
      </c>
      <c r="F2997" s="159" t="s">
        <v>344</v>
      </c>
      <c r="G2997" s="156" t="s">
        <v>341</v>
      </c>
      <c r="H2997" s="160">
        <v>44251</v>
      </c>
      <c r="I2997" s="160">
        <v>44323</v>
      </c>
      <c r="J2997" s="161" t="s">
        <v>979</v>
      </c>
      <c r="K2997" s="162" t="s">
        <v>1725</v>
      </c>
      <c r="L2997" s="163" t="s">
        <v>1736</v>
      </c>
      <c r="M2997" s="171">
        <v>0</v>
      </c>
      <c r="N2997" s="164">
        <v>5000</v>
      </c>
      <c r="O2997" s="162" t="s">
        <v>2008</v>
      </c>
      <c r="P2997" s="160">
        <v>44323</v>
      </c>
      <c r="Q2997" s="162" t="s">
        <v>2001</v>
      </c>
      <c r="R2997" s="164">
        <v>5000</v>
      </c>
      <c r="S2997" s="162" t="s">
        <v>559</v>
      </c>
      <c r="T2997" s="163"/>
      <c r="U2997" s="161" t="s">
        <v>10</v>
      </c>
      <c r="V2997" s="161" t="s">
        <v>11</v>
      </c>
      <c r="W2997" s="161" t="s">
        <v>12</v>
      </c>
      <c r="X2997" s="161" t="s">
        <v>13</v>
      </c>
      <c r="Y2997" s="169">
        <v>6260</v>
      </c>
      <c r="Z2997" s="169">
        <v>9241102</v>
      </c>
      <c r="AA2997" s="166">
        <v>1</v>
      </c>
      <c r="AB2997" s="156" t="s">
        <v>4959</v>
      </c>
      <c r="AC2997" s="168" t="s">
        <v>3256</v>
      </c>
    </row>
    <row r="2998" spans="1:29" x14ac:dyDescent="0.3">
      <c r="A2998" s="156" t="s">
        <v>2819</v>
      </c>
      <c r="B2998" s="157">
        <v>2</v>
      </c>
      <c r="C2998" s="158" t="s">
        <v>1473</v>
      </c>
      <c r="D2998" s="156" t="s">
        <v>130</v>
      </c>
      <c r="E2998" s="156" t="s">
        <v>2722</v>
      </c>
      <c r="F2998" s="158" t="s">
        <v>344</v>
      </c>
      <c r="G2998" s="158" t="s">
        <v>341</v>
      </c>
      <c r="H2998" s="160">
        <v>44825</v>
      </c>
      <c r="I2998" s="160">
        <v>44868</v>
      </c>
      <c r="J2998" s="161" t="s">
        <v>2671</v>
      </c>
      <c r="K2998" s="162"/>
      <c r="L2998" s="158" t="s">
        <v>3080</v>
      </c>
      <c r="M2998" s="171">
        <v>0</v>
      </c>
      <c r="N2998" s="164">
        <v>3400</v>
      </c>
      <c r="O2998" s="162">
        <v>981575</v>
      </c>
      <c r="P2998" s="160">
        <v>44868</v>
      </c>
      <c r="Q2998" s="162" t="s">
        <v>3096</v>
      </c>
      <c r="R2998" s="164">
        <v>3400</v>
      </c>
      <c r="S2998" s="162" t="s">
        <v>1571</v>
      </c>
      <c r="T2998" s="156"/>
      <c r="U2998" s="161" t="s">
        <v>10</v>
      </c>
      <c r="V2998" s="161" t="s">
        <v>11</v>
      </c>
      <c r="W2998" s="161" t="s">
        <v>12</v>
      </c>
      <c r="X2998" s="161" t="s">
        <v>13</v>
      </c>
      <c r="Y2998" s="169">
        <v>6260</v>
      </c>
      <c r="Z2998" s="165">
        <v>9121101</v>
      </c>
      <c r="AA2998" s="166">
        <v>4.2500000000000003E-2</v>
      </c>
      <c r="AB2998" s="163" t="s">
        <v>3134</v>
      </c>
      <c r="AC2998" s="168" t="s">
        <v>3197</v>
      </c>
    </row>
    <row r="2999" spans="1:29" x14ac:dyDescent="0.3">
      <c r="A2999" s="156" t="s">
        <v>2819</v>
      </c>
      <c r="B2999" s="157">
        <v>2</v>
      </c>
      <c r="C2999" s="158" t="s">
        <v>1473</v>
      </c>
      <c r="D2999" s="158" t="s">
        <v>130</v>
      </c>
      <c r="E2999" s="156" t="s">
        <v>2722</v>
      </c>
      <c r="F2999" s="159" t="s">
        <v>344</v>
      </c>
      <c r="G2999" s="158" t="s">
        <v>341</v>
      </c>
      <c r="H2999" s="160">
        <v>44825</v>
      </c>
      <c r="I2999" s="160">
        <v>44868</v>
      </c>
      <c r="J2999" s="161" t="s">
        <v>2671</v>
      </c>
      <c r="K2999" s="162"/>
      <c r="L2999" s="163" t="s">
        <v>3080</v>
      </c>
      <c r="M2999" s="171">
        <v>0</v>
      </c>
      <c r="N2999" s="164">
        <v>27200</v>
      </c>
      <c r="O2999" s="162" t="s">
        <v>3342</v>
      </c>
      <c r="P2999" s="160">
        <v>44868</v>
      </c>
      <c r="Q2999" s="162" t="s">
        <v>3096</v>
      </c>
      <c r="R2999" s="164">
        <v>27200</v>
      </c>
      <c r="S2999" s="158" t="s">
        <v>1571</v>
      </c>
      <c r="T2999" s="163"/>
      <c r="U2999" s="161" t="s">
        <v>10</v>
      </c>
      <c r="V2999" s="161" t="s">
        <v>11</v>
      </c>
      <c r="W2999" s="161" t="s">
        <v>12</v>
      </c>
      <c r="X2999" s="161" t="s">
        <v>13</v>
      </c>
      <c r="Y2999" s="169">
        <v>6260</v>
      </c>
      <c r="Z2999" s="169">
        <v>9121101</v>
      </c>
      <c r="AA2999" s="166">
        <v>0.34</v>
      </c>
      <c r="AB2999" s="167" t="s">
        <v>3134</v>
      </c>
      <c r="AC2999" s="168" t="s">
        <v>3197</v>
      </c>
    </row>
    <row r="3000" spans="1:29" x14ac:dyDescent="0.3">
      <c r="A3000" s="156" t="s">
        <v>2819</v>
      </c>
      <c r="B3000" s="157">
        <v>2</v>
      </c>
      <c r="C3000" s="158" t="s">
        <v>1473</v>
      </c>
      <c r="D3000" s="158" t="s">
        <v>130</v>
      </c>
      <c r="E3000" s="156" t="s">
        <v>2722</v>
      </c>
      <c r="F3000" s="159" t="s">
        <v>344</v>
      </c>
      <c r="G3000" s="158" t="s">
        <v>341</v>
      </c>
      <c r="H3000" s="160">
        <v>44825</v>
      </c>
      <c r="I3000" s="160">
        <v>44893</v>
      </c>
      <c r="J3000" s="161" t="s">
        <v>2671</v>
      </c>
      <c r="K3000" s="162"/>
      <c r="L3000" s="163" t="s">
        <v>3080</v>
      </c>
      <c r="M3000" s="171">
        <v>0</v>
      </c>
      <c r="N3000" s="164">
        <v>1700</v>
      </c>
      <c r="O3000" s="162" t="s">
        <v>4842</v>
      </c>
      <c r="P3000" s="160">
        <v>44893</v>
      </c>
      <c r="Q3000" s="162" t="s">
        <v>4843</v>
      </c>
      <c r="R3000" s="164">
        <v>1700</v>
      </c>
      <c r="S3000" s="163" t="s">
        <v>1571</v>
      </c>
      <c r="T3000" s="163"/>
      <c r="U3000" s="161" t="s">
        <v>10</v>
      </c>
      <c r="V3000" s="161" t="s">
        <v>11</v>
      </c>
      <c r="W3000" s="161" t="s">
        <v>12</v>
      </c>
      <c r="X3000" s="161" t="s">
        <v>13</v>
      </c>
      <c r="Y3000" s="165">
        <v>6260</v>
      </c>
      <c r="Z3000" s="165">
        <v>9121101</v>
      </c>
      <c r="AA3000" s="166">
        <v>2.1250000000000002E-2</v>
      </c>
      <c r="AB3000" s="167" t="s">
        <v>3134</v>
      </c>
      <c r="AC3000" s="168" t="s">
        <v>3197</v>
      </c>
    </row>
    <row r="3001" spans="1:29" x14ac:dyDescent="0.3">
      <c r="A3001" s="156" t="s">
        <v>2819</v>
      </c>
      <c r="B3001" s="157">
        <v>2</v>
      </c>
      <c r="C3001" s="156" t="s">
        <v>1473</v>
      </c>
      <c r="D3001" s="156" t="s">
        <v>130</v>
      </c>
      <c r="E3001" s="156" t="s">
        <v>2722</v>
      </c>
      <c r="F3001" s="159" t="s">
        <v>344</v>
      </c>
      <c r="G3001" s="156" t="s">
        <v>341</v>
      </c>
      <c r="H3001" s="160">
        <v>44825</v>
      </c>
      <c r="I3001" s="160">
        <v>44936</v>
      </c>
      <c r="J3001" s="161" t="s">
        <v>2671</v>
      </c>
      <c r="K3001" s="162"/>
      <c r="L3001" s="163" t="s">
        <v>3080</v>
      </c>
      <c r="M3001" s="171">
        <v>0</v>
      </c>
      <c r="N3001" s="164">
        <v>1020</v>
      </c>
      <c r="O3001" s="162" t="s">
        <v>4898</v>
      </c>
      <c r="P3001" s="160">
        <v>44936</v>
      </c>
      <c r="Q3001" s="162" t="s">
        <v>4899</v>
      </c>
      <c r="R3001" s="164">
        <v>1020</v>
      </c>
      <c r="S3001" s="162" t="s">
        <v>1571</v>
      </c>
      <c r="T3001" s="163"/>
      <c r="U3001" s="161" t="s">
        <v>10</v>
      </c>
      <c r="V3001" s="161" t="s">
        <v>11</v>
      </c>
      <c r="W3001" s="161" t="s">
        <v>12</v>
      </c>
      <c r="X3001" s="161" t="s">
        <v>13</v>
      </c>
      <c r="Y3001" s="169">
        <v>6260</v>
      </c>
      <c r="Z3001" s="169">
        <v>9121101</v>
      </c>
      <c r="AA3001" s="166">
        <v>1.2749999999999999E-2</v>
      </c>
      <c r="AB3001" s="158" t="s">
        <v>3134</v>
      </c>
      <c r="AC3001" s="168" t="s">
        <v>3197</v>
      </c>
    </row>
    <row r="3002" spans="1:29" x14ac:dyDescent="0.3">
      <c r="A3002" s="156" t="s">
        <v>2819</v>
      </c>
      <c r="B3002" s="157">
        <v>2</v>
      </c>
      <c r="C3002" s="158" t="s">
        <v>1473</v>
      </c>
      <c r="D3002" s="156" t="s">
        <v>130</v>
      </c>
      <c r="E3002" s="156" t="s">
        <v>2722</v>
      </c>
      <c r="F3002" s="158" t="s">
        <v>344</v>
      </c>
      <c r="G3002" s="158" t="s">
        <v>341</v>
      </c>
      <c r="H3002" s="160">
        <v>44825</v>
      </c>
      <c r="I3002" s="160">
        <v>44951</v>
      </c>
      <c r="J3002" s="161" t="s">
        <v>2671</v>
      </c>
      <c r="K3002" s="162"/>
      <c r="L3002" s="158" t="s">
        <v>3080</v>
      </c>
      <c r="M3002" s="171">
        <v>0</v>
      </c>
      <c r="N3002" s="171">
        <v>170</v>
      </c>
      <c r="O3002" s="162" t="s">
        <v>4978</v>
      </c>
      <c r="P3002" s="160">
        <v>44951</v>
      </c>
      <c r="Q3002" s="162" t="s">
        <v>4977</v>
      </c>
      <c r="R3002" s="171">
        <v>170</v>
      </c>
      <c r="S3002" s="163" t="s">
        <v>1571</v>
      </c>
      <c r="T3002" s="156"/>
      <c r="U3002" s="161" t="s">
        <v>10</v>
      </c>
      <c r="V3002" s="161" t="s">
        <v>11</v>
      </c>
      <c r="W3002" s="161" t="s">
        <v>12</v>
      </c>
      <c r="X3002" s="161" t="s">
        <v>13</v>
      </c>
      <c r="Y3002" s="165">
        <v>6260</v>
      </c>
      <c r="Z3002" s="165">
        <v>9121101</v>
      </c>
      <c r="AA3002" s="166">
        <v>2.1250000000000002E-3</v>
      </c>
      <c r="AB3002" s="158" t="s">
        <v>3134</v>
      </c>
      <c r="AC3002" s="168" t="s">
        <v>3197</v>
      </c>
    </row>
    <row r="3003" spans="1:29" x14ac:dyDescent="0.3">
      <c r="A3003" s="156" t="s">
        <v>2819</v>
      </c>
      <c r="B3003" s="157">
        <v>2</v>
      </c>
      <c r="C3003" s="158" t="s">
        <v>1473</v>
      </c>
      <c r="D3003" s="158" t="s">
        <v>130</v>
      </c>
      <c r="E3003" s="156" t="s">
        <v>2722</v>
      </c>
      <c r="F3003" s="159" t="s">
        <v>344</v>
      </c>
      <c r="G3003" s="158" t="s">
        <v>341</v>
      </c>
      <c r="H3003" s="160">
        <v>44825</v>
      </c>
      <c r="I3003" s="160">
        <v>45069</v>
      </c>
      <c r="J3003" s="161" t="s">
        <v>2671</v>
      </c>
      <c r="K3003" s="162" t="s">
        <v>3028</v>
      </c>
      <c r="L3003" s="163" t="s">
        <v>3080</v>
      </c>
      <c r="M3003" s="171">
        <v>0</v>
      </c>
      <c r="N3003" s="164">
        <v>510</v>
      </c>
      <c r="O3003" s="162" t="s">
        <v>5223</v>
      </c>
      <c r="P3003" s="160">
        <v>45069</v>
      </c>
      <c r="Q3003" s="162" t="s">
        <v>5224</v>
      </c>
      <c r="R3003" s="164">
        <v>510</v>
      </c>
      <c r="S3003" s="163" t="s">
        <v>1571</v>
      </c>
      <c r="T3003" s="163"/>
      <c r="U3003" s="161" t="s">
        <v>10</v>
      </c>
      <c r="V3003" s="161" t="s">
        <v>11</v>
      </c>
      <c r="W3003" s="161" t="s">
        <v>12</v>
      </c>
      <c r="X3003" s="161" t="s">
        <v>13</v>
      </c>
      <c r="Y3003" s="169">
        <v>6260</v>
      </c>
      <c r="Z3003" s="169">
        <v>9121101</v>
      </c>
      <c r="AA3003" s="166">
        <v>6.3749999999999996E-3</v>
      </c>
      <c r="AB3003" s="167" t="s">
        <v>3134</v>
      </c>
      <c r="AC3003" s="168" t="s">
        <v>3197</v>
      </c>
    </row>
    <row r="3004" spans="1:29" x14ac:dyDescent="0.3">
      <c r="A3004" s="156" t="s">
        <v>2868</v>
      </c>
      <c r="B3004" s="157">
        <v>1</v>
      </c>
      <c r="C3004" s="158" t="s">
        <v>1473</v>
      </c>
      <c r="D3004" s="158" t="s">
        <v>235</v>
      </c>
      <c r="E3004" s="156" t="s">
        <v>2722</v>
      </c>
      <c r="F3004" s="159" t="s">
        <v>344</v>
      </c>
      <c r="G3004" s="158" t="s">
        <v>341</v>
      </c>
      <c r="H3004" s="160">
        <v>44825</v>
      </c>
      <c r="I3004" s="160">
        <v>44868</v>
      </c>
      <c r="J3004" s="161" t="s">
        <v>2671</v>
      </c>
      <c r="K3004" s="162"/>
      <c r="L3004" s="163" t="s">
        <v>3080</v>
      </c>
      <c r="M3004" s="171">
        <v>0</v>
      </c>
      <c r="N3004" s="164">
        <v>2300</v>
      </c>
      <c r="O3004" s="162">
        <v>981575</v>
      </c>
      <c r="P3004" s="160">
        <v>44868</v>
      </c>
      <c r="Q3004" s="162" t="s">
        <v>3096</v>
      </c>
      <c r="R3004" s="164">
        <v>2300</v>
      </c>
      <c r="S3004" s="163" t="s">
        <v>1572</v>
      </c>
      <c r="T3004" s="163"/>
      <c r="U3004" s="161" t="s">
        <v>10</v>
      </c>
      <c r="V3004" s="161" t="s">
        <v>11</v>
      </c>
      <c r="W3004" s="161" t="s">
        <v>12</v>
      </c>
      <c r="X3004" s="161" t="s">
        <v>13</v>
      </c>
      <c r="Y3004" s="165">
        <v>6260</v>
      </c>
      <c r="Z3004" s="165">
        <v>9241101</v>
      </c>
      <c r="AA3004" s="166">
        <v>2.8750000000000001E-2</v>
      </c>
      <c r="AB3004" s="167" t="s">
        <v>3135</v>
      </c>
      <c r="AC3004" s="168" t="s">
        <v>3252</v>
      </c>
    </row>
    <row r="3005" spans="1:29" x14ac:dyDescent="0.3">
      <c r="A3005" s="156" t="s">
        <v>2868</v>
      </c>
      <c r="B3005" s="157">
        <v>1</v>
      </c>
      <c r="C3005" s="158" t="s">
        <v>1473</v>
      </c>
      <c r="D3005" s="156" t="s">
        <v>235</v>
      </c>
      <c r="E3005" s="156" t="s">
        <v>2722</v>
      </c>
      <c r="F3005" s="159" t="s">
        <v>344</v>
      </c>
      <c r="G3005" s="156" t="s">
        <v>341</v>
      </c>
      <c r="H3005" s="160">
        <v>44825</v>
      </c>
      <c r="I3005" s="160">
        <v>44868</v>
      </c>
      <c r="J3005" s="161" t="s">
        <v>2671</v>
      </c>
      <c r="K3005" s="162"/>
      <c r="L3005" s="163" t="s">
        <v>3080</v>
      </c>
      <c r="M3005" s="171">
        <v>0</v>
      </c>
      <c r="N3005" s="164">
        <v>18400</v>
      </c>
      <c r="O3005" s="162" t="s">
        <v>3342</v>
      </c>
      <c r="P3005" s="160">
        <v>44868</v>
      </c>
      <c r="Q3005" s="162" t="s">
        <v>3096</v>
      </c>
      <c r="R3005" s="164">
        <v>18400</v>
      </c>
      <c r="S3005" s="163" t="s">
        <v>1572</v>
      </c>
      <c r="T3005" s="163"/>
      <c r="U3005" s="161" t="s">
        <v>10</v>
      </c>
      <c r="V3005" s="161" t="s">
        <v>11</v>
      </c>
      <c r="W3005" s="161" t="s">
        <v>12</v>
      </c>
      <c r="X3005" s="161" t="s">
        <v>13</v>
      </c>
      <c r="Y3005" s="169">
        <v>6260</v>
      </c>
      <c r="Z3005" s="169">
        <v>9241101</v>
      </c>
      <c r="AA3005" s="166">
        <v>0.23</v>
      </c>
      <c r="AB3005" s="158" t="s">
        <v>3135</v>
      </c>
      <c r="AC3005" s="168" t="s">
        <v>3252</v>
      </c>
    </row>
    <row r="3006" spans="1:29" x14ac:dyDescent="0.3">
      <c r="A3006" s="156" t="s">
        <v>2868</v>
      </c>
      <c r="B3006" s="157">
        <v>1</v>
      </c>
      <c r="C3006" s="158" t="s">
        <v>1473</v>
      </c>
      <c r="D3006" s="156" t="s">
        <v>235</v>
      </c>
      <c r="E3006" s="156" t="s">
        <v>2722</v>
      </c>
      <c r="F3006" s="159" t="s">
        <v>344</v>
      </c>
      <c r="G3006" s="156" t="s">
        <v>341</v>
      </c>
      <c r="H3006" s="160">
        <v>44825</v>
      </c>
      <c r="I3006" s="160">
        <v>44893</v>
      </c>
      <c r="J3006" s="161" t="s">
        <v>2671</v>
      </c>
      <c r="K3006" s="162"/>
      <c r="L3006" s="163" t="s">
        <v>3080</v>
      </c>
      <c r="M3006" s="171">
        <v>0</v>
      </c>
      <c r="N3006" s="164">
        <v>1150</v>
      </c>
      <c r="O3006" s="162" t="s">
        <v>4842</v>
      </c>
      <c r="P3006" s="160">
        <v>44893</v>
      </c>
      <c r="Q3006" s="162" t="s">
        <v>4843</v>
      </c>
      <c r="R3006" s="164">
        <v>1150</v>
      </c>
      <c r="S3006" s="163" t="s">
        <v>1572</v>
      </c>
      <c r="T3006" s="163"/>
      <c r="U3006" s="161" t="s">
        <v>10</v>
      </c>
      <c r="V3006" s="161" t="s">
        <v>11</v>
      </c>
      <c r="W3006" s="161" t="s">
        <v>12</v>
      </c>
      <c r="X3006" s="161" t="s">
        <v>13</v>
      </c>
      <c r="Y3006" s="169">
        <v>6260</v>
      </c>
      <c r="Z3006" s="169">
        <v>9241101</v>
      </c>
      <c r="AA3006" s="166">
        <v>1.4375000000000001E-2</v>
      </c>
      <c r="AB3006" s="158" t="s">
        <v>3135</v>
      </c>
      <c r="AC3006" s="168" t="s">
        <v>3252</v>
      </c>
    </row>
    <row r="3007" spans="1:29" x14ac:dyDescent="0.3">
      <c r="A3007" s="156" t="s">
        <v>2868</v>
      </c>
      <c r="B3007" s="157">
        <v>1</v>
      </c>
      <c r="C3007" s="156" t="s">
        <v>1473</v>
      </c>
      <c r="D3007" s="158" t="s">
        <v>235</v>
      </c>
      <c r="E3007" s="156" t="s">
        <v>2722</v>
      </c>
      <c r="F3007" s="159" t="s">
        <v>344</v>
      </c>
      <c r="G3007" s="158" t="s">
        <v>341</v>
      </c>
      <c r="H3007" s="160">
        <v>44825</v>
      </c>
      <c r="I3007" s="160">
        <v>44936</v>
      </c>
      <c r="J3007" s="161" t="s">
        <v>2671</v>
      </c>
      <c r="K3007" s="162"/>
      <c r="L3007" s="163" t="s">
        <v>3080</v>
      </c>
      <c r="M3007" s="171">
        <v>0</v>
      </c>
      <c r="N3007" s="164">
        <v>690</v>
      </c>
      <c r="O3007" s="162" t="s">
        <v>4898</v>
      </c>
      <c r="P3007" s="160">
        <v>44936</v>
      </c>
      <c r="Q3007" s="162" t="s">
        <v>4899</v>
      </c>
      <c r="R3007" s="171">
        <v>690</v>
      </c>
      <c r="S3007" s="158" t="s">
        <v>1572</v>
      </c>
      <c r="T3007" s="163"/>
      <c r="U3007" s="161" t="s">
        <v>10</v>
      </c>
      <c r="V3007" s="161" t="s">
        <v>11</v>
      </c>
      <c r="W3007" s="161" t="s">
        <v>12</v>
      </c>
      <c r="X3007" s="161" t="s">
        <v>13</v>
      </c>
      <c r="Y3007" s="169">
        <v>6260</v>
      </c>
      <c r="Z3007" s="169">
        <v>9241101</v>
      </c>
      <c r="AA3007" s="166">
        <v>8.6250000000000007E-3</v>
      </c>
      <c r="AB3007" s="158" t="s">
        <v>3135</v>
      </c>
      <c r="AC3007" s="168" t="s">
        <v>3252</v>
      </c>
    </row>
    <row r="3008" spans="1:29" x14ac:dyDescent="0.3">
      <c r="A3008" s="156" t="s">
        <v>2868</v>
      </c>
      <c r="B3008" s="157">
        <v>1</v>
      </c>
      <c r="C3008" s="158" t="s">
        <v>1473</v>
      </c>
      <c r="D3008" s="158" t="s">
        <v>235</v>
      </c>
      <c r="E3008" s="156" t="s">
        <v>2722</v>
      </c>
      <c r="F3008" s="159" t="s">
        <v>344</v>
      </c>
      <c r="G3008" s="158" t="s">
        <v>341</v>
      </c>
      <c r="H3008" s="160">
        <v>44825</v>
      </c>
      <c r="I3008" s="160">
        <v>44951</v>
      </c>
      <c r="J3008" s="161" t="s">
        <v>2671</v>
      </c>
      <c r="K3008" s="162"/>
      <c r="L3008" s="163" t="s">
        <v>3080</v>
      </c>
      <c r="M3008" s="171">
        <v>0</v>
      </c>
      <c r="N3008" s="164">
        <v>115</v>
      </c>
      <c r="O3008" s="162" t="s">
        <v>4978</v>
      </c>
      <c r="P3008" s="160">
        <v>44951</v>
      </c>
      <c r="Q3008" s="162" t="s">
        <v>4977</v>
      </c>
      <c r="R3008" s="164">
        <v>115</v>
      </c>
      <c r="S3008" s="163" t="s">
        <v>1572</v>
      </c>
      <c r="T3008" s="163"/>
      <c r="U3008" s="161" t="s">
        <v>10</v>
      </c>
      <c r="V3008" s="161" t="s">
        <v>11</v>
      </c>
      <c r="W3008" s="161" t="s">
        <v>12</v>
      </c>
      <c r="X3008" s="161" t="s">
        <v>13</v>
      </c>
      <c r="Y3008" s="165">
        <v>6260</v>
      </c>
      <c r="Z3008" s="165">
        <v>9241101</v>
      </c>
      <c r="AA3008" s="166">
        <v>1.4375E-3</v>
      </c>
      <c r="AB3008" s="167" t="s">
        <v>3135</v>
      </c>
      <c r="AC3008" s="168" t="s">
        <v>3252</v>
      </c>
    </row>
    <row r="3009" spans="1:29" x14ac:dyDescent="0.3">
      <c r="A3009" s="156" t="s">
        <v>2868</v>
      </c>
      <c r="B3009" s="157">
        <v>1</v>
      </c>
      <c r="C3009" s="158" t="s">
        <v>1473</v>
      </c>
      <c r="D3009" s="158" t="s">
        <v>235</v>
      </c>
      <c r="E3009" s="156" t="s">
        <v>2722</v>
      </c>
      <c r="F3009" s="159" t="s">
        <v>344</v>
      </c>
      <c r="G3009" s="158" t="s">
        <v>341</v>
      </c>
      <c r="H3009" s="160">
        <v>44825</v>
      </c>
      <c r="I3009" s="160">
        <v>45069</v>
      </c>
      <c r="J3009" s="161" t="s">
        <v>2671</v>
      </c>
      <c r="K3009" s="162" t="s">
        <v>3028</v>
      </c>
      <c r="L3009" s="163" t="s">
        <v>3080</v>
      </c>
      <c r="M3009" s="171">
        <v>0</v>
      </c>
      <c r="N3009" s="164">
        <v>345</v>
      </c>
      <c r="O3009" s="162" t="s">
        <v>5223</v>
      </c>
      <c r="P3009" s="160">
        <v>45069</v>
      </c>
      <c r="Q3009" s="162" t="s">
        <v>5224</v>
      </c>
      <c r="R3009" s="164">
        <v>345</v>
      </c>
      <c r="S3009" s="163" t="s">
        <v>1572</v>
      </c>
      <c r="T3009" s="163"/>
      <c r="U3009" s="161" t="s">
        <v>10</v>
      </c>
      <c r="V3009" s="161" t="s">
        <v>11</v>
      </c>
      <c r="W3009" s="161" t="s">
        <v>12</v>
      </c>
      <c r="X3009" s="161" t="s">
        <v>13</v>
      </c>
      <c r="Y3009" s="165">
        <v>6260</v>
      </c>
      <c r="Z3009" s="165">
        <v>9241101</v>
      </c>
      <c r="AA3009" s="166">
        <v>4.3125000000000004E-3</v>
      </c>
      <c r="AB3009" s="167" t="s">
        <v>3135</v>
      </c>
      <c r="AC3009" s="168" t="s">
        <v>3252</v>
      </c>
    </row>
    <row r="3010" spans="1:29" x14ac:dyDescent="0.3">
      <c r="A3010" s="156" t="s">
        <v>2883</v>
      </c>
      <c r="B3010" s="157">
        <v>2</v>
      </c>
      <c r="C3010" s="158" t="s">
        <v>1473</v>
      </c>
      <c r="D3010" s="156" t="s">
        <v>284</v>
      </c>
      <c r="E3010" s="156" t="s">
        <v>2722</v>
      </c>
      <c r="F3010" s="159" t="s">
        <v>344</v>
      </c>
      <c r="G3010" s="156" t="s">
        <v>341</v>
      </c>
      <c r="H3010" s="160">
        <v>44825</v>
      </c>
      <c r="I3010" s="160">
        <v>44868</v>
      </c>
      <c r="J3010" s="161" t="s">
        <v>2671</v>
      </c>
      <c r="K3010" s="162"/>
      <c r="L3010" s="163" t="s">
        <v>3080</v>
      </c>
      <c r="M3010" s="171">
        <v>0</v>
      </c>
      <c r="N3010" s="164">
        <v>2300</v>
      </c>
      <c r="O3010" s="162">
        <v>981575</v>
      </c>
      <c r="P3010" s="160">
        <v>44868</v>
      </c>
      <c r="Q3010" s="162" t="s">
        <v>3096</v>
      </c>
      <c r="R3010" s="164">
        <v>2300</v>
      </c>
      <c r="S3010" s="158" t="s">
        <v>1573</v>
      </c>
      <c r="T3010" s="163"/>
      <c r="U3010" s="161" t="s">
        <v>10</v>
      </c>
      <c r="V3010" s="161" t="s">
        <v>11</v>
      </c>
      <c r="W3010" s="161" t="s">
        <v>12</v>
      </c>
      <c r="X3010" s="161" t="s">
        <v>13</v>
      </c>
      <c r="Y3010" s="169">
        <v>6260</v>
      </c>
      <c r="Z3010" s="169">
        <v>9301101</v>
      </c>
      <c r="AA3010" s="166">
        <v>2.8750000000000001E-2</v>
      </c>
      <c r="AB3010" s="158" t="s">
        <v>3136</v>
      </c>
      <c r="AC3010" s="168" t="s">
        <v>3282</v>
      </c>
    </row>
    <row r="3011" spans="1:29" x14ac:dyDescent="0.3">
      <c r="A3011" s="156" t="s">
        <v>2883</v>
      </c>
      <c r="B3011" s="157">
        <v>2</v>
      </c>
      <c r="C3011" s="158" t="s">
        <v>1473</v>
      </c>
      <c r="D3011" s="156" t="s">
        <v>284</v>
      </c>
      <c r="E3011" s="156" t="s">
        <v>2722</v>
      </c>
      <c r="F3011" s="159" t="s">
        <v>344</v>
      </c>
      <c r="G3011" s="156" t="s">
        <v>341</v>
      </c>
      <c r="H3011" s="160">
        <v>44825</v>
      </c>
      <c r="I3011" s="160">
        <v>44868</v>
      </c>
      <c r="J3011" s="161" t="s">
        <v>2671</v>
      </c>
      <c r="K3011" s="162"/>
      <c r="L3011" s="163" t="s">
        <v>3080</v>
      </c>
      <c r="M3011" s="171">
        <v>0</v>
      </c>
      <c r="N3011" s="164">
        <v>18400</v>
      </c>
      <c r="O3011" s="162" t="s">
        <v>3342</v>
      </c>
      <c r="P3011" s="160">
        <v>44868</v>
      </c>
      <c r="Q3011" s="162" t="s">
        <v>3096</v>
      </c>
      <c r="R3011" s="164">
        <v>18400</v>
      </c>
      <c r="S3011" s="163" t="s">
        <v>1573</v>
      </c>
      <c r="T3011" s="163"/>
      <c r="U3011" s="161" t="s">
        <v>10</v>
      </c>
      <c r="V3011" s="161" t="s">
        <v>11</v>
      </c>
      <c r="W3011" s="161" t="s">
        <v>12</v>
      </c>
      <c r="X3011" s="161" t="s">
        <v>13</v>
      </c>
      <c r="Y3011" s="169">
        <v>6260</v>
      </c>
      <c r="Z3011" s="169">
        <v>9301101</v>
      </c>
      <c r="AA3011" s="166">
        <v>0.23</v>
      </c>
      <c r="AB3011" s="158" t="s">
        <v>3136</v>
      </c>
      <c r="AC3011" s="168" t="s">
        <v>3282</v>
      </c>
    </row>
    <row r="3012" spans="1:29" x14ac:dyDescent="0.3">
      <c r="A3012" s="156" t="s">
        <v>2883</v>
      </c>
      <c r="B3012" s="157">
        <v>2</v>
      </c>
      <c r="C3012" s="158" t="s">
        <v>1473</v>
      </c>
      <c r="D3012" s="156" t="s">
        <v>284</v>
      </c>
      <c r="E3012" s="156" t="s">
        <v>2722</v>
      </c>
      <c r="F3012" s="156" t="s">
        <v>344</v>
      </c>
      <c r="G3012" s="158" t="s">
        <v>341</v>
      </c>
      <c r="H3012" s="160">
        <v>44825</v>
      </c>
      <c r="I3012" s="160">
        <v>44893</v>
      </c>
      <c r="J3012" s="161" t="s">
        <v>2671</v>
      </c>
      <c r="K3012" s="162"/>
      <c r="L3012" s="158" t="s">
        <v>3080</v>
      </c>
      <c r="M3012" s="171">
        <v>0</v>
      </c>
      <c r="N3012" s="170">
        <v>1150</v>
      </c>
      <c r="O3012" s="162" t="s">
        <v>4842</v>
      </c>
      <c r="P3012" s="160">
        <v>44893</v>
      </c>
      <c r="Q3012" s="162" t="s">
        <v>4843</v>
      </c>
      <c r="R3012" s="170">
        <v>1150</v>
      </c>
      <c r="S3012" s="158" t="s">
        <v>1573</v>
      </c>
      <c r="T3012" s="162"/>
      <c r="U3012" s="161" t="s">
        <v>10</v>
      </c>
      <c r="V3012" s="161" t="s">
        <v>11</v>
      </c>
      <c r="W3012" s="161" t="s">
        <v>12</v>
      </c>
      <c r="X3012" s="161" t="s">
        <v>13</v>
      </c>
      <c r="Y3012" s="165">
        <v>6260</v>
      </c>
      <c r="Z3012" s="165">
        <v>9301101</v>
      </c>
      <c r="AA3012" s="166">
        <v>1.4375000000000001E-2</v>
      </c>
      <c r="AB3012" s="183" t="s">
        <v>3136</v>
      </c>
      <c r="AC3012" s="168" t="s">
        <v>3282</v>
      </c>
    </row>
    <row r="3013" spans="1:29" x14ac:dyDescent="0.3">
      <c r="A3013" s="156" t="s">
        <v>2883</v>
      </c>
      <c r="B3013" s="157">
        <v>2</v>
      </c>
      <c r="C3013" s="158" t="s">
        <v>1473</v>
      </c>
      <c r="D3013" s="156" t="s">
        <v>284</v>
      </c>
      <c r="E3013" s="156" t="s">
        <v>2722</v>
      </c>
      <c r="F3013" s="158" t="s">
        <v>344</v>
      </c>
      <c r="G3013" s="158" t="s">
        <v>341</v>
      </c>
      <c r="H3013" s="160">
        <v>44825</v>
      </c>
      <c r="I3013" s="160">
        <v>44936</v>
      </c>
      <c r="J3013" s="161" t="s">
        <v>2671</v>
      </c>
      <c r="K3013" s="162"/>
      <c r="L3013" s="158" t="s">
        <v>3080</v>
      </c>
      <c r="M3013" s="171">
        <v>0</v>
      </c>
      <c r="N3013" s="171">
        <v>690</v>
      </c>
      <c r="O3013" s="158" t="s">
        <v>4898</v>
      </c>
      <c r="P3013" s="160">
        <v>44936</v>
      </c>
      <c r="Q3013" s="162" t="s">
        <v>4899</v>
      </c>
      <c r="R3013" s="171">
        <v>690</v>
      </c>
      <c r="S3013" s="158" t="s">
        <v>1573</v>
      </c>
      <c r="T3013" s="156"/>
      <c r="U3013" s="161" t="s">
        <v>10</v>
      </c>
      <c r="V3013" s="161" t="s">
        <v>11</v>
      </c>
      <c r="W3013" s="161" t="s">
        <v>12</v>
      </c>
      <c r="X3013" s="161" t="s">
        <v>13</v>
      </c>
      <c r="Y3013" s="165">
        <v>6260</v>
      </c>
      <c r="Z3013" s="165">
        <v>9301101</v>
      </c>
      <c r="AA3013" s="166">
        <v>8.6250000000000007E-3</v>
      </c>
      <c r="AB3013" s="158" t="s">
        <v>3136</v>
      </c>
      <c r="AC3013" s="168" t="s">
        <v>3282</v>
      </c>
    </row>
    <row r="3014" spans="1:29" x14ac:dyDescent="0.3">
      <c r="A3014" s="156" t="s">
        <v>2883</v>
      </c>
      <c r="B3014" s="157">
        <v>2</v>
      </c>
      <c r="C3014" s="158" t="s">
        <v>1473</v>
      </c>
      <c r="D3014" s="158" t="s">
        <v>284</v>
      </c>
      <c r="E3014" s="156" t="s">
        <v>2722</v>
      </c>
      <c r="F3014" s="159" t="s">
        <v>344</v>
      </c>
      <c r="G3014" s="158" t="s">
        <v>341</v>
      </c>
      <c r="H3014" s="160">
        <v>44825</v>
      </c>
      <c r="I3014" s="160">
        <v>44951</v>
      </c>
      <c r="J3014" s="161" t="s">
        <v>2671</v>
      </c>
      <c r="K3014" s="162"/>
      <c r="L3014" s="163" t="s">
        <v>3080</v>
      </c>
      <c r="M3014" s="171">
        <v>0</v>
      </c>
      <c r="N3014" s="164">
        <v>115</v>
      </c>
      <c r="O3014" s="158" t="s">
        <v>4978</v>
      </c>
      <c r="P3014" s="160">
        <v>44951</v>
      </c>
      <c r="Q3014" s="162" t="s">
        <v>4977</v>
      </c>
      <c r="R3014" s="164">
        <v>115</v>
      </c>
      <c r="S3014" s="158" t="s">
        <v>1573</v>
      </c>
      <c r="T3014" s="163"/>
      <c r="U3014" s="161" t="s">
        <v>10</v>
      </c>
      <c r="V3014" s="161" t="s">
        <v>11</v>
      </c>
      <c r="W3014" s="161" t="s">
        <v>12</v>
      </c>
      <c r="X3014" s="161" t="s">
        <v>13</v>
      </c>
      <c r="Y3014" s="169">
        <v>6260</v>
      </c>
      <c r="Z3014" s="169">
        <v>9301101</v>
      </c>
      <c r="AA3014" s="166">
        <v>1.4375E-3</v>
      </c>
      <c r="AB3014" s="167" t="s">
        <v>3136</v>
      </c>
      <c r="AC3014" s="168" t="s">
        <v>3282</v>
      </c>
    </row>
    <row r="3015" spans="1:29" x14ac:dyDescent="0.3">
      <c r="A3015" s="156" t="s">
        <v>2883</v>
      </c>
      <c r="B3015" s="157">
        <v>2</v>
      </c>
      <c r="C3015" s="156" t="s">
        <v>1473</v>
      </c>
      <c r="D3015" s="156" t="s">
        <v>284</v>
      </c>
      <c r="E3015" s="156" t="s">
        <v>2722</v>
      </c>
      <c r="F3015" s="159" t="s">
        <v>344</v>
      </c>
      <c r="G3015" s="156" t="s">
        <v>341</v>
      </c>
      <c r="H3015" s="160">
        <v>44825</v>
      </c>
      <c r="I3015" s="160">
        <v>45069</v>
      </c>
      <c r="J3015" s="161" t="s">
        <v>2671</v>
      </c>
      <c r="K3015" s="173" t="s">
        <v>3028</v>
      </c>
      <c r="L3015" s="158" t="s">
        <v>3080</v>
      </c>
      <c r="M3015" s="171">
        <v>0</v>
      </c>
      <c r="N3015" s="171">
        <v>345</v>
      </c>
      <c r="O3015" s="162" t="s">
        <v>5223</v>
      </c>
      <c r="P3015" s="160">
        <v>45069</v>
      </c>
      <c r="Q3015" s="162" t="s">
        <v>5224</v>
      </c>
      <c r="R3015" s="164">
        <v>345</v>
      </c>
      <c r="S3015" s="158" t="s">
        <v>1573</v>
      </c>
      <c r="T3015" s="163"/>
      <c r="U3015" s="161" t="s">
        <v>10</v>
      </c>
      <c r="V3015" s="161" t="s">
        <v>11</v>
      </c>
      <c r="W3015" s="161" t="s">
        <v>12</v>
      </c>
      <c r="X3015" s="161" t="s">
        <v>13</v>
      </c>
      <c r="Y3015" s="169">
        <v>6260</v>
      </c>
      <c r="Z3015" s="169">
        <v>9301101</v>
      </c>
      <c r="AA3015" s="166">
        <v>4.3125000000000004E-3</v>
      </c>
      <c r="AB3015" s="167" t="s">
        <v>3136</v>
      </c>
      <c r="AC3015" s="168" t="s">
        <v>3282</v>
      </c>
    </row>
    <row r="3016" spans="1:29" x14ac:dyDescent="0.3">
      <c r="A3016" s="156" t="s">
        <v>2851</v>
      </c>
      <c r="B3016" s="157">
        <v>1</v>
      </c>
      <c r="C3016" s="158" t="s">
        <v>1476</v>
      </c>
      <c r="D3016" s="156" t="s">
        <v>268</v>
      </c>
      <c r="E3016" s="156" t="s">
        <v>2722</v>
      </c>
      <c r="F3016" s="159" t="s">
        <v>2641</v>
      </c>
      <c r="G3016" s="156" t="s">
        <v>5941</v>
      </c>
      <c r="H3016" s="160">
        <v>44238</v>
      </c>
      <c r="I3016" s="160">
        <v>44249</v>
      </c>
      <c r="J3016" s="161" t="s">
        <v>979</v>
      </c>
      <c r="K3016" s="162"/>
      <c r="L3016" s="163" t="s">
        <v>1778</v>
      </c>
      <c r="M3016" s="171">
        <v>0</v>
      </c>
      <c r="N3016" s="164">
        <v>125.17</v>
      </c>
      <c r="O3016" s="162" t="s">
        <v>1672</v>
      </c>
      <c r="P3016" s="160">
        <v>44249</v>
      </c>
      <c r="Q3016" s="162" t="s">
        <v>1673</v>
      </c>
      <c r="R3016" s="164">
        <v>125.17</v>
      </c>
      <c r="S3016" s="158" t="s">
        <v>2250</v>
      </c>
      <c r="T3016" s="163"/>
      <c r="U3016" s="161" t="s">
        <v>10</v>
      </c>
      <c r="V3016" s="161" t="s">
        <v>11</v>
      </c>
      <c r="W3016" s="161" t="s">
        <v>12</v>
      </c>
      <c r="X3016" s="161" t="s">
        <v>13</v>
      </c>
      <c r="Y3016" s="169">
        <v>5600</v>
      </c>
      <c r="Z3016" s="169">
        <v>9221101</v>
      </c>
      <c r="AA3016" s="166">
        <v>1</v>
      </c>
      <c r="AB3016" s="158" t="s">
        <v>2584</v>
      </c>
      <c r="AC3016" s="168" t="s">
        <v>3242</v>
      </c>
    </row>
    <row r="3017" spans="1:29" x14ac:dyDescent="0.3">
      <c r="A3017" s="156" t="s">
        <v>2851</v>
      </c>
      <c r="B3017" s="157">
        <v>1</v>
      </c>
      <c r="C3017" s="158" t="s">
        <v>1476</v>
      </c>
      <c r="D3017" s="156" t="s">
        <v>268</v>
      </c>
      <c r="E3017" s="156" t="s">
        <v>2722</v>
      </c>
      <c r="F3017" s="159" t="s">
        <v>2641</v>
      </c>
      <c r="G3017" s="156" t="s">
        <v>5941</v>
      </c>
      <c r="H3017" s="160">
        <v>44238</v>
      </c>
      <c r="I3017" s="160">
        <v>44250</v>
      </c>
      <c r="J3017" s="161" t="s">
        <v>979</v>
      </c>
      <c r="K3017" s="162"/>
      <c r="L3017" s="163" t="s">
        <v>1778</v>
      </c>
      <c r="M3017" s="171">
        <v>1116.9000000000001</v>
      </c>
      <c r="N3017" s="164">
        <v>1116.9000000000001</v>
      </c>
      <c r="O3017" s="162"/>
      <c r="P3017" s="160"/>
      <c r="Q3017" s="162"/>
      <c r="R3017" s="164">
        <v>0</v>
      </c>
      <c r="S3017" s="162" t="s">
        <v>2250</v>
      </c>
      <c r="T3017" s="163"/>
      <c r="U3017" s="161" t="s">
        <v>10</v>
      </c>
      <c r="V3017" s="161" t="s">
        <v>11</v>
      </c>
      <c r="W3017" s="161" t="s">
        <v>12</v>
      </c>
      <c r="X3017" s="161" t="s">
        <v>13</v>
      </c>
      <c r="Y3017" s="169">
        <v>5600</v>
      </c>
      <c r="Z3017" s="169">
        <v>9221101</v>
      </c>
      <c r="AA3017" s="166">
        <v>0</v>
      </c>
      <c r="AB3017" s="158" t="s">
        <v>4939</v>
      </c>
      <c r="AC3017" s="168" t="s">
        <v>3242</v>
      </c>
    </row>
    <row r="3018" spans="1:29" x14ac:dyDescent="0.3">
      <c r="A3018" s="156" t="s">
        <v>2851</v>
      </c>
      <c r="B3018" s="157">
        <v>1</v>
      </c>
      <c r="C3018" s="158" t="s">
        <v>1476</v>
      </c>
      <c r="D3018" s="156" t="s">
        <v>268</v>
      </c>
      <c r="E3018" s="156" t="s">
        <v>2722</v>
      </c>
      <c r="F3018" s="159" t="s">
        <v>2641</v>
      </c>
      <c r="G3018" s="156" t="s">
        <v>5941</v>
      </c>
      <c r="H3018" s="160">
        <v>44238</v>
      </c>
      <c r="I3018" s="160">
        <v>44377</v>
      </c>
      <c r="J3018" s="161" t="s">
        <v>979</v>
      </c>
      <c r="K3018" s="162" t="s">
        <v>1650</v>
      </c>
      <c r="L3018" s="163" t="s">
        <v>1778</v>
      </c>
      <c r="M3018" s="171">
        <v>-1116.9000000000001</v>
      </c>
      <c r="N3018" s="164">
        <v>-1116.9000000000001</v>
      </c>
      <c r="O3018" s="162"/>
      <c r="P3018" s="160"/>
      <c r="Q3018" s="162"/>
      <c r="R3018" s="164">
        <v>0</v>
      </c>
      <c r="S3018" s="162" t="s">
        <v>2250</v>
      </c>
      <c r="T3018" s="163"/>
      <c r="U3018" s="161" t="s">
        <v>10</v>
      </c>
      <c r="V3018" s="161" t="s">
        <v>11</v>
      </c>
      <c r="W3018" s="161" t="s">
        <v>12</v>
      </c>
      <c r="X3018" s="161" t="s">
        <v>13</v>
      </c>
      <c r="Y3018" s="169">
        <v>5600</v>
      </c>
      <c r="Z3018" s="169">
        <v>9221101</v>
      </c>
      <c r="AA3018" s="166">
        <v>0</v>
      </c>
      <c r="AB3018" s="158" t="s">
        <v>2566</v>
      </c>
      <c r="AC3018" s="168" t="s">
        <v>3242</v>
      </c>
    </row>
    <row r="3019" spans="1:29" x14ac:dyDescent="0.3">
      <c r="A3019" s="156" t="s">
        <v>1690</v>
      </c>
      <c r="B3019" s="157">
        <v>0</v>
      </c>
      <c r="C3019" s="158" t="s">
        <v>1469</v>
      </c>
      <c r="D3019" s="156" t="s">
        <v>3</v>
      </c>
      <c r="E3019" s="156" t="s">
        <v>241</v>
      </c>
      <c r="F3019" s="159" t="s">
        <v>250</v>
      </c>
      <c r="G3019" s="156" t="s">
        <v>251</v>
      </c>
      <c r="H3019" s="160">
        <v>42927</v>
      </c>
      <c r="I3019" s="160">
        <v>42927</v>
      </c>
      <c r="J3019" s="161" t="s">
        <v>244</v>
      </c>
      <c r="K3019" s="162"/>
      <c r="L3019" s="163" t="s">
        <v>5709</v>
      </c>
      <c r="M3019" s="171">
        <v>0</v>
      </c>
      <c r="N3019" s="164">
        <v>115000</v>
      </c>
      <c r="O3019" s="162"/>
      <c r="P3019" s="160"/>
      <c r="Q3019" s="162"/>
      <c r="R3019" s="164">
        <v>115000</v>
      </c>
      <c r="S3019" s="162"/>
      <c r="T3019" s="163"/>
      <c r="U3019" s="161" t="s">
        <v>10</v>
      </c>
      <c r="V3019" s="161" t="s">
        <v>11</v>
      </c>
      <c r="W3019" s="161" t="s">
        <v>5608</v>
      </c>
      <c r="X3019" s="161" t="s">
        <v>5609</v>
      </c>
      <c r="Y3019" s="169">
        <v>5800</v>
      </c>
      <c r="Z3019" s="169">
        <v>9900000</v>
      </c>
      <c r="AA3019" s="166">
        <v>1</v>
      </c>
      <c r="AB3019" s="158" t="s">
        <v>7688</v>
      </c>
      <c r="AC3019" s="168" t="s">
        <v>3188</v>
      </c>
    </row>
    <row r="3020" spans="1:29" x14ac:dyDescent="0.3">
      <c r="A3020" s="156" t="s">
        <v>1690</v>
      </c>
      <c r="B3020" s="157">
        <v>0</v>
      </c>
      <c r="C3020" s="158" t="s">
        <v>1469</v>
      </c>
      <c r="D3020" s="156" t="s">
        <v>3</v>
      </c>
      <c r="E3020" s="156" t="s">
        <v>241</v>
      </c>
      <c r="F3020" s="159" t="s">
        <v>250</v>
      </c>
      <c r="G3020" s="158" t="s">
        <v>251</v>
      </c>
      <c r="H3020" s="160">
        <v>45116</v>
      </c>
      <c r="I3020" s="160">
        <v>45365</v>
      </c>
      <c r="J3020" s="161" t="s">
        <v>5251</v>
      </c>
      <c r="K3020" s="162"/>
      <c r="L3020" s="163" t="s">
        <v>5709</v>
      </c>
      <c r="M3020" s="171">
        <v>0</v>
      </c>
      <c r="N3020" s="164">
        <v>92000</v>
      </c>
      <c r="O3020" s="162"/>
      <c r="P3020" s="160"/>
      <c r="Q3020" s="162"/>
      <c r="R3020" s="164">
        <v>92000</v>
      </c>
      <c r="S3020" s="162"/>
      <c r="T3020" s="163"/>
      <c r="U3020" s="161" t="s">
        <v>10</v>
      </c>
      <c r="V3020" s="161" t="s">
        <v>11</v>
      </c>
      <c r="W3020" s="161" t="s">
        <v>5608</v>
      </c>
      <c r="X3020" s="161" t="s">
        <v>5609</v>
      </c>
      <c r="Y3020" s="169">
        <v>5800</v>
      </c>
      <c r="Z3020" s="169">
        <v>9851100</v>
      </c>
      <c r="AA3020" s="166">
        <v>1</v>
      </c>
      <c r="AB3020" s="158" t="s">
        <v>7689</v>
      </c>
      <c r="AC3020" s="168" t="s">
        <v>3188</v>
      </c>
    </row>
    <row r="3021" spans="1:29" x14ac:dyDescent="0.3">
      <c r="A3021" s="156" t="s">
        <v>3068</v>
      </c>
      <c r="B3021" s="157">
        <v>2</v>
      </c>
      <c r="C3021" s="158" t="s">
        <v>1476</v>
      </c>
      <c r="D3021" s="158" t="s">
        <v>130</v>
      </c>
      <c r="E3021" s="156" t="s">
        <v>2722</v>
      </c>
      <c r="F3021" s="159" t="s">
        <v>5556</v>
      </c>
      <c r="G3021" s="158" t="s">
        <v>5941</v>
      </c>
      <c r="H3021" s="160">
        <v>45225</v>
      </c>
      <c r="I3021" s="160">
        <v>45278</v>
      </c>
      <c r="J3021" s="161" t="s">
        <v>5251</v>
      </c>
      <c r="K3021" s="162"/>
      <c r="L3021" s="163" t="s">
        <v>5602</v>
      </c>
      <c r="M3021" s="171">
        <v>0</v>
      </c>
      <c r="N3021" s="164">
        <v>166.24</v>
      </c>
      <c r="O3021" s="162" t="s">
        <v>5613</v>
      </c>
      <c r="P3021" s="160">
        <v>45278</v>
      </c>
      <c r="Q3021" s="162" t="s">
        <v>6114</v>
      </c>
      <c r="R3021" s="164">
        <v>166.24</v>
      </c>
      <c r="S3021" s="163" t="s">
        <v>1571</v>
      </c>
      <c r="T3021" s="163"/>
      <c r="U3021" s="161" t="s">
        <v>10</v>
      </c>
      <c r="V3021" s="161" t="s">
        <v>11</v>
      </c>
      <c r="W3021" s="161" t="s">
        <v>12</v>
      </c>
      <c r="X3021" s="161" t="s">
        <v>13</v>
      </c>
      <c r="Y3021" s="169">
        <v>5600</v>
      </c>
      <c r="Z3021" s="169">
        <v>9121101</v>
      </c>
      <c r="AA3021" s="166">
        <v>9.986303673979384E-2</v>
      </c>
      <c r="AB3021" s="172" t="s">
        <v>5558</v>
      </c>
      <c r="AC3021" s="168" t="s">
        <v>3197</v>
      </c>
    </row>
    <row r="3022" spans="1:29" x14ac:dyDescent="0.3">
      <c r="A3022" s="156" t="s">
        <v>3068</v>
      </c>
      <c r="B3022" s="157">
        <v>2</v>
      </c>
      <c r="C3022" s="158" t="s">
        <v>1476</v>
      </c>
      <c r="D3022" s="156" t="s">
        <v>130</v>
      </c>
      <c r="E3022" s="156" t="s">
        <v>2722</v>
      </c>
      <c r="F3022" s="156" t="s">
        <v>5556</v>
      </c>
      <c r="G3022" s="158" t="s">
        <v>5941</v>
      </c>
      <c r="H3022" s="160">
        <v>45225</v>
      </c>
      <c r="I3022" s="160">
        <v>45278</v>
      </c>
      <c r="J3022" s="161" t="s">
        <v>5251</v>
      </c>
      <c r="K3022" s="162"/>
      <c r="L3022" s="158" t="s">
        <v>5602</v>
      </c>
      <c r="M3022" s="171">
        <v>0</v>
      </c>
      <c r="N3022" s="170">
        <v>166.24</v>
      </c>
      <c r="O3022" s="162" t="s">
        <v>5614</v>
      </c>
      <c r="P3022" s="160">
        <v>45278</v>
      </c>
      <c r="Q3022" s="162" t="s">
        <v>6114</v>
      </c>
      <c r="R3022" s="170">
        <v>166.24</v>
      </c>
      <c r="S3022" s="163" t="s">
        <v>1571</v>
      </c>
      <c r="T3022" s="162"/>
      <c r="U3022" s="161" t="s">
        <v>10</v>
      </c>
      <c r="V3022" s="161" t="s">
        <v>11</v>
      </c>
      <c r="W3022" s="161" t="s">
        <v>12</v>
      </c>
      <c r="X3022" s="161" t="s">
        <v>13</v>
      </c>
      <c r="Y3022" s="165">
        <v>5600</v>
      </c>
      <c r="Z3022" s="165">
        <v>9121101</v>
      </c>
      <c r="AA3022" s="166">
        <v>9.986303673979384E-2</v>
      </c>
      <c r="AB3022" s="158" t="s">
        <v>5558</v>
      </c>
      <c r="AC3022" s="168" t="s">
        <v>3197</v>
      </c>
    </row>
    <row r="3023" spans="1:29" x14ac:dyDescent="0.3">
      <c r="A3023" s="156" t="s">
        <v>3068</v>
      </c>
      <c r="B3023" s="157">
        <v>2</v>
      </c>
      <c r="C3023" s="158" t="s">
        <v>1476</v>
      </c>
      <c r="D3023" s="156" t="s">
        <v>130</v>
      </c>
      <c r="E3023" s="156" t="s">
        <v>2722</v>
      </c>
      <c r="F3023" s="159" t="s">
        <v>5556</v>
      </c>
      <c r="G3023" s="156" t="s">
        <v>5941</v>
      </c>
      <c r="H3023" s="160">
        <v>45225</v>
      </c>
      <c r="I3023" s="160">
        <v>45278</v>
      </c>
      <c r="J3023" s="161" t="s">
        <v>5251</v>
      </c>
      <c r="K3023" s="162"/>
      <c r="L3023" s="163" t="s">
        <v>5602</v>
      </c>
      <c r="M3023" s="171">
        <v>0</v>
      </c>
      <c r="N3023" s="164">
        <v>166.24</v>
      </c>
      <c r="O3023" s="162" t="s">
        <v>5615</v>
      </c>
      <c r="P3023" s="160">
        <v>45278</v>
      </c>
      <c r="Q3023" s="162" t="s">
        <v>6114</v>
      </c>
      <c r="R3023" s="164">
        <v>166.24</v>
      </c>
      <c r="S3023" s="158" t="s">
        <v>1571</v>
      </c>
      <c r="T3023" s="163"/>
      <c r="U3023" s="161" t="s">
        <v>10</v>
      </c>
      <c r="V3023" s="161" t="s">
        <v>11</v>
      </c>
      <c r="W3023" s="161" t="s">
        <v>12</v>
      </c>
      <c r="X3023" s="161" t="s">
        <v>13</v>
      </c>
      <c r="Y3023" s="169">
        <v>5600</v>
      </c>
      <c r="Z3023" s="169">
        <v>9121101</v>
      </c>
      <c r="AA3023" s="166">
        <v>9.986303673979384E-2</v>
      </c>
      <c r="AB3023" s="158" t="s">
        <v>5558</v>
      </c>
      <c r="AC3023" s="168" t="s">
        <v>3197</v>
      </c>
    </row>
    <row r="3024" spans="1:29" ht="15.6" customHeight="1" x14ac:dyDescent="0.3">
      <c r="A3024" s="156" t="s">
        <v>3068</v>
      </c>
      <c r="B3024" s="157">
        <v>2</v>
      </c>
      <c r="C3024" s="156" t="s">
        <v>1476</v>
      </c>
      <c r="D3024" s="156" t="s">
        <v>130</v>
      </c>
      <c r="E3024" s="156" t="s">
        <v>2722</v>
      </c>
      <c r="F3024" s="159" t="s">
        <v>5556</v>
      </c>
      <c r="G3024" s="156" t="s">
        <v>5941</v>
      </c>
      <c r="H3024" s="160">
        <v>45225</v>
      </c>
      <c r="I3024" s="160">
        <v>45278</v>
      </c>
      <c r="J3024" s="161" t="s">
        <v>5251</v>
      </c>
      <c r="K3024" s="162"/>
      <c r="L3024" s="163" t="s">
        <v>5602</v>
      </c>
      <c r="M3024" s="171">
        <v>0</v>
      </c>
      <c r="N3024" s="164">
        <v>166.24</v>
      </c>
      <c r="O3024" s="162" t="s">
        <v>5616</v>
      </c>
      <c r="P3024" s="160">
        <v>45278</v>
      </c>
      <c r="Q3024" s="162" t="s">
        <v>6114</v>
      </c>
      <c r="R3024" s="164">
        <v>166.24</v>
      </c>
      <c r="S3024" s="158" t="s">
        <v>1571</v>
      </c>
      <c r="T3024" s="163"/>
      <c r="U3024" s="161" t="s">
        <v>10</v>
      </c>
      <c r="V3024" s="161" t="s">
        <v>11</v>
      </c>
      <c r="W3024" s="161" t="s">
        <v>12</v>
      </c>
      <c r="X3024" s="161" t="s">
        <v>13</v>
      </c>
      <c r="Y3024" s="169">
        <v>5600</v>
      </c>
      <c r="Z3024" s="169">
        <v>9121101</v>
      </c>
      <c r="AA3024" s="166">
        <v>9.986303673979384E-2</v>
      </c>
      <c r="AB3024" s="183" t="s">
        <v>5558</v>
      </c>
      <c r="AC3024" s="168" t="s">
        <v>3197</v>
      </c>
    </row>
    <row r="3025" spans="1:29" x14ac:dyDescent="0.3">
      <c r="A3025" s="156" t="s">
        <v>3068</v>
      </c>
      <c r="B3025" s="157">
        <v>2</v>
      </c>
      <c r="C3025" s="158" t="s">
        <v>1476</v>
      </c>
      <c r="D3025" s="158" t="s">
        <v>130</v>
      </c>
      <c r="E3025" s="156" t="s">
        <v>2722</v>
      </c>
      <c r="F3025" s="159" t="s">
        <v>5556</v>
      </c>
      <c r="G3025" s="158" t="s">
        <v>5941</v>
      </c>
      <c r="H3025" s="160">
        <v>45225</v>
      </c>
      <c r="I3025" s="160">
        <v>45278</v>
      </c>
      <c r="J3025" s="161" t="s">
        <v>5251</v>
      </c>
      <c r="K3025" s="162"/>
      <c r="L3025" s="163" t="s">
        <v>5602</v>
      </c>
      <c r="M3025" s="171">
        <v>0</v>
      </c>
      <c r="N3025" s="164">
        <v>166.24</v>
      </c>
      <c r="O3025" s="162" t="s">
        <v>5617</v>
      </c>
      <c r="P3025" s="160">
        <v>45278</v>
      </c>
      <c r="Q3025" s="162" t="s">
        <v>6114</v>
      </c>
      <c r="R3025" s="164">
        <v>166.24</v>
      </c>
      <c r="S3025" s="163" t="s">
        <v>1571</v>
      </c>
      <c r="T3025" s="163"/>
      <c r="U3025" s="161" t="s">
        <v>10</v>
      </c>
      <c r="V3025" s="161" t="s">
        <v>11</v>
      </c>
      <c r="W3025" s="161" t="s">
        <v>12</v>
      </c>
      <c r="X3025" s="161" t="s">
        <v>13</v>
      </c>
      <c r="Y3025" s="169">
        <v>5600</v>
      </c>
      <c r="Z3025" s="169">
        <v>9121101</v>
      </c>
      <c r="AA3025" s="166">
        <v>9.986303673979384E-2</v>
      </c>
      <c r="AB3025" s="158" t="s">
        <v>5558</v>
      </c>
      <c r="AC3025" s="168" t="s">
        <v>3197</v>
      </c>
    </row>
    <row r="3026" spans="1:29" x14ac:dyDescent="0.3">
      <c r="A3026" s="156" t="s">
        <v>3068</v>
      </c>
      <c r="B3026" s="157">
        <v>2</v>
      </c>
      <c r="C3026" s="156" t="s">
        <v>1476</v>
      </c>
      <c r="D3026" s="158" t="s">
        <v>130</v>
      </c>
      <c r="E3026" s="156" t="s">
        <v>2722</v>
      </c>
      <c r="F3026" s="159" t="s">
        <v>5556</v>
      </c>
      <c r="G3026" s="156" t="s">
        <v>5941</v>
      </c>
      <c r="H3026" s="160">
        <v>45225</v>
      </c>
      <c r="I3026" s="160">
        <v>45278</v>
      </c>
      <c r="J3026" s="161" t="s">
        <v>5251</v>
      </c>
      <c r="K3026" s="173"/>
      <c r="L3026" s="156" t="s">
        <v>5602</v>
      </c>
      <c r="M3026" s="171">
        <v>0</v>
      </c>
      <c r="N3026" s="171">
        <v>166.24</v>
      </c>
      <c r="O3026" s="162" t="s">
        <v>5618</v>
      </c>
      <c r="P3026" s="160">
        <v>45278</v>
      </c>
      <c r="Q3026" s="162" t="s">
        <v>6114</v>
      </c>
      <c r="R3026" s="164">
        <v>166.24</v>
      </c>
      <c r="S3026" s="163" t="s">
        <v>1571</v>
      </c>
      <c r="T3026" s="163"/>
      <c r="U3026" s="161" t="s">
        <v>10</v>
      </c>
      <c r="V3026" s="161" t="s">
        <v>11</v>
      </c>
      <c r="W3026" s="161" t="s">
        <v>12</v>
      </c>
      <c r="X3026" s="161" t="s">
        <v>13</v>
      </c>
      <c r="Y3026" s="169">
        <v>5600</v>
      </c>
      <c r="Z3026" s="169">
        <v>9121101</v>
      </c>
      <c r="AA3026" s="166">
        <v>9.986303673979384E-2</v>
      </c>
      <c r="AB3026" s="183" t="s">
        <v>5558</v>
      </c>
      <c r="AC3026" s="168" t="s">
        <v>3197</v>
      </c>
    </row>
    <row r="3027" spans="1:29" x14ac:dyDescent="0.3">
      <c r="A3027" s="156" t="s">
        <v>3068</v>
      </c>
      <c r="B3027" s="157">
        <v>2</v>
      </c>
      <c r="C3027" s="158" t="s">
        <v>1476</v>
      </c>
      <c r="D3027" s="158" t="s">
        <v>130</v>
      </c>
      <c r="E3027" s="156" t="s">
        <v>2722</v>
      </c>
      <c r="F3027" s="156" t="s">
        <v>5556</v>
      </c>
      <c r="G3027" s="158" t="s">
        <v>5941</v>
      </c>
      <c r="H3027" s="160">
        <v>45225</v>
      </c>
      <c r="I3027" s="160">
        <v>45278</v>
      </c>
      <c r="J3027" s="161" t="s">
        <v>5251</v>
      </c>
      <c r="K3027" s="162"/>
      <c r="L3027" s="158" t="s">
        <v>5602</v>
      </c>
      <c r="M3027" s="171">
        <v>0</v>
      </c>
      <c r="N3027" s="170">
        <v>166.24</v>
      </c>
      <c r="O3027" s="162" t="s">
        <v>5619</v>
      </c>
      <c r="P3027" s="160">
        <v>45278</v>
      </c>
      <c r="Q3027" s="162" t="s">
        <v>6114</v>
      </c>
      <c r="R3027" s="170">
        <v>166.24</v>
      </c>
      <c r="S3027" s="162" t="s">
        <v>1571</v>
      </c>
      <c r="T3027" s="162"/>
      <c r="U3027" s="161" t="s">
        <v>10</v>
      </c>
      <c r="V3027" s="161" t="s">
        <v>11</v>
      </c>
      <c r="W3027" s="161" t="s">
        <v>12</v>
      </c>
      <c r="X3027" s="161" t="s">
        <v>13</v>
      </c>
      <c r="Y3027" s="165">
        <v>5600</v>
      </c>
      <c r="Z3027" s="165">
        <v>9121101</v>
      </c>
      <c r="AA3027" s="166">
        <v>9.986303673979384E-2</v>
      </c>
      <c r="AB3027" s="158" t="s">
        <v>5558</v>
      </c>
      <c r="AC3027" s="168" t="s">
        <v>3197</v>
      </c>
    </row>
    <row r="3028" spans="1:29" x14ac:dyDescent="0.3">
      <c r="A3028" s="156" t="s">
        <v>3068</v>
      </c>
      <c r="B3028" s="157">
        <v>2</v>
      </c>
      <c r="C3028" s="158" t="s">
        <v>1476</v>
      </c>
      <c r="D3028" s="158" t="s">
        <v>130</v>
      </c>
      <c r="E3028" s="156" t="s">
        <v>2722</v>
      </c>
      <c r="F3028" s="159" t="s">
        <v>5556</v>
      </c>
      <c r="G3028" s="156" t="s">
        <v>5941</v>
      </c>
      <c r="H3028" s="160">
        <v>45225</v>
      </c>
      <c r="I3028" s="160">
        <v>45278</v>
      </c>
      <c r="J3028" s="161" t="s">
        <v>5251</v>
      </c>
      <c r="K3028" s="162"/>
      <c r="L3028" s="163" t="s">
        <v>5602</v>
      </c>
      <c r="M3028" s="171">
        <v>0</v>
      </c>
      <c r="N3028" s="164">
        <v>166.24</v>
      </c>
      <c r="O3028" s="162" t="s">
        <v>5620</v>
      </c>
      <c r="P3028" s="160">
        <v>45278</v>
      </c>
      <c r="Q3028" s="162" t="s">
        <v>6114</v>
      </c>
      <c r="R3028" s="164">
        <v>166.24</v>
      </c>
      <c r="S3028" s="163" t="s">
        <v>1571</v>
      </c>
      <c r="T3028" s="163"/>
      <c r="U3028" s="161" t="s">
        <v>10</v>
      </c>
      <c r="V3028" s="161" t="s">
        <v>11</v>
      </c>
      <c r="W3028" s="161" t="s">
        <v>12</v>
      </c>
      <c r="X3028" s="161" t="s">
        <v>13</v>
      </c>
      <c r="Y3028" s="169">
        <v>5600</v>
      </c>
      <c r="Z3028" s="165">
        <v>9121101</v>
      </c>
      <c r="AA3028" s="166">
        <v>9.986303673979384E-2</v>
      </c>
      <c r="AB3028" s="158" t="s">
        <v>5558</v>
      </c>
      <c r="AC3028" s="168" t="s">
        <v>3197</v>
      </c>
    </row>
    <row r="3029" spans="1:29" x14ac:dyDescent="0.3">
      <c r="A3029" s="156" t="s">
        <v>3068</v>
      </c>
      <c r="B3029" s="157">
        <v>2</v>
      </c>
      <c r="C3029" s="158" t="s">
        <v>1476</v>
      </c>
      <c r="D3029" s="156" t="s">
        <v>130</v>
      </c>
      <c r="E3029" s="156" t="s">
        <v>2722</v>
      </c>
      <c r="F3029" s="159" t="s">
        <v>5556</v>
      </c>
      <c r="G3029" s="156" t="s">
        <v>5941</v>
      </c>
      <c r="H3029" s="160">
        <v>45225</v>
      </c>
      <c r="I3029" s="160">
        <v>45278</v>
      </c>
      <c r="J3029" s="161" t="s">
        <v>5251</v>
      </c>
      <c r="K3029" s="162"/>
      <c r="L3029" s="163" t="s">
        <v>5602</v>
      </c>
      <c r="M3029" s="171">
        <v>0</v>
      </c>
      <c r="N3029" s="164">
        <v>186.04</v>
      </c>
      <c r="O3029" s="162" t="s">
        <v>5621</v>
      </c>
      <c r="P3029" s="160">
        <v>45278</v>
      </c>
      <c r="Q3029" s="162" t="s">
        <v>6114</v>
      </c>
      <c r="R3029" s="164">
        <v>186.04</v>
      </c>
      <c r="S3029" s="162" t="s">
        <v>1571</v>
      </c>
      <c r="T3029" s="163"/>
      <c r="U3029" s="161" t="s">
        <v>10</v>
      </c>
      <c r="V3029" s="161" t="s">
        <v>11</v>
      </c>
      <c r="W3029" s="161" t="s">
        <v>12</v>
      </c>
      <c r="X3029" s="161" t="s">
        <v>13</v>
      </c>
      <c r="Y3029" s="169">
        <v>5600</v>
      </c>
      <c r="Z3029" s="169">
        <v>9121101</v>
      </c>
      <c r="AA3029" s="166">
        <v>0.11175721459980295</v>
      </c>
      <c r="AB3029" s="158" t="s">
        <v>5558</v>
      </c>
      <c r="AC3029" s="168" t="s">
        <v>3197</v>
      </c>
    </row>
    <row r="3030" spans="1:29" x14ac:dyDescent="0.3">
      <c r="A3030" s="156" t="s">
        <v>3068</v>
      </c>
      <c r="B3030" s="157">
        <v>2</v>
      </c>
      <c r="C3030" s="156" t="s">
        <v>1476</v>
      </c>
      <c r="D3030" s="163" t="s">
        <v>130</v>
      </c>
      <c r="E3030" s="156" t="s">
        <v>2722</v>
      </c>
      <c r="F3030" s="159" t="s">
        <v>5556</v>
      </c>
      <c r="G3030" s="156" t="s">
        <v>5941</v>
      </c>
      <c r="H3030" s="160">
        <v>45225</v>
      </c>
      <c r="I3030" s="160">
        <v>45278</v>
      </c>
      <c r="J3030" s="161" t="s">
        <v>5251</v>
      </c>
      <c r="K3030" s="162"/>
      <c r="L3030" s="163" t="s">
        <v>5602</v>
      </c>
      <c r="M3030" s="171">
        <v>0</v>
      </c>
      <c r="N3030" s="164">
        <v>166.24</v>
      </c>
      <c r="O3030" s="162" t="s">
        <v>5622</v>
      </c>
      <c r="P3030" s="160">
        <v>45278</v>
      </c>
      <c r="Q3030" s="162" t="s">
        <v>6114</v>
      </c>
      <c r="R3030" s="164">
        <v>166.24</v>
      </c>
      <c r="S3030" s="162" t="s">
        <v>1571</v>
      </c>
      <c r="T3030" s="163"/>
      <c r="U3030" s="161" t="s">
        <v>10</v>
      </c>
      <c r="V3030" s="161" t="s">
        <v>11</v>
      </c>
      <c r="W3030" s="161" t="s">
        <v>12</v>
      </c>
      <c r="X3030" s="161" t="s">
        <v>13</v>
      </c>
      <c r="Y3030" s="169">
        <v>5600</v>
      </c>
      <c r="Z3030" s="169">
        <v>9121101</v>
      </c>
      <c r="AA3030" s="166">
        <v>9.986303673979384E-2</v>
      </c>
      <c r="AB3030" s="167" t="s">
        <v>5558</v>
      </c>
      <c r="AC3030" s="168" t="s">
        <v>3197</v>
      </c>
    </row>
    <row r="3031" spans="1:29" x14ac:dyDescent="0.3">
      <c r="A3031" s="156" t="s">
        <v>3068</v>
      </c>
      <c r="B3031" s="157">
        <v>2</v>
      </c>
      <c r="C3031" s="158" t="s">
        <v>1476</v>
      </c>
      <c r="D3031" s="156" t="s">
        <v>130</v>
      </c>
      <c r="E3031" s="156" t="s">
        <v>2722</v>
      </c>
      <c r="F3031" s="159" t="s">
        <v>5556</v>
      </c>
      <c r="G3031" s="156" t="s">
        <v>5941</v>
      </c>
      <c r="H3031" s="160">
        <v>45225</v>
      </c>
      <c r="I3031" s="160">
        <v>45278</v>
      </c>
      <c r="J3031" s="161" t="s">
        <v>5251</v>
      </c>
      <c r="K3031" s="162"/>
      <c r="L3031" s="163" t="s">
        <v>5602</v>
      </c>
      <c r="M3031" s="171">
        <v>0</v>
      </c>
      <c r="N3031" s="164">
        <v>166.24</v>
      </c>
      <c r="O3031" s="162" t="s">
        <v>5623</v>
      </c>
      <c r="P3031" s="160">
        <v>45278</v>
      </c>
      <c r="Q3031" s="162" t="s">
        <v>6114</v>
      </c>
      <c r="R3031" s="164">
        <v>166.24</v>
      </c>
      <c r="S3031" s="162" t="s">
        <v>1571</v>
      </c>
      <c r="T3031" s="163"/>
      <c r="U3031" s="161" t="s">
        <v>10</v>
      </c>
      <c r="V3031" s="161" t="s">
        <v>11</v>
      </c>
      <c r="W3031" s="161" t="s">
        <v>12</v>
      </c>
      <c r="X3031" s="161" t="s">
        <v>13</v>
      </c>
      <c r="Y3031" s="169">
        <v>5600</v>
      </c>
      <c r="Z3031" s="165">
        <v>9121101</v>
      </c>
      <c r="AA3031" s="166">
        <v>9.986303673979384E-2</v>
      </c>
      <c r="AB3031" s="158" t="s">
        <v>5558</v>
      </c>
      <c r="AC3031" s="168" t="s">
        <v>3197</v>
      </c>
    </row>
    <row r="3032" spans="1:29" x14ac:dyDescent="0.3">
      <c r="A3032" s="156" t="s">
        <v>3068</v>
      </c>
      <c r="B3032" s="157">
        <v>2</v>
      </c>
      <c r="C3032" s="158" t="s">
        <v>1476</v>
      </c>
      <c r="D3032" s="158" t="s">
        <v>130</v>
      </c>
      <c r="E3032" s="156" t="s">
        <v>2722</v>
      </c>
      <c r="F3032" s="159" t="s">
        <v>5556</v>
      </c>
      <c r="G3032" s="158" t="s">
        <v>5941</v>
      </c>
      <c r="H3032" s="160">
        <v>45225</v>
      </c>
      <c r="I3032" s="160">
        <v>45278</v>
      </c>
      <c r="J3032" s="161" t="s">
        <v>5251</v>
      </c>
      <c r="K3032" s="162"/>
      <c r="L3032" s="163" t="s">
        <v>5602</v>
      </c>
      <c r="M3032" s="171">
        <v>0</v>
      </c>
      <c r="N3032" s="164">
        <v>-350</v>
      </c>
      <c r="O3032" s="162" t="s">
        <v>5611</v>
      </c>
      <c r="P3032" s="160">
        <v>45278</v>
      </c>
      <c r="Q3032" s="162" t="s">
        <v>6114</v>
      </c>
      <c r="R3032" s="164">
        <v>-350</v>
      </c>
      <c r="S3032" s="163" t="s">
        <v>1571</v>
      </c>
      <c r="T3032" s="163"/>
      <c r="U3032" s="161" t="s">
        <v>10</v>
      </c>
      <c r="V3032" s="161" t="s">
        <v>11</v>
      </c>
      <c r="W3032" s="161" t="s">
        <v>12</v>
      </c>
      <c r="X3032" s="161" t="s">
        <v>13</v>
      </c>
      <c r="Y3032" s="165">
        <v>5600</v>
      </c>
      <c r="Z3032" s="165">
        <v>9121101</v>
      </c>
      <c r="AA3032" s="166">
        <v>-0.21025061873753514</v>
      </c>
      <c r="AB3032" s="167" t="s">
        <v>5675</v>
      </c>
      <c r="AC3032" s="168" t="s">
        <v>3197</v>
      </c>
    </row>
    <row r="3033" spans="1:29" x14ac:dyDescent="0.3">
      <c r="A3033" s="156" t="s">
        <v>3068</v>
      </c>
      <c r="B3033" s="157">
        <v>2</v>
      </c>
      <c r="C3033" s="158" t="s">
        <v>1476</v>
      </c>
      <c r="D3033" s="156" t="s">
        <v>130</v>
      </c>
      <c r="E3033" s="156" t="s">
        <v>2722</v>
      </c>
      <c r="F3033" s="159" t="s">
        <v>5556</v>
      </c>
      <c r="G3033" s="156" t="s">
        <v>5941</v>
      </c>
      <c r="H3033" s="160">
        <v>45225</v>
      </c>
      <c r="I3033" s="160">
        <v>45279</v>
      </c>
      <c r="J3033" s="161" t="s">
        <v>5251</v>
      </c>
      <c r="K3033" s="162"/>
      <c r="L3033" s="163" t="s">
        <v>5602</v>
      </c>
      <c r="M3033" s="171">
        <v>0</v>
      </c>
      <c r="N3033" s="164">
        <v>166.24</v>
      </c>
      <c r="O3033" s="162" t="s">
        <v>5625</v>
      </c>
      <c r="P3033" s="160">
        <v>45279</v>
      </c>
      <c r="Q3033" s="162" t="s">
        <v>5626</v>
      </c>
      <c r="R3033" s="164">
        <v>166.24</v>
      </c>
      <c r="S3033" s="162" t="s">
        <v>1571</v>
      </c>
      <c r="T3033" s="163"/>
      <c r="U3033" s="161" t="s">
        <v>10</v>
      </c>
      <c r="V3033" s="161" t="s">
        <v>11</v>
      </c>
      <c r="W3033" s="161" t="s">
        <v>12</v>
      </c>
      <c r="X3033" s="161" t="s">
        <v>13</v>
      </c>
      <c r="Y3033" s="169">
        <v>5600</v>
      </c>
      <c r="Z3033" s="169">
        <v>9121101</v>
      </c>
      <c r="AA3033" s="166">
        <v>9.986303673979384E-2</v>
      </c>
      <c r="AB3033" s="158" t="s">
        <v>5558</v>
      </c>
      <c r="AC3033" s="168" t="s">
        <v>3197</v>
      </c>
    </row>
    <row r="3034" spans="1:29" x14ac:dyDescent="0.3">
      <c r="A3034" s="156" t="s">
        <v>3068</v>
      </c>
      <c r="B3034" s="157">
        <v>2</v>
      </c>
      <c r="C3034" s="158" t="s">
        <v>1476</v>
      </c>
      <c r="D3034" s="158" t="s">
        <v>130</v>
      </c>
      <c r="E3034" s="156" t="s">
        <v>2722</v>
      </c>
      <c r="F3034" s="159" t="s">
        <v>5556</v>
      </c>
      <c r="G3034" s="158" t="s">
        <v>5941</v>
      </c>
      <c r="H3034" s="160">
        <v>45225</v>
      </c>
      <c r="I3034" s="160">
        <v>45280</v>
      </c>
      <c r="J3034" s="161" t="s">
        <v>5251</v>
      </c>
      <c r="K3034" s="162"/>
      <c r="L3034" s="163" t="s">
        <v>5602</v>
      </c>
      <c r="M3034" s="171">
        <v>2986.3199999999997</v>
      </c>
      <c r="N3034" s="164">
        <v>2986.3199999999997</v>
      </c>
      <c r="O3034" s="162"/>
      <c r="P3034" s="160"/>
      <c r="Q3034" s="162"/>
      <c r="R3034" s="164">
        <v>0</v>
      </c>
      <c r="S3034" s="163" t="s">
        <v>1571</v>
      </c>
      <c r="T3034" s="163"/>
      <c r="U3034" s="161" t="s">
        <v>10</v>
      </c>
      <c r="V3034" s="161" t="s">
        <v>11</v>
      </c>
      <c r="W3034" s="161" t="s">
        <v>12</v>
      </c>
      <c r="X3034" s="161" t="s">
        <v>13</v>
      </c>
      <c r="Y3034" s="165">
        <v>5600</v>
      </c>
      <c r="Z3034" s="165">
        <v>9121101</v>
      </c>
      <c r="AA3034" s="166">
        <v>0</v>
      </c>
      <c r="AB3034" s="167" t="s">
        <v>5558</v>
      </c>
      <c r="AC3034" s="168" t="s">
        <v>3197</v>
      </c>
    </row>
    <row r="3035" spans="1:29" x14ac:dyDescent="0.3">
      <c r="A3035" s="156" t="s">
        <v>3068</v>
      </c>
      <c r="B3035" s="157">
        <v>2</v>
      </c>
      <c r="C3035" s="158" t="s">
        <v>1476</v>
      </c>
      <c r="D3035" s="156" t="s">
        <v>130</v>
      </c>
      <c r="E3035" s="156" t="s">
        <v>2722</v>
      </c>
      <c r="F3035" s="159" t="s">
        <v>5556</v>
      </c>
      <c r="G3035" s="156" t="s">
        <v>5941</v>
      </c>
      <c r="H3035" s="160">
        <v>45225</v>
      </c>
      <c r="I3035" s="160">
        <v>45444</v>
      </c>
      <c r="J3035" s="161" t="s">
        <v>5251</v>
      </c>
      <c r="K3035" s="162" t="s">
        <v>5557</v>
      </c>
      <c r="L3035" s="163" t="s">
        <v>5602</v>
      </c>
      <c r="M3035" s="171">
        <v>-2986.32</v>
      </c>
      <c r="N3035" s="164">
        <v>-2986.32</v>
      </c>
      <c r="O3035" s="162"/>
      <c r="P3035" s="160"/>
      <c r="Q3035" s="162"/>
      <c r="R3035" s="164">
        <v>0</v>
      </c>
      <c r="S3035" s="162" t="s">
        <v>1571</v>
      </c>
      <c r="T3035" s="163"/>
      <c r="U3035" s="161" t="s">
        <v>10</v>
      </c>
      <c r="V3035" s="161" t="s">
        <v>11</v>
      </c>
      <c r="W3035" s="161" t="s">
        <v>12</v>
      </c>
      <c r="X3035" s="161" t="s">
        <v>13</v>
      </c>
      <c r="Y3035" s="169">
        <v>5600</v>
      </c>
      <c r="Z3035" s="169">
        <v>9121101</v>
      </c>
      <c r="AA3035" s="166">
        <v>0</v>
      </c>
      <c r="AB3035" s="158" t="s">
        <v>6086</v>
      </c>
      <c r="AC3035" s="168" t="s">
        <v>3197</v>
      </c>
    </row>
    <row r="3036" spans="1:29" x14ac:dyDescent="0.3">
      <c r="A3036" s="156" t="s">
        <v>2737</v>
      </c>
      <c r="B3036" s="157">
        <v>0</v>
      </c>
      <c r="C3036" s="158" t="s">
        <v>1464</v>
      </c>
      <c r="D3036" s="158" t="s">
        <v>3</v>
      </c>
      <c r="E3036" s="156" t="s">
        <v>2722</v>
      </c>
      <c r="F3036" s="159" t="s">
        <v>795</v>
      </c>
      <c r="G3036" s="158" t="s">
        <v>2217</v>
      </c>
      <c r="H3036" s="160">
        <v>43969</v>
      </c>
      <c r="I3036" s="160">
        <v>43999</v>
      </c>
      <c r="J3036" s="161" t="s">
        <v>5</v>
      </c>
      <c r="K3036" s="162" t="s">
        <v>796</v>
      </c>
      <c r="L3036" s="163" t="s">
        <v>799</v>
      </c>
      <c r="M3036" s="171">
        <v>0</v>
      </c>
      <c r="N3036" s="164">
        <v>198.23</v>
      </c>
      <c r="O3036" s="162">
        <v>8010077</v>
      </c>
      <c r="P3036" s="160">
        <v>43999</v>
      </c>
      <c r="Q3036" s="162" t="s">
        <v>884</v>
      </c>
      <c r="R3036" s="164">
        <v>198.23</v>
      </c>
      <c r="S3036" s="163"/>
      <c r="T3036" s="163"/>
      <c r="U3036" s="161" t="s">
        <v>10</v>
      </c>
      <c r="V3036" s="161" t="s">
        <v>11</v>
      </c>
      <c r="W3036" s="161" t="s">
        <v>12</v>
      </c>
      <c r="X3036" s="161" t="s">
        <v>13</v>
      </c>
      <c r="Y3036" s="165">
        <v>4300</v>
      </c>
      <c r="Z3036" s="165">
        <v>9851100</v>
      </c>
      <c r="AA3036" s="166">
        <v>1</v>
      </c>
      <c r="AB3036" s="167" t="s">
        <v>2218</v>
      </c>
      <c r="AC3036" s="168" t="s">
        <v>3186</v>
      </c>
    </row>
    <row r="3037" spans="1:29" x14ac:dyDescent="0.3">
      <c r="A3037" s="156" t="s">
        <v>2759</v>
      </c>
      <c r="B3037" s="157">
        <v>2</v>
      </c>
      <c r="C3037" s="158" t="s">
        <v>1464</v>
      </c>
      <c r="D3037" s="156" t="s">
        <v>285</v>
      </c>
      <c r="E3037" s="156" t="s">
        <v>2722</v>
      </c>
      <c r="F3037" s="158" t="s">
        <v>1366</v>
      </c>
      <c r="G3037" s="158" t="s">
        <v>1360</v>
      </c>
      <c r="H3037" s="160">
        <v>44165</v>
      </c>
      <c r="I3037" s="160">
        <v>44302</v>
      </c>
      <c r="J3037" s="161" t="s">
        <v>979</v>
      </c>
      <c r="K3037" s="162"/>
      <c r="L3037" s="163" t="s">
        <v>1373</v>
      </c>
      <c r="M3037" s="171">
        <v>0</v>
      </c>
      <c r="N3037" s="171">
        <v>507.43</v>
      </c>
      <c r="O3037" s="162">
        <v>34750</v>
      </c>
      <c r="P3037" s="160">
        <v>44302</v>
      </c>
      <c r="Q3037" s="162" t="s">
        <v>1882</v>
      </c>
      <c r="R3037" s="171">
        <v>507.43</v>
      </c>
      <c r="S3037" s="158" t="s">
        <v>633</v>
      </c>
      <c r="T3037" s="156"/>
      <c r="U3037" s="161" t="s">
        <v>10</v>
      </c>
      <c r="V3037" s="161" t="s">
        <v>11</v>
      </c>
      <c r="W3037" s="161" t="s">
        <v>1355</v>
      </c>
      <c r="X3037" s="161" t="s">
        <v>1356</v>
      </c>
      <c r="Y3037" s="165">
        <v>4300</v>
      </c>
      <c r="Z3037" s="165">
        <v>9381101</v>
      </c>
      <c r="AA3037" s="166">
        <v>0.24524544843818719</v>
      </c>
      <c r="AB3037" s="158" t="s">
        <v>1362</v>
      </c>
      <c r="AC3037" s="168" t="s">
        <v>3332</v>
      </c>
    </row>
    <row r="3038" spans="1:29" x14ac:dyDescent="0.3">
      <c r="A3038" s="156" t="s">
        <v>2759</v>
      </c>
      <c r="B3038" s="157">
        <v>2</v>
      </c>
      <c r="C3038" s="158" t="s">
        <v>1464</v>
      </c>
      <c r="D3038" s="158" t="s">
        <v>285</v>
      </c>
      <c r="E3038" s="156" t="s">
        <v>2722</v>
      </c>
      <c r="F3038" s="158" t="s">
        <v>1366</v>
      </c>
      <c r="G3038" s="158" t="s">
        <v>1360</v>
      </c>
      <c r="H3038" s="160">
        <v>44165</v>
      </c>
      <c r="I3038" s="160">
        <v>44302</v>
      </c>
      <c r="J3038" s="161" t="s">
        <v>979</v>
      </c>
      <c r="K3038" s="162" t="s">
        <v>1361</v>
      </c>
      <c r="L3038" s="158" t="s">
        <v>1373</v>
      </c>
      <c r="M3038" s="171">
        <v>0</v>
      </c>
      <c r="N3038" s="171">
        <v>603.66</v>
      </c>
      <c r="O3038" s="162">
        <v>34750</v>
      </c>
      <c r="P3038" s="160">
        <v>44302</v>
      </c>
      <c r="Q3038" s="162" t="s">
        <v>1882</v>
      </c>
      <c r="R3038" s="171">
        <v>603.66</v>
      </c>
      <c r="S3038" s="158" t="s">
        <v>633</v>
      </c>
      <c r="T3038" s="156"/>
      <c r="U3038" s="161" t="s">
        <v>10</v>
      </c>
      <c r="V3038" s="161" t="s">
        <v>11</v>
      </c>
      <c r="W3038" s="161" t="s">
        <v>12</v>
      </c>
      <c r="X3038" s="161" t="s">
        <v>13</v>
      </c>
      <c r="Y3038" s="165">
        <v>4400</v>
      </c>
      <c r="Z3038" s="165">
        <v>9381101</v>
      </c>
      <c r="AA3038" s="166">
        <v>0.29175426640954627</v>
      </c>
      <c r="AB3038" s="158" t="s">
        <v>1362</v>
      </c>
      <c r="AC3038" s="168" t="s">
        <v>3332</v>
      </c>
    </row>
    <row r="3039" spans="1:29" x14ac:dyDescent="0.3">
      <c r="A3039" s="156" t="s">
        <v>2759</v>
      </c>
      <c r="B3039" s="157">
        <v>2</v>
      </c>
      <c r="C3039" s="158" t="s">
        <v>1464</v>
      </c>
      <c r="D3039" s="158" t="s">
        <v>285</v>
      </c>
      <c r="E3039" s="156" t="s">
        <v>2722</v>
      </c>
      <c r="F3039" s="158" t="s">
        <v>1366</v>
      </c>
      <c r="G3039" s="158" t="s">
        <v>1360</v>
      </c>
      <c r="H3039" s="160">
        <v>44165</v>
      </c>
      <c r="I3039" s="160">
        <v>44715</v>
      </c>
      <c r="J3039" s="161" t="s">
        <v>2202</v>
      </c>
      <c r="K3039" s="162" t="s">
        <v>1361</v>
      </c>
      <c r="L3039" s="158" t="s">
        <v>1373</v>
      </c>
      <c r="M3039" s="171">
        <v>0</v>
      </c>
      <c r="N3039" s="171">
        <v>957.98</v>
      </c>
      <c r="O3039" s="162">
        <v>35917</v>
      </c>
      <c r="P3039" s="160">
        <v>44715</v>
      </c>
      <c r="Q3039" s="162" t="s">
        <v>2657</v>
      </c>
      <c r="R3039" s="171">
        <v>957.98</v>
      </c>
      <c r="S3039" s="158" t="s">
        <v>633</v>
      </c>
      <c r="T3039" s="156"/>
      <c r="U3039" s="161" t="s">
        <v>10</v>
      </c>
      <c r="V3039" s="161" t="s">
        <v>11</v>
      </c>
      <c r="W3039" s="161" t="s">
        <v>1355</v>
      </c>
      <c r="X3039" s="161" t="s">
        <v>1356</v>
      </c>
      <c r="Y3039" s="165">
        <v>4300</v>
      </c>
      <c r="Z3039" s="165">
        <v>9381101</v>
      </c>
      <c r="AA3039" s="166">
        <v>0.46300028515226643</v>
      </c>
      <c r="AB3039" s="158" t="s">
        <v>1362</v>
      </c>
      <c r="AC3039" s="168" t="s">
        <v>3332</v>
      </c>
    </row>
    <row r="3040" spans="1:29" x14ac:dyDescent="0.3">
      <c r="A3040" s="156" t="s">
        <v>2795</v>
      </c>
      <c r="B3040" s="157">
        <v>1</v>
      </c>
      <c r="C3040" s="158" t="s">
        <v>310</v>
      </c>
      <c r="D3040" s="156" t="s">
        <v>263</v>
      </c>
      <c r="E3040" s="156" t="s">
        <v>2722</v>
      </c>
      <c r="F3040" s="159" t="s">
        <v>1366</v>
      </c>
      <c r="G3040" s="156" t="s">
        <v>310</v>
      </c>
      <c r="H3040" s="160">
        <v>44475</v>
      </c>
      <c r="I3040" s="160">
        <v>44490</v>
      </c>
      <c r="J3040" s="161" t="s">
        <v>2202</v>
      </c>
      <c r="K3040" s="162" t="s">
        <v>2422</v>
      </c>
      <c r="L3040" s="163" t="s">
        <v>2429</v>
      </c>
      <c r="M3040" s="171">
        <v>0</v>
      </c>
      <c r="N3040" s="164">
        <v>163.5</v>
      </c>
      <c r="O3040" s="162">
        <v>35255</v>
      </c>
      <c r="P3040" s="160">
        <v>44490</v>
      </c>
      <c r="Q3040" s="162" t="s">
        <v>2430</v>
      </c>
      <c r="R3040" s="164">
        <v>163.5</v>
      </c>
      <c r="S3040" s="163" t="s">
        <v>2249</v>
      </c>
      <c r="T3040" s="163"/>
      <c r="U3040" s="161" t="s">
        <v>10</v>
      </c>
      <c r="V3040" s="161" t="s">
        <v>11</v>
      </c>
      <c r="W3040" s="161" t="s">
        <v>12</v>
      </c>
      <c r="X3040" s="161" t="s">
        <v>13</v>
      </c>
      <c r="Y3040" s="169">
        <v>5800</v>
      </c>
      <c r="Z3040" s="169">
        <v>9051101</v>
      </c>
      <c r="AA3040" s="166">
        <v>5.3003533568904596E-2</v>
      </c>
      <c r="AB3040" s="158" t="s">
        <v>2434</v>
      </c>
      <c r="AC3040" s="168" t="s">
        <v>3171</v>
      </c>
    </row>
    <row r="3041" spans="1:29" x14ac:dyDescent="0.3">
      <c r="A3041" s="156" t="s">
        <v>2795</v>
      </c>
      <c r="B3041" s="157">
        <v>1</v>
      </c>
      <c r="C3041" s="158" t="s">
        <v>310</v>
      </c>
      <c r="D3041" s="156" t="s">
        <v>263</v>
      </c>
      <c r="E3041" s="156" t="s">
        <v>2722</v>
      </c>
      <c r="F3041" s="159" t="s">
        <v>1366</v>
      </c>
      <c r="G3041" s="156" t="s">
        <v>310</v>
      </c>
      <c r="H3041" s="160">
        <v>44475</v>
      </c>
      <c r="I3041" s="160">
        <v>44490</v>
      </c>
      <c r="J3041" s="161" t="s">
        <v>2202</v>
      </c>
      <c r="K3041" s="162" t="s">
        <v>2422</v>
      </c>
      <c r="L3041" s="163" t="s">
        <v>2429</v>
      </c>
      <c r="M3041" s="171">
        <v>0</v>
      </c>
      <c r="N3041" s="164">
        <v>2169.1</v>
      </c>
      <c r="O3041" s="162">
        <v>35275</v>
      </c>
      <c r="P3041" s="160">
        <v>44490</v>
      </c>
      <c r="Q3041" s="162" t="s">
        <v>2430</v>
      </c>
      <c r="R3041" s="164">
        <v>2169.1</v>
      </c>
      <c r="S3041" s="163" t="s">
        <v>2249</v>
      </c>
      <c r="T3041" s="163"/>
      <c r="U3041" s="161" t="s">
        <v>10</v>
      </c>
      <c r="V3041" s="161" t="s">
        <v>11</v>
      </c>
      <c r="W3041" s="161" t="s">
        <v>12</v>
      </c>
      <c r="X3041" s="161" t="s">
        <v>13</v>
      </c>
      <c r="Y3041" s="169">
        <v>5800</v>
      </c>
      <c r="Z3041" s="169">
        <v>9051101</v>
      </c>
      <c r="AA3041" s="166">
        <v>0.70318021201413428</v>
      </c>
      <c r="AB3041" s="158" t="s">
        <v>2433</v>
      </c>
      <c r="AC3041" s="168" t="s">
        <v>3171</v>
      </c>
    </row>
    <row r="3042" spans="1:29" x14ac:dyDescent="0.3">
      <c r="A3042" s="156" t="s">
        <v>2817</v>
      </c>
      <c r="B3042" s="157">
        <v>2</v>
      </c>
      <c r="C3042" s="158" t="s">
        <v>310</v>
      </c>
      <c r="D3042" s="158" t="s">
        <v>275</v>
      </c>
      <c r="E3042" s="156" t="s">
        <v>2722</v>
      </c>
      <c r="F3042" s="159" t="s">
        <v>1366</v>
      </c>
      <c r="G3042" s="156" t="s">
        <v>310</v>
      </c>
      <c r="H3042" s="160">
        <v>44475</v>
      </c>
      <c r="I3042" s="160">
        <v>44490</v>
      </c>
      <c r="J3042" s="161" t="s">
        <v>2202</v>
      </c>
      <c r="K3042" s="162" t="s">
        <v>2422</v>
      </c>
      <c r="L3042" s="163" t="s">
        <v>2429</v>
      </c>
      <c r="M3042" s="171">
        <v>0</v>
      </c>
      <c r="N3042" s="171">
        <v>130.80000000000001</v>
      </c>
      <c r="O3042" s="162">
        <v>35256</v>
      </c>
      <c r="P3042" s="160">
        <v>44490</v>
      </c>
      <c r="Q3042" s="162" t="s">
        <v>2430</v>
      </c>
      <c r="R3042" s="164">
        <v>130.80000000000001</v>
      </c>
      <c r="S3042" s="162" t="s">
        <v>395</v>
      </c>
      <c r="T3042" s="163"/>
      <c r="U3042" s="161" t="s">
        <v>10</v>
      </c>
      <c r="V3042" s="161" t="s">
        <v>11</v>
      </c>
      <c r="W3042" s="161" t="s">
        <v>12</v>
      </c>
      <c r="X3042" s="161" t="s">
        <v>13</v>
      </c>
      <c r="Y3042" s="169">
        <v>5800</v>
      </c>
      <c r="Z3042" s="169">
        <v>9191101</v>
      </c>
      <c r="AA3042" s="166">
        <v>4.2402826855123678E-2</v>
      </c>
      <c r="AB3042" s="158" t="s">
        <v>2435</v>
      </c>
      <c r="AC3042" s="168" t="s">
        <v>3222</v>
      </c>
    </row>
    <row r="3043" spans="1:29" x14ac:dyDescent="0.3">
      <c r="A3043" s="156" t="s">
        <v>2848</v>
      </c>
      <c r="B3043" s="157">
        <v>1</v>
      </c>
      <c r="C3043" s="158" t="s">
        <v>310</v>
      </c>
      <c r="D3043" s="158" t="s">
        <v>268</v>
      </c>
      <c r="E3043" s="156" t="s">
        <v>2722</v>
      </c>
      <c r="F3043" s="159" t="s">
        <v>1366</v>
      </c>
      <c r="G3043" s="156" t="s">
        <v>310</v>
      </c>
      <c r="H3043" s="160">
        <v>44475</v>
      </c>
      <c r="I3043" s="160">
        <v>44490</v>
      </c>
      <c r="J3043" s="161" t="s">
        <v>2202</v>
      </c>
      <c r="K3043" s="162" t="s">
        <v>2422</v>
      </c>
      <c r="L3043" s="163" t="s">
        <v>2429</v>
      </c>
      <c r="M3043" s="171">
        <v>0</v>
      </c>
      <c r="N3043" s="171">
        <v>479.6</v>
      </c>
      <c r="O3043" s="162">
        <v>35253</v>
      </c>
      <c r="P3043" s="160">
        <v>44490</v>
      </c>
      <c r="Q3043" s="162" t="s">
        <v>2430</v>
      </c>
      <c r="R3043" s="164">
        <v>479.6</v>
      </c>
      <c r="S3043" s="162" t="s">
        <v>2250</v>
      </c>
      <c r="T3043" s="163"/>
      <c r="U3043" s="161" t="s">
        <v>10</v>
      </c>
      <c r="V3043" s="161" t="s">
        <v>11</v>
      </c>
      <c r="W3043" s="161" t="s">
        <v>12</v>
      </c>
      <c r="X3043" s="161" t="s">
        <v>13</v>
      </c>
      <c r="Y3043" s="169">
        <v>5800</v>
      </c>
      <c r="Z3043" s="169">
        <v>9221101</v>
      </c>
      <c r="AA3043" s="166">
        <v>0.15547703180212016</v>
      </c>
      <c r="AB3043" s="158" t="s">
        <v>2432</v>
      </c>
      <c r="AC3043" s="168" t="s">
        <v>3242</v>
      </c>
    </row>
    <row r="3044" spans="1:29" x14ac:dyDescent="0.3">
      <c r="A3044" s="156" t="s">
        <v>2860</v>
      </c>
      <c r="B3044" s="157">
        <v>1</v>
      </c>
      <c r="C3044" s="158" t="s">
        <v>310</v>
      </c>
      <c r="D3044" s="158" t="s">
        <v>283</v>
      </c>
      <c r="E3044" s="156" t="s">
        <v>2722</v>
      </c>
      <c r="F3044" s="159" t="s">
        <v>1366</v>
      </c>
      <c r="G3044" s="156" t="s">
        <v>310</v>
      </c>
      <c r="H3044" s="160">
        <v>44475</v>
      </c>
      <c r="I3044" s="160">
        <v>44490</v>
      </c>
      <c r="J3044" s="161" t="s">
        <v>2202</v>
      </c>
      <c r="K3044" s="162" t="s">
        <v>2422</v>
      </c>
      <c r="L3044" s="163" t="s">
        <v>2429</v>
      </c>
      <c r="M3044" s="171">
        <v>0</v>
      </c>
      <c r="N3044" s="171">
        <v>141.69999999999999</v>
      </c>
      <c r="O3044" s="162">
        <v>35254</v>
      </c>
      <c r="P3044" s="160">
        <v>44490</v>
      </c>
      <c r="Q3044" s="162" t="s">
        <v>2430</v>
      </c>
      <c r="R3044" s="164">
        <v>141.69999999999999</v>
      </c>
      <c r="S3044" s="162" t="s">
        <v>401</v>
      </c>
      <c r="T3044" s="163"/>
      <c r="U3044" s="161" t="s">
        <v>10</v>
      </c>
      <c r="V3044" s="161" t="s">
        <v>11</v>
      </c>
      <c r="W3044" s="161" t="s">
        <v>12</v>
      </c>
      <c r="X3044" s="161" t="s">
        <v>13</v>
      </c>
      <c r="Y3044" s="169">
        <v>5800</v>
      </c>
      <c r="Z3044" s="169">
        <v>9231101</v>
      </c>
      <c r="AA3044" s="166">
        <v>4.5936395759717315E-2</v>
      </c>
      <c r="AB3044" s="158" t="s">
        <v>2431</v>
      </c>
      <c r="AC3044" s="168" t="s">
        <v>3247</v>
      </c>
    </row>
    <row r="3045" spans="1:29" x14ac:dyDescent="0.3">
      <c r="A3045" s="156" t="s">
        <v>2741</v>
      </c>
      <c r="B3045" s="157">
        <v>1</v>
      </c>
      <c r="C3045" s="158" t="s">
        <v>1464</v>
      </c>
      <c r="D3045" s="158" t="s">
        <v>263</v>
      </c>
      <c r="E3045" s="156" t="s">
        <v>2722</v>
      </c>
      <c r="F3045" s="159" t="s">
        <v>1366</v>
      </c>
      <c r="G3045" s="156" t="s">
        <v>1360</v>
      </c>
      <c r="H3045" s="160">
        <v>44306</v>
      </c>
      <c r="I3045" s="160">
        <v>44354</v>
      </c>
      <c r="J3045" s="161" t="s">
        <v>979</v>
      </c>
      <c r="K3045" s="162" t="s">
        <v>1916</v>
      </c>
      <c r="L3045" s="163" t="s">
        <v>1924</v>
      </c>
      <c r="M3045" s="171">
        <v>0</v>
      </c>
      <c r="N3045" s="171">
        <v>2660.68</v>
      </c>
      <c r="O3045" s="162">
        <v>34985</v>
      </c>
      <c r="P3045" s="160">
        <v>44354</v>
      </c>
      <c r="Q3045" s="162" t="s">
        <v>2119</v>
      </c>
      <c r="R3045" s="164">
        <v>2660.68</v>
      </c>
      <c r="S3045" s="162" t="s">
        <v>2249</v>
      </c>
      <c r="T3045" s="163"/>
      <c r="U3045" s="161" t="s">
        <v>10</v>
      </c>
      <c r="V3045" s="161" t="s">
        <v>11</v>
      </c>
      <c r="W3045" s="161" t="s">
        <v>1355</v>
      </c>
      <c r="X3045" s="161" t="s">
        <v>1356</v>
      </c>
      <c r="Y3045" s="169">
        <v>4300</v>
      </c>
      <c r="Z3045" s="169">
        <v>9051101</v>
      </c>
      <c r="AA3045" s="166">
        <v>0.31865652336376959</v>
      </c>
      <c r="AB3045" s="158" t="s">
        <v>1917</v>
      </c>
      <c r="AC3045" s="168" t="s">
        <v>3171</v>
      </c>
    </row>
    <row r="3046" spans="1:29" x14ac:dyDescent="0.3">
      <c r="A3046" s="156" t="s">
        <v>2741</v>
      </c>
      <c r="B3046" s="157">
        <v>1</v>
      </c>
      <c r="C3046" s="158" t="s">
        <v>1464</v>
      </c>
      <c r="D3046" s="158" t="s">
        <v>263</v>
      </c>
      <c r="E3046" s="156" t="s">
        <v>2722</v>
      </c>
      <c r="F3046" s="159" t="s">
        <v>1366</v>
      </c>
      <c r="G3046" s="156" t="s">
        <v>1360</v>
      </c>
      <c r="H3046" s="160">
        <v>44306</v>
      </c>
      <c r="I3046" s="160">
        <v>44354</v>
      </c>
      <c r="J3046" s="161" t="s">
        <v>979</v>
      </c>
      <c r="K3046" s="162" t="s">
        <v>1916</v>
      </c>
      <c r="L3046" s="163" t="s">
        <v>1924</v>
      </c>
      <c r="M3046" s="171">
        <v>0</v>
      </c>
      <c r="N3046" s="171">
        <v>558.94000000000005</v>
      </c>
      <c r="O3046" s="162">
        <v>34985</v>
      </c>
      <c r="P3046" s="160">
        <v>44354</v>
      </c>
      <c r="Q3046" s="162" t="s">
        <v>2119</v>
      </c>
      <c r="R3046" s="164">
        <v>558.94000000000005</v>
      </c>
      <c r="S3046" s="162" t="s">
        <v>2249</v>
      </c>
      <c r="T3046" s="163"/>
      <c r="U3046" s="161" t="s">
        <v>10</v>
      </c>
      <c r="V3046" s="161" t="s">
        <v>11</v>
      </c>
      <c r="W3046" s="161" t="s">
        <v>12</v>
      </c>
      <c r="X3046" s="161" t="s">
        <v>13</v>
      </c>
      <c r="Y3046" s="169">
        <v>4400</v>
      </c>
      <c r="Z3046" s="169">
        <v>9051101</v>
      </c>
      <c r="AA3046" s="166">
        <v>6.6941487577967071E-2</v>
      </c>
      <c r="AB3046" s="158" t="s">
        <v>1917</v>
      </c>
      <c r="AC3046" s="168" t="s">
        <v>3171</v>
      </c>
    </row>
    <row r="3047" spans="1:29" x14ac:dyDescent="0.3">
      <c r="A3047" s="156" t="s">
        <v>2745</v>
      </c>
      <c r="B3047" s="157">
        <v>2</v>
      </c>
      <c r="C3047" s="158" t="s">
        <v>1464</v>
      </c>
      <c r="D3047" s="158" t="s">
        <v>275</v>
      </c>
      <c r="E3047" s="156" t="s">
        <v>2722</v>
      </c>
      <c r="F3047" s="159" t="s">
        <v>1366</v>
      </c>
      <c r="G3047" s="156" t="s">
        <v>1360</v>
      </c>
      <c r="H3047" s="160">
        <v>44306</v>
      </c>
      <c r="I3047" s="160">
        <v>44354</v>
      </c>
      <c r="J3047" s="161" t="s">
        <v>979</v>
      </c>
      <c r="K3047" s="162" t="s">
        <v>1918</v>
      </c>
      <c r="L3047" s="163" t="s">
        <v>1924</v>
      </c>
      <c r="M3047" s="171">
        <v>0</v>
      </c>
      <c r="N3047" s="171">
        <v>1971.64</v>
      </c>
      <c r="O3047" s="162">
        <v>34985</v>
      </c>
      <c r="P3047" s="160">
        <v>44354</v>
      </c>
      <c r="Q3047" s="162" t="s">
        <v>2119</v>
      </c>
      <c r="R3047" s="164">
        <v>1971.64</v>
      </c>
      <c r="S3047" s="162" t="s">
        <v>395</v>
      </c>
      <c r="T3047" s="163"/>
      <c r="U3047" s="161" t="s">
        <v>10</v>
      </c>
      <c r="V3047" s="161" t="s">
        <v>11</v>
      </c>
      <c r="W3047" s="161" t="s">
        <v>1355</v>
      </c>
      <c r="X3047" s="161" t="s">
        <v>1356</v>
      </c>
      <c r="Y3047" s="169">
        <v>4300</v>
      </c>
      <c r="Z3047" s="169">
        <v>9191101</v>
      </c>
      <c r="AA3047" s="166">
        <v>0.23613360032959346</v>
      </c>
      <c r="AB3047" s="158" t="s">
        <v>1919</v>
      </c>
      <c r="AC3047" s="168" t="s">
        <v>3222</v>
      </c>
    </row>
    <row r="3048" spans="1:29" x14ac:dyDescent="0.3">
      <c r="A3048" s="156" t="s">
        <v>2745</v>
      </c>
      <c r="B3048" s="157">
        <v>2</v>
      </c>
      <c r="C3048" s="158" t="s">
        <v>1464</v>
      </c>
      <c r="D3048" s="158" t="s">
        <v>275</v>
      </c>
      <c r="E3048" s="156" t="s">
        <v>2722</v>
      </c>
      <c r="F3048" s="159" t="s">
        <v>1366</v>
      </c>
      <c r="G3048" s="156" t="s">
        <v>1360</v>
      </c>
      <c r="H3048" s="160">
        <v>44306</v>
      </c>
      <c r="I3048" s="160">
        <v>44354</v>
      </c>
      <c r="J3048" s="161" t="s">
        <v>979</v>
      </c>
      <c r="K3048" s="162" t="s">
        <v>1918</v>
      </c>
      <c r="L3048" s="163" t="s">
        <v>1924</v>
      </c>
      <c r="M3048" s="171">
        <v>0</v>
      </c>
      <c r="N3048" s="171">
        <v>558.94000000000005</v>
      </c>
      <c r="O3048" s="162">
        <v>34985</v>
      </c>
      <c r="P3048" s="160">
        <v>44354</v>
      </c>
      <c r="Q3048" s="162" t="s">
        <v>2119</v>
      </c>
      <c r="R3048" s="164">
        <v>558.94000000000005</v>
      </c>
      <c r="S3048" s="162" t="s">
        <v>395</v>
      </c>
      <c r="T3048" s="163"/>
      <c r="U3048" s="161" t="s">
        <v>10</v>
      </c>
      <c r="V3048" s="161" t="s">
        <v>11</v>
      </c>
      <c r="W3048" s="161" t="s">
        <v>12</v>
      </c>
      <c r="X3048" s="161" t="s">
        <v>13</v>
      </c>
      <c r="Y3048" s="169">
        <v>4400</v>
      </c>
      <c r="Z3048" s="169">
        <v>9191101</v>
      </c>
      <c r="AA3048" s="166">
        <v>6.6941487577967071E-2</v>
      </c>
      <c r="AB3048" s="158" t="s">
        <v>1919</v>
      </c>
      <c r="AC3048" s="168" t="s">
        <v>3222</v>
      </c>
    </row>
    <row r="3049" spans="1:29" x14ac:dyDescent="0.3">
      <c r="A3049" s="156" t="s">
        <v>2738</v>
      </c>
      <c r="B3049" s="157">
        <v>1</v>
      </c>
      <c r="C3049" s="158" t="s">
        <v>1464</v>
      </c>
      <c r="D3049" s="158" t="s">
        <v>283</v>
      </c>
      <c r="E3049" s="156" t="s">
        <v>2722</v>
      </c>
      <c r="F3049" s="159" t="s">
        <v>1366</v>
      </c>
      <c r="G3049" s="156" t="s">
        <v>1360</v>
      </c>
      <c r="H3049" s="160">
        <v>44306</v>
      </c>
      <c r="I3049" s="160">
        <v>44354</v>
      </c>
      <c r="J3049" s="161" t="s">
        <v>979</v>
      </c>
      <c r="K3049" s="162" t="s">
        <v>1920</v>
      </c>
      <c r="L3049" s="163" t="s">
        <v>1924</v>
      </c>
      <c r="M3049" s="171">
        <v>0</v>
      </c>
      <c r="N3049" s="171">
        <v>2040.54</v>
      </c>
      <c r="O3049" s="162">
        <v>34985</v>
      </c>
      <c r="P3049" s="160">
        <v>44354</v>
      </c>
      <c r="Q3049" s="162" t="s">
        <v>2119</v>
      </c>
      <c r="R3049" s="164">
        <v>2040.54</v>
      </c>
      <c r="S3049" s="162" t="s">
        <v>401</v>
      </c>
      <c r="T3049" s="163"/>
      <c r="U3049" s="161" t="s">
        <v>10</v>
      </c>
      <c r="V3049" s="161" t="s">
        <v>11</v>
      </c>
      <c r="W3049" s="161" t="s">
        <v>1355</v>
      </c>
      <c r="X3049" s="161" t="s">
        <v>1356</v>
      </c>
      <c r="Y3049" s="169">
        <v>4300</v>
      </c>
      <c r="Z3049" s="169">
        <v>9231101</v>
      </c>
      <c r="AA3049" s="166">
        <v>0.24438541357273572</v>
      </c>
      <c r="AB3049" s="158" t="s">
        <v>2295</v>
      </c>
      <c r="AC3049" s="168" t="s">
        <v>3247</v>
      </c>
    </row>
    <row r="3050" spans="1:29" x14ac:dyDescent="0.3">
      <c r="A3050" s="156" t="s">
        <v>2738</v>
      </c>
      <c r="B3050" s="157">
        <v>1</v>
      </c>
      <c r="C3050" s="158" t="s">
        <v>1464</v>
      </c>
      <c r="D3050" s="158" t="s">
        <v>283</v>
      </c>
      <c r="E3050" s="156" t="s">
        <v>2722</v>
      </c>
      <c r="F3050" s="159" t="s">
        <v>1366</v>
      </c>
      <c r="G3050" s="156" t="s">
        <v>1360</v>
      </c>
      <c r="H3050" s="160">
        <v>44306</v>
      </c>
      <c r="I3050" s="160">
        <v>44354</v>
      </c>
      <c r="J3050" s="161" t="s">
        <v>979</v>
      </c>
      <c r="K3050" s="162" t="s">
        <v>1920</v>
      </c>
      <c r="L3050" s="163" t="s">
        <v>1924</v>
      </c>
      <c r="M3050" s="171">
        <v>0</v>
      </c>
      <c r="N3050" s="171">
        <v>558.94000000000005</v>
      </c>
      <c r="O3050" s="162">
        <v>34985</v>
      </c>
      <c r="P3050" s="160">
        <v>44354</v>
      </c>
      <c r="Q3050" s="162" t="s">
        <v>2119</v>
      </c>
      <c r="R3050" s="164">
        <v>558.94000000000005</v>
      </c>
      <c r="S3050" s="162" t="s">
        <v>401</v>
      </c>
      <c r="T3050" s="163"/>
      <c r="U3050" s="161" t="s">
        <v>10</v>
      </c>
      <c r="V3050" s="161" t="s">
        <v>11</v>
      </c>
      <c r="W3050" s="161" t="s">
        <v>12</v>
      </c>
      <c r="X3050" s="161" t="s">
        <v>13</v>
      </c>
      <c r="Y3050" s="169">
        <v>4400</v>
      </c>
      <c r="Z3050" s="169">
        <v>9231101</v>
      </c>
      <c r="AA3050" s="166">
        <v>6.6941487577967071E-2</v>
      </c>
      <c r="AB3050" s="158" t="s">
        <v>2295</v>
      </c>
      <c r="AC3050" s="168" t="s">
        <v>3247</v>
      </c>
    </row>
    <row r="3051" spans="1:29" x14ac:dyDescent="0.3">
      <c r="A3051" s="156" t="s">
        <v>2748</v>
      </c>
      <c r="B3051" s="157">
        <v>1</v>
      </c>
      <c r="C3051" s="158" t="s">
        <v>1464</v>
      </c>
      <c r="D3051" s="158" t="s">
        <v>268</v>
      </c>
      <c r="E3051" s="156" t="s">
        <v>2722</v>
      </c>
      <c r="F3051" s="159" t="s">
        <v>1366</v>
      </c>
      <c r="G3051" s="156" t="s">
        <v>1360</v>
      </c>
      <c r="H3051" s="160">
        <v>44308</v>
      </c>
      <c r="I3051" s="160">
        <v>44354</v>
      </c>
      <c r="J3051" s="161" t="s">
        <v>979</v>
      </c>
      <c r="K3051" s="162" t="s">
        <v>1922</v>
      </c>
      <c r="L3051" s="163" t="s">
        <v>1929</v>
      </c>
      <c r="M3051" s="171">
        <v>0</v>
      </c>
      <c r="N3051" s="171">
        <v>2867.39</v>
      </c>
      <c r="O3051" s="162">
        <v>34986</v>
      </c>
      <c r="P3051" s="160">
        <v>44354</v>
      </c>
      <c r="Q3051" s="162" t="s">
        <v>2119</v>
      </c>
      <c r="R3051" s="164">
        <v>2867.39</v>
      </c>
      <c r="S3051" s="162" t="s">
        <v>2250</v>
      </c>
      <c r="T3051" s="163"/>
      <c r="U3051" s="161" t="s">
        <v>10</v>
      </c>
      <c r="V3051" s="161" t="s">
        <v>11</v>
      </c>
      <c r="W3051" s="161" t="s">
        <v>1355</v>
      </c>
      <c r="X3051" s="161" t="s">
        <v>1356</v>
      </c>
      <c r="Y3051" s="169">
        <v>4300</v>
      </c>
      <c r="Z3051" s="169">
        <v>9221101</v>
      </c>
      <c r="AA3051" s="166">
        <v>0.83686918656404952</v>
      </c>
      <c r="AB3051" s="158" t="s">
        <v>1923</v>
      </c>
      <c r="AC3051" s="168" t="s">
        <v>3242</v>
      </c>
    </row>
    <row r="3052" spans="1:29" x14ac:dyDescent="0.3">
      <c r="A3052" s="156" t="s">
        <v>2748</v>
      </c>
      <c r="B3052" s="157">
        <v>1</v>
      </c>
      <c r="C3052" s="158" t="s">
        <v>1464</v>
      </c>
      <c r="D3052" s="158" t="s">
        <v>268</v>
      </c>
      <c r="E3052" s="156" t="s">
        <v>2722</v>
      </c>
      <c r="F3052" s="159" t="s">
        <v>1366</v>
      </c>
      <c r="G3052" s="156" t="s">
        <v>1360</v>
      </c>
      <c r="H3052" s="160">
        <v>44308</v>
      </c>
      <c r="I3052" s="160">
        <v>44354</v>
      </c>
      <c r="J3052" s="161" t="s">
        <v>979</v>
      </c>
      <c r="K3052" s="162" t="s">
        <v>1922</v>
      </c>
      <c r="L3052" s="163" t="s">
        <v>1929</v>
      </c>
      <c r="M3052" s="171">
        <v>0</v>
      </c>
      <c r="N3052" s="171">
        <v>558.94000000000005</v>
      </c>
      <c r="O3052" s="162">
        <v>34986</v>
      </c>
      <c r="P3052" s="160">
        <v>44354</v>
      </c>
      <c r="Q3052" s="162" t="s">
        <v>2119</v>
      </c>
      <c r="R3052" s="164">
        <v>558.94000000000005</v>
      </c>
      <c r="S3052" s="162" t="s">
        <v>2250</v>
      </c>
      <c r="T3052" s="163"/>
      <c r="U3052" s="161" t="s">
        <v>10</v>
      </c>
      <c r="V3052" s="161" t="s">
        <v>11</v>
      </c>
      <c r="W3052" s="161" t="s">
        <v>12</v>
      </c>
      <c r="X3052" s="161" t="s">
        <v>13</v>
      </c>
      <c r="Y3052" s="169">
        <v>4400</v>
      </c>
      <c r="Z3052" s="169">
        <v>9221101</v>
      </c>
      <c r="AA3052" s="166">
        <v>0.16313081343595043</v>
      </c>
      <c r="AB3052" s="158" t="s">
        <v>1923</v>
      </c>
      <c r="AC3052" s="168" t="s">
        <v>3242</v>
      </c>
    </row>
    <row r="3053" spans="1:29" x14ac:dyDescent="0.3">
      <c r="A3053" s="156" t="s">
        <v>2860</v>
      </c>
      <c r="B3053" s="157">
        <v>1</v>
      </c>
      <c r="C3053" s="158" t="s">
        <v>310</v>
      </c>
      <c r="D3053" s="158" t="s">
        <v>283</v>
      </c>
      <c r="E3053" s="156" t="s">
        <v>2722</v>
      </c>
      <c r="F3053" s="159" t="s">
        <v>641</v>
      </c>
      <c r="G3053" s="156" t="s">
        <v>310</v>
      </c>
      <c r="H3053" s="160">
        <v>43861</v>
      </c>
      <c r="I3053" s="160">
        <v>43923</v>
      </c>
      <c r="J3053" s="161" t="s">
        <v>5</v>
      </c>
      <c r="K3053" s="162" t="s">
        <v>574</v>
      </c>
      <c r="L3053" s="163" t="s">
        <v>580</v>
      </c>
      <c r="M3053" s="171">
        <v>0</v>
      </c>
      <c r="N3053" s="171">
        <v>12975</v>
      </c>
      <c r="O3053" s="162" t="s">
        <v>688</v>
      </c>
      <c r="P3053" s="160">
        <v>43923</v>
      </c>
      <c r="Q3053" s="162" t="s">
        <v>689</v>
      </c>
      <c r="R3053" s="164">
        <v>12975</v>
      </c>
      <c r="S3053" s="163" t="s">
        <v>401</v>
      </c>
      <c r="T3053" s="163"/>
      <c r="U3053" s="161" t="s">
        <v>10</v>
      </c>
      <c r="V3053" s="161" t="s">
        <v>11</v>
      </c>
      <c r="W3053" s="161" t="s">
        <v>12</v>
      </c>
      <c r="X3053" s="161" t="s">
        <v>13</v>
      </c>
      <c r="Y3053" s="169">
        <v>6250</v>
      </c>
      <c r="Z3053" s="169">
        <v>9231101</v>
      </c>
      <c r="AA3053" s="166">
        <v>1</v>
      </c>
      <c r="AB3053" s="158" t="s">
        <v>2136</v>
      </c>
      <c r="AC3053" s="168" t="s">
        <v>3247</v>
      </c>
    </row>
    <row r="3054" spans="1:29" x14ac:dyDescent="0.3">
      <c r="A3054" s="156" t="s">
        <v>2817</v>
      </c>
      <c r="B3054" s="157">
        <v>2</v>
      </c>
      <c r="C3054" s="158" t="s">
        <v>310</v>
      </c>
      <c r="D3054" s="158" t="s">
        <v>275</v>
      </c>
      <c r="E3054" s="156" t="s">
        <v>2722</v>
      </c>
      <c r="F3054" s="159" t="s">
        <v>641</v>
      </c>
      <c r="G3054" s="156" t="s">
        <v>968</v>
      </c>
      <c r="H3054" s="160">
        <v>43987</v>
      </c>
      <c r="I3054" s="160">
        <v>44061</v>
      </c>
      <c r="J3054" s="161" t="s">
        <v>5</v>
      </c>
      <c r="K3054" s="162" t="s">
        <v>870</v>
      </c>
      <c r="L3054" s="163" t="s">
        <v>915</v>
      </c>
      <c r="M3054" s="171">
        <v>0</v>
      </c>
      <c r="N3054" s="171">
        <v>18000</v>
      </c>
      <c r="O3054" s="162" t="s">
        <v>1063</v>
      </c>
      <c r="P3054" s="160">
        <v>44061</v>
      </c>
      <c r="Q3054" s="162" t="s">
        <v>1064</v>
      </c>
      <c r="R3054" s="171">
        <v>18000</v>
      </c>
      <c r="S3054" s="163" t="s">
        <v>395</v>
      </c>
      <c r="T3054" s="163"/>
      <c r="U3054" s="161" t="s">
        <v>10</v>
      </c>
      <c r="V3054" s="161" t="s">
        <v>11</v>
      </c>
      <c r="W3054" s="161" t="s">
        <v>12</v>
      </c>
      <c r="X3054" s="161" t="s">
        <v>13</v>
      </c>
      <c r="Y3054" s="169">
        <v>6250</v>
      </c>
      <c r="Z3054" s="169">
        <v>9191101</v>
      </c>
      <c r="AA3054" s="166">
        <v>1</v>
      </c>
      <c r="AB3054" s="158" t="s">
        <v>937</v>
      </c>
      <c r="AC3054" s="168" t="s">
        <v>3222</v>
      </c>
    </row>
    <row r="3055" spans="1:29" x14ac:dyDescent="0.3">
      <c r="A3055" s="156" t="s">
        <v>2905</v>
      </c>
      <c r="B3055" s="157">
        <v>2</v>
      </c>
      <c r="C3055" s="158" t="s">
        <v>310</v>
      </c>
      <c r="D3055" s="158" t="s">
        <v>285</v>
      </c>
      <c r="E3055" s="156" t="s">
        <v>2722</v>
      </c>
      <c r="F3055" s="159" t="s">
        <v>641</v>
      </c>
      <c r="G3055" s="156" t="s">
        <v>968</v>
      </c>
      <c r="H3055" s="160">
        <v>44018</v>
      </c>
      <c r="I3055" s="160">
        <v>44061</v>
      </c>
      <c r="J3055" s="161" t="s">
        <v>5</v>
      </c>
      <c r="K3055" s="162" t="s">
        <v>969</v>
      </c>
      <c r="L3055" s="163" t="s">
        <v>1751</v>
      </c>
      <c r="M3055" s="171">
        <v>0</v>
      </c>
      <c r="N3055" s="171">
        <v>32000</v>
      </c>
      <c r="O3055" s="162" t="s">
        <v>1065</v>
      </c>
      <c r="P3055" s="160">
        <v>44061</v>
      </c>
      <c r="Q3055" s="162" t="s">
        <v>1064</v>
      </c>
      <c r="R3055" s="164">
        <v>32000</v>
      </c>
      <c r="S3055" s="163" t="s">
        <v>633</v>
      </c>
      <c r="T3055" s="163"/>
      <c r="U3055" s="161" t="s">
        <v>10</v>
      </c>
      <c r="V3055" s="161" t="s">
        <v>11</v>
      </c>
      <c r="W3055" s="161" t="s">
        <v>12</v>
      </c>
      <c r="X3055" s="161" t="s">
        <v>13</v>
      </c>
      <c r="Y3055" s="169">
        <v>6250</v>
      </c>
      <c r="Z3055" s="169">
        <v>9381101</v>
      </c>
      <c r="AA3055" s="166">
        <v>1</v>
      </c>
      <c r="AB3055" s="158" t="s">
        <v>1165</v>
      </c>
      <c r="AC3055" s="168" t="s">
        <v>3332</v>
      </c>
    </row>
    <row r="3056" spans="1:29" x14ac:dyDescent="0.3">
      <c r="A3056" s="156" t="s">
        <v>2860</v>
      </c>
      <c r="B3056" s="157">
        <v>1</v>
      </c>
      <c r="C3056" s="158" t="s">
        <v>310</v>
      </c>
      <c r="D3056" s="158" t="s">
        <v>283</v>
      </c>
      <c r="E3056" s="156" t="s">
        <v>2722</v>
      </c>
      <c r="F3056" s="159" t="s">
        <v>641</v>
      </c>
      <c r="G3056" s="156" t="s">
        <v>968</v>
      </c>
      <c r="H3056" s="160">
        <v>44018</v>
      </c>
      <c r="I3056" s="160">
        <v>44117</v>
      </c>
      <c r="J3056" s="161" t="s">
        <v>979</v>
      </c>
      <c r="K3056" s="162" t="s">
        <v>996</v>
      </c>
      <c r="L3056" s="163" t="s">
        <v>1752</v>
      </c>
      <c r="M3056" s="171">
        <v>0</v>
      </c>
      <c r="N3056" s="171">
        <v>27860</v>
      </c>
      <c r="O3056" s="162" t="s">
        <v>1221</v>
      </c>
      <c r="P3056" s="160">
        <v>44117</v>
      </c>
      <c r="Q3056" s="162" t="s">
        <v>1219</v>
      </c>
      <c r="R3056" s="171">
        <v>27860</v>
      </c>
      <c r="S3056" s="163" t="s">
        <v>401</v>
      </c>
      <c r="T3056" s="163"/>
      <c r="U3056" s="161" t="s">
        <v>10</v>
      </c>
      <c r="V3056" s="161" t="s">
        <v>11</v>
      </c>
      <c r="W3056" s="161" t="s">
        <v>12</v>
      </c>
      <c r="X3056" s="161" t="s">
        <v>13</v>
      </c>
      <c r="Y3056" s="169">
        <v>6250</v>
      </c>
      <c r="Z3056" s="169">
        <v>9231101</v>
      </c>
      <c r="AA3056" s="166">
        <v>1</v>
      </c>
      <c r="AB3056" s="158" t="s">
        <v>997</v>
      </c>
      <c r="AC3056" s="168" t="s">
        <v>3247</v>
      </c>
    </row>
    <row r="3057" spans="1:29" x14ac:dyDescent="0.3">
      <c r="A3057" s="156" t="s">
        <v>2817</v>
      </c>
      <c r="B3057" s="157">
        <v>2</v>
      </c>
      <c r="C3057" s="158" t="s">
        <v>310</v>
      </c>
      <c r="D3057" s="158" t="s">
        <v>275</v>
      </c>
      <c r="E3057" s="156" t="s">
        <v>2722</v>
      </c>
      <c r="F3057" s="159" t="s">
        <v>641</v>
      </c>
      <c r="G3057" s="156" t="s">
        <v>968</v>
      </c>
      <c r="H3057" s="160">
        <v>44018</v>
      </c>
      <c r="I3057" s="160">
        <v>44117</v>
      </c>
      <c r="J3057" s="161" t="s">
        <v>979</v>
      </c>
      <c r="K3057" s="162" t="s">
        <v>994</v>
      </c>
      <c r="L3057" s="163" t="s">
        <v>1753</v>
      </c>
      <c r="M3057" s="171">
        <v>0</v>
      </c>
      <c r="N3057" s="171">
        <v>32000</v>
      </c>
      <c r="O3057" s="162" t="s">
        <v>1220</v>
      </c>
      <c r="P3057" s="160">
        <v>44117</v>
      </c>
      <c r="Q3057" s="162" t="s">
        <v>1219</v>
      </c>
      <c r="R3057" s="164">
        <v>32000</v>
      </c>
      <c r="S3057" s="163" t="s">
        <v>395</v>
      </c>
      <c r="T3057" s="163"/>
      <c r="U3057" s="161" t="s">
        <v>10</v>
      </c>
      <c r="V3057" s="161" t="s">
        <v>11</v>
      </c>
      <c r="W3057" s="161" t="s">
        <v>12</v>
      </c>
      <c r="X3057" s="161" t="s">
        <v>13</v>
      </c>
      <c r="Y3057" s="169">
        <v>6250</v>
      </c>
      <c r="Z3057" s="169">
        <v>9191101</v>
      </c>
      <c r="AA3057" s="166">
        <v>1</v>
      </c>
      <c r="AB3057" s="158" t="s">
        <v>995</v>
      </c>
      <c r="AC3057" s="168" t="s">
        <v>3222</v>
      </c>
    </row>
    <row r="3058" spans="1:29" x14ac:dyDescent="0.3">
      <c r="A3058" s="156" t="s">
        <v>2733</v>
      </c>
      <c r="B3058" s="157">
        <v>3</v>
      </c>
      <c r="C3058" s="158" t="s">
        <v>310</v>
      </c>
      <c r="D3058" s="158" t="s">
        <v>412</v>
      </c>
      <c r="E3058" s="156" t="s">
        <v>2722</v>
      </c>
      <c r="F3058" s="159" t="s">
        <v>641</v>
      </c>
      <c r="G3058" s="156" t="s">
        <v>1156</v>
      </c>
      <c r="H3058" s="160">
        <v>44084</v>
      </c>
      <c r="I3058" s="160">
        <v>44309</v>
      </c>
      <c r="J3058" s="161" t="s">
        <v>979</v>
      </c>
      <c r="K3058" s="162" t="s">
        <v>1170</v>
      </c>
      <c r="L3058" s="163" t="s">
        <v>1271</v>
      </c>
      <c r="M3058" s="171">
        <v>0</v>
      </c>
      <c r="N3058" s="171">
        <v>40000</v>
      </c>
      <c r="O3058" s="162" t="s">
        <v>1927</v>
      </c>
      <c r="P3058" s="160">
        <v>44309</v>
      </c>
      <c r="Q3058" s="162" t="s">
        <v>1926</v>
      </c>
      <c r="R3058" s="171">
        <v>40000</v>
      </c>
      <c r="S3058" s="163" t="s">
        <v>5657</v>
      </c>
      <c r="T3058" s="163"/>
      <c r="U3058" s="161" t="s">
        <v>10</v>
      </c>
      <c r="V3058" s="161" t="s">
        <v>11</v>
      </c>
      <c r="W3058" s="161" t="s">
        <v>12</v>
      </c>
      <c r="X3058" s="161" t="s">
        <v>13</v>
      </c>
      <c r="Y3058" s="169">
        <v>6250</v>
      </c>
      <c r="Z3058" s="169">
        <v>9041101</v>
      </c>
      <c r="AA3058" s="166">
        <v>1</v>
      </c>
      <c r="AB3058" s="158" t="s">
        <v>1171</v>
      </c>
      <c r="AC3058" s="168" t="s">
        <v>3166</v>
      </c>
    </row>
    <row r="3059" spans="1:29" x14ac:dyDescent="0.3">
      <c r="A3059" s="156" t="s">
        <v>2905</v>
      </c>
      <c r="B3059" s="157">
        <v>2</v>
      </c>
      <c r="C3059" s="158" t="s">
        <v>310</v>
      </c>
      <c r="D3059" s="158" t="s">
        <v>285</v>
      </c>
      <c r="E3059" s="156" t="s">
        <v>2722</v>
      </c>
      <c r="F3059" s="159" t="s">
        <v>641</v>
      </c>
      <c r="G3059" s="156" t="s">
        <v>1161</v>
      </c>
      <c r="H3059" s="160">
        <v>44092</v>
      </c>
      <c r="I3059" s="160">
        <v>44279</v>
      </c>
      <c r="J3059" s="161" t="s">
        <v>979</v>
      </c>
      <c r="K3059" s="162" t="s">
        <v>1174</v>
      </c>
      <c r="L3059" s="163" t="s">
        <v>1195</v>
      </c>
      <c r="M3059" s="171">
        <v>0</v>
      </c>
      <c r="N3059" s="171">
        <v>4250</v>
      </c>
      <c r="O3059" s="162" t="s">
        <v>1822</v>
      </c>
      <c r="P3059" s="160">
        <v>44279</v>
      </c>
      <c r="Q3059" s="162" t="s">
        <v>1823</v>
      </c>
      <c r="R3059" s="164">
        <v>4250</v>
      </c>
      <c r="S3059" s="163" t="s">
        <v>633</v>
      </c>
      <c r="T3059" s="163"/>
      <c r="U3059" s="161" t="s">
        <v>10</v>
      </c>
      <c r="V3059" s="161" t="s">
        <v>11</v>
      </c>
      <c r="W3059" s="161" t="s">
        <v>12</v>
      </c>
      <c r="X3059" s="161" t="s">
        <v>13</v>
      </c>
      <c r="Y3059" s="169">
        <v>6250</v>
      </c>
      <c r="Z3059" s="169">
        <v>9381101</v>
      </c>
      <c r="AA3059" s="166">
        <v>1</v>
      </c>
      <c r="AB3059" s="158" t="s">
        <v>1175</v>
      </c>
      <c r="AC3059" s="168" t="s">
        <v>3332</v>
      </c>
    </row>
    <row r="3060" spans="1:29" x14ac:dyDescent="0.3">
      <c r="A3060" s="156" t="s">
        <v>2801</v>
      </c>
      <c r="B3060" s="157">
        <v>7</v>
      </c>
      <c r="C3060" s="158" t="s">
        <v>310</v>
      </c>
      <c r="D3060" s="158" t="s">
        <v>434</v>
      </c>
      <c r="E3060" s="156" t="s">
        <v>2722</v>
      </c>
      <c r="F3060" s="159" t="s">
        <v>641</v>
      </c>
      <c r="G3060" s="156" t="s">
        <v>1156</v>
      </c>
      <c r="H3060" s="160">
        <v>44084</v>
      </c>
      <c r="I3060" s="160">
        <v>44165</v>
      </c>
      <c r="J3060" s="161" t="s">
        <v>979</v>
      </c>
      <c r="K3060" s="162" t="s">
        <v>1159</v>
      </c>
      <c r="L3060" s="163" t="s">
        <v>1197</v>
      </c>
      <c r="M3060" s="171">
        <v>0</v>
      </c>
      <c r="N3060" s="171">
        <v>42500</v>
      </c>
      <c r="O3060" s="162" t="s">
        <v>1358</v>
      </c>
      <c r="P3060" s="160">
        <v>44165</v>
      </c>
      <c r="Q3060" s="162" t="s">
        <v>1359</v>
      </c>
      <c r="R3060" s="171">
        <v>42500</v>
      </c>
      <c r="S3060" s="163"/>
      <c r="T3060" s="163"/>
      <c r="U3060" s="161" t="s">
        <v>10</v>
      </c>
      <c r="V3060" s="161" t="s">
        <v>11</v>
      </c>
      <c r="W3060" s="161" t="s">
        <v>12</v>
      </c>
      <c r="X3060" s="161" t="s">
        <v>13</v>
      </c>
      <c r="Y3060" s="169">
        <v>6250</v>
      </c>
      <c r="Z3060" s="169">
        <v>9061101</v>
      </c>
      <c r="AA3060" s="166">
        <v>1</v>
      </c>
      <c r="AB3060" s="158" t="s">
        <v>1160</v>
      </c>
      <c r="AC3060" s="168" t="s">
        <v>3176</v>
      </c>
    </row>
    <row r="3061" spans="1:29" x14ac:dyDescent="0.3">
      <c r="A3061" s="156" t="s">
        <v>2878</v>
      </c>
      <c r="B3061" s="157">
        <v>7</v>
      </c>
      <c r="C3061" s="158" t="s">
        <v>310</v>
      </c>
      <c r="D3061" s="158" t="s">
        <v>446</v>
      </c>
      <c r="E3061" s="156" t="s">
        <v>2722</v>
      </c>
      <c r="F3061" s="159" t="s">
        <v>641</v>
      </c>
      <c r="G3061" s="156" t="s">
        <v>1156</v>
      </c>
      <c r="H3061" s="160">
        <v>44084</v>
      </c>
      <c r="I3061" s="160">
        <v>44117</v>
      </c>
      <c r="J3061" s="161" t="s">
        <v>979</v>
      </c>
      <c r="K3061" s="162" t="s">
        <v>1157</v>
      </c>
      <c r="L3061" s="163" t="s">
        <v>1196</v>
      </c>
      <c r="M3061" s="171">
        <v>0</v>
      </c>
      <c r="N3061" s="171">
        <v>40000</v>
      </c>
      <c r="O3061" s="162" t="s">
        <v>1218</v>
      </c>
      <c r="P3061" s="160">
        <v>44117</v>
      </c>
      <c r="Q3061" s="162" t="s">
        <v>1219</v>
      </c>
      <c r="R3061" s="164">
        <v>40000</v>
      </c>
      <c r="S3061" s="163" t="s">
        <v>6333</v>
      </c>
      <c r="T3061" s="163"/>
      <c r="U3061" s="161" t="s">
        <v>10</v>
      </c>
      <c r="V3061" s="161" t="s">
        <v>11</v>
      </c>
      <c r="W3061" s="161" t="s">
        <v>12</v>
      </c>
      <c r="X3061" s="161" t="s">
        <v>13</v>
      </c>
      <c r="Y3061" s="169">
        <v>6250</v>
      </c>
      <c r="Z3061" s="169">
        <v>9291101</v>
      </c>
      <c r="AA3061" s="166">
        <v>1</v>
      </c>
      <c r="AB3061" s="158" t="s">
        <v>1158</v>
      </c>
      <c r="AC3061" s="168" t="s">
        <v>3277</v>
      </c>
    </row>
    <row r="3062" spans="1:29" x14ac:dyDescent="0.3">
      <c r="A3062" s="156" t="s">
        <v>2817</v>
      </c>
      <c r="B3062" s="157">
        <v>2</v>
      </c>
      <c r="C3062" s="158" t="s">
        <v>310</v>
      </c>
      <c r="D3062" s="158" t="s">
        <v>275</v>
      </c>
      <c r="E3062" s="156" t="s">
        <v>2722</v>
      </c>
      <c r="F3062" s="159" t="s">
        <v>641</v>
      </c>
      <c r="G3062" s="156" t="s">
        <v>1156</v>
      </c>
      <c r="H3062" s="160">
        <v>44113</v>
      </c>
      <c r="I3062" s="160">
        <v>44155</v>
      </c>
      <c r="J3062" s="161" t="s">
        <v>979</v>
      </c>
      <c r="K3062" s="162" t="s">
        <v>1211</v>
      </c>
      <c r="L3062" s="163" t="s">
        <v>1311</v>
      </c>
      <c r="M3062" s="171">
        <v>0</v>
      </c>
      <c r="N3062" s="171">
        <v>45000</v>
      </c>
      <c r="O3062" s="162" t="s">
        <v>1347</v>
      </c>
      <c r="P3062" s="160">
        <v>44155</v>
      </c>
      <c r="Q3062" s="162" t="s">
        <v>1348</v>
      </c>
      <c r="R3062" s="164">
        <v>45000</v>
      </c>
      <c r="S3062" s="163" t="s">
        <v>395</v>
      </c>
      <c r="T3062" s="163"/>
      <c r="U3062" s="161" t="s">
        <v>10</v>
      </c>
      <c r="V3062" s="161" t="s">
        <v>11</v>
      </c>
      <c r="W3062" s="161" t="s">
        <v>12</v>
      </c>
      <c r="X3062" s="161" t="s">
        <v>13</v>
      </c>
      <c r="Y3062" s="169">
        <v>6250</v>
      </c>
      <c r="Z3062" s="169">
        <v>9191101</v>
      </c>
      <c r="AA3062" s="166">
        <v>0.38297872340425532</v>
      </c>
      <c r="AB3062" s="158" t="s">
        <v>1212</v>
      </c>
      <c r="AC3062" s="168" t="s">
        <v>3222</v>
      </c>
    </row>
    <row r="3063" spans="1:29" x14ac:dyDescent="0.3">
      <c r="A3063" s="156" t="s">
        <v>2860</v>
      </c>
      <c r="B3063" s="157">
        <v>1</v>
      </c>
      <c r="C3063" s="158" t="s">
        <v>310</v>
      </c>
      <c r="D3063" s="158" t="s">
        <v>283</v>
      </c>
      <c r="E3063" s="156" t="s">
        <v>2722</v>
      </c>
      <c r="F3063" s="159" t="s">
        <v>641</v>
      </c>
      <c r="G3063" s="156" t="s">
        <v>1156</v>
      </c>
      <c r="H3063" s="160">
        <v>44113</v>
      </c>
      <c r="I3063" s="160">
        <v>44155</v>
      </c>
      <c r="J3063" s="161" t="s">
        <v>979</v>
      </c>
      <c r="K3063" s="162" t="s">
        <v>1211</v>
      </c>
      <c r="L3063" s="163" t="s">
        <v>1311</v>
      </c>
      <c r="M3063" s="171">
        <v>0</v>
      </c>
      <c r="N3063" s="171">
        <v>45000</v>
      </c>
      <c r="O3063" s="162" t="s">
        <v>1349</v>
      </c>
      <c r="P3063" s="160">
        <v>44155</v>
      </c>
      <c r="Q3063" s="162" t="s">
        <v>1348</v>
      </c>
      <c r="R3063" s="164">
        <v>45000</v>
      </c>
      <c r="S3063" s="163" t="s">
        <v>401</v>
      </c>
      <c r="T3063" s="163"/>
      <c r="U3063" s="161" t="s">
        <v>10</v>
      </c>
      <c r="V3063" s="161" t="s">
        <v>11</v>
      </c>
      <c r="W3063" s="161" t="s">
        <v>12</v>
      </c>
      <c r="X3063" s="161" t="s">
        <v>13</v>
      </c>
      <c r="Y3063" s="169">
        <v>6250</v>
      </c>
      <c r="Z3063" s="169">
        <v>9231101</v>
      </c>
      <c r="AA3063" s="166">
        <v>0.38297872340425532</v>
      </c>
      <c r="AB3063" s="158" t="s">
        <v>1213</v>
      </c>
      <c r="AC3063" s="168" t="s">
        <v>3247</v>
      </c>
    </row>
    <row r="3064" spans="1:29" x14ac:dyDescent="0.3">
      <c r="A3064" s="156" t="s">
        <v>2905</v>
      </c>
      <c r="B3064" s="157">
        <v>2</v>
      </c>
      <c r="C3064" s="158" t="s">
        <v>310</v>
      </c>
      <c r="D3064" s="158" t="s">
        <v>285</v>
      </c>
      <c r="E3064" s="156" t="s">
        <v>2722</v>
      </c>
      <c r="F3064" s="159" t="s">
        <v>641</v>
      </c>
      <c r="G3064" s="156" t="s">
        <v>1156</v>
      </c>
      <c r="H3064" s="160">
        <v>44113</v>
      </c>
      <c r="I3064" s="160">
        <v>44155</v>
      </c>
      <c r="J3064" s="161" t="s">
        <v>979</v>
      </c>
      <c r="K3064" s="162" t="s">
        <v>1211</v>
      </c>
      <c r="L3064" s="163" t="s">
        <v>1311</v>
      </c>
      <c r="M3064" s="171">
        <v>0</v>
      </c>
      <c r="N3064" s="171">
        <v>27500</v>
      </c>
      <c r="O3064" s="162" t="s">
        <v>1350</v>
      </c>
      <c r="P3064" s="160">
        <v>44155</v>
      </c>
      <c r="Q3064" s="162" t="s">
        <v>1348</v>
      </c>
      <c r="R3064" s="164">
        <v>27500</v>
      </c>
      <c r="S3064" s="163" t="s">
        <v>633</v>
      </c>
      <c r="T3064" s="163"/>
      <c r="U3064" s="161" t="s">
        <v>10</v>
      </c>
      <c r="V3064" s="161" t="s">
        <v>11</v>
      </c>
      <c r="W3064" s="161" t="s">
        <v>12</v>
      </c>
      <c r="X3064" s="161" t="s">
        <v>13</v>
      </c>
      <c r="Y3064" s="169">
        <v>6250</v>
      </c>
      <c r="Z3064" s="169">
        <v>9381101</v>
      </c>
      <c r="AA3064" s="166">
        <v>0.23404255319148937</v>
      </c>
      <c r="AB3064" s="158" t="s">
        <v>1317</v>
      </c>
      <c r="AC3064" s="168" t="s">
        <v>3332</v>
      </c>
    </row>
    <row r="3065" spans="1:29" x14ac:dyDescent="0.3">
      <c r="A3065" s="156" t="s">
        <v>2823</v>
      </c>
      <c r="B3065" s="157">
        <v>3</v>
      </c>
      <c r="C3065" s="158" t="s">
        <v>310</v>
      </c>
      <c r="D3065" s="158" t="s">
        <v>436</v>
      </c>
      <c r="E3065" s="156" t="s">
        <v>2722</v>
      </c>
      <c r="F3065" s="159" t="s">
        <v>641</v>
      </c>
      <c r="G3065" s="156" t="s">
        <v>1156</v>
      </c>
      <c r="H3065" s="160">
        <v>44202</v>
      </c>
      <c r="I3065" s="160">
        <v>44279</v>
      </c>
      <c r="J3065" s="161" t="s">
        <v>979</v>
      </c>
      <c r="K3065" s="162" t="s">
        <v>1494</v>
      </c>
      <c r="L3065" s="163" t="s">
        <v>1569</v>
      </c>
      <c r="M3065" s="171">
        <v>0</v>
      </c>
      <c r="N3065" s="171">
        <v>37500</v>
      </c>
      <c r="O3065" s="162" t="s">
        <v>1832</v>
      </c>
      <c r="P3065" s="160">
        <v>44279</v>
      </c>
      <c r="Q3065" s="162" t="s">
        <v>1823</v>
      </c>
      <c r="R3065" s="164">
        <v>37500</v>
      </c>
      <c r="S3065" s="162" t="s">
        <v>5859</v>
      </c>
      <c r="T3065" s="163"/>
      <c r="U3065" s="161" t="s">
        <v>10</v>
      </c>
      <c r="V3065" s="161" t="s">
        <v>11</v>
      </c>
      <c r="W3065" s="161" t="s">
        <v>12</v>
      </c>
      <c r="X3065" s="161" t="s">
        <v>13</v>
      </c>
      <c r="Y3065" s="169">
        <v>6250</v>
      </c>
      <c r="Z3065" s="169">
        <v>9131101</v>
      </c>
      <c r="AA3065" s="166">
        <v>0.38461538461538464</v>
      </c>
      <c r="AB3065" s="158" t="s">
        <v>1495</v>
      </c>
      <c r="AC3065" s="168" t="s">
        <v>3202</v>
      </c>
    </row>
    <row r="3066" spans="1:29" x14ac:dyDescent="0.3">
      <c r="A3066" s="156" t="s">
        <v>2842</v>
      </c>
      <c r="B3066" s="157">
        <v>4</v>
      </c>
      <c r="C3066" s="158" t="s">
        <v>310</v>
      </c>
      <c r="D3066" s="158" t="s">
        <v>135</v>
      </c>
      <c r="E3066" s="156" t="s">
        <v>2722</v>
      </c>
      <c r="F3066" s="159" t="s">
        <v>641</v>
      </c>
      <c r="G3066" s="156" t="s">
        <v>1156</v>
      </c>
      <c r="H3066" s="160">
        <v>44202</v>
      </c>
      <c r="I3066" s="160">
        <v>44279</v>
      </c>
      <c r="J3066" s="161" t="s">
        <v>979</v>
      </c>
      <c r="K3066" s="162" t="s">
        <v>1494</v>
      </c>
      <c r="L3066" s="163" t="s">
        <v>1569</v>
      </c>
      <c r="M3066" s="171">
        <v>0</v>
      </c>
      <c r="N3066" s="171">
        <v>37500</v>
      </c>
      <c r="O3066" s="162" t="s">
        <v>1832</v>
      </c>
      <c r="P3066" s="160">
        <v>44279</v>
      </c>
      <c r="Q3066" s="162" t="s">
        <v>1823</v>
      </c>
      <c r="R3066" s="164">
        <v>37500</v>
      </c>
      <c r="S3066" s="162" t="s">
        <v>5858</v>
      </c>
      <c r="T3066" s="163"/>
      <c r="U3066" s="161" t="s">
        <v>10</v>
      </c>
      <c r="V3066" s="161" t="s">
        <v>11</v>
      </c>
      <c r="W3066" s="161" t="s">
        <v>12</v>
      </c>
      <c r="X3066" s="161" t="s">
        <v>13</v>
      </c>
      <c r="Y3066" s="169">
        <v>6250</v>
      </c>
      <c r="Z3066" s="169">
        <v>9201101</v>
      </c>
      <c r="AA3066" s="166">
        <v>0.38461538461538464</v>
      </c>
      <c r="AB3066" s="158" t="s">
        <v>1496</v>
      </c>
      <c r="AC3066" s="168" t="s">
        <v>3232</v>
      </c>
    </row>
    <row r="3067" spans="1:29" x14ac:dyDescent="0.3">
      <c r="A3067" s="156" t="s">
        <v>2888</v>
      </c>
      <c r="B3067" s="157">
        <v>4</v>
      </c>
      <c r="C3067" s="158" t="s">
        <v>310</v>
      </c>
      <c r="D3067" s="158" t="s">
        <v>448</v>
      </c>
      <c r="E3067" s="156" t="s">
        <v>2722</v>
      </c>
      <c r="F3067" s="159" t="s">
        <v>641</v>
      </c>
      <c r="G3067" s="156" t="s">
        <v>1156</v>
      </c>
      <c r="H3067" s="160">
        <v>44202</v>
      </c>
      <c r="I3067" s="160">
        <v>44279</v>
      </c>
      <c r="J3067" s="161" t="s">
        <v>979</v>
      </c>
      <c r="K3067" s="162" t="s">
        <v>1494</v>
      </c>
      <c r="L3067" s="163" t="s">
        <v>1569</v>
      </c>
      <c r="M3067" s="171">
        <v>0</v>
      </c>
      <c r="N3067" s="171">
        <v>22500</v>
      </c>
      <c r="O3067" s="162" t="s">
        <v>1832</v>
      </c>
      <c r="P3067" s="160">
        <v>44279</v>
      </c>
      <c r="Q3067" s="162" t="s">
        <v>1823</v>
      </c>
      <c r="R3067" s="164">
        <v>22500</v>
      </c>
      <c r="S3067" s="162"/>
      <c r="T3067" s="163"/>
      <c r="U3067" s="161" t="s">
        <v>10</v>
      </c>
      <c r="V3067" s="161" t="s">
        <v>11</v>
      </c>
      <c r="W3067" s="161" t="s">
        <v>12</v>
      </c>
      <c r="X3067" s="161" t="s">
        <v>13</v>
      </c>
      <c r="Y3067" s="169">
        <v>6250</v>
      </c>
      <c r="Z3067" s="169">
        <v>9311101</v>
      </c>
      <c r="AA3067" s="166">
        <v>0.23076923076923078</v>
      </c>
      <c r="AB3067" s="158" t="s">
        <v>1497</v>
      </c>
      <c r="AC3067" s="168" t="s">
        <v>3292</v>
      </c>
    </row>
    <row r="3068" spans="1:29" x14ac:dyDescent="0.3">
      <c r="A3068" s="156" t="s">
        <v>2727</v>
      </c>
      <c r="B3068" s="157">
        <v>3</v>
      </c>
      <c r="C3068" s="158" t="s">
        <v>310</v>
      </c>
      <c r="D3068" s="158" t="s">
        <v>421</v>
      </c>
      <c r="E3068" s="156" t="s">
        <v>2722</v>
      </c>
      <c r="F3068" s="159" t="s">
        <v>641</v>
      </c>
      <c r="G3068" s="156" t="s">
        <v>1156</v>
      </c>
      <c r="H3068" s="160">
        <v>44252</v>
      </c>
      <c r="I3068" s="160">
        <v>44309</v>
      </c>
      <c r="J3068" s="161" t="s">
        <v>979</v>
      </c>
      <c r="K3068" s="162" t="s">
        <v>1726</v>
      </c>
      <c r="L3068" s="163" t="s">
        <v>1777</v>
      </c>
      <c r="M3068" s="171">
        <v>0</v>
      </c>
      <c r="N3068" s="171">
        <v>50000</v>
      </c>
      <c r="O3068" s="162" t="s">
        <v>1925</v>
      </c>
      <c r="P3068" s="160">
        <v>44309</v>
      </c>
      <c r="Q3068" s="162" t="s">
        <v>1926</v>
      </c>
      <c r="R3068" s="164">
        <v>50000</v>
      </c>
      <c r="S3068" s="162" t="s">
        <v>5656</v>
      </c>
      <c r="T3068" s="163"/>
      <c r="U3068" s="161" t="s">
        <v>10</v>
      </c>
      <c r="V3068" s="161" t="s">
        <v>11</v>
      </c>
      <c r="W3068" s="161" t="s">
        <v>12</v>
      </c>
      <c r="X3068" s="161" t="s">
        <v>13</v>
      </c>
      <c r="Y3068" s="169">
        <v>6250</v>
      </c>
      <c r="Z3068" s="169">
        <v>9021101</v>
      </c>
      <c r="AA3068" s="166">
        <v>0.38461538461538464</v>
      </c>
      <c r="AB3068" s="158" t="s">
        <v>1861</v>
      </c>
      <c r="AC3068" s="168" t="s">
        <v>3156</v>
      </c>
    </row>
    <row r="3069" spans="1:29" x14ac:dyDescent="0.3">
      <c r="A3069" s="156" t="s">
        <v>2875</v>
      </c>
      <c r="B3069" s="157">
        <v>6</v>
      </c>
      <c r="C3069" s="158" t="s">
        <v>310</v>
      </c>
      <c r="D3069" s="158" t="s">
        <v>500</v>
      </c>
      <c r="E3069" s="156" t="s">
        <v>2722</v>
      </c>
      <c r="F3069" s="159" t="s">
        <v>641</v>
      </c>
      <c r="G3069" s="156" t="s">
        <v>1156</v>
      </c>
      <c r="H3069" s="160">
        <v>44252</v>
      </c>
      <c r="I3069" s="160">
        <v>44309</v>
      </c>
      <c r="J3069" s="161" t="s">
        <v>979</v>
      </c>
      <c r="K3069" s="162" t="s">
        <v>1726</v>
      </c>
      <c r="L3069" s="163" t="s">
        <v>1777</v>
      </c>
      <c r="M3069" s="171">
        <v>0</v>
      </c>
      <c r="N3069" s="171">
        <v>40000</v>
      </c>
      <c r="O3069" s="162" t="s">
        <v>1925</v>
      </c>
      <c r="P3069" s="160">
        <v>44309</v>
      </c>
      <c r="Q3069" s="162" t="s">
        <v>1926</v>
      </c>
      <c r="R3069" s="164">
        <v>40000</v>
      </c>
      <c r="S3069" s="162" t="s">
        <v>6332</v>
      </c>
      <c r="T3069" s="163"/>
      <c r="U3069" s="161" t="s">
        <v>10</v>
      </c>
      <c r="V3069" s="161" t="s">
        <v>11</v>
      </c>
      <c r="W3069" s="161" t="s">
        <v>12</v>
      </c>
      <c r="X3069" s="161" t="s">
        <v>13</v>
      </c>
      <c r="Y3069" s="169">
        <v>6250</v>
      </c>
      <c r="Z3069" s="169">
        <v>9261101</v>
      </c>
      <c r="AA3069" s="166">
        <v>0.30769230769230771</v>
      </c>
      <c r="AB3069" s="158" t="s">
        <v>1733</v>
      </c>
      <c r="AC3069" s="168" t="s">
        <v>3267</v>
      </c>
    </row>
    <row r="3070" spans="1:29" x14ac:dyDescent="0.3">
      <c r="A3070" s="156" t="s">
        <v>2899</v>
      </c>
      <c r="B3070" s="157">
        <v>9</v>
      </c>
      <c r="C3070" s="158" t="s">
        <v>310</v>
      </c>
      <c r="D3070" s="158" t="s">
        <v>328</v>
      </c>
      <c r="E3070" s="156" t="s">
        <v>2722</v>
      </c>
      <c r="F3070" s="159" t="s">
        <v>641</v>
      </c>
      <c r="G3070" s="156" t="s">
        <v>1156</v>
      </c>
      <c r="H3070" s="160">
        <v>44252</v>
      </c>
      <c r="I3070" s="160">
        <v>44309</v>
      </c>
      <c r="J3070" s="161" t="s">
        <v>979</v>
      </c>
      <c r="K3070" s="162" t="s">
        <v>1726</v>
      </c>
      <c r="L3070" s="163" t="s">
        <v>1777</v>
      </c>
      <c r="M3070" s="171">
        <v>0</v>
      </c>
      <c r="N3070" s="171">
        <v>40000</v>
      </c>
      <c r="O3070" s="162" t="s">
        <v>1925</v>
      </c>
      <c r="P3070" s="160">
        <v>44309</v>
      </c>
      <c r="Q3070" s="162" t="s">
        <v>1926</v>
      </c>
      <c r="R3070" s="164">
        <v>40000</v>
      </c>
      <c r="S3070" s="162" t="s">
        <v>6336</v>
      </c>
      <c r="T3070" s="163"/>
      <c r="U3070" s="161" t="s">
        <v>10</v>
      </c>
      <c r="V3070" s="161" t="s">
        <v>11</v>
      </c>
      <c r="W3070" s="161" t="s">
        <v>12</v>
      </c>
      <c r="X3070" s="161" t="s">
        <v>13</v>
      </c>
      <c r="Y3070" s="169">
        <v>6250</v>
      </c>
      <c r="Z3070" s="169">
        <v>9371101</v>
      </c>
      <c r="AA3070" s="166">
        <v>0.30769230769230771</v>
      </c>
      <c r="AB3070" s="158" t="s">
        <v>1727</v>
      </c>
      <c r="AC3070" s="168" t="s">
        <v>3327</v>
      </c>
    </row>
    <row r="3071" spans="1:29" x14ac:dyDescent="0.3">
      <c r="A3071" s="156" t="s">
        <v>2827</v>
      </c>
      <c r="B3071" s="157">
        <v>7</v>
      </c>
      <c r="C3071" s="158" t="s">
        <v>310</v>
      </c>
      <c r="D3071" s="158" t="s">
        <v>438</v>
      </c>
      <c r="E3071" s="156" t="s">
        <v>2722</v>
      </c>
      <c r="F3071" s="159" t="s">
        <v>641</v>
      </c>
      <c r="G3071" s="156" t="s">
        <v>1156</v>
      </c>
      <c r="H3071" s="160">
        <v>44292</v>
      </c>
      <c r="I3071" s="160">
        <v>44342</v>
      </c>
      <c r="J3071" s="161" t="s">
        <v>979</v>
      </c>
      <c r="K3071" s="162" t="s">
        <v>1867</v>
      </c>
      <c r="L3071" s="163" t="s">
        <v>1921</v>
      </c>
      <c r="M3071" s="171">
        <v>0</v>
      </c>
      <c r="N3071" s="171">
        <v>42500</v>
      </c>
      <c r="O3071" s="162" t="s">
        <v>2102</v>
      </c>
      <c r="P3071" s="160">
        <v>44342</v>
      </c>
      <c r="Q3071" s="162" t="s">
        <v>2103</v>
      </c>
      <c r="R3071" s="164">
        <v>42500</v>
      </c>
      <c r="S3071" s="162" t="s">
        <v>6132</v>
      </c>
      <c r="T3071" s="163"/>
      <c r="U3071" s="161" t="s">
        <v>10</v>
      </c>
      <c r="V3071" s="161" t="s">
        <v>11</v>
      </c>
      <c r="W3071" s="161" t="s">
        <v>12</v>
      </c>
      <c r="X3071" s="161" t="s">
        <v>13</v>
      </c>
      <c r="Y3071" s="169">
        <v>6250</v>
      </c>
      <c r="Z3071" s="169">
        <v>9161101</v>
      </c>
      <c r="AA3071" s="166">
        <v>0.51515151515151514</v>
      </c>
      <c r="AB3071" s="158" t="s">
        <v>1868</v>
      </c>
      <c r="AC3071" s="168" t="s">
        <v>3207</v>
      </c>
    </row>
    <row r="3072" spans="1:29" x14ac:dyDescent="0.3">
      <c r="A3072" s="156" t="s">
        <v>2845</v>
      </c>
      <c r="B3072" s="157">
        <v>9</v>
      </c>
      <c r="C3072" s="158" t="s">
        <v>310</v>
      </c>
      <c r="D3072" s="158" t="s">
        <v>442</v>
      </c>
      <c r="E3072" s="156" t="s">
        <v>2722</v>
      </c>
      <c r="F3072" s="159" t="s">
        <v>641</v>
      </c>
      <c r="G3072" s="156" t="s">
        <v>1156</v>
      </c>
      <c r="H3072" s="160">
        <v>44292</v>
      </c>
      <c r="I3072" s="160">
        <v>44342</v>
      </c>
      <c r="J3072" s="161" t="s">
        <v>979</v>
      </c>
      <c r="K3072" s="162" t="s">
        <v>1867</v>
      </c>
      <c r="L3072" s="163" t="s">
        <v>1921</v>
      </c>
      <c r="M3072" s="171">
        <v>0</v>
      </c>
      <c r="N3072" s="171">
        <v>40000</v>
      </c>
      <c r="O3072" s="162" t="s">
        <v>2102</v>
      </c>
      <c r="P3072" s="160">
        <v>44342</v>
      </c>
      <c r="Q3072" s="162" t="s">
        <v>2103</v>
      </c>
      <c r="R3072" s="164">
        <v>40000</v>
      </c>
      <c r="S3072" s="162"/>
      <c r="T3072" s="163"/>
      <c r="U3072" s="161" t="s">
        <v>10</v>
      </c>
      <c r="V3072" s="161" t="s">
        <v>11</v>
      </c>
      <c r="W3072" s="161" t="s">
        <v>12</v>
      </c>
      <c r="X3072" s="161" t="s">
        <v>13</v>
      </c>
      <c r="Y3072" s="169">
        <v>6250</v>
      </c>
      <c r="Z3072" s="169">
        <v>9211101</v>
      </c>
      <c r="AA3072" s="166">
        <v>0.48484848484848486</v>
      </c>
      <c r="AB3072" s="158" t="s">
        <v>1869</v>
      </c>
      <c r="AC3072" s="168" t="s">
        <v>3237</v>
      </c>
    </row>
    <row r="3073" spans="1:29" x14ac:dyDescent="0.3">
      <c r="A3073" s="156" t="s">
        <v>2730</v>
      </c>
      <c r="B3073" s="157">
        <v>6</v>
      </c>
      <c r="C3073" s="158" t="s">
        <v>310</v>
      </c>
      <c r="D3073" s="158" t="s">
        <v>431</v>
      </c>
      <c r="E3073" s="156" t="s">
        <v>2722</v>
      </c>
      <c r="F3073" s="159" t="s">
        <v>641</v>
      </c>
      <c r="G3073" s="156" t="s">
        <v>1156</v>
      </c>
      <c r="H3073" s="160">
        <v>44327</v>
      </c>
      <c r="I3073" s="160">
        <v>44375</v>
      </c>
      <c r="J3073" s="161" t="s">
        <v>979</v>
      </c>
      <c r="K3073" s="162" t="s">
        <v>2017</v>
      </c>
      <c r="L3073" s="163" t="s">
        <v>2080</v>
      </c>
      <c r="M3073" s="171">
        <v>0</v>
      </c>
      <c r="N3073" s="171">
        <v>52500</v>
      </c>
      <c r="O3073" s="162" t="s">
        <v>2196</v>
      </c>
      <c r="P3073" s="160">
        <v>44375</v>
      </c>
      <c r="Q3073" s="162" t="s">
        <v>2197</v>
      </c>
      <c r="R3073" s="164">
        <v>52500</v>
      </c>
      <c r="S3073" s="162"/>
      <c r="T3073" s="163"/>
      <c r="U3073" s="161" t="s">
        <v>10</v>
      </c>
      <c r="V3073" s="161" t="s">
        <v>11</v>
      </c>
      <c r="W3073" s="161" t="s">
        <v>12</v>
      </c>
      <c r="X3073" s="161" t="s">
        <v>13</v>
      </c>
      <c r="Y3073" s="169">
        <v>6250</v>
      </c>
      <c r="Z3073" s="169">
        <v>9031101</v>
      </c>
      <c r="AA3073" s="166">
        <v>1</v>
      </c>
      <c r="AB3073" s="158" t="s">
        <v>2018</v>
      </c>
      <c r="AC3073" s="168" t="s">
        <v>3161</v>
      </c>
    </row>
    <row r="3074" spans="1:29" x14ac:dyDescent="0.3">
      <c r="A3074" s="156" t="s">
        <v>2727</v>
      </c>
      <c r="B3074" s="157">
        <v>3</v>
      </c>
      <c r="C3074" s="158" t="s">
        <v>310</v>
      </c>
      <c r="D3074" s="158" t="s">
        <v>421</v>
      </c>
      <c r="E3074" s="156" t="s">
        <v>2722</v>
      </c>
      <c r="F3074" s="159" t="s">
        <v>641</v>
      </c>
      <c r="G3074" s="156" t="s">
        <v>1156</v>
      </c>
      <c r="H3074" s="160">
        <v>44361</v>
      </c>
      <c r="I3074" s="160">
        <v>44448</v>
      </c>
      <c r="J3074" s="161" t="s">
        <v>2202</v>
      </c>
      <c r="K3074" s="162" t="s">
        <v>2131</v>
      </c>
      <c r="L3074" s="163" t="s">
        <v>2156</v>
      </c>
      <c r="M3074" s="171">
        <v>0</v>
      </c>
      <c r="N3074" s="171">
        <v>6500</v>
      </c>
      <c r="O3074" s="162" t="s">
        <v>2354</v>
      </c>
      <c r="P3074" s="160">
        <v>44448</v>
      </c>
      <c r="Q3074" s="162" t="s">
        <v>2355</v>
      </c>
      <c r="R3074" s="164">
        <v>6500</v>
      </c>
      <c r="S3074" s="162" t="s">
        <v>5656</v>
      </c>
      <c r="T3074" s="163"/>
      <c r="U3074" s="161" t="s">
        <v>10</v>
      </c>
      <c r="V3074" s="161" t="s">
        <v>11</v>
      </c>
      <c r="W3074" s="161" t="s">
        <v>12</v>
      </c>
      <c r="X3074" s="161" t="s">
        <v>13</v>
      </c>
      <c r="Y3074" s="169">
        <v>6250</v>
      </c>
      <c r="Z3074" s="169">
        <v>9021101</v>
      </c>
      <c r="AA3074" s="166">
        <v>0.38235294117647056</v>
      </c>
      <c r="AB3074" s="158" t="s">
        <v>2132</v>
      </c>
      <c r="AC3074" s="168" t="s">
        <v>3156</v>
      </c>
    </row>
    <row r="3075" spans="1:29" x14ac:dyDescent="0.3">
      <c r="A3075" s="156" t="s">
        <v>2827</v>
      </c>
      <c r="B3075" s="157">
        <v>7</v>
      </c>
      <c r="C3075" s="158" t="s">
        <v>310</v>
      </c>
      <c r="D3075" s="158" t="s">
        <v>438</v>
      </c>
      <c r="E3075" s="156" t="s">
        <v>2722</v>
      </c>
      <c r="F3075" s="159" t="s">
        <v>641</v>
      </c>
      <c r="G3075" s="156" t="s">
        <v>1156</v>
      </c>
      <c r="H3075" s="160">
        <v>44361</v>
      </c>
      <c r="I3075" s="160">
        <v>44448</v>
      </c>
      <c r="J3075" s="161" t="s">
        <v>2202</v>
      </c>
      <c r="K3075" s="162" t="s">
        <v>2131</v>
      </c>
      <c r="L3075" s="163" t="s">
        <v>2156</v>
      </c>
      <c r="M3075" s="171">
        <v>0</v>
      </c>
      <c r="N3075" s="171">
        <v>6500</v>
      </c>
      <c r="O3075" s="162" t="s">
        <v>2354</v>
      </c>
      <c r="P3075" s="160">
        <v>44448</v>
      </c>
      <c r="Q3075" s="162" t="s">
        <v>2355</v>
      </c>
      <c r="R3075" s="164">
        <v>6500</v>
      </c>
      <c r="S3075" s="162" t="s">
        <v>6132</v>
      </c>
      <c r="T3075" s="163"/>
      <c r="U3075" s="161" t="s">
        <v>10</v>
      </c>
      <c r="V3075" s="161" t="s">
        <v>11</v>
      </c>
      <c r="W3075" s="161" t="s">
        <v>12</v>
      </c>
      <c r="X3075" s="161" t="s">
        <v>13</v>
      </c>
      <c r="Y3075" s="169">
        <v>6250</v>
      </c>
      <c r="Z3075" s="169">
        <v>9161101</v>
      </c>
      <c r="AA3075" s="166">
        <v>0.38235294117647056</v>
      </c>
      <c r="AB3075" s="158" t="s">
        <v>2133</v>
      </c>
      <c r="AC3075" s="168" t="s">
        <v>3207</v>
      </c>
    </row>
    <row r="3076" spans="1:29" x14ac:dyDescent="0.3">
      <c r="A3076" s="156" t="s">
        <v>2878</v>
      </c>
      <c r="B3076" s="157">
        <v>7</v>
      </c>
      <c r="C3076" s="158" t="s">
        <v>310</v>
      </c>
      <c r="D3076" s="158" t="s">
        <v>446</v>
      </c>
      <c r="E3076" s="156" t="s">
        <v>2722</v>
      </c>
      <c r="F3076" s="159" t="s">
        <v>641</v>
      </c>
      <c r="G3076" s="156" t="s">
        <v>1156</v>
      </c>
      <c r="H3076" s="160">
        <v>44361</v>
      </c>
      <c r="I3076" s="160">
        <v>44448</v>
      </c>
      <c r="J3076" s="161" t="s">
        <v>2202</v>
      </c>
      <c r="K3076" s="162" t="s">
        <v>2131</v>
      </c>
      <c r="L3076" s="163" t="s">
        <v>2156</v>
      </c>
      <c r="M3076" s="171">
        <v>0</v>
      </c>
      <c r="N3076" s="171">
        <v>4000</v>
      </c>
      <c r="O3076" s="162" t="s">
        <v>2354</v>
      </c>
      <c r="P3076" s="160">
        <v>44448</v>
      </c>
      <c r="Q3076" s="162" t="s">
        <v>2355</v>
      </c>
      <c r="R3076" s="164">
        <v>4000</v>
      </c>
      <c r="S3076" s="162" t="s">
        <v>6333</v>
      </c>
      <c r="T3076" s="163"/>
      <c r="U3076" s="161" t="s">
        <v>10</v>
      </c>
      <c r="V3076" s="161" t="s">
        <v>11</v>
      </c>
      <c r="W3076" s="161" t="s">
        <v>12</v>
      </c>
      <c r="X3076" s="161" t="s">
        <v>13</v>
      </c>
      <c r="Y3076" s="169">
        <v>6250</v>
      </c>
      <c r="Z3076" s="169">
        <v>9291101</v>
      </c>
      <c r="AA3076" s="166">
        <v>0.23529411764705882</v>
      </c>
      <c r="AB3076" s="158" t="s">
        <v>2134</v>
      </c>
      <c r="AC3076" s="168" t="s">
        <v>3277</v>
      </c>
    </row>
    <row r="3077" spans="1:29" x14ac:dyDescent="0.3">
      <c r="A3077" s="156" t="s">
        <v>2888</v>
      </c>
      <c r="B3077" s="157">
        <v>4</v>
      </c>
      <c r="C3077" s="158" t="s">
        <v>310</v>
      </c>
      <c r="D3077" s="158" t="s">
        <v>448</v>
      </c>
      <c r="E3077" s="156" t="s">
        <v>2722</v>
      </c>
      <c r="F3077" s="159" t="s">
        <v>641</v>
      </c>
      <c r="G3077" s="156" t="s">
        <v>1156</v>
      </c>
      <c r="H3077" s="160">
        <v>44393</v>
      </c>
      <c r="I3077" s="160">
        <v>44448</v>
      </c>
      <c r="J3077" s="161" t="s">
        <v>2202</v>
      </c>
      <c r="K3077" s="162" t="s">
        <v>2203</v>
      </c>
      <c r="L3077" s="163" t="s">
        <v>2255</v>
      </c>
      <c r="M3077" s="171">
        <v>0</v>
      </c>
      <c r="N3077" s="171">
        <v>19000</v>
      </c>
      <c r="O3077" s="162" t="s">
        <v>2356</v>
      </c>
      <c r="P3077" s="160">
        <v>44448</v>
      </c>
      <c r="Q3077" s="162" t="s">
        <v>2355</v>
      </c>
      <c r="R3077" s="164">
        <v>19000</v>
      </c>
      <c r="S3077" s="162"/>
      <c r="T3077" s="163"/>
      <c r="U3077" s="161" t="s">
        <v>10</v>
      </c>
      <c r="V3077" s="161" t="s">
        <v>11</v>
      </c>
      <c r="W3077" s="161" t="s">
        <v>12</v>
      </c>
      <c r="X3077" s="161" t="s">
        <v>13</v>
      </c>
      <c r="Y3077" s="169">
        <v>6250</v>
      </c>
      <c r="Z3077" s="169">
        <v>9311101</v>
      </c>
      <c r="AA3077" s="166">
        <v>1</v>
      </c>
      <c r="AB3077" s="158" t="s">
        <v>2204</v>
      </c>
      <c r="AC3077" s="168" t="s">
        <v>3292</v>
      </c>
    </row>
    <row r="3078" spans="1:29" x14ac:dyDescent="0.3">
      <c r="A3078" s="156" t="s">
        <v>2817</v>
      </c>
      <c r="B3078" s="157">
        <v>2</v>
      </c>
      <c r="C3078" s="158" t="s">
        <v>310</v>
      </c>
      <c r="D3078" s="158" t="s">
        <v>275</v>
      </c>
      <c r="E3078" s="156" t="s">
        <v>2722</v>
      </c>
      <c r="F3078" s="159" t="s">
        <v>1021</v>
      </c>
      <c r="G3078" s="156" t="s">
        <v>1352</v>
      </c>
      <c r="H3078" s="160">
        <v>44050</v>
      </c>
      <c r="I3078" s="160">
        <v>44067</v>
      </c>
      <c r="J3078" s="161" t="s">
        <v>979</v>
      </c>
      <c r="K3078" s="162" t="s">
        <v>1022</v>
      </c>
      <c r="L3078" s="163" t="s">
        <v>1094</v>
      </c>
      <c r="M3078" s="171">
        <v>0</v>
      </c>
      <c r="N3078" s="171">
        <v>785</v>
      </c>
      <c r="O3078" s="162">
        <v>25029</v>
      </c>
      <c r="P3078" s="160">
        <v>44067</v>
      </c>
      <c r="Q3078" s="162" t="s">
        <v>1095</v>
      </c>
      <c r="R3078" s="164">
        <v>785</v>
      </c>
      <c r="S3078" s="162" t="s">
        <v>395</v>
      </c>
      <c r="T3078" s="163"/>
      <c r="U3078" s="161" t="s">
        <v>10</v>
      </c>
      <c r="V3078" s="161" t="s">
        <v>11</v>
      </c>
      <c r="W3078" s="161" t="s">
        <v>12</v>
      </c>
      <c r="X3078" s="161" t="s">
        <v>13</v>
      </c>
      <c r="Y3078" s="169">
        <v>5570</v>
      </c>
      <c r="Z3078" s="169">
        <v>9191101</v>
      </c>
      <c r="AA3078" s="166">
        <v>1</v>
      </c>
      <c r="AB3078" s="158" t="s">
        <v>1353</v>
      </c>
      <c r="AC3078" s="168" t="s">
        <v>3222</v>
      </c>
    </row>
    <row r="3079" spans="1:29" x14ac:dyDescent="0.3">
      <c r="A3079" s="156" t="s">
        <v>1690</v>
      </c>
      <c r="B3079" s="157">
        <v>0</v>
      </c>
      <c r="C3079" s="158" t="s">
        <v>1469</v>
      </c>
      <c r="D3079" s="158" t="s">
        <v>3</v>
      </c>
      <c r="E3079" s="156" t="s">
        <v>241</v>
      </c>
      <c r="F3079" s="159" t="s">
        <v>252</v>
      </c>
      <c r="G3079" s="156" t="s">
        <v>253</v>
      </c>
      <c r="H3079" s="160">
        <v>43083</v>
      </c>
      <c r="I3079" s="160">
        <v>43083</v>
      </c>
      <c r="J3079" s="161" t="s">
        <v>244</v>
      </c>
      <c r="K3079" s="162"/>
      <c r="L3079" s="163" t="s">
        <v>5709</v>
      </c>
      <c r="M3079" s="171">
        <v>0</v>
      </c>
      <c r="N3079" s="171">
        <v>11211.58</v>
      </c>
      <c r="O3079" s="162"/>
      <c r="P3079" s="160"/>
      <c r="Q3079" s="162"/>
      <c r="R3079" s="164">
        <v>11211.58</v>
      </c>
      <c r="S3079" s="162"/>
      <c r="T3079" s="163"/>
      <c r="U3079" s="161" t="s">
        <v>10</v>
      </c>
      <c r="V3079" s="161" t="s">
        <v>11</v>
      </c>
      <c r="W3079" s="161" t="s">
        <v>5608</v>
      </c>
      <c r="X3079" s="161" t="s">
        <v>5609</v>
      </c>
      <c r="Y3079" s="169">
        <v>5800</v>
      </c>
      <c r="Z3079" s="169">
        <v>9900000</v>
      </c>
      <c r="AA3079" s="166">
        <v>1</v>
      </c>
      <c r="AB3079" s="158" t="s">
        <v>7690</v>
      </c>
      <c r="AC3079" s="168" t="s">
        <v>3188</v>
      </c>
    </row>
    <row r="3080" spans="1:29" x14ac:dyDescent="0.3">
      <c r="A3080" s="156" t="s">
        <v>1690</v>
      </c>
      <c r="B3080" s="157">
        <v>0</v>
      </c>
      <c r="C3080" s="158" t="s">
        <v>1469</v>
      </c>
      <c r="D3080" s="158" t="s">
        <v>3</v>
      </c>
      <c r="E3080" s="156" t="s">
        <v>241</v>
      </c>
      <c r="F3080" s="159" t="s">
        <v>252</v>
      </c>
      <c r="G3080" s="156" t="s">
        <v>253</v>
      </c>
      <c r="H3080" s="160">
        <v>45116</v>
      </c>
      <c r="I3080" s="160">
        <v>45365</v>
      </c>
      <c r="J3080" s="161" t="s">
        <v>5251</v>
      </c>
      <c r="K3080" s="162"/>
      <c r="L3080" s="163" t="s">
        <v>5709</v>
      </c>
      <c r="M3080" s="171">
        <v>0</v>
      </c>
      <c r="N3080" s="171">
        <v>13589.32</v>
      </c>
      <c r="O3080" s="162"/>
      <c r="P3080" s="160"/>
      <c r="Q3080" s="162"/>
      <c r="R3080" s="164">
        <v>13589.32</v>
      </c>
      <c r="S3080" s="162"/>
      <c r="T3080" s="163"/>
      <c r="U3080" s="161" t="s">
        <v>10</v>
      </c>
      <c r="V3080" s="161" t="s">
        <v>11</v>
      </c>
      <c r="W3080" s="161" t="s">
        <v>5608</v>
      </c>
      <c r="X3080" s="161" t="s">
        <v>5609</v>
      </c>
      <c r="Y3080" s="169">
        <v>5800</v>
      </c>
      <c r="Z3080" s="169">
        <v>9851100</v>
      </c>
      <c r="AA3080" s="166">
        <v>1</v>
      </c>
      <c r="AB3080" s="158" t="s">
        <v>7691</v>
      </c>
      <c r="AC3080" s="168" t="s">
        <v>3188</v>
      </c>
    </row>
    <row r="3081" spans="1:29" x14ac:dyDescent="0.3">
      <c r="A3081" s="156" t="s">
        <v>2770</v>
      </c>
      <c r="B3081" s="157">
        <v>1</v>
      </c>
      <c r="C3081" s="158" t="s">
        <v>1548</v>
      </c>
      <c r="D3081" s="158" t="s">
        <v>283</v>
      </c>
      <c r="E3081" s="156" t="s">
        <v>2722</v>
      </c>
      <c r="F3081" s="159" t="s">
        <v>477</v>
      </c>
      <c r="G3081" s="156" t="s">
        <v>138</v>
      </c>
      <c r="H3081" s="160">
        <v>43907</v>
      </c>
      <c r="I3081" s="160">
        <v>44055</v>
      </c>
      <c r="J3081" s="161" t="s">
        <v>979</v>
      </c>
      <c r="K3081" s="162" t="s">
        <v>675</v>
      </c>
      <c r="L3081" s="163" t="s">
        <v>682</v>
      </c>
      <c r="M3081" s="171">
        <v>0</v>
      </c>
      <c r="N3081" s="171">
        <v>9237.16</v>
      </c>
      <c r="O3081" s="162">
        <v>3539770720</v>
      </c>
      <c r="P3081" s="160">
        <v>44055</v>
      </c>
      <c r="Q3081" s="162" t="s">
        <v>1027</v>
      </c>
      <c r="R3081" s="164">
        <v>9237.16</v>
      </c>
      <c r="S3081" s="162" t="s">
        <v>401</v>
      </c>
      <c r="T3081" s="163"/>
      <c r="U3081" s="161" t="s">
        <v>10</v>
      </c>
      <c r="V3081" s="161" t="s">
        <v>11</v>
      </c>
      <c r="W3081" s="161" t="s">
        <v>1355</v>
      </c>
      <c r="X3081" s="161" t="s">
        <v>1356</v>
      </c>
      <c r="Y3081" s="169">
        <v>4300</v>
      </c>
      <c r="Z3081" s="169">
        <v>9231101</v>
      </c>
      <c r="AA3081" s="166">
        <v>0.41600903501066638</v>
      </c>
      <c r="AB3081" s="158" t="s">
        <v>1772</v>
      </c>
      <c r="AC3081" s="168" t="s">
        <v>3247</v>
      </c>
    </row>
    <row r="3082" spans="1:29" x14ac:dyDescent="0.3">
      <c r="A3082" s="156" t="s">
        <v>2770</v>
      </c>
      <c r="B3082" s="157">
        <v>1</v>
      </c>
      <c r="C3082" s="158" t="s">
        <v>1548</v>
      </c>
      <c r="D3082" s="158" t="s">
        <v>283</v>
      </c>
      <c r="E3082" s="156" t="s">
        <v>2722</v>
      </c>
      <c r="F3082" s="159" t="s">
        <v>477</v>
      </c>
      <c r="G3082" s="156" t="s">
        <v>138</v>
      </c>
      <c r="H3082" s="160">
        <v>43907</v>
      </c>
      <c r="I3082" s="160">
        <v>44055</v>
      </c>
      <c r="J3082" s="161" t="s">
        <v>979</v>
      </c>
      <c r="K3082" s="162" t="s">
        <v>675</v>
      </c>
      <c r="L3082" s="163" t="s">
        <v>682</v>
      </c>
      <c r="M3082" s="171">
        <v>0</v>
      </c>
      <c r="N3082" s="171">
        <v>10685.34</v>
      </c>
      <c r="O3082" s="162">
        <v>3539770720</v>
      </c>
      <c r="P3082" s="160">
        <v>44055</v>
      </c>
      <c r="Q3082" s="162" t="s">
        <v>1027</v>
      </c>
      <c r="R3082" s="164">
        <v>10685.34</v>
      </c>
      <c r="S3082" s="162" t="s">
        <v>401</v>
      </c>
      <c r="T3082" s="163"/>
      <c r="U3082" s="161" t="s">
        <v>10</v>
      </c>
      <c r="V3082" s="161" t="s">
        <v>11</v>
      </c>
      <c r="W3082" s="161" t="s">
        <v>12</v>
      </c>
      <c r="X3082" s="161" t="s">
        <v>13</v>
      </c>
      <c r="Y3082" s="169">
        <v>4400</v>
      </c>
      <c r="Z3082" s="169">
        <v>9231101</v>
      </c>
      <c r="AA3082" s="166">
        <v>0.58399096498933367</v>
      </c>
      <c r="AB3082" s="158" t="s">
        <v>1772</v>
      </c>
      <c r="AC3082" s="168" t="s">
        <v>3247</v>
      </c>
    </row>
    <row r="3083" spans="1:29" x14ac:dyDescent="0.3">
      <c r="A3083" s="156" t="s">
        <v>2770</v>
      </c>
      <c r="B3083" s="157">
        <v>1</v>
      </c>
      <c r="C3083" s="158" t="s">
        <v>1548</v>
      </c>
      <c r="D3083" s="158" t="s">
        <v>283</v>
      </c>
      <c r="E3083" s="156" t="s">
        <v>2722</v>
      </c>
      <c r="F3083" s="159" t="s">
        <v>477</v>
      </c>
      <c r="G3083" s="156" t="s">
        <v>138</v>
      </c>
      <c r="H3083" s="160">
        <v>43907</v>
      </c>
      <c r="I3083" s="160">
        <v>44278</v>
      </c>
      <c r="J3083" s="161" t="s">
        <v>979</v>
      </c>
      <c r="K3083" s="162" t="s">
        <v>676</v>
      </c>
      <c r="L3083" s="163" t="s">
        <v>683</v>
      </c>
      <c r="M3083" s="171">
        <v>0</v>
      </c>
      <c r="N3083" s="171">
        <v>8762.5199999999986</v>
      </c>
      <c r="O3083" s="162">
        <v>3584031220</v>
      </c>
      <c r="P3083" s="160">
        <v>44278</v>
      </c>
      <c r="Q3083" s="162" t="s">
        <v>1773</v>
      </c>
      <c r="R3083" s="164">
        <v>8762.5199999999986</v>
      </c>
      <c r="S3083" s="162" t="s">
        <v>401</v>
      </c>
      <c r="T3083" s="163"/>
      <c r="U3083" s="161" t="s">
        <v>10</v>
      </c>
      <c r="V3083" s="161" t="s">
        <v>11</v>
      </c>
      <c r="W3083" s="161" t="s">
        <v>1355</v>
      </c>
      <c r="X3083" s="161" t="s">
        <v>1356</v>
      </c>
      <c r="Y3083" s="169">
        <v>4300</v>
      </c>
      <c r="Z3083" s="169">
        <v>9231101</v>
      </c>
      <c r="AA3083" s="166">
        <v>0.43983034257748771</v>
      </c>
      <c r="AB3083" s="158" t="s">
        <v>1772</v>
      </c>
      <c r="AC3083" s="168" t="s">
        <v>3247</v>
      </c>
    </row>
    <row r="3084" spans="1:29" x14ac:dyDescent="0.3">
      <c r="A3084" s="156" t="s">
        <v>2770</v>
      </c>
      <c r="B3084" s="157">
        <v>1</v>
      </c>
      <c r="C3084" s="158" t="s">
        <v>1548</v>
      </c>
      <c r="D3084" s="158" t="s">
        <v>283</v>
      </c>
      <c r="E3084" s="156" t="s">
        <v>2722</v>
      </c>
      <c r="F3084" s="159" t="s">
        <v>477</v>
      </c>
      <c r="G3084" s="156" t="s">
        <v>138</v>
      </c>
      <c r="H3084" s="160">
        <v>43907</v>
      </c>
      <c r="I3084" s="160">
        <v>44278</v>
      </c>
      <c r="J3084" s="161" t="s">
        <v>979</v>
      </c>
      <c r="K3084" s="162" t="s">
        <v>676</v>
      </c>
      <c r="L3084" s="163" t="s">
        <v>683</v>
      </c>
      <c r="M3084" s="171">
        <v>0</v>
      </c>
      <c r="N3084" s="171">
        <v>11159.980000000001</v>
      </c>
      <c r="O3084" s="162">
        <v>3584031220</v>
      </c>
      <c r="P3084" s="160">
        <v>44278</v>
      </c>
      <c r="Q3084" s="162" t="s">
        <v>1773</v>
      </c>
      <c r="R3084" s="164">
        <v>11159.980000000001</v>
      </c>
      <c r="S3084" s="162" t="s">
        <v>401</v>
      </c>
      <c r="T3084" s="163"/>
      <c r="U3084" s="161" t="s">
        <v>10</v>
      </c>
      <c r="V3084" s="161" t="s">
        <v>11</v>
      </c>
      <c r="W3084" s="161" t="s">
        <v>12</v>
      </c>
      <c r="X3084" s="161" t="s">
        <v>13</v>
      </c>
      <c r="Y3084" s="169">
        <v>4400</v>
      </c>
      <c r="Z3084" s="169">
        <v>9231101</v>
      </c>
      <c r="AA3084" s="166">
        <v>0.56016965742251235</v>
      </c>
      <c r="AB3084" s="158" t="s">
        <v>1772</v>
      </c>
      <c r="AC3084" s="168" t="s">
        <v>3247</v>
      </c>
    </row>
    <row r="3085" spans="1:29" x14ac:dyDescent="0.3">
      <c r="A3085" s="156" t="s">
        <v>2770</v>
      </c>
      <c r="B3085" s="157">
        <v>1</v>
      </c>
      <c r="C3085" s="158" t="s">
        <v>1548</v>
      </c>
      <c r="D3085" s="180" t="s">
        <v>283</v>
      </c>
      <c r="E3085" s="156" t="s">
        <v>2722</v>
      </c>
      <c r="F3085" s="159" t="s">
        <v>477</v>
      </c>
      <c r="G3085" s="156" t="s">
        <v>138</v>
      </c>
      <c r="H3085" s="160">
        <v>43907</v>
      </c>
      <c r="I3085" s="160">
        <v>44055</v>
      </c>
      <c r="J3085" s="161" t="s">
        <v>979</v>
      </c>
      <c r="K3085" s="162" t="s">
        <v>677</v>
      </c>
      <c r="L3085" s="163" t="s">
        <v>684</v>
      </c>
      <c r="M3085" s="171">
        <v>0</v>
      </c>
      <c r="N3085" s="171">
        <v>9237.16</v>
      </c>
      <c r="O3085" s="162">
        <v>3585880720</v>
      </c>
      <c r="P3085" s="160">
        <v>44055</v>
      </c>
      <c r="Q3085" s="162" t="s">
        <v>1027</v>
      </c>
      <c r="R3085" s="164">
        <v>9237.16</v>
      </c>
      <c r="S3085" s="191" t="s">
        <v>401</v>
      </c>
      <c r="T3085" s="163"/>
      <c r="U3085" s="161" t="s">
        <v>10</v>
      </c>
      <c r="V3085" s="161" t="s">
        <v>11</v>
      </c>
      <c r="W3085" s="161" t="s">
        <v>1355</v>
      </c>
      <c r="X3085" s="161" t="s">
        <v>1356</v>
      </c>
      <c r="Y3085" s="169">
        <v>4300</v>
      </c>
      <c r="Z3085" s="169">
        <v>9231101</v>
      </c>
      <c r="AA3085" s="166">
        <v>0.41600903501066638</v>
      </c>
      <c r="AB3085" s="158" t="s">
        <v>1772</v>
      </c>
      <c r="AC3085" s="168" t="s">
        <v>3247</v>
      </c>
    </row>
    <row r="3086" spans="1:29" x14ac:dyDescent="0.3">
      <c r="A3086" s="156" t="s">
        <v>2770</v>
      </c>
      <c r="B3086" s="157">
        <v>1</v>
      </c>
      <c r="C3086" s="158" t="s">
        <v>1548</v>
      </c>
      <c r="D3086" s="180" t="s">
        <v>283</v>
      </c>
      <c r="E3086" s="156" t="s">
        <v>2722</v>
      </c>
      <c r="F3086" s="159" t="s">
        <v>477</v>
      </c>
      <c r="G3086" s="156" t="s">
        <v>138</v>
      </c>
      <c r="H3086" s="160">
        <v>43907</v>
      </c>
      <c r="I3086" s="160">
        <v>44055</v>
      </c>
      <c r="J3086" s="161" t="s">
        <v>979</v>
      </c>
      <c r="K3086" s="162" t="s">
        <v>677</v>
      </c>
      <c r="L3086" s="163" t="s">
        <v>684</v>
      </c>
      <c r="M3086" s="171">
        <v>0</v>
      </c>
      <c r="N3086" s="171">
        <v>10685.34</v>
      </c>
      <c r="O3086" s="162">
        <v>3585880720</v>
      </c>
      <c r="P3086" s="160">
        <v>44055</v>
      </c>
      <c r="Q3086" s="162" t="s">
        <v>1027</v>
      </c>
      <c r="R3086" s="164">
        <v>10685.34</v>
      </c>
      <c r="S3086" s="191" t="s">
        <v>401</v>
      </c>
      <c r="T3086" s="163"/>
      <c r="U3086" s="161" t="s">
        <v>10</v>
      </c>
      <c r="V3086" s="161" t="s">
        <v>11</v>
      </c>
      <c r="W3086" s="161" t="s">
        <v>12</v>
      </c>
      <c r="X3086" s="161" t="s">
        <v>13</v>
      </c>
      <c r="Y3086" s="169">
        <v>4400</v>
      </c>
      <c r="Z3086" s="169">
        <v>9231101</v>
      </c>
      <c r="AA3086" s="166">
        <v>0.58399096498933367</v>
      </c>
      <c r="AB3086" s="158" t="s">
        <v>1772</v>
      </c>
      <c r="AC3086" s="168" t="s">
        <v>3247</v>
      </c>
    </row>
    <row r="3087" spans="1:29" x14ac:dyDescent="0.3">
      <c r="A3087" s="156" t="s">
        <v>2777</v>
      </c>
      <c r="B3087" s="157">
        <v>2</v>
      </c>
      <c r="C3087" s="158" t="s">
        <v>1548</v>
      </c>
      <c r="D3087" s="180" t="s">
        <v>285</v>
      </c>
      <c r="E3087" s="156" t="s">
        <v>2722</v>
      </c>
      <c r="F3087" s="159" t="s">
        <v>477</v>
      </c>
      <c r="G3087" s="156" t="s">
        <v>138</v>
      </c>
      <c r="H3087" s="160">
        <v>44145</v>
      </c>
      <c r="I3087" s="160">
        <v>44279</v>
      </c>
      <c r="J3087" s="161" t="s">
        <v>979</v>
      </c>
      <c r="K3087" s="162" t="s">
        <v>1332</v>
      </c>
      <c r="L3087" s="163" t="s">
        <v>1336</v>
      </c>
      <c r="M3087" s="171">
        <v>0</v>
      </c>
      <c r="N3087" s="171">
        <v>9237.1299999999992</v>
      </c>
      <c r="O3087" s="162">
        <v>2902451120</v>
      </c>
      <c r="P3087" s="160">
        <v>44279</v>
      </c>
      <c r="Q3087" s="162" t="s">
        <v>1831</v>
      </c>
      <c r="R3087" s="164">
        <v>9237.1299999999992</v>
      </c>
      <c r="S3087" s="191" t="s">
        <v>633</v>
      </c>
      <c r="T3087" s="163"/>
      <c r="U3087" s="161" t="s">
        <v>10</v>
      </c>
      <c r="V3087" s="161" t="s">
        <v>11</v>
      </c>
      <c r="W3087" s="161" t="s">
        <v>1355</v>
      </c>
      <c r="X3087" s="161" t="s">
        <v>1356</v>
      </c>
      <c r="Y3087" s="169">
        <v>4300</v>
      </c>
      <c r="Z3087" s="169">
        <v>9381101</v>
      </c>
      <c r="AA3087" s="166">
        <v>9.2730640505021E-2</v>
      </c>
      <c r="AB3087" s="158" t="s">
        <v>5461</v>
      </c>
      <c r="AC3087" s="168" t="s">
        <v>3332</v>
      </c>
    </row>
    <row r="3088" spans="1:29" x14ac:dyDescent="0.3">
      <c r="A3088" s="156" t="s">
        <v>2777</v>
      </c>
      <c r="B3088" s="157">
        <v>2</v>
      </c>
      <c r="C3088" s="158" t="s">
        <v>1548</v>
      </c>
      <c r="D3088" s="180" t="s">
        <v>285</v>
      </c>
      <c r="E3088" s="156" t="s">
        <v>2722</v>
      </c>
      <c r="F3088" s="159" t="s">
        <v>477</v>
      </c>
      <c r="G3088" s="156" t="s">
        <v>138</v>
      </c>
      <c r="H3088" s="160">
        <v>44145</v>
      </c>
      <c r="I3088" s="160">
        <v>44279</v>
      </c>
      <c r="J3088" s="161" t="s">
        <v>979</v>
      </c>
      <c r="K3088" s="162" t="s">
        <v>1332</v>
      </c>
      <c r="L3088" s="163" t="s">
        <v>1336</v>
      </c>
      <c r="M3088" s="171">
        <v>0</v>
      </c>
      <c r="N3088" s="171">
        <v>10685.36</v>
      </c>
      <c r="O3088" s="162">
        <v>2902451120</v>
      </c>
      <c r="P3088" s="160">
        <v>44279</v>
      </c>
      <c r="Q3088" s="162" t="s">
        <v>1831</v>
      </c>
      <c r="R3088" s="164">
        <v>10685.36</v>
      </c>
      <c r="S3088" s="191" t="s">
        <v>633</v>
      </c>
      <c r="T3088" s="163"/>
      <c r="U3088" s="161" t="s">
        <v>10</v>
      </c>
      <c r="V3088" s="161" t="s">
        <v>11</v>
      </c>
      <c r="W3088" s="161" t="s">
        <v>12</v>
      </c>
      <c r="X3088" s="161" t="s">
        <v>13</v>
      </c>
      <c r="Y3088" s="169">
        <v>4400</v>
      </c>
      <c r="Z3088" s="169">
        <v>9381101</v>
      </c>
      <c r="AA3088" s="166">
        <v>0.10726927918376501</v>
      </c>
      <c r="AB3088" s="158" t="s">
        <v>5461</v>
      </c>
      <c r="AC3088" s="168" t="s">
        <v>3332</v>
      </c>
    </row>
    <row r="3089" spans="1:29" x14ac:dyDescent="0.3">
      <c r="A3089" s="156" t="s">
        <v>2777</v>
      </c>
      <c r="B3089" s="157">
        <v>2</v>
      </c>
      <c r="C3089" s="158" t="s">
        <v>1548</v>
      </c>
      <c r="D3089" s="180" t="s">
        <v>285</v>
      </c>
      <c r="E3089" s="156" t="s">
        <v>2722</v>
      </c>
      <c r="F3089" s="159" t="s">
        <v>477</v>
      </c>
      <c r="G3089" s="156" t="s">
        <v>138</v>
      </c>
      <c r="H3089" s="160">
        <v>44145</v>
      </c>
      <c r="I3089" s="160">
        <v>44279</v>
      </c>
      <c r="J3089" s="161" t="s">
        <v>979</v>
      </c>
      <c r="K3089" s="162" t="s">
        <v>1332</v>
      </c>
      <c r="L3089" s="163" t="s">
        <v>1336</v>
      </c>
      <c r="M3089" s="171">
        <v>0</v>
      </c>
      <c r="N3089" s="171">
        <v>9826.74</v>
      </c>
      <c r="O3089" s="162">
        <v>2979801120</v>
      </c>
      <c r="P3089" s="160">
        <v>44279</v>
      </c>
      <c r="Q3089" s="162" t="s">
        <v>1831</v>
      </c>
      <c r="R3089" s="164">
        <v>9826.74</v>
      </c>
      <c r="S3089" s="191" t="s">
        <v>633</v>
      </c>
      <c r="T3089" s="163"/>
      <c r="U3089" s="161" t="s">
        <v>10</v>
      </c>
      <c r="V3089" s="161" t="s">
        <v>11</v>
      </c>
      <c r="W3089" s="161" t="s">
        <v>1355</v>
      </c>
      <c r="X3089" s="161" t="s">
        <v>1356</v>
      </c>
      <c r="Y3089" s="169">
        <v>4300</v>
      </c>
      <c r="Z3089" s="169">
        <v>9381101</v>
      </c>
      <c r="AA3089" s="166">
        <v>9.8649677364756161E-2</v>
      </c>
      <c r="AB3089" s="158" t="s">
        <v>5461</v>
      </c>
      <c r="AC3089" s="168" t="s">
        <v>3332</v>
      </c>
    </row>
    <row r="3090" spans="1:29" x14ac:dyDescent="0.3">
      <c r="A3090" s="156" t="s">
        <v>2777</v>
      </c>
      <c r="B3090" s="157">
        <v>2</v>
      </c>
      <c r="C3090" s="158" t="s">
        <v>1548</v>
      </c>
      <c r="D3090" s="180" t="s">
        <v>285</v>
      </c>
      <c r="E3090" s="156" t="s">
        <v>2722</v>
      </c>
      <c r="F3090" s="159" t="s">
        <v>477</v>
      </c>
      <c r="G3090" s="156" t="s">
        <v>138</v>
      </c>
      <c r="H3090" s="160">
        <v>44145</v>
      </c>
      <c r="I3090" s="160">
        <v>44279</v>
      </c>
      <c r="J3090" s="161" t="s">
        <v>979</v>
      </c>
      <c r="K3090" s="162" t="s">
        <v>1332</v>
      </c>
      <c r="L3090" s="163" t="s">
        <v>1336</v>
      </c>
      <c r="M3090" s="171">
        <v>0</v>
      </c>
      <c r="N3090" s="171">
        <v>11367.4</v>
      </c>
      <c r="O3090" s="162">
        <v>2979801120</v>
      </c>
      <c r="P3090" s="160">
        <v>44279</v>
      </c>
      <c r="Q3090" s="162" t="s">
        <v>1831</v>
      </c>
      <c r="R3090" s="164">
        <v>11367.4</v>
      </c>
      <c r="S3090" s="191" t="s">
        <v>633</v>
      </c>
      <c r="T3090" s="163"/>
      <c r="U3090" s="161" t="s">
        <v>10</v>
      </c>
      <c r="V3090" s="161" t="s">
        <v>11</v>
      </c>
      <c r="W3090" s="161" t="s">
        <v>12</v>
      </c>
      <c r="X3090" s="161" t="s">
        <v>13</v>
      </c>
      <c r="Y3090" s="169">
        <v>4400</v>
      </c>
      <c r="Z3090" s="169">
        <v>9381101</v>
      </c>
      <c r="AA3090" s="166">
        <v>0.11411621173208299</v>
      </c>
      <c r="AB3090" s="158" t="s">
        <v>5461</v>
      </c>
      <c r="AC3090" s="168" t="s">
        <v>3332</v>
      </c>
    </row>
    <row r="3091" spans="1:29" x14ac:dyDescent="0.3">
      <c r="A3091" s="156" t="s">
        <v>2777</v>
      </c>
      <c r="B3091" s="157">
        <v>2</v>
      </c>
      <c r="C3091" s="158" t="s">
        <v>1548</v>
      </c>
      <c r="D3091" s="180" t="s">
        <v>285</v>
      </c>
      <c r="E3091" s="156" t="s">
        <v>2722</v>
      </c>
      <c r="F3091" s="159" t="s">
        <v>477</v>
      </c>
      <c r="G3091" s="156" t="s">
        <v>138</v>
      </c>
      <c r="H3091" s="160">
        <v>44145</v>
      </c>
      <c r="I3091" s="160">
        <v>44279</v>
      </c>
      <c r="J3091" s="161" t="s">
        <v>979</v>
      </c>
      <c r="K3091" s="162" t="s">
        <v>1332</v>
      </c>
      <c r="L3091" s="163" t="s">
        <v>1336</v>
      </c>
      <c r="M3091" s="171">
        <v>0</v>
      </c>
      <c r="N3091" s="171">
        <v>9826.74</v>
      </c>
      <c r="O3091" s="162">
        <v>2979811120</v>
      </c>
      <c r="P3091" s="160">
        <v>44279</v>
      </c>
      <c r="Q3091" s="162" t="s">
        <v>1831</v>
      </c>
      <c r="R3091" s="164">
        <v>9826.74</v>
      </c>
      <c r="S3091" s="191" t="s">
        <v>633</v>
      </c>
      <c r="T3091" s="163"/>
      <c r="U3091" s="161" t="s">
        <v>10</v>
      </c>
      <c r="V3091" s="161" t="s">
        <v>11</v>
      </c>
      <c r="W3091" s="161" t="s">
        <v>1355</v>
      </c>
      <c r="X3091" s="161" t="s">
        <v>1356</v>
      </c>
      <c r="Y3091" s="169">
        <v>4300</v>
      </c>
      <c r="Z3091" s="169">
        <v>9381101</v>
      </c>
      <c r="AA3091" s="166">
        <v>9.8649677364756161E-2</v>
      </c>
      <c r="AB3091" s="158" t="s">
        <v>5461</v>
      </c>
      <c r="AC3091" s="168" t="s">
        <v>3332</v>
      </c>
    </row>
    <row r="3092" spans="1:29" x14ac:dyDescent="0.3">
      <c r="A3092" s="156" t="s">
        <v>2777</v>
      </c>
      <c r="B3092" s="157">
        <v>2</v>
      </c>
      <c r="C3092" s="158" t="s">
        <v>1548</v>
      </c>
      <c r="D3092" s="180" t="s">
        <v>285</v>
      </c>
      <c r="E3092" s="156" t="s">
        <v>2722</v>
      </c>
      <c r="F3092" s="159" t="s">
        <v>477</v>
      </c>
      <c r="G3092" s="156" t="s">
        <v>138</v>
      </c>
      <c r="H3092" s="160">
        <v>44145</v>
      </c>
      <c r="I3092" s="160">
        <v>44279</v>
      </c>
      <c r="J3092" s="161" t="s">
        <v>979</v>
      </c>
      <c r="K3092" s="162" t="s">
        <v>1332</v>
      </c>
      <c r="L3092" s="163" t="s">
        <v>1336</v>
      </c>
      <c r="M3092" s="171">
        <v>0</v>
      </c>
      <c r="N3092" s="171">
        <v>11367.4</v>
      </c>
      <c r="O3092" s="162">
        <v>2979811120</v>
      </c>
      <c r="P3092" s="160">
        <v>44279</v>
      </c>
      <c r="Q3092" s="162" t="s">
        <v>1831</v>
      </c>
      <c r="R3092" s="164">
        <v>11367.4</v>
      </c>
      <c r="S3092" s="191" t="s">
        <v>633</v>
      </c>
      <c r="T3092" s="163"/>
      <c r="U3092" s="161" t="s">
        <v>10</v>
      </c>
      <c r="V3092" s="161" t="s">
        <v>11</v>
      </c>
      <c r="W3092" s="161" t="s">
        <v>12</v>
      </c>
      <c r="X3092" s="161" t="s">
        <v>13</v>
      </c>
      <c r="Y3092" s="169">
        <v>4400</v>
      </c>
      <c r="Z3092" s="169">
        <v>9381101</v>
      </c>
      <c r="AA3092" s="166">
        <v>0.11411621173208299</v>
      </c>
      <c r="AB3092" s="158" t="s">
        <v>5461</v>
      </c>
      <c r="AC3092" s="168" t="s">
        <v>3332</v>
      </c>
    </row>
    <row r="3093" spans="1:29" x14ac:dyDescent="0.3">
      <c r="A3093" s="156" t="s">
        <v>2777</v>
      </c>
      <c r="B3093" s="157">
        <v>2</v>
      </c>
      <c r="C3093" s="158" t="s">
        <v>1548</v>
      </c>
      <c r="D3093" s="180" t="s">
        <v>285</v>
      </c>
      <c r="E3093" s="156" t="s">
        <v>2722</v>
      </c>
      <c r="F3093" s="159" t="s">
        <v>477</v>
      </c>
      <c r="G3093" s="156" t="s">
        <v>138</v>
      </c>
      <c r="H3093" s="160">
        <v>44145</v>
      </c>
      <c r="I3093" s="160">
        <v>44279</v>
      </c>
      <c r="J3093" s="161" t="s">
        <v>979</v>
      </c>
      <c r="K3093" s="162" t="s">
        <v>1332</v>
      </c>
      <c r="L3093" s="163" t="s">
        <v>1336</v>
      </c>
      <c r="M3093" s="171">
        <v>0</v>
      </c>
      <c r="N3093" s="171">
        <v>9826.74</v>
      </c>
      <c r="O3093" s="162">
        <v>2979821120</v>
      </c>
      <c r="P3093" s="160">
        <v>44279</v>
      </c>
      <c r="Q3093" s="162" t="s">
        <v>1831</v>
      </c>
      <c r="R3093" s="164">
        <v>9826.74</v>
      </c>
      <c r="S3093" s="191" t="s">
        <v>633</v>
      </c>
      <c r="T3093" s="163"/>
      <c r="U3093" s="161" t="s">
        <v>10</v>
      </c>
      <c r="V3093" s="161" t="s">
        <v>11</v>
      </c>
      <c r="W3093" s="161" t="s">
        <v>1355</v>
      </c>
      <c r="X3093" s="161" t="s">
        <v>1356</v>
      </c>
      <c r="Y3093" s="169">
        <v>4300</v>
      </c>
      <c r="Z3093" s="169">
        <v>9381101</v>
      </c>
      <c r="AA3093" s="166">
        <v>9.8649677364756161E-2</v>
      </c>
      <c r="AB3093" s="158" t="s">
        <v>5461</v>
      </c>
      <c r="AC3093" s="168" t="s">
        <v>3332</v>
      </c>
    </row>
    <row r="3094" spans="1:29" x14ac:dyDescent="0.3">
      <c r="A3094" s="156" t="s">
        <v>2777</v>
      </c>
      <c r="B3094" s="157">
        <v>2</v>
      </c>
      <c r="C3094" s="158" t="s">
        <v>1548</v>
      </c>
      <c r="D3094" s="180" t="s">
        <v>285</v>
      </c>
      <c r="E3094" s="156" t="s">
        <v>2722</v>
      </c>
      <c r="F3094" s="159" t="s">
        <v>477</v>
      </c>
      <c r="G3094" s="156" t="s">
        <v>138</v>
      </c>
      <c r="H3094" s="160">
        <v>44145</v>
      </c>
      <c r="I3094" s="160">
        <v>44279</v>
      </c>
      <c r="J3094" s="161" t="s">
        <v>979</v>
      </c>
      <c r="K3094" s="162" t="s">
        <v>1332</v>
      </c>
      <c r="L3094" s="163" t="s">
        <v>1336</v>
      </c>
      <c r="M3094" s="171">
        <v>0</v>
      </c>
      <c r="N3094" s="171">
        <v>11367.4</v>
      </c>
      <c r="O3094" s="162">
        <v>2979821120</v>
      </c>
      <c r="P3094" s="160">
        <v>44279</v>
      </c>
      <c r="Q3094" s="162" t="s">
        <v>1831</v>
      </c>
      <c r="R3094" s="164">
        <v>11367.4</v>
      </c>
      <c r="S3094" s="191" t="s">
        <v>633</v>
      </c>
      <c r="T3094" s="163"/>
      <c r="U3094" s="161" t="s">
        <v>10</v>
      </c>
      <c r="V3094" s="161" t="s">
        <v>11</v>
      </c>
      <c r="W3094" s="161" t="s">
        <v>12</v>
      </c>
      <c r="X3094" s="161" t="s">
        <v>13</v>
      </c>
      <c r="Y3094" s="169">
        <v>4400</v>
      </c>
      <c r="Z3094" s="169">
        <v>9381101</v>
      </c>
      <c r="AA3094" s="166">
        <v>0.11411621173208299</v>
      </c>
      <c r="AB3094" s="158" t="s">
        <v>5461</v>
      </c>
      <c r="AC3094" s="168" t="s">
        <v>3332</v>
      </c>
    </row>
    <row r="3095" spans="1:29" x14ac:dyDescent="0.3">
      <c r="A3095" s="156" t="s">
        <v>2777</v>
      </c>
      <c r="B3095" s="157">
        <v>2</v>
      </c>
      <c r="C3095" s="158" t="s">
        <v>1548</v>
      </c>
      <c r="D3095" s="180" t="s">
        <v>285</v>
      </c>
      <c r="E3095" s="156" t="s">
        <v>2722</v>
      </c>
      <c r="F3095" s="159" t="s">
        <v>477</v>
      </c>
      <c r="G3095" s="156" t="s">
        <v>138</v>
      </c>
      <c r="H3095" s="160">
        <v>44145</v>
      </c>
      <c r="I3095" s="160">
        <v>44279</v>
      </c>
      <c r="J3095" s="161" t="s">
        <v>979</v>
      </c>
      <c r="K3095" s="162" t="s">
        <v>1332</v>
      </c>
      <c r="L3095" s="163" t="s">
        <v>1336</v>
      </c>
      <c r="M3095" s="171">
        <v>0</v>
      </c>
      <c r="N3095" s="171">
        <v>9826.32</v>
      </c>
      <c r="O3095" s="162">
        <v>2979831120</v>
      </c>
      <c r="P3095" s="160">
        <v>44279</v>
      </c>
      <c r="Q3095" s="162" t="s">
        <v>1831</v>
      </c>
      <c r="R3095" s="164">
        <v>9826.32</v>
      </c>
      <c r="S3095" s="191" t="s">
        <v>633</v>
      </c>
      <c r="T3095" s="163"/>
      <c r="U3095" s="161" t="s">
        <v>10</v>
      </c>
      <c r="V3095" s="161" t="s">
        <v>11</v>
      </c>
      <c r="W3095" s="161" t="s">
        <v>1355</v>
      </c>
      <c r="X3095" s="161" t="s">
        <v>1356</v>
      </c>
      <c r="Y3095" s="169">
        <v>4300</v>
      </c>
      <c r="Z3095" s="169">
        <v>9381101</v>
      </c>
      <c r="AA3095" s="166">
        <v>9.8645461026021924E-2</v>
      </c>
      <c r="AB3095" s="158" t="s">
        <v>5461</v>
      </c>
      <c r="AC3095" s="168" t="s">
        <v>3332</v>
      </c>
    </row>
    <row r="3096" spans="1:29" x14ac:dyDescent="0.3">
      <c r="A3096" s="156" t="s">
        <v>2777</v>
      </c>
      <c r="B3096" s="157">
        <v>2</v>
      </c>
      <c r="C3096" s="158" t="s">
        <v>1548</v>
      </c>
      <c r="D3096" s="180" t="s">
        <v>285</v>
      </c>
      <c r="E3096" s="156" t="s">
        <v>2722</v>
      </c>
      <c r="F3096" s="159" t="s">
        <v>477</v>
      </c>
      <c r="G3096" s="156" t="s">
        <v>138</v>
      </c>
      <c r="H3096" s="160">
        <v>44145</v>
      </c>
      <c r="I3096" s="160">
        <v>44279</v>
      </c>
      <c r="J3096" s="161" t="s">
        <v>979</v>
      </c>
      <c r="K3096" s="162" t="s">
        <v>1332</v>
      </c>
      <c r="L3096" s="163" t="s">
        <v>1336</v>
      </c>
      <c r="M3096" s="171">
        <v>0</v>
      </c>
      <c r="N3096" s="171">
        <v>11367.82</v>
      </c>
      <c r="O3096" s="162">
        <v>2979831120</v>
      </c>
      <c r="P3096" s="160">
        <v>44279</v>
      </c>
      <c r="Q3096" s="162" t="s">
        <v>1831</v>
      </c>
      <c r="R3096" s="164">
        <v>11367.82</v>
      </c>
      <c r="S3096" s="191" t="s">
        <v>633</v>
      </c>
      <c r="T3096" s="163"/>
      <c r="U3096" s="161" t="s">
        <v>10</v>
      </c>
      <c r="V3096" s="161" t="s">
        <v>11</v>
      </c>
      <c r="W3096" s="161" t="s">
        <v>12</v>
      </c>
      <c r="X3096" s="161" t="s">
        <v>13</v>
      </c>
      <c r="Y3096" s="169">
        <v>4400</v>
      </c>
      <c r="Z3096" s="169">
        <v>9381101</v>
      </c>
      <c r="AA3096" s="166">
        <v>0.11412042807081721</v>
      </c>
      <c r="AB3096" s="158" t="s">
        <v>5461</v>
      </c>
      <c r="AC3096" s="168" t="s">
        <v>3332</v>
      </c>
    </row>
    <row r="3097" spans="1:29" x14ac:dyDescent="0.3">
      <c r="A3097" s="156" t="s">
        <v>2777</v>
      </c>
      <c r="B3097" s="157">
        <v>2</v>
      </c>
      <c r="C3097" s="158" t="s">
        <v>1548</v>
      </c>
      <c r="D3097" s="180" t="s">
        <v>285</v>
      </c>
      <c r="E3097" s="156" t="s">
        <v>2722</v>
      </c>
      <c r="F3097" s="159" t="s">
        <v>477</v>
      </c>
      <c r="G3097" s="156" t="s">
        <v>138</v>
      </c>
      <c r="H3097" s="160">
        <v>44145</v>
      </c>
      <c r="I3097" s="160">
        <v>44302</v>
      </c>
      <c r="J3097" s="161" t="s">
        <v>979</v>
      </c>
      <c r="K3097" s="162" t="s">
        <v>1332</v>
      </c>
      <c r="L3097" s="163" t="s">
        <v>1336</v>
      </c>
      <c r="M3097" s="171">
        <v>0</v>
      </c>
      <c r="N3097" s="171">
        <v>-5086.5600000000004</v>
      </c>
      <c r="O3097" s="162">
        <v>5292870421</v>
      </c>
      <c r="P3097" s="160">
        <v>44302</v>
      </c>
      <c r="Q3097" s="162" t="s">
        <v>1883</v>
      </c>
      <c r="R3097" s="164">
        <v>-5086.5600000000004</v>
      </c>
      <c r="S3097" s="191" t="s">
        <v>633</v>
      </c>
      <c r="T3097" s="163"/>
      <c r="U3097" s="161" t="s">
        <v>10</v>
      </c>
      <c r="V3097" s="161" t="s">
        <v>11</v>
      </c>
      <c r="W3097" s="161" t="s">
        <v>1355</v>
      </c>
      <c r="X3097" s="161" t="s">
        <v>1356</v>
      </c>
      <c r="Y3097" s="169">
        <v>4300</v>
      </c>
      <c r="Z3097" s="169">
        <v>9381101</v>
      </c>
      <c r="AA3097" s="166">
        <v>-5.1063476076142665E-2</v>
      </c>
      <c r="AB3097" s="158" t="s">
        <v>5462</v>
      </c>
      <c r="AC3097" s="168" t="s">
        <v>3332</v>
      </c>
    </row>
    <row r="3098" spans="1:29" x14ac:dyDescent="0.3">
      <c r="A3098" s="156" t="s">
        <v>2815</v>
      </c>
      <c r="B3098" s="157">
        <v>2</v>
      </c>
      <c r="C3098" s="158" t="s">
        <v>1548</v>
      </c>
      <c r="D3098" s="180" t="s">
        <v>275</v>
      </c>
      <c r="E3098" s="156" t="s">
        <v>2722</v>
      </c>
      <c r="F3098" s="159" t="s">
        <v>477</v>
      </c>
      <c r="G3098" s="156" t="s">
        <v>138</v>
      </c>
      <c r="H3098" s="160">
        <v>44145</v>
      </c>
      <c r="I3098" s="160">
        <v>44244</v>
      </c>
      <c r="J3098" s="161" t="s">
        <v>979</v>
      </c>
      <c r="K3098" s="162" t="s">
        <v>1333</v>
      </c>
      <c r="L3098" s="163" t="s">
        <v>1337</v>
      </c>
      <c r="M3098" s="171">
        <v>0</v>
      </c>
      <c r="N3098" s="171">
        <v>27585.39</v>
      </c>
      <c r="O3098" s="162">
        <v>2979771220</v>
      </c>
      <c r="P3098" s="160">
        <v>44244</v>
      </c>
      <c r="Q3098" s="162" t="s">
        <v>1652</v>
      </c>
      <c r="R3098" s="164">
        <v>27585.39</v>
      </c>
      <c r="S3098" s="191" t="s">
        <v>395</v>
      </c>
      <c r="T3098" s="163"/>
      <c r="U3098" s="161" t="s">
        <v>10</v>
      </c>
      <c r="V3098" s="161" t="s">
        <v>11</v>
      </c>
      <c r="W3098" s="161" t="s">
        <v>1355</v>
      </c>
      <c r="X3098" s="161" t="s">
        <v>1356</v>
      </c>
      <c r="Y3098" s="169">
        <v>4300</v>
      </c>
      <c r="Z3098" s="169">
        <v>9191101</v>
      </c>
      <c r="AA3098" s="166">
        <v>0.46365280635823136</v>
      </c>
      <c r="AB3098" s="158" t="s">
        <v>5463</v>
      </c>
      <c r="AC3098" s="168" t="s">
        <v>3222</v>
      </c>
    </row>
    <row r="3099" spans="1:29" x14ac:dyDescent="0.3">
      <c r="A3099" s="156" t="s">
        <v>2815</v>
      </c>
      <c r="B3099" s="157">
        <v>2</v>
      </c>
      <c r="C3099" s="158" t="s">
        <v>1548</v>
      </c>
      <c r="D3099" s="180" t="s">
        <v>275</v>
      </c>
      <c r="E3099" s="156" t="s">
        <v>2722</v>
      </c>
      <c r="F3099" s="159" t="s">
        <v>477</v>
      </c>
      <c r="G3099" s="156" t="s">
        <v>138</v>
      </c>
      <c r="H3099" s="160">
        <v>44145</v>
      </c>
      <c r="I3099" s="160">
        <v>44244</v>
      </c>
      <c r="J3099" s="161" t="s">
        <v>979</v>
      </c>
      <c r="K3099" s="162" t="s">
        <v>1333</v>
      </c>
      <c r="L3099" s="163" t="s">
        <v>1337</v>
      </c>
      <c r="M3099" s="171">
        <v>0</v>
      </c>
      <c r="N3099" s="171">
        <v>31910.400000000001</v>
      </c>
      <c r="O3099" s="162">
        <v>2979771220</v>
      </c>
      <c r="P3099" s="160">
        <v>44244</v>
      </c>
      <c r="Q3099" s="162" t="s">
        <v>1652</v>
      </c>
      <c r="R3099" s="171">
        <v>31910.400000000001</v>
      </c>
      <c r="S3099" s="191" t="s">
        <v>395</v>
      </c>
      <c r="T3099" s="163"/>
      <c r="U3099" s="161" t="s">
        <v>10</v>
      </c>
      <c r="V3099" s="161" t="s">
        <v>11</v>
      </c>
      <c r="W3099" s="161" t="s">
        <v>12</v>
      </c>
      <c r="X3099" s="161" t="s">
        <v>13</v>
      </c>
      <c r="Y3099" s="169">
        <v>4400</v>
      </c>
      <c r="Z3099" s="169">
        <v>9191101</v>
      </c>
      <c r="AA3099" s="166">
        <v>0.53634719364176864</v>
      </c>
      <c r="AB3099" s="158" t="s">
        <v>5463</v>
      </c>
      <c r="AC3099" s="168" t="s">
        <v>3222</v>
      </c>
    </row>
    <row r="3100" spans="1:29" x14ac:dyDescent="0.3">
      <c r="A3100" s="156" t="s">
        <v>2765</v>
      </c>
      <c r="B3100" s="157">
        <v>1</v>
      </c>
      <c r="C3100" s="158" t="s">
        <v>1548</v>
      </c>
      <c r="D3100" s="180" t="s">
        <v>263</v>
      </c>
      <c r="E3100" s="156" t="s">
        <v>2722</v>
      </c>
      <c r="F3100" s="159" t="s">
        <v>477</v>
      </c>
      <c r="G3100" s="156" t="s">
        <v>138</v>
      </c>
      <c r="H3100" s="160">
        <v>44181</v>
      </c>
      <c r="I3100" s="160">
        <v>44302</v>
      </c>
      <c r="J3100" s="161" t="s">
        <v>979</v>
      </c>
      <c r="K3100" s="162" t="s">
        <v>1478</v>
      </c>
      <c r="L3100" s="163" t="s">
        <v>1481</v>
      </c>
      <c r="M3100" s="171">
        <v>0</v>
      </c>
      <c r="N3100" s="171">
        <v>18390.28</v>
      </c>
      <c r="O3100" s="162">
        <v>2322450221</v>
      </c>
      <c r="P3100" s="160">
        <v>44302</v>
      </c>
      <c r="Q3100" s="162" t="s">
        <v>1883</v>
      </c>
      <c r="R3100" s="171">
        <v>18390.28</v>
      </c>
      <c r="S3100" s="191" t="s">
        <v>2249</v>
      </c>
      <c r="T3100" s="163"/>
      <c r="U3100" s="161" t="s">
        <v>10</v>
      </c>
      <c r="V3100" s="161" t="s">
        <v>11</v>
      </c>
      <c r="W3100" s="161" t="s">
        <v>1355</v>
      </c>
      <c r="X3100" s="161" t="s">
        <v>1356</v>
      </c>
      <c r="Y3100" s="169">
        <v>4300</v>
      </c>
      <c r="Z3100" s="169">
        <v>9051101</v>
      </c>
      <c r="AA3100" s="166">
        <v>0.46365331059559001</v>
      </c>
      <c r="AB3100" s="158" t="s">
        <v>5464</v>
      </c>
      <c r="AC3100" s="168" t="s">
        <v>3171</v>
      </c>
    </row>
    <row r="3101" spans="1:29" x14ac:dyDescent="0.3">
      <c r="A3101" s="156" t="s">
        <v>2765</v>
      </c>
      <c r="B3101" s="157">
        <v>1</v>
      </c>
      <c r="C3101" s="158" t="s">
        <v>1548</v>
      </c>
      <c r="D3101" s="180" t="s">
        <v>263</v>
      </c>
      <c r="E3101" s="156" t="s">
        <v>2722</v>
      </c>
      <c r="F3101" s="159" t="s">
        <v>477</v>
      </c>
      <c r="G3101" s="156" t="s">
        <v>138</v>
      </c>
      <c r="H3101" s="160">
        <v>44181</v>
      </c>
      <c r="I3101" s="160">
        <v>44302</v>
      </c>
      <c r="J3101" s="161" t="s">
        <v>979</v>
      </c>
      <c r="K3101" s="162" t="s">
        <v>1478</v>
      </c>
      <c r="L3101" s="163" t="s">
        <v>1481</v>
      </c>
      <c r="M3101" s="171">
        <v>0</v>
      </c>
      <c r="N3101" s="171">
        <v>21273.58</v>
      </c>
      <c r="O3101" s="162">
        <v>2322450221</v>
      </c>
      <c r="P3101" s="160">
        <v>44302</v>
      </c>
      <c r="Q3101" s="162" t="s">
        <v>1883</v>
      </c>
      <c r="R3101" s="171">
        <v>21273.58</v>
      </c>
      <c r="S3101" s="191" t="s">
        <v>2249</v>
      </c>
      <c r="T3101" s="163"/>
      <c r="U3101" s="161" t="s">
        <v>10</v>
      </c>
      <c r="V3101" s="161" t="s">
        <v>11</v>
      </c>
      <c r="W3101" s="161" t="s">
        <v>12</v>
      </c>
      <c r="X3101" s="161" t="s">
        <v>13</v>
      </c>
      <c r="Y3101" s="169">
        <v>4400</v>
      </c>
      <c r="Z3101" s="169">
        <v>9051101</v>
      </c>
      <c r="AA3101" s="166">
        <v>0.53634668940440999</v>
      </c>
      <c r="AB3101" s="158" t="s">
        <v>5464</v>
      </c>
      <c r="AC3101" s="168" t="s">
        <v>3171</v>
      </c>
    </row>
    <row r="3102" spans="1:29" x14ac:dyDescent="0.3">
      <c r="A3102" s="156" t="s">
        <v>2816</v>
      </c>
      <c r="B3102" s="157">
        <v>1</v>
      </c>
      <c r="C3102" s="158" t="s">
        <v>1548</v>
      </c>
      <c r="D3102" s="180" t="s">
        <v>268</v>
      </c>
      <c r="E3102" s="156" t="s">
        <v>2722</v>
      </c>
      <c r="F3102" s="159" t="s">
        <v>477</v>
      </c>
      <c r="G3102" s="156" t="s">
        <v>138</v>
      </c>
      <c r="H3102" s="160">
        <v>44181</v>
      </c>
      <c r="I3102" s="160">
        <v>44291</v>
      </c>
      <c r="J3102" s="161" t="s">
        <v>979</v>
      </c>
      <c r="K3102" s="162" t="s">
        <v>1479</v>
      </c>
      <c r="L3102" s="163" t="s">
        <v>1482</v>
      </c>
      <c r="M3102" s="171">
        <v>0</v>
      </c>
      <c r="N3102" s="171">
        <v>36780.559999999998</v>
      </c>
      <c r="O3102" s="162">
        <v>2324500221</v>
      </c>
      <c r="P3102" s="160">
        <v>44291</v>
      </c>
      <c r="Q3102" s="162" t="s">
        <v>1863</v>
      </c>
      <c r="R3102" s="171">
        <v>36780.559999999998</v>
      </c>
      <c r="S3102" s="191" t="s">
        <v>2250</v>
      </c>
      <c r="T3102" s="163"/>
      <c r="U3102" s="161" t="s">
        <v>10</v>
      </c>
      <c r="V3102" s="161" t="s">
        <v>11</v>
      </c>
      <c r="W3102" s="161" t="s">
        <v>1355</v>
      </c>
      <c r="X3102" s="161" t="s">
        <v>1356</v>
      </c>
      <c r="Y3102" s="169">
        <v>4300</v>
      </c>
      <c r="Z3102" s="169">
        <v>9221101</v>
      </c>
      <c r="AA3102" s="166">
        <v>0.46365342749127986</v>
      </c>
      <c r="AB3102" s="158" t="s">
        <v>5465</v>
      </c>
      <c r="AC3102" s="168" t="s">
        <v>3242</v>
      </c>
    </row>
    <row r="3103" spans="1:29" x14ac:dyDescent="0.3">
      <c r="A3103" s="156" t="s">
        <v>2816</v>
      </c>
      <c r="B3103" s="157">
        <v>1</v>
      </c>
      <c r="C3103" s="158" t="s">
        <v>1548</v>
      </c>
      <c r="D3103" s="180" t="s">
        <v>268</v>
      </c>
      <c r="E3103" s="156" t="s">
        <v>2722</v>
      </c>
      <c r="F3103" s="159" t="s">
        <v>477</v>
      </c>
      <c r="G3103" s="156" t="s">
        <v>138</v>
      </c>
      <c r="H3103" s="160">
        <v>44181</v>
      </c>
      <c r="I3103" s="160">
        <v>44291</v>
      </c>
      <c r="J3103" s="161" t="s">
        <v>979</v>
      </c>
      <c r="K3103" s="162" t="s">
        <v>1479</v>
      </c>
      <c r="L3103" s="163" t="s">
        <v>1482</v>
      </c>
      <c r="M3103" s="171">
        <v>0</v>
      </c>
      <c r="N3103" s="171">
        <v>42547.14</v>
      </c>
      <c r="O3103" s="162">
        <v>2324500221</v>
      </c>
      <c r="P3103" s="160">
        <v>44291</v>
      </c>
      <c r="Q3103" s="162" t="s">
        <v>1863</v>
      </c>
      <c r="R3103" s="171">
        <v>42547.14</v>
      </c>
      <c r="S3103" s="191" t="s">
        <v>2250</v>
      </c>
      <c r="T3103" s="163"/>
      <c r="U3103" s="161" t="s">
        <v>10</v>
      </c>
      <c r="V3103" s="161" t="s">
        <v>11</v>
      </c>
      <c r="W3103" s="161" t="s">
        <v>12</v>
      </c>
      <c r="X3103" s="161" t="s">
        <v>13</v>
      </c>
      <c r="Y3103" s="169">
        <v>4400</v>
      </c>
      <c r="Z3103" s="169">
        <v>9221101</v>
      </c>
      <c r="AA3103" s="166">
        <v>0.5363465725087202</v>
      </c>
      <c r="AB3103" s="158" t="s">
        <v>5465</v>
      </c>
      <c r="AC3103" s="168" t="s">
        <v>3242</v>
      </c>
    </row>
    <row r="3104" spans="1:29" x14ac:dyDescent="0.3">
      <c r="A3104" s="156" t="s">
        <v>2739</v>
      </c>
      <c r="B3104" s="157">
        <v>2</v>
      </c>
      <c r="C3104" s="158" t="s">
        <v>1548</v>
      </c>
      <c r="D3104" s="180" t="s">
        <v>130</v>
      </c>
      <c r="E3104" s="156" t="s">
        <v>2722</v>
      </c>
      <c r="F3104" s="159" t="s">
        <v>477</v>
      </c>
      <c r="G3104" s="156" t="s">
        <v>138</v>
      </c>
      <c r="H3104" s="160">
        <v>45110</v>
      </c>
      <c r="I3104" s="160">
        <v>45635</v>
      </c>
      <c r="J3104" s="161" t="s">
        <v>5251</v>
      </c>
      <c r="K3104" s="162" t="s">
        <v>5252</v>
      </c>
      <c r="L3104" s="163" t="s">
        <v>5423</v>
      </c>
      <c r="M3104" s="171">
        <v>0</v>
      </c>
      <c r="N3104" s="171">
        <v>9546.1200000000008</v>
      </c>
      <c r="O3104" s="162">
        <v>843410071823</v>
      </c>
      <c r="P3104" s="160">
        <v>45210</v>
      </c>
      <c r="Q3104" s="162" t="s">
        <v>5539</v>
      </c>
      <c r="R3104" s="171">
        <v>9546.1200000000008</v>
      </c>
      <c r="S3104" s="191" t="s">
        <v>1571</v>
      </c>
      <c r="T3104" s="163"/>
      <c r="U3104" s="161" t="s">
        <v>10</v>
      </c>
      <c r="V3104" s="161" t="s">
        <v>11</v>
      </c>
      <c r="W3104" s="161" t="s">
        <v>1355</v>
      </c>
      <c r="X3104" s="161" t="s">
        <v>1356</v>
      </c>
      <c r="Y3104" s="169">
        <v>4300</v>
      </c>
      <c r="Z3104" s="169">
        <v>9121101</v>
      </c>
      <c r="AA3104" s="166">
        <v>0.35592001333285112</v>
      </c>
      <c r="AB3104" s="158" t="s">
        <v>5466</v>
      </c>
      <c r="AC3104" s="168" t="s">
        <v>3197</v>
      </c>
    </row>
    <row r="3105" spans="1:29" x14ac:dyDescent="0.3">
      <c r="A3105" s="156" t="s">
        <v>2739</v>
      </c>
      <c r="B3105" s="157">
        <v>2</v>
      </c>
      <c r="C3105" s="158" t="s">
        <v>1548</v>
      </c>
      <c r="D3105" s="180" t="s">
        <v>130</v>
      </c>
      <c r="E3105" s="156" t="s">
        <v>2722</v>
      </c>
      <c r="F3105" s="159" t="s">
        <v>477</v>
      </c>
      <c r="G3105" s="156" t="s">
        <v>138</v>
      </c>
      <c r="H3105" s="160">
        <v>45110</v>
      </c>
      <c r="I3105" s="160">
        <v>45635</v>
      </c>
      <c r="J3105" s="161" t="s">
        <v>5251</v>
      </c>
      <c r="K3105" s="162" t="s">
        <v>5252</v>
      </c>
      <c r="L3105" s="163" t="s">
        <v>5423</v>
      </c>
      <c r="M3105" s="171">
        <v>0</v>
      </c>
      <c r="N3105" s="171">
        <v>17274.849999999999</v>
      </c>
      <c r="O3105" s="162">
        <v>843410071823</v>
      </c>
      <c r="P3105" s="160">
        <v>45210</v>
      </c>
      <c r="Q3105" s="162" t="s">
        <v>5539</v>
      </c>
      <c r="R3105" s="171">
        <v>17274.849999999999</v>
      </c>
      <c r="S3105" s="191" t="s">
        <v>1571</v>
      </c>
      <c r="T3105" s="163"/>
      <c r="U3105" s="161" t="s">
        <v>10</v>
      </c>
      <c r="V3105" s="161" t="s">
        <v>11</v>
      </c>
      <c r="W3105" s="161" t="s">
        <v>12</v>
      </c>
      <c r="X3105" s="161" t="s">
        <v>13</v>
      </c>
      <c r="Y3105" s="169">
        <v>4400</v>
      </c>
      <c r="Z3105" s="169">
        <v>9121101</v>
      </c>
      <c r="AA3105" s="166">
        <v>0.64407998666714883</v>
      </c>
      <c r="AB3105" s="158" t="s">
        <v>5466</v>
      </c>
      <c r="AC3105" s="168" t="s">
        <v>3197</v>
      </c>
    </row>
    <row r="3106" spans="1:29" x14ac:dyDescent="0.3">
      <c r="A3106" s="156" t="s">
        <v>2761</v>
      </c>
      <c r="B3106" s="157">
        <v>0</v>
      </c>
      <c r="C3106" s="158" t="s">
        <v>1548</v>
      </c>
      <c r="D3106" s="180" t="s">
        <v>137</v>
      </c>
      <c r="E3106" s="156" t="s">
        <v>2722</v>
      </c>
      <c r="F3106" s="159" t="s">
        <v>477</v>
      </c>
      <c r="G3106" s="156" t="s">
        <v>138</v>
      </c>
      <c r="H3106" s="160">
        <v>43770</v>
      </c>
      <c r="I3106" s="160">
        <v>43864</v>
      </c>
      <c r="J3106" s="161" t="s">
        <v>5</v>
      </c>
      <c r="K3106" s="162" t="s">
        <v>139</v>
      </c>
      <c r="L3106" s="163" t="s">
        <v>140</v>
      </c>
      <c r="M3106" s="171">
        <v>0</v>
      </c>
      <c r="N3106" s="171">
        <v>43947.28</v>
      </c>
      <c r="O3106" s="162">
        <v>3205801119</v>
      </c>
      <c r="P3106" s="160">
        <v>43864</v>
      </c>
      <c r="Q3106" s="162" t="s">
        <v>586</v>
      </c>
      <c r="R3106" s="171">
        <v>43947.28</v>
      </c>
      <c r="S3106" s="191"/>
      <c r="T3106" s="163"/>
      <c r="U3106" s="161" t="s">
        <v>10</v>
      </c>
      <c r="V3106" s="161" t="s">
        <v>11</v>
      </c>
      <c r="W3106" s="161" t="s">
        <v>12</v>
      </c>
      <c r="X3106" s="161" t="s">
        <v>13</v>
      </c>
      <c r="Y3106" s="169">
        <v>4300</v>
      </c>
      <c r="Z3106" s="169">
        <v>9011101</v>
      </c>
      <c r="AA3106" s="166">
        <v>0.62446135986120321</v>
      </c>
      <c r="AB3106" s="158" t="s">
        <v>5467</v>
      </c>
      <c r="AC3106" s="168" t="s">
        <v>3151</v>
      </c>
    </row>
    <row r="3107" spans="1:29" x14ac:dyDescent="0.3">
      <c r="A3107" s="156" t="s">
        <v>2761</v>
      </c>
      <c r="B3107" s="157">
        <v>0</v>
      </c>
      <c r="C3107" s="158" t="s">
        <v>1548</v>
      </c>
      <c r="D3107" s="180" t="s">
        <v>137</v>
      </c>
      <c r="E3107" s="156" t="s">
        <v>2722</v>
      </c>
      <c r="F3107" s="159" t="s">
        <v>477</v>
      </c>
      <c r="G3107" s="156" t="s">
        <v>138</v>
      </c>
      <c r="H3107" s="160">
        <v>43770</v>
      </c>
      <c r="I3107" s="160">
        <v>43864</v>
      </c>
      <c r="J3107" s="161" t="s">
        <v>5</v>
      </c>
      <c r="K3107" s="162" t="s">
        <v>139</v>
      </c>
      <c r="L3107" s="163" t="s">
        <v>140</v>
      </c>
      <c r="M3107" s="171">
        <v>0</v>
      </c>
      <c r="N3107" s="171">
        <v>26429.02</v>
      </c>
      <c r="O3107" s="162">
        <v>3205801119</v>
      </c>
      <c r="P3107" s="160">
        <v>43864</v>
      </c>
      <c r="Q3107" s="162" t="s">
        <v>586</v>
      </c>
      <c r="R3107" s="164">
        <v>26429.02</v>
      </c>
      <c r="S3107" s="191"/>
      <c r="T3107" s="163"/>
      <c r="U3107" s="161" t="s">
        <v>10</v>
      </c>
      <c r="V3107" s="161" t="s">
        <v>11</v>
      </c>
      <c r="W3107" s="161" t="s">
        <v>12</v>
      </c>
      <c r="X3107" s="161" t="s">
        <v>13</v>
      </c>
      <c r="Y3107" s="169">
        <v>4400</v>
      </c>
      <c r="Z3107" s="169">
        <v>9011101</v>
      </c>
      <c r="AA3107" s="166">
        <v>0.37553864013879673</v>
      </c>
      <c r="AB3107" s="158" t="s">
        <v>5467</v>
      </c>
      <c r="AC3107" s="168" t="s">
        <v>3151</v>
      </c>
    </row>
    <row r="3108" spans="1:29" x14ac:dyDescent="0.3">
      <c r="A3108" s="156" t="s">
        <v>2762</v>
      </c>
      <c r="B3108" s="157">
        <v>3</v>
      </c>
      <c r="C3108" s="158" t="s">
        <v>1548</v>
      </c>
      <c r="D3108" s="180" t="s">
        <v>421</v>
      </c>
      <c r="E3108" s="156" t="s">
        <v>2722</v>
      </c>
      <c r="F3108" s="159" t="s">
        <v>477</v>
      </c>
      <c r="G3108" s="156" t="s">
        <v>138</v>
      </c>
      <c r="H3108" s="160">
        <v>43770</v>
      </c>
      <c r="I3108" s="160">
        <v>43818</v>
      </c>
      <c r="J3108" s="161" t="s">
        <v>5</v>
      </c>
      <c r="K3108" s="162" t="s">
        <v>141</v>
      </c>
      <c r="L3108" s="163" t="s">
        <v>142</v>
      </c>
      <c r="M3108" s="171">
        <v>0</v>
      </c>
      <c r="N3108" s="171">
        <v>17081.11</v>
      </c>
      <c r="O3108" s="162">
        <v>3205971119</v>
      </c>
      <c r="P3108" s="160">
        <v>43818</v>
      </c>
      <c r="Q3108" s="162" t="s">
        <v>508</v>
      </c>
      <c r="R3108" s="164">
        <v>17081.11</v>
      </c>
      <c r="S3108" s="191" t="s">
        <v>5656</v>
      </c>
      <c r="T3108" s="163"/>
      <c r="U3108" s="161" t="s">
        <v>10</v>
      </c>
      <c r="V3108" s="161" t="s">
        <v>11</v>
      </c>
      <c r="W3108" s="161" t="s">
        <v>12</v>
      </c>
      <c r="X3108" s="161" t="s">
        <v>13</v>
      </c>
      <c r="Y3108" s="169">
        <v>4300</v>
      </c>
      <c r="Z3108" s="169">
        <v>9021101</v>
      </c>
      <c r="AA3108" s="166">
        <v>0.73667070630399056</v>
      </c>
      <c r="AB3108" s="158" t="s">
        <v>5469</v>
      </c>
      <c r="AC3108" s="168" t="s">
        <v>3156</v>
      </c>
    </row>
    <row r="3109" spans="1:29" x14ac:dyDescent="0.3">
      <c r="A3109" s="156" t="s">
        <v>2762</v>
      </c>
      <c r="B3109" s="157">
        <v>3</v>
      </c>
      <c r="C3109" s="158" t="s">
        <v>1548</v>
      </c>
      <c r="D3109" s="180" t="s">
        <v>421</v>
      </c>
      <c r="E3109" s="156" t="s">
        <v>2722</v>
      </c>
      <c r="F3109" s="159" t="s">
        <v>477</v>
      </c>
      <c r="G3109" s="156" t="s">
        <v>138</v>
      </c>
      <c r="H3109" s="160">
        <v>43770</v>
      </c>
      <c r="I3109" s="160">
        <v>43818</v>
      </c>
      <c r="J3109" s="161" t="s">
        <v>5</v>
      </c>
      <c r="K3109" s="162" t="s">
        <v>141</v>
      </c>
      <c r="L3109" s="163" t="s">
        <v>142</v>
      </c>
      <c r="M3109" s="171">
        <v>0</v>
      </c>
      <c r="N3109" s="171">
        <v>6105.79</v>
      </c>
      <c r="O3109" s="162">
        <v>3205971119</v>
      </c>
      <c r="P3109" s="160">
        <v>43818</v>
      </c>
      <c r="Q3109" s="162" t="s">
        <v>508</v>
      </c>
      <c r="R3109" s="164">
        <v>6105.79</v>
      </c>
      <c r="S3109" s="191" t="s">
        <v>5656</v>
      </c>
      <c r="T3109" s="163"/>
      <c r="U3109" s="161" t="s">
        <v>10</v>
      </c>
      <c r="V3109" s="161" t="s">
        <v>11</v>
      </c>
      <c r="W3109" s="161" t="s">
        <v>12</v>
      </c>
      <c r="X3109" s="161" t="s">
        <v>13</v>
      </c>
      <c r="Y3109" s="169">
        <v>4400</v>
      </c>
      <c r="Z3109" s="169">
        <v>9021101</v>
      </c>
      <c r="AA3109" s="166">
        <v>0.26332929369600938</v>
      </c>
      <c r="AB3109" s="158" t="s">
        <v>5469</v>
      </c>
      <c r="AC3109" s="168" t="s">
        <v>3156</v>
      </c>
    </row>
    <row r="3110" spans="1:29" x14ac:dyDescent="0.3">
      <c r="A3110" s="156" t="s">
        <v>2761</v>
      </c>
      <c r="B3110" s="157">
        <v>0</v>
      </c>
      <c r="C3110" s="158" t="s">
        <v>1548</v>
      </c>
      <c r="D3110" s="180" t="s">
        <v>137</v>
      </c>
      <c r="E3110" s="156" t="s">
        <v>2722</v>
      </c>
      <c r="F3110" s="159" t="s">
        <v>477</v>
      </c>
      <c r="G3110" s="156" t="s">
        <v>138</v>
      </c>
      <c r="H3110" s="160">
        <v>43770</v>
      </c>
      <c r="I3110" s="160">
        <v>43864</v>
      </c>
      <c r="J3110" s="161" t="s">
        <v>5</v>
      </c>
      <c r="K3110" s="162" t="s">
        <v>143</v>
      </c>
      <c r="L3110" s="163" t="s">
        <v>144</v>
      </c>
      <c r="M3110" s="171">
        <v>0</v>
      </c>
      <c r="N3110" s="171">
        <v>7509.33</v>
      </c>
      <c r="O3110" s="162">
        <v>3207401219</v>
      </c>
      <c r="P3110" s="160">
        <v>43864</v>
      </c>
      <c r="Q3110" s="162" t="s">
        <v>587</v>
      </c>
      <c r="R3110" s="164">
        <v>7509.33</v>
      </c>
      <c r="S3110" s="191"/>
      <c r="T3110" s="163"/>
      <c r="U3110" s="161" t="s">
        <v>10</v>
      </c>
      <c r="V3110" s="161" t="s">
        <v>11</v>
      </c>
      <c r="W3110" s="161" t="s">
        <v>12</v>
      </c>
      <c r="X3110" s="161" t="s">
        <v>13</v>
      </c>
      <c r="Y3110" s="169">
        <v>4400</v>
      </c>
      <c r="Z3110" s="169">
        <v>9011101</v>
      </c>
      <c r="AA3110" s="166">
        <v>1</v>
      </c>
      <c r="AB3110" s="158" t="s">
        <v>5468</v>
      </c>
      <c r="AC3110" s="168" t="s">
        <v>3151</v>
      </c>
    </row>
    <row r="3111" spans="1:29" x14ac:dyDescent="0.3">
      <c r="A3111" s="156" t="s">
        <v>2762</v>
      </c>
      <c r="B3111" s="157">
        <v>3</v>
      </c>
      <c r="C3111" s="158" t="s">
        <v>1548</v>
      </c>
      <c r="D3111" s="180" t="s">
        <v>421</v>
      </c>
      <c r="E3111" s="156" t="s">
        <v>2722</v>
      </c>
      <c r="F3111" s="159" t="s">
        <v>477</v>
      </c>
      <c r="G3111" s="156" t="s">
        <v>138</v>
      </c>
      <c r="H3111" s="160">
        <v>43770</v>
      </c>
      <c r="I3111" s="160">
        <v>43864</v>
      </c>
      <c r="J3111" s="161" t="s">
        <v>5</v>
      </c>
      <c r="K3111" s="162" t="s">
        <v>145</v>
      </c>
      <c r="L3111" s="163" t="s">
        <v>146</v>
      </c>
      <c r="M3111" s="171">
        <v>0</v>
      </c>
      <c r="N3111" s="171">
        <v>13596.83</v>
      </c>
      <c r="O3111" s="162">
        <v>3207761219</v>
      </c>
      <c r="P3111" s="160">
        <v>43864</v>
      </c>
      <c r="Q3111" s="162" t="s">
        <v>588</v>
      </c>
      <c r="R3111" s="164">
        <v>13596.83</v>
      </c>
      <c r="S3111" s="191" t="s">
        <v>5656</v>
      </c>
      <c r="T3111" s="163"/>
      <c r="U3111" s="161" t="s">
        <v>10</v>
      </c>
      <c r="V3111" s="161" t="s">
        <v>11</v>
      </c>
      <c r="W3111" s="161" t="s">
        <v>12</v>
      </c>
      <c r="X3111" s="161" t="s">
        <v>13</v>
      </c>
      <c r="Y3111" s="169">
        <v>4300</v>
      </c>
      <c r="Z3111" s="169">
        <v>9021101</v>
      </c>
      <c r="AA3111" s="166">
        <v>3.1596417264942563E-2</v>
      </c>
      <c r="AB3111" s="158" t="s">
        <v>5470</v>
      </c>
      <c r="AC3111" s="168" t="s">
        <v>3156</v>
      </c>
    </row>
    <row r="3112" spans="1:29" x14ac:dyDescent="0.3">
      <c r="A3112" s="156" t="s">
        <v>2762</v>
      </c>
      <c r="B3112" s="157">
        <v>3</v>
      </c>
      <c r="C3112" s="158" t="s">
        <v>1548</v>
      </c>
      <c r="D3112" s="180" t="s">
        <v>421</v>
      </c>
      <c r="E3112" s="156" t="s">
        <v>2722</v>
      </c>
      <c r="F3112" s="159" t="s">
        <v>477</v>
      </c>
      <c r="G3112" s="156" t="s">
        <v>138</v>
      </c>
      <c r="H3112" s="160">
        <v>43770</v>
      </c>
      <c r="I3112" s="160">
        <v>43864</v>
      </c>
      <c r="J3112" s="161" t="s">
        <v>5</v>
      </c>
      <c r="K3112" s="162" t="s">
        <v>145</v>
      </c>
      <c r="L3112" s="163" t="s">
        <v>146</v>
      </c>
      <c r="M3112" s="171">
        <v>0</v>
      </c>
      <c r="N3112" s="171">
        <v>7123.78</v>
      </c>
      <c r="O3112" s="162">
        <v>3207761219</v>
      </c>
      <c r="P3112" s="160">
        <v>43864</v>
      </c>
      <c r="Q3112" s="162" t="s">
        <v>588</v>
      </c>
      <c r="R3112" s="171">
        <v>7123.78</v>
      </c>
      <c r="S3112" s="191" t="s">
        <v>5656</v>
      </c>
      <c r="T3112" s="163"/>
      <c r="U3112" s="161" t="s">
        <v>10</v>
      </c>
      <c r="V3112" s="161" t="s">
        <v>11</v>
      </c>
      <c r="W3112" s="161" t="s">
        <v>12</v>
      </c>
      <c r="X3112" s="161" t="s">
        <v>13</v>
      </c>
      <c r="Y3112" s="169">
        <v>4400</v>
      </c>
      <c r="Z3112" s="169">
        <v>9021101</v>
      </c>
      <c r="AA3112" s="166">
        <v>1.6554294301219661E-2</v>
      </c>
      <c r="AB3112" s="158" t="s">
        <v>5470</v>
      </c>
      <c r="AC3112" s="168" t="s">
        <v>3156</v>
      </c>
    </row>
    <row r="3113" spans="1:29" x14ac:dyDescent="0.3">
      <c r="A3113" s="156" t="s">
        <v>2763</v>
      </c>
      <c r="B3113" s="157">
        <v>6</v>
      </c>
      <c r="C3113" s="158" t="s">
        <v>1548</v>
      </c>
      <c r="D3113" s="180" t="s">
        <v>431</v>
      </c>
      <c r="E3113" s="156" t="s">
        <v>2722</v>
      </c>
      <c r="F3113" s="159" t="s">
        <v>477</v>
      </c>
      <c r="G3113" s="156" t="s">
        <v>138</v>
      </c>
      <c r="H3113" s="160">
        <v>43770</v>
      </c>
      <c r="I3113" s="160">
        <v>43864</v>
      </c>
      <c r="J3113" s="161" t="s">
        <v>5</v>
      </c>
      <c r="K3113" s="162" t="s">
        <v>145</v>
      </c>
      <c r="L3113" s="163" t="s">
        <v>146</v>
      </c>
      <c r="M3113" s="171">
        <v>0</v>
      </c>
      <c r="N3113" s="171">
        <v>13596.83</v>
      </c>
      <c r="O3113" s="162">
        <v>3207761219</v>
      </c>
      <c r="P3113" s="160">
        <v>43864</v>
      </c>
      <c r="Q3113" s="162" t="s">
        <v>588</v>
      </c>
      <c r="R3113" s="164">
        <v>13596.83</v>
      </c>
      <c r="S3113" s="191"/>
      <c r="T3113" s="163"/>
      <c r="U3113" s="161" t="s">
        <v>10</v>
      </c>
      <c r="V3113" s="161" t="s">
        <v>11</v>
      </c>
      <c r="W3113" s="161" t="s">
        <v>12</v>
      </c>
      <c r="X3113" s="161" t="s">
        <v>13</v>
      </c>
      <c r="Y3113" s="169">
        <v>4300</v>
      </c>
      <c r="Z3113" s="169">
        <v>9031101</v>
      </c>
      <c r="AA3113" s="166">
        <v>3.1596417264942563E-2</v>
      </c>
      <c r="AB3113" s="158" t="s">
        <v>5471</v>
      </c>
      <c r="AC3113" s="168" t="s">
        <v>3161</v>
      </c>
    </row>
    <row r="3114" spans="1:29" x14ac:dyDescent="0.3">
      <c r="A3114" s="156" t="s">
        <v>2763</v>
      </c>
      <c r="B3114" s="157">
        <v>6</v>
      </c>
      <c r="C3114" s="158" t="s">
        <v>1548</v>
      </c>
      <c r="D3114" s="180" t="s">
        <v>431</v>
      </c>
      <c r="E3114" s="156" t="s">
        <v>2722</v>
      </c>
      <c r="F3114" s="159" t="s">
        <v>477</v>
      </c>
      <c r="G3114" s="156" t="s">
        <v>138</v>
      </c>
      <c r="H3114" s="160">
        <v>43770</v>
      </c>
      <c r="I3114" s="160">
        <v>43864</v>
      </c>
      <c r="J3114" s="161" t="s">
        <v>5</v>
      </c>
      <c r="K3114" s="162" t="s">
        <v>145</v>
      </c>
      <c r="L3114" s="163" t="s">
        <v>146</v>
      </c>
      <c r="M3114" s="171">
        <v>0</v>
      </c>
      <c r="N3114" s="171">
        <v>7123.78</v>
      </c>
      <c r="O3114" s="162">
        <v>3207761219</v>
      </c>
      <c r="P3114" s="160">
        <v>43864</v>
      </c>
      <c r="Q3114" s="162" t="s">
        <v>588</v>
      </c>
      <c r="R3114" s="171">
        <v>7123.78</v>
      </c>
      <c r="S3114" s="191"/>
      <c r="T3114" s="163"/>
      <c r="U3114" s="161" t="s">
        <v>10</v>
      </c>
      <c r="V3114" s="161" t="s">
        <v>11</v>
      </c>
      <c r="W3114" s="161" t="s">
        <v>12</v>
      </c>
      <c r="X3114" s="161" t="s">
        <v>13</v>
      </c>
      <c r="Y3114" s="169">
        <v>4400</v>
      </c>
      <c r="Z3114" s="169">
        <v>9031101</v>
      </c>
      <c r="AA3114" s="166">
        <v>1.6554294301219661E-2</v>
      </c>
      <c r="AB3114" s="158" t="s">
        <v>5471</v>
      </c>
      <c r="AC3114" s="168" t="s">
        <v>3161</v>
      </c>
    </row>
    <row r="3115" spans="1:29" x14ac:dyDescent="0.3">
      <c r="A3115" s="156" t="s">
        <v>2764</v>
      </c>
      <c r="B3115" s="157">
        <v>3</v>
      </c>
      <c r="C3115" s="158" t="s">
        <v>1548</v>
      </c>
      <c r="D3115" s="180" t="s">
        <v>412</v>
      </c>
      <c r="E3115" s="156" t="s">
        <v>2722</v>
      </c>
      <c r="F3115" s="159" t="s">
        <v>477</v>
      </c>
      <c r="G3115" s="156" t="s">
        <v>138</v>
      </c>
      <c r="H3115" s="160">
        <v>43770</v>
      </c>
      <c r="I3115" s="160">
        <v>43864</v>
      </c>
      <c r="J3115" s="161" t="s">
        <v>5</v>
      </c>
      <c r="K3115" s="162" t="s">
        <v>145</v>
      </c>
      <c r="L3115" s="163" t="s">
        <v>146</v>
      </c>
      <c r="M3115" s="171">
        <v>0</v>
      </c>
      <c r="N3115" s="171">
        <v>13596.83</v>
      </c>
      <c r="O3115" s="162">
        <v>3207761219</v>
      </c>
      <c r="P3115" s="160">
        <v>43864</v>
      </c>
      <c r="Q3115" s="162" t="s">
        <v>588</v>
      </c>
      <c r="R3115" s="164">
        <v>13596.83</v>
      </c>
      <c r="S3115" s="191" t="s">
        <v>5657</v>
      </c>
      <c r="T3115" s="163"/>
      <c r="U3115" s="161" t="s">
        <v>10</v>
      </c>
      <c r="V3115" s="161" t="s">
        <v>11</v>
      </c>
      <c r="W3115" s="161" t="s">
        <v>12</v>
      </c>
      <c r="X3115" s="161" t="s">
        <v>13</v>
      </c>
      <c r="Y3115" s="169">
        <v>4300</v>
      </c>
      <c r="Z3115" s="169">
        <v>9041101</v>
      </c>
      <c r="AA3115" s="166">
        <v>3.1596417264942563E-2</v>
      </c>
      <c r="AB3115" s="158" t="s">
        <v>5472</v>
      </c>
      <c r="AC3115" s="168" t="s">
        <v>3166</v>
      </c>
    </row>
    <row r="3116" spans="1:29" x14ac:dyDescent="0.3">
      <c r="A3116" s="156" t="s">
        <v>2764</v>
      </c>
      <c r="B3116" s="157">
        <v>3</v>
      </c>
      <c r="C3116" s="158" t="s">
        <v>1548</v>
      </c>
      <c r="D3116" s="180" t="s">
        <v>412</v>
      </c>
      <c r="E3116" s="156" t="s">
        <v>2722</v>
      </c>
      <c r="F3116" s="159" t="s">
        <v>477</v>
      </c>
      <c r="G3116" s="156" t="s">
        <v>138</v>
      </c>
      <c r="H3116" s="160">
        <v>43770</v>
      </c>
      <c r="I3116" s="160">
        <v>43864</v>
      </c>
      <c r="J3116" s="161" t="s">
        <v>5</v>
      </c>
      <c r="K3116" s="162" t="s">
        <v>145</v>
      </c>
      <c r="L3116" s="163" t="s">
        <v>146</v>
      </c>
      <c r="M3116" s="171">
        <v>0</v>
      </c>
      <c r="N3116" s="171">
        <v>7123.78</v>
      </c>
      <c r="O3116" s="162">
        <v>3207761219</v>
      </c>
      <c r="P3116" s="160">
        <v>43864</v>
      </c>
      <c r="Q3116" s="162" t="s">
        <v>588</v>
      </c>
      <c r="R3116" s="164">
        <v>7123.78</v>
      </c>
      <c r="S3116" s="191" t="s">
        <v>5657</v>
      </c>
      <c r="T3116" s="163"/>
      <c r="U3116" s="161" t="s">
        <v>10</v>
      </c>
      <c r="V3116" s="161" t="s">
        <v>11</v>
      </c>
      <c r="W3116" s="161" t="s">
        <v>12</v>
      </c>
      <c r="X3116" s="161" t="s">
        <v>13</v>
      </c>
      <c r="Y3116" s="169">
        <v>4400</v>
      </c>
      <c r="Z3116" s="169">
        <v>9041101</v>
      </c>
      <c r="AA3116" s="166">
        <v>1.6554294301219661E-2</v>
      </c>
      <c r="AB3116" s="158" t="s">
        <v>5472</v>
      </c>
      <c r="AC3116" s="168" t="s">
        <v>3166</v>
      </c>
    </row>
    <row r="3117" spans="1:29" x14ac:dyDescent="0.3">
      <c r="A3117" s="156" t="s">
        <v>2765</v>
      </c>
      <c r="B3117" s="157">
        <v>1</v>
      </c>
      <c r="C3117" s="158" t="s">
        <v>1548</v>
      </c>
      <c r="D3117" s="181" t="s">
        <v>263</v>
      </c>
      <c r="E3117" s="156" t="s">
        <v>2722</v>
      </c>
      <c r="F3117" s="159" t="s">
        <v>477</v>
      </c>
      <c r="G3117" s="156" t="s">
        <v>138</v>
      </c>
      <c r="H3117" s="160">
        <v>43770</v>
      </c>
      <c r="I3117" s="160">
        <v>43864</v>
      </c>
      <c r="J3117" s="161" t="s">
        <v>5</v>
      </c>
      <c r="K3117" s="162" t="s">
        <v>145</v>
      </c>
      <c r="L3117" s="192" t="s">
        <v>146</v>
      </c>
      <c r="M3117" s="171">
        <v>0</v>
      </c>
      <c r="N3117" s="171">
        <v>13596.83</v>
      </c>
      <c r="O3117" s="162">
        <v>3207761219</v>
      </c>
      <c r="P3117" s="160">
        <v>43864</v>
      </c>
      <c r="Q3117" s="162" t="s">
        <v>588</v>
      </c>
      <c r="R3117" s="164">
        <v>13596.83</v>
      </c>
      <c r="S3117" s="191" t="s">
        <v>2249</v>
      </c>
      <c r="T3117" s="163"/>
      <c r="U3117" s="161" t="s">
        <v>10</v>
      </c>
      <c r="V3117" s="161" t="s">
        <v>11</v>
      </c>
      <c r="W3117" s="161" t="s">
        <v>12</v>
      </c>
      <c r="X3117" s="161" t="s">
        <v>13</v>
      </c>
      <c r="Y3117" s="169">
        <v>4300</v>
      </c>
      <c r="Z3117" s="169">
        <v>9051101</v>
      </c>
      <c r="AA3117" s="166">
        <v>3.1596417264942563E-2</v>
      </c>
      <c r="AB3117" s="158" t="s">
        <v>5473</v>
      </c>
      <c r="AC3117" s="168" t="s">
        <v>3171</v>
      </c>
    </row>
    <row r="3118" spans="1:29" x14ac:dyDescent="0.3">
      <c r="A3118" s="156" t="s">
        <v>2765</v>
      </c>
      <c r="B3118" s="157">
        <v>1</v>
      </c>
      <c r="C3118" s="158" t="s">
        <v>1548</v>
      </c>
      <c r="D3118" s="181" t="s">
        <v>263</v>
      </c>
      <c r="E3118" s="156" t="s">
        <v>2722</v>
      </c>
      <c r="F3118" s="159" t="s">
        <v>477</v>
      </c>
      <c r="G3118" s="156" t="s">
        <v>138</v>
      </c>
      <c r="H3118" s="160">
        <v>43770</v>
      </c>
      <c r="I3118" s="160">
        <v>43864</v>
      </c>
      <c r="J3118" s="161" t="s">
        <v>5</v>
      </c>
      <c r="K3118" s="162" t="s">
        <v>145</v>
      </c>
      <c r="L3118" s="192" t="s">
        <v>146</v>
      </c>
      <c r="M3118" s="171">
        <v>0</v>
      </c>
      <c r="N3118" s="171">
        <v>7123.78</v>
      </c>
      <c r="O3118" s="162">
        <v>3207761219</v>
      </c>
      <c r="P3118" s="160">
        <v>43864</v>
      </c>
      <c r="Q3118" s="162" t="s">
        <v>588</v>
      </c>
      <c r="R3118" s="164">
        <v>7123.78</v>
      </c>
      <c r="S3118" s="191" t="s">
        <v>2249</v>
      </c>
      <c r="T3118" s="163"/>
      <c r="U3118" s="161" t="s">
        <v>10</v>
      </c>
      <c r="V3118" s="161" t="s">
        <v>11</v>
      </c>
      <c r="W3118" s="161" t="s">
        <v>12</v>
      </c>
      <c r="X3118" s="161" t="s">
        <v>13</v>
      </c>
      <c r="Y3118" s="169">
        <v>4400</v>
      </c>
      <c r="Z3118" s="169">
        <v>9051101</v>
      </c>
      <c r="AA3118" s="166">
        <v>1.6554294301219661E-2</v>
      </c>
      <c r="AB3118" s="158" t="s">
        <v>5473</v>
      </c>
      <c r="AC3118" s="168" t="s">
        <v>3171</v>
      </c>
    </row>
    <row r="3119" spans="1:29" x14ac:dyDescent="0.3">
      <c r="A3119" s="156" t="s">
        <v>2766</v>
      </c>
      <c r="B3119" s="157">
        <v>7</v>
      </c>
      <c r="C3119" s="158" t="s">
        <v>1548</v>
      </c>
      <c r="D3119" s="158" t="s">
        <v>434</v>
      </c>
      <c r="E3119" s="156" t="s">
        <v>2722</v>
      </c>
      <c r="F3119" s="159" t="s">
        <v>477</v>
      </c>
      <c r="G3119" s="158" t="s">
        <v>138</v>
      </c>
      <c r="H3119" s="160">
        <v>43770</v>
      </c>
      <c r="I3119" s="160">
        <v>43864</v>
      </c>
      <c r="J3119" s="161" t="s">
        <v>5</v>
      </c>
      <c r="K3119" s="162" t="s">
        <v>145</v>
      </c>
      <c r="L3119" s="163" t="s">
        <v>146</v>
      </c>
      <c r="M3119" s="171">
        <v>0</v>
      </c>
      <c r="N3119" s="164">
        <v>27193.65</v>
      </c>
      <c r="O3119" s="162">
        <v>3207761219</v>
      </c>
      <c r="P3119" s="160">
        <v>43864</v>
      </c>
      <c r="Q3119" s="162" t="s">
        <v>588</v>
      </c>
      <c r="R3119" s="164">
        <v>27193.65</v>
      </c>
      <c r="S3119" s="163"/>
      <c r="T3119" s="163"/>
      <c r="U3119" s="161" t="s">
        <v>10</v>
      </c>
      <c r="V3119" s="161" t="s">
        <v>11</v>
      </c>
      <c r="W3119" s="161" t="s">
        <v>12</v>
      </c>
      <c r="X3119" s="161" t="s">
        <v>13</v>
      </c>
      <c r="Y3119" s="169">
        <v>4300</v>
      </c>
      <c r="Z3119" s="169">
        <v>9061101</v>
      </c>
      <c r="AA3119" s="166">
        <v>6.3192811291808856E-2</v>
      </c>
      <c r="AB3119" s="167" t="s">
        <v>5474</v>
      </c>
      <c r="AC3119" s="168" t="s">
        <v>3176</v>
      </c>
    </row>
    <row r="3120" spans="1:29" x14ac:dyDescent="0.3">
      <c r="A3120" s="156" t="s">
        <v>2766</v>
      </c>
      <c r="B3120" s="157">
        <v>7</v>
      </c>
      <c r="C3120" s="158" t="s">
        <v>1548</v>
      </c>
      <c r="D3120" s="158" t="s">
        <v>434</v>
      </c>
      <c r="E3120" s="156" t="s">
        <v>2722</v>
      </c>
      <c r="F3120" s="159" t="s">
        <v>477</v>
      </c>
      <c r="G3120" s="158" t="s">
        <v>138</v>
      </c>
      <c r="H3120" s="160">
        <v>43770</v>
      </c>
      <c r="I3120" s="160">
        <v>43864</v>
      </c>
      <c r="J3120" s="161" t="s">
        <v>5</v>
      </c>
      <c r="K3120" s="162" t="s">
        <v>145</v>
      </c>
      <c r="L3120" s="163" t="s">
        <v>146</v>
      </c>
      <c r="M3120" s="171">
        <v>0</v>
      </c>
      <c r="N3120" s="164">
        <v>14247.57</v>
      </c>
      <c r="O3120" s="162">
        <v>3207761219</v>
      </c>
      <c r="P3120" s="160">
        <v>43864</v>
      </c>
      <c r="Q3120" s="162" t="s">
        <v>588</v>
      </c>
      <c r="R3120" s="164">
        <v>14247.57</v>
      </c>
      <c r="S3120" s="163"/>
      <c r="T3120" s="163"/>
      <c r="U3120" s="161" t="s">
        <v>10</v>
      </c>
      <c r="V3120" s="161" t="s">
        <v>11</v>
      </c>
      <c r="W3120" s="161" t="s">
        <v>12</v>
      </c>
      <c r="X3120" s="161" t="s">
        <v>13</v>
      </c>
      <c r="Y3120" s="169">
        <v>4400</v>
      </c>
      <c r="Z3120" s="169">
        <v>9061101</v>
      </c>
      <c r="AA3120" s="166">
        <v>3.3108611840515598E-2</v>
      </c>
      <c r="AB3120" s="172" t="s">
        <v>5474</v>
      </c>
      <c r="AC3120" s="168" t="s">
        <v>3176</v>
      </c>
    </row>
    <row r="3121" spans="1:29" x14ac:dyDescent="0.3">
      <c r="A3121" s="156" t="s">
        <v>2767</v>
      </c>
      <c r="B3121" s="157">
        <v>4</v>
      </c>
      <c r="C3121" s="158" t="s">
        <v>1548</v>
      </c>
      <c r="D3121" s="156" t="s">
        <v>418</v>
      </c>
      <c r="E3121" s="156" t="s">
        <v>2722</v>
      </c>
      <c r="F3121" s="159" t="s">
        <v>477</v>
      </c>
      <c r="G3121" s="156" t="s">
        <v>138</v>
      </c>
      <c r="H3121" s="160">
        <v>43770</v>
      </c>
      <c r="I3121" s="160">
        <v>43864</v>
      </c>
      <c r="J3121" s="161" t="s">
        <v>5</v>
      </c>
      <c r="K3121" s="162" t="s">
        <v>145</v>
      </c>
      <c r="L3121" s="163" t="s">
        <v>146</v>
      </c>
      <c r="M3121" s="171">
        <v>0</v>
      </c>
      <c r="N3121" s="164">
        <v>27193.64</v>
      </c>
      <c r="O3121" s="162">
        <v>3207761219</v>
      </c>
      <c r="P3121" s="160">
        <v>43864</v>
      </c>
      <c r="Q3121" s="162" t="s">
        <v>588</v>
      </c>
      <c r="R3121" s="164">
        <v>27193.64</v>
      </c>
      <c r="S3121" s="162" t="s">
        <v>6235</v>
      </c>
      <c r="T3121" s="163"/>
      <c r="U3121" s="161" t="s">
        <v>10</v>
      </c>
      <c r="V3121" s="161" t="s">
        <v>11</v>
      </c>
      <c r="W3121" s="161" t="s">
        <v>12</v>
      </c>
      <c r="X3121" s="161" t="s">
        <v>13</v>
      </c>
      <c r="Y3121" s="169">
        <v>4300</v>
      </c>
      <c r="Z3121" s="169">
        <v>9091101</v>
      </c>
      <c r="AA3121" s="166">
        <v>6.3192788053732574E-2</v>
      </c>
      <c r="AB3121" s="158" t="s">
        <v>5475</v>
      </c>
      <c r="AC3121" s="168" t="s">
        <v>3192</v>
      </c>
    </row>
    <row r="3122" spans="1:29" x14ac:dyDescent="0.3">
      <c r="A3122" s="156" t="s">
        <v>2767</v>
      </c>
      <c r="B3122" s="157">
        <v>4</v>
      </c>
      <c r="C3122" s="158" t="s">
        <v>1548</v>
      </c>
      <c r="D3122" s="158" t="s">
        <v>418</v>
      </c>
      <c r="E3122" s="156" t="s">
        <v>2722</v>
      </c>
      <c r="F3122" s="158" t="s">
        <v>477</v>
      </c>
      <c r="G3122" s="158" t="s">
        <v>138</v>
      </c>
      <c r="H3122" s="160">
        <v>43770</v>
      </c>
      <c r="I3122" s="160">
        <v>43864</v>
      </c>
      <c r="J3122" s="161" t="s">
        <v>5</v>
      </c>
      <c r="K3122" s="162" t="s">
        <v>145</v>
      </c>
      <c r="L3122" s="158" t="s">
        <v>146</v>
      </c>
      <c r="M3122" s="171">
        <v>0</v>
      </c>
      <c r="N3122" s="171">
        <v>14247.57</v>
      </c>
      <c r="O3122" s="162">
        <v>3207761219</v>
      </c>
      <c r="P3122" s="160">
        <v>43864</v>
      </c>
      <c r="Q3122" s="162" t="s">
        <v>588</v>
      </c>
      <c r="R3122" s="171">
        <v>14247.57</v>
      </c>
      <c r="S3122" s="162" t="s">
        <v>6235</v>
      </c>
      <c r="T3122" s="156"/>
      <c r="U3122" s="161" t="s">
        <v>10</v>
      </c>
      <c r="V3122" s="161" t="s">
        <v>11</v>
      </c>
      <c r="W3122" s="161" t="s">
        <v>12</v>
      </c>
      <c r="X3122" s="161" t="s">
        <v>13</v>
      </c>
      <c r="Y3122" s="165">
        <v>4400</v>
      </c>
      <c r="Z3122" s="165">
        <v>9091101</v>
      </c>
      <c r="AA3122" s="166">
        <v>3.3108611840515598E-2</v>
      </c>
      <c r="AB3122" s="158" t="s">
        <v>5475</v>
      </c>
      <c r="AC3122" s="168" t="s">
        <v>3192</v>
      </c>
    </row>
    <row r="3123" spans="1:29" x14ac:dyDescent="0.3">
      <c r="A3123" s="156" t="s">
        <v>2739</v>
      </c>
      <c r="B3123" s="157">
        <v>2</v>
      </c>
      <c r="C3123" s="158" t="s">
        <v>1548</v>
      </c>
      <c r="D3123" s="158" t="s">
        <v>130</v>
      </c>
      <c r="E3123" s="156" t="s">
        <v>2722</v>
      </c>
      <c r="F3123" s="159" t="s">
        <v>477</v>
      </c>
      <c r="G3123" s="158" t="s">
        <v>138</v>
      </c>
      <c r="H3123" s="160">
        <v>43770</v>
      </c>
      <c r="I3123" s="160">
        <v>43864</v>
      </c>
      <c r="J3123" s="161" t="s">
        <v>5</v>
      </c>
      <c r="K3123" s="162" t="s">
        <v>145</v>
      </c>
      <c r="L3123" s="163" t="s">
        <v>146</v>
      </c>
      <c r="M3123" s="171">
        <v>0</v>
      </c>
      <c r="N3123" s="164">
        <v>13596.83</v>
      </c>
      <c r="O3123" s="162">
        <v>3207761219</v>
      </c>
      <c r="P3123" s="160">
        <v>43864</v>
      </c>
      <c r="Q3123" s="162" t="s">
        <v>588</v>
      </c>
      <c r="R3123" s="164">
        <v>13596.83</v>
      </c>
      <c r="S3123" s="163" t="s">
        <v>1571</v>
      </c>
      <c r="T3123" s="163"/>
      <c r="U3123" s="161" t="s">
        <v>10</v>
      </c>
      <c r="V3123" s="161" t="s">
        <v>11</v>
      </c>
      <c r="W3123" s="161" t="s">
        <v>12</v>
      </c>
      <c r="X3123" s="161" t="s">
        <v>13</v>
      </c>
      <c r="Y3123" s="169">
        <v>4300</v>
      </c>
      <c r="Z3123" s="169">
        <v>9121101</v>
      </c>
      <c r="AA3123" s="166">
        <v>3.1596417264942563E-2</v>
      </c>
      <c r="AB3123" s="174" t="s">
        <v>5476</v>
      </c>
      <c r="AC3123" s="168" t="s">
        <v>3197</v>
      </c>
    </row>
    <row r="3124" spans="1:29" x14ac:dyDescent="0.3">
      <c r="A3124" s="156" t="s">
        <v>2739</v>
      </c>
      <c r="B3124" s="157">
        <v>2</v>
      </c>
      <c r="C3124" s="158" t="s">
        <v>1548</v>
      </c>
      <c r="D3124" s="156" t="s">
        <v>130</v>
      </c>
      <c r="E3124" s="156" t="s">
        <v>2722</v>
      </c>
      <c r="F3124" s="158" t="s">
        <v>477</v>
      </c>
      <c r="G3124" s="158" t="s">
        <v>138</v>
      </c>
      <c r="H3124" s="179">
        <v>43770</v>
      </c>
      <c r="I3124" s="160">
        <v>43864</v>
      </c>
      <c r="J3124" s="161" t="s">
        <v>5</v>
      </c>
      <c r="K3124" s="162" t="s">
        <v>145</v>
      </c>
      <c r="L3124" s="158" t="s">
        <v>146</v>
      </c>
      <c r="M3124" s="171">
        <v>0</v>
      </c>
      <c r="N3124" s="171">
        <v>7123.78</v>
      </c>
      <c r="O3124" s="162">
        <v>3207761219</v>
      </c>
      <c r="P3124" s="160">
        <v>43864</v>
      </c>
      <c r="Q3124" s="162" t="s">
        <v>588</v>
      </c>
      <c r="R3124" s="171">
        <v>7123.78</v>
      </c>
      <c r="S3124" s="162" t="s">
        <v>1571</v>
      </c>
      <c r="T3124" s="156"/>
      <c r="U3124" s="161" t="s">
        <v>10</v>
      </c>
      <c r="V3124" s="161" t="s">
        <v>11</v>
      </c>
      <c r="W3124" s="161" t="s">
        <v>12</v>
      </c>
      <c r="X3124" s="161" t="s">
        <v>13</v>
      </c>
      <c r="Y3124" s="165">
        <v>4400</v>
      </c>
      <c r="Z3124" s="165">
        <v>9121101</v>
      </c>
      <c r="AA3124" s="166">
        <v>1.6554294301219661E-2</v>
      </c>
      <c r="AB3124" s="158" t="s">
        <v>5476</v>
      </c>
      <c r="AC3124" s="168" t="s">
        <v>3197</v>
      </c>
    </row>
    <row r="3125" spans="1:29" x14ac:dyDescent="0.3">
      <c r="A3125" s="156" t="s">
        <v>2768</v>
      </c>
      <c r="B3125" s="157">
        <v>7</v>
      </c>
      <c r="C3125" s="158" t="s">
        <v>1548</v>
      </c>
      <c r="D3125" s="156" t="s">
        <v>438</v>
      </c>
      <c r="E3125" s="156" t="s">
        <v>2722</v>
      </c>
      <c r="F3125" s="159" t="s">
        <v>477</v>
      </c>
      <c r="G3125" s="156" t="s">
        <v>138</v>
      </c>
      <c r="H3125" s="160">
        <v>43770</v>
      </c>
      <c r="I3125" s="160">
        <v>43864</v>
      </c>
      <c r="J3125" s="161" t="s">
        <v>5</v>
      </c>
      <c r="K3125" s="162" t="s">
        <v>145</v>
      </c>
      <c r="L3125" s="163" t="s">
        <v>146</v>
      </c>
      <c r="M3125" s="171">
        <v>0</v>
      </c>
      <c r="N3125" s="164">
        <v>23990.6</v>
      </c>
      <c r="O3125" s="162">
        <v>3207761219</v>
      </c>
      <c r="P3125" s="160">
        <v>43864</v>
      </c>
      <c r="Q3125" s="162" t="s">
        <v>588</v>
      </c>
      <c r="R3125" s="164">
        <v>23990.6</v>
      </c>
      <c r="S3125" s="162" t="s">
        <v>6132</v>
      </c>
      <c r="T3125" s="163"/>
      <c r="U3125" s="161" t="s">
        <v>10</v>
      </c>
      <c r="V3125" s="161" t="s">
        <v>11</v>
      </c>
      <c r="W3125" s="161" t="s">
        <v>12</v>
      </c>
      <c r="X3125" s="161" t="s">
        <v>13</v>
      </c>
      <c r="Y3125" s="169">
        <v>4300</v>
      </c>
      <c r="Z3125" s="165">
        <v>9161101</v>
      </c>
      <c r="AA3125" s="166">
        <v>5.5749539270280715E-2</v>
      </c>
      <c r="AB3125" s="185" t="s">
        <v>5477</v>
      </c>
      <c r="AC3125" s="168" t="s">
        <v>3207</v>
      </c>
    </row>
    <row r="3126" spans="1:29" x14ac:dyDescent="0.3">
      <c r="A3126" s="156" t="s">
        <v>2768</v>
      </c>
      <c r="B3126" s="157">
        <v>7</v>
      </c>
      <c r="C3126" s="158" t="s">
        <v>1548</v>
      </c>
      <c r="D3126" s="158" t="s">
        <v>438</v>
      </c>
      <c r="E3126" s="156" t="s">
        <v>2722</v>
      </c>
      <c r="F3126" s="159" t="s">
        <v>477</v>
      </c>
      <c r="G3126" s="156" t="s">
        <v>138</v>
      </c>
      <c r="H3126" s="160">
        <v>43770</v>
      </c>
      <c r="I3126" s="160">
        <v>43864</v>
      </c>
      <c r="J3126" s="161" t="s">
        <v>5</v>
      </c>
      <c r="K3126" s="162" t="s">
        <v>145</v>
      </c>
      <c r="L3126" s="163" t="s">
        <v>146</v>
      </c>
      <c r="M3126" s="171">
        <v>0</v>
      </c>
      <c r="N3126" s="164">
        <v>14247.57</v>
      </c>
      <c r="O3126" s="162">
        <v>3207761219</v>
      </c>
      <c r="P3126" s="160">
        <v>43864</v>
      </c>
      <c r="Q3126" s="162" t="s">
        <v>588</v>
      </c>
      <c r="R3126" s="164">
        <v>14247.57</v>
      </c>
      <c r="S3126" s="162" t="s">
        <v>6132</v>
      </c>
      <c r="T3126" s="163"/>
      <c r="U3126" s="161" t="s">
        <v>10</v>
      </c>
      <c r="V3126" s="161" t="s">
        <v>11</v>
      </c>
      <c r="W3126" s="161" t="s">
        <v>12</v>
      </c>
      <c r="X3126" s="161" t="s">
        <v>13</v>
      </c>
      <c r="Y3126" s="169">
        <v>4400</v>
      </c>
      <c r="Z3126" s="169">
        <v>9161101</v>
      </c>
      <c r="AA3126" s="166">
        <v>3.3108611840515598E-2</v>
      </c>
      <c r="AB3126" s="183" t="s">
        <v>5477</v>
      </c>
      <c r="AC3126" s="168" t="s">
        <v>3207</v>
      </c>
    </row>
    <row r="3127" spans="1:29" x14ac:dyDescent="0.3">
      <c r="A3127" s="156" t="s">
        <v>2769</v>
      </c>
      <c r="B3127" s="157">
        <v>6</v>
      </c>
      <c r="C3127" s="158" t="s">
        <v>1548</v>
      </c>
      <c r="D3127" s="156" t="s">
        <v>501</v>
      </c>
      <c r="E3127" s="156" t="s">
        <v>2722</v>
      </c>
      <c r="F3127" s="159" t="s">
        <v>477</v>
      </c>
      <c r="G3127" s="156" t="s">
        <v>138</v>
      </c>
      <c r="H3127" s="160">
        <v>43770</v>
      </c>
      <c r="I3127" s="160">
        <v>43864</v>
      </c>
      <c r="J3127" s="161" t="s">
        <v>5</v>
      </c>
      <c r="K3127" s="162" t="s">
        <v>145</v>
      </c>
      <c r="L3127" s="163" t="s">
        <v>146</v>
      </c>
      <c r="M3127" s="171">
        <v>0</v>
      </c>
      <c r="N3127" s="164">
        <v>13596.83</v>
      </c>
      <c r="O3127" s="162">
        <v>3207761219</v>
      </c>
      <c r="P3127" s="160">
        <v>43864</v>
      </c>
      <c r="Q3127" s="162" t="s">
        <v>588</v>
      </c>
      <c r="R3127" s="164">
        <v>13596.83</v>
      </c>
      <c r="S3127" s="158" t="s">
        <v>6176</v>
      </c>
      <c r="T3127" s="163"/>
      <c r="U3127" s="161" t="s">
        <v>10</v>
      </c>
      <c r="V3127" s="161" t="s">
        <v>11</v>
      </c>
      <c r="W3127" s="161" t="s">
        <v>12</v>
      </c>
      <c r="X3127" s="161" t="s">
        <v>13</v>
      </c>
      <c r="Y3127" s="169">
        <v>4300</v>
      </c>
      <c r="Z3127" s="169">
        <v>9171101</v>
      </c>
      <c r="AA3127" s="166">
        <v>3.1596417264942563E-2</v>
      </c>
      <c r="AB3127" s="158" t="s">
        <v>5478</v>
      </c>
      <c r="AC3127" s="168" t="s">
        <v>3217</v>
      </c>
    </row>
    <row r="3128" spans="1:29" x14ac:dyDescent="0.3">
      <c r="A3128" s="156" t="s">
        <v>2769</v>
      </c>
      <c r="B3128" s="157">
        <v>6</v>
      </c>
      <c r="C3128" s="158" t="s">
        <v>1548</v>
      </c>
      <c r="D3128" s="158" t="s">
        <v>501</v>
      </c>
      <c r="E3128" s="156" t="s">
        <v>2722</v>
      </c>
      <c r="F3128" s="159" t="s">
        <v>477</v>
      </c>
      <c r="G3128" s="158" t="s">
        <v>138</v>
      </c>
      <c r="H3128" s="160">
        <v>43770</v>
      </c>
      <c r="I3128" s="160">
        <v>43864</v>
      </c>
      <c r="J3128" s="161" t="s">
        <v>5</v>
      </c>
      <c r="K3128" s="162" t="s">
        <v>145</v>
      </c>
      <c r="L3128" s="163" t="s">
        <v>146</v>
      </c>
      <c r="M3128" s="171">
        <v>0</v>
      </c>
      <c r="N3128" s="164">
        <v>7123.78</v>
      </c>
      <c r="O3128" s="162">
        <v>3207761219</v>
      </c>
      <c r="P3128" s="160">
        <v>43864</v>
      </c>
      <c r="Q3128" s="162" t="s">
        <v>588</v>
      </c>
      <c r="R3128" s="164">
        <v>7123.78</v>
      </c>
      <c r="S3128" s="163" t="s">
        <v>6176</v>
      </c>
      <c r="T3128" s="163"/>
      <c r="U3128" s="161" t="s">
        <v>10</v>
      </c>
      <c r="V3128" s="161" t="s">
        <v>11</v>
      </c>
      <c r="W3128" s="161" t="s">
        <v>12</v>
      </c>
      <c r="X3128" s="161" t="s">
        <v>13</v>
      </c>
      <c r="Y3128" s="169">
        <v>4400</v>
      </c>
      <c r="Z3128" s="169">
        <v>9171101</v>
      </c>
      <c r="AA3128" s="166">
        <v>1.6554294301219661E-2</v>
      </c>
      <c r="AB3128" s="167" t="s">
        <v>5478</v>
      </c>
      <c r="AC3128" s="168" t="s">
        <v>3217</v>
      </c>
    </row>
    <row r="3129" spans="1:29" x14ac:dyDescent="0.3">
      <c r="A3129" s="156" t="s">
        <v>2770</v>
      </c>
      <c r="B3129" s="157">
        <v>1</v>
      </c>
      <c r="C3129" s="158" t="s">
        <v>1548</v>
      </c>
      <c r="D3129" s="156" t="s">
        <v>283</v>
      </c>
      <c r="E3129" s="156" t="s">
        <v>2722</v>
      </c>
      <c r="F3129" s="159" t="s">
        <v>477</v>
      </c>
      <c r="G3129" s="158" t="s">
        <v>138</v>
      </c>
      <c r="H3129" s="160">
        <v>43770</v>
      </c>
      <c r="I3129" s="160">
        <v>43864</v>
      </c>
      <c r="J3129" s="161" t="s">
        <v>5</v>
      </c>
      <c r="K3129" s="162" t="s">
        <v>145</v>
      </c>
      <c r="L3129" s="163" t="s">
        <v>146</v>
      </c>
      <c r="M3129" s="171">
        <v>0</v>
      </c>
      <c r="N3129" s="171">
        <v>27193.61</v>
      </c>
      <c r="O3129" s="162">
        <v>3207761219</v>
      </c>
      <c r="P3129" s="160">
        <v>43864</v>
      </c>
      <c r="Q3129" s="162" t="s">
        <v>588</v>
      </c>
      <c r="R3129" s="171">
        <v>27193.61</v>
      </c>
      <c r="S3129" s="158" t="s">
        <v>401</v>
      </c>
      <c r="T3129" s="156"/>
      <c r="U3129" s="161" t="s">
        <v>10</v>
      </c>
      <c r="V3129" s="161" t="s">
        <v>11</v>
      </c>
      <c r="W3129" s="161" t="s">
        <v>12</v>
      </c>
      <c r="X3129" s="161" t="s">
        <v>13</v>
      </c>
      <c r="Y3129" s="165">
        <v>4300</v>
      </c>
      <c r="Z3129" s="165">
        <v>9231101</v>
      </c>
      <c r="AA3129" s="166">
        <v>6.3192811291808856E-2</v>
      </c>
      <c r="AB3129" s="158" t="s">
        <v>5479</v>
      </c>
      <c r="AC3129" s="168" t="s">
        <v>3247</v>
      </c>
    </row>
    <row r="3130" spans="1:29" x14ac:dyDescent="0.3">
      <c r="A3130" s="156" t="s">
        <v>2770</v>
      </c>
      <c r="B3130" s="157">
        <v>1</v>
      </c>
      <c r="C3130" s="158" t="s">
        <v>1548</v>
      </c>
      <c r="D3130" s="156" t="s">
        <v>283</v>
      </c>
      <c r="E3130" s="156" t="s">
        <v>2722</v>
      </c>
      <c r="F3130" s="159" t="s">
        <v>477</v>
      </c>
      <c r="G3130" s="156" t="s">
        <v>138</v>
      </c>
      <c r="H3130" s="160">
        <v>43770</v>
      </c>
      <c r="I3130" s="160">
        <v>43864</v>
      </c>
      <c r="J3130" s="161" t="s">
        <v>5</v>
      </c>
      <c r="K3130" s="162" t="s">
        <v>145</v>
      </c>
      <c r="L3130" s="163" t="s">
        <v>146</v>
      </c>
      <c r="M3130" s="171">
        <v>0</v>
      </c>
      <c r="N3130" s="164">
        <v>14247.61</v>
      </c>
      <c r="O3130" s="162">
        <v>3207761219</v>
      </c>
      <c r="P3130" s="160">
        <v>43864</v>
      </c>
      <c r="Q3130" s="162" t="s">
        <v>588</v>
      </c>
      <c r="R3130" s="164">
        <v>14247.61</v>
      </c>
      <c r="S3130" s="162" t="s">
        <v>401</v>
      </c>
      <c r="T3130" s="163"/>
      <c r="U3130" s="161" t="s">
        <v>10</v>
      </c>
      <c r="V3130" s="161" t="s">
        <v>11</v>
      </c>
      <c r="W3130" s="161" t="s">
        <v>12</v>
      </c>
      <c r="X3130" s="161" t="s">
        <v>13</v>
      </c>
      <c r="Y3130" s="169">
        <v>4400</v>
      </c>
      <c r="Z3130" s="169">
        <v>9231101</v>
      </c>
      <c r="AA3130" s="166">
        <v>3.3108611840515598E-2</v>
      </c>
      <c r="AB3130" s="158" t="s">
        <v>5479</v>
      </c>
      <c r="AC3130" s="168" t="s">
        <v>3247</v>
      </c>
    </row>
    <row r="3131" spans="1:29" x14ac:dyDescent="0.3">
      <c r="A3131" s="156" t="s">
        <v>2771</v>
      </c>
      <c r="B3131" s="157">
        <v>6</v>
      </c>
      <c r="C3131" s="158" t="s">
        <v>1548</v>
      </c>
      <c r="D3131" s="156" t="s">
        <v>500</v>
      </c>
      <c r="E3131" s="156" t="s">
        <v>2722</v>
      </c>
      <c r="F3131" s="159" t="s">
        <v>477</v>
      </c>
      <c r="G3131" s="156" t="s">
        <v>138</v>
      </c>
      <c r="H3131" s="160">
        <v>43770</v>
      </c>
      <c r="I3131" s="160">
        <v>43864</v>
      </c>
      <c r="J3131" s="161" t="s">
        <v>5</v>
      </c>
      <c r="K3131" s="162" t="s">
        <v>145</v>
      </c>
      <c r="L3131" s="163" t="s">
        <v>146</v>
      </c>
      <c r="M3131" s="171">
        <v>0</v>
      </c>
      <c r="N3131" s="164">
        <v>11995.3</v>
      </c>
      <c r="O3131" s="162">
        <v>3207761219</v>
      </c>
      <c r="P3131" s="160">
        <v>43864</v>
      </c>
      <c r="Q3131" s="162" t="s">
        <v>588</v>
      </c>
      <c r="R3131" s="164">
        <v>11995.3</v>
      </c>
      <c r="S3131" s="158" t="s">
        <v>6332</v>
      </c>
      <c r="T3131" s="163"/>
      <c r="U3131" s="161" t="s">
        <v>10</v>
      </c>
      <c r="V3131" s="161" t="s">
        <v>11</v>
      </c>
      <c r="W3131" s="161" t="s">
        <v>12</v>
      </c>
      <c r="X3131" s="161" t="s">
        <v>13</v>
      </c>
      <c r="Y3131" s="169">
        <v>4300</v>
      </c>
      <c r="Z3131" s="169">
        <v>9261101</v>
      </c>
      <c r="AA3131" s="166">
        <v>2.7874769635140358E-2</v>
      </c>
      <c r="AB3131" s="158" t="s">
        <v>5480</v>
      </c>
      <c r="AC3131" s="168" t="s">
        <v>3267</v>
      </c>
    </row>
    <row r="3132" spans="1:29" x14ac:dyDescent="0.3">
      <c r="A3132" s="156" t="s">
        <v>2771</v>
      </c>
      <c r="B3132" s="157">
        <v>6</v>
      </c>
      <c r="C3132" s="156" t="s">
        <v>1548</v>
      </c>
      <c r="D3132" s="156" t="s">
        <v>500</v>
      </c>
      <c r="E3132" s="156" t="s">
        <v>2722</v>
      </c>
      <c r="F3132" s="159" t="s">
        <v>477</v>
      </c>
      <c r="G3132" s="156" t="s">
        <v>138</v>
      </c>
      <c r="H3132" s="160">
        <v>43770</v>
      </c>
      <c r="I3132" s="160">
        <v>43864</v>
      </c>
      <c r="J3132" s="161" t="s">
        <v>5</v>
      </c>
      <c r="K3132" s="162" t="s">
        <v>145</v>
      </c>
      <c r="L3132" s="163" t="s">
        <v>146</v>
      </c>
      <c r="M3132" s="171">
        <v>0</v>
      </c>
      <c r="N3132" s="164">
        <v>7123.78</v>
      </c>
      <c r="O3132" s="162">
        <v>3207761219</v>
      </c>
      <c r="P3132" s="160">
        <v>43864</v>
      </c>
      <c r="Q3132" s="162" t="s">
        <v>588</v>
      </c>
      <c r="R3132" s="164">
        <v>7123.78</v>
      </c>
      <c r="S3132" s="162" t="s">
        <v>6332</v>
      </c>
      <c r="T3132" s="163"/>
      <c r="U3132" s="161" t="s">
        <v>10</v>
      </c>
      <c r="V3132" s="161" t="s">
        <v>11</v>
      </c>
      <c r="W3132" s="161" t="s">
        <v>12</v>
      </c>
      <c r="X3132" s="161" t="s">
        <v>13</v>
      </c>
      <c r="Y3132" s="169">
        <v>4400</v>
      </c>
      <c r="Z3132" s="169">
        <v>9261101</v>
      </c>
      <c r="AA3132" s="166">
        <v>1.6554294301219661E-2</v>
      </c>
      <c r="AB3132" s="156" t="s">
        <v>5480</v>
      </c>
      <c r="AC3132" s="168" t="s">
        <v>3267</v>
      </c>
    </row>
    <row r="3133" spans="1:29" x14ac:dyDescent="0.3">
      <c r="A3133" s="156" t="s">
        <v>2772</v>
      </c>
      <c r="B3133" s="157">
        <v>7</v>
      </c>
      <c r="C3133" s="158" t="s">
        <v>1548</v>
      </c>
      <c r="D3133" s="156" t="s">
        <v>446</v>
      </c>
      <c r="E3133" s="156" t="s">
        <v>2722</v>
      </c>
      <c r="F3133" s="158" t="s">
        <v>477</v>
      </c>
      <c r="G3133" s="158" t="s">
        <v>138</v>
      </c>
      <c r="H3133" s="160">
        <v>43770</v>
      </c>
      <c r="I3133" s="160">
        <v>43864</v>
      </c>
      <c r="J3133" s="161" t="s">
        <v>5</v>
      </c>
      <c r="K3133" s="173" t="s">
        <v>145</v>
      </c>
      <c r="L3133" s="158" t="s">
        <v>146</v>
      </c>
      <c r="M3133" s="171">
        <v>0</v>
      </c>
      <c r="N3133" s="171">
        <v>13596.83</v>
      </c>
      <c r="O3133" s="162">
        <v>3207761219</v>
      </c>
      <c r="P3133" s="160">
        <v>43864</v>
      </c>
      <c r="Q3133" s="162" t="s">
        <v>588</v>
      </c>
      <c r="R3133" s="171">
        <v>13596.83</v>
      </c>
      <c r="S3133" s="163" t="s">
        <v>6333</v>
      </c>
      <c r="T3133" s="156"/>
      <c r="U3133" s="161" t="s">
        <v>10</v>
      </c>
      <c r="V3133" s="161" t="s">
        <v>11</v>
      </c>
      <c r="W3133" s="161" t="s">
        <v>12</v>
      </c>
      <c r="X3133" s="161" t="s">
        <v>13</v>
      </c>
      <c r="Y3133" s="165">
        <v>4300</v>
      </c>
      <c r="Z3133" s="165">
        <v>9291101</v>
      </c>
      <c r="AA3133" s="166">
        <v>3.1596417264942563E-2</v>
      </c>
      <c r="AB3133" s="163" t="s">
        <v>5481</v>
      </c>
      <c r="AC3133" s="168" t="s">
        <v>3277</v>
      </c>
    </row>
    <row r="3134" spans="1:29" x14ac:dyDescent="0.3">
      <c r="A3134" s="156" t="s">
        <v>2772</v>
      </c>
      <c r="B3134" s="157">
        <v>7</v>
      </c>
      <c r="C3134" s="158" t="s">
        <v>1548</v>
      </c>
      <c r="D3134" s="158" t="s">
        <v>446</v>
      </c>
      <c r="E3134" s="156" t="s">
        <v>2722</v>
      </c>
      <c r="F3134" s="159" t="s">
        <v>477</v>
      </c>
      <c r="G3134" s="158" t="s">
        <v>138</v>
      </c>
      <c r="H3134" s="160">
        <v>43770</v>
      </c>
      <c r="I3134" s="160">
        <v>43864</v>
      </c>
      <c r="J3134" s="161" t="s">
        <v>5</v>
      </c>
      <c r="K3134" s="162" t="s">
        <v>145</v>
      </c>
      <c r="L3134" s="163" t="s">
        <v>146</v>
      </c>
      <c r="M3134" s="171">
        <v>0</v>
      </c>
      <c r="N3134" s="164">
        <v>7123.78</v>
      </c>
      <c r="O3134" s="158">
        <v>3207761219</v>
      </c>
      <c r="P3134" s="160">
        <v>43864</v>
      </c>
      <c r="Q3134" s="162" t="s">
        <v>588</v>
      </c>
      <c r="R3134" s="164">
        <v>7123.78</v>
      </c>
      <c r="S3134" s="163" t="s">
        <v>6333</v>
      </c>
      <c r="T3134" s="163"/>
      <c r="U3134" s="161" t="s">
        <v>10</v>
      </c>
      <c r="V3134" s="161" t="s">
        <v>11</v>
      </c>
      <c r="W3134" s="161" t="s">
        <v>12</v>
      </c>
      <c r="X3134" s="161" t="s">
        <v>13</v>
      </c>
      <c r="Y3134" s="169">
        <v>4400</v>
      </c>
      <c r="Z3134" s="169">
        <v>9291101</v>
      </c>
      <c r="AA3134" s="166">
        <v>1.6554294301219661E-2</v>
      </c>
      <c r="AB3134" s="167" t="s">
        <v>5481</v>
      </c>
      <c r="AC3134" s="168" t="s">
        <v>3277</v>
      </c>
    </row>
    <row r="3135" spans="1:29" x14ac:dyDescent="0.3">
      <c r="A3135" s="156" t="s">
        <v>2773</v>
      </c>
      <c r="B3135" s="157">
        <v>4</v>
      </c>
      <c r="C3135" s="156" t="s">
        <v>1548</v>
      </c>
      <c r="D3135" s="158" t="s">
        <v>448</v>
      </c>
      <c r="E3135" s="156" t="s">
        <v>2722</v>
      </c>
      <c r="F3135" s="159" t="s">
        <v>477</v>
      </c>
      <c r="G3135" s="156" t="s">
        <v>138</v>
      </c>
      <c r="H3135" s="160">
        <v>43770</v>
      </c>
      <c r="I3135" s="160">
        <v>43864</v>
      </c>
      <c r="J3135" s="161" t="s">
        <v>5</v>
      </c>
      <c r="K3135" s="162" t="s">
        <v>145</v>
      </c>
      <c r="L3135" s="163" t="s">
        <v>146</v>
      </c>
      <c r="M3135" s="171">
        <v>0</v>
      </c>
      <c r="N3135" s="164">
        <v>13596.83</v>
      </c>
      <c r="O3135" s="162">
        <v>3207761219</v>
      </c>
      <c r="P3135" s="160">
        <v>43864</v>
      </c>
      <c r="Q3135" s="162" t="s">
        <v>588</v>
      </c>
      <c r="R3135" s="164">
        <v>13596.83</v>
      </c>
      <c r="S3135" s="162"/>
      <c r="T3135" s="163"/>
      <c r="U3135" s="161" t="s">
        <v>10</v>
      </c>
      <c r="V3135" s="161" t="s">
        <v>11</v>
      </c>
      <c r="W3135" s="161" t="s">
        <v>12</v>
      </c>
      <c r="X3135" s="161" t="s">
        <v>13</v>
      </c>
      <c r="Y3135" s="169">
        <v>4300</v>
      </c>
      <c r="Z3135" s="169">
        <v>9311101</v>
      </c>
      <c r="AA3135" s="166">
        <v>3.1596417264942563E-2</v>
      </c>
      <c r="AB3135" s="158" t="s">
        <v>5482</v>
      </c>
      <c r="AC3135" s="168" t="s">
        <v>3292</v>
      </c>
    </row>
    <row r="3136" spans="1:29" x14ac:dyDescent="0.3">
      <c r="A3136" s="156" t="s">
        <v>2773</v>
      </c>
      <c r="B3136" s="157">
        <v>4</v>
      </c>
      <c r="C3136" s="158" t="s">
        <v>1548</v>
      </c>
      <c r="D3136" s="158" t="s">
        <v>448</v>
      </c>
      <c r="E3136" s="156" t="s">
        <v>2722</v>
      </c>
      <c r="F3136" s="159" t="s">
        <v>477</v>
      </c>
      <c r="G3136" s="156" t="s">
        <v>138</v>
      </c>
      <c r="H3136" s="160">
        <v>43770</v>
      </c>
      <c r="I3136" s="160">
        <v>43864</v>
      </c>
      <c r="J3136" s="161" t="s">
        <v>5</v>
      </c>
      <c r="K3136" s="162" t="s">
        <v>145</v>
      </c>
      <c r="L3136" s="163" t="s">
        <v>146</v>
      </c>
      <c r="M3136" s="171">
        <v>0</v>
      </c>
      <c r="N3136" s="164">
        <v>7123.78</v>
      </c>
      <c r="O3136" s="162">
        <v>3207761219</v>
      </c>
      <c r="P3136" s="160">
        <v>43864</v>
      </c>
      <c r="Q3136" s="162" t="s">
        <v>588</v>
      </c>
      <c r="R3136" s="164">
        <v>7123.78</v>
      </c>
      <c r="S3136" s="158"/>
      <c r="T3136" s="163"/>
      <c r="U3136" s="161" t="s">
        <v>10</v>
      </c>
      <c r="V3136" s="161" t="s">
        <v>11</v>
      </c>
      <c r="W3136" s="161" t="s">
        <v>12</v>
      </c>
      <c r="X3136" s="161" t="s">
        <v>13</v>
      </c>
      <c r="Y3136" s="169">
        <v>4400</v>
      </c>
      <c r="Z3136" s="165">
        <v>9311101</v>
      </c>
      <c r="AA3136" s="166">
        <v>1.6554294301219661E-2</v>
      </c>
      <c r="AB3136" s="158" t="s">
        <v>5482</v>
      </c>
      <c r="AC3136" s="168" t="s">
        <v>3292</v>
      </c>
    </row>
    <row r="3137" spans="1:29" x14ac:dyDescent="0.3">
      <c r="A3137" s="156" t="s">
        <v>2774</v>
      </c>
      <c r="B3137" s="157">
        <v>8</v>
      </c>
      <c r="C3137" s="158" t="s">
        <v>1548</v>
      </c>
      <c r="D3137" s="158" t="s">
        <v>450</v>
      </c>
      <c r="E3137" s="156" t="s">
        <v>2722</v>
      </c>
      <c r="F3137" s="159" t="s">
        <v>477</v>
      </c>
      <c r="G3137" s="158" t="s">
        <v>138</v>
      </c>
      <c r="H3137" s="160">
        <v>43770</v>
      </c>
      <c r="I3137" s="160">
        <v>43864</v>
      </c>
      <c r="J3137" s="161" t="s">
        <v>5</v>
      </c>
      <c r="K3137" s="162" t="s">
        <v>145</v>
      </c>
      <c r="L3137" s="163" t="s">
        <v>146</v>
      </c>
      <c r="M3137" s="171">
        <v>0</v>
      </c>
      <c r="N3137" s="164">
        <v>13596.83</v>
      </c>
      <c r="O3137" s="162">
        <v>3207761219</v>
      </c>
      <c r="P3137" s="160">
        <v>43864</v>
      </c>
      <c r="Q3137" s="162" t="s">
        <v>588</v>
      </c>
      <c r="R3137" s="164">
        <v>13596.83</v>
      </c>
      <c r="S3137" s="163"/>
      <c r="T3137" s="163"/>
      <c r="U3137" s="161" t="s">
        <v>10</v>
      </c>
      <c r="V3137" s="161" t="s">
        <v>11</v>
      </c>
      <c r="W3137" s="161" t="s">
        <v>12</v>
      </c>
      <c r="X3137" s="161" t="s">
        <v>13</v>
      </c>
      <c r="Y3137" s="165">
        <v>4300</v>
      </c>
      <c r="Z3137" s="165">
        <v>9331101</v>
      </c>
      <c r="AA3137" s="166">
        <v>3.1596417264942563E-2</v>
      </c>
      <c r="AB3137" s="167" t="s">
        <v>5483</v>
      </c>
      <c r="AC3137" s="168" t="s">
        <v>3297</v>
      </c>
    </row>
    <row r="3138" spans="1:29" x14ac:dyDescent="0.3">
      <c r="A3138" s="156" t="s">
        <v>2774</v>
      </c>
      <c r="B3138" s="157">
        <v>8</v>
      </c>
      <c r="C3138" s="158" t="s">
        <v>1548</v>
      </c>
      <c r="D3138" s="158" t="s">
        <v>450</v>
      </c>
      <c r="E3138" s="156" t="s">
        <v>2722</v>
      </c>
      <c r="F3138" s="159" t="s">
        <v>477</v>
      </c>
      <c r="G3138" s="158" t="s">
        <v>138</v>
      </c>
      <c r="H3138" s="160">
        <v>43770</v>
      </c>
      <c r="I3138" s="160">
        <v>43864</v>
      </c>
      <c r="J3138" s="161" t="s">
        <v>5</v>
      </c>
      <c r="K3138" s="162" t="s">
        <v>145</v>
      </c>
      <c r="L3138" s="163" t="s">
        <v>146</v>
      </c>
      <c r="M3138" s="171">
        <v>0</v>
      </c>
      <c r="N3138" s="164">
        <v>7123.78</v>
      </c>
      <c r="O3138" s="162">
        <v>3207761219</v>
      </c>
      <c r="P3138" s="160">
        <v>43864</v>
      </c>
      <c r="Q3138" s="162" t="s">
        <v>588</v>
      </c>
      <c r="R3138" s="164">
        <v>7123.78</v>
      </c>
      <c r="S3138" s="163"/>
      <c r="T3138" s="163"/>
      <c r="U3138" s="161" t="s">
        <v>10</v>
      </c>
      <c r="V3138" s="161" t="s">
        <v>11</v>
      </c>
      <c r="W3138" s="161" t="s">
        <v>12</v>
      </c>
      <c r="X3138" s="161" t="s">
        <v>13</v>
      </c>
      <c r="Y3138" s="165">
        <v>4400</v>
      </c>
      <c r="Z3138" s="165">
        <v>9331101</v>
      </c>
      <c r="AA3138" s="166">
        <v>1.6554294301219661E-2</v>
      </c>
      <c r="AB3138" s="167" t="s">
        <v>5483</v>
      </c>
      <c r="AC3138" s="168" t="s">
        <v>3297</v>
      </c>
    </row>
    <row r="3139" spans="1:29" x14ac:dyDescent="0.3">
      <c r="A3139" s="156" t="s">
        <v>2775</v>
      </c>
      <c r="B3139" s="157">
        <v>6</v>
      </c>
      <c r="C3139" s="158" t="s">
        <v>1548</v>
      </c>
      <c r="D3139" s="158" t="s">
        <v>301</v>
      </c>
      <c r="E3139" s="156" t="s">
        <v>2722</v>
      </c>
      <c r="F3139" s="159" t="s">
        <v>477</v>
      </c>
      <c r="G3139" s="158" t="s">
        <v>138</v>
      </c>
      <c r="H3139" s="160">
        <v>43770</v>
      </c>
      <c r="I3139" s="160">
        <v>43864</v>
      </c>
      <c r="J3139" s="161" t="s">
        <v>5</v>
      </c>
      <c r="K3139" s="162" t="s">
        <v>145</v>
      </c>
      <c r="L3139" s="163" t="s">
        <v>146</v>
      </c>
      <c r="M3139" s="171">
        <v>0</v>
      </c>
      <c r="N3139" s="164">
        <v>13596.83</v>
      </c>
      <c r="O3139" s="162">
        <v>3207761219</v>
      </c>
      <c r="P3139" s="160">
        <v>43864</v>
      </c>
      <c r="Q3139" s="162" t="s">
        <v>588</v>
      </c>
      <c r="R3139" s="164">
        <v>13596.83</v>
      </c>
      <c r="S3139" s="163" t="s">
        <v>6334</v>
      </c>
      <c r="T3139" s="163"/>
      <c r="U3139" s="161" t="s">
        <v>10</v>
      </c>
      <c r="V3139" s="161" t="s">
        <v>11</v>
      </c>
      <c r="W3139" s="161" t="s">
        <v>12</v>
      </c>
      <c r="X3139" s="161" t="s">
        <v>13</v>
      </c>
      <c r="Y3139" s="165">
        <v>4300</v>
      </c>
      <c r="Z3139" s="165">
        <v>9341101</v>
      </c>
      <c r="AA3139" s="166">
        <v>3.1596417264942563E-2</v>
      </c>
      <c r="AB3139" s="167" t="s">
        <v>5484</v>
      </c>
      <c r="AC3139" s="168" t="s">
        <v>3302</v>
      </c>
    </row>
    <row r="3140" spans="1:29" x14ac:dyDescent="0.3">
      <c r="A3140" s="156" t="s">
        <v>2775</v>
      </c>
      <c r="B3140" s="157">
        <v>6</v>
      </c>
      <c r="C3140" s="158" t="s">
        <v>1548</v>
      </c>
      <c r="D3140" s="158" t="s">
        <v>301</v>
      </c>
      <c r="E3140" s="156" t="s">
        <v>2722</v>
      </c>
      <c r="F3140" s="159" t="s">
        <v>477</v>
      </c>
      <c r="G3140" s="158" t="s">
        <v>138</v>
      </c>
      <c r="H3140" s="160">
        <v>43770</v>
      </c>
      <c r="I3140" s="160">
        <v>43864</v>
      </c>
      <c r="J3140" s="161" t="s">
        <v>5</v>
      </c>
      <c r="K3140" s="162" t="s">
        <v>145</v>
      </c>
      <c r="L3140" s="163" t="s">
        <v>146</v>
      </c>
      <c r="M3140" s="171">
        <v>0</v>
      </c>
      <c r="N3140" s="164">
        <v>7123.78</v>
      </c>
      <c r="O3140" s="162">
        <v>3207761219</v>
      </c>
      <c r="P3140" s="160">
        <v>43864</v>
      </c>
      <c r="Q3140" s="162" t="s">
        <v>588</v>
      </c>
      <c r="R3140" s="164">
        <v>7123.78</v>
      </c>
      <c r="S3140" s="163" t="s">
        <v>6334</v>
      </c>
      <c r="T3140" s="163"/>
      <c r="U3140" s="161" t="s">
        <v>10</v>
      </c>
      <c r="V3140" s="161" t="s">
        <v>11</v>
      </c>
      <c r="W3140" s="161" t="s">
        <v>12</v>
      </c>
      <c r="X3140" s="161" t="s">
        <v>13</v>
      </c>
      <c r="Y3140" s="165">
        <v>4400</v>
      </c>
      <c r="Z3140" s="165">
        <v>9341101</v>
      </c>
      <c r="AA3140" s="166">
        <v>1.6554294301219661E-2</v>
      </c>
      <c r="AB3140" s="167" t="s">
        <v>5484</v>
      </c>
      <c r="AC3140" s="168" t="s">
        <v>3302</v>
      </c>
    </row>
    <row r="3141" spans="1:29" x14ac:dyDescent="0.3">
      <c r="A3141" s="156" t="s">
        <v>2776</v>
      </c>
      <c r="B3141" s="157">
        <v>9</v>
      </c>
      <c r="C3141" s="158" t="s">
        <v>1548</v>
      </c>
      <c r="D3141" s="158" t="s">
        <v>328</v>
      </c>
      <c r="E3141" s="156" t="s">
        <v>2722</v>
      </c>
      <c r="F3141" s="159" t="s">
        <v>477</v>
      </c>
      <c r="G3141" s="158" t="s">
        <v>138</v>
      </c>
      <c r="H3141" s="160">
        <v>43770</v>
      </c>
      <c r="I3141" s="160">
        <v>43864</v>
      </c>
      <c r="J3141" s="161" t="s">
        <v>5</v>
      </c>
      <c r="K3141" s="162" t="s">
        <v>145</v>
      </c>
      <c r="L3141" s="163" t="s">
        <v>146</v>
      </c>
      <c r="M3141" s="171">
        <v>0</v>
      </c>
      <c r="N3141" s="164">
        <v>13596.83</v>
      </c>
      <c r="O3141" s="162">
        <v>3207761219</v>
      </c>
      <c r="P3141" s="160">
        <v>43864</v>
      </c>
      <c r="Q3141" s="162" t="s">
        <v>588</v>
      </c>
      <c r="R3141" s="164">
        <v>13596.83</v>
      </c>
      <c r="S3141" s="163" t="s">
        <v>6336</v>
      </c>
      <c r="T3141" s="163"/>
      <c r="U3141" s="161" t="s">
        <v>10</v>
      </c>
      <c r="V3141" s="161" t="s">
        <v>11</v>
      </c>
      <c r="W3141" s="161" t="s">
        <v>12</v>
      </c>
      <c r="X3141" s="161" t="s">
        <v>13</v>
      </c>
      <c r="Y3141" s="165">
        <v>4300</v>
      </c>
      <c r="Z3141" s="165">
        <v>9371101</v>
      </c>
      <c r="AA3141" s="166">
        <v>3.1596417264942563E-2</v>
      </c>
      <c r="AB3141" s="167" t="s">
        <v>5485</v>
      </c>
      <c r="AC3141" s="168" t="s">
        <v>3327</v>
      </c>
    </row>
    <row r="3142" spans="1:29" x14ac:dyDescent="0.3">
      <c r="A3142" s="156" t="s">
        <v>2776</v>
      </c>
      <c r="B3142" s="157">
        <v>9</v>
      </c>
      <c r="C3142" s="158" t="s">
        <v>1548</v>
      </c>
      <c r="D3142" s="158" t="s">
        <v>328</v>
      </c>
      <c r="E3142" s="156" t="s">
        <v>2722</v>
      </c>
      <c r="F3142" s="159" t="s">
        <v>477</v>
      </c>
      <c r="G3142" s="158" t="s">
        <v>138</v>
      </c>
      <c r="H3142" s="160">
        <v>43770</v>
      </c>
      <c r="I3142" s="160">
        <v>43864</v>
      </c>
      <c r="J3142" s="161" t="s">
        <v>5</v>
      </c>
      <c r="K3142" s="162" t="s">
        <v>145</v>
      </c>
      <c r="L3142" s="163" t="s">
        <v>146</v>
      </c>
      <c r="M3142" s="171">
        <v>0</v>
      </c>
      <c r="N3142" s="164">
        <v>7123.78</v>
      </c>
      <c r="O3142" s="162">
        <v>3207761219</v>
      </c>
      <c r="P3142" s="160">
        <v>43864</v>
      </c>
      <c r="Q3142" s="162" t="s">
        <v>588</v>
      </c>
      <c r="R3142" s="164">
        <v>7123.78</v>
      </c>
      <c r="S3142" s="163" t="s">
        <v>6336</v>
      </c>
      <c r="T3142" s="163"/>
      <c r="U3142" s="161" t="s">
        <v>10</v>
      </c>
      <c r="V3142" s="161" t="s">
        <v>11</v>
      </c>
      <c r="W3142" s="161" t="s">
        <v>12</v>
      </c>
      <c r="X3142" s="161" t="s">
        <v>13</v>
      </c>
      <c r="Y3142" s="165">
        <v>4400</v>
      </c>
      <c r="Z3142" s="165">
        <v>9371101</v>
      </c>
      <c r="AA3142" s="166">
        <v>1.6554294301219661E-2</v>
      </c>
      <c r="AB3142" s="167" t="s">
        <v>5485</v>
      </c>
      <c r="AC3142" s="168" t="s">
        <v>3327</v>
      </c>
    </row>
    <row r="3143" spans="1:29" x14ac:dyDescent="0.3">
      <c r="A3143" s="156" t="s">
        <v>2777</v>
      </c>
      <c r="B3143" s="157">
        <v>2</v>
      </c>
      <c r="C3143" s="158" t="s">
        <v>1548</v>
      </c>
      <c r="D3143" s="158" t="s">
        <v>285</v>
      </c>
      <c r="E3143" s="156" t="s">
        <v>2722</v>
      </c>
      <c r="F3143" s="159" t="s">
        <v>477</v>
      </c>
      <c r="G3143" s="158" t="s">
        <v>138</v>
      </c>
      <c r="H3143" s="160">
        <v>43770</v>
      </c>
      <c r="I3143" s="160">
        <v>43864</v>
      </c>
      <c r="J3143" s="161" t="s">
        <v>5</v>
      </c>
      <c r="K3143" s="162" t="s">
        <v>145</v>
      </c>
      <c r="L3143" s="163" t="s">
        <v>146</v>
      </c>
      <c r="M3143" s="171">
        <v>0</v>
      </c>
      <c r="N3143" s="164">
        <v>13596.83</v>
      </c>
      <c r="O3143" s="162">
        <v>3207761219</v>
      </c>
      <c r="P3143" s="160">
        <v>43864</v>
      </c>
      <c r="Q3143" s="162" t="s">
        <v>588</v>
      </c>
      <c r="R3143" s="164">
        <v>13596.83</v>
      </c>
      <c r="S3143" s="163" t="s">
        <v>633</v>
      </c>
      <c r="T3143" s="163"/>
      <c r="U3143" s="161" t="s">
        <v>10</v>
      </c>
      <c r="V3143" s="161" t="s">
        <v>11</v>
      </c>
      <c r="W3143" s="161" t="s">
        <v>12</v>
      </c>
      <c r="X3143" s="161" t="s">
        <v>13</v>
      </c>
      <c r="Y3143" s="165">
        <v>4300</v>
      </c>
      <c r="Z3143" s="165">
        <v>9381101</v>
      </c>
      <c r="AA3143" s="166">
        <v>3.1596417264942563E-2</v>
      </c>
      <c r="AB3143" s="167" t="s">
        <v>5486</v>
      </c>
      <c r="AC3143" s="168" t="s">
        <v>3332</v>
      </c>
    </row>
    <row r="3144" spans="1:29" x14ac:dyDescent="0.3">
      <c r="A3144" s="156" t="s">
        <v>2777</v>
      </c>
      <c r="B3144" s="157">
        <v>2</v>
      </c>
      <c r="C3144" s="158" t="s">
        <v>1548</v>
      </c>
      <c r="D3144" s="158" t="s">
        <v>285</v>
      </c>
      <c r="E3144" s="156" t="s">
        <v>2722</v>
      </c>
      <c r="F3144" s="159" t="s">
        <v>477</v>
      </c>
      <c r="G3144" s="158" t="s">
        <v>138</v>
      </c>
      <c r="H3144" s="160">
        <v>43770</v>
      </c>
      <c r="I3144" s="160">
        <v>43864</v>
      </c>
      <c r="J3144" s="161" t="s">
        <v>5</v>
      </c>
      <c r="K3144" s="162" t="s">
        <v>145</v>
      </c>
      <c r="L3144" s="163" t="s">
        <v>146</v>
      </c>
      <c r="M3144" s="171">
        <v>0</v>
      </c>
      <c r="N3144" s="164">
        <v>7123.78</v>
      </c>
      <c r="O3144" s="162">
        <v>3207761219</v>
      </c>
      <c r="P3144" s="160">
        <v>43864</v>
      </c>
      <c r="Q3144" s="162" t="s">
        <v>588</v>
      </c>
      <c r="R3144" s="164">
        <v>7123.78</v>
      </c>
      <c r="S3144" s="163" t="s">
        <v>633</v>
      </c>
      <c r="T3144" s="163"/>
      <c r="U3144" s="161" t="s">
        <v>10</v>
      </c>
      <c r="V3144" s="161" t="s">
        <v>11</v>
      </c>
      <c r="W3144" s="161" t="s">
        <v>12</v>
      </c>
      <c r="X3144" s="161" t="s">
        <v>13</v>
      </c>
      <c r="Y3144" s="165">
        <v>4400</v>
      </c>
      <c r="Z3144" s="165">
        <v>9381101</v>
      </c>
      <c r="AA3144" s="166">
        <v>1.6554294301219661E-2</v>
      </c>
      <c r="AB3144" s="167" t="s">
        <v>5486</v>
      </c>
      <c r="AC3144" s="168" t="s">
        <v>3332</v>
      </c>
    </row>
    <row r="3145" spans="1:29" x14ac:dyDescent="0.3">
      <c r="A3145" s="156" t="s">
        <v>2761</v>
      </c>
      <c r="B3145" s="157">
        <v>0</v>
      </c>
      <c r="C3145" s="158" t="s">
        <v>1548</v>
      </c>
      <c r="D3145" s="158" t="s">
        <v>137</v>
      </c>
      <c r="E3145" s="156" t="s">
        <v>2722</v>
      </c>
      <c r="F3145" s="159" t="s">
        <v>477</v>
      </c>
      <c r="G3145" s="158" t="s">
        <v>138</v>
      </c>
      <c r="H3145" s="160">
        <v>43770</v>
      </c>
      <c r="I3145" s="160">
        <v>43861</v>
      </c>
      <c r="J3145" s="161" t="s">
        <v>5</v>
      </c>
      <c r="K3145" s="162" t="s">
        <v>147</v>
      </c>
      <c r="L3145" s="163" t="s">
        <v>148</v>
      </c>
      <c r="M3145" s="171">
        <v>0</v>
      </c>
      <c r="N3145" s="164">
        <v>12081.12</v>
      </c>
      <c r="O3145" s="162">
        <v>3469331119</v>
      </c>
      <c r="P3145" s="160">
        <v>43861</v>
      </c>
      <c r="Q3145" s="162" t="s">
        <v>589</v>
      </c>
      <c r="R3145" s="164">
        <v>12081.12</v>
      </c>
      <c r="S3145" s="163"/>
      <c r="T3145" s="163"/>
      <c r="U3145" s="161" t="s">
        <v>10</v>
      </c>
      <c r="V3145" s="161" t="s">
        <v>11</v>
      </c>
      <c r="W3145" s="161" t="s">
        <v>12</v>
      </c>
      <c r="X3145" s="161" t="s">
        <v>13</v>
      </c>
      <c r="Y3145" s="165">
        <v>4300</v>
      </c>
      <c r="Z3145" s="165">
        <v>9011101</v>
      </c>
      <c r="AA3145" s="166">
        <v>0.81660418781777355</v>
      </c>
      <c r="AB3145" s="167" t="s">
        <v>5487</v>
      </c>
      <c r="AC3145" s="168" t="s">
        <v>3151</v>
      </c>
    </row>
    <row r="3146" spans="1:29" x14ac:dyDescent="0.3">
      <c r="A3146" s="156" t="s">
        <v>2761</v>
      </c>
      <c r="B3146" s="157">
        <v>0</v>
      </c>
      <c r="C3146" s="158" t="s">
        <v>1548</v>
      </c>
      <c r="D3146" s="158" t="s">
        <v>137</v>
      </c>
      <c r="E3146" s="156" t="s">
        <v>2722</v>
      </c>
      <c r="F3146" s="159" t="s">
        <v>477</v>
      </c>
      <c r="G3146" s="158" t="s">
        <v>138</v>
      </c>
      <c r="H3146" s="160">
        <v>43770</v>
      </c>
      <c r="I3146" s="160">
        <v>43861</v>
      </c>
      <c r="J3146" s="161" t="s">
        <v>5</v>
      </c>
      <c r="K3146" s="162" t="s">
        <v>147</v>
      </c>
      <c r="L3146" s="163" t="s">
        <v>148</v>
      </c>
      <c r="M3146" s="171">
        <v>0</v>
      </c>
      <c r="N3146" s="164">
        <v>2713.22</v>
      </c>
      <c r="O3146" s="162">
        <v>3469331119</v>
      </c>
      <c r="P3146" s="160">
        <v>43861</v>
      </c>
      <c r="Q3146" s="162" t="s">
        <v>589</v>
      </c>
      <c r="R3146" s="164">
        <v>2713.22</v>
      </c>
      <c r="S3146" s="163"/>
      <c r="T3146" s="163"/>
      <c r="U3146" s="161" t="s">
        <v>10</v>
      </c>
      <c r="V3146" s="161" t="s">
        <v>11</v>
      </c>
      <c r="W3146" s="161" t="s">
        <v>12</v>
      </c>
      <c r="X3146" s="161" t="s">
        <v>13</v>
      </c>
      <c r="Y3146" s="165">
        <v>4400</v>
      </c>
      <c r="Z3146" s="165">
        <v>9011101</v>
      </c>
      <c r="AA3146" s="166">
        <v>0.18339581218222642</v>
      </c>
      <c r="AB3146" s="167" t="s">
        <v>5487</v>
      </c>
      <c r="AC3146" s="168" t="s">
        <v>3151</v>
      </c>
    </row>
    <row r="3147" spans="1:29" x14ac:dyDescent="0.3">
      <c r="A3147" s="156" t="s">
        <v>2739</v>
      </c>
      <c r="B3147" s="157">
        <v>2</v>
      </c>
      <c r="C3147" s="158" t="s">
        <v>1548</v>
      </c>
      <c r="D3147" s="158" t="s">
        <v>130</v>
      </c>
      <c r="E3147" s="156" t="s">
        <v>2722</v>
      </c>
      <c r="F3147" s="159" t="s">
        <v>477</v>
      </c>
      <c r="G3147" s="158" t="s">
        <v>138</v>
      </c>
      <c r="H3147" s="160">
        <v>44833</v>
      </c>
      <c r="I3147" s="160">
        <v>45117</v>
      </c>
      <c r="J3147" s="161" t="s">
        <v>2671</v>
      </c>
      <c r="K3147" s="162" t="s">
        <v>3038</v>
      </c>
      <c r="L3147" s="163" t="s">
        <v>3073</v>
      </c>
      <c r="M3147" s="171">
        <v>0</v>
      </c>
      <c r="N3147" s="164">
        <v>10350.68</v>
      </c>
      <c r="O3147" s="162" t="s">
        <v>6107</v>
      </c>
      <c r="P3147" s="160">
        <v>45117</v>
      </c>
      <c r="Q3147" s="162" t="s">
        <v>5307</v>
      </c>
      <c r="R3147" s="164">
        <v>10350.68</v>
      </c>
      <c r="S3147" s="163" t="s">
        <v>1571</v>
      </c>
      <c r="T3147" s="163"/>
      <c r="U3147" s="161" t="s">
        <v>10</v>
      </c>
      <c r="V3147" s="161" t="s">
        <v>11</v>
      </c>
      <c r="W3147" s="161" t="s">
        <v>1355</v>
      </c>
      <c r="X3147" s="161" t="s">
        <v>1356</v>
      </c>
      <c r="Y3147" s="165">
        <v>4300</v>
      </c>
      <c r="Z3147" s="165">
        <v>9121101</v>
      </c>
      <c r="AA3147" s="166">
        <v>0.38367654374255405</v>
      </c>
      <c r="AB3147" s="167" t="s">
        <v>5488</v>
      </c>
      <c r="AC3147" s="168" t="s">
        <v>3197</v>
      </c>
    </row>
    <row r="3148" spans="1:29" x14ac:dyDescent="0.3">
      <c r="A3148" s="156" t="s">
        <v>2739</v>
      </c>
      <c r="B3148" s="157">
        <v>2</v>
      </c>
      <c r="C3148" s="158" t="s">
        <v>1548</v>
      </c>
      <c r="D3148" s="158" t="s">
        <v>130</v>
      </c>
      <c r="E3148" s="156" t="s">
        <v>2722</v>
      </c>
      <c r="F3148" s="159" t="s">
        <v>477</v>
      </c>
      <c r="G3148" s="158" t="s">
        <v>138</v>
      </c>
      <c r="H3148" s="160">
        <v>44833</v>
      </c>
      <c r="I3148" s="160">
        <v>45117</v>
      </c>
      <c r="J3148" s="161" t="s">
        <v>2671</v>
      </c>
      <c r="K3148" s="162" t="s">
        <v>3038</v>
      </c>
      <c r="L3148" s="163" t="s">
        <v>3073</v>
      </c>
      <c r="M3148" s="171">
        <v>0</v>
      </c>
      <c r="N3148" s="164">
        <v>16626.939999999999</v>
      </c>
      <c r="O3148" s="162" t="s">
        <v>6107</v>
      </c>
      <c r="P3148" s="160">
        <v>45117</v>
      </c>
      <c r="Q3148" s="162" t="s">
        <v>5307</v>
      </c>
      <c r="R3148" s="164">
        <v>16626.939999999999</v>
      </c>
      <c r="S3148" s="163" t="s">
        <v>1571</v>
      </c>
      <c r="T3148" s="163"/>
      <c r="U3148" s="161" t="s">
        <v>10</v>
      </c>
      <c r="V3148" s="161" t="s">
        <v>11</v>
      </c>
      <c r="W3148" s="161" t="s">
        <v>12</v>
      </c>
      <c r="X3148" s="161" t="s">
        <v>13</v>
      </c>
      <c r="Y3148" s="165">
        <v>4400</v>
      </c>
      <c r="Z3148" s="165">
        <v>9121101</v>
      </c>
      <c r="AA3148" s="166">
        <v>0.616323456257446</v>
      </c>
      <c r="AB3148" s="167" t="s">
        <v>5488</v>
      </c>
      <c r="AC3148" s="168" t="s">
        <v>3197</v>
      </c>
    </row>
    <row r="3149" spans="1:29" x14ac:dyDescent="0.3">
      <c r="A3149" s="156" t="s">
        <v>2739</v>
      </c>
      <c r="B3149" s="157">
        <v>2</v>
      </c>
      <c r="C3149" s="158" t="s">
        <v>1548</v>
      </c>
      <c r="D3149" s="158" t="s">
        <v>130</v>
      </c>
      <c r="E3149" s="156" t="s">
        <v>2722</v>
      </c>
      <c r="F3149" s="159" t="s">
        <v>477</v>
      </c>
      <c r="G3149" s="158" t="s">
        <v>138</v>
      </c>
      <c r="H3149" s="160">
        <v>44855</v>
      </c>
      <c r="I3149" s="160">
        <v>45047</v>
      </c>
      <c r="J3149" s="161" t="s">
        <v>2671</v>
      </c>
      <c r="K3149" s="162"/>
      <c r="L3149" s="163" t="s">
        <v>3148</v>
      </c>
      <c r="M3149" s="171">
        <v>0</v>
      </c>
      <c r="N3149" s="164">
        <v>8979.44</v>
      </c>
      <c r="O3149" s="162" t="s">
        <v>6108</v>
      </c>
      <c r="P3149" s="160">
        <v>45047</v>
      </c>
      <c r="Q3149" s="162" t="s">
        <v>5160</v>
      </c>
      <c r="R3149" s="164">
        <v>8979.44</v>
      </c>
      <c r="S3149" s="163" t="s">
        <v>1571</v>
      </c>
      <c r="T3149" s="163"/>
      <c r="U3149" s="161" t="s">
        <v>10</v>
      </c>
      <c r="V3149" s="161" t="s">
        <v>11</v>
      </c>
      <c r="W3149" s="161" t="s">
        <v>12</v>
      </c>
      <c r="X3149" s="161" t="s">
        <v>13</v>
      </c>
      <c r="Y3149" s="165">
        <v>4400</v>
      </c>
      <c r="Z3149" s="165">
        <v>9121101</v>
      </c>
      <c r="AA3149" s="166">
        <v>0.16</v>
      </c>
      <c r="AB3149" s="167" t="s">
        <v>5161</v>
      </c>
      <c r="AC3149" s="168" t="s">
        <v>3197</v>
      </c>
    </row>
    <row r="3150" spans="1:29" x14ac:dyDescent="0.3">
      <c r="A3150" s="156" t="s">
        <v>2739</v>
      </c>
      <c r="B3150" s="157">
        <v>2</v>
      </c>
      <c r="C3150" s="158" t="s">
        <v>1548</v>
      </c>
      <c r="D3150" s="158" t="s">
        <v>130</v>
      </c>
      <c r="E3150" s="156" t="s">
        <v>2722</v>
      </c>
      <c r="F3150" s="159" t="s">
        <v>477</v>
      </c>
      <c r="G3150" s="158" t="s">
        <v>138</v>
      </c>
      <c r="H3150" s="160">
        <v>44855</v>
      </c>
      <c r="I3150" s="160">
        <v>45082</v>
      </c>
      <c r="J3150" s="161" t="s">
        <v>2671</v>
      </c>
      <c r="K3150" s="162" t="s">
        <v>3074</v>
      </c>
      <c r="L3150" s="163" t="s">
        <v>3148</v>
      </c>
      <c r="M3150" s="171">
        <v>0</v>
      </c>
      <c r="N3150" s="164">
        <v>10101.870000000001</v>
      </c>
      <c r="O3150" s="162" t="s">
        <v>6111</v>
      </c>
      <c r="P3150" s="160">
        <v>45082</v>
      </c>
      <c r="Q3150" s="162" t="s">
        <v>5230</v>
      </c>
      <c r="R3150" s="164">
        <v>10101.870000000001</v>
      </c>
      <c r="S3150" s="163" t="s">
        <v>1571</v>
      </c>
      <c r="T3150" s="163"/>
      <c r="U3150" s="161" t="s">
        <v>10</v>
      </c>
      <c r="V3150" s="161" t="s">
        <v>11</v>
      </c>
      <c r="W3150" s="161" t="s">
        <v>12</v>
      </c>
      <c r="X3150" s="161" t="s">
        <v>13</v>
      </c>
      <c r="Y3150" s="165">
        <v>4400</v>
      </c>
      <c r="Z3150" s="165">
        <v>9121101</v>
      </c>
      <c r="AA3150" s="166">
        <v>0.18000000000000002</v>
      </c>
      <c r="AB3150" s="167" t="s">
        <v>5161</v>
      </c>
      <c r="AC3150" s="168" t="s">
        <v>3197</v>
      </c>
    </row>
    <row r="3151" spans="1:29" x14ac:dyDescent="0.3">
      <c r="A3151" s="156" t="s">
        <v>3041</v>
      </c>
      <c r="B3151" s="157">
        <v>1</v>
      </c>
      <c r="C3151" s="158" t="s">
        <v>1548</v>
      </c>
      <c r="D3151" s="158" t="s">
        <v>235</v>
      </c>
      <c r="E3151" s="156" t="s">
        <v>2722</v>
      </c>
      <c r="F3151" s="159" t="s">
        <v>477</v>
      </c>
      <c r="G3151" s="158" t="s">
        <v>138</v>
      </c>
      <c r="H3151" s="160">
        <v>44855</v>
      </c>
      <c r="I3151" s="160">
        <v>45047</v>
      </c>
      <c r="J3151" s="161" t="s">
        <v>2671</v>
      </c>
      <c r="K3151" s="162"/>
      <c r="L3151" s="163" t="s">
        <v>3148</v>
      </c>
      <c r="M3151" s="171">
        <v>0</v>
      </c>
      <c r="N3151" s="164">
        <v>4489.72</v>
      </c>
      <c r="O3151" s="162" t="s">
        <v>6109</v>
      </c>
      <c r="P3151" s="160">
        <v>45047</v>
      </c>
      <c r="Q3151" s="162" t="s">
        <v>5160</v>
      </c>
      <c r="R3151" s="164">
        <v>4489.72</v>
      </c>
      <c r="S3151" s="163" t="s">
        <v>1572</v>
      </c>
      <c r="T3151" s="163"/>
      <c r="U3151" s="161" t="s">
        <v>10</v>
      </c>
      <c r="V3151" s="161" t="s">
        <v>11</v>
      </c>
      <c r="W3151" s="161" t="s">
        <v>12</v>
      </c>
      <c r="X3151" s="161" t="s">
        <v>13</v>
      </c>
      <c r="Y3151" s="165">
        <v>4400</v>
      </c>
      <c r="Z3151" s="165">
        <v>9241101</v>
      </c>
      <c r="AA3151" s="166">
        <v>0.08</v>
      </c>
      <c r="AB3151" s="167" t="s">
        <v>5162</v>
      </c>
      <c r="AC3151" s="168" t="s">
        <v>3252</v>
      </c>
    </row>
    <row r="3152" spans="1:29" x14ac:dyDescent="0.3">
      <c r="A3152" s="156" t="s">
        <v>3041</v>
      </c>
      <c r="B3152" s="157">
        <v>1</v>
      </c>
      <c r="C3152" s="158" t="s">
        <v>1548</v>
      </c>
      <c r="D3152" s="158" t="s">
        <v>235</v>
      </c>
      <c r="E3152" s="156" t="s">
        <v>2722</v>
      </c>
      <c r="F3152" s="159" t="s">
        <v>477</v>
      </c>
      <c r="G3152" s="158" t="s">
        <v>138</v>
      </c>
      <c r="H3152" s="160">
        <v>44855</v>
      </c>
      <c r="I3152" s="160">
        <v>45082</v>
      </c>
      <c r="J3152" s="161" t="s">
        <v>2671</v>
      </c>
      <c r="K3152" s="162" t="s">
        <v>3074</v>
      </c>
      <c r="L3152" s="163" t="s">
        <v>3148</v>
      </c>
      <c r="M3152" s="171">
        <v>0</v>
      </c>
      <c r="N3152" s="164">
        <v>17958.88</v>
      </c>
      <c r="O3152" s="162" t="s">
        <v>6112</v>
      </c>
      <c r="P3152" s="160">
        <v>45082</v>
      </c>
      <c r="Q3152" s="162" t="s">
        <v>5230</v>
      </c>
      <c r="R3152" s="164">
        <v>17958.88</v>
      </c>
      <c r="S3152" s="163" t="s">
        <v>1572</v>
      </c>
      <c r="T3152" s="163"/>
      <c r="U3152" s="161" t="s">
        <v>10</v>
      </c>
      <c r="V3152" s="161" t="s">
        <v>11</v>
      </c>
      <c r="W3152" s="161" t="s">
        <v>12</v>
      </c>
      <c r="X3152" s="161" t="s">
        <v>13</v>
      </c>
      <c r="Y3152" s="165">
        <v>4400</v>
      </c>
      <c r="Z3152" s="165">
        <v>9241101</v>
      </c>
      <c r="AA3152" s="166">
        <v>0.32</v>
      </c>
      <c r="AB3152" s="167" t="s">
        <v>5162</v>
      </c>
      <c r="AC3152" s="168" t="s">
        <v>3252</v>
      </c>
    </row>
    <row r="3153" spans="1:29" x14ac:dyDescent="0.3">
      <c r="A3153" s="156" t="s">
        <v>3044</v>
      </c>
      <c r="B3153" s="157">
        <v>2</v>
      </c>
      <c r="C3153" s="158" t="s">
        <v>1548</v>
      </c>
      <c r="D3153" s="158" t="s">
        <v>284</v>
      </c>
      <c r="E3153" s="156" t="s">
        <v>2722</v>
      </c>
      <c r="F3153" s="159" t="s">
        <v>477</v>
      </c>
      <c r="G3153" s="158" t="s">
        <v>138</v>
      </c>
      <c r="H3153" s="160">
        <v>44855</v>
      </c>
      <c r="I3153" s="160">
        <v>45047</v>
      </c>
      <c r="J3153" s="161" t="s">
        <v>2671</v>
      </c>
      <c r="K3153" s="162"/>
      <c r="L3153" s="163" t="s">
        <v>3148</v>
      </c>
      <c r="M3153" s="171">
        <v>0</v>
      </c>
      <c r="N3153" s="164">
        <v>8979.44</v>
      </c>
      <c r="O3153" s="162" t="s">
        <v>6110</v>
      </c>
      <c r="P3153" s="160">
        <v>45047</v>
      </c>
      <c r="Q3153" s="162" t="s">
        <v>5160</v>
      </c>
      <c r="R3153" s="164">
        <v>8979.44</v>
      </c>
      <c r="S3153" s="163" t="s">
        <v>1573</v>
      </c>
      <c r="T3153" s="163"/>
      <c r="U3153" s="161" t="s">
        <v>10</v>
      </c>
      <c r="V3153" s="161" t="s">
        <v>11</v>
      </c>
      <c r="W3153" s="161" t="s">
        <v>12</v>
      </c>
      <c r="X3153" s="161" t="s">
        <v>13</v>
      </c>
      <c r="Y3153" s="165">
        <v>4400</v>
      </c>
      <c r="Z3153" s="165">
        <v>9301101</v>
      </c>
      <c r="AA3153" s="166">
        <v>0.16</v>
      </c>
      <c r="AB3153" s="167" t="s">
        <v>5163</v>
      </c>
      <c r="AC3153" s="168" t="s">
        <v>3282</v>
      </c>
    </row>
    <row r="3154" spans="1:29" x14ac:dyDescent="0.3">
      <c r="A3154" s="156" t="s">
        <v>3044</v>
      </c>
      <c r="B3154" s="157">
        <v>2</v>
      </c>
      <c r="C3154" s="158" t="s">
        <v>1548</v>
      </c>
      <c r="D3154" s="158" t="s">
        <v>284</v>
      </c>
      <c r="E3154" s="156" t="s">
        <v>2722</v>
      </c>
      <c r="F3154" s="159" t="s">
        <v>477</v>
      </c>
      <c r="G3154" s="158" t="s">
        <v>138</v>
      </c>
      <c r="H3154" s="160">
        <v>44855</v>
      </c>
      <c r="I3154" s="160">
        <v>45082</v>
      </c>
      <c r="J3154" s="161" t="s">
        <v>2671</v>
      </c>
      <c r="K3154" s="162" t="s">
        <v>3074</v>
      </c>
      <c r="L3154" s="163" t="s">
        <v>3148</v>
      </c>
      <c r="M3154" s="171">
        <v>0</v>
      </c>
      <c r="N3154" s="164">
        <v>5612.15</v>
      </c>
      <c r="O3154" s="162" t="s">
        <v>6113</v>
      </c>
      <c r="P3154" s="160">
        <v>45082</v>
      </c>
      <c r="Q3154" s="162" t="s">
        <v>5230</v>
      </c>
      <c r="R3154" s="164">
        <v>5612.15</v>
      </c>
      <c r="S3154" s="163" t="s">
        <v>1573</v>
      </c>
      <c r="T3154" s="163"/>
      <c r="U3154" s="161" t="s">
        <v>10</v>
      </c>
      <c r="V3154" s="161" t="s">
        <v>11</v>
      </c>
      <c r="W3154" s="161" t="s">
        <v>12</v>
      </c>
      <c r="X3154" s="161" t="s">
        <v>13</v>
      </c>
      <c r="Y3154" s="165">
        <v>4400</v>
      </c>
      <c r="Z3154" s="165">
        <v>9301101</v>
      </c>
      <c r="AA3154" s="166">
        <v>9.9999999999999992E-2</v>
      </c>
      <c r="AB3154" s="167" t="s">
        <v>5163</v>
      </c>
      <c r="AC3154" s="168" t="s">
        <v>3282</v>
      </c>
    </row>
    <row r="3155" spans="1:29" x14ac:dyDescent="0.3">
      <c r="A3155" s="156" t="s">
        <v>2739</v>
      </c>
      <c r="B3155" s="157">
        <v>2</v>
      </c>
      <c r="C3155" s="158" t="s">
        <v>1548</v>
      </c>
      <c r="D3155" s="158" t="s">
        <v>130</v>
      </c>
      <c r="E3155" s="156" t="s">
        <v>2722</v>
      </c>
      <c r="F3155" s="159" t="s">
        <v>477</v>
      </c>
      <c r="G3155" s="158" t="s">
        <v>138</v>
      </c>
      <c r="H3155" s="160">
        <v>45140</v>
      </c>
      <c r="I3155" s="160">
        <v>45229</v>
      </c>
      <c r="J3155" s="161" t="s">
        <v>5251</v>
      </c>
      <c r="K3155" s="162" t="s">
        <v>5424</v>
      </c>
      <c r="L3155" s="163" t="s">
        <v>5536</v>
      </c>
      <c r="M3155" s="171">
        <v>0</v>
      </c>
      <c r="N3155" s="164">
        <v>842.5</v>
      </c>
      <c r="O3155" s="162" t="s">
        <v>7526</v>
      </c>
      <c r="P3155" s="160">
        <v>45229</v>
      </c>
      <c r="Q3155" s="162" t="s">
        <v>5559</v>
      </c>
      <c r="R3155" s="164">
        <v>842.5</v>
      </c>
      <c r="S3155" s="163" t="s">
        <v>1571</v>
      </c>
      <c r="T3155" s="163"/>
      <c r="U3155" s="161" t="s">
        <v>10</v>
      </c>
      <c r="V3155" s="161" t="s">
        <v>11</v>
      </c>
      <c r="W3155" s="161" t="s">
        <v>1355</v>
      </c>
      <c r="X3155" s="161" t="s">
        <v>1356</v>
      </c>
      <c r="Y3155" s="165">
        <v>4300</v>
      </c>
      <c r="Z3155" s="165">
        <v>9121101</v>
      </c>
      <c r="AA3155" s="166">
        <v>1</v>
      </c>
      <c r="AB3155" s="167" t="s">
        <v>5489</v>
      </c>
      <c r="AC3155" s="168" t="s">
        <v>3197</v>
      </c>
    </row>
    <row r="3156" spans="1:29" x14ac:dyDescent="0.3">
      <c r="A3156" s="156" t="s">
        <v>2764</v>
      </c>
      <c r="B3156" s="157">
        <v>3</v>
      </c>
      <c r="C3156" s="158" t="s">
        <v>1548</v>
      </c>
      <c r="D3156" s="158" t="s">
        <v>412</v>
      </c>
      <c r="E3156" s="156" t="s">
        <v>2722</v>
      </c>
      <c r="F3156" s="159" t="s">
        <v>477</v>
      </c>
      <c r="G3156" s="158" t="s">
        <v>138</v>
      </c>
      <c r="H3156" s="160">
        <v>45517</v>
      </c>
      <c r="I3156" s="160">
        <v>45818</v>
      </c>
      <c r="J3156" s="161" t="s">
        <v>6174</v>
      </c>
      <c r="K3156" s="162"/>
      <c r="L3156" s="163" t="s">
        <v>6297</v>
      </c>
      <c r="M3156" s="171">
        <v>0</v>
      </c>
      <c r="N3156" s="164">
        <v>18199.14</v>
      </c>
      <c r="O3156" s="162" t="s">
        <v>6941</v>
      </c>
      <c r="P3156" s="160">
        <v>45818</v>
      </c>
      <c r="Q3156" s="162" t="s">
        <v>6942</v>
      </c>
      <c r="R3156" s="164">
        <v>18199.14</v>
      </c>
      <c r="S3156" s="163" t="s">
        <v>5657</v>
      </c>
      <c r="T3156" s="163"/>
      <c r="U3156" s="161" t="s">
        <v>10</v>
      </c>
      <c r="V3156" s="161" t="s">
        <v>11</v>
      </c>
      <c r="W3156" s="161" t="s">
        <v>1355</v>
      </c>
      <c r="X3156" s="161" t="s">
        <v>1356</v>
      </c>
      <c r="Y3156" s="165">
        <v>4300</v>
      </c>
      <c r="Z3156" s="165">
        <v>9041101</v>
      </c>
      <c r="AA3156" s="166">
        <v>0.33614421046429432</v>
      </c>
      <c r="AB3156" s="167" t="s">
        <v>6468</v>
      </c>
      <c r="AC3156" s="168" t="s">
        <v>3166</v>
      </c>
    </row>
    <row r="3157" spans="1:29" x14ac:dyDescent="0.3">
      <c r="A3157" s="156" t="s">
        <v>2764</v>
      </c>
      <c r="B3157" s="157">
        <v>3</v>
      </c>
      <c r="C3157" s="158" t="s">
        <v>1548</v>
      </c>
      <c r="D3157" s="158" t="s">
        <v>412</v>
      </c>
      <c r="E3157" s="156" t="s">
        <v>2722</v>
      </c>
      <c r="F3157" s="159" t="s">
        <v>477</v>
      </c>
      <c r="G3157" s="158" t="s">
        <v>138</v>
      </c>
      <c r="H3157" s="160">
        <v>45517</v>
      </c>
      <c r="I3157" s="160">
        <v>45841</v>
      </c>
      <c r="J3157" s="161" t="s">
        <v>6174</v>
      </c>
      <c r="K3157" s="162" t="s">
        <v>6296</v>
      </c>
      <c r="L3157" s="163" t="s">
        <v>6297</v>
      </c>
      <c r="M3157" s="171">
        <v>0</v>
      </c>
      <c r="N3157" s="164">
        <v>1313.42</v>
      </c>
      <c r="O3157" s="162" t="s">
        <v>7527</v>
      </c>
      <c r="P3157" s="160">
        <v>45841</v>
      </c>
      <c r="Q3157" s="162" t="s">
        <v>7528</v>
      </c>
      <c r="R3157" s="164">
        <v>1313.42</v>
      </c>
      <c r="S3157" s="163" t="s">
        <v>5657</v>
      </c>
      <c r="T3157" s="163"/>
      <c r="U3157" s="161" t="s">
        <v>10</v>
      </c>
      <c r="V3157" s="161" t="s">
        <v>11</v>
      </c>
      <c r="W3157" s="161" t="s">
        <v>1355</v>
      </c>
      <c r="X3157" s="161" t="s">
        <v>1356</v>
      </c>
      <c r="Y3157" s="165">
        <v>4300</v>
      </c>
      <c r="Z3157" s="165">
        <v>9041101</v>
      </c>
      <c r="AA3157" s="166">
        <v>2.4259307247925643E-2</v>
      </c>
      <c r="AB3157" s="167" t="s">
        <v>6468</v>
      </c>
      <c r="AC3157" s="168" t="s">
        <v>3166</v>
      </c>
    </row>
    <row r="3158" spans="1:29" x14ac:dyDescent="0.3">
      <c r="A3158" s="156" t="s">
        <v>2764</v>
      </c>
      <c r="B3158" s="157">
        <v>3</v>
      </c>
      <c r="C3158" s="158" t="s">
        <v>1548</v>
      </c>
      <c r="D3158" s="158" t="s">
        <v>412</v>
      </c>
      <c r="E3158" s="156" t="s">
        <v>2722</v>
      </c>
      <c r="F3158" s="159" t="s">
        <v>477</v>
      </c>
      <c r="G3158" s="158" t="s">
        <v>138</v>
      </c>
      <c r="H3158" s="160">
        <v>45517</v>
      </c>
      <c r="I3158" s="160">
        <v>45818</v>
      </c>
      <c r="J3158" s="161" t="s">
        <v>6174</v>
      </c>
      <c r="K3158" s="162"/>
      <c r="L3158" s="163" t="s">
        <v>6297</v>
      </c>
      <c r="M3158" s="171">
        <v>0</v>
      </c>
      <c r="N3158" s="164">
        <v>29228.05</v>
      </c>
      <c r="O3158" s="162" t="s">
        <v>6941</v>
      </c>
      <c r="P3158" s="160">
        <v>45818</v>
      </c>
      <c r="Q3158" s="162" t="s">
        <v>6942</v>
      </c>
      <c r="R3158" s="164">
        <v>29228.05</v>
      </c>
      <c r="S3158" s="163" t="s">
        <v>5657</v>
      </c>
      <c r="T3158" s="163"/>
      <c r="U3158" s="161" t="s">
        <v>10</v>
      </c>
      <c r="V3158" s="161" t="s">
        <v>11</v>
      </c>
      <c r="W3158" s="161" t="s">
        <v>12</v>
      </c>
      <c r="X3158" s="161" t="s">
        <v>13</v>
      </c>
      <c r="Y3158" s="165">
        <v>4400</v>
      </c>
      <c r="Z3158" s="165">
        <v>9041101</v>
      </c>
      <c r="AA3158" s="166">
        <v>0.53985187160826931</v>
      </c>
      <c r="AB3158" s="167" t="s">
        <v>6468</v>
      </c>
      <c r="AC3158" s="168" t="s">
        <v>3166</v>
      </c>
    </row>
    <row r="3159" spans="1:29" x14ac:dyDescent="0.3">
      <c r="A3159" s="156" t="s">
        <v>2764</v>
      </c>
      <c r="B3159" s="157">
        <v>3</v>
      </c>
      <c r="C3159" s="158" t="s">
        <v>1548</v>
      </c>
      <c r="D3159" s="158" t="s">
        <v>412</v>
      </c>
      <c r="E3159" s="156" t="s">
        <v>2722</v>
      </c>
      <c r="F3159" s="159" t="s">
        <v>477</v>
      </c>
      <c r="G3159" s="158" t="s">
        <v>138</v>
      </c>
      <c r="H3159" s="160">
        <v>45517</v>
      </c>
      <c r="I3159" s="160">
        <v>45841</v>
      </c>
      <c r="J3159" s="161" t="s">
        <v>6174</v>
      </c>
      <c r="K3159" s="162" t="s">
        <v>6296</v>
      </c>
      <c r="L3159" s="163" t="s">
        <v>6297</v>
      </c>
      <c r="M3159" s="171">
        <v>0</v>
      </c>
      <c r="N3159" s="164">
        <v>5400.26</v>
      </c>
      <c r="O3159" s="162" t="s">
        <v>7527</v>
      </c>
      <c r="P3159" s="160">
        <v>45841</v>
      </c>
      <c r="Q3159" s="162" t="s">
        <v>7528</v>
      </c>
      <c r="R3159" s="164">
        <v>5400.26</v>
      </c>
      <c r="S3159" s="163" t="s">
        <v>5657</v>
      </c>
      <c r="T3159" s="163"/>
      <c r="U3159" s="161" t="s">
        <v>10</v>
      </c>
      <c r="V3159" s="161" t="s">
        <v>11</v>
      </c>
      <c r="W3159" s="161" t="s">
        <v>12</v>
      </c>
      <c r="X3159" s="161" t="s">
        <v>13</v>
      </c>
      <c r="Y3159" s="165">
        <v>4400</v>
      </c>
      <c r="Z3159" s="165">
        <v>9041101</v>
      </c>
      <c r="AA3159" s="166">
        <v>9.9744610679510695E-2</v>
      </c>
      <c r="AB3159" s="167" t="s">
        <v>6468</v>
      </c>
      <c r="AC3159" s="168" t="s">
        <v>3166</v>
      </c>
    </row>
    <row r="3160" spans="1:29" x14ac:dyDescent="0.3">
      <c r="A3160" s="156" t="s">
        <v>2760</v>
      </c>
      <c r="B3160" s="157">
        <v>4</v>
      </c>
      <c r="C3160" s="158" t="s">
        <v>1548</v>
      </c>
      <c r="D3160" s="158" t="s">
        <v>135</v>
      </c>
      <c r="E3160" s="156" t="s">
        <v>2722</v>
      </c>
      <c r="F3160" s="159" t="s">
        <v>477</v>
      </c>
      <c r="G3160" s="158" t="s">
        <v>138</v>
      </c>
      <c r="H3160" s="160">
        <v>45588</v>
      </c>
      <c r="I3160" s="160">
        <v>45720</v>
      </c>
      <c r="J3160" s="161" t="s">
        <v>6174</v>
      </c>
      <c r="K3160" s="162" t="s">
        <v>6469</v>
      </c>
      <c r="L3160" s="163" t="s">
        <v>6470</v>
      </c>
      <c r="M3160" s="171">
        <v>0</v>
      </c>
      <c r="N3160" s="164">
        <v>9689.89</v>
      </c>
      <c r="O3160" s="162" t="s">
        <v>6943</v>
      </c>
      <c r="P3160" s="160">
        <v>45720</v>
      </c>
      <c r="Q3160" s="162" t="s">
        <v>6859</v>
      </c>
      <c r="R3160" s="164">
        <v>9689.89</v>
      </c>
      <c r="S3160" s="163" t="s">
        <v>5858</v>
      </c>
      <c r="T3160" s="163"/>
      <c r="U3160" s="161" t="s">
        <v>10</v>
      </c>
      <c r="V3160" s="161" t="s">
        <v>11</v>
      </c>
      <c r="W3160" s="161" t="s">
        <v>1355</v>
      </c>
      <c r="X3160" s="161" t="s">
        <v>1356</v>
      </c>
      <c r="Y3160" s="165">
        <v>4300</v>
      </c>
      <c r="Z3160" s="165">
        <v>9201101</v>
      </c>
      <c r="AA3160" s="166">
        <v>0.36040277792241993</v>
      </c>
      <c r="AB3160" s="167" t="s">
        <v>6471</v>
      </c>
      <c r="AC3160" s="168" t="s">
        <v>3232</v>
      </c>
    </row>
    <row r="3161" spans="1:29" x14ac:dyDescent="0.3">
      <c r="A3161" s="156" t="s">
        <v>2760</v>
      </c>
      <c r="B3161" s="157">
        <v>4</v>
      </c>
      <c r="C3161" s="158" t="s">
        <v>1548</v>
      </c>
      <c r="D3161" s="158" t="s">
        <v>135</v>
      </c>
      <c r="E3161" s="156" t="s">
        <v>2722</v>
      </c>
      <c r="F3161" s="159" t="s">
        <v>477</v>
      </c>
      <c r="G3161" s="158" t="s">
        <v>138</v>
      </c>
      <c r="H3161" s="160">
        <v>45588</v>
      </c>
      <c r="I3161" s="160">
        <v>45720</v>
      </c>
      <c r="J3161" s="161" t="s">
        <v>6174</v>
      </c>
      <c r="K3161" s="162"/>
      <c r="L3161" s="163" t="s">
        <v>6470</v>
      </c>
      <c r="M3161" s="171">
        <v>0</v>
      </c>
      <c r="N3161" s="164">
        <v>12958.41</v>
      </c>
      <c r="O3161" s="162" t="s">
        <v>6943</v>
      </c>
      <c r="P3161" s="160">
        <v>45720</v>
      </c>
      <c r="Q3161" s="162" t="s">
        <v>6859</v>
      </c>
      <c r="R3161" s="164">
        <v>12958.41</v>
      </c>
      <c r="S3161" s="163" t="s">
        <v>5858</v>
      </c>
      <c r="T3161" s="163"/>
      <c r="U3161" s="161" t="s">
        <v>10</v>
      </c>
      <c r="V3161" s="161" t="s">
        <v>11</v>
      </c>
      <c r="W3161" s="161" t="s">
        <v>12</v>
      </c>
      <c r="X3161" s="161" t="s">
        <v>13</v>
      </c>
      <c r="Y3161" s="165">
        <v>4400</v>
      </c>
      <c r="Z3161" s="165">
        <v>9201101</v>
      </c>
      <c r="AA3161" s="166">
        <v>0.48197110198956494</v>
      </c>
      <c r="AB3161" s="167" t="s">
        <v>6471</v>
      </c>
      <c r="AC3161" s="168" t="s">
        <v>3232</v>
      </c>
    </row>
    <row r="3162" spans="1:29" x14ac:dyDescent="0.3">
      <c r="A3162" s="156" t="s">
        <v>2760</v>
      </c>
      <c r="B3162" s="157">
        <v>4</v>
      </c>
      <c r="C3162" s="158" t="s">
        <v>1548</v>
      </c>
      <c r="D3162" s="158" t="s">
        <v>135</v>
      </c>
      <c r="E3162" s="156" t="s">
        <v>2722</v>
      </c>
      <c r="F3162" s="159" t="s">
        <v>477</v>
      </c>
      <c r="G3162" s="158" t="s">
        <v>138</v>
      </c>
      <c r="H3162" s="160">
        <v>45588</v>
      </c>
      <c r="I3162" s="160">
        <v>45806</v>
      </c>
      <c r="J3162" s="161" t="s">
        <v>6174</v>
      </c>
      <c r="K3162" s="162" t="s">
        <v>6469</v>
      </c>
      <c r="L3162" s="163" t="s">
        <v>6470</v>
      </c>
      <c r="M3162" s="171">
        <v>0</v>
      </c>
      <c r="N3162" s="164">
        <v>4237.9799999999996</v>
      </c>
      <c r="O3162" s="162" t="s">
        <v>6944</v>
      </c>
      <c r="P3162" s="160">
        <v>45806</v>
      </c>
      <c r="Q3162" s="162" t="s">
        <v>6945</v>
      </c>
      <c r="R3162" s="164">
        <v>4237.9799999999996</v>
      </c>
      <c r="S3162" s="163" t="s">
        <v>5858</v>
      </c>
      <c r="T3162" s="163"/>
      <c r="U3162" s="161" t="s">
        <v>10</v>
      </c>
      <c r="V3162" s="161" t="s">
        <v>11</v>
      </c>
      <c r="W3162" s="161" t="s">
        <v>12</v>
      </c>
      <c r="X3162" s="161" t="s">
        <v>13</v>
      </c>
      <c r="Y3162" s="169">
        <v>4400</v>
      </c>
      <c r="Z3162" s="169">
        <v>9201101</v>
      </c>
      <c r="AA3162" s="166">
        <v>0.15762612008801513</v>
      </c>
      <c r="AB3162" s="174" t="s">
        <v>6471</v>
      </c>
      <c r="AC3162" s="168" t="s">
        <v>3232</v>
      </c>
    </row>
    <row r="3163" spans="1:29" x14ac:dyDescent="0.3">
      <c r="A3163" s="156" t="s">
        <v>2760</v>
      </c>
      <c r="B3163" s="157">
        <v>4</v>
      </c>
      <c r="C3163" s="158" t="s">
        <v>1548</v>
      </c>
      <c r="D3163" s="158" t="s">
        <v>135</v>
      </c>
      <c r="E3163" s="156" t="s">
        <v>2722</v>
      </c>
      <c r="F3163" s="159" t="s">
        <v>477</v>
      </c>
      <c r="G3163" s="158" t="s">
        <v>138</v>
      </c>
      <c r="H3163" s="160">
        <v>45588</v>
      </c>
      <c r="I3163" s="160">
        <v>45776</v>
      </c>
      <c r="J3163" s="161" t="s">
        <v>6174</v>
      </c>
      <c r="K3163" s="162"/>
      <c r="L3163" s="163" t="s">
        <v>6473</v>
      </c>
      <c r="M3163" s="171">
        <v>0</v>
      </c>
      <c r="N3163" s="164">
        <v>652.24</v>
      </c>
      <c r="O3163" s="162" t="s">
        <v>6946</v>
      </c>
      <c r="P3163" s="160">
        <v>45776</v>
      </c>
      <c r="Q3163" s="162" t="s">
        <v>6947</v>
      </c>
      <c r="R3163" s="164">
        <v>652.24</v>
      </c>
      <c r="S3163" s="163" t="s">
        <v>5858</v>
      </c>
      <c r="T3163" s="163"/>
      <c r="U3163" s="161" t="s">
        <v>10</v>
      </c>
      <c r="V3163" s="161" t="s">
        <v>11</v>
      </c>
      <c r="W3163" s="161" t="s">
        <v>1355</v>
      </c>
      <c r="X3163" s="161" t="s">
        <v>1356</v>
      </c>
      <c r="Y3163" s="169">
        <v>4300</v>
      </c>
      <c r="Z3163" s="169">
        <v>9201101</v>
      </c>
      <c r="AA3163" s="166">
        <v>2.4259213249285511E-2</v>
      </c>
      <c r="AB3163" s="167" t="s">
        <v>6471</v>
      </c>
      <c r="AC3163" s="168" t="s">
        <v>3232</v>
      </c>
    </row>
    <row r="3164" spans="1:29" x14ac:dyDescent="0.3">
      <c r="A3164" s="156" t="s">
        <v>2760</v>
      </c>
      <c r="B3164" s="157">
        <v>4</v>
      </c>
      <c r="C3164" s="158" t="s">
        <v>1548</v>
      </c>
      <c r="D3164" s="158" t="s">
        <v>135</v>
      </c>
      <c r="E3164" s="156" t="s">
        <v>2722</v>
      </c>
      <c r="F3164" s="159" t="s">
        <v>477</v>
      </c>
      <c r="G3164" s="158" t="s">
        <v>138</v>
      </c>
      <c r="H3164" s="160">
        <v>45588</v>
      </c>
      <c r="I3164" s="160">
        <v>45776</v>
      </c>
      <c r="J3164" s="161" t="s">
        <v>6174</v>
      </c>
      <c r="K3164" s="162" t="s">
        <v>6472</v>
      </c>
      <c r="L3164" s="163" t="s">
        <v>6473</v>
      </c>
      <c r="M3164" s="171">
        <v>0</v>
      </c>
      <c r="N3164" s="164">
        <v>9037.66</v>
      </c>
      <c r="O3164" s="162" t="s">
        <v>6948</v>
      </c>
      <c r="P3164" s="160">
        <v>45776</v>
      </c>
      <c r="Q3164" s="162" t="s">
        <v>6947</v>
      </c>
      <c r="R3164" s="164">
        <v>9037.66</v>
      </c>
      <c r="S3164" s="163" t="s">
        <v>5858</v>
      </c>
      <c r="T3164" s="163"/>
      <c r="U3164" s="161" t="s">
        <v>10</v>
      </c>
      <c r="V3164" s="161" t="s">
        <v>11</v>
      </c>
      <c r="W3164" s="161" t="s">
        <v>1355</v>
      </c>
      <c r="X3164" s="161" t="s">
        <v>1356</v>
      </c>
      <c r="Y3164" s="165">
        <v>4300</v>
      </c>
      <c r="Z3164" s="165">
        <v>9201101</v>
      </c>
      <c r="AA3164" s="166">
        <v>0.33614393661004793</v>
      </c>
      <c r="AB3164" s="167" t="s">
        <v>6471</v>
      </c>
      <c r="AC3164" s="168" t="s">
        <v>3232</v>
      </c>
    </row>
    <row r="3165" spans="1:29" x14ac:dyDescent="0.3">
      <c r="A3165" s="156" t="s">
        <v>2760</v>
      </c>
      <c r="B3165" s="157">
        <v>4</v>
      </c>
      <c r="C3165" s="158" t="s">
        <v>1548</v>
      </c>
      <c r="D3165" s="158" t="s">
        <v>135</v>
      </c>
      <c r="E3165" s="156" t="s">
        <v>2722</v>
      </c>
      <c r="F3165" s="159" t="s">
        <v>477</v>
      </c>
      <c r="G3165" s="158" t="s">
        <v>138</v>
      </c>
      <c r="H3165" s="160">
        <v>45588</v>
      </c>
      <c r="I3165" s="160">
        <v>45776</v>
      </c>
      <c r="J3165" s="161" t="s">
        <v>6174</v>
      </c>
      <c r="K3165" s="162"/>
      <c r="L3165" s="163" t="s">
        <v>6473</v>
      </c>
      <c r="M3165" s="171">
        <v>0</v>
      </c>
      <c r="N3165" s="164">
        <v>2681.76</v>
      </c>
      <c r="O3165" s="162" t="s">
        <v>6946</v>
      </c>
      <c r="P3165" s="160">
        <v>45776</v>
      </c>
      <c r="Q3165" s="162" t="s">
        <v>6947</v>
      </c>
      <c r="R3165" s="164">
        <v>2681.76</v>
      </c>
      <c r="S3165" s="158" t="s">
        <v>5858</v>
      </c>
      <c r="T3165" s="163"/>
      <c r="U3165" s="161" t="s">
        <v>10</v>
      </c>
      <c r="V3165" s="161" t="s">
        <v>11</v>
      </c>
      <c r="W3165" s="161" t="s">
        <v>12</v>
      </c>
      <c r="X3165" s="161" t="s">
        <v>13</v>
      </c>
      <c r="Y3165" s="169">
        <v>4400</v>
      </c>
      <c r="Z3165" s="169">
        <v>9201101</v>
      </c>
      <c r="AA3165" s="166">
        <v>9.9744553727774923E-2</v>
      </c>
      <c r="AB3165" s="167" t="s">
        <v>6471</v>
      </c>
      <c r="AC3165" s="168" t="s">
        <v>3232</v>
      </c>
    </row>
    <row r="3166" spans="1:29" x14ac:dyDescent="0.3">
      <c r="A3166" s="156" t="s">
        <v>2760</v>
      </c>
      <c r="B3166" s="157">
        <v>4</v>
      </c>
      <c r="C3166" s="158" t="s">
        <v>1548</v>
      </c>
      <c r="D3166" s="156" t="s">
        <v>135</v>
      </c>
      <c r="E3166" s="156" t="s">
        <v>2722</v>
      </c>
      <c r="F3166" s="159" t="s">
        <v>477</v>
      </c>
      <c r="G3166" s="158" t="s">
        <v>138</v>
      </c>
      <c r="H3166" s="160">
        <v>45588</v>
      </c>
      <c r="I3166" s="160">
        <v>45776</v>
      </c>
      <c r="J3166" s="161" t="s">
        <v>6174</v>
      </c>
      <c r="K3166" s="162" t="s">
        <v>6472</v>
      </c>
      <c r="L3166" s="158" t="s">
        <v>6473</v>
      </c>
      <c r="M3166" s="171">
        <v>0</v>
      </c>
      <c r="N3166" s="171">
        <v>14514.62</v>
      </c>
      <c r="O3166" s="162" t="s">
        <v>6948</v>
      </c>
      <c r="P3166" s="160">
        <v>45776</v>
      </c>
      <c r="Q3166" s="162" t="s">
        <v>6947</v>
      </c>
      <c r="R3166" s="171">
        <v>14514.62</v>
      </c>
      <c r="S3166" s="158" t="s">
        <v>5858</v>
      </c>
      <c r="T3166" s="156"/>
      <c r="U3166" s="161" t="s">
        <v>10</v>
      </c>
      <c r="V3166" s="161" t="s">
        <v>11</v>
      </c>
      <c r="W3166" s="161" t="s">
        <v>12</v>
      </c>
      <c r="X3166" s="161" t="s">
        <v>13</v>
      </c>
      <c r="Y3166" s="165">
        <v>4400</v>
      </c>
      <c r="Z3166" s="165">
        <v>9201101</v>
      </c>
      <c r="AA3166" s="166">
        <v>0.53985229641289167</v>
      </c>
      <c r="AB3166" s="163" t="s">
        <v>6471</v>
      </c>
      <c r="AC3166" s="168" t="s">
        <v>3232</v>
      </c>
    </row>
    <row r="3167" spans="1:29" x14ac:dyDescent="0.3">
      <c r="A3167" s="156" t="s">
        <v>2760</v>
      </c>
      <c r="B3167" s="157">
        <v>4</v>
      </c>
      <c r="C3167" s="158" t="s">
        <v>1548</v>
      </c>
      <c r="D3167" s="158" t="s">
        <v>135</v>
      </c>
      <c r="E3167" s="156" t="s">
        <v>2722</v>
      </c>
      <c r="F3167" s="159" t="s">
        <v>477</v>
      </c>
      <c r="G3167" s="158" t="s">
        <v>138</v>
      </c>
      <c r="H3167" s="160">
        <v>45588</v>
      </c>
      <c r="I3167" s="160">
        <v>45776</v>
      </c>
      <c r="J3167" s="161" t="s">
        <v>6174</v>
      </c>
      <c r="K3167" s="162"/>
      <c r="L3167" s="156" t="s">
        <v>6475</v>
      </c>
      <c r="M3167" s="171">
        <v>0</v>
      </c>
      <c r="N3167" s="164">
        <v>652.24</v>
      </c>
      <c r="O3167" s="162" t="s">
        <v>6949</v>
      </c>
      <c r="P3167" s="160">
        <v>45776</v>
      </c>
      <c r="Q3167" s="162" t="s">
        <v>6947</v>
      </c>
      <c r="R3167" s="164">
        <v>652.24</v>
      </c>
      <c r="S3167" s="163" t="s">
        <v>5858</v>
      </c>
      <c r="T3167" s="163"/>
      <c r="U3167" s="161" t="s">
        <v>10</v>
      </c>
      <c r="V3167" s="161" t="s">
        <v>11</v>
      </c>
      <c r="W3167" s="161" t="s">
        <v>1355</v>
      </c>
      <c r="X3167" s="161" t="s">
        <v>1356</v>
      </c>
      <c r="Y3167" s="169">
        <v>4300</v>
      </c>
      <c r="Z3167" s="169">
        <v>9201101</v>
      </c>
      <c r="AA3167" s="166">
        <v>2.4259213249285511E-2</v>
      </c>
      <c r="AB3167" s="172" t="s">
        <v>6471</v>
      </c>
      <c r="AC3167" s="168" t="s">
        <v>3232</v>
      </c>
    </row>
    <row r="3168" spans="1:29" x14ac:dyDescent="0.3">
      <c r="A3168" s="156" t="s">
        <v>2760</v>
      </c>
      <c r="B3168" s="157">
        <v>4</v>
      </c>
      <c r="C3168" s="158" t="s">
        <v>1548</v>
      </c>
      <c r="D3168" s="156" t="s">
        <v>135</v>
      </c>
      <c r="E3168" s="156" t="s">
        <v>2722</v>
      </c>
      <c r="F3168" s="156" t="s">
        <v>477</v>
      </c>
      <c r="G3168" s="158" t="s">
        <v>138</v>
      </c>
      <c r="H3168" s="160">
        <v>45588</v>
      </c>
      <c r="I3168" s="160">
        <v>45776</v>
      </c>
      <c r="J3168" s="161" t="s">
        <v>6174</v>
      </c>
      <c r="K3168" s="162" t="s">
        <v>6474</v>
      </c>
      <c r="L3168" s="158" t="s">
        <v>6475</v>
      </c>
      <c r="M3168" s="171">
        <v>0</v>
      </c>
      <c r="N3168" s="170">
        <v>9037.66</v>
      </c>
      <c r="O3168" s="162" t="s">
        <v>6950</v>
      </c>
      <c r="P3168" s="160">
        <v>45776</v>
      </c>
      <c r="Q3168" s="162" t="s">
        <v>6947</v>
      </c>
      <c r="R3168" s="171">
        <v>9037.66</v>
      </c>
      <c r="S3168" s="163" t="s">
        <v>5858</v>
      </c>
      <c r="T3168" s="162"/>
      <c r="U3168" s="161" t="s">
        <v>10</v>
      </c>
      <c r="V3168" s="161" t="s">
        <v>11</v>
      </c>
      <c r="W3168" s="161" t="s">
        <v>1355</v>
      </c>
      <c r="X3168" s="161" t="s">
        <v>1356</v>
      </c>
      <c r="Y3168" s="165">
        <v>4300</v>
      </c>
      <c r="Z3168" s="165">
        <v>9201101</v>
      </c>
      <c r="AA3168" s="166">
        <v>0.33614393661004793</v>
      </c>
      <c r="AB3168" s="158" t="s">
        <v>6471</v>
      </c>
      <c r="AC3168" s="168" t="s">
        <v>3232</v>
      </c>
    </row>
    <row r="3169" spans="1:29" x14ac:dyDescent="0.3">
      <c r="A3169" s="156" t="s">
        <v>2760</v>
      </c>
      <c r="B3169" s="157">
        <v>4</v>
      </c>
      <c r="C3169" s="158" t="s">
        <v>1548</v>
      </c>
      <c r="D3169" s="158" t="s">
        <v>135</v>
      </c>
      <c r="E3169" s="156" t="s">
        <v>2722</v>
      </c>
      <c r="F3169" s="159" t="s">
        <v>477</v>
      </c>
      <c r="G3169" s="158" t="s">
        <v>138</v>
      </c>
      <c r="H3169" s="160">
        <v>45588</v>
      </c>
      <c r="I3169" s="160">
        <v>45776</v>
      </c>
      <c r="J3169" s="161" t="s">
        <v>6174</v>
      </c>
      <c r="K3169" s="162"/>
      <c r="L3169" s="163" t="s">
        <v>6475</v>
      </c>
      <c r="M3169" s="171">
        <v>0</v>
      </c>
      <c r="N3169" s="164">
        <v>2681.76</v>
      </c>
      <c r="O3169" s="162" t="s">
        <v>6949</v>
      </c>
      <c r="P3169" s="160">
        <v>45776</v>
      </c>
      <c r="Q3169" s="162" t="s">
        <v>6947</v>
      </c>
      <c r="R3169" s="164">
        <v>2681.76</v>
      </c>
      <c r="S3169" s="163" t="s">
        <v>5858</v>
      </c>
      <c r="T3169" s="163"/>
      <c r="U3169" s="161" t="s">
        <v>10</v>
      </c>
      <c r="V3169" s="161" t="s">
        <v>11</v>
      </c>
      <c r="W3169" s="161" t="s">
        <v>12</v>
      </c>
      <c r="X3169" s="161" t="s">
        <v>13</v>
      </c>
      <c r="Y3169" s="169">
        <v>4400</v>
      </c>
      <c r="Z3169" s="169">
        <v>9201101</v>
      </c>
      <c r="AA3169" s="166">
        <v>9.9744553727774923E-2</v>
      </c>
      <c r="AB3169" s="167" t="s">
        <v>6471</v>
      </c>
      <c r="AC3169" s="168" t="s">
        <v>3232</v>
      </c>
    </row>
    <row r="3170" spans="1:29" x14ac:dyDescent="0.3">
      <c r="A3170" s="156" t="s">
        <v>2760</v>
      </c>
      <c r="B3170" s="157">
        <v>4</v>
      </c>
      <c r="C3170" s="158" t="s">
        <v>1548</v>
      </c>
      <c r="D3170" s="158" t="s">
        <v>135</v>
      </c>
      <c r="E3170" s="156" t="s">
        <v>2722</v>
      </c>
      <c r="F3170" s="159" t="s">
        <v>477</v>
      </c>
      <c r="G3170" s="158" t="s">
        <v>138</v>
      </c>
      <c r="H3170" s="160">
        <v>45588</v>
      </c>
      <c r="I3170" s="160">
        <v>45776</v>
      </c>
      <c r="J3170" s="161" t="s">
        <v>6174</v>
      </c>
      <c r="K3170" s="162" t="s">
        <v>6474</v>
      </c>
      <c r="L3170" s="163" t="s">
        <v>6475</v>
      </c>
      <c r="M3170" s="171">
        <v>0</v>
      </c>
      <c r="N3170" s="164">
        <v>14514.62</v>
      </c>
      <c r="O3170" s="162" t="s">
        <v>6950</v>
      </c>
      <c r="P3170" s="160">
        <v>45776</v>
      </c>
      <c r="Q3170" s="162" t="s">
        <v>6947</v>
      </c>
      <c r="R3170" s="164">
        <v>14514.62</v>
      </c>
      <c r="S3170" s="163" t="s">
        <v>5858</v>
      </c>
      <c r="T3170" s="163"/>
      <c r="U3170" s="161" t="s">
        <v>10</v>
      </c>
      <c r="V3170" s="161" t="s">
        <v>11</v>
      </c>
      <c r="W3170" s="161" t="s">
        <v>12</v>
      </c>
      <c r="X3170" s="161" t="s">
        <v>13</v>
      </c>
      <c r="Y3170" s="169">
        <v>4400</v>
      </c>
      <c r="Z3170" s="169">
        <v>9201101</v>
      </c>
      <c r="AA3170" s="166">
        <v>0.53985229641289167</v>
      </c>
      <c r="AB3170" s="167" t="s">
        <v>6471</v>
      </c>
      <c r="AC3170" s="168" t="s">
        <v>3232</v>
      </c>
    </row>
    <row r="3171" spans="1:29" x14ac:dyDescent="0.3">
      <c r="A3171" s="156" t="s">
        <v>3728</v>
      </c>
      <c r="B3171" s="157">
        <v>3</v>
      </c>
      <c r="C3171" s="156" t="s">
        <v>1548</v>
      </c>
      <c r="D3171" s="156" t="s">
        <v>436</v>
      </c>
      <c r="E3171" s="156" t="s">
        <v>2722</v>
      </c>
      <c r="F3171" s="159" t="s">
        <v>477</v>
      </c>
      <c r="G3171" s="156" t="s">
        <v>138</v>
      </c>
      <c r="H3171" s="160">
        <v>45588</v>
      </c>
      <c r="I3171" s="160">
        <v>46076</v>
      </c>
      <c r="J3171" s="161" t="s">
        <v>6707</v>
      </c>
      <c r="K3171" s="162"/>
      <c r="L3171" s="163" t="s">
        <v>6477</v>
      </c>
      <c r="M3171" s="171">
        <v>0</v>
      </c>
      <c r="N3171" s="164">
        <v>9629.14</v>
      </c>
      <c r="O3171" s="162" t="s">
        <v>7967</v>
      </c>
      <c r="P3171" s="160">
        <v>46076</v>
      </c>
      <c r="Q3171" s="162" t="s">
        <v>7968</v>
      </c>
      <c r="R3171" s="164">
        <v>9629.14</v>
      </c>
      <c r="S3171" s="163" t="s">
        <v>5859</v>
      </c>
      <c r="T3171" s="163"/>
      <c r="U3171" s="161" t="s">
        <v>10</v>
      </c>
      <c r="V3171" s="161" t="s">
        <v>11</v>
      </c>
      <c r="W3171" s="161" t="s">
        <v>1355</v>
      </c>
      <c r="X3171" s="161" t="s">
        <v>1356</v>
      </c>
      <c r="Y3171" s="169">
        <v>4300</v>
      </c>
      <c r="Z3171" s="165">
        <v>9131101</v>
      </c>
      <c r="AA3171" s="166">
        <v>0.35843001819855519</v>
      </c>
      <c r="AB3171" s="167" t="s">
        <v>6478</v>
      </c>
      <c r="AC3171" s="168" t="s">
        <v>3202</v>
      </c>
    </row>
    <row r="3172" spans="1:29" x14ac:dyDescent="0.3">
      <c r="A3172" s="156" t="s">
        <v>3728</v>
      </c>
      <c r="B3172" s="157">
        <v>3</v>
      </c>
      <c r="C3172" s="156" t="s">
        <v>1548</v>
      </c>
      <c r="D3172" s="156" t="s">
        <v>436</v>
      </c>
      <c r="E3172" s="156" t="s">
        <v>2722</v>
      </c>
      <c r="F3172" s="159" t="s">
        <v>477</v>
      </c>
      <c r="G3172" s="156" t="s">
        <v>138</v>
      </c>
      <c r="H3172" s="160">
        <v>45588</v>
      </c>
      <c r="I3172" s="160">
        <v>46076</v>
      </c>
      <c r="J3172" s="161" t="s">
        <v>6707</v>
      </c>
      <c r="K3172" s="162" t="s">
        <v>6476</v>
      </c>
      <c r="L3172" s="163" t="s">
        <v>6477</v>
      </c>
      <c r="M3172" s="171">
        <v>0</v>
      </c>
      <c r="N3172" s="164">
        <v>15568.47</v>
      </c>
      <c r="O3172" s="162" t="s">
        <v>7967</v>
      </c>
      <c r="P3172" s="160">
        <v>46076</v>
      </c>
      <c r="Q3172" s="162" t="s">
        <v>7968</v>
      </c>
      <c r="R3172" s="164">
        <v>15568.47</v>
      </c>
      <c r="S3172" s="163" t="s">
        <v>5859</v>
      </c>
      <c r="T3172" s="163"/>
      <c r="U3172" s="161" t="s">
        <v>10</v>
      </c>
      <c r="V3172" s="161" t="s">
        <v>11</v>
      </c>
      <c r="W3172" s="161" t="s">
        <v>1355</v>
      </c>
      <c r="X3172" s="161" t="s">
        <v>1356</v>
      </c>
      <c r="Y3172" s="169">
        <v>4300</v>
      </c>
      <c r="Z3172" s="165">
        <v>9131101</v>
      </c>
      <c r="AA3172" s="166">
        <v>0.57951249908337199</v>
      </c>
      <c r="AB3172" s="167" t="s">
        <v>6478</v>
      </c>
      <c r="AC3172" s="168" t="s">
        <v>3202</v>
      </c>
    </row>
    <row r="3173" spans="1:29" x14ac:dyDescent="0.3">
      <c r="A3173" s="156" t="s">
        <v>3728</v>
      </c>
      <c r="B3173" s="157">
        <v>3</v>
      </c>
      <c r="C3173" s="158" t="s">
        <v>1548</v>
      </c>
      <c r="D3173" s="163" t="s">
        <v>436</v>
      </c>
      <c r="E3173" s="156" t="s">
        <v>2722</v>
      </c>
      <c r="F3173" s="159" t="s">
        <v>477</v>
      </c>
      <c r="G3173" s="158" t="s">
        <v>138</v>
      </c>
      <c r="H3173" s="160">
        <v>45588</v>
      </c>
      <c r="I3173" s="160">
        <v>46076</v>
      </c>
      <c r="J3173" s="161" t="s">
        <v>6707</v>
      </c>
      <c r="K3173" s="162"/>
      <c r="L3173" s="163" t="s">
        <v>6477</v>
      </c>
      <c r="M3173" s="171">
        <v>0</v>
      </c>
      <c r="N3173" s="164">
        <v>17235.63</v>
      </c>
      <c r="O3173" s="162" t="s">
        <v>7967</v>
      </c>
      <c r="P3173" s="160">
        <v>46076</v>
      </c>
      <c r="Q3173" s="162" t="s">
        <v>7968</v>
      </c>
      <c r="R3173" s="164">
        <v>17235.63</v>
      </c>
      <c r="S3173" s="163" t="s">
        <v>5859</v>
      </c>
      <c r="T3173" s="163"/>
      <c r="U3173" s="161" t="s">
        <v>10</v>
      </c>
      <c r="V3173" s="161" t="s">
        <v>11</v>
      </c>
      <c r="W3173" s="161" t="s">
        <v>12</v>
      </c>
      <c r="X3173" s="161" t="s">
        <v>13</v>
      </c>
      <c r="Y3173" s="165">
        <v>4400</v>
      </c>
      <c r="Z3173" s="165">
        <v>9131101</v>
      </c>
      <c r="AA3173" s="166">
        <v>0.64156998180144487</v>
      </c>
      <c r="AB3173" s="167" t="s">
        <v>6478</v>
      </c>
      <c r="AC3173" s="168" t="s">
        <v>3202</v>
      </c>
    </row>
    <row r="3174" spans="1:29" x14ac:dyDescent="0.3">
      <c r="A3174" s="156" t="s">
        <v>3728</v>
      </c>
      <c r="B3174" s="157">
        <v>3</v>
      </c>
      <c r="C3174" s="158" t="s">
        <v>1548</v>
      </c>
      <c r="D3174" s="158" t="s">
        <v>436</v>
      </c>
      <c r="E3174" s="156" t="s">
        <v>2722</v>
      </c>
      <c r="F3174" s="159" t="s">
        <v>477</v>
      </c>
      <c r="G3174" s="158" t="s">
        <v>138</v>
      </c>
      <c r="H3174" s="160">
        <v>45588</v>
      </c>
      <c r="I3174" s="160">
        <v>46076</v>
      </c>
      <c r="J3174" s="161" t="s">
        <v>6707</v>
      </c>
      <c r="K3174" s="162" t="s">
        <v>6476</v>
      </c>
      <c r="L3174" s="163" t="s">
        <v>6477</v>
      </c>
      <c r="M3174" s="171">
        <v>0</v>
      </c>
      <c r="N3174" s="164">
        <v>-15568.47</v>
      </c>
      <c r="O3174" s="162" t="s">
        <v>7967</v>
      </c>
      <c r="P3174" s="160">
        <v>46076</v>
      </c>
      <c r="Q3174" s="162" t="s">
        <v>7968</v>
      </c>
      <c r="R3174" s="164">
        <v>-15568.47</v>
      </c>
      <c r="S3174" s="163" t="s">
        <v>5859</v>
      </c>
      <c r="T3174" s="163"/>
      <c r="U3174" s="161" t="s">
        <v>10</v>
      </c>
      <c r="V3174" s="161" t="s">
        <v>11</v>
      </c>
      <c r="W3174" s="161" t="s">
        <v>12</v>
      </c>
      <c r="X3174" s="161" t="s">
        <v>13</v>
      </c>
      <c r="Y3174" s="165">
        <v>4400</v>
      </c>
      <c r="Z3174" s="165">
        <v>9131101</v>
      </c>
      <c r="AA3174" s="166">
        <v>-0.57951249908337199</v>
      </c>
      <c r="AB3174" s="167" t="s">
        <v>6478</v>
      </c>
      <c r="AC3174" s="168" t="s">
        <v>3202</v>
      </c>
    </row>
    <row r="3175" spans="1:29" x14ac:dyDescent="0.3">
      <c r="A3175" s="156" t="s">
        <v>3728</v>
      </c>
      <c r="B3175" s="157">
        <v>3</v>
      </c>
      <c r="C3175" s="158" t="s">
        <v>1548</v>
      </c>
      <c r="D3175" s="158" t="s">
        <v>436</v>
      </c>
      <c r="E3175" s="156" t="s">
        <v>2722</v>
      </c>
      <c r="F3175" s="159" t="s">
        <v>477</v>
      </c>
      <c r="G3175" s="158" t="s">
        <v>138</v>
      </c>
      <c r="H3175" s="160">
        <v>45588</v>
      </c>
      <c r="I3175" s="160">
        <v>46076</v>
      </c>
      <c r="J3175" s="161" t="s">
        <v>6707</v>
      </c>
      <c r="K3175" s="162"/>
      <c r="L3175" s="156" t="s">
        <v>6480</v>
      </c>
      <c r="M3175" s="171">
        <v>0</v>
      </c>
      <c r="N3175" s="164">
        <v>9668.42</v>
      </c>
      <c r="O3175" s="162" t="s">
        <v>7969</v>
      </c>
      <c r="P3175" s="160">
        <v>46076</v>
      </c>
      <c r="Q3175" s="162" t="s">
        <v>7968</v>
      </c>
      <c r="R3175" s="164">
        <v>9668.42</v>
      </c>
      <c r="S3175" s="163" t="s">
        <v>5859</v>
      </c>
      <c r="T3175" s="163"/>
      <c r="U3175" s="161" t="s">
        <v>10</v>
      </c>
      <c r="V3175" s="161" t="s">
        <v>11</v>
      </c>
      <c r="W3175" s="161" t="s">
        <v>1355</v>
      </c>
      <c r="X3175" s="161" t="s">
        <v>1356</v>
      </c>
      <c r="Y3175" s="169">
        <v>4300</v>
      </c>
      <c r="Z3175" s="169">
        <v>9131101</v>
      </c>
      <c r="AA3175" s="166">
        <v>0.35989215615841863</v>
      </c>
      <c r="AB3175" s="172" t="s">
        <v>6478</v>
      </c>
      <c r="AC3175" s="168" t="s">
        <v>3202</v>
      </c>
    </row>
    <row r="3176" spans="1:29" x14ac:dyDescent="0.3">
      <c r="A3176" s="156" t="s">
        <v>3728</v>
      </c>
      <c r="B3176" s="157">
        <v>3</v>
      </c>
      <c r="C3176" s="158" t="s">
        <v>1548</v>
      </c>
      <c r="D3176" s="158" t="s">
        <v>436</v>
      </c>
      <c r="E3176" s="156" t="s">
        <v>2722</v>
      </c>
      <c r="F3176" s="159" t="s">
        <v>477</v>
      </c>
      <c r="G3176" s="158" t="s">
        <v>138</v>
      </c>
      <c r="H3176" s="160">
        <v>45588</v>
      </c>
      <c r="I3176" s="160">
        <v>46076</v>
      </c>
      <c r="J3176" s="161" t="s">
        <v>6707</v>
      </c>
      <c r="K3176" s="162" t="s">
        <v>6479</v>
      </c>
      <c r="L3176" s="163" t="s">
        <v>6480</v>
      </c>
      <c r="M3176" s="171">
        <v>0</v>
      </c>
      <c r="N3176" s="164">
        <v>15529.19</v>
      </c>
      <c r="O3176" s="162" t="s">
        <v>7969</v>
      </c>
      <c r="P3176" s="160">
        <v>46076</v>
      </c>
      <c r="Q3176" s="162" t="s">
        <v>7968</v>
      </c>
      <c r="R3176" s="164">
        <v>15529.19</v>
      </c>
      <c r="S3176" s="163" t="s">
        <v>5859</v>
      </c>
      <c r="T3176" s="163"/>
      <c r="U3176" s="161" t="s">
        <v>10</v>
      </c>
      <c r="V3176" s="161" t="s">
        <v>11</v>
      </c>
      <c r="W3176" s="161" t="s">
        <v>1355</v>
      </c>
      <c r="X3176" s="161" t="s">
        <v>1356</v>
      </c>
      <c r="Y3176" s="165">
        <v>4300</v>
      </c>
      <c r="Z3176" s="165">
        <v>9131101</v>
      </c>
      <c r="AA3176" s="166">
        <v>0.5780503611235086</v>
      </c>
      <c r="AB3176" s="167" t="s">
        <v>7970</v>
      </c>
      <c r="AC3176" s="168" t="s">
        <v>3202</v>
      </c>
    </row>
    <row r="3177" spans="1:29" x14ac:dyDescent="0.3">
      <c r="A3177" s="156" t="s">
        <v>3728</v>
      </c>
      <c r="B3177" s="157">
        <v>3</v>
      </c>
      <c r="C3177" s="158" t="s">
        <v>1548</v>
      </c>
      <c r="D3177" s="158" t="s">
        <v>436</v>
      </c>
      <c r="E3177" s="156" t="s">
        <v>2722</v>
      </c>
      <c r="F3177" s="159" t="s">
        <v>477</v>
      </c>
      <c r="G3177" s="158" t="s">
        <v>138</v>
      </c>
      <c r="H3177" s="160">
        <v>45588</v>
      </c>
      <c r="I3177" s="160">
        <v>46076</v>
      </c>
      <c r="J3177" s="161" t="s">
        <v>6707</v>
      </c>
      <c r="K3177" s="162"/>
      <c r="L3177" s="163" t="s">
        <v>6480</v>
      </c>
      <c r="M3177" s="171">
        <v>0</v>
      </c>
      <c r="N3177" s="164">
        <v>17196.349999999999</v>
      </c>
      <c r="O3177" s="162" t="s">
        <v>7969</v>
      </c>
      <c r="P3177" s="160">
        <v>46076</v>
      </c>
      <c r="Q3177" s="162" t="s">
        <v>7968</v>
      </c>
      <c r="R3177" s="164">
        <v>17196.349999999999</v>
      </c>
      <c r="S3177" s="163" t="s">
        <v>5859</v>
      </c>
      <c r="T3177" s="163"/>
      <c r="U3177" s="161" t="s">
        <v>10</v>
      </c>
      <c r="V3177" s="161" t="s">
        <v>11</v>
      </c>
      <c r="W3177" s="161" t="s">
        <v>12</v>
      </c>
      <c r="X3177" s="161" t="s">
        <v>13</v>
      </c>
      <c r="Y3177" s="165">
        <v>4400</v>
      </c>
      <c r="Z3177" s="165">
        <v>9131101</v>
      </c>
      <c r="AA3177" s="166">
        <v>0.64010784384158126</v>
      </c>
      <c r="AB3177" s="167" t="s">
        <v>6478</v>
      </c>
      <c r="AC3177" s="168" t="s">
        <v>3202</v>
      </c>
    </row>
    <row r="3178" spans="1:29" x14ac:dyDescent="0.3">
      <c r="A3178" s="156" t="s">
        <v>3728</v>
      </c>
      <c r="B3178" s="157">
        <v>3</v>
      </c>
      <c r="C3178" s="156" t="s">
        <v>1548</v>
      </c>
      <c r="D3178" s="158" t="s">
        <v>436</v>
      </c>
      <c r="E3178" s="156" t="s">
        <v>2722</v>
      </c>
      <c r="F3178" s="159" t="s">
        <v>477</v>
      </c>
      <c r="G3178" s="158" t="s">
        <v>138</v>
      </c>
      <c r="H3178" s="160">
        <v>45588</v>
      </c>
      <c r="I3178" s="160">
        <v>46076</v>
      </c>
      <c r="J3178" s="161" t="s">
        <v>6707</v>
      </c>
      <c r="K3178" s="162" t="s">
        <v>6479</v>
      </c>
      <c r="L3178" s="163" t="s">
        <v>6480</v>
      </c>
      <c r="M3178" s="171">
        <v>0</v>
      </c>
      <c r="N3178" s="164">
        <v>-15529.19</v>
      </c>
      <c r="O3178" s="162" t="s">
        <v>7969</v>
      </c>
      <c r="P3178" s="160">
        <v>46076</v>
      </c>
      <c r="Q3178" s="162" t="s">
        <v>7968</v>
      </c>
      <c r="R3178" s="164">
        <v>-15529.19</v>
      </c>
      <c r="S3178" s="162" t="s">
        <v>5859</v>
      </c>
      <c r="T3178" s="163"/>
      <c r="U3178" s="161" t="s">
        <v>10</v>
      </c>
      <c r="V3178" s="161" t="s">
        <v>11</v>
      </c>
      <c r="W3178" s="161" t="s">
        <v>12</v>
      </c>
      <c r="X3178" s="161" t="s">
        <v>13</v>
      </c>
      <c r="Y3178" s="169">
        <v>4400</v>
      </c>
      <c r="Z3178" s="169">
        <v>9131101</v>
      </c>
      <c r="AA3178" s="166">
        <v>-0.5780503611235086</v>
      </c>
      <c r="AB3178" s="158" t="s">
        <v>7970</v>
      </c>
      <c r="AC3178" s="168" t="s">
        <v>3202</v>
      </c>
    </row>
    <row r="3179" spans="1:29" x14ac:dyDescent="0.3">
      <c r="A3179" s="156" t="s">
        <v>3728</v>
      </c>
      <c r="B3179" s="157">
        <v>3</v>
      </c>
      <c r="C3179" s="158" t="s">
        <v>1548</v>
      </c>
      <c r="D3179" s="158" t="s">
        <v>436</v>
      </c>
      <c r="E3179" s="156" t="s">
        <v>2722</v>
      </c>
      <c r="F3179" s="159" t="s">
        <v>477</v>
      </c>
      <c r="G3179" s="158" t="s">
        <v>138</v>
      </c>
      <c r="H3179" s="160">
        <v>45588</v>
      </c>
      <c r="I3179" s="160">
        <v>46077</v>
      </c>
      <c r="J3179" s="161" t="s">
        <v>6707</v>
      </c>
      <c r="K3179" s="162"/>
      <c r="L3179" s="163" t="s">
        <v>6482</v>
      </c>
      <c r="M3179" s="171">
        <v>0</v>
      </c>
      <c r="N3179" s="164">
        <v>9689.89</v>
      </c>
      <c r="O3179" s="162" t="s">
        <v>7971</v>
      </c>
      <c r="P3179" s="160">
        <v>46077</v>
      </c>
      <c r="Q3179" s="162" t="s">
        <v>7972</v>
      </c>
      <c r="R3179" s="171">
        <v>9689.89</v>
      </c>
      <c r="S3179" s="163" t="s">
        <v>5859</v>
      </c>
      <c r="T3179" s="163"/>
      <c r="U3179" s="161" t="s">
        <v>10</v>
      </c>
      <c r="V3179" s="161" t="s">
        <v>11</v>
      </c>
      <c r="W3179" s="161" t="s">
        <v>1355</v>
      </c>
      <c r="X3179" s="161" t="s">
        <v>1356</v>
      </c>
      <c r="Y3179" s="165">
        <v>4300</v>
      </c>
      <c r="Z3179" s="165">
        <v>9131101</v>
      </c>
      <c r="AA3179" s="166">
        <v>0.36069134409116471</v>
      </c>
      <c r="AB3179" s="167" t="s">
        <v>6478</v>
      </c>
      <c r="AC3179" s="168" t="s">
        <v>3202</v>
      </c>
    </row>
    <row r="3180" spans="1:29" x14ac:dyDescent="0.3">
      <c r="A3180" s="156" t="s">
        <v>3728</v>
      </c>
      <c r="B3180" s="157">
        <v>3</v>
      </c>
      <c r="C3180" s="158" t="s">
        <v>1548</v>
      </c>
      <c r="D3180" s="158" t="s">
        <v>436</v>
      </c>
      <c r="E3180" s="156" t="s">
        <v>2722</v>
      </c>
      <c r="F3180" s="159" t="s">
        <v>477</v>
      </c>
      <c r="G3180" s="158" t="s">
        <v>138</v>
      </c>
      <c r="H3180" s="160">
        <v>45588</v>
      </c>
      <c r="I3180" s="160">
        <v>46077</v>
      </c>
      <c r="J3180" s="161" t="s">
        <v>6707</v>
      </c>
      <c r="K3180" s="162" t="s">
        <v>6481</v>
      </c>
      <c r="L3180" s="163" t="s">
        <v>6482</v>
      </c>
      <c r="M3180" s="171">
        <v>0</v>
      </c>
      <c r="N3180" s="164">
        <v>15507.72</v>
      </c>
      <c r="O3180" s="162" t="s">
        <v>7971</v>
      </c>
      <c r="P3180" s="160">
        <v>46077</v>
      </c>
      <c r="Q3180" s="162" t="s">
        <v>7972</v>
      </c>
      <c r="R3180" s="164">
        <v>15507.72</v>
      </c>
      <c r="S3180" s="163" t="s">
        <v>5859</v>
      </c>
      <c r="T3180" s="163"/>
      <c r="U3180" s="161" t="s">
        <v>10</v>
      </c>
      <c r="V3180" s="161" t="s">
        <v>11</v>
      </c>
      <c r="W3180" s="161" t="s">
        <v>1355</v>
      </c>
      <c r="X3180" s="161" t="s">
        <v>1356</v>
      </c>
      <c r="Y3180" s="165">
        <v>4300</v>
      </c>
      <c r="Z3180" s="165">
        <v>9131101</v>
      </c>
      <c r="AA3180" s="166">
        <v>0.57725117319076247</v>
      </c>
      <c r="AB3180" s="167" t="s">
        <v>7973</v>
      </c>
      <c r="AC3180" s="168" t="s">
        <v>3202</v>
      </c>
    </row>
    <row r="3181" spans="1:29" x14ac:dyDescent="0.3">
      <c r="A3181" s="156" t="s">
        <v>3728</v>
      </c>
      <c r="B3181" s="157">
        <v>3</v>
      </c>
      <c r="C3181" s="158" t="s">
        <v>1548</v>
      </c>
      <c r="D3181" s="158" t="s">
        <v>436</v>
      </c>
      <c r="E3181" s="156" t="s">
        <v>2722</v>
      </c>
      <c r="F3181" s="159" t="s">
        <v>477</v>
      </c>
      <c r="G3181" s="158" t="s">
        <v>138</v>
      </c>
      <c r="H3181" s="160">
        <v>45588</v>
      </c>
      <c r="I3181" s="160">
        <v>46077</v>
      </c>
      <c r="J3181" s="161" t="s">
        <v>6707</v>
      </c>
      <c r="K3181" s="162"/>
      <c r="L3181" s="163" t="s">
        <v>6482</v>
      </c>
      <c r="M3181" s="171">
        <v>0</v>
      </c>
      <c r="N3181" s="164">
        <v>17174.88</v>
      </c>
      <c r="O3181" s="162" t="s">
        <v>7971</v>
      </c>
      <c r="P3181" s="160">
        <v>46077</v>
      </c>
      <c r="Q3181" s="162" t="s">
        <v>7972</v>
      </c>
      <c r="R3181" s="164">
        <v>17174.88</v>
      </c>
      <c r="S3181" s="162" t="s">
        <v>5859</v>
      </c>
      <c r="T3181" s="163"/>
      <c r="U3181" s="161" t="s">
        <v>10</v>
      </c>
      <c r="V3181" s="161" t="s">
        <v>11</v>
      </c>
      <c r="W3181" s="161" t="s">
        <v>12</v>
      </c>
      <c r="X3181" s="161" t="s">
        <v>13</v>
      </c>
      <c r="Y3181" s="165">
        <v>4400</v>
      </c>
      <c r="Z3181" s="165">
        <v>9131101</v>
      </c>
      <c r="AA3181" s="166">
        <v>0.63930865590883523</v>
      </c>
      <c r="AB3181" s="167" t="s">
        <v>6478</v>
      </c>
      <c r="AC3181" s="168" t="s">
        <v>3202</v>
      </c>
    </row>
    <row r="3182" spans="1:29" x14ac:dyDescent="0.3">
      <c r="A3182" s="156" t="s">
        <v>3728</v>
      </c>
      <c r="B3182" s="157">
        <v>3</v>
      </c>
      <c r="C3182" s="156" t="s">
        <v>1548</v>
      </c>
      <c r="D3182" s="158" t="s">
        <v>436</v>
      </c>
      <c r="E3182" s="156" t="s">
        <v>2722</v>
      </c>
      <c r="F3182" s="159" t="s">
        <v>477</v>
      </c>
      <c r="G3182" s="158" t="s">
        <v>138</v>
      </c>
      <c r="H3182" s="160">
        <v>45588</v>
      </c>
      <c r="I3182" s="160">
        <v>46077</v>
      </c>
      <c r="J3182" s="161" t="s">
        <v>6707</v>
      </c>
      <c r="K3182" s="162" t="s">
        <v>6481</v>
      </c>
      <c r="L3182" s="163" t="s">
        <v>6482</v>
      </c>
      <c r="M3182" s="171">
        <v>0</v>
      </c>
      <c r="N3182" s="164">
        <v>-15507.72</v>
      </c>
      <c r="O3182" s="158" t="s">
        <v>7971</v>
      </c>
      <c r="P3182" s="160">
        <v>46077</v>
      </c>
      <c r="Q3182" s="162" t="s">
        <v>7972</v>
      </c>
      <c r="R3182" s="171">
        <v>-15507.72</v>
      </c>
      <c r="S3182" s="162" t="s">
        <v>5859</v>
      </c>
      <c r="T3182" s="163"/>
      <c r="U3182" s="161" t="s">
        <v>10</v>
      </c>
      <c r="V3182" s="161" t="s">
        <v>11</v>
      </c>
      <c r="W3182" s="161" t="s">
        <v>12</v>
      </c>
      <c r="X3182" s="161" t="s">
        <v>13</v>
      </c>
      <c r="Y3182" s="169">
        <v>4400</v>
      </c>
      <c r="Z3182" s="169">
        <v>9131101</v>
      </c>
      <c r="AA3182" s="166">
        <v>-0.57725117319076247</v>
      </c>
      <c r="AB3182" s="163" t="s">
        <v>7973</v>
      </c>
      <c r="AC3182" s="168" t="s">
        <v>3202</v>
      </c>
    </row>
    <row r="3183" spans="1:29" x14ac:dyDescent="0.3">
      <c r="A3183" s="156" t="s">
        <v>2762</v>
      </c>
      <c r="B3183" s="157">
        <v>3</v>
      </c>
      <c r="C3183" s="158" t="s">
        <v>1548</v>
      </c>
      <c r="D3183" s="158" t="s">
        <v>421</v>
      </c>
      <c r="E3183" s="156" t="s">
        <v>2722</v>
      </c>
      <c r="F3183" s="158" t="s">
        <v>477</v>
      </c>
      <c r="G3183" s="158" t="s">
        <v>138</v>
      </c>
      <c r="H3183" s="179">
        <v>45588</v>
      </c>
      <c r="I3183" s="160">
        <v>45776</v>
      </c>
      <c r="J3183" s="161" t="s">
        <v>6174</v>
      </c>
      <c r="K3183" s="162" t="s">
        <v>6483</v>
      </c>
      <c r="L3183" s="158" t="s">
        <v>6484</v>
      </c>
      <c r="M3183" s="171">
        <v>0</v>
      </c>
      <c r="N3183" s="170">
        <v>9734.2000000000007</v>
      </c>
      <c r="O3183" s="158" t="s">
        <v>6951</v>
      </c>
      <c r="P3183" s="160">
        <v>45776</v>
      </c>
      <c r="Q3183" s="162" t="s">
        <v>6947</v>
      </c>
      <c r="R3183" s="171">
        <v>9734.2000000000007</v>
      </c>
      <c r="S3183" s="162" t="s">
        <v>5656</v>
      </c>
      <c r="T3183" s="156"/>
      <c r="U3183" s="161" t="s">
        <v>10</v>
      </c>
      <c r="V3183" s="161" t="s">
        <v>11</v>
      </c>
      <c r="W3183" s="161" t="s">
        <v>1355</v>
      </c>
      <c r="X3183" s="161" t="s">
        <v>1356</v>
      </c>
      <c r="Y3183" s="165">
        <v>4300</v>
      </c>
      <c r="Z3183" s="165">
        <v>9021101</v>
      </c>
      <c r="AA3183" s="166">
        <v>0.36040512346787468</v>
      </c>
      <c r="AB3183" s="158" t="s">
        <v>6485</v>
      </c>
      <c r="AC3183" s="168" t="s">
        <v>3156</v>
      </c>
    </row>
    <row r="3184" spans="1:29" x14ac:dyDescent="0.3">
      <c r="A3184" s="156" t="s">
        <v>2762</v>
      </c>
      <c r="B3184" s="157">
        <v>3</v>
      </c>
      <c r="C3184" s="158" t="s">
        <v>1548</v>
      </c>
      <c r="D3184" s="158" t="s">
        <v>421</v>
      </c>
      <c r="E3184" s="156" t="s">
        <v>2722</v>
      </c>
      <c r="F3184" s="158" t="s">
        <v>477</v>
      </c>
      <c r="G3184" s="158" t="s">
        <v>138</v>
      </c>
      <c r="H3184" s="179">
        <v>45588</v>
      </c>
      <c r="I3184" s="160">
        <v>45776</v>
      </c>
      <c r="J3184" s="161" t="s">
        <v>6174</v>
      </c>
      <c r="K3184" s="173" t="s">
        <v>6483</v>
      </c>
      <c r="L3184" s="158" t="s">
        <v>6484</v>
      </c>
      <c r="M3184" s="171">
        <v>0</v>
      </c>
      <c r="N3184" s="170">
        <v>17274.849999999999</v>
      </c>
      <c r="O3184" s="158" t="s">
        <v>6951</v>
      </c>
      <c r="P3184" s="160">
        <v>45776</v>
      </c>
      <c r="Q3184" s="162" t="s">
        <v>6947</v>
      </c>
      <c r="R3184" s="171">
        <v>17274.849999999999</v>
      </c>
      <c r="S3184" s="162" t="s">
        <v>5656</v>
      </c>
      <c r="T3184" s="156"/>
      <c r="U3184" s="161" t="s">
        <v>10</v>
      </c>
      <c r="V3184" s="161" t="s">
        <v>11</v>
      </c>
      <c r="W3184" s="161" t="s">
        <v>12</v>
      </c>
      <c r="X3184" s="161" t="s">
        <v>13</v>
      </c>
      <c r="Y3184" s="165">
        <v>4400</v>
      </c>
      <c r="Z3184" s="165">
        <v>9021101</v>
      </c>
      <c r="AA3184" s="166">
        <v>0.63959487653212532</v>
      </c>
      <c r="AB3184" s="158" t="s">
        <v>6485</v>
      </c>
      <c r="AC3184" s="168" t="s">
        <v>3156</v>
      </c>
    </row>
    <row r="3185" spans="1:29" x14ac:dyDescent="0.3">
      <c r="A3185" s="156" t="s">
        <v>2762</v>
      </c>
      <c r="B3185" s="157">
        <v>3</v>
      </c>
      <c r="C3185" s="158" t="s">
        <v>1548</v>
      </c>
      <c r="D3185" s="158" t="s">
        <v>421</v>
      </c>
      <c r="E3185" s="156" t="s">
        <v>2722</v>
      </c>
      <c r="F3185" s="159" t="s">
        <v>477</v>
      </c>
      <c r="G3185" s="156" t="s">
        <v>138</v>
      </c>
      <c r="H3185" s="160">
        <v>45588</v>
      </c>
      <c r="I3185" s="160">
        <v>45776</v>
      </c>
      <c r="J3185" s="161" t="s">
        <v>6174</v>
      </c>
      <c r="K3185" s="162" t="s">
        <v>6486</v>
      </c>
      <c r="L3185" s="163" t="s">
        <v>6487</v>
      </c>
      <c r="M3185" s="171">
        <v>0</v>
      </c>
      <c r="N3185" s="164">
        <v>9734.2000000000007</v>
      </c>
      <c r="O3185" s="162" t="s">
        <v>6952</v>
      </c>
      <c r="P3185" s="160">
        <v>45776</v>
      </c>
      <c r="Q3185" s="162" t="s">
        <v>6947</v>
      </c>
      <c r="R3185" s="164">
        <v>9734.2000000000007</v>
      </c>
      <c r="S3185" s="162" t="s">
        <v>5656</v>
      </c>
      <c r="T3185" s="163"/>
      <c r="U3185" s="161" t="s">
        <v>10</v>
      </c>
      <c r="V3185" s="161" t="s">
        <v>11</v>
      </c>
      <c r="W3185" s="161" t="s">
        <v>1355</v>
      </c>
      <c r="X3185" s="161" t="s">
        <v>1356</v>
      </c>
      <c r="Y3185" s="169">
        <v>4300</v>
      </c>
      <c r="Z3185" s="169">
        <v>9021101</v>
      </c>
      <c r="AA3185" s="166">
        <v>0.36040512346787468</v>
      </c>
      <c r="AB3185" s="158" t="s">
        <v>6485</v>
      </c>
      <c r="AC3185" s="168" t="s">
        <v>3156</v>
      </c>
    </row>
    <row r="3186" spans="1:29" x14ac:dyDescent="0.3">
      <c r="A3186" s="156" t="s">
        <v>2762</v>
      </c>
      <c r="B3186" s="157">
        <v>3</v>
      </c>
      <c r="C3186" s="158" t="s">
        <v>1548</v>
      </c>
      <c r="D3186" s="158" t="s">
        <v>421</v>
      </c>
      <c r="E3186" s="156" t="s">
        <v>2722</v>
      </c>
      <c r="F3186" s="159" t="s">
        <v>477</v>
      </c>
      <c r="G3186" s="156" t="s">
        <v>138</v>
      </c>
      <c r="H3186" s="160">
        <v>45588</v>
      </c>
      <c r="I3186" s="160">
        <v>45776</v>
      </c>
      <c r="J3186" s="161" t="s">
        <v>6174</v>
      </c>
      <c r="K3186" s="162" t="s">
        <v>6486</v>
      </c>
      <c r="L3186" s="163" t="s">
        <v>6487</v>
      </c>
      <c r="M3186" s="171">
        <v>0</v>
      </c>
      <c r="N3186" s="164">
        <v>17274.849999999999</v>
      </c>
      <c r="O3186" s="162" t="s">
        <v>6952</v>
      </c>
      <c r="P3186" s="160">
        <v>45776</v>
      </c>
      <c r="Q3186" s="162" t="s">
        <v>6947</v>
      </c>
      <c r="R3186" s="164">
        <v>17274.849999999999</v>
      </c>
      <c r="S3186" s="162" t="s">
        <v>5656</v>
      </c>
      <c r="T3186" s="163"/>
      <c r="U3186" s="161" t="s">
        <v>10</v>
      </c>
      <c r="V3186" s="161" t="s">
        <v>11</v>
      </c>
      <c r="W3186" s="161" t="s">
        <v>12</v>
      </c>
      <c r="X3186" s="161" t="s">
        <v>13</v>
      </c>
      <c r="Y3186" s="169">
        <v>4400</v>
      </c>
      <c r="Z3186" s="169">
        <v>9021101</v>
      </c>
      <c r="AA3186" s="166">
        <v>0.63959487653212532</v>
      </c>
      <c r="AB3186" s="158" t="s">
        <v>6485</v>
      </c>
      <c r="AC3186" s="168" t="s">
        <v>3156</v>
      </c>
    </row>
    <row r="3187" spans="1:29" x14ac:dyDescent="0.3">
      <c r="A3187" s="156" t="s">
        <v>2762</v>
      </c>
      <c r="B3187" s="157">
        <v>3</v>
      </c>
      <c r="C3187" s="158" t="s">
        <v>1548</v>
      </c>
      <c r="D3187" s="158" t="s">
        <v>421</v>
      </c>
      <c r="E3187" s="156" t="s">
        <v>2722</v>
      </c>
      <c r="F3187" s="159" t="s">
        <v>477</v>
      </c>
      <c r="G3187" s="158" t="s">
        <v>138</v>
      </c>
      <c r="H3187" s="160">
        <v>45588</v>
      </c>
      <c r="I3187" s="160">
        <v>45776</v>
      </c>
      <c r="J3187" s="161" t="s">
        <v>6174</v>
      </c>
      <c r="K3187" s="162" t="s">
        <v>6488</v>
      </c>
      <c r="L3187" s="163" t="s">
        <v>6489</v>
      </c>
      <c r="M3187" s="171">
        <v>0</v>
      </c>
      <c r="N3187" s="164">
        <v>9734.2000000000007</v>
      </c>
      <c r="O3187" s="162" t="s">
        <v>6953</v>
      </c>
      <c r="P3187" s="160">
        <v>45776</v>
      </c>
      <c r="Q3187" s="162" t="s">
        <v>6947</v>
      </c>
      <c r="R3187" s="164">
        <v>9734.2000000000007</v>
      </c>
      <c r="S3187" s="163" t="s">
        <v>5656</v>
      </c>
      <c r="T3187" s="163"/>
      <c r="U3187" s="161" t="s">
        <v>10</v>
      </c>
      <c r="V3187" s="161" t="s">
        <v>11</v>
      </c>
      <c r="W3187" s="161" t="s">
        <v>1355</v>
      </c>
      <c r="X3187" s="161" t="s">
        <v>1356</v>
      </c>
      <c r="Y3187" s="165">
        <v>4300</v>
      </c>
      <c r="Z3187" s="165">
        <v>9021101</v>
      </c>
      <c r="AA3187" s="166">
        <v>0.36040512346787468</v>
      </c>
      <c r="AB3187" s="167" t="s">
        <v>6485</v>
      </c>
      <c r="AC3187" s="168" t="s">
        <v>3156</v>
      </c>
    </row>
    <row r="3188" spans="1:29" x14ac:dyDescent="0.3">
      <c r="A3188" s="156" t="s">
        <v>2762</v>
      </c>
      <c r="B3188" s="157">
        <v>3</v>
      </c>
      <c r="C3188" s="158" t="s">
        <v>1548</v>
      </c>
      <c r="D3188" s="156" t="s">
        <v>421</v>
      </c>
      <c r="E3188" s="156" t="s">
        <v>2722</v>
      </c>
      <c r="F3188" s="158" t="s">
        <v>477</v>
      </c>
      <c r="G3188" s="156" t="s">
        <v>138</v>
      </c>
      <c r="H3188" s="160">
        <v>45588</v>
      </c>
      <c r="I3188" s="160">
        <v>45776</v>
      </c>
      <c r="J3188" s="161" t="s">
        <v>6174</v>
      </c>
      <c r="K3188" s="162" t="s">
        <v>6488</v>
      </c>
      <c r="L3188" s="158" t="s">
        <v>6489</v>
      </c>
      <c r="M3188" s="171">
        <v>0</v>
      </c>
      <c r="N3188" s="164">
        <v>17274.849999999999</v>
      </c>
      <c r="O3188" s="158" t="s">
        <v>6953</v>
      </c>
      <c r="P3188" s="160">
        <v>45776</v>
      </c>
      <c r="Q3188" s="162" t="s">
        <v>6947</v>
      </c>
      <c r="R3188" s="164">
        <v>17274.849999999999</v>
      </c>
      <c r="S3188" s="158" t="s">
        <v>5656</v>
      </c>
      <c r="T3188" s="156"/>
      <c r="U3188" s="161" t="s">
        <v>10</v>
      </c>
      <c r="V3188" s="161" t="s">
        <v>11</v>
      </c>
      <c r="W3188" s="161" t="s">
        <v>12</v>
      </c>
      <c r="X3188" s="161" t="s">
        <v>13</v>
      </c>
      <c r="Y3188" s="165">
        <v>4400</v>
      </c>
      <c r="Z3188" s="165">
        <v>9021101</v>
      </c>
      <c r="AA3188" s="166">
        <v>0.63959487653212532</v>
      </c>
      <c r="AB3188" s="156" t="s">
        <v>6485</v>
      </c>
      <c r="AC3188" s="168" t="s">
        <v>3156</v>
      </c>
    </row>
    <row r="3189" spans="1:29" x14ac:dyDescent="0.3">
      <c r="A3189" s="156" t="s">
        <v>4587</v>
      </c>
      <c r="B3189" s="157">
        <v>0</v>
      </c>
      <c r="C3189" s="158" t="s">
        <v>1548</v>
      </c>
      <c r="D3189" s="158" t="s">
        <v>503</v>
      </c>
      <c r="E3189" s="156" t="s">
        <v>2722</v>
      </c>
      <c r="F3189" s="159" t="s">
        <v>477</v>
      </c>
      <c r="G3189" s="158" t="s">
        <v>138</v>
      </c>
      <c r="H3189" s="160">
        <v>45687</v>
      </c>
      <c r="I3189" s="160">
        <v>45796</v>
      </c>
      <c r="J3189" s="161" t="s">
        <v>6174</v>
      </c>
      <c r="K3189" s="162"/>
      <c r="L3189" s="163" t="s">
        <v>6954</v>
      </c>
      <c r="M3189" s="171">
        <v>0</v>
      </c>
      <c r="N3189" s="164">
        <v>9419.98</v>
      </c>
      <c r="O3189" s="162" t="s">
        <v>6955</v>
      </c>
      <c r="P3189" s="160">
        <v>45796</v>
      </c>
      <c r="Q3189" s="162" t="s">
        <v>6956</v>
      </c>
      <c r="R3189" s="164">
        <v>9419.98</v>
      </c>
      <c r="S3189" s="163"/>
      <c r="T3189" s="163"/>
      <c r="U3189" s="161" t="s">
        <v>10</v>
      </c>
      <c r="V3189" s="161" t="s">
        <v>11</v>
      </c>
      <c r="W3189" s="161" t="s">
        <v>1355</v>
      </c>
      <c r="X3189" s="161" t="s">
        <v>1356</v>
      </c>
      <c r="Y3189" s="169">
        <v>4300</v>
      </c>
      <c r="Z3189" s="169">
        <v>9351101</v>
      </c>
      <c r="AA3189" s="166">
        <v>7.0783409445697845E-2</v>
      </c>
      <c r="AB3189" s="167" t="s">
        <v>6957</v>
      </c>
      <c r="AC3189" s="168" t="s">
        <v>3312</v>
      </c>
    </row>
    <row r="3190" spans="1:29" x14ac:dyDescent="0.3">
      <c r="A3190" s="156" t="s">
        <v>4587</v>
      </c>
      <c r="B3190" s="157">
        <v>0</v>
      </c>
      <c r="C3190" s="158" t="s">
        <v>1548</v>
      </c>
      <c r="D3190" s="158" t="s">
        <v>503</v>
      </c>
      <c r="E3190" s="156" t="s">
        <v>2722</v>
      </c>
      <c r="F3190" s="159" t="s">
        <v>477</v>
      </c>
      <c r="G3190" s="158" t="s">
        <v>138</v>
      </c>
      <c r="H3190" s="160">
        <v>45687</v>
      </c>
      <c r="I3190" s="160">
        <v>45796</v>
      </c>
      <c r="J3190" s="161" t="s">
        <v>6174</v>
      </c>
      <c r="K3190" s="162"/>
      <c r="L3190" s="163" t="s">
        <v>6954</v>
      </c>
      <c r="M3190" s="171">
        <v>0</v>
      </c>
      <c r="N3190" s="164">
        <v>9419.98</v>
      </c>
      <c r="O3190" s="162" t="s">
        <v>6958</v>
      </c>
      <c r="P3190" s="160">
        <v>45796</v>
      </c>
      <c r="Q3190" s="162" t="s">
        <v>6956</v>
      </c>
      <c r="R3190" s="164">
        <v>9419.98</v>
      </c>
      <c r="S3190" s="163"/>
      <c r="T3190" s="163"/>
      <c r="U3190" s="161" t="s">
        <v>10</v>
      </c>
      <c r="V3190" s="161" t="s">
        <v>11</v>
      </c>
      <c r="W3190" s="161" t="s">
        <v>1355</v>
      </c>
      <c r="X3190" s="161" t="s">
        <v>1356</v>
      </c>
      <c r="Y3190" s="165">
        <v>4300</v>
      </c>
      <c r="Z3190" s="165">
        <v>9351101</v>
      </c>
      <c r="AA3190" s="166">
        <v>7.0783409445697845E-2</v>
      </c>
      <c r="AB3190" s="175" t="s">
        <v>6957</v>
      </c>
      <c r="AC3190" s="168" t="s">
        <v>3312</v>
      </c>
    </row>
    <row r="3191" spans="1:29" x14ac:dyDescent="0.3">
      <c r="A3191" s="156" t="s">
        <v>4587</v>
      </c>
      <c r="B3191" s="157">
        <v>0</v>
      </c>
      <c r="C3191" s="156" t="s">
        <v>1548</v>
      </c>
      <c r="D3191" s="156" t="s">
        <v>503</v>
      </c>
      <c r="E3191" s="156" t="s">
        <v>2722</v>
      </c>
      <c r="F3191" s="159" t="s">
        <v>477</v>
      </c>
      <c r="G3191" s="156" t="s">
        <v>138</v>
      </c>
      <c r="H3191" s="160">
        <v>45687</v>
      </c>
      <c r="I3191" s="160">
        <v>45796</v>
      </c>
      <c r="J3191" s="161" t="s">
        <v>6174</v>
      </c>
      <c r="K3191" s="162"/>
      <c r="L3191" s="163" t="s">
        <v>6954</v>
      </c>
      <c r="M3191" s="171">
        <v>0</v>
      </c>
      <c r="N3191" s="164">
        <v>9419.98</v>
      </c>
      <c r="O3191" s="162" t="s">
        <v>6959</v>
      </c>
      <c r="P3191" s="160">
        <v>45796</v>
      </c>
      <c r="Q3191" s="162" t="s">
        <v>6956</v>
      </c>
      <c r="R3191" s="164">
        <v>9419.98</v>
      </c>
      <c r="S3191" s="162"/>
      <c r="T3191" s="163"/>
      <c r="U3191" s="161" t="s">
        <v>10</v>
      </c>
      <c r="V3191" s="161" t="s">
        <v>11</v>
      </c>
      <c r="W3191" s="161" t="s">
        <v>1355</v>
      </c>
      <c r="X3191" s="161" t="s">
        <v>1356</v>
      </c>
      <c r="Y3191" s="169">
        <v>4300</v>
      </c>
      <c r="Z3191" s="169">
        <v>9351101</v>
      </c>
      <c r="AA3191" s="166">
        <v>7.0783409445697845E-2</v>
      </c>
      <c r="AB3191" s="158" t="s">
        <v>6957</v>
      </c>
      <c r="AC3191" s="168" t="s">
        <v>3312</v>
      </c>
    </row>
    <row r="3192" spans="1:29" x14ac:dyDescent="0.3">
      <c r="A3192" s="156" t="s">
        <v>4587</v>
      </c>
      <c r="B3192" s="157">
        <v>0</v>
      </c>
      <c r="C3192" s="158" t="s">
        <v>1548</v>
      </c>
      <c r="D3192" s="158" t="s">
        <v>503</v>
      </c>
      <c r="E3192" s="156" t="s">
        <v>2722</v>
      </c>
      <c r="F3192" s="159" t="s">
        <v>477</v>
      </c>
      <c r="G3192" s="158" t="s">
        <v>138</v>
      </c>
      <c r="H3192" s="179">
        <v>45687</v>
      </c>
      <c r="I3192" s="179">
        <v>45796</v>
      </c>
      <c r="J3192" s="161" t="s">
        <v>6174</v>
      </c>
      <c r="K3192" s="162"/>
      <c r="L3192" s="158" t="s">
        <v>6954</v>
      </c>
      <c r="M3192" s="171">
        <v>0</v>
      </c>
      <c r="N3192" s="171">
        <v>9419.98</v>
      </c>
      <c r="O3192" s="162" t="s">
        <v>6960</v>
      </c>
      <c r="P3192" s="160">
        <v>45796</v>
      </c>
      <c r="Q3192" s="162" t="s">
        <v>6956</v>
      </c>
      <c r="R3192" s="171">
        <v>9419.98</v>
      </c>
      <c r="S3192" s="158"/>
      <c r="T3192" s="156"/>
      <c r="U3192" s="161" t="s">
        <v>10</v>
      </c>
      <c r="V3192" s="161" t="s">
        <v>11</v>
      </c>
      <c r="W3192" s="161" t="s">
        <v>1355</v>
      </c>
      <c r="X3192" s="161" t="s">
        <v>1356</v>
      </c>
      <c r="Y3192" s="165">
        <v>4300</v>
      </c>
      <c r="Z3192" s="165">
        <v>9351101</v>
      </c>
      <c r="AA3192" s="166">
        <v>7.0783409445697845E-2</v>
      </c>
      <c r="AB3192" s="158" t="s">
        <v>6957</v>
      </c>
      <c r="AC3192" s="168" t="s">
        <v>3312</v>
      </c>
    </row>
    <row r="3193" spans="1:29" x14ac:dyDescent="0.3">
      <c r="A3193" s="156" t="s">
        <v>4587</v>
      </c>
      <c r="B3193" s="157">
        <v>0</v>
      </c>
      <c r="C3193" s="156" t="s">
        <v>1548</v>
      </c>
      <c r="D3193" s="158" t="s">
        <v>503</v>
      </c>
      <c r="E3193" s="156" t="s">
        <v>2722</v>
      </c>
      <c r="F3193" s="159" t="s">
        <v>477</v>
      </c>
      <c r="G3193" s="156" t="s">
        <v>138</v>
      </c>
      <c r="H3193" s="160">
        <v>45687</v>
      </c>
      <c r="I3193" s="160">
        <v>45796</v>
      </c>
      <c r="J3193" s="161" t="s">
        <v>6174</v>
      </c>
      <c r="K3193" s="162"/>
      <c r="L3193" s="163" t="s">
        <v>6954</v>
      </c>
      <c r="M3193" s="171">
        <v>0</v>
      </c>
      <c r="N3193" s="164">
        <v>7261.92</v>
      </c>
      <c r="O3193" s="162" t="s">
        <v>6961</v>
      </c>
      <c r="P3193" s="160">
        <v>45796</v>
      </c>
      <c r="Q3193" s="162" t="s">
        <v>6956</v>
      </c>
      <c r="R3193" s="164">
        <v>7261.92</v>
      </c>
      <c r="S3193" s="158"/>
      <c r="T3193" s="163"/>
      <c r="U3193" s="161" t="s">
        <v>10</v>
      </c>
      <c r="V3193" s="161" t="s">
        <v>11</v>
      </c>
      <c r="W3193" s="161" t="s">
        <v>1355</v>
      </c>
      <c r="X3193" s="161" t="s">
        <v>1356</v>
      </c>
      <c r="Y3193" s="169">
        <v>4300</v>
      </c>
      <c r="Z3193" s="169">
        <v>9351101</v>
      </c>
      <c r="AA3193" s="166">
        <v>5.4567361790778979E-2</v>
      </c>
      <c r="AB3193" s="158" t="s">
        <v>6957</v>
      </c>
      <c r="AC3193" s="168" t="s">
        <v>3312</v>
      </c>
    </row>
    <row r="3194" spans="1:29" x14ac:dyDescent="0.3">
      <c r="A3194" s="156" t="s">
        <v>4587</v>
      </c>
      <c r="B3194" s="157">
        <v>0</v>
      </c>
      <c r="C3194" s="158" t="s">
        <v>1548</v>
      </c>
      <c r="D3194" s="156" t="s">
        <v>503</v>
      </c>
      <c r="E3194" s="156" t="s">
        <v>2722</v>
      </c>
      <c r="F3194" s="158" t="s">
        <v>477</v>
      </c>
      <c r="G3194" s="158" t="s">
        <v>138</v>
      </c>
      <c r="H3194" s="179">
        <v>45687</v>
      </c>
      <c r="I3194" s="160">
        <v>45797</v>
      </c>
      <c r="J3194" s="161" t="s">
        <v>6174</v>
      </c>
      <c r="K3194" s="162"/>
      <c r="L3194" s="158" t="s">
        <v>6954</v>
      </c>
      <c r="M3194" s="171">
        <v>0</v>
      </c>
      <c r="N3194" s="170">
        <v>548.44000000000005</v>
      </c>
      <c r="O3194" s="162" t="s">
        <v>6962</v>
      </c>
      <c r="P3194" s="160">
        <v>45797</v>
      </c>
      <c r="Q3194" s="162" t="s">
        <v>6963</v>
      </c>
      <c r="R3194" s="171">
        <v>548.44000000000005</v>
      </c>
      <c r="S3194" s="162"/>
      <c r="T3194" s="156"/>
      <c r="U3194" s="161" t="s">
        <v>10</v>
      </c>
      <c r="V3194" s="161" t="s">
        <v>11</v>
      </c>
      <c r="W3194" s="161" t="s">
        <v>1355</v>
      </c>
      <c r="X3194" s="161" t="s">
        <v>1356</v>
      </c>
      <c r="Y3194" s="165">
        <v>4300</v>
      </c>
      <c r="Z3194" s="165">
        <v>9351101</v>
      </c>
      <c r="AA3194" s="166">
        <v>4.1210759551929552E-3</v>
      </c>
      <c r="AB3194" s="158" t="s">
        <v>6957</v>
      </c>
      <c r="AC3194" s="168" t="s">
        <v>3312</v>
      </c>
    </row>
    <row r="3195" spans="1:29" x14ac:dyDescent="0.3">
      <c r="A3195" s="156" t="s">
        <v>4587</v>
      </c>
      <c r="B3195" s="157">
        <v>0</v>
      </c>
      <c r="C3195" s="158" t="s">
        <v>1548</v>
      </c>
      <c r="D3195" s="158" t="s">
        <v>503</v>
      </c>
      <c r="E3195" s="156" t="s">
        <v>2722</v>
      </c>
      <c r="F3195" s="159" t="s">
        <v>477</v>
      </c>
      <c r="G3195" s="156" t="s">
        <v>138</v>
      </c>
      <c r="H3195" s="160">
        <v>45687</v>
      </c>
      <c r="I3195" s="160">
        <v>45796</v>
      </c>
      <c r="J3195" s="161" t="s">
        <v>6174</v>
      </c>
      <c r="K3195" s="162" t="s">
        <v>6964</v>
      </c>
      <c r="L3195" s="158" t="s">
        <v>6954</v>
      </c>
      <c r="M3195" s="171">
        <v>0</v>
      </c>
      <c r="N3195" s="164">
        <v>1609.61</v>
      </c>
      <c r="O3195" s="162" t="s">
        <v>6965</v>
      </c>
      <c r="P3195" s="160">
        <v>45796</v>
      </c>
      <c r="Q3195" s="162" t="s">
        <v>6956</v>
      </c>
      <c r="R3195" s="164">
        <v>1609.61</v>
      </c>
      <c r="S3195" s="158"/>
      <c r="T3195" s="163"/>
      <c r="U3195" s="161" t="s">
        <v>10</v>
      </c>
      <c r="V3195" s="161" t="s">
        <v>11</v>
      </c>
      <c r="W3195" s="161" t="s">
        <v>1355</v>
      </c>
      <c r="X3195" s="161" t="s">
        <v>1356</v>
      </c>
      <c r="Y3195" s="169">
        <v>4300</v>
      </c>
      <c r="Z3195" s="165">
        <v>9351101</v>
      </c>
      <c r="AA3195" s="166">
        <v>1.2094896557942767E-2</v>
      </c>
      <c r="AB3195" s="167" t="s">
        <v>6957</v>
      </c>
      <c r="AC3195" s="168" t="s">
        <v>3312</v>
      </c>
    </row>
    <row r="3196" spans="1:29" x14ac:dyDescent="0.3">
      <c r="A3196" s="156" t="s">
        <v>4587</v>
      </c>
      <c r="B3196" s="157">
        <v>0</v>
      </c>
      <c r="C3196" s="158" t="s">
        <v>1548</v>
      </c>
      <c r="D3196" s="163" t="s">
        <v>503</v>
      </c>
      <c r="E3196" s="156" t="s">
        <v>2722</v>
      </c>
      <c r="F3196" s="159" t="s">
        <v>477</v>
      </c>
      <c r="G3196" s="158" t="s">
        <v>138</v>
      </c>
      <c r="H3196" s="160">
        <v>45687</v>
      </c>
      <c r="I3196" s="160">
        <v>45796</v>
      </c>
      <c r="J3196" s="161" t="s">
        <v>6174</v>
      </c>
      <c r="K3196" s="162"/>
      <c r="L3196" s="163" t="s">
        <v>6954</v>
      </c>
      <c r="M3196" s="171">
        <v>0</v>
      </c>
      <c r="N3196" s="164">
        <v>17196.37</v>
      </c>
      <c r="O3196" s="162" t="s">
        <v>6955</v>
      </c>
      <c r="P3196" s="160">
        <v>45796</v>
      </c>
      <c r="Q3196" s="162" t="s">
        <v>6956</v>
      </c>
      <c r="R3196" s="164">
        <v>17196.37</v>
      </c>
      <c r="S3196" s="163"/>
      <c r="T3196" s="163"/>
      <c r="U3196" s="161" t="s">
        <v>10</v>
      </c>
      <c r="V3196" s="161" t="s">
        <v>11</v>
      </c>
      <c r="W3196" s="161" t="s">
        <v>12</v>
      </c>
      <c r="X3196" s="161" t="s">
        <v>13</v>
      </c>
      <c r="Y3196" s="165">
        <v>4400</v>
      </c>
      <c r="Z3196" s="165">
        <v>9351101</v>
      </c>
      <c r="AA3196" s="166">
        <v>0.12921659055430215</v>
      </c>
      <c r="AB3196" s="167" t="s">
        <v>6957</v>
      </c>
      <c r="AC3196" s="168" t="s">
        <v>3312</v>
      </c>
    </row>
    <row r="3197" spans="1:29" x14ac:dyDescent="0.3">
      <c r="A3197" s="156" t="s">
        <v>4587</v>
      </c>
      <c r="B3197" s="157">
        <v>0</v>
      </c>
      <c r="C3197" s="158" t="s">
        <v>1548</v>
      </c>
      <c r="D3197" s="158" t="s">
        <v>503</v>
      </c>
      <c r="E3197" s="156" t="s">
        <v>2722</v>
      </c>
      <c r="F3197" s="159" t="s">
        <v>477</v>
      </c>
      <c r="G3197" s="158" t="s">
        <v>138</v>
      </c>
      <c r="H3197" s="160">
        <v>45687</v>
      </c>
      <c r="I3197" s="160">
        <v>45796</v>
      </c>
      <c r="J3197" s="161" t="s">
        <v>6174</v>
      </c>
      <c r="K3197" s="162"/>
      <c r="L3197" s="158" t="s">
        <v>6954</v>
      </c>
      <c r="M3197" s="171">
        <v>0</v>
      </c>
      <c r="N3197" s="164">
        <v>17196.37</v>
      </c>
      <c r="O3197" s="162" t="s">
        <v>6958</v>
      </c>
      <c r="P3197" s="160">
        <v>45796</v>
      </c>
      <c r="Q3197" s="162" t="s">
        <v>6956</v>
      </c>
      <c r="R3197" s="164">
        <v>17196.37</v>
      </c>
      <c r="S3197" s="163"/>
      <c r="T3197" s="163"/>
      <c r="U3197" s="161" t="s">
        <v>10</v>
      </c>
      <c r="V3197" s="161" t="s">
        <v>11</v>
      </c>
      <c r="W3197" s="161" t="s">
        <v>12</v>
      </c>
      <c r="X3197" s="161" t="s">
        <v>13</v>
      </c>
      <c r="Y3197" s="169">
        <v>4400</v>
      </c>
      <c r="Z3197" s="169">
        <v>9351101</v>
      </c>
      <c r="AA3197" s="166">
        <v>0.12921659055430215</v>
      </c>
      <c r="AB3197" s="167" t="s">
        <v>6957</v>
      </c>
      <c r="AC3197" s="168" t="s">
        <v>3312</v>
      </c>
    </row>
    <row r="3198" spans="1:29" x14ac:dyDescent="0.3">
      <c r="A3198" s="156" t="s">
        <v>4587</v>
      </c>
      <c r="B3198" s="157">
        <v>0</v>
      </c>
      <c r="C3198" s="158" t="s">
        <v>1548</v>
      </c>
      <c r="D3198" s="158" t="s">
        <v>503</v>
      </c>
      <c r="E3198" s="156" t="s">
        <v>2722</v>
      </c>
      <c r="F3198" s="159" t="s">
        <v>477</v>
      </c>
      <c r="G3198" s="158" t="s">
        <v>138</v>
      </c>
      <c r="H3198" s="160">
        <v>45687</v>
      </c>
      <c r="I3198" s="160">
        <v>45796</v>
      </c>
      <c r="J3198" s="161" t="s">
        <v>6174</v>
      </c>
      <c r="K3198" s="162"/>
      <c r="L3198" s="156" t="s">
        <v>6954</v>
      </c>
      <c r="M3198" s="171">
        <v>0</v>
      </c>
      <c r="N3198" s="164">
        <v>17196.37</v>
      </c>
      <c r="O3198" s="162" t="s">
        <v>6959</v>
      </c>
      <c r="P3198" s="160">
        <v>45796</v>
      </c>
      <c r="Q3198" s="162" t="s">
        <v>6956</v>
      </c>
      <c r="R3198" s="164">
        <v>17196.37</v>
      </c>
      <c r="S3198" s="163"/>
      <c r="T3198" s="163"/>
      <c r="U3198" s="161" t="s">
        <v>10</v>
      </c>
      <c r="V3198" s="161" t="s">
        <v>11</v>
      </c>
      <c r="W3198" s="161" t="s">
        <v>12</v>
      </c>
      <c r="X3198" s="161" t="s">
        <v>13</v>
      </c>
      <c r="Y3198" s="169">
        <v>4400</v>
      </c>
      <c r="Z3198" s="169">
        <v>9351101</v>
      </c>
      <c r="AA3198" s="166">
        <v>0.12921659055430215</v>
      </c>
      <c r="AB3198" s="172" t="s">
        <v>6957</v>
      </c>
      <c r="AC3198" s="168" t="s">
        <v>3312</v>
      </c>
    </row>
    <row r="3199" spans="1:29" x14ac:dyDescent="0.3">
      <c r="A3199" s="156" t="s">
        <v>4587</v>
      </c>
      <c r="B3199" s="157">
        <v>0</v>
      </c>
      <c r="C3199" s="158" t="s">
        <v>1548</v>
      </c>
      <c r="D3199" s="158" t="s">
        <v>503</v>
      </c>
      <c r="E3199" s="156" t="s">
        <v>2722</v>
      </c>
      <c r="F3199" s="159" t="s">
        <v>477</v>
      </c>
      <c r="G3199" s="158" t="s">
        <v>138</v>
      </c>
      <c r="H3199" s="160">
        <v>45687</v>
      </c>
      <c r="I3199" s="160">
        <v>45796</v>
      </c>
      <c r="J3199" s="161" t="s">
        <v>6174</v>
      </c>
      <c r="K3199" s="162"/>
      <c r="L3199" s="163" t="s">
        <v>6954</v>
      </c>
      <c r="M3199" s="171">
        <v>0</v>
      </c>
      <c r="N3199" s="164">
        <v>17196.37</v>
      </c>
      <c r="O3199" s="162" t="s">
        <v>6960</v>
      </c>
      <c r="P3199" s="160">
        <v>45796</v>
      </c>
      <c r="Q3199" s="162" t="s">
        <v>6956</v>
      </c>
      <c r="R3199" s="164">
        <v>17196.37</v>
      </c>
      <c r="S3199" s="163"/>
      <c r="T3199" s="163"/>
      <c r="U3199" s="161" t="s">
        <v>10</v>
      </c>
      <c r="V3199" s="161" t="s">
        <v>11</v>
      </c>
      <c r="W3199" s="161" t="s">
        <v>12</v>
      </c>
      <c r="X3199" s="161" t="s">
        <v>13</v>
      </c>
      <c r="Y3199" s="169">
        <v>4400</v>
      </c>
      <c r="Z3199" s="169">
        <v>9351101</v>
      </c>
      <c r="AA3199" s="166">
        <v>0.12921659055430215</v>
      </c>
      <c r="AB3199" s="158" t="s">
        <v>6957</v>
      </c>
      <c r="AC3199" s="168" t="s">
        <v>3312</v>
      </c>
    </row>
    <row r="3200" spans="1:29" x14ac:dyDescent="0.3">
      <c r="A3200" s="156" t="s">
        <v>4587</v>
      </c>
      <c r="B3200" s="157">
        <v>0</v>
      </c>
      <c r="C3200" s="156" t="s">
        <v>1548</v>
      </c>
      <c r="D3200" s="158" t="s">
        <v>503</v>
      </c>
      <c r="E3200" s="156" t="s">
        <v>2722</v>
      </c>
      <c r="F3200" s="159" t="s">
        <v>477</v>
      </c>
      <c r="G3200" s="158" t="s">
        <v>138</v>
      </c>
      <c r="H3200" s="160">
        <v>45687</v>
      </c>
      <c r="I3200" s="160">
        <v>45796</v>
      </c>
      <c r="J3200" s="161" t="s">
        <v>6174</v>
      </c>
      <c r="K3200" s="162"/>
      <c r="L3200" s="158" t="s">
        <v>6954</v>
      </c>
      <c r="M3200" s="171">
        <v>0</v>
      </c>
      <c r="N3200" s="164">
        <v>13256.79</v>
      </c>
      <c r="O3200" s="162" t="s">
        <v>6961</v>
      </c>
      <c r="P3200" s="160">
        <v>45796</v>
      </c>
      <c r="Q3200" s="162" t="s">
        <v>6956</v>
      </c>
      <c r="R3200" s="164">
        <v>13256.79</v>
      </c>
      <c r="S3200" s="158"/>
      <c r="T3200" s="163"/>
      <c r="U3200" s="161" t="s">
        <v>10</v>
      </c>
      <c r="V3200" s="161" t="s">
        <v>11</v>
      </c>
      <c r="W3200" s="161" t="s">
        <v>12</v>
      </c>
      <c r="X3200" s="161" t="s">
        <v>13</v>
      </c>
      <c r="Y3200" s="169">
        <v>4400</v>
      </c>
      <c r="Z3200" s="169">
        <v>9351101</v>
      </c>
      <c r="AA3200" s="166">
        <v>9.9613883947273024E-2</v>
      </c>
      <c r="AB3200" s="158" t="s">
        <v>6957</v>
      </c>
      <c r="AC3200" s="168" t="s">
        <v>3312</v>
      </c>
    </row>
    <row r="3201" spans="1:29" x14ac:dyDescent="0.3">
      <c r="A3201" s="156" t="s">
        <v>4587</v>
      </c>
      <c r="B3201" s="157">
        <v>0</v>
      </c>
      <c r="C3201" s="158" t="s">
        <v>1548</v>
      </c>
      <c r="D3201" s="158" t="s">
        <v>503</v>
      </c>
      <c r="E3201" s="156" t="s">
        <v>2722</v>
      </c>
      <c r="F3201" s="159" t="s">
        <v>477</v>
      </c>
      <c r="G3201" s="156" t="s">
        <v>138</v>
      </c>
      <c r="H3201" s="160">
        <v>45687</v>
      </c>
      <c r="I3201" s="160">
        <v>45797</v>
      </c>
      <c r="J3201" s="161" t="s">
        <v>6174</v>
      </c>
      <c r="K3201" s="162"/>
      <c r="L3201" s="158" t="s">
        <v>6954</v>
      </c>
      <c r="M3201" s="171">
        <v>0</v>
      </c>
      <c r="N3201" s="164">
        <v>1001.23</v>
      </c>
      <c r="O3201" s="162" t="s">
        <v>6966</v>
      </c>
      <c r="P3201" s="160">
        <v>45797</v>
      </c>
      <c r="Q3201" s="162" t="s">
        <v>6963</v>
      </c>
      <c r="R3201" s="164">
        <v>1001.23</v>
      </c>
      <c r="S3201" s="158"/>
      <c r="T3201" s="163"/>
      <c r="U3201" s="161" t="s">
        <v>10</v>
      </c>
      <c r="V3201" s="161" t="s">
        <v>11</v>
      </c>
      <c r="W3201" s="161" t="s">
        <v>12</v>
      </c>
      <c r="X3201" s="161" t="s">
        <v>13</v>
      </c>
      <c r="Y3201" s="169">
        <v>4400</v>
      </c>
      <c r="Z3201" s="169">
        <v>9351101</v>
      </c>
      <c r="AA3201" s="166">
        <v>7.5234207545362159E-3</v>
      </c>
      <c r="AB3201" s="163" t="s">
        <v>6957</v>
      </c>
      <c r="AC3201" s="168" t="s">
        <v>3312</v>
      </c>
    </row>
    <row r="3202" spans="1:29" x14ac:dyDescent="0.3">
      <c r="A3202" s="156" t="s">
        <v>4587</v>
      </c>
      <c r="B3202" s="157">
        <v>0</v>
      </c>
      <c r="C3202" s="158" t="s">
        <v>1548</v>
      </c>
      <c r="D3202" s="158" t="s">
        <v>503</v>
      </c>
      <c r="E3202" s="156" t="s">
        <v>2722</v>
      </c>
      <c r="F3202" s="159" t="s">
        <v>477</v>
      </c>
      <c r="G3202" s="158" t="s">
        <v>138</v>
      </c>
      <c r="H3202" s="160">
        <v>45687</v>
      </c>
      <c r="I3202" s="160">
        <v>45796</v>
      </c>
      <c r="J3202" s="161" t="s">
        <v>6174</v>
      </c>
      <c r="K3202" s="162" t="s">
        <v>6964</v>
      </c>
      <c r="L3202" s="163" t="s">
        <v>6954</v>
      </c>
      <c r="M3202" s="171">
        <v>0</v>
      </c>
      <c r="N3202" s="164">
        <v>2938.36</v>
      </c>
      <c r="O3202" s="162" t="s">
        <v>6965</v>
      </c>
      <c r="P3202" s="160">
        <v>45796</v>
      </c>
      <c r="Q3202" s="162" t="s">
        <v>6956</v>
      </c>
      <c r="R3202" s="164">
        <v>2938.36</v>
      </c>
      <c r="S3202" s="162"/>
      <c r="T3202" s="163"/>
      <c r="U3202" s="161" t="s">
        <v>10</v>
      </c>
      <c r="V3202" s="161" t="s">
        <v>11</v>
      </c>
      <c r="W3202" s="161" t="s">
        <v>12</v>
      </c>
      <c r="X3202" s="161" t="s">
        <v>13</v>
      </c>
      <c r="Y3202" s="165">
        <v>4400</v>
      </c>
      <c r="Z3202" s="165">
        <v>9351101</v>
      </c>
      <c r="AA3202" s="166">
        <v>2.2079360994276074E-2</v>
      </c>
      <c r="AB3202" s="167" t="s">
        <v>6957</v>
      </c>
      <c r="AC3202" s="168" t="s">
        <v>3312</v>
      </c>
    </row>
    <row r="3203" spans="1:29" x14ac:dyDescent="0.3">
      <c r="A3203" s="156" t="s">
        <v>2768</v>
      </c>
      <c r="B3203" s="157">
        <v>7</v>
      </c>
      <c r="C3203" s="158" t="s">
        <v>1548</v>
      </c>
      <c r="D3203" s="158" t="s">
        <v>438</v>
      </c>
      <c r="E3203" s="156" t="s">
        <v>2722</v>
      </c>
      <c r="F3203" s="159" t="s">
        <v>477</v>
      </c>
      <c r="G3203" s="156" t="s">
        <v>138</v>
      </c>
      <c r="H3203" s="160">
        <v>45785</v>
      </c>
      <c r="I3203" s="160">
        <v>45960</v>
      </c>
      <c r="J3203" s="161" t="s">
        <v>6707</v>
      </c>
      <c r="K3203" s="162"/>
      <c r="L3203" s="163" t="s">
        <v>6968</v>
      </c>
      <c r="M3203" s="171">
        <v>0</v>
      </c>
      <c r="N3203" s="164">
        <v>4798.04</v>
      </c>
      <c r="O3203" s="162" t="s">
        <v>7774</v>
      </c>
      <c r="P3203" s="160">
        <v>45960</v>
      </c>
      <c r="Q3203" s="162" t="s">
        <v>7775</v>
      </c>
      <c r="R3203" s="164">
        <v>4798.04</v>
      </c>
      <c r="S3203" s="163" t="s">
        <v>6132</v>
      </c>
      <c r="T3203" s="163"/>
      <c r="U3203" s="161" t="s">
        <v>10</v>
      </c>
      <c r="V3203" s="161" t="s">
        <v>11</v>
      </c>
      <c r="W3203" s="161" t="s">
        <v>1355</v>
      </c>
      <c r="X3203" s="161" t="s">
        <v>1356</v>
      </c>
      <c r="Y3203" s="169">
        <v>4300</v>
      </c>
      <c r="Z3203" s="169">
        <v>9161101</v>
      </c>
      <c r="AA3203" s="166">
        <v>8.9299819317336673E-2</v>
      </c>
      <c r="AB3203" s="167" t="s">
        <v>6808</v>
      </c>
      <c r="AC3203" s="168" t="s">
        <v>3207</v>
      </c>
    </row>
    <row r="3204" spans="1:29" x14ac:dyDescent="0.3">
      <c r="A3204" s="156" t="s">
        <v>2768</v>
      </c>
      <c r="B3204" s="157">
        <v>7</v>
      </c>
      <c r="C3204" s="158" t="s">
        <v>1548</v>
      </c>
      <c r="D3204" s="158" t="s">
        <v>438</v>
      </c>
      <c r="E3204" s="156" t="s">
        <v>2722</v>
      </c>
      <c r="F3204" s="159" t="s">
        <v>477</v>
      </c>
      <c r="G3204" s="158" t="s">
        <v>138</v>
      </c>
      <c r="H3204" s="160">
        <v>45785</v>
      </c>
      <c r="I3204" s="160">
        <v>45961</v>
      </c>
      <c r="J3204" s="161" t="s">
        <v>6707</v>
      </c>
      <c r="K3204" s="162"/>
      <c r="L3204" s="163" t="s">
        <v>6968</v>
      </c>
      <c r="M3204" s="171">
        <v>0</v>
      </c>
      <c r="N3204" s="164">
        <v>6546.77</v>
      </c>
      <c r="O3204" s="162" t="s">
        <v>7774</v>
      </c>
      <c r="P3204" s="160">
        <v>45961</v>
      </c>
      <c r="Q3204" s="162" t="s">
        <v>7775</v>
      </c>
      <c r="R3204" s="164">
        <v>6546.77</v>
      </c>
      <c r="S3204" s="163" t="s">
        <v>6132</v>
      </c>
      <c r="T3204" s="163"/>
      <c r="U3204" s="161" t="s">
        <v>10</v>
      </c>
      <c r="V3204" s="161" t="s">
        <v>11</v>
      </c>
      <c r="W3204" s="161" t="s">
        <v>1355</v>
      </c>
      <c r="X3204" s="161" t="s">
        <v>1356</v>
      </c>
      <c r="Y3204" s="169">
        <v>4300</v>
      </c>
      <c r="Z3204" s="165">
        <v>9161101</v>
      </c>
      <c r="AA3204" s="166">
        <v>0.12184670784573708</v>
      </c>
      <c r="AB3204" s="167" t="s">
        <v>7776</v>
      </c>
      <c r="AC3204" s="168" t="s">
        <v>3207</v>
      </c>
    </row>
    <row r="3205" spans="1:29" x14ac:dyDescent="0.3">
      <c r="A3205" s="156" t="s">
        <v>2768</v>
      </c>
      <c r="B3205" s="157">
        <v>7</v>
      </c>
      <c r="C3205" s="158" t="s">
        <v>1548</v>
      </c>
      <c r="D3205" s="158" t="s">
        <v>438</v>
      </c>
      <c r="E3205" s="156" t="s">
        <v>2722</v>
      </c>
      <c r="F3205" s="159" t="s">
        <v>477</v>
      </c>
      <c r="G3205" s="158" t="s">
        <v>138</v>
      </c>
      <c r="H3205" s="160">
        <v>45785</v>
      </c>
      <c r="I3205" s="160">
        <v>46042</v>
      </c>
      <c r="J3205" s="161" t="s">
        <v>6707</v>
      </c>
      <c r="K3205" s="162"/>
      <c r="L3205" s="163" t="s">
        <v>6968</v>
      </c>
      <c r="M3205" s="171">
        <v>0</v>
      </c>
      <c r="N3205" s="164">
        <v>14460.25</v>
      </c>
      <c r="O3205" s="162" t="s">
        <v>7974</v>
      </c>
      <c r="P3205" s="160">
        <v>46042</v>
      </c>
      <c r="Q3205" s="162" t="s">
        <v>7975</v>
      </c>
      <c r="R3205" s="164">
        <v>14460.25</v>
      </c>
      <c r="S3205" s="163" t="s">
        <v>6132</v>
      </c>
      <c r="T3205" s="163"/>
      <c r="U3205" s="161" t="s">
        <v>10</v>
      </c>
      <c r="V3205" s="161" t="s">
        <v>11</v>
      </c>
      <c r="W3205" s="161" t="s">
        <v>1355</v>
      </c>
      <c r="X3205" s="161" t="s">
        <v>1356</v>
      </c>
      <c r="Y3205" s="169">
        <v>4300</v>
      </c>
      <c r="Z3205" s="169">
        <v>9161101</v>
      </c>
      <c r="AA3205" s="166">
        <v>0.26913025157846071</v>
      </c>
      <c r="AB3205" s="172" t="s">
        <v>6808</v>
      </c>
      <c r="AC3205" s="168" t="s">
        <v>3207</v>
      </c>
    </row>
    <row r="3206" spans="1:29" x14ac:dyDescent="0.3">
      <c r="A3206" s="156" t="s">
        <v>2768</v>
      </c>
      <c r="B3206" s="157">
        <v>7</v>
      </c>
      <c r="C3206" s="158" t="s">
        <v>1548</v>
      </c>
      <c r="D3206" s="158" t="s">
        <v>438</v>
      </c>
      <c r="E3206" s="156" t="s">
        <v>2722</v>
      </c>
      <c r="F3206" s="159" t="s">
        <v>477</v>
      </c>
      <c r="G3206" s="158" t="s">
        <v>138</v>
      </c>
      <c r="H3206" s="160">
        <v>45785</v>
      </c>
      <c r="I3206" s="160">
        <v>46042</v>
      </c>
      <c r="J3206" s="161" t="s">
        <v>6707</v>
      </c>
      <c r="K3206" s="162" t="s">
        <v>6967</v>
      </c>
      <c r="L3206" s="163" t="s">
        <v>6968</v>
      </c>
      <c r="M3206" s="171">
        <v>0</v>
      </c>
      <c r="N3206" s="164">
        <v>22548.73</v>
      </c>
      <c r="O3206" s="162" t="s">
        <v>7974</v>
      </c>
      <c r="P3206" s="160">
        <v>46042</v>
      </c>
      <c r="Q3206" s="162" t="s">
        <v>7975</v>
      </c>
      <c r="R3206" s="164">
        <v>22548.73</v>
      </c>
      <c r="S3206" s="163" t="s">
        <v>6132</v>
      </c>
      <c r="T3206" s="163"/>
      <c r="U3206" s="161" t="s">
        <v>10</v>
      </c>
      <c r="V3206" s="161" t="s">
        <v>11</v>
      </c>
      <c r="W3206" s="161" t="s">
        <v>1355</v>
      </c>
      <c r="X3206" s="161" t="s">
        <v>1356</v>
      </c>
      <c r="Y3206" s="165">
        <v>4300</v>
      </c>
      <c r="Z3206" s="165">
        <v>9161101</v>
      </c>
      <c r="AA3206" s="166">
        <v>0.41967084785358377</v>
      </c>
      <c r="AB3206" s="167" t="s">
        <v>7976</v>
      </c>
      <c r="AC3206" s="168" t="s">
        <v>3207</v>
      </c>
    </row>
    <row r="3207" spans="1:29" x14ac:dyDescent="0.3">
      <c r="A3207" s="156" t="s">
        <v>2768</v>
      </c>
      <c r="B3207" s="157">
        <v>7</v>
      </c>
      <c r="C3207" s="158" t="s">
        <v>1548</v>
      </c>
      <c r="D3207" s="158" t="s">
        <v>438</v>
      </c>
      <c r="E3207" s="156" t="s">
        <v>2722</v>
      </c>
      <c r="F3207" s="159" t="s">
        <v>477</v>
      </c>
      <c r="G3207" s="158" t="s">
        <v>138</v>
      </c>
      <c r="H3207" s="160">
        <v>45785</v>
      </c>
      <c r="I3207" s="160">
        <v>45960</v>
      </c>
      <c r="J3207" s="161" t="s">
        <v>6707</v>
      </c>
      <c r="K3207" s="162"/>
      <c r="L3207" s="163" t="s">
        <v>6968</v>
      </c>
      <c r="M3207" s="171">
        <v>0</v>
      </c>
      <c r="N3207" s="164">
        <v>8588.23</v>
      </c>
      <c r="O3207" s="162" t="s">
        <v>7774</v>
      </c>
      <c r="P3207" s="160">
        <v>45960</v>
      </c>
      <c r="Q3207" s="162" t="s">
        <v>7775</v>
      </c>
      <c r="R3207" s="164">
        <v>8588.23</v>
      </c>
      <c r="S3207" s="163" t="s">
        <v>6132</v>
      </c>
      <c r="T3207" s="163"/>
      <c r="U3207" s="161" t="s">
        <v>10</v>
      </c>
      <c r="V3207" s="161" t="s">
        <v>11</v>
      </c>
      <c r="W3207" s="161" t="s">
        <v>12</v>
      </c>
      <c r="X3207" s="161" t="s">
        <v>13</v>
      </c>
      <c r="Y3207" s="169">
        <v>4400</v>
      </c>
      <c r="Z3207" s="169">
        <v>9161101</v>
      </c>
      <c r="AA3207" s="166">
        <v>0.15984180774977499</v>
      </c>
      <c r="AB3207" s="167" t="s">
        <v>6808</v>
      </c>
      <c r="AC3207" s="168" t="s">
        <v>3207</v>
      </c>
    </row>
    <row r="3208" spans="1:29" x14ac:dyDescent="0.3">
      <c r="A3208" s="156" t="s">
        <v>2768</v>
      </c>
      <c r="B3208" s="157">
        <v>7</v>
      </c>
      <c r="C3208" s="158" t="s">
        <v>1548</v>
      </c>
      <c r="D3208" s="158" t="s">
        <v>438</v>
      </c>
      <c r="E3208" s="156" t="s">
        <v>2722</v>
      </c>
      <c r="F3208" s="159" t="s">
        <v>477</v>
      </c>
      <c r="G3208" s="156" t="s">
        <v>138</v>
      </c>
      <c r="H3208" s="160">
        <v>45785</v>
      </c>
      <c r="I3208" s="160">
        <v>45961</v>
      </c>
      <c r="J3208" s="161" t="s">
        <v>6707</v>
      </c>
      <c r="K3208" s="162"/>
      <c r="L3208" s="163" t="s">
        <v>6968</v>
      </c>
      <c r="M3208" s="171">
        <v>0</v>
      </c>
      <c r="N3208" s="164">
        <v>-6546.77</v>
      </c>
      <c r="O3208" s="162" t="s">
        <v>7774</v>
      </c>
      <c r="P3208" s="160">
        <v>45961</v>
      </c>
      <c r="Q3208" s="162" t="s">
        <v>7775</v>
      </c>
      <c r="R3208" s="164">
        <v>-6546.77</v>
      </c>
      <c r="S3208" s="162" t="s">
        <v>6132</v>
      </c>
      <c r="T3208" s="163"/>
      <c r="U3208" s="161" t="s">
        <v>10</v>
      </c>
      <c r="V3208" s="161" t="s">
        <v>11</v>
      </c>
      <c r="W3208" s="161" t="s">
        <v>12</v>
      </c>
      <c r="X3208" s="161" t="s">
        <v>13</v>
      </c>
      <c r="Y3208" s="169">
        <v>4400</v>
      </c>
      <c r="Z3208" s="169">
        <v>9161101</v>
      </c>
      <c r="AA3208" s="166">
        <v>-0.12184670784573708</v>
      </c>
      <c r="AB3208" s="167" t="s">
        <v>6808</v>
      </c>
      <c r="AC3208" s="168" t="s">
        <v>3207</v>
      </c>
    </row>
    <row r="3209" spans="1:29" x14ac:dyDescent="0.3">
      <c r="A3209" s="156" t="s">
        <v>2768</v>
      </c>
      <c r="B3209" s="157">
        <v>7</v>
      </c>
      <c r="C3209" s="158" t="s">
        <v>1548</v>
      </c>
      <c r="D3209" s="158" t="s">
        <v>438</v>
      </c>
      <c r="E3209" s="156" t="s">
        <v>2722</v>
      </c>
      <c r="F3209" s="159" t="s">
        <v>477</v>
      </c>
      <c r="G3209" s="158" t="s">
        <v>138</v>
      </c>
      <c r="H3209" s="160">
        <v>45785</v>
      </c>
      <c r="I3209" s="160">
        <v>46042</v>
      </c>
      <c r="J3209" s="161" t="s">
        <v>6707</v>
      </c>
      <c r="K3209" s="162"/>
      <c r="L3209" s="163" t="s">
        <v>6968</v>
      </c>
      <c r="M3209" s="171">
        <v>0</v>
      </c>
      <c r="N3209" s="164">
        <v>25883.040000000001</v>
      </c>
      <c r="O3209" s="162" t="s">
        <v>7974</v>
      </c>
      <c r="P3209" s="160">
        <v>46042</v>
      </c>
      <c r="Q3209" s="162" t="s">
        <v>7975</v>
      </c>
      <c r="R3209" s="164">
        <v>25883.040000000001</v>
      </c>
      <c r="S3209" s="163" t="s">
        <v>6132</v>
      </c>
      <c r="T3209" s="163"/>
      <c r="U3209" s="161" t="s">
        <v>10</v>
      </c>
      <c r="V3209" s="161" t="s">
        <v>11</v>
      </c>
      <c r="W3209" s="161" t="s">
        <v>12</v>
      </c>
      <c r="X3209" s="161" t="s">
        <v>13</v>
      </c>
      <c r="Y3209" s="169">
        <v>4400</v>
      </c>
      <c r="Z3209" s="169">
        <v>9161101</v>
      </c>
      <c r="AA3209" s="166">
        <v>0.48172812135442766</v>
      </c>
      <c r="AB3209" s="167" t="s">
        <v>7776</v>
      </c>
      <c r="AC3209" s="168" t="s">
        <v>3207</v>
      </c>
    </row>
    <row r="3210" spans="1:29" x14ac:dyDescent="0.3">
      <c r="A3210" s="156" t="s">
        <v>2768</v>
      </c>
      <c r="B3210" s="157">
        <v>7</v>
      </c>
      <c r="C3210" s="158" t="s">
        <v>1548</v>
      </c>
      <c r="D3210" s="158" t="s">
        <v>438</v>
      </c>
      <c r="E3210" s="156" t="s">
        <v>2722</v>
      </c>
      <c r="F3210" s="159" t="s">
        <v>477</v>
      </c>
      <c r="G3210" s="158" t="s">
        <v>138</v>
      </c>
      <c r="H3210" s="160">
        <v>45785</v>
      </c>
      <c r="I3210" s="160">
        <v>46042</v>
      </c>
      <c r="J3210" s="161" t="s">
        <v>6707</v>
      </c>
      <c r="K3210" s="162" t="s">
        <v>6967</v>
      </c>
      <c r="L3210" s="156" t="s">
        <v>6968</v>
      </c>
      <c r="M3210" s="171">
        <v>0</v>
      </c>
      <c r="N3210" s="164">
        <v>-22548.73</v>
      </c>
      <c r="O3210" s="162" t="s">
        <v>7974</v>
      </c>
      <c r="P3210" s="160">
        <v>46042</v>
      </c>
      <c r="Q3210" s="162" t="s">
        <v>7975</v>
      </c>
      <c r="R3210" s="164">
        <v>-22548.73</v>
      </c>
      <c r="S3210" s="163" t="s">
        <v>6132</v>
      </c>
      <c r="T3210" s="163"/>
      <c r="U3210" s="161" t="s">
        <v>10</v>
      </c>
      <c r="V3210" s="161" t="s">
        <v>11</v>
      </c>
      <c r="W3210" s="161" t="s">
        <v>12</v>
      </c>
      <c r="X3210" s="161" t="s">
        <v>13</v>
      </c>
      <c r="Y3210" s="169">
        <v>4400</v>
      </c>
      <c r="Z3210" s="169">
        <v>9161101</v>
      </c>
      <c r="AA3210" s="166">
        <v>-0.41967084785358377</v>
      </c>
      <c r="AB3210" s="167" t="s">
        <v>7976</v>
      </c>
      <c r="AC3210" s="168" t="s">
        <v>3207</v>
      </c>
    </row>
    <row r="3211" spans="1:29" x14ac:dyDescent="0.3">
      <c r="A3211" s="156" t="s">
        <v>2769</v>
      </c>
      <c r="B3211" s="157">
        <v>6</v>
      </c>
      <c r="C3211" s="158" t="s">
        <v>1548</v>
      </c>
      <c r="D3211" s="158" t="s">
        <v>501</v>
      </c>
      <c r="E3211" s="156" t="s">
        <v>2722</v>
      </c>
      <c r="F3211" s="159" t="s">
        <v>477</v>
      </c>
      <c r="G3211" s="158" t="s">
        <v>138</v>
      </c>
      <c r="H3211" s="160">
        <v>45785</v>
      </c>
      <c r="I3211" s="160">
        <v>46030</v>
      </c>
      <c r="J3211" s="161" t="s">
        <v>6707</v>
      </c>
      <c r="K3211" s="162"/>
      <c r="L3211" s="156" t="s">
        <v>6970</v>
      </c>
      <c r="M3211" s="171">
        <v>0</v>
      </c>
      <c r="N3211" s="164">
        <v>17226.84</v>
      </c>
      <c r="O3211" s="162" t="s">
        <v>7977</v>
      </c>
      <c r="P3211" s="160">
        <v>46030</v>
      </c>
      <c r="Q3211" s="162" t="s">
        <v>7978</v>
      </c>
      <c r="R3211" s="164">
        <v>17226.84</v>
      </c>
      <c r="S3211" s="163" t="s">
        <v>6176</v>
      </c>
      <c r="T3211" s="163"/>
      <c r="U3211" s="161" t="s">
        <v>10</v>
      </c>
      <c r="V3211" s="161" t="s">
        <v>11</v>
      </c>
      <c r="W3211" s="161" t="s">
        <v>1355</v>
      </c>
      <c r="X3211" s="161" t="s">
        <v>1356</v>
      </c>
      <c r="Y3211" s="169">
        <v>4300</v>
      </c>
      <c r="Z3211" s="169">
        <v>9171101</v>
      </c>
      <c r="AA3211" s="166">
        <v>0.31916721908966372</v>
      </c>
      <c r="AB3211" s="167" t="s">
        <v>6770</v>
      </c>
      <c r="AC3211" s="168" t="s">
        <v>3217</v>
      </c>
    </row>
    <row r="3212" spans="1:29" x14ac:dyDescent="0.3">
      <c r="A3212" s="156" t="s">
        <v>2769</v>
      </c>
      <c r="B3212" s="157">
        <v>6</v>
      </c>
      <c r="C3212" s="158" t="s">
        <v>1548</v>
      </c>
      <c r="D3212" s="158" t="s">
        <v>501</v>
      </c>
      <c r="E3212" s="156" t="s">
        <v>2722</v>
      </c>
      <c r="F3212" s="159" t="s">
        <v>477</v>
      </c>
      <c r="G3212" s="158" t="s">
        <v>138</v>
      </c>
      <c r="H3212" s="160">
        <v>45785</v>
      </c>
      <c r="I3212" s="160">
        <v>46030</v>
      </c>
      <c r="J3212" s="161" t="s">
        <v>6707</v>
      </c>
      <c r="K3212" s="162"/>
      <c r="L3212" s="163" t="s">
        <v>6970</v>
      </c>
      <c r="M3212" s="171">
        <v>0</v>
      </c>
      <c r="N3212" s="164">
        <v>27485.55</v>
      </c>
      <c r="O3212" s="162" t="s">
        <v>7977</v>
      </c>
      <c r="P3212" s="160">
        <v>46030</v>
      </c>
      <c r="Q3212" s="162" t="s">
        <v>7978</v>
      </c>
      <c r="R3212" s="164">
        <v>27485.55</v>
      </c>
      <c r="S3212" s="163" t="s">
        <v>6176</v>
      </c>
      <c r="T3212" s="163"/>
      <c r="U3212" s="161" t="s">
        <v>10</v>
      </c>
      <c r="V3212" s="161" t="s">
        <v>11</v>
      </c>
      <c r="W3212" s="161" t="s">
        <v>1355</v>
      </c>
      <c r="X3212" s="161" t="s">
        <v>1356</v>
      </c>
      <c r="Y3212" s="165">
        <v>4300</v>
      </c>
      <c r="Z3212" s="165">
        <v>9171101</v>
      </c>
      <c r="AA3212" s="166">
        <v>0.50923364695149587</v>
      </c>
      <c r="AB3212" s="172" t="s">
        <v>7979</v>
      </c>
      <c r="AC3212" s="168" t="s">
        <v>3217</v>
      </c>
    </row>
    <row r="3213" spans="1:29" x14ac:dyDescent="0.3">
      <c r="A3213" s="156" t="s">
        <v>2769</v>
      </c>
      <c r="B3213" s="157">
        <v>6</v>
      </c>
      <c r="C3213" s="158" t="s">
        <v>1548</v>
      </c>
      <c r="D3213" s="158" t="s">
        <v>501</v>
      </c>
      <c r="E3213" s="156" t="s">
        <v>2722</v>
      </c>
      <c r="F3213" s="159" t="s">
        <v>477</v>
      </c>
      <c r="G3213" s="158" t="s">
        <v>138</v>
      </c>
      <c r="H3213" s="160">
        <v>45785</v>
      </c>
      <c r="I3213" s="160">
        <v>46183</v>
      </c>
      <c r="J3213" s="161" t="s">
        <v>6707</v>
      </c>
      <c r="K3213" s="162" t="s">
        <v>6969</v>
      </c>
      <c r="L3213" s="158" t="s">
        <v>6970</v>
      </c>
      <c r="M3213" s="171">
        <v>0</v>
      </c>
      <c r="N3213" s="164">
        <v>2119.19</v>
      </c>
      <c r="O3213" s="162" t="s">
        <v>8380</v>
      </c>
      <c r="P3213" s="160">
        <v>46183</v>
      </c>
      <c r="Q3213" s="162" t="s">
        <v>8381</v>
      </c>
      <c r="R3213" s="164">
        <v>2119.19</v>
      </c>
      <c r="S3213" s="163" t="s">
        <v>6176</v>
      </c>
      <c r="T3213" s="163"/>
      <c r="U3213" s="161" t="s">
        <v>10</v>
      </c>
      <c r="V3213" s="161" t="s">
        <v>11</v>
      </c>
      <c r="W3213" s="161" t="s">
        <v>1355</v>
      </c>
      <c r="X3213" s="161" t="s">
        <v>1356</v>
      </c>
      <c r="Y3213" s="169">
        <v>4300</v>
      </c>
      <c r="Z3213" s="169">
        <v>9171101</v>
      </c>
      <c r="AA3213" s="166">
        <v>3.9262916415467058E-2</v>
      </c>
      <c r="AB3213" s="167" t="s">
        <v>6770</v>
      </c>
      <c r="AC3213" s="168" t="s">
        <v>3217</v>
      </c>
    </row>
    <row r="3214" spans="1:29" x14ac:dyDescent="0.3">
      <c r="A3214" s="156" t="s">
        <v>2769</v>
      </c>
      <c r="B3214" s="157">
        <v>6</v>
      </c>
      <c r="C3214" s="156" t="s">
        <v>1548</v>
      </c>
      <c r="D3214" s="156" t="s">
        <v>501</v>
      </c>
      <c r="E3214" s="156" t="s">
        <v>2722</v>
      </c>
      <c r="F3214" s="159" t="s">
        <v>477</v>
      </c>
      <c r="G3214" s="158" t="s">
        <v>138</v>
      </c>
      <c r="H3214" s="160">
        <v>45785</v>
      </c>
      <c r="I3214" s="160">
        <v>46030</v>
      </c>
      <c r="J3214" s="161" t="s">
        <v>6707</v>
      </c>
      <c r="K3214" s="162"/>
      <c r="L3214" s="156" t="s">
        <v>6970</v>
      </c>
      <c r="M3214" s="171">
        <v>0</v>
      </c>
      <c r="N3214" s="170">
        <v>30835.06</v>
      </c>
      <c r="O3214" s="162" t="s">
        <v>7977</v>
      </c>
      <c r="P3214" s="160">
        <v>46030</v>
      </c>
      <c r="Q3214" s="162" t="s">
        <v>7978</v>
      </c>
      <c r="R3214" s="171">
        <v>30835.06</v>
      </c>
      <c r="S3214" s="158" t="s">
        <v>6176</v>
      </c>
      <c r="T3214" s="162"/>
      <c r="U3214" s="161" t="s">
        <v>10</v>
      </c>
      <c r="V3214" s="161" t="s">
        <v>11</v>
      </c>
      <c r="W3214" s="161" t="s">
        <v>12</v>
      </c>
      <c r="X3214" s="161" t="s">
        <v>13</v>
      </c>
      <c r="Y3214" s="165">
        <v>4400</v>
      </c>
      <c r="Z3214" s="165">
        <v>9171101</v>
      </c>
      <c r="AA3214" s="166">
        <v>0.57129109869615824</v>
      </c>
      <c r="AB3214" s="183" t="s">
        <v>6770</v>
      </c>
      <c r="AC3214" s="168" t="s">
        <v>3217</v>
      </c>
    </row>
    <row r="3215" spans="1:29" x14ac:dyDescent="0.3">
      <c r="A3215" s="156" t="s">
        <v>2769</v>
      </c>
      <c r="B3215" s="157">
        <v>6</v>
      </c>
      <c r="C3215" s="156" t="s">
        <v>1548</v>
      </c>
      <c r="D3215" s="156" t="s">
        <v>501</v>
      </c>
      <c r="E3215" s="156" t="s">
        <v>2722</v>
      </c>
      <c r="F3215" s="159" t="s">
        <v>477</v>
      </c>
      <c r="G3215" s="156" t="s">
        <v>138</v>
      </c>
      <c r="H3215" s="160">
        <v>45785</v>
      </c>
      <c r="I3215" s="160">
        <v>46030</v>
      </c>
      <c r="J3215" s="161" t="s">
        <v>6707</v>
      </c>
      <c r="K3215" s="162"/>
      <c r="L3215" s="163" t="s">
        <v>6970</v>
      </c>
      <c r="M3215" s="171">
        <v>0</v>
      </c>
      <c r="N3215" s="164">
        <v>-27485.55</v>
      </c>
      <c r="O3215" s="162" t="s">
        <v>7977</v>
      </c>
      <c r="P3215" s="160">
        <v>46030</v>
      </c>
      <c r="Q3215" s="162" t="s">
        <v>7978</v>
      </c>
      <c r="R3215" s="164">
        <v>-27485.55</v>
      </c>
      <c r="S3215" s="163" t="s">
        <v>6176</v>
      </c>
      <c r="T3215" s="163"/>
      <c r="U3215" s="161" t="s">
        <v>10</v>
      </c>
      <c r="V3215" s="161" t="s">
        <v>11</v>
      </c>
      <c r="W3215" s="161" t="s">
        <v>12</v>
      </c>
      <c r="X3215" s="161" t="s">
        <v>13</v>
      </c>
      <c r="Y3215" s="169">
        <v>4400</v>
      </c>
      <c r="Z3215" s="165">
        <v>9171101</v>
      </c>
      <c r="AA3215" s="166">
        <v>-0.50923364695149587</v>
      </c>
      <c r="AB3215" s="167" t="s">
        <v>7979</v>
      </c>
      <c r="AC3215" s="168" t="s">
        <v>3217</v>
      </c>
    </row>
    <row r="3216" spans="1:29" x14ac:dyDescent="0.3">
      <c r="A3216" s="156" t="s">
        <v>2769</v>
      </c>
      <c r="B3216" s="157">
        <v>6</v>
      </c>
      <c r="C3216" s="158" t="s">
        <v>1548</v>
      </c>
      <c r="D3216" s="158" t="s">
        <v>501</v>
      </c>
      <c r="E3216" s="156" t="s">
        <v>2722</v>
      </c>
      <c r="F3216" s="159" t="s">
        <v>477</v>
      </c>
      <c r="G3216" s="158" t="s">
        <v>138</v>
      </c>
      <c r="H3216" s="160">
        <v>45785</v>
      </c>
      <c r="I3216" s="160">
        <v>46183</v>
      </c>
      <c r="J3216" s="161" t="s">
        <v>6707</v>
      </c>
      <c r="K3216" s="162" t="s">
        <v>6969</v>
      </c>
      <c r="L3216" s="163" t="s">
        <v>6970</v>
      </c>
      <c r="M3216" s="171">
        <v>0</v>
      </c>
      <c r="N3216" s="164">
        <v>3793.25</v>
      </c>
      <c r="O3216" s="162" t="s">
        <v>8380</v>
      </c>
      <c r="P3216" s="160">
        <v>46183</v>
      </c>
      <c r="Q3216" s="162" t="s">
        <v>8381</v>
      </c>
      <c r="R3216" s="164">
        <v>3793.25</v>
      </c>
      <c r="S3216" s="163" t="s">
        <v>6176</v>
      </c>
      <c r="T3216" s="163"/>
      <c r="U3216" s="161" t="s">
        <v>10</v>
      </c>
      <c r="V3216" s="161" t="s">
        <v>11</v>
      </c>
      <c r="W3216" s="161" t="s">
        <v>12</v>
      </c>
      <c r="X3216" s="161" t="s">
        <v>13</v>
      </c>
      <c r="Y3216" s="169">
        <v>4400</v>
      </c>
      <c r="Z3216" s="169">
        <v>9171101</v>
      </c>
      <c r="AA3216" s="166">
        <v>7.0278765798711021E-2</v>
      </c>
      <c r="AB3216" s="167" t="s">
        <v>6770</v>
      </c>
      <c r="AC3216" s="168" t="s">
        <v>3217</v>
      </c>
    </row>
    <row r="3217" spans="1:29" x14ac:dyDescent="0.3">
      <c r="A3217" s="156" t="s">
        <v>2767</v>
      </c>
      <c r="B3217" s="157">
        <v>4</v>
      </c>
      <c r="C3217" s="158" t="s">
        <v>1548</v>
      </c>
      <c r="D3217" s="158" t="s">
        <v>418</v>
      </c>
      <c r="E3217" s="156" t="s">
        <v>2722</v>
      </c>
      <c r="F3217" s="159" t="s">
        <v>477</v>
      </c>
      <c r="G3217" s="158" t="s">
        <v>138</v>
      </c>
      <c r="H3217" s="160">
        <v>45785</v>
      </c>
      <c r="I3217" s="160">
        <v>45918</v>
      </c>
      <c r="J3217" s="161" t="s">
        <v>6707</v>
      </c>
      <c r="K3217" s="162"/>
      <c r="L3217" s="163" t="s">
        <v>6972</v>
      </c>
      <c r="M3217" s="171">
        <v>0</v>
      </c>
      <c r="N3217" s="164">
        <v>19282.580000000002</v>
      </c>
      <c r="O3217" s="162" t="s">
        <v>7529</v>
      </c>
      <c r="P3217" s="160">
        <v>45918</v>
      </c>
      <c r="Q3217" s="162" t="s">
        <v>7530</v>
      </c>
      <c r="R3217" s="164">
        <v>19282.580000000002</v>
      </c>
      <c r="S3217" s="163" t="s">
        <v>6235</v>
      </c>
      <c r="T3217" s="163"/>
      <c r="U3217" s="161" t="s">
        <v>10</v>
      </c>
      <c r="V3217" s="161" t="s">
        <v>11</v>
      </c>
      <c r="W3217" s="161" t="s">
        <v>1355</v>
      </c>
      <c r="X3217" s="161" t="s">
        <v>1356</v>
      </c>
      <c r="Y3217" s="169">
        <v>4300</v>
      </c>
      <c r="Z3217" s="169">
        <v>9091101</v>
      </c>
      <c r="AA3217" s="166">
        <v>0.357254576897096</v>
      </c>
      <c r="AB3217" s="167" t="s">
        <v>6786</v>
      </c>
      <c r="AC3217" s="168" t="s">
        <v>3192</v>
      </c>
    </row>
    <row r="3218" spans="1:29" x14ac:dyDescent="0.3">
      <c r="A3218" s="156" t="s">
        <v>2767</v>
      </c>
      <c r="B3218" s="157">
        <v>4</v>
      </c>
      <c r="C3218" s="158" t="s">
        <v>1548</v>
      </c>
      <c r="D3218" s="163" t="s">
        <v>418</v>
      </c>
      <c r="E3218" s="156" t="s">
        <v>2722</v>
      </c>
      <c r="F3218" s="159" t="s">
        <v>477</v>
      </c>
      <c r="G3218" s="158" t="s">
        <v>138</v>
      </c>
      <c r="H3218" s="160">
        <v>45785</v>
      </c>
      <c r="I3218" s="160">
        <v>45923</v>
      </c>
      <c r="J3218" s="161" t="s">
        <v>6707</v>
      </c>
      <c r="K3218" s="162"/>
      <c r="L3218" s="163" t="s">
        <v>6972</v>
      </c>
      <c r="M3218" s="171">
        <v>0</v>
      </c>
      <c r="N3218" s="164">
        <v>-113.56</v>
      </c>
      <c r="O3218" s="162" t="s">
        <v>7529</v>
      </c>
      <c r="P3218" s="160">
        <v>45923</v>
      </c>
      <c r="Q3218" s="162" t="s">
        <v>7530</v>
      </c>
      <c r="R3218" s="164">
        <v>-113.56</v>
      </c>
      <c r="S3218" s="162" t="s">
        <v>6235</v>
      </c>
      <c r="T3218" s="163"/>
      <c r="U3218" s="161" t="s">
        <v>10</v>
      </c>
      <c r="V3218" s="161" t="s">
        <v>11</v>
      </c>
      <c r="W3218" s="161" t="s">
        <v>1355</v>
      </c>
      <c r="X3218" s="161" t="s">
        <v>1356</v>
      </c>
      <c r="Y3218" s="169">
        <v>4300</v>
      </c>
      <c r="Z3218" s="169">
        <v>9091101</v>
      </c>
      <c r="AA3218" s="166">
        <v>-2.103962734884762E-3</v>
      </c>
      <c r="AB3218" s="158" t="s">
        <v>7531</v>
      </c>
      <c r="AC3218" s="168" t="s">
        <v>3192</v>
      </c>
    </row>
    <row r="3219" spans="1:29" x14ac:dyDescent="0.3">
      <c r="A3219" s="156" t="s">
        <v>2767</v>
      </c>
      <c r="B3219" s="157">
        <v>4</v>
      </c>
      <c r="C3219" s="158" t="s">
        <v>1548</v>
      </c>
      <c r="D3219" s="158" t="s">
        <v>418</v>
      </c>
      <c r="E3219" s="156" t="s">
        <v>2722</v>
      </c>
      <c r="F3219" s="159" t="s">
        <v>477</v>
      </c>
      <c r="G3219" s="158" t="s">
        <v>138</v>
      </c>
      <c r="H3219" s="160">
        <v>45785</v>
      </c>
      <c r="I3219" s="160">
        <v>45938</v>
      </c>
      <c r="J3219" s="161" t="s">
        <v>6707</v>
      </c>
      <c r="K3219" s="162"/>
      <c r="L3219" s="158" t="s">
        <v>6972</v>
      </c>
      <c r="M3219" s="171">
        <v>0</v>
      </c>
      <c r="N3219" s="164">
        <v>63.45</v>
      </c>
      <c r="O3219" s="162" t="s">
        <v>7692</v>
      </c>
      <c r="P3219" s="160">
        <v>45938</v>
      </c>
      <c r="Q3219" s="162" t="s">
        <v>7693</v>
      </c>
      <c r="R3219" s="164">
        <v>63.45</v>
      </c>
      <c r="S3219" s="163" t="s">
        <v>6235</v>
      </c>
      <c r="T3219" s="163"/>
      <c r="U3219" s="161" t="s">
        <v>10</v>
      </c>
      <c r="V3219" s="161" t="s">
        <v>11</v>
      </c>
      <c r="W3219" s="161" t="s">
        <v>1355</v>
      </c>
      <c r="X3219" s="161" t="s">
        <v>1356</v>
      </c>
      <c r="Y3219" s="169">
        <v>4300</v>
      </c>
      <c r="Z3219" s="169">
        <v>9091101</v>
      </c>
      <c r="AA3219" s="166">
        <v>1.1755586080348553E-3</v>
      </c>
      <c r="AB3219" s="172" t="s">
        <v>7777</v>
      </c>
      <c r="AC3219" s="168" t="s">
        <v>3192</v>
      </c>
    </row>
    <row r="3220" spans="1:29" x14ac:dyDescent="0.3">
      <c r="A3220" s="156" t="s">
        <v>2767</v>
      </c>
      <c r="B3220" s="157">
        <v>4</v>
      </c>
      <c r="C3220" s="158" t="s">
        <v>1548</v>
      </c>
      <c r="D3220" s="158" t="s">
        <v>418</v>
      </c>
      <c r="E3220" s="156" t="s">
        <v>2722</v>
      </c>
      <c r="F3220" s="159" t="s">
        <v>477</v>
      </c>
      <c r="G3220" s="158" t="s">
        <v>138</v>
      </c>
      <c r="H3220" s="160">
        <v>45785</v>
      </c>
      <c r="I3220" s="160">
        <v>45938</v>
      </c>
      <c r="J3220" s="161" t="s">
        <v>6707</v>
      </c>
      <c r="K3220" s="162" t="s">
        <v>6971</v>
      </c>
      <c r="L3220" s="163" t="s">
        <v>6972</v>
      </c>
      <c r="M3220" s="171">
        <v>0</v>
      </c>
      <c r="N3220" s="164">
        <v>113.56</v>
      </c>
      <c r="O3220" s="162" t="s">
        <v>7692</v>
      </c>
      <c r="P3220" s="160">
        <v>45938</v>
      </c>
      <c r="Q3220" s="162" t="s">
        <v>7693</v>
      </c>
      <c r="R3220" s="164">
        <v>113.56</v>
      </c>
      <c r="S3220" s="163" t="s">
        <v>6235</v>
      </c>
      <c r="T3220" s="163"/>
      <c r="U3220" s="161" t="s">
        <v>10</v>
      </c>
      <c r="V3220" s="161" t="s">
        <v>11</v>
      </c>
      <c r="W3220" s="161" t="s">
        <v>1355</v>
      </c>
      <c r="X3220" s="161" t="s">
        <v>1356</v>
      </c>
      <c r="Y3220" s="169">
        <v>4300</v>
      </c>
      <c r="Z3220" s="169">
        <v>9091101</v>
      </c>
      <c r="AA3220" s="166">
        <v>2.103962734884762E-3</v>
      </c>
      <c r="AB3220" s="167" t="s">
        <v>7778</v>
      </c>
      <c r="AC3220" s="168" t="s">
        <v>3192</v>
      </c>
    </row>
    <row r="3221" spans="1:29" x14ac:dyDescent="0.3">
      <c r="A3221" s="156" t="s">
        <v>2767</v>
      </c>
      <c r="B3221" s="157">
        <v>4</v>
      </c>
      <c r="C3221" s="156" t="s">
        <v>1548</v>
      </c>
      <c r="D3221" s="158" t="s">
        <v>418</v>
      </c>
      <c r="E3221" s="156" t="s">
        <v>2722</v>
      </c>
      <c r="F3221" s="159" t="s">
        <v>477</v>
      </c>
      <c r="G3221" s="156" t="s">
        <v>138</v>
      </c>
      <c r="H3221" s="160">
        <v>45785</v>
      </c>
      <c r="I3221" s="160">
        <v>45918</v>
      </c>
      <c r="J3221" s="161" t="s">
        <v>6707</v>
      </c>
      <c r="K3221" s="162"/>
      <c r="L3221" s="163" t="s">
        <v>6972</v>
      </c>
      <c r="M3221" s="171">
        <v>0</v>
      </c>
      <c r="N3221" s="164">
        <v>34514.76</v>
      </c>
      <c r="O3221" s="162" t="s">
        <v>7529</v>
      </c>
      <c r="P3221" s="160">
        <v>45918</v>
      </c>
      <c r="Q3221" s="162" t="s">
        <v>7530</v>
      </c>
      <c r="R3221" s="164">
        <v>34514.76</v>
      </c>
      <c r="S3221" s="158" t="s">
        <v>6235</v>
      </c>
      <c r="T3221" s="163"/>
      <c r="U3221" s="161" t="s">
        <v>10</v>
      </c>
      <c r="V3221" s="161" t="s">
        <v>11</v>
      </c>
      <c r="W3221" s="161" t="s">
        <v>12</v>
      </c>
      <c r="X3221" s="161" t="s">
        <v>13</v>
      </c>
      <c r="Y3221" s="169">
        <v>4400</v>
      </c>
      <c r="Z3221" s="169">
        <v>9091101</v>
      </c>
      <c r="AA3221" s="166">
        <v>0.63946608703320884</v>
      </c>
      <c r="AB3221" s="158" t="s">
        <v>6786</v>
      </c>
      <c r="AC3221" s="168" t="s">
        <v>3192</v>
      </c>
    </row>
    <row r="3222" spans="1:29" x14ac:dyDescent="0.3">
      <c r="A3222" s="156" t="s">
        <v>2767</v>
      </c>
      <c r="B3222" s="157">
        <v>4</v>
      </c>
      <c r="C3222" s="158" t="s">
        <v>1548</v>
      </c>
      <c r="D3222" s="158" t="s">
        <v>418</v>
      </c>
      <c r="E3222" s="156" t="s">
        <v>2722</v>
      </c>
      <c r="F3222" s="159" t="s">
        <v>477</v>
      </c>
      <c r="G3222" s="158" t="s">
        <v>138</v>
      </c>
      <c r="H3222" s="160">
        <v>45785</v>
      </c>
      <c r="I3222" s="160">
        <v>45923</v>
      </c>
      <c r="J3222" s="161" t="s">
        <v>6707</v>
      </c>
      <c r="K3222" s="162"/>
      <c r="L3222" s="163" t="s">
        <v>6972</v>
      </c>
      <c r="M3222" s="171">
        <v>0</v>
      </c>
      <c r="N3222" s="164">
        <v>113.56</v>
      </c>
      <c r="O3222" s="162" t="s">
        <v>7529</v>
      </c>
      <c r="P3222" s="160">
        <v>45923</v>
      </c>
      <c r="Q3222" s="162" t="s">
        <v>7530</v>
      </c>
      <c r="R3222" s="164">
        <v>113.56</v>
      </c>
      <c r="S3222" s="163" t="s">
        <v>6235</v>
      </c>
      <c r="T3222" s="163"/>
      <c r="U3222" s="161" t="s">
        <v>10</v>
      </c>
      <c r="V3222" s="161" t="s">
        <v>11</v>
      </c>
      <c r="W3222" s="161" t="s">
        <v>12</v>
      </c>
      <c r="X3222" s="161" t="s">
        <v>13</v>
      </c>
      <c r="Y3222" s="169">
        <v>4400</v>
      </c>
      <c r="Z3222" s="169">
        <v>9091101</v>
      </c>
      <c r="AA3222" s="166">
        <v>2.103962734884762E-3</v>
      </c>
      <c r="AB3222" s="158" t="s">
        <v>7531</v>
      </c>
      <c r="AC3222" s="168" t="s">
        <v>3192</v>
      </c>
    </row>
    <row r="3223" spans="1:29" x14ac:dyDescent="0.3">
      <c r="A3223" s="156" t="s">
        <v>2767</v>
      </c>
      <c r="B3223" s="157">
        <v>4</v>
      </c>
      <c r="C3223" s="158" t="s">
        <v>1548</v>
      </c>
      <c r="D3223" s="158" t="s">
        <v>418</v>
      </c>
      <c r="E3223" s="156" t="s">
        <v>2722</v>
      </c>
      <c r="F3223" s="159" t="s">
        <v>477</v>
      </c>
      <c r="G3223" s="158" t="s">
        <v>138</v>
      </c>
      <c r="H3223" s="160">
        <v>45785</v>
      </c>
      <c r="I3223" s="160">
        <v>45938</v>
      </c>
      <c r="J3223" s="161" t="s">
        <v>6707</v>
      </c>
      <c r="K3223" s="162"/>
      <c r="L3223" s="163" t="s">
        <v>6972</v>
      </c>
      <c r="M3223" s="171">
        <v>0</v>
      </c>
      <c r="N3223" s="171">
        <v>113.56</v>
      </c>
      <c r="O3223" s="162" t="s">
        <v>7692</v>
      </c>
      <c r="P3223" s="160">
        <v>45938</v>
      </c>
      <c r="Q3223" s="162" t="s">
        <v>7693</v>
      </c>
      <c r="R3223" s="171">
        <v>113.56</v>
      </c>
      <c r="S3223" s="163" t="s">
        <v>6235</v>
      </c>
      <c r="T3223" s="156"/>
      <c r="U3223" s="161" t="s">
        <v>10</v>
      </c>
      <c r="V3223" s="161" t="s">
        <v>11</v>
      </c>
      <c r="W3223" s="161" t="s">
        <v>12</v>
      </c>
      <c r="X3223" s="161" t="s">
        <v>13</v>
      </c>
      <c r="Y3223" s="165">
        <v>4400</v>
      </c>
      <c r="Z3223" s="165">
        <v>9091101</v>
      </c>
      <c r="AA3223" s="166">
        <v>2.103962734884762E-3</v>
      </c>
      <c r="AB3223" s="158" t="s">
        <v>7778</v>
      </c>
      <c r="AC3223" s="168" t="s">
        <v>3192</v>
      </c>
    </row>
    <row r="3224" spans="1:29" x14ac:dyDescent="0.3">
      <c r="A3224" s="156" t="s">
        <v>2767</v>
      </c>
      <c r="B3224" s="157">
        <v>4</v>
      </c>
      <c r="C3224" s="158" t="s">
        <v>1548</v>
      </c>
      <c r="D3224" s="158" t="s">
        <v>418</v>
      </c>
      <c r="E3224" s="156" t="s">
        <v>2722</v>
      </c>
      <c r="F3224" s="159" t="s">
        <v>477</v>
      </c>
      <c r="G3224" s="158" t="s">
        <v>138</v>
      </c>
      <c r="H3224" s="160">
        <v>45785</v>
      </c>
      <c r="I3224" s="160">
        <v>45938</v>
      </c>
      <c r="J3224" s="161" t="s">
        <v>6707</v>
      </c>
      <c r="K3224" s="162" t="s">
        <v>6971</v>
      </c>
      <c r="L3224" s="163" t="s">
        <v>6972</v>
      </c>
      <c r="M3224" s="171">
        <v>0</v>
      </c>
      <c r="N3224" s="164">
        <v>-113.56</v>
      </c>
      <c r="O3224" s="162" t="s">
        <v>7692</v>
      </c>
      <c r="P3224" s="160">
        <v>45938</v>
      </c>
      <c r="Q3224" s="162" t="s">
        <v>7693</v>
      </c>
      <c r="R3224" s="164">
        <v>-113.56</v>
      </c>
      <c r="S3224" s="163" t="s">
        <v>6235</v>
      </c>
      <c r="T3224" s="163"/>
      <c r="U3224" s="161" t="s">
        <v>10</v>
      </c>
      <c r="V3224" s="161" t="s">
        <v>11</v>
      </c>
      <c r="W3224" s="161" t="s">
        <v>12</v>
      </c>
      <c r="X3224" s="161" t="s">
        <v>13</v>
      </c>
      <c r="Y3224" s="165">
        <v>4400</v>
      </c>
      <c r="Z3224" s="165">
        <v>9091101</v>
      </c>
      <c r="AA3224" s="166">
        <v>-2.103962734884762E-3</v>
      </c>
      <c r="AB3224" s="167" t="s">
        <v>7778</v>
      </c>
      <c r="AC3224" s="168" t="s">
        <v>3192</v>
      </c>
    </row>
    <row r="3225" spans="1:29" x14ac:dyDescent="0.3">
      <c r="A3225" s="156" t="s">
        <v>2771</v>
      </c>
      <c r="B3225" s="157">
        <v>6</v>
      </c>
      <c r="C3225" s="158" t="s">
        <v>1548</v>
      </c>
      <c r="D3225" s="156" t="s">
        <v>500</v>
      </c>
      <c r="E3225" s="156" t="s">
        <v>2722</v>
      </c>
      <c r="F3225" s="159" t="s">
        <v>477</v>
      </c>
      <c r="G3225" s="158" t="s">
        <v>138</v>
      </c>
      <c r="H3225" s="160">
        <v>45785</v>
      </c>
      <c r="I3225" s="160">
        <v>46108</v>
      </c>
      <c r="J3225" s="161" t="s">
        <v>6707</v>
      </c>
      <c r="K3225" s="162"/>
      <c r="L3225" s="163" t="s">
        <v>6974</v>
      </c>
      <c r="M3225" s="171">
        <v>0</v>
      </c>
      <c r="N3225" s="171">
        <v>28887.41</v>
      </c>
      <c r="O3225" s="162" t="s">
        <v>8382</v>
      </c>
      <c r="P3225" s="160">
        <v>46108</v>
      </c>
      <c r="Q3225" s="162" t="s">
        <v>7980</v>
      </c>
      <c r="R3225" s="171">
        <v>28887.41</v>
      </c>
      <c r="S3225" s="163" t="s">
        <v>6332</v>
      </c>
      <c r="T3225" s="156"/>
      <c r="U3225" s="161" t="s">
        <v>10</v>
      </c>
      <c r="V3225" s="161" t="s">
        <v>11</v>
      </c>
      <c r="W3225" s="161" t="s">
        <v>1355</v>
      </c>
      <c r="X3225" s="161" t="s">
        <v>1356</v>
      </c>
      <c r="Y3225" s="165">
        <v>4300</v>
      </c>
      <c r="Z3225" s="165">
        <v>9261101</v>
      </c>
      <c r="AA3225" s="166">
        <v>0.35842989412031695</v>
      </c>
      <c r="AB3225" s="158" t="s">
        <v>6777</v>
      </c>
      <c r="AC3225" s="168" t="s">
        <v>3267</v>
      </c>
    </row>
    <row r="3226" spans="1:29" x14ac:dyDescent="0.3">
      <c r="A3226" s="156" t="s">
        <v>2771</v>
      </c>
      <c r="B3226" s="157">
        <v>6</v>
      </c>
      <c r="C3226" s="158" t="s">
        <v>1548</v>
      </c>
      <c r="D3226" s="158" t="s">
        <v>500</v>
      </c>
      <c r="E3226" s="156" t="s">
        <v>2722</v>
      </c>
      <c r="F3226" s="159" t="s">
        <v>477</v>
      </c>
      <c r="G3226" s="158" t="s">
        <v>138</v>
      </c>
      <c r="H3226" s="160">
        <v>45785</v>
      </c>
      <c r="I3226" s="160">
        <v>46108</v>
      </c>
      <c r="J3226" s="161" t="s">
        <v>6707</v>
      </c>
      <c r="K3226" s="162" t="s">
        <v>6973</v>
      </c>
      <c r="L3226" s="163" t="s">
        <v>6974</v>
      </c>
      <c r="M3226" s="171">
        <v>0</v>
      </c>
      <c r="N3226" s="164">
        <v>46705.43</v>
      </c>
      <c r="O3226" s="162" t="s">
        <v>8382</v>
      </c>
      <c r="P3226" s="160">
        <v>46108</v>
      </c>
      <c r="Q3226" s="162" t="s">
        <v>7980</v>
      </c>
      <c r="R3226" s="164">
        <v>46705.43</v>
      </c>
      <c r="S3226" s="163" t="s">
        <v>6332</v>
      </c>
      <c r="T3226" s="163"/>
      <c r="U3226" s="161" t="s">
        <v>10</v>
      </c>
      <c r="V3226" s="161" t="s">
        <v>11</v>
      </c>
      <c r="W3226" s="161" t="s">
        <v>1355</v>
      </c>
      <c r="X3226" s="161" t="s">
        <v>1356</v>
      </c>
      <c r="Y3226" s="169">
        <v>4300</v>
      </c>
      <c r="Z3226" s="169">
        <v>9261101</v>
      </c>
      <c r="AA3226" s="166">
        <v>0.57951274723984858</v>
      </c>
      <c r="AB3226" s="167" t="s">
        <v>7981</v>
      </c>
      <c r="AC3226" s="168" t="s">
        <v>3267</v>
      </c>
    </row>
    <row r="3227" spans="1:29" x14ac:dyDescent="0.3">
      <c r="A3227" s="156" t="s">
        <v>2771</v>
      </c>
      <c r="B3227" s="157">
        <v>6</v>
      </c>
      <c r="C3227" s="158" t="s">
        <v>1548</v>
      </c>
      <c r="D3227" s="158" t="s">
        <v>500</v>
      </c>
      <c r="E3227" s="156" t="s">
        <v>2722</v>
      </c>
      <c r="F3227" s="159" t="s">
        <v>477</v>
      </c>
      <c r="G3227" s="156" t="s">
        <v>138</v>
      </c>
      <c r="H3227" s="160">
        <v>45785</v>
      </c>
      <c r="I3227" s="160">
        <v>46108</v>
      </c>
      <c r="J3227" s="161" t="s">
        <v>6707</v>
      </c>
      <c r="K3227" s="162"/>
      <c r="L3227" s="163" t="s">
        <v>6974</v>
      </c>
      <c r="M3227" s="171">
        <v>0</v>
      </c>
      <c r="N3227" s="164">
        <v>51706.9</v>
      </c>
      <c r="O3227" s="162" t="s">
        <v>8382</v>
      </c>
      <c r="P3227" s="160">
        <v>46108</v>
      </c>
      <c r="Q3227" s="162" t="s">
        <v>7980</v>
      </c>
      <c r="R3227" s="164">
        <v>51706.9</v>
      </c>
      <c r="S3227" s="162" t="s">
        <v>6332</v>
      </c>
      <c r="T3227" s="163"/>
      <c r="U3227" s="161" t="s">
        <v>10</v>
      </c>
      <c r="V3227" s="161" t="s">
        <v>11</v>
      </c>
      <c r="W3227" s="161" t="s">
        <v>12</v>
      </c>
      <c r="X3227" s="161" t="s">
        <v>13</v>
      </c>
      <c r="Y3227" s="169">
        <v>4400</v>
      </c>
      <c r="Z3227" s="169">
        <v>9261101</v>
      </c>
      <c r="AA3227" s="166">
        <v>0.64157010587968311</v>
      </c>
      <c r="AB3227" s="167" t="s">
        <v>6777</v>
      </c>
      <c r="AC3227" s="168" t="s">
        <v>3267</v>
      </c>
    </row>
    <row r="3228" spans="1:29" x14ac:dyDescent="0.3">
      <c r="A3228" s="156" t="s">
        <v>2771</v>
      </c>
      <c r="B3228" s="157">
        <v>6</v>
      </c>
      <c r="C3228" s="158" t="s">
        <v>1548</v>
      </c>
      <c r="D3228" s="156" t="s">
        <v>500</v>
      </c>
      <c r="E3228" s="156" t="s">
        <v>2722</v>
      </c>
      <c r="F3228" s="158" t="s">
        <v>477</v>
      </c>
      <c r="G3228" s="158" t="s">
        <v>138</v>
      </c>
      <c r="H3228" s="160">
        <v>45785</v>
      </c>
      <c r="I3228" s="160">
        <v>46108</v>
      </c>
      <c r="J3228" s="161" t="s">
        <v>6707</v>
      </c>
      <c r="K3228" s="162" t="s">
        <v>6973</v>
      </c>
      <c r="L3228" s="163" t="s">
        <v>6974</v>
      </c>
      <c r="M3228" s="171">
        <v>0</v>
      </c>
      <c r="N3228" s="171">
        <v>-46705.43</v>
      </c>
      <c r="O3228" s="162" t="s">
        <v>8382</v>
      </c>
      <c r="P3228" s="160">
        <v>46108</v>
      </c>
      <c r="Q3228" s="162" t="s">
        <v>7980</v>
      </c>
      <c r="R3228" s="171">
        <v>-46705.43</v>
      </c>
      <c r="S3228" s="163" t="s">
        <v>6332</v>
      </c>
      <c r="T3228" s="156"/>
      <c r="U3228" s="161" t="s">
        <v>10</v>
      </c>
      <c r="V3228" s="161" t="s">
        <v>11</v>
      </c>
      <c r="W3228" s="161" t="s">
        <v>12</v>
      </c>
      <c r="X3228" s="161" t="s">
        <v>13</v>
      </c>
      <c r="Y3228" s="165">
        <v>4400</v>
      </c>
      <c r="Z3228" s="165">
        <v>9261101</v>
      </c>
      <c r="AA3228" s="166">
        <v>-0.57951274723984858</v>
      </c>
      <c r="AB3228" s="158" t="s">
        <v>7981</v>
      </c>
      <c r="AC3228" s="168" t="s">
        <v>3267</v>
      </c>
    </row>
    <row r="3229" spans="1:29" x14ac:dyDescent="0.3">
      <c r="A3229" s="156" t="s">
        <v>2775</v>
      </c>
      <c r="B3229" s="177">
        <v>6</v>
      </c>
      <c r="C3229" s="167" t="s">
        <v>1548</v>
      </c>
      <c r="D3229" s="156" t="s">
        <v>301</v>
      </c>
      <c r="E3229" s="156" t="s">
        <v>2722</v>
      </c>
      <c r="F3229" s="158" t="s">
        <v>477</v>
      </c>
      <c r="G3229" s="167" t="s">
        <v>138</v>
      </c>
      <c r="H3229" s="160">
        <v>45785</v>
      </c>
      <c r="I3229" s="160">
        <v>46076</v>
      </c>
      <c r="J3229" s="161" t="s">
        <v>6707</v>
      </c>
      <c r="K3229" s="162"/>
      <c r="L3229" s="158" t="s">
        <v>6976</v>
      </c>
      <c r="M3229" s="171">
        <v>0</v>
      </c>
      <c r="N3229" s="164">
        <v>19258.29</v>
      </c>
      <c r="O3229" s="162" t="s">
        <v>7982</v>
      </c>
      <c r="P3229" s="160">
        <v>46076</v>
      </c>
      <c r="Q3229" s="162" t="s">
        <v>7968</v>
      </c>
      <c r="R3229" s="164">
        <v>19258.29</v>
      </c>
      <c r="S3229" s="162" t="s">
        <v>6334</v>
      </c>
      <c r="T3229" s="156"/>
      <c r="U3229" s="161" t="s">
        <v>10</v>
      </c>
      <c r="V3229" s="161" t="s">
        <v>11</v>
      </c>
      <c r="W3229" s="161" t="s">
        <v>1355</v>
      </c>
      <c r="X3229" s="161" t="s">
        <v>1356</v>
      </c>
      <c r="Y3229" s="165">
        <v>4300</v>
      </c>
      <c r="Z3229" s="165">
        <v>9341101</v>
      </c>
      <c r="AA3229" s="166">
        <v>0.35843007089579743</v>
      </c>
      <c r="AB3229" s="156" t="s">
        <v>6977</v>
      </c>
      <c r="AC3229" s="168" t="s">
        <v>3302</v>
      </c>
    </row>
    <row r="3230" spans="1:29" x14ac:dyDescent="0.3">
      <c r="A3230" s="156" t="s">
        <v>2775</v>
      </c>
      <c r="B3230" s="157">
        <v>6</v>
      </c>
      <c r="C3230" s="158" t="s">
        <v>1548</v>
      </c>
      <c r="D3230" s="158" t="s">
        <v>301</v>
      </c>
      <c r="E3230" s="156" t="s">
        <v>2722</v>
      </c>
      <c r="F3230" s="156" t="s">
        <v>477</v>
      </c>
      <c r="G3230" s="158" t="s">
        <v>138</v>
      </c>
      <c r="H3230" s="160">
        <v>45785</v>
      </c>
      <c r="I3230" s="160">
        <v>46076</v>
      </c>
      <c r="J3230" s="161" t="s">
        <v>6707</v>
      </c>
      <c r="K3230" s="162" t="s">
        <v>6975</v>
      </c>
      <c r="L3230" s="158" t="s">
        <v>6976</v>
      </c>
      <c r="M3230" s="171">
        <v>0</v>
      </c>
      <c r="N3230" s="170">
        <v>31136.959999999999</v>
      </c>
      <c r="O3230" s="162" t="s">
        <v>7982</v>
      </c>
      <c r="P3230" s="160">
        <v>46076</v>
      </c>
      <c r="Q3230" s="162" t="s">
        <v>7968</v>
      </c>
      <c r="R3230" s="170">
        <v>31136.959999999999</v>
      </c>
      <c r="S3230" s="162" t="s">
        <v>6334</v>
      </c>
      <c r="T3230" s="162"/>
      <c r="U3230" s="161" t="s">
        <v>10</v>
      </c>
      <c r="V3230" s="161" t="s">
        <v>11</v>
      </c>
      <c r="W3230" s="161" t="s">
        <v>1355</v>
      </c>
      <c r="X3230" s="161" t="s">
        <v>1356</v>
      </c>
      <c r="Y3230" s="165">
        <v>4300</v>
      </c>
      <c r="Z3230" s="169">
        <v>9341101</v>
      </c>
      <c r="AA3230" s="166">
        <v>0.57951265560335874</v>
      </c>
      <c r="AB3230" s="158" t="s">
        <v>6977</v>
      </c>
      <c r="AC3230" s="168" t="s">
        <v>3302</v>
      </c>
    </row>
    <row r="3231" spans="1:29" x14ac:dyDescent="0.3">
      <c r="A3231" s="156" t="s">
        <v>2775</v>
      </c>
      <c r="B3231" s="157">
        <v>6</v>
      </c>
      <c r="C3231" s="158" t="s">
        <v>1548</v>
      </c>
      <c r="D3231" s="158" t="s">
        <v>301</v>
      </c>
      <c r="E3231" s="156" t="s">
        <v>2722</v>
      </c>
      <c r="F3231" s="159" t="s">
        <v>477</v>
      </c>
      <c r="G3231" s="158" t="s">
        <v>138</v>
      </c>
      <c r="H3231" s="160">
        <v>45785</v>
      </c>
      <c r="I3231" s="160">
        <v>46076</v>
      </c>
      <c r="J3231" s="161" t="s">
        <v>6707</v>
      </c>
      <c r="K3231" s="162"/>
      <c r="L3231" s="163" t="s">
        <v>6976</v>
      </c>
      <c r="M3231" s="171">
        <v>0</v>
      </c>
      <c r="N3231" s="164">
        <v>34471.269999999997</v>
      </c>
      <c r="O3231" s="162" t="s">
        <v>7982</v>
      </c>
      <c r="P3231" s="160">
        <v>46076</v>
      </c>
      <c r="Q3231" s="162" t="s">
        <v>7968</v>
      </c>
      <c r="R3231" s="164">
        <v>34471.269999999997</v>
      </c>
      <c r="S3231" s="163" t="s">
        <v>6334</v>
      </c>
      <c r="T3231" s="163"/>
      <c r="U3231" s="161" t="s">
        <v>10</v>
      </c>
      <c r="V3231" s="161" t="s">
        <v>11</v>
      </c>
      <c r="W3231" s="161" t="s">
        <v>12</v>
      </c>
      <c r="X3231" s="161" t="s">
        <v>13</v>
      </c>
      <c r="Y3231" s="165">
        <v>4400</v>
      </c>
      <c r="Z3231" s="165">
        <v>9341101</v>
      </c>
      <c r="AA3231" s="166">
        <v>0.64156992910420252</v>
      </c>
      <c r="AB3231" s="167" t="s">
        <v>6977</v>
      </c>
      <c r="AC3231" s="168" t="s">
        <v>3302</v>
      </c>
    </row>
    <row r="3232" spans="1:29" x14ac:dyDescent="0.3">
      <c r="A3232" s="156" t="s">
        <v>2775</v>
      </c>
      <c r="B3232" s="157">
        <v>6</v>
      </c>
      <c r="C3232" s="156" t="s">
        <v>1548</v>
      </c>
      <c r="D3232" s="158" t="s">
        <v>301</v>
      </c>
      <c r="E3232" s="156" t="s">
        <v>2722</v>
      </c>
      <c r="F3232" s="159" t="s">
        <v>477</v>
      </c>
      <c r="G3232" s="158" t="s">
        <v>138</v>
      </c>
      <c r="H3232" s="160">
        <v>45785</v>
      </c>
      <c r="I3232" s="160">
        <v>46076</v>
      </c>
      <c r="J3232" s="161" t="s">
        <v>6707</v>
      </c>
      <c r="K3232" s="162" t="s">
        <v>6975</v>
      </c>
      <c r="L3232" s="163" t="s">
        <v>6976</v>
      </c>
      <c r="M3232" s="171">
        <v>0</v>
      </c>
      <c r="N3232" s="164">
        <v>-31136.959999999999</v>
      </c>
      <c r="O3232" s="162" t="s">
        <v>7982</v>
      </c>
      <c r="P3232" s="160">
        <v>46076</v>
      </c>
      <c r="Q3232" s="162" t="s">
        <v>7968</v>
      </c>
      <c r="R3232" s="171">
        <v>-31136.959999999999</v>
      </c>
      <c r="S3232" s="163" t="s">
        <v>6334</v>
      </c>
      <c r="T3232" s="157"/>
      <c r="U3232" s="161" t="s">
        <v>10</v>
      </c>
      <c r="V3232" s="161" t="s">
        <v>11</v>
      </c>
      <c r="W3232" s="161" t="s">
        <v>12</v>
      </c>
      <c r="X3232" s="161" t="s">
        <v>13</v>
      </c>
      <c r="Y3232" s="169">
        <v>4400</v>
      </c>
      <c r="Z3232" s="177">
        <v>9341101</v>
      </c>
      <c r="AA3232" s="166">
        <v>-0.57951265560335874</v>
      </c>
      <c r="AB3232" s="158" t="s">
        <v>6977</v>
      </c>
      <c r="AC3232" s="168" t="s">
        <v>3302</v>
      </c>
    </row>
    <row r="3233" spans="1:29" x14ac:dyDescent="0.3">
      <c r="A3233" s="156" t="s">
        <v>2772</v>
      </c>
      <c r="B3233" s="157">
        <v>7</v>
      </c>
      <c r="C3233" s="158" t="s">
        <v>1548</v>
      </c>
      <c r="D3233" s="158" t="s">
        <v>446</v>
      </c>
      <c r="E3233" s="156" t="s">
        <v>2722</v>
      </c>
      <c r="F3233" s="159" t="s">
        <v>477</v>
      </c>
      <c r="G3233" s="158" t="s">
        <v>138</v>
      </c>
      <c r="H3233" s="160">
        <v>45785</v>
      </c>
      <c r="I3233" s="160">
        <v>46183</v>
      </c>
      <c r="J3233" s="161" t="s">
        <v>6707</v>
      </c>
      <c r="K3233" s="162" t="s">
        <v>6978</v>
      </c>
      <c r="L3233" s="163" t="s">
        <v>6979</v>
      </c>
      <c r="M3233" s="171">
        <v>0</v>
      </c>
      <c r="N3233" s="164">
        <v>19258.29</v>
      </c>
      <c r="O3233" s="162" t="s">
        <v>8383</v>
      </c>
      <c r="P3233" s="160">
        <v>46183</v>
      </c>
      <c r="Q3233" s="162" t="s">
        <v>8381</v>
      </c>
      <c r="R3233" s="164">
        <v>19258.29</v>
      </c>
      <c r="S3233" s="162" t="s">
        <v>6333</v>
      </c>
      <c r="T3233" s="163"/>
      <c r="U3233" s="161" t="s">
        <v>10</v>
      </c>
      <c r="V3233" s="161" t="s">
        <v>11</v>
      </c>
      <c r="W3233" s="161" t="s">
        <v>1355</v>
      </c>
      <c r="X3233" s="161" t="s">
        <v>1356</v>
      </c>
      <c r="Y3233" s="165">
        <v>4300</v>
      </c>
      <c r="Z3233" s="165">
        <v>9291101</v>
      </c>
      <c r="AA3233" s="166">
        <v>0.35843007089579743</v>
      </c>
      <c r="AB3233" s="167" t="s">
        <v>6980</v>
      </c>
      <c r="AC3233" s="168" t="s">
        <v>3277</v>
      </c>
    </row>
    <row r="3234" spans="1:29" x14ac:dyDescent="0.3">
      <c r="A3234" s="156" t="s">
        <v>2772</v>
      </c>
      <c r="B3234" s="157">
        <v>7</v>
      </c>
      <c r="C3234" s="158" t="s">
        <v>1548</v>
      </c>
      <c r="D3234" s="158" t="s">
        <v>446</v>
      </c>
      <c r="E3234" s="156" t="s">
        <v>2722</v>
      </c>
      <c r="F3234" s="159" t="s">
        <v>477</v>
      </c>
      <c r="G3234" s="158" t="s">
        <v>138</v>
      </c>
      <c r="H3234" s="160">
        <v>45785</v>
      </c>
      <c r="I3234" s="160">
        <v>46183</v>
      </c>
      <c r="J3234" s="161" t="s">
        <v>6707</v>
      </c>
      <c r="K3234" s="162" t="s">
        <v>6978</v>
      </c>
      <c r="L3234" s="163" t="s">
        <v>6979</v>
      </c>
      <c r="M3234" s="171">
        <v>0</v>
      </c>
      <c r="N3234" s="164">
        <v>34471.269999999997</v>
      </c>
      <c r="O3234" s="162" t="s">
        <v>8383</v>
      </c>
      <c r="P3234" s="160">
        <v>46183</v>
      </c>
      <c r="Q3234" s="162" t="s">
        <v>8381</v>
      </c>
      <c r="R3234" s="164">
        <v>34471.269999999997</v>
      </c>
      <c r="S3234" s="163" t="s">
        <v>6333</v>
      </c>
      <c r="T3234" s="163"/>
      <c r="U3234" s="161" t="s">
        <v>10</v>
      </c>
      <c r="V3234" s="161" t="s">
        <v>11</v>
      </c>
      <c r="W3234" s="161" t="s">
        <v>12</v>
      </c>
      <c r="X3234" s="161" t="s">
        <v>13</v>
      </c>
      <c r="Y3234" s="169">
        <v>4400</v>
      </c>
      <c r="Z3234" s="169">
        <v>9291101</v>
      </c>
      <c r="AA3234" s="166">
        <v>0.64156992910420252</v>
      </c>
      <c r="AB3234" s="163" t="s">
        <v>6980</v>
      </c>
      <c r="AC3234" s="168" t="s">
        <v>3277</v>
      </c>
    </row>
    <row r="3235" spans="1:29" x14ac:dyDescent="0.3">
      <c r="A3235" s="156" t="s">
        <v>4587</v>
      </c>
      <c r="B3235" s="157">
        <v>0</v>
      </c>
      <c r="C3235" s="158" t="s">
        <v>1548</v>
      </c>
      <c r="D3235" s="158" t="s">
        <v>503</v>
      </c>
      <c r="E3235" s="156" t="s">
        <v>2722</v>
      </c>
      <c r="F3235" s="159" t="s">
        <v>477</v>
      </c>
      <c r="G3235" s="158" t="s">
        <v>138</v>
      </c>
      <c r="H3235" s="160">
        <v>45876</v>
      </c>
      <c r="I3235" s="160">
        <v>45954</v>
      </c>
      <c r="J3235" s="161" t="s">
        <v>6707</v>
      </c>
      <c r="K3235" s="162" t="s">
        <v>7532</v>
      </c>
      <c r="L3235" s="163" t="s">
        <v>7533</v>
      </c>
      <c r="M3235" s="171">
        <v>0</v>
      </c>
      <c r="N3235" s="164">
        <v>4938.87</v>
      </c>
      <c r="O3235" s="158" t="s">
        <v>7779</v>
      </c>
      <c r="P3235" s="160">
        <v>45954</v>
      </c>
      <c r="Q3235" s="162" t="s">
        <v>7780</v>
      </c>
      <c r="R3235" s="164">
        <v>4938.87</v>
      </c>
      <c r="S3235" s="163"/>
      <c r="T3235" s="163"/>
      <c r="U3235" s="161" t="s">
        <v>10</v>
      </c>
      <c r="V3235" s="161" t="s">
        <v>11</v>
      </c>
      <c r="W3235" s="161" t="s">
        <v>1355</v>
      </c>
      <c r="X3235" s="161" t="s">
        <v>1356</v>
      </c>
      <c r="Y3235" s="169">
        <v>4300</v>
      </c>
      <c r="Z3235" s="169">
        <v>9351101</v>
      </c>
      <c r="AA3235" s="166">
        <v>0.86346900241267177</v>
      </c>
      <c r="AB3235" s="167" t="s">
        <v>7534</v>
      </c>
      <c r="AC3235" s="168" t="s">
        <v>3312</v>
      </c>
    </row>
    <row r="3236" spans="1:29" x14ac:dyDescent="0.3">
      <c r="A3236" s="156" t="s">
        <v>4587</v>
      </c>
      <c r="B3236" s="157">
        <v>0</v>
      </c>
      <c r="C3236" s="158" t="s">
        <v>1548</v>
      </c>
      <c r="D3236" s="163" t="s">
        <v>503</v>
      </c>
      <c r="E3236" s="156" t="s">
        <v>2722</v>
      </c>
      <c r="F3236" s="159" t="s">
        <v>477</v>
      </c>
      <c r="G3236" s="158" t="s">
        <v>138</v>
      </c>
      <c r="H3236" s="160">
        <v>45876</v>
      </c>
      <c r="I3236" s="160">
        <v>45954</v>
      </c>
      <c r="J3236" s="161" t="s">
        <v>6707</v>
      </c>
      <c r="K3236" s="162" t="s">
        <v>7532</v>
      </c>
      <c r="L3236" s="163" t="s">
        <v>7533</v>
      </c>
      <c r="M3236" s="171">
        <v>0</v>
      </c>
      <c r="N3236" s="164">
        <v>780.93</v>
      </c>
      <c r="O3236" s="162" t="s">
        <v>7779</v>
      </c>
      <c r="P3236" s="160">
        <v>45954</v>
      </c>
      <c r="Q3236" s="162" t="s">
        <v>7780</v>
      </c>
      <c r="R3236" s="164">
        <v>780.93</v>
      </c>
      <c r="S3236" s="162"/>
      <c r="T3236" s="163"/>
      <c r="U3236" s="161" t="s">
        <v>10</v>
      </c>
      <c r="V3236" s="161" t="s">
        <v>11</v>
      </c>
      <c r="W3236" s="161" t="s">
        <v>12</v>
      </c>
      <c r="X3236" s="161" t="s">
        <v>13</v>
      </c>
      <c r="Y3236" s="169">
        <v>4400</v>
      </c>
      <c r="Z3236" s="169">
        <v>9351101</v>
      </c>
      <c r="AA3236" s="166">
        <v>0.13653099758732823</v>
      </c>
      <c r="AB3236" s="158" t="s">
        <v>7534</v>
      </c>
      <c r="AC3236" s="168" t="s">
        <v>3312</v>
      </c>
    </row>
    <row r="3237" spans="1:29" x14ac:dyDescent="0.3">
      <c r="A3237" s="156" t="s">
        <v>2745</v>
      </c>
      <c r="B3237" s="157">
        <v>2</v>
      </c>
      <c r="C3237" s="158" t="s">
        <v>1464</v>
      </c>
      <c r="D3237" s="158" t="s">
        <v>275</v>
      </c>
      <c r="E3237" s="156" t="s">
        <v>2722</v>
      </c>
      <c r="F3237" s="159" t="s">
        <v>977</v>
      </c>
      <c r="G3237" s="158" t="s">
        <v>2257</v>
      </c>
      <c r="H3237" s="160">
        <v>44013</v>
      </c>
      <c r="I3237" s="160">
        <v>44039</v>
      </c>
      <c r="J3237" s="161" t="s">
        <v>979</v>
      </c>
      <c r="K3237" s="162" t="s">
        <v>988</v>
      </c>
      <c r="L3237" s="163" t="s">
        <v>989</v>
      </c>
      <c r="M3237" s="171">
        <v>0</v>
      </c>
      <c r="N3237" s="164">
        <v>1401.61</v>
      </c>
      <c r="O3237" s="162">
        <v>6454842481</v>
      </c>
      <c r="P3237" s="160">
        <v>44039</v>
      </c>
      <c r="Q3237" s="162" t="s">
        <v>1010</v>
      </c>
      <c r="R3237" s="164">
        <v>1401.61</v>
      </c>
      <c r="S3237" s="163" t="s">
        <v>395</v>
      </c>
      <c r="T3237" s="163"/>
      <c r="U3237" s="161" t="s">
        <v>10</v>
      </c>
      <c r="V3237" s="161" t="s">
        <v>11</v>
      </c>
      <c r="W3237" s="161" t="s">
        <v>1355</v>
      </c>
      <c r="X3237" s="161" t="s">
        <v>1356</v>
      </c>
      <c r="Y3237" s="165">
        <v>4300</v>
      </c>
      <c r="Z3237" s="165">
        <v>9191101</v>
      </c>
      <c r="AA3237" s="166">
        <v>2.4922112160485385E-2</v>
      </c>
      <c r="AB3237" s="167" t="s">
        <v>4925</v>
      </c>
      <c r="AC3237" s="168" t="s">
        <v>3222</v>
      </c>
    </row>
    <row r="3238" spans="1:29" x14ac:dyDescent="0.3">
      <c r="A3238" s="156" t="s">
        <v>2745</v>
      </c>
      <c r="B3238" s="157">
        <v>2</v>
      </c>
      <c r="C3238" s="158" t="s">
        <v>1464</v>
      </c>
      <c r="D3238" s="158" t="s">
        <v>275</v>
      </c>
      <c r="E3238" s="156" t="s">
        <v>2722</v>
      </c>
      <c r="F3238" s="159" t="s">
        <v>977</v>
      </c>
      <c r="G3238" s="158" t="s">
        <v>2257</v>
      </c>
      <c r="H3238" s="160">
        <v>44013</v>
      </c>
      <c r="I3238" s="160">
        <v>44048</v>
      </c>
      <c r="J3238" s="161" t="s">
        <v>979</v>
      </c>
      <c r="K3238" s="162" t="s">
        <v>988</v>
      </c>
      <c r="L3238" s="163" t="s">
        <v>989</v>
      </c>
      <c r="M3238" s="171">
        <v>0</v>
      </c>
      <c r="N3238" s="164">
        <v>19688.099999999999</v>
      </c>
      <c r="O3238" s="162">
        <v>6454893288</v>
      </c>
      <c r="P3238" s="160">
        <v>44048</v>
      </c>
      <c r="Q3238" s="162" t="s">
        <v>1017</v>
      </c>
      <c r="R3238" s="164">
        <v>19688.099999999999</v>
      </c>
      <c r="S3238" s="163" t="s">
        <v>395</v>
      </c>
      <c r="T3238" s="163"/>
      <c r="U3238" s="161" t="s">
        <v>10</v>
      </c>
      <c r="V3238" s="161" t="s">
        <v>11</v>
      </c>
      <c r="W3238" s="161" t="s">
        <v>12</v>
      </c>
      <c r="X3238" s="161" t="s">
        <v>13</v>
      </c>
      <c r="Y3238" s="165">
        <v>4400</v>
      </c>
      <c r="Z3238" s="165">
        <v>9191101</v>
      </c>
      <c r="AA3238" s="166">
        <v>0.32755817006251986</v>
      </c>
      <c r="AB3238" s="167" t="s">
        <v>4925</v>
      </c>
      <c r="AC3238" s="168" t="s">
        <v>3222</v>
      </c>
    </row>
    <row r="3239" spans="1:29" x14ac:dyDescent="0.3">
      <c r="A3239" s="156" t="s">
        <v>2738</v>
      </c>
      <c r="B3239" s="157">
        <v>1</v>
      </c>
      <c r="C3239" s="156" t="s">
        <v>1464</v>
      </c>
      <c r="D3239" s="163" t="s">
        <v>283</v>
      </c>
      <c r="E3239" s="156" t="s">
        <v>2722</v>
      </c>
      <c r="F3239" s="159" t="s">
        <v>977</v>
      </c>
      <c r="G3239" s="158" t="s">
        <v>2257</v>
      </c>
      <c r="H3239" s="160">
        <v>44013</v>
      </c>
      <c r="I3239" s="160">
        <v>44039</v>
      </c>
      <c r="J3239" s="161" t="s">
        <v>979</v>
      </c>
      <c r="K3239" s="162" t="s">
        <v>988</v>
      </c>
      <c r="L3239" s="163" t="s">
        <v>989</v>
      </c>
      <c r="M3239" s="171">
        <v>0</v>
      </c>
      <c r="N3239" s="164">
        <v>1752</v>
      </c>
      <c r="O3239" s="162">
        <v>6454832194</v>
      </c>
      <c r="P3239" s="160">
        <v>44039</v>
      </c>
      <c r="Q3239" s="162" t="s">
        <v>1010</v>
      </c>
      <c r="R3239" s="164">
        <v>1752</v>
      </c>
      <c r="S3239" s="162" t="s">
        <v>401</v>
      </c>
      <c r="T3239" s="163"/>
      <c r="U3239" s="161" t="s">
        <v>10</v>
      </c>
      <c r="V3239" s="161" t="s">
        <v>11</v>
      </c>
      <c r="W3239" s="161" t="s">
        <v>1355</v>
      </c>
      <c r="X3239" s="161" t="s">
        <v>1356</v>
      </c>
      <c r="Y3239" s="169">
        <v>4300</v>
      </c>
      <c r="Z3239" s="169">
        <v>9231101</v>
      </c>
      <c r="AA3239" s="166">
        <v>2.8037459367387364E-2</v>
      </c>
      <c r="AB3239" s="158" t="s">
        <v>4926</v>
      </c>
      <c r="AC3239" s="168" t="s">
        <v>3247</v>
      </c>
    </row>
    <row r="3240" spans="1:29" x14ac:dyDescent="0.3">
      <c r="A3240" s="156" t="s">
        <v>2738</v>
      </c>
      <c r="B3240" s="157">
        <v>1</v>
      </c>
      <c r="C3240" s="158" t="s">
        <v>1464</v>
      </c>
      <c r="D3240" s="158" t="s">
        <v>283</v>
      </c>
      <c r="E3240" s="156" t="s">
        <v>2722</v>
      </c>
      <c r="F3240" s="159" t="s">
        <v>977</v>
      </c>
      <c r="G3240" s="158" t="s">
        <v>2257</v>
      </c>
      <c r="H3240" s="160">
        <v>44013</v>
      </c>
      <c r="I3240" s="160">
        <v>44048</v>
      </c>
      <c r="J3240" s="161" t="s">
        <v>979</v>
      </c>
      <c r="K3240" s="162" t="s">
        <v>988</v>
      </c>
      <c r="L3240" s="163" t="s">
        <v>989</v>
      </c>
      <c r="M3240" s="171">
        <v>0</v>
      </c>
      <c r="N3240" s="164">
        <v>24610.13</v>
      </c>
      <c r="O3240" s="162">
        <v>6454893288</v>
      </c>
      <c r="P3240" s="160">
        <v>44048</v>
      </c>
      <c r="Q3240" s="162" t="s">
        <v>1017</v>
      </c>
      <c r="R3240" s="164">
        <v>24610.13</v>
      </c>
      <c r="S3240" s="163" t="s">
        <v>401</v>
      </c>
      <c r="T3240" s="163"/>
      <c r="U3240" s="161" t="s">
        <v>10</v>
      </c>
      <c r="V3240" s="161" t="s">
        <v>11</v>
      </c>
      <c r="W3240" s="161" t="s">
        <v>12</v>
      </c>
      <c r="X3240" s="161" t="s">
        <v>13</v>
      </c>
      <c r="Y3240" s="169">
        <v>4400</v>
      </c>
      <c r="Z3240" s="169">
        <v>9231101</v>
      </c>
      <c r="AA3240" s="166">
        <v>0.40944779576499118</v>
      </c>
      <c r="AB3240" s="167" t="s">
        <v>4926</v>
      </c>
      <c r="AC3240" s="168" t="s">
        <v>3247</v>
      </c>
    </row>
    <row r="3241" spans="1:29" x14ac:dyDescent="0.3">
      <c r="A3241" s="156" t="s">
        <v>2759</v>
      </c>
      <c r="B3241" s="157">
        <v>2</v>
      </c>
      <c r="C3241" s="158" t="s">
        <v>1464</v>
      </c>
      <c r="D3241" s="158" t="s">
        <v>285</v>
      </c>
      <c r="E3241" s="156" t="s">
        <v>2722</v>
      </c>
      <c r="F3241" s="159" t="s">
        <v>977</v>
      </c>
      <c r="G3241" s="158" t="s">
        <v>2257</v>
      </c>
      <c r="H3241" s="160">
        <v>44013</v>
      </c>
      <c r="I3241" s="160">
        <v>44039</v>
      </c>
      <c r="J3241" s="161" t="s">
        <v>979</v>
      </c>
      <c r="K3241" s="162" t="s">
        <v>988</v>
      </c>
      <c r="L3241" s="163" t="s">
        <v>989</v>
      </c>
      <c r="M3241" s="171">
        <v>0</v>
      </c>
      <c r="N3241" s="164">
        <v>840.96</v>
      </c>
      <c r="O3241" s="162">
        <v>6454842481</v>
      </c>
      <c r="P3241" s="160">
        <v>44039</v>
      </c>
      <c r="Q3241" s="162" t="s">
        <v>1010</v>
      </c>
      <c r="R3241" s="164">
        <v>840.96</v>
      </c>
      <c r="S3241" s="163" t="s">
        <v>633</v>
      </c>
      <c r="T3241" s="163"/>
      <c r="U3241" s="161" t="s">
        <v>10</v>
      </c>
      <c r="V3241" s="161" t="s">
        <v>11</v>
      </c>
      <c r="W3241" s="161" t="s">
        <v>1355</v>
      </c>
      <c r="X3241" s="161" t="s">
        <v>1356</v>
      </c>
      <c r="Y3241" s="165">
        <v>4300</v>
      </c>
      <c r="Z3241" s="165">
        <v>9381101</v>
      </c>
      <c r="AA3241" s="166">
        <v>1.3499560607104222E-2</v>
      </c>
      <c r="AB3241" s="167" t="s">
        <v>5456</v>
      </c>
      <c r="AC3241" s="168" t="s">
        <v>3332</v>
      </c>
    </row>
    <row r="3242" spans="1:29" x14ac:dyDescent="0.3">
      <c r="A3242" s="156" t="s">
        <v>2759</v>
      </c>
      <c r="B3242" s="157">
        <v>2</v>
      </c>
      <c r="C3242" s="158" t="s">
        <v>1464</v>
      </c>
      <c r="D3242" s="156" t="s">
        <v>285</v>
      </c>
      <c r="E3242" s="156" t="s">
        <v>2722</v>
      </c>
      <c r="F3242" s="158" t="s">
        <v>977</v>
      </c>
      <c r="G3242" s="158" t="s">
        <v>2257</v>
      </c>
      <c r="H3242" s="160">
        <v>44013</v>
      </c>
      <c r="I3242" s="160">
        <v>44048</v>
      </c>
      <c r="J3242" s="161" t="s">
        <v>979</v>
      </c>
      <c r="K3242" s="173" t="s">
        <v>988</v>
      </c>
      <c r="L3242" s="158" t="s">
        <v>989</v>
      </c>
      <c r="M3242" s="171">
        <v>0</v>
      </c>
      <c r="N3242" s="171">
        <v>11812.86</v>
      </c>
      <c r="O3242" s="162">
        <v>6454893288</v>
      </c>
      <c r="P3242" s="160">
        <v>44048</v>
      </c>
      <c r="Q3242" s="162" t="s">
        <v>1017</v>
      </c>
      <c r="R3242" s="171">
        <v>11812.86</v>
      </c>
      <c r="S3242" s="163" t="s">
        <v>633</v>
      </c>
      <c r="T3242" s="156"/>
      <c r="U3242" s="161" t="s">
        <v>10</v>
      </c>
      <c r="V3242" s="161" t="s">
        <v>11</v>
      </c>
      <c r="W3242" s="161" t="s">
        <v>12</v>
      </c>
      <c r="X3242" s="161" t="s">
        <v>13</v>
      </c>
      <c r="Y3242" s="165">
        <v>4400</v>
      </c>
      <c r="Z3242" s="165">
        <v>9381101</v>
      </c>
      <c r="AA3242" s="166">
        <v>0.19653490203751195</v>
      </c>
      <c r="AB3242" s="163" t="s">
        <v>5456</v>
      </c>
      <c r="AC3242" s="168" t="s">
        <v>3332</v>
      </c>
    </row>
    <row r="3243" spans="1:29" x14ac:dyDescent="0.3">
      <c r="A3243" s="156" t="s">
        <v>2738</v>
      </c>
      <c r="B3243" s="157">
        <v>1</v>
      </c>
      <c r="C3243" s="158" t="s">
        <v>1464</v>
      </c>
      <c r="D3243" s="158" t="s">
        <v>283</v>
      </c>
      <c r="E3243" s="156" t="s">
        <v>2722</v>
      </c>
      <c r="F3243" s="159" t="s">
        <v>977</v>
      </c>
      <c r="G3243" s="158" t="s">
        <v>2257</v>
      </c>
      <c r="H3243" s="160">
        <v>44013</v>
      </c>
      <c r="I3243" s="160">
        <v>44063</v>
      </c>
      <c r="J3243" s="161" t="s">
        <v>5</v>
      </c>
      <c r="K3243" s="162" t="s">
        <v>978</v>
      </c>
      <c r="L3243" s="163" t="s">
        <v>1086</v>
      </c>
      <c r="M3243" s="171">
        <v>0</v>
      </c>
      <c r="N3243" s="164">
        <v>55.85</v>
      </c>
      <c r="O3243" s="162">
        <v>6454678562</v>
      </c>
      <c r="P3243" s="160">
        <v>44063</v>
      </c>
      <c r="Q3243" s="162" t="s">
        <v>1087</v>
      </c>
      <c r="R3243" s="164">
        <v>55.85</v>
      </c>
      <c r="S3243" s="163" t="s">
        <v>401</v>
      </c>
      <c r="T3243" s="163"/>
      <c r="U3243" s="161" t="s">
        <v>10</v>
      </c>
      <c r="V3243" s="161" t="s">
        <v>11</v>
      </c>
      <c r="W3243" s="161" t="s">
        <v>12</v>
      </c>
      <c r="X3243" s="161" t="s">
        <v>13</v>
      </c>
      <c r="Y3243" s="169">
        <v>4300</v>
      </c>
      <c r="Z3243" s="169">
        <v>9231101</v>
      </c>
      <c r="AA3243" s="166">
        <v>5.3688500951685154E-2</v>
      </c>
      <c r="AB3243" s="167" t="s">
        <v>5912</v>
      </c>
      <c r="AC3243" s="168" t="s">
        <v>3247</v>
      </c>
    </row>
    <row r="3244" spans="1:29" x14ac:dyDescent="0.3">
      <c r="A3244" s="156" t="s">
        <v>2738</v>
      </c>
      <c r="B3244" s="157">
        <v>1</v>
      </c>
      <c r="C3244" s="167" t="s">
        <v>1464</v>
      </c>
      <c r="D3244" s="158" t="s">
        <v>283</v>
      </c>
      <c r="E3244" s="156" t="s">
        <v>2722</v>
      </c>
      <c r="F3244" s="159" t="s">
        <v>977</v>
      </c>
      <c r="G3244" s="167" t="s">
        <v>2257</v>
      </c>
      <c r="H3244" s="160">
        <v>44013</v>
      </c>
      <c r="I3244" s="160">
        <v>44063</v>
      </c>
      <c r="J3244" s="161" t="s">
        <v>5</v>
      </c>
      <c r="K3244" s="162" t="s">
        <v>978</v>
      </c>
      <c r="L3244" s="158" t="s">
        <v>1086</v>
      </c>
      <c r="M3244" s="171">
        <v>0</v>
      </c>
      <c r="N3244" s="170">
        <v>984.41</v>
      </c>
      <c r="O3244" s="162">
        <v>6454728085</v>
      </c>
      <c r="P3244" s="160">
        <v>44063</v>
      </c>
      <c r="Q3244" s="162" t="s">
        <v>1087</v>
      </c>
      <c r="R3244" s="164">
        <v>984.41</v>
      </c>
      <c r="S3244" s="158" t="s">
        <v>401</v>
      </c>
      <c r="T3244" s="163"/>
      <c r="U3244" s="161" t="s">
        <v>10</v>
      </c>
      <c r="V3244" s="161" t="s">
        <v>11</v>
      </c>
      <c r="W3244" s="161" t="s">
        <v>12</v>
      </c>
      <c r="X3244" s="161" t="s">
        <v>13</v>
      </c>
      <c r="Y3244" s="169">
        <v>4400</v>
      </c>
      <c r="Z3244" s="165">
        <v>9231101</v>
      </c>
      <c r="AA3244" s="166">
        <v>0.9463114990483148</v>
      </c>
      <c r="AB3244" s="167" t="s">
        <v>5912</v>
      </c>
      <c r="AC3244" s="168" t="s">
        <v>3247</v>
      </c>
    </row>
    <row r="3245" spans="1:29" x14ac:dyDescent="0.3">
      <c r="A3245" s="156" t="s">
        <v>2745</v>
      </c>
      <c r="B3245" s="157">
        <v>2</v>
      </c>
      <c r="C3245" s="156" t="s">
        <v>1464</v>
      </c>
      <c r="D3245" s="158" t="s">
        <v>275</v>
      </c>
      <c r="E3245" s="156" t="s">
        <v>2722</v>
      </c>
      <c r="F3245" s="159" t="s">
        <v>2591</v>
      </c>
      <c r="G3245" s="156" t="s">
        <v>1004</v>
      </c>
      <c r="H3245" s="160">
        <v>44019</v>
      </c>
      <c r="I3245" s="160">
        <v>44035</v>
      </c>
      <c r="J3245" s="161" t="s">
        <v>979</v>
      </c>
      <c r="K3245" s="162" t="s">
        <v>1005</v>
      </c>
      <c r="L3245" s="163" t="s">
        <v>1006</v>
      </c>
      <c r="M3245" s="171">
        <v>0</v>
      </c>
      <c r="N3245" s="164">
        <v>4292.3999999999996</v>
      </c>
      <c r="O3245" s="158">
        <v>128357</v>
      </c>
      <c r="P3245" s="160">
        <v>44035</v>
      </c>
      <c r="Q3245" s="162" t="s">
        <v>1007</v>
      </c>
      <c r="R3245" s="164">
        <v>4292.3999999999996</v>
      </c>
      <c r="S3245" s="158" t="s">
        <v>395</v>
      </c>
      <c r="T3245" s="163"/>
      <c r="U3245" s="161" t="s">
        <v>10</v>
      </c>
      <c r="V3245" s="161" t="s">
        <v>11</v>
      </c>
      <c r="W3245" s="161" t="s">
        <v>1355</v>
      </c>
      <c r="X3245" s="161" t="s">
        <v>1356</v>
      </c>
      <c r="Y3245" s="169">
        <v>4300</v>
      </c>
      <c r="Z3245" s="165">
        <v>9191101</v>
      </c>
      <c r="AA3245" s="166">
        <v>3.8143054225713499E-2</v>
      </c>
      <c r="AB3245" s="158" t="s">
        <v>2047</v>
      </c>
      <c r="AC3245" s="168" t="s">
        <v>3222</v>
      </c>
    </row>
    <row r="3246" spans="1:29" x14ac:dyDescent="0.3">
      <c r="A3246" s="156" t="s">
        <v>2745</v>
      </c>
      <c r="B3246" s="157">
        <v>2</v>
      </c>
      <c r="C3246" s="156" t="s">
        <v>1464</v>
      </c>
      <c r="D3246" s="158" t="s">
        <v>275</v>
      </c>
      <c r="E3246" s="156" t="s">
        <v>2722</v>
      </c>
      <c r="F3246" s="159" t="s">
        <v>2591</v>
      </c>
      <c r="G3246" s="156" t="s">
        <v>1004</v>
      </c>
      <c r="H3246" s="160">
        <v>44019</v>
      </c>
      <c r="I3246" s="160">
        <v>44035</v>
      </c>
      <c r="J3246" s="161" t="s">
        <v>979</v>
      </c>
      <c r="K3246" s="162" t="s">
        <v>1005</v>
      </c>
      <c r="L3246" s="163" t="s">
        <v>1006</v>
      </c>
      <c r="M3246" s="171">
        <v>0</v>
      </c>
      <c r="N3246" s="164">
        <v>35193.300000000003</v>
      </c>
      <c r="O3246" s="162">
        <v>128357</v>
      </c>
      <c r="P3246" s="160">
        <v>44035</v>
      </c>
      <c r="Q3246" s="162" t="s">
        <v>1007</v>
      </c>
      <c r="R3246" s="164">
        <v>35193.300000000003</v>
      </c>
      <c r="S3246" s="158" t="s">
        <v>395</v>
      </c>
      <c r="T3246" s="163"/>
      <c r="U3246" s="161" t="s">
        <v>10</v>
      </c>
      <c r="V3246" s="161" t="s">
        <v>11</v>
      </c>
      <c r="W3246" s="161" t="s">
        <v>12</v>
      </c>
      <c r="X3246" s="161" t="s">
        <v>13</v>
      </c>
      <c r="Y3246" s="169">
        <v>4400</v>
      </c>
      <c r="Z3246" s="165">
        <v>9191101</v>
      </c>
      <c r="AA3246" s="166">
        <v>0.31273412316694699</v>
      </c>
      <c r="AB3246" s="158" t="s">
        <v>2047</v>
      </c>
      <c r="AC3246" s="168" t="s">
        <v>3222</v>
      </c>
    </row>
    <row r="3247" spans="1:29" x14ac:dyDescent="0.3">
      <c r="A3247" s="156" t="s">
        <v>2738</v>
      </c>
      <c r="B3247" s="157">
        <v>1</v>
      </c>
      <c r="C3247" s="156" t="s">
        <v>1464</v>
      </c>
      <c r="D3247" s="156" t="s">
        <v>283</v>
      </c>
      <c r="E3247" s="156" t="s">
        <v>2722</v>
      </c>
      <c r="F3247" s="159" t="s">
        <v>2591</v>
      </c>
      <c r="G3247" s="156" t="s">
        <v>1004</v>
      </c>
      <c r="H3247" s="160">
        <v>44019</v>
      </c>
      <c r="I3247" s="160">
        <v>44035</v>
      </c>
      <c r="J3247" s="161" t="s">
        <v>979</v>
      </c>
      <c r="K3247" s="162" t="s">
        <v>1005</v>
      </c>
      <c r="L3247" s="163" t="s">
        <v>1006</v>
      </c>
      <c r="M3247" s="171">
        <v>0</v>
      </c>
      <c r="N3247" s="164">
        <v>5365.5</v>
      </c>
      <c r="O3247" s="162">
        <v>128357</v>
      </c>
      <c r="P3247" s="160">
        <v>44035</v>
      </c>
      <c r="Q3247" s="162" t="s">
        <v>1007</v>
      </c>
      <c r="R3247" s="164">
        <v>5365.5</v>
      </c>
      <c r="S3247" s="162" t="s">
        <v>401</v>
      </c>
      <c r="T3247" s="163"/>
      <c r="U3247" s="161" t="s">
        <v>10</v>
      </c>
      <c r="V3247" s="161" t="s">
        <v>11</v>
      </c>
      <c r="W3247" s="161" t="s">
        <v>1355</v>
      </c>
      <c r="X3247" s="161" t="s">
        <v>1356</v>
      </c>
      <c r="Y3247" s="169">
        <v>4300</v>
      </c>
      <c r="Z3247" s="169">
        <v>9231101</v>
      </c>
      <c r="AA3247" s="166">
        <v>4.7678817782141884E-2</v>
      </c>
      <c r="AB3247" s="158" t="s">
        <v>2048</v>
      </c>
      <c r="AC3247" s="168" t="s">
        <v>3247</v>
      </c>
    </row>
    <row r="3248" spans="1:29" x14ac:dyDescent="0.3">
      <c r="A3248" s="156" t="s">
        <v>2738</v>
      </c>
      <c r="B3248" s="157">
        <v>1</v>
      </c>
      <c r="C3248" s="158" t="s">
        <v>1464</v>
      </c>
      <c r="D3248" s="158" t="s">
        <v>283</v>
      </c>
      <c r="E3248" s="156" t="s">
        <v>2722</v>
      </c>
      <c r="F3248" s="159" t="s">
        <v>2591</v>
      </c>
      <c r="G3248" s="158" t="s">
        <v>1004</v>
      </c>
      <c r="H3248" s="160">
        <v>44019</v>
      </c>
      <c r="I3248" s="160">
        <v>44035</v>
      </c>
      <c r="J3248" s="161" t="s">
        <v>979</v>
      </c>
      <c r="K3248" s="162" t="s">
        <v>1005</v>
      </c>
      <c r="L3248" s="163" t="s">
        <v>1006</v>
      </c>
      <c r="M3248" s="171">
        <v>0</v>
      </c>
      <c r="N3248" s="164">
        <v>43991.63</v>
      </c>
      <c r="O3248" s="162">
        <v>128357</v>
      </c>
      <c r="P3248" s="160">
        <v>44035</v>
      </c>
      <c r="Q3248" s="162" t="s">
        <v>1007</v>
      </c>
      <c r="R3248" s="164">
        <v>43991.63</v>
      </c>
      <c r="S3248" s="163" t="s">
        <v>401</v>
      </c>
      <c r="T3248" s="163"/>
      <c r="U3248" s="161" t="s">
        <v>10</v>
      </c>
      <c r="V3248" s="161" t="s">
        <v>11</v>
      </c>
      <c r="W3248" s="161" t="s">
        <v>12</v>
      </c>
      <c r="X3248" s="161" t="s">
        <v>13</v>
      </c>
      <c r="Y3248" s="165">
        <v>4400</v>
      </c>
      <c r="Z3248" s="165">
        <v>9231101</v>
      </c>
      <c r="AA3248" s="166">
        <v>0.39091769838960139</v>
      </c>
      <c r="AB3248" s="167" t="s">
        <v>2048</v>
      </c>
      <c r="AC3248" s="168" t="s">
        <v>3247</v>
      </c>
    </row>
    <row r="3249" spans="1:29" x14ac:dyDescent="0.3">
      <c r="A3249" s="156" t="s">
        <v>2759</v>
      </c>
      <c r="B3249" s="157">
        <v>2</v>
      </c>
      <c r="C3249" s="158" t="s">
        <v>1464</v>
      </c>
      <c r="D3249" s="158" t="s">
        <v>285</v>
      </c>
      <c r="E3249" s="156" t="s">
        <v>2722</v>
      </c>
      <c r="F3249" s="159" t="s">
        <v>2591</v>
      </c>
      <c r="G3249" s="158" t="s">
        <v>1004</v>
      </c>
      <c r="H3249" s="160">
        <v>44019</v>
      </c>
      <c r="I3249" s="160">
        <v>44035</v>
      </c>
      <c r="J3249" s="161" t="s">
        <v>979</v>
      </c>
      <c r="K3249" s="162" t="s">
        <v>1005</v>
      </c>
      <c r="L3249" s="163" t="s">
        <v>1006</v>
      </c>
      <c r="M3249" s="171">
        <v>0</v>
      </c>
      <c r="N3249" s="164">
        <v>2575.44</v>
      </c>
      <c r="O3249" s="162">
        <v>128357</v>
      </c>
      <c r="P3249" s="160">
        <v>44035</v>
      </c>
      <c r="Q3249" s="162" t="s">
        <v>1007</v>
      </c>
      <c r="R3249" s="164">
        <v>2575.44</v>
      </c>
      <c r="S3249" s="163" t="s">
        <v>633</v>
      </c>
      <c r="T3249" s="163"/>
      <c r="U3249" s="161" t="s">
        <v>10</v>
      </c>
      <c r="V3249" s="161" t="s">
        <v>11</v>
      </c>
      <c r="W3249" s="161" t="s">
        <v>1355</v>
      </c>
      <c r="X3249" s="161" t="s">
        <v>1356</v>
      </c>
      <c r="Y3249" s="169">
        <v>4300</v>
      </c>
      <c r="Z3249" s="169">
        <v>9381101</v>
      </c>
      <c r="AA3249" s="166">
        <v>2.2885832535428103E-2</v>
      </c>
      <c r="AB3249" s="167" t="s">
        <v>2049</v>
      </c>
      <c r="AC3249" s="168" t="s">
        <v>3332</v>
      </c>
    </row>
    <row r="3250" spans="1:29" x14ac:dyDescent="0.3">
      <c r="A3250" s="156" t="s">
        <v>2759</v>
      </c>
      <c r="B3250" s="157">
        <v>2</v>
      </c>
      <c r="C3250" s="158" t="s">
        <v>1464</v>
      </c>
      <c r="D3250" s="163" t="s">
        <v>285</v>
      </c>
      <c r="E3250" s="156" t="s">
        <v>2722</v>
      </c>
      <c r="F3250" s="159" t="s">
        <v>2591</v>
      </c>
      <c r="G3250" s="158" t="s">
        <v>1004</v>
      </c>
      <c r="H3250" s="160">
        <v>44019</v>
      </c>
      <c r="I3250" s="160">
        <v>44035</v>
      </c>
      <c r="J3250" s="161" t="s">
        <v>979</v>
      </c>
      <c r="K3250" s="162" t="s">
        <v>1005</v>
      </c>
      <c r="L3250" s="163" t="s">
        <v>1006</v>
      </c>
      <c r="M3250" s="171">
        <v>0</v>
      </c>
      <c r="N3250" s="164">
        <v>21115.98</v>
      </c>
      <c r="O3250" s="162">
        <v>128357</v>
      </c>
      <c r="P3250" s="160">
        <v>44035</v>
      </c>
      <c r="Q3250" s="162" t="s">
        <v>1007</v>
      </c>
      <c r="R3250" s="164">
        <v>21115.98</v>
      </c>
      <c r="S3250" s="163" t="s">
        <v>633</v>
      </c>
      <c r="T3250" s="163"/>
      <c r="U3250" s="161" t="s">
        <v>10</v>
      </c>
      <c r="V3250" s="161" t="s">
        <v>11</v>
      </c>
      <c r="W3250" s="161" t="s">
        <v>12</v>
      </c>
      <c r="X3250" s="161" t="s">
        <v>13</v>
      </c>
      <c r="Y3250" s="169">
        <v>4400</v>
      </c>
      <c r="Z3250" s="169">
        <v>9381101</v>
      </c>
      <c r="AA3250" s="166">
        <v>0.18764047390016816</v>
      </c>
      <c r="AB3250" s="167" t="s">
        <v>2049</v>
      </c>
      <c r="AC3250" s="168" t="s">
        <v>3332</v>
      </c>
    </row>
    <row r="3251" spans="1:29" x14ac:dyDescent="0.3">
      <c r="A3251" s="156" t="s">
        <v>2741</v>
      </c>
      <c r="B3251" s="157">
        <v>1</v>
      </c>
      <c r="C3251" s="158" t="s">
        <v>1464</v>
      </c>
      <c r="D3251" s="158" t="s">
        <v>263</v>
      </c>
      <c r="E3251" s="156" t="s">
        <v>2722</v>
      </c>
      <c r="F3251" s="158" t="s">
        <v>2591</v>
      </c>
      <c r="G3251" s="158" t="s">
        <v>1004</v>
      </c>
      <c r="H3251" s="160">
        <v>44168</v>
      </c>
      <c r="I3251" s="160">
        <v>44299</v>
      </c>
      <c r="J3251" s="161" t="s">
        <v>979</v>
      </c>
      <c r="K3251" s="162" t="s">
        <v>1428</v>
      </c>
      <c r="L3251" s="158" t="s">
        <v>1440</v>
      </c>
      <c r="M3251" s="171">
        <v>0</v>
      </c>
      <c r="N3251" s="171">
        <v>5475</v>
      </c>
      <c r="O3251" s="158">
        <v>133637</v>
      </c>
      <c r="P3251" s="160">
        <v>44299</v>
      </c>
      <c r="Q3251" s="162" t="s">
        <v>1876</v>
      </c>
      <c r="R3251" s="171">
        <v>5475</v>
      </c>
      <c r="S3251" s="162" t="s">
        <v>2249</v>
      </c>
      <c r="T3251" s="156"/>
      <c r="U3251" s="161" t="s">
        <v>10</v>
      </c>
      <c r="V3251" s="161" t="s">
        <v>11</v>
      </c>
      <c r="W3251" s="161" t="s">
        <v>1355</v>
      </c>
      <c r="X3251" s="161" t="s">
        <v>1356</v>
      </c>
      <c r="Y3251" s="165">
        <v>4300</v>
      </c>
      <c r="Z3251" s="165">
        <v>9051101</v>
      </c>
      <c r="AA3251" s="166">
        <v>0.11947413052292354</v>
      </c>
      <c r="AB3251" s="158" t="s">
        <v>2046</v>
      </c>
      <c r="AC3251" s="168" t="s">
        <v>3171</v>
      </c>
    </row>
    <row r="3252" spans="1:29" x14ac:dyDescent="0.3">
      <c r="A3252" s="156" t="s">
        <v>2741</v>
      </c>
      <c r="B3252" s="157">
        <v>1</v>
      </c>
      <c r="C3252" s="158" t="s">
        <v>1464</v>
      </c>
      <c r="D3252" s="158" t="s">
        <v>263</v>
      </c>
      <c r="E3252" s="156" t="s">
        <v>2722</v>
      </c>
      <c r="F3252" s="159" t="s">
        <v>2591</v>
      </c>
      <c r="G3252" s="158" t="s">
        <v>1004</v>
      </c>
      <c r="H3252" s="160">
        <v>44168</v>
      </c>
      <c r="I3252" s="160">
        <v>44299</v>
      </c>
      <c r="J3252" s="161" t="s">
        <v>979</v>
      </c>
      <c r="K3252" s="162" t="s">
        <v>1428</v>
      </c>
      <c r="L3252" s="163" t="s">
        <v>1440</v>
      </c>
      <c r="M3252" s="171">
        <v>0</v>
      </c>
      <c r="N3252" s="164">
        <v>40350.82</v>
      </c>
      <c r="O3252" s="162">
        <v>133637</v>
      </c>
      <c r="P3252" s="160">
        <v>44299</v>
      </c>
      <c r="Q3252" s="162" t="s">
        <v>1876</v>
      </c>
      <c r="R3252" s="164">
        <v>40350.82</v>
      </c>
      <c r="S3252" s="163" t="s">
        <v>2249</v>
      </c>
      <c r="T3252" s="163"/>
      <c r="U3252" s="161" t="s">
        <v>10</v>
      </c>
      <c r="V3252" s="161" t="s">
        <v>11</v>
      </c>
      <c r="W3252" s="161" t="s">
        <v>12</v>
      </c>
      <c r="X3252" s="161" t="s">
        <v>13</v>
      </c>
      <c r="Y3252" s="169">
        <v>4400</v>
      </c>
      <c r="Z3252" s="169">
        <v>9051101</v>
      </c>
      <c r="AA3252" s="166">
        <v>0.88052586947707645</v>
      </c>
      <c r="AB3252" s="167" t="s">
        <v>2046</v>
      </c>
      <c r="AC3252" s="168" t="s">
        <v>3171</v>
      </c>
    </row>
    <row r="3253" spans="1:29" x14ac:dyDescent="0.3">
      <c r="A3253" s="156" t="s">
        <v>2748</v>
      </c>
      <c r="B3253" s="157">
        <v>1</v>
      </c>
      <c r="C3253" s="156" t="s">
        <v>1464</v>
      </c>
      <c r="D3253" s="163" t="s">
        <v>268</v>
      </c>
      <c r="E3253" s="156" t="s">
        <v>2722</v>
      </c>
      <c r="F3253" s="159" t="s">
        <v>2591</v>
      </c>
      <c r="G3253" s="156" t="s">
        <v>1004</v>
      </c>
      <c r="H3253" s="160">
        <v>44335</v>
      </c>
      <c r="I3253" s="160">
        <v>44441</v>
      </c>
      <c r="J3253" s="161" t="s">
        <v>2202</v>
      </c>
      <c r="K3253" s="162" t="s">
        <v>2045</v>
      </c>
      <c r="L3253" s="163" t="s">
        <v>2070</v>
      </c>
      <c r="M3253" s="171">
        <v>0</v>
      </c>
      <c r="N3253" s="164">
        <v>9198</v>
      </c>
      <c r="O3253" s="162">
        <v>135992</v>
      </c>
      <c r="P3253" s="160">
        <v>44441</v>
      </c>
      <c r="Q3253" s="162" t="s">
        <v>2338</v>
      </c>
      <c r="R3253" s="164">
        <v>9198</v>
      </c>
      <c r="S3253" s="163" t="s">
        <v>2250</v>
      </c>
      <c r="T3253" s="163"/>
      <c r="U3253" s="161" t="s">
        <v>10</v>
      </c>
      <c r="V3253" s="161" t="s">
        <v>11</v>
      </c>
      <c r="W3253" s="161" t="s">
        <v>1355</v>
      </c>
      <c r="X3253" s="161" t="s">
        <v>1356</v>
      </c>
      <c r="Y3253" s="169">
        <v>4300</v>
      </c>
      <c r="Z3253" s="169">
        <v>9221101</v>
      </c>
      <c r="AA3253" s="166">
        <v>0.11947423542918957</v>
      </c>
      <c r="AB3253" s="158" t="s">
        <v>2050</v>
      </c>
      <c r="AC3253" s="168" t="s">
        <v>3242</v>
      </c>
    </row>
    <row r="3254" spans="1:29" x14ac:dyDescent="0.3">
      <c r="A3254" s="156" t="s">
        <v>2748</v>
      </c>
      <c r="B3254" s="157">
        <v>1</v>
      </c>
      <c r="C3254" s="156" t="s">
        <v>1464</v>
      </c>
      <c r="D3254" s="158" t="s">
        <v>268</v>
      </c>
      <c r="E3254" s="156" t="s">
        <v>2722</v>
      </c>
      <c r="F3254" s="159" t="s">
        <v>2591</v>
      </c>
      <c r="G3254" s="156" t="s">
        <v>1004</v>
      </c>
      <c r="H3254" s="160">
        <v>44335</v>
      </c>
      <c r="I3254" s="160">
        <v>44441</v>
      </c>
      <c r="J3254" s="161" t="s">
        <v>2202</v>
      </c>
      <c r="K3254" s="162" t="s">
        <v>2045</v>
      </c>
      <c r="L3254" s="163" t="s">
        <v>2070</v>
      </c>
      <c r="M3254" s="171">
        <v>0</v>
      </c>
      <c r="N3254" s="164">
        <v>67789.31</v>
      </c>
      <c r="O3254" s="162">
        <v>135992</v>
      </c>
      <c r="P3254" s="160">
        <v>44441</v>
      </c>
      <c r="Q3254" s="162" t="s">
        <v>2338</v>
      </c>
      <c r="R3254" s="164">
        <v>67789.31</v>
      </c>
      <c r="S3254" s="162" t="s">
        <v>2250</v>
      </c>
      <c r="T3254" s="163"/>
      <c r="U3254" s="161" t="s">
        <v>10</v>
      </c>
      <c r="V3254" s="161" t="s">
        <v>11</v>
      </c>
      <c r="W3254" s="161" t="s">
        <v>12</v>
      </c>
      <c r="X3254" s="161" t="s">
        <v>13</v>
      </c>
      <c r="Y3254" s="169">
        <v>4400</v>
      </c>
      <c r="Z3254" s="169">
        <v>9221101</v>
      </c>
      <c r="AA3254" s="166">
        <v>0.88052576457081044</v>
      </c>
      <c r="AB3254" s="158" t="s">
        <v>2050</v>
      </c>
      <c r="AC3254" s="168" t="s">
        <v>3242</v>
      </c>
    </row>
    <row r="3255" spans="1:29" x14ac:dyDescent="0.3">
      <c r="A3255" s="156" t="s">
        <v>4250</v>
      </c>
      <c r="B3255" s="157">
        <v>8</v>
      </c>
      <c r="C3255" s="158" t="s">
        <v>1473</v>
      </c>
      <c r="D3255" s="158" t="s">
        <v>507</v>
      </c>
      <c r="E3255" s="156" t="s">
        <v>2722</v>
      </c>
      <c r="F3255" s="159" t="s">
        <v>6007</v>
      </c>
      <c r="G3255" s="158" t="s">
        <v>341</v>
      </c>
      <c r="H3255" s="160">
        <v>45391</v>
      </c>
      <c r="I3255" s="160">
        <v>45470</v>
      </c>
      <c r="J3255" s="161" t="s">
        <v>5251</v>
      </c>
      <c r="K3255" s="162"/>
      <c r="L3255" s="163" t="s">
        <v>6084</v>
      </c>
      <c r="M3255" s="171">
        <v>0</v>
      </c>
      <c r="N3255" s="164">
        <v>2596.5</v>
      </c>
      <c r="O3255" s="162">
        <v>84553</v>
      </c>
      <c r="P3255" s="160">
        <v>45470</v>
      </c>
      <c r="Q3255" s="162" t="s">
        <v>6145</v>
      </c>
      <c r="R3255" s="164">
        <v>2596.5</v>
      </c>
      <c r="S3255" s="163" t="s">
        <v>6241</v>
      </c>
      <c r="T3255" s="163"/>
      <c r="U3255" s="161" t="s">
        <v>10</v>
      </c>
      <c r="V3255" s="161" t="s">
        <v>11</v>
      </c>
      <c r="W3255" s="161" t="s">
        <v>12</v>
      </c>
      <c r="X3255" s="161" t="s">
        <v>13</v>
      </c>
      <c r="Y3255" s="165">
        <v>6210</v>
      </c>
      <c r="Z3255" s="165">
        <v>9281101</v>
      </c>
      <c r="AA3255" s="166">
        <v>9.5965849241402244E-3</v>
      </c>
      <c r="AB3255" s="167" t="s">
        <v>6011</v>
      </c>
      <c r="AC3255" s="168" t="s">
        <v>3272</v>
      </c>
    </row>
    <row r="3256" spans="1:29" x14ac:dyDescent="0.3">
      <c r="A3256" s="156" t="s">
        <v>4250</v>
      </c>
      <c r="B3256" s="157">
        <v>8</v>
      </c>
      <c r="C3256" s="158" t="s">
        <v>1473</v>
      </c>
      <c r="D3256" s="158" t="s">
        <v>507</v>
      </c>
      <c r="E3256" s="156" t="s">
        <v>2722</v>
      </c>
      <c r="F3256" s="159" t="s">
        <v>6007</v>
      </c>
      <c r="G3256" s="158" t="s">
        <v>341</v>
      </c>
      <c r="H3256" s="160">
        <v>45391</v>
      </c>
      <c r="I3256" s="160">
        <v>45475</v>
      </c>
      <c r="J3256" s="161" t="s">
        <v>5251</v>
      </c>
      <c r="K3256" s="162"/>
      <c r="L3256" s="163" t="s">
        <v>6084</v>
      </c>
      <c r="M3256" s="171">
        <v>0</v>
      </c>
      <c r="N3256" s="164">
        <v>16877.25</v>
      </c>
      <c r="O3256" s="162">
        <v>84828</v>
      </c>
      <c r="P3256" s="160">
        <v>45475</v>
      </c>
      <c r="Q3256" s="162" t="s">
        <v>6168</v>
      </c>
      <c r="R3256" s="164">
        <v>16877.25</v>
      </c>
      <c r="S3256" s="163" t="s">
        <v>6241</v>
      </c>
      <c r="T3256" s="163"/>
      <c r="U3256" s="161" t="s">
        <v>10</v>
      </c>
      <c r="V3256" s="161" t="s">
        <v>11</v>
      </c>
      <c r="W3256" s="161" t="s">
        <v>12</v>
      </c>
      <c r="X3256" s="161" t="s">
        <v>13</v>
      </c>
      <c r="Y3256" s="169">
        <v>6210</v>
      </c>
      <c r="Z3256" s="169">
        <v>9281101</v>
      </c>
      <c r="AA3256" s="166">
        <v>6.2377802006911461E-2</v>
      </c>
      <c r="AB3256" s="167" t="s">
        <v>6011</v>
      </c>
      <c r="AC3256" s="168" t="s">
        <v>3272</v>
      </c>
    </row>
    <row r="3257" spans="1:29" x14ac:dyDescent="0.3">
      <c r="A3257" s="156" t="s">
        <v>4250</v>
      </c>
      <c r="B3257" s="157">
        <v>8</v>
      </c>
      <c r="C3257" s="158" t="s">
        <v>1473</v>
      </c>
      <c r="D3257" s="158" t="s">
        <v>507</v>
      </c>
      <c r="E3257" s="156" t="s">
        <v>2722</v>
      </c>
      <c r="F3257" s="159" t="s">
        <v>6007</v>
      </c>
      <c r="G3257" s="158" t="s">
        <v>341</v>
      </c>
      <c r="H3257" s="160">
        <v>45391</v>
      </c>
      <c r="I3257" s="160">
        <v>45519</v>
      </c>
      <c r="J3257" s="161" t="s">
        <v>6174</v>
      </c>
      <c r="K3257" s="162"/>
      <c r="L3257" s="163" t="s">
        <v>6084</v>
      </c>
      <c r="M3257" s="171">
        <v>0</v>
      </c>
      <c r="N3257" s="164">
        <v>35703.75</v>
      </c>
      <c r="O3257" s="162">
        <v>84889</v>
      </c>
      <c r="P3257" s="160">
        <v>45519</v>
      </c>
      <c r="Q3257" s="162" t="s">
        <v>6298</v>
      </c>
      <c r="R3257" s="164">
        <v>35703.75</v>
      </c>
      <c r="S3257" s="163" t="s">
        <v>6241</v>
      </c>
      <c r="T3257" s="163"/>
      <c r="U3257" s="161" t="s">
        <v>10</v>
      </c>
      <c r="V3257" s="161" t="s">
        <v>11</v>
      </c>
      <c r="W3257" s="161" t="s">
        <v>12</v>
      </c>
      <c r="X3257" s="161" t="s">
        <v>13</v>
      </c>
      <c r="Y3257" s="165">
        <v>6210</v>
      </c>
      <c r="Z3257" s="165">
        <v>9281101</v>
      </c>
      <c r="AA3257" s="166">
        <v>0.13195997264982537</v>
      </c>
      <c r="AB3257" s="167" t="s">
        <v>6011</v>
      </c>
      <c r="AC3257" s="168" t="s">
        <v>3272</v>
      </c>
    </row>
    <row r="3258" spans="1:29" x14ac:dyDescent="0.3">
      <c r="A3258" s="156" t="s">
        <v>4250</v>
      </c>
      <c r="B3258" s="157">
        <v>8</v>
      </c>
      <c r="C3258" s="158" t="s">
        <v>1473</v>
      </c>
      <c r="D3258" s="158" t="s">
        <v>507</v>
      </c>
      <c r="E3258" s="156" t="s">
        <v>2722</v>
      </c>
      <c r="F3258" s="159" t="s">
        <v>6007</v>
      </c>
      <c r="G3258" s="158" t="s">
        <v>341</v>
      </c>
      <c r="H3258" s="160">
        <v>45391</v>
      </c>
      <c r="I3258" s="160">
        <v>45519</v>
      </c>
      <c r="J3258" s="161" t="s">
        <v>6174</v>
      </c>
      <c r="K3258" s="162"/>
      <c r="L3258" s="163" t="s">
        <v>6084</v>
      </c>
      <c r="M3258" s="171">
        <v>0</v>
      </c>
      <c r="N3258" s="164">
        <v>23368</v>
      </c>
      <c r="O3258" s="162">
        <v>85279</v>
      </c>
      <c r="P3258" s="160">
        <v>45519</v>
      </c>
      <c r="Q3258" s="162" t="s">
        <v>6298</v>
      </c>
      <c r="R3258" s="164">
        <v>23368</v>
      </c>
      <c r="S3258" s="163" t="s">
        <v>6241</v>
      </c>
      <c r="T3258" s="163"/>
      <c r="U3258" s="161" t="s">
        <v>10</v>
      </c>
      <c r="V3258" s="161" t="s">
        <v>11</v>
      </c>
      <c r="W3258" s="161" t="s">
        <v>12</v>
      </c>
      <c r="X3258" s="161" t="s">
        <v>13</v>
      </c>
      <c r="Y3258" s="169">
        <v>6210</v>
      </c>
      <c r="Z3258" s="169">
        <v>9281101</v>
      </c>
      <c r="AA3258" s="166">
        <v>8.6367416332489413E-2</v>
      </c>
      <c r="AB3258" s="167" t="s">
        <v>6011</v>
      </c>
      <c r="AC3258" s="168" t="s">
        <v>3272</v>
      </c>
    </row>
    <row r="3259" spans="1:29" x14ac:dyDescent="0.3">
      <c r="A3259" s="156" t="s">
        <v>4250</v>
      </c>
      <c r="B3259" s="157">
        <v>8</v>
      </c>
      <c r="C3259" s="158" t="s">
        <v>1473</v>
      </c>
      <c r="D3259" s="156" t="s">
        <v>507</v>
      </c>
      <c r="E3259" s="156" t="s">
        <v>2722</v>
      </c>
      <c r="F3259" s="156" t="s">
        <v>6007</v>
      </c>
      <c r="G3259" s="158" t="s">
        <v>341</v>
      </c>
      <c r="H3259" s="160">
        <v>45391</v>
      </c>
      <c r="I3259" s="160">
        <v>45635</v>
      </c>
      <c r="J3259" s="161" t="s">
        <v>6174</v>
      </c>
      <c r="K3259" s="162"/>
      <c r="L3259" s="156" t="s">
        <v>6084</v>
      </c>
      <c r="M3259" s="171">
        <v>0</v>
      </c>
      <c r="N3259" s="170">
        <v>20900.25</v>
      </c>
      <c r="O3259" s="162" t="s">
        <v>6490</v>
      </c>
      <c r="P3259" s="160">
        <v>45635</v>
      </c>
      <c r="Q3259" s="162" t="s">
        <v>6491</v>
      </c>
      <c r="R3259" s="171">
        <v>20900.25</v>
      </c>
      <c r="S3259" s="158" t="s">
        <v>6241</v>
      </c>
      <c r="T3259" s="162"/>
      <c r="U3259" s="161" t="s">
        <v>10</v>
      </c>
      <c r="V3259" s="161" t="s">
        <v>11</v>
      </c>
      <c r="W3259" s="161" t="s">
        <v>12</v>
      </c>
      <c r="X3259" s="161" t="s">
        <v>13</v>
      </c>
      <c r="Y3259" s="165">
        <v>6210</v>
      </c>
      <c r="Z3259" s="165">
        <v>9281101</v>
      </c>
      <c r="AA3259" s="166">
        <v>7.5845081922595398E-2</v>
      </c>
      <c r="AB3259" s="185" t="s">
        <v>6011</v>
      </c>
      <c r="AC3259" s="168" t="s">
        <v>3272</v>
      </c>
    </row>
    <row r="3260" spans="1:29" x14ac:dyDescent="0.3">
      <c r="A3260" s="156" t="s">
        <v>4250</v>
      </c>
      <c r="B3260" s="157">
        <v>8</v>
      </c>
      <c r="C3260" s="158" t="s">
        <v>1473</v>
      </c>
      <c r="D3260" s="158" t="s">
        <v>507</v>
      </c>
      <c r="E3260" s="156" t="s">
        <v>2722</v>
      </c>
      <c r="F3260" s="159" t="s">
        <v>6007</v>
      </c>
      <c r="G3260" s="158" t="s">
        <v>341</v>
      </c>
      <c r="H3260" s="160">
        <v>45391</v>
      </c>
      <c r="I3260" s="160">
        <v>45635</v>
      </c>
      <c r="J3260" s="161" t="s">
        <v>6174</v>
      </c>
      <c r="K3260" s="162"/>
      <c r="L3260" s="163" t="s">
        <v>6084</v>
      </c>
      <c r="M3260" s="171">
        <v>0</v>
      </c>
      <c r="N3260" s="164">
        <v>59065.5</v>
      </c>
      <c r="O3260" s="162" t="s">
        <v>6492</v>
      </c>
      <c r="P3260" s="160">
        <v>45635</v>
      </c>
      <c r="Q3260" s="162" t="s">
        <v>6491</v>
      </c>
      <c r="R3260" s="164">
        <v>59065.5</v>
      </c>
      <c r="S3260" s="163" t="s">
        <v>6241</v>
      </c>
      <c r="T3260" s="163"/>
      <c r="U3260" s="161" t="s">
        <v>10</v>
      </c>
      <c r="V3260" s="161" t="s">
        <v>11</v>
      </c>
      <c r="W3260" s="161" t="s">
        <v>12</v>
      </c>
      <c r="X3260" s="161" t="s">
        <v>13</v>
      </c>
      <c r="Y3260" s="165">
        <v>6210</v>
      </c>
      <c r="Z3260" s="165">
        <v>9281101</v>
      </c>
      <c r="AA3260" s="166">
        <v>0.2143432583963856</v>
      </c>
      <c r="AB3260" s="167" t="s">
        <v>6011</v>
      </c>
      <c r="AC3260" s="168" t="s">
        <v>3272</v>
      </c>
    </row>
    <row r="3261" spans="1:29" x14ac:dyDescent="0.3">
      <c r="A3261" s="156" t="s">
        <v>4250</v>
      </c>
      <c r="B3261" s="157">
        <v>8</v>
      </c>
      <c r="C3261" s="158" t="s">
        <v>1473</v>
      </c>
      <c r="D3261" s="163" t="s">
        <v>507</v>
      </c>
      <c r="E3261" s="156" t="s">
        <v>2722</v>
      </c>
      <c r="F3261" s="159" t="s">
        <v>6007</v>
      </c>
      <c r="G3261" s="158" t="s">
        <v>341</v>
      </c>
      <c r="H3261" s="160">
        <v>45391</v>
      </c>
      <c r="I3261" s="160">
        <v>45685</v>
      </c>
      <c r="J3261" s="161" t="s">
        <v>6174</v>
      </c>
      <c r="K3261" s="162"/>
      <c r="L3261" s="163" t="s">
        <v>6084</v>
      </c>
      <c r="M3261" s="171">
        <v>0</v>
      </c>
      <c r="N3261" s="164">
        <v>908.75</v>
      </c>
      <c r="O3261" s="162" t="s">
        <v>6981</v>
      </c>
      <c r="P3261" s="160">
        <v>45685</v>
      </c>
      <c r="Q3261" s="162" t="s">
        <v>6982</v>
      </c>
      <c r="R3261" s="164">
        <v>908.75</v>
      </c>
      <c r="S3261" s="163" t="s">
        <v>6241</v>
      </c>
      <c r="T3261" s="163"/>
      <c r="U3261" s="161" t="s">
        <v>10</v>
      </c>
      <c r="V3261" s="161" t="s">
        <v>11</v>
      </c>
      <c r="W3261" s="161" t="s">
        <v>12</v>
      </c>
      <c r="X3261" s="161" t="s">
        <v>13</v>
      </c>
      <c r="Y3261" s="165">
        <v>6210</v>
      </c>
      <c r="Z3261" s="165">
        <v>9281101</v>
      </c>
      <c r="AA3261" s="166">
        <v>3.2977700361076336E-3</v>
      </c>
      <c r="AB3261" s="167" t="s">
        <v>6011</v>
      </c>
      <c r="AC3261" s="168" t="s">
        <v>3272</v>
      </c>
    </row>
    <row r="3262" spans="1:29" x14ac:dyDescent="0.3">
      <c r="A3262" s="156" t="s">
        <v>4250</v>
      </c>
      <c r="B3262" s="157">
        <v>8</v>
      </c>
      <c r="C3262" s="158" t="s">
        <v>1473</v>
      </c>
      <c r="D3262" s="158" t="s">
        <v>507</v>
      </c>
      <c r="E3262" s="156" t="s">
        <v>2722</v>
      </c>
      <c r="F3262" s="159" t="s">
        <v>6007</v>
      </c>
      <c r="G3262" s="158" t="s">
        <v>341</v>
      </c>
      <c r="H3262" s="160">
        <v>45391</v>
      </c>
      <c r="I3262" s="160">
        <v>45737</v>
      </c>
      <c r="J3262" s="161" t="s">
        <v>6174</v>
      </c>
      <c r="K3262" s="162"/>
      <c r="L3262" s="163" t="s">
        <v>6084</v>
      </c>
      <c r="M3262" s="171">
        <v>0</v>
      </c>
      <c r="N3262" s="164">
        <v>22232.9</v>
      </c>
      <c r="O3262" s="162" t="s">
        <v>6983</v>
      </c>
      <c r="P3262" s="160">
        <v>45737</v>
      </c>
      <c r="Q3262" s="162" t="s">
        <v>6984</v>
      </c>
      <c r="R3262" s="164">
        <v>22232.9</v>
      </c>
      <c r="S3262" s="163" t="s">
        <v>6241</v>
      </c>
      <c r="T3262" s="163"/>
      <c r="U3262" s="161" t="s">
        <v>10</v>
      </c>
      <c r="V3262" s="161" t="s">
        <v>11</v>
      </c>
      <c r="W3262" s="161" t="s">
        <v>12</v>
      </c>
      <c r="X3262" s="161" t="s">
        <v>13</v>
      </c>
      <c r="Y3262" s="169">
        <v>6210</v>
      </c>
      <c r="Z3262" s="169">
        <v>9281101</v>
      </c>
      <c r="AA3262" s="166">
        <v>8.068114600910857E-2</v>
      </c>
      <c r="AB3262" s="167" t="s">
        <v>6011</v>
      </c>
      <c r="AC3262" s="168" t="s">
        <v>3272</v>
      </c>
    </row>
    <row r="3263" spans="1:29" x14ac:dyDescent="0.3">
      <c r="A3263" s="156" t="s">
        <v>4250</v>
      </c>
      <c r="B3263" s="157">
        <v>8</v>
      </c>
      <c r="C3263" s="158" t="s">
        <v>1473</v>
      </c>
      <c r="D3263" s="156" t="s">
        <v>507</v>
      </c>
      <c r="E3263" s="156" t="s">
        <v>2722</v>
      </c>
      <c r="F3263" s="158" t="s">
        <v>6007</v>
      </c>
      <c r="G3263" s="158" t="s">
        <v>341</v>
      </c>
      <c r="H3263" s="160">
        <v>45391</v>
      </c>
      <c r="I3263" s="160">
        <v>45757</v>
      </c>
      <c r="J3263" s="161" t="s">
        <v>6174</v>
      </c>
      <c r="K3263" s="162"/>
      <c r="L3263" s="163" t="s">
        <v>6084</v>
      </c>
      <c r="M3263" s="171">
        <v>0</v>
      </c>
      <c r="N3263" s="171">
        <v>5063.5</v>
      </c>
      <c r="O3263" s="162" t="s">
        <v>6985</v>
      </c>
      <c r="P3263" s="160">
        <v>45757</v>
      </c>
      <c r="Q3263" s="162" t="s">
        <v>6986</v>
      </c>
      <c r="R3263" s="171">
        <v>5063.5</v>
      </c>
      <c r="S3263" s="158" t="s">
        <v>6241</v>
      </c>
      <c r="T3263" s="156"/>
      <c r="U3263" s="161" t="s">
        <v>10</v>
      </c>
      <c r="V3263" s="161" t="s">
        <v>11</v>
      </c>
      <c r="W3263" s="161" t="s">
        <v>12</v>
      </c>
      <c r="X3263" s="161" t="s">
        <v>13</v>
      </c>
      <c r="Y3263" s="165">
        <v>6210</v>
      </c>
      <c r="Z3263" s="165">
        <v>9281101</v>
      </c>
      <c r="AA3263" s="166">
        <v>1.8374975051258322E-2</v>
      </c>
      <c r="AB3263" s="158" t="s">
        <v>6011</v>
      </c>
      <c r="AC3263" s="168" t="s">
        <v>3272</v>
      </c>
    </row>
    <row r="3264" spans="1:29" x14ac:dyDescent="0.3">
      <c r="A3264" s="156" t="s">
        <v>4250</v>
      </c>
      <c r="B3264" s="157">
        <v>8</v>
      </c>
      <c r="C3264" s="158" t="s">
        <v>1473</v>
      </c>
      <c r="D3264" s="163" t="s">
        <v>507</v>
      </c>
      <c r="E3264" s="156" t="s">
        <v>2722</v>
      </c>
      <c r="F3264" s="158" t="s">
        <v>6007</v>
      </c>
      <c r="G3264" s="158" t="s">
        <v>341</v>
      </c>
      <c r="H3264" s="160">
        <v>45391</v>
      </c>
      <c r="I3264" s="160">
        <v>45813</v>
      </c>
      <c r="J3264" s="161" t="s">
        <v>6174</v>
      </c>
      <c r="K3264" s="162"/>
      <c r="L3264" s="158" t="s">
        <v>6084</v>
      </c>
      <c r="M3264" s="171">
        <v>0</v>
      </c>
      <c r="N3264" s="171">
        <v>12982</v>
      </c>
      <c r="O3264" s="162" t="s">
        <v>6987</v>
      </c>
      <c r="P3264" s="160">
        <v>45813</v>
      </c>
      <c r="Q3264" s="162" t="s">
        <v>6988</v>
      </c>
      <c r="R3264" s="171">
        <v>12982</v>
      </c>
      <c r="S3264" s="163" t="s">
        <v>6241</v>
      </c>
      <c r="T3264" s="156"/>
      <c r="U3264" s="161" t="s">
        <v>10</v>
      </c>
      <c r="V3264" s="161" t="s">
        <v>11</v>
      </c>
      <c r="W3264" s="161" t="s">
        <v>12</v>
      </c>
      <c r="X3264" s="161" t="s">
        <v>13</v>
      </c>
      <c r="Y3264" s="165">
        <v>6210</v>
      </c>
      <c r="Z3264" s="165">
        <v>9281101</v>
      </c>
      <c r="AA3264" s="166">
        <v>4.7110482100411882E-2</v>
      </c>
      <c r="AB3264" s="158" t="s">
        <v>6011</v>
      </c>
      <c r="AC3264" s="168" t="s">
        <v>3272</v>
      </c>
    </row>
    <row r="3265" spans="1:29" x14ac:dyDescent="0.3">
      <c r="A3265" s="156" t="s">
        <v>4250</v>
      </c>
      <c r="B3265" s="157">
        <v>8</v>
      </c>
      <c r="C3265" s="158" t="s">
        <v>1473</v>
      </c>
      <c r="D3265" s="158" t="s">
        <v>507</v>
      </c>
      <c r="E3265" s="156" t="s">
        <v>2722</v>
      </c>
      <c r="F3265" s="159" t="s">
        <v>6007</v>
      </c>
      <c r="G3265" s="158" t="s">
        <v>341</v>
      </c>
      <c r="H3265" s="160">
        <v>45391</v>
      </c>
      <c r="I3265" s="160">
        <v>45845</v>
      </c>
      <c r="J3265" s="161" t="s">
        <v>6174</v>
      </c>
      <c r="K3265" s="162"/>
      <c r="L3265" s="163" t="s">
        <v>6084</v>
      </c>
      <c r="M3265" s="171">
        <v>0</v>
      </c>
      <c r="N3265" s="164">
        <v>6838.73</v>
      </c>
      <c r="O3265" s="162" t="s">
        <v>7535</v>
      </c>
      <c r="P3265" s="160">
        <v>45845</v>
      </c>
      <c r="Q3265" s="162" t="s">
        <v>7536</v>
      </c>
      <c r="R3265" s="164">
        <v>6838.73</v>
      </c>
      <c r="S3265" s="163" t="s">
        <v>6241</v>
      </c>
      <c r="T3265" s="163"/>
      <c r="U3265" s="161" t="s">
        <v>10</v>
      </c>
      <c r="V3265" s="161" t="s">
        <v>11</v>
      </c>
      <c r="W3265" s="161" t="s">
        <v>12</v>
      </c>
      <c r="X3265" s="161" t="s">
        <v>13</v>
      </c>
      <c r="Y3265" s="165">
        <v>6210</v>
      </c>
      <c r="Z3265" s="165">
        <v>9281101</v>
      </c>
      <c r="AA3265" s="166">
        <v>2.4817121187378655E-2</v>
      </c>
      <c r="AB3265" s="167" t="s">
        <v>6011</v>
      </c>
      <c r="AC3265" s="168" t="s">
        <v>3272</v>
      </c>
    </row>
    <row r="3266" spans="1:29" x14ac:dyDescent="0.3">
      <c r="A3266" s="156" t="s">
        <v>4250</v>
      </c>
      <c r="B3266" s="157">
        <v>8</v>
      </c>
      <c r="C3266" s="158" t="s">
        <v>1473</v>
      </c>
      <c r="D3266" s="156" t="s">
        <v>507</v>
      </c>
      <c r="E3266" s="156" t="s">
        <v>2722</v>
      </c>
      <c r="F3266" s="159" t="s">
        <v>6007</v>
      </c>
      <c r="G3266" s="158" t="s">
        <v>341</v>
      </c>
      <c r="H3266" s="160">
        <v>45391</v>
      </c>
      <c r="I3266" s="160">
        <v>45922</v>
      </c>
      <c r="J3266" s="161" t="s">
        <v>6707</v>
      </c>
      <c r="K3266" s="162"/>
      <c r="L3266" s="158" t="s">
        <v>6084</v>
      </c>
      <c r="M3266" s="171">
        <v>0</v>
      </c>
      <c r="N3266" s="171">
        <v>11683.8</v>
      </c>
      <c r="O3266" s="162" t="s">
        <v>7537</v>
      </c>
      <c r="P3266" s="160">
        <v>45922</v>
      </c>
      <c r="Q3266" s="162" t="s">
        <v>7538</v>
      </c>
      <c r="R3266" s="171">
        <v>11683.8</v>
      </c>
      <c r="S3266" s="158" t="s">
        <v>6241</v>
      </c>
      <c r="T3266" s="156"/>
      <c r="U3266" s="161" t="s">
        <v>10</v>
      </c>
      <c r="V3266" s="161" t="s">
        <v>11</v>
      </c>
      <c r="W3266" s="161" t="s">
        <v>12</v>
      </c>
      <c r="X3266" s="161" t="s">
        <v>13</v>
      </c>
      <c r="Y3266" s="165">
        <v>6210</v>
      </c>
      <c r="Z3266" s="165">
        <v>9281101</v>
      </c>
      <c r="AA3266" s="166">
        <v>4.2399433890370687E-2</v>
      </c>
      <c r="AB3266" s="158" t="s">
        <v>6011</v>
      </c>
      <c r="AC3266" s="168" t="s">
        <v>3272</v>
      </c>
    </row>
    <row r="3267" spans="1:29" x14ac:dyDescent="0.3">
      <c r="A3267" s="156" t="s">
        <v>4250</v>
      </c>
      <c r="B3267" s="157">
        <v>8</v>
      </c>
      <c r="C3267" s="158" t="s">
        <v>1473</v>
      </c>
      <c r="D3267" s="158" t="s">
        <v>507</v>
      </c>
      <c r="E3267" s="156" t="s">
        <v>2722</v>
      </c>
      <c r="F3267" s="159" t="s">
        <v>6007</v>
      </c>
      <c r="G3267" s="158" t="s">
        <v>341</v>
      </c>
      <c r="H3267" s="160">
        <v>45391</v>
      </c>
      <c r="I3267" s="160">
        <v>45938</v>
      </c>
      <c r="J3267" s="161" t="s">
        <v>6707</v>
      </c>
      <c r="K3267" s="162"/>
      <c r="L3267" s="163" t="s">
        <v>6084</v>
      </c>
      <c r="M3267" s="171">
        <v>0</v>
      </c>
      <c r="N3267" s="164">
        <v>13631.1</v>
      </c>
      <c r="O3267" s="162" t="s">
        <v>7694</v>
      </c>
      <c r="P3267" s="160">
        <v>45938</v>
      </c>
      <c r="Q3267" s="162" t="s">
        <v>7695</v>
      </c>
      <c r="R3267" s="164">
        <v>13631.1</v>
      </c>
      <c r="S3267" s="163" t="s">
        <v>6241</v>
      </c>
      <c r="T3267" s="163"/>
      <c r="U3267" s="161" t="s">
        <v>10</v>
      </c>
      <c r="V3267" s="161" t="s">
        <v>11</v>
      </c>
      <c r="W3267" s="161" t="s">
        <v>12</v>
      </c>
      <c r="X3267" s="161" t="s">
        <v>13</v>
      </c>
      <c r="Y3267" s="169">
        <v>6210</v>
      </c>
      <c r="Z3267" s="169">
        <v>9281101</v>
      </c>
      <c r="AA3267" s="166">
        <v>4.9466006205432476E-2</v>
      </c>
      <c r="AB3267" s="167" t="s">
        <v>6011</v>
      </c>
      <c r="AC3267" s="168" t="s">
        <v>3272</v>
      </c>
    </row>
    <row r="3268" spans="1:29" x14ac:dyDescent="0.3">
      <c r="A3268" s="156" t="s">
        <v>4250</v>
      </c>
      <c r="B3268" s="157">
        <v>8</v>
      </c>
      <c r="C3268" s="158" t="s">
        <v>1473</v>
      </c>
      <c r="D3268" s="158" t="s">
        <v>507</v>
      </c>
      <c r="E3268" s="156" t="s">
        <v>2722</v>
      </c>
      <c r="F3268" s="159" t="s">
        <v>6007</v>
      </c>
      <c r="G3268" s="158" t="s">
        <v>341</v>
      </c>
      <c r="H3268" s="160">
        <v>45391</v>
      </c>
      <c r="I3268" s="160">
        <v>45953</v>
      </c>
      <c r="J3268" s="161" t="s">
        <v>6707</v>
      </c>
      <c r="K3268" s="162"/>
      <c r="L3268" s="163" t="s">
        <v>6084</v>
      </c>
      <c r="M3268" s="171">
        <v>0</v>
      </c>
      <c r="N3268" s="164">
        <v>11683.8</v>
      </c>
      <c r="O3268" s="162" t="s">
        <v>7781</v>
      </c>
      <c r="P3268" s="160">
        <v>45953</v>
      </c>
      <c r="Q3268" s="162" t="s">
        <v>7782</v>
      </c>
      <c r="R3268" s="164">
        <v>11683.8</v>
      </c>
      <c r="S3268" s="163" t="s">
        <v>6241</v>
      </c>
      <c r="T3268" s="163"/>
      <c r="U3268" s="161" t="s">
        <v>10</v>
      </c>
      <c r="V3268" s="161" t="s">
        <v>11</v>
      </c>
      <c r="W3268" s="161" t="s">
        <v>12</v>
      </c>
      <c r="X3268" s="161" t="s">
        <v>13</v>
      </c>
      <c r="Y3268" s="169">
        <v>6210</v>
      </c>
      <c r="Z3268" s="169">
        <v>9281101</v>
      </c>
      <c r="AA3268" s="166">
        <v>4.2399433890370687E-2</v>
      </c>
      <c r="AB3268" s="167" t="s">
        <v>6011</v>
      </c>
      <c r="AC3268" s="168" t="s">
        <v>3272</v>
      </c>
    </row>
    <row r="3269" spans="1:29" x14ac:dyDescent="0.3">
      <c r="A3269" s="156" t="s">
        <v>4250</v>
      </c>
      <c r="B3269" s="157">
        <v>8</v>
      </c>
      <c r="C3269" s="158" t="s">
        <v>1473</v>
      </c>
      <c r="D3269" s="158" t="s">
        <v>507</v>
      </c>
      <c r="E3269" s="156" t="s">
        <v>2722</v>
      </c>
      <c r="F3269" s="159" t="s">
        <v>6007</v>
      </c>
      <c r="G3269" s="156" t="s">
        <v>341</v>
      </c>
      <c r="H3269" s="160">
        <v>45391</v>
      </c>
      <c r="I3269" s="160">
        <v>46034</v>
      </c>
      <c r="J3269" s="161" t="s">
        <v>6707</v>
      </c>
      <c r="K3269" s="162"/>
      <c r="L3269" s="158" t="s">
        <v>6084</v>
      </c>
      <c r="M3269" s="171">
        <v>0</v>
      </c>
      <c r="N3269" s="164">
        <v>9738</v>
      </c>
      <c r="O3269" s="162" t="s">
        <v>7983</v>
      </c>
      <c r="P3269" s="160">
        <v>46034</v>
      </c>
      <c r="Q3269" s="162" t="s">
        <v>7984</v>
      </c>
      <c r="R3269" s="164">
        <v>9738</v>
      </c>
      <c r="S3269" s="158" t="s">
        <v>6241</v>
      </c>
      <c r="T3269" s="163"/>
      <c r="U3269" s="161" t="s">
        <v>10</v>
      </c>
      <c r="V3269" s="161" t="s">
        <v>11</v>
      </c>
      <c r="W3269" s="161" t="s">
        <v>12</v>
      </c>
      <c r="X3269" s="161" t="s">
        <v>13</v>
      </c>
      <c r="Y3269" s="169">
        <v>6210</v>
      </c>
      <c r="Z3269" s="169">
        <v>9281101</v>
      </c>
      <c r="AA3269" s="166">
        <v>3.5338304937129174E-2</v>
      </c>
      <c r="AB3269" s="163" t="s">
        <v>6011</v>
      </c>
      <c r="AC3269" s="168" t="s">
        <v>3272</v>
      </c>
    </row>
    <row r="3270" spans="1:29" x14ac:dyDescent="0.3">
      <c r="A3270" s="156" t="s">
        <v>4250</v>
      </c>
      <c r="B3270" s="157">
        <v>8</v>
      </c>
      <c r="C3270" s="158" t="s">
        <v>1473</v>
      </c>
      <c r="D3270" s="158" t="s">
        <v>507</v>
      </c>
      <c r="E3270" s="156" t="s">
        <v>2722</v>
      </c>
      <c r="F3270" s="159" t="s">
        <v>6007</v>
      </c>
      <c r="G3270" s="158" t="s">
        <v>341</v>
      </c>
      <c r="H3270" s="160">
        <v>45391</v>
      </c>
      <c r="I3270" s="160">
        <v>46048</v>
      </c>
      <c r="J3270" s="161" t="s">
        <v>6707</v>
      </c>
      <c r="K3270" s="162"/>
      <c r="L3270" s="163" t="s">
        <v>6084</v>
      </c>
      <c r="M3270" s="171">
        <v>0</v>
      </c>
      <c r="N3270" s="164">
        <v>1298.5</v>
      </c>
      <c r="O3270" s="162" t="s">
        <v>7985</v>
      </c>
      <c r="P3270" s="160">
        <v>46048</v>
      </c>
      <c r="Q3270" s="162" t="s">
        <v>7986</v>
      </c>
      <c r="R3270" s="164">
        <v>1298.5</v>
      </c>
      <c r="S3270" s="163" t="s">
        <v>6241</v>
      </c>
      <c r="T3270" s="163"/>
      <c r="U3270" s="161" t="s">
        <v>10</v>
      </c>
      <c r="V3270" s="161" t="s">
        <v>11</v>
      </c>
      <c r="W3270" s="161" t="s">
        <v>12</v>
      </c>
      <c r="X3270" s="161" t="s">
        <v>13</v>
      </c>
      <c r="Y3270" s="165">
        <v>6210</v>
      </c>
      <c r="Z3270" s="165">
        <v>9281101</v>
      </c>
      <c r="AA3270" s="166">
        <v>4.7121368824052405E-3</v>
      </c>
      <c r="AB3270" s="167" t="s">
        <v>6011</v>
      </c>
      <c r="AC3270" s="168" t="s">
        <v>3272</v>
      </c>
    </row>
    <row r="3271" spans="1:29" x14ac:dyDescent="0.3">
      <c r="A3271" s="156" t="s">
        <v>4250</v>
      </c>
      <c r="B3271" s="157">
        <v>8</v>
      </c>
      <c r="C3271" s="158" t="s">
        <v>1473</v>
      </c>
      <c r="D3271" s="158" t="s">
        <v>507</v>
      </c>
      <c r="E3271" s="156" t="s">
        <v>2722</v>
      </c>
      <c r="F3271" s="159" t="s">
        <v>6007</v>
      </c>
      <c r="G3271" s="158" t="s">
        <v>341</v>
      </c>
      <c r="H3271" s="160">
        <v>45391</v>
      </c>
      <c r="I3271" s="160">
        <v>46066</v>
      </c>
      <c r="J3271" s="161" t="s">
        <v>6707</v>
      </c>
      <c r="K3271" s="162"/>
      <c r="L3271" s="163" t="s">
        <v>6084</v>
      </c>
      <c r="M3271" s="171">
        <v>0</v>
      </c>
      <c r="N3271" s="164">
        <v>1947.75</v>
      </c>
      <c r="O3271" s="162" t="s">
        <v>7987</v>
      </c>
      <c r="P3271" s="160">
        <v>46066</v>
      </c>
      <c r="Q3271" s="162" t="s">
        <v>7988</v>
      </c>
      <c r="R3271" s="164">
        <v>1947.75</v>
      </c>
      <c r="S3271" s="163" t="s">
        <v>6241</v>
      </c>
      <c r="T3271" s="163"/>
      <c r="U3271" s="161" t="s">
        <v>10</v>
      </c>
      <c r="V3271" s="161" t="s">
        <v>11</v>
      </c>
      <c r="W3271" s="161" t="s">
        <v>12</v>
      </c>
      <c r="X3271" s="161" t="s">
        <v>13</v>
      </c>
      <c r="Y3271" s="169">
        <v>6210</v>
      </c>
      <c r="Z3271" s="169">
        <v>9281101</v>
      </c>
      <c r="AA3271" s="166">
        <v>7.0682053236078603E-3</v>
      </c>
      <c r="AB3271" s="167" t="s">
        <v>6011</v>
      </c>
      <c r="AC3271" s="168" t="s">
        <v>3272</v>
      </c>
    </row>
    <row r="3272" spans="1:29" x14ac:dyDescent="0.3">
      <c r="A3272" s="156" t="s">
        <v>4250</v>
      </c>
      <c r="B3272" s="157">
        <v>8</v>
      </c>
      <c r="C3272" s="158" t="s">
        <v>1473</v>
      </c>
      <c r="D3272" s="156" t="s">
        <v>507</v>
      </c>
      <c r="E3272" s="156" t="s">
        <v>2722</v>
      </c>
      <c r="F3272" s="159" t="s">
        <v>6007</v>
      </c>
      <c r="G3272" s="158" t="s">
        <v>341</v>
      </c>
      <c r="H3272" s="160">
        <v>45391</v>
      </c>
      <c r="I3272" s="160">
        <v>46066</v>
      </c>
      <c r="J3272" s="161" t="s">
        <v>6707</v>
      </c>
      <c r="K3272" s="162"/>
      <c r="L3272" s="163" t="s">
        <v>6084</v>
      </c>
      <c r="M3272" s="171">
        <v>0</v>
      </c>
      <c r="N3272" s="164">
        <v>649.25</v>
      </c>
      <c r="O3272" s="162" t="s">
        <v>7989</v>
      </c>
      <c r="P3272" s="160">
        <v>46066</v>
      </c>
      <c r="Q3272" s="162" t="s">
        <v>7988</v>
      </c>
      <c r="R3272" s="164">
        <v>649.25</v>
      </c>
      <c r="S3272" s="162" t="s">
        <v>6241</v>
      </c>
      <c r="T3272" s="163"/>
      <c r="U3272" s="161" t="s">
        <v>10</v>
      </c>
      <c r="V3272" s="161" t="s">
        <v>11</v>
      </c>
      <c r="W3272" s="161" t="s">
        <v>12</v>
      </c>
      <c r="X3272" s="161" t="s">
        <v>13</v>
      </c>
      <c r="Y3272" s="169">
        <v>6210</v>
      </c>
      <c r="Z3272" s="169">
        <v>9281101</v>
      </c>
      <c r="AA3272" s="166">
        <v>2.3560684412026202E-3</v>
      </c>
      <c r="AB3272" s="158" t="s">
        <v>6011</v>
      </c>
      <c r="AC3272" s="168" t="s">
        <v>3272</v>
      </c>
    </row>
    <row r="3273" spans="1:29" x14ac:dyDescent="0.3">
      <c r="A3273" s="156" t="s">
        <v>4250</v>
      </c>
      <c r="B3273" s="157">
        <v>8</v>
      </c>
      <c r="C3273" s="158" t="s">
        <v>1473</v>
      </c>
      <c r="D3273" s="158" t="s">
        <v>507</v>
      </c>
      <c r="E3273" s="156" t="s">
        <v>2722</v>
      </c>
      <c r="F3273" s="159" t="s">
        <v>6007</v>
      </c>
      <c r="G3273" s="158" t="s">
        <v>341</v>
      </c>
      <c r="H3273" s="160">
        <v>45391</v>
      </c>
      <c r="I3273" s="160">
        <v>46094</v>
      </c>
      <c r="J3273" s="161" t="s">
        <v>6707</v>
      </c>
      <c r="K3273" s="162"/>
      <c r="L3273" s="163" t="s">
        <v>6084</v>
      </c>
      <c r="M3273" s="171">
        <v>0</v>
      </c>
      <c r="N3273" s="164">
        <v>11067.75</v>
      </c>
      <c r="O3273" s="162" t="s">
        <v>7990</v>
      </c>
      <c r="P3273" s="160">
        <v>46094</v>
      </c>
      <c r="Q3273" s="162" t="s">
        <v>7991</v>
      </c>
      <c r="R3273" s="164">
        <v>11067.75</v>
      </c>
      <c r="S3273" s="163" t="s">
        <v>6241</v>
      </c>
      <c r="T3273" s="163"/>
      <c r="U3273" s="161" t="s">
        <v>10</v>
      </c>
      <c r="V3273" s="161" t="s">
        <v>11</v>
      </c>
      <c r="W3273" s="161" t="s">
        <v>12</v>
      </c>
      <c r="X3273" s="161" t="s">
        <v>13</v>
      </c>
      <c r="Y3273" s="165">
        <v>6210</v>
      </c>
      <c r="Z3273" s="165">
        <v>9281101</v>
      </c>
      <c r="AA3273" s="166">
        <v>4.0163845190789832E-2</v>
      </c>
      <c r="AB3273" s="167" t="s">
        <v>6011</v>
      </c>
      <c r="AC3273" s="168" t="s">
        <v>3272</v>
      </c>
    </row>
    <row r="3274" spans="1:29" x14ac:dyDescent="0.3">
      <c r="A3274" s="156" t="s">
        <v>4250</v>
      </c>
      <c r="B3274" s="157">
        <v>8</v>
      </c>
      <c r="C3274" s="156" t="s">
        <v>1473</v>
      </c>
      <c r="D3274" s="156" t="s">
        <v>507</v>
      </c>
      <c r="E3274" s="156" t="s">
        <v>2722</v>
      </c>
      <c r="F3274" s="159" t="s">
        <v>6007</v>
      </c>
      <c r="G3274" s="156" t="s">
        <v>341</v>
      </c>
      <c r="H3274" s="160">
        <v>45391</v>
      </c>
      <c r="I3274" s="160">
        <v>46188</v>
      </c>
      <c r="J3274" s="161" t="s">
        <v>6707</v>
      </c>
      <c r="K3274" s="162"/>
      <c r="L3274" s="163" t="s">
        <v>6084</v>
      </c>
      <c r="M3274" s="171">
        <v>0</v>
      </c>
      <c r="N3274" s="164">
        <v>121.33</v>
      </c>
      <c r="O3274" s="158" t="s">
        <v>8384</v>
      </c>
      <c r="P3274" s="160">
        <v>46188</v>
      </c>
      <c r="Q3274" s="162" t="s">
        <v>8385</v>
      </c>
      <c r="R3274" s="164">
        <v>121.33</v>
      </c>
      <c r="S3274" s="162" t="s">
        <v>6241</v>
      </c>
      <c r="T3274" s="163"/>
      <c r="U3274" s="161" t="s">
        <v>10</v>
      </c>
      <c r="V3274" s="161" t="s">
        <v>11</v>
      </c>
      <c r="W3274" s="161" t="s">
        <v>12</v>
      </c>
      <c r="X3274" s="161" t="s">
        <v>13</v>
      </c>
      <c r="Y3274" s="169">
        <v>6210</v>
      </c>
      <c r="Z3274" s="169">
        <v>9281101</v>
      </c>
      <c r="AA3274" s="166">
        <v>4.4029539310144609E-4</v>
      </c>
      <c r="AB3274" s="163" t="s">
        <v>6011</v>
      </c>
      <c r="AC3274" s="168" t="s">
        <v>3272</v>
      </c>
    </row>
    <row r="3275" spans="1:29" x14ac:dyDescent="0.3">
      <c r="A3275" s="156" t="s">
        <v>4250</v>
      </c>
      <c r="B3275" s="157">
        <v>8</v>
      </c>
      <c r="C3275" s="158" t="s">
        <v>1473</v>
      </c>
      <c r="D3275" s="158" t="s">
        <v>507</v>
      </c>
      <c r="E3275" s="156" t="s">
        <v>2722</v>
      </c>
      <c r="F3275" s="159" t="s">
        <v>6007</v>
      </c>
      <c r="G3275" s="158" t="s">
        <v>341</v>
      </c>
      <c r="H3275" s="160">
        <v>45391</v>
      </c>
      <c r="I3275" s="160">
        <v>46188</v>
      </c>
      <c r="J3275" s="161" t="s">
        <v>6707</v>
      </c>
      <c r="K3275" s="162"/>
      <c r="L3275" s="163" t="s">
        <v>6084</v>
      </c>
      <c r="M3275" s="171">
        <v>0</v>
      </c>
      <c r="N3275" s="164">
        <v>527.91999999999996</v>
      </c>
      <c r="O3275" s="158" t="s">
        <v>8384</v>
      </c>
      <c r="P3275" s="160">
        <v>46188</v>
      </c>
      <c r="Q3275" s="162" t="s">
        <v>8385</v>
      </c>
      <c r="R3275" s="164">
        <v>527.91999999999996</v>
      </c>
      <c r="S3275" s="163" t="s">
        <v>6241</v>
      </c>
      <c r="T3275" s="163"/>
      <c r="U3275" s="161" t="s">
        <v>10</v>
      </c>
      <c r="V3275" s="161" t="s">
        <v>11</v>
      </c>
      <c r="W3275" s="161" t="s">
        <v>12</v>
      </c>
      <c r="X3275" s="161" t="s">
        <v>13</v>
      </c>
      <c r="Y3275" s="169">
        <v>6210</v>
      </c>
      <c r="Z3275" s="169">
        <v>9281101</v>
      </c>
      <c r="AA3275" s="166">
        <v>1.9157730481011738E-3</v>
      </c>
      <c r="AB3275" s="163" t="s">
        <v>6011</v>
      </c>
      <c r="AC3275" s="168" t="s">
        <v>3272</v>
      </c>
    </row>
    <row r="3276" spans="1:29" x14ac:dyDescent="0.3">
      <c r="A3276" s="156" t="s">
        <v>4250</v>
      </c>
      <c r="B3276" s="157">
        <v>8</v>
      </c>
      <c r="C3276" s="158" t="s">
        <v>1473</v>
      </c>
      <c r="D3276" s="158" t="s">
        <v>507</v>
      </c>
      <c r="E3276" s="156" t="s">
        <v>2722</v>
      </c>
      <c r="F3276" s="159" t="s">
        <v>6007</v>
      </c>
      <c r="G3276" s="158" t="s">
        <v>341</v>
      </c>
      <c r="H3276" s="160">
        <v>45391</v>
      </c>
      <c r="I3276" s="160">
        <v>47151</v>
      </c>
      <c r="J3276" s="161" t="s">
        <v>6707</v>
      </c>
      <c r="K3276" s="162" t="s">
        <v>6009</v>
      </c>
      <c r="L3276" s="163" t="s">
        <v>6084</v>
      </c>
      <c r="M3276" s="171">
        <v>1678.6700000000419</v>
      </c>
      <c r="N3276" s="164">
        <v>1678.6700000000419</v>
      </c>
      <c r="O3276" s="162"/>
      <c r="P3276" s="160"/>
      <c r="Q3276" s="162"/>
      <c r="R3276" s="164">
        <v>0</v>
      </c>
      <c r="S3276" s="163" t="s">
        <v>6241</v>
      </c>
      <c r="T3276" s="163"/>
      <c r="U3276" s="161" t="s">
        <v>10</v>
      </c>
      <c r="V3276" s="161" t="s">
        <v>11</v>
      </c>
      <c r="W3276" s="161" t="s">
        <v>12</v>
      </c>
      <c r="X3276" s="161" t="s">
        <v>13</v>
      </c>
      <c r="Y3276" s="169">
        <v>6210</v>
      </c>
      <c r="Z3276" s="169">
        <v>9281101</v>
      </c>
      <c r="AA3276" s="166">
        <v>0</v>
      </c>
      <c r="AB3276" s="167" t="s">
        <v>6011</v>
      </c>
      <c r="AC3276" s="168" t="s">
        <v>3272</v>
      </c>
    </row>
    <row r="3277" spans="1:29" x14ac:dyDescent="0.3">
      <c r="A3277" s="156" t="s">
        <v>4250</v>
      </c>
      <c r="B3277" s="157">
        <v>8</v>
      </c>
      <c r="C3277" s="158" t="s">
        <v>1473</v>
      </c>
      <c r="D3277" s="156" t="s">
        <v>507</v>
      </c>
      <c r="E3277" s="156" t="s">
        <v>2722</v>
      </c>
      <c r="F3277" s="159" t="s">
        <v>6007</v>
      </c>
      <c r="G3277" s="156" t="s">
        <v>341</v>
      </c>
      <c r="H3277" s="160">
        <v>45391</v>
      </c>
      <c r="I3277" s="160">
        <v>47096</v>
      </c>
      <c r="J3277" s="161" t="s">
        <v>6174</v>
      </c>
      <c r="K3277" s="162"/>
      <c r="L3277" s="163" t="s">
        <v>6493</v>
      </c>
      <c r="M3277" s="171">
        <v>0</v>
      </c>
      <c r="N3277" s="164">
        <v>19162.400000000001</v>
      </c>
      <c r="O3277" s="162" t="s">
        <v>6494</v>
      </c>
      <c r="P3277" s="160">
        <v>47096</v>
      </c>
      <c r="Q3277" s="162" t="s">
        <v>6495</v>
      </c>
      <c r="R3277" s="164">
        <v>19162.400000000001</v>
      </c>
      <c r="S3277" s="158" t="s">
        <v>6241</v>
      </c>
      <c r="T3277" s="163"/>
      <c r="U3277" s="161" t="s">
        <v>10</v>
      </c>
      <c r="V3277" s="161" t="s">
        <v>11</v>
      </c>
      <c r="W3277" s="161" t="s">
        <v>12</v>
      </c>
      <c r="X3277" s="161" t="s">
        <v>13</v>
      </c>
      <c r="Y3277" s="169">
        <v>6210</v>
      </c>
      <c r="Z3277" s="169">
        <v>9281101</v>
      </c>
      <c r="AA3277" s="166">
        <v>0.43440333696046429</v>
      </c>
      <c r="AB3277" s="158" t="s">
        <v>6300</v>
      </c>
      <c r="AC3277" s="168" t="s">
        <v>3272</v>
      </c>
    </row>
    <row r="3278" spans="1:29" x14ac:dyDescent="0.3">
      <c r="A3278" s="156" t="s">
        <v>4250</v>
      </c>
      <c r="B3278" s="157">
        <v>8</v>
      </c>
      <c r="C3278" s="158" t="s">
        <v>1473</v>
      </c>
      <c r="D3278" s="158" t="s">
        <v>507</v>
      </c>
      <c r="E3278" s="156" t="s">
        <v>2722</v>
      </c>
      <c r="F3278" s="159" t="s">
        <v>6007</v>
      </c>
      <c r="G3278" s="158" t="s">
        <v>341</v>
      </c>
      <c r="H3278" s="160">
        <v>45391</v>
      </c>
      <c r="I3278" s="160">
        <v>45685</v>
      </c>
      <c r="J3278" s="161" t="s">
        <v>6174</v>
      </c>
      <c r="K3278" s="162"/>
      <c r="L3278" s="163" t="s">
        <v>6493</v>
      </c>
      <c r="M3278" s="171">
        <v>0</v>
      </c>
      <c r="N3278" s="164">
        <v>1102.8</v>
      </c>
      <c r="O3278" s="162" t="s">
        <v>6981</v>
      </c>
      <c r="P3278" s="160">
        <v>45685</v>
      </c>
      <c r="Q3278" s="162" t="s">
        <v>6982</v>
      </c>
      <c r="R3278" s="164">
        <v>1102.8</v>
      </c>
      <c r="S3278" s="163" t="s">
        <v>6241</v>
      </c>
      <c r="T3278" s="163"/>
      <c r="U3278" s="161" t="s">
        <v>10</v>
      </c>
      <c r="V3278" s="161" t="s">
        <v>11</v>
      </c>
      <c r="W3278" s="161" t="s">
        <v>12</v>
      </c>
      <c r="X3278" s="161" t="s">
        <v>13</v>
      </c>
      <c r="Y3278" s="165">
        <v>6210</v>
      </c>
      <c r="Z3278" s="165">
        <v>9281101</v>
      </c>
      <c r="AA3278" s="166">
        <v>2.4999999999999998E-2</v>
      </c>
      <c r="AB3278" s="167" t="s">
        <v>6300</v>
      </c>
      <c r="AC3278" s="168" t="s">
        <v>3272</v>
      </c>
    </row>
    <row r="3279" spans="1:29" x14ac:dyDescent="0.3">
      <c r="A3279" s="156" t="s">
        <v>4250</v>
      </c>
      <c r="B3279" s="157">
        <v>8</v>
      </c>
      <c r="C3279" s="156" t="s">
        <v>1473</v>
      </c>
      <c r="D3279" s="158" t="s">
        <v>507</v>
      </c>
      <c r="E3279" s="156" t="s">
        <v>2722</v>
      </c>
      <c r="F3279" s="159" t="s">
        <v>6007</v>
      </c>
      <c r="G3279" s="167" t="s">
        <v>341</v>
      </c>
      <c r="H3279" s="160">
        <v>45391</v>
      </c>
      <c r="I3279" s="160">
        <v>45737</v>
      </c>
      <c r="J3279" s="161" t="s">
        <v>6174</v>
      </c>
      <c r="K3279" s="162"/>
      <c r="L3279" s="163" t="s">
        <v>6493</v>
      </c>
      <c r="M3279" s="171">
        <v>0</v>
      </c>
      <c r="N3279" s="164">
        <v>1817.5</v>
      </c>
      <c r="O3279" s="162" t="s">
        <v>6989</v>
      </c>
      <c r="P3279" s="160">
        <v>45737</v>
      </c>
      <c r="Q3279" s="162" t="s">
        <v>6984</v>
      </c>
      <c r="R3279" s="164">
        <v>1817.5</v>
      </c>
      <c r="S3279" s="162" t="s">
        <v>6241</v>
      </c>
      <c r="T3279" s="163"/>
      <c r="U3279" s="161" t="s">
        <v>10</v>
      </c>
      <c r="V3279" s="161" t="s">
        <v>11</v>
      </c>
      <c r="W3279" s="161" t="s">
        <v>12</v>
      </c>
      <c r="X3279" s="161" t="s">
        <v>13</v>
      </c>
      <c r="Y3279" s="169">
        <v>6210</v>
      </c>
      <c r="Z3279" s="169">
        <v>9281101</v>
      </c>
      <c r="AA3279" s="166">
        <v>4.120194051505259E-2</v>
      </c>
      <c r="AB3279" s="163" t="s">
        <v>6300</v>
      </c>
      <c r="AC3279" s="168" t="s">
        <v>3272</v>
      </c>
    </row>
    <row r="3280" spans="1:29" x14ac:dyDescent="0.3">
      <c r="A3280" s="156" t="s">
        <v>4250</v>
      </c>
      <c r="B3280" s="157">
        <v>8</v>
      </c>
      <c r="C3280" s="156" t="s">
        <v>1473</v>
      </c>
      <c r="D3280" s="156" t="s">
        <v>507</v>
      </c>
      <c r="E3280" s="156" t="s">
        <v>2722</v>
      </c>
      <c r="F3280" s="159" t="s">
        <v>6007</v>
      </c>
      <c r="G3280" s="158" t="s">
        <v>341</v>
      </c>
      <c r="H3280" s="160">
        <v>45391</v>
      </c>
      <c r="I3280" s="160">
        <v>45813</v>
      </c>
      <c r="J3280" s="161" t="s">
        <v>6174</v>
      </c>
      <c r="K3280" s="162"/>
      <c r="L3280" s="158" t="s">
        <v>6493</v>
      </c>
      <c r="M3280" s="171">
        <v>0</v>
      </c>
      <c r="N3280" s="171">
        <v>17184.23</v>
      </c>
      <c r="O3280" s="162" t="s">
        <v>6990</v>
      </c>
      <c r="P3280" s="160">
        <v>45813</v>
      </c>
      <c r="Q3280" s="162" t="s">
        <v>6988</v>
      </c>
      <c r="R3280" s="171">
        <v>17184.23</v>
      </c>
      <c r="S3280" s="163" t="s">
        <v>6241</v>
      </c>
      <c r="T3280" s="156"/>
      <c r="U3280" s="161" t="s">
        <v>10</v>
      </c>
      <c r="V3280" s="161" t="s">
        <v>11</v>
      </c>
      <c r="W3280" s="161" t="s">
        <v>12</v>
      </c>
      <c r="X3280" s="161" t="s">
        <v>13</v>
      </c>
      <c r="Y3280" s="165">
        <v>6210</v>
      </c>
      <c r="Z3280" s="165">
        <v>9281101</v>
      </c>
      <c r="AA3280" s="166">
        <v>0.38955907689517588</v>
      </c>
      <c r="AB3280" s="158" t="s">
        <v>6300</v>
      </c>
      <c r="AC3280" s="168" t="s">
        <v>3272</v>
      </c>
    </row>
    <row r="3281" spans="1:29" x14ac:dyDescent="0.3">
      <c r="A3281" s="156" t="s">
        <v>4250</v>
      </c>
      <c r="B3281" s="157">
        <v>8</v>
      </c>
      <c r="C3281" s="158" t="s">
        <v>1473</v>
      </c>
      <c r="D3281" s="158" t="s">
        <v>507</v>
      </c>
      <c r="E3281" s="156" t="s">
        <v>2722</v>
      </c>
      <c r="F3281" s="159" t="s">
        <v>6007</v>
      </c>
      <c r="G3281" s="158" t="s">
        <v>341</v>
      </c>
      <c r="H3281" s="160">
        <v>45391</v>
      </c>
      <c r="I3281" s="160">
        <v>45845</v>
      </c>
      <c r="J3281" s="161" t="s">
        <v>6174</v>
      </c>
      <c r="K3281" s="162" t="s">
        <v>6299</v>
      </c>
      <c r="L3281" s="163" t="s">
        <v>6493</v>
      </c>
      <c r="M3281" s="171">
        <v>0</v>
      </c>
      <c r="N3281" s="164">
        <v>4845.07</v>
      </c>
      <c r="O3281" s="162" t="s">
        <v>7535</v>
      </c>
      <c r="P3281" s="160">
        <v>45845</v>
      </c>
      <c r="Q3281" s="162" t="s">
        <v>7536</v>
      </c>
      <c r="R3281" s="164">
        <v>4845.07</v>
      </c>
      <c r="S3281" s="163" t="s">
        <v>6241</v>
      </c>
      <c r="T3281" s="163"/>
      <c r="U3281" s="161" t="s">
        <v>10</v>
      </c>
      <c r="V3281" s="161" t="s">
        <v>11</v>
      </c>
      <c r="W3281" s="161" t="s">
        <v>12</v>
      </c>
      <c r="X3281" s="161" t="s">
        <v>13</v>
      </c>
      <c r="Y3281" s="169">
        <v>6210</v>
      </c>
      <c r="Z3281" s="169">
        <v>9281101</v>
      </c>
      <c r="AA3281" s="166">
        <v>0.10983564562930721</v>
      </c>
      <c r="AB3281" s="167" t="s">
        <v>6300</v>
      </c>
      <c r="AC3281" s="168" t="s">
        <v>3272</v>
      </c>
    </row>
    <row r="3282" spans="1:29" x14ac:dyDescent="0.3">
      <c r="A3282" s="156" t="s">
        <v>1690</v>
      </c>
      <c r="B3282" s="157">
        <v>0</v>
      </c>
      <c r="C3282" s="158" t="s">
        <v>1469</v>
      </c>
      <c r="D3282" s="158" t="s">
        <v>3</v>
      </c>
      <c r="E3282" s="156" t="s">
        <v>241</v>
      </c>
      <c r="F3282" s="159" t="s">
        <v>5491</v>
      </c>
      <c r="G3282" s="156" t="s">
        <v>5541</v>
      </c>
      <c r="H3282" s="160">
        <v>45116</v>
      </c>
      <c r="I3282" s="160">
        <v>45358</v>
      </c>
      <c r="J3282" s="161" t="s">
        <v>5251</v>
      </c>
      <c r="K3282" s="162"/>
      <c r="L3282" s="163" t="s">
        <v>5709</v>
      </c>
      <c r="M3282" s="171">
        <v>0</v>
      </c>
      <c r="N3282" s="164">
        <v>1444.62</v>
      </c>
      <c r="O3282" s="162"/>
      <c r="P3282" s="160"/>
      <c r="Q3282" s="162"/>
      <c r="R3282" s="164">
        <v>1444.62</v>
      </c>
      <c r="S3282" s="162"/>
      <c r="T3282" s="163"/>
      <c r="U3282" s="161" t="s">
        <v>10</v>
      </c>
      <c r="V3282" s="161" t="s">
        <v>11</v>
      </c>
      <c r="W3282" s="161" t="s">
        <v>12</v>
      </c>
      <c r="X3282" s="161" t="s">
        <v>13</v>
      </c>
      <c r="Y3282" s="169">
        <v>5220</v>
      </c>
      <c r="Z3282" s="169">
        <v>9851100</v>
      </c>
      <c r="AA3282" s="166">
        <v>1</v>
      </c>
      <c r="AB3282" s="183" t="s">
        <v>7683</v>
      </c>
      <c r="AC3282" s="168" t="s">
        <v>3188</v>
      </c>
    </row>
    <row r="3283" spans="1:29" x14ac:dyDescent="0.3">
      <c r="A3283" s="156" t="s">
        <v>1690</v>
      </c>
      <c r="B3283" s="157">
        <v>0</v>
      </c>
      <c r="C3283" s="158" t="s">
        <v>1469</v>
      </c>
      <c r="D3283" s="158" t="s">
        <v>3</v>
      </c>
      <c r="E3283" s="156" t="s">
        <v>241</v>
      </c>
      <c r="F3283" s="159" t="s">
        <v>5491</v>
      </c>
      <c r="G3283" s="158" t="s">
        <v>5492</v>
      </c>
      <c r="H3283" s="160">
        <v>45116</v>
      </c>
      <c r="I3283" s="160">
        <v>45188</v>
      </c>
      <c r="J3283" s="161" t="s">
        <v>5251</v>
      </c>
      <c r="K3283" s="162" t="s">
        <v>5493</v>
      </c>
      <c r="L3283" s="163" t="s">
        <v>5514</v>
      </c>
      <c r="M3283" s="171">
        <v>0</v>
      </c>
      <c r="N3283" s="164">
        <v>23.32</v>
      </c>
      <c r="O3283" s="162" t="s">
        <v>5646</v>
      </c>
      <c r="P3283" s="160">
        <v>45188</v>
      </c>
      <c r="Q3283" s="162" t="s">
        <v>5515</v>
      </c>
      <c r="R3283" s="164">
        <v>23.32</v>
      </c>
      <c r="S3283" s="163"/>
      <c r="T3283" s="163"/>
      <c r="U3283" s="161" t="s">
        <v>10</v>
      </c>
      <c r="V3283" s="161" t="s">
        <v>11</v>
      </c>
      <c r="W3283" s="161" t="s">
        <v>12</v>
      </c>
      <c r="X3283" s="161" t="s">
        <v>13</v>
      </c>
      <c r="Y3283" s="169">
        <v>5220</v>
      </c>
      <c r="Z3283" s="169">
        <v>9851100</v>
      </c>
      <c r="AA3283" s="166">
        <v>1</v>
      </c>
      <c r="AB3283" s="167" t="s">
        <v>7696</v>
      </c>
      <c r="AC3283" s="168" t="s">
        <v>3188</v>
      </c>
    </row>
    <row r="3284" spans="1:29" x14ac:dyDescent="0.3">
      <c r="A3284" s="156" t="s">
        <v>2796</v>
      </c>
      <c r="B3284" s="157">
        <v>1</v>
      </c>
      <c r="C3284" s="158" t="s">
        <v>1476</v>
      </c>
      <c r="D3284" s="158" t="s">
        <v>263</v>
      </c>
      <c r="E3284" s="156" t="s">
        <v>2722</v>
      </c>
      <c r="F3284" s="159" t="s">
        <v>2594</v>
      </c>
      <c r="G3284" s="158" t="s">
        <v>5941</v>
      </c>
      <c r="H3284" s="160">
        <v>44237</v>
      </c>
      <c r="I3284" s="160">
        <v>44249</v>
      </c>
      <c r="J3284" s="161" t="s">
        <v>979</v>
      </c>
      <c r="K3284" s="162"/>
      <c r="L3284" s="163" t="s">
        <v>1756</v>
      </c>
      <c r="M3284" s="171">
        <v>0</v>
      </c>
      <c r="N3284" s="164">
        <v>3328.8</v>
      </c>
      <c r="O3284" s="162" t="s">
        <v>1654</v>
      </c>
      <c r="P3284" s="160">
        <v>44249</v>
      </c>
      <c r="Q3284" s="162" t="s">
        <v>1655</v>
      </c>
      <c r="R3284" s="164">
        <v>3328.8</v>
      </c>
      <c r="S3284" s="163" t="s">
        <v>2249</v>
      </c>
      <c r="T3284" s="163"/>
      <c r="U3284" s="161" t="s">
        <v>10</v>
      </c>
      <c r="V3284" s="161" t="s">
        <v>11</v>
      </c>
      <c r="W3284" s="161" t="s">
        <v>12</v>
      </c>
      <c r="X3284" s="161" t="s">
        <v>13</v>
      </c>
      <c r="Y3284" s="169">
        <v>5600</v>
      </c>
      <c r="Z3284" s="169">
        <v>9051101</v>
      </c>
      <c r="AA3284" s="166">
        <v>0.1607150099167457</v>
      </c>
      <c r="AB3284" s="167" t="s">
        <v>1640</v>
      </c>
      <c r="AC3284" s="168" t="s">
        <v>3171</v>
      </c>
    </row>
    <row r="3285" spans="1:29" x14ac:dyDescent="0.3">
      <c r="A3285" s="156" t="s">
        <v>2796</v>
      </c>
      <c r="B3285" s="157">
        <v>1</v>
      </c>
      <c r="C3285" s="158" t="s">
        <v>1476</v>
      </c>
      <c r="D3285" s="158" t="s">
        <v>263</v>
      </c>
      <c r="E3285" s="156" t="s">
        <v>2722</v>
      </c>
      <c r="F3285" s="159" t="s">
        <v>2594</v>
      </c>
      <c r="G3285" s="158" t="s">
        <v>5941</v>
      </c>
      <c r="H3285" s="160">
        <v>44237</v>
      </c>
      <c r="I3285" s="160">
        <v>44448</v>
      </c>
      <c r="J3285" s="161" t="s">
        <v>2202</v>
      </c>
      <c r="K3285" s="162"/>
      <c r="L3285" s="158" t="s">
        <v>1756</v>
      </c>
      <c r="M3285" s="171">
        <v>0</v>
      </c>
      <c r="N3285" s="164">
        <v>394.2</v>
      </c>
      <c r="O3285" s="162" t="s">
        <v>2357</v>
      </c>
      <c r="P3285" s="160">
        <v>44448</v>
      </c>
      <c r="Q3285" s="162" t="s">
        <v>2358</v>
      </c>
      <c r="R3285" s="164">
        <v>394.2</v>
      </c>
      <c r="S3285" s="163" t="s">
        <v>2249</v>
      </c>
      <c r="T3285" s="163"/>
      <c r="U3285" s="161" t="s">
        <v>10</v>
      </c>
      <c r="V3285" s="161" t="s">
        <v>11</v>
      </c>
      <c r="W3285" s="161" t="s">
        <v>12</v>
      </c>
      <c r="X3285" s="161" t="s">
        <v>13</v>
      </c>
      <c r="Y3285" s="169">
        <v>5600</v>
      </c>
      <c r="Z3285" s="169">
        <v>9051101</v>
      </c>
      <c r="AA3285" s="166">
        <v>1.9032040648035674E-2</v>
      </c>
      <c r="AB3285" s="167" t="s">
        <v>1640</v>
      </c>
      <c r="AC3285" s="168" t="s">
        <v>3171</v>
      </c>
    </row>
    <row r="3286" spans="1:29" x14ac:dyDescent="0.3">
      <c r="A3286" s="156" t="s">
        <v>2796</v>
      </c>
      <c r="B3286" s="157">
        <v>1</v>
      </c>
      <c r="C3286" s="158" t="s">
        <v>1476</v>
      </c>
      <c r="D3286" s="158" t="s">
        <v>263</v>
      </c>
      <c r="E3286" s="156" t="s">
        <v>2722</v>
      </c>
      <c r="F3286" s="159" t="s">
        <v>2594</v>
      </c>
      <c r="G3286" s="158" t="s">
        <v>5941</v>
      </c>
      <c r="H3286" s="160">
        <v>44237</v>
      </c>
      <c r="I3286" s="160">
        <v>44448</v>
      </c>
      <c r="J3286" s="161" t="s">
        <v>2202</v>
      </c>
      <c r="K3286" s="162"/>
      <c r="L3286" s="163" t="s">
        <v>1756</v>
      </c>
      <c r="M3286" s="171">
        <v>1248.3</v>
      </c>
      <c r="N3286" s="164">
        <v>1248.3</v>
      </c>
      <c r="O3286" s="162"/>
      <c r="P3286" s="160"/>
      <c r="Q3286" s="162"/>
      <c r="R3286" s="164">
        <v>0</v>
      </c>
      <c r="S3286" s="163" t="s">
        <v>2249</v>
      </c>
      <c r="T3286" s="163"/>
      <c r="U3286" s="161" t="s">
        <v>10</v>
      </c>
      <c r="V3286" s="161" t="s">
        <v>11</v>
      </c>
      <c r="W3286" s="161" t="s">
        <v>12</v>
      </c>
      <c r="X3286" s="161" t="s">
        <v>13</v>
      </c>
      <c r="Y3286" s="169">
        <v>5600</v>
      </c>
      <c r="Z3286" s="169">
        <v>9051101</v>
      </c>
      <c r="AA3286" s="166">
        <v>0</v>
      </c>
      <c r="AB3286" s="167" t="s">
        <v>4940</v>
      </c>
      <c r="AC3286" s="168" t="s">
        <v>3171</v>
      </c>
    </row>
    <row r="3287" spans="1:29" x14ac:dyDescent="0.3">
      <c r="A3287" s="156" t="s">
        <v>2796</v>
      </c>
      <c r="B3287" s="157">
        <v>1</v>
      </c>
      <c r="C3287" s="158" t="s">
        <v>1476</v>
      </c>
      <c r="D3287" s="158" t="s">
        <v>263</v>
      </c>
      <c r="E3287" s="156" t="s">
        <v>2722</v>
      </c>
      <c r="F3287" s="159" t="s">
        <v>2594</v>
      </c>
      <c r="G3287" s="158" t="s">
        <v>5941</v>
      </c>
      <c r="H3287" s="160">
        <v>44237</v>
      </c>
      <c r="I3287" s="160">
        <v>44627</v>
      </c>
      <c r="J3287" s="161" t="s">
        <v>2202</v>
      </c>
      <c r="K3287" s="162" t="s">
        <v>1645</v>
      </c>
      <c r="L3287" s="163" t="s">
        <v>1756</v>
      </c>
      <c r="M3287" s="171">
        <v>-1248.3</v>
      </c>
      <c r="N3287" s="164">
        <v>-1248.3</v>
      </c>
      <c r="O3287" s="162"/>
      <c r="P3287" s="160"/>
      <c r="Q3287" s="162"/>
      <c r="R3287" s="164">
        <v>0</v>
      </c>
      <c r="S3287" s="163" t="s">
        <v>2249</v>
      </c>
      <c r="T3287" s="163"/>
      <c r="U3287" s="161" t="s">
        <v>10</v>
      </c>
      <c r="V3287" s="161" t="s">
        <v>11</v>
      </c>
      <c r="W3287" s="161" t="s">
        <v>12</v>
      </c>
      <c r="X3287" s="161" t="s">
        <v>13</v>
      </c>
      <c r="Y3287" s="169">
        <v>5600</v>
      </c>
      <c r="Z3287" s="169">
        <v>9051101</v>
      </c>
      <c r="AA3287" s="166">
        <v>0</v>
      </c>
      <c r="AB3287" s="167" t="s">
        <v>2560</v>
      </c>
      <c r="AC3287" s="168" t="s">
        <v>3171</v>
      </c>
    </row>
    <row r="3288" spans="1:29" x14ac:dyDescent="0.3">
      <c r="A3288" s="156" t="s">
        <v>2835</v>
      </c>
      <c r="B3288" s="157">
        <v>2</v>
      </c>
      <c r="C3288" s="158" t="s">
        <v>1476</v>
      </c>
      <c r="D3288" s="158" t="s">
        <v>275</v>
      </c>
      <c r="E3288" s="156" t="s">
        <v>2722</v>
      </c>
      <c r="F3288" s="159" t="s">
        <v>2594</v>
      </c>
      <c r="G3288" s="156" t="s">
        <v>5941</v>
      </c>
      <c r="H3288" s="160">
        <v>44237</v>
      </c>
      <c r="I3288" s="160">
        <v>44249</v>
      </c>
      <c r="J3288" s="161" t="s">
        <v>979</v>
      </c>
      <c r="K3288" s="162"/>
      <c r="L3288" s="163" t="s">
        <v>1756</v>
      </c>
      <c r="M3288" s="171">
        <v>0</v>
      </c>
      <c r="N3288" s="164">
        <v>273.76</v>
      </c>
      <c r="O3288" s="162" t="s">
        <v>1656</v>
      </c>
      <c r="P3288" s="160">
        <v>44249</v>
      </c>
      <c r="Q3288" s="162" t="s">
        <v>1655</v>
      </c>
      <c r="R3288" s="164">
        <v>273.76</v>
      </c>
      <c r="S3288" s="162" t="s">
        <v>395</v>
      </c>
      <c r="T3288" s="163"/>
      <c r="U3288" s="161" t="s">
        <v>10</v>
      </c>
      <c r="V3288" s="161" t="s">
        <v>11</v>
      </c>
      <c r="W3288" s="161" t="s">
        <v>12</v>
      </c>
      <c r="X3288" s="161" t="s">
        <v>13</v>
      </c>
      <c r="Y3288" s="169">
        <v>5600</v>
      </c>
      <c r="Z3288" s="169">
        <v>9191101</v>
      </c>
      <c r="AA3288" s="166">
        <v>1.3217177696109198E-2</v>
      </c>
      <c r="AB3288" s="158" t="s">
        <v>1641</v>
      </c>
      <c r="AC3288" s="168" t="s">
        <v>3222</v>
      </c>
    </row>
    <row r="3289" spans="1:29" x14ac:dyDescent="0.3">
      <c r="A3289" s="156" t="s">
        <v>2835</v>
      </c>
      <c r="B3289" s="157">
        <v>2</v>
      </c>
      <c r="C3289" s="158" t="s">
        <v>1476</v>
      </c>
      <c r="D3289" s="158" t="s">
        <v>275</v>
      </c>
      <c r="E3289" s="156" t="s">
        <v>2722</v>
      </c>
      <c r="F3289" s="159" t="s">
        <v>2594</v>
      </c>
      <c r="G3289" s="158" t="s">
        <v>5941</v>
      </c>
      <c r="H3289" s="160">
        <v>44237</v>
      </c>
      <c r="I3289" s="160">
        <v>44249</v>
      </c>
      <c r="J3289" s="161" t="s">
        <v>979</v>
      </c>
      <c r="K3289" s="162"/>
      <c r="L3289" s="163" t="s">
        <v>1756</v>
      </c>
      <c r="M3289" s="171">
        <v>0</v>
      </c>
      <c r="N3289" s="164">
        <v>136.88</v>
      </c>
      <c r="O3289" s="162" t="s">
        <v>1657</v>
      </c>
      <c r="P3289" s="160">
        <v>44249</v>
      </c>
      <c r="Q3289" s="162" t="s">
        <v>1655</v>
      </c>
      <c r="R3289" s="164">
        <v>136.88</v>
      </c>
      <c r="S3289" s="163" t="s">
        <v>395</v>
      </c>
      <c r="T3289" s="163"/>
      <c r="U3289" s="161" t="s">
        <v>10</v>
      </c>
      <c r="V3289" s="161" t="s">
        <v>11</v>
      </c>
      <c r="W3289" s="161" t="s">
        <v>12</v>
      </c>
      <c r="X3289" s="161" t="s">
        <v>13</v>
      </c>
      <c r="Y3289" s="165">
        <v>5600</v>
      </c>
      <c r="Z3289" s="165">
        <v>9191101</v>
      </c>
      <c r="AA3289" s="166">
        <v>6.6085888480545991E-3</v>
      </c>
      <c r="AB3289" s="167" t="s">
        <v>1641</v>
      </c>
      <c r="AC3289" s="168" t="s">
        <v>3222</v>
      </c>
    </row>
    <row r="3290" spans="1:29" x14ac:dyDescent="0.3">
      <c r="A3290" s="156" t="s">
        <v>2835</v>
      </c>
      <c r="B3290" s="157">
        <v>2</v>
      </c>
      <c r="C3290" s="158" t="s">
        <v>1476</v>
      </c>
      <c r="D3290" s="158" t="s">
        <v>275</v>
      </c>
      <c r="E3290" s="156" t="s">
        <v>2722</v>
      </c>
      <c r="F3290" s="159" t="s">
        <v>2594</v>
      </c>
      <c r="G3290" s="158" t="s">
        <v>5941</v>
      </c>
      <c r="H3290" s="160">
        <v>44237</v>
      </c>
      <c r="I3290" s="160">
        <v>44249</v>
      </c>
      <c r="J3290" s="161" t="s">
        <v>979</v>
      </c>
      <c r="K3290" s="162"/>
      <c r="L3290" s="163" t="s">
        <v>1756</v>
      </c>
      <c r="M3290" s="171">
        <v>0</v>
      </c>
      <c r="N3290" s="164">
        <v>136.87</v>
      </c>
      <c r="O3290" s="162" t="s">
        <v>1658</v>
      </c>
      <c r="P3290" s="160">
        <v>44249</v>
      </c>
      <c r="Q3290" s="162" t="s">
        <v>1655</v>
      </c>
      <c r="R3290" s="164">
        <v>136.87</v>
      </c>
      <c r="S3290" s="163" t="s">
        <v>395</v>
      </c>
      <c r="T3290" s="163"/>
      <c r="U3290" s="161" t="s">
        <v>10</v>
      </c>
      <c r="V3290" s="161" t="s">
        <v>11</v>
      </c>
      <c r="W3290" s="161" t="s">
        <v>12</v>
      </c>
      <c r="X3290" s="161" t="s">
        <v>13</v>
      </c>
      <c r="Y3290" s="169">
        <v>5600</v>
      </c>
      <c r="Z3290" s="169">
        <v>9191101</v>
      </c>
      <c r="AA3290" s="166">
        <v>6.6081060464146194E-3</v>
      </c>
      <c r="AB3290" s="163" t="s">
        <v>1641</v>
      </c>
      <c r="AC3290" s="168" t="s">
        <v>3222</v>
      </c>
    </row>
    <row r="3291" spans="1:29" x14ac:dyDescent="0.3">
      <c r="A3291" s="156" t="s">
        <v>2835</v>
      </c>
      <c r="B3291" s="157">
        <v>2</v>
      </c>
      <c r="C3291" s="158" t="s">
        <v>1476</v>
      </c>
      <c r="D3291" s="158" t="s">
        <v>275</v>
      </c>
      <c r="E3291" s="156" t="s">
        <v>2722</v>
      </c>
      <c r="F3291" s="159" t="s">
        <v>2594</v>
      </c>
      <c r="G3291" s="158" t="s">
        <v>5941</v>
      </c>
      <c r="H3291" s="160">
        <v>44237</v>
      </c>
      <c r="I3291" s="160">
        <v>44249</v>
      </c>
      <c r="J3291" s="161" t="s">
        <v>979</v>
      </c>
      <c r="K3291" s="162"/>
      <c r="L3291" s="163" t="s">
        <v>1756</v>
      </c>
      <c r="M3291" s="171">
        <v>0</v>
      </c>
      <c r="N3291" s="164">
        <v>273.76</v>
      </c>
      <c r="O3291" s="162" t="s">
        <v>1659</v>
      </c>
      <c r="P3291" s="160">
        <v>44249</v>
      </c>
      <c r="Q3291" s="162" t="s">
        <v>1655</v>
      </c>
      <c r="R3291" s="164">
        <v>273.76</v>
      </c>
      <c r="S3291" s="163" t="s">
        <v>395</v>
      </c>
      <c r="T3291" s="163"/>
      <c r="U3291" s="161" t="s">
        <v>10</v>
      </c>
      <c r="V3291" s="161" t="s">
        <v>11</v>
      </c>
      <c r="W3291" s="161" t="s">
        <v>12</v>
      </c>
      <c r="X3291" s="161" t="s">
        <v>13</v>
      </c>
      <c r="Y3291" s="169">
        <v>5600</v>
      </c>
      <c r="Z3291" s="169">
        <v>9191101</v>
      </c>
      <c r="AA3291" s="166">
        <v>1.3217177696109198E-2</v>
      </c>
      <c r="AB3291" s="158" t="s">
        <v>1641</v>
      </c>
      <c r="AC3291" s="168" t="s">
        <v>3222</v>
      </c>
    </row>
    <row r="3292" spans="1:29" x14ac:dyDescent="0.3">
      <c r="A3292" s="156" t="s">
        <v>2835</v>
      </c>
      <c r="B3292" s="157">
        <v>2</v>
      </c>
      <c r="C3292" s="158" t="s">
        <v>1476</v>
      </c>
      <c r="D3292" s="156" t="s">
        <v>275</v>
      </c>
      <c r="E3292" s="156" t="s">
        <v>2722</v>
      </c>
      <c r="F3292" s="158" t="s">
        <v>2594</v>
      </c>
      <c r="G3292" s="158" t="s">
        <v>5941</v>
      </c>
      <c r="H3292" s="160">
        <v>44237</v>
      </c>
      <c r="I3292" s="160">
        <v>44249</v>
      </c>
      <c r="J3292" s="161" t="s">
        <v>979</v>
      </c>
      <c r="K3292" s="173"/>
      <c r="L3292" s="158" t="s">
        <v>1756</v>
      </c>
      <c r="M3292" s="171">
        <v>0</v>
      </c>
      <c r="N3292" s="171">
        <v>136.86000000000001</v>
      </c>
      <c r="O3292" s="158" t="s">
        <v>1660</v>
      </c>
      <c r="P3292" s="160">
        <v>44249</v>
      </c>
      <c r="Q3292" s="162" t="s">
        <v>1655</v>
      </c>
      <c r="R3292" s="171">
        <v>136.86000000000001</v>
      </c>
      <c r="S3292" s="162" t="s">
        <v>395</v>
      </c>
      <c r="T3292" s="156"/>
      <c r="U3292" s="161" t="s">
        <v>10</v>
      </c>
      <c r="V3292" s="161" t="s">
        <v>11</v>
      </c>
      <c r="W3292" s="161" t="s">
        <v>12</v>
      </c>
      <c r="X3292" s="161" t="s">
        <v>13</v>
      </c>
      <c r="Y3292" s="165">
        <v>5600</v>
      </c>
      <c r="Z3292" s="165">
        <v>9191101</v>
      </c>
      <c r="AA3292" s="166">
        <v>6.6076232447746389E-3</v>
      </c>
      <c r="AB3292" s="167" t="s">
        <v>1641</v>
      </c>
      <c r="AC3292" s="168" t="s">
        <v>3222</v>
      </c>
    </row>
    <row r="3293" spans="1:29" x14ac:dyDescent="0.3">
      <c r="A3293" s="156" t="s">
        <v>2835</v>
      </c>
      <c r="B3293" s="157">
        <v>2</v>
      </c>
      <c r="C3293" s="158" t="s">
        <v>1476</v>
      </c>
      <c r="D3293" s="156" t="s">
        <v>275</v>
      </c>
      <c r="E3293" s="156" t="s">
        <v>2722</v>
      </c>
      <c r="F3293" s="158" t="s">
        <v>2594</v>
      </c>
      <c r="G3293" s="158" t="s">
        <v>5941</v>
      </c>
      <c r="H3293" s="179">
        <v>44237</v>
      </c>
      <c r="I3293" s="160">
        <v>44279</v>
      </c>
      <c r="J3293" s="161" t="s">
        <v>979</v>
      </c>
      <c r="K3293" s="162"/>
      <c r="L3293" s="158" t="s">
        <v>1756</v>
      </c>
      <c r="M3293" s="171">
        <v>0</v>
      </c>
      <c r="N3293" s="171">
        <v>136.87</v>
      </c>
      <c r="O3293" s="162" t="s">
        <v>1795</v>
      </c>
      <c r="P3293" s="160">
        <v>44279</v>
      </c>
      <c r="Q3293" s="162" t="s">
        <v>1796</v>
      </c>
      <c r="R3293" s="171">
        <v>136.87</v>
      </c>
      <c r="S3293" s="162" t="s">
        <v>395</v>
      </c>
      <c r="T3293" s="156"/>
      <c r="U3293" s="161" t="s">
        <v>10</v>
      </c>
      <c r="V3293" s="161" t="s">
        <v>11</v>
      </c>
      <c r="W3293" s="161" t="s">
        <v>12</v>
      </c>
      <c r="X3293" s="161" t="s">
        <v>13</v>
      </c>
      <c r="Y3293" s="165">
        <v>5600</v>
      </c>
      <c r="Z3293" s="165">
        <v>9191101</v>
      </c>
      <c r="AA3293" s="166">
        <v>6.6081060464146194E-3</v>
      </c>
      <c r="AB3293" s="167" t="s">
        <v>1641</v>
      </c>
      <c r="AC3293" s="168" t="s">
        <v>3222</v>
      </c>
    </row>
    <row r="3294" spans="1:29" x14ac:dyDescent="0.3">
      <c r="A3294" s="156" t="s">
        <v>2835</v>
      </c>
      <c r="B3294" s="157">
        <v>2</v>
      </c>
      <c r="C3294" s="158" t="s">
        <v>1476</v>
      </c>
      <c r="D3294" s="158" t="s">
        <v>275</v>
      </c>
      <c r="E3294" s="156" t="s">
        <v>2722</v>
      </c>
      <c r="F3294" s="159" t="s">
        <v>2594</v>
      </c>
      <c r="G3294" s="158" t="s">
        <v>5941</v>
      </c>
      <c r="H3294" s="160">
        <v>44237</v>
      </c>
      <c r="I3294" s="160">
        <v>44279</v>
      </c>
      <c r="J3294" s="161" t="s">
        <v>979</v>
      </c>
      <c r="K3294" s="162"/>
      <c r="L3294" s="163" t="s">
        <v>1756</v>
      </c>
      <c r="M3294" s="171">
        <v>0</v>
      </c>
      <c r="N3294" s="164">
        <v>273.75</v>
      </c>
      <c r="O3294" s="162" t="s">
        <v>1797</v>
      </c>
      <c r="P3294" s="160">
        <v>44279</v>
      </c>
      <c r="Q3294" s="162" t="s">
        <v>1796</v>
      </c>
      <c r="R3294" s="164">
        <v>273.75</v>
      </c>
      <c r="S3294" s="163" t="s">
        <v>395</v>
      </c>
      <c r="T3294" s="163"/>
      <c r="U3294" s="161" t="s">
        <v>10</v>
      </c>
      <c r="V3294" s="161" t="s">
        <v>11</v>
      </c>
      <c r="W3294" s="161" t="s">
        <v>12</v>
      </c>
      <c r="X3294" s="161" t="s">
        <v>13</v>
      </c>
      <c r="Y3294" s="165">
        <v>5600</v>
      </c>
      <c r="Z3294" s="165">
        <v>9191101</v>
      </c>
      <c r="AA3294" s="166">
        <v>1.3216694894469218E-2</v>
      </c>
      <c r="AB3294" s="167" t="s">
        <v>1641</v>
      </c>
      <c r="AC3294" s="168" t="s">
        <v>3222</v>
      </c>
    </row>
    <row r="3295" spans="1:29" x14ac:dyDescent="0.3">
      <c r="A3295" s="156" t="s">
        <v>2835</v>
      </c>
      <c r="B3295" s="157">
        <v>2</v>
      </c>
      <c r="C3295" s="158" t="s">
        <v>1476</v>
      </c>
      <c r="D3295" s="158" t="s">
        <v>275</v>
      </c>
      <c r="E3295" s="156" t="s">
        <v>2722</v>
      </c>
      <c r="F3295" s="159" t="s">
        <v>2594</v>
      </c>
      <c r="G3295" s="158" t="s">
        <v>5941</v>
      </c>
      <c r="H3295" s="160">
        <v>44237</v>
      </c>
      <c r="I3295" s="160">
        <v>44279</v>
      </c>
      <c r="J3295" s="161" t="s">
        <v>979</v>
      </c>
      <c r="K3295" s="162"/>
      <c r="L3295" s="163" t="s">
        <v>1756</v>
      </c>
      <c r="M3295" s="171">
        <v>0</v>
      </c>
      <c r="N3295" s="164">
        <v>136.87</v>
      </c>
      <c r="O3295" s="162" t="s">
        <v>1798</v>
      </c>
      <c r="P3295" s="160">
        <v>44279</v>
      </c>
      <c r="Q3295" s="162" t="s">
        <v>1796</v>
      </c>
      <c r="R3295" s="164">
        <v>136.87</v>
      </c>
      <c r="S3295" s="163" t="s">
        <v>395</v>
      </c>
      <c r="T3295" s="163"/>
      <c r="U3295" s="161" t="s">
        <v>10</v>
      </c>
      <c r="V3295" s="161" t="s">
        <v>11</v>
      </c>
      <c r="W3295" s="161" t="s">
        <v>12</v>
      </c>
      <c r="X3295" s="161" t="s">
        <v>13</v>
      </c>
      <c r="Y3295" s="165">
        <v>5600</v>
      </c>
      <c r="Z3295" s="165">
        <v>9191101</v>
      </c>
      <c r="AA3295" s="166">
        <v>6.6081060464146194E-3</v>
      </c>
      <c r="AB3295" s="167" t="s">
        <v>1641</v>
      </c>
      <c r="AC3295" s="168" t="s">
        <v>3222</v>
      </c>
    </row>
    <row r="3296" spans="1:29" x14ac:dyDescent="0.3">
      <c r="A3296" s="156" t="s">
        <v>2835</v>
      </c>
      <c r="B3296" s="157">
        <v>2</v>
      </c>
      <c r="C3296" s="158" t="s">
        <v>1476</v>
      </c>
      <c r="D3296" s="158" t="s">
        <v>275</v>
      </c>
      <c r="E3296" s="156" t="s">
        <v>2722</v>
      </c>
      <c r="F3296" s="159" t="s">
        <v>2594</v>
      </c>
      <c r="G3296" s="158" t="s">
        <v>5941</v>
      </c>
      <c r="H3296" s="160">
        <v>44237</v>
      </c>
      <c r="I3296" s="160">
        <v>44279</v>
      </c>
      <c r="J3296" s="161" t="s">
        <v>979</v>
      </c>
      <c r="K3296" s="162"/>
      <c r="L3296" s="163" t="s">
        <v>1756</v>
      </c>
      <c r="M3296" s="171">
        <v>0</v>
      </c>
      <c r="N3296" s="164">
        <v>136.87</v>
      </c>
      <c r="O3296" s="162" t="s">
        <v>1799</v>
      </c>
      <c r="P3296" s="160">
        <v>44279</v>
      </c>
      <c r="Q3296" s="162" t="s">
        <v>1796</v>
      </c>
      <c r="R3296" s="164">
        <v>136.87</v>
      </c>
      <c r="S3296" s="163" t="s">
        <v>395</v>
      </c>
      <c r="T3296" s="163"/>
      <c r="U3296" s="161" t="s">
        <v>10</v>
      </c>
      <c r="V3296" s="161" t="s">
        <v>11</v>
      </c>
      <c r="W3296" s="161" t="s">
        <v>12</v>
      </c>
      <c r="X3296" s="161" t="s">
        <v>13</v>
      </c>
      <c r="Y3296" s="165">
        <v>5600</v>
      </c>
      <c r="Z3296" s="165">
        <v>9191101</v>
      </c>
      <c r="AA3296" s="166">
        <v>6.6081060464146194E-3</v>
      </c>
      <c r="AB3296" s="167" t="s">
        <v>1641</v>
      </c>
      <c r="AC3296" s="168" t="s">
        <v>3222</v>
      </c>
    </row>
    <row r="3297" spans="1:29" x14ac:dyDescent="0.3">
      <c r="A3297" s="156" t="s">
        <v>2835</v>
      </c>
      <c r="B3297" s="157">
        <v>2</v>
      </c>
      <c r="C3297" s="156" t="s">
        <v>1476</v>
      </c>
      <c r="D3297" s="158" t="s">
        <v>275</v>
      </c>
      <c r="E3297" s="156" t="s">
        <v>2722</v>
      </c>
      <c r="F3297" s="159" t="s">
        <v>2594</v>
      </c>
      <c r="G3297" s="156" t="s">
        <v>5941</v>
      </c>
      <c r="H3297" s="160">
        <v>44237</v>
      </c>
      <c r="I3297" s="160">
        <v>44279</v>
      </c>
      <c r="J3297" s="161" t="s">
        <v>979</v>
      </c>
      <c r="K3297" s="162"/>
      <c r="L3297" s="163" t="s">
        <v>1756</v>
      </c>
      <c r="M3297" s="171">
        <v>0</v>
      </c>
      <c r="N3297" s="164">
        <v>273.75</v>
      </c>
      <c r="O3297" s="162" t="s">
        <v>1800</v>
      </c>
      <c r="P3297" s="160">
        <v>44279</v>
      </c>
      <c r="Q3297" s="162" t="s">
        <v>1796</v>
      </c>
      <c r="R3297" s="164">
        <v>273.75</v>
      </c>
      <c r="S3297" s="162" t="s">
        <v>395</v>
      </c>
      <c r="T3297" s="163"/>
      <c r="U3297" s="161" t="s">
        <v>10</v>
      </c>
      <c r="V3297" s="161" t="s">
        <v>11</v>
      </c>
      <c r="W3297" s="161" t="s">
        <v>12</v>
      </c>
      <c r="X3297" s="161" t="s">
        <v>13</v>
      </c>
      <c r="Y3297" s="169">
        <v>5600</v>
      </c>
      <c r="Z3297" s="169">
        <v>9191101</v>
      </c>
      <c r="AA3297" s="166">
        <v>1.3216694894469218E-2</v>
      </c>
      <c r="AB3297" s="156" t="s">
        <v>1641</v>
      </c>
      <c r="AC3297" s="168" t="s">
        <v>3222</v>
      </c>
    </row>
    <row r="3298" spans="1:29" x14ac:dyDescent="0.3">
      <c r="A3298" s="156" t="s">
        <v>2835</v>
      </c>
      <c r="B3298" s="157">
        <v>2</v>
      </c>
      <c r="C3298" s="158" t="s">
        <v>1476</v>
      </c>
      <c r="D3298" s="158" t="s">
        <v>275</v>
      </c>
      <c r="E3298" s="156" t="s">
        <v>2722</v>
      </c>
      <c r="F3298" s="159" t="s">
        <v>2594</v>
      </c>
      <c r="G3298" s="158" t="s">
        <v>5941</v>
      </c>
      <c r="H3298" s="160">
        <v>44237</v>
      </c>
      <c r="I3298" s="160">
        <v>44342</v>
      </c>
      <c r="J3298" s="161" t="s">
        <v>979</v>
      </c>
      <c r="K3298" s="162"/>
      <c r="L3298" s="163" t="s">
        <v>1756</v>
      </c>
      <c r="M3298" s="171">
        <v>0</v>
      </c>
      <c r="N3298" s="164">
        <v>136.87</v>
      </c>
      <c r="O3298" s="162" t="s">
        <v>2084</v>
      </c>
      <c r="P3298" s="160">
        <v>44342</v>
      </c>
      <c r="Q3298" s="162" t="s">
        <v>2083</v>
      </c>
      <c r="R3298" s="164">
        <v>136.87</v>
      </c>
      <c r="S3298" s="163" t="s">
        <v>395</v>
      </c>
      <c r="T3298" s="163"/>
      <c r="U3298" s="161" t="s">
        <v>10</v>
      </c>
      <c r="V3298" s="161" t="s">
        <v>11</v>
      </c>
      <c r="W3298" s="161" t="s">
        <v>12</v>
      </c>
      <c r="X3298" s="161" t="s">
        <v>13</v>
      </c>
      <c r="Y3298" s="169">
        <v>5600</v>
      </c>
      <c r="Z3298" s="169">
        <v>9191101</v>
      </c>
      <c r="AA3298" s="166">
        <v>6.6081060464146194E-3</v>
      </c>
      <c r="AB3298" s="167" t="s">
        <v>1641</v>
      </c>
      <c r="AC3298" s="168" t="s">
        <v>3222</v>
      </c>
    </row>
    <row r="3299" spans="1:29" x14ac:dyDescent="0.3">
      <c r="A3299" s="156" t="s">
        <v>2835</v>
      </c>
      <c r="B3299" s="157">
        <v>2</v>
      </c>
      <c r="C3299" s="158" t="s">
        <v>1476</v>
      </c>
      <c r="D3299" s="156" t="s">
        <v>275</v>
      </c>
      <c r="E3299" s="156" t="s">
        <v>2722</v>
      </c>
      <c r="F3299" s="159" t="s">
        <v>2594</v>
      </c>
      <c r="G3299" s="156" t="s">
        <v>5941</v>
      </c>
      <c r="H3299" s="160">
        <v>44237</v>
      </c>
      <c r="I3299" s="160">
        <v>44342</v>
      </c>
      <c r="J3299" s="161" t="s">
        <v>979</v>
      </c>
      <c r="K3299" s="162"/>
      <c r="L3299" s="163" t="s">
        <v>1756</v>
      </c>
      <c r="M3299" s="171">
        <v>0</v>
      </c>
      <c r="N3299" s="164">
        <v>136.87</v>
      </c>
      <c r="O3299" s="162" t="s">
        <v>2085</v>
      </c>
      <c r="P3299" s="160">
        <v>44342</v>
      </c>
      <c r="Q3299" s="162" t="s">
        <v>2083</v>
      </c>
      <c r="R3299" s="164">
        <v>136.87</v>
      </c>
      <c r="S3299" s="163" t="s">
        <v>395</v>
      </c>
      <c r="T3299" s="163"/>
      <c r="U3299" s="161" t="s">
        <v>10</v>
      </c>
      <c r="V3299" s="161" t="s">
        <v>11</v>
      </c>
      <c r="W3299" s="161" t="s">
        <v>12</v>
      </c>
      <c r="X3299" s="161" t="s">
        <v>13</v>
      </c>
      <c r="Y3299" s="169">
        <v>5600</v>
      </c>
      <c r="Z3299" s="169">
        <v>9191101</v>
      </c>
      <c r="AA3299" s="166">
        <v>6.6081060464146194E-3</v>
      </c>
      <c r="AB3299" s="158" t="s">
        <v>1641</v>
      </c>
      <c r="AC3299" s="168" t="s">
        <v>3222</v>
      </c>
    </row>
    <row r="3300" spans="1:29" x14ac:dyDescent="0.3">
      <c r="A3300" s="156" t="s">
        <v>2835</v>
      </c>
      <c r="B3300" s="157">
        <v>2</v>
      </c>
      <c r="C3300" s="158" t="s">
        <v>1476</v>
      </c>
      <c r="D3300" s="156" t="s">
        <v>275</v>
      </c>
      <c r="E3300" s="156" t="s">
        <v>2722</v>
      </c>
      <c r="F3300" s="159" t="s">
        <v>2594</v>
      </c>
      <c r="G3300" s="156" t="s">
        <v>5941</v>
      </c>
      <c r="H3300" s="160">
        <v>44237</v>
      </c>
      <c r="I3300" s="160">
        <v>44342</v>
      </c>
      <c r="J3300" s="161" t="s">
        <v>979</v>
      </c>
      <c r="K3300" s="162"/>
      <c r="L3300" s="163" t="s">
        <v>1756</v>
      </c>
      <c r="M3300" s="171">
        <v>0</v>
      </c>
      <c r="N3300" s="164">
        <v>273.76</v>
      </c>
      <c r="O3300" s="162" t="s">
        <v>2082</v>
      </c>
      <c r="P3300" s="160">
        <v>44342</v>
      </c>
      <c r="Q3300" s="162" t="s">
        <v>2083</v>
      </c>
      <c r="R3300" s="164">
        <v>273.76</v>
      </c>
      <c r="S3300" s="162" t="s">
        <v>395</v>
      </c>
      <c r="T3300" s="163"/>
      <c r="U3300" s="161" t="s">
        <v>10</v>
      </c>
      <c r="V3300" s="161" t="s">
        <v>11</v>
      </c>
      <c r="W3300" s="161" t="s">
        <v>12</v>
      </c>
      <c r="X3300" s="161" t="s">
        <v>13</v>
      </c>
      <c r="Y3300" s="169">
        <v>5600</v>
      </c>
      <c r="Z3300" s="169">
        <v>9191101</v>
      </c>
      <c r="AA3300" s="166">
        <v>1.3217177696109198E-2</v>
      </c>
      <c r="AB3300" s="156" t="s">
        <v>1641</v>
      </c>
      <c r="AC3300" s="168" t="s">
        <v>3222</v>
      </c>
    </row>
    <row r="3301" spans="1:29" x14ac:dyDescent="0.3">
      <c r="A3301" s="156" t="s">
        <v>2835</v>
      </c>
      <c r="B3301" s="157">
        <v>2</v>
      </c>
      <c r="C3301" s="158" t="s">
        <v>1476</v>
      </c>
      <c r="D3301" s="158" t="s">
        <v>275</v>
      </c>
      <c r="E3301" s="156" t="s">
        <v>2722</v>
      </c>
      <c r="F3301" s="159" t="s">
        <v>2594</v>
      </c>
      <c r="G3301" s="156" t="s">
        <v>5941</v>
      </c>
      <c r="H3301" s="160">
        <v>44237</v>
      </c>
      <c r="I3301" s="160">
        <v>44342</v>
      </c>
      <c r="J3301" s="161" t="s">
        <v>979</v>
      </c>
      <c r="K3301" s="162"/>
      <c r="L3301" s="163" t="s">
        <v>1756</v>
      </c>
      <c r="M3301" s="171">
        <v>0</v>
      </c>
      <c r="N3301" s="164">
        <v>136.87</v>
      </c>
      <c r="O3301" s="162" t="s">
        <v>2086</v>
      </c>
      <c r="P3301" s="160">
        <v>44342</v>
      </c>
      <c r="Q3301" s="162" t="s">
        <v>2083</v>
      </c>
      <c r="R3301" s="164">
        <v>136.87</v>
      </c>
      <c r="S3301" s="162" t="s">
        <v>395</v>
      </c>
      <c r="T3301" s="163"/>
      <c r="U3301" s="161" t="s">
        <v>10</v>
      </c>
      <c r="V3301" s="161" t="s">
        <v>11</v>
      </c>
      <c r="W3301" s="161" t="s">
        <v>12</v>
      </c>
      <c r="X3301" s="161" t="s">
        <v>13</v>
      </c>
      <c r="Y3301" s="169">
        <v>5600</v>
      </c>
      <c r="Z3301" s="169">
        <v>9191101</v>
      </c>
      <c r="AA3301" s="166">
        <v>6.6081060464146194E-3</v>
      </c>
      <c r="AB3301" s="158" t="s">
        <v>1641</v>
      </c>
      <c r="AC3301" s="168" t="s">
        <v>3222</v>
      </c>
    </row>
    <row r="3302" spans="1:29" x14ac:dyDescent="0.3">
      <c r="A3302" s="156" t="s">
        <v>2835</v>
      </c>
      <c r="B3302" s="157">
        <v>2</v>
      </c>
      <c r="C3302" s="158" t="s">
        <v>1476</v>
      </c>
      <c r="D3302" s="158" t="s">
        <v>275</v>
      </c>
      <c r="E3302" s="156" t="s">
        <v>2722</v>
      </c>
      <c r="F3302" s="159" t="s">
        <v>2594</v>
      </c>
      <c r="G3302" s="158" t="s">
        <v>5941</v>
      </c>
      <c r="H3302" s="160">
        <v>44237</v>
      </c>
      <c r="I3302" s="160">
        <v>44370</v>
      </c>
      <c r="J3302" s="161" t="s">
        <v>979</v>
      </c>
      <c r="K3302" s="162"/>
      <c r="L3302" s="158" t="s">
        <v>1756</v>
      </c>
      <c r="M3302" s="171">
        <v>0</v>
      </c>
      <c r="N3302" s="171">
        <v>136.87</v>
      </c>
      <c r="O3302" s="162" t="s">
        <v>2164</v>
      </c>
      <c r="P3302" s="160">
        <v>44370</v>
      </c>
      <c r="Q3302" s="162" t="s">
        <v>2165</v>
      </c>
      <c r="R3302" s="171">
        <v>136.87</v>
      </c>
      <c r="S3302" s="163" t="s">
        <v>395</v>
      </c>
      <c r="T3302" s="156"/>
      <c r="U3302" s="161" t="s">
        <v>10</v>
      </c>
      <c r="V3302" s="161" t="s">
        <v>11</v>
      </c>
      <c r="W3302" s="161" t="s">
        <v>12</v>
      </c>
      <c r="X3302" s="161" t="s">
        <v>13</v>
      </c>
      <c r="Y3302" s="165">
        <v>5600</v>
      </c>
      <c r="Z3302" s="165">
        <v>9191101</v>
      </c>
      <c r="AA3302" s="166">
        <v>6.6081060464146194E-3</v>
      </c>
      <c r="AB3302" s="158" t="s">
        <v>1641</v>
      </c>
      <c r="AC3302" s="168" t="s">
        <v>3222</v>
      </c>
    </row>
    <row r="3303" spans="1:29" x14ac:dyDescent="0.3">
      <c r="A3303" s="156" t="s">
        <v>2835</v>
      </c>
      <c r="B3303" s="157">
        <v>2</v>
      </c>
      <c r="C3303" s="158" t="s">
        <v>1476</v>
      </c>
      <c r="D3303" s="156" t="s">
        <v>275</v>
      </c>
      <c r="E3303" s="156" t="s">
        <v>2722</v>
      </c>
      <c r="F3303" s="159" t="s">
        <v>2594</v>
      </c>
      <c r="G3303" s="158" t="s">
        <v>5941</v>
      </c>
      <c r="H3303" s="160">
        <v>44237</v>
      </c>
      <c r="I3303" s="160">
        <v>44370</v>
      </c>
      <c r="J3303" s="161" t="s">
        <v>979</v>
      </c>
      <c r="K3303" s="162"/>
      <c r="L3303" s="158" t="s">
        <v>1756</v>
      </c>
      <c r="M3303" s="171">
        <v>0</v>
      </c>
      <c r="N3303" s="171">
        <v>273.76</v>
      </c>
      <c r="O3303" s="162" t="s">
        <v>2166</v>
      </c>
      <c r="P3303" s="160">
        <v>44370</v>
      </c>
      <c r="Q3303" s="162" t="s">
        <v>2165</v>
      </c>
      <c r="R3303" s="171">
        <v>273.76</v>
      </c>
      <c r="S3303" s="158" t="s">
        <v>395</v>
      </c>
      <c r="T3303" s="156"/>
      <c r="U3303" s="161" t="s">
        <v>10</v>
      </c>
      <c r="V3303" s="161" t="s">
        <v>11</v>
      </c>
      <c r="W3303" s="161" t="s">
        <v>12</v>
      </c>
      <c r="X3303" s="161" t="s">
        <v>13</v>
      </c>
      <c r="Y3303" s="165">
        <v>5600</v>
      </c>
      <c r="Z3303" s="165">
        <v>9191101</v>
      </c>
      <c r="AA3303" s="166">
        <v>1.3217177696109198E-2</v>
      </c>
      <c r="AB3303" s="158" t="s">
        <v>1641</v>
      </c>
      <c r="AC3303" s="168" t="s">
        <v>3222</v>
      </c>
    </row>
    <row r="3304" spans="1:29" x14ac:dyDescent="0.3">
      <c r="A3304" s="156" t="s">
        <v>2835</v>
      </c>
      <c r="B3304" s="157">
        <v>2</v>
      </c>
      <c r="C3304" s="158" t="s">
        <v>1476</v>
      </c>
      <c r="D3304" s="158" t="s">
        <v>275</v>
      </c>
      <c r="E3304" s="156" t="s">
        <v>2722</v>
      </c>
      <c r="F3304" s="159" t="s">
        <v>2594</v>
      </c>
      <c r="G3304" s="158" t="s">
        <v>5941</v>
      </c>
      <c r="H3304" s="160">
        <v>44237</v>
      </c>
      <c r="I3304" s="160">
        <v>44370</v>
      </c>
      <c r="J3304" s="161" t="s">
        <v>979</v>
      </c>
      <c r="K3304" s="162"/>
      <c r="L3304" s="163" t="s">
        <v>1756</v>
      </c>
      <c r="M3304" s="171">
        <v>0</v>
      </c>
      <c r="N3304" s="164">
        <v>136.87</v>
      </c>
      <c r="O3304" s="162" t="s">
        <v>2167</v>
      </c>
      <c r="P3304" s="160">
        <v>44370</v>
      </c>
      <c r="Q3304" s="162" t="s">
        <v>2165</v>
      </c>
      <c r="R3304" s="164">
        <v>136.87</v>
      </c>
      <c r="S3304" s="163" t="s">
        <v>395</v>
      </c>
      <c r="T3304" s="163"/>
      <c r="U3304" s="161" t="s">
        <v>10</v>
      </c>
      <c r="V3304" s="161" t="s">
        <v>11</v>
      </c>
      <c r="W3304" s="161" t="s">
        <v>12</v>
      </c>
      <c r="X3304" s="161" t="s">
        <v>13</v>
      </c>
      <c r="Y3304" s="169">
        <v>5600</v>
      </c>
      <c r="Z3304" s="169">
        <v>9191101</v>
      </c>
      <c r="AA3304" s="166">
        <v>6.6081060464146194E-3</v>
      </c>
      <c r="AB3304" s="167" t="s">
        <v>1641</v>
      </c>
      <c r="AC3304" s="168" t="s">
        <v>3222</v>
      </c>
    </row>
    <row r="3305" spans="1:29" x14ac:dyDescent="0.3">
      <c r="A3305" s="156" t="s">
        <v>2835</v>
      </c>
      <c r="B3305" s="157">
        <v>2</v>
      </c>
      <c r="C3305" s="156" t="s">
        <v>1476</v>
      </c>
      <c r="D3305" s="163" t="s">
        <v>275</v>
      </c>
      <c r="E3305" s="156" t="s">
        <v>2722</v>
      </c>
      <c r="F3305" s="159" t="s">
        <v>2594</v>
      </c>
      <c r="G3305" s="158" t="s">
        <v>5941</v>
      </c>
      <c r="H3305" s="160">
        <v>44237</v>
      </c>
      <c r="I3305" s="160">
        <v>44370</v>
      </c>
      <c r="J3305" s="161" t="s">
        <v>979</v>
      </c>
      <c r="K3305" s="162"/>
      <c r="L3305" s="163" t="s">
        <v>1756</v>
      </c>
      <c r="M3305" s="171">
        <v>0</v>
      </c>
      <c r="N3305" s="164">
        <v>136.87</v>
      </c>
      <c r="O3305" s="162" t="s">
        <v>2168</v>
      </c>
      <c r="P3305" s="160">
        <v>44370</v>
      </c>
      <c r="Q3305" s="162" t="s">
        <v>2165</v>
      </c>
      <c r="R3305" s="164">
        <v>136.87</v>
      </c>
      <c r="S3305" s="162" t="s">
        <v>395</v>
      </c>
      <c r="T3305" s="163"/>
      <c r="U3305" s="161" t="s">
        <v>10</v>
      </c>
      <c r="V3305" s="161" t="s">
        <v>11</v>
      </c>
      <c r="W3305" s="161" t="s">
        <v>12</v>
      </c>
      <c r="X3305" s="161" t="s">
        <v>13</v>
      </c>
      <c r="Y3305" s="169">
        <v>5600</v>
      </c>
      <c r="Z3305" s="169">
        <v>9191101</v>
      </c>
      <c r="AA3305" s="166">
        <v>6.6081060464146194E-3</v>
      </c>
      <c r="AB3305" s="158" t="s">
        <v>1641</v>
      </c>
      <c r="AC3305" s="168" t="s">
        <v>3222</v>
      </c>
    </row>
    <row r="3306" spans="1:29" x14ac:dyDescent="0.3">
      <c r="A3306" s="156" t="s">
        <v>2835</v>
      </c>
      <c r="B3306" s="157">
        <v>2</v>
      </c>
      <c r="C3306" s="158" t="s">
        <v>1476</v>
      </c>
      <c r="D3306" s="158" t="s">
        <v>275</v>
      </c>
      <c r="E3306" s="156" t="s">
        <v>2722</v>
      </c>
      <c r="F3306" s="159" t="s">
        <v>2594</v>
      </c>
      <c r="G3306" s="156" t="s">
        <v>5941</v>
      </c>
      <c r="H3306" s="160">
        <v>44237</v>
      </c>
      <c r="I3306" s="160">
        <v>44370</v>
      </c>
      <c r="J3306" s="161" t="s">
        <v>979</v>
      </c>
      <c r="K3306" s="162"/>
      <c r="L3306" s="163" t="s">
        <v>1756</v>
      </c>
      <c r="M3306" s="171">
        <v>0</v>
      </c>
      <c r="N3306" s="164">
        <v>273.76</v>
      </c>
      <c r="O3306" s="162" t="s">
        <v>2169</v>
      </c>
      <c r="P3306" s="160">
        <v>44370</v>
      </c>
      <c r="Q3306" s="162" t="s">
        <v>2165</v>
      </c>
      <c r="R3306" s="164">
        <v>273.76</v>
      </c>
      <c r="S3306" s="162" t="s">
        <v>395</v>
      </c>
      <c r="T3306" s="163"/>
      <c r="U3306" s="161" t="s">
        <v>10</v>
      </c>
      <c r="V3306" s="161" t="s">
        <v>11</v>
      </c>
      <c r="W3306" s="161" t="s">
        <v>12</v>
      </c>
      <c r="X3306" s="161" t="s">
        <v>13</v>
      </c>
      <c r="Y3306" s="169">
        <v>5600</v>
      </c>
      <c r="Z3306" s="169">
        <v>9191101</v>
      </c>
      <c r="AA3306" s="166">
        <v>1.3217177696109198E-2</v>
      </c>
      <c r="AB3306" s="158" t="s">
        <v>1641</v>
      </c>
      <c r="AC3306" s="168" t="s">
        <v>3222</v>
      </c>
    </row>
    <row r="3307" spans="1:29" x14ac:dyDescent="0.3">
      <c r="A3307" s="156" t="s">
        <v>2835</v>
      </c>
      <c r="B3307" s="157">
        <v>2</v>
      </c>
      <c r="C3307" s="156" t="s">
        <v>1476</v>
      </c>
      <c r="D3307" s="156" t="s">
        <v>275</v>
      </c>
      <c r="E3307" s="156" t="s">
        <v>2722</v>
      </c>
      <c r="F3307" s="159" t="s">
        <v>2594</v>
      </c>
      <c r="G3307" s="156" t="s">
        <v>5941</v>
      </c>
      <c r="H3307" s="160">
        <v>44237</v>
      </c>
      <c r="I3307" s="160">
        <v>44377</v>
      </c>
      <c r="J3307" s="161" t="s">
        <v>979</v>
      </c>
      <c r="K3307" s="162"/>
      <c r="L3307" s="163" t="s">
        <v>1756</v>
      </c>
      <c r="M3307" s="171">
        <v>0</v>
      </c>
      <c r="N3307" s="164">
        <v>136.87</v>
      </c>
      <c r="O3307" s="162" t="s">
        <v>2198</v>
      </c>
      <c r="P3307" s="160">
        <v>44377</v>
      </c>
      <c r="Q3307" s="162" t="s">
        <v>2199</v>
      </c>
      <c r="R3307" s="164">
        <v>136.87</v>
      </c>
      <c r="S3307" s="158" t="s">
        <v>395</v>
      </c>
      <c r="T3307" s="163"/>
      <c r="U3307" s="161" t="s">
        <v>10</v>
      </c>
      <c r="V3307" s="161" t="s">
        <v>11</v>
      </c>
      <c r="W3307" s="161" t="s">
        <v>12</v>
      </c>
      <c r="X3307" s="161" t="s">
        <v>13</v>
      </c>
      <c r="Y3307" s="169">
        <v>5600</v>
      </c>
      <c r="Z3307" s="169">
        <v>9191101</v>
      </c>
      <c r="AA3307" s="166">
        <v>6.6081060464146194E-3</v>
      </c>
      <c r="AB3307" s="183" t="s">
        <v>1641</v>
      </c>
      <c r="AC3307" s="168" t="s">
        <v>3222</v>
      </c>
    </row>
    <row r="3308" spans="1:29" x14ac:dyDescent="0.3">
      <c r="A3308" s="156" t="s">
        <v>2835</v>
      </c>
      <c r="B3308" s="157">
        <v>2</v>
      </c>
      <c r="C3308" s="156" t="s">
        <v>1476</v>
      </c>
      <c r="D3308" s="156" t="s">
        <v>275</v>
      </c>
      <c r="E3308" s="156" t="s">
        <v>2722</v>
      </c>
      <c r="F3308" s="156" t="s">
        <v>2594</v>
      </c>
      <c r="G3308" s="158" t="s">
        <v>5941</v>
      </c>
      <c r="H3308" s="160">
        <v>44237</v>
      </c>
      <c r="I3308" s="160">
        <v>44448</v>
      </c>
      <c r="J3308" s="161" t="s">
        <v>2202</v>
      </c>
      <c r="K3308" s="158"/>
      <c r="L3308" s="156" t="s">
        <v>1756</v>
      </c>
      <c r="M3308" s="171">
        <v>0</v>
      </c>
      <c r="N3308" s="170">
        <v>136.87</v>
      </c>
      <c r="O3308" s="162" t="s">
        <v>2359</v>
      </c>
      <c r="P3308" s="160">
        <v>44448</v>
      </c>
      <c r="Q3308" s="162" t="s">
        <v>2358</v>
      </c>
      <c r="R3308" s="178">
        <v>136.87</v>
      </c>
      <c r="S3308" s="158" t="s">
        <v>395</v>
      </c>
      <c r="T3308" s="162"/>
      <c r="U3308" s="161" t="s">
        <v>10</v>
      </c>
      <c r="V3308" s="161" t="s">
        <v>11</v>
      </c>
      <c r="W3308" s="161" t="s">
        <v>12</v>
      </c>
      <c r="X3308" s="161" t="s">
        <v>13</v>
      </c>
      <c r="Y3308" s="165">
        <v>5600</v>
      </c>
      <c r="Z3308" s="165">
        <v>9191101</v>
      </c>
      <c r="AA3308" s="166">
        <v>6.6081060464146194E-3</v>
      </c>
      <c r="AB3308" s="162" t="s">
        <v>1641</v>
      </c>
      <c r="AC3308" s="168" t="s">
        <v>3222</v>
      </c>
    </row>
    <row r="3309" spans="1:29" x14ac:dyDescent="0.3">
      <c r="A3309" s="156" t="s">
        <v>2835</v>
      </c>
      <c r="B3309" s="157">
        <v>2</v>
      </c>
      <c r="C3309" s="156" t="s">
        <v>1476</v>
      </c>
      <c r="D3309" s="158" t="s">
        <v>275</v>
      </c>
      <c r="E3309" s="156" t="s">
        <v>2722</v>
      </c>
      <c r="F3309" s="159" t="s">
        <v>2594</v>
      </c>
      <c r="G3309" s="156" t="s">
        <v>5941</v>
      </c>
      <c r="H3309" s="160">
        <v>44237</v>
      </c>
      <c r="I3309" s="160">
        <v>44448</v>
      </c>
      <c r="J3309" s="161" t="s">
        <v>2202</v>
      </c>
      <c r="K3309" s="162"/>
      <c r="L3309" s="163" t="s">
        <v>1756</v>
      </c>
      <c r="M3309" s="171">
        <v>0</v>
      </c>
      <c r="N3309" s="164">
        <v>273.76</v>
      </c>
      <c r="O3309" s="162" t="s">
        <v>2360</v>
      </c>
      <c r="P3309" s="160">
        <v>44448</v>
      </c>
      <c r="Q3309" s="162" t="s">
        <v>2358</v>
      </c>
      <c r="R3309" s="164">
        <v>273.76</v>
      </c>
      <c r="S3309" s="162" t="s">
        <v>395</v>
      </c>
      <c r="T3309" s="163"/>
      <c r="U3309" s="161" t="s">
        <v>10</v>
      </c>
      <c r="V3309" s="161" t="s">
        <v>11</v>
      </c>
      <c r="W3309" s="161" t="s">
        <v>12</v>
      </c>
      <c r="X3309" s="161" t="s">
        <v>13</v>
      </c>
      <c r="Y3309" s="169">
        <v>5600</v>
      </c>
      <c r="Z3309" s="169">
        <v>9191101</v>
      </c>
      <c r="AA3309" s="166">
        <v>1.3217177696109198E-2</v>
      </c>
      <c r="AB3309" s="158" t="s">
        <v>1641</v>
      </c>
      <c r="AC3309" s="168" t="s">
        <v>3222</v>
      </c>
    </row>
    <row r="3310" spans="1:29" x14ac:dyDescent="0.3">
      <c r="A3310" s="156" t="s">
        <v>2835</v>
      </c>
      <c r="B3310" s="157">
        <v>2</v>
      </c>
      <c r="C3310" s="158" t="s">
        <v>1476</v>
      </c>
      <c r="D3310" s="156" t="s">
        <v>275</v>
      </c>
      <c r="E3310" s="156" t="s">
        <v>2722</v>
      </c>
      <c r="F3310" s="156" t="s">
        <v>2594</v>
      </c>
      <c r="G3310" s="158" t="s">
        <v>5941</v>
      </c>
      <c r="H3310" s="160">
        <v>44237</v>
      </c>
      <c r="I3310" s="160">
        <v>44448</v>
      </c>
      <c r="J3310" s="161" t="s">
        <v>2202</v>
      </c>
      <c r="K3310" s="162"/>
      <c r="L3310" s="158" t="s">
        <v>1756</v>
      </c>
      <c r="M3310" s="171">
        <v>0</v>
      </c>
      <c r="N3310" s="170">
        <v>136.87</v>
      </c>
      <c r="O3310" s="162" t="s">
        <v>2361</v>
      </c>
      <c r="P3310" s="160">
        <v>44448</v>
      </c>
      <c r="Q3310" s="162" t="s">
        <v>2358</v>
      </c>
      <c r="R3310" s="171">
        <v>136.87</v>
      </c>
      <c r="S3310" s="158" t="s">
        <v>395</v>
      </c>
      <c r="T3310" s="162"/>
      <c r="U3310" s="161" t="s">
        <v>10</v>
      </c>
      <c r="V3310" s="161" t="s">
        <v>11</v>
      </c>
      <c r="W3310" s="161" t="s">
        <v>12</v>
      </c>
      <c r="X3310" s="161" t="s">
        <v>13</v>
      </c>
      <c r="Y3310" s="165">
        <v>5600</v>
      </c>
      <c r="Z3310" s="165">
        <v>9191101</v>
      </c>
      <c r="AA3310" s="166">
        <v>6.6081060464146194E-3</v>
      </c>
      <c r="AB3310" s="185" t="s">
        <v>1641</v>
      </c>
      <c r="AC3310" s="168" t="s">
        <v>3222</v>
      </c>
    </row>
    <row r="3311" spans="1:29" x14ac:dyDescent="0.3">
      <c r="A3311" s="156" t="s">
        <v>2835</v>
      </c>
      <c r="B3311" s="157">
        <v>2</v>
      </c>
      <c r="C3311" s="158" t="s">
        <v>1476</v>
      </c>
      <c r="D3311" s="158" t="s">
        <v>275</v>
      </c>
      <c r="E3311" s="156" t="s">
        <v>2722</v>
      </c>
      <c r="F3311" s="159" t="s">
        <v>2594</v>
      </c>
      <c r="G3311" s="158" t="s">
        <v>5941</v>
      </c>
      <c r="H3311" s="160">
        <v>44237</v>
      </c>
      <c r="I3311" s="160">
        <v>44448</v>
      </c>
      <c r="J3311" s="161" t="s">
        <v>2202</v>
      </c>
      <c r="K3311" s="162"/>
      <c r="L3311" s="163" t="s">
        <v>1756</v>
      </c>
      <c r="M3311" s="171">
        <v>0</v>
      </c>
      <c r="N3311" s="164">
        <v>136.87</v>
      </c>
      <c r="O3311" s="162" t="s">
        <v>2362</v>
      </c>
      <c r="P3311" s="160">
        <v>44448</v>
      </c>
      <c r="Q3311" s="162" t="s">
        <v>2358</v>
      </c>
      <c r="R3311" s="164">
        <v>136.87</v>
      </c>
      <c r="S3311" s="163" t="s">
        <v>395</v>
      </c>
      <c r="T3311" s="163"/>
      <c r="U3311" s="161" t="s">
        <v>10</v>
      </c>
      <c r="V3311" s="161" t="s">
        <v>11</v>
      </c>
      <c r="W3311" s="161" t="s">
        <v>12</v>
      </c>
      <c r="X3311" s="161" t="s">
        <v>13</v>
      </c>
      <c r="Y3311" s="165">
        <v>5600</v>
      </c>
      <c r="Z3311" s="165">
        <v>9191101</v>
      </c>
      <c r="AA3311" s="166">
        <v>6.6081060464146194E-3</v>
      </c>
      <c r="AB3311" s="167" t="s">
        <v>1641</v>
      </c>
      <c r="AC3311" s="168" t="s">
        <v>3222</v>
      </c>
    </row>
    <row r="3312" spans="1:29" x14ac:dyDescent="0.3">
      <c r="A3312" s="156" t="s">
        <v>2835</v>
      </c>
      <c r="B3312" s="157">
        <v>2</v>
      </c>
      <c r="C3312" s="158" t="s">
        <v>1476</v>
      </c>
      <c r="D3312" s="158" t="s">
        <v>275</v>
      </c>
      <c r="E3312" s="156" t="s">
        <v>2722</v>
      </c>
      <c r="F3312" s="159" t="s">
        <v>2594</v>
      </c>
      <c r="G3312" s="158" t="s">
        <v>5941</v>
      </c>
      <c r="H3312" s="160">
        <v>44237</v>
      </c>
      <c r="I3312" s="160">
        <v>44448</v>
      </c>
      <c r="J3312" s="161" t="s">
        <v>2202</v>
      </c>
      <c r="K3312" s="162"/>
      <c r="L3312" s="163" t="s">
        <v>1756</v>
      </c>
      <c r="M3312" s="171">
        <v>0</v>
      </c>
      <c r="N3312" s="164">
        <v>273.76</v>
      </c>
      <c r="O3312" s="162" t="s">
        <v>2363</v>
      </c>
      <c r="P3312" s="160">
        <v>44448</v>
      </c>
      <c r="Q3312" s="162" t="s">
        <v>2358</v>
      </c>
      <c r="R3312" s="164">
        <v>273.76</v>
      </c>
      <c r="S3312" s="163" t="s">
        <v>395</v>
      </c>
      <c r="T3312" s="163"/>
      <c r="U3312" s="161" t="s">
        <v>10</v>
      </c>
      <c r="V3312" s="161" t="s">
        <v>11</v>
      </c>
      <c r="W3312" s="161" t="s">
        <v>12</v>
      </c>
      <c r="X3312" s="161" t="s">
        <v>13</v>
      </c>
      <c r="Y3312" s="169">
        <v>5600</v>
      </c>
      <c r="Z3312" s="169">
        <v>9191101</v>
      </c>
      <c r="AA3312" s="166">
        <v>1.3217177696109198E-2</v>
      </c>
      <c r="AB3312" s="167" t="s">
        <v>1641</v>
      </c>
      <c r="AC3312" s="168" t="s">
        <v>3222</v>
      </c>
    </row>
    <row r="3313" spans="1:29" x14ac:dyDescent="0.3">
      <c r="A3313" s="156" t="s">
        <v>2835</v>
      </c>
      <c r="B3313" s="157">
        <v>2</v>
      </c>
      <c r="C3313" s="158" t="s">
        <v>1476</v>
      </c>
      <c r="D3313" s="158" t="s">
        <v>275</v>
      </c>
      <c r="E3313" s="156" t="s">
        <v>2722</v>
      </c>
      <c r="F3313" s="159" t="s">
        <v>2594</v>
      </c>
      <c r="G3313" s="158" t="s">
        <v>5941</v>
      </c>
      <c r="H3313" s="160">
        <v>44237</v>
      </c>
      <c r="I3313" s="160">
        <v>44448</v>
      </c>
      <c r="J3313" s="161" t="s">
        <v>2202</v>
      </c>
      <c r="K3313" s="162"/>
      <c r="L3313" s="163" t="s">
        <v>1756</v>
      </c>
      <c r="M3313" s="171">
        <v>3695.64</v>
      </c>
      <c r="N3313" s="164">
        <v>3695.64</v>
      </c>
      <c r="O3313" s="162"/>
      <c r="P3313" s="160"/>
      <c r="Q3313" s="162"/>
      <c r="R3313" s="164">
        <v>0</v>
      </c>
      <c r="S3313" s="163" t="s">
        <v>395</v>
      </c>
      <c r="T3313" s="163"/>
      <c r="U3313" s="161" t="s">
        <v>10</v>
      </c>
      <c r="V3313" s="161" t="s">
        <v>11</v>
      </c>
      <c r="W3313" s="161" t="s">
        <v>12</v>
      </c>
      <c r="X3313" s="161" t="s">
        <v>13</v>
      </c>
      <c r="Y3313" s="165">
        <v>5600</v>
      </c>
      <c r="Z3313" s="165">
        <v>9191101</v>
      </c>
      <c r="AA3313" s="166">
        <v>0</v>
      </c>
      <c r="AB3313" s="175" t="s">
        <v>4941</v>
      </c>
      <c r="AC3313" s="168" t="s">
        <v>3222</v>
      </c>
    </row>
    <row r="3314" spans="1:29" x14ac:dyDescent="0.3">
      <c r="A3314" s="156" t="s">
        <v>2835</v>
      </c>
      <c r="B3314" s="157">
        <v>2</v>
      </c>
      <c r="C3314" s="156" t="s">
        <v>1476</v>
      </c>
      <c r="D3314" s="156" t="s">
        <v>275</v>
      </c>
      <c r="E3314" s="156" t="s">
        <v>2722</v>
      </c>
      <c r="F3314" s="159" t="s">
        <v>2594</v>
      </c>
      <c r="G3314" s="156" t="s">
        <v>5941</v>
      </c>
      <c r="H3314" s="160">
        <v>44237</v>
      </c>
      <c r="I3314" s="160">
        <v>44627</v>
      </c>
      <c r="J3314" s="161" t="s">
        <v>2202</v>
      </c>
      <c r="K3314" s="162" t="s">
        <v>1646</v>
      </c>
      <c r="L3314" s="163" t="s">
        <v>1756</v>
      </c>
      <c r="M3314" s="171">
        <v>-3695.64</v>
      </c>
      <c r="N3314" s="164">
        <v>-3695.64</v>
      </c>
      <c r="O3314" s="162"/>
      <c r="P3314" s="160"/>
      <c r="Q3314" s="162"/>
      <c r="R3314" s="164">
        <v>0</v>
      </c>
      <c r="S3314" s="158" t="s">
        <v>395</v>
      </c>
      <c r="T3314" s="163"/>
      <c r="U3314" s="161" t="s">
        <v>10</v>
      </c>
      <c r="V3314" s="161" t="s">
        <v>11</v>
      </c>
      <c r="W3314" s="161" t="s">
        <v>12</v>
      </c>
      <c r="X3314" s="161" t="s">
        <v>13</v>
      </c>
      <c r="Y3314" s="169">
        <v>5600</v>
      </c>
      <c r="Z3314" s="169">
        <v>9191101</v>
      </c>
      <c r="AA3314" s="166">
        <v>0</v>
      </c>
      <c r="AB3314" s="158" t="s">
        <v>2561</v>
      </c>
      <c r="AC3314" s="168" t="s">
        <v>3222</v>
      </c>
    </row>
    <row r="3315" spans="1:29" x14ac:dyDescent="0.3">
      <c r="A3315" s="156" t="s">
        <v>2851</v>
      </c>
      <c r="B3315" s="157">
        <v>1</v>
      </c>
      <c r="C3315" s="158" t="s">
        <v>1476</v>
      </c>
      <c r="D3315" s="158" t="s">
        <v>268</v>
      </c>
      <c r="E3315" s="156" t="s">
        <v>2722</v>
      </c>
      <c r="F3315" s="159" t="s">
        <v>2594</v>
      </c>
      <c r="G3315" s="158" t="s">
        <v>5941</v>
      </c>
      <c r="H3315" s="160">
        <v>44237</v>
      </c>
      <c r="I3315" s="160">
        <v>44249</v>
      </c>
      <c r="J3315" s="161" t="s">
        <v>979</v>
      </c>
      <c r="K3315" s="162"/>
      <c r="L3315" s="163" t="s">
        <v>1756</v>
      </c>
      <c r="M3315" s="171">
        <v>0</v>
      </c>
      <c r="N3315" s="164">
        <v>136.86000000000001</v>
      </c>
      <c r="O3315" s="162" t="s">
        <v>1662</v>
      </c>
      <c r="P3315" s="160">
        <v>44249</v>
      </c>
      <c r="Q3315" s="162" t="s">
        <v>1655</v>
      </c>
      <c r="R3315" s="164">
        <v>136.86000000000001</v>
      </c>
      <c r="S3315" s="163" t="s">
        <v>2250</v>
      </c>
      <c r="T3315" s="163"/>
      <c r="U3315" s="161" t="s">
        <v>10</v>
      </c>
      <c r="V3315" s="161" t="s">
        <v>11</v>
      </c>
      <c r="W3315" s="161" t="s">
        <v>12</v>
      </c>
      <c r="X3315" s="161" t="s">
        <v>13</v>
      </c>
      <c r="Y3315" s="165">
        <v>5600</v>
      </c>
      <c r="Z3315" s="165">
        <v>9221101</v>
      </c>
      <c r="AA3315" s="166">
        <v>6.6076232447746389E-3</v>
      </c>
      <c r="AB3315" s="174" t="s">
        <v>1642</v>
      </c>
      <c r="AC3315" s="168" t="s">
        <v>3242</v>
      </c>
    </row>
    <row r="3316" spans="1:29" x14ac:dyDescent="0.3">
      <c r="A3316" s="156" t="s">
        <v>2851</v>
      </c>
      <c r="B3316" s="157">
        <v>1</v>
      </c>
      <c r="C3316" s="158" t="s">
        <v>1476</v>
      </c>
      <c r="D3316" s="158" t="s">
        <v>268</v>
      </c>
      <c r="E3316" s="156" t="s">
        <v>2722</v>
      </c>
      <c r="F3316" s="159" t="s">
        <v>2594</v>
      </c>
      <c r="G3316" s="158" t="s">
        <v>5941</v>
      </c>
      <c r="H3316" s="160">
        <v>44237</v>
      </c>
      <c r="I3316" s="160">
        <v>44249</v>
      </c>
      <c r="J3316" s="161" t="s">
        <v>979</v>
      </c>
      <c r="K3316" s="162"/>
      <c r="L3316" s="163" t="s">
        <v>1756</v>
      </c>
      <c r="M3316" s="171">
        <v>0</v>
      </c>
      <c r="N3316" s="164">
        <v>136.88</v>
      </c>
      <c r="O3316" s="162" t="s">
        <v>1661</v>
      </c>
      <c r="P3316" s="160">
        <v>44249</v>
      </c>
      <c r="Q3316" s="162" t="s">
        <v>1655</v>
      </c>
      <c r="R3316" s="164">
        <v>136.88</v>
      </c>
      <c r="S3316" s="163" t="s">
        <v>2250</v>
      </c>
      <c r="T3316" s="163"/>
      <c r="U3316" s="161" t="s">
        <v>10</v>
      </c>
      <c r="V3316" s="161" t="s">
        <v>11</v>
      </c>
      <c r="W3316" s="161" t="s">
        <v>12</v>
      </c>
      <c r="X3316" s="161" t="s">
        <v>13</v>
      </c>
      <c r="Y3316" s="165">
        <v>5600</v>
      </c>
      <c r="Z3316" s="165">
        <v>9221101</v>
      </c>
      <c r="AA3316" s="166">
        <v>6.6085888480545991E-3</v>
      </c>
      <c r="AB3316" s="175" t="s">
        <v>1642</v>
      </c>
      <c r="AC3316" s="168" t="s">
        <v>3242</v>
      </c>
    </row>
    <row r="3317" spans="1:29" x14ac:dyDescent="0.3">
      <c r="A3317" s="156" t="s">
        <v>2851</v>
      </c>
      <c r="B3317" s="157">
        <v>1</v>
      </c>
      <c r="C3317" s="158" t="s">
        <v>1476</v>
      </c>
      <c r="D3317" s="158" t="s">
        <v>268</v>
      </c>
      <c r="E3317" s="156" t="s">
        <v>2722</v>
      </c>
      <c r="F3317" s="159" t="s">
        <v>2594</v>
      </c>
      <c r="G3317" s="158" t="s">
        <v>5941</v>
      </c>
      <c r="H3317" s="160">
        <v>44237</v>
      </c>
      <c r="I3317" s="160">
        <v>44249</v>
      </c>
      <c r="J3317" s="161" t="s">
        <v>979</v>
      </c>
      <c r="K3317" s="162"/>
      <c r="L3317" s="163" t="s">
        <v>1756</v>
      </c>
      <c r="M3317" s="171">
        <v>0</v>
      </c>
      <c r="N3317" s="164">
        <v>678.9</v>
      </c>
      <c r="O3317" s="162" t="s">
        <v>1663</v>
      </c>
      <c r="P3317" s="160">
        <v>44249</v>
      </c>
      <c r="Q3317" s="162" t="s">
        <v>1655</v>
      </c>
      <c r="R3317" s="164">
        <v>678.9</v>
      </c>
      <c r="S3317" s="163" t="s">
        <v>2250</v>
      </c>
      <c r="T3317" s="163"/>
      <c r="U3317" s="161" t="s">
        <v>10</v>
      </c>
      <c r="V3317" s="161" t="s">
        <v>11</v>
      </c>
      <c r="W3317" s="161" t="s">
        <v>12</v>
      </c>
      <c r="X3317" s="161" t="s">
        <v>13</v>
      </c>
      <c r="Y3317" s="169">
        <v>5600</v>
      </c>
      <c r="Z3317" s="169">
        <v>9221101</v>
      </c>
      <c r="AA3317" s="166">
        <v>3.2777403338283662E-2</v>
      </c>
      <c r="AB3317" s="167" t="s">
        <v>1642</v>
      </c>
      <c r="AC3317" s="168" t="s">
        <v>3242</v>
      </c>
    </row>
    <row r="3318" spans="1:29" x14ac:dyDescent="0.3">
      <c r="A3318" s="156" t="s">
        <v>2851</v>
      </c>
      <c r="B3318" s="157">
        <v>1</v>
      </c>
      <c r="C3318" s="158" t="s">
        <v>1476</v>
      </c>
      <c r="D3318" s="158" t="s">
        <v>268</v>
      </c>
      <c r="E3318" s="156" t="s">
        <v>2722</v>
      </c>
      <c r="F3318" s="159" t="s">
        <v>2594</v>
      </c>
      <c r="G3318" s="158" t="s">
        <v>5941</v>
      </c>
      <c r="H3318" s="160">
        <v>44237</v>
      </c>
      <c r="I3318" s="160">
        <v>44279</v>
      </c>
      <c r="J3318" s="161" t="s">
        <v>979</v>
      </c>
      <c r="K3318" s="162"/>
      <c r="L3318" s="163" t="s">
        <v>1756</v>
      </c>
      <c r="M3318" s="171">
        <v>0</v>
      </c>
      <c r="N3318" s="164">
        <v>136.87</v>
      </c>
      <c r="O3318" s="162" t="s">
        <v>1801</v>
      </c>
      <c r="P3318" s="160">
        <v>44279</v>
      </c>
      <c r="Q3318" s="162" t="s">
        <v>1796</v>
      </c>
      <c r="R3318" s="164">
        <v>136.87</v>
      </c>
      <c r="S3318" s="163" t="s">
        <v>2250</v>
      </c>
      <c r="T3318" s="163"/>
      <c r="U3318" s="161" t="s">
        <v>10</v>
      </c>
      <c r="V3318" s="161" t="s">
        <v>11</v>
      </c>
      <c r="W3318" s="161" t="s">
        <v>12</v>
      </c>
      <c r="X3318" s="161" t="s">
        <v>13</v>
      </c>
      <c r="Y3318" s="169">
        <v>5600</v>
      </c>
      <c r="Z3318" s="169">
        <v>9221101</v>
      </c>
      <c r="AA3318" s="166">
        <v>6.6081060464146194E-3</v>
      </c>
      <c r="AB3318" s="174" t="s">
        <v>1642</v>
      </c>
      <c r="AC3318" s="168" t="s">
        <v>3242</v>
      </c>
    </row>
    <row r="3319" spans="1:29" x14ac:dyDescent="0.3">
      <c r="A3319" s="156" t="s">
        <v>2851</v>
      </c>
      <c r="B3319" s="157">
        <v>1</v>
      </c>
      <c r="C3319" s="158" t="s">
        <v>1476</v>
      </c>
      <c r="D3319" s="156" t="s">
        <v>268</v>
      </c>
      <c r="E3319" s="156" t="s">
        <v>2722</v>
      </c>
      <c r="F3319" s="159" t="s">
        <v>2594</v>
      </c>
      <c r="G3319" s="156" t="s">
        <v>5941</v>
      </c>
      <c r="H3319" s="160">
        <v>44237</v>
      </c>
      <c r="I3319" s="160">
        <v>44279</v>
      </c>
      <c r="J3319" s="161" t="s">
        <v>979</v>
      </c>
      <c r="K3319" s="162"/>
      <c r="L3319" s="163" t="s">
        <v>1756</v>
      </c>
      <c r="M3319" s="171">
        <v>0</v>
      </c>
      <c r="N3319" s="164">
        <v>197.1</v>
      </c>
      <c r="O3319" s="162" t="s">
        <v>1802</v>
      </c>
      <c r="P3319" s="160">
        <v>44279</v>
      </c>
      <c r="Q3319" s="162" t="s">
        <v>1796</v>
      </c>
      <c r="R3319" s="164">
        <v>197.1</v>
      </c>
      <c r="S3319" s="162" t="s">
        <v>2250</v>
      </c>
      <c r="T3319" s="163"/>
      <c r="U3319" s="161" t="s">
        <v>10</v>
      </c>
      <c r="V3319" s="161" t="s">
        <v>11</v>
      </c>
      <c r="W3319" s="161" t="s">
        <v>12</v>
      </c>
      <c r="X3319" s="161" t="s">
        <v>13</v>
      </c>
      <c r="Y3319" s="169">
        <v>5600</v>
      </c>
      <c r="Z3319" s="169">
        <v>9221101</v>
      </c>
      <c r="AA3319" s="166">
        <v>9.5160203240178369E-3</v>
      </c>
      <c r="AB3319" s="158" t="s">
        <v>1642</v>
      </c>
      <c r="AC3319" s="168" t="s">
        <v>3242</v>
      </c>
    </row>
    <row r="3320" spans="1:29" x14ac:dyDescent="0.3">
      <c r="A3320" s="156" t="s">
        <v>2851</v>
      </c>
      <c r="B3320" s="157">
        <v>1</v>
      </c>
      <c r="C3320" s="158" t="s">
        <v>1476</v>
      </c>
      <c r="D3320" s="158" t="s">
        <v>268</v>
      </c>
      <c r="E3320" s="156" t="s">
        <v>2722</v>
      </c>
      <c r="F3320" s="159" t="s">
        <v>2594</v>
      </c>
      <c r="G3320" s="158" t="s">
        <v>5941</v>
      </c>
      <c r="H3320" s="160">
        <v>44237</v>
      </c>
      <c r="I3320" s="160">
        <v>44279</v>
      </c>
      <c r="J3320" s="161" t="s">
        <v>979</v>
      </c>
      <c r="K3320" s="162"/>
      <c r="L3320" s="163" t="s">
        <v>1756</v>
      </c>
      <c r="M3320" s="171">
        <v>0</v>
      </c>
      <c r="N3320" s="164">
        <v>136.87</v>
      </c>
      <c r="O3320" s="162" t="s">
        <v>1803</v>
      </c>
      <c r="P3320" s="160">
        <v>44279</v>
      </c>
      <c r="Q3320" s="162" t="s">
        <v>1796</v>
      </c>
      <c r="R3320" s="164">
        <v>136.87</v>
      </c>
      <c r="S3320" s="163" t="s">
        <v>2250</v>
      </c>
      <c r="T3320" s="163"/>
      <c r="U3320" s="161" t="s">
        <v>10</v>
      </c>
      <c r="V3320" s="161" t="s">
        <v>11</v>
      </c>
      <c r="W3320" s="161" t="s">
        <v>12</v>
      </c>
      <c r="X3320" s="161" t="s">
        <v>13</v>
      </c>
      <c r="Y3320" s="169">
        <v>5600</v>
      </c>
      <c r="Z3320" s="169">
        <v>9221101</v>
      </c>
      <c r="AA3320" s="166">
        <v>6.6081060464146194E-3</v>
      </c>
      <c r="AB3320" s="167" t="s">
        <v>1642</v>
      </c>
      <c r="AC3320" s="168" t="s">
        <v>3242</v>
      </c>
    </row>
    <row r="3321" spans="1:29" x14ac:dyDescent="0.3">
      <c r="A3321" s="156" t="s">
        <v>2851</v>
      </c>
      <c r="B3321" s="157">
        <v>1</v>
      </c>
      <c r="C3321" s="158" t="s">
        <v>1476</v>
      </c>
      <c r="D3321" s="163" t="s">
        <v>268</v>
      </c>
      <c r="E3321" s="156" t="s">
        <v>2722</v>
      </c>
      <c r="F3321" s="159" t="s">
        <v>2594</v>
      </c>
      <c r="G3321" s="158" t="s">
        <v>5941</v>
      </c>
      <c r="H3321" s="160">
        <v>44237</v>
      </c>
      <c r="I3321" s="160">
        <v>44279</v>
      </c>
      <c r="J3321" s="161" t="s">
        <v>979</v>
      </c>
      <c r="K3321" s="162"/>
      <c r="L3321" s="163" t="s">
        <v>1756</v>
      </c>
      <c r="M3321" s="171">
        <v>0</v>
      </c>
      <c r="N3321" s="164">
        <v>197.1</v>
      </c>
      <c r="O3321" s="162" t="s">
        <v>1804</v>
      </c>
      <c r="P3321" s="160">
        <v>44279</v>
      </c>
      <c r="Q3321" s="162" t="s">
        <v>1796</v>
      </c>
      <c r="R3321" s="164">
        <v>197.1</v>
      </c>
      <c r="S3321" s="163" t="s">
        <v>2250</v>
      </c>
      <c r="T3321" s="163"/>
      <c r="U3321" s="161" t="s">
        <v>10</v>
      </c>
      <c r="V3321" s="161" t="s">
        <v>11</v>
      </c>
      <c r="W3321" s="161" t="s">
        <v>12</v>
      </c>
      <c r="X3321" s="161" t="s">
        <v>13</v>
      </c>
      <c r="Y3321" s="165">
        <v>5600</v>
      </c>
      <c r="Z3321" s="165">
        <v>9221101</v>
      </c>
      <c r="AA3321" s="166">
        <v>9.5160203240178369E-3</v>
      </c>
      <c r="AB3321" s="167" t="s">
        <v>1642</v>
      </c>
      <c r="AC3321" s="168" t="s">
        <v>3242</v>
      </c>
    </row>
    <row r="3322" spans="1:29" x14ac:dyDescent="0.3">
      <c r="A3322" s="156" t="s">
        <v>2851</v>
      </c>
      <c r="B3322" s="157">
        <v>1</v>
      </c>
      <c r="C3322" s="158" t="s">
        <v>1476</v>
      </c>
      <c r="D3322" s="156" t="s">
        <v>268</v>
      </c>
      <c r="E3322" s="156" t="s">
        <v>2722</v>
      </c>
      <c r="F3322" s="159" t="s">
        <v>2594</v>
      </c>
      <c r="G3322" s="156" t="s">
        <v>5941</v>
      </c>
      <c r="H3322" s="160">
        <v>44237</v>
      </c>
      <c r="I3322" s="160">
        <v>44342</v>
      </c>
      <c r="J3322" s="161" t="s">
        <v>979</v>
      </c>
      <c r="K3322" s="162"/>
      <c r="L3322" s="163" t="s">
        <v>1756</v>
      </c>
      <c r="M3322" s="171">
        <v>0</v>
      </c>
      <c r="N3322" s="164">
        <v>136.87</v>
      </c>
      <c r="O3322" s="162" t="s">
        <v>2087</v>
      </c>
      <c r="P3322" s="160">
        <v>44342</v>
      </c>
      <c r="Q3322" s="162" t="s">
        <v>2083</v>
      </c>
      <c r="R3322" s="164">
        <v>136.87</v>
      </c>
      <c r="S3322" s="162" t="s">
        <v>2250</v>
      </c>
      <c r="T3322" s="163"/>
      <c r="U3322" s="161" t="s">
        <v>10</v>
      </c>
      <c r="V3322" s="161" t="s">
        <v>11</v>
      </c>
      <c r="W3322" s="161" t="s">
        <v>12</v>
      </c>
      <c r="X3322" s="161" t="s">
        <v>13</v>
      </c>
      <c r="Y3322" s="169">
        <v>5600</v>
      </c>
      <c r="Z3322" s="169">
        <v>9221101</v>
      </c>
      <c r="AA3322" s="166">
        <v>6.6081060464146194E-3</v>
      </c>
      <c r="AB3322" s="156" t="s">
        <v>1642</v>
      </c>
      <c r="AC3322" s="168" t="s">
        <v>3242</v>
      </c>
    </row>
    <row r="3323" spans="1:29" x14ac:dyDescent="0.3">
      <c r="A3323" s="156" t="s">
        <v>2851</v>
      </c>
      <c r="B3323" s="157">
        <v>1</v>
      </c>
      <c r="C3323" s="158" t="s">
        <v>1476</v>
      </c>
      <c r="D3323" s="158" t="s">
        <v>268</v>
      </c>
      <c r="E3323" s="156" t="s">
        <v>2722</v>
      </c>
      <c r="F3323" s="159" t="s">
        <v>2594</v>
      </c>
      <c r="G3323" s="156" t="s">
        <v>5941</v>
      </c>
      <c r="H3323" s="160">
        <v>44237</v>
      </c>
      <c r="I3323" s="160">
        <v>44342</v>
      </c>
      <c r="J3323" s="161" t="s">
        <v>979</v>
      </c>
      <c r="K3323" s="162"/>
      <c r="L3323" s="163" t="s">
        <v>1756</v>
      </c>
      <c r="M3323" s="171">
        <v>0</v>
      </c>
      <c r="N3323" s="164">
        <v>197.1</v>
      </c>
      <c r="O3323" s="162" t="s">
        <v>2088</v>
      </c>
      <c r="P3323" s="160">
        <v>44342</v>
      </c>
      <c r="Q3323" s="162" t="s">
        <v>2083</v>
      </c>
      <c r="R3323" s="164">
        <v>197.1</v>
      </c>
      <c r="S3323" s="163" t="s">
        <v>2250</v>
      </c>
      <c r="T3323" s="163"/>
      <c r="U3323" s="161" t="s">
        <v>10</v>
      </c>
      <c r="V3323" s="161" t="s">
        <v>11</v>
      </c>
      <c r="W3323" s="161" t="s">
        <v>12</v>
      </c>
      <c r="X3323" s="161" t="s">
        <v>13</v>
      </c>
      <c r="Y3323" s="169">
        <v>5600</v>
      </c>
      <c r="Z3323" s="169">
        <v>9221101</v>
      </c>
      <c r="AA3323" s="166">
        <v>9.5160203240178369E-3</v>
      </c>
      <c r="AB3323" s="183" t="s">
        <v>1642</v>
      </c>
      <c r="AC3323" s="168" t="s">
        <v>3242</v>
      </c>
    </row>
    <row r="3324" spans="1:29" x14ac:dyDescent="0.3">
      <c r="A3324" s="156" t="s">
        <v>2851</v>
      </c>
      <c r="B3324" s="157">
        <v>1</v>
      </c>
      <c r="C3324" s="158" t="s">
        <v>1476</v>
      </c>
      <c r="D3324" s="156" t="s">
        <v>268</v>
      </c>
      <c r="E3324" s="156" t="s">
        <v>2722</v>
      </c>
      <c r="F3324" s="159" t="s">
        <v>2594</v>
      </c>
      <c r="G3324" s="156" t="s">
        <v>5941</v>
      </c>
      <c r="H3324" s="160">
        <v>44237</v>
      </c>
      <c r="I3324" s="160">
        <v>44342</v>
      </c>
      <c r="J3324" s="161" t="s">
        <v>979</v>
      </c>
      <c r="K3324" s="162"/>
      <c r="L3324" s="163" t="s">
        <v>1756</v>
      </c>
      <c r="M3324" s="171">
        <v>0</v>
      </c>
      <c r="N3324" s="164">
        <v>197.1</v>
      </c>
      <c r="O3324" s="162" t="s">
        <v>2089</v>
      </c>
      <c r="P3324" s="160">
        <v>44342</v>
      </c>
      <c r="Q3324" s="162" t="s">
        <v>2083</v>
      </c>
      <c r="R3324" s="164">
        <v>197.1</v>
      </c>
      <c r="S3324" s="162" t="s">
        <v>2250</v>
      </c>
      <c r="T3324" s="163"/>
      <c r="U3324" s="161" t="s">
        <v>10</v>
      </c>
      <c r="V3324" s="161" t="s">
        <v>11</v>
      </c>
      <c r="W3324" s="161" t="s">
        <v>12</v>
      </c>
      <c r="X3324" s="161" t="s">
        <v>13</v>
      </c>
      <c r="Y3324" s="169">
        <v>5600</v>
      </c>
      <c r="Z3324" s="169">
        <v>9221101</v>
      </c>
      <c r="AA3324" s="166">
        <v>9.5160203240178369E-3</v>
      </c>
      <c r="AB3324" s="158" t="s">
        <v>1642</v>
      </c>
      <c r="AC3324" s="168" t="s">
        <v>3242</v>
      </c>
    </row>
    <row r="3325" spans="1:29" x14ac:dyDescent="0.3">
      <c r="A3325" s="156" t="s">
        <v>2851</v>
      </c>
      <c r="B3325" s="157">
        <v>1</v>
      </c>
      <c r="C3325" s="158" t="s">
        <v>1476</v>
      </c>
      <c r="D3325" s="156" t="s">
        <v>268</v>
      </c>
      <c r="E3325" s="156" t="s">
        <v>2722</v>
      </c>
      <c r="F3325" s="159" t="s">
        <v>2594</v>
      </c>
      <c r="G3325" s="156" t="s">
        <v>5941</v>
      </c>
      <c r="H3325" s="160">
        <v>44237</v>
      </c>
      <c r="I3325" s="160">
        <v>44370</v>
      </c>
      <c r="J3325" s="161" t="s">
        <v>979</v>
      </c>
      <c r="K3325" s="162"/>
      <c r="L3325" s="163" t="s">
        <v>1756</v>
      </c>
      <c r="M3325" s="171">
        <v>0</v>
      </c>
      <c r="N3325" s="164">
        <v>136.87</v>
      </c>
      <c r="O3325" s="162" t="s">
        <v>2170</v>
      </c>
      <c r="P3325" s="160">
        <v>44370</v>
      </c>
      <c r="Q3325" s="162" t="s">
        <v>2165</v>
      </c>
      <c r="R3325" s="164">
        <v>136.87</v>
      </c>
      <c r="S3325" s="163" t="s">
        <v>2250</v>
      </c>
      <c r="T3325" s="163"/>
      <c r="U3325" s="161" t="s">
        <v>10</v>
      </c>
      <c r="V3325" s="161" t="s">
        <v>11</v>
      </c>
      <c r="W3325" s="161" t="s">
        <v>12</v>
      </c>
      <c r="X3325" s="161" t="s">
        <v>13</v>
      </c>
      <c r="Y3325" s="169">
        <v>5600</v>
      </c>
      <c r="Z3325" s="169">
        <v>9221101</v>
      </c>
      <c r="AA3325" s="166">
        <v>6.6081060464146194E-3</v>
      </c>
      <c r="AB3325" s="158" t="s">
        <v>1642</v>
      </c>
      <c r="AC3325" s="168" t="s">
        <v>3242</v>
      </c>
    </row>
    <row r="3326" spans="1:29" x14ac:dyDescent="0.3">
      <c r="A3326" s="156" t="s">
        <v>2851</v>
      </c>
      <c r="B3326" s="157">
        <v>1</v>
      </c>
      <c r="C3326" s="158" t="s">
        <v>1476</v>
      </c>
      <c r="D3326" s="158" t="s">
        <v>268</v>
      </c>
      <c r="E3326" s="156" t="s">
        <v>2722</v>
      </c>
      <c r="F3326" s="159" t="s">
        <v>2594</v>
      </c>
      <c r="G3326" s="158" t="s">
        <v>5941</v>
      </c>
      <c r="H3326" s="160">
        <v>44237</v>
      </c>
      <c r="I3326" s="160">
        <v>44370</v>
      </c>
      <c r="J3326" s="161" t="s">
        <v>979</v>
      </c>
      <c r="K3326" s="162"/>
      <c r="L3326" s="163" t="s">
        <v>1756</v>
      </c>
      <c r="M3326" s="171">
        <v>0</v>
      </c>
      <c r="N3326" s="164">
        <v>591.29999999999995</v>
      </c>
      <c r="O3326" s="162" t="s">
        <v>2171</v>
      </c>
      <c r="P3326" s="160">
        <v>44370</v>
      </c>
      <c r="Q3326" s="162" t="s">
        <v>2165</v>
      </c>
      <c r="R3326" s="164">
        <v>591.29999999999995</v>
      </c>
      <c r="S3326" s="163" t="s">
        <v>2250</v>
      </c>
      <c r="T3326" s="163"/>
      <c r="U3326" s="161" t="s">
        <v>10</v>
      </c>
      <c r="V3326" s="161" t="s">
        <v>11</v>
      </c>
      <c r="W3326" s="161" t="s">
        <v>12</v>
      </c>
      <c r="X3326" s="161" t="s">
        <v>13</v>
      </c>
      <c r="Y3326" s="169">
        <v>5600</v>
      </c>
      <c r="Z3326" s="169">
        <v>9221101</v>
      </c>
      <c r="AA3326" s="166">
        <v>2.8548060972053511E-2</v>
      </c>
      <c r="AB3326" s="167" t="s">
        <v>1642</v>
      </c>
      <c r="AC3326" s="168" t="s">
        <v>3242</v>
      </c>
    </row>
    <row r="3327" spans="1:29" x14ac:dyDescent="0.3">
      <c r="A3327" s="156" t="s">
        <v>2851</v>
      </c>
      <c r="B3327" s="157">
        <v>1</v>
      </c>
      <c r="C3327" s="158" t="s">
        <v>1476</v>
      </c>
      <c r="D3327" s="158" t="s">
        <v>268</v>
      </c>
      <c r="E3327" s="156" t="s">
        <v>2722</v>
      </c>
      <c r="F3327" s="159" t="s">
        <v>2594</v>
      </c>
      <c r="G3327" s="156" t="s">
        <v>5941</v>
      </c>
      <c r="H3327" s="160">
        <v>44237</v>
      </c>
      <c r="I3327" s="160">
        <v>44370</v>
      </c>
      <c r="J3327" s="161" t="s">
        <v>979</v>
      </c>
      <c r="K3327" s="162"/>
      <c r="L3327" s="163" t="s">
        <v>1756</v>
      </c>
      <c r="M3327" s="171">
        <v>0</v>
      </c>
      <c r="N3327" s="164">
        <v>136.87</v>
      </c>
      <c r="O3327" s="162" t="s">
        <v>2172</v>
      </c>
      <c r="P3327" s="160">
        <v>44370</v>
      </c>
      <c r="Q3327" s="162" t="s">
        <v>2165</v>
      </c>
      <c r="R3327" s="164">
        <v>136.87</v>
      </c>
      <c r="S3327" s="163" t="s">
        <v>2250</v>
      </c>
      <c r="T3327" s="163"/>
      <c r="U3327" s="161" t="s">
        <v>10</v>
      </c>
      <c r="V3327" s="161" t="s">
        <v>11</v>
      </c>
      <c r="W3327" s="161" t="s">
        <v>12</v>
      </c>
      <c r="X3327" s="161" t="s">
        <v>13</v>
      </c>
      <c r="Y3327" s="165">
        <v>5600</v>
      </c>
      <c r="Z3327" s="165">
        <v>9221101</v>
      </c>
      <c r="AA3327" s="166">
        <v>6.6081060464146194E-3</v>
      </c>
      <c r="AB3327" s="167" t="s">
        <v>1642</v>
      </c>
      <c r="AC3327" s="168" t="s">
        <v>3242</v>
      </c>
    </row>
    <row r="3328" spans="1:29" x14ac:dyDescent="0.3">
      <c r="A3328" s="156" t="s">
        <v>2851</v>
      </c>
      <c r="B3328" s="157">
        <v>1</v>
      </c>
      <c r="C3328" s="156" t="s">
        <v>1476</v>
      </c>
      <c r="D3328" s="158" t="s">
        <v>268</v>
      </c>
      <c r="E3328" s="156" t="s">
        <v>2722</v>
      </c>
      <c r="F3328" s="159" t="s">
        <v>2594</v>
      </c>
      <c r="G3328" s="158" t="s">
        <v>5941</v>
      </c>
      <c r="H3328" s="160">
        <v>44237</v>
      </c>
      <c r="I3328" s="160">
        <v>44370</v>
      </c>
      <c r="J3328" s="161" t="s">
        <v>979</v>
      </c>
      <c r="K3328" s="162"/>
      <c r="L3328" s="163" t="s">
        <v>1756</v>
      </c>
      <c r="M3328" s="171">
        <v>0</v>
      </c>
      <c r="N3328" s="164">
        <v>197.1</v>
      </c>
      <c r="O3328" s="162" t="s">
        <v>2173</v>
      </c>
      <c r="P3328" s="160">
        <v>44370</v>
      </c>
      <c r="Q3328" s="162" t="s">
        <v>2165</v>
      </c>
      <c r="R3328" s="164">
        <v>197.1</v>
      </c>
      <c r="S3328" s="163" t="s">
        <v>2250</v>
      </c>
      <c r="T3328" s="163"/>
      <c r="U3328" s="161" t="s">
        <v>10</v>
      </c>
      <c r="V3328" s="161" t="s">
        <v>11</v>
      </c>
      <c r="W3328" s="161" t="s">
        <v>12</v>
      </c>
      <c r="X3328" s="161" t="s">
        <v>13</v>
      </c>
      <c r="Y3328" s="169">
        <v>5600</v>
      </c>
      <c r="Z3328" s="169">
        <v>9221101</v>
      </c>
      <c r="AA3328" s="166">
        <v>9.5160203240178369E-3</v>
      </c>
      <c r="AB3328" s="167" t="s">
        <v>1642</v>
      </c>
      <c r="AC3328" s="168" t="s">
        <v>3242</v>
      </c>
    </row>
    <row r="3329" spans="1:29" x14ac:dyDescent="0.3">
      <c r="A3329" s="156" t="s">
        <v>2851</v>
      </c>
      <c r="B3329" s="157">
        <v>1</v>
      </c>
      <c r="C3329" s="158" t="s">
        <v>1476</v>
      </c>
      <c r="D3329" s="158" t="s">
        <v>268</v>
      </c>
      <c r="E3329" s="156" t="s">
        <v>2722</v>
      </c>
      <c r="F3329" s="159" t="s">
        <v>2594</v>
      </c>
      <c r="G3329" s="158" t="s">
        <v>5941</v>
      </c>
      <c r="H3329" s="160">
        <v>44237</v>
      </c>
      <c r="I3329" s="160">
        <v>44448</v>
      </c>
      <c r="J3329" s="161" t="s">
        <v>2202</v>
      </c>
      <c r="K3329" s="162"/>
      <c r="L3329" s="163" t="s">
        <v>1756</v>
      </c>
      <c r="M3329" s="171">
        <v>0</v>
      </c>
      <c r="N3329" s="164">
        <v>591.29999999999995</v>
      </c>
      <c r="O3329" s="162" t="s">
        <v>2364</v>
      </c>
      <c r="P3329" s="160">
        <v>44448</v>
      </c>
      <c r="Q3329" s="162" t="s">
        <v>2358</v>
      </c>
      <c r="R3329" s="164">
        <v>591.29999999999995</v>
      </c>
      <c r="S3329" s="163" t="s">
        <v>2250</v>
      </c>
      <c r="T3329" s="163"/>
      <c r="U3329" s="161" t="s">
        <v>10</v>
      </c>
      <c r="V3329" s="161" t="s">
        <v>11</v>
      </c>
      <c r="W3329" s="161" t="s">
        <v>12</v>
      </c>
      <c r="X3329" s="161" t="s">
        <v>13</v>
      </c>
      <c r="Y3329" s="169">
        <v>5600</v>
      </c>
      <c r="Z3329" s="169">
        <v>9221101</v>
      </c>
      <c r="AA3329" s="166">
        <v>2.8548060972053511E-2</v>
      </c>
      <c r="AB3329" s="167" t="s">
        <v>1642</v>
      </c>
      <c r="AC3329" s="168" t="s">
        <v>3242</v>
      </c>
    </row>
    <row r="3330" spans="1:29" x14ac:dyDescent="0.3">
      <c r="A3330" s="156" t="s">
        <v>2851</v>
      </c>
      <c r="B3330" s="157">
        <v>1</v>
      </c>
      <c r="C3330" s="158" t="s">
        <v>1476</v>
      </c>
      <c r="D3330" s="156" t="s">
        <v>268</v>
      </c>
      <c r="E3330" s="156" t="s">
        <v>2722</v>
      </c>
      <c r="F3330" s="159" t="s">
        <v>2594</v>
      </c>
      <c r="G3330" s="158" t="s">
        <v>5941</v>
      </c>
      <c r="H3330" s="160">
        <v>44237</v>
      </c>
      <c r="I3330" s="160">
        <v>44448</v>
      </c>
      <c r="J3330" s="161" t="s">
        <v>2202</v>
      </c>
      <c r="K3330" s="162"/>
      <c r="L3330" s="163" t="s">
        <v>1756</v>
      </c>
      <c r="M3330" s="171">
        <v>0</v>
      </c>
      <c r="N3330" s="164">
        <v>136.87</v>
      </c>
      <c r="O3330" s="162" t="s">
        <v>2365</v>
      </c>
      <c r="P3330" s="160">
        <v>44448</v>
      </c>
      <c r="Q3330" s="162" t="s">
        <v>2358</v>
      </c>
      <c r="R3330" s="164">
        <v>136.87</v>
      </c>
      <c r="S3330" s="162" t="s">
        <v>2250</v>
      </c>
      <c r="T3330" s="163"/>
      <c r="U3330" s="161" t="s">
        <v>10</v>
      </c>
      <c r="V3330" s="161" t="s">
        <v>11</v>
      </c>
      <c r="W3330" s="161" t="s">
        <v>12</v>
      </c>
      <c r="X3330" s="161" t="s">
        <v>13</v>
      </c>
      <c r="Y3330" s="169">
        <v>5600</v>
      </c>
      <c r="Z3330" s="169">
        <v>9221101</v>
      </c>
      <c r="AA3330" s="166">
        <v>6.6081060464146194E-3</v>
      </c>
      <c r="AB3330" s="158" t="s">
        <v>1642</v>
      </c>
      <c r="AC3330" s="168" t="s">
        <v>3242</v>
      </c>
    </row>
    <row r="3331" spans="1:29" x14ac:dyDescent="0.3">
      <c r="A3331" s="156" t="s">
        <v>2851</v>
      </c>
      <c r="B3331" s="157">
        <v>1</v>
      </c>
      <c r="C3331" s="156" t="s">
        <v>1476</v>
      </c>
      <c r="D3331" s="156" t="s">
        <v>268</v>
      </c>
      <c r="E3331" s="156" t="s">
        <v>2722</v>
      </c>
      <c r="F3331" s="159" t="s">
        <v>2594</v>
      </c>
      <c r="G3331" s="156" t="s">
        <v>5941</v>
      </c>
      <c r="H3331" s="160">
        <v>44237</v>
      </c>
      <c r="I3331" s="160">
        <v>44448</v>
      </c>
      <c r="J3331" s="161" t="s">
        <v>2202</v>
      </c>
      <c r="K3331" s="162"/>
      <c r="L3331" s="163" t="s">
        <v>1756</v>
      </c>
      <c r="M3331" s="171">
        <v>0</v>
      </c>
      <c r="N3331" s="164">
        <v>197.1</v>
      </c>
      <c r="O3331" s="162" t="s">
        <v>2366</v>
      </c>
      <c r="P3331" s="160">
        <v>44448</v>
      </c>
      <c r="Q3331" s="162" t="s">
        <v>2358</v>
      </c>
      <c r="R3331" s="164">
        <v>197.1</v>
      </c>
      <c r="S3331" s="162" t="s">
        <v>2250</v>
      </c>
      <c r="T3331" s="163"/>
      <c r="U3331" s="161" t="s">
        <v>10</v>
      </c>
      <c r="V3331" s="161" t="s">
        <v>11</v>
      </c>
      <c r="W3331" s="161" t="s">
        <v>12</v>
      </c>
      <c r="X3331" s="161" t="s">
        <v>13</v>
      </c>
      <c r="Y3331" s="169">
        <v>5600</v>
      </c>
      <c r="Z3331" s="169">
        <v>9221101</v>
      </c>
      <c r="AA3331" s="166">
        <v>9.5160203240178369E-3</v>
      </c>
      <c r="AB3331" s="158" t="s">
        <v>1642</v>
      </c>
      <c r="AC3331" s="168" t="s">
        <v>3242</v>
      </c>
    </row>
    <row r="3332" spans="1:29" x14ac:dyDescent="0.3">
      <c r="A3332" s="156" t="s">
        <v>2851</v>
      </c>
      <c r="B3332" s="157">
        <v>1</v>
      </c>
      <c r="C3332" s="156" t="s">
        <v>1476</v>
      </c>
      <c r="D3332" s="163" t="s">
        <v>268</v>
      </c>
      <c r="E3332" s="156" t="s">
        <v>2722</v>
      </c>
      <c r="F3332" s="159" t="s">
        <v>2594</v>
      </c>
      <c r="G3332" s="158" t="s">
        <v>5941</v>
      </c>
      <c r="H3332" s="160">
        <v>44237</v>
      </c>
      <c r="I3332" s="160">
        <v>44448</v>
      </c>
      <c r="J3332" s="161" t="s">
        <v>2202</v>
      </c>
      <c r="K3332" s="162"/>
      <c r="L3332" s="163" t="s">
        <v>1756</v>
      </c>
      <c r="M3332" s="171">
        <v>0</v>
      </c>
      <c r="N3332" s="164">
        <v>591.29999999999995</v>
      </c>
      <c r="O3332" s="162" t="s">
        <v>2367</v>
      </c>
      <c r="P3332" s="160">
        <v>44448</v>
      </c>
      <c r="Q3332" s="162" t="s">
        <v>2358</v>
      </c>
      <c r="R3332" s="164">
        <v>591.29999999999995</v>
      </c>
      <c r="S3332" s="162" t="s">
        <v>2250</v>
      </c>
      <c r="T3332" s="163"/>
      <c r="U3332" s="161" t="s">
        <v>10</v>
      </c>
      <c r="V3332" s="161" t="s">
        <v>11</v>
      </c>
      <c r="W3332" s="161" t="s">
        <v>12</v>
      </c>
      <c r="X3332" s="161" t="s">
        <v>13</v>
      </c>
      <c r="Y3332" s="169">
        <v>5600</v>
      </c>
      <c r="Z3332" s="169">
        <v>9221101</v>
      </c>
      <c r="AA3332" s="166">
        <v>2.8548060972053511E-2</v>
      </c>
      <c r="AB3332" s="158" t="s">
        <v>1642</v>
      </c>
      <c r="AC3332" s="168" t="s">
        <v>3242</v>
      </c>
    </row>
    <row r="3333" spans="1:29" x14ac:dyDescent="0.3">
      <c r="A3333" s="156" t="s">
        <v>2851</v>
      </c>
      <c r="B3333" s="157">
        <v>1</v>
      </c>
      <c r="C3333" s="158" t="s">
        <v>1476</v>
      </c>
      <c r="D3333" s="158" t="s">
        <v>268</v>
      </c>
      <c r="E3333" s="156" t="s">
        <v>2722</v>
      </c>
      <c r="F3333" s="159" t="s">
        <v>2594</v>
      </c>
      <c r="G3333" s="158" t="s">
        <v>5941</v>
      </c>
      <c r="H3333" s="160">
        <v>44237</v>
      </c>
      <c r="I3333" s="160">
        <v>44448</v>
      </c>
      <c r="J3333" s="161" t="s">
        <v>2202</v>
      </c>
      <c r="K3333" s="162"/>
      <c r="L3333" s="163" t="s">
        <v>1756</v>
      </c>
      <c r="M3333" s="171">
        <v>0</v>
      </c>
      <c r="N3333" s="164">
        <v>136.87</v>
      </c>
      <c r="O3333" s="162" t="s">
        <v>2368</v>
      </c>
      <c r="P3333" s="160">
        <v>44448</v>
      </c>
      <c r="Q3333" s="162" t="s">
        <v>2358</v>
      </c>
      <c r="R3333" s="164">
        <v>136.87</v>
      </c>
      <c r="S3333" s="163" t="s">
        <v>2250</v>
      </c>
      <c r="T3333" s="163"/>
      <c r="U3333" s="161" t="s">
        <v>10</v>
      </c>
      <c r="V3333" s="161" t="s">
        <v>11</v>
      </c>
      <c r="W3333" s="161" t="s">
        <v>12</v>
      </c>
      <c r="X3333" s="161" t="s">
        <v>13</v>
      </c>
      <c r="Y3333" s="165">
        <v>5600</v>
      </c>
      <c r="Z3333" s="165">
        <v>9221101</v>
      </c>
      <c r="AA3333" s="166">
        <v>6.6081060464146194E-3</v>
      </c>
      <c r="AB3333" s="167" t="s">
        <v>1642</v>
      </c>
      <c r="AC3333" s="168" t="s">
        <v>3242</v>
      </c>
    </row>
    <row r="3334" spans="1:29" x14ac:dyDescent="0.3">
      <c r="A3334" s="156" t="s">
        <v>2851</v>
      </c>
      <c r="B3334" s="157">
        <v>1</v>
      </c>
      <c r="C3334" s="158" t="s">
        <v>1476</v>
      </c>
      <c r="D3334" s="156" t="s">
        <v>268</v>
      </c>
      <c r="E3334" s="156" t="s">
        <v>2722</v>
      </c>
      <c r="F3334" s="159" t="s">
        <v>2594</v>
      </c>
      <c r="G3334" s="156" t="s">
        <v>5941</v>
      </c>
      <c r="H3334" s="160">
        <v>44237</v>
      </c>
      <c r="I3334" s="160">
        <v>44448</v>
      </c>
      <c r="J3334" s="161" t="s">
        <v>2202</v>
      </c>
      <c r="K3334" s="162"/>
      <c r="L3334" s="163" t="s">
        <v>1756</v>
      </c>
      <c r="M3334" s="171">
        <v>0</v>
      </c>
      <c r="N3334" s="164">
        <v>197.1</v>
      </c>
      <c r="O3334" s="162" t="s">
        <v>2369</v>
      </c>
      <c r="P3334" s="160">
        <v>44448</v>
      </c>
      <c r="Q3334" s="162" t="s">
        <v>2358</v>
      </c>
      <c r="R3334" s="164">
        <v>197.1</v>
      </c>
      <c r="S3334" s="158" t="s">
        <v>2250</v>
      </c>
      <c r="T3334" s="163"/>
      <c r="U3334" s="161" t="s">
        <v>10</v>
      </c>
      <c r="V3334" s="161" t="s">
        <v>11</v>
      </c>
      <c r="W3334" s="161" t="s">
        <v>12</v>
      </c>
      <c r="X3334" s="161" t="s">
        <v>13</v>
      </c>
      <c r="Y3334" s="169">
        <v>5600</v>
      </c>
      <c r="Z3334" s="169">
        <v>9221101</v>
      </c>
      <c r="AA3334" s="166">
        <v>9.5160203240178369E-3</v>
      </c>
      <c r="AB3334" s="158" t="s">
        <v>1642</v>
      </c>
      <c r="AC3334" s="168" t="s">
        <v>3242</v>
      </c>
    </row>
    <row r="3335" spans="1:29" x14ac:dyDescent="0.3">
      <c r="A3335" s="156" t="s">
        <v>2851</v>
      </c>
      <c r="B3335" s="157">
        <v>1</v>
      </c>
      <c r="C3335" s="156" t="s">
        <v>1476</v>
      </c>
      <c r="D3335" s="158" t="s">
        <v>268</v>
      </c>
      <c r="E3335" s="156" t="s">
        <v>2722</v>
      </c>
      <c r="F3335" s="159" t="s">
        <v>2594</v>
      </c>
      <c r="G3335" s="156" t="s">
        <v>5941</v>
      </c>
      <c r="H3335" s="160">
        <v>44237</v>
      </c>
      <c r="I3335" s="160">
        <v>44448</v>
      </c>
      <c r="J3335" s="161" t="s">
        <v>2202</v>
      </c>
      <c r="K3335" s="162"/>
      <c r="L3335" s="163" t="s">
        <v>1756</v>
      </c>
      <c r="M3335" s="171">
        <v>2485.6999999999998</v>
      </c>
      <c r="N3335" s="164">
        <v>2485.6999999999998</v>
      </c>
      <c r="O3335" s="162"/>
      <c r="P3335" s="160"/>
      <c r="Q3335" s="162"/>
      <c r="R3335" s="164">
        <v>0</v>
      </c>
      <c r="S3335" s="162" t="s">
        <v>2250</v>
      </c>
      <c r="T3335" s="163"/>
      <c r="U3335" s="161" t="s">
        <v>10</v>
      </c>
      <c r="V3335" s="161" t="s">
        <v>11</v>
      </c>
      <c r="W3335" s="161" t="s">
        <v>12</v>
      </c>
      <c r="X3335" s="161" t="s">
        <v>13</v>
      </c>
      <c r="Y3335" s="169">
        <v>5600</v>
      </c>
      <c r="Z3335" s="169">
        <v>9221101</v>
      </c>
      <c r="AA3335" s="166">
        <v>0</v>
      </c>
      <c r="AB3335" s="158" t="s">
        <v>4942</v>
      </c>
      <c r="AC3335" s="168" t="s">
        <v>3242</v>
      </c>
    </row>
    <row r="3336" spans="1:29" x14ac:dyDescent="0.3">
      <c r="A3336" s="156" t="s">
        <v>2851</v>
      </c>
      <c r="B3336" s="157">
        <v>1</v>
      </c>
      <c r="C3336" s="156" t="s">
        <v>1476</v>
      </c>
      <c r="D3336" s="156" t="s">
        <v>268</v>
      </c>
      <c r="E3336" s="156" t="s">
        <v>2722</v>
      </c>
      <c r="F3336" s="159" t="s">
        <v>2594</v>
      </c>
      <c r="G3336" s="156" t="s">
        <v>5941</v>
      </c>
      <c r="H3336" s="160">
        <v>44237</v>
      </c>
      <c r="I3336" s="160">
        <v>44627</v>
      </c>
      <c r="J3336" s="161" t="s">
        <v>2202</v>
      </c>
      <c r="K3336" s="162" t="s">
        <v>1647</v>
      </c>
      <c r="L3336" s="163" t="s">
        <v>1756</v>
      </c>
      <c r="M3336" s="171">
        <v>-2485.6999999999998</v>
      </c>
      <c r="N3336" s="164">
        <v>-2485.6999999999998</v>
      </c>
      <c r="O3336" s="162"/>
      <c r="P3336" s="160"/>
      <c r="Q3336" s="162"/>
      <c r="R3336" s="164">
        <v>0</v>
      </c>
      <c r="S3336" s="162" t="s">
        <v>2250</v>
      </c>
      <c r="T3336" s="163"/>
      <c r="U3336" s="161" t="s">
        <v>10</v>
      </c>
      <c r="V3336" s="161" t="s">
        <v>11</v>
      </c>
      <c r="W3336" s="161" t="s">
        <v>12</v>
      </c>
      <c r="X3336" s="161" t="s">
        <v>13</v>
      </c>
      <c r="Y3336" s="169">
        <v>5600</v>
      </c>
      <c r="Z3336" s="169">
        <v>9221101</v>
      </c>
      <c r="AA3336" s="166">
        <v>0</v>
      </c>
      <c r="AB3336" s="158" t="s">
        <v>2562</v>
      </c>
      <c r="AC3336" s="168" t="s">
        <v>3242</v>
      </c>
    </row>
    <row r="3337" spans="1:29" x14ac:dyDescent="0.3">
      <c r="A3337" s="156" t="s">
        <v>2861</v>
      </c>
      <c r="B3337" s="157">
        <v>1</v>
      </c>
      <c r="C3337" s="156" t="s">
        <v>1476</v>
      </c>
      <c r="D3337" s="156" t="s">
        <v>283</v>
      </c>
      <c r="E3337" s="156" t="s">
        <v>2722</v>
      </c>
      <c r="F3337" s="159" t="s">
        <v>2594</v>
      </c>
      <c r="G3337" s="156" t="s">
        <v>5941</v>
      </c>
      <c r="H3337" s="160">
        <v>44237</v>
      </c>
      <c r="I3337" s="160">
        <v>44249</v>
      </c>
      <c r="J3337" s="161" t="s">
        <v>979</v>
      </c>
      <c r="K3337" s="162"/>
      <c r="L3337" s="163" t="s">
        <v>1756</v>
      </c>
      <c r="M3337" s="171">
        <v>0</v>
      </c>
      <c r="N3337" s="164">
        <v>273.76</v>
      </c>
      <c r="O3337" s="162" t="s">
        <v>1666</v>
      </c>
      <c r="P3337" s="160">
        <v>44249</v>
      </c>
      <c r="Q3337" s="162" t="s">
        <v>1655</v>
      </c>
      <c r="R3337" s="164">
        <v>273.76</v>
      </c>
      <c r="S3337" s="162" t="s">
        <v>401</v>
      </c>
      <c r="T3337" s="163"/>
      <c r="U3337" s="161" t="s">
        <v>10</v>
      </c>
      <c r="V3337" s="161" t="s">
        <v>11</v>
      </c>
      <c r="W3337" s="161" t="s">
        <v>12</v>
      </c>
      <c r="X3337" s="161" t="s">
        <v>13</v>
      </c>
      <c r="Y3337" s="169">
        <v>5600</v>
      </c>
      <c r="Z3337" s="169">
        <v>9231101</v>
      </c>
      <c r="AA3337" s="166">
        <v>1.3217177696109198E-2</v>
      </c>
      <c r="AB3337" s="158" t="s">
        <v>1643</v>
      </c>
      <c r="AC3337" s="168" t="s">
        <v>3247</v>
      </c>
    </row>
    <row r="3338" spans="1:29" x14ac:dyDescent="0.3">
      <c r="A3338" s="156" t="s">
        <v>2861</v>
      </c>
      <c r="B3338" s="157">
        <v>1</v>
      </c>
      <c r="C3338" s="156" t="s">
        <v>1476</v>
      </c>
      <c r="D3338" s="156" t="s">
        <v>283</v>
      </c>
      <c r="E3338" s="156" t="s">
        <v>2722</v>
      </c>
      <c r="F3338" s="159" t="s">
        <v>2594</v>
      </c>
      <c r="G3338" s="156" t="s">
        <v>5941</v>
      </c>
      <c r="H3338" s="160">
        <v>44237</v>
      </c>
      <c r="I3338" s="160">
        <v>44249</v>
      </c>
      <c r="J3338" s="161" t="s">
        <v>979</v>
      </c>
      <c r="K3338" s="162"/>
      <c r="L3338" s="163" t="s">
        <v>1756</v>
      </c>
      <c r="M3338" s="171">
        <v>0</v>
      </c>
      <c r="N3338" s="164">
        <v>136.88</v>
      </c>
      <c r="O3338" s="162" t="s">
        <v>1667</v>
      </c>
      <c r="P3338" s="160">
        <v>44249</v>
      </c>
      <c r="Q3338" s="162" t="s">
        <v>1655</v>
      </c>
      <c r="R3338" s="164">
        <v>136.88</v>
      </c>
      <c r="S3338" s="162" t="s">
        <v>401</v>
      </c>
      <c r="T3338" s="163"/>
      <c r="U3338" s="161" t="s">
        <v>10</v>
      </c>
      <c r="V3338" s="161" t="s">
        <v>11</v>
      </c>
      <c r="W3338" s="161" t="s">
        <v>12</v>
      </c>
      <c r="X3338" s="161" t="s">
        <v>13</v>
      </c>
      <c r="Y3338" s="169">
        <v>5600</v>
      </c>
      <c r="Z3338" s="169">
        <v>9231101</v>
      </c>
      <c r="AA3338" s="166">
        <v>6.6085888480545991E-3</v>
      </c>
      <c r="AB3338" s="158" t="s">
        <v>1643</v>
      </c>
      <c r="AC3338" s="168" t="s">
        <v>3247</v>
      </c>
    </row>
    <row r="3339" spans="1:29" x14ac:dyDescent="0.3">
      <c r="A3339" s="156" t="s">
        <v>2861</v>
      </c>
      <c r="B3339" s="157">
        <v>1</v>
      </c>
      <c r="C3339" s="158" t="s">
        <v>1476</v>
      </c>
      <c r="D3339" s="156" t="s">
        <v>283</v>
      </c>
      <c r="E3339" s="156" t="s">
        <v>2722</v>
      </c>
      <c r="F3339" s="159" t="s">
        <v>2594</v>
      </c>
      <c r="G3339" s="156" t="s">
        <v>5941</v>
      </c>
      <c r="H3339" s="160">
        <v>44237</v>
      </c>
      <c r="I3339" s="160">
        <v>44249</v>
      </c>
      <c r="J3339" s="161" t="s">
        <v>979</v>
      </c>
      <c r="K3339" s="162"/>
      <c r="L3339" s="163" t="s">
        <v>1756</v>
      </c>
      <c r="M3339" s="171">
        <v>0</v>
      </c>
      <c r="N3339" s="164">
        <v>273.76</v>
      </c>
      <c r="O3339" s="162" t="s">
        <v>1664</v>
      </c>
      <c r="P3339" s="160">
        <v>44249</v>
      </c>
      <c r="Q3339" s="162" t="s">
        <v>1655</v>
      </c>
      <c r="R3339" s="164">
        <v>273.76</v>
      </c>
      <c r="S3339" s="162" t="s">
        <v>401</v>
      </c>
      <c r="T3339" s="163"/>
      <c r="U3339" s="161" t="s">
        <v>10</v>
      </c>
      <c r="V3339" s="161" t="s">
        <v>11</v>
      </c>
      <c r="W3339" s="161" t="s">
        <v>12</v>
      </c>
      <c r="X3339" s="161" t="s">
        <v>13</v>
      </c>
      <c r="Y3339" s="169">
        <v>5600</v>
      </c>
      <c r="Z3339" s="169">
        <v>9231101</v>
      </c>
      <c r="AA3339" s="166">
        <v>1.3217177696109198E-2</v>
      </c>
      <c r="AB3339" s="158" t="s">
        <v>1643</v>
      </c>
      <c r="AC3339" s="168" t="s">
        <v>3247</v>
      </c>
    </row>
    <row r="3340" spans="1:29" x14ac:dyDescent="0.3">
      <c r="A3340" s="156" t="s">
        <v>2861</v>
      </c>
      <c r="B3340" s="157">
        <v>1</v>
      </c>
      <c r="C3340" s="158" t="s">
        <v>1476</v>
      </c>
      <c r="D3340" s="156" t="s">
        <v>283</v>
      </c>
      <c r="E3340" s="156" t="s">
        <v>2722</v>
      </c>
      <c r="F3340" s="159" t="s">
        <v>2594</v>
      </c>
      <c r="G3340" s="156" t="s">
        <v>5941</v>
      </c>
      <c r="H3340" s="160">
        <v>44237</v>
      </c>
      <c r="I3340" s="160">
        <v>44249</v>
      </c>
      <c r="J3340" s="161" t="s">
        <v>979</v>
      </c>
      <c r="K3340" s="162"/>
      <c r="L3340" s="163" t="s">
        <v>1756</v>
      </c>
      <c r="M3340" s="171">
        <v>0</v>
      </c>
      <c r="N3340" s="164">
        <v>136.86000000000001</v>
      </c>
      <c r="O3340" s="162" t="s">
        <v>1665</v>
      </c>
      <c r="P3340" s="160">
        <v>44249</v>
      </c>
      <c r="Q3340" s="162" t="s">
        <v>1655</v>
      </c>
      <c r="R3340" s="164">
        <v>136.86000000000001</v>
      </c>
      <c r="S3340" s="162" t="s">
        <v>401</v>
      </c>
      <c r="T3340" s="163"/>
      <c r="U3340" s="161" t="s">
        <v>10</v>
      </c>
      <c r="V3340" s="161" t="s">
        <v>11</v>
      </c>
      <c r="W3340" s="161" t="s">
        <v>12</v>
      </c>
      <c r="X3340" s="161" t="s">
        <v>13</v>
      </c>
      <c r="Y3340" s="169">
        <v>5600</v>
      </c>
      <c r="Z3340" s="169">
        <v>9231101</v>
      </c>
      <c r="AA3340" s="166">
        <v>6.6076232447746389E-3</v>
      </c>
      <c r="AB3340" s="158" t="s">
        <v>1643</v>
      </c>
      <c r="AC3340" s="168" t="s">
        <v>3247</v>
      </c>
    </row>
    <row r="3341" spans="1:29" x14ac:dyDescent="0.3">
      <c r="A3341" s="156" t="s">
        <v>2861</v>
      </c>
      <c r="B3341" s="157">
        <v>1</v>
      </c>
      <c r="C3341" s="158" t="s">
        <v>1476</v>
      </c>
      <c r="D3341" s="158" t="s">
        <v>283</v>
      </c>
      <c r="E3341" s="156" t="s">
        <v>2722</v>
      </c>
      <c r="F3341" s="159" t="s">
        <v>2594</v>
      </c>
      <c r="G3341" s="158" t="s">
        <v>5941</v>
      </c>
      <c r="H3341" s="160">
        <v>44237</v>
      </c>
      <c r="I3341" s="160">
        <v>44279</v>
      </c>
      <c r="J3341" s="161" t="s">
        <v>979</v>
      </c>
      <c r="K3341" s="162"/>
      <c r="L3341" s="163" t="s">
        <v>1756</v>
      </c>
      <c r="M3341" s="171">
        <v>0</v>
      </c>
      <c r="N3341" s="164">
        <v>273.75</v>
      </c>
      <c r="O3341" s="162" t="s">
        <v>1806</v>
      </c>
      <c r="P3341" s="160">
        <v>44279</v>
      </c>
      <c r="Q3341" s="162" t="s">
        <v>1796</v>
      </c>
      <c r="R3341" s="164">
        <v>273.75</v>
      </c>
      <c r="S3341" s="163" t="s">
        <v>401</v>
      </c>
      <c r="T3341" s="163"/>
      <c r="U3341" s="161" t="s">
        <v>10</v>
      </c>
      <c r="V3341" s="161" t="s">
        <v>11</v>
      </c>
      <c r="W3341" s="161" t="s">
        <v>12</v>
      </c>
      <c r="X3341" s="161" t="s">
        <v>13</v>
      </c>
      <c r="Y3341" s="169">
        <v>5600</v>
      </c>
      <c r="Z3341" s="169">
        <v>9231101</v>
      </c>
      <c r="AA3341" s="166">
        <v>1.3216694894469218E-2</v>
      </c>
      <c r="AB3341" s="167" t="s">
        <v>1643</v>
      </c>
      <c r="AC3341" s="168" t="s">
        <v>3247</v>
      </c>
    </row>
    <row r="3342" spans="1:29" x14ac:dyDescent="0.3">
      <c r="A3342" s="156" t="s">
        <v>2861</v>
      </c>
      <c r="B3342" s="157">
        <v>1</v>
      </c>
      <c r="C3342" s="158" t="s">
        <v>1476</v>
      </c>
      <c r="D3342" s="158" t="s">
        <v>283</v>
      </c>
      <c r="E3342" s="156" t="s">
        <v>2722</v>
      </c>
      <c r="F3342" s="159" t="s">
        <v>2594</v>
      </c>
      <c r="G3342" s="158" t="s">
        <v>5941</v>
      </c>
      <c r="H3342" s="160">
        <v>44237</v>
      </c>
      <c r="I3342" s="160">
        <v>44279</v>
      </c>
      <c r="J3342" s="161" t="s">
        <v>979</v>
      </c>
      <c r="K3342" s="162"/>
      <c r="L3342" s="163" t="s">
        <v>1756</v>
      </c>
      <c r="M3342" s="171">
        <v>0</v>
      </c>
      <c r="N3342" s="164">
        <v>136.87</v>
      </c>
      <c r="O3342" s="162" t="s">
        <v>1805</v>
      </c>
      <c r="P3342" s="160">
        <v>44279</v>
      </c>
      <c r="Q3342" s="162" t="s">
        <v>1796</v>
      </c>
      <c r="R3342" s="164">
        <v>136.87</v>
      </c>
      <c r="S3342" s="163" t="s">
        <v>401</v>
      </c>
      <c r="T3342" s="163"/>
      <c r="U3342" s="161" t="s">
        <v>10</v>
      </c>
      <c r="V3342" s="161" t="s">
        <v>11</v>
      </c>
      <c r="W3342" s="161" t="s">
        <v>12</v>
      </c>
      <c r="X3342" s="161" t="s">
        <v>13</v>
      </c>
      <c r="Y3342" s="169">
        <v>5600</v>
      </c>
      <c r="Z3342" s="169">
        <v>9231101</v>
      </c>
      <c r="AA3342" s="166">
        <v>6.6081060464146194E-3</v>
      </c>
      <c r="AB3342" s="167" t="s">
        <v>1643</v>
      </c>
      <c r="AC3342" s="168" t="s">
        <v>3247</v>
      </c>
    </row>
    <row r="3343" spans="1:29" x14ac:dyDescent="0.3">
      <c r="A3343" s="156" t="s">
        <v>2861</v>
      </c>
      <c r="B3343" s="157">
        <v>1</v>
      </c>
      <c r="C3343" s="158" t="s">
        <v>1476</v>
      </c>
      <c r="D3343" s="158" t="s">
        <v>283</v>
      </c>
      <c r="E3343" s="156" t="s">
        <v>2722</v>
      </c>
      <c r="F3343" s="159" t="s">
        <v>2594</v>
      </c>
      <c r="G3343" s="158" t="s">
        <v>5941</v>
      </c>
      <c r="H3343" s="160">
        <v>44237</v>
      </c>
      <c r="I3343" s="160">
        <v>44279</v>
      </c>
      <c r="J3343" s="161" t="s">
        <v>979</v>
      </c>
      <c r="K3343" s="162"/>
      <c r="L3343" s="163" t="s">
        <v>1756</v>
      </c>
      <c r="M3343" s="171">
        <v>0</v>
      </c>
      <c r="N3343" s="164">
        <v>273.75</v>
      </c>
      <c r="O3343" s="162" t="s">
        <v>1807</v>
      </c>
      <c r="P3343" s="160">
        <v>44279</v>
      </c>
      <c r="Q3343" s="162" t="s">
        <v>1796</v>
      </c>
      <c r="R3343" s="164">
        <v>273.75</v>
      </c>
      <c r="S3343" s="163" t="s">
        <v>401</v>
      </c>
      <c r="T3343" s="163"/>
      <c r="U3343" s="161" t="s">
        <v>10</v>
      </c>
      <c r="V3343" s="161" t="s">
        <v>11</v>
      </c>
      <c r="W3343" s="161" t="s">
        <v>12</v>
      </c>
      <c r="X3343" s="161" t="s">
        <v>13</v>
      </c>
      <c r="Y3343" s="165">
        <v>5600</v>
      </c>
      <c r="Z3343" s="165">
        <v>9231101</v>
      </c>
      <c r="AA3343" s="166">
        <v>1.3216694894469218E-2</v>
      </c>
      <c r="AB3343" s="167" t="s">
        <v>1643</v>
      </c>
      <c r="AC3343" s="168" t="s">
        <v>3247</v>
      </c>
    </row>
    <row r="3344" spans="1:29" x14ac:dyDescent="0.3">
      <c r="A3344" s="156" t="s">
        <v>2861</v>
      </c>
      <c r="B3344" s="157">
        <v>1</v>
      </c>
      <c r="C3344" s="158" t="s">
        <v>1476</v>
      </c>
      <c r="D3344" s="158" t="s">
        <v>283</v>
      </c>
      <c r="E3344" s="156" t="s">
        <v>2722</v>
      </c>
      <c r="F3344" s="159" t="s">
        <v>2594</v>
      </c>
      <c r="G3344" s="158" t="s">
        <v>5941</v>
      </c>
      <c r="H3344" s="160">
        <v>44237</v>
      </c>
      <c r="I3344" s="160">
        <v>44342</v>
      </c>
      <c r="J3344" s="161" t="s">
        <v>979</v>
      </c>
      <c r="K3344" s="162"/>
      <c r="L3344" s="163" t="s">
        <v>1756</v>
      </c>
      <c r="M3344" s="171">
        <v>0</v>
      </c>
      <c r="N3344" s="164">
        <v>136.87</v>
      </c>
      <c r="O3344" s="162" t="s">
        <v>2090</v>
      </c>
      <c r="P3344" s="160">
        <v>44342</v>
      </c>
      <c r="Q3344" s="162" t="s">
        <v>2083</v>
      </c>
      <c r="R3344" s="164">
        <v>136.87</v>
      </c>
      <c r="S3344" s="163" t="s">
        <v>401</v>
      </c>
      <c r="T3344" s="163"/>
      <c r="U3344" s="161" t="s">
        <v>10</v>
      </c>
      <c r="V3344" s="161" t="s">
        <v>11</v>
      </c>
      <c r="W3344" s="161" t="s">
        <v>12</v>
      </c>
      <c r="X3344" s="161" t="s">
        <v>13</v>
      </c>
      <c r="Y3344" s="165">
        <v>5600</v>
      </c>
      <c r="Z3344" s="165">
        <v>9231101</v>
      </c>
      <c r="AA3344" s="166">
        <v>6.6081060464146194E-3</v>
      </c>
      <c r="AB3344" s="167" t="s">
        <v>1643</v>
      </c>
      <c r="AC3344" s="168" t="s">
        <v>3247</v>
      </c>
    </row>
    <row r="3345" spans="1:29" x14ac:dyDescent="0.3">
      <c r="A3345" s="156" t="s">
        <v>2861</v>
      </c>
      <c r="B3345" s="157">
        <v>1</v>
      </c>
      <c r="C3345" s="158" t="s">
        <v>1476</v>
      </c>
      <c r="D3345" s="158" t="s">
        <v>283</v>
      </c>
      <c r="E3345" s="156" t="s">
        <v>2722</v>
      </c>
      <c r="F3345" s="159" t="s">
        <v>2594</v>
      </c>
      <c r="G3345" s="158" t="s">
        <v>5941</v>
      </c>
      <c r="H3345" s="160">
        <v>44237</v>
      </c>
      <c r="I3345" s="160">
        <v>44342</v>
      </c>
      <c r="J3345" s="161" t="s">
        <v>979</v>
      </c>
      <c r="K3345" s="162"/>
      <c r="L3345" s="163" t="s">
        <v>1756</v>
      </c>
      <c r="M3345" s="171">
        <v>0</v>
      </c>
      <c r="N3345" s="164">
        <v>273.76</v>
      </c>
      <c r="O3345" s="162" t="s">
        <v>2092</v>
      </c>
      <c r="P3345" s="160">
        <v>44342</v>
      </c>
      <c r="Q3345" s="162" t="s">
        <v>2083</v>
      </c>
      <c r="R3345" s="164">
        <v>273.76</v>
      </c>
      <c r="S3345" s="163" t="s">
        <v>401</v>
      </c>
      <c r="T3345" s="163"/>
      <c r="U3345" s="161" t="s">
        <v>10</v>
      </c>
      <c r="V3345" s="161" t="s">
        <v>11</v>
      </c>
      <c r="W3345" s="161" t="s">
        <v>12</v>
      </c>
      <c r="X3345" s="161" t="s">
        <v>13</v>
      </c>
      <c r="Y3345" s="165">
        <v>5600</v>
      </c>
      <c r="Z3345" s="165">
        <v>9231101</v>
      </c>
      <c r="AA3345" s="166">
        <v>1.3217177696109198E-2</v>
      </c>
      <c r="AB3345" s="167" t="s">
        <v>1643</v>
      </c>
      <c r="AC3345" s="168" t="s">
        <v>3247</v>
      </c>
    </row>
    <row r="3346" spans="1:29" x14ac:dyDescent="0.3">
      <c r="A3346" s="156" t="s">
        <v>2861</v>
      </c>
      <c r="B3346" s="157">
        <v>1</v>
      </c>
      <c r="C3346" s="158" t="s">
        <v>1476</v>
      </c>
      <c r="D3346" s="158" t="s">
        <v>283</v>
      </c>
      <c r="E3346" s="156" t="s">
        <v>2722</v>
      </c>
      <c r="F3346" s="159" t="s">
        <v>2594</v>
      </c>
      <c r="G3346" s="158" t="s">
        <v>5941</v>
      </c>
      <c r="H3346" s="160">
        <v>44237</v>
      </c>
      <c r="I3346" s="160">
        <v>44342</v>
      </c>
      <c r="J3346" s="161" t="s">
        <v>979</v>
      </c>
      <c r="K3346" s="162"/>
      <c r="L3346" s="163" t="s">
        <v>1756</v>
      </c>
      <c r="M3346" s="171">
        <v>0</v>
      </c>
      <c r="N3346" s="164">
        <v>136.87</v>
      </c>
      <c r="O3346" s="162" t="s">
        <v>2091</v>
      </c>
      <c r="P3346" s="160">
        <v>44342</v>
      </c>
      <c r="Q3346" s="162" t="s">
        <v>2083</v>
      </c>
      <c r="R3346" s="164">
        <v>136.87</v>
      </c>
      <c r="S3346" s="163" t="s">
        <v>401</v>
      </c>
      <c r="T3346" s="163"/>
      <c r="U3346" s="161" t="s">
        <v>10</v>
      </c>
      <c r="V3346" s="161" t="s">
        <v>11</v>
      </c>
      <c r="W3346" s="161" t="s">
        <v>12</v>
      </c>
      <c r="X3346" s="161" t="s">
        <v>13</v>
      </c>
      <c r="Y3346" s="165">
        <v>5600</v>
      </c>
      <c r="Z3346" s="165">
        <v>9231101</v>
      </c>
      <c r="AA3346" s="166">
        <v>6.6081060464146194E-3</v>
      </c>
      <c r="AB3346" s="167" t="s">
        <v>1643</v>
      </c>
      <c r="AC3346" s="168" t="s">
        <v>3247</v>
      </c>
    </row>
    <row r="3347" spans="1:29" x14ac:dyDescent="0.3">
      <c r="A3347" s="156" t="s">
        <v>2861</v>
      </c>
      <c r="B3347" s="157">
        <v>1</v>
      </c>
      <c r="C3347" s="158" t="s">
        <v>1476</v>
      </c>
      <c r="D3347" s="158" t="s">
        <v>283</v>
      </c>
      <c r="E3347" s="156" t="s">
        <v>2722</v>
      </c>
      <c r="F3347" s="159" t="s">
        <v>2594</v>
      </c>
      <c r="G3347" s="158" t="s">
        <v>5941</v>
      </c>
      <c r="H3347" s="160">
        <v>44237</v>
      </c>
      <c r="I3347" s="160">
        <v>44370</v>
      </c>
      <c r="J3347" s="161" t="s">
        <v>979</v>
      </c>
      <c r="K3347" s="162"/>
      <c r="L3347" s="163" t="s">
        <v>1756</v>
      </c>
      <c r="M3347" s="171">
        <v>0</v>
      </c>
      <c r="N3347" s="164">
        <v>273.76</v>
      </c>
      <c r="O3347" s="162" t="s">
        <v>2174</v>
      </c>
      <c r="P3347" s="160">
        <v>44370</v>
      </c>
      <c r="Q3347" s="162" t="s">
        <v>2165</v>
      </c>
      <c r="R3347" s="164">
        <v>273.76</v>
      </c>
      <c r="S3347" s="163" t="s">
        <v>401</v>
      </c>
      <c r="T3347" s="163"/>
      <c r="U3347" s="161" t="s">
        <v>10</v>
      </c>
      <c r="V3347" s="161" t="s">
        <v>11</v>
      </c>
      <c r="W3347" s="161" t="s">
        <v>12</v>
      </c>
      <c r="X3347" s="161" t="s">
        <v>13</v>
      </c>
      <c r="Y3347" s="165">
        <v>5600</v>
      </c>
      <c r="Z3347" s="165">
        <v>9231101</v>
      </c>
      <c r="AA3347" s="166">
        <v>1.3217177696109198E-2</v>
      </c>
      <c r="AB3347" s="167" t="s">
        <v>1643</v>
      </c>
      <c r="AC3347" s="168" t="s">
        <v>3247</v>
      </c>
    </row>
    <row r="3348" spans="1:29" x14ac:dyDescent="0.3">
      <c r="A3348" s="156" t="s">
        <v>2861</v>
      </c>
      <c r="B3348" s="157">
        <v>1</v>
      </c>
      <c r="C3348" s="158" t="s">
        <v>1476</v>
      </c>
      <c r="D3348" s="158" t="s">
        <v>283</v>
      </c>
      <c r="E3348" s="156" t="s">
        <v>2722</v>
      </c>
      <c r="F3348" s="159" t="s">
        <v>2594</v>
      </c>
      <c r="G3348" s="158" t="s">
        <v>5941</v>
      </c>
      <c r="H3348" s="160">
        <v>44237</v>
      </c>
      <c r="I3348" s="160">
        <v>44370</v>
      </c>
      <c r="J3348" s="161" t="s">
        <v>979</v>
      </c>
      <c r="K3348" s="162"/>
      <c r="L3348" s="163" t="s">
        <v>1756</v>
      </c>
      <c r="M3348" s="171">
        <v>0</v>
      </c>
      <c r="N3348" s="164">
        <v>136.87</v>
      </c>
      <c r="O3348" s="162" t="s">
        <v>2175</v>
      </c>
      <c r="P3348" s="160">
        <v>44370</v>
      </c>
      <c r="Q3348" s="162" t="s">
        <v>2165</v>
      </c>
      <c r="R3348" s="164">
        <v>136.87</v>
      </c>
      <c r="S3348" s="163" t="s">
        <v>401</v>
      </c>
      <c r="T3348" s="163"/>
      <c r="U3348" s="161" t="s">
        <v>10</v>
      </c>
      <c r="V3348" s="161" t="s">
        <v>11</v>
      </c>
      <c r="W3348" s="161" t="s">
        <v>12</v>
      </c>
      <c r="X3348" s="161" t="s">
        <v>13</v>
      </c>
      <c r="Y3348" s="165">
        <v>5600</v>
      </c>
      <c r="Z3348" s="165">
        <v>9231101</v>
      </c>
      <c r="AA3348" s="166">
        <v>6.6081060464146194E-3</v>
      </c>
      <c r="AB3348" s="167" t="s">
        <v>1643</v>
      </c>
      <c r="AC3348" s="168" t="s">
        <v>3247</v>
      </c>
    </row>
    <row r="3349" spans="1:29" x14ac:dyDescent="0.3">
      <c r="A3349" s="156" t="s">
        <v>2861</v>
      </c>
      <c r="B3349" s="157">
        <v>1</v>
      </c>
      <c r="C3349" s="158" t="s">
        <v>1476</v>
      </c>
      <c r="D3349" s="158" t="s">
        <v>283</v>
      </c>
      <c r="E3349" s="156" t="s">
        <v>2722</v>
      </c>
      <c r="F3349" s="159" t="s">
        <v>2594</v>
      </c>
      <c r="G3349" s="158" t="s">
        <v>5941</v>
      </c>
      <c r="H3349" s="160">
        <v>44237</v>
      </c>
      <c r="I3349" s="160">
        <v>44370</v>
      </c>
      <c r="J3349" s="161" t="s">
        <v>979</v>
      </c>
      <c r="K3349" s="162"/>
      <c r="L3349" s="163" t="s">
        <v>1756</v>
      </c>
      <c r="M3349" s="171">
        <v>0</v>
      </c>
      <c r="N3349" s="164">
        <v>273.76</v>
      </c>
      <c r="O3349" s="162" t="s">
        <v>2176</v>
      </c>
      <c r="P3349" s="160">
        <v>44370</v>
      </c>
      <c r="Q3349" s="162" t="s">
        <v>2165</v>
      </c>
      <c r="R3349" s="164">
        <v>273.76</v>
      </c>
      <c r="S3349" s="163" t="s">
        <v>401</v>
      </c>
      <c r="T3349" s="163"/>
      <c r="U3349" s="161" t="s">
        <v>10</v>
      </c>
      <c r="V3349" s="161" t="s">
        <v>11</v>
      </c>
      <c r="W3349" s="161" t="s">
        <v>12</v>
      </c>
      <c r="X3349" s="161" t="s">
        <v>13</v>
      </c>
      <c r="Y3349" s="165">
        <v>5600</v>
      </c>
      <c r="Z3349" s="165">
        <v>9231101</v>
      </c>
      <c r="AA3349" s="166">
        <v>1.3217177696109198E-2</v>
      </c>
      <c r="AB3349" s="167" t="s">
        <v>1643</v>
      </c>
      <c r="AC3349" s="168" t="s">
        <v>3247</v>
      </c>
    </row>
    <row r="3350" spans="1:29" x14ac:dyDescent="0.3">
      <c r="A3350" s="156" t="s">
        <v>2861</v>
      </c>
      <c r="B3350" s="157">
        <v>1</v>
      </c>
      <c r="C3350" s="158" t="s">
        <v>1476</v>
      </c>
      <c r="D3350" s="158" t="s">
        <v>283</v>
      </c>
      <c r="E3350" s="156" t="s">
        <v>2722</v>
      </c>
      <c r="F3350" s="159" t="s">
        <v>2594</v>
      </c>
      <c r="G3350" s="158" t="s">
        <v>5941</v>
      </c>
      <c r="H3350" s="160">
        <v>44237</v>
      </c>
      <c r="I3350" s="160">
        <v>44377</v>
      </c>
      <c r="J3350" s="161" t="s">
        <v>979</v>
      </c>
      <c r="K3350" s="162"/>
      <c r="L3350" s="163" t="s">
        <v>1756</v>
      </c>
      <c r="M3350" s="171">
        <v>0</v>
      </c>
      <c r="N3350" s="164">
        <v>136.87</v>
      </c>
      <c r="O3350" s="162" t="s">
        <v>2200</v>
      </c>
      <c r="P3350" s="160">
        <v>44377</v>
      </c>
      <c r="Q3350" s="162" t="s">
        <v>2199</v>
      </c>
      <c r="R3350" s="164">
        <v>136.87</v>
      </c>
      <c r="S3350" s="163" t="s">
        <v>401</v>
      </c>
      <c r="T3350" s="163"/>
      <c r="U3350" s="161" t="s">
        <v>10</v>
      </c>
      <c r="V3350" s="161" t="s">
        <v>11</v>
      </c>
      <c r="W3350" s="161" t="s">
        <v>12</v>
      </c>
      <c r="X3350" s="161" t="s">
        <v>13</v>
      </c>
      <c r="Y3350" s="165">
        <v>5600</v>
      </c>
      <c r="Z3350" s="165">
        <v>9231101</v>
      </c>
      <c r="AA3350" s="166">
        <v>6.6081060464146194E-3</v>
      </c>
      <c r="AB3350" s="167" t="s">
        <v>1643</v>
      </c>
      <c r="AC3350" s="168" t="s">
        <v>3247</v>
      </c>
    </row>
    <row r="3351" spans="1:29" x14ac:dyDescent="0.3">
      <c r="A3351" s="156" t="s">
        <v>2861</v>
      </c>
      <c r="B3351" s="157">
        <v>1</v>
      </c>
      <c r="C3351" s="158" t="s">
        <v>1476</v>
      </c>
      <c r="D3351" s="158" t="s">
        <v>283</v>
      </c>
      <c r="E3351" s="156" t="s">
        <v>2722</v>
      </c>
      <c r="F3351" s="159" t="s">
        <v>2594</v>
      </c>
      <c r="G3351" s="158" t="s">
        <v>5941</v>
      </c>
      <c r="H3351" s="160">
        <v>44237</v>
      </c>
      <c r="I3351" s="160">
        <v>44448</v>
      </c>
      <c r="J3351" s="161" t="s">
        <v>2202</v>
      </c>
      <c r="K3351" s="162"/>
      <c r="L3351" s="163" t="s">
        <v>1756</v>
      </c>
      <c r="M3351" s="171">
        <v>0</v>
      </c>
      <c r="N3351" s="164">
        <v>273.76</v>
      </c>
      <c r="O3351" s="162" t="s">
        <v>2370</v>
      </c>
      <c r="P3351" s="160">
        <v>44448</v>
      </c>
      <c r="Q3351" s="162" t="s">
        <v>2358</v>
      </c>
      <c r="R3351" s="164">
        <v>273.76</v>
      </c>
      <c r="S3351" s="163" t="s">
        <v>401</v>
      </c>
      <c r="T3351" s="163"/>
      <c r="U3351" s="161" t="s">
        <v>10</v>
      </c>
      <c r="V3351" s="161" t="s">
        <v>11</v>
      </c>
      <c r="W3351" s="161" t="s">
        <v>12</v>
      </c>
      <c r="X3351" s="161" t="s">
        <v>13</v>
      </c>
      <c r="Y3351" s="165">
        <v>5600</v>
      </c>
      <c r="Z3351" s="165">
        <v>9231101</v>
      </c>
      <c r="AA3351" s="166">
        <v>1.3217177696109198E-2</v>
      </c>
      <c r="AB3351" s="167" t="s">
        <v>1643</v>
      </c>
      <c r="AC3351" s="168" t="s">
        <v>3247</v>
      </c>
    </row>
    <row r="3352" spans="1:29" x14ac:dyDescent="0.3">
      <c r="A3352" s="156" t="s">
        <v>2861</v>
      </c>
      <c r="B3352" s="157">
        <v>1</v>
      </c>
      <c r="C3352" s="158" t="s">
        <v>1476</v>
      </c>
      <c r="D3352" s="158" t="s">
        <v>283</v>
      </c>
      <c r="E3352" s="156" t="s">
        <v>2722</v>
      </c>
      <c r="F3352" s="159" t="s">
        <v>2594</v>
      </c>
      <c r="G3352" s="158" t="s">
        <v>5941</v>
      </c>
      <c r="H3352" s="160">
        <v>44237</v>
      </c>
      <c r="I3352" s="160">
        <v>44448</v>
      </c>
      <c r="J3352" s="161" t="s">
        <v>2202</v>
      </c>
      <c r="K3352" s="162"/>
      <c r="L3352" s="163" t="s">
        <v>1756</v>
      </c>
      <c r="M3352" s="171">
        <v>0</v>
      </c>
      <c r="N3352" s="164">
        <v>136.87</v>
      </c>
      <c r="O3352" s="162" t="s">
        <v>2371</v>
      </c>
      <c r="P3352" s="160">
        <v>44448</v>
      </c>
      <c r="Q3352" s="162" t="s">
        <v>2358</v>
      </c>
      <c r="R3352" s="164">
        <v>136.87</v>
      </c>
      <c r="S3352" s="163" t="s">
        <v>401</v>
      </c>
      <c r="T3352" s="163"/>
      <c r="U3352" s="161" t="s">
        <v>10</v>
      </c>
      <c r="V3352" s="161" t="s">
        <v>11</v>
      </c>
      <c r="W3352" s="161" t="s">
        <v>12</v>
      </c>
      <c r="X3352" s="161" t="s">
        <v>13</v>
      </c>
      <c r="Y3352" s="165">
        <v>5600</v>
      </c>
      <c r="Z3352" s="165">
        <v>9231101</v>
      </c>
      <c r="AA3352" s="166">
        <v>6.6081060464146194E-3</v>
      </c>
      <c r="AB3352" s="167" t="s">
        <v>1643</v>
      </c>
      <c r="AC3352" s="168" t="s">
        <v>3247</v>
      </c>
    </row>
    <row r="3353" spans="1:29" x14ac:dyDescent="0.3">
      <c r="A3353" s="156" t="s">
        <v>2861</v>
      </c>
      <c r="B3353" s="157">
        <v>1</v>
      </c>
      <c r="C3353" s="158" t="s">
        <v>1476</v>
      </c>
      <c r="D3353" s="158" t="s">
        <v>283</v>
      </c>
      <c r="E3353" s="156" t="s">
        <v>2722</v>
      </c>
      <c r="F3353" s="159" t="s">
        <v>2594</v>
      </c>
      <c r="G3353" s="158" t="s">
        <v>5941</v>
      </c>
      <c r="H3353" s="160">
        <v>44237</v>
      </c>
      <c r="I3353" s="160">
        <v>44448</v>
      </c>
      <c r="J3353" s="161" t="s">
        <v>2202</v>
      </c>
      <c r="K3353" s="162"/>
      <c r="L3353" s="163" t="s">
        <v>1756</v>
      </c>
      <c r="M3353" s="171">
        <v>0</v>
      </c>
      <c r="N3353" s="164">
        <v>273.76</v>
      </c>
      <c r="O3353" s="162" t="s">
        <v>2372</v>
      </c>
      <c r="P3353" s="160">
        <v>44448</v>
      </c>
      <c r="Q3353" s="162" t="s">
        <v>2358</v>
      </c>
      <c r="R3353" s="164">
        <v>273.76</v>
      </c>
      <c r="S3353" s="163" t="s">
        <v>401</v>
      </c>
      <c r="T3353" s="163"/>
      <c r="U3353" s="161" t="s">
        <v>10</v>
      </c>
      <c r="V3353" s="161" t="s">
        <v>11</v>
      </c>
      <c r="W3353" s="161" t="s">
        <v>12</v>
      </c>
      <c r="X3353" s="161" t="s">
        <v>13</v>
      </c>
      <c r="Y3353" s="165">
        <v>5600</v>
      </c>
      <c r="Z3353" s="165">
        <v>9231101</v>
      </c>
      <c r="AA3353" s="166">
        <v>1.3217177696109198E-2</v>
      </c>
      <c r="AB3353" s="167" t="s">
        <v>1643</v>
      </c>
      <c r="AC3353" s="168" t="s">
        <v>3247</v>
      </c>
    </row>
    <row r="3354" spans="1:29" x14ac:dyDescent="0.3">
      <c r="A3354" s="156" t="s">
        <v>2861</v>
      </c>
      <c r="B3354" s="157">
        <v>1</v>
      </c>
      <c r="C3354" s="158" t="s">
        <v>1476</v>
      </c>
      <c r="D3354" s="158" t="s">
        <v>283</v>
      </c>
      <c r="E3354" s="156" t="s">
        <v>2722</v>
      </c>
      <c r="F3354" s="159" t="s">
        <v>2594</v>
      </c>
      <c r="G3354" s="158" t="s">
        <v>5941</v>
      </c>
      <c r="H3354" s="160">
        <v>44237</v>
      </c>
      <c r="I3354" s="160">
        <v>44448</v>
      </c>
      <c r="J3354" s="161" t="s">
        <v>2202</v>
      </c>
      <c r="K3354" s="162"/>
      <c r="L3354" s="163" t="s">
        <v>1756</v>
      </c>
      <c r="M3354" s="171">
        <v>2737.47</v>
      </c>
      <c r="N3354" s="164">
        <v>2737.47</v>
      </c>
      <c r="O3354" s="162"/>
      <c r="P3354" s="160"/>
      <c r="Q3354" s="162"/>
      <c r="R3354" s="164">
        <v>0</v>
      </c>
      <c r="S3354" s="163" t="s">
        <v>401</v>
      </c>
      <c r="T3354" s="163"/>
      <c r="U3354" s="161" t="s">
        <v>10</v>
      </c>
      <c r="V3354" s="161" t="s">
        <v>11</v>
      </c>
      <c r="W3354" s="161" t="s">
        <v>12</v>
      </c>
      <c r="X3354" s="161" t="s">
        <v>13</v>
      </c>
      <c r="Y3354" s="165">
        <v>5600</v>
      </c>
      <c r="Z3354" s="165">
        <v>9231101</v>
      </c>
      <c r="AA3354" s="166">
        <v>0</v>
      </c>
      <c r="AB3354" s="167" t="s">
        <v>4943</v>
      </c>
      <c r="AC3354" s="168" t="s">
        <v>3247</v>
      </c>
    </row>
    <row r="3355" spans="1:29" x14ac:dyDescent="0.3">
      <c r="A3355" s="156" t="s">
        <v>2861</v>
      </c>
      <c r="B3355" s="157">
        <v>1</v>
      </c>
      <c r="C3355" s="158" t="s">
        <v>1476</v>
      </c>
      <c r="D3355" s="158" t="s">
        <v>283</v>
      </c>
      <c r="E3355" s="156" t="s">
        <v>2722</v>
      </c>
      <c r="F3355" s="159" t="s">
        <v>2594</v>
      </c>
      <c r="G3355" s="158" t="s">
        <v>5941</v>
      </c>
      <c r="H3355" s="160">
        <v>44237</v>
      </c>
      <c r="I3355" s="160">
        <v>44627</v>
      </c>
      <c r="J3355" s="161" t="s">
        <v>2202</v>
      </c>
      <c r="K3355" s="162" t="s">
        <v>1648</v>
      </c>
      <c r="L3355" s="163" t="s">
        <v>1756</v>
      </c>
      <c r="M3355" s="171">
        <v>-2737.47</v>
      </c>
      <c r="N3355" s="164">
        <v>-2737.47</v>
      </c>
      <c r="O3355" s="162"/>
      <c r="P3355" s="160"/>
      <c r="Q3355" s="162"/>
      <c r="R3355" s="164">
        <v>0</v>
      </c>
      <c r="S3355" s="163" t="s">
        <v>401</v>
      </c>
      <c r="T3355" s="163"/>
      <c r="U3355" s="161" t="s">
        <v>10</v>
      </c>
      <c r="V3355" s="161" t="s">
        <v>11</v>
      </c>
      <c r="W3355" s="161" t="s">
        <v>12</v>
      </c>
      <c r="X3355" s="161" t="s">
        <v>13</v>
      </c>
      <c r="Y3355" s="165">
        <v>5600</v>
      </c>
      <c r="Z3355" s="165">
        <v>9231101</v>
      </c>
      <c r="AA3355" s="166">
        <v>0</v>
      </c>
      <c r="AB3355" s="167" t="s">
        <v>2563</v>
      </c>
      <c r="AC3355" s="168" t="s">
        <v>3247</v>
      </c>
    </row>
    <row r="3356" spans="1:29" x14ac:dyDescent="0.3">
      <c r="A3356" s="156" t="s">
        <v>2906</v>
      </c>
      <c r="B3356" s="157">
        <v>2</v>
      </c>
      <c r="C3356" s="158" t="s">
        <v>1476</v>
      </c>
      <c r="D3356" s="158" t="s">
        <v>285</v>
      </c>
      <c r="E3356" s="156" t="s">
        <v>2722</v>
      </c>
      <c r="F3356" s="159" t="s">
        <v>2594</v>
      </c>
      <c r="G3356" s="158" t="s">
        <v>5941</v>
      </c>
      <c r="H3356" s="160">
        <v>44237</v>
      </c>
      <c r="I3356" s="160">
        <v>44249</v>
      </c>
      <c r="J3356" s="161" t="s">
        <v>979</v>
      </c>
      <c r="K3356" s="162"/>
      <c r="L3356" s="163" t="s">
        <v>1756</v>
      </c>
      <c r="M3356" s="171">
        <v>0</v>
      </c>
      <c r="N3356" s="164">
        <v>275.01</v>
      </c>
      <c r="O3356" s="162" t="s">
        <v>1671</v>
      </c>
      <c r="P3356" s="160">
        <v>44249</v>
      </c>
      <c r="Q3356" s="162" t="s">
        <v>1655</v>
      </c>
      <c r="R3356" s="164">
        <v>275.01</v>
      </c>
      <c r="S3356" s="163" t="s">
        <v>633</v>
      </c>
      <c r="T3356" s="163"/>
      <c r="U3356" s="161" t="s">
        <v>10</v>
      </c>
      <c r="V3356" s="161" t="s">
        <v>11</v>
      </c>
      <c r="W3356" s="161" t="s">
        <v>12</v>
      </c>
      <c r="X3356" s="161" t="s">
        <v>13</v>
      </c>
      <c r="Y3356" s="165">
        <v>5600</v>
      </c>
      <c r="Z3356" s="165">
        <v>9381101</v>
      </c>
      <c r="AA3356" s="166">
        <v>1.3277527901106775E-2</v>
      </c>
      <c r="AB3356" s="167" t="s">
        <v>1644</v>
      </c>
      <c r="AC3356" s="168" t="s">
        <v>3332</v>
      </c>
    </row>
    <row r="3357" spans="1:29" x14ac:dyDescent="0.3">
      <c r="A3357" s="156" t="s">
        <v>2906</v>
      </c>
      <c r="B3357" s="157">
        <v>2</v>
      </c>
      <c r="C3357" s="158" t="s">
        <v>1476</v>
      </c>
      <c r="D3357" s="158" t="s">
        <v>285</v>
      </c>
      <c r="E3357" s="156" t="s">
        <v>2722</v>
      </c>
      <c r="F3357" s="159" t="s">
        <v>2594</v>
      </c>
      <c r="G3357" s="158" t="s">
        <v>5941</v>
      </c>
      <c r="H3357" s="160">
        <v>44237</v>
      </c>
      <c r="I3357" s="160">
        <v>44249</v>
      </c>
      <c r="J3357" s="161" t="s">
        <v>979</v>
      </c>
      <c r="K3357" s="162"/>
      <c r="L3357" s="163" t="s">
        <v>1756</v>
      </c>
      <c r="M3357" s="171">
        <v>0</v>
      </c>
      <c r="N3357" s="164">
        <v>137.5</v>
      </c>
      <c r="O3357" s="162" t="s">
        <v>1668</v>
      </c>
      <c r="P3357" s="160">
        <v>44249</v>
      </c>
      <c r="Q3357" s="162" t="s">
        <v>1655</v>
      </c>
      <c r="R3357" s="164">
        <v>137.5</v>
      </c>
      <c r="S3357" s="163" t="s">
        <v>633</v>
      </c>
      <c r="T3357" s="163"/>
      <c r="U3357" s="161" t="s">
        <v>10</v>
      </c>
      <c r="V3357" s="161" t="s">
        <v>11</v>
      </c>
      <c r="W3357" s="161" t="s">
        <v>12</v>
      </c>
      <c r="X3357" s="161" t="s">
        <v>13</v>
      </c>
      <c r="Y3357" s="165">
        <v>5600</v>
      </c>
      <c r="Z3357" s="165">
        <v>9381101</v>
      </c>
      <c r="AA3357" s="166">
        <v>6.6385225497333977E-3</v>
      </c>
      <c r="AB3357" s="167" t="s">
        <v>1644</v>
      </c>
      <c r="AC3357" s="168" t="s">
        <v>3332</v>
      </c>
    </row>
    <row r="3358" spans="1:29" x14ac:dyDescent="0.3">
      <c r="A3358" s="156" t="s">
        <v>2906</v>
      </c>
      <c r="B3358" s="157">
        <v>2</v>
      </c>
      <c r="C3358" s="158" t="s">
        <v>1476</v>
      </c>
      <c r="D3358" s="158" t="s">
        <v>285</v>
      </c>
      <c r="E3358" s="156" t="s">
        <v>2722</v>
      </c>
      <c r="F3358" s="159" t="s">
        <v>2594</v>
      </c>
      <c r="G3358" s="158" t="s">
        <v>5941</v>
      </c>
      <c r="H3358" s="160">
        <v>44237</v>
      </c>
      <c r="I3358" s="160">
        <v>44249</v>
      </c>
      <c r="J3358" s="161" t="s">
        <v>979</v>
      </c>
      <c r="K3358" s="162"/>
      <c r="L3358" s="163" t="s">
        <v>1756</v>
      </c>
      <c r="M3358" s="171">
        <v>0</v>
      </c>
      <c r="N3358" s="164">
        <v>275.01</v>
      </c>
      <c r="O3358" s="162" t="s">
        <v>1670</v>
      </c>
      <c r="P3358" s="160">
        <v>44249</v>
      </c>
      <c r="Q3358" s="162" t="s">
        <v>1655</v>
      </c>
      <c r="R3358" s="164">
        <v>275.01</v>
      </c>
      <c r="S3358" s="163" t="s">
        <v>633</v>
      </c>
      <c r="T3358" s="163"/>
      <c r="U3358" s="161" t="s">
        <v>10</v>
      </c>
      <c r="V3358" s="161" t="s">
        <v>11</v>
      </c>
      <c r="W3358" s="161" t="s">
        <v>12</v>
      </c>
      <c r="X3358" s="161" t="s">
        <v>13</v>
      </c>
      <c r="Y3358" s="165">
        <v>5600</v>
      </c>
      <c r="Z3358" s="165">
        <v>9381101</v>
      </c>
      <c r="AA3358" s="166">
        <v>1.3277527901106775E-2</v>
      </c>
      <c r="AB3358" s="167" t="s">
        <v>1644</v>
      </c>
      <c r="AC3358" s="168" t="s">
        <v>3332</v>
      </c>
    </row>
    <row r="3359" spans="1:29" x14ac:dyDescent="0.3">
      <c r="A3359" s="156" t="s">
        <v>2906</v>
      </c>
      <c r="B3359" s="157">
        <v>2</v>
      </c>
      <c r="C3359" s="158" t="s">
        <v>1476</v>
      </c>
      <c r="D3359" s="158" t="s">
        <v>285</v>
      </c>
      <c r="E3359" s="156" t="s">
        <v>2722</v>
      </c>
      <c r="F3359" s="159" t="s">
        <v>2594</v>
      </c>
      <c r="G3359" s="158" t="s">
        <v>5941</v>
      </c>
      <c r="H3359" s="160">
        <v>44237</v>
      </c>
      <c r="I3359" s="160">
        <v>44249</v>
      </c>
      <c r="J3359" s="161" t="s">
        <v>979</v>
      </c>
      <c r="K3359" s="162"/>
      <c r="L3359" s="163" t="s">
        <v>1756</v>
      </c>
      <c r="M3359" s="171">
        <v>0</v>
      </c>
      <c r="N3359" s="164">
        <v>137.5</v>
      </c>
      <c r="O3359" s="162" t="s">
        <v>1669</v>
      </c>
      <c r="P3359" s="160">
        <v>44249</v>
      </c>
      <c r="Q3359" s="162" t="s">
        <v>1655</v>
      </c>
      <c r="R3359" s="164">
        <v>137.5</v>
      </c>
      <c r="S3359" s="163" t="s">
        <v>633</v>
      </c>
      <c r="T3359" s="163"/>
      <c r="U3359" s="161" t="s">
        <v>10</v>
      </c>
      <c r="V3359" s="161" t="s">
        <v>11</v>
      </c>
      <c r="W3359" s="161" t="s">
        <v>12</v>
      </c>
      <c r="X3359" s="161" t="s">
        <v>13</v>
      </c>
      <c r="Y3359" s="165">
        <v>5600</v>
      </c>
      <c r="Z3359" s="165">
        <v>9381101</v>
      </c>
      <c r="AA3359" s="166">
        <v>6.6385225497333977E-3</v>
      </c>
      <c r="AB3359" s="167" t="s">
        <v>1644</v>
      </c>
      <c r="AC3359" s="168" t="s">
        <v>3332</v>
      </c>
    </row>
    <row r="3360" spans="1:29" x14ac:dyDescent="0.3">
      <c r="A3360" s="156" t="s">
        <v>2906</v>
      </c>
      <c r="B3360" s="157">
        <v>2</v>
      </c>
      <c r="C3360" s="158" t="s">
        <v>1476</v>
      </c>
      <c r="D3360" s="158" t="s">
        <v>285</v>
      </c>
      <c r="E3360" s="156" t="s">
        <v>2722</v>
      </c>
      <c r="F3360" s="159" t="s">
        <v>2594</v>
      </c>
      <c r="G3360" s="158" t="s">
        <v>5941</v>
      </c>
      <c r="H3360" s="160">
        <v>44237</v>
      </c>
      <c r="I3360" s="160">
        <v>44279</v>
      </c>
      <c r="J3360" s="161" t="s">
        <v>979</v>
      </c>
      <c r="K3360" s="162"/>
      <c r="L3360" s="163" t="s">
        <v>1756</v>
      </c>
      <c r="M3360" s="171">
        <v>0</v>
      </c>
      <c r="N3360" s="164">
        <v>275.01</v>
      </c>
      <c r="O3360" s="162" t="s">
        <v>1808</v>
      </c>
      <c r="P3360" s="160">
        <v>44279</v>
      </c>
      <c r="Q3360" s="162" t="s">
        <v>1796</v>
      </c>
      <c r="R3360" s="164">
        <v>275.01</v>
      </c>
      <c r="S3360" s="163" t="s">
        <v>633</v>
      </c>
      <c r="T3360" s="163"/>
      <c r="U3360" s="161" t="s">
        <v>10</v>
      </c>
      <c r="V3360" s="161" t="s">
        <v>11</v>
      </c>
      <c r="W3360" s="161" t="s">
        <v>12</v>
      </c>
      <c r="X3360" s="161" t="s">
        <v>13</v>
      </c>
      <c r="Y3360" s="165">
        <v>5600</v>
      </c>
      <c r="Z3360" s="165">
        <v>9381101</v>
      </c>
      <c r="AA3360" s="166">
        <v>1.3277527901106775E-2</v>
      </c>
      <c r="AB3360" s="167" t="s">
        <v>1644</v>
      </c>
      <c r="AC3360" s="168" t="s">
        <v>3332</v>
      </c>
    </row>
    <row r="3361" spans="1:29" x14ac:dyDescent="0.3">
      <c r="A3361" s="156" t="s">
        <v>2906</v>
      </c>
      <c r="B3361" s="157">
        <v>2</v>
      </c>
      <c r="C3361" s="158" t="s">
        <v>1476</v>
      </c>
      <c r="D3361" s="158" t="s">
        <v>285</v>
      </c>
      <c r="E3361" s="156" t="s">
        <v>2722</v>
      </c>
      <c r="F3361" s="159" t="s">
        <v>2594</v>
      </c>
      <c r="G3361" s="158" t="s">
        <v>5941</v>
      </c>
      <c r="H3361" s="160">
        <v>44237</v>
      </c>
      <c r="I3361" s="160">
        <v>44279</v>
      </c>
      <c r="J3361" s="161" t="s">
        <v>979</v>
      </c>
      <c r="K3361" s="162"/>
      <c r="L3361" s="163" t="s">
        <v>1756</v>
      </c>
      <c r="M3361" s="171">
        <v>0</v>
      </c>
      <c r="N3361" s="164">
        <v>137.5</v>
      </c>
      <c r="O3361" s="162" t="s">
        <v>1809</v>
      </c>
      <c r="P3361" s="160">
        <v>44279</v>
      </c>
      <c r="Q3361" s="162" t="s">
        <v>1796</v>
      </c>
      <c r="R3361" s="164">
        <v>137.5</v>
      </c>
      <c r="S3361" s="163" t="s">
        <v>633</v>
      </c>
      <c r="T3361" s="163"/>
      <c r="U3361" s="161" t="s">
        <v>10</v>
      </c>
      <c r="V3361" s="161" t="s">
        <v>11</v>
      </c>
      <c r="W3361" s="161" t="s">
        <v>12</v>
      </c>
      <c r="X3361" s="161" t="s">
        <v>13</v>
      </c>
      <c r="Y3361" s="165">
        <v>5600</v>
      </c>
      <c r="Z3361" s="165">
        <v>9381101</v>
      </c>
      <c r="AA3361" s="166">
        <v>6.6385225497333977E-3</v>
      </c>
      <c r="AB3361" s="167" t="s">
        <v>1644</v>
      </c>
      <c r="AC3361" s="168" t="s">
        <v>3332</v>
      </c>
    </row>
    <row r="3362" spans="1:29" x14ac:dyDescent="0.3">
      <c r="A3362" s="156" t="s">
        <v>2906</v>
      </c>
      <c r="B3362" s="157">
        <v>2</v>
      </c>
      <c r="C3362" s="158" t="s">
        <v>1476</v>
      </c>
      <c r="D3362" s="158" t="s">
        <v>285</v>
      </c>
      <c r="E3362" s="156" t="s">
        <v>2722</v>
      </c>
      <c r="F3362" s="159" t="s">
        <v>2594</v>
      </c>
      <c r="G3362" s="158" t="s">
        <v>5941</v>
      </c>
      <c r="H3362" s="160">
        <v>44237</v>
      </c>
      <c r="I3362" s="160">
        <v>44279</v>
      </c>
      <c r="J3362" s="161" t="s">
        <v>979</v>
      </c>
      <c r="K3362" s="162"/>
      <c r="L3362" s="163" t="s">
        <v>1756</v>
      </c>
      <c r="M3362" s="171">
        <v>0</v>
      </c>
      <c r="N3362" s="164">
        <v>275.01</v>
      </c>
      <c r="O3362" s="162" t="s">
        <v>1810</v>
      </c>
      <c r="P3362" s="160">
        <v>44279</v>
      </c>
      <c r="Q3362" s="162" t="s">
        <v>1796</v>
      </c>
      <c r="R3362" s="164">
        <v>275.01</v>
      </c>
      <c r="S3362" s="163" t="s">
        <v>633</v>
      </c>
      <c r="T3362" s="163"/>
      <c r="U3362" s="161" t="s">
        <v>10</v>
      </c>
      <c r="V3362" s="161" t="s">
        <v>11</v>
      </c>
      <c r="W3362" s="161" t="s">
        <v>12</v>
      </c>
      <c r="X3362" s="161" t="s">
        <v>13</v>
      </c>
      <c r="Y3362" s="165">
        <v>5600</v>
      </c>
      <c r="Z3362" s="165">
        <v>9381101</v>
      </c>
      <c r="AA3362" s="166">
        <v>1.3277527901106775E-2</v>
      </c>
      <c r="AB3362" s="167" t="s">
        <v>1644</v>
      </c>
      <c r="AC3362" s="168" t="s">
        <v>3332</v>
      </c>
    </row>
    <row r="3363" spans="1:29" x14ac:dyDescent="0.3">
      <c r="A3363" s="156" t="s">
        <v>2906</v>
      </c>
      <c r="B3363" s="157">
        <v>2</v>
      </c>
      <c r="C3363" s="158" t="s">
        <v>1476</v>
      </c>
      <c r="D3363" s="158" t="s">
        <v>285</v>
      </c>
      <c r="E3363" s="156" t="s">
        <v>2722</v>
      </c>
      <c r="F3363" s="159" t="s">
        <v>2594</v>
      </c>
      <c r="G3363" s="158" t="s">
        <v>5941</v>
      </c>
      <c r="H3363" s="160">
        <v>44237</v>
      </c>
      <c r="I3363" s="160">
        <v>44342</v>
      </c>
      <c r="J3363" s="161" t="s">
        <v>979</v>
      </c>
      <c r="K3363" s="162"/>
      <c r="L3363" s="163" t="s">
        <v>1756</v>
      </c>
      <c r="M3363" s="171">
        <v>0</v>
      </c>
      <c r="N3363" s="164">
        <v>137.5</v>
      </c>
      <c r="O3363" s="162" t="s">
        <v>2093</v>
      </c>
      <c r="P3363" s="160">
        <v>44342</v>
      </c>
      <c r="Q3363" s="162" t="s">
        <v>2083</v>
      </c>
      <c r="R3363" s="164">
        <v>137.5</v>
      </c>
      <c r="S3363" s="163" t="s">
        <v>633</v>
      </c>
      <c r="T3363" s="163"/>
      <c r="U3363" s="161" t="s">
        <v>10</v>
      </c>
      <c r="V3363" s="161" t="s">
        <v>11</v>
      </c>
      <c r="W3363" s="161" t="s">
        <v>12</v>
      </c>
      <c r="X3363" s="161" t="s">
        <v>13</v>
      </c>
      <c r="Y3363" s="165">
        <v>5600</v>
      </c>
      <c r="Z3363" s="165">
        <v>9381101</v>
      </c>
      <c r="AA3363" s="166">
        <v>6.6385225497333977E-3</v>
      </c>
      <c r="AB3363" s="167" t="s">
        <v>1644</v>
      </c>
      <c r="AC3363" s="168" t="s">
        <v>3332</v>
      </c>
    </row>
    <row r="3364" spans="1:29" x14ac:dyDescent="0.3">
      <c r="A3364" s="156" t="s">
        <v>2906</v>
      </c>
      <c r="B3364" s="157">
        <v>2</v>
      </c>
      <c r="C3364" s="158" t="s">
        <v>1476</v>
      </c>
      <c r="D3364" s="158" t="s">
        <v>285</v>
      </c>
      <c r="E3364" s="156" t="s">
        <v>2722</v>
      </c>
      <c r="F3364" s="159" t="s">
        <v>2594</v>
      </c>
      <c r="G3364" s="158" t="s">
        <v>5941</v>
      </c>
      <c r="H3364" s="160">
        <v>44237</v>
      </c>
      <c r="I3364" s="160">
        <v>44342</v>
      </c>
      <c r="J3364" s="161" t="s">
        <v>979</v>
      </c>
      <c r="K3364" s="162"/>
      <c r="L3364" s="163" t="s">
        <v>1756</v>
      </c>
      <c r="M3364" s="171">
        <v>0</v>
      </c>
      <c r="N3364" s="164">
        <v>275.01</v>
      </c>
      <c r="O3364" s="162" t="s">
        <v>2095</v>
      </c>
      <c r="P3364" s="160">
        <v>44342</v>
      </c>
      <c r="Q3364" s="162" t="s">
        <v>2083</v>
      </c>
      <c r="R3364" s="164">
        <v>275.01</v>
      </c>
      <c r="S3364" s="163" t="s">
        <v>633</v>
      </c>
      <c r="T3364" s="163"/>
      <c r="U3364" s="161" t="s">
        <v>10</v>
      </c>
      <c r="V3364" s="161" t="s">
        <v>11</v>
      </c>
      <c r="W3364" s="161" t="s">
        <v>12</v>
      </c>
      <c r="X3364" s="161" t="s">
        <v>13</v>
      </c>
      <c r="Y3364" s="165">
        <v>5600</v>
      </c>
      <c r="Z3364" s="165">
        <v>9381101</v>
      </c>
      <c r="AA3364" s="166">
        <v>1.3277527901106775E-2</v>
      </c>
      <c r="AB3364" s="167" t="s">
        <v>1644</v>
      </c>
      <c r="AC3364" s="168" t="s">
        <v>3332</v>
      </c>
    </row>
    <row r="3365" spans="1:29" x14ac:dyDescent="0.3">
      <c r="A3365" s="156" t="s">
        <v>2906</v>
      </c>
      <c r="B3365" s="157">
        <v>2</v>
      </c>
      <c r="C3365" s="158" t="s">
        <v>1476</v>
      </c>
      <c r="D3365" s="158" t="s">
        <v>285</v>
      </c>
      <c r="E3365" s="156" t="s">
        <v>2722</v>
      </c>
      <c r="F3365" s="159" t="s">
        <v>2594</v>
      </c>
      <c r="G3365" s="158" t="s">
        <v>5941</v>
      </c>
      <c r="H3365" s="160">
        <v>44237</v>
      </c>
      <c r="I3365" s="160">
        <v>44342</v>
      </c>
      <c r="J3365" s="161" t="s">
        <v>979</v>
      </c>
      <c r="K3365" s="162"/>
      <c r="L3365" s="163" t="s">
        <v>1756</v>
      </c>
      <c r="M3365" s="171">
        <v>0</v>
      </c>
      <c r="N3365" s="164">
        <v>137.5</v>
      </c>
      <c r="O3365" s="162" t="s">
        <v>2094</v>
      </c>
      <c r="P3365" s="160">
        <v>44342</v>
      </c>
      <c r="Q3365" s="162" t="s">
        <v>2083</v>
      </c>
      <c r="R3365" s="164">
        <v>137.5</v>
      </c>
      <c r="S3365" s="163" t="s">
        <v>633</v>
      </c>
      <c r="T3365" s="163"/>
      <c r="U3365" s="161" t="s">
        <v>10</v>
      </c>
      <c r="V3365" s="161" t="s">
        <v>11</v>
      </c>
      <c r="W3365" s="161" t="s">
        <v>12</v>
      </c>
      <c r="X3365" s="161" t="s">
        <v>13</v>
      </c>
      <c r="Y3365" s="165">
        <v>5600</v>
      </c>
      <c r="Z3365" s="165">
        <v>9381101</v>
      </c>
      <c r="AA3365" s="166">
        <v>6.6385225497333977E-3</v>
      </c>
      <c r="AB3365" s="167" t="s">
        <v>1644</v>
      </c>
      <c r="AC3365" s="168" t="s">
        <v>3332</v>
      </c>
    </row>
    <row r="3366" spans="1:29" x14ac:dyDescent="0.3">
      <c r="A3366" s="156" t="s">
        <v>2906</v>
      </c>
      <c r="B3366" s="157">
        <v>2</v>
      </c>
      <c r="C3366" s="158" t="s">
        <v>1476</v>
      </c>
      <c r="D3366" s="158" t="s">
        <v>285</v>
      </c>
      <c r="E3366" s="156" t="s">
        <v>2722</v>
      </c>
      <c r="F3366" s="159" t="s">
        <v>2594</v>
      </c>
      <c r="G3366" s="158" t="s">
        <v>5941</v>
      </c>
      <c r="H3366" s="160">
        <v>44237</v>
      </c>
      <c r="I3366" s="160">
        <v>44370</v>
      </c>
      <c r="J3366" s="161" t="s">
        <v>979</v>
      </c>
      <c r="K3366" s="162"/>
      <c r="L3366" s="163" t="s">
        <v>1756</v>
      </c>
      <c r="M3366" s="171">
        <v>0</v>
      </c>
      <c r="N3366" s="164">
        <v>275.01</v>
      </c>
      <c r="O3366" s="162" t="s">
        <v>2177</v>
      </c>
      <c r="P3366" s="160">
        <v>44370</v>
      </c>
      <c r="Q3366" s="162" t="s">
        <v>2165</v>
      </c>
      <c r="R3366" s="164">
        <v>275.01</v>
      </c>
      <c r="S3366" s="163" t="s">
        <v>633</v>
      </c>
      <c r="T3366" s="163"/>
      <c r="U3366" s="161" t="s">
        <v>10</v>
      </c>
      <c r="V3366" s="161" t="s">
        <v>11</v>
      </c>
      <c r="W3366" s="161" t="s">
        <v>12</v>
      </c>
      <c r="X3366" s="161" t="s">
        <v>13</v>
      </c>
      <c r="Y3366" s="165">
        <v>5600</v>
      </c>
      <c r="Z3366" s="165">
        <v>9381101</v>
      </c>
      <c r="AA3366" s="166">
        <v>1.3277527901106775E-2</v>
      </c>
      <c r="AB3366" s="167" t="s">
        <v>1644</v>
      </c>
      <c r="AC3366" s="168" t="s">
        <v>3332</v>
      </c>
    </row>
    <row r="3367" spans="1:29" x14ac:dyDescent="0.3">
      <c r="A3367" s="156" t="s">
        <v>2906</v>
      </c>
      <c r="B3367" s="157">
        <v>2</v>
      </c>
      <c r="C3367" s="158" t="s">
        <v>1476</v>
      </c>
      <c r="D3367" s="158" t="s">
        <v>285</v>
      </c>
      <c r="E3367" s="156" t="s">
        <v>2722</v>
      </c>
      <c r="F3367" s="159" t="s">
        <v>2594</v>
      </c>
      <c r="G3367" s="158" t="s">
        <v>5941</v>
      </c>
      <c r="H3367" s="160">
        <v>44237</v>
      </c>
      <c r="I3367" s="160">
        <v>44370</v>
      </c>
      <c r="J3367" s="161" t="s">
        <v>979</v>
      </c>
      <c r="K3367" s="162"/>
      <c r="L3367" s="163" t="s">
        <v>1756</v>
      </c>
      <c r="M3367" s="171">
        <v>0</v>
      </c>
      <c r="N3367" s="164">
        <v>137.5</v>
      </c>
      <c r="O3367" s="162" t="s">
        <v>2178</v>
      </c>
      <c r="P3367" s="160">
        <v>44370</v>
      </c>
      <c r="Q3367" s="162" t="s">
        <v>2165</v>
      </c>
      <c r="R3367" s="164">
        <v>137.5</v>
      </c>
      <c r="S3367" s="163" t="s">
        <v>633</v>
      </c>
      <c r="T3367" s="163"/>
      <c r="U3367" s="161" t="s">
        <v>10</v>
      </c>
      <c r="V3367" s="161" t="s">
        <v>11</v>
      </c>
      <c r="W3367" s="161" t="s">
        <v>12</v>
      </c>
      <c r="X3367" s="161" t="s">
        <v>13</v>
      </c>
      <c r="Y3367" s="165">
        <v>5600</v>
      </c>
      <c r="Z3367" s="165">
        <v>9381101</v>
      </c>
      <c r="AA3367" s="166">
        <v>6.6385225497333977E-3</v>
      </c>
      <c r="AB3367" s="167" t="s">
        <v>1644</v>
      </c>
      <c r="AC3367" s="168" t="s">
        <v>3332</v>
      </c>
    </row>
    <row r="3368" spans="1:29" x14ac:dyDescent="0.3">
      <c r="A3368" s="156" t="s">
        <v>2906</v>
      </c>
      <c r="B3368" s="157">
        <v>2</v>
      </c>
      <c r="C3368" s="158" t="s">
        <v>1476</v>
      </c>
      <c r="D3368" s="158" t="s">
        <v>285</v>
      </c>
      <c r="E3368" s="156" t="s">
        <v>2722</v>
      </c>
      <c r="F3368" s="159" t="s">
        <v>2594</v>
      </c>
      <c r="G3368" s="158" t="s">
        <v>5941</v>
      </c>
      <c r="H3368" s="160">
        <v>44237</v>
      </c>
      <c r="I3368" s="160">
        <v>44370</v>
      </c>
      <c r="J3368" s="161" t="s">
        <v>979</v>
      </c>
      <c r="K3368" s="162"/>
      <c r="L3368" s="163" t="s">
        <v>1756</v>
      </c>
      <c r="M3368" s="171">
        <v>0</v>
      </c>
      <c r="N3368" s="164">
        <v>275.01</v>
      </c>
      <c r="O3368" s="162" t="s">
        <v>2179</v>
      </c>
      <c r="P3368" s="160">
        <v>44370</v>
      </c>
      <c r="Q3368" s="162" t="s">
        <v>2165</v>
      </c>
      <c r="R3368" s="164">
        <v>275.01</v>
      </c>
      <c r="S3368" s="163" t="s">
        <v>633</v>
      </c>
      <c r="T3368" s="163"/>
      <c r="U3368" s="161" t="s">
        <v>10</v>
      </c>
      <c r="V3368" s="161" t="s">
        <v>11</v>
      </c>
      <c r="W3368" s="161" t="s">
        <v>12</v>
      </c>
      <c r="X3368" s="161" t="s">
        <v>13</v>
      </c>
      <c r="Y3368" s="165">
        <v>5600</v>
      </c>
      <c r="Z3368" s="165">
        <v>9381101</v>
      </c>
      <c r="AA3368" s="166">
        <v>1.3277527901106775E-2</v>
      </c>
      <c r="AB3368" s="167" t="s">
        <v>1644</v>
      </c>
      <c r="AC3368" s="168" t="s">
        <v>3332</v>
      </c>
    </row>
    <row r="3369" spans="1:29" x14ac:dyDescent="0.3">
      <c r="A3369" s="156" t="s">
        <v>2906</v>
      </c>
      <c r="B3369" s="157">
        <v>2</v>
      </c>
      <c r="C3369" s="158" t="s">
        <v>1476</v>
      </c>
      <c r="D3369" s="158" t="s">
        <v>285</v>
      </c>
      <c r="E3369" s="156" t="s">
        <v>2722</v>
      </c>
      <c r="F3369" s="159" t="s">
        <v>2594</v>
      </c>
      <c r="G3369" s="158" t="s">
        <v>5941</v>
      </c>
      <c r="H3369" s="160">
        <v>44237</v>
      </c>
      <c r="I3369" s="160">
        <v>44370</v>
      </c>
      <c r="J3369" s="161" t="s">
        <v>979</v>
      </c>
      <c r="K3369" s="162"/>
      <c r="L3369" s="163" t="s">
        <v>1756</v>
      </c>
      <c r="M3369" s="171">
        <v>0</v>
      </c>
      <c r="N3369" s="164">
        <v>137.5</v>
      </c>
      <c r="O3369" s="162" t="s">
        <v>2180</v>
      </c>
      <c r="P3369" s="160">
        <v>44370</v>
      </c>
      <c r="Q3369" s="162" t="s">
        <v>2165</v>
      </c>
      <c r="R3369" s="164">
        <v>137.5</v>
      </c>
      <c r="S3369" s="163" t="s">
        <v>633</v>
      </c>
      <c r="T3369" s="163"/>
      <c r="U3369" s="161" t="s">
        <v>10</v>
      </c>
      <c r="V3369" s="161" t="s">
        <v>11</v>
      </c>
      <c r="W3369" s="161" t="s">
        <v>12</v>
      </c>
      <c r="X3369" s="161" t="s">
        <v>13</v>
      </c>
      <c r="Y3369" s="165">
        <v>5600</v>
      </c>
      <c r="Z3369" s="165">
        <v>9381101</v>
      </c>
      <c r="AA3369" s="166">
        <v>6.6385225497333977E-3</v>
      </c>
      <c r="AB3369" s="167" t="s">
        <v>1644</v>
      </c>
      <c r="AC3369" s="168" t="s">
        <v>3332</v>
      </c>
    </row>
    <row r="3370" spans="1:29" x14ac:dyDescent="0.3">
      <c r="A3370" s="156" t="s">
        <v>2906</v>
      </c>
      <c r="B3370" s="157">
        <v>2</v>
      </c>
      <c r="C3370" s="158" t="s">
        <v>1476</v>
      </c>
      <c r="D3370" s="158" t="s">
        <v>285</v>
      </c>
      <c r="E3370" s="156" t="s">
        <v>2722</v>
      </c>
      <c r="F3370" s="159" t="s">
        <v>2594</v>
      </c>
      <c r="G3370" s="158" t="s">
        <v>5941</v>
      </c>
      <c r="H3370" s="160">
        <v>44237</v>
      </c>
      <c r="I3370" s="160">
        <v>44377</v>
      </c>
      <c r="J3370" s="161" t="s">
        <v>979</v>
      </c>
      <c r="K3370" s="162"/>
      <c r="L3370" s="163" t="s">
        <v>1756</v>
      </c>
      <c r="M3370" s="171">
        <v>0</v>
      </c>
      <c r="N3370" s="164">
        <v>137.5</v>
      </c>
      <c r="O3370" s="162" t="s">
        <v>2201</v>
      </c>
      <c r="P3370" s="160">
        <v>44377</v>
      </c>
      <c r="Q3370" s="162" t="s">
        <v>2199</v>
      </c>
      <c r="R3370" s="164">
        <v>137.5</v>
      </c>
      <c r="S3370" s="163" t="s">
        <v>633</v>
      </c>
      <c r="T3370" s="163"/>
      <c r="U3370" s="161" t="s">
        <v>10</v>
      </c>
      <c r="V3370" s="161" t="s">
        <v>11</v>
      </c>
      <c r="W3370" s="161" t="s">
        <v>12</v>
      </c>
      <c r="X3370" s="161" t="s">
        <v>13</v>
      </c>
      <c r="Y3370" s="165">
        <v>5600</v>
      </c>
      <c r="Z3370" s="165">
        <v>9381101</v>
      </c>
      <c r="AA3370" s="166">
        <v>6.6385225497333977E-3</v>
      </c>
      <c r="AB3370" s="167" t="s">
        <v>1644</v>
      </c>
      <c r="AC3370" s="168" t="s">
        <v>3332</v>
      </c>
    </row>
    <row r="3371" spans="1:29" x14ac:dyDescent="0.3">
      <c r="A3371" s="156" t="s">
        <v>2906</v>
      </c>
      <c r="B3371" s="157">
        <v>2</v>
      </c>
      <c r="C3371" s="158" t="s">
        <v>1476</v>
      </c>
      <c r="D3371" s="158" t="s">
        <v>285</v>
      </c>
      <c r="E3371" s="156" t="s">
        <v>2722</v>
      </c>
      <c r="F3371" s="159" t="s">
        <v>2594</v>
      </c>
      <c r="G3371" s="158" t="s">
        <v>5941</v>
      </c>
      <c r="H3371" s="160">
        <v>44237</v>
      </c>
      <c r="I3371" s="160">
        <v>44448</v>
      </c>
      <c r="J3371" s="161" t="s">
        <v>2202</v>
      </c>
      <c r="K3371" s="162"/>
      <c r="L3371" s="163" t="s">
        <v>1756</v>
      </c>
      <c r="M3371" s="171">
        <v>0</v>
      </c>
      <c r="N3371" s="164">
        <v>275.01</v>
      </c>
      <c r="O3371" s="162" t="s">
        <v>2373</v>
      </c>
      <c r="P3371" s="160">
        <v>44448</v>
      </c>
      <c r="Q3371" s="162" t="s">
        <v>2358</v>
      </c>
      <c r="R3371" s="164">
        <v>275.01</v>
      </c>
      <c r="S3371" s="163" t="s">
        <v>633</v>
      </c>
      <c r="T3371" s="163"/>
      <c r="U3371" s="161" t="s">
        <v>10</v>
      </c>
      <c r="V3371" s="161" t="s">
        <v>11</v>
      </c>
      <c r="W3371" s="161" t="s">
        <v>12</v>
      </c>
      <c r="X3371" s="161" t="s">
        <v>13</v>
      </c>
      <c r="Y3371" s="165">
        <v>5600</v>
      </c>
      <c r="Z3371" s="165">
        <v>9381101</v>
      </c>
      <c r="AA3371" s="166">
        <v>1.3277527901106775E-2</v>
      </c>
      <c r="AB3371" s="167" t="s">
        <v>1644</v>
      </c>
      <c r="AC3371" s="168" t="s">
        <v>3332</v>
      </c>
    </row>
    <row r="3372" spans="1:29" x14ac:dyDescent="0.3">
      <c r="A3372" s="156" t="s">
        <v>2906</v>
      </c>
      <c r="B3372" s="157">
        <v>2</v>
      </c>
      <c r="C3372" s="158" t="s">
        <v>1476</v>
      </c>
      <c r="D3372" s="158" t="s">
        <v>285</v>
      </c>
      <c r="E3372" s="156" t="s">
        <v>2722</v>
      </c>
      <c r="F3372" s="159" t="s">
        <v>2594</v>
      </c>
      <c r="G3372" s="158" t="s">
        <v>5941</v>
      </c>
      <c r="H3372" s="160">
        <v>44237</v>
      </c>
      <c r="I3372" s="160">
        <v>44448</v>
      </c>
      <c r="J3372" s="161" t="s">
        <v>2202</v>
      </c>
      <c r="K3372" s="162"/>
      <c r="L3372" s="163" t="s">
        <v>1756</v>
      </c>
      <c r="M3372" s="171">
        <v>0</v>
      </c>
      <c r="N3372" s="164">
        <v>137.5</v>
      </c>
      <c r="O3372" s="162" t="s">
        <v>2374</v>
      </c>
      <c r="P3372" s="160">
        <v>44448</v>
      </c>
      <c r="Q3372" s="162" t="s">
        <v>2358</v>
      </c>
      <c r="R3372" s="164">
        <v>137.5</v>
      </c>
      <c r="S3372" s="163" t="s">
        <v>633</v>
      </c>
      <c r="T3372" s="163"/>
      <c r="U3372" s="161" t="s">
        <v>10</v>
      </c>
      <c r="V3372" s="161" t="s">
        <v>11</v>
      </c>
      <c r="W3372" s="161" t="s">
        <v>12</v>
      </c>
      <c r="X3372" s="161" t="s">
        <v>13</v>
      </c>
      <c r="Y3372" s="165">
        <v>5600</v>
      </c>
      <c r="Z3372" s="165">
        <v>9381101</v>
      </c>
      <c r="AA3372" s="166">
        <v>6.6385225497333977E-3</v>
      </c>
      <c r="AB3372" s="167" t="s">
        <v>1644</v>
      </c>
      <c r="AC3372" s="168" t="s">
        <v>3332</v>
      </c>
    </row>
    <row r="3373" spans="1:29" x14ac:dyDescent="0.3">
      <c r="A3373" s="156" t="s">
        <v>2906</v>
      </c>
      <c r="B3373" s="157">
        <v>2</v>
      </c>
      <c r="C3373" s="158" t="s">
        <v>1476</v>
      </c>
      <c r="D3373" s="158" t="s">
        <v>285</v>
      </c>
      <c r="E3373" s="156" t="s">
        <v>2722</v>
      </c>
      <c r="F3373" s="159" t="s">
        <v>2594</v>
      </c>
      <c r="G3373" s="158" t="s">
        <v>5941</v>
      </c>
      <c r="H3373" s="160">
        <v>44237</v>
      </c>
      <c r="I3373" s="160">
        <v>44448</v>
      </c>
      <c r="J3373" s="161" t="s">
        <v>2202</v>
      </c>
      <c r="K3373" s="162"/>
      <c r="L3373" s="163" t="s">
        <v>1756</v>
      </c>
      <c r="M3373" s="171">
        <v>0</v>
      </c>
      <c r="N3373" s="164">
        <v>275.01</v>
      </c>
      <c r="O3373" s="162" t="s">
        <v>2375</v>
      </c>
      <c r="P3373" s="160">
        <v>44448</v>
      </c>
      <c r="Q3373" s="162" t="s">
        <v>2358</v>
      </c>
      <c r="R3373" s="164">
        <v>275.01</v>
      </c>
      <c r="S3373" s="163" t="s">
        <v>633</v>
      </c>
      <c r="T3373" s="163"/>
      <c r="U3373" s="161" t="s">
        <v>10</v>
      </c>
      <c r="V3373" s="161" t="s">
        <v>11</v>
      </c>
      <c r="W3373" s="161" t="s">
        <v>12</v>
      </c>
      <c r="X3373" s="161" t="s">
        <v>13</v>
      </c>
      <c r="Y3373" s="165">
        <v>5600</v>
      </c>
      <c r="Z3373" s="165">
        <v>9381101</v>
      </c>
      <c r="AA3373" s="166">
        <v>1.3277527901106775E-2</v>
      </c>
      <c r="AB3373" s="167" t="s">
        <v>1644</v>
      </c>
      <c r="AC3373" s="168" t="s">
        <v>3332</v>
      </c>
    </row>
    <row r="3374" spans="1:29" x14ac:dyDescent="0.3">
      <c r="A3374" s="156" t="s">
        <v>2906</v>
      </c>
      <c r="B3374" s="157">
        <v>2</v>
      </c>
      <c r="C3374" s="158" t="s">
        <v>1476</v>
      </c>
      <c r="D3374" s="158" t="s">
        <v>285</v>
      </c>
      <c r="E3374" s="156" t="s">
        <v>2722</v>
      </c>
      <c r="F3374" s="159" t="s">
        <v>2594</v>
      </c>
      <c r="G3374" s="158" t="s">
        <v>5941</v>
      </c>
      <c r="H3374" s="160">
        <v>44237</v>
      </c>
      <c r="I3374" s="160">
        <v>44448</v>
      </c>
      <c r="J3374" s="161" t="s">
        <v>2202</v>
      </c>
      <c r="K3374" s="162"/>
      <c r="L3374" s="163" t="s">
        <v>1756</v>
      </c>
      <c r="M3374" s="171">
        <v>1488.66</v>
      </c>
      <c r="N3374" s="164">
        <v>1488.66</v>
      </c>
      <c r="O3374" s="162"/>
      <c r="P3374" s="160"/>
      <c r="Q3374" s="162"/>
      <c r="R3374" s="164">
        <v>0</v>
      </c>
      <c r="S3374" s="163" t="s">
        <v>633</v>
      </c>
      <c r="T3374" s="163"/>
      <c r="U3374" s="161" t="s">
        <v>10</v>
      </c>
      <c r="V3374" s="161" t="s">
        <v>11</v>
      </c>
      <c r="W3374" s="161" t="s">
        <v>12</v>
      </c>
      <c r="X3374" s="161" t="s">
        <v>13</v>
      </c>
      <c r="Y3374" s="165">
        <v>5600</v>
      </c>
      <c r="Z3374" s="165">
        <v>9381101</v>
      </c>
      <c r="AA3374" s="166">
        <v>0</v>
      </c>
      <c r="AB3374" s="167" t="s">
        <v>4944</v>
      </c>
      <c r="AC3374" s="168" t="s">
        <v>3332</v>
      </c>
    </row>
    <row r="3375" spans="1:29" x14ac:dyDescent="0.3">
      <c r="A3375" s="156" t="s">
        <v>2906</v>
      </c>
      <c r="B3375" s="157">
        <v>2</v>
      </c>
      <c r="C3375" s="158" t="s">
        <v>1476</v>
      </c>
      <c r="D3375" s="158" t="s">
        <v>285</v>
      </c>
      <c r="E3375" s="156" t="s">
        <v>2722</v>
      </c>
      <c r="F3375" s="159" t="s">
        <v>2594</v>
      </c>
      <c r="G3375" s="158" t="s">
        <v>5941</v>
      </c>
      <c r="H3375" s="160">
        <v>44237</v>
      </c>
      <c r="I3375" s="160">
        <v>44627</v>
      </c>
      <c r="J3375" s="161" t="s">
        <v>2202</v>
      </c>
      <c r="K3375" s="162" t="s">
        <v>1649</v>
      </c>
      <c r="L3375" s="163" t="s">
        <v>1756</v>
      </c>
      <c r="M3375" s="171">
        <v>-1488.66</v>
      </c>
      <c r="N3375" s="164">
        <v>-1488.66</v>
      </c>
      <c r="O3375" s="162"/>
      <c r="P3375" s="160"/>
      <c r="Q3375" s="162"/>
      <c r="R3375" s="164">
        <v>0</v>
      </c>
      <c r="S3375" s="163" t="s">
        <v>633</v>
      </c>
      <c r="T3375" s="163"/>
      <c r="U3375" s="161" t="s">
        <v>10</v>
      </c>
      <c r="V3375" s="161" t="s">
        <v>11</v>
      </c>
      <c r="W3375" s="161" t="s">
        <v>12</v>
      </c>
      <c r="X3375" s="161" t="s">
        <v>13</v>
      </c>
      <c r="Y3375" s="165">
        <v>5600</v>
      </c>
      <c r="Z3375" s="165">
        <v>9381101</v>
      </c>
      <c r="AA3375" s="166">
        <v>0</v>
      </c>
      <c r="AB3375" s="167" t="s">
        <v>2564</v>
      </c>
      <c r="AC3375" s="168" t="s">
        <v>3332</v>
      </c>
    </row>
    <row r="3376" spans="1:29" x14ac:dyDescent="0.3">
      <c r="A3376" s="156" t="s">
        <v>3626</v>
      </c>
      <c r="B3376" s="157">
        <v>0</v>
      </c>
      <c r="C3376" s="158" t="s">
        <v>1476</v>
      </c>
      <c r="D3376" s="158" t="s">
        <v>3</v>
      </c>
      <c r="E3376" s="156" t="s">
        <v>2722</v>
      </c>
      <c r="F3376" s="159" t="s">
        <v>2594</v>
      </c>
      <c r="G3376" s="158" t="s">
        <v>5653</v>
      </c>
      <c r="H3376" s="160">
        <v>45299</v>
      </c>
      <c r="I3376" s="160">
        <v>45357</v>
      </c>
      <c r="J3376" s="161" t="s">
        <v>5251</v>
      </c>
      <c r="K3376" s="162"/>
      <c r="L3376" s="163" t="s">
        <v>5671</v>
      </c>
      <c r="M3376" s="171">
        <v>0</v>
      </c>
      <c r="N3376" s="164">
        <v>492.76</v>
      </c>
      <c r="O3376" s="162" t="s">
        <v>5951</v>
      </c>
      <c r="P3376" s="160">
        <v>45357</v>
      </c>
      <c r="Q3376" s="162" t="s">
        <v>5952</v>
      </c>
      <c r="R3376" s="164">
        <v>492.76</v>
      </c>
      <c r="S3376" s="163"/>
      <c r="T3376" s="163"/>
      <c r="U3376" s="161" t="s">
        <v>10</v>
      </c>
      <c r="V3376" s="161" t="s">
        <v>11</v>
      </c>
      <c r="W3376" s="161" t="s">
        <v>12</v>
      </c>
      <c r="X3376" s="161" t="s">
        <v>13</v>
      </c>
      <c r="Y3376" s="165">
        <v>5600</v>
      </c>
      <c r="Z3376" s="165">
        <v>9851100</v>
      </c>
      <c r="AA3376" s="166">
        <v>0.14131507100741048</v>
      </c>
      <c r="AB3376" s="167" t="s">
        <v>5677</v>
      </c>
      <c r="AC3376" s="168" t="s">
        <v>3186</v>
      </c>
    </row>
    <row r="3377" spans="1:29" x14ac:dyDescent="0.3">
      <c r="A3377" s="156" t="s">
        <v>4376</v>
      </c>
      <c r="B3377" s="157">
        <v>4</v>
      </c>
      <c r="C3377" s="158" t="s">
        <v>1476</v>
      </c>
      <c r="D3377" s="158" t="s">
        <v>523</v>
      </c>
      <c r="E3377" s="156" t="s">
        <v>2722</v>
      </c>
      <c r="F3377" s="159" t="s">
        <v>2594</v>
      </c>
      <c r="G3377" s="158" t="s">
        <v>5653</v>
      </c>
      <c r="H3377" s="160">
        <v>45299</v>
      </c>
      <c r="I3377" s="160">
        <v>45539</v>
      </c>
      <c r="J3377" s="161" t="s">
        <v>6174</v>
      </c>
      <c r="K3377" s="162"/>
      <c r="L3377" s="163" t="s">
        <v>5671</v>
      </c>
      <c r="M3377" s="171">
        <v>0</v>
      </c>
      <c r="N3377" s="164">
        <v>197.1</v>
      </c>
      <c r="O3377" s="162" t="s">
        <v>6244</v>
      </c>
      <c r="P3377" s="160">
        <v>45539</v>
      </c>
      <c r="Q3377" s="162" t="s">
        <v>6245</v>
      </c>
      <c r="R3377" s="164">
        <v>197.1</v>
      </c>
      <c r="S3377" s="163"/>
      <c r="T3377" s="163"/>
      <c r="U3377" s="161" t="s">
        <v>10</v>
      </c>
      <c r="V3377" s="161" t="s">
        <v>11</v>
      </c>
      <c r="W3377" s="161" t="s">
        <v>12</v>
      </c>
      <c r="X3377" s="161" t="s">
        <v>13</v>
      </c>
      <c r="Y3377" s="165">
        <v>5600</v>
      </c>
      <c r="Z3377" s="165">
        <v>8021101</v>
      </c>
      <c r="AA3377" s="166">
        <v>5.652488127193888E-2</v>
      </c>
      <c r="AB3377" s="167" t="s">
        <v>6496</v>
      </c>
      <c r="AC3377" s="168" t="s">
        <v>3287</v>
      </c>
    </row>
    <row r="3378" spans="1:29" x14ac:dyDescent="0.3">
      <c r="A3378" s="156" t="s">
        <v>3815</v>
      </c>
      <c r="B3378" s="157">
        <v>5</v>
      </c>
      <c r="C3378" s="158" t="s">
        <v>1476</v>
      </c>
      <c r="D3378" s="158" t="s">
        <v>312</v>
      </c>
      <c r="E3378" s="156" t="s">
        <v>2722</v>
      </c>
      <c r="F3378" s="159" t="s">
        <v>2594</v>
      </c>
      <c r="G3378" s="158" t="s">
        <v>5673</v>
      </c>
      <c r="H3378" s="160">
        <v>45299</v>
      </c>
      <c r="I3378" s="160">
        <v>45331</v>
      </c>
      <c r="J3378" s="161" t="s">
        <v>5251</v>
      </c>
      <c r="K3378" s="162"/>
      <c r="L3378" s="163" t="s">
        <v>5671</v>
      </c>
      <c r="M3378" s="171">
        <v>0</v>
      </c>
      <c r="N3378" s="164">
        <v>1500</v>
      </c>
      <c r="O3378" s="162" t="s">
        <v>5913</v>
      </c>
      <c r="P3378" s="160">
        <v>45331</v>
      </c>
      <c r="Q3378" s="162" t="s">
        <v>5914</v>
      </c>
      <c r="R3378" s="164">
        <v>1500</v>
      </c>
      <c r="S3378" s="163"/>
      <c r="T3378" s="163"/>
      <c r="U3378" s="161" t="s">
        <v>10</v>
      </c>
      <c r="V3378" s="161" t="s">
        <v>11</v>
      </c>
      <c r="W3378" s="161" t="s">
        <v>12</v>
      </c>
      <c r="X3378" s="161" t="s">
        <v>13</v>
      </c>
      <c r="Y3378" s="165">
        <v>5600</v>
      </c>
      <c r="Z3378" s="165">
        <v>9401101</v>
      </c>
      <c r="AA3378" s="166">
        <v>0.43017413448964142</v>
      </c>
      <c r="AB3378" s="167" t="s">
        <v>5916</v>
      </c>
      <c r="AC3378" s="168" t="s">
        <v>3212</v>
      </c>
    </row>
    <row r="3379" spans="1:29" x14ac:dyDescent="0.3">
      <c r="A3379" s="156" t="s">
        <v>4798</v>
      </c>
      <c r="B3379" s="157">
        <v>5</v>
      </c>
      <c r="C3379" s="158" t="s">
        <v>1476</v>
      </c>
      <c r="D3379" s="158" t="s">
        <v>315</v>
      </c>
      <c r="E3379" s="156" t="s">
        <v>2722</v>
      </c>
      <c r="F3379" s="159" t="s">
        <v>2594</v>
      </c>
      <c r="G3379" s="158" t="s">
        <v>5673</v>
      </c>
      <c r="H3379" s="160">
        <v>45299</v>
      </c>
      <c r="I3379" s="160">
        <v>45331</v>
      </c>
      <c r="J3379" s="161" t="s">
        <v>5251</v>
      </c>
      <c r="K3379" s="162"/>
      <c r="L3379" s="163" t="s">
        <v>5671</v>
      </c>
      <c r="M3379" s="171">
        <v>0</v>
      </c>
      <c r="N3379" s="164">
        <v>1100</v>
      </c>
      <c r="O3379" s="162" t="s">
        <v>5915</v>
      </c>
      <c r="P3379" s="160">
        <v>45331</v>
      </c>
      <c r="Q3379" s="162" t="s">
        <v>5914</v>
      </c>
      <c r="R3379" s="164">
        <v>1100</v>
      </c>
      <c r="S3379" s="163"/>
      <c r="T3379" s="163"/>
      <c r="U3379" s="161" t="s">
        <v>10</v>
      </c>
      <c r="V3379" s="161" t="s">
        <v>11</v>
      </c>
      <c r="W3379" s="161" t="s">
        <v>12</v>
      </c>
      <c r="X3379" s="161" t="s">
        <v>13</v>
      </c>
      <c r="Y3379" s="165">
        <v>5600</v>
      </c>
      <c r="Z3379" s="165">
        <v>9431101</v>
      </c>
      <c r="AA3379" s="166">
        <v>0.31546103195907038</v>
      </c>
      <c r="AB3379" s="167" t="s">
        <v>5917</v>
      </c>
      <c r="AC3379" s="168" t="s">
        <v>3337</v>
      </c>
    </row>
    <row r="3380" spans="1:29" x14ac:dyDescent="0.3">
      <c r="A3380" s="156" t="s">
        <v>4376</v>
      </c>
      <c r="B3380" s="157">
        <v>4</v>
      </c>
      <c r="C3380" s="158" t="s">
        <v>1476</v>
      </c>
      <c r="D3380" s="158" t="s">
        <v>523</v>
      </c>
      <c r="E3380" s="156" t="s">
        <v>2722</v>
      </c>
      <c r="F3380" s="159" t="s">
        <v>2594</v>
      </c>
      <c r="G3380" s="158" t="s">
        <v>5653</v>
      </c>
      <c r="H3380" s="160">
        <v>45299</v>
      </c>
      <c r="I3380" s="160">
        <v>45560</v>
      </c>
      <c r="J3380" s="161" t="s">
        <v>6174</v>
      </c>
      <c r="K3380" s="162"/>
      <c r="L3380" s="163" t="s">
        <v>5671</v>
      </c>
      <c r="M3380" s="171">
        <v>0</v>
      </c>
      <c r="N3380" s="164">
        <v>197.1</v>
      </c>
      <c r="O3380" s="162" t="s">
        <v>6497</v>
      </c>
      <c r="P3380" s="160">
        <v>45560</v>
      </c>
      <c r="Q3380" s="162" t="s">
        <v>6498</v>
      </c>
      <c r="R3380" s="164">
        <v>197.1</v>
      </c>
      <c r="S3380" s="163"/>
      <c r="T3380" s="163"/>
      <c r="U3380" s="161" t="s">
        <v>10</v>
      </c>
      <c r="V3380" s="161" t="s">
        <v>11</v>
      </c>
      <c r="W3380" s="161" t="s">
        <v>12</v>
      </c>
      <c r="X3380" s="161" t="s">
        <v>13</v>
      </c>
      <c r="Y3380" s="165">
        <v>5600</v>
      </c>
      <c r="Z3380" s="165">
        <v>8021101</v>
      </c>
      <c r="AA3380" s="166">
        <v>5.652488127193888E-2</v>
      </c>
      <c r="AB3380" s="167" t="s">
        <v>6499</v>
      </c>
      <c r="AC3380" s="168" t="s">
        <v>3287</v>
      </c>
    </row>
    <row r="3381" spans="1:29" x14ac:dyDescent="0.3">
      <c r="A3381" s="156" t="s">
        <v>3626</v>
      </c>
      <c r="B3381" s="157">
        <v>0</v>
      </c>
      <c r="C3381" s="158" t="s">
        <v>1476</v>
      </c>
      <c r="D3381" s="158" t="s">
        <v>3</v>
      </c>
      <c r="E3381" s="156" t="s">
        <v>2722</v>
      </c>
      <c r="F3381" s="159" t="s">
        <v>2594</v>
      </c>
      <c r="G3381" s="158" t="s">
        <v>5653</v>
      </c>
      <c r="H3381" s="160">
        <v>45299</v>
      </c>
      <c r="I3381" s="160">
        <v>46152</v>
      </c>
      <c r="J3381" s="161" t="s">
        <v>6707</v>
      </c>
      <c r="K3381" s="162"/>
      <c r="L3381" s="163" t="s">
        <v>5671</v>
      </c>
      <c r="M3381" s="171">
        <v>13907.04</v>
      </c>
      <c r="N3381" s="164">
        <v>13907.04</v>
      </c>
      <c r="O3381" s="162"/>
      <c r="P3381" s="160"/>
      <c r="Q3381" s="162"/>
      <c r="R3381" s="164">
        <v>0</v>
      </c>
      <c r="S3381" s="163"/>
      <c r="T3381" s="163"/>
      <c r="U3381" s="161" t="s">
        <v>10</v>
      </c>
      <c r="V3381" s="161" t="s">
        <v>11</v>
      </c>
      <c r="W3381" s="161" t="s">
        <v>12</v>
      </c>
      <c r="X3381" s="161" t="s">
        <v>13</v>
      </c>
      <c r="Y3381" s="165">
        <v>5600</v>
      </c>
      <c r="Z3381" s="165">
        <v>9851100</v>
      </c>
      <c r="AA3381" s="166">
        <v>0</v>
      </c>
      <c r="AB3381" s="167" t="s">
        <v>5677</v>
      </c>
      <c r="AC3381" s="168" t="s">
        <v>3186</v>
      </c>
    </row>
    <row r="3382" spans="1:29" x14ac:dyDescent="0.3">
      <c r="A3382" s="156" t="s">
        <v>3626</v>
      </c>
      <c r="B3382" s="157">
        <v>0</v>
      </c>
      <c r="C3382" s="158" t="s">
        <v>1476</v>
      </c>
      <c r="D3382" s="158" t="s">
        <v>3</v>
      </c>
      <c r="E3382" s="156" t="s">
        <v>2722</v>
      </c>
      <c r="F3382" s="159" t="s">
        <v>2594</v>
      </c>
      <c r="G3382" s="158" t="s">
        <v>5653</v>
      </c>
      <c r="H3382" s="160">
        <v>45299</v>
      </c>
      <c r="I3382" s="160">
        <v>46153</v>
      </c>
      <c r="J3382" s="161" t="s">
        <v>6707</v>
      </c>
      <c r="K3382" s="162" t="s">
        <v>5652</v>
      </c>
      <c r="L3382" s="163" t="s">
        <v>5671</v>
      </c>
      <c r="M3382" s="171">
        <v>-13907.04</v>
      </c>
      <c r="N3382" s="164">
        <v>-13907.04</v>
      </c>
      <c r="O3382" s="162"/>
      <c r="P3382" s="160"/>
      <c r="Q3382" s="162"/>
      <c r="R3382" s="164">
        <v>0</v>
      </c>
      <c r="S3382" s="163"/>
      <c r="T3382" s="163"/>
      <c r="U3382" s="161" t="s">
        <v>10</v>
      </c>
      <c r="V3382" s="161" t="s">
        <v>11</v>
      </c>
      <c r="W3382" s="161" t="s">
        <v>12</v>
      </c>
      <c r="X3382" s="161" t="s">
        <v>13</v>
      </c>
      <c r="Y3382" s="165">
        <v>5600</v>
      </c>
      <c r="Z3382" s="165">
        <v>9851100</v>
      </c>
      <c r="AA3382" s="166">
        <v>0</v>
      </c>
      <c r="AB3382" s="167" t="s">
        <v>8386</v>
      </c>
      <c r="AC3382" s="168" t="s">
        <v>3186</v>
      </c>
    </row>
    <row r="3383" spans="1:29" x14ac:dyDescent="0.3">
      <c r="A3383" s="156" t="s">
        <v>2835</v>
      </c>
      <c r="B3383" s="157">
        <v>2</v>
      </c>
      <c r="C3383" s="158" t="s">
        <v>1476</v>
      </c>
      <c r="D3383" s="158" t="s">
        <v>275</v>
      </c>
      <c r="E3383" s="156" t="s">
        <v>2722</v>
      </c>
      <c r="F3383" s="159" t="s">
        <v>2594</v>
      </c>
      <c r="G3383" s="158" t="s">
        <v>5941</v>
      </c>
      <c r="H3383" s="160">
        <v>43957</v>
      </c>
      <c r="I3383" s="160">
        <v>44006</v>
      </c>
      <c r="J3383" s="161" t="s">
        <v>5</v>
      </c>
      <c r="K3383" s="162"/>
      <c r="L3383" s="163" t="s">
        <v>767</v>
      </c>
      <c r="M3383" s="171">
        <v>0</v>
      </c>
      <c r="N3383" s="164">
        <v>1357.8</v>
      </c>
      <c r="O3383" s="162" t="s">
        <v>2055</v>
      </c>
      <c r="P3383" s="160">
        <v>44006</v>
      </c>
      <c r="Q3383" s="162" t="s">
        <v>914</v>
      </c>
      <c r="R3383" s="164">
        <v>1357.8</v>
      </c>
      <c r="S3383" s="163" t="s">
        <v>395</v>
      </c>
      <c r="T3383" s="163"/>
      <c r="U3383" s="161" t="s">
        <v>10</v>
      </c>
      <c r="V3383" s="161" t="s">
        <v>11</v>
      </c>
      <c r="W3383" s="161" t="s">
        <v>12</v>
      </c>
      <c r="X3383" s="161" t="s">
        <v>13</v>
      </c>
      <c r="Y3383" s="165">
        <v>5600</v>
      </c>
      <c r="Z3383" s="165">
        <v>9191101</v>
      </c>
      <c r="AA3383" s="166">
        <v>0.40789473684210525</v>
      </c>
      <c r="AB3383" s="167" t="s">
        <v>1630</v>
      </c>
      <c r="AC3383" s="168" t="s">
        <v>3222</v>
      </c>
    </row>
    <row r="3384" spans="1:29" x14ac:dyDescent="0.3">
      <c r="A3384" s="156" t="s">
        <v>2835</v>
      </c>
      <c r="B3384" s="157">
        <v>2</v>
      </c>
      <c r="C3384" s="158" t="s">
        <v>1476</v>
      </c>
      <c r="D3384" s="158" t="s">
        <v>275</v>
      </c>
      <c r="E3384" s="156" t="s">
        <v>2722</v>
      </c>
      <c r="F3384" s="159" t="s">
        <v>2594</v>
      </c>
      <c r="G3384" s="158" t="s">
        <v>5941</v>
      </c>
      <c r="H3384" s="160">
        <v>43957</v>
      </c>
      <c r="I3384" s="160">
        <v>44006</v>
      </c>
      <c r="J3384" s="161" t="s">
        <v>979</v>
      </c>
      <c r="K3384" s="162" t="s">
        <v>763</v>
      </c>
      <c r="L3384" s="163" t="s">
        <v>767</v>
      </c>
      <c r="M3384" s="171">
        <v>0</v>
      </c>
      <c r="N3384" s="164">
        <v>1971</v>
      </c>
      <c r="O3384" s="162" t="s">
        <v>2055</v>
      </c>
      <c r="P3384" s="160">
        <v>44006</v>
      </c>
      <c r="Q3384" s="162" t="s">
        <v>914</v>
      </c>
      <c r="R3384" s="164">
        <v>1971</v>
      </c>
      <c r="S3384" s="163" t="s">
        <v>395</v>
      </c>
      <c r="T3384" s="163"/>
      <c r="U3384" s="161" t="s">
        <v>10</v>
      </c>
      <c r="V3384" s="161" t="s">
        <v>11</v>
      </c>
      <c r="W3384" s="161" t="s">
        <v>12</v>
      </c>
      <c r="X3384" s="161" t="s">
        <v>13</v>
      </c>
      <c r="Y3384" s="165">
        <v>5600</v>
      </c>
      <c r="Z3384" s="165">
        <v>9191101</v>
      </c>
      <c r="AA3384" s="166">
        <v>0.59210526315789469</v>
      </c>
      <c r="AB3384" s="167" t="s">
        <v>1630</v>
      </c>
      <c r="AC3384" s="168" t="s">
        <v>3222</v>
      </c>
    </row>
    <row r="3385" spans="1:29" x14ac:dyDescent="0.3">
      <c r="A3385" s="156" t="s">
        <v>2851</v>
      </c>
      <c r="B3385" s="157">
        <v>1</v>
      </c>
      <c r="C3385" s="158" t="s">
        <v>1476</v>
      </c>
      <c r="D3385" s="158" t="s">
        <v>268</v>
      </c>
      <c r="E3385" s="156" t="s">
        <v>2722</v>
      </c>
      <c r="F3385" s="159" t="s">
        <v>2594</v>
      </c>
      <c r="G3385" s="158" t="s">
        <v>5941</v>
      </c>
      <c r="H3385" s="160">
        <v>43957</v>
      </c>
      <c r="I3385" s="160">
        <v>44006</v>
      </c>
      <c r="J3385" s="161" t="s">
        <v>5</v>
      </c>
      <c r="K3385" s="162"/>
      <c r="L3385" s="163" t="s">
        <v>768</v>
      </c>
      <c r="M3385" s="171">
        <v>0</v>
      </c>
      <c r="N3385" s="164">
        <v>678.9</v>
      </c>
      <c r="O3385" s="162" t="s">
        <v>2056</v>
      </c>
      <c r="P3385" s="160">
        <v>44006</v>
      </c>
      <c r="Q3385" s="162" t="s">
        <v>914</v>
      </c>
      <c r="R3385" s="164">
        <v>678.9</v>
      </c>
      <c r="S3385" s="163" t="s">
        <v>2250</v>
      </c>
      <c r="T3385" s="163"/>
      <c r="U3385" s="161" t="s">
        <v>10</v>
      </c>
      <c r="V3385" s="161" t="s">
        <v>11</v>
      </c>
      <c r="W3385" s="161" t="s">
        <v>12</v>
      </c>
      <c r="X3385" s="161" t="s">
        <v>13</v>
      </c>
      <c r="Y3385" s="165">
        <v>5600</v>
      </c>
      <c r="Z3385" s="165">
        <v>9221101</v>
      </c>
      <c r="AA3385" s="166">
        <v>0.40789473684210525</v>
      </c>
      <c r="AB3385" s="167" t="s">
        <v>1634</v>
      </c>
      <c r="AC3385" s="168" t="s">
        <v>3242</v>
      </c>
    </row>
    <row r="3386" spans="1:29" x14ac:dyDescent="0.3">
      <c r="A3386" s="156" t="s">
        <v>2851</v>
      </c>
      <c r="B3386" s="157">
        <v>1</v>
      </c>
      <c r="C3386" s="158" t="s">
        <v>1476</v>
      </c>
      <c r="D3386" s="158" t="s">
        <v>268</v>
      </c>
      <c r="E3386" s="156" t="s">
        <v>2722</v>
      </c>
      <c r="F3386" s="159" t="s">
        <v>2594</v>
      </c>
      <c r="G3386" s="158" t="s">
        <v>5941</v>
      </c>
      <c r="H3386" s="160">
        <v>43957</v>
      </c>
      <c r="I3386" s="160">
        <v>44006</v>
      </c>
      <c r="J3386" s="161" t="s">
        <v>979</v>
      </c>
      <c r="K3386" s="162" t="s">
        <v>764</v>
      </c>
      <c r="L3386" s="163" t="s">
        <v>768</v>
      </c>
      <c r="M3386" s="171">
        <v>0</v>
      </c>
      <c r="N3386" s="164">
        <v>985.5</v>
      </c>
      <c r="O3386" s="162" t="s">
        <v>2056</v>
      </c>
      <c r="P3386" s="160">
        <v>44006</v>
      </c>
      <c r="Q3386" s="162" t="s">
        <v>914</v>
      </c>
      <c r="R3386" s="164">
        <v>985.50000000000011</v>
      </c>
      <c r="S3386" s="163" t="s">
        <v>2250</v>
      </c>
      <c r="T3386" s="163"/>
      <c r="U3386" s="161" t="s">
        <v>10</v>
      </c>
      <c r="V3386" s="161" t="s">
        <v>11</v>
      </c>
      <c r="W3386" s="161" t="s">
        <v>12</v>
      </c>
      <c r="X3386" s="161" t="s">
        <v>13</v>
      </c>
      <c r="Y3386" s="165">
        <v>5600</v>
      </c>
      <c r="Z3386" s="165">
        <v>9221101</v>
      </c>
      <c r="AA3386" s="166">
        <v>0.5921052631578948</v>
      </c>
      <c r="AB3386" s="167" t="s">
        <v>1634</v>
      </c>
      <c r="AC3386" s="168" t="s">
        <v>3242</v>
      </c>
    </row>
    <row r="3387" spans="1:29" x14ac:dyDescent="0.3">
      <c r="A3387" s="156" t="s">
        <v>2861</v>
      </c>
      <c r="B3387" s="157">
        <v>1</v>
      </c>
      <c r="C3387" s="158" t="s">
        <v>1476</v>
      </c>
      <c r="D3387" s="158" t="s">
        <v>283</v>
      </c>
      <c r="E3387" s="156" t="s">
        <v>2722</v>
      </c>
      <c r="F3387" s="159" t="s">
        <v>2594</v>
      </c>
      <c r="G3387" s="158" t="s">
        <v>5941</v>
      </c>
      <c r="H3387" s="160">
        <v>43957</v>
      </c>
      <c r="I3387" s="160">
        <v>44006</v>
      </c>
      <c r="J3387" s="161" t="s">
        <v>5</v>
      </c>
      <c r="K3387" s="162"/>
      <c r="L3387" s="163" t="s">
        <v>769</v>
      </c>
      <c r="M3387" s="171">
        <v>0</v>
      </c>
      <c r="N3387" s="164">
        <v>1357.8</v>
      </c>
      <c r="O3387" s="162" t="s">
        <v>2057</v>
      </c>
      <c r="P3387" s="160">
        <v>44006</v>
      </c>
      <c r="Q3387" s="162" t="s">
        <v>914</v>
      </c>
      <c r="R3387" s="164">
        <v>1357.8</v>
      </c>
      <c r="S3387" s="163" t="s">
        <v>401</v>
      </c>
      <c r="T3387" s="163"/>
      <c r="U3387" s="161" t="s">
        <v>10</v>
      </c>
      <c r="V3387" s="161" t="s">
        <v>11</v>
      </c>
      <c r="W3387" s="161" t="s">
        <v>12</v>
      </c>
      <c r="X3387" s="161" t="s">
        <v>13</v>
      </c>
      <c r="Y3387" s="165">
        <v>5600</v>
      </c>
      <c r="Z3387" s="165">
        <v>9231101</v>
      </c>
      <c r="AA3387" s="166">
        <v>0.40789473684210525</v>
      </c>
      <c r="AB3387" s="167" t="s">
        <v>1636</v>
      </c>
      <c r="AC3387" s="168" t="s">
        <v>3247</v>
      </c>
    </row>
    <row r="3388" spans="1:29" x14ac:dyDescent="0.3">
      <c r="A3388" s="156" t="s">
        <v>2861</v>
      </c>
      <c r="B3388" s="157">
        <v>1</v>
      </c>
      <c r="C3388" s="158" t="s">
        <v>1476</v>
      </c>
      <c r="D3388" s="158" t="s">
        <v>283</v>
      </c>
      <c r="E3388" s="156" t="s">
        <v>2722</v>
      </c>
      <c r="F3388" s="159" t="s">
        <v>2594</v>
      </c>
      <c r="G3388" s="158" t="s">
        <v>5941</v>
      </c>
      <c r="H3388" s="160">
        <v>43957</v>
      </c>
      <c r="I3388" s="160">
        <v>44006</v>
      </c>
      <c r="J3388" s="161" t="s">
        <v>979</v>
      </c>
      <c r="K3388" s="162" t="s">
        <v>765</v>
      </c>
      <c r="L3388" s="163" t="s">
        <v>769</v>
      </c>
      <c r="M3388" s="171">
        <v>0</v>
      </c>
      <c r="N3388" s="164">
        <v>1971</v>
      </c>
      <c r="O3388" s="162" t="s">
        <v>2057</v>
      </c>
      <c r="P3388" s="160">
        <v>44006</v>
      </c>
      <c r="Q3388" s="162" t="s">
        <v>914</v>
      </c>
      <c r="R3388" s="164">
        <v>1971.0000000000002</v>
      </c>
      <c r="S3388" s="163" t="s">
        <v>401</v>
      </c>
      <c r="T3388" s="163"/>
      <c r="U3388" s="161" t="s">
        <v>10</v>
      </c>
      <c r="V3388" s="161" t="s">
        <v>11</v>
      </c>
      <c r="W3388" s="161" t="s">
        <v>12</v>
      </c>
      <c r="X3388" s="161" t="s">
        <v>13</v>
      </c>
      <c r="Y3388" s="165">
        <v>5600</v>
      </c>
      <c r="Z3388" s="165">
        <v>9231101</v>
      </c>
      <c r="AA3388" s="166">
        <v>0.5921052631578948</v>
      </c>
      <c r="AB3388" s="167" t="s">
        <v>1636</v>
      </c>
      <c r="AC3388" s="168" t="s">
        <v>3247</v>
      </c>
    </row>
    <row r="3389" spans="1:29" x14ac:dyDescent="0.3">
      <c r="A3389" s="156" t="s">
        <v>2906</v>
      </c>
      <c r="B3389" s="157">
        <v>2</v>
      </c>
      <c r="C3389" s="158" t="s">
        <v>1476</v>
      </c>
      <c r="D3389" s="158" t="s">
        <v>285</v>
      </c>
      <c r="E3389" s="156" t="s">
        <v>2722</v>
      </c>
      <c r="F3389" s="159" t="s">
        <v>2594</v>
      </c>
      <c r="G3389" s="158" t="s">
        <v>5941</v>
      </c>
      <c r="H3389" s="160">
        <v>43957</v>
      </c>
      <c r="I3389" s="160">
        <v>44006</v>
      </c>
      <c r="J3389" s="161" t="s">
        <v>5</v>
      </c>
      <c r="K3389" s="162"/>
      <c r="L3389" s="163" t="s">
        <v>770</v>
      </c>
      <c r="M3389" s="171">
        <v>0</v>
      </c>
      <c r="N3389" s="164">
        <v>1373</v>
      </c>
      <c r="O3389" s="162" t="s">
        <v>2107</v>
      </c>
      <c r="P3389" s="160">
        <v>44006</v>
      </c>
      <c r="Q3389" s="162" t="s">
        <v>914</v>
      </c>
      <c r="R3389" s="164">
        <v>1373</v>
      </c>
      <c r="S3389" s="163" t="s">
        <v>633</v>
      </c>
      <c r="T3389" s="163"/>
      <c r="U3389" s="161" t="s">
        <v>10</v>
      </c>
      <c r="V3389" s="161" t="s">
        <v>11</v>
      </c>
      <c r="W3389" s="161" t="s">
        <v>12</v>
      </c>
      <c r="X3389" s="161" t="s">
        <v>13</v>
      </c>
      <c r="Y3389" s="165">
        <v>5600</v>
      </c>
      <c r="Z3389" s="165">
        <v>9381101</v>
      </c>
      <c r="AA3389" s="166">
        <v>0.41058612440191389</v>
      </c>
      <c r="AB3389" s="167" t="s">
        <v>1638</v>
      </c>
      <c r="AC3389" s="168" t="s">
        <v>3332</v>
      </c>
    </row>
    <row r="3390" spans="1:29" x14ac:dyDescent="0.3">
      <c r="A3390" s="156" t="s">
        <v>2906</v>
      </c>
      <c r="B3390" s="157">
        <v>2</v>
      </c>
      <c r="C3390" s="158" t="s">
        <v>1476</v>
      </c>
      <c r="D3390" s="158" t="s">
        <v>285</v>
      </c>
      <c r="E3390" s="156" t="s">
        <v>2722</v>
      </c>
      <c r="F3390" s="159" t="s">
        <v>2594</v>
      </c>
      <c r="G3390" s="158" t="s">
        <v>5941</v>
      </c>
      <c r="H3390" s="160">
        <v>43957</v>
      </c>
      <c r="I3390" s="160">
        <v>44013</v>
      </c>
      <c r="J3390" s="161" t="s">
        <v>979</v>
      </c>
      <c r="K3390" s="162" t="s">
        <v>766</v>
      </c>
      <c r="L3390" s="163" t="s">
        <v>770</v>
      </c>
      <c r="M3390" s="171">
        <v>0</v>
      </c>
      <c r="N3390" s="164">
        <v>1971</v>
      </c>
      <c r="O3390" s="162" t="s">
        <v>2107</v>
      </c>
      <c r="P3390" s="160">
        <v>44013</v>
      </c>
      <c r="Q3390" s="162" t="s">
        <v>914</v>
      </c>
      <c r="R3390" s="164">
        <v>1971</v>
      </c>
      <c r="S3390" s="163" t="s">
        <v>633</v>
      </c>
      <c r="T3390" s="163"/>
      <c r="U3390" s="161" t="s">
        <v>10</v>
      </c>
      <c r="V3390" s="161" t="s">
        <v>11</v>
      </c>
      <c r="W3390" s="161" t="s">
        <v>12</v>
      </c>
      <c r="X3390" s="161" t="s">
        <v>13</v>
      </c>
      <c r="Y3390" s="165">
        <v>5600</v>
      </c>
      <c r="Z3390" s="165">
        <v>9381101</v>
      </c>
      <c r="AA3390" s="166">
        <v>0.58941387559808611</v>
      </c>
      <c r="AB3390" s="167" t="s">
        <v>1638</v>
      </c>
      <c r="AC3390" s="168" t="s">
        <v>3332</v>
      </c>
    </row>
    <row r="3391" spans="1:29" x14ac:dyDescent="0.3">
      <c r="A3391" s="156" t="s">
        <v>1711</v>
      </c>
      <c r="B3391" s="157">
        <v>1</v>
      </c>
      <c r="C3391" s="158" t="s">
        <v>1476</v>
      </c>
      <c r="D3391" s="158" t="s">
        <v>268</v>
      </c>
      <c r="E3391" s="156" t="s">
        <v>236</v>
      </c>
      <c r="F3391" s="159" t="s">
        <v>2594</v>
      </c>
      <c r="G3391" s="158" t="s">
        <v>5941</v>
      </c>
      <c r="H3391" s="160">
        <v>43978</v>
      </c>
      <c r="I3391" s="160">
        <v>44005</v>
      </c>
      <c r="J3391" s="161" t="s">
        <v>5</v>
      </c>
      <c r="K3391" s="162" t="s">
        <v>823</v>
      </c>
      <c r="L3391" s="163" t="s">
        <v>846</v>
      </c>
      <c r="M3391" s="171">
        <v>0</v>
      </c>
      <c r="N3391" s="164">
        <v>500</v>
      </c>
      <c r="O3391" s="162" t="s">
        <v>2108</v>
      </c>
      <c r="P3391" s="160">
        <v>44005</v>
      </c>
      <c r="Q3391" s="162" t="s">
        <v>909</v>
      </c>
      <c r="R3391" s="164">
        <v>500</v>
      </c>
      <c r="S3391" s="163" t="s">
        <v>642</v>
      </c>
      <c r="T3391" s="163"/>
      <c r="U3391" s="161" t="s">
        <v>10</v>
      </c>
      <c r="V3391" s="161" t="s">
        <v>11</v>
      </c>
      <c r="W3391" s="161" t="s">
        <v>12</v>
      </c>
      <c r="X3391" s="161" t="s">
        <v>13</v>
      </c>
      <c r="Y3391" s="165">
        <v>5600</v>
      </c>
      <c r="Z3391" s="165">
        <v>9221102</v>
      </c>
      <c r="AA3391" s="166">
        <v>1</v>
      </c>
      <c r="AB3391" s="167" t="s">
        <v>2676</v>
      </c>
      <c r="AC3391" s="168" t="s">
        <v>3246</v>
      </c>
    </row>
    <row r="3392" spans="1:29" x14ac:dyDescent="0.3">
      <c r="A3392" s="156" t="s">
        <v>2835</v>
      </c>
      <c r="B3392" s="157">
        <v>2</v>
      </c>
      <c r="C3392" s="158" t="s">
        <v>1476</v>
      </c>
      <c r="D3392" s="158" t="s">
        <v>275</v>
      </c>
      <c r="E3392" s="156" t="s">
        <v>2722</v>
      </c>
      <c r="F3392" s="159" t="s">
        <v>2594</v>
      </c>
      <c r="G3392" s="158" t="s">
        <v>5941</v>
      </c>
      <c r="H3392" s="160">
        <v>43985</v>
      </c>
      <c r="I3392" s="160">
        <v>44061</v>
      </c>
      <c r="J3392" s="161" t="s">
        <v>5</v>
      </c>
      <c r="K3392" s="162"/>
      <c r="L3392" s="163" t="s">
        <v>876</v>
      </c>
      <c r="M3392" s="171">
        <v>0</v>
      </c>
      <c r="N3392" s="164">
        <v>678.9</v>
      </c>
      <c r="O3392" s="162" t="s">
        <v>1066</v>
      </c>
      <c r="P3392" s="160">
        <v>44061</v>
      </c>
      <c r="Q3392" s="162" t="s">
        <v>1067</v>
      </c>
      <c r="R3392" s="164">
        <v>678.9</v>
      </c>
      <c r="S3392" s="163" t="s">
        <v>395</v>
      </c>
      <c r="T3392" s="163"/>
      <c r="U3392" s="161" t="s">
        <v>10</v>
      </c>
      <c r="V3392" s="161" t="s">
        <v>11</v>
      </c>
      <c r="W3392" s="161" t="s">
        <v>12</v>
      </c>
      <c r="X3392" s="161" t="s">
        <v>13</v>
      </c>
      <c r="Y3392" s="165">
        <v>5600</v>
      </c>
      <c r="Z3392" s="165">
        <v>9191101</v>
      </c>
      <c r="AA3392" s="166">
        <v>0.40789473684210525</v>
      </c>
      <c r="AB3392" s="167" t="s">
        <v>1631</v>
      </c>
      <c r="AC3392" s="168" t="s">
        <v>3222</v>
      </c>
    </row>
    <row r="3393" spans="1:29" x14ac:dyDescent="0.3">
      <c r="A3393" s="156" t="s">
        <v>2835</v>
      </c>
      <c r="B3393" s="157">
        <v>2</v>
      </c>
      <c r="C3393" s="158" t="s">
        <v>1476</v>
      </c>
      <c r="D3393" s="158" t="s">
        <v>275</v>
      </c>
      <c r="E3393" s="156" t="s">
        <v>2722</v>
      </c>
      <c r="F3393" s="159" t="s">
        <v>2594</v>
      </c>
      <c r="G3393" s="158" t="s">
        <v>5941</v>
      </c>
      <c r="H3393" s="160">
        <v>43985</v>
      </c>
      <c r="I3393" s="160">
        <v>44061</v>
      </c>
      <c r="J3393" s="161" t="s">
        <v>979</v>
      </c>
      <c r="K3393" s="162" t="s">
        <v>853</v>
      </c>
      <c r="L3393" s="163" t="s">
        <v>876</v>
      </c>
      <c r="M3393" s="171">
        <v>0</v>
      </c>
      <c r="N3393" s="164">
        <v>985.5</v>
      </c>
      <c r="O3393" s="162" t="s">
        <v>1066</v>
      </c>
      <c r="P3393" s="160">
        <v>44061</v>
      </c>
      <c r="Q3393" s="162" t="s">
        <v>1067</v>
      </c>
      <c r="R3393" s="164">
        <v>985.5</v>
      </c>
      <c r="S3393" s="163" t="s">
        <v>395</v>
      </c>
      <c r="T3393" s="163"/>
      <c r="U3393" s="161" t="s">
        <v>10</v>
      </c>
      <c r="V3393" s="161" t="s">
        <v>11</v>
      </c>
      <c r="W3393" s="161" t="s">
        <v>12</v>
      </c>
      <c r="X3393" s="161" t="s">
        <v>13</v>
      </c>
      <c r="Y3393" s="165">
        <v>5600</v>
      </c>
      <c r="Z3393" s="165">
        <v>9191101</v>
      </c>
      <c r="AA3393" s="166">
        <v>0.59210526315789469</v>
      </c>
      <c r="AB3393" s="167" t="s">
        <v>1631</v>
      </c>
      <c r="AC3393" s="168" t="s">
        <v>3222</v>
      </c>
    </row>
    <row r="3394" spans="1:29" x14ac:dyDescent="0.3">
      <c r="A3394" s="156" t="s">
        <v>2861</v>
      </c>
      <c r="B3394" s="157">
        <v>1</v>
      </c>
      <c r="C3394" s="158" t="s">
        <v>1476</v>
      </c>
      <c r="D3394" s="158" t="s">
        <v>283</v>
      </c>
      <c r="E3394" s="156" t="s">
        <v>2722</v>
      </c>
      <c r="F3394" s="159" t="s">
        <v>2594</v>
      </c>
      <c r="G3394" s="158" t="s">
        <v>5941</v>
      </c>
      <c r="H3394" s="160">
        <v>43985</v>
      </c>
      <c r="I3394" s="160">
        <v>44061</v>
      </c>
      <c r="J3394" s="161" t="s">
        <v>5</v>
      </c>
      <c r="K3394" s="162"/>
      <c r="L3394" s="163" t="s">
        <v>877</v>
      </c>
      <c r="M3394" s="171">
        <v>0</v>
      </c>
      <c r="N3394" s="164">
        <v>678.9</v>
      </c>
      <c r="O3394" s="162" t="s">
        <v>1068</v>
      </c>
      <c r="P3394" s="160">
        <v>44061</v>
      </c>
      <c r="Q3394" s="162" t="s">
        <v>1067</v>
      </c>
      <c r="R3394" s="164">
        <v>678.9</v>
      </c>
      <c r="S3394" s="163" t="s">
        <v>401</v>
      </c>
      <c r="T3394" s="163"/>
      <c r="U3394" s="161" t="s">
        <v>10</v>
      </c>
      <c r="V3394" s="161" t="s">
        <v>11</v>
      </c>
      <c r="W3394" s="161" t="s">
        <v>12</v>
      </c>
      <c r="X3394" s="161" t="s">
        <v>13</v>
      </c>
      <c r="Y3394" s="165">
        <v>5600</v>
      </c>
      <c r="Z3394" s="165">
        <v>9231101</v>
      </c>
      <c r="AA3394" s="166">
        <v>0.40789473684210525</v>
      </c>
      <c r="AB3394" s="167" t="s">
        <v>1637</v>
      </c>
      <c r="AC3394" s="168" t="s">
        <v>3247</v>
      </c>
    </row>
    <row r="3395" spans="1:29" x14ac:dyDescent="0.3">
      <c r="A3395" s="156" t="s">
        <v>2861</v>
      </c>
      <c r="B3395" s="157">
        <v>1</v>
      </c>
      <c r="C3395" s="158" t="s">
        <v>1476</v>
      </c>
      <c r="D3395" s="158" t="s">
        <v>283</v>
      </c>
      <c r="E3395" s="156" t="s">
        <v>2722</v>
      </c>
      <c r="F3395" s="159" t="s">
        <v>2594</v>
      </c>
      <c r="G3395" s="158" t="s">
        <v>5941</v>
      </c>
      <c r="H3395" s="160">
        <v>43985</v>
      </c>
      <c r="I3395" s="160">
        <v>44061</v>
      </c>
      <c r="J3395" s="161" t="s">
        <v>979</v>
      </c>
      <c r="K3395" s="162" t="s">
        <v>854</v>
      </c>
      <c r="L3395" s="163" t="s">
        <v>877</v>
      </c>
      <c r="M3395" s="171">
        <v>0</v>
      </c>
      <c r="N3395" s="164">
        <v>985.50000000000011</v>
      </c>
      <c r="O3395" s="162" t="s">
        <v>1068</v>
      </c>
      <c r="P3395" s="160">
        <v>44061</v>
      </c>
      <c r="Q3395" s="162" t="s">
        <v>1067</v>
      </c>
      <c r="R3395" s="164">
        <v>985.5</v>
      </c>
      <c r="S3395" s="163" t="s">
        <v>401</v>
      </c>
      <c r="T3395" s="163"/>
      <c r="U3395" s="161" t="s">
        <v>10</v>
      </c>
      <c r="V3395" s="161" t="s">
        <v>11</v>
      </c>
      <c r="W3395" s="161" t="s">
        <v>12</v>
      </c>
      <c r="X3395" s="161" t="s">
        <v>13</v>
      </c>
      <c r="Y3395" s="165">
        <v>5600</v>
      </c>
      <c r="Z3395" s="165">
        <v>9231101</v>
      </c>
      <c r="AA3395" s="166">
        <v>0.59210526315789469</v>
      </c>
      <c r="AB3395" s="167" t="s">
        <v>1637</v>
      </c>
      <c r="AC3395" s="168" t="s">
        <v>3247</v>
      </c>
    </row>
    <row r="3396" spans="1:29" x14ac:dyDescent="0.3">
      <c r="A3396" s="156" t="s">
        <v>2906</v>
      </c>
      <c r="B3396" s="157">
        <v>2</v>
      </c>
      <c r="C3396" s="158" t="s">
        <v>1476</v>
      </c>
      <c r="D3396" s="158" t="s">
        <v>285</v>
      </c>
      <c r="E3396" s="156" t="s">
        <v>2722</v>
      </c>
      <c r="F3396" s="159" t="s">
        <v>2594</v>
      </c>
      <c r="G3396" s="158" t="s">
        <v>5941</v>
      </c>
      <c r="H3396" s="160">
        <v>43985</v>
      </c>
      <c r="I3396" s="160">
        <v>44061</v>
      </c>
      <c r="J3396" s="161" t="s">
        <v>5</v>
      </c>
      <c r="K3396" s="162"/>
      <c r="L3396" s="163" t="s">
        <v>878</v>
      </c>
      <c r="M3396" s="171">
        <v>0</v>
      </c>
      <c r="N3396" s="164">
        <v>682</v>
      </c>
      <c r="O3396" s="162" t="s">
        <v>1069</v>
      </c>
      <c r="P3396" s="160">
        <v>44061</v>
      </c>
      <c r="Q3396" s="162" t="s">
        <v>1067</v>
      </c>
      <c r="R3396" s="164">
        <v>682</v>
      </c>
      <c r="S3396" s="163" t="s">
        <v>633</v>
      </c>
      <c r="T3396" s="163"/>
      <c r="U3396" s="161" t="s">
        <v>10</v>
      </c>
      <c r="V3396" s="161" t="s">
        <v>11</v>
      </c>
      <c r="W3396" s="161" t="s">
        <v>12</v>
      </c>
      <c r="X3396" s="161" t="s">
        <v>13</v>
      </c>
      <c r="Y3396" s="165">
        <v>5600</v>
      </c>
      <c r="Z3396" s="165">
        <v>9381101</v>
      </c>
      <c r="AA3396" s="166">
        <v>0.40789473684210525</v>
      </c>
      <c r="AB3396" s="167" t="s">
        <v>1639</v>
      </c>
      <c r="AC3396" s="168" t="s">
        <v>3332</v>
      </c>
    </row>
    <row r="3397" spans="1:29" x14ac:dyDescent="0.3">
      <c r="A3397" s="156" t="s">
        <v>2906</v>
      </c>
      <c r="B3397" s="157">
        <v>2</v>
      </c>
      <c r="C3397" s="158" t="s">
        <v>1476</v>
      </c>
      <c r="D3397" s="158" t="s">
        <v>285</v>
      </c>
      <c r="E3397" s="156" t="s">
        <v>2722</v>
      </c>
      <c r="F3397" s="159" t="s">
        <v>2594</v>
      </c>
      <c r="G3397" s="158" t="s">
        <v>5941</v>
      </c>
      <c r="H3397" s="160">
        <v>43985</v>
      </c>
      <c r="I3397" s="160">
        <v>44061</v>
      </c>
      <c r="J3397" s="161" t="s">
        <v>979</v>
      </c>
      <c r="K3397" s="162" t="s">
        <v>855</v>
      </c>
      <c r="L3397" s="163" t="s">
        <v>878</v>
      </c>
      <c r="M3397" s="171">
        <v>0</v>
      </c>
      <c r="N3397" s="164">
        <v>990</v>
      </c>
      <c r="O3397" s="162" t="s">
        <v>1069</v>
      </c>
      <c r="P3397" s="160">
        <v>44061</v>
      </c>
      <c r="Q3397" s="162" t="s">
        <v>1067</v>
      </c>
      <c r="R3397" s="164">
        <v>990</v>
      </c>
      <c r="S3397" s="163" t="s">
        <v>633</v>
      </c>
      <c r="T3397" s="163"/>
      <c r="U3397" s="161" t="s">
        <v>10</v>
      </c>
      <c r="V3397" s="161" t="s">
        <v>11</v>
      </c>
      <c r="W3397" s="161" t="s">
        <v>12</v>
      </c>
      <c r="X3397" s="161" t="s">
        <v>13</v>
      </c>
      <c r="Y3397" s="165">
        <v>5600</v>
      </c>
      <c r="Z3397" s="165">
        <v>9381101</v>
      </c>
      <c r="AA3397" s="166">
        <v>0.59210526315789469</v>
      </c>
      <c r="AB3397" s="167" t="s">
        <v>1639</v>
      </c>
      <c r="AC3397" s="168" t="s">
        <v>3332</v>
      </c>
    </row>
    <row r="3398" spans="1:29" x14ac:dyDescent="0.3">
      <c r="A3398" s="156" t="s">
        <v>2835</v>
      </c>
      <c r="B3398" s="157">
        <v>2</v>
      </c>
      <c r="C3398" s="158" t="s">
        <v>1476</v>
      </c>
      <c r="D3398" s="158" t="s">
        <v>275</v>
      </c>
      <c r="E3398" s="156" t="s">
        <v>2722</v>
      </c>
      <c r="F3398" s="159" t="s">
        <v>2594</v>
      </c>
      <c r="G3398" s="158" t="s">
        <v>5941</v>
      </c>
      <c r="H3398" s="160">
        <v>44018</v>
      </c>
      <c r="I3398" s="160">
        <v>44060</v>
      </c>
      <c r="J3398" s="161" t="s">
        <v>979</v>
      </c>
      <c r="K3398" s="162" t="s">
        <v>1000</v>
      </c>
      <c r="L3398" s="163" t="s">
        <v>1001</v>
      </c>
      <c r="M3398" s="171">
        <v>0</v>
      </c>
      <c r="N3398" s="164">
        <v>1664.4</v>
      </c>
      <c r="O3398" s="162" t="s">
        <v>1042</v>
      </c>
      <c r="P3398" s="160">
        <v>44060</v>
      </c>
      <c r="Q3398" s="162" t="s">
        <v>1043</v>
      </c>
      <c r="R3398" s="164">
        <v>1664.4</v>
      </c>
      <c r="S3398" s="163" t="s">
        <v>395</v>
      </c>
      <c r="T3398" s="163"/>
      <c r="U3398" s="161" t="s">
        <v>10</v>
      </c>
      <c r="V3398" s="161" t="s">
        <v>11</v>
      </c>
      <c r="W3398" s="161" t="s">
        <v>12</v>
      </c>
      <c r="X3398" s="161" t="s">
        <v>13</v>
      </c>
      <c r="Y3398" s="165">
        <v>5600</v>
      </c>
      <c r="Z3398" s="165">
        <v>9191101</v>
      </c>
      <c r="AA3398" s="166">
        <v>1</v>
      </c>
      <c r="AB3398" s="167" t="s">
        <v>1632</v>
      </c>
      <c r="AC3398" s="168" t="s">
        <v>3222</v>
      </c>
    </row>
    <row r="3399" spans="1:29" x14ac:dyDescent="0.3">
      <c r="A3399" s="156" t="s">
        <v>2835</v>
      </c>
      <c r="B3399" s="157">
        <v>2</v>
      </c>
      <c r="C3399" s="158" t="s">
        <v>1476</v>
      </c>
      <c r="D3399" s="158" t="s">
        <v>275</v>
      </c>
      <c r="E3399" s="156" t="s">
        <v>2722</v>
      </c>
      <c r="F3399" s="159" t="s">
        <v>2594</v>
      </c>
      <c r="G3399" s="158" t="s">
        <v>5941</v>
      </c>
      <c r="H3399" s="160">
        <v>44018</v>
      </c>
      <c r="I3399" s="160">
        <v>44117</v>
      </c>
      <c r="J3399" s="161" t="s">
        <v>979</v>
      </c>
      <c r="K3399" s="162" t="s">
        <v>1009</v>
      </c>
      <c r="L3399" s="163" t="s">
        <v>1031</v>
      </c>
      <c r="M3399" s="171">
        <v>0</v>
      </c>
      <c r="N3399" s="164">
        <v>1664.4</v>
      </c>
      <c r="O3399" s="162" t="s">
        <v>1222</v>
      </c>
      <c r="P3399" s="160">
        <v>44117</v>
      </c>
      <c r="Q3399" s="162" t="s">
        <v>1223</v>
      </c>
      <c r="R3399" s="164">
        <v>1664.4</v>
      </c>
      <c r="S3399" s="163" t="s">
        <v>395</v>
      </c>
      <c r="T3399" s="163"/>
      <c r="U3399" s="161" t="s">
        <v>10</v>
      </c>
      <c r="V3399" s="161" t="s">
        <v>11</v>
      </c>
      <c r="W3399" s="161" t="s">
        <v>12</v>
      </c>
      <c r="X3399" s="161" t="s">
        <v>13</v>
      </c>
      <c r="Y3399" s="165">
        <v>5600</v>
      </c>
      <c r="Z3399" s="165">
        <v>9191101</v>
      </c>
      <c r="AA3399" s="166">
        <v>1</v>
      </c>
      <c r="AB3399" s="167" t="s">
        <v>1633</v>
      </c>
      <c r="AC3399" s="168" t="s">
        <v>3222</v>
      </c>
    </row>
    <row r="3400" spans="1:29" x14ac:dyDescent="0.3">
      <c r="A3400" s="156" t="s">
        <v>2861</v>
      </c>
      <c r="B3400" s="157">
        <v>1</v>
      </c>
      <c r="C3400" s="158" t="s">
        <v>1476</v>
      </c>
      <c r="D3400" s="158" t="s">
        <v>283</v>
      </c>
      <c r="E3400" s="156" t="s">
        <v>2722</v>
      </c>
      <c r="F3400" s="159" t="s">
        <v>2594</v>
      </c>
      <c r="G3400" s="158" t="s">
        <v>5941</v>
      </c>
      <c r="H3400" s="160">
        <v>44113</v>
      </c>
      <c r="I3400" s="160">
        <v>44626</v>
      </c>
      <c r="J3400" s="161" t="s">
        <v>2202</v>
      </c>
      <c r="K3400" s="162"/>
      <c r="L3400" s="163" t="s">
        <v>1252</v>
      </c>
      <c r="M3400" s="171">
        <v>1664.4</v>
      </c>
      <c r="N3400" s="164">
        <v>1664.4</v>
      </c>
      <c r="O3400" s="162"/>
      <c r="P3400" s="160"/>
      <c r="Q3400" s="162"/>
      <c r="R3400" s="164">
        <v>0</v>
      </c>
      <c r="S3400" s="163" t="s">
        <v>401</v>
      </c>
      <c r="T3400" s="163"/>
      <c r="U3400" s="161" t="s">
        <v>10</v>
      </c>
      <c r="V3400" s="161" t="s">
        <v>11</v>
      </c>
      <c r="W3400" s="161" t="s">
        <v>12</v>
      </c>
      <c r="X3400" s="161" t="s">
        <v>13</v>
      </c>
      <c r="Y3400" s="165">
        <v>5600</v>
      </c>
      <c r="Z3400" s="165">
        <v>9231101</v>
      </c>
      <c r="AA3400" s="166">
        <v>0</v>
      </c>
      <c r="AB3400" s="167" t="s">
        <v>4945</v>
      </c>
      <c r="AC3400" s="168" t="s">
        <v>3247</v>
      </c>
    </row>
    <row r="3401" spans="1:29" x14ac:dyDescent="0.3">
      <c r="A3401" s="156" t="s">
        <v>2861</v>
      </c>
      <c r="B3401" s="157">
        <v>1</v>
      </c>
      <c r="C3401" s="158" t="s">
        <v>1476</v>
      </c>
      <c r="D3401" s="158" t="s">
        <v>283</v>
      </c>
      <c r="E3401" s="156" t="s">
        <v>2722</v>
      </c>
      <c r="F3401" s="159" t="s">
        <v>2594</v>
      </c>
      <c r="G3401" s="158" t="s">
        <v>5941</v>
      </c>
      <c r="H3401" s="160">
        <v>44113</v>
      </c>
      <c r="I3401" s="160">
        <v>44627</v>
      </c>
      <c r="J3401" s="161" t="s">
        <v>2202</v>
      </c>
      <c r="K3401" s="162" t="s">
        <v>1210</v>
      </c>
      <c r="L3401" s="163" t="s">
        <v>1252</v>
      </c>
      <c r="M3401" s="171">
        <v>-1664.4</v>
      </c>
      <c r="N3401" s="164">
        <v>-1664.4</v>
      </c>
      <c r="O3401" s="162"/>
      <c r="P3401" s="160"/>
      <c r="Q3401" s="162"/>
      <c r="R3401" s="164">
        <v>0</v>
      </c>
      <c r="S3401" s="163" t="s">
        <v>401</v>
      </c>
      <c r="T3401" s="163"/>
      <c r="U3401" s="161" t="s">
        <v>10</v>
      </c>
      <c r="V3401" s="161" t="s">
        <v>11</v>
      </c>
      <c r="W3401" s="161" t="s">
        <v>12</v>
      </c>
      <c r="X3401" s="161" t="s">
        <v>13</v>
      </c>
      <c r="Y3401" s="165">
        <v>5600</v>
      </c>
      <c r="Z3401" s="165">
        <v>9231101</v>
      </c>
      <c r="AA3401" s="166">
        <v>0</v>
      </c>
      <c r="AB3401" s="167" t="s">
        <v>4946</v>
      </c>
      <c r="AC3401" s="168" t="s">
        <v>3247</v>
      </c>
    </row>
    <row r="3402" spans="1:29" x14ac:dyDescent="0.3">
      <c r="A3402" s="156" t="s">
        <v>2851</v>
      </c>
      <c r="B3402" s="157">
        <v>1</v>
      </c>
      <c r="C3402" s="158" t="s">
        <v>1476</v>
      </c>
      <c r="D3402" s="158" t="s">
        <v>268</v>
      </c>
      <c r="E3402" s="156" t="s">
        <v>2722</v>
      </c>
      <c r="F3402" s="159" t="s">
        <v>2594</v>
      </c>
      <c r="G3402" s="158" t="s">
        <v>5941</v>
      </c>
      <c r="H3402" s="160">
        <v>44126</v>
      </c>
      <c r="I3402" s="160">
        <v>44232</v>
      </c>
      <c r="J3402" s="161" t="s">
        <v>979</v>
      </c>
      <c r="K3402" s="162" t="s">
        <v>1288</v>
      </c>
      <c r="L3402" s="163" t="s">
        <v>1310</v>
      </c>
      <c r="M3402" s="171">
        <v>0</v>
      </c>
      <c r="N3402" s="164">
        <v>4993.2</v>
      </c>
      <c r="O3402" s="162" t="s">
        <v>1586</v>
      </c>
      <c r="P3402" s="160">
        <v>44232</v>
      </c>
      <c r="Q3402" s="162" t="s">
        <v>1587</v>
      </c>
      <c r="R3402" s="164">
        <v>4993.2</v>
      </c>
      <c r="S3402" s="163" t="s">
        <v>2250</v>
      </c>
      <c r="T3402" s="163"/>
      <c r="U3402" s="161" t="s">
        <v>10</v>
      </c>
      <c r="V3402" s="161" t="s">
        <v>11</v>
      </c>
      <c r="W3402" s="161" t="s">
        <v>12</v>
      </c>
      <c r="X3402" s="161" t="s">
        <v>13</v>
      </c>
      <c r="Y3402" s="165">
        <v>5600</v>
      </c>
      <c r="Z3402" s="165">
        <v>9221101</v>
      </c>
      <c r="AA3402" s="166">
        <v>1</v>
      </c>
      <c r="AB3402" s="167" t="s">
        <v>1635</v>
      </c>
      <c r="AC3402" s="168" t="s">
        <v>3242</v>
      </c>
    </row>
    <row r="3403" spans="1:29" x14ac:dyDescent="0.3">
      <c r="A3403" s="156" t="s">
        <v>2906</v>
      </c>
      <c r="B3403" s="157">
        <v>2</v>
      </c>
      <c r="C3403" s="158" t="s">
        <v>1476</v>
      </c>
      <c r="D3403" s="158" t="s">
        <v>285</v>
      </c>
      <c r="E3403" s="156" t="s">
        <v>2722</v>
      </c>
      <c r="F3403" s="159" t="s">
        <v>2594</v>
      </c>
      <c r="G3403" s="158" t="s">
        <v>5941</v>
      </c>
      <c r="H3403" s="160">
        <v>44267</v>
      </c>
      <c r="I3403" s="160">
        <v>44285</v>
      </c>
      <c r="J3403" s="161" t="s">
        <v>979</v>
      </c>
      <c r="K3403" s="162"/>
      <c r="L3403" s="163" t="s">
        <v>1848</v>
      </c>
      <c r="M3403" s="171">
        <v>0</v>
      </c>
      <c r="N3403" s="164">
        <v>137.5</v>
      </c>
      <c r="O3403" s="162" t="s">
        <v>1849</v>
      </c>
      <c r="P3403" s="160">
        <v>44285</v>
      </c>
      <c r="Q3403" s="162" t="s">
        <v>1850</v>
      </c>
      <c r="R3403" s="164">
        <v>137.5</v>
      </c>
      <c r="S3403" s="163" t="s">
        <v>633</v>
      </c>
      <c r="T3403" s="163"/>
      <c r="U3403" s="161" t="s">
        <v>10</v>
      </c>
      <c r="V3403" s="161" t="s">
        <v>11</v>
      </c>
      <c r="W3403" s="161" t="s">
        <v>12</v>
      </c>
      <c r="X3403" s="161" t="s">
        <v>13</v>
      </c>
      <c r="Y3403" s="165">
        <v>5600</v>
      </c>
      <c r="Z3403" s="165">
        <v>9381101</v>
      </c>
      <c r="AA3403" s="166">
        <v>0.2</v>
      </c>
      <c r="AB3403" s="167" t="s">
        <v>1746</v>
      </c>
      <c r="AC3403" s="168" t="s">
        <v>3332</v>
      </c>
    </row>
    <row r="3404" spans="1:29" x14ac:dyDescent="0.3">
      <c r="A3404" s="156" t="s">
        <v>2906</v>
      </c>
      <c r="B3404" s="157">
        <v>2</v>
      </c>
      <c r="C3404" s="158" t="s">
        <v>1476</v>
      </c>
      <c r="D3404" s="158" t="s">
        <v>285</v>
      </c>
      <c r="E3404" s="156" t="s">
        <v>2722</v>
      </c>
      <c r="F3404" s="159" t="s">
        <v>2594</v>
      </c>
      <c r="G3404" s="158" t="s">
        <v>5941</v>
      </c>
      <c r="H3404" s="160">
        <v>44267</v>
      </c>
      <c r="I3404" s="160">
        <v>44342</v>
      </c>
      <c r="J3404" s="161" t="s">
        <v>979</v>
      </c>
      <c r="K3404" s="162"/>
      <c r="L3404" s="163" t="s">
        <v>1848</v>
      </c>
      <c r="M3404" s="171">
        <v>0</v>
      </c>
      <c r="N3404" s="164">
        <v>137.5</v>
      </c>
      <c r="O3404" s="162" t="s">
        <v>2100</v>
      </c>
      <c r="P3404" s="160">
        <v>44342</v>
      </c>
      <c r="Q3404" s="162" t="s">
        <v>2083</v>
      </c>
      <c r="R3404" s="164">
        <v>137.5</v>
      </c>
      <c r="S3404" s="163" t="s">
        <v>633</v>
      </c>
      <c r="T3404" s="163"/>
      <c r="U3404" s="161" t="s">
        <v>10</v>
      </c>
      <c r="V3404" s="161" t="s">
        <v>11</v>
      </c>
      <c r="W3404" s="161" t="s">
        <v>12</v>
      </c>
      <c r="X3404" s="161" t="s">
        <v>13</v>
      </c>
      <c r="Y3404" s="165">
        <v>5600</v>
      </c>
      <c r="Z3404" s="165">
        <v>9381101</v>
      </c>
      <c r="AA3404" s="166">
        <v>0.2</v>
      </c>
      <c r="AB3404" s="167" t="s">
        <v>1746</v>
      </c>
      <c r="AC3404" s="168" t="s">
        <v>3332</v>
      </c>
    </row>
    <row r="3405" spans="1:29" x14ac:dyDescent="0.3">
      <c r="A3405" s="156" t="s">
        <v>2906</v>
      </c>
      <c r="B3405" s="157">
        <v>2</v>
      </c>
      <c r="C3405" s="158" t="s">
        <v>1476</v>
      </c>
      <c r="D3405" s="158" t="s">
        <v>285</v>
      </c>
      <c r="E3405" s="156" t="s">
        <v>2722</v>
      </c>
      <c r="F3405" s="159" t="s">
        <v>2594</v>
      </c>
      <c r="G3405" s="158" t="s">
        <v>5941</v>
      </c>
      <c r="H3405" s="160">
        <v>44267</v>
      </c>
      <c r="I3405" s="160">
        <v>44342</v>
      </c>
      <c r="J3405" s="161" t="s">
        <v>979</v>
      </c>
      <c r="K3405" s="162"/>
      <c r="L3405" s="163" t="s">
        <v>1848</v>
      </c>
      <c r="M3405" s="171">
        <v>0</v>
      </c>
      <c r="N3405" s="164">
        <v>137.5</v>
      </c>
      <c r="O3405" s="162" t="s">
        <v>2101</v>
      </c>
      <c r="P3405" s="160">
        <v>44342</v>
      </c>
      <c r="Q3405" s="162" t="s">
        <v>2083</v>
      </c>
      <c r="R3405" s="164">
        <v>137.5</v>
      </c>
      <c r="S3405" s="163" t="s">
        <v>633</v>
      </c>
      <c r="T3405" s="163"/>
      <c r="U3405" s="161" t="s">
        <v>10</v>
      </c>
      <c r="V3405" s="161" t="s">
        <v>11</v>
      </c>
      <c r="W3405" s="161" t="s">
        <v>12</v>
      </c>
      <c r="X3405" s="161" t="s">
        <v>13</v>
      </c>
      <c r="Y3405" s="165">
        <v>5600</v>
      </c>
      <c r="Z3405" s="165">
        <v>9381101</v>
      </c>
      <c r="AA3405" s="166">
        <v>0.2</v>
      </c>
      <c r="AB3405" s="167" t="s">
        <v>1746</v>
      </c>
      <c r="AC3405" s="168" t="s">
        <v>3332</v>
      </c>
    </row>
    <row r="3406" spans="1:29" x14ac:dyDescent="0.3">
      <c r="A3406" s="156" t="s">
        <v>2906</v>
      </c>
      <c r="B3406" s="157">
        <v>2</v>
      </c>
      <c r="C3406" s="158" t="s">
        <v>1476</v>
      </c>
      <c r="D3406" s="158" t="s">
        <v>285</v>
      </c>
      <c r="E3406" s="156" t="s">
        <v>2722</v>
      </c>
      <c r="F3406" s="159" t="s">
        <v>2594</v>
      </c>
      <c r="G3406" s="158" t="s">
        <v>5941</v>
      </c>
      <c r="H3406" s="160">
        <v>44267</v>
      </c>
      <c r="I3406" s="160">
        <v>44448</v>
      </c>
      <c r="J3406" s="161" t="s">
        <v>2202</v>
      </c>
      <c r="K3406" s="162"/>
      <c r="L3406" s="163" t="s">
        <v>1848</v>
      </c>
      <c r="M3406" s="171">
        <v>0</v>
      </c>
      <c r="N3406" s="164">
        <v>137.5</v>
      </c>
      <c r="O3406" s="162" t="s">
        <v>2376</v>
      </c>
      <c r="P3406" s="160">
        <v>44448</v>
      </c>
      <c r="Q3406" s="162" t="s">
        <v>2358</v>
      </c>
      <c r="R3406" s="164">
        <v>137.5</v>
      </c>
      <c r="S3406" s="163" t="s">
        <v>633</v>
      </c>
      <c r="T3406" s="163"/>
      <c r="U3406" s="161" t="s">
        <v>10</v>
      </c>
      <c r="V3406" s="161" t="s">
        <v>11</v>
      </c>
      <c r="W3406" s="161" t="s">
        <v>12</v>
      </c>
      <c r="X3406" s="161" t="s">
        <v>13</v>
      </c>
      <c r="Y3406" s="165">
        <v>5600</v>
      </c>
      <c r="Z3406" s="165">
        <v>9381101</v>
      </c>
      <c r="AA3406" s="166">
        <v>0.2</v>
      </c>
      <c r="AB3406" s="167" t="s">
        <v>1746</v>
      </c>
      <c r="AC3406" s="168" t="s">
        <v>3332</v>
      </c>
    </row>
    <row r="3407" spans="1:29" x14ac:dyDescent="0.3">
      <c r="A3407" s="156" t="s">
        <v>2906</v>
      </c>
      <c r="B3407" s="157">
        <v>2</v>
      </c>
      <c r="C3407" s="158" t="s">
        <v>1476</v>
      </c>
      <c r="D3407" s="158" t="s">
        <v>285</v>
      </c>
      <c r="E3407" s="156" t="s">
        <v>2722</v>
      </c>
      <c r="F3407" s="159" t="s">
        <v>2594</v>
      </c>
      <c r="G3407" s="158" t="s">
        <v>5941</v>
      </c>
      <c r="H3407" s="160">
        <v>44267</v>
      </c>
      <c r="I3407" s="160">
        <v>44448</v>
      </c>
      <c r="J3407" s="161" t="s">
        <v>2202</v>
      </c>
      <c r="K3407" s="162"/>
      <c r="L3407" s="163" t="s">
        <v>1848</v>
      </c>
      <c r="M3407" s="171">
        <v>0</v>
      </c>
      <c r="N3407" s="164">
        <v>137.5</v>
      </c>
      <c r="O3407" s="162" t="s">
        <v>2377</v>
      </c>
      <c r="P3407" s="160">
        <v>44448</v>
      </c>
      <c r="Q3407" s="162" t="s">
        <v>2358</v>
      </c>
      <c r="R3407" s="164">
        <v>137.5</v>
      </c>
      <c r="S3407" s="163" t="s">
        <v>633</v>
      </c>
      <c r="T3407" s="163"/>
      <c r="U3407" s="161" t="s">
        <v>10</v>
      </c>
      <c r="V3407" s="161" t="s">
        <v>11</v>
      </c>
      <c r="W3407" s="161" t="s">
        <v>12</v>
      </c>
      <c r="X3407" s="161" t="s">
        <v>13</v>
      </c>
      <c r="Y3407" s="165">
        <v>5600</v>
      </c>
      <c r="Z3407" s="165">
        <v>9381101</v>
      </c>
      <c r="AA3407" s="166">
        <v>0.2</v>
      </c>
      <c r="AB3407" s="167" t="s">
        <v>1746</v>
      </c>
      <c r="AC3407" s="168" t="s">
        <v>3332</v>
      </c>
    </row>
    <row r="3408" spans="1:29" x14ac:dyDescent="0.3">
      <c r="A3408" s="156" t="s">
        <v>2906</v>
      </c>
      <c r="B3408" s="157">
        <v>2</v>
      </c>
      <c r="C3408" s="158" t="s">
        <v>1476</v>
      </c>
      <c r="D3408" s="158" t="s">
        <v>285</v>
      </c>
      <c r="E3408" s="156" t="s">
        <v>2722</v>
      </c>
      <c r="F3408" s="159" t="s">
        <v>2594</v>
      </c>
      <c r="G3408" s="158" t="s">
        <v>5941</v>
      </c>
      <c r="H3408" s="160">
        <v>44267</v>
      </c>
      <c r="I3408" s="160">
        <v>44449</v>
      </c>
      <c r="J3408" s="161" t="s">
        <v>2202</v>
      </c>
      <c r="K3408" s="162"/>
      <c r="L3408" s="163" t="s">
        <v>1848</v>
      </c>
      <c r="M3408" s="171">
        <v>2359.5</v>
      </c>
      <c r="N3408" s="164">
        <v>2359.5</v>
      </c>
      <c r="O3408" s="162"/>
      <c r="P3408" s="160"/>
      <c r="Q3408" s="162"/>
      <c r="R3408" s="164">
        <v>0</v>
      </c>
      <c r="S3408" s="163" t="s">
        <v>633</v>
      </c>
      <c r="T3408" s="163"/>
      <c r="U3408" s="161" t="s">
        <v>10</v>
      </c>
      <c r="V3408" s="161" t="s">
        <v>11</v>
      </c>
      <c r="W3408" s="161" t="s">
        <v>12</v>
      </c>
      <c r="X3408" s="161" t="s">
        <v>13</v>
      </c>
      <c r="Y3408" s="165">
        <v>5600</v>
      </c>
      <c r="Z3408" s="165">
        <v>9381101</v>
      </c>
      <c r="AA3408" s="166">
        <v>0</v>
      </c>
      <c r="AB3408" s="167" t="s">
        <v>4947</v>
      </c>
      <c r="AC3408" s="168" t="s">
        <v>3332</v>
      </c>
    </row>
    <row r="3409" spans="1:29" x14ac:dyDescent="0.3">
      <c r="A3409" s="156" t="s">
        <v>2906</v>
      </c>
      <c r="B3409" s="157">
        <v>2</v>
      </c>
      <c r="C3409" s="158" t="s">
        <v>1476</v>
      </c>
      <c r="D3409" s="158" t="s">
        <v>285</v>
      </c>
      <c r="E3409" s="156" t="s">
        <v>2722</v>
      </c>
      <c r="F3409" s="159" t="s">
        <v>2594</v>
      </c>
      <c r="G3409" s="158" t="s">
        <v>5941</v>
      </c>
      <c r="H3409" s="160">
        <v>44267</v>
      </c>
      <c r="I3409" s="160">
        <v>44627</v>
      </c>
      <c r="J3409" s="161" t="s">
        <v>2202</v>
      </c>
      <c r="K3409" s="162" t="s">
        <v>1745</v>
      </c>
      <c r="L3409" s="163" t="s">
        <v>1848</v>
      </c>
      <c r="M3409" s="171">
        <v>-2359.5</v>
      </c>
      <c r="N3409" s="164">
        <v>-2359.5</v>
      </c>
      <c r="O3409" s="162"/>
      <c r="P3409" s="160"/>
      <c r="Q3409" s="162"/>
      <c r="R3409" s="164">
        <v>0</v>
      </c>
      <c r="S3409" s="163" t="s">
        <v>633</v>
      </c>
      <c r="T3409" s="163"/>
      <c r="U3409" s="161" t="s">
        <v>10</v>
      </c>
      <c r="V3409" s="161" t="s">
        <v>11</v>
      </c>
      <c r="W3409" s="161" t="s">
        <v>12</v>
      </c>
      <c r="X3409" s="161" t="s">
        <v>13</v>
      </c>
      <c r="Y3409" s="165">
        <v>5600</v>
      </c>
      <c r="Z3409" s="165">
        <v>9381101</v>
      </c>
      <c r="AA3409" s="166">
        <v>0</v>
      </c>
      <c r="AB3409" s="167" t="s">
        <v>2565</v>
      </c>
      <c r="AC3409" s="168" t="s">
        <v>3332</v>
      </c>
    </row>
    <row r="3410" spans="1:29" x14ac:dyDescent="0.3">
      <c r="A3410" s="156" t="s">
        <v>3068</v>
      </c>
      <c r="B3410" s="157">
        <v>2</v>
      </c>
      <c r="C3410" s="158" t="s">
        <v>1476</v>
      </c>
      <c r="D3410" s="158" t="s">
        <v>130</v>
      </c>
      <c r="E3410" s="156" t="s">
        <v>2722</v>
      </c>
      <c r="F3410" s="159" t="s">
        <v>2594</v>
      </c>
      <c r="G3410" s="158" t="s">
        <v>5941</v>
      </c>
      <c r="H3410" s="160">
        <v>44861</v>
      </c>
      <c r="I3410" s="160">
        <v>44915</v>
      </c>
      <c r="J3410" s="161" t="s">
        <v>2671</v>
      </c>
      <c r="K3410" s="162"/>
      <c r="L3410" s="163" t="s">
        <v>3147</v>
      </c>
      <c r="M3410" s="171">
        <v>0</v>
      </c>
      <c r="N3410" s="164">
        <v>907.5</v>
      </c>
      <c r="O3410" s="162" t="s">
        <v>4867</v>
      </c>
      <c r="P3410" s="160">
        <v>44915</v>
      </c>
      <c r="Q3410" s="162" t="s">
        <v>4868</v>
      </c>
      <c r="R3410" s="164">
        <v>907.5</v>
      </c>
      <c r="S3410" s="163" t="s">
        <v>1571</v>
      </c>
      <c r="T3410" s="163"/>
      <c r="U3410" s="161" t="s">
        <v>10</v>
      </c>
      <c r="V3410" s="161" t="s">
        <v>11</v>
      </c>
      <c r="W3410" s="161" t="s">
        <v>12</v>
      </c>
      <c r="X3410" s="161" t="s">
        <v>13</v>
      </c>
      <c r="Y3410" s="165">
        <v>5600</v>
      </c>
      <c r="Z3410" s="165">
        <v>9121101</v>
      </c>
      <c r="AA3410" s="166">
        <v>8.3459864312194154E-2</v>
      </c>
      <c r="AB3410" s="167" t="s">
        <v>3065</v>
      </c>
      <c r="AC3410" s="168" t="s">
        <v>3197</v>
      </c>
    </row>
    <row r="3411" spans="1:29" x14ac:dyDescent="0.3">
      <c r="A3411" s="156" t="s">
        <v>3068</v>
      </c>
      <c r="B3411" s="157">
        <v>2</v>
      </c>
      <c r="C3411" s="158" t="s">
        <v>1476</v>
      </c>
      <c r="D3411" s="158" t="s">
        <v>130</v>
      </c>
      <c r="E3411" s="156" t="s">
        <v>2722</v>
      </c>
      <c r="F3411" s="159" t="s">
        <v>2594</v>
      </c>
      <c r="G3411" s="158" t="s">
        <v>5941</v>
      </c>
      <c r="H3411" s="160">
        <v>44861</v>
      </c>
      <c r="I3411" s="160">
        <v>44944</v>
      </c>
      <c r="J3411" s="161" t="s">
        <v>2671</v>
      </c>
      <c r="K3411" s="162"/>
      <c r="L3411" s="163" t="s">
        <v>3147</v>
      </c>
      <c r="M3411" s="171">
        <v>0</v>
      </c>
      <c r="N3411" s="164">
        <v>247.5</v>
      </c>
      <c r="O3411" s="162" t="s">
        <v>4915</v>
      </c>
      <c r="P3411" s="160">
        <v>44944</v>
      </c>
      <c r="Q3411" s="162" t="s">
        <v>4916</v>
      </c>
      <c r="R3411" s="164">
        <v>247.5</v>
      </c>
      <c r="S3411" s="163" t="s">
        <v>1571</v>
      </c>
      <c r="T3411" s="163"/>
      <c r="U3411" s="161" t="s">
        <v>10</v>
      </c>
      <c r="V3411" s="161" t="s">
        <v>11</v>
      </c>
      <c r="W3411" s="161" t="s">
        <v>12</v>
      </c>
      <c r="X3411" s="161" t="s">
        <v>13</v>
      </c>
      <c r="Y3411" s="165">
        <v>5600</v>
      </c>
      <c r="Z3411" s="165">
        <v>9121101</v>
      </c>
      <c r="AA3411" s="166">
        <v>2.2761781176052952E-2</v>
      </c>
      <c r="AB3411" s="167" t="s">
        <v>3065</v>
      </c>
      <c r="AC3411" s="168" t="s">
        <v>3197</v>
      </c>
    </row>
    <row r="3412" spans="1:29" x14ac:dyDescent="0.3">
      <c r="A3412" s="156" t="s">
        <v>3068</v>
      </c>
      <c r="B3412" s="157">
        <v>2</v>
      </c>
      <c r="C3412" s="158" t="s">
        <v>1476</v>
      </c>
      <c r="D3412" s="158" t="s">
        <v>130</v>
      </c>
      <c r="E3412" s="156" t="s">
        <v>2722</v>
      </c>
      <c r="F3412" s="159" t="s">
        <v>2594</v>
      </c>
      <c r="G3412" s="158" t="s">
        <v>5941</v>
      </c>
      <c r="H3412" s="160">
        <v>44861</v>
      </c>
      <c r="I3412" s="160">
        <v>44951</v>
      </c>
      <c r="J3412" s="161" t="s">
        <v>2671</v>
      </c>
      <c r="K3412" s="162"/>
      <c r="L3412" s="163" t="s">
        <v>3147</v>
      </c>
      <c r="M3412" s="171">
        <v>0</v>
      </c>
      <c r="N3412" s="164">
        <v>247.5</v>
      </c>
      <c r="O3412" s="162" t="s">
        <v>4979</v>
      </c>
      <c r="P3412" s="160">
        <v>44951</v>
      </c>
      <c r="Q3412" s="162" t="s">
        <v>4980</v>
      </c>
      <c r="R3412" s="164">
        <v>247.5</v>
      </c>
      <c r="S3412" s="163" t="s">
        <v>1571</v>
      </c>
      <c r="T3412" s="163"/>
      <c r="U3412" s="161" t="s">
        <v>10</v>
      </c>
      <c r="V3412" s="161" t="s">
        <v>11</v>
      </c>
      <c r="W3412" s="161" t="s">
        <v>12</v>
      </c>
      <c r="X3412" s="161" t="s">
        <v>13</v>
      </c>
      <c r="Y3412" s="165">
        <v>5600</v>
      </c>
      <c r="Z3412" s="165">
        <v>9121101</v>
      </c>
      <c r="AA3412" s="166">
        <v>2.2761781176052952E-2</v>
      </c>
      <c r="AB3412" s="167" t="s">
        <v>3065</v>
      </c>
      <c r="AC3412" s="168" t="s">
        <v>3197</v>
      </c>
    </row>
    <row r="3413" spans="1:29" x14ac:dyDescent="0.3">
      <c r="A3413" s="156" t="s">
        <v>3068</v>
      </c>
      <c r="B3413" s="157">
        <v>2</v>
      </c>
      <c r="C3413" s="158" t="s">
        <v>1476</v>
      </c>
      <c r="D3413" s="158" t="s">
        <v>130</v>
      </c>
      <c r="E3413" s="156" t="s">
        <v>2722</v>
      </c>
      <c r="F3413" s="159" t="s">
        <v>2594</v>
      </c>
      <c r="G3413" s="158" t="s">
        <v>5941</v>
      </c>
      <c r="H3413" s="160">
        <v>44861</v>
      </c>
      <c r="I3413" s="160">
        <v>45008</v>
      </c>
      <c r="J3413" s="161" t="s">
        <v>2671</v>
      </c>
      <c r="K3413" s="162"/>
      <c r="L3413" s="163" t="s">
        <v>3147</v>
      </c>
      <c r="M3413" s="171">
        <v>0</v>
      </c>
      <c r="N3413" s="164">
        <v>247.5</v>
      </c>
      <c r="O3413" s="162" t="s">
        <v>5059</v>
      </c>
      <c r="P3413" s="160">
        <v>45008</v>
      </c>
      <c r="Q3413" s="162" t="s">
        <v>5060</v>
      </c>
      <c r="R3413" s="164">
        <v>247.5</v>
      </c>
      <c r="S3413" s="163" t="s">
        <v>1571</v>
      </c>
      <c r="T3413" s="163"/>
      <c r="U3413" s="161" t="s">
        <v>10</v>
      </c>
      <c r="V3413" s="161" t="s">
        <v>11</v>
      </c>
      <c r="W3413" s="161" t="s">
        <v>12</v>
      </c>
      <c r="X3413" s="161" t="s">
        <v>13</v>
      </c>
      <c r="Y3413" s="165">
        <v>5600</v>
      </c>
      <c r="Z3413" s="165">
        <v>9121101</v>
      </c>
      <c r="AA3413" s="166">
        <v>2.2761781176052952E-2</v>
      </c>
      <c r="AB3413" s="167" t="s">
        <v>3065</v>
      </c>
      <c r="AC3413" s="168" t="s">
        <v>3197</v>
      </c>
    </row>
    <row r="3414" spans="1:29" x14ac:dyDescent="0.3">
      <c r="A3414" s="156" t="s">
        <v>3068</v>
      </c>
      <c r="B3414" s="157">
        <v>2</v>
      </c>
      <c r="C3414" s="158" t="s">
        <v>1476</v>
      </c>
      <c r="D3414" s="158" t="s">
        <v>130</v>
      </c>
      <c r="E3414" s="156" t="s">
        <v>2722</v>
      </c>
      <c r="F3414" s="159" t="s">
        <v>2594</v>
      </c>
      <c r="G3414" s="158" t="s">
        <v>5941</v>
      </c>
      <c r="H3414" s="160">
        <v>44861</v>
      </c>
      <c r="I3414" s="160">
        <v>45015</v>
      </c>
      <c r="J3414" s="161" t="s">
        <v>2671</v>
      </c>
      <c r="K3414" s="162"/>
      <c r="L3414" s="163" t="s">
        <v>3147</v>
      </c>
      <c r="M3414" s="171">
        <v>0</v>
      </c>
      <c r="N3414" s="164">
        <v>247.5</v>
      </c>
      <c r="O3414" s="162" t="s">
        <v>5063</v>
      </c>
      <c r="P3414" s="160">
        <v>45015</v>
      </c>
      <c r="Q3414" s="162" t="s">
        <v>5064</v>
      </c>
      <c r="R3414" s="164">
        <v>247.5</v>
      </c>
      <c r="S3414" s="163" t="s">
        <v>1571</v>
      </c>
      <c r="T3414" s="163"/>
      <c r="U3414" s="161" t="s">
        <v>10</v>
      </c>
      <c r="V3414" s="161" t="s">
        <v>11</v>
      </c>
      <c r="W3414" s="161" t="s">
        <v>12</v>
      </c>
      <c r="X3414" s="161" t="s">
        <v>13</v>
      </c>
      <c r="Y3414" s="165">
        <v>5600</v>
      </c>
      <c r="Z3414" s="165">
        <v>9121101</v>
      </c>
      <c r="AA3414" s="166">
        <v>2.2761781176052952E-2</v>
      </c>
      <c r="AB3414" s="167" t="s">
        <v>3065</v>
      </c>
      <c r="AC3414" s="168" t="s">
        <v>3197</v>
      </c>
    </row>
    <row r="3415" spans="1:29" x14ac:dyDescent="0.3">
      <c r="A3415" s="156" t="s">
        <v>3068</v>
      </c>
      <c r="B3415" s="157">
        <v>2</v>
      </c>
      <c r="C3415" s="158" t="s">
        <v>1476</v>
      </c>
      <c r="D3415" s="158" t="s">
        <v>130</v>
      </c>
      <c r="E3415" s="156" t="s">
        <v>2722</v>
      </c>
      <c r="F3415" s="159" t="s">
        <v>2594</v>
      </c>
      <c r="G3415" s="158" t="s">
        <v>5941</v>
      </c>
      <c r="H3415" s="160">
        <v>44861</v>
      </c>
      <c r="I3415" s="160">
        <v>45064</v>
      </c>
      <c r="J3415" s="161" t="s">
        <v>2671</v>
      </c>
      <c r="K3415" s="162"/>
      <c r="L3415" s="163" t="s">
        <v>3147</v>
      </c>
      <c r="M3415" s="171">
        <v>0</v>
      </c>
      <c r="N3415" s="164">
        <v>247.5</v>
      </c>
      <c r="O3415" s="162" t="s">
        <v>5203</v>
      </c>
      <c r="P3415" s="160">
        <v>45064</v>
      </c>
      <c r="Q3415" s="162" t="s">
        <v>5202</v>
      </c>
      <c r="R3415" s="164">
        <v>247.5</v>
      </c>
      <c r="S3415" s="163" t="s">
        <v>1571</v>
      </c>
      <c r="T3415" s="163"/>
      <c r="U3415" s="161" t="s">
        <v>10</v>
      </c>
      <c r="V3415" s="161" t="s">
        <v>11</v>
      </c>
      <c r="W3415" s="161" t="s">
        <v>12</v>
      </c>
      <c r="X3415" s="161" t="s">
        <v>13</v>
      </c>
      <c r="Y3415" s="165">
        <v>5600</v>
      </c>
      <c r="Z3415" s="165">
        <v>9121101</v>
      </c>
      <c r="AA3415" s="166">
        <v>2.2761781176052952E-2</v>
      </c>
      <c r="AB3415" s="167" t="s">
        <v>3065</v>
      </c>
      <c r="AC3415" s="168" t="s">
        <v>3197</v>
      </c>
    </row>
    <row r="3416" spans="1:29" x14ac:dyDescent="0.3">
      <c r="A3416" s="156" t="s">
        <v>3068</v>
      </c>
      <c r="B3416" s="157">
        <v>2</v>
      </c>
      <c r="C3416" s="158" t="s">
        <v>1476</v>
      </c>
      <c r="D3416" s="158" t="s">
        <v>130</v>
      </c>
      <c r="E3416" s="156" t="s">
        <v>2722</v>
      </c>
      <c r="F3416" s="159" t="s">
        <v>2594</v>
      </c>
      <c r="G3416" s="158" t="s">
        <v>5941</v>
      </c>
      <c r="H3416" s="160">
        <v>44861</v>
      </c>
      <c r="I3416" s="160">
        <v>45125</v>
      </c>
      <c r="J3416" s="161" t="s">
        <v>2671</v>
      </c>
      <c r="K3416" s="162"/>
      <c r="L3416" s="163" t="s">
        <v>3147</v>
      </c>
      <c r="M3416" s="171">
        <v>0</v>
      </c>
      <c r="N3416" s="164">
        <v>247.5</v>
      </c>
      <c r="O3416" s="162" t="s">
        <v>5325</v>
      </c>
      <c r="P3416" s="160">
        <v>45125</v>
      </c>
      <c r="Q3416" s="162" t="s">
        <v>5324</v>
      </c>
      <c r="R3416" s="164">
        <v>247.5</v>
      </c>
      <c r="S3416" s="163" t="s">
        <v>1571</v>
      </c>
      <c r="T3416" s="163"/>
      <c r="U3416" s="161" t="s">
        <v>10</v>
      </c>
      <c r="V3416" s="161" t="s">
        <v>11</v>
      </c>
      <c r="W3416" s="161" t="s">
        <v>12</v>
      </c>
      <c r="X3416" s="161"/>
      <c r="Y3416" s="165">
        <v>5600</v>
      </c>
      <c r="Z3416" s="165">
        <v>9121101</v>
      </c>
      <c r="AA3416" s="166">
        <v>2.2761781176052952E-2</v>
      </c>
      <c r="AB3416" s="167" t="s">
        <v>3065</v>
      </c>
      <c r="AC3416" s="168" t="s">
        <v>3197</v>
      </c>
    </row>
    <row r="3417" spans="1:29" x14ac:dyDescent="0.3">
      <c r="A3417" s="156" t="s">
        <v>3068</v>
      </c>
      <c r="B3417" s="157">
        <v>2</v>
      </c>
      <c r="C3417" s="158" t="s">
        <v>1476</v>
      </c>
      <c r="D3417" s="158" t="s">
        <v>130</v>
      </c>
      <c r="E3417" s="156" t="s">
        <v>2722</v>
      </c>
      <c r="F3417" s="159" t="s">
        <v>2594</v>
      </c>
      <c r="G3417" s="158" t="s">
        <v>5941</v>
      </c>
      <c r="H3417" s="160">
        <v>44861</v>
      </c>
      <c r="I3417" s="160">
        <v>45125</v>
      </c>
      <c r="J3417" s="161" t="s">
        <v>2671</v>
      </c>
      <c r="K3417" s="162"/>
      <c r="L3417" s="163" t="s">
        <v>3147</v>
      </c>
      <c r="M3417" s="171">
        <v>0</v>
      </c>
      <c r="N3417" s="164">
        <v>247.5</v>
      </c>
      <c r="O3417" s="162" t="s">
        <v>5323</v>
      </c>
      <c r="P3417" s="160">
        <v>45125</v>
      </c>
      <c r="Q3417" s="162" t="s">
        <v>5324</v>
      </c>
      <c r="R3417" s="164">
        <v>247.5</v>
      </c>
      <c r="S3417" s="163" t="s">
        <v>1571</v>
      </c>
      <c r="T3417" s="163"/>
      <c r="U3417" s="161" t="s">
        <v>10</v>
      </c>
      <c r="V3417" s="161" t="s">
        <v>11</v>
      </c>
      <c r="W3417" s="161" t="s">
        <v>12</v>
      </c>
      <c r="X3417" s="161" t="s">
        <v>13</v>
      </c>
      <c r="Y3417" s="165">
        <v>5600</v>
      </c>
      <c r="Z3417" s="165">
        <v>9121101</v>
      </c>
      <c r="AA3417" s="166">
        <v>2.2761781176052952E-2</v>
      </c>
      <c r="AB3417" s="167" t="s">
        <v>3065</v>
      </c>
      <c r="AC3417" s="168" t="s">
        <v>3197</v>
      </c>
    </row>
    <row r="3418" spans="1:29" x14ac:dyDescent="0.3">
      <c r="A3418" s="156" t="s">
        <v>3068</v>
      </c>
      <c r="B3418" s="157">
        <v>2</v>
      </c>
      <c r="C3418" s="158" t="s">
        <v>1476</v>
      </c>
      <c r="D3418" s="158" t="s">
        <v>130</v>
      </c>
      <c r="E3418" s="156" t="s">
        <v>2722</v>
      </c>
      <c r="F3418" s="159" t="s">
        <v>2594</v>
      </c>
      <c r="G3418" s="158" t="s">
        <v>5941</v>
      </c>
      <c r="H3418" s="160">
        <v>44861</v>
      </c>
      <c r="I3418" s="160">
        <v>45166</v>
      </c>
      <c r="J3418" s="161" t="s">
        <v>5251</v>
      </c>
      <c r="K3418" s="162"/>
      <c r="L3418" s="163" t="s">
        <v>3147</v>
      </c>
      <c r="M3418" s="171">
        <v>0</v>
      </c>
      <c r="N3418" s="164">
        <v>247.5</v>
      </c>
      <c r="O3418" s="162" t="s">
        <v>5496</v>
      </c>
      <c r="P3418" s="160">
        <v>45166</v>
      </c>
      <c r="Q3418" s="162" t="s">
        <v>5497</v>
      </c>
      <c r="R3418" s="164">
        <v>247.5</v>
      </c>
      <c r="S3418" s="163" t="s">
        <v>1571</v>
      </c>
      <c r="T3418" s="163"/>
      <c r="U3418" s="161" t="s">
        <v>10</v>
      </c>
      <c r="V3418" s="161" t="s">
        <v>11</v>
      </c>
      <c r="W3418" s="161" t="s">
        <v>12</v>
      </c>
      <c r="X3418" s="161" t="s">
        <v>13</v>
      </c>
      <c r="Y3418" s="165">
        <v>5600</v>
      </c>
      <c r="Z3418" s="165">
        <v>9121101</v>
      </c>
      <c r="AA3418" s="166">
        <v>2.2761781176052952E-2</v>
      </c>
      <c r="AB3418" s="167" t="s">
        <v>3065</v>
      </c>
      <c r="AC3418" s="168" t="s">
        <v>3197</v>
      </c>
    </row>
    <row r="3419" spans="1:29" x14ac:dyDescent="0.3">
      <c r="A3419" s="156" t="s">
        <v>3068</v>
      </c>
      <c r="B3419" s="157">
        <v>2</v>
      </c>
      <c r="C3419" s="158" t="s">
        <v>1476</v>
      </c>
      <c r="D3419" s="158" t="s">
        <v>130</v>
      </c>
      <c r="E3419" s="156" t="s">
        <v>2722</v>
      </c>
      <c r="F3419" s="159" t="s">
        <v>2594</v>
      </c>
      <c r="G3419" s="158" t="s">
        <v>5941</v>
      </c>
      <c r="H3419" s="160">
        <v>44861</v>
      </c>
      <c r="I3419" s="160">
        <v>45201</v>
      </c>
      <c r="J3419" s="161" t="s">
        <v>5251</v>
      </c>
      <c r="K3419" s="162"/>
      <c r="L3419" s="163" t="s">
        <v>3147</v>
      </c>
      <c r="M3419" s="171">
        <v>0</v>
      </c>
      <c r="N3419" s="164">
        <v>247.5</v>
      </c>
      <c r="O3419" s="162" t="s">
        <v>5521</v>
      </c>
      <c r="P3419" s="160">
        <v>45201</v>
      </c>
      <c r="Q3419" s="162" t="s">
        <v>5522</v>
      </c>
      <c r="R3419" s="164">
        <v>247.5</v>
      </c>
      <c r="S3419" s="163" t="s">
        <v>1571</v>
      </c>
      <c r="T3419" s="163"/>
      <c r="U3419" s="161" t="s">
        <v>10</v>
      </c>
      <c r="V3419" s="161" t="s">
        <v>11</v>
      </c>
      <c r="W3419" s="161" t="s">
        <v>12</v>
      </c>
      <c r="X3419" s="161" t="s">
        <v>13</v>
      </c>
      <c r="Y3419" s="165">
        <v>5600</v>
      </c>
      <c r="Z3419" s="165">
        <v>9121101</v>
      </c>
      <c r="AA3419" s="166">
        <v>2.2761781176052952E-2</v>
      </c>
      <c r="AB3419" s="167" t="s">
        <v>3065</v>
      </c>
      <c r="AC3419" s="168" t="s">
        <v>3197</v>
      </c>
    </row>
    <row r="3420" spans="1:29" x14ac:dyDescent="0.3">
      <c r="A3420" s="156" t="s">
        <v>3068</v>
      </c>
      <c r="B3420" s="157">
        <v>2</v>
      </c>
      <c r="C3420" s="158" t="s">
        <v>1476</v>
      </c>
      <c r="D3420" s="158" t="s">
        <v>130</v>
      </c>
      <c r="E3420" s="156" t="s">
        <v>2722</v>
      </c>
      <c r="F3420" s="159" t="s">
        <v>2594</v>
      </c>
      <c r="G3420" s="158" t="s">
        <v>5941</v>
      </c>
      <c r="H3420" s="160">
        <v>44861</v>
      </c>
      <c r="I3420" s="160">
        <v>45201</v>
      </c>
      <c r="J3420" s="161" t="s">
        <v>5251</v>
      </c>
      <c r="K3420" s="162"/>
      <c r="L3420" s="163" t="s">
        <v>3147</v>
      </c>
      <c r="M3420" s="171">
        <v>0</v>
      </c>
      <c r="N3420" s="164">
        <v>247.5</v>
      </c>
      <c r="O3420" s="162" t="s">
        <v>5523</v>
      </c>
      <c r="P3420" s="160">
        <v>45201</v>
      </c>
      <c r="Q3420" s="162" t="s">
        <v>5522</v>
      </c>
      <c r="R3420" s="164">
        <v>247.5</v>
      </c>
      <c r="S3420" s="163" t="s">
        <v>1571</v>
      </c>
      <c r="T3420" s="163"/>
      <c r="U3420" s="161" t="s">
        <v>10</v>
      </c>
      <c r="V3420" s="161" t="s">
        <v>11</v>
      </c>
      <c r="W3420" s="161" t="s">
        <v>12</v>
      </c>
      <c r="X3420" s="161" t="s">
        <v>13</v>
      </c>
      <c r="Y3420" s="165">
        <v>5600</v>
      </c>
      <c r="Z3420" s="165">
        <v>9121101</v>
      </c>
      <c r="AA3420" s="166">
        <v>2.2761781176052952E-2</v>
      </c>
      <c r="AB3420" s="167" t="s">
        <v>3065</v>
      </c>
      <c r="AC3420" s="168" t="s">
        <v>3197</v>
      </c>
    </row>
    <row r="3421" spans="1:29" x14ac:dyDescent="0.3">
      <c r="A3421" s="156" t="s">
        <v>3068</v>
      </c>
      <c r="B3421" s="157">
        <v>2</v>
      </c>
      <c r="C3421" s="158" t="s">
        <v>1476</v>
      </c>
      <c r="D3421" s="158" t="s">
        <v>130</v>
      </c>
      <c r="E3421" s="156" t="s">
        <v>2722</v>
      </c>
      <c r="F3421" s="159" t="s">
        <v>2594</v>
      </c>
      <c r="G3421" s="158" t="s">
        <v>5941</v>
      </c>
      <c r="H3421" s="160">
        <v>44861</v>
      </c>
      <c r="I3421" s="160">
        <v>45266</v>
      </c>
      <c r="J3421" s="161" t="s">
        <v>5251</v>
      </c>
      <c r="K3421" s="162" t="s">
        <v>3064</v>
      </c>
      <c r="L3421" s="163" t="s">
        <v>3147</v>
      </c>
      <c r="M3421" s="171">
        <v>0</v>
      </c>
      <c r="N3421" s="164">
        <v>247.5</v>
      </c>
      <c r="O3421" s="162" t="s">
        <v>5583</v>
      </c>
      <c r="P3421" s="160">
        <v>45266</v>
      </c>
      <c r="Q3421" s="162" t="s">
        <v>5584</v>
      </c>
      <c r="R3421" s="164">
        <v>247.5</v>
      </c>
      <c r="S3421" s="163" t="s">
        <v>1571</v>
      </c>
      <c r="T3421" s="163"/>
      <c r="U3421" s="161" t="s">
        <v>10</v>
      </c>
      <c r="V3421" s="161" t="s">
        <v>11</v>
      </c>
      <c r="W3421" s="161" t="s">
        <v>12</v>
      </c>
      <c r="X3421" s="161" t="s">
        <v>13</v>
      </c>
      <c r="Y3421" s="165">
        <v>5600</v>
      </c>
      <c r="Z3421" s="165">
        <v>9121101</v>
      </c>
      <c r="AA3421" s="166">
        <v>2.2761781176052952E-2</v>
      </c>
      <c r="AB3421" s="167" t="s">
        <v>3065</v>
      </c>
      <c r="AC3421" s="168" t="s">
        <v>3197</v>
      </c>
    </row>
    <row r="3422" spans="1:29" x14ac:dyDescent="0.3">
      <c r="A3422" s="156" t="s">
        <v>3069</v>
      </c>
      <c r="B3422" s="157">
        <v>1</v>
      </c>
      <c r="C3422" s="158" t="s">
        <v>1476</v>
      </c>
      <c r="D3422" s="158" t="s">
        <v>235</v>
      </c>
      <c r="E3422" s="156" t="s">
        <v>2722</v>
      </c>
      <c r="F3422" s="159" t="s">
        <v>2594</v>
      </c>
      <c r="G3422" s="158" t="s">
        <v>5941</v>
      </c>
      <c r="H3422" s="160">
        <v>44861</v>
      </c>
      <c r="I3422" s="160">
        <v>44943</v>
      </c>
      <c r="J3422" s="161" t="s">
        <v>2671</v>
      </c>
      <c r="K3422" s="162"/>
      <c r="L3422" s="163" t="s">
        <v>3147</v>
      </c>
      <c r="M3422" s="171">
        <v>0</v>
      </c>
      <c r="N3422" s="164">
        <v>903.37</v>
      </c>
      <c r="O3422" s="162" t="s">
        <v>4910</v>
      </c>
      <c r="P3422" s="160">
        <v>44943</v>
      </c>
      <c r="Q3422" s="162" t="s">
        <v>4909</v>
      </c>
      <c r="R3422" s="164">
        <v>903.37</v>
      </c>
      <c r="S3422" s="163" t="s">
        <v>1572</v>
      </c>
      <c r="T3422" s="163"/>
      <c r="U3422" s="161" t="s">
        <v>10</v>
      </c>
      <c r="V3422" s="161" t="s">
        <v>11</v>
      </c>
      <c r="W3422" s="161" t="s">
        <v>12</v>
      </c>
      <c r="X3422" s="161" t="s">
        <v>13</v>
      </c>
      <c r="Y3422" s="165">
        <v>5600</v>
      </c>
      <c r="Z3422" s="165">
        <v>9241101</v>
      </c>
      <c r="AA3422" s="166">
        <v>8.3080041458630113E-2</v>
      </c>
      <c r="AB3422" s="167" t="s">
        <v>3066</v>
      </c>
      <c r="AC3422" s="168" t="s">
        <v>3252</v>
      </c>
    </row>
    <row r="3423" spans="1:29" x14ac:dyDescent="0.3">
      <c r="A3423" s="156" t="s">
        <v>3069</v>
      </c>
      <c r="B3423" s="157">
        <v>1</v>
      </c>
      <c r="C3423" s="158" t="s">
        <v>1476</v>
      </c>
      <c r="D3423" s="158" t="s">
        <v>235</v>
      </c>
      <c r="E3423" s="156" t="s">
        <v>2722</v>
      </c>
      <c r="F3423" s="159" t="s">
        <v>2594</v>
      </c>
      <c r="G3423" s="158" t="s">
        <v>5941</v>
      </c>
      <c r="H3423" s="160">
        <v>44861</v>
      </c>
      <c r="I3423" s="160">
        <v>44943</v>
      </c>
      <c r="J3423" s="161" t="s">
        <v>2671</v>
      </c>
      <c r="K3423" s="162"/>
      <c r="L3423" s="163" t="s">
        <v>3147</v>
      </c>
      <c r="M3423" s="171">
        <v>0</v>
      </c>
      <c r="N3423" s="164">
        <v>246.37</v>
      </c>
      <c r="O3423" s="162" t="s">
        <v>4908</v>
      </c>
      <c r="P3423" s="160">
        <v>44943</v>
      </c>
      <c r="Q3423" s="162" t="s">
        <v>4909</v>
      </c>
      <c r="R3423" s="164">
        <v>246.37</v>
      </c>
      <c r="S3423" s="163" t="s">
        <v>1572</v>
      </c>
      <c r="T3423" s="163"/>
      <c r="U3423" s="161" t="s">
        <v>10</v>
      </c>
      <c r="V3423" s="161" t="s">
        <v>11</v>
      </c>
      <c r="W3423" s="161" t="s">
        <v>12</v>
      </c>
      <c r="X3423" s="161" t="s">
        <v>13</v>
      </c>
      <c r="Y3423" s="165">
        <v>5600</v>
      </c>
      <c r="Z3423" s="165">
        <v>9241101</v>
      </c>
      <c r="AA3423" s="166">
        <v>2.2657858700380468E-2</v>
      </c>
      <c r="AB3423" s="167" t="s">
        <v>3066</v>
      </c>
      <c r="AC3423" s="168" t="s">
        <v>3252</v>
      </c>
    </row>
    <row r="3424" spans="1:29" x14ac:dyDescent="0.3">
      <c r="A3424" s="156" t="s">
        <v>3069</v>
      </c>
      <c r="B3424" s="157">
        <v>1</v>
      </c>
      <c r="C3424" s="158" t="s">
        <v>1476</v>
      </c>
      <c r="D3424" s="158" t="s">
        <v>235</v>
      </c>
      <c r="E3424" s="156" t="s">
        <v>2722</v>
      </c>
      <c r="F3424" s="159" t="s">
        <v>2594</v>
      </c>
      <c r="G3424" s="158" t="s">
        <v>5941</v>
      </c>
      <c r="H3424" s="160">
        <v>44861</v>
      </c>
      <c r="I3424" s="160">
        <v>44951</v>
      </c>
      <c r="J3424" s="161" t="s">
        <v>2671</v>
      </c>
      <c r="K3424" s="162"/>
      <c r="L3424" s="163" t="s">
        <v>3147</v>
      </c>
      <c r="M3424" s="171">
        <v>0</v>
      </c>
      <c r="N3424" s="164">
        <v>246.37</v>
      </c>
      <c r="O3424" s="162" t="s">
        <v>4981</v>
      </c>
      <c r="P3424" s="160">
        <v>44951</v>
      </c>
      <c r="Q3424" s="162" t="s">
        <v>4980</v>
      </c>
      <c r="R3424" s="164">
        <v>246.37</v>
      </c>
      <c r="S3424" s="163" t="s">
        <v>1572</v>
      </c>
      <c r="T3424" s="163"/>
      <c r="U3424" s="161" t="s">
        <v>10</v>
      </c>
      <c r="V3424" s="161" t="s">
        <v>11</v>
      </c>
      <c r="W3424" s="161" t="s">
        <v>12</v>
      </c>
      <c r="X3424" s="161" t="s">
        <v>13</v>
      </c>
      <c r="Y3424" s="165">
        <v>5600</v>
      </c>
      <c r="Z3424" s="165">
        <v>9241101</v>
      </c>
      <c r="AA3424" s="166">
        <v>2.2657858700380468E-2</v>
      </c>
      <c r="AB3424" s="167" t="s">
        <v>3066</v>
      </c>
      <c r="AC3424" s="168" t="s">
        <v>3252</v>
      </c>
    </row>
    <row r="3425" spans="1:29" x14ac:dyDescent="0.3">
      <c r="A3425" s="156" t="s">
        <v>3069</v>
      </c>
      <c r="B3425" s="157">
        <v>1</v>
      </c>
      <c r="C3425" s="158" t="s">
        <v>1476</v>
      </c>
      <c r="D3425" s="158" t="s">
        <v>235</v>
      </c>
      <c r="E3425" s="156" t="s">
        <v>2722</v>
      </c>
      <c r="F3425" s="159" t="s">
        <v>2594</v>
      </c>
      <c r="G3425" s="158" t="s">
        <v>5941</v>
      </c>
      <c r="H3425" s="160">
        <v>44861</v>
      </c>
      <c r="I3425" s="160">
        <v>45008</v>
      </c>
      <c r="J3425" s="161" t="s">
        <v>2671</v>
      </c>
      <c r="K3425" s="162"/>
      <c r="L3425" s="163" t="s">
        <v>3147</v>
      </c>
      <c r="M3425" s="171">
        <v>0</v>
      </c>
      <c r="N3425" s="164">
        <v>246.37</v>
      </c>
      <c r="O3425" s="162" t="s">
        <v>5061</v>
      </c>
      <c r="P3425" s="160">
        <v>45008</v>
      </c>
      <c r="Q3425" s="162" t="s">
        <v>5060</v>
      </c>
      <c r="R3425" s="164">
        <v>246.37</v>
      </c>
      <c r="S3425" s="163" t="s">
        <v>1572</v>
      </c>
      <c r="T3425" s="163"/>
      <c r="U3425" s="161" t="s">
        <v>10</v>
      </c>
      <c r="V3425" s="161" t="s">
        <v>11</v>
      </c>
      <c r="W3425" s="161" t="s">
        <v>12</v>
      </c>
      <c r="X3425" s="161" t="s">
        <v>13</v>
      </c>
      <c r="Y3425" s="165">
        <v>5600</v>
      </c>
      <c r="Z3425" s="165">
        <v>9241101</v>
      </c>
      <c r="AA3425" s="166">
        <v>2.2657858700380468E-2</v>
      </c>
      <c r="AB3425" s="167" t="s">
        <v>3066</v>
      </c>
      <c r="AC3425" s="168" t="s">
        <v>3252</v>
      </c>
    </row>
    <row r="3426" spans="1:29" x14ac:dyDescent="0.3">
      <c r="A3426" s="156" t="s">
        <v>3069</v>
      </c>
      <c r="B3426" s="157">
        <v>1</v>
      </c>
      <c r="C3426" s="158" t="s">
        <v>1476</v>
      </c>
      <c r="D3426" s="158" t="s">
        <v>235</v>
      </c>
      <c r="E3426" s="156" t="s">
        <v>2722</v>
      </c>
      <c r="F3426" s="159" t="s">
        <v>2594</v>
      </c>
      <c r="G3426" s="158" t="s">
        <v>5941</v>
      </c>
      <c r="H3426" s="160">
        <v>44861</v>
      </c>
      <c r="I3426" s="160">
        <v>45015</v>
      </c>
      <c r="J3426" s="161" t="s">
        <v>2671</v>
      </c>
      <c r="K3426" s="162"/>
      <c r="L3426" s="163" t="s">
        <v>3147</v>
      </c>
      <c r="M3426" s="171">
        <v>0</v>
      </c>
      <c r="N3426" s="164">
        <v>246.38</v>
      </c>
      <c r="O3426" s="162" t="s">
        <v>5065</v>
      </c>
      <c r="P3426" s="160">
        <v>45015</v>
      </c>
      <c r="Q3426" s="162" t="s">
        <v>5064</v>
      </c>
      <c r="R3426" s="164">
        <v>246.38</v>
      </c>
      <c r="S3426" s="163" t="s">
        <v>1572</v>
      </c>
      <c r="T3426" s="163"/>
      <c r="U3426" s="161" t="s">
        <v>10</v>
      </c>
      <c r="V3426" s="161" t="s">
        <v>11</v>
      </c>
      <c r="W3426" s="161" t="s">
        <v>12</v>
      </c>
      <c r="X3426" s="161" t="s">
        <v>13</v>
      </c>
      <c r="Y3426" s="165">
        <v>5600</v>
      </c>
      <c r="Z3426" s="165">
        <v>9241101</v>
      </c>
      <c r="AA3426" s="166">
        <v>2.2658778368306771E-2</v>
      </c>
      <c r="AB3426" s="167" t="s">
        <v>3066</v>
      </c>
      <c r="AC3426" s="168" t="s">
        <v>3252</v>
      </c>
    </row>
    <row r="3427" spans="1:29" x14ac:dyDescent="0.3">
      <c r="A3427" s="156" t="s">
        <v>3069</v>
      </c>
      <c r="B3427" s="157">
        <v>1</v>
      </c>
      <c r="C3427" s="158" t="s">
        <v>1476</v>
      </c>
      <c r="D3427" s="158" t="s">
        <v>235</v>
      </c>
      <c r="E3427" s="156" t="s">
        <v>2722</v>
      </c>
      <c r="F3427" s="159" t="s">
        <v>2594</v>
      </c>
      <c r="G3427" s="158" t="s">
        <v>5941</v>
      </c>
      <c r="H3427" s="160">
        <v>44861</v>
      </c>
      <c r="I3427" s="160">
        <v>45069</v>
      </c>
      <c r="J3427" s="161" t="s">
        <v>2671</v>
      </c>
      <c r="K3427" s="162"/>
      <c r="L3427" s="163" t="s">
        <v>3147</v>
      </c>
      <c r="M3427" s="164">
        <v>0</v>
      </c>
      <c r="N3427" s="164">
        <v>246.38</v>
      </c>
      <c r="O3427" s="162" t="s">
        <v>5225</v>
      </c>
      <c r="P3427" s="160">
        <v>45069</v>
      </c>
      <c r="Q3427" s="162" t="s">
        <v>5226</v>
      </c>
      <c r="R3427" s="164">
        <v>246.38</v>
      </c>
      <c r="S3427" s="163" t="s">
        <v>1572</v>
      </c>
      <c r="T3427" s="163"/>
      <c r="U3427" s="161" t="s">
        <v>10</v>
      </c>
      <c r="V3427" s="161" t="s">
        <v>11</v>
      </c>
      <c r="W3427" s="161" t="s">
        <v>12</v>
      </c>
      <c r="X3427" s="161" t="s">
        <v>13</v>
      </c>
      <c r="Y3427" s="165">
        <v>5600</v>
      </c>
      <c r="Z3427" s="165">
        <v>9241101</v>
      </c>
      <c r="AA3427" s="166">
        <v>2.2658778368306771E-2</v>
      </c>
      <c r="AB3427" s="167" t="s">
        <v>3066</v>
      </c>
      <c r="AC3427" s="168" t="s">
        <v>3252</v>
      </c>
    </row>
    <row r="3428" spans="1:29" x14ac:dyDescent="0.3">
      <c r="A3428" s="156" t="s">
        <v>3069</v>
      </c>
      <c r="B3428" s="157">
        <v>1</v>
      </c>
      <c r="C3428" s="158" t="s">
        <v>1476</v>
      </c>
      <c r="D3428" s="158" t="s">
        <v>235</v>
      </c>
      <c r="E3428" s="156" t="s">
        <v>2722</v>
      </c>
      <c r="F3428" s="159" t="s">
        <v>2594</v>
      </c>
      <c r="G3428" s="158" t="s">
        <v>5941</v>
      </c>
      <c r="H3428" s="160">
        <v>44861</v>
      </c>
      <c r="I3428" s="160">
        <v>45126</v>
      </c>
      <c r="J3428" s="161" t="s">
        <v>2671</v>
      </c>
      <c r="K3428" s="162"/>
      <c r="L3428" s="163" t="s">
        <v>3147</v>
      </c>
      <c r="M3428" s="171">
        <v>0</v>
      </c>
      <c r="N3428" s="164">
        <v>32.85</v>
      </c>
      <c r="O3428" s="162" t="s">
        <v>5333</v>
      </c>
      <c r="P3428" s="160">
        <v>45126</v>
      </c>
      <c r="Q3428" s="162" t="s">
        <v>5334</v>
      </c>
      <c r="R3428" s="164">
        <v>32.85</v>
      </c>
      <c r="S3428" s="163" t="s">
        <v>1572</v>
      </c>
      <c r="T3428" s="163"/>
      <c r="U3428" s="161" t="s">
        <v>10</v>
      </c>
      <c r="V3428" s="161" t="s">
        <v>11</v>
      </c>
      <c r="W3428" s="161" t="s">
        <v>12</v>
      </c>
      <c r="X3428" s="161" t="s">
        <v>13</v>
      </c>
      <c r="Y3428" s="165">
        <v>5600</v>
      </c>
      <c r="Z3428" s="165">
        <v>9241101</v>
      </c>
      <c r="AA3428" s="166">
        <v>3.0211091379124828E-3</v>
      </c>
      <c r="AB3428" s="167" t="s">
        <v>3066</v>
      </c>
      <c r="AC3428" s="168" t="s">
        <v>3252</v>
      </c>
    </row>
    <row r="3429" spans="1:29" x14ac:dyDescent="0.3">
      <c r="A3429" s="156" t="s">
        <v>3069</v>
      </c>
      <c r="B3429" s="157">
        <v>1</v>
      </c>
      <c r="C3429" s="158" t="s">
        <v>1476</v>
      </c>
      <c r="D3429" s="158" t="s">
        <v>235</v>
      </c>
      <c r="E3429" s="156" t="s">
        <v>2722</v>
      </c>
      <c r="F3429" s="159" t="s">
        <v>2594</v>
      </c>
      <c r="G3429" s="158" t="s">
        <v>5941</v>
      </c>
      <c r="H3429" s="160">
        <v>44861</v>
      </c>
      <c r="I3429" s="160">
        <v>45126</v>
      </c>
      <c r="J3429" s="161" t="s">
        <v>2671</v>
      </c>
      <c r="K3429" s="162"/>
      <c r="L3429" s="163" t="s">
        <v>3147</v>
      </c>
      <c r="M3429" s="171">
        <v>0</v>
      </c>
      <c r="N3429" s="164">
        <v>213.52</v>
      </c>
      <c r="O3429" s="162" t="s">
        <v>5333</v>
      </c>
      <c r="P3429" s="160">
        <v>45126</v>
      </c>
      <c r="Q3429" s="162" t="s">
        <v>5334</v>
      </c>
      <c r="R3429" s="164">
        <v>213.52</v>
      </c>
      <c r="S3429" s="163" t="s">
        <v>1572</v>
      </c>
      <c r="T3429" s="163"/>
      <c r="U3429" s="161" t="s">
        <v>10</v>
      </c>
      <c r="V3429" s="161" t="s">
        <v>11</v>
      </c>
      <c r="W3429" s="161" t="s">
        <v>12</v>
      </c>
      <c r="X3429" s="161" t="s">
        <v>13</v>
      </c>
      <c r="Y3429" s="165">
        <v>5600</v>
      </c>
      <c r="Z3429" s="165">
        <v>9241101</v>
      </c>
      <c r="AA3429" s="166">
        <v>1.9636749562467984E-2</v>
      </c>
      <c r="AB3429" s="167" t="s">
        <v>5421</v>
      </c>
      <c r="AC3429" s="168" t="s">
        <v>3252</v>
      </c>
    </row>
    <row r="3430" spans="1:29" x14ac:dyDescent="0.3">
      <c r="A3430" s="156" t="s">
        <v>3069</v>
      </c>
      <c r="B3430" s="157">
        <v>1</v>
      </c>
      <c r="C3430" s="158" t="s">
        <v>1476</v>
      </c>
      <c r="D3430" s="158" t="s">
        <v>235</v>
      </c>
      <c r="E3430" s="156" t="s">
        <v>2722</v>
      </c>
      <c r="F3430" s="159" t="s">
        <v>2594</v>
      </c>
      <c r="G3430" s="158" t="s">
        <v>5941</v>
      </c>
      <c r="H3430" s="160">
        <v>44861</v>
      </c>
      <c r="I3430" s="160">
        <v>45128</v>
      </c>
      <c r="J3430" s="161" t="s">
        <v>2671</v>
      </c>
      <c r="K3430" s="162"/>
      <c r="L3430" s="163" t="s">
        <v>3147</v>
      </c>
      <c r="M3430" s="171">
        <v>0</v>
      </c>
      <c r="N3430" s="164">
        <v>246.37</v>
      </c>
      <c r="O3430" s="162" t="s">
        <v>5406</v>
      </c>
      <c r="P3430" s="160">
        <v>45128</v>
      </c>
      <c r="Q3430" s="162" t="s">
        <v>5405</v>
      </c>
      <c r="R3430" s="164">
        <v>246.37</v>
      </c>
      <c r="S3430" s="163" t="s">
        <v>1572</v>
      </c>
      <c r="T3430" s="163"/>
      <c r="U3430" s="161" t="s">
        <v>10</v>
      </c>
      <c r="V3430" s="161" t="s">
        <v>11</v>
      </c>
      <c r="W3430" s="161" t="s">
        <v>12</v>
      </c>
      <c r="X3430" s="161" t="s">
        <v>13</v>
      </c>
      <c r="Y3430" s="165">
        <v>5600</v>
      </c>
      <c r="Z3430" s="165">
        <v>9241101</v>
      </c>
      <c r="AA3430" s="166">
        <v>2.2657858700380468E-2</v>
      </c>
      <c r="AB3430" s="167" t="s">
        <v>3066</v>
      </c>
      <c r="AC3430" s="168" t="s">
        <v>3252</v>
      </c>
    </row>
    <row r="3431" spans="1:29" x14ac:dyDescent="0.3">
      <c r="A3431" s="156" t="s">
        <v>3069</v>
      </c>
      <c r="B3431" s="157">
        <v>1</v>
      </c>
      <c r="C3431" s="158" t="s">
        <v>1476</v>
      </c>
      <c r="D3431" s="158" t="s">
        <v>235</v>
      </c>
      <c r="E3431" s="156" t="s">
        <v>2722</v>
      </c>
      <c r="F3431" s="159" t="s">
        <v>2594</v>
      </c>
      <c r="G3431" s="158" t="s">
        <v>5941</v>
      </c>
      <c r="H3431" s="160">
        <v>44861</v>
      </c>
      <c r="I3431" s="160">
        <v>45128</v>
      </c>
      <c r="J3431" s="161" t="s">
        <v>2671</v>
      </c>
      <c r="K3431" s="162"/>
      <c r="L3431" s="163" t="s">
        <v>3147</v>
      </c>
      <c r="M3431" s="171">
        <v>0</v>
      </c>
      <c r="N3431" s="164">
        <v>246.37</v>
      </c>
      <c r="O3431" s="162" t="s">
        <v>5404</v>
      </c>
      <c r="P3431" s="160">
        <v>45128</v>
      </c>
      <c r="Q3431" s="162" t="s">
        <v>5405</v>
      </c>
      <c r="R3431" s="164">
        <v>246.37</v>
      </c>
      <c r="S3431" s="163" t="s">
        <v>1572</v>
      </c>
      <c r="T3431" s="163"/>
      <c r="U3431" s="161" t="s">
        <v>10</v>
      </c>
      <c r="V3431" s="161" t="s">
        <v>11</v>
      </c>
      <c r="W3431" s="161" t="s">
        <v>12</v>
      </c>
      <c r="X3431" s="161" t="s">
        <v>13</v>
      </c>
      <c r="Y3431" s="165">
        <v>5600</v>
      </c>
      <c r="Z3431" s="165">
        <v>9241101</v>
      </c>
      <c r="AA3431" s="166">
        <v>2.2657858700380468E-2</v>
      </c>
      <c r="AB3431" s="167" t="s">
        <v>3066</v>
      </c>
      <c r="AC3431" s="168" t="s">
        <v>3252</v>
      </c>
    </row>
    <row r="3432" spans="1:29" x14ac:dyDescent="0.3">
      <c r="A3432" s="156" t="s">
        <v>3069</v>
      </c>
      <c r="B3432" s="157">
        <v>1</v>
      </c>
      <c r="C3432" s="158" t="s">
        <v>1476</v>
      </c>
      <c r="D3432" s="158" t="s">
        <v>235</v>
      </c>
      <c r="E3432" s="156" t="s">
        <v>2722</v>
      </c>
      <c r="F3432" s="159" t="s">
        <v>2594</v>
      </c>
      <c r="G3432" s="158" t="s">
        <v>5941</v>
      </c>
      <c r="H3432" s="160">
        <v>44861</v>
      </c>
      <c r="I3432" s="160">
        <v>45202</v>
      </c>
      <c r="J3432" s="161" t="s">
        <v>5251</v>
      </c>
      <c r="K3432" s="162"/>
      <c r="L3432" s="163" t="s">
        <v>3147</v>
      </c>
      <c r="M3432" s="171">
        <v>0</v>
      </c>
      <c r="N3432" s="164">
        <v>246.38</v>
      </c>
      <c r="O3432" s="162" t="s">
        <v>5531</v>
      </c>
      <c r="P3432" s="160">
        <v>45202</v>
      </c>
      <c r="Q3432" s="162" t="s">
        <v>5532</v>
      </c>
      <c r="R3432" s="164">
        <v>246.38</v>
      </c>
      <c r="S3432" s="163" t="s">
        <v>1572</v>
      </c>
      <c r="T3432" s="163"/>
      <c r="U3432" s="161" t="s">
        <v>10</v>
      </c>
      <c r="V3432" s="161" t="s">
        <v>11</v>
      </c>
      <c r="W3432" s="161" t="s">
        <v>12</v>
      </c>
      <c r="X3432" s="161" t="s">
        <v>13</v>
      </c>
      <c r="Y3432" s="165">
        <v>5600</v>
      </c>
      <c r="Z3432" s="165">
        <v>9241101</v>
      </c>
      <c r="AA3432" s="166">
        <v>2.2658778368306771E-2</v>
      </c>
      <c r="AB3432" s="167" t="s">
        <v>3066</v>
      </c>
      <c r="AC3432" s="168" t="s">
        <v>3252</v>
      </c>
    </row>
    <row r="3433" spans="1:29" x14ac:dyDescent="0.3">
      <c r="A3433" s="156" t="s">
        <v>3069</v>
      </c>
      <c r="B3433" s="157">
        <v>1</v>
      </c>
      <c r="C3433" s="158" t="s">
        <v>1476</v>
      </c>
      <c r="D3433" s="158" t="s">
        <v>235</v>
      </c>
      <c r="E3433" s="156" t="s">
        <v>2722</v>
      </c>
      <c r="F3433" s="159" t="s">
        <v>2594</v>
      </c>
      <c r="G3433" s="158" t="s">
        <v>5941</v>
      </c>
      <c r="H3433" s="160">
        <v>44861</v>
      </c>
      <c r="I3433" s="160">
        <v>45202</v>
      </c>
      <c r="J3433" s="161" t="s">
        <v>5251</v>
      </c>
      <c r="K3433" s="162"/>
      <c r="L3433" s="163" t="s">
        <v>3147</v>
      </c>
      <c r="M3433" s="171">
        <v>0</v>
      </c>
      <c r="N3433" s="164">
        <v>246.38</v>
      </c>
      <c r="O3433" s="162" t="s">
        <v>5533</v>
      </c>
      <c r="P3433" s="160">
        <v>45202</v>
      </c>
      <c r="Q3433" s="162" t="s">
        <v>5532</v>
      </c>
      <c r="R3433" s="164">
        <v>246.38</v>
      </c>
      <c r="S3433" s="163" t="s">
        <v>1572</v>
      </c>
      <c r="T3433" s="163"/>
      <c r="U3433" s="161" t="s">
        <v>10</v>
      </c>
      <c r="V3433" s="161" t="s">
        <v>11</v>
      </c>
      <c r="W3433" s="161" t="s">
        <v>12</v>
      </c>
      <c r="X3433" s="161" t="s">
        <v>13</v>
      </c>
      <c r="Y3433" s="165">
        <v>5600</v>
      </c>
      <c r="Z3433" s="165">
        <v>9241101</v>
      </c>
      <c r="AA3433" s="166">
        <v>2.2658778368306771E-2</v>
      </c>
      <c r="AB3433" s="167" t="s">
        <v>3066</v>
      </c>
      <c r="AC3433" s="168" t="s">
        <v>3252</v>
      </c>
    </row>
    <row r="3434" spans="1:29" x14ac:dyDescent="0.3">
      <c r="A3434" s="156" t="s">
        <v>3069</v>
      </c>
      <c r="B3434" s="157">
        <v>1</v>
      </c>
      <c r="C3434" s="158" t="s">
        <v>1476</v>
      </c>
      <c r="D3434" s="158" t="s">
        <v>235</v>
      </c>
      <c r="E3434" s="156" t="s">
        <v>2722</v>
      </c>
      <c r="F3434" s="159" t="s">
        <v>2594</v>
      </c>
      <c r="G3434" s="158" t="s">
        <v>5941</v>
      </c>
      <c r="H3434" s="160">
        <v>44861</v>
      </c>
      <c r="I3434" s="160">
        <v>45299</v>
      </c>
      <c r="J3434" s="161" t="s">
        <v>5251</v>
      </c>
      <c r="K3434" s="162"/>
      <c r="L3434" s="163" t="s">
        <v>3147</v>
      </c>
      <c r="M3434" s="171">
        <v>0</v>
      </c>
      <c r="N3434" s="164">
        <v>246.38</v>
      </c>
      <c r="O3434" s="162" t="s">
        <v>5648</v>
      </c>
      <c r="P3434" s="160">
        <v>45299</v>
      </c>
      <c r="Q3434" s="162" t="s">
        <v>5649</v>
      </c>
      <c r="R3434" s="164">
        <v>246.38</v>
      </c>
      <c r="S3434" s="163" t="s">
        <v>1572</v>
      </c>
      <c r="T3434" s="163"/>
      <c r="U3434" s="161" t="s">
        <v>10</v>
      </c>
      <c r="V3434" s="161" t="s">
        <v>11</v>
      </c>
      <c r="W3434" s="161" t="s">
        <v>12</v>
      </c>
      <c r="X3434" s="161" t="s">
        <v>13</v>
      </c>
      <c r="Y3434" s="165">
        <v>5600</v>
      </c>
      <c r="Z3434" s="165">
        <v>9241101</v>
      </c>
      <c r="AA3434" s="166">
        <v>2.2658778368306771E-2</v>
      </c>
      <c r="AB3434" s="167" t="s">
        <v>3066</v>
      </c>
      <c r="AC3434" s="168" t="s">
        <v>3252</v>
      </c>
    </row>
    <row r="3435" spans="1:29" x14ac:dyDescent="0.3">
      <c r="A3435" s="156" t="s">
        <v>3069</v>
      </c>
      <c r="B3435" s="157">
        <v>1</v>
      </c>
      <c r="C3435" s="158" t="s">
        <v>1476</v>
      </c>
      <c r="D3435" s="158" t="s">
        <v>235</v>
      </c>
      <c r="E3435" s="156" t="s">
        <v>2722</v>
      </c>
      <c r="F3435" s="159" t="s">
        <v>2594</v>
      </c>
      <c r="G3435" s="158" t="s">
        <v>5941</v>
      </c>
      <c r="H3435" s="160">
        <v>44861</v>
      </c>
      <c r="I3435" s="160">
        <v>45133</v>
      </c>
      <c r="J3435" s="161" t="s">
        <v>2671</v>
      </c>
      <c r="K3435" s="162"/>
      <c r="L3435" s="163" t="s">
        <v>3147</v>
      </c>
      <c r="M3435" s="171">
        <v>213.52</v>
      </c>
      <c r="N3435" s="164">
        <v>0</v>
      </c>
      <c r="O3435" s="162"/>
      <c r="P3435" s="160"/>
      <c r="Q3435" s="162"/>
      <c r="R3435" s="164">
        <v>-213.52</v>
      </c>
      <c r="S3435" s="163" t="s">
        <v>1572</v>
      </c>
      <c r="T3435" s="163"/>
      <c r="U3435" s="161" t="s">
        <v>10</v>
      </c>
      <c r="V3435" s="161" t="s">
        <v>11</v>
      </c>
      <c r="W3435" s="161" t="s">
        <v>12</v>
      </c>
      <c r="X3435" s="161" t="s">
        <v>13</v>
      </c>
      <c r="Y3435" s="165">
        <v>5600</v>
      </c>
      <c r="Z3435" s="165">
        <v>9241101</v>
      </c>
      <c r="AA3435" s="166">
        <v>-1.9636749562467984E-2</v>
      </c>
      <c r="AB3435" s="167" t="s">
        <v>5848</v>
      </c>
      <c r="AC3435" s="168" t="s">
        <v>3252</v>
      </c>
    </row>
    <row r="3436" spans="1:29" x14ac:dyDescent="0.3">
      <c r="A3436" s="156" t="s">
        <v>3069</v>
      </c>
      <c r="B3436" s="157">
        <v>1</v>
      </c>
      <c r="C3436" s="158" t="s">
        <v>1476</v>
      </c>
      <c r="D3436" s="158" t="s">
        <v>235</v>
      </c>
      <c r="E3436" s="156" t="s">
        <v>2722</v>
      </c>
      <c r="F3436" s="159" t="s">
        <v>2594</v>
      </c>
      <c r="G3436" s="158" t="s">
        <v>5941</v>
      </c>
      <c r="H3436" s="160">
        <v>44861</v>
      </c>
      <c r="I3436" s="160">
        <v>45133</v>
      </c>
      <c r="J3436" s="161" t="s">
        <v>2671</v>
      </c>
      <c r="K3436" s="162"/>
      <c r="L3436" s="163" t="s">
        <v>3147</v>
      </c>
      <c r="M3436" s="171">
        <v>-213.52</v>
      </c>
      <c r="N3436" s="164">
        <v>-213.52</v>
      </c>
      <c r="O3436" s="162"/>
      <c r="P3436" s="160"/>
      <c r="Q3436" s="162"/>
      <c r="R3436" s="164">
        <v>0</v>
      </c>
      <c r="S3436" s="163" t="s">
        <v>1572</v>
      </c>
      <c r="T3436" s="163"/>
      <c r="U3436" s="161" t="s">
        <v>10</v>
      </c>
      <c r="V3436" s="161" t="s">
        <v>11</v>
      </c>
      <c r="W3436" s="161" t="s">
        <v>12</v>
      </c>
      <c r="X3436" s="161" t="s">
        <v>13</v>
      </c>
      <c r="Y3436" s="165">
        <v>5600</v>
      </c>
      <c r="Z3436" s="165">
        <v>9241101</v>
      </c>
      <c r="AA3436" s="166">
        <v>0</v>
      </c>
      <c r="AB3436" s="167" t="s">
        <v>5848</v>
      </c>
      <c r="AC3436" s="168" t="s">
        <v>3252</v>
      </c>
    </row>
    <row r="3437" spans="1:29" x14ac:dyDescent="0.3">
      <c r="A3437" s="156" t="s">
        <v>3069</v>
      </c>
      <c r="B3437" s="157">
        <v>1</v>
      </c>
      <c r="C3437" s="158" t="s">
        <v>1476</v>
      </c>
      <c r="D3437" s="158" t="s">
        <v>235</v>
      </c>
      <c r="E3437" s="156" t="s">
        <v>2722</v>
      </c>
      <c r="F3437" s="159" t="s">
        <v>2594</v>
      </c>
      <c r="G3437" s="158" t="s">
        <v>5941</v>
      </c>
      <c r="H3437" s="160">
        <v>44861</v>
      </c>
      <c r="I3437" s="160">
        <v>45134</v>
      </c>
      <c r="J3437" s="161" t="s">
        <v>5251</v>
      </c>
      <c r="K3437" s="162"/>
      <c r="L3437" s="163" t="s">
        <v>3147</v>
      </c>
      <c r="M3437" s="171">
        <v>0</v>
      </c>
      <c r="N3437" s="164">
        <v>213.52</v>
      </c>
      <c r="O3437" s="162"/>
      <c r="P3437" s="160"/>
      <c r="Q3437" s="162"/>
      <c r="R3437" s="164">
        <v>213.52</v>
      </c>
      <c r="S3437" s="163" t="s">
        <v>1572</v>
      </c>
      <c r="T3437" s="163"/>
      <c r="U3437" s="161" t="s">
        <v>10</v>
      </c>
      <c r="V3437" s="161" t="s">
        <v>11</v>
      </c>
      <c r="W3437" s="161" t="s">
        <v>12</v>
      </c>
      <c r="X3437" s="161" t="s">
        <v>13</v>
      </c>
      <c r="Y3437" s="165">
        <v>5600</v>
      </c>
      <c r="Z3437" s="165">
        <v>9241101</v>
      </c>
      <c r="AA3437" s="166">
        <v>1.9636749562467984E-2</v>
      </c>
      <c r="AB3437" s="167" t="s">
        <v>5417</v>
      </c>
      <c r="AC3437" s="168" t="s">
        <v>3252</v>
      </c>
    </row>
    <row r="3438" spans="1:29" x14ac:dyDescent="0.3">
      <c r="A3438" s="156" t="s">
        <v>3069</v>
      </c>
      <c r="B3438" s="157">
        <v>1</v>
      </c>
      <c r="C3438" s="158" t="s">
        <v>1476</v>
      </c>
      <c r="D3438" s="158" t="s">
        <v>235</v>
      </c>
      <c r="E3438" s="156" t="s">
        <v>2722</v>
      </c>
      <c r="F3438" s="159" t="s">
        <v>2594</v>
      </c>
      <c r="G3438" s="158" t="s">
        <v>5941</v>
      </c>
      <c r="H3438" s="160">
        <v>44861</v>
      </c>
      <c r="I3438" s="160">
        <v>45306</v>
      </c>
      <c r="J3438" s="161" t="s">
        <v>5251</v>
      </c>
      <c r="K3438" s="162"/>
      <c r="L3438" s="163" t="s">
        <v>3147</v>
      </c>
      <c r="M3438" s="171">
        <v>16.510000000000002</v>
      </c>
      <c r="N3438" s="164">
        <v>16.510000000000002</v>
      </c>
      <c r="O3438" s="162"/>
      <c r="P3438" s="160"/>
      <c r="Q3438" s="162"/>
      <c r="R3438" s="164">
        <v>0</v>
      </c>
      <c r="S3438" s="163" t="s">
        <v>1572</v>
      </c>
      <c r="T3438" s="163"/>
      <c r="U3438" s="161" t="s">
        <v>10</v>
      </c>
      <c r="V3438" s="161" t="s">
        <v>11</v>
      </c>
      <c r="W3438" s="161" t="s">
        <v>12</v>
      </c>
      <c r="X3438" s="161" t="s">
        <v>13</v>
      </c>
      <c r="Y3438" s="165">
        <v>5600</v>
      </c>
      <c r="Z3438" s="165">
        <v>9241101</v>
      </c>
      <c r="AA3438" s="166">
        <v>0</v>
      </c>
      <c r="AB3438" s="167" t="s">
        <v>5847</v>
      </c>
      <c r="AC3438" s="168" t="s">
        <v>3252</v>
      </c>
    </row>
    <row r="3439" spans="1:29" x14ac:dyDescent="0.3">
      <c r="A3439" s="156" t="s">
        <v>3069</v>
      </c>
      <c r="B3439" s="157">
        <v>1</v>
      </c>
      <c r="C3439" s="158" t="s">
        <v>1476</v>
      </c>
      <c r="D3439" s="158" t="s">
        <v>235</v>
      </c>
      <c r="E3439" s="156" t="s">
        <v>2722</v>
      </c>
      <c r="F3439" s="159" t="s">
        <v>2594</v>
      </c>
      <c r="G3439" s="158" t="s">
        <v>5941</v>
      </c>
      <c r="H3439" s="160">
        <v>44861</v>
      </c>
      <c r="I3439" s="160">
        <v>45307</v>
      </c>
      <c r="J3439" s="161" t="s">
        <v>5251</v>
      </c>
      <c r="K3439" s="162" t="s">
        <v>3064</v>
      </c>
      <c r="L3439" s="163" t="s">
        <v>3147</v>
      </c>
      <c r="M3439" s="171">
        <v>-16.510000000000002</v>
      </c>
      <c r="N3439" s="164">
        <v>-16.510000000000002</v>
      </c>
      <c r="O3439" s="162"/>
      <c r="P3439" s="160"/>
      <c r="Q3439" s="162"/>
      <c r="R3439" s="164">
        <v>0</v>
      </c>
      <c r="S3439" s="163" t="s">
        <v>1572</v>
      </c>
      <c r="T3439" s="163"/>
      <c r="U3439" s="161" t="s">
        <v>10</v>
      </c>
      <c r="V3439" s="161" t="s">
        <v>11</v>
      </c>
      <c r="W3439" s="161" t="s">
        <v>12</v>
      </c>
      <c r="X3439" s="161" t="s">
        <v>13</v>
      </c>
      <c r="Y3439" s="165">
        <v>5600</v>
      </c>
      <c r="Z3439" s="165">
        <v>9241101</v>
      </c>
      <c r="AA3439" s="166">
        <v>0</v>
      </c>
      <c r="AB3439" s="167" t="s">
        <v>5650</v>
      </c>
      <c r="AC3439" s="168" t="s">
        <v>3252</v>
      </c>
    </row>
    <row r="3440" spans="1:29" x14ac:dyDescent="0.3">
      <c r="A3440" s="156" t="s">
        <v>3070</v>
      </c>
      <c r="B3440" s="157">
        <v>2</v>
      </c>
      <c r="C3440" s="158" t="s">
        <v>1476</v>
      </c>
      <c r="D3440" s="158" t="s">
        <v>284</v>
      </c>
      <c r="E3440" s="156" t="s">
        <v>2722</v>
      </c>
      <c r="F3440" s="159" t="s">
        <v>2594</v>
      </c>
      <c r="G3440" s="158" t="s">
        <v>5941</v>
      </c>
      <c r="H3440" s="160">
        <v>44861</v>
      </c>
      <c r="I3440" s="160">
        <v>44915</v>
      </c>
      <c r="J3440" s="161" t="s">
        <v>2671</v>
      </c>
      <c r="K3440" s="162"/>
      <c r="L3440" s="163" t="s">
        <v>3147</v>
      </c>
      <c r="M3440" s="171">
        <v>0</v>
      </c>
      <c r="N3440" s="164">
        <v>907.5</v>
      </c>
      <c r="O3440" s="162" t="s">
        <v>4869</v>
      </c>
      <c r="P3440" s="160">
        <v>44915</v>
      </c>
      <c r="Q3440" s="162" t="s">
        <v>4868</v>
      </c>
      <c r="R3440" s="164">
        <v>907.5</v>
      </c>
      <c r="S3440" s="163" t="s">
        <v>1573</v>
      </c>
      <c r="T3440" s="163"/>
      <c r="U3440" s="161" t="s">
        <v>10</v>
      </c>
      <c r="V3440" s="161" t="s">
        <v>11</v>
      </c>
      <c r="W3440" s="161" t="s">
        <v>12</v>
      </c>
      <c r="X3440" s="161" t="s">
        <v>13</v>
      </c>
      <c r="Y3440" s="165">
        <v>5600</v>
      </c>
      <c r="Z3440" s="165">
        <v>9301101</v>
      </c>
      <c r="AA3440" s="166">
        <v>8.3459864312194154E-2</v>
      </c>
      <c r="AB3440" s="167" t="s">
        <v>3067</v>
      </c>
      <c r="AC3440" s="168" t="s">
        <v>3282</v>
      </c>
    </row>
    <row r="3441" spans="1:29" x14ac:dyDescent="0.3">
      <c r="A3441" s="156" t="s">
        <v>3070</v>
      </c>
      <c r="B3441" s="157">
        <v>2</v>
      </c>
      <c r="C3441" s="158" t="s">
        <v>1476</v>
      </c>
      <c r="D3441" s="158" t="s">
        <v>284</v>
      </c>
      <c r="E3441" s="156" t="s">
        <v>2722</v>
      </c>
      <c r="F3441" s="159" t="s">
        <v>2594</v>
      </c>
      <c r="G3441" s="158" t="s">
        <v>5941</v>
      </c>
      <c r="H3441" s="160">
        <v>44861</v>
      </c>
      <c r="I3441" s="160">
        <v>44943</v>
      </c>
      <c r="J3441" s="161" t="s">
        <v>2671</v>
      </c>
      <c r="K3441" s="162"/>
      <c r="L3441" s="163" t="s">
        <v>3147</v>
      </c>
      <c r="M3441" s="171">
        <v>0</v>
      </c>
      <c r="N3441" s="164">
        <v>247.5</v>
      </c>
      <c r="O3441" s="162" t="s">
        <v>4911</v>
      </c>
      <c r="P3441" s="160">
        <v>44943</v>
      </c>
      <c r="Q3441" s="162" t="s">
        <v>4909</v>
      </c>
      <c r="R3441" s="164">
        <v>247.5</v>
      </c>
      <c r="S3441" s="163" t="s">
        <v>1573</v>
      </c>
      <c r="T3441" s="163"/>
      <c r="U3441" s="161" t="s">
        <v>10</v>
      </c>
      <c r="V3441" s="161" t="s">
        <v>11</v>
      </c>
      <c r="W3441" s="161" t="s">
        <v>12</v>
      </c>
      <c r="X3441" s="161" t="s">
        <v>13</v>
      </c>
      <c r="Y3441" s="165">
        <v>5600</v>
      </c>
      <c r="Z3441" s="165">
        <v>9301101</v>
      </c>
      <c r="AA3441" s="166">
        <v>2.2761781176052952E-2</v>
      </c>
      <c r="AB3441" s="167" t="s">
        <v>3067</v>
      </c>
      <c r="AC3441" s="168" t="s">
        <v>3282</v>
      </c>
    </row>
    <row r="3442" spans="1:29" x14ac:dyDescent="0.3">
      <c r="A3442" s="156" t="s">
        <v>3070</v>
      </c>
      <c r="B3442" s="157">
        <v>2</v>
      </c>
      <c r="C3442" s="158" t="s">
        <v>1476</v>
      </c>
      <c r="D3442" s="158" t="s">
        <v>284</v>
      </c>
      <c r="E3442" s="156" t="s">
        <v>2722</v>
      </c>
      <c r="F3442" s="159" t="s">
        <v>2594</v>
      </c>
      <c r="G3442" s="158" t="s">
        <v>5941</v>
      </c>
      <c r="H3442" s="160">
        <v>44861</v>
      </c>
      <c r="I3442" s="160">
        <v>44951</v>
      </c>
      <c r="J3442" s="161" t="s">
        <v>2671</v>
      </c>
      <c r="K3442" s="162"/>
      <c r="L3442" s="163" t="s">
        <v>3147</v>
      </c>
      <c r="M3442" s="171">
        <v>0</v>
      </c>
      <c r="N3442" s="164">
        <v>247.5</v>
      </c>
      <c r="O3442" s="162" t="s">
        <v>4982</v>
      </c>
      <c r="P3442" s="160">
        <v>44951</v>
      </c>
      <c r="Q3442" s="162" t="s">
        <v>4980</v>
      </c>
      <c r="R3442" s="164">
        <v>247.5</v>
      </c>
      <c r="S3442" s="163" t="s">
        <v>1573</v>
      </c>
      <c r="T3442" s="163"/>
      <c r="U3442" s="161" t="s">
        <v>10</v>
      </c>
      <c r="V3442" s="161" t="s">
        <v>11</v>
      </c>
      <c r="W3442" s="161" t="s">
        <v>12</v>
      </c>
      <c r="X3442" s="161" t="s">
        <v>13</v>
      </c>
      <c r="Y3442" s="165">
        <v>5600</v>
      </c>
      <c r="Z3442" s="165">
        <v>9301101</v>
      </c>
      <c r="AA3442" s="166">
        <v>2.2761781176052952E-2</v>
      </c>
      <c r="AB3442" s="167" t="s">
        <v>3067</v>
      </c>
      <c r="AC3442" s="168" t="s">
        <v>3282</v>
      </c>
    </row>
    <row r="3443" spans="1:29" x14ac:dyDescent="0.3">
      <c r="A3443" s="156" t="s">
        <v>3070</v>
      </c>
      <c r="B3443" s="157">
        <v>2</v>
      </c>
      <c r="C3443" s="158" t="s">
        <v>1476</v>
      </c>
      <c r="D3443" s="158" t="s">
        <v>284</v>
      </c>
      <c r="E3443" s="156" t="s">
        <v>2722</v>
      </c>
      <c r="F3443" s="159" t="s">
        <v>2594</v>
      </c>
      <c r="G3443" s="158" t="s">
        <v>5941</v>
      </c>
      <c r="H3443" s="160">
        <v>44861</v>
      </c>
      <c r="I3443" s="160">
        <v>44992</v>
      </c>
      <c r="J3443" s="161" t="s">
        <v>2671</v>
      </c>
      <c r="K3443" s="162"/>
      <c r="L3443" s="163" t="s">
        <v>3147</v>
      </c>
      <c r="M3443" s="171">
        <v>0</v>
      </c>
      <c r="N3443" s="164">
        <v>247.5</v>
      </c>
      <c r="O3443" s="162" t="s">
        <v>5038</v>
      </c>
      <c r="P3443" s="160">
        <v>44992</v>
      </c>
      <c r="Q3443" s="162" t="s">
        <v>5039</v>
      </c>
      <c r="R3443" s="164">
        <v>247.5</v>
      </c>
      <c r="S3443" s="163" t="s">
        <v>1573</v>
      </c>
      <c r="T3443" s="163"/>
      <c r="U3443" s="161" t="s">
        <v>10</v>
      </c>
      <c r="V3443" s="161" t="s">
        <v>11</v>
      </c>
      <c r="W3443" s="161" t="s">
        <v>12</v>
      </c>
      <c r="X3443" s="161" t="s">
        <v>13</v>
      </c>
      <c r="Y3443" s="165">
        <v>5600</v>
      </c>
      <c r="Z3443" s="165">
        <v>9301101</v>
      </c>
      <c r="AA3443" s="166">
        <v>2.2761781176052952E-2</v>
      </c>
      <c r="AB3443" s="167" t="s">
        <v>3067</v>
      </c>
      <c r="AC3443" s="168" t="s">
        <v>3282</v>
      </c>
    </row>
    <row r="3444" spans="1:29" x14ac:dyDescent="0.3">
      <c r="A3444" s="156" t="s">
        <v>3070</v>
      </c>
      <c r="B3444" s="157">
        <v>2</v>
      </c>
      <c r="C3444" s="158" t="s">
        <v>1476</v>
      </c>
      <c r="D3444" s="158" t="s">
        <v>284</v>
      </c>
      <c r="E3444" s="156" t="s">
        <v>2722</v>
      </c>
      <c r="F3444" s="159" t="s">
        <v>2594</v>
      </c>
      <c r="G3444" s="158" t="s">
        <v>5941</v>
      </c>
      <c r="H3444" s="160">
        <v>44861</v>
      </c>
      <c r="I3444" s="160">
        <v>45008</v>
      </c>
      <c r="J3444" s="161" t="s">
        <v>2671</v>
      </c>
      <c r="K3444" s="162"/>
      <c r="L3444" s="163" t="s">
        <v>3147</v>
      </c>
      <c r="M3444" s="171">
        <v>0</v>
      </c>
      <c r="N3444" s="164">
        <v>247.5</v>
      </c>
      <c r="O3444" s="162" t="s">
        <v>5062</v>
      </c>
      <c r="P3444" s="160">
        <v>45008</v>
      </c>
      <c r="Q3444" s="162" t="s">
        <v>5060</v>
      </c>
      <c r="R3444" s="164">
        <v>247.5</v>
      </c>
      <c r="S3444" s="163" t="s">
        <v>1573</v>
      </c>
      <c r="T3444" s="163"/>
      <c r="U3444" s="161" t="s">
        <v>10</v>
      </c>
      <c r="V3444" s="161" t="s">
        <v>11</v>
      </c>
      <c r="W3444" s="161" t="s">
        <v>12</v>
      </c>
      <c r="X3444" s="161" t="s">
        <v>13</v>
      </c>
      <c r="Y3444" s="165">
        <v>5600</v>
      </c>
      <c r="Z3444" s="165">
        <v>9301101</v>
      </c>
      <c r="AA3444" s="166">
        <v>2.2761781176052952E-2</v>
      </c>
      <c r="AB3444" s="167" t="s">
        <v>3067</v>
      </c>
      <c r="AC3444" s="168" t="s">
        <v>3282</v>
      </c>
    </row>
    <row r="3445" spans="1:29" x14ac:dyDescent="0.3">
      <c r="A3445" s="156" t="s">
        <v>3070</v>
      </c>
      <c r="B3445" s="157">
        <v>2</v>
      </c>
      <c r="C3445" s="158" t="s">
        <v>1476</v>
      </c>
      <c r="D3445" s="158" t="s">
        <v>284</v>
      </c>
      <c r="E3445" s="156" t="s">
        <v>2722</v>
      </c>
      <c r="F3445" s="159" t="s">
        <v>2594</v>
      </c>
      <c r="G3445" s="158" t="s">
        <v>5941</v>
      </c>
      <c r="H3445" s="160">
        <v>44861</v>
      </c>
      <c r="I3445" s="160">
        <v>45064</v>
      </c>
      <c r="J3445" s="161" t="s">
        <v>2671</v>
      </c>
      <c r="K3445" s="162"/>
      <c r="L3445" s="163" t="s">
        <v>3147</v>
      </c>
      <c r="M3445" s="171">
        <v>0</v>
      </c>
      <c r="N3445" s="164">
        <v>247.5</v>
      </c>
      <c r="O3445" s="162" t="s">
        <v>5201</v>
      </c>
      <c r="P3445" s="160">
        <v>45064</v>
      </c>
      <c r="Q3445" s="162" t="s">
        <v>5202</v>
      </c>
      <c r="R3445" s="164">
        <v>247.5</v>
      </c>
      <c r="S3445" s="163" t="s">
        <v>1573</v>
      </c>
      <c r="T3445" s="163"/>
      <c r="U3445" s="161" t="s">
        <v>10</v>
      </c>
      <c r="V3445" s="161" t="s">
        <v>11</v>
      </c>
      <c r="W3445" s="161" t="s">
        <v>12</v>
      </c>
      <c r="X3445" s="161" t="s">
        <v>13</v>
      </c>
      <c r="Y3445" s="165">
        <v>5600</v>
      </c>
      <c r="Z3445" s="165">
        <v>9301101</v>
      </c>
      <c r="AA3445" s="166">
        <v>2.2761781176052952E-2</v>
      </c>
      <c r="AB3445" s="167" t="s">
        <v>3067</v>
      </c>
      <c r="AC3445" s="168" t="s">
        <v>3282</v>
      </c>
    </row>
    <row r="3446" spans="1:29" x14ac:dyDescent="0.3">
      <c r="A3446" s="156" t="s">
        <v>3070</v>
      </c>
      <c r="B3446" s="157">
        <v>2</v>
      </c>
      <c r="C3446" s="158" t="s">
        <v>1476</v>
      </c>
      <c r="D3446" s="158" t="s">
        <v>284</v>
      </c>
      <c r="E3446" s="156" t="s">
        <v>2722</v>
      </c>
      <c r="F3446" s="159" t="s">
        <v>2594</v>
      </c>
      <c r="G3446" s="158" t="s">
        <v>5941</v>
      </c>
      <c r="H3446" s="160">
        <v>44861</v>
      </c>
      <c r="I3446" s="160">
        <v>45082</v>
      </c>
      <c r="J3446" s="161" t="s">
        <v>2671</v>
      </c>
      <c r="K3446" s="162"/>
      <c r="L3446" s="163" t="s">
        <v>3147</v>
      </c>
      <c r="M3446" s="171">
        <v>0</v>
      </c>
      <c r="N3446" s="164">
        <v>247.5</v>
      </c>
      <c r="O3446" s="162" t="s">
        <v>5231</v>
      </c>
      <c r="P3446" s="160">
        <v>45082</v>
      </c>
      <c r="Q3446" s="162" t="s">
        <v>5232</v>
      </c>
      <c r="R3446" s="164">
        <v>247.5</v>
      </c>
      <c r="S3446" s="163" t="s">
        <v>1573</v>
      </c>
      <c r="T3446" s="163"/>
      <c r="U3446" s="161" t="s">
        <v>10</v>
      </c>
      <c r="V3446" s="161" t="s">
        <v>11</v>
      </c>
      <c r="W3446" s="161" t="s">
        <v>12</v>
      </c>
      <c r="X3446" s="161" t="s">
        <v>13</v>
      </c>
      <c r="Y3446" s="165">
        <v>5600</v>
      </c>
      <c r="Z3446" s="165">
        <v>9301101</v>
      </c>
      <c r="AA3446" s="166">
        <v>2.2761781176052952E-2</v>
      </c>
      <c r="AB3446" s="167" t="s">
        <v>3067</v>
      </c>
      <c r="AC3446" s="168" t="s">
        <v>3282</v>
      </c>
    </row>
    <row r="3447" spans="1:29" x14ac:dyDescent="0.3">
      <c r="A3447" s="156" t="s">
        <v>3070</v>
      </c>
      <c r="B3447" s="157">
        <v>2</v>
      </c>
      <c r="C3447" s="158" t="s">
        <v>1476</v>
      </c>
      <c r="D3447" s="158" t="s">
        <v>284</v>
      </c>
      <c r="E3447" s="156" t="s">
        <v>2722</v>
      </c>
      <c r="F3447" s="159" t="s">
        <v>2594</v>
      </c>
      <c r="G3447" s="158" t="s">
        <v>5941</v>
      </c>
      <c r="H3447" s="160">
        <v>44861</v>
      </c>
      <c r="I3447" s="160">
        <v>45125</v>
      </c>
      <c r="J3447" s="161" t="s">
        <v>2671</v>
      </c>
      <c r="K3447" s="162"/>
      <c r="L3447" s="163" t="s">
        <v>3147</v>
      </c>
      <c r="M3447" s="171">
        <v>0</v>
      </c>
      <c r="N3447" s="164">
        <v>247.5</v>
      </c>
      <c r="O3447" s="162" t="s">
        <v>5326</v>
      </c>
      <c r="P3447" s="160">
        <v>45125</v>
      </c>
      <c r="Q3447" s="162" t="s">
        <v>5324</v>
      </c>
      <c r="R3447" s="164">
        <v>247.5</v>
      </c>
      <c r="S3447" s="163" t="s">
        <v>1573</v>
      </c>
      <c r="T3447" s="163"/>
      <c r="U3447" s="161" t="s">
        <v>10</v>
      </c>
      <c r="V3447" s="161" t="s">
        <v>11</v>
      </c>
      <c r="W3447" s="161" t="s">
        <v>12</v>
      </c>
      <c r="X3447" s="161" t="s">
        <v>13</v>
      </c>
      <c r="Y3447" s="165">
        <v>5600</v>
      </c>
      <c r="Z3447" s="165">
        <v>9301101</v>
      </c>
      <c r="AA3447" s="166">
        <v>2.2761781176052952E-2</v>
      </c>
      <c r="AB3447" s="167" t="s">
        <v>3067</v>
      </c>
      <c r="AC3447" s="168" t="s">
        <v>3282</v>
      </c>
    </row>
    <row r="3448" spans="1:29" x14ac:dyDescent="0.3">
      <c r="A3448" s="156" t="s">
        <v>3070</v>
      </c>
      <c r="B3448" s="157">
        <v>2</v>
      </c>
      <c r="C3448" s="158" t="s">
        <v>1476</v>
      </c>
      <c r="D3448" s="158" t="s">
        <v>284</v>
      </c>
      <c r="E3448" s="156" t="s">
        <v>2722</v>
      </c>
      <c r="F3448" s="159" t="s">
        <v>2594</v>
      </c>
      <c r="G3448" s="158" t="s">
        <v>5941</v>
      </c>
      <c r="H3448" s="160">
        <v>44861</v>
      </c>
      <c r="I3448" s="160">
        <v>45126</v>
      </c>
      <c r="J3448" s="161" t="s">
        <v>2671</v>
      </c>
      <c r="K3448" s="162"/>
      <c r="L3448" s="163" t="s">
        <v>3147</v>
      </c>
      <c r="M3448" s="171">
        <v>0</v>
      </c>
      <c r="N3448" s="164">
        <v>41.25</v>
      </c>
      <c r="O3448" s="162" t="s">
        <v>5335</v>
      </c>
      <c r="P3448" s="160">
        <v>45126</v>
      </c>
      <c r="Q3448" s="162" t="s">
        <v>5334</v>
      </c>
      <c r="R3448" s="164">
        <v>41.25</v>
      </c>
      <c r="S3448" s="163" t="s">
        <v>1573</v>
      </c>
      <c r="T3448" s="163"/>
      <c r="U3448" s="161" t="s">
        <v>10</v>
      </c>
      <c r="V3448" s="161" t="s">
        <v>11</v>
      </c>
      <c r="W3448" s="161" t="s">
        <v>12</v>
      </c>
      <c r="X3448" s="161" t="s">
        <v>13</v>
      </c>
      <c r="Y3448" s="165">
        <v>5600</v>
      </c>
      <c r="Z3448" s="165">
        <v>9301101</v>
      </c>
      <c r="AA3448" s="166">
        <v>3.7936301960088251E-3</v>
      </c>
      <c r="AB3448" s="167" t="s">
        <v>3067</v>
      </c>
      <c r="AC3448" s="168" t="s">
        <v>3282</v>
      </c>
    </row>
    <row r="3449" spans="1:29" x14ac:dyDescent="0.3">
      <c r="A3449" s="156" t="s">
        <v>3070</v>
      </c>
      <c r="B3449" s="157">
        <v>2</v>
      </c>
      <c r="C3449" s="158" t="s">
        <v>1476</v>
      </c>
      <c r="D3449" s="158" t="s">
        <v>284</v>
      </c>
      <c r="E3449" s="156" t="s">
        <v>2722</v>
      </c>
      <c r="F3449" s="159" t="s">
        <v>2594</v>
      </c>
      <c r="G3449" s="158" t="s">
        <v>5941</v>
      </c>
      <c r="H3449" s="160">
        <v>44861</v>
      </c>
      <c r="I3449" s="160">
        <v>45126</v>
      </c>
      <c r="J3449" s="161" t="s">
        <v>2671</v>
      </c>
      <c r="K3449" s="162"/>
      <c r="L3449" s="163" t="s">
        <v>3147</v>
      </c>
      <c r="M3449" s="171">
        <v>0</v>
      </c>
      <c r="N3449" s="164">
        <v>206.25</v>
      </c>
      <c r="O3449" s="162" t="s">
        <v>5335</v>
      </c>
      <c r="P3449" s="160">
        <v>45126</v>
      </c>
      <c r="Q3449" s="162" t="s">
        <v>5334</v>
      </c>
      <c r="R3449" s="164">
        <v>206.25</v>
      </c>
      <c r="S3449" s="163" t="s">
        <v>1573</v>
      </c>
      <c r="T3449" s="163"/>
      <c r="U3449" s="161" t="s">
        <v>10</v>
      </c>
      <c r="V3449" s="161" t="s">
        <v>11</v>
      </c>
      <c r="W3449" s="161" t="s">
        <v>12</v>
      </c>
      <c r="X3449" s="161" t="s">
        <v>13</v>
      </c>
      <c r="Y3449" s="165">
        <v>5600</v>
      </c>
      <c r="Z3449" s="165">
        <v>9301101</v>
      </c>
      <c r="AA3449" s="166">
        <v>1.8968150980044125E-2</v>
      </c>
      <c r="AB3449" s="167" t="s">
        <v>3067</v>
      </c>
      <c r="AC3449" s="168" t="s">
        <v>3282</v>
      </c>
    </row>
    <row r="3450" spans="1:29" x14ac:dyDescent="0.3">
      <c r="A3450" s="156" t="s">
        <v>3070</v>
      </c>
      <c r="B3450" s="157">
        <v>2</v>
      </c>
      <c r="C3450" s="158" t="s">
        <v>1476</v>
      </c>
      <c r="D3450" s="156" t="s">
        <v>284</v>
      </c>
      <c r="E3450" s="156" t="s">
        <v>2722</v>
      </c>
      <c r="F3450" s="159" t="s">
        <v>2594</v>
      </c>
      <c r="G3450" s="158" t="s">
        <v>5941</v>
      </c>
      <c r="H3450" s="160">
        <v>44861</v>
      </c>
      <c r="I3450" s="160">
        <v>45201</v>
      </c>
      <c r="J3450" s="161" t="s">
        <v>5251</v>
      </c>
      <c r="K3450" s="162"/>
      <c r="L3450" s="163" t="s">
        <v>3147</v>
      </c>
      <c r="M3450" s="171">
        <v>0</v>
      </c>
      <c r="N3450" s="164">
        <v>247.5</v>
      </c>
      <c r="O3450" s="162" t="s">
        <v>5524</v>
      </c>
      <c r="P3450" s="160">
        <v>45201</v>
      </c>
      <c r="Q3450" s="162" t="s">
        <v>5522</v>
      </c>
      <c r="R3450" s="164">
        <v>247.5</v>
      </c>
      <c r="S3450" s="162" t="s">
        <v>1573</v>
      </c>
      <c r="T3450" s="163"/>
      <c r="U3450" s="161" t="s">
        <v>10</v>
      </c>
      <c r="V3450" s="161" t="s">
        <v>11</v>
      </c>
      <c r="W3450" s="161" t="s">
        <v>12</v>
      </c>
      <c r="X3450" s="161" t="s">
        <v>13</v>
      </c>
      <c r="Y3450" s="165">
        <v>5600</v>
      </c>
      <c r="Z3450" s="165">
        <v>9301101</v>
      </c>
      <c r="AA3450" s="166">
        <v>2.2761781176052952E-2</v>
      </c>
      <c r="AB3450" s="167" t="s">
        <v>3067</v>
      </c>
      <c r="AC3450" s="168" t="s">
        <v>3282</v>
      </c>
    </row>
    <row r="3451" spans="1:29" x14ac:dyDescent="0.3">
      <c r="A3451" s="156" t="s">
        <v>3070</v>
      </c>
      <c r="B3451" s="157">
        <v>2</v>
      </c>
      <c r="C3451" s="158" t="s">
        <v>1476</v>
      </c>
      <c r="D3451" s="156" t="s">
        <v>284</v>
      </c>
      <c r="E3451" s="156" t="s">
        <v>2722</v>
      </c>
      <c r="F3451" s="159" t="s">
        <v>2594</v>
      </c>
      <c r="G3451" s="158" t="s">
        <v>5941</v>
      </c>
      <c r="H3451" s="160">
        <v>44861</v>
      </c>
      <c r="I3451" s="160">
        <v>45201</v>
      </c>
      <c r="J3451" s="161" t="s">
        <v>5251</v>
      </c>
      <c r="K3451" s="162"/>
      <c r="L3451" s="163" t="s">
        <v>3147</v>
      </c>
      <c r="M3451" s="171">
        <v>0</v>
      </c>
      <c r="N3451" s="164">
        <v>247.5</v>
      </c>
      <c r="O3451" s="162" t="s">
        <v>5525</v>
      </c>
      <c r="P3451" s="160">
        <v>45201</v>
      </c>
      <c r="Q3451" s="162" t="s">
        <v>5522</v>
      </c>
      <c r="R3451" s="164">
        <v>247.5</v>
      </c>
      <c r="S3451" s="162" t="s">
        <v>1573</v>
      </c>
      <c r="T3451" s="163"/>
      <c r="U3451" s="161" t="s">
        <v>10</v>
      </c>
      <c r="V3451" s="161" t="s">
        <v>11</v>
      </c>
      <c r="W3451" s="161" t="s">
        <v>12</v>
      </c>
      <c r="X3451" s="161" t="s">
        <v>13</v>
      </c>
      <c r="Y3451" s="165">
        <v>5600</v>
      </c>
      <c r="Z3451" s="165">
        <v>9301101</v>
      </c>
      <c r="AA3451" s="166">
        <v>2.2761781176052952E-2</v>
      </c>
      <c r="AB3451" s="167" t="s">
        <v>3067</v>
      </c>
      <c r="AC3451" s="168" t="s">
        <v>3282</v>
      </c>
    </row>
    <row r="3452" spans="1:29" x14ac:dyDescent="0.3">
      <c r="A3452" s="156" t="s">
        <v>3070</v>
      </c>
      <c r="B3452" s="157">
        <v>2</v>
      </c>
      <c r="C3452" s="158" t="s">
        <v>1476</v>
      </c>
      <c r="D3452" s="156" t="s">
        <v>284</v>
      </c>
      <c r="E3452" s="156" t="s">
        <v>2722</v>
      </c>
      <c r="F3452" s="159" t="s">
        <v>2594</v>
      </c>
      <c r="G3452" s="158" t="s">
        <v>5941</v>
      </c>
      <c r="H3452" s="160">
        <v>44861</v>
      </c>
      <c r="I3452" s="160">
        <v>45266</v>
      </c>
      <c r="J3452" s="161" t="s">
        <v>5251</v>
      </c>
      <c r="K3452" s="162" t="s">
        <v>3064</v>
      </c>
      <c r="L3452" s="163" t="s">
        <v>3147</v>
      </c>
      <c r="M3452" s="171">
        <v>0</v>
      </c>
      <c r="N3452" s="164">
        <v>247.5</v>
      </c>
      <c r="O3452" s="162" t="s">
        <v>5585</v>
      </c>
      <c r="P3452" s="160">
        <v>45266</v>
      </c>
      <c r="Q3452" s="162" t="s">
        <v>5584</v>
      </c>
      <c r="R3452" s="164">
        <v>247.5</v>
      </c>
      <c r="S3452" s="162" t="s">
        <v>1573</v>
      </c>
      <c r="T3452" s="163"/>
      <c r="U3452" s="161" t="s">
        <v>10</v>
      </c>
      <c r="V3452" s="161" t="s">
        <v>11</v>
      </c>
      <c r="W3452" s="161" t="s">
        <v>12</v>
      </c>
      <c r="X3452" s="161" t="s">
        <v>13</v>
      </c>
      <c r="Y3452" s="165">
        <v>5600</v>
      </c>
      <c r="Z3452" s="165">
        <v>9301101</v>
      </c>
      <c r="AA3452" s="166">
        <v>2.2761781176052952E-2</v>
      </c>
      <c r="AB3452" s="167" t="s">
        <v>3067</v>
      </c>
      <c r="AC3452" s="168" t="s">
        <v>3282</v>
      </c>
    </row>
    <row r="3453" spans="1:29" x14ac:dyDescent="0.3">
      <c r="A3453" s="156" t="s">
        <v>3070</v>
      </c>
      <c r="B3453" s="157">
        <v>2</v>
      </c>
      <c r="C3453" s="158" t="s">
        <v>1476</v>
      </c>
      <c r="D3453" s="156" t="s">
        <v>284</v>
      </c>
      <c r="E3453" s="156" t="s">
        <v>2722</v>
      </c>
      <c r="F3453" s="159" t="s">
        <v>2594</v>
      </c>
      <c r="G3453" s="158" t="s">
        <v>5941</v>
      </c>
      <c r="H3453" s="160">
        <v>44861</v>
      </c>
      <c r="I3453" s="160">
        <v>45133</v>
      </c>
      <c r="J3453" s="161" t="s">
        <v>2671</v>
      </c>
      <c r="K3453" s="162"/>
      <c r="L3453" s="163" t="s">
        <v>3147</v>
      </c>
      <c r="M3453" s="171">
        <v>206.25</v>
      </c>
      <c r="N3453" s="164">
        <v>0</v>
      </c>
      <c r="O3453" s="162"/>
      <c r="P3453" s="160"/>
      <c r="Q3453" s="162"/>
      <c r="R3453" s="164">
        <v>-206.25</v>
      </c>
      <c r="S3453" s="162" t="s">
        <v>1573</v>
      </c>
      <c r="T3453" s="163"/>
      <c r="U3453" s="161" t="s">
        <v>10</v>
      </c>
      <c r="V3453" s="161" t="s">
        <v>11</v>
      </c>
      <c r="W3453" s="161" t="s">
        <v>12</v>
      </c>
      <c r="X3453" s="161" t="s">
        <v>13</v>
      </c>
      <c r="Y3453" s="165">
        <v>5600</v>
      </c>
      <c r="Z3453" s="165">
        <v>9301101</v>
      </c>
      <c r="AA3453" s="166">
        <v>-1.8968150980044125E-2</v>
      </c>
      <c r="AB3453" s="167" t="s">
        <v>5849</v>
      </c>
      <c r="AC3453" s="168" t="s">
        <v>3282</v>
      </c>
    </row>
    <row r="3454" spans="1:29" x14ac:dyDescent="0.3">
      <c r="A3454" s="156" t="s">
        <v>3070</v>
      </c>
      <c r="B3454" s="157">
        <v>2</v>
      </c>
      <c r="C3454" s="158" t="s">
        <v>1476</v>
      </c>
      <c r="D3454" s="156" t="s">
        <v>284</v>
      </c>
      <c r="E3454" s="156" t="s">
        <v>2722</v>
      </c>
      <c r="F3454" s="159" t="s">
        <v>2594</v>
      </c>
      <c r="G3454" s="158" t="s">
        <v>5941</v>
      </c>
      <c r="H3454" s="160">
        <v>44861</v>
      </c>
      <c r="I3454" s="160">
        <v>45133</v>
      </c>
      <c r="J3454" s="161" t="s">
        <v>2671</v>
      </c>
      <c r="K3454" s="162"/>
      <c r="L3454" s="163" t="s">
        <v>3147</v>
      </c>
      <c r="M3454" s="171">
        <v>-206.25</v>
      </c>
      <c r="N3454" s="164">
        <v>-206.25</v>
      </c>
      <c r="O3454" s="162"/>
      <c r="P3454" s="160"/>
      <c r="Q3454" s="162"/>
      <c r="R3454" s="164">
        <v>0</v>
      </c>
      <c r="S3454" s="162" t="s">
        <v>1573</v>
      </c>
      <c r="T3454" s="163"/>
      <c r="U3454" s="161" t="s">
        <v>10</v>
      </c>
      <c r="V3454" s="161" t="s">
        <v>11</v>
      </c>
      <c r="W3454" s="161" t="s">
        <v>12</v>
      </c>
      <c r="X3454" s="161" t="s">
        <v>13</v>
      </c>
      <c r="Y3454" s="165">
        <v>5600</v>
      </c>
      <c r="Z3454" s="165">
        <v>9301101</v>
      </c>
      <c r="AA3454" s="166">
        <v>0</v>
      </c>
      <c r="AB3454" s="167" t="s">
        <v>5849</v>
      </c>
      <c r="AC3454" s="168" t="s">
        <v>3282</v>
      </c>
    </row>
    <row r="3455" spans="1:29" x14ac:dyDescent="0.3">
      <c r="A3455" s="156" t="s">
        <v>3070</v>
      </c>
      <c r="B3455" s="157">
        <v>2</v>
      </c>
      <c r="C3455" s="158" t="s">
        <v>1476</v>
      </c>
      <c r="D3455" s="156" t="s">
        <v>284</v>
      </c>
      <c r="E3455" s="156" t="s">
        <v>2722</v>
      </c>
      <c r="F3455" s="159" t="s">
        <v>2594</v>
      </c>
      <c r="G3455" s="158" t="s">
        <v>5941</v>
      </c>
      <c r="H3455" s="160">
        <v>44861</v>
      </c>
      <c r="I3455" s="160">
        <v>45134</v>
      </c>
      <c r="J3455" s="161" t="s">
        <v>5251</v>
      </c>
      <c r="K3455" s="162"/>
      <c r="L3455" s="163" t="s">
        <v>3147</v>
      </c>
      <c r="M3455" s="171">
        <v>0</v>
      </c>
      <c r="N3455" s="164">
        <v>206.25</v>
      </c>
      <c r="O3455" s="162"/>
      <c r="P3455" s="160"/>
      <c r="Q3455" s="162"/>
      <c r="R3455" s="164">
        <v>206.25</v>
      </c>
      <c r="S3455" s="163" t="s">
        <v>1573</v>
      </c>
      <c r="T3455" s="163"/>
      <c r="U3455" s="161" t="s">
        <v>10</v>
      </c>
      <c r="V3455" s="161" t="s">
        <v>11</v>
      </c>
      <c r="W3455" s="161" t="s">
        <v>12</v>
      </c>
      <c r="X3455" s="161" t="s">
        <v>13</v>
      </c>
      <c r="Y3455" s="165">
        <v>5600</v>
      </c>
      <c r="Z3455" s="165">
        <v>9301101</v>
      </c>
      <c r="AA3455" s="166">
        <v>1.8968150980044125E-2</v>
      </c>
      <c r="AB3455" s="167" t="s">
        <v>5422</v>
      </c>
      <c r="AC3455" s="168" t="s">
        <v>3282</v>
      </c>
    </row>
    <row r="3456" spans="1:29" x14ac:dyDescent="0.3">
      <c r="A3456" s="156" t="s">
        <v>3068</v>
      </c>
      <c r="B3456" s="157">
        <v>2</v>
      </c>
      <c r="C3456" s="158" t="s">
        <v>1476</v>
      </c>
      <c r="D3456" s="156" t="s">
        <v>130</v>
      </c>
      <c r="E3456" s="156" t="s">
        <v>2722</v>
      </c>
      <c r="F3456" s="159" t="s">
        <v>2594</v>
      </c>
      <c r="G3456" s="158" t="s">
        <v>5941</v>
      </c>
      <c r="H3456" s="160">
        <v>45205</v>
      </c>
      <c r="I3456" s="160">
        <v>45313</v>
      </c>
      <c r="J3456" s="161" t="s">
        <v>5251</v>
      </c>
      <c r="K3456" s="162"/>
      <c r="L3456" s="163" t="s">
        <v>5603</v>
      </c>
      <c r="M3456" s="171">
        <v>0</v>
      </c>
      <c r="N3456" s="164">
        <v>247.5</v>
      </c>
      <c r="O3456" s="162" t="s">
        <v>5691</v>
      </c>
      <c r="P3456" s="160">
        <v>45313</v>
      </c>
      <c r="Q3456" s="162" t="s">
        <v>5692</v>
      </c>
      <c r="R3456" s="164">
        <v>247.5</v>
      </c>
      <c r="S3456" s="163" t="s">
        <v>1571</v>
      </c>
      <c r="T3456" s="163"/>
      <c r="U3456" s="161" t="s">
        <v>10</v>
      </c>
      <c r="V3456" s="161" t="s">
        <v>11</v>
      </c>
      <c r="W3456" s="161" t="s">
        <v>12</v>
      </c>
      <c r="X3456" s="161" t="s">
        <v>13</v>
      </c>
      <c r="Y3456" s="165">
        <v>5600</v>
      </c>
      <c r="Z3456" s="165">
        <v>9121101</v>
      </c>
      <c r="AA3456" s="166">
        <v>0.50114402575576567</v>
      </c>
      <c r="AB3456" s="167" t="s">
        <v>3065</v>
      </c>
      <c r="AC3456" s="168" t="s">
        <v>3197</v>
      </c>
    </row>
    <row r="3457" spans="1:29" x14ac:dyDescent="0.3">
      <c r="A3457" s="156" t="s">
        <v>3068</v>
      </c>
      <c r="B3457" s="157">
        <v>2</v>
      </c>
      <c r="C3457" s="158" t="s">
        <v>1476</v>
      </c>
      <c r="D3457" s="156" t="s">
        <v>130</v>
      </c>
      <c r="E3457" s="156" t="s">
        <v>2722</v>
      </c>
      <c r="F3457" s="159" t="s">
        <v>2594</v>
      </c>
      <c r="G3457" s="158" t="s">
        <v>5941</v>
      </c>
      <c r="H3457" s="160">
        <v>45205</v>
      </c>
      <c r="I3457" s="160">
        <v>45809</v>
      </c>
      <c r="J3457" s="161" t="s">
        <v>6707</v>
      </c>
      <c r="K3457" s="162"/>
      <c r="L3457" s="163" t="s">
        <v>5603</v>
      </c>
      <c r="M3457" s="171">
        <v>2227.5</v>
      </c>
      <c r="N3457" s="164">
        <v>2227.5</v>
      </c>
      <c r="O3457" s="162"/>
      <c r="P3457" s="160"/>
      <c r="Q3457" s="162"/>
      <c r="R3457" s="164">
        <v>0</v>
      </c>
      <c r="S3457" s="163" t="s">
        <v>1571</v>
      </c>
      <c r="T3457" s="163"/>
      <c r="U3457" s="161" t="s">
        <v>10</v>
      </c>
      <c r="V3457" s="161" t="s">
        <v>11</v>
      </c>
      <c r="W3457" s="161" t="s">
        <v>12</v>
      </c>
      <c r="X3457" s="161" t="s">
        <v>13</v>
      </c>
      <c r="Y3457" s="165">
        <v>5600</v>
      </c>
      <c r="Z3457" s="165">
        <v>9121101</v>
      </c>
      <c r="AA3457" s="166">
        <v>0</v>
      </c>
      <c r="AB3457" s="167" t="s">
        <v>3065</v>
      </c>
      <c r="AC3457" s="168" t="s">
        <v>3197</v>
      </c>
    </row>
    <row r="3458" spans="1:29" x14ac:dyDescent="0.3">
      <c r="A3458" s="156" t="s">
        <v>3068</v>
      </c>
      <c r="B3458" s="157">
        <v>2</v>
      </c>
      <c r="C3458" s="158" t="s">
        <v>1476</v>
      </c>
      <c r="D3458" s="156" t="s">
        <v>130</v>
      </c>
      <c r="E3458" s="156" t="s">
        <v>2722</v>
      </c>
      <c r="F3458" s="159" t="s">
        <v>2594</v>
      </c>
      <c r="G3458" s="158" t="s">
        <v>5941</v>
      </c>
      <c r="H3458" s="160">
        <v>45205</v>
      </c>
      <c r="I3458" s="160">
        <v>45937</v>
      </c>
      <c r="J3458" s="161" t="s">
        <v>6707</v>
      </c>
      <c r="K3458" s="162" t="s">
        <v>5537</v>
      </c>
      <c r="L3458" s="163" t="s">
        <v>5603</v>
      </c>
      <c r="M3458" s="171">
        <v>-2227.5</v>
      </c>
      <c r="N3458" s="164">
        <v>-2227.5</v>
      </c>
      <c r="O3458" s="162"/>
      <c r="P3458" s="160"/>
      <c r="Q3458" s="162"/>
      <c r="R3458" s="164">
        <v>0</v>
      </c>
      <c r="S3458" s="163" t="s">
        <v>1571</v>
      </c>
      <c r="T3458" s="163"/>
      <c r="U3458" s="161" t="s">
        <v>10</v>
      </c>
      <c r="V3458" s="161" t="s">
        <v>11</v>
      </c>
      <c r="W3458" s="161" t="s">
        <v>12</v>
      </c>
      <c r="X3458" s="161" t="s">
        <v>13</v>
      </c>
      <c r="Y3458" s="165">
        <v>5600</v>
      </c>
      <c r="Z3458" s="165">
        <v>9121101</v>
      </c>
      <c r="AA3458" s="166">
        <v>0</v>
      </c>
      <c r="AB3458" s="167" t="s">
        <v>7697</v>
      </c>
      <c r="AC3458" s="168" t="s">
        <v>3197</v>
      </c>
    </row>
    <row r="3459" spans="1:29" x14ac:dyDescent="0.3">
      <c r="A3459" s="156" t="s">
        <v>3069</v>
      </c>
      <c r="B3459" s="157">
        <v>1</v>
      </c>
      <c r="C3459" s="158" t="s">
        <v>1476</v>
      </c>
      <c r="D3459" s="156" t="s">
        <v>235</v>
      </c>
      <c r="E3459" s="156" t="s">
        <v>2722</v>
      </c>
      <c r="F3459" s="159" t="s">
        <v>2594</v>
      </c>
      <c r="G3459" s="158" t="s">
        <v>5941</v>
      </c>
      <c r="H3459" s="160">
        <v>45205</v>
      </c>
      <c r="I3459" s="160">
        <v>45313</v>
      </c>
      <c r="J3459" s="161" t="s">
        <v>5251</v>
      </c>
      <c r="K3459" s="162"/>
      <c r="L3459" s="163" t="s">
        <v>5603</v>
      </c>
      <c r="M3459" s="171">
        <v>0</v>
      </c>
      <c r="N3459" s="164">
        <v>246.37</v>
      </c>
      <c r="O3459" s="162" t="s">
        <v>5693</v>
      </c>
      <c r="P3459" s="160">
        <v>45313</v>
      </c>
      <c r="Q3459" s="162" t="s">
        <v>5692</v>
      </c>
      <c r="R3459" s="164">
        <v>246.37</v>
      </c>
      <c r="S3459" s="163" t="s">
        <v>1572</v>
      </c>
      <c r="T3459" s="163"/>
      <c r="U3459" s="161" t="s">
        <v>10</v>
      </c>
      <c r="V3459" s="161" t="s">
        <v>11</v>
      </c>
      <c r="W3459" s="161" t="s">
        <v>12</v>
      </c>
      <c r="X3459" s="161" t="s">
        <v>13</v>
      </c>
      <c r="Y3459" s="165">
        <v>5600</v>
      </c>
      <c r="Z3459" s="165">
        <v>9241101</v>
      </c>
      <c r="AA3459" s="166">
        <v>0.49885597424423433</v>
      </c>
      <c r="AB3459" s="167" t="s">
        <v>3066</v>
      </c>
      <c r="AC3459" s="168" t="s">
        <v>3252</v>
      </c>
    </row>
    <row r="3460" spans="1:29" x14ac:dyDescent="0.3">
      <c r="A3460" s="156" t="s">
        <v>3069</v>
      </c>
      <c r="B3460" s="157">
        <v>1</v>
      </c>
      <c r="C3460" s="158" t="s">
        <v>1476</v>
      </c>
      <c r="D3460" s="156" t="s">
        <v>235</v>
      </c>
      <c r="E3460" s="156" t="s">
        <v>2722</v>
      </c>
      <c r="F3460" s="159" t="s">
        <v>2594</v>
      </c>
      <c r="G3460" s="158" t="s">
        <v>5941</v>
      </c>
      <c r="H3460" s="160">
        <v>45205</v>
      </c>
      <c r="I3460" s="160">
        <v>45809</v>
      </c>
      <c r="J3460" s="161" t="s">
        <v>6707</v>
      </c>
      <c r="K3460" s="162"/>
      <c r="L3460" s="163" t="s">
        <v>5603</v>
      </c>
      <c r="M3460" s="171">
        <v>2228.63</v>
      </c>
      <c r="N3460" s="164">
        <v>2228.63</v>
      </c>
      <c r="O3460" s="162"/>
      <c r="P3460" s="160"/>
      <c r="Q3460" s="162"/>
      <c r="R3460" s="164">
        <v>0</v>
      </c>
      <c r="S3460" s="163" t="s">
        <v>1572</v>
      </c>
      <c r="T3460" s="163"/>
      <c r="U3460" s="161" t="s">
        <v>10</v>
      </c>
      <c r="V3460" s="161" t="s">
        <v>11</v>
      </c>
      <c r="W3460" s="161" t="s">
        <v>12</v>
      </c>
      <c r="X3460" s="161" t="s">
        <v>13</v>
      </c>
      <c r="Y3460" s="165">
        <v>5600</v>
      </c>
      <c r="Z3460" s="165">
        <v>9241101</v>
      </c>
      <c r="AA3460" s="166">
        <v>0</v>
      </c>
      <c r="AB3460" s="167" t="s">
        <v>3066</v>
      </c>
      <c r="AC3460" s="168" t="s">
        <v>3252</v>
      </c>
    </row>
    <row r="3461" spans="1:29" x14ac:dyDescent="0.3">
      <c r="A3461" s="156" t="s">
        <v>3069</v>
      </c>
      <c r="B3461" s="157">
        <v>1</v>
      </c>
      <c r="C3461" s="158" t="s">
        <v>1476</v>
      </c>
      <c r="D3461" s="156" t="s">
        <v>235</v>
      </c>
      <c r="E3461" s="156" t="s">
        <v>2722</v>
      </c>
      <c r="F3461" s="159" t="s">
        <v>2594</v>
      </c>
      <c r="G3461" s="158" t="s">
        <v>5941</v>
      </c>
      <c r="H3461" s="160">
        <v>45205</v>
      </c>
      <c r="I3461" s="160">
        <v>45937</v>
      </c>
      <c r="J3461" s="161" t="s">
        <v>6707</v>
      </c>
      <c r="K3461" s="162" t="s">
        <v>5537</v>
      </c>
      <c r="L3461" s="163" t="s">
        <v>5603</v>
      </c>
      <c r="M3461" s="171">
        <v>-2228.63</v>
      </c>
      <c r="N3461" s="164">
        <v>-2228.63</v>
      </c>
      <c r="O3461" s="162"/>
      <c r="P3461" s="160"/>
      <c r="Q3461" s="162"/>
      <c r="R3461" s="164">
        <v>0</v>
      </c>
      <c r="S3461" s="163" t="s">
        <v>1572</v>
      </c>
      <c r="T3461" s="163"/>
      <c r="U3461" s="161" t="s">
        <v>10</v>
      </c>
      <c r="V3461" s="161" t="s">
        <v>11</v>
      </c>
      <c r="W3461" s="161" t="s">
        <v>12</v>
      </c>
      <c r="X3461" s="161" t="s">
        <v>13</v>
      </c>
      <c r="Y3461" s="165">
        <v>5600</v>
      </c>
      <c r="Z3461" s="165">
        <v>9241101</v>
      </c>
      <c r="AA3461" s="166">
        <v>0</v>
      </c>
      <c r="AB3461" s="167" t="s">
        <v>5650</v>
      </c>
      <c r="AC3461" s="168" t="s">
        <v>3252</v>
      </c>
    </row>
    <row r="3462" spans="1:29" x14ac:dyDescent="0.3">
      <c r="A3462" s="156" t="s">
        <v>3070</v>
      </c>
      <c r="B3462" s="157">
        <v>2</v>
      </c>
      <c r="C3462" s="158" t="s">
        <v>1476</v>
      </c>
      <c r="D3462" s="156" t="s">
        <v>284</v>
      </c>
      <c r="E3462" s="156" t="s">
        <v>2722</v>
      </c>
      <c r="F3462" s="159" t="s">
        <v>2594</v>
      </c>
      <c r="G3462" s="158" t="s">
        <v>5941</v>
      </c>
      <c r="H3462" s="160">
        <v>45205</v>
      </c>
      <c r="I3462" s="160">
        <v>45809</v>
      </c>
      <c r="J3462" s="161" t="s">
        <v>6707</v>
      </c>
      <c r="K3462" s="162"/>
      <c r="L3462" s="163" t="s">
        <v>5603</v>
      </c>
      <c r="M3462" s="171">
        <v>2475</v>
      </c>
      <c r="N3462" s="164">
        <v>2475</v>
      </c>
      <c r="O3462" s="162"/>
      <c r="P3462" s="160"/>
      <c r="Q3462" s="162"/>
      <c r="R3462" s="164">
        <v>0</v>
      </c>
      <c r="S3462" s="163" t="s">
        <v>1573</v>
      </c>
      <c r="T3462" s="163"/>
      <c r="U3462" s="161" t="s">
        <v>10</v>
      </c>
      <c r="V3462" s="161" t="s">
        <v>11</v>
      </c>
      <c r="W3462" s="161" t="s">
        <v>12</v>
      </c>
      <c r="X3462" s="161" t="s">
        <v>13</v>
      </c>
      <c r="Y3462" s="165">
        <v>5600</v>
      </c>
      <c r="Z3462" s="165">
        <v>9301101</v>
      </c>
      <c r="AA3462" s="166">
        <v>0</v>
      </c>
      <c r="AB3462" s="167" t="s">
        <v>3067</v>
      </c>
      <c r="AC3462" s="168" t="s">
        <v>3282</v>
      </c>
    </row>
    <row r="3463" spans="1:29" x14ac:dyDescent="0.3">
      <c r="A3463" s="156" t="s">
        <v>3070</v>
      </c>
      <c r="B3463" s="157">
        <v>2</v>
      </c>
      <c r="C3463" s="158" t="s">
        <v>1476</v>
      </c>
      <c r="D3463" s="156" t="s">
        <v>284</v>
      </c>
      <c r="E3463" s="156" t="s">
        <v>2722</v>
      </c>
      <c r="F3463" s="159" t="s">
        <v>2594</v>
      </c>
      <c r="G3463" s="158" t="s">
        <v>5941</v>
      </c>
      <c r="H3463" s="160">
        <v>45205</v>
      </c>
      <c r="I3463" s="160">
        <v>45937</v>
      </c>
      <c r="J3463" s="161" t="s">
        <v>6707</v>
      </c>
      <c r="K3463" s="162" t="s">
        <v>5537</v>
      </c>
      <c r="L3463" s="163" t="s">
        <v>5603</v>
      </c>
      <c r="M3463" s="171">
        <v>-2475</v>
      </c>
      <c r="N3463" s="164">
        <v>-2475</v>
      </c>
      <c r="O3463" s="162"/>
      <c r="P3463" s="160"/>
      <c r="Q3463" s="162"/>
      <c r="R3463" s="164">
        <v>0</v>
      </c>
      <c r="S3463" s="163" t="s">
        <v>1573</v>
      </c>
      <c r="T3463" s="163"/>
      <c r="U3463" s="161" t="s">
        <v>10</v>
      </c>
      <c r="V3463" s="161" t="s">
        <v>11</v>
      </c>
      <c r="W3463" s="161" t="s">
        <v>12</v>
      </c>
      <c r="X3463" s="161" t="s">
        <v>13</v>
      </c>
      <c r="Y3463" s="165">
        <v>5600</v>
      </c>
      <c r="Z3463" s="165">
        <v>9301101</v>
      </c>
      <c r="AA3463" s="166">
        <v>0</v>
      </c>
      <c r="AB3463" s="167" t="s">
        <v>7698</v>
      </c>
      <c r="AC3463" s="168" t="s">
        <v>3282</v>
      </c>
    </row>
    <row r="3464" spans="1:29" x14ac:dyDescent="0.3">
      <c r="A3464" s="156" t="s">
        <v>3815</v>
      </c>
      <c r="B3464" s="157">
        <v>5</v>
      </c>
      <c r="C3464" s="158" t="s">
        <v>1476</v>
      </c>
      <c r="D3464" s="156" t="s">
        <v>312</v>
      </c>
      <c r="E3464" s="156" t="s">
        <v>2722</v>
      </c>
      <c r="F3464" s="159" t="s">
        <v>2594</v>
      </c>
      <c r="G3464" s="158" t="s">
        <v>5941</v>
      </c>
      <c r="H3464" s="160">
        <v>45355</v>
      </c>
      <c r="I3464" s="160">
        <v>45809</v>
      </c>
      <c r="J3464" s="161" t="s">
        <v>6707</v>
      </c>
      <c r="K3464" s="162"/>
      <c r="L3464" s="163" t="s">
        <v>6044</v>
      </c>
      <c r="M3464" s="171">
        <v>14062.49</v>
      </c>
      <c r="N3464" s="164">
        <v>14062.49</v>
      </c>
      <c r="O3464" s="162"/>
      <c r="P3464" s="160"/>
      <c r="Q3464" s="162"/>
      <c r="R3464" s="164">
        <v>0</v>
      </c>
      <c r="S3464" s="163"/>
      <c r="T3464" s="163"/>
      <c r="U3464" s="161" t="s">
        <v>10</v>
      </c>
      <c r="V3464" s="161" t="s">
        <v>11</v>
      </c>
      <c r="W3464" s="161" t="s">
        <v>12</v>
      </c>
      <c r="X3464" s="161" t="s">
        <v>13</v>
      </c>
      <c r="Y3464" s="165">
        <v>5600</v>
      </c>
      <c r="Z3464" s="165">
        <v>9401101</v>
      </c>
      <c r="AA3464" s="166">
        <v>0</v>
      </c>
      <c r="AB3464" s="167" t="s">
        <v>6063</v>
      </c>
      <c r="AC3464" s="168" t="s">
        <v>3212</v>
      </c>
    </row>
    <row r="3465" spans="1:29" x14ac:dyDescent="0.3">
      <c r="A3465" s="156" t="s">
        <v>3815</v>
      </c>
      <c r="B3465" s="157">
        <v>5</v>
      </c>
      <c r="C3465" s="158" t="s">
        <v>1476</v>
      </c>
      <c r="D3465" s="156" t="s">
        <v>312</v>
      </c>
      <c r="E3465" s="156" t="s">
        <v>2722</v>
      </c>
      <c r="F3465" s="159" t="s">
        <v>2594</v>
      </c>
      <c r="G3465" s="158" t="s">
        <v>5941</v>
      </c>
      <c r="H3465" s="160">
        <v>45355</v>
      </c>
      <c r="I3465" s="160">
        <v>45937</v>
      </c>
      <c r="J3465" s="161" t="s">
        <v>6707</v>
      </c>
      <c r="K3465" s="162" t="s">
        <v>5948</v>
      </c>
      <c r="L3465" s="163" t="s">
        <v>6044</v>
      </c>
      <c r="M3465" s="171">
        <v>-14062.49</v>
      </c>
      <c r="N3465" s="164">
        <v>-14062.49</v>
      </c>
      <c r="O3465" s="162"/>
      <c r="P3465" s="160"/>
      <c r="Q3465" s="162"/>
      <c r="R3465" s="164">
        <v>0</v>
      </c>
      <c r="S3465" s="163"/>
      <c r="T3465" s="163"/>
      <c r="U3465" s="161" t="s">
        <v>10</v>
      </c>
      <c r="V3465" s="161" t="s">
        <v>11</v>
      </c>
      <c r="W3465" s="161" t="s">
        <v>12</v>
      </c>
      <c r="X3465" s="161" t="s">
        <v>13</v>
      </c>
      <c r="Y3465" s="165">
        <v>5600</v>
      </c>
      <c r="Z3465" s="165">
        <v>9401101</v>
      </c>
      <c r="AA3465" s="166">
        <v>0</v>
      </c>
      <c r="AB3465" s="167" t="s">
        <v>7699</v>
      </c>
      <c r="AC3465" s="168" t="s">
        <v>3212</v>
      </c>
    </row>
    <row r="3466" spans="1:29" x14ac:dyDescent="0.3">
      <c r="A3466" s="156" t="s">
        <v>3926</v>
      </c>
      <c r="B3466" s="157">
        <v>5</v>
      </c>
      <c r="C3466" s="158" t="s">
        <v>1476</v>
      </c>
      <c r="D3466" s="156" t="s">
        <v>333</v>
      </c>
      <c r="E3466" s="156" t="s">
        <v>2722</v>
      </c>
      <c r="F3466" s="159" t="s">
        <v>2594</v>
      </c>
      <c r="G3466" s="158" t="s">
        <v>5941</v>
      </c>
      <c r="H3466" s="160">
        <v>45355</v>
      </c>
      <c r="I3466" s="160">
        <v>45427</v>
      </c>
      <c r="J3466" s="161" t="s">
        <v>5251</v>
      </c>
      <c r="K3466" s="162"/>
      <c r="L3466" s="163" t="s">
        <v>6044</v>
      </c>
      <c r="M3466" s="171">
        <v>0</v>
      </c>
      <c r="N3466" s="164">
        <v>2562.3000000000002</v>
      </c>
      <c r="O3466" s="162" t="s">
        <v>6045</v>
      </c>
      <c r="P3466" s="160">
        <v>45427</v>
      </c>
      <c r="Q3466" s="162" t="s">
        <v>6046</v>
      </c>
      <c r="R3466" s="164">
        <v>2562.3000000000002</v>
      </c>
      <c r="S3466" s="163"/>
      <c r="T3466" s="163"/>
      <c r="U3466" s="161" t="s">
        <v>10</v>
      </c>
      <c r="V3466" s="161" t="s">
        <v>11</v>
      </c>
      <c r="W3466" s="161" t="s">
        <v>12</v>
      </c>
      <c r="X3466" s="161" t="s">
        <v>13</v>
      </c>
      <c r="Y3466" s="165">
        <v>5600</v>
      </c>
      <c r="Z3466" s="165">
        <v>9411101</v>
      </c>
      <c r="AA3466" s="166">
        <v>8.1037641087662218E-2</v>
      </c>
      <c r="AB3466" s="167" t="s">
        <v>6301</v>
      </c>
      <c r="AC3466" s="168" t="s">
        <v>3227</v>
      </c>
    </row>
    <row r="3467" spans="1:29" x14ac:dyDescent="0.3">
      <c r="A3467" s="156" t="s">
        <v>3926</v>
      </c>
      <c r="B3467" s="157">
        <v>5</v>
      </c>
      <c r="C3467" s="158" t="s">
        <v>1476</v>
      </c>
      <c r="D3467" s="156" t="s">
        <v>333</v>
      </c>
      <c r="E3467" s="156" t="s">
        <v>2722</v>
      </c>
      <c r="F3467" s="159" t="s">
        <v>2594</v>
      </c>
      <c r="G3467" s="158" t="s">
        <v>5941</v>
      </c>
      <c r="H3467" s="160">
        <v>45355</v>
      </c>
      <c r="I3467" s="160">
        <v>45427</v>
      </c>
      <c r="J3467" s="161" t="s">
        <v>5251</v>
      </c>
      <c r="K3467" s="162"/>
      <c r="L3467" s="163" t="s">
        <v>6044</v>
      </c>
      <c r="M3467" s="171">
        <v>0</v>
      </c>
      <c r="N3467" s="164">
        <v>591.29999999999995</v>
      </c>
      <c r="O3467" s="162" t="s">
        <v>6047</v>
      </c>
      <c r="P3467" s="160">
        <v>45427</v>
      </c>
      <c r="Q3467" s="162" t="s">
        <v>6046</v>
      </c>
      <c r="R3467" s="164">
        <v>591.29999999999995</v>
      </c>
      <c r="S3467" s="163"/>
      <c r="T3467" s="163"/>
      <c r="U3467" s="161" t="s">
        <v>10</v>
      </c>
      <c r="V3467" s="161" t="s">
        <v>11</v>
      </c>
      <c r="W3467" s="161" t="s">
        <v>12</v>
      </c>
      <c r="X3467" s="161" t="s">
        <v>13</v>
      </c>
      <c r="Y3467" s="165">
        <v>5600</v>
      </c>
      <c r="Z3467" s="165">
        <v>9411101</v>
      </c>
      <c r="AA3467" s="166">
        <v>1.8700994097152819E-2</v>
      </c>
      <c r="AB3467" s="167" t="s">
        <v>6301</v>
      </c>
      <c r="AC3467" s="168" t="s">
        <v>3227</v>
      </c>
    </row>
    <row r="3468" spans="1:29" x14ac:dyDescent="0.3">
      <c r="A3468" s="156" t="s">
        <v>3926</v>
      </c>
      <c r="B3468" s="157">
        <v>5</v>
      </c>
      <c r="C3468" s="158" t="s">
        <v>1476</v>
      </c>
      <c r="D3468" s="156" t="s">
        <v>333</v>
      </c>
      <c r="E3468" s="156" t="s">
        <v>2722</v>
      </c>
      <c r="F3468" s="159" t="s">
        <v>2594</v>
      </c>
      <c r="G3468" s="158" t="s">
        <v>5941</v>
      </c>
      <c r="H3468" s="160">
        <v>45355</v>
      </c>
      <c r="I3468" s="160">
        <v>45427</v>
      </c>
      <c r="J3468" s="161" t="s">
        <v>5251</v>
      </c>
      <c r="K3468" s="162"/>
      <c r="L3468" s="163" t="s">
        <v>6044</v>
      </c>
      <c r="M3468" s="171">
        <v>0</v>
      </c>
      <c r="N3468" s="164">
        <v>591.29999999999995</v>
      </c>
      <c r="O3468" s="162" t="s">
        <v>6048</v>
      </c>
      <c r="P3468" s="160">
        <v>45427</v>
      </c>
      <c r="Q3468" s="162" t="s">
        <v>6046</v>
      </c>
      <c r="R3468" s="164">
        <v>591.29999999999995</v>
      </c>
      <c r="S3468" s="163"/>
      <c r="T3468" s="163"/>
      <c r="U3468" s="161" t="s">
        <v>10</v>
      </c>
      <c r="V3468" s="161" t="s">
        <v>11</v>
      </c>
      <c r="W3468" s="161" t="s">
        <v>12</v>
      </c>
      <c r="X3468" s="161" t="s">
        <v>13</v>
      </c>
      <c r="Y3468" s="165">
        <v>5600</v>
      </c>
      <c r="Z3468" s="165">
        <v>9411101</v>
      </c>
      <c r="AA3468" s="166">
        <v>1.8700994097152819E-2</v>
      </c>
      <c r="AB3468" s="167" t="s">
        <v>6301</v>
      </c>
      <c r="AC3468" s="168" t="s">
        <v>3227</v>
      </c>
    </row>
    <row r="3469" spans="1:29" x14ac:dyDescent="0.3">
      <c r="A3469" s="156" t="s">
        <v>3926</v>
      </c>
      <c r="B3469" s="157">
        <v>5</v>
      </c>
      <c r="C3469" s="158" t="s">
        <v>1476</v>
      </c>
      <c r="D3469" s="156" t="s">
        <v>333</v>
      </c>
      <c r="E3469" s="156" t="s">
        <v>2722</v>
      </c>
      <c r="F3469" s="159" t="s">
        <v>2594</v>
      </c>
      <c r="G3469" s="158" t="s">
        <v>5941</v>
      </c>
      <c r="H3469" s="160">
        <v>45355</v>
      </c>
      <c r="I3469" s="160">
        <v>45470</v>
      </c>
      <c r="J3469" s="161" t="s">
        <v>5251</v>
      </c>
      <c r="K3469" s="162"/>
      <c r="L3469" s="163" t="s">
        <v>6044</v>
      </c>
      <c r="M3469" s="171">
        <v>0</v>
      </c>
      <c r="N3469" s="164">
        <v>1806.75</v>
      </c>
      <c r="O3469" s="162" t="s">
        <v>6146</v>
      </c>
      <c r="P3469" s="160">
        <v>45470</v>
      </c>
      <c r="Q3469" s="162" t="s">
        <v>6147</v>
      </c>
      <c r="R3469" s="164">
        <v>1806.75</v>
      </c>
      <c r="S3469" s="163"/>
      <c r="T3469" s="163"/>
      <c r="U3469" s="161" t="s">
        <v>10</v>
      </c>
      <c r="V3469" s="161" t="s">
        <v>11</v>
      </c>
      <c r="W3469" s="161" t="s">
        <v>12</v>
      </c>
      <c r="X3469" s="161" t="s">
        <v>13</v>
      </c>
      <c r="Y3469" s="165">
        <v>5600</v>
      </c>
      <c r="Z3469" s="165">
        <v>9411101</v>
      </c>
      <c r="AA3469" s="166">
        <v>5.7141926407966948E-2</v>
      </c>
      <c r="AB3469" s="167" t="s">
        <v>6301</v>
      </c>
      <c r="AC3469" s="168" t="s">
        <v>3227</v>
      </c>
    </row>
    <row r="3470" spans="1:29" x14ac:dyDescent="0.3">
      <c r="A3470" s="156" t="s">
        <v>3926</v>
      </c>
      <c r="B3470" s="157">
        <v>5</v>
      </c>
      <c r="C3470" s="158" t="s">
        <v>1476</v>
      </c>
      <c r="D3470" s="156" t="s">
        <v>333</v>
      </c>
      <c r="E3470" s="156" t="s">
        <v>2722</v>
      </c>
      <c r="F3470" s="159" t="s">
        <v>2594</v>
      </c>
      <c r="G3470" s="158" t="s">
        <v>5941</v>
      </c>
      <c r="H3470" s="160">
        <v>45355</v>
      </c>
      <c r="I3470" s="160">
        <v>45475</v>
      </c>
      <c r="J3470" s="161" t="s">
        <v>5251</v>
      </c>
      <c r="K3470" s="162"/>
      <c r="L3470" s="163" t="s">
        <v>6044</v>
      </c>
      <c r="M3470" s="171">
        <v>0</v>
      </c>
      <c r="N3470" s="164">
        <v>591.29999999999995</v>
      </c>
      <c r="O3470" s="162" t="s">
        <v>6169</v>
      </c>
      <c r="P3470" s="160">
        <v>45475</v>
      </c>
      <c r="Q3470" s="162" t="s">
        <v>6170</v>
      </c>
      <c r="R3470" s="164">
        <v>591.29999999999995</v>
      </c>
      <c r="S3470" s="162"/>
      <c r="T3470" s="163"/>
      <c r="U3470" s="161" t="s">
        <v>10</v>
      </c>
      <c r="V3470" s="161" t="s">
        <v>11</v>
      </c>
      <c r="W3470" s="161" t="s">
        <v>12</v>
      </c>
      <c r="X3470" s="161" t="s">
        <v>13</v>
      </c>
      <c r="Y3470" s="165">
        <v>5600</v>
      </c>
      <c r="Z3470" s="165">
        <v>9411101</v>
      </c>
      <c r="AA3470" s="166">
        <v>1.8700994097152819E-2</v>
      </c>
      <c r="AB3470" s="167" t="s">
        <v>6301</v>
      </c>
      <c r="AC3470" s="168" t="s">
        <v>3227</v>
      </c>
    </row>
    <row r="3471" spans="1:29" x14ac:dyDescent="0.3">
      <c r="A3471" s="156" t="s">
        <v>3926</v>
      </c>
      <c r="B3471" s="157">
        <v>5</v>
      </c>
      <c r="C3471" s="158" t="s">
        <v>1476</v>
      </c>
      <c r="D3471" s="156" t="s">
        <v>333</v>
      </c>
      <c r="E3471" s="156" t="s">
        <v>2722</v>
      </c>
      <c r="F3471" s="159" t="s">
        <v>2594</v>
      </c>
      <c r="G3471" s="158" t="s">
        <v>5941</v>
      </c>
      <c r="H3471" s="160">
        <v>45355</v>
      </c>
      <c r="I3471" s="160">
        <v>45519</v>
      </c>
      <c r="J3471" s="161" t="s">
        <v>6174</v>
      </c>
      <c r="K3471" s="162"/>
      <c r="L3471" s="163" t="s">
        <v>6044</v>
      </c>
      <c r="M3471" s="171">
        <v>0</v>
      </c>
      <c r="N3471" s="164">
        <v>492.75</v>
      </c>
      <c r="O3471" s="162" t="s">
        <v>6302</v>
      </c>
      <c r="P3471" s="160">
        <v>45519</v>
      </c>
      <c r="Q3471" s="162" t="s">
        <v>6303</v>
      </c>
      <c r="R3471" s="164">
        <v>492.75</v>
      </c>
      <c r="S3471" s="162"/>
      <c r="T3471" s="163"/>
      <c r="U3471" s="161" t="s">
        <v>10</v>
      </c>
      <c r="V3471" s="161" t="s">
        <v>11</v>
      </c>
      <c r="W3471" s="161" t="s">
        <v>12</v>
      </c>
      <c r="X3471" s="161" t="s">
        <v>13</v>
      </c>
      <c r="Y3471" s="165">
        <v>5600</v>
      </c>
      <c r="Z3471" s="165">
        <v>9411101</v>
      </c>
      <c r="AA3471" s="166">
        <v>1.558416174762735E-2</v>
      </c>
      <c r="AB3471" s="167" t="s">
        <v>6991</v>
      </c>
      <c r="AC3471" s="168" t="s">
        <v>3227</v>
      </c>
    </row>
    <row r="3472" spans="1:29" x14ac:dyDescent="0.3">
      <c r="A3472" s="156" t="s">
        <v>3926</v>
      </c>
      <c r="B3472" s="157">
        <v>5</v>
      </c>
      <c r="C3472" s="158" t="s">
        <v>1476</v>
      </c>
      <c r="D3472" s="156" t="s">
        <v>333</v>
      </c>
      <c r="E3472" s="156" t="s">
        <v>2722</v>
      </c>
      <c r="F3472" s="159" t="s">
        <v>2594</v>
      </c>
      <c r="G3472" s="158" t="s">
        <v>5941</v>
      </c>
      <c r="H3472" s="160">
        <v>45355</v>
      </c>
      <c r="I3472" s="160">
        <v>45519</v>
      </c>
      <c r="J3472" s="161" t="s">
        <v>6174</v>
      </c>
      <c r="K3472" s="162"/>
      <c r="L3472" s="163" t="s">
        <v>6044</v>
      </c>
      <c r="M3472" s="171">
        <v>0</v>
      </c>
      <c r="N3472" s="164">
        <v>591.29999999999995</v>
      </c>
      <c r="O3472" s="162" t="s">
        <v>6304</v>
      </c>
      <c r="P3472" s="160">
        <v>45519</v>
      </c>
      <c r="Q3472" s="162" t="s">
        <v>6303</v>
      </c>
      <c r="R3472" s="164">
        <v>591.29999999999995</v>
      </c>
      <c r="S3472" s="162"/>
      <c r="T3472" s="163"/>
      <c r="U3472" s="161" t="s">
        <v>10</v>
      </c>
      <c r="V3472" s="161" t="s">
        <v>11</v>
      </c>
      <c r="W3472" s="161" t="s">
        <v>12</v>
      </c>
      <c r="X3472" s="161" t="s">
        <v>13</v>
      </c>
      <c r="Y3472" s="165">
        <v>5600</v>
      </c>
      <c r="Z3472" s="165">
        <v>9411101</v>
      </c>
      <c r="AA3472" s="166">
        <v>1.8700994097152819E-2</v>
      </c>
      <c r="AB3472" s="167" t="s">
        <v>6991</v>
      </c>
      <c r="AC3472" s="168" t="s">
        <v>3227</v>
      </c>
    </row>
    <row r="3473" spans="1:29" x14ac:dyDescent="0.3">
      <c r="A3473" s="156" t="s">
        <v>3926</v>
      </c>
      <c r="B3473" s="157">
        <v>5</v>
      </c>
      <c r="C3473" s="158" t="s">
        <v>1476</v>
      </c>
      <c r="D3473" s="156" t="s">
        <v>333</v>
      </c>
      <c r="E3473" s="156" t="s">
        <v>2722</v>
      </c>
      <c r="F3473" s="159" t="s">
        <v>2594</v>
      </c>
      <c r="G3473" s="158" t="s">
        <v>5941</v>
      </c>
      <c r="H3473" s="160">
        <v>45355</v>
      </c>
      <c r="I3473" s="160">
        <v>45524</v>
      </c>
      <c r="J3473" s="161" t="s">
        <v>6174</v>
      </c>
      <c r="K3473" s="162"/>
      <c r="L3473" s="163" t="s">
        <v>6044</v>
      </c>
      <c r="M3473" s="171">
        <v>0</v>
      </c>
      <c r="N3473" s="164">
        <v>2562.3000000000002</v>
      </c>
      <c r="O3473" s="162" t="s">
        <v>6305</v>
      </c>
      <c r="P3473" s="160">
        <v>45524</v>
      </c>
      <c r="Q3473" s="162" t="s">
        <v>6306</v>
      </c>
      <c r="R3473" s="164">
        <v>2562.3000000000002</v>
      </c>
      <c r="S3473" s="162"/>
      <c r="T3473" s="163"/>
      <c r="U3473" s="161" t="s">
        <v>10</v>
      </c>
      <c r="V3473" s="161" t="s">
        <v>11</v>
      </c>
      <c r="W3473" s="161" t="s">
        <v>12</v>
      </c>
      <c r="X3473" s="161" t="s">
        <v>13</v>
      </c>
      <c r="Y3473" s="165">
        <v>5600</v>
      </c>
      <c r="Z3473" s="165">
        <v>9411101</v>
      </c>
      <c r="AA3473" s="166">
        <v>8.1037641087662218E-2</v>
      </c>
      <c r="AB3473" s="167" t="s">
        <v>6991</v>
      </c>
      <c r="AC3473" s="168" t="s">
        <v>3227</v>
      </c>
    </row>
    <row r="3474" spans="1:29" x14ac:dyDescent="0.3">
      <c r="A3474" s="156" t="s">
        <v>3926</v>
      </c>
      <c r="B3474" s="157">
        <v>5</v>
      </c>
      <c r="C3474" s="158" t="s">
        <v>1476</v>
      </c>
      <c r="D3474" s="156" t="s">
        <v>333</v>
      </c>
      <c r="E3474" s="156" t="s">
        <v>2722</v>
      </c>
      <c r="F3474" s="159" t="s">
        <v>2594</v>
      </c>
      <c r="G3474" s="158" t="s">
        <v>5941</v>
      </c>
      <c r="H3474" s="160">
        <v>45355</v>
      </c>
      <c r="I3474" s="160">
        <v>45526</v>
      </c>
      <c r="J3474" s="161" t="s">
        <v>6174</v>
      </c>
      <c r="K3474" s="162"/>
      <c r="L3474" s="163" t="s">
        <v>6044</v>
      </c>
      <c r="M3474" s="171">
        <v>0</v>
      </c>
      <c r="N3474" s="164">
        <v>591.29999999999995</v>
      </c>
      <c r="O3474" s="162" t="s">
        <v>6307</v>
      </c>
      <c r="P3474" s="160">
        <v>45526</v>
      </c>
      <c r="Q3474" s="162" t="s">
        <v>6308</v>
      </c>
      <c r="R3474" s="164">
        <v>591.29999999999995</v>
      </c>
      <c r="S3474" s="162"/>
      <c r="T3474" s="163"/>
      <c r="U3474" s="161" t="s">
        <v>10</v>
      </c>
      <c r="V3474" s="161" t="s">
        <v>11</v>
      </c>
      <c r="W3474" s="161" t="s">
        <v>12</v>
      </c>
      <c r="X3474" s="161" t="s">
        <v>13</v>
      </c>
      <c r="Y3474" s="165">
        <v>5600</v>
      </c>
      <c r="Z3474" s="165">
        <v>9411101</v>
      </c>
      <c r="AA3474" s="166">
        <v>1.8700994097152819E-2</v>
      </c>
      <c r="AB3474" s="167" t="s">
        <v>6991</v>
      </c>
      <c r="AC3474" s="168" t="s">
        <v>3227</v>
      </c>
    </row>
    <row r="3475" spans="1:29" x14ac:dyDescent="0.3">
      <c r="A3475" s="156" t="s">
        <v>3926</v>
      </c>
      <c r="B3475" s="157">
        <v>5</v>
      </c>
      <c r="C3475" s="158" t="s">
        <v>1476</v>
      </c>
      <c r="D3475" s="156" t="s">
        <v>333</v>
      </c>
      <c r="E3475" s="156" t="s">
        <v>2722</v>
      </c>
      <c r="F3475" s="159" t="s">
        <v>2594</v>
      </c>
      <c r="G3475" s="158" t="s">
        <v>5941</v>
      </c>
      <c r="H3475" s="160">
        <v>45355</v>
      </c>
      <c r="I3475" s="160">
        <v>45539</v>
      </c>
      <c r="J3475" s="161" t="s">
        <v>6174</v>
      </c>
      <c r="K3475" s="162"/>
      <c r="L3475" s="163" t="s">
        <v>6044</v>
      </c>
      <c r="M3475" s="171">
        <v>0</v>
      </c>
      <c r="N3475" s="164">
        <v>492.75</v>
      </c>
      <c r="O3475" s="162" t="s">
        <v>6309</v>
      </c>
      <c r="P3475" s="160">
        <v>45539</v>
      </c>
      <c r="Q3475" s="162" t="s">
        <v>6245</v>
      </c>
      <c r="R3475" s="164">
        <v>492.75</v>
      </c>
      <c r="S3475" s="162"/>
      <c r="T3475" s="163"/>
      <c r="U3475" s="161" t="s">
        <v>10</v>
      </c>
      <c r="V3475" s="161" t="s">
        <v>11</v>
      </c>
      <c r="W3475" s="161" t="s">
        <v>12</v>
      </c>
      <c r="X3475" s="161" t="s">
        <v>13</v>
      </c>
      <c r="Y3475" s="165">
        <v>5600</v>
      </c>
      <c r="Z3475" s="165">
        <v>9411101</v>
      </c>
      <c r="AA3475" s="166">
        <v>1.558416174762735E-2</v>
      </c>
      <c r="AB3475" s="167" t="s">
        <v>6991</v>
      </c>
      <c r="AC3475" s="168" t="s">
        <v>3227</v>
      </c>
    </row>
    <row r="3476" spans="1:29" x14ac:dyDescent="0.3">
      <c r="A3476" s="156" t="s">
        <v>3926</v>
      </c>
      <c r="B3476" s="157">
        <v>5</v>
      </c>
      <c r="C3476" s="158" t="s">
        <v>1476</v>
      </c>
      <c r="D3476" s="156" t="s">
        <v>333</v>
      </c>
      <c r="E3476" s="156" t="s">
        <v>2722</v>
      </c>
      <c r="F3476" s="159" t="s">
        <v>2594</v>
      </c>
      <c r="G3476" s="158" t="s">
        <v>5941</v>
      </c>
      <c r="H3476" s="160">
        <v>45355</v>
      </c>
      <c r="I3476" s="160">
        <v>45560</v>
      </c>
      <c r="J3476" s="161" t="s">
        <v>6174</v>
      </c>
      <c r="K3476" s="162"/>
      <c r="L3476" s="163" t="s">
        <v>6044</v>
      </c>
      <c r="M3476" s="171">
        <v>0</v>
      </c>
      <c r="N3476" s="164">
        <v>591.29999999999995</v>
      </c>
      <c r="O3476" s="162" t="s">
        <v>6500</v>
      </c>
      <c r="P3476" s="160">
        <v>45560</v>
      </c>
      <c r="Q3476" s="162" t="s">
        <v>6498</v>
      </c>
      <c r="R3476" s="164">
        <v>591.29999999999995</v>
      </c>
      <c r="S3476" s="162"/>
      <c r="T3476" s="163"/>
      <c r="U3476" s="161" t="s">
        <v>10</v>
      </c>
      <c r="V3476" s="161" t="s">
        <v>11</v>
      </c>
      <c r="W3476" s="161" t="s">
        <v>12</v>
      </c>
      <c r="X3476" s="161" t="s">
        <v>13</v>
      </c>
      <c r="Y3476" s="165">
        <v>5600</v>
      </c>
      <c r="Z3476" s="165">
        <v>9411101</v>
      </c>
      <c r="AA3476" s="166">
        <v>1.8700994097152819E-2</v>
      </c>
      <c r="AB3476" s="167" t="s">
        <v>6991</v>
      </c>
      <c r="AC3476" s="168" t="s">
        <v>3227</v>
      </c>
    </row>
    <row r="3477" spans="1:29" x14ac:dyDescent="0.3">
      <c r="A3477" s="156" t="s">
        <v>3926</v>
      </c>
      <c r="B3477" s="157">
        <v>5</v>
      </c>
      <c r="C3477" s="158" t="s">
        <v>1476</v>
      </c>
      <c r="D3477" s="156" t="s">
        <v>333</v>
      </c>
      <c r="E3477" s="156" t="s">
        <v>2722</v>
      </c>
      <c r="F3477" s="159" t="s">
        <v>2594</v>
      </c>
      <c r="G3477" s="158" t="s">
        <v>5941</v>
      </c>
      <c r="H3477" s="160">
        <v>45355</v>
      </c>
      <c r="I3477" s="160">
        <v>45580</v>
      </c>
      <c r="J3477" s="161" t="s">
        <v>6174</v>
      </c>
      <c r="K3477" s="162"/>
      <c r="L3477" s="163" t="s">
        <v>6044</v>
      </c>
      <c r="M3477" s="171">
        <v>0</v>
      </c>
      <c r="N3477" s="164">
        <v>591.29999999999995</v>
      </c>
      <c r="O3477" s="162" t="s">
        <v>6501</v>
      </c>
      <c r="P3477" s="160">
        <v>45580</v>
      </c>
      <c r="Q3477" s="162" t="s">
        <v>6502</v>
      </c>
      <c r="R3477" s="164">
        <v>591.29999999999995</v>
      </c>
      <c r="S3477" s="162"/>
      <c r="T3477" s="163"/>
      <c r="U3477" s="161" t="s">
        <v>10</v>
      </c>
      <c r="V3477" s="161" t="s">
        <v>11</v>
      </c>
      <c r="W3477" s="161" t="s">
        <v>12</v>
      </c>
      <c r="X3477" s="161" t="s">
        <v>13</v>
      </c>
      <c r="Y3477" s="165">
        <v>5600</v>
      </c>
      <c r="Z3477" s="165">
        <v>9411101</v>
      </c>
      <c r="AA3477" s="166">
        <v>1.8700994097152819E-2</v>
      </c>
      <c r="AB3477" s="167" t="s">
        <v>6991</v>
      </c>
      <c r="AC3477" s="168" t="s">
        <v>3227</v>
      </c>
    </row>
    <row r="3478" spans="1:29" x14ac:dyDescent="0.3">
      <c r="A3478" s="156" t="s">
        <v>3926</v>
      </c>
      <c r="B3478" s="157">
        <v>5</v>
      </c>
      <c r="C3478" s="158" t="s">
        <v>1476</v>
      </c>
      <c r="D3478" s="156" t="s">
        <v>333</v>
      </c>
      <c r="E3478" s="156" t="s">
        <v>2722</v>
      </c>
      <c r="F3478" s="159" t="s">
        <v>2594</v>
      </c>
      <c r="G3478" s="158" t="s">
        <v>5941</v>
      </c>
      <c r="H3478" s="160">
        <v>45355</v>
      </c>
      <c r="I3478" s="160">
        <v>45595</v>
      </c>
      <c r="J3478" s="161" t="s">
        <v>6174</v>
      </c>
      <c r="K3478" s="162"/>
      <c r="L3478" s="163" t="s">
        <v>6044</v>
      </c>
      <c r="M3478" s="171">
        <v>0</v>
      </c>
      <c r="N3478" s="164">
        <v>492.76</v>
      </c>
      <c r="O3478" s="162" t="s">
        <v>6503</v>
      </c>
      <c r="P3478" s="160">
        <v>45595</v>
      </c>
      <c r="Q3478" s="162" t="s">
        <v>6504</v>
      </c>
      <c r="R3478" s="164">
        <v>492.76</v>
      </c>
      <c r="S3478" s="162"/>
      <c r="T3478" s="163"/>
      <c r="U3478" s="161" t="s">
        <v>10</v>
      </c>
      <c r="V3478" s="161" t="s">
        <v>11</v>
      </c>
      <c r="W3478" s="161" t="s">
        <v>12</v>
      </c>
      <c r="X3478" s="161" t="s">
        <v>13</v>
      </c>
      <c r="Y3478" s="165">
        <v>5600</v>
      </c>
      <c r="Z3478" s="165">
        <v>9411101</v>
      </c>
      <c r="AA3478" s="166">
        <v>1.5584478016764795E-2</v>
      </c>
      <c r="AB3478" s="167" t="s">
        <v>6991</v>
      </c>
      <c r="AC3478" s="168" t="s">
        <v>3227</v>
      </c>
    </row>
    <row r="3479" spans="1:29" x14ac:dyDescent="0.3">
      <c r="A3479" s="156" t="s">
        <v>3926</v>
      </c>
      <c r="B3479" s="157">
        <v>5</v>
      </c>
      <c r="C3479" s="158" t="s">
        <v>1476</v>
      </c>
      <c r="D3479" s="156" t="s">
        <v>333</v>
      </c>
      <c r="E3479" s="156" t="s">
        <v>2722</v>
      </c>
      <c r="F3479" s="159" t="s">
        <v>2594</v>
      </c>
      <c r="G3479" s="158" t="s">
        <v>5941</v>
      </c>
      <c r="H3479" s="160">
        <v>45355</v>
      </c>
      <c r="I3479" s="160">
        <v>45595</v>
      </c>
      <c r="J3479" s="161" t="s">
        <v>6174</v>
      </c>
      <c r="K3479" s="162"/>
      <c r="L3479" s="163" t="s">
        <v>6044</v>
      </c>
      <c r="M3479" s="171">
        <v>0</v>
      </c>
      <c r="N3479" s="164">
        <v>591.29999999999995</v>
      </c>
      <c r="O3479" s="162" t="s">
        <v>6505</v>
      </c>
      <c r="P3479" s="160">
        <v>45595</v>
      </c>
      <c r="Q3479" s="162" t="s">
        <v>6504</v>
      </c>
      <c r="R3479" s="164">
        <v>591.29999999999995</v>
      </c>
      <c r="S3479" s="162"/>
      <c r="T3479" s="163"/>
      <c r="U3479" s="161" t="s">
        <v>10</v>
      </c>
      <c r="V3479" s="161" t="s">
        <v>11</v>
      </c>
      <c r="W3479" s="161" t="s">
        <v>12</v>
      </c>
      <c r="X3479" s="161" t="s">
        <v>13</v>
      </c>
      <c r="Y3479" s="165">
        <v>5600</v>
      </c>
      <c r="Z3479" s="165">
        <v>9411101</v>
      </c>
      <c r="AA3479" s="166">
        <v>1.8700994097152819E-2</v>
      </c>
      <c r="AB3479" s="167" t="s">
        <v>6991</v>
      </c>
      <c r="AC3479" s="168" t="s">
        <v>3227</v>
      </c>
    </row>
    <row r="3480" spans="1:29" x14ac:dyDescent="0.3">
      <c r="A3480" s="156" t="s">
        <v>3926</v>
      </c>
      <c r="B3480" s="157">
        <v>5</v>
      </c>
      <c r="C3480" s="158" t="s">
        <v>1476</v>
      </c>
      <c r="D3480" s="180" t="s">
        <v>333</v>
      </c>
      <c r="E3480" s="156" t="s">
        <v>2722</v>
      </c>
      <c r="F3480" s="159" t="s">
        <v>2594</v>
      </c>
      <c r="G3480" s="158" t="s">
        <v>5941</v>
      </c>
      <c r="H3480" s="160">
        <v>45355</v>
      </c>
      <c r="I3480" s="160">
        <v>45628</v>
      </c>
      <c r="J3480" s="161" t="s">
        <v>6174</v>
      </c>
      <c r="K3480" s="162"/>
      <c r="L3480" s="163" t="s">
        <v>6044</v>
      </c>
      <c r="M3480" s="171">
        <v>0</v>
      </c>
      <c r="N3480" s="164">
        <v>591.29999999999995</v>
      </c>
      <c r="O3480" s="162" t="s">
        <v>6506</v>
      </c>
      <c r="P3480" s="160">
        <v>45628</v>
      </c>
      <c r="Q3480" s="162" t="s">
        <v>6507</v>
      </c>
      <c r="R3480" s="164">
        <v>591.29999999999995</v>
      </c>
      <c r="S3480" s="191"/>
      <c r="T3480" s="163"/>
      <c r="U3480" s="161" t="s">
        <v>10</v>
      </c>
      <c r="V3480" s="161" t="s">
        <v>11</v>
      </c>
      <c r="W3480" s="161" t="s">
        <v>12</v>
      </c>
      <c r="X3480" s="161" t="s">
        <v>13</v>
      </c>
      <c r="Y3480" s="165">
        <v>5600</v>
      </c>
      <c r="Z3480" s="165">
        <v>9411101</v>
      </c>
      <c r="AA3480" s="166">
        <v>1.8700994097152819E-2</v>
      </c>
      <c r="AB3480" s="167" t="s">
        <v>6991</v>
      </c>
      <c r="AC3480" s="168" t="s">
        <v>3227</v>
      </c>
    </row>
    <row r="3481" spans="1:29" x14ac:dyDescent="0.3">
      <c r="A3481" s="156" t="s">
        <v>3926</v>
      </c>
      <c r="B3481" s="157">
        <v>5</v>
      </c>
      <c r="C3481" s="158" t="s">
        <v>1476</v>
      </c>
      <c r="D3481" s="180" t="s">
        <v>333</v>
      </c>
      <c r="E3481" s="156" t="s">
        <v>2722</v>
      </c>
      <c r="F3481" s="159" t="s">
        <v>2594</v>
      </c>
      <c r="G3481" s="158" t="s">
        <v>5941</v>
      </c>
      <c r="H3481" s="160">
        <v>45355</v>
      </c>
      <c r="I3481" s="160">
        <v>45685</v>
      </c>
      <c r="J3481" s="161" t="s">
        <v>6174</v>
      </c>
      <c r="K3481" s="162" t="s">
        <v>5948</v>
      </c>
      <c r="L3481" s="163" t="s">
        <v>6044</v>
      </c>
      <c r="M3481" s="171">
        <v>0</v>
      </c>
      <c r="N3481" s="164">
        <v>344.92</v>
      </c>
      <c r="O3481" s="162" t="s">
        <v>6992</v>
      </c>
      <c r="P3481" s="160">
        <v>45685</v>
      </c>
      <c r="Q3481" s="162" t="s">
        <v>6993</v>
      </c>
      <c r="R3481" s="164">
        <v>344.92</v>
      </c>
      <c r="S3481" s="191"/>
      <c r="T3481" s="163"/>
      <c r="U3481" s="161" t="s">
        <v>10</v>
      </c>
      <c r="V3481" s="161" t="s">
        <v>11</v>
      </c>
      <c r="W3481" s="161" t="s">
        <v>12</v>
      </c>
      <c r="X3481" s="161" t="s">
        <v>13</v>
      </c>
      <c r="Y3481" s="165">
        <v>5600</v>
      </c>
      <c r="Z3481" s="165">
        <v>9411101</v>
      </c>
      <c r="AA3481" s="166">
        <v>1.0908755088770422E-2</v>
      </c>
      <c r="AB3481" s="167" t="s">
        <v>6991</v>
      </c>
      <c r="AC3481" s="168" t="s">
        <v>3227</v>
      </c>
    </row>
    <row r="3482" spans="1:29" x14ac:dyDescent="0.3">
      <c r="A3482" s="156" t="s">
        <v>4682</v>
      </c>
      <c r="B3482" s="157">
        <v>5</v>
      </c>
      <c r="C3482" s="158" t="s">
        <v>1476</v>
      </c>
      <c r="D3482" s="180" t="s">
        <v>317</v>
      </c>
      <c r="E3482" s="156" t="s">
        <v>2722</v>
      </c>
      <c r="F3482" s="159" t="s">
        <v>2594</v>
      </c>
      <c r="G3482" s="158" t="s">
        <v>5941</v>
      </c>
      <c r="H3482" s="160">
        <v>45355</v>
      </c>
      <c r="I3482" s="160">
        <v>45427</v>
      </c>
      <c r="J3482" s="161" t="s">
        <v>5251</v>
      </c>
      <c r="K3482" s="162"/>
      <c r="L3482" s="163" t="s">
        <v>6044</v>
      </c>
      <c r="M3482" s="171">
        <v>0</v>
      </c>
      <c r="N3482" s="164">
        <v>2562.3000000000002</v>
      </c>
      <c r="O3482" s="162" t="s">
        <v>6049</v>
      </c>
      <c r="P3482" s="160">
        <v>45427</v>
      </c>
      <c r="Q3482" s="162" t="s">
        <v>6046</v>
      </c>
      <c r="R3482" s="164">
        <v>2562.3000000000002</v>
      </c>
      <c r="S3482" s="191"/>
      <c r="T3482" s="163"/>
      <c r="U3482" s="161" t="s">
        <v>10</v>
      </c>
      <c r="V3482" s="161" t="s">
        <v>11</v>
      </c>
      <c r="W3482" s="161" t="s">
        <v>12</v>
      </c>
      <c r="X3482" s="161" t="s">
        <v>13</v>
      </c>
      <c r="Y3482" s="165">
        <v>5600</v>
      </c>
      <c r="Z3482" s="165">
        <v>9421101</v>
      </c>
      <c r="AA3482" s="166">
        <v>8.1037641087662218E-2</v>
      </c>
      <c r="AB3482" s="167" t="s">
        <v>5949</v>
      </c>
      <c r="AC3482" s="168" t="s">
        <v>3322</v>
      </c>
    </row>
    <row r="3483" spans="1:29" x14ac:dyDescent="0.3">
      <c r="A3483" s="156" t="s">
        <v>4682</v>
      </c>
      <c r="B3483" s="157">
        <v>5</v>
      </c>
      <c r="C3483" s="158" t="s">
        <v>1476</v>
      </c>
      <c r="D3483" s="180" t="s">
        <v>317</v>
      </c>
      <c r="E3483" s="156" t="s">
        <v>2722</v>
      </c>
      <c r="F3483" s="159" t="s">
        <v>2594</v>
      </c>
      <c r="G3483" s="158" t="s">
        <v>5941</v>
      </c>
      <c r="H3483" s="160">
        <v>45355</v>
      </c>
      <c r="I3483" s="160">
        <v>45427</v>
      </c>
      <c r="J3483" s="161" t="s">
        <v>5251</v>
      </c>
      <c r="K3483" s="162"/>
      <c r="L3483" s="163" t="s">
        <v>6044</v>
      </c>
      <c r="M3483" s="171">
        <v>0</v>
      </c>
      <c r="N3483" s="164">
        <v>591.29999999999995</v>
      </c>
      <c r="O3483" s="162" t="s">
        <v>6050</v>
      </c>
      <c r="P3483" s="160">
        <v>45427</v>
      </c>
      <c r="Q3483" s="162" t="s">
        <v>6046</v>
      </c>
      <c r="R3483" s="164">
        <v>591.29999999999995</v>
      </c>
      <c r="S3483" s="191"/>
      <c r="T3483" s="163"/>
      <c r="U3483" s="161" t="s">
        <v>10</v>
      </c>
      <c r="V3483" s="161" t="s">
        <v>11</v>
      </c>
      <c r="W3483" s="161" t="s">
        <v>12</v>
      </c>
      <c r="X3483" s="161" t="s">
        <v>13</v>
      </c>
      <c r="Y3483" s="165">
        <v>5600</v>
      </c>
      <c r="Z3483" s="165">
        <v>9421101</v>
      </c>
      <c r="AA3483" s="166">
        <v>1.8700994097152819E-2</v>
      </c>
      <c r="AB3483" s="167" t="s">
        <v>5949</v>
      </c>
      <c r="AC3483" s="168" t="s">
        <v>3322</v>
      </c>
    </row>
    <row r="3484" spans="1:29" x14ac:dyDescent="0.3">
      <c r="A3484" s="156" t="s">
        <v>4682</v>
      </c>
      <c r="B3484" s="157">
        <v>5</v>
      </c>
      <c r="C3484" s="158" t="s">
        <v>1476</v>
      </c>
      <c r="D3484" s="158" t="s">
        <v>317</v>
      </c>
      <c r="E3484" s="156" t="s">
        <v>2722</v>
      </c>
      <c r="F3484" s="159" t="s">
        <v>2594</v>
      </c>
      <c r="G3484" s="158" t="s">
        <v>5941</v>
      </c>
      <c r="H3484" s="160">
        <v>45355</v>
      </c>
      <c r="I3484" s="160">
        <v>45427</v>
      </c>
      <c r="J3484" s="161" t="s">
        <v>5251</v>
      </c>
      <c r="K3484" s="162"/>
      <c r="L3484" s="163" t="s">
        <v>6044</v>
      </c>
      <c r="M3484" s="171">
        <v>0</v>
      </c>
      <c r="N3484" s="164">
        <v>591.29999999999995</v>
      </c>
      <c r="O3484" s="162" t="s">
        <v>6051</v>
      </c>
      <c r="P3484" s="160">
        <v>45427</v>
      </c>
      <c r="Q3484" s="162" t="s">
        <v>6046</v>
      </c>
      <c r="R3484" s="164">
        <v>591.29999999999995</v>
      </c>
      <c r="S3484" s="163"/>
      <c r="T3484" s="163"/>
      <c r="U3484" s="161" t="s">
        <v>10</v>
      </c>
      <c r="V3484" s="161" t="s">
        <v>11</v>
      </c>
      <c r="W3484" s="161" t="s">
        <v>12</v>
      </c>
      <c r="X3484" s="161" t="s">
        <v>13</v>
      </c>
      <c r="Y3484" s="165">
        <v>5600</v>
      </c>
      <c r="Z3484" s="165">
        <v>9421101</v>
      </c>
      <c r="AA3484" s="166">
        <v>1.8700994097152819E-2</v>
      </c>
      <c r="AB3484" s="167" t="s">
        <v>5949</v>
      </c>
      <c r="AC3484" s="194" t="s">
        <v>3322</v>
      </c>
    </row>
    <row r="3485" spans="1:29" x14ac:dyDescent="0.3">
      <c r="A3485" s="156" t="s">
        <v>4682</v>
      </c>
      <c r="B3485" s="157">
        <v>5</v>
      </c>
      <c r="C3485" s="158" t="s">
        <v>1476</v>
      </c>
      <c r="D3485" s="158" t="s">
        <v>317</v>
      </c>
      <c r="E3485" s="156" t="s">
        <v>2722</v>
      </c>
      <c r="F3485" s="159" t="s">
        <v>2594</v>
      </c>
      <c r="G3485" s="158" t="s">
        <v>5941</v>
      </c>
      <c r="H3485" s="160">
        <v>45355</v>
      </c>
      <c r="I3485" s="160">
        <v>45461</v>
      </c>
      <c r="J3485" s="161" t="s">
        <v>5251</v>
      </c>
      <c r="K3485" s="162"/>
      <c r="L3485" s="163" t="s">
        <v>6044</v>
      </c>
      <c r="M3485" s="171">
        <v>0</v>
      </c>
      <c r="N3485" s="164">
        <v>591.29999999999995</v>
      </c>
      <c r="O3485" s="162" t="s">
        <v>6123</v>
      </c>
      <c r="P3485" s="160">
        <v>45461</v>
      </c>
      <c r="Q3485" s="162" t="s">
        <v>6124</v>
      </c>
      <c r="R3485" s="164">
        <v>591.29999999999995</v>
      </c>
      <c r="S3485" s="163"/>
      <c r="T3485" s="163"/>
      <c r="U3485" s="161" t="s">
        <v>10</v>
      </c>
      <c r="V3485" s="161" t="s">
        <v>11</v>
      </c>
      <c r="W3485" s="161" t="s">
        <v>12</v>
      </c>
      <c r="X3485" s="161" t="s">
        <v>13</v>
      </c>
      <c r="Y3485" s="165">
        <v>5600</v>
      </c>
      <c r="Z3485" s="165">
        <v>9421101</v>
      </c>
      <c r="AA3485" s="166">
        <v>1.8700994097152819E-2</v>
      </c>
      <c r="AB3485" s="167" t="s">
        <v>5949</v>
      </c>
      <c r="AC3485" s="194" t="s">
        <v>3322</v>
      </c>
    </row>
    <row r="3486" spans="1:29" x14ac:dyDescent="0.3">
      <c r="A3486" s="156" t="s">
        <v>4682</v>
      </c>
      <c r="B3486" s="157">
        <v>5</v>
      </c>
      <c r="C3486" s="158" t="s">
        <v>1476</v>
      </c>
      <c r="D3486" s="158" t="s">
        <v>317</v>
      </c>
      <c r="E3486" s="156" t="s">
        <v>2722</v>
      </c>
      <c r="F3486" s="159" t="s">
        <v>2594</v>
      </c>
      <c r="G3486" s="158" t="s">
        <v>5941</v>
      </c>
      <c r="H3486" s="160">
        <v>45355</v>
      </c>
      <c r="I3486" s="160">
        <v>45519</v>
      </c>
      <c r="J3486" s="161" t="s">
        <v>6174</v>
      </c>
      <c r="K3486" s="162"/>
      <c r="L3486" s="163" t="s">
        <v>6044</v>
      </c>
      <c r="M3486" s="171">
        <v>0</v>
      </c>
      <c r="N3486" s="164">
        <v>197.1</v>
      </c>
      <c r="O3486" s="162" t="s">
        <v>6311</v>
      </c>
      <c r="P3486" s="160">
        <v>45519</v>
      </c>
      <c r="Q3486" s="162" t="s">
        <v>6303</v>
      </c>
      <c r="R3486" s="164">
        <v>197.1</v>
      </c>
      <c r="S3486" s="163"/>
      <c r="T3486" s="163"/>
      <c r="U3486" s="161" t="s">
        <v>10</v>
      </c>
      <c r="V3486" s="161" t="s">
        <v>11</v>
      </c>
      <c r="W3486" s="161" t="s">
        <v>12</v>
      </c>
      <c r="X3486" s="161" t="s">
        <v>13</v>
      </c>
      <c r="Y3486" s="165">
        <v>5600</v>
      </c>
      <c r="Z3486" s="165">
        <v>9421101</v>
      </c>
      <c r="AA3486" s="166">
        <v>6.2336646990509394E-3</v>
      </c>
      <c r="AB3486" s="167" t="s">
        <v>6994</v>
      </c>
      <c r="AC3486" s="194" t="s">
        <v>3322</v>
      </c>
    </row>
    <row r="3487" spans="1:29" x14ac:dyDescent="0.3">
      <c r="A3487" s="156" t="s">
        <v>4682</v>
      </c>
      <c r="B3487" s="157">
        <v>5</v>
      </c>
      <c r="C3487" s="158" t="s">
        <v>1476</v>
      </c>
      <c r="D3487" s="158" t="s">
        <v>317</v>
      </c>
      <c r="E3487" s="156" t="s">
        <v>2722</v>
      </c>
      <c r="F3487" s="159" t="s">
        <v>2594</v>
      </c>
      <c r="G3487" s="158" t="s">
        <v>5941</v>
      </c>
      <c r="H3487" s="160">
        <v>45355</v>
      </c>
      <c r="I3487" s="160">
        <v>45519</v>
      </c>
      <c r="J3487" s="161" t="s">
        <v>6174</v>
      </c>
      <c r="K3487" s="162"/>
      <c r="L3487" s="163" t="s">
        <v>6044</v>
      </c>
      <c r="M3487" s="171">
        <v>0</v>
      </c>
      <c r="N3487" s="164">
        <v>591.29999999999995</v>
      </c>
      <c r="O3487" s="162" t="s">
        <v>6310</v>
      </c>
      <c r="P3487" s="160">
        <v>45519</v>
      </c>
      <c r="Q3487" s="162" t="s">
        <v>6303</v>
      </c>
      <c r="R3487" s="164">
        <v>591.29999999999995</v>
      </c>
      <c r="S3487" s="163"/>
      <c r="T3487" s="163"/>
      <c r="U3487" s="161" t="s">
        <v>10</v>
      </c>
      <c r="V3487" s="161" t="s">
        <v>11</v>
      </c>
      <c r="W3487" s="161" t="s">
        <v>12</v>
      </c>
      <c r="X3487" s="161" t="s">
        <v>13</v>
      </c>
      <c r="Y3487" s="165">
        <v>5600</v>
      </c>
      <c r="Z3487" s="165">
        <v>9421101</v>
      </c>
      <c r="AA3487" s="166">
        <v>1.8700994097152819E-2</v>
      </c>
      <c r="AB3487" s="167" t="s">
        <v>6994</v>
      </c>
      <c r="AC3487" s="194" t="s">
        <v>3322</v>
      </c>
    </row>
    <row r="3488" spans="1:29" x14ac:dyDescent="0.3">
      <c r="A3488" s="156" t="s">
        <v>4682</v>
      </c>
      <c r="B3488" s="157">
        <v>5</v>
      </c>
      <c r="C3488" s="158" t="s">
        <v>1476</v>
      </c>
      <c r="D3488" s="158" t="s">
        <v>317</v>
      </c>
      <c r="E3488" s="156" t="s">
        <v>2722</v>
      </c>
      <c r="F3488" s="159" t="s">
        <v>2594</v>
      </c>
      <c r="G3488" s="158" t="s">
        <v>5941</v>
      </c>
      <c r="H3488" s="160">
        <v>45355</v>
      </c>
      <c r="I3488" s="160">
        <v>45526</v>
      </c>
      <c r="J3488" s="161" t="s">
        <v>6174</v>
      </c>
      <c r="K3488" s="162"/>
      <c r="L3488" s="163" t="s">
        <v>6044</v>
      </c>
      <c r="M3488" s="171">
        <v>0</v>
      </c>
      <c r="N3488" s="164">
        <v>197.1</v>
      </c>
      <c r="O3488" s="162" t="s">
        <v>6312</v>
      </c>
      <c r="P3488" s="160">
        <v>45526</v>
      </c>
      <c r="Q3488" s="162" t="s">
        <v>6308</v>
      </c>
      <c r="R3488" s="164">
        <v>197.1</v>
      </c>
      <c r="S3488" s="163"/>
      <c r="T3488" s="163"/>
      <c r="U3488" s="161" t="s">
        <v>10</v>
      </c>
      <c r="V3488" s="161" t="s">
        <v>11</v>
      </c>
      <c r="W3488" s="161" t="s">
        <v>12</v>
      </c>
      <c r="X3488" s="161" t="s">
        <v>13</v>
      </c>
      <c r="Y3488" s="165">
        <v>5600</v>
      </c>
      <c r="Z3488" s="165">
        <v>9421101</v>
      </c>
      <c r="AA3488" s="166">
        <v>6.2336646990509394E-3</v>
      </c>
      <c r="AB3488" s="167" t="s">
        <v>6994</v>
      </c>
      <c r="AC3488" s="194" t="s">
        <v>3322</v>
      </c>
    </row>
    <row r="3489" spans="1:29" x14ac:dyDescent="0.3">
      <c r="A3489" s="156" t="s">
        <v>4682</v>
      </c>
      <c r="B3489" s="157">
        <v>5</v>
      </c>
      <c r="C3489" s="158" t="s">
        <v>1476</v>
      </c>
      <c r="D3489" s="158" t="s">
        <v>317</v>
      </c>
      <c r="E3489" s="156" t="s">
        <v>2722</v>
      </c>
      <c r="F3489" s="159" t="s">
        <v>2594</v>
      </c>
      <c r="G3489" s="158" t="s">
        <v>5941</v>
      </c>
      <c r="H3489" s="160">
        <v>45355</v>
      </c>
      <c r="I3489" s="160">
        <v>45560</v>
      </c>
      <c r="J3489" s="161" t="s">
        <v>6174</v>
      </c>
      <c r="K3489" s="162"/>
      <c r="L3489" s="163" t="s">
        <v>6044</v>
      </c>
      <c r="M3489" s="171">
        <v>0</v>
      </c>
      <c r="N3489" s="164">
        <v>591.29999999999995</v>
      </c>
      <c r="O3489" s="162" t="s">
        <v>6508</v>
      </c>
      <c r="P3489" s="160">
        <v>45560</v>
      </c>
      <c r="Q3489" s="162" t="s">
        <v>6498</v>
      </c>
      <c r="R3489" s="164">
        <v>591.29999999999995</v>
      </c>
      <c r="S3489" s="163"/>
      <c r="T3489" s="163"/>
      <c r="U3489" s="161" t="s">
        <v>10</v>
      </c>
      <c r="V3489" s="161" t="s">
        <v>11</v>
      </c>
      <c r="W3489" s="161" t="s">
        <v>12</v>
      </c>
      <c r="X3489" s="161" t="s">
        <v>13</v>
      </c>
      <c r="Y3489" s="165">
        <v>5600</v>
      </c>
      <c r="Z3489" s="165">
        <v>9421101</v>
      </c>
      <c r="AA3489" s="166">
        <v>1.8700994097152819E-2</v>
      </c>
      <c r="AB3489" s="167" t="s">
        <v>6994</v>
      </c>
      <c r="AC3489" s="194" t="s">
        <v>3322</v>
      </c>
    </row>
    <row r="3490" spans="1:29" x14ac:dyDescent="0.3">
      <c r="A3490" s="156" t="s">
        <v>4682</v>
      </c>
      <c r="B3490" s="157">
        <v>5</v>
      </c>
      <c r="C3490" s="158" t="s">
        <v>1476</v>
      </c>
      <c r="D3490" s="158" t="s">
        <v>317</v>
      </c>
      <c r="E3490" s="156" t="s">
        <v>2722</v>
      </c>
      <c r="F3490" s="159" t="s">
        <v>2594</v>
      </c>
      <c r="G3490" s="158" t="s">
        <v>5941</v>
      </c>
      <c r="H3490" s="160">
        <v>45355</v>
      </c>
      <c r="I3490" s="160">
        <v>45572</v>
      </c>
      <c r="J3490" s="161" t="s">
        <v>6174</v>
      </c>
      <c r="K3490" s="162"/>
      <c r="L3490" s="163" t="s">
        <v>6044</v>
      </c>
      <c r="M3490" s="171">
        <v>0</v>
      </c>
      <c r="N3490" s="164">
        <v>197.1</v>
      </c>
      <c r="O3490" s="162" t="s">
        <v>6509</v>
      </c>
      <c r="P3490" s="160">
        <v>45572</v>
      </c>
      <c r="Q3490" s="162" t="s">
        <v>6510</v>
      </c>
      <c r="R3490" s="164">
        <v>197.1</v>
      </c>
      <c r="S3490" s="163"/>
      <c r="T3490" s="163"/>
      <c r="U3490" s="161" t="s">
        <v>10</v>
      </c>
      <c r="V3490" s="161" t="s">
        <v>11</v>
      </c>
      <c r="W3490" s="161" t="s">
        <v>12</v>
      </c>
      <c r="X3490" s="161" t="s">
        <v>13</v>
      </c>
      <c r="Y3490" s="165">
        <v>5600</v>
      </c>
      <c r="Z3490" s="165">
        <v>9421101</v>
      </c>
      <c r="AA3490" s="166">
        <v>6.2336646990509394E-3</v>
      </c>
      <c r="AB3490" s="167" t="s">
        <v>6994</v>
      </c>
      <c r="AC3490" s="194" t="s">
        <v>3322</v>
      </c>
    </row>
    <row r="3491" spans="1:29" x14ac:dyDescent="0.3">
      <c r="A3491" s="156" t="s">
        <v>4682</v>
      </c>
      <c r="B3491" s="157">
        <v>5</v>
      </c>
      <c r="C3491" s="158" t="s">
        <v>1476</v>
      </c>
      <c r="D3491" s="158" t="s">
        <v>317</v>
      </c>
      <c r="E3491" s="156" t="s">
        <v>2722</v>
      </c>
      <c r="F3491" s="159" t="s">
        <v>2594</v>
      </c>
      <c r="G3491" s="158" t="s">
        <v>5941</v>
      </c>
      <c r="H3491" s="160">
        <v>45355</v>
      </c>
      <c r="I3491" s="160">
        <v>45595</v>
      </c>
      <c r="J3491" s="161" t="s">
        <v>6174</v>
      </c>
      <c r="K3491" s="162"/>
      <c r="L3491" s="163" t="s">
        <v>6044</v>
      </c>
      <c r="M3491" s="171">
        <v>0</v>
      </c>
      <c r="N3491" s="164">
        <v>591.29999999999995</v>
      </c>
      <c r="O3491" s="162" t="s">
        <v>6511</v>
      </c>
      <c r="P3491" s="160">
        <v>45595</v>
      </c>
      <c r="Q3491" s="162" t="s">
        <v>6504</v>
      </c>
      <c r="R3491" s="164">
        <v>591.29999999999995</v>
      </c>
      <c r="S3491" s="163"/>
      <c r="T3491" s="163"/>
      <c r="U3491" s="161" t="s">
        <v>10</v>
      </c>
      <c r="V3491" s="161" t="s">
        <v>11</v>
      </c>
      <c r="W3491" s="161" t="s">
        <v>12</v>
      </c>
      <c r="X3491" s="161" t="s">
        <v>13</v>
      </c>
      <c r="Y3491" s="165">
        <v>5600</v>
      </c>
      <c r="Z3491" s="165">
        <v>9421101</v>
      </c>
      <c r="AA3491" s="166">
        <v>1.8700994097152819E-2</v>
      </c>
      <c r="AB3491" s="167" t="s">
        <v>6994</v>
      </c>
      <c r="AC3491" s="194" t="s">
        <v>3322</v>
      </c>
    </row>
    <row r="3492" spans="1:29" x14ac:dyDescent="0.3">
      <c r="A3492" s="156" t="s">
        <v>4682</v>
      </c>
      <c r="B3492" s="157">
        <v>5</v>
      </c>
      <c r="C3492" s="158" t="s">
        <v>1476</v>
      </c>
      <c r="D3492" s="158" t="s">
        <v>317</v>
      </c>
      <c r="E3492" s="156" t="s">
        <v>2722</v>
      </c>
      <c r="F3492" s="159" t="s">
        <v>2594</v>
      </c>
      <c r="G3492" s="158" t="s">
        <v>5941</v>
      </c>
      <c r="H3492" s="160">
        <v>45355</v>
      </c>
      <c r="I3492" s="160">
        <v>45628</v>
      </c>
      <c r="J3492" s="161" t="s">
        <v>6174</v>
      </c>
      <c r="K3492" s="162"/>
      <c r="L3492" s="163" t="s">
        <v>6044</v>
      </c>
      <c r="M3492" s="171">
        <v>0</v>
      </c>
      <c r="N3492" s="164">
        <v>591.29999999999995</v>
      </c>
      <c r="O3492" s="162" t="s">
        <v>6512</v>
      </c>
      <c r="P3492" s="160">
        <v>45628</v>
      </c>
      <c r="Q3492" s="162" t="s">
        <v>6507</v>
      </c>
      <c r="R3492" s="164">
        <v>591.29999999999995</v>
      </c>
      <c r="S3492" s="163"/>
      <c r="T3492" s="163"/>
      <c r="U3492" s="161" t="s">
        <v>10</v>
      </c>
      <c r="V3492" s="161" t="s">
        <v>11</v>
      </c>
      <c r="W3492" s="161" t="s">
        <v>12</v>
      </c>
      <c r="X3492" s="161" t="s">
        <v>13</v>
      </c>
      <c r="Y3492" s="165">
        <v>5600</v>
      </c>
      <c r="Z3492" s="165">
        <v>9421101</v>
      </c>
      <c r="AA3492" s="166">
        <v>1.8700994097152819E-2</v>
      </c>
      <c r="AB3492" s="167" t="s">
        <v>6994</v>
      </c>
      <c r="AC3492" s="194" t="s">
        <v>3322</v>
      </c>
    </row>
    <row r="3493" spans="1:29" x14ac:dyDescent="0.3">
      <c r="A3493" s="156" t="s">
        <v>4682</v>
      </c>
      <c r="B3493" s="157">
        <v>5</v>
      </c>
      <c r="C3493" s="158" t="s">
        <v>1476</v>
      </c>
      <c r="D3493" s="180" t="s">
        <v>317</v>
      </c>
      <c r="E3493" s="156" t="s">
        <v>2722</v>
      </c>
      <c r="F3493" s="159" t="s">
        <v>2594</v>
      </c>
      <c r="G3493" s="158" t="s">
        <v>5941</v>
      </c>
      <c r="H3493" s="160">
        <v>45355</v>
      </c>
      <c r="I3493" s="160">
        <v>45628</v>
      </c>
      <c r="J3493" s="161" t="s">
        <v>6174</v>
      </c>
      <c r="K3493" s="162"/>
      <c r="L3493" s="163" t="s">
        <v>6044</v>
      </c>
      <c r="M3493" s="171">
        <v>0</v>
      </c>
      <c r="N3493" s="164">
        <v>197.1</v>
      </c>
      <c r="O3493" s="162" t="s">
        <v>6513</v>
      </c>
      <c r="P3493" s="160">
        <v>45628</v>
      </c>
      <c r="Q3493" s="162" t="s">
        <v>6507</v>
      </c>
      <c r="R3493" s="164">
        <v>197.1</v>
      </c>
      <c r="S3493" s="191"/>
      <c r="T3493" s="163"/>
      <c r="U3493" s="161" t="s">
        <v>10</v>
      </c>
      <c r="V3493" s="161" t="s">
        <v>11</v>
      </c>
      <c r="W3493" s="161" t="s">
        <v>12</v>
      </c>
      <c r="X3493" s="161" t="s">
        <v>13</v>
      </c>
      <c r="Y3493" s="165">
        <v>5600</v>
      </c>
      <c r="Z3493" s="165">
        <v>9421101</v>
      </c>
      <c r="AA3493" s="166">
        <v>6.2336646990509394E-3</v>
      </c>
      <c r="AB3493" s="167" t="s">
        <v>6994</v>
      </c>
      <c r="AC3493" s="168" t="s">
        <v>3322</v>
      </c>
    </row>
    <row r="3494" spans="1:29" x14ac:dyDescent="0.3">
      <c r="A3494" s="156" t="s">
        <v>4682</v>
      </c>
      <c r="B3494" s="157">
        <v>5</v>
      </c>
      <c r="C3494" s="158" t="s">
        <v>1476</v>
      </c>
      <c r="D3494" s="180" t="s">
        <v>317</v>
      </c>
      <c r="E3494" s="156" t="s">
        <v>2722</v>
      </c>
      <c r="F3494" s="159" t="s">
        <v>2594</v>
      </c>
      <c r="G3494" s="158" t="s">
        <v>5941</v>
      </c>
      <c r="H3494" s="160">
        <v>45355</v>
      </c>
      <c r="I3494" s="160">
        <v>45673</v>
      </c>
      <c r="J3494" s="161" t="s">
        <v>6174</v>
      </c>
      <c r="K3494" s="162"/>
      <c r="L3494" s="163" t="s">
        <v>6044</v>
      </c>
      <c r="M3494" s="171">
        <v>0</v>
      </c>
      <c r="N3494" s="164">
        <v>591.29999999999995</v>
      </c>
      <c r="O3494" s="162" t="s">
        <v>6995</v>
      </c>
      <c r="P3494" s="160">
        <v>45673</v>
      </c>
      <c r="Q3494" s="162" t="s">
        <v>6996</v>
      </c>
      <c r="R3494" s="164">
        <v>591.29999999999995</v>
      </c>
      <c r="S3494" s="191"/>
      <c r="T3494" s="163"/>
      <c r="U3494" s="161" t="s">
        <v>10</v>
      </c>
      <c r="V3494" s="161" t="s">
        <v>11</v>
      </c>
      <c r="W3494" s="161" t="s">
        <v>12</v>
      </c>
      <c r="X3494" s="161" t="s">
        <v>13</v>
      </c>
      <c r="Y3494" s="165">
        <v>5600</v>
      </c>
      <c r="Z3494" s="165">
        <v>9421101</v>
      </c>
      <c r="AA3494" s="166">
        <v>1.8700994097152819E-2</v>
      </c>
      <c r="AB3494" s="167" t="s">
        <v>6994</v>
      </c>
      <c r="AC3494" s="168" t="s">
        <v>3322</v>
      </c>
    </row>
    <row r="3495" spans="1:29" x14ac:dyDescent="0.3">
      <c r="A3495" s="156" t="s">
        <v>4682</v>
      </c>
      <c r="B3495" s="157">
        <v>5</v>
      </c>
      <c r="C3495" s="158" t="s">
        <v>1476</v>
      </c>
      <c r="D3495" s="180" t="s">
        <v>317</v>
      </c>
      <c r="E3495" s="156" t="s">
        <v>2722</v>
      </c>
      <c r="F3495" s="159" t="s">
        <v>2594</v>
      </c>
      <c r="G3495" s="158" t="s">
        <v>5941</v>
      </c>
      <c r="H3495" s="160">
        <v>45355</v>
      </c>
      <c r="I3495" s="160">
        <v>45685</v>
      </c>
      <c r="J3495" s="161" t="s">
        <v>6174</v>
      </c>
      <c r="K3495" s="162"/>
      <c r="L3495" s="163" t="s">
        <v>6044</v>
      </c>
      <c r="M3495" s="171">
        <v>0</v>
      </c>
      <c r="N3495" s="164">
        <v>591.29999999999995</v>
      </c>
      <c r="O3495" s="162" t="s">
        <v>6997</v>
      </c>
      <c r="P3495" s="160">
        <v>45685</v>
      </c>
      <c r="Q3495" s="162" t="s">
        <v>6993</v>
      </c>
      <c r="R3495" s="164">
        <v>591.29999999999995</v>
      </c>
      <c r="S3495" s="191"/>
      <c r="T3495" s="163"/>
      <c r="U3495" s="161" t="s">
        <v>10</v>
      </c>
      <c r="V3495" s="161" t="s">
        <v>11</v>
      </c>
      <c r="W3495" s="161" t="s">
        <v>12</v>
      </c>
      <c r="X3495" s="161" t="s">
        <v>13</v>
      </c>
      <c r="Y3495" s="165">
        <v>5600</v>
      </c>
      <c r="Z3495" s="165">
        <v>9421101</v>
      </c>
      <c r="AA3495" s="166">
        <v>1.8700994097152819E-2</v>
      </c>
      <c r="AB3495" s="167" t="s">
        <v>6994</v>
      </c>
      <c r="AC3495" s="168" t="s">
        <v>3322</v>
      </c>
    </row>
    <row r="3496" spans="1:29" x14ac:dyDescent="0.3">
      <c r="A3496" s="156" t="s">
        <v>4682</v>
      </c>
      <c r="B3496" s="157">
        <v>5</v>
      </c>
      <c r="C3496" s="158" t="s">
        <v>1476</v>
      </c>
      <c r="D3496" s="180" t="s">
        <v>317</v>
      </c>
      <c r="E3496" s="156" t="s">
        <v>2722</v>
      </c>
      <c r="F3496" s="159" t="s">
        <v>2594</v>
      </c>
      <c r="G3496" s="158" t="s">
        <v>5941</v>
      </c>
      <c r="H3496" s="160">
        <v>45355</v>
      </c>
      <c r="I3496" s="160">
        <v>45727</v>
      </c>
      <c r="J3496" s="161" t="s">
        <v>6174</v>
      </c>
      <c r="K3496" s="162"/>
      <c r="L3496" s="163" t="s">
        <v>6044</v>
      </c>
      <c r="M3496" s="171">
        <v>0</v>
      </c>
      <c r="N3496" s="164">
        <v>197.1</v>
      </c>
      <c r="O3496" s="162" t="s">
        <v>6998</v>
      </c>
      <c r="P3496" s="160">
        <v>45727</v>
      </c>
      <c r="Q3496" s="162" t="s">
        <v>6999</v>
      </c>
      <c r="R3496" s="164">
        <v>197.1</v>
      </c>
      <c r="S3496" s="191"/>
      <c r="T3496" s="163"/>
      <c r="U3496" s="161" t="s">
        <v>10</v>
      </c>
      <c r="V3496" s="161" t="s">
        <v>11</v>
      </c>
      <c r="W3496" s="161" t="s">
        <v>12</v>
      </c>
      <c r="X3496" s="161" t="s">
        <v>13</v>
      </c>
      <c r="Y3496" s="165">
        <v>5600</v>
      </c>
      <c r="Z3496" s="165">
        <v>9421101</v>
      </c>
      <c r="AA3496" s="166">
        <v>6.2336646990509394E-3</v>
      </c>
      <c r="AB3496" s="167" t="s">
        <v>6994</v>
      </c>
      <c r="AC3496" s="168" t="s">
        <v>3322</v>
      </c>
    </row>
    <row r="3497" spans="1:29" x14ac:dyDescent="0.3">
      <c r="A3497" s="156" t="s">
        <v>4682</v>
      </c>
      <c r="B3497" s="157">
        <v>5</v>
      </c>
      <c r="C3497" s="158" t="s">
        <v>1476</v>
      </c>
      <c r="D3497" s="180" t="s">
        <v>317</v>
      </c>
      <c r="E3497" s="156" t="s">
        <v>2722</v>
      </c>
      <c r="F3497" s="159" t="s">
        <v>2594</v>
      </c>
      <c r="G3497" s="158" t="s">
        <v>5941</v>
      </c>
      <c r="H3497" s="160">
        <v>45355</v>
      </c>
      <c r="I3497" s="160">
        <v>45727</v>
      </c>
      <c r="J3497" s="161" t="s">
        <v>6174</v>
      </c>
      <c r="K3497" s="162"/>
      <c r="L3497" s="163" t="s">
        <v>6044</v>
      </c>
      <c r="M3497" s="171">
        <v>0</v>
      </c>
      <c r="N3497" s="164">
        <v>591.29999999999995</v>
      </c>
      <c r="O3497" s="162" t="s">
        <v>7000</v>
      </c>
      <c r="P3497" s="160">
        <v>45727</v>
      </c>
      <c r="Q3497" s="162" t="s">
        <v>6999</v>
      </c>
      <c r="R3497" s="164">
        <v>591.29999999999995</v>
      </c>
      <c r="S3497" s="191"/>
      <c r="T3497" s="163"/>
      <c r="U3497" s="161" t="s">
        <v>10</v>
      </c>
      <c r="V3497" s="161" t="s">
        <v>11</v>
      </c>
      <c r="W3497" s="161" t="s">
        <v>12</v>
      </c>
      <c r="X3497" s="161" t="s">
        <v>13</v>
      </c>
      <c r="Y3497" s="165">
        <v>5600</v>
      </c>
      <c r="Z3497" s="165">
        <v>9421101</v>
      </c>
      <c r="AA3497" s="166">
        <v>1.8700994097152819E-2</v>
      </c>
      <c r="AB3497" s="167" t="s">
        <v>6994</v>
      </c>
      <c r="AC3497" s="168" t="s">
        <v>3322</v>
      </c>
    </row>
    <row r="3498" spans="1:29" x14ac:dyDescent="0.3">
      <c r="A3498" s="156" t="s">
        <v>4682</v>
      </c>
      <c r="B3498" s="157">
        <v>5</v>
      </c>
      <c r="C3498" s="158" t="s">
        <v>1476</v>
      </c>
      <c r="D3498" s="180" t="s">
        <v>317</v>
      </c>
      <c r="E3498" s="156" t="s">
        <v>2722</v>
      </c>
      <c r="F3498" s="159" t="s">
        <v>2594</v>
      </c>
      <c r="G3498" s="158" t="s">
        <v>5941</v>
      </c>
      <c r="H3498" s="160">
        <v>45355</v>
      </c>
      <c r="I3498" s="160">
        <v>45727</v>
      </c>
      <c r="J3498" s="161" t="s">
        <v>6174</v>
      </c>
      <c r="K3498" s="162"/>
      <c r="L3498" s="163" t="s">
        <v>6044</v>
      </c>
      <c r="M3498" s="171">
        <v>0</v>
      </c>
      <c r="N3498" s="164">
        <v>197.1</v>
      </c>
      <c r="O3498" s="162" t="s">
        <v>7001</v>
      </c>
      <c r="P3498" s="160">
        <v>45727</v>
      </c>
      <c r="Q3498" s="162" t="s">
        <v>6999</v>
      </c>
      <c r="R3498" s="164">
        <v>197.1</v>
      </c>
      <c r="S3498" s="191"/>
      <c r="T3498" s="163"/>
      <c r="U3498" s="161" t="s">
        <v>10</v>
      </c>
      <c r="V3498" s="161" t="s">
        <v>11</v>
      </c>
      <c r="W3498" s="161" t="s">
        <v>12</v>
      </c>
      <c r="X3498" s="161" t="s">
        <v>13</v>
      </c>
      <c r="Y3498" s="165">
        <v>5600</v>
      </c>
      <c r="Z3498" s="165">
        <v>9421101</v>
      </c>
      <c r="AA3498" s="166">
        <v>6.2336646990509394E-3</v>
      </c>
      <c r="AB3498" s="167" t="s">
        <v>6994</v>
      </c>
      <c r="AC3498" s="168" t="s">
        <v>3322</v>
      </c>
    </row>
    <row r="3499" spans="1:29" x14ac:dyDescent="0.3">
      <c r="A3499" s="156" t="s">
        <v>4682</v>
      </c>
      <c r="B3499" s="157">
        <v>5</v>
      </c>
      <c r="C3499" s="158" t="s">
        <v>1476</v>
      </c>
      <c r="D3499" s="180" t="s">
        <v>317</v>
      </c>
      <c r="E3499" s="156" t="s">
        <v>2722</v>
      </c>
      <c r="F3499" s="159" t="s">
        <v>2594</v>
      </c>
      <c r="G3499" s="158" t="s">
        <v>5941</v>
      </c>
      <c r="H3499" s="160">
        <v>45355</v>
      </c>
      <c r="I3499" s="160">
        <v>45750</v>
      </c>
      <c r="J3499" s="161" t="s">
        <v>6174</v>
      </c>
      <c r="K3499" s="162"/>
      <c r="L3499" s="163" t="s">
        <v>6044</v>
      </c>
      <c r="M3499" s="171">
        <v>0</v>
      </c>
      <c r="N3499" s="164">
        <v>197.1</v>
      </c>
      <c r="O3499" s="162" t="s">
        <v>7002</v>
      </c>
      <c r="P3499" s="160">
        <v>45750</v>
      </c>
      <c r="Q3499" s="162" t="s">
        <v>7003</v>
      </c>
      <c r="R3499" s="164">
        <v>197.1</v>
      </c>
      <c r="S3499" s="191"/>
      <c r="T3499" s="163"/>
      <c r="U3499" s="161" t="s">
        <v>10</v>
      </c>
      <c r="V3499" s="161" t="s">
        <v>11</v>
      </c>
      <c r="W3499" s="161" t="s">
        <v>12</v>
      </c>
      <c r="X3499" s="161" t="s">
        <v>13</v>
      </c>
      <c r="Y3499" s="165">
        <v>5600</v>
      </c>
      <c r="Z3499" s="165">
        <v>9421101</v>
      </c>
      <c r="AA3499" s="166">
        <v>6.2336646990509394E-3</v>
      </c>
      <c r="AB3499" s="167" t="s">
        <v>6994</v>
      </c>
      <c r="AC3499" s="168" t="s">
        <v>3322</v>
      </c>
    </row>
    <row r="3500" spans="1:29" x14ac:dyDescent="0.3">
      <c r="A3500" s="156" t="s">
        <v>4682</v>
      </c>
      <c r="B3500" s="157">
        <v>5</v>
      </c>
      <c r="C3500" s="158" t="s">
        <v>1476</v>
      </c>
      <c r="D3500" s="180" t="s">
        <v>317</v>
      </c>
      <c r="E3500" s="156" t="s">
        <v>2722</v>
      </c>
      <c r="F3500" s="159" t="s">
        <v>2594</v>
      </c>
      <c r="G3500" s="158" t="s">
        <v>5941</v>
      </c>
      <c r="H3500" s="160">
        <v>45355</v>
      </c>
      <c r="I3500" s="160">
        <v>45768</v>
      </c>
      <c r="J3500" s="161" t="s">
        <v>6174</v>
      </c>
      <c r="K3500" s="162"/>
      <c r="L3500" s="163" t="s">
        <v>6044</v>
      </c>
      <c r="M3500" s="171">
        <v>0</v>
      </c>
      <c r="N3500" s="164">
        <v>591.29999999999995</v>
      </c>
      <c r="O3500" s="162" t="s">
        <v>7004</v>
      </c>
      <c r="P3500" s="160">
        <v>45768</v>
      </c>
      <c r="Q3500" s="162" t="s">
        <v>7005</v>
      </c>
      <c r="R3500" s="164">
        <v>591.29999999999995</v>
      </c>
      <c r="S3500" s="191"/>
      <c r="T3500" s="163"/>
      <c r="U3500" s="161" t="s">
        <v>10</v>
      </c>
      <c r="V3500" s="161" t="s">
        <v>11</v>
      </c>
      <c r="W3500" s="161" t="s">
        <v>12</v>
      </c>
      <c r="X3500" s="161" t="s">
        <v>13</v>
      </c>
      <c r="Y3500" s="165">
        <v>5600</v>
      </c>
      <c r="Z3500" s="165">
        <v>9421101</v>
      </c>
      <c r="AA3500" s="166">
        <v>1.8700994097152819E-2</v>
      </c>
      <c r="AB3500" s="167" t="s">
        <v>6994</v>
      </c>
      <c r="AC3500" s="168" t="s">
        <v>3322</v>
      </c>
    </row>
    <row r="3501" spans="1:29" x14ac:dyDescent="0.3">
      <c r="A3501" s="156" t="s">
        <v>4682</v>
      </c>
      <c r="B3501" s="157">
        <v>5</v>
      </c>
      <c r="C3501" s="158" t="s">
        <v>1476</v>
      </c>
      <c r="D3501" s="180" t="s">
        <v>317</v>
      </c>
      <c r="E3501" s="156" t="s">
        <v>2722</v>
      </c>
      <c r="F3501" s="159" t="s">
        <v>2594</v>
      </c>
      <c r="G3501" s="158" t="s">
        <v>5941</v>
      </c>
      <c r="H3501" s="160">
        <v>45355</v>
      </c>
      <c r="I3501" s="160">
        <v>45791</v>
      </c>
      <c r="J3501" s="161" t="s">
        <v>6174</v>
      </c>
      <c r="K3501" s="162"/>
      <c r="L3501" s="156" t="s">
        <v>6044</v>
      </c>
      <c r="M3501" s="171">
        <v>0</v>
      </c>
      <c r="N3501" s="164">
        <v>197.55</v>
      </c>
      <c r="O3501" s="162" t="s">
        <v>7006</v>
      </c>
      <c r="P3501" s="160">
        <v>45791</v>
      </c>
      <c r="Q3501" s="162" t="s">
        <v>7007</v>
      </c>
      <c r="R3501" s="164">
        <v>197.55</v>
      </c>
      <c r="S3501" s="191"/>
      <c r="T3501" s="163"/>
      <c r="U3501" s="161" t="s">
        <v>10</v>
      </c>
      <c r="V3501" s="161" t="s">
        <v>11</v>
      </c>
      <c r="W3501" s="161" t="s">
        <v>12</v>
      </c>
      <c r="X3501" s="161" t="s">
        <v>13</v>
      </c>
      <c r="Y3501" s="165">
        <v>5600</v>
      </c>
      <c r="Z3501" s="165">
        <v>9421101</v>
      </c>
      <c r="AA3501" s="166">
        <v>6.2478968102359879E-3</v>
      </c>
      <c r="AB3501" s="167" t="s">
        <v>6994</v>
      </c>
      <c r="AC3501" s="168" t="s">
        <v>3322</v>
      </c>
    </row>
    <row r="3502" spans="1:29" x14ac:dyDescent="0.3">
      <c r="A3502" s="156" t="s">
        <v>4682</v>
      </c>
      <c r="B3502" s="157">
        <v>5</v>
      </c>
      <c r="C3502" s="158" t="s">
        <v>1476</v>
      </c>
      <c r="D3502" s="180" t="s">
        <v>317</v>
      </c>
      <c r="E3502" s="156" t="s">
        <v>2722</v>
      </c>
      <c r="F3502" s="159" t="s">
        <v>2594</v>
      </c>
      <c r="G3502" s="158" t="s">
        <v>5941</v>
      </c>
      <c r="H3502" s="160">
        <v>45355</v>
      </c>
      <c r="I3502" s="160">
        <v>45825</v>
      </c>
      <c r="J3502" s="161" t="s">
        <v>6174</v>
      </c>
      <c r="K3502" s="162"/>
      <c r="L3502" s="163" t="s">
        <v>6044</v>
      </c>
      <c r="M3502" s="171">
        <v>0</v>
      </c>
      <c r="N3502" s="164">
        <v>854.1</v>
      </c>
      <c r="O3502" s="162" t="s">
        <v>7008</v>
      </c>
      <c r="P3502" s="160">
        <v>45825</v>
      </c>
      <c r="Q3502" s="162" t="s">
        <v>7009</v>
      </c>
      <c r="R3502" s="164">
        <v>854.1</v>
      </c>
      <c r="S3502" s="191"/>
      <c r="T3502" s="163"/>
      <c r="U3502" s="161" t="s">
        <v>10</v>
      </c>
      <c r="V3502" s="161" t="s">
        <v>11</v>
      </c>
      <c r="W3502" s="161" t="s">
        <v>12</v>
      </c>
      <c r="X3502" s="161" t="s">
        <v>13</v>
      </c>
      <c r="Y3502" s="165">
        <v>5600</v>
      </c>
      <c r="Z3502" s="165">
        <v>9421101</v>
      </c>
      <c r="AA3502" s="166">
        <v>2.7012547029220738E-2</v>
      </c>
      <c r="AB3502" s="167" t="s">
        <v>6994</v>
      </c>
      <c r="AC3502" s="168" t="s">
        <v>3322</v>
      </c>
    </row>
    <row r="3503" spans="1:29" x14ac:dyDescent="0.3">
      <c r="A3503" s="156" t="s">
        <v>4682</v>
      </c>
      <c r="B3503" s="157">
        <v>5</v>
      </c>
      <c r="C3503" s="158" t="s">
        <v>1476</v>
      </c>
      <c r="D3503" s="180" t="s">
        <v>317</v>
      </c>
      <c r="E3503" s="156" t="s">
        <v>2722</v>
      </c>
      <c r="F3503" s="159" t="s">
        <v>2594</v>
      </c>
      <c r="G3503" s="158" t="s">
        <v>5941</v>
      </c>
      <c r="H3503" s="160">
        <v>45355</v>
      </c>
      <c r="I3503" s="160">
        <v>45825</v>
      </c>
      <c r="J3503" s="161" t="s">
        <v>6174</v>
      </c>
      <c r="K3503" s="162"/>
      <c r="L3503" s="163" t="s">
        <v>6044</v>
      </c>
      <c r="M3503" s="171">
        <v>0</v>
      </c>
      <c r="N3503" s="164">
        <v>591.29999999999995</v>
      </c>
      <c r="O3503" s="162" t="s">
        <v>7010</v>
      </c>
      <c r="P3503" s="160">
        <v>45825</v>
      </c>
      <c r="Q3503" s="162" t="s">
        <v>7009</v>
      </c>
      <c r="R3503" s="164">
        <v>591.29999999999995</v>
      </c>
      <c r="S3503" s="191"/>
      <c r="T3503" s="163"/>
      <c r="U3503" s="161" t="s">
        <v>10</v>
      </c>
      <c r="V3503" s="161" t="s">
        <v>11</v>
      </c>
      <c r="W3503" s="161" t="s">
        <v>12</v>
      </c>
      <c r="X3503" s="161" t="s">
        <v>13</v>
      </c>
      <c r="Y3503" s="165">
        <v>5600</v>
      </c>
      <c r="Z3503" s="165">
        <v>9421101</v>
      </c>
      <c r="AA3503" s="166">
        <v>1.8700994097152819E-2</v>
      </c>
      <c r="AB3503" s="167" t="s">
        <v>6994</v>
      </c>
      <c r="AC3503" s="168" t="s">
        <v>3322</v>
      </c>
    </row>
    <row r="3504" spans="1:29" x14ac:dyDescent="0.3">
      <c r="A3504" s="156" t="s">
        <v>4682</v>
      </c>
      <c r="B3504" s="157">
        <v>5</v>
      </c>
      <c r="C3504" s="158" t="s">
        <v>1476</v>
      </c>
      <c r="D3504" s="180" t="s">
        <v>317</v>
      </c>
      <c r="E3504" s="156" t="s">
        <v>2722</v>
      </c>
      <c r="F3504" s="159" t="s">
        <v>2594</v>
      </c>
      <c r="G3504" s="158" t="s">
        <v>5941</v>
      </c>
      <c r="H3504" s="160">
        <v>45355</v>
      </c>
      <c r="I3504" s="160">
        <v>45825</v>
      </c>
      <c r="J3504" s="161" t="s">
        <v>6174</v>
      </c>
      <c r="K3504" s="162"/>
      <c r="L3504" s="163" t="s">
        <v>6044</v>
      </c>
      <c r="M3504" s="171">
        <v>0</v>
      </c>
      <c r="N3504" s="164">
        <v>197.1</v>
      </c>
      <c r="O3504" s="162" t="s">
        <v>7011</v>
      </c>
      <c r="P3504" s="160">
        <v>45825</v>
      </c>
      <c r="Q3504" s="162" t="s">
        <v>7009</v>
      </c>
      <c r="R3504" s="164">
        <v>197.1</v>
      </c>
      <c r="S3504" s="191"/>
      <c r="T3504" s="163"/>
      <c r="U3504" s="161" t="s">
        <v>10</v>
      </c>
      <c r="V3504" s="161" t="s">
        <v>11</v>
      </c>
      <c r="W3504" s="161" t="s">
        <v>12</v>
      </c>
      <c r="X3504" s="161" t="s">
        <v>13</v>
      </c>
      <c r="Y3504" s="165">
        <v>5600</v>
      </c>
      <c r="Z3504" s="165">
        <v>9421101</v>
      </c>
      <c r="AA3504" s="166">
        <v>6.2336646990509394E-3</v>
      </c>
      <c r="AB3504" s="167" t="s">
        <v>6994</v>
      </c>
      <c r="AC3504" s="168" t="s">
        <v>3322</v>
      </c>
    </row>
    <row r="3505" spans="1:29" x14ac:dyDescent="0.3">
      <c r="A3505" s="156" t="s">
        <v>4682</v>
      </c>
      <c r="B3505" s="157">
        <v>5</v>
      </c>
      <c r="C3505" s="158" t="s">
        <v>1476</v>
      </c>
      <c r="D3505" s="180" t="s">
        <v>317</v>
      </c>
      <c r="E3505" s="156" t="s">
        <v>2722</v>
      </c>
      <c r="F3505" s="159" t="s">
        <v>2594</v>
      </c>
      <c r="G3505" s="158" t="s">
        <v>5941</v>
      </c>
      <c r="H3505" s="160">
        <v>45355</v>
      </c>
      <c r="I3505" s="160">
        <v>45809</v>
      </c>
      <c r="J3505" s="161" t="s">
        <v>6707</v>
      </c>
      <c r="K3505" s="162"/>
      <c r="L3505" s="163" t="s">
        <v>6044</v>
      </c>
      <c r="M3505" s="171">
        <v>1789.8799999999974</v>
      </c>
      <c r="N3505" s="164">
        <v>1789.8799999999974</v>
      </c>
      <c r="O3505" s="162"/>
      <c r="P3505" s="160"/>
      <c r="Q3505" s="162"/>
      <c r="R3505" s="164">
        <v>0</v>
      </c>
      <c r="S3505" s="191"/>
      <c r="T3505" s="163"/>
      <c r="U3505" s="161" t="s">
        <v>10</v>
      </c>
      <c r="V3505" s="161" t="s">
        <v>11</v>
      </c>
      <c r="W3505" s="161" t="s">
        <v>12</v>
      </c>
      <c r="X3505" s="161" t="s">
        <v>13</v>
      </c>
      <c r="Y3505" s="165">
        <v>5600</v>
      </c>
      <c r="Z3505" s="165">
        <v>9421101</v>
      </c>
      <c r="AA3505" s="166">
        <v>0</v>
      </c>
      <c r="AB3505" s="167" t="s">
        <v>6994</v>
      </c>
      <c r="AC3505" s="168" t="s">
        <v>3322</v>
      </c>
    </row>
    <row r="3506" spans="1:29" x14ac:dyDescent="0.3">
      <c r="A3506" s="156" t="s">
        <v>4682</v>
      </c>
      <c r="B3506" s="157">
        <v>5</v>
      </c>
      <c r="C3506" s="158" t="s">
        <v>1476</v>
      </c>
      <c r="D3506" s="180" t="s">
        <v>317</v>
      </c>
      <c r="E3506" s="156" t="s">
        <v>2722</v>
      </c>
      <c r="F3506" s="159" t="s">
        <v>2594</v>
      </c>
      <c r="G3506" s="158" t="s">
        <v>5941</v>
      </c>
      <c r="H3506" s="160">
        <v>45355</v>
      </c>
      <c r="I3506" s="160">
        <v>45937</v>
      </c>
      <c r="J3506" s="161" t="s">
        <v>6707</v>
      </c>
      <c r="K3506" s="162" t="s">
        <v>5948</v>
      </c>
      <c r="L3506" s="163" t="s">
        <v>6044</v>
      </c>
      <c r="M3506" s="171">
        <v>-1789.88</v>
      </c>
      <c r="N3506" s="164">
        <v>-1789.88</v>
      </c>
      <c r="O3506" s="162"/>
      <c r="P3506" s="160"/>
      <c r="Q3506" s="162"/>
      <c r="R3506" s="164">
        <v>0</v>
      </c>
      <c r="S3506" s="191"/>
      <c r="T3506" s="163"/>
      <c r="U3506" s="161" t="s">
        <v>10</v>
      </c>
      <c r="V3506" s="161" t="s">
        <v>11</v>
      </c>
      <c r="W3506" s="161" t="s">
        <v>12</v>
      </c>
      <c r="X3506" s="161" t="s">
        <v>13</v>
      </c>
      <c r="Y3506" s="165">
        <v>5600</v>
      </c>
      <c r="Z3506" s="165">
        <v>9421101</v>
      </c>
      <c r="AA3506" s="166">
        <v>0</v>
      </c>
      <c r="AB3506" s="167" t="s">
        <v>7700</v>
      </c>
      <c r="AC3506" s="168" t="s">
        <v>3322</v>
      </c>
    </row>
    <row r="3507" spans="1:29" x14ac:dyDescent="0.3">
      <c r="A3507" s="156" t="s">
        <v>4798</v>
      </c>
      <c r="B3507" s="157">
        <v>5</v>
      </c>
      <c r="C3507" s="158" t="s">
        <v>1476</v>
      </c>
      <c r="D3507" s="180" t="s">
        <v>315</v>
      </c>
      <c r="E3507" s="156" t="s">
        <v>2722</v>
      </c>
      <c r="F3507" s="159" t="s">
        <v>2594</v>
      </c>
      <c r="G3507" s="158" t="s">
        <v>5941</v>
      </c>
      <c r="H3507" s="160">
        <v>45355</v>
      </c>
      <c r="I3507" s="160">
        <v>45427</v>
      </c>
      <c r="J3507" s="161" t="s">
        <v>5251</v>
      </c>
      <c r="K3507" s="162"/>
      <c r="L3507" s="163" t="s">
        <v>6044</v>
      </c>
      <c r="M3507" s="171">
        <v>0</v>
      </c>
      <c r="N3507" s="164">
        <v>1806.75</v>
      </c>
      <c r="O3507" s="162" t="s">
        <v>6052</v>
      </c>
      <c r="P3507" s="160">
        <v>45427</v>
      </c>
      <c r="Q3507" s="162" t="s">
        <v>6046</v>
      </c>
      <c r="R3507" s="164">
        <v>1806.75</v>
      </c>
      <c r="S3507" s="191"/>
      <c r="T3507" s="163"/>
      <c r="U3507" s="161" t="s">
        <v>10</v>
      </c>
      <c r="V3507" s="161" t="s">
        <v>11</v>
      </c>
      <c r="W3507" s="161" t="s">
        <v>12</v>
      </c>
      <c r="X3507" s="161" t="s">
        <v>13</v>
      </c>
      <c r="Y3507" s="165">
        <v>5600</v>
      </c>
      <c r="Z3507" s="165">
        <v>9431101</v>
      </c>
      <c r="AA3507" s="166">
        <v>5.7141926407966948E-2</v>
      </c>
      <c r="AB3507" s="167" t="s">
        <v>6064</v>
      </c>
      <c r="AC3507" s="168" t="s">
        <v>3337</v>
      </c>
    </row>
    <row r="3508" spans="1:29" x14ac:dyDescent="0.3">
      <c r="A3508" s="156" t="s">
        <v>4798</v>
      </c>
      <c r="B3508" s="157">
        <v>5</v>
      </c>
      <c r="C3508" s="158" t="s">
        <v>1476</v>
      </c>
      <c r="D3508" s="180" t="s">
        <v>315</v>
      </c>
      <c r="E3508" s="156" t="s">
        <v>2722</v>
      </c>
      <c r="F3508" s="159" t="s">
        <v>2594</v>
      </c>
      <c r="G3508" s="158" t="s">
        <v>5941</v>
      </c>
      <c r="H3508" s="160">
        <v>45355</v>
      </c>
      <c r="I3508" s="160">
        <v>45427</v>
      </c>
      <c r="J3508" s="161" t="s">
        <v>5251</v>
      </c>
      <c r="K3508" s="162"/>
      <c r="L3508" s="163" t="s">
        <v>6044</v>
      </c>
      <c r="M3508" s="171">
        <v>0</v>
      </c>
      <c r="N3508" s="164">
        <v>492.76</v>
      </c>
      <c r="O3508" s="162" t="s">
        <v>6053</v>
      </c>
      <c r="P3508" s="160">
        <v>45427</v>
      </c>
      <c r="Q3508" s="162" t="s">
        <v>6046</v>
      </c>
      <c r="R3508" s="164">
        <v>492.76</v>
      </c>
      <c r="S3508" s="191"/>
      <c r="T3508" s="163"/>
      <c r="U3508" s="161" t="s">
        <v>10</v>
      </c>
      <c r="V3508" s="161" t="s">
        <v>11</v>
      </c>
      <c r="W3508" s="161" t="s">
        <v>12</v>
      </c>
      <c r="X3508" s="161" t="s">
        <v>13</v>
      </c>
      <c r="Y3508" s="165">
        <v>5600</v>
      </c>
      <c r="Z3508" s="165">
        <v>9431101</v>
      </c>
      <c r="AA3508" s="166">
        <v>1.5584478016764795E-2</v>
      </c>
      <c r="AB3508" s="167" t="s">
        <v>6064</v>
      </c>
      <c r="AC3508" s="168" t="s">
        <v>3337</v>
      </c>
    </row>
    <row r="3509" spans="1:29" x14ac:dyDescent="0.3">
      <c r="A3509" s="156" t="s">
        <v>4798</v>
      </c>
      <c r="B3509" s="157">
        <v>5</v>
      </c>
      <c r="C3509" s="158" t="s">
        <v>1476</v>
      </c>
      <c r="D3509" s="180" t="s">
        <v>315</v>
      </c>
      <c r="E3509" s="156" t="s">
        <v>2722</v>
      </c>
      <c r="F3509" s="159" t="s">
        <v>2594</v>
      </c>
      <c r="G3509" s="158" t="s">
        <v>5941</v>
      </c>
      <c r="H3509" s="160">
        <v>45355</v>
      </c>
      <c r="I3509" s="160">
        <v>45461</v>
      </c>
      <c r="J3509" s="161" t="s">
        <v>5251</v>
      </c>
      <c r="K3509" s="162"/>
      <c r="L3509" s="163" t="s">
        <v>6044</v>
      </c>
      <c r="M3509" s="171">
        <v>0</v>
      </c>
      <c r="N3509" s="164">
        <v>492.75</v>
      </c>
      <c r="O3509" s="162" t="s">
        <v>6126</v>
      </c>
      <c r="P3509" s="160">
        <v>45461</v>
      </c>
      <c r="Q3509" s="162" t="s">
        <v>6124</v>
      </c>
      <c r="R3509" s="164">
        <v>492.75</v>
      </c>
      <c r="S3509" s="191"/>
      <c r="T3509" s="163"/>
      <c r="U3509" s="161" t="s">
        <v>10</v>
      </c>
      <c r="V3509" s="161" t="s">
        <v>11</v>
      </c>
      <c r="W3509" s="161" t="s">
        <v>12</v>
      </c>
      <c r="X3509" s="161" t="s">
        <v>13</v>
      </c>
      <c r="Y3509" s="165">
        <v>5600</v>
      </c>
      <c r="Z3509" s="165">
        <v>9431101</v>
      </c>
      <c r="AA3509" s="166">
        <v>1.558416174762735E-2</v>
      </c>
      <c r="AB3509" s="167" t="s">
        <v>6064</v>
      </c>
      <c r="AC3509" s="168" t="s">
        <v>3337</v>
      </c>
    </row>
    <row r="3510" spans="1:29" x14ac:dyDescent="0.3">
      <c r="A3510" s="156" t="s">
        <v>4798</v>
      </c>
      <c r="B3510" s="157">
        <v>5</v>
      </c>
      <c r="C3510" s="158" t="s">
        <v>1476</v>
      </c>
      <c r="D3510" s="180" t="s">
        <v>315</v>
      </c>
      <c r="E3510" s="156" t="s">
        <v>2722</v>
      </c>
      <c r="F3510" s="159" t="s">
        <v>2594</v>
      </c>
      <c r="G3510" s="158" t="s">
        <v>5941</v>
      </c>
      <c r="H3510" s="160">
        <v>45355</v>
      </c>
      <c r="I3510" s="160">
        <v>45461</v>
      </c>
      <c r="J3510" s="161" t="s">
        <v>5251</v>
      </c>
      <c r="K3510" s="162"/>
      <c r="L3510" s="163" t="s">
        <v>6044</v>
      </c>
      <c r="M3510" s="171">
        <v>0</v>
      </c>
      <c r="N3510" s="164">
        <v>492.76</v>
      </c>
      <c r="O3510" s="162" t="s">
        <v>6125</v>
      </c>
      <c r="P3510" s="160">
        <v>45461</v>
      </c>
      <c r="Q3510" s="162" t="s">
        <v>6124</v>
      </c>
      <c r="R3510" s="164">
        <v>492.76</v>
      </c>
      <c r="S3510" s="191"/>
      <c r="T3510" s="163"/>
      <c r="U3510" s="161" t="s">
        <v>10</v>
      </c>
      <c r="V3510" s="161" t="s">
        <v>11</v>
      </c>
      <c r="W3510" s="161" t="s">
        <v>12</v>
      </c>
      <c r="X3510" s="161" t="s">
        <v>13</v>
      </c>
      <c r="Y3510" s="165">
        <v>5600</v>
      </c>
      <c r="Z3510" s="165">
        <v>9431101</v>
      </c>
      <c r="AA3510" s="166">
        <v>1.5584478016764795E-2</v>
      </c>
      <c r="AB3510" s="167" t="s">
        <v>6064</v>
      </c>
      <c r="AC3510" s="168" t="s">
        <v>3337</v>
      </c>
    </row>
    <row r="3511" spans="1:29" x14ac:dyDescent="0.3">
      <c r="A3511" s="156" t="s">
        <v>4798</v>
      </c>
      <c r="B3511" s="157">
        <v>5</v>
      </c>
      <c r="C3511" s="158" t="s">
        <v>1476</v>
      </c>
      <c r="D3511" s="180" t="s">
        <v>315</v>
      </c>
      <c r="E3511" s="156" t="s">
        <v>2722</v>
      </c>
      <c r="F3511" s="159" t="s">
        <v>2594</v>
      </c>
      <c r="G3511" s="158" t="s">
        <v>5941</v>
      </c>
      <c r="H3511" s="160">
        <v>45355</v>
      </c>
      <c r="I3511" s="160">
        <v>45510</v>
      </c>
      <c r="J3511" s="161" t="s">
        <v>5251</v>
      </c>
      <c r="K3511" s="162"/>
      <c r="L3511" s="163" t="s">
        <v>6044</v>
      </c>
      <c r="M3511" s="171">
        <v>0</v>
      </c>
      <c r="N3511" s="164">
        <v>186.91</v>
      </c>
      <c r="O3511" s="162" t="s">
        <v>6204</v>
      </c>
      <c r="P3511" s="160">
        <v>45510</v>
      </c>
      <c r="Q3511" s="162" t="s">
        <v>6313</v>
      </c>
      <c r="R3511" s="164">
        <v>186.91</v>
      </c>
      <c r="S3511" s="191"/>
      <c r="T3511" s="163"/>
      <c r="U3511" s="161" t="s">
        <v>10</v>
      </c>
      <c r="V3511" s="161" t="s">
        <v>11</v>
      </c>
      <c r="W3511" s="161" t="s">
        <v>12</v>
      </c>
      <c r="X3511" s="161" t="s">
        <v>13</v>
      </c>
      <c r="Y3511" s="165">
        <v>5600</v>
      </c>
      <c r="Z3511" s="165">
        <v>9431101</v>
      </c>
      <c r="AA3511" s="166">
        <v>5.9113864479939677E-3</v>
      </c>
      <c r="AB3511" s="167" t="s">
        <v>6314</v>
      </c>
      <c r="AC3511" s="168" t="s">
        <v>3337</v>
      </c>
    </row>
    <row r="3512" spans="1:29" x14ac:dyDescent="0.3">
      <c r="A3512" s="156" t="s">
        <v>4798</v>
      </c>
      <c r="B3512" s="157">
        <v>5</v>
      </c>
      <c r="C3512" s="158" t="s">
        <v>1476</v>
      </c>
      <c r="D3512" s="180" t="s">
        <v>315</v>
      </c>
      <c r="E3512" s="156" t="s">
        <v>2722</v>
      </c>
      <c r="F3512" s="159" t="s">
        <v>2594</v>
      </c>
      <c r="G3512" s="158" t="s">
        <v>5941</v>
      </c>
      <c r="H3512" s="160">
        <v>45355</v>
      </c>
      <c r="I3512" s="160">
        <v>45510</v>
      </c>
      <c r="J3512" s="161" t="s">
        <v>6174</v>
      </c>
      <c r="K3512" s="162"/>
      <c r="L3512" s="163" t="s">
        <v>6044</v>
      </c>
      <c r="M3512" s="171">
        <v>0</v>
      </c>
      <c r="N3512" s="164">
        <v>305.85000000000002</v>
      </c>
      <c r="O3512" s="162" t="s">
        <v>6204</v>
      </c>
      <c r="P3512" s="160">
        <v>45510</v>
      </c>
      <c r="Q3512" s="162" t="s">
        <v>6313</v>
      </c>
      <c r="R3512" s="164">
        <v>305.85000000000002</v>
      </c>
      <c r="S3512" s="191"/>
      <c r="T3512" s="163"/>
      <c r="U3512" s="161" t="s">
        <v>10</v>
      </c>
      <c r="V3512" s="161" t="s">
        <v>11</v>
      </c>
      <c r="W3512" s="161" t="s">
        <v>12</v>
      </c>
      <c r="X3512" s="161" t="s">
        <v>13</v>
      </c>
      <c r="Y3512" s="165">
        <v>5600</v>
      </c>
      <c r="Z3512" s="165">
        <v>9431101</v>
      </c>
      <c r="AA3512" s="166">
        <v>9.6730915687708273E-3</v>
      </c>
      <c r="AB3512" s="167" t="s">
        <v>6064</v>
      </c>
      <c r="AC3512" s="168" t="s">
        <v>3337</v>
      </c>
    </row>
    <row r="3513" spans="1:29" x14ac:dyDescent="0.3">
      <c r="A3513" s="156" t="s">
        <v>4798</v>
      </c>
      <c r="B3513" s="157">
        <v>5</v>
      </c>
      <c r="C3513" s="158" t="s">
        <v>1476</v>
      </c>
      <c r="D3513" s="180" t="s">
        <v>315</v>
      </c>
      <c r="E3513" s="156" t="s">
        <v>2722</v>
      </c>
      <c r="F3513" s="159" t="s">
        <v>2594</v>
      </c>
      <c r="G3513" s="158" t="s">
        <v>5941</v>
      </c>
      <c r="H3513" s="160">
        <v>45355</v>
      </c>
      <c r="I3513" s="160">
        <v>45526</v>
      </c>
      <c r="J3513" s="161" t="s">
        <v>6174</v>
      </c>
      <c r="K3513" s="162"/>
      <c r="L3513" s="163" t="s">
        <v>6044</v>
      </c>
      <c r="M3513" s="171">
        <v>0</v>
      </c>
      <c r="N3513" s="164">
        <v>492.76</v>
      </c>
      <c r="O3513" s="162" t="s">
        <v>6315</v>
      </c>
      <c r="P3513" s="160">
        <v>45526</v>
      </c>
      <c r="Q3513" s="162" t="s">
        <v>6308</v>
      </c>
      <c r="R3513" s="164">
        <v>492.76</v>
      </c>
      <c r="S3513" s="191"/>
      <c r="T3513" s="163"/>
      <c r="U3513" s="161" t="s">
        <v>10</v>
      </c>
      <c r="V3513" s="161" t="s">
        <v>11</v>
      </c>
      <c r="W3513" s="161" t="s">
        <v>12</v>
      </c>
      <c r="X3513" s="161" t="s">
        <v>13</v>
      </c>
      <c r="Y3513" s="165">
        <v>5600</v>
      </c>
      <c r="Z3513" s="165">
        <v>9431101</v>
      </c>
      <c r="AA3513" s="166">
        <v>1.5584478016764795E-2</v>
      </c>
      <c r="AB3513" s="167" t="s">
        <v>6064</v>
      </c>
      <c r="AC3513" s="168" t="s">
        <v>3337</v>
      </c>
    </row>
    <row r="3514" spans="1:29" x14ac:dyDescent="0.3">
      <c r="A3514" s="156" t="s">
        <v>4798</v>
      </c>
      <c r="B3514" s="157">
        <v>5</v>
      </c>
      <c r="C3514" s="158" t="s">
        <v>1476</v>
      </c>
      <c r="D3514" s="180" t="s">
        <v>315</v>
      </c>
      <c r="E3514" s="156" t="s">
        <v>2722</v>
      </c>
      <c r="F3514" s="159" t="s">
        <v>2594</v>
      </c>
      <c r="G3514" s="158" t="s">
        <v>5941</v>
      </c>
      <c r="H3514" s="160">
        <v>45355</v>
      </c>
      <c r="I3514" s="160">
        <v>45560</v>
      </c>
      <c r="J3514" s="161" t="s">
        <v>6174</v>
      </c>
      <c r="K3514" s="162"/>
      <c r="L3514" s="163" t="s">
        <v>6044</v>
      </c>
      <c r="M3514" s="171">
        <v>0</v>
      </c>
      <c r="N3514" s="164">
        <v>492.76</v>
      </c>
      <c r="O3514" s="162" t="s">
        <v>6514</v>
      </c>
      <c r="P3514" s="160">
        <v>45560</v>
      </c>
      <c r="Q3514" s="162" t="s">
        <v>6498</v>
      </c>
      <c r="R3514" s="164">
        <v>492.76</v>
      </c>
      <c r="S3514" s="191"/>
      <c r="T3514" s="163"/>
      <c r="U3514" s="161" t="s">
        <v>10</v>
      </c>
      <c r="V3514" s="161" t="s">
        <v>11</v>
      </c>
      <c r="W3514" s="161" t="s">
        <v>12</v>
      </c>
      <c r="X3514" s="161" t="s">
        <v>13</v>
      </c>
      <c r="Y3514" s="165">
        <v>5600</v>
      </c>
      <c r="Z3514" s="165">
        <v>9431101</v>
      </c>
      <c r="AA3514" s="166">
        <v>1.5584478016764795E-2</v>
      </c>
      <c r="AB3514" s="167" t="s">
        <v>6064</v>
      </c>
      <c r="AC3514" s="168" t="s">
        <v>3337</v>
      </c>
    </row>
    <row r="3515" spans="1:29" x14ac:dyDescent="0.3">
      <c r="A3515" s="156" t="s">
        <v>4798</v>
      </c>
      <c r="B3515" s="157">
        <v>5</v>
      </c>
      <c r="C3515" s="158" t="s">
        <v>1476</v>
      </c>
      <c r="D3515" s="180" t="s">
        <v>315</v>
      </c>
      <c r="E3515" s="156" t="s">
        <v>2722</v>
      </c>
      <c r="F3515" s="159" t="s">
        <v>2594</v>
      </c>
      <c r="G3515" s="158" t="s">
        <v>5941</v>
      </c>
      <c r="H3515" s="160">
        <v>45355</v>
      </c>
      <c r="I3515" s="160">
        <v>45628</v>
      </c>
      <c r="J3515" s="161" t="s">
        <v>6174</v>
      </c>
      <c r="K3515" s="162"/>
      <c r="L3515" s="163" t="s">
        <v>6044</v>
      </c>
      <c r="M3515" s="171">
        <v>0</v>
      </c>
      <c r="N3515" s="164">
        <v>492.76</v>
      </c>
      <c r="O3515" s="162" t="s">
        <v>6515</v>
      </c>
      <c r="P3515" s="160">
        <v>45628</v>
      </c>
      <c r="Q3515" s="162" t="s">
        <v>6507</v>
      </c>
      <c r="R3515" s="164">
        <v>492.76</v>
      </c>
      <c r="S3515" s="191"/>
      <c r="T3515" s="163"/>
      <c r="U3515" s="161" t="s">
        <v>10</v>
      </c>
      <c r="V3515" s="161" t="s">
        <v>11</v>
      </c>
      <c r="W3515" s="161" t="s">
        <v>12</v>
      </c>
      <c r="X3515" s="161" t="s">
        <v>13</v>
      </c>
      <c r="Y3515" s="165">
        <v>5600</v>
      </c>
      <c r="Z3515" s="165">
        <v>9431101</v>
      </c>
      <c r="AA3515" s="166">
        <v>1.5584478016764795E-2</v>
      </c>
      <c r="AB3515" s="167" t="s">
        <v>6064</v>
      </c>
      <c r="AC3515" s="168" t="s">
        <v>3337</v>
      </c>
    </row>
    <row r="3516" spans="1:29" x14ac:dyDescent="0.3">
      <c r="A3516" s="156" t="s">
        <v>4798</v>
      </c>
      <c r="B3516" s="157">
        <v>5</v>
      </c>
      <c r="C3516" s="158" t="s">
        <v>1476</v>
      </c>
      <c r="D3516" s="181" t="s">
        <v>315</v>
      </c>
      <c r="E3516" s="156" t="s">
        <v>2722</v>
      </c>
      <c r="F3516" s="159" t="s">
        <v>2594</v>
      </c>
      <c r="G3516" s="158" t="s">
        <v>5941</v>
      </c>
      <c r="H3516" s="160">
        <v>45355</v>
      </c>
      <c r="I3516" s="160">
        <v>45809</v>
      </c>
      <c r="J3516" s="161" t="s">
        <v>6707</v>
      </c>
      <c r="K3516" s="162"/>
      <c r="L3516" s="192" t="s">
        <v>6044</v>
      </c>
      <c r="M3516" s="171">
        <v>8806.43</v>
      </c>
      <c r="N3516" s="164">
        <v>8806.43</v>
      </c>
      <c r="O3516" s="162"/>
      <c r="P3516" s="160"/>
      <c r="Q3516" s="162"/>
      <c r="R3516" s="164">
        <v>0</v>
      </c>
      <c r="S3516" s="182"/>
      <c r="T3516" s="163"/>
      <c r="U3516" s="161" t="s">
        <v>10</v>
      </c>
      <c r="V3516" s="161" t="s">
        <v>11</v>
      </c>
      <c r="W3516" s="161" t="s">
        <v>12</v>
      </c>
      <c r="X3516" s="161" t="s">
        <v>13</v>
      </c>
      <c r="Y3516" s="165">
        <v>5600</v>
      </c>
      <c r="Z3516" s="165">
        <v>9431101</v>
      </c>
      <c r="AA3516" s="166">
        <v>0</v>
      </c>
      <c r="AB3516" s="167" t="s">
        <v>6064</v>
      </c>
      <c r="AC3516" s="168" t="s">
        <v>3337</v>
      </c>
    </row>
    <row r="3517" spans="1:29" x14ac:dyDescent="0.3">
      <c r="A3517" s="156" t="s">
        <v>4798</v>
      </c>
      <c r="B3517" s="157">
        <v>5</v>
      </c>
      <c r="C3517" s="158" t="s">
        <v>1476</v>
      </c>
      <c r="D3517" s="181" t="s">
        <v>315</v>
      </c>
      <c r="E3517" s="156" t="s">
        <v>2722</v>
      </c>
      <c r="F3517" s="159" t="s">
        <v>2594</v>
      </c>
      <c r="G3517" s="158" t="s">
        <v>5941</v>
      </c>
      <c r="H3517" s="160">
        <v>45355</v>
      </c>
      <c r="I3517" s="160">
        <v>45937</v>
      </c>
      <c r="J3517" s="161" t="s">
        <v>6707</v>
      </c>
      <c r="K3517" s="162" t="s">
        <v>5948</v>
      </c>
      <c r="L3517" s="192" t="s">
        <v>6044</v>
      </c>
      <c r="M3517" s="171">
        <v>-8806.43</v>
      </c>
      <c r="N3517" s="164">
        <v>-8806.43</v>
      </c>
      <c r="O3517" s="162"/>
      <c r="P3517" s="160"/>
      <c r="Q3517" s="162"/>
      <c r="R3517" s="164">
        <v>0</v>
      </c>
      <c r="S3517" s="182"/>
      <c r="T3517" s="163"/>
      <c r="U3517" s="161" t="s">
        <v>10</v>
      </c>
      <c r="V3517" s="161" t="s">
        <v>11</v>
      </c>
      <c r="W3517" s="161" t="s">
        <v>12</v>
      </c>
      <c r="X3517" s="161" t="s">
        <v>13</v>
      </c>
      <c r="Y3517" s="165">
        <v>5600</v>
      </c>
      <c r="Z3517" s="165">
        <v>9431101</v>
      </c>
      <c r="AA3517" s="166">
        <v>0</v>
      </c>
      <c r="AB3517" s="167" t="s">
        <v>7701</v>
      </c>
      <c r="AC3517" s="168" t="s">
        <v>3337</v>
      </c>
    </row>
    <row r="3518" spans="1:29" x14ac:dyDescent="0.3">
      <c r="A3518" s="156" t="s">
        <v>3926</v>
      </c>
      <c r="B3518" s="157">
        <v>5</v>
      </c>
      <c r="C3518" s="158" t="s">
        <v>1476</v>
      </c>
      <c r="D3518" s="181" t="s">
        <v>333</v>
      </c>
      <c r="E3518" s="156" t="s">
        <v>2722</v>
      </c>
      <c r="F3518" s="159" t="s">
        <v>2594</v>
      </c>
      <c r="G3518" s="158" t="s">
        <v>5941</v>
      </c>
      <c r="H3518" s="160">
        <v>45517</v>
      </c>
      <c r="I3518" s="160">
        <v>45628</v>
      </c>
      <c r="J3518" s="161" t="s">
        <v>6174</v>
      </c>
      <c r="K3518" s="162"/>
      <c r="L3518" s="192" t="s">
        <v>6317</v>
      </c>
      <c r="M3518" s="171">
        <v>0</v>
      </c>
      <c r="N3518" s="164">
        <v>492.76</v>
      </c>
      <c r="O3518" s="162" t="s">
        <v>6516</v>
      </c>
      <c r="P3518" s="160">
        <v>45628</v>
      </c>
      <c r="Q3518" s="162" t="s">
        <v>6507</v>
      </c>
      <c r="R3518" s="164">
        <v>492.76</v>
      </c>
      <c r="S3518" s="182"/>
      <c r="T3518" s="163"/>
      <c r="U3518" s="161" t="s">
        <v>10</v>
      </c>
      <c r="V3518" s="161" t="s">
        <v>11</v>
      </c>
      <c r="W3518" s="161" t="s">
        <v>12</v>
      </c>
      <c r="X3518" s="161" t="s">
        <v>13</v>
      </c>
      <c r="Y3518" s="165">
        <v>5600</v>
      </c>
      <c r="Z3518" s="165">
        <v>9411101</v>
      </c>
      <c r="AA3518" s="166">
        <v>5.1814168876588566E-2</v>
      </c>
      <c r="AB3518" s="167" t="s">
        <v>7012</v>
      </c>
      <c r="AC3518" s="168" t="s">
        <v>3227</v>
      </c>
    </row>
    <row r="3519" spans="1:29" x14ac:dyDescent="0.3">
      <c r="A3519" s="156" t="s">
        <v>3926</v>
      </c>
      <c r="B3519" s="157">
        <v>5</v>
      </c>
      <c r="C3519" s="158" t="s">
        <v>1476</v>
      </c>
      <c r="D3519" s="180" t="s">
        <v>333</v>
      </c>
      <c r="E3519" s="156" t="s">
        <v>2722</v>
      </c>
      <c r="F3519" s="159" t="s">
        <v>2594</v>
      </c>
      <c r="G3519" s="158" t="s">
        <v>5941</v>
      </c>
      <c r="H3519" s="160">
        <v>45517</v>
      </c>
      <c r="I3519" s="160">
        <v>45628</v>
      </c>
      <c r="J3519" s="161" t="s">
        <v>6174</v>
      </c>
      <c r="K3519" s="162"/>
      <c r="L3519" s="163" t="s">
        <v>6317</v>
      </c>
      <c r="M3519" s="171">
        <v>0</v>
      </c>
      <c r="N3519" s="164">
        <v>591.29999999999995</v>
      </c>
      <c r="O3519" s="162" t="s">
        <v>6517</v>
      </c>
      <c r="P3519" s="160">
        <v>45628</v>
      </c>
      <c r="Q3519" s="162" t="s">
        <v>6507</v>
      </c>
      <c r="R3519" s="164">
        <v>591.29999999999995</v>
      </c>
      <c r="S3519" s="191"/>
      <c r="T3519" s="163"/>
      <c r="U3519" s="161" t="s">
        <v>10</v>
      </c>
      <c r="V3519" s="161" t="s">
        <v>11</v>
      </c>
      <c r="W3519" s="161" t="s">
        <v>12</v>
      </c>
      <c r="X3519" s="161" t="s">
        <v>13</v>
      </c>
      <c r="Y3519" s="165">
        <v>5600</v>
      </c>
      <c r="Z3519" s="165">
        <v>9411101</v>
      </c>
      <c r="AA3519" s="166">
        <v>6.2175740840828837E-2</v>
      </c>
      <c r="AB3519" s="167" t="s">
        <v>7012</v>
      </c>
      <c r="AC3519" s="168" t="s">
        <v>3227</v>
      </c>
    </row>
    <row r="3520" spans="1:29" x14ac:dyDescent="0.3">
      <c r="A3520" s="156" t="s">
        <v>3926</v>
      </c>
      <c r="B3520" s="157">
        <v>5</v>
      </c>
      <c r="C3520" s="158" t="s">
        <v>1476</v>
      </c>
      <c r="D3520" s="180" t="s">
        <v>333</v>
      </c>
      <c r="E3520" s="156" t="s">
        <v>2722</v>
      </c>
      <c r="F3520" s="159" t="s">
        <v>2594</v>
      </c>
      <c r="G3520" s="158" t="s">
        <v>5941</v>
      </c>
      <c r="H3520" s="160">
        <v>45517</v>
      </c>
      <c r="I3520" s="160">
        <v>45666</v>
      </c>
      <c r="J3520" s="161" t="s">
        <v>6174</v>
      </c>
      <c r="K3520" s="162"/>
      <c r="L3520" s="163" t="s">
        <v>6317</v>
      </c>
      <c r="M3520" s="171">
        <v>0</v>
      </c>
      <c r="N3520" s="164">
        <v>591.29999999999995</v>
      </c>
      <c r="O3520" s="162" t="s">
        <v>7013</v>
      </c>
      <c r="P3520" s="160">
        <v>45666</v>
      </c>
      <c r="Q3520" s="162" t="s">
        <v>7014</v>
      </c>
      <c r="R3520" s="164">
        <v>591.29999999999995</v>
      </c>
      <c r="S3520" s="191"/>
      <c r="T3520" s="163"/>
      <c r="U3520" s="161" t="s">
        <v>10</v>
      </c>
      <c r="V3520" s="161" t="s">
        <v>11</v>
      </c>
      <c r="W3520" s="161" t="s">
        <v>12</v>
      </c>
      <c r="X3520" s="161" t="s">
        <v>13</v>
      </c>
      <c r="Y3520" s="165">
        <v>5600</v>
      </c>
      <c r="Z3520" s="165">
        <v>9411101</v>
      </c>
      <c r="AA3520" s="166">
        <v>6.2175740840828837E-2</v>
      </c>
      <c r="AB3520" s="167" t="s">
        <v>7012</v>
      </c>
      <c r="AC3520" s="168" t="s">
        <v>3227</v>
      </c>
    </row>
    <row r="3521" spans="1:29" x14ac:dyDescent="0.3">
      <c r="A3521" s="156" t="s">
        <v>3926</v>
      </c>
      <c r="B3521" s="157">
        <v>5</v>
      </c>
      <c r="C3521" s="158" t="s">
        <v>1476</v>
      </c>
      <c r="D3521" s="180" t="s">
        <v>333</v>
      </c>
      <c r="E3521" s="156" t="s">
        <v>2722</v>
      </c>
      <c r="F3521" s="159" t="s">
        <v>2594</v>
      </c>
      <c r="G3521" s="158" t="s">
        <v>5941</v>
      </c>
      <c r="H3521" s="160">
        <v>45517</v>
      </c>
      <c r="I3521" s="160">
        <v>45673</v>
      </c>
      <c r="J3521" s="161" t="s">
        <v>6174</v>
      </c>
      <c r="K3521" s="162"/>
      <c r="L3521" s="163" t="s">
        <v>6317</v>
      </c>
      <c r="M3521" s="171">
        <v>0</v>
      </c>
      <c r="N3521" s="164">
        <v>492.76</v>
      </c>
      <c r="O3521" s="162" t="s">
        <v>7015</v>
      </c>
      <c r="P3521" s="160">
        <v>45673</v>
      </c>
      <c r="Q3521" s="162" t="s">
        <v>6996</v>
      </c>
      <c r="R3521" s="164">
        <v>492.76</v>
      </c>
      <c r="S3521" s="191"/>
      <c r="T3521" s="163"/>
      <c r="U3521" s="161" t="s">
        <v>10</v>
      </c>
      <c r="V3521" s="161" t="s">
        <v>11</v>
      </c>
      <c r="W3521" s="161" t="s">
        <v>12</v>
      </c>
      <c r="X3521" s="161" t="s">
        <v>13</v>
      </c>
      <c r="Y3521" s="165">
        <v>5600</v>
      </c>
      <c r="Z3521" s="165">
        <v>9411101</v>
      </c>
      <c r="AA3521" s="166">
        <v>5.1814168876588566E-2</v>
      </c>
      <c r="AB3521" s="167" t="s">
        <v>7012</v>
      </c>
      <c r="AC3521" s="168" t="s">
        <v>3227</v>
      </c>
    </row>
    <row r="3522" spans="1:29" x14ac:dyDescent="0.3">
      <c r="A3522" s="156" t="s">
        <v>3926</v>
      </c>
      <c r="B3522" s="157">
        <v>5</v>
      </c>
      <c r="C3522" s="158" t="s">
        <v>1476</v>
      </c>
      <c r="D3522" s="180" t="s">
        <v>333</v>
      </c>
      <c r="E3522" s="156" t="s">
        <v>2722</v>
      </c>
      <c r="F3522" s="159" t="s">
        <v>2594</v>
      </c>
      <c r="G3522" s="158" t="s">
        <v>5941</v>
      </c>
      <c r="H3522" s="160">
        <v>45517</v>
      </c>
      <c r="I3522" s="160">
        <v>45673</v>
      </c>
      <c r="J3522" s="161" t="s">
        <v>6174</v>
      </c>
      <c r="K3522" s="162"/>
      <c r="L3522" s="163" t="s">
        <v>6317</v>
      </c>
      <c r="M3522" s="171">
        <v>0</v>
      </c>
      <c r="N3522" s="164">
        <v>591.29999999999995</v>
      </c>
      <c r="O3522" s="162" t="s">
        <v>7016</v>
      </c>
      <c r="P3522" s="160">
        <v>45673</v>
      </c>
      <c r="Q3522" s="162" t="s">
        <v>6996</v>
      </c>
      <c r="R3522" s="164">
        <v>591.29999999999995</v>
      </c>
      <c r="S3522" s="191"/>
      <c r="T3522" s="163"/>
      <c r="U3522" s="161" t="s">
        <v>10</v>
      </c>
      <c r="V3522" s="161" t="s">
        <v>11</v>
      </c>
      <c r="W3522" s="161" t="s">
        <v>12</v>
      </c>
      <c r="X3522" s="161" t="s">
        <v>13</v>
      </c>
      <c r="Y3522" s="165">
        <v>5600</v>
      </c>
      <c r="Z3522" s="165">
        <v>9411101</v>
      </c>
      <c r="AA3522" s="166">
        <v>6.2175740840828837E-2</v>
      </c>
      <c r="AB3522" s="167" t="s">
        <v>7012</v>
      </c>
      <c r="AC3522" s="168" t="s">
        <v>3227</v>
      </c>
    </row>
    <row r="3523" spans="1:29" x14ac:dyDescent="0.3">
      <c r="A3523" s="156" t="s">
        <v>3926</v>
      </c>
      <c r="B3523" s="157">
        <v>5</v>
      </c>
      <c r="C3523" s="158" t="s">
        <v>1476</v>
      </c>
      <c r="D3523" s="180" t="s">
        <v>333</v>
      </c>
      <c r="E3523" s="156" t="s">
        <v>2722</v>
      </c>
      <c r="F3523" s="159" t="s">
        <v>2594</v>
      </c>
      <c r="G3523" s="158" t="s">
        <v>5941</v>
      </c>
      <c r="H3523" s="160">
        <v>45517</v>
      </c>
      <c r="I3523" s="160">
        <v>45685</v>
      </c>
      <c r="J3523" s="161" t="s">
        <v>6174</v>
      </c>
      <c r="K3523" s="162"/>
      <c r="L3523" s="163" t="s">
        <v>6317</v>
      </c>
      <c r="M3523" s="171">
        <v>0</v>
      </c>
      <c r="N3523" s="164">
        <v>591.29999999999995</v>
      </c>
      <c r="O3523" s="162" t="s">
        <v>7017</v>
      </c>
      <c r="P3523" s="160">
        <v>45685</v>
      </c>
      <c r="Q3523" s="162" t="s">
        <v>6993</v>
      </c>
      <c r="R3523" s="164">
        <v>591.29999999999995</v>
      </c>
      <c r="S3523" s="191"/>
      <c r="T3523" s="163"/>
      <c r="U3523" s="161" t="s">
        <v>10</v>
      </c>
      <c r="V3523" s="161" t="s">
        <v>11</v>
      </c>
      <c r="W3523" s="161" t="s">
        <v>12</v>
      </c>
      <c r="X3523" s="161" t="s">
        <v>13</v>
      </c>
      <c r="Y3523" s="165">
        <v>5600</v>
      </c>
      <c r="Z3523" s="165">
        <v>9411101</v>
      </c>
      <c r="AA3523" s="166">
        <v>6.2175740840828837E-2</v>
      </c>
      <c r="AB3523" s="167" t="s">
        <v>7012</v>
      </c>
      <c r="AC3523" s="168" t="s">
        <v>3227</v>
      </c>
    </row>
    <row r="3524" spans="1:29" x14ac:dyDescent="0.3">
      <c r="A3524" s="156" t="s">
        <v>3926</v>
      </c>
      <c r="B3524" s="157">
        <v>5</v>
      </c>
      <c r="C3524" s="158" t="s">
        <v>1476</v>
      </c>
      <c r="D3524" s="180" t="s">
        <v>333</v>
      </c>
      <c r="E3524" s="156" t="s">
        <v>2722</v>
      </c>
      <c r="F3524" s="159" t="s">
        <v>2594</v>
      </c>
      <c r="G3524" s="158" t="s">
        <v>5941</v>
      </c>
      <c r="H3524" s="160">
        <v>45517</v>
      </c>
      <c r="I3524" s="160">
        <v>45685</v>
      </c>
      <c r="J3524" s="161" t="s">
        <v>6174</v>
      </c>
      <c r="K3524" s="162"/>
      <c r="L3524" s="163" t="s">
        <v>6317</v>
      </c>
      <c r="M3524" s="171">
        <v>0</v>
      </c>
      <c r="N3524" s="164">
        <v>492.76</v>
      </c>
      <c r="O3524" s="162" t="s">
        <v>7018</v>
      </c>
      <c r="P3524" s="160">
        <v>45685</v>
      </c>
      <c r="Q3524" s="162" t="s">
        <v>6993</v>
      </c>
      <c r="R3524" s="164">
        <v>492.76</v>
      </c>
      <c r="S3524" s="191"/>
      <c r="T3524" s="163"/>
      <c r="U3524" s="161" t="s">
        <v>10</v>
      </c>
      <c r="V3524" s="161" t="s">
        <v>11</v>
      </c>
      <c r="W3524" s="161" t="s">
        <v>12</v>
      </c>
      <c r="X3524" s="161" t="s">
        <v>13</v>
      </c>
      <c r="Y3524" s="165">
        <v>5600</v>
      </c>
      <c r="Z3524" s="165">
        <v>9411101</v>
      </c>
      <c r="AA3524" s="166">
        <v>5.1814168876588566E-2</v>
      </c>
      <c r="AB3524" s="167" t="s">
        <v>7012</v>
      </c>
      <c r="AC3524" s="168" t="s">
        <v>3227</v>
      </c>
    </row>
    <row r="3525" spans="1:29" x14ac:dyDescent="0.3">
      <c r="A3525" s="156" t="s">
        <v>3926</v>
      </c>
      <c r="B3525" s="157">
        <v>5</v>
      </c>
      <c r="C3525" s="158" t="s">
        <v>1476</v>
      </c>
      <c r="D3525" s="156" t="s">
        <v>333</v>
      </c>
      <c r="E3525" s="156" t="s">
        <v>2722</v>
      </c>
      <c r="F3525" s="158" t="s">
        <v>2594</v>
      </c>
      <c r="G3525" s="158" t="s">
        <v>5941</v>
      </c>
      <c r="H3525" s="160">
        <v>45517</v>
      </c>
      <c r="I3525" s="160">
        <v>45685</v>
      </c>
      <c r="J3525" s="161" t="s">
        <v>6174</v>
      </c>
      <c r="K3525" s="156"/>
      <c r="L3525" s="158" t="s">
        <v>6317</v>
      </c>
      <c r="M3525" s="171">
        <v>0</v>
      </c>
      <c r="N3525" s="171">
        <v>246.38</v>
      </c>
      <c r="O3525" s="162" t="s">
        <v>7019</v>
      </c>
      <c r="P3525" s="160">
        <v>45685</v>
      </c>
      <c r="Q3525" s="162" t="s">
        <v>6993</v>
      </c>
      <c r="R3525" s="171">
        <v>246.38</v>
      </c>
      <c r="S3525" s="163"/>
      <c r="T3525" s="156"/>
      <c r="U3525" s="161" t="s">
        <v>10</v>
      </c>
      <c r="V3525" s="161" t="s">
        <v>11</v>
      </c>
      <c r="W3525" s="161" t="s">
        <v>12</v>
      </c>
      <c r="X3525" s="161" t="s">
        <v>13</v>
      </c>
      <c r="Y3525" s="165">
        <v>5600</v>
      </c>
      <c r="Z3525" s="165">
        <v>9411101</v>
      </c>
      <c r="AA3525" s="166">
        <v>2.5907084438294283E-2</v>
      </c>
      <c r="AB3525" s="163" t="s">
        <v>7012</v>
      </c>
      <c r="AC3525" s="168" t="s">
        <v>3227</v>
      </c>
    </row>
    <row r="3526" spans="1:29" x14ac:dyDescent="0.3">
      <c r="A3526" s="156" t="s">
        <v>3926</v>
      </c>
      <c r="B3526" s="157">
        <v>5</v>
      </c>
      <c r="C3526" s="158" t="s">
        <v>1476</v>
      </c>
      <c r="D3526" s="156" t="s">
        <v>333</v>
      </c>
      <c r="E3526" s="156" t="s">
        <v>2722</v>
      </c>
      <c r="F3526" s="156" t="s">
        <v>2594</v>
      </c>
      <c r="G3526" s="158" t="s">
        <v>5941</v>
      </c>
      <c r="H3526" s="160">
        <v>45517</v>
      </c>
      <c r="I3526" s="160">
        <v>45691</v>
      </c>
      <c r="J3526" s="161" t="s">
        <v>6174</v>
      </c>
      <c r="K3526" s="162"/>
      <c r="L3526" s="158" t="s">
        <v>6317</v>
      </c>
      <c r="M3526" s="171">
        <v>0</v>
      </c>
      <c r="N3526" s="170">
        <v>591.29999999999995</v>
      </c>
      <c r="O3526" s="162" t="s">
        <v>7020</v>
      </c>
      <c r="P3526" s="160">
        <v>45691</v>
      </c>
      <c r="Q3526" s="162" t="s">
        <v>7021</v>
      </c>
      <c r="R3526" s="171">
        <v>591.29999999999995</v>
      </c>
      <c r="S3526" s="162"/>
      <c r="T3526" s="162"/>
      <c r="U3526" s="161" t="s">
        <v>10</v>
      </c>
      <c r="V3526" s="161" t="s">
        <v>11</v>
      </c>
      <c r="W3526" s="161" t="s">
        <v>12</v>
      </c>
      <c r="X3526" s="161" t="s">
        <v>13</v>
      </c>
      <c r="Y3526" s="165">
        <v>5600</v>
      </c>
      <c r="Z3526" s="165">
        <v>9411101</v>
      </c>
      <c r="AA3526" s="166">
        <v>6.2175740840828837E-2</v>
      </c>
      <c r="AB3526" s="158" t="s">
        <v>7012</v>
      </c>
      <c r="AC3526" s="168" t="s">
        <v>3227</v>
      </c>
    </row>
    <row r="3527" spans="1:29" x14ac:dyDescent="0.3">
      <c r="A3527" s="156" t="s">
        <v>3926</v>
      </c>
      <c r="B3527" s="157">
        <v>5</v>
      </c>
      <c r="C3527" s="156" t="s">
        <v>1476</v>
      </c>
      <c r="D3527" s="158" t="s">
        <v>333</v>
      </c>
      <c r="E3527" s="156" t="s">
        <v>2722</v>
      </c>
      <c r="F3527" s="159" t="s">
        <v>2594</v>
      </c>
      <c r="G3527" s="156" t="s">
        <v>5941</v>
      </c>
      <c r="H3527" s="160">
        <v>45517</v>
      </c>
      <c r="I3527" s="160">
        <v>45727</v>
      </c>
      <c r="J3527" s="161" t="s">
        <v>6174</v>
      </c>
      <c r="K3527" s="173"/>
      <c r="L3527" s="156" t="s">
        <v>6317</v>
      </c>
      <c r="M3527" s="171">
        <v>0</v>
      </c>
      <c r="N3527" s="171">
        <v>492.76</v>
      </c>
      <c r="O3527" s="162" t="s">
        <v>7022</v>
      </c>
      <c r="P3527" s="160">
        <v>45727</v>
      </c>
      <c r="Q3527" s="162" t="s">
        <v>6999</v>
      </c>
      <c r="R3527" s="164">
        <v>492.76</v>
      </c>
      <c r="S3527" s="163"/>
      <c r="T3527" s="163"/>
      <c r="U3527" s="161" t="s">
        <v>10</v>
      </c>
      <c r="V3527" s="161" t="s">
        <v>11</v>
      </c>
      <c r="W3527" s="161" t="s">
        <v>12</v>
      </c>
      <c r="X3527" s="161" t="s">
        <v>13</v>
      </c>
      <c r="Y3527" s="169">
        <v>5600</v>
      </c>
      <c r="Z3527" s="169">
        <v>9411101</v>
      </c>
      <c r="AA3527" s="166">
        <v>5.1814168876588566E-2</v>
      </c>
      <c r="AB3527" s="183" t="s">
        <v>7012</v>
      </c>
      <c r="AC3527" s="168" t="s">
        <v>3227</v>
      </c>
    </row>
    <row r="3528" spans="1:29" x14ac:dyDescent="0.3">
      <c r="A3528" s="156" t="s">
        <v>3926</v>
      </c>
      <c r="B3528" s="157">
        <v>5</v>
      </c>
      <c r="C3528" s="156" t="s">
        <v>1476</v>
      </c>
      <c r="D3528" s="158" t="s">
        <v>333</v>
      </c>
      <c r="E3528" s="156" t="s">
        <v>2722</v>
      </c>
      <c r="F3528" s="159" t="s">
        <v>2594</v>
      </c>
      <c r="G3528" s="158" t="s">
        <v>5941</v>
      </c>
      <c r="H3528" s="160">
        <v>45517</v>
      </c>
      <c r="I3528" s="160">
        <v>45727</v>
      </c>
      <c r="J3528" s="161" t="s">
        <v>6174</v>
      </c>
      <c r="K3528" s="162"/>
      <c r="L3528" s="163" t="s">
        <v>6317</v>
      </c>
      <c r="M3528" s="171">
        <v>0</v>
      </c>
      <c r="N3528" s="164">
        <v>591.29999999999995</v>
      </c>
      <c r="O3528" s="162" t="s">
        <v>7023</v>
      </c>
      <c r="P3528" s="160">
        <v>45727</v>
      </c>
      <c r="Q3528" s="162" t="s">
        <v>6999</v>
      </c>
      <c r="R3528" s="164">
        <v>591.29999999999995</v>
      </c>
      <c r="S3528" s="158"/>
      <c r="T3528" s="163"/>
      <c r="U3528" s="161" t="s">
        <v>10</v>
      </c>
      <c r="V3528" s="161" t="s">
        <v>11</v>
      </c>
      <c r="W3528" s="161" t="s">
        <v>12</v>
      </c>
      <c r="X3528" s="161" t="s">
        <v>13</v>
      </c>
      <c r="Y3528" s="169">
        <v>5600</v>
      </c>
      <c r="Z3528" s="169">
        <v>9411101</v>
      </c>
      <c r="AA3528" s="166">
        <v>6.2175740840828837E-2</v>
      </c>
      <c r="AB3528" s="167" t="s">
        <v>7012</v>
      </c>
      <c r="AC3528" s="168" t="s">
        <v>3227</v>
      </c>
    </row>
    <row r="3529" spans="1:29" x14ac:dyDescent="0.3">
      <c r="A3529" s="156" t="s">
        <v>3926</v>
      </c>
      <c r="B3529" s="157">
        <v>5</v>
      </c>
      <c r="C3529" s="156" t="s">
        <v>1476</v>
      </c>
      <c r="D3529" s="156" t="s">
        <v>333</v>
      </c>
      <c r="E3529" s="156" t="s">
        <v>2722</v>
      </c>
      <c r="F3529" s="159" t="s">
        <v>2594</v>
      </c>
      <c r="G3529" s="156" t="s">
        <v>5941</v>
      </c>
      <c r="H3529" s="160">
        <v>45517</v>
      </c>
      <c r="I3529" s="160">
        <v>45727</v>
      </c>
      <c r="J3529" s="161" t="s">
        <v>6174</v>
      </c>
      <c r="K3529" s="162"/>
      <c r="L3529" s="163" t="s">
        <v>6317</v>
      </c>
      <c r="M3529" s="171">
        <v>0</v>
      </c>
      <c r="N3529" s="164">
        <v>591.29999999999995</v>
      </c>
      <c r="O3529" s="162" t="s">
        <v>7024</v>
      </c>
      <c r="P3529" s="160">
        <v>45727</v>
      </c>
      <c r="Q3529" s="162" t="s">
        <v>6999</v>
      </c>
      <c r="R3529" s="164">
        <v>591.29999999999995</v>
      </c>
      <c r="S3529" s="162"/>
      <c r="T3529" s="163"/>
      <c r="U3529" s="161" t="s">
        <v>10</v>
      </c>
      <c r="V3529" s="161" t="s">
        <v>11</v>
      </c>
      <c r="W3529" s="161" t="s">
        <v>12</v>
      </c>
      <c r="X3529" s="161" t="s">
        <v>13</v>
      </c>
      <c r="Y3529" s="169">
        <v>5600</v>
      </c>
      <c r="Z3529" s="169">
        <v>9411101</v>
      </c>
      <c r="AA3529" s="166">
        <v>6.2175740840828837E-2</v>
      </c>
      <c r="AB3529" s="158" t="s">
        <v>7012</v>
      </c>
      <c r="AC3529" s="168" t="s">
        <v>3227</v>
      </c>
    </row>
    <row r="3530" spans="1:29" x14ac:dyDescent="0.3">
      <c r="A3530" s="156" t="s">
        <v>3926</v>
      </c>
      <c r="B3530" s="157">
        <v>5</v>
      </c>
      <c r="C3530" s="158" t="s">
        <v>1476</v>
      </c>
      <c r="D3530" s="158" t="s">
        <v>333</v>
      </c>
      <c r="E3530" s="156" t="s">
        <v>2722</v>
      </c>
      <c r="F3530" s="159" t="s">
        <v>2594</v>
      </c>
      <c r="G3530" s="158" t="s">
        <v>5941</v>
      </c>
      <c r="H3530" s="160">
        <v>45517</v>
      </c>
      <c r="I3530" s="160">
        <v>45744</v>
      </c>
      <c r="J3530" s="161" t="s">
        <v>6174</v>
      </c>
      <c r="K3530" s="162"/>
      <c r="L3530" s="163" t="s">
        <v>6317</v>
      </c>
      <c r="M3530" s="171">
        <v>0</v>
      </c>
      <c r="N3530" s="164">
        <v>492.76</v>
      </c>
      <c r="O3530" s="162" t="s">
        <v>7025</v>
      </c>
      <c r="P3530" s="160">
        <v>45744</v>
      </c>
      <c r="Q3530" s="162" t="s">
        <v>7026</v>
      </c>
      <c r="R3530" s="164">
        <v>492.76</v>
      </c>
      <c r="S3530" s="163"/>
      <c r="T3530" s="163"/>
      <c r="U3530" s="161" t="s">
        <v>10</v>
      </c>
      <c r="V3530" s="161" t="s">
        <v>11</v>
      </c>
      <c r="W3530" s="161" t="s">
        <v>12</v>
      </c>
      <c r="X3530" s="161" t="s">
        <v>13</v>
      </c>
      <c r="Y3530" s="169">
        <v>5600</v>
      </c>
      <c r="Z3530" s="169">
        <v>9411101</v>
      </c>
      <c r="AA3530" s="166">
        <v>5.1814168876588566E-2</v>
      </c>
      <c r="AB3530" s="167" t="s">
        <v>7012</v>
      </c>
      <c r="AC3530" s="168" t="s">
        <v>3227</v>
      </c>
    </row>
    <row r="3531" spans="1:29" x14ac:dyDescent="0.3">
      <c r="A3531" s="156" t="s">
        <v>3926</v>
      </c>
      <c r="B3531" s="157">
        <v>5</v>
      </c>
      <c r="C3531" s="158" t="s">
        <v>1476</v>
      </c>
      <c r="D3531" s="158" t="s">
        <v>333</v>
      </c>
      <c r="E3531" s="156" t="s">
        <v>2722</v>
      </c>
      <c r="F3531" s="159" t="s">
        <v>2594</v>
      </c>
      <c r="G3531" s="158" t="s">
        <v>5941</v>
      </c>
      <c r="H3531" s="160">
        <v>45517</v>
      </c>
      <c r="I3531" s="160">
        <v>45744</v>
      </c>
      <c r="J3531" s="161" t="s">
        <v>6174</v>
      </c>
      <c r="K3531" s="162"/>
      <c r="L3531" s="163" t="s">
        <v>6317</v>
      </c>
      <c r="M3531" s="171">
        <v>0</v>
      </c>
      <c r="N3531" s="164">
        <v>591.29999999999995</v>
      </c>
      <c r="O3531" s="162" t="s">
        <v>7027</v>
      </c>
      <c r="P3531" s="160">
        <v>45744</v>
      </c>
      <c r="Q3531" s="162" t="s">
        <v>7026</v>
      </c>
      <c r="R3531" s="164">
        <v>591.29999999999995</v>
      </c>
      <c r="S3531" s="163"/>
      <c r="T3531" s="163"/>
      <c r="U3531" s="161" t="s">
        <v>10</v>
      </c>
      <c r="V3531" s="161" t="s">
        <v>11</v>
      </c>
      <c r="W3531" s="161" t="s">
        <v>12</v>
      </c>
      <c r="X3531" s="161" t="s">
        <v>13</v>
      </c>
      <c r="Y3531" s="169">
        <v>5600</v>
      </c>
      <c r="Z3531" s="165">
        <v>9411101</v>
      </c>
      <c r="AA3531" s="166">
        <v>6.2175740840828837E-2</v>
      </c>
      <c r="AB3531" s="167" t="s">
        <v>7012</v>
      </c>
      <c r="AC3531" s="168" t="s">
        <v>3227</v>
      </c>
    </row>
    <row r="3532" spans="1:29" x14ac:dyDescent="0.3">
      <c r="A3532" s="156" t="s">
        <v>3926</v>
      </c>
      <c r="B3532" s="157">
        <v>5</v>
      </c>
      <c r="C3532" s="156" t="s">
        <v>1476</v>
      </c>
      <c r="D3532" s="158" t="s">
        <v>333</v>
      </c>
      <c r="E3532" s="156" t="s">
        <v>2722</v>
      </c>
      <c r="F3532" s="159" t="s">
        <v>2594</v>
      </c>
      <c r="G3532" s="156" t="s">
        <v>5941</v>
      </c>
      <c r="H3532" s="160">
        <v>45517</v>
      </c>
      <c r="I3532" s="160">
        <v>45750</v>
      </c>
      <c r="J3532" s="161" t="s">
        <v>6174</v>
      </c>
      <c r="K3532" s="162"/>
      <c r="L3532" s="163" t="s">
        <v>6317</v>
      </c>
      <c r="M3532" s="171">
        <v>0</v>
      </c>
      <c r="N3532" s="164">
        <v>197.1</v>
      </c>
      <c r="O3532" s="162" t="s">
        <v>7028</v>
      </c>
      <c r="P3532" s="160">
        <v>45750</v>
      </c>
      <c r="Q3532" s="162" t="s">
        <v>7003</v>
      </c>
      <c r="R3532" s="164">
        <v>197.1</v>
      </c>
      <c r="S3532" s="163"/>
      <c r="T3532" s="163"/>
      <c r="U3532" s="161" t="s">
        <v>10</v>
      </c>
      <c r="V3532" s="161" t="s">
        <v>11</v>
      </c>
      <c r="W3532" s="161" t="s">
        <v>12</v>
      </c>
      <c r="X3532" s="161" t="s">
        <v>13</v>
      </c>
      <c r="Y3532" s="169">
        <v>5600</v>
      </c>
      <c r="Z3532" s="169">
        <v>9411101</v>
      </c>
      <c r="AA3532" s="166">
        <v>2.0725246946942947E-2</v>
      </c>
      <c r="AB3532" s="158" t="s">
        <v>7012</v>
      </c>
      <c r="AC3532" s="168" t="s">
        <v>3227</v>
      </c>
    </row>
    <row r="3533" spans="1:29" x14ac:dyDescent="0.3">
      <c r="A3533" s="156" t="s">
        <v>3926</v>
      </c>
      <c r="B3533" s="157">
        <v>5</v>
      </c>
      <c r="C3533" s="158" t="s">
        <v>1476</v>
      </c>
      <c r="D3533" s="158" t="s">
        <v>333</v>
      </c>
      <c r="E3533" s="156" t="s">
        <v>2722</v>
      </c>
      <c r="F3533" s="159" t="s">
        <v>2594</v>
      </c>
      <c r="G3533" s="158" t="s">
        <v>5941</v>
      </c>
      <c r="H3533" s="160">
        <v>45517</v>
      </c>
      <c r="I3533" s="160">
        <v>45825</v>
      </c>
      <c r="J3533" s="161" t="s">
        <v>6174</v>
      </c>
      <c r="K3533" s="162"/>
      <c r="L3533" s="163" t="s">
        <v>6317</v>
      </c>
      <c r="M3533" s="171">
        <v>0</v>
      </c>
      <c r="N3533" s="164">
        <v>591.29999999999995</v>
      </c>
      <c r="O3533" s="162" t="s">
        <v>7029</v>
      </c>
      <c r="P3533" s="160">
        <v>45825</v>
      </c>
      <c r="Q3533" s="162" t="s">
        <v>7009</v>
      </c>
      <c r="R3533" s="164">
        <v>591.29999999999995</v>
      </c>
      <c r="S3533" s="163"/>
      <c r="T3533" s="163"/>
      <c r="U3533" s="161" t="s">
        <v>10</v>
      </c>
      <c r="V3533" s="161" t="s">
        <v>11</v>
      </c>
      <c r="W3533" s="161" t="s">
        <v>12</v>
      </c>
      <c r="X3533" s="161" t="s">
        <v>13</v>
      </c>
      <c r="Y3533" s="169">
        <v>5600</v>
      </c>
      <c r="Z3533" s="169">
        <v>9411101</v>
      </c>
      <c r="AA3533" s="166">
        <v>6.2175740840828837E-2</v>
      </c>
      <c r="AB3533" s="158" t="s">
        <v>7012</v>
      </c>
      <c r="AC3533" s="168" t="s">
        <v>3227</v>
      </c>
    </row>
    <row r="3534" spans="1:29" x14ac:dyDescent="0.3">
      <c r="A3534" s="156" t="s">
        <v>3926</v>
      </c>
      <c r="B3534" s="157">
        <v>5</v>
      </c>
      <c r="C3534" s="158" t="s">
        <v>1476</v>
      </c>
      <c r="D3534" s="158" t="s">
        <v>333</v>
      </c>
      <c r="E3534" s="156" t="s">
        <v>2722</v>
      </c>
      <c r="F3534" s="159" t="s">
        <v>2594</v>
      </c>
      <c r="G3534" s="158" t="s">
        <v>5941</v>
      </c>
      <c r="H3534" s="160">
        <v>45517</v>
      </c>
      <c r="I3534" s="160">
        <v>45825</v>
      </c>
      <c r="J3534" s="161" t="s">
        <v>6174</v>
      </c>
      <c r="K3534" s="162"/>
      <c r="L3534" s="163" t="s">
        <v>6317</v>
      </c>
      <c r="M3534" s="171">
        <v>0</v>
      </c>
      <c r="N3534" s="164">
        <v>492.76</v>
      </c>
      <c r="O3534" s="162" t="s">
        <v>7030</v>
      </c>
      <c r="P3534" s="160">
        <v>45825</v>
      </c>
      <c r="Q3534" s="162" t="s">
        <v>7009</v>
      </c>
      <c r="R3534" s="164">
        <v>492.76</v>
      </c>
      <c r="S3534" s="163"/>
      <c r="T3534" s="163"/>
      <c r="U3534" s="161" t="s">
        <v>10</v>
      </c>
      <c r="V3534" s="161" t="s">
        <v>11</v>
      </c>
      <c r="W3534" s="161" t="s">
        <v>12</v>
      </c>
      <c r="X3534" s="161" t="s">
        <v>13</v>
      </c>
      <c r="Y3534" s="165">
        <v>5600</v>
      </c>
      <c r="Z3534" s="165">
        <v>9411101</v>
      </c>
      <c r="AA3534" s="166">
        <v>5.1814168876588566E-2</v>
      </c>
      <c r="AB3534" s="167" t="s">
        <v>7012</v>
      </c>
      <c r="AC3534" s="168" t="s">
        <v>3227</v>
      </c>
    </row>
    <row r="3535" spans="1:29" x14ac:dyDescent="0.3">
      <c r="A3535" s="156" t="s">
        <v>3926</v>
      </c>
      <c r="B3535" s="157">
        <v>5</v>
      </c>
      <c r="C3535" s="158" t="s">
        <v>1476</v>
      </c>
      <c r="D3535" s="156" t="s">
        <v>333</v>
      </c>
      <c r="E3535" s="156" t="s">
        <v>2722</v>
      </c>
      <c r="F3535" s="158" t="s">
        <v>2594</v>
      </c>
      <c r="G3535" s="167" t="s">
        <v>5941</v>
      </c>
      <c r="H3535" s="160">
        <v>45517</v>
      </c>
      <c r="I3535" s="160">
        <v>45809</v>
      </c>
      <c r="J3535" s="161" t="s">
        <v>6707</v>
      </c>
      <c r="K3535" s="162"/>
      <c r="L3535" s="158" t="s">
        <v>6317</v>
      </c>
      <c r="M3535" s="171">
        <v>24128.26</v>
      </c>
      <c r="N3535" s="164">
        <v>24128.26</v>
      </c>
      <c r="O3535" s="162"/>
      <c r="P3535" s="160"/>
      <c r="Q3535" s="162"/>
      <c r="R3535" s="164">
        <v>0</v>
      </c>
      <c r="S3535" s="162"/>
      <c r="T3535" s="156"/>
      <c r="U3535" s="161" t="s">
        <v>10</v>
      </c>
      <c r="V3535" s="161" t="s">
        <v>11</v>
      </c>
      <c r="W3535" s="161" t="s">
        <v>12</v>
      </c>
      <c r="X3535" s="161" t="s">
        <v>13</v>
      </c>
      <c r="Y3535" s="165">
        <v>5600</v>
      </c>
      <c r="Z3535" s="165">
        <v>9411101</v>
      </c>
      <c r="AA3535" s="166">
        <v>0</v>
      </c>
      <c r="AB3535" s="183" t="s">
        <v>7012</v>
      </c>
      <c r="AC3535" s="168" t="s">
        <v>3227</v>
      </c>
    </row>
    <row r="3536" spans="1:29" x14ac:dyDescent="0.3">
      <c r="A3536" s="156" t="s">
        <v>3926</v>
      </c>
      <c r="B3536" s="157">
        <v>5</v>
      </c>
      <c r="C3536" s="156" t="s">
        <v>1476</v>
      </c>
      <c r="D3536" s="156" t="s">
        <v>333</v>
      </c>
      <c r="E3536" s="156" t="s">
        <v>2722</v>
      </c>
      <c r="F3536" s="159" t="s">
        <v>2594</v>
      </c>
      <c r="G3536" s="156" t="s">
        <v>5941</v>
      </c>
      <c r="H3536" s="160">
        <v>45517</v>
      </c>
      <c r="I3536" s="160">
        <v>45937</v>
      </c>
      <c r="J3536" s="161" t="s">
        <v>6707</v>
      </c>
      <c r="K3536" s="162" t="s">
        <v>6316</v>
      </c>
      <c r="L3536" s="163" t="s">
        <v>6317</v>
      </c>
      <c r="M3536" s="171">
        <v>-24128.26</v>
      </c>
      <c r="N3536" s="164">
        <v>-24128.26</v>
      </c>
      <c r="O3536" s="162"/>
      <c r="P3536" s="160"/>
      <c r="Q3536" s="162"/>
      <c r="R3536" s="164">
        <v>0</v>
      </c>
      <c r="S3536" s="162"/>
      <c r="T3536" s="163"/>
      <c r="U3536" s="161" t="s">
        <v>10</v>
      </c>
      <c r="V3536" s="161" t="s">
        <v>11</v>
      </c>
      <c r="W3536" s="161" t="s">
        <v>12</v>
      </c>
      <c r="X3536" s="161" t="s">
        <v>13</v>
      </c>
      <c r="Y3536" s="169">
        <v>5600</v>
      </c>
      <c r="Z3536" s="169">
        <v>9411101</v>
      </c>
      <c r="AA3536" s="166">
        <v>0</v>
      </c>
      <c r="AB3536" s="156" t="s">
        <v>7702</v>
      </c>
      <c r="AC3536" s="168" t="s">
        <v>3227</v>
      </c>
    </row>
    <row r="3537" spans="1:29" x14ac:dyDescent="0.3">
      <c r="A3537" s="156" t="s">
        <v>4682</v>
      </c>
      <c r="B3537" s="157">
        <v>5</v>
      </c>
      <c r="C3537" s="158" t="s">
        <v>1476</v>
      </c>
      <c r="D3537" s="158" t="s">
        <v>317</v>
      </c>
      <c r="E3537" s="156" t="s">
        <v>2722</v>
      </c>
      <c r="F3537" s="159" t="s">
        <v>2594</v>
      </c>
      <c r="G3537" s="156" t="s">
        <v>5941</v>
      </c>
      <c r="H3537" s="160">
        <v>45517</v>
      </c>
      <c r="I3537" s="160">
        <v>45673</v>
      </c>
      <c r="J3537" s="161" t="s">
        <v>6174</v>
      </c>
      <c r="K3537" s="162"/>
      <c r="L3537" s="163" t="s">
        <v>6317</v>
      </c>
      <c r="M3537" s="171">
        <v>0</v>
      </c>
      <c r="N3537" s="164">
        <v>197.1</v>
      </c>
      <c r="O3537" s="162" t="s">
        <v>7031</v>
      </c>
      <c r="P3537" s="160">
        <v>45673</v>
      </c>
      <c r="Q3537" s="162" t="s">
        <v>6996</v>
      </c>
      <c r="R3537" s="164">
        <v>197.1</v>
      </c>
      <c r="S3537" s="162"/>
      <c r="T3537" s="163"/>
      <c r="U3537" s="161" t="s">
        <v>10</v>
      </c>
      <c r="V3537" s="161" t="s">
        <v>11</v>
      </c>
      <c r="W3537" s="161" t="s">
        <v>12</v>
      </c>
      <c r="X3537" s="161" t="s">
        <v>13</v>
      </c>
      <c r="Y3537" s="169">
        <v>5600</v>
      </c>
      <c r="Z3537" s="169">
        <v>9421101</v>
      </c>
      <c r="AA3537" s="166">
        <v>2.0725246946942947E-2</v>
      </c>
      <c r="AB3537" s="156" t="s">
        <v>7032</v>
      </c>
      <c r="AC3537" s="168" t="s">
        <v>3322</v>
      </c>
    </row>
    <row r="3538" spans="1:29" x14ac:dyDescent="0.3">
      <c r="A3538" s="156" t="s">
        <v>4682</v>
      </c>
      <c r="B3538" s="157">
        <v>5</v>
      </c>
      <c r="C3538" s="158" t="s">
        <v>1476</v>
      </c>
      <c r="D3538" s="158" t="s">
        <v>317</v>
      </c>
      <c r="E3538" s="156" t="s">
        <v>2722</v>
      </c>
      <c r="F3538" s="159" t="s">
        <v>2594</v>
      </c>
      <c r="G3538" s="158" t="s">
        <v>5941</v>
      </c>
      <c r="H3538" s="160">
        <v>45517</v>
      </c>
      <c r="I3538" s="160">
        <v>45744</v>
      </c>
      <c r="J3538" s="161" t="s">
        <v>6174</v>
      </c>
      <c r="K3538" s="162"/>
      <c r="L3538" s="163" t="s">
        <v>6317</v>
      </c>
      <c r="M3538" s="171">
        <v>0</v>
      </c>
      <c r="N3538" s="164">
        <v>591.29999999999995</v>
      </c>
      <c r="O3538" s="162" t="s">
        <v>7027</v>
      </c>
      <c r="P3538" s="160">
        <v>45744</v>
      </c>
      <c r="Q3538" s="162" t="s">
        <v>7026</v>
      </c>
      <c r="R3538" s="164">
        <v>591.29999999999995</v>
      </c>
      <c r="S3538" s="163"/>
      <c r="T3538" s="163"/>
      <c r="U3538" s="161" t="s">
        <v>10</v>
      </c>
      <c r="V3538" s="161" t="s">
        <v>11</v>
      </c>
      <c r="W3538" s="161" t="s">
        <v>12</v>
      </c>
      <c r="X3538" s="161" t="s">
        <v>13</v>
      </c>
      <c r="Y3538" s="165">
        <v>5600</v>
      </c>
      <c r="Z3538" s="165">
        <v>9421101</v>
      </c>
      <c r="AA3538" s="166">
        <v>6.2175740840828837E-2</v>
      </c>
      <c r="AB3538" s="167" t="s">
        <v>7032</v>
      </c>
      <c r="AC3538" s="168" t="s">
        <v>3322</v>
      </c>
    </row>
    <row r="3539" spans="1:29" x14ac:dyDescent="0.3">
      <c r="A3539" s="156" t="s">
        <v>4682</v>
      </c>
      <c r="B3539" s="157">
        <v>5</v>
      </c>
      <c r="C3539" s="156" t="s">
        <v>1476</v>
      </c>
      <c r="D3539" s="163" t="s">
        <v>317</v>
      </c>
      <c r="E3539" s="156" t="s">
        <v>2722</v>
      </c>
      <c r="F3539" s="159" t="s">
        <v>2594</v>
      </c>
      <c r="G3539" s="156" t="s">
        <v>5941</v>
      </c>
      <c r="H3539" s="160">
        <v>45517</v>
      </c>
      <c r="I3539" s="160">
        <v>45809</v>
      </c>
      <c r="J3539" s="161" t="s">
        <v>6707</v>
      </c>
      <c r="K3539" s="162"/>
      <c r="L3539" s="163" t="s">
        <v>6317</v>
      </c>
      <c r="M3539" s="171">
        <v>32061.599999999999</v>
      </c>
      <c r="N3539" s="164">
        <v>32061.599999999999</v>
      </c>
      <c r="O3539" s="162"/>
      <c r="P3539" s="160"/>
      <c r="Q3539" s="162"/>
      <c r="R3539" s="164">
        <v>0</v>
      </c>
      <c r="S3539" s="162"/>
      <c r="T3539" s="163"/>
      <c r="U3539" s="161" t="s">
        <v>10</v>
      </c>
      <c r="V3539" s="161" t="s">
        <v>11</v>
      </c>
      <c r="W3539" s="161" t="s">
        <v>12</v>
      </c>
      <c r="X3539" s="161" t="s">
        <v>13</v>
      </c>
      <c r="Y3539" s="169">
        <v>5600</v>
      </c>
      <c r="Z3539" s="169">
        <v>9421101</v>
      </c>
      <c r="AA3539" s="166">
        <v>0</v>
      </c>
      <c r="AB3539" s="167" t="s">
        <v>7032</v>
      </c>
      <c r="AC3539" s="168" t="s">
        <v>3322</v>
      </c>
    </row>
    <row r="3540" spans="1:29" x14ac:dyDescent="0.3">
      <c r="A3540" s="156" t="s">
        <v>4682</v>
      </c>
      <c r="B3540" s="157">
        <v>5</v>
      </c>
      <c r="C3540" s="158" t="s">
        <v>1476</v>
      </c>
      <c r="D3540" s="158" t="s">
        <v>317</v>
      </c>
      <c r="E3540" s="156" t="s">
        <v>2722</v>
      </c>
      <c r="F3540" s="159" t="s">
        <v>2594</v>
      </c>
      <c r="G3540" s="158" t="s">
        <v>5941</v>
      </c>
      <c r="H3540" s="160">
        <v>45517</v>
      </c>
      <c r="I3540" s="160">
        <v>45937</v>
      </c>
      <c r="J3540" s="161" t="s">
        <v>6707</v>
      </c>
      <c r="K3540" s="162" t="s">
        <v>6316</v>
      </c>
      <c r="L3540" s="163" t="s">
        <v>6317</v>
      </c>
      <c r="M3540" s="171">
        <v>-32061.599999999999</v>
      </c>
      <c r="N3540" s="164">
        <v>-32061.599999999999</v>
      </c>
      <c r="O3540" s="162"/>
      <c r="P3540" s="160"/>
      <c r="Q3540" s="162"/>
      <c r="R3540" s="164">
        <v>0</v>
      </c>
      <c r="S3540" s="163"/>
      <c r="T3540" s="163"/>
      <c r="U3540" s="161" t="s">
        <v>10</v>
      </c>
      <c r="V3540" s="161" t="s">
        <v>11</v>
      </c>
      <c r="W3540" s="161" t="s">
        <v>12</v>
      </c>
      <c r="X3540" s="161" t="s">
        <v>13</v>
      </c>
      <c r="Y3540" s="169">
        <v>5600</v>
      </c>
      <c r="Z3540" s="169">
        <v>9421101</v>
      </c>
      <c r="AA3540" s="166">
        <v>0</v>
      </c>
      <c r="AB3540" s="167" t="s">
        <v>7703</v>
      </c>
      <c r="AC3540" s="168" t="s">
        <v>3322</v>
      </c>
    </row>
    <row r="3541" spans="1:29" x14ac:dyDescent="0.3">
      <c r="A3541" s="156" t="s">
        <v>4798</v>
      </c>
      <c r="B3541" s="157">
        <v>5</v>
      </c>
      <c r="C3541" s="156" t="s">
        <v>1476</v>
      </c>
      <c r="D3541" s="158" t="s">
        <v>315</v>
      </c>
      <c r="E3541" s="156" t="s">
        <v>2722</v>
      </c>
      <c r="F3541" s="159" t="s">
        <v>2594</v>
      </c>
      <c r="G3541" s="156" t="s">
        <v>5941</v>
      </c>
      <c r="H3541" s="160">
        <v>45517</v>
      </c>
      <c r="I3541" s="160">
        <v>45809</v>
      </c>
      <c r="J3541" s="161" t="s">
        <v>6707</v>
      </c>
      <c r="K3541" s="173"/>
      <c r="L3541" s="156" t="s">
        <v>6317</v>
      </c>
      <c r="M3541" s="171">
        <v>32850</v>
      </c>
      <c r="N3541" s="171">
        <v>32850</v>
      </c>
      <c r="O3541" s="162"/>
      <c r="P3541" s="160"/>
      <c r="Q3541" s="162"/>
      <c r="R3541" s="164">
        <v>0</v>
      </c>
      <c r="S3541" s="163"/>
      <c r="T3541" s="163"/>
      <c r="U3541" s="161" t="s">
        <v>10</v>
      </c>
      <c r="V3541" s="161" t="s">
        <v>11</v>
      </c>
      <c r="W3541" s="161" t="s">
        <v>12</v>
      </c>
      <c r="X3541" s="161" t="s">
        <v>13</v>
      </c>
      <c r="Y3541" s="169">
        <v>5600</v>
      </c>
      <c r="Z3541" s="169">
        <v>9431101</v>
      </c>
      <c r="AA3541" s="166">
        <v>0</v>
      </c>
      <c r="AB3541" s="183" t="s">
        <v>6318</v>
      </c>
      <c r="AC3541" s="168" t="s">
        <v>3337</v>
      </c>
    </row>
    <row r="3542" spans="1:29" x14ac:dyDescent="0.3">
      <c r="A3542" s="156" t="s">
        <v>4798</v>
      </c>
      <c r="B3542" s="157">
        <v>5</v>
      </c>
      <c r="C3542" s="158" t="s">
        <v>1476</v>
      </c>
      <c r="D3542" s="156" t="s">
        <v>315</v>
      </c>
      <c r="E3542" s="156" t="s">
        <v>2722</v>
      </c>
      <c r="F3542" s="159" t="s">
        <v>2594</v>
      </c>
      <c r="G3542" s="156" t="s">
        <v>5941</v>
      </c>
      <c r="H3542" s="160">
        <v>45517</v>
      </c>
      <c r="I3542" s="160">
        <v>45937</v>
      </c>
      <c r="J3542" s="161" t="s">
        <v>6707</v>
      </c>
      <c r="K3542" s="162" t="s">
        <v>6316</v>
      </c>
      <c r="L3542" s="163" t="s">
        <v>6317</v>
      </c>
      <c r="M3542" s="171">
        <v>-32850</v>
      </c>
      <c r="N3542" s="164">
        <v>-32850</v>
      </c>
      <c r="O3542" s="162"/>
      <c r="P3542" s="160"/>
      <c r="Q3542" s="162"/>
      <c r="R3542" s="164">
        <v>0</v>
      </c>
      <c r="S3542" s="162"/>
      <c r="T3542" s="163"/>
      <c r="U3542" s="161" t="s">
        <v>10</v>
      </c>
      <c r="V3542" s="161" t="s">
        <v>11</v>
      </c>
      <c r="W3542" s="161" t="s">
        <v>12</v>
      </c>
      <c r="X3542" s="161" t="s">
        <v>13</v>
      </c>
      <c r="Y3542" s="169">
        <v>5600</v>
      </c>
      <c r="Z3542" s="169">
        <v>9431101</v>
      </c>
      <c r="AA3542" s="166">
        <v>0</v>
      </c>
      <c r="AB3542" s="158" t="s">
        <v>7704</v>
      </c>
      <c r="AC3542" s="168" t="s">
        <v>3337</v>
      </c>
    </row>
    <row r="3543" spans="1:29" x14ac:dyDescent="0.3">
      <c r="A3543" s="156" t="s">
        <v>4376</v>
      </c>
      <c r="B3543" s="157">
        <v>4</v>
      </c>
      <c r="C3543" s="158" t="s">
        <v>1476</v>
      </c>
      <c r="D3543" s="158" t="s">
        <v>523</v>
      </c>
      <c r="E3543" s="156" t="s">
        <v>2722</v>
      </c>
      <c r="F3543" s="159" t="s">
        <v>2594</v>
      </c>
      <c r="G3543" s="158" t="s">
        <v>5941</v>
      </c>
      <c r="H3543" s="160">
        <v>45601</v>
      </c>
      <c r="I3543" s="160">
        <v>45635</v>
      </c>
      <c r="J3543" s="161" t="s">
        <v>6174</v>
      </c>
      <c r="K3543" s="162"/>
      <c r="L3543" s="163" t="s">
        <v>6519</v>
      </c>
      <c r="M3543" s="171">
        <v>0</v>
      </c>
      <c r="N3543" s="164">
        <v>197.1</v>
      </c>
      <c r="O3543" s="158" t="s">
        <v>6520</v>
      </c>
      <c r="P3543" s="160">
        <v>45635</v>
      </c>
      <c r="Q3543" s="162" t="s">
        <v>6521</v>
      </c>
      <c r="R3543" s="164">
        <v>197.1</v>
      </c>
      <c r="S3543" s="163"/>
      <c r="T3543" s="163"/>
      <c r="U3543" s="161" t="s">
        <v>10</v>
      </c>
      <c r="V3543" s="161" t="s">
        <v>11</v>
      </c>
      <c r="W3543" s="161" t="s">
        <v>12</v>
      </c>
      <c r="X3543" s="161" t="s">
        <v>13</v>
      </c>
      <c r="Y3543" s="165">
        <v>5600</v>
      </c>
      <c r="Z3543" s="165">
        <v>8021101</v>
      </c>
      <c r="AA3543" s="166">
        <v>0.1875</v>
      </c>
      <c r="AB3543" s="167" t="s">
        <v>7033</v>
      </c>
      <c r="AC3543" s="168" t="s">
        <v>3287</v>
      </c>
    </row>
    <row r="3544" spans="1:29" x14ac:dyDescent="0.3">
      <c r="A3544" s="156" t="s">
        <v>4376</v>
      </c>
      <c r="B3544" s="157">
        <v>4</v>
      </c>
      <c r="C3544" s="156" t="s">
        <v>1476</v>
      </c>
      <c r="D3544" s="158" t="s">
        <v>523</v>
      </c>
      <c r="E3544" s="156" t="s">
        <v>2722</v>
      </c>
      <c r="F3544" s="159" t="s">
        <v>2594</v>
      </c>
      <c r="G3544" s="156" t="s">
        <v>5941</v>
      </c>
      <c r="H3544" s="160">
        <v>45601</v>
      </c>
      <c r="I3544" s="160">
        <v>45791</v>
      </c>
      <c r="J3544" s="161" t="s">
        <v>6174</v>
      </c>
      <c r="K3544" s="162"/>
      <c r="L3544" s="163" t="s">
        <v>6519</v>
      </c>
      <c r="M3544" s="171">
        <v>0</v>
      </c>
      <c r="N3544" s="164">
        <v>8212.5</v>
      </c>
      <c r="O3544" s="162" t="s">
        <v>7034</v>
      </c>
      <c r="P3544" s="160">
        <v>45791</v>
      </c>
      <c r="Q3544" s="162" t="s">
        <v>7007</v>
      </c>
      <c r="R3544" s="164">
        <v>8212.5</v>
      </c>
      <c r="S3544" s="162"/>
      <c r="T3544" s="163"/>
      <c r="U3544" s="161" t="s">
        <v>10</v>
      </c>
      <c r="V3544" s="161" t="s">
        <v>11</v>
      </c>
      <c r="W3544" s="161" t="s">
        <v>12</v>
      </c>
      <c r="X3544" s="161" t="s">
        <v>13</v>
      </c>
      <c r="Y3544" s="169">
        <v>5600</v>
      </c>
      <c r="Z3544" s="169">
        <v>8021101</v>
      </c>
      <c r="AA3544" s="166">
        <v>7.8125</v>
      </c>
      <c r="AB3544" s="158" t="s">
        <v>7033</v>
      </c>
      <c r="AC3544" s="168" t="s">
        <v>3287</v>
      </c>
    </row>
    <row r="3545" spans="1:29" x14ac:dyDescent="0.3">
      <c r="A3545" s="156" t="s">
        <v>4376</v>
      </c>
      <c r="B3545" s="157">
        <v>4</v>
      </c>
      <c r="C3545" s="158" t="s">
        <v>1476</v>
      </c>
      <c r="D3545" s="156" t="s">
        <v>523</v>
      </c>
      <c r="E3545" s="156" t="s">
        <v>2722</v>
      </c>
      <c r="F3545" s="158" t="s">
        <v>2594</v>
      </c>
      <c r="G3545" s="158" t="s">
        <v>5941</v>
      </c>
      <c r="H3545" s="160">
        <v>45601</v>
      </c>
      <c r="I3545" s="160">
        <v>45826</v>
      </c>
      <c r="J3545" s="161" t="s">
        <v>6174</v>
      </c>
      <c r="K3545" s="162"/>
      <c r="L3545" s="163" t="s">
        <v>6519</v>
      </c>
      <c r="M3545" s="171">
        <v>0</v>
      </c>
      <c r="N3545" s="171">
        <v>-8212.5</v>
      </c>
      <c r="O3545" s="162" t="s">
        <v>7034</v>
      </c>
      <c r="P3545" s="160">
        <v>45826</v>
      </c>
      <c r="Q3545" s="162" t="s">
        <v>7007</v>
      </c>
      <c r="R3545" s="171">
        <v>-8212.5</v>
      </c>
      <c r="S3545" s="162"/>
      <c r="T3545" s="156"/>
      <c r="U3545" s="161" t="s">
        <v>10</v>
      </c>
      <c r="V3545" s="161" t="s">
        <v>11</v>
      </c>
      <c r="W3545" s="161" t="s">
        <v>12</v>
      </c>
      <c r="X3545" s="161" t="s">
        <v>13</v>
      </c>
      <c r="Y3545" s="165">
        <v>5600</v>
      </c>
      <c r="Z3545" s="165">
        <v>8021101</v>
      </c>
      <c r="AA3545" s="166">
        <v>-7.8125</v>
      </c>
      <c r="AB3545" s="158" t="s">
        <v>7035</v>
      </c>
      <c r="AC3545" s="168" t="s">
        <v>3287</v>
      </c>
    </row>
    <row r="3546" spans="1:29" x14ac:dyDescent="0.3">
      <c r="A3546" s="156" t="s">
        <v>4376</v>
      </c>
      <c r="B3546" s="157">
        <v>4</v>
      </c>
      <c r="C3546" s="158" t="s">
        <v>1476</v>
      </c>
      <c r="D3546" s="158" t="s">
        <v>523</v>
      </c>
      <c r="E3546" s="156" t="s">
        <v>2722</v>
      </c>
      <c r="F3546" s="159" t="s">
        <v>2594</v>
      </c>
      <c r="G3546" s="158" t="s">
        <v>5941</v>
      </c>
      <c r="H3546" s="160">
        <v>45601</v>
      </c>
      <c r="I3546" s="160">
        <v>45825</v>
      </c>
      <c r="J3546" s="161" t="s">
        <v>6174</v>
      </c>
      <c r="K3546" s="162"/>
      <c r="L3546" s="163" t="s">
        <v>6519</v>
      </c>
      <c r="M3546" s="171">
        <v>0</v>
      </c>
      <c r="N3546" s="164">
        <v>854.1</v>
      </c>
      <c r="O3546" s="162" t="s">
        <v>7036</v>
      </c>
      <c r="P3546" s="160">
        <v>45825</v>
      </c>
      <c r="Q3546" s="162" t="s">
        <v>7009</v>
      </c>
      <c r="R3546" s="164">
        <v>854.1</v>
      </c>
      <c r="S3546" s="163"/>
      <c r="T3546" s="163"/>
      <c r="U3546" s="161" t="s">
        <v>10</v>
      </c>
      <c r="V3546" s="161" t="s">
        <v>11</v>
      </c>
      <c r="W3546" s="161" t="s">
        <v>12</v>
      </c>
      <c r="X3546" s="161" t="s">
        <v>13</v>
      </c>
      <c r="Y3546" s="169">
        <v>5600</v>
      </c>
      <c r="Z3546" s="169">
        <v>8021101</v>
      </c>
      <c r="AA3546" s="166">
        <v>0.8125</v>
      </c>
      <c r="AB3546" s="167" t="s">
        <v>7033</v>
      </c>
      <c r="AC3546" s="168" t="s">
        <v>3287</v>
      </c>
    </row>
    <row r="3547" spans="1:29" x14ac:dyDescent="0.3">
      <c r="A3547" s="156" t="s">
        <v>4376</v>
      </c>
      <c r="B3547" s="157">
        <v>4</v>
      </c>
      <c r="C3547" s="158" t="s">
        <v>1476</v>
      </c>
      <c r="D3547" s="158" t="s">
        <v>523</v>
      </c>
      <c r="E3547" s="156" t="s">
        <v>2722</v>
      </c>
      <c r="F3547" s="159" t="s">
        <v>2594</v>
      </c>
      <c r="G3547" s="158" t="s">
        <v>5941</v>
      </c>
      <c r="H3547" s="160">
        <v>45601</v>
      </c>
      <c r="I3547" s="160">
        <v>45832</v>
      </c>
      <c r="J3547" s="161" t="s">
        <v>6174</v>
      </c>
      <c r="K3547" s="162"/>
      <c r="L3547" s="163" t="s">
        <v>6519</v>
      </c>
      <c r="M3547" s="171">
        <v>18948.8</v>
      </c>
      <c r="N3547" s="164">
        <v>18948.8</v>
      </c>
      <c r="O3547" s="162"/>
      <c r="P3547" s="160"/>
      <c r="Q3547" s="162"/>
      <c r="R3547" s="164">
        <v>0</v>
      </c>
      <c r="S3547" s="163"/>
      <c r="T3547" s="163"/>
      <c r="U3547" s="161" t="s">
        <v>10</v>
      </c>
      <c r="V3547" s="161" t="s">
        <v>11</v>
      </c>
      <c r="W3547" s="161" t="s">
        <v>12</v>
      </c>
      <c r="X3547" s="161" t="s">
        <v>13</v>
      </c>
      <c r="Y3547" s="169">
        <v>5600</v>
      </c>
      <c r="Z3547" s="169">
        <v>8021101</v>
      </c>
      <c r="AA3547" s="166">
        <v>0</v>
      </c>
      <c r="AB3547" s="167" t="s">
        <v>7033</v>
      </c>
      <c r="AC3547" s="168" t="s">
        <v>3287</v>
      </c>
    </row>
    <row r="3548" spans="1:29" x14ac:dyDescent="0.3">
      <c r="A3548" s="156" t="s">
        <v>4376</v>
      </c>
      <c r="B3548" s="157">
        <v>4</v>
      </c>
      <c r="C3548" s="158" t="s">
        <v>1476</v>
      </c>
      <c r="D3548" s="156" t="s">
        <v>523</v>
      </c>
      <c r="E3548" s="156" t="s">
        <v>2722</v>
      </c>
      <c r="F3548" s="159" t="s">
        <v>2594</v>
      </c>
      <c r="G3548" s="156" t="s">
        <v>5941</v>
      </c>
      <c r="H3548" s="160">
        <v>45601</v>
      </c>
      <c r="I3548" s="160">
        <v>45833</v>
      </c>
      <c r="J3548" s="161" t="s">
        <v>6174</v>
      </c>
      <c r="K3548" s="162" t="s">
        <v>6518</v>
      </c>
      <c r="L3548" s="163" t="s">
        <v>6519</v>
      </c>
      <c r="M3548" s="171">
        <v>-18948.8</v>
      </c>
      <c r="N3548" s="164">
        <v>-18948.8</v>
      </c>
      <c r="O3548" s="162"/>
      <c r="P3548" s="160"/>
      <c r="Q3548" s="162"/>
      <c r="R3548" s="164">
        <v>0</v>
      </c>
      <c r="S3548" s="163"/>
      <c r="T3548" s="163"/>
      <c r="U3548" s="161" t="s">
        <v>10</v>
      </c>
      <c r="V3548" s="161" t="s">
        <v>11</v>
      </c>
      <c r="W3548" s="161" t="s">
        <v>12</v>
      </c>
      <c r="X3548" s="161" t="s">
        <v>13</v>
      </c>
      <c r="Y3548" s="169">
        <v>5600</v>
      </c>
      <c r="Z3548" s="169">
        <v>8021101</v>
      </c>
      <c r="AA3548" s="166">
        <v>0</v>
      </c>
      <c r="AB3548" s="158" t="s">
        <v>7539</v>
      </c>
      <c r="AC3548" s="168" t="s">
        <v>3287</v>
      </c>
    </row>
    <row r="3549" spans="1:29" x14ac:dyDescent="0.3">
      <c r="A3549" s="156" t="s">
        <v>3398</v>
      </c>
      <c r="B3549" s="157">
        <v>3</v>
      </c>
      <c r="C3549" s="158" t="s">
        <v>1476</v>
      </c>
      <c r="D3549" s="158" t="s">
        <v>421</v>
      </c>
      <c r="E3549" s="156" t="s">
        <v>2722</v>
      </c>
      <c r="F3549" s="159" t="s">
        <v>2594</v>
      </c>
      <c r="G3549" s="158" t="s">
        <v>5941</v>
      </c>
      <c r="H3549" s="160">
        <v>45601</v>
      </c>
      <c r="I3549" s="160">
        <v>45809</v>
      </c>
      <c r="J3549" s="161" t="s">
        <v>6707</v>
      </c>
      <c r="K3549" s="162"/>
      <c r="L3549" s="163" t="s">
        <v>6523</v>
      </c>
      <c r="M3549" s="171">
        <v>10000</v>
      </c>
      <c r="N3549" s="164">
        <v>10000</v>
      </c>
      <c r="O3549" s="162"/>
      <c r="P3549" s="160"/>
      <c r="Q3549" s="162"/>
      <c r="R3549" s="164">
        <v>0</v>
      </c>
      <c r="S3549" s="163" t="s">
        <v>5656</v>
      </c>
      <c r="T3549" s="163"/>
      <c r="U3549" s="161" t="s">
        <v>10</v>
      </c>
      <c r="V3549" s="161" t="s">
        <v>11</v>
      </c>
      <c r="W3549" s="161" t="s">
        <v>12</v>
      </c>
      <c r="X3549" s="161" t="s">
        <v>13</v>
      </c>
      <c r="Y3549" s="169">
        <v>5600</v>
      </c>
      <c r="Z3549" s="169">
        <v>9021101</v>
      </c>
      <c r="AA3549" s="166">
        <v>0</v>
      </c>
      <c r="AB3549" s="167" t="s">
        <v>6524</v>
      </c>
      <c r="AC3549" s="168" t="s">
        <v>3156</v>
      </c>
    </row>
    <row r="3550" spans="1:29" x14ac:dyDescent="0.3">
      <c r="A3550" s="156" t="s">
        <v>3398</v>
      </c>
      <c r="B3550" s="157">
        <v>3</v>
      </c>
      <c r="C3550" s="158" t="s">
        <v>1476</v>
      </c>
      <c r="D3550" s="156" t="s">
        <v>421</v>
      </c>
      <c r="E3550" s="156" t="s">
        <v>2722</v>
      </c>
      <c r="F3550" s="156" t="s">
        <v>2594</v>
      </c>
      <c r="G3550" s="158" t="s">
        <v>5941</v>
      </c>
      <c r="H3550" s="160">
        <v>45601</v>
      </c>
      <c r="I3550" s="160">
        <v>45937</v>
      </c>
      <c r="J3550" s="161" t="s">
        <v>6707</v>
      </c>
      <c r="K3550" s="162" t="s">
        <v>6522</v>
      </c>
      <c r="L3550" s="158" t="s">
        <v>6523</v>
      </c>
      <c r="M3550" s="171">
        <v>-10000</v>
      </c>
      <c r="N3550" s="170">
        <v>-10000</v>
      </c>
      <c r="O3550" s="162"/>
      <c r="P3550" s="160"/>
      <c r="Q3550" s="162"/>
      <c r="R3550" s="170">
        <v>0</v>
      </c>
      <c r="S3550" s="162" t="s">
        <v>5656</v>
      </c>
      <c r="T3550" s="162"/>
      <c r="U3550" s="161" t="s">
        <v>10</v>
      </c>
      <c r="V3550" s="161" t="s">
        <v>11</v>
      </c>
      <c r="W3550" s="161" t="s">
        <v>12</v>
      </c>
      <c r="X3550" s="161" t="s">
        <v>13</v>
      </c>
      <c r="Y3550" s="165">
        <v>5600</v>
      </c>
      <c r="Z3550" s="165">
        <v>9021101</v>
      </c>
      <c r="AA3550" s="166">
        <v>0</v>
      </c>
      <c r="AB3550" s="158" t="s">
        <v>7705</v>
      </c>
      <c r="AC3550" s="168" t="s">
        <v>3156</v>
      </c>
    </row>
    <row r="3551" spans="1:29" x14ac:dyDescent="0.3">
      <c r="A3551" s="156" t="s">
        <v>3661</v>
      </c>
      <c r="B3551" s="157">
        <v>4</v>
      </c>
      <c r="C3551" s="158" t="s">
        <v>1476</v>
      </c>
      <c r="D3551" s="158" t="s">
        <v>418</v>
      </c>
      <c r="E3551" s="156" t="s">
        <v>2722</v>
      </c>
      <c r="F3551" s="159" t="s">
        <v>2594</v>
      </c>
      <c r="G3551" s="158" t="s">
        <v>5941</v>
      </c>
      <c r="H3551" s="160">
        <v>45608</v>
      </c>
      <c r="I3551" s="160">
        <v>45825</v>
      </c>
      <c r="J3551" s="161" t="s">
        <v>6174</v>
      </c>
      <c r="K3551" s="162"/>
      <c r="L3551" s="163" t="s">
        <v>6526</v>
      </c>
      <c r="M3551" s="171">
        <v>0</v>
      </c>
      <c r="N3551" s="164">
        <v>937.13</v>
      </c>
      <c r="O3551" s="162" t="s">
        <v>7037</v>
      </c>
      <c r="P3551" s="160">
        <v>45825</v>
      </c>
      <c r="Q3551" s="162" t="s">
        <v>7009</v>
      </c>
      <c r="R3551" s="164">
        <v>937.13</v>
      </c>
      <c r="S3551" s="163" t="s">
        <v>6235</v>
      </c>
      <c r="T3551" s="163"/>
      <c r="U3551" s="161" t="s">
        <v>10</v>
      </c>
      <c r="V3551" s="161" t="s">
        <v>11</v>
      </c>
      <c r="W3551" s="161" t="s">
        <v>12</v>
      </c>
      <c r="X3551" s="161" t="s">
        <v>13</v>
      </c>
      <c r="Y3551" s="165">
        <v>5600</v>
      </c>
      <c r="Z3551" s="165">
        <v>9091101</v>
      </c>
      <c r="AA3551" s="166">
        <v>9.3713000000000005E-2</v>
      </c>
      <c r="AB3551" s="167" t="s">
        <v>6527</v>
      </c>
      <c r="AC3551" s="168" t="s">
        <v>3192</v>
      </c>
    </row>
    <row r="3552" spans="1:29" x14ac:dyDescent="0.3">
      <c r="A3552" s="156" t="s">
        <v>3661</v>
      </c>
      <c r="B3552" s="157">
        <v>4</v>
      </c>
      <c r="C3552" s="158" t="s">
        <v>1476</v>
      </c>
      <c r="D3552" s="158" t="s">
        <v>418</v>
      </c>
      <c r="E3552" s="156" t="s">
        <v>2722</v>
      </c>
      <c r="F3552" s="159" t="s">
        <v>2594</v>
      </c>
      <c r="G3552" s="158" t="s">
        <v>5941</v>
      </c>
      <c r="H3552" s="160">
        <v>45608</v>
      </c>
      <c r="I3552" s="160">
        <v>45838</v>
      </c>
      <c r="J3552" s="161" t="s">
        <v>6174</v>
      </c>
      <c r="K3552" s="162"/>
      <c r="L3552" s="163" t="s">
        <v>6526</v>
      </c>
      <c r="M3552" s="171">
        <v>0</v>
      </c>
      <c r="N3552" s="164">
        <v>275.63</v>
      </c>
      <c r="O3552" s="162" t="s">
        <v>7038</v>
      </c>
      <c r="P3552" s="160">
        <v>45838</v>
      </c>
      <c r="Q3552" s="162" t="s">
        <v>7039</v>
      </c>
      <c r="R3552" s="164">
        <v>275.63</v>
      </c>
      <c r="S3552" s="158" t="s">
        <v>6235</v>
      </c>
      <c r="T3552" s="163"/>
      <c r="U3552" s="161" t="s">
        <v>10</v>
      </c>
      <c r="V3552" s="161" t="s">
        <v>11</v>
      </c>
      <c r="W3552" s="161" t="s">
        <v>12</v>
      </c>
      <c r="X3552" s="161" t="s">
        <v>13</v>
      </c>
      <c r="Y3552" s="169">
        <v>5600</v>
      </c>
      <c r="Z3552" s="169">
        <v>9091101</v>
      </c>
      <c r="AA3552" s="166">
        <v>2.7563000000000001E-2</v>
      </c>
      <c r="AB3552" s="167" t="s">
        <v>6527</v>
      </c>
      <c r="AC3552" s="168" t="s">
        <v>3192</v>
      </c>
    </row>
    <row r="3553" spans="1:29" x14ac:dyDescent="0.3">
      <c r="A3553" s="156" t="s">
        <v>3661</v>
      </c>
      <c r="B3553" s="157">
        <v>4</v>
      </c>
      <c r="C3553" s="158" t="s">
        <v>1476</v>
      </c>
      <c r="D3553" s="158" t="s">
        <v>418</v>
      </c>
      <c r="E3553" s="156" t="s">
        <v>2722</v>
      </c>
      <c r="F3553" s="159" t="s">
        <v>2594</v>
      </c>
      <c r="G3553" s="158" t="s">
        <v>5941</v>
      </c>
      <c r="H3553" s="160">
        <v>45608</v>
      </c>
      <c r="I3553" s="160">
        <v>45870</v>
      </c>
      <c r="J3553" s="161" t="s">
        <v>6707</v>
      </c>
      <c r="K3553" s="162"/>
      <c r="L3553" s="163" t="s">
        <v>6526</v>
      </c>
      <c r="M3553" s="171">
        <v>0</v>
      </c>
      <c r="N3553" s="164">
        <v>275.63</v>
      </c>
      <c r="O3553" s="162" t="s">
        <v>7540</v>
      </c>
      <c r="P3553" s="160">
        <v>45870</v>
      </c>
      <c r="Q3553" s="162" t="s">
        <v>7541</v>
      </c>
      <c r="R3553" s="164">
        <v>275.63</v>
      </c>
      <c r="S3553" s="158" t="s">
        <v>6235</v>
      </c>
      <c r="T3553" s="163"/>
      <c r="U3553" s="161" t="s">
        <v>10</v>
      </c>
      <c r="V3553" s="161" t="s">
        <v>11</v>
      </c>
      <c r="W3553" s="161" t="s">
        <v>12</v>
      </c>
      <c r="X3553" s="161" t="s">
        <v>13</v>
      </c>
      <c r="Y3553" s="165">
        <v>5600</v>
      </c>
      <c r="Z3553" s="165">
        <v>9091101</v>
      </c>
      <c r="AA3553" s="166">
        <v>2.7563000000000001E-2</v>
      </c>
      <c r="AB3553" s="167" t="s">
        <v>6527</v>
      </c>
      <c r="AC3553" s="168" t="s">
        <v>3192</v>
      </c>
    </row>
    <row r="3554" spans="1:29" x14ac:dyDescent="0.3">
      <c r="A3554" s="156" t="s">
        <v>3661</v>
      </c>
      <c r="B3554" s="157">
        <v>4</v>
      </c>
      <c r="C3554" s="158" t="s">
        <v>1476</v>
      </c>
      <c r="D3554" s="158" t="s">
        <v>418</v>
      </c>
      <c r="E3554" s="156" t="s">
        <v>2722</v>
      </c>
      <c r="F3554" s="159" t="s">
        <v>2594</v>
      </c>
      <c r="G3554" s="158" t="s">
        <v>5941</v>
      </c>
      <c r="H3554" s="160">
        <v>45608</v>
      </c>
      <c r="I3554" s="160">
        <v>45895</v>
      </c>
      <c r="J3554" s="161" t="s">
        <v>6707</v>
      </c>
      <c r="K3554" s="162"/>
      <c r="L3554" s="163" t="s">
        <v>6526</v>
      </c>
      <c r="M3554" s="171">
        <v>0</v>
      </c>
      <c r="N3554" s="164">
        <v>275.63</v>
      </c>
      <c r="O3554" s="162" t="s">
        <v>7542</v>
      </c>
      <c r="P3554" s="160">
        <v>45895</v>
      </c>
      <c r="Q3554" s="162" t="s">
        <v>7543</v>
      </c>
      <c r="R3554" s="164">
        <v>275.63</v>
      </c>
      <c r="S3554" s="163" t="s">
        <v>6235</v>
      </c>
      <c r="T3554" s="163"/>
      <c r="U3554" s="161" t="s">
        <v>10</v>
      </c>
      <c r="V3554" s="161" t="s">
        <v>11</v>
      </c>
      <c r="W3554" s="161" t="s">
        <v>12</v>
      </c>
      <c r="X3554" s="161" t="s">
        <v>13</v>
      </c>
      <c r="Y3554" s="165">
        <v>5600</v>
      </c>
      <c r="Z3554" s="165">
        <v>9091101</v>
      </c>
      <c r="AA3554" s="166">
        <v>2.7563000000000001E-2</v>
      </c>
      <c r="AB3554" s="167" t="s">
        <v>6527</v>
      </c>
      <c r="AC3554" s="168" t="s">
        <v>3192</v>
      </c>
    </row>
    <row r="3555" spans="1:29" x14ac:dyDescent="0.3">
      <c r="A3555" s="156" t="s">
        <v>3661</v>
      </c>
      <c r="B3555" s="157">
        <v>4</v>
      </c>
      <c r="C3555" s="158" t="s">
        <v>1476</v>
      </c>
      <c r="D3555" s="156" t="s">
        <v>418</v>
      </c>
      <c r="E3555" s="156" t="s">
        <v>2722</v>
      </c>
      <c r="F3555" s="159" t="s">
        <v>2594</v>
      </c>
      <c r="G3555" s="156" t="s">
        <v>5941</v>
      </c>
      <c r="H3555" s="160">
        <v>45608</v>
      </c>
      <c r="I3555" s="160">
        <v>45930</v>
      </c>
      <c r="J3555" s="161" t="s">
        <v>6707</v>
      </c>
      <c r="K3555" s="162"/>
      <c r="L3555" s="163" t="s">
        <v>6526</v>
      </c>
      <c r="M3555" s="171">
        <v>0</v>
      </c>
      <c r="N3555" s="164">
        <v>275.63</v>
      </c>
      <c r="O3555" s="162" t="s">
        <v>7544</v>
      </c>
      <c r="P3555" s="160">
        <v>45930</v>
      </c>
      <c r="Q3555" s="162" t="s">
        <v>7545</v>
      </c>
      <c r="R3555" s="164">
        <v>275.63</v>
      </c>
      <c r="S3555" s="163" t="s">
        <v>6235</v>
      </c>
      <c r="T3555" s="163"/>
      <c r="U3555" s="161" t="s">
        <v>10</v>
      </c>
      <c r="V3555" s="161" t="s">
        <v>11</v>
      </c>
      <c r="W3555" s="161" t="s">
        <v>12</v>
      </c>
      <c r="X3555" s="161" t="s">
        <v>13</v>
      </c>
      <c r="Y3555" s="169">
        <v>5600</v>
      </c>
      <c r="Z3555" s="169">
        <v>9091101</v>
      </c>
      <c r="AA3555" s="166">
        <v>2.7563000000000001E-2</v>
      </c>
      <c r="AB3555" s="158" t="s">
        <v>6527</v>
      </c>
      <c r="AC3555" s="168" t="s">
        <v>3192</v>
      </c>
    </row>
    <row r="3556" spans="1:29" x14ac:dyDescent="0.3">
      <c r="A3556" s="156" t="s">
        <v>3661</v>
      </c>
      <c r="B3556" s="157">
        <v>4</v>
      </c>
      <c r="C3556" s="158" t="s">
        <v>1476</v>
      </c>
      <c r="D3556" s="158" t="s">
        <v>418</v>
      </c>
      <c r="E3556" s="156" t="s">
        <v>2722</v>
      </c>
      <c r="F3556" s="159" t="s">
        <v>2594</v>
      </c>
      <c r="G3556" s="158" t="s">
        <v>5941</v>
      </c>
      <c r="H3556" s="160">
        <v>45608</v>
      </c>
      <c r="I3556" s="160">
        <v>45954</v>
      </c>
      <c r="J3556" s="161" t="s">
        <v>6707</v>
      </c>
      <c r="K3556" s="162"/>
      <c r="L3556" s="163" t="s">
        <v>6526</v>
      </c>
      <c r="M3556" s="171">
        <v>0</v>
      </c>
      <c r="N3556" s="164">
        <v>275.63</v>
      </c>
      <c r="O3556" s="162" t="s">
        <v>7783</v>
      </c>
      <c r="P3556" s="160">
        <v>45954</v>
      </c>
      <c r="Q3556" s="162" t="s">
        <v>7784</v>
      </c>
      <c r="R3556" s="164">
        <v>275.63</v>
      </c>
      <c r="S3556" s="158" t="s">
        <v>6235</v>
      </c>
      <c r="T3556" s="163"/>
      <c r="U3556" s="161" t="s">
        <v>10</v>
      </c>
      <c r="V3556" s="161" t="s">
        <v>11</v>
      </c>
      <c r="W3556" s="161" t="s">
        <v>12</v>
      </c>
      <c r="X3556" s="161" t="s">
        <v>13</v>
      </c>
      <c r="Y3556" s="169">
        <v>5600</v>
      </c>
      <c r="Z3556" s="169">
        <v>9091101</v>
      </c>
      <c r="AA3556" s="166">
        <v>2.7563000000000001E-2</v>
      </c>
      <c r="AB3556" s="167" t="s">
        <v>6527</v>
      </c>
      <c r="AC3556" s="168" t="s">
        <v>3192</v>
      </c>
    </row>
    <row r="3557" spans="1:29" x14ac:dyDescent="0.3">
      <c r="A3557" s="156" t="s">
        <v>3661</v>
      </c>
      <c r="B3557" s="157">
        <v>4</v>
      </c>
      <c r="C3557" s="167" t="s">
        <v>1476</v>
      </c>
      <c r="D3557" s="158" t="s">
        <v>418</v>
      </c>
      <c r="E3557" s="156" t="s">
        <v>2722</v>
      </c>
      <c r="F3557" s="158" t="s">
        <v>2594</v>
      </c>
      <c r="G3557" s="167" t="s">
        <v>5941</v>
      </c>
      <c r="H3557" s="160">
        <v>45608</v>
      </c>
      <c r="I3557" s="160">
        <v>45954</v>
      </c>
      <c r="J3557" s="161" t="s">
        <v>6707</v>
      </c>
      <c r="K3557" s="162"/>
      <c r="L3557" s="158" t="s">
        <v>6526</v>
      </c>
      <c r="M3557" s="171">
        <v>0</v>
      </c>
      <c r="N3557" s="171">
        <v>275.63</v>
      </c>
      <c r="O3557" s="162" t="s">
        <v>7785</v>
      </c>
      <c r="P3557" s="160">
        <v>45954</v>
      </c>
      <c r="Q3557" s="162" t="s">
        <v>7784</v>
      </c>
      <c r="R3557" s="171">
        <v>275.63</v>
      </c>
      <c r="S3557" s="162" t="s">
        <v>6235</v>
      </c>
      <c r="T3557" s="163"/>
      <c r="U3557" s="161" t="s">
        <v>10</v>
      </c>
      <c r="V3557" s="161" t="s">
        <v>11</v>
      </c>
      <c r="W3557" s="161" t="s">
        <v>12</v>
      </c>
      <c r="X3557" s="161" t="s">
        <v>13</v>
      </c>
      <c r="Y3557" s="169">
        <v>5600</v>
      </c>
      <c r="Z3557" s="169">
        <v>9091101</v>
      </c>
      <c r="AA3557" s="166">
        <v>2.7563000000000001E-2</v>
      </c>
      <c r="AB3557" s="167" t="s">
        <v>6527</v>
      </c>
      <c r="AC3557" s="168" t="s">
        <v>3192</v>
      </c>
    </row>
    <row r="3558" spans="1:29" x14ac:dyDescent="0.3">
      <c r="A3558" s="156" t="s">
        <v>3661</v>
      </c>
      <c r="B3558" s="157">
        <v>4</v>
      </c>
      <c r="C3558" s="167" t="s">
        <v>1476</v>
      </c>
      <c r="D3558" s="158" t="s">
        <v>418</v>
      </c>
      <c r="E3558" s="156" t="s">
        <v>2722</v>
      </c>
      <c r="F3558" s="159" t="s">
        <v>2594</v>
      </c>
      <c r="G3558" s="167" t="s">
        <v>5941</v>
      </c>
      <c r="H3558" s="160">
        <v>45608</v>
      </c>
      <c r="I3558" s="160">
        <v>45954</v>
      </c>
      <c r="J3558" s="161" t="s">
        <v>6707</v>
      </c>
      <c r="K3558" s="162"/>
      <c r="L3558" s="163" t="s">
        <v>6526</v>
      </c>
      <c r="M3558" s="171">
        <v>0</v>
      </c>
      <c r="N3558" s="164">
        <v>275.63</v>
      </c>
      <c r="O3558" s="162" t="s">
        <v>7786</v>
      </c>
      <c r="P3558" s="160">
        <v>45954</v>
      </c>
      <c r="Q3558" s="162" t="s">
        <v>7784</v>
      </c>
      <c r="R3558" s="164">
        <v>275.63</v>
      </c>
      <c r="S3558" s="162" t="s">
        <v>6235</v>
      </c>
      <c r="T3558" s="163"/>
      <c r="U3558" s="161" t="s">
        <v>10</v>
      </c>
      <c r="V3558" s="161" t="s">
        <v>11</v>
      </c>
      <c r="W3558" s="161" t="s">
        <v>12</v>
      </c>
      <c r="X3558" s="161" t="s">
        <v>13</v>
      </c>
      <c r="Y3558" s="169">
        <v>5600</v>
      </c>
      <c r="Z3558" s="169">
        <v>9091101</v>
      </c>
      <c r="AA3558" s="166">
        <v>2.7563000000000001E-2</v>
      </c>
      <c r="AB3558" s="167" t="s">
        <v>6527</v>
      </c>
      <c r="AC3558" s="168" t="s">
        <v>3192</v>
      </c>
    </row>
    <row r="3559" spans="1:29" x14ac:dyDescent="0.3">
      <c r="A3559" s="156" t="s">
        <v>3661</v>
      </c>
      <c r="B3559" s="157">
        <v>4</v>
      </c>
      <c r="C3559" s="158" t="s">
        <v>1476</v>
      </c>
      <c r="D3559" s="158" t="s">
        <v>418</v>
      </c>
      <c r="E3559" s="156" t="s">
        <v>2722</v>
      </c>
      <c r="F3559" s="159" t="s">
        <v>2594</v>
      </c>
      <c r="G3559" s="158" t="s">
        <v>5941</v>
      </c>
      <c r="H3559" s="160">
        <v>45608</v>
      </c>
      <c r="I3559" s="160">
        <v>46002</v>
      </c>
      <c r="J3559" s="161" t="s">
        <v>6707</v>
      </c>
      <c r="K3559" s="162"/>
      <c r="L3559" s="163" t="s">
        <v>6526</v>
      </c>
      <c r="M3559" s="171">
        <v>0</v>
      </c>
      <c r="N3559" s="164">
        <v>275.63</v>
      </c>
      <c r="O3559" s="176" t="s">
        <v>7992</v>
      </c>
      <c r="P3559" s="160">
        <v>46002</v>
      </c>
      <c r="Q3559" s="162" t="s">
        <v>7993</v>
      </c>
      <c r="R3559" s="164">
        <v>275.63</v>
      </c>
      <c r="S3559" s="163" t="s">
        <v>6235</v>
      </c>
      <c r="T3559" s="163"/>
      <c r="U3559" s="161" t="s">
        <v>10</v>
      </c>
      <c r="V3559" s="161" t="s">
        <v>11</v>
      </c>
      <c r="W3559" s="161" t="s">
        <v>12</v>
      </c>
      <c r="X3559" s="161" t="s">
        <v>13</v>
      </c>
      <c r="Y3559" s="165">
        <v>5600</v>
      </c>
      <c r="Z3559" s="165">
        <v>9091101</v>
      </c>
      <c r="AA3559" s="166">
        <v>2.7563000000000001E-2</v>
      </c>
      <c r="AB3559" s="172" t="s">
        <v>6527</v>
      </c>
      <c r="AC3559" s="168" t="s">
        <v>3192</v>
      </c>
    </row>
    <row r="3560" spans="1:29" x14ac:dyDescent="0.3">
      <c r="A3560" s="156" t="s">
        <v>3661</v>
      </c>
      <c r="B3560" s="157">
        <v>4</v>
      </c>
      <c r="C3560" s="158" t="s">
        <v>1476</v>
      </c>
      <c r="D3560" s="158" t="s">
        <v>418</v>
      </c>
      <c r="E3560" s="156" t="s">
        <v>2722</v>
      </c>
      <c r="F3560" s="159" t="s">
        <v>2594</v>
      </c>
      <c r="G3560" s="158" t="s">
        <v>5941</v>
      </c>
      <c r="H3560" s="160">
        <v>45608</v>
      </c>
      <c r="I3560" s="160">
        <v>46169</v>
      </c>
      <c r="J3560" s="161" t="s">
        <v>6707</v>
      </c>
      <c r="K3560" s="162"/>
      <c r="L3560" s="163" t="s">
        <v>6526</v>
      </c>
      <c r="M3560" s="171">
        <v>0</v>
      </c>
      <c r="N3560" s="164">
        <v>275.63</v>
      </c>
      <c r="O3560" s="162" t="s">
        <v>8387</v>
      </c>
      <c r="P3560" s="160">
        <v>46169</v>
      </c>
      <c r="Q3560" s="162" t="s">
        <v>8388</v>
      </c>
      <c r="R3560" s="164">
        <v>275.63</v>
      </c>
      <c r="S3560" s="163" t="s">
        <v>6235</v>
      </c>
      <c r="T3560" s="163"/>
      <c r="U3560" s="161" t="s">
        <v>10</v>
      </c>
      <c r="V3560" s="161" t="s">
        <v>11</v>
      </c>
      <c r="W3560" s="161" t="s">
        <v>12</v>
      </c>
      <c r="X3560" s="161" t="s">
        <v>13</v>
      </c>
      <c r="Y3560" s="165">
        <v>5600</v>
      </c>
      <c r="Z3560" s="165">
        <v>9091101</v>
      </c>
      <c r="AA3560" s="166">
        <v>2.7563000000000001E-2</v>
      </c>
      <c r="AB3560" s="167" t="s">
        <v>6527</v>
      </c>
      <c r="AC3560" s="168" t="s">
        <v>3192</v>
      </c>
    </row>
    <row r="3561" spans="1:29" x14ac:dyDescent="0.3">
      <c r="A3561" s="156" t="s">
        <v>3661</v>
      </c>
      <c r="B3561" s="157">
        <v>4</v>
      </c>
      <c r="C3561" s="158" t="s">
        <v>1476</v>
      </c>
      <c r="D3561" s="158" t="s">
        <v>418</v>
      </c>
      <c r="E3561" s="156" t="s">
        <v>2722</v>
      </c>
      <c r="F3561" s="159" t="s">
        <v>2594</v>
      </c>
      <c r="G3561" s="158" t="s">
        <v>5941</v>
      </c>
      <c r="H3561" s="160">
        <v>45608</v>
      </c>
      <c r="I3561" s="160">
        <v>46169</v>
      </c>
      <c r="J3561" s="161" t="s">
        <v>6707</v>
      </c>
      <c r="K3561" s="162"/>
      <c r="L3561" s="163" t="s">
        <v>6526</v>
      </c>
      <c r="M3561" s="171">
        <v>0</v>
      </c>
      <c r="N3561" s="164">
        <v>1874.25</v>
      </c>
      <c r="O3561" s="162" t="s">
        <v>8389</v>
      </c>
      <c r="P3561" s="160">
        <v>46169</v>
      </c>
      <c r="Q3561" s="162" t="s">
        <v>8388</v>
      </c>
      <c r="R3561" s="164">
        <v>1874.25</v>
      </c>
      <c r="S3561" s="163" t="s">
        <v>6235</v>
      </c>
      <c r="T3561" s="163"/>
      <c r="U3561" s="161" t="s">
        <v>10</v>
      </c>
      <c r="V3561" s="161" t="s">
        <v>11</v>
      </c>
      <c r="W3561" s="161" t="s">
        <v>12</v>
      </c>
      <c r="X3561" s="161" t="s">
        <v>13</v>
      </c>
      <c r="Y3561" s="165">
        <v>5600</v>
      </c>
      <c r="Z3561" s="165">
        <v>9091101</v>
      </c>
      <c r="AA3561" s="166">
        <v>0.18742500000000001</v>
      </c>
      <c r="AB3561" s="175" t="s">
        <v>6527</v>
      </c>
      <c r="AC3561" s="168" t="s">
        <v>3192</v>
      </c>
    </row>
    <row r="3562" spans="1:29" x14ac:dyDescent="0.3">
      <c r="A3562" s="156" t="s">
        <v>3661</v>
      </c>
      <c r="B3562" s="157">
        <v>4</v>
      </c>
      <c r="C3562" s="158" t="s">
        <v>1476</v>
      </c>
      <c r="D3562" s="158" t="s">
        <v>418</v>
      </c>
      <c r="E3562" s="156" t="s">
        <v>2722</v>
      </c>
      <c r="F3562" s="159" t="s">
        <v>2594</v>
      </c>
      <c r="G3562" s="158" t="s">
        <v>5941</v>
      </c>
      <c r="H3562" s="160">
        <v>45608</v>
      </c>
      <c r="I3562" s="160">
        <v>46169</v>
      </c>
      <c r="J3562" s="161" t="s">
        <v>6707</v>
      </c>
      <c r="K3562" s="162"/>
      <c r="L3562" s="163" t="s">
        <v>6526</v>
      </c>
      <c r="M3562" s="171">
        <v>0</v>
      </c>
      <c r="N3562" s="164">
        <v>551.25</v>
      </c>
      <c r="O3562" s="162" t="s">
        <v>8390</v>
      </c>
      <c r="P3562" s="160">
        <v>46169</v>
      </c>
      <c r="Q3562" s="162" t="s">
        <v>8388</v>
      </c>
      <c r="R3562" s="164">
        <v>551.25</v>
      </c>
      <c r="S3562" s="163" t="s">
        <v>6235</v>
      </c>
      <c r="T3562" s="163"/>
      <c r="U3562" s="161" t="s">
        <v>10</v>
      </c>
      <c r="V3562" s="161" t="s">
        <v>11</v>
      </c>
      <c r="W3562" s="161" t="s">
        <v>12</v>
      </c>
      <c r="X3562" s="161" t="s">
        <v>13</v>
      </c>
      <c r="Y3562" s="169">
        <v>5600</v>
      </c>
      <c r="Z3562" s="169">
        <v>9091101</v>
      </c>
      <c r="AA3562" s="166">
        <v>5.5125E-2</v>
      </c>
      <c r="AB3562" s="167" t="s">
        <v>6527</v>
      </c>
      <c r="AC3562" s="168" t="s">
        <v>3192</v>
      </c>
    </row>
    <row r="3563" spans="1:29" x14ac:dyDescent="0.3">
      <c r="A3563" s="156" t="s">
        <v>3661</v>
      </c>
      <c r="B3563" s="157">
        <v>4</v>
      </c>
      <c r="C3563" s="158" t="s">
        <v>1476</v>
      </c>
      <c r="D3563" s="158" t="s">
        <v>418</v>
      </c>
      <c r="E3563" s="156" t="s">
        <v>2722</v>
      </c>
      <c r="F3563" s="159" t="s">
        <v>2594</v>
      </c>
      <c r="G3563" s="158" t="s">
        <v>5941</v>
      </c>
      <c r="H3563" s="160">
        <v>45608</v>
      </c>
      <c r="I3563" s="160">
        <v>46169</v>
      </c>
      <c r="J3563" s="161" t="s">
        <v>6707</v>
      </c>
      <c r="K3563" s="162"/>
      <c r="L3563" s="163" t="s">
        <v>6526</v>
      </c>
      <c r="M3563" s="171">
        <v>0</v>
      </c>
      <c r="N3563" s="164">
        <v>551.25</v>
      </c>
      <c r="O3563" s="162" t="s">
        <v>8391</v>
      </c>
      <c r="P3563" s="160">
        <v>46169</v>
      </c>
      <c r="Q3563" s="162" t="s">
        <v>8388</v>
      </c>
      <c r="R3563" s="164">
        <v>551.25</v>
      </c>
      <c r="S3563" s="163" t="s">
        <v>6235</v>
      </c>
      <c r="T3563" s="163"/>
      <c r="U3563" s="161" t="s">
        <v>10</v>
      </c>
      <c r="V3563" s="161" t="s">
        <v>11</v>
      </c>
      <c r="W3563" s="161" t="s">
        <v>12</v>
      </c>
      <c r="X3563" s="161" t="s">
        <v>13</v>
      </c>
      <c r="Y3563" s="165">
        <v>5600</v>
      </c>
      <c r="Z3563" s="165">
        <v>9091101</v>
      </c>
      <c r="AA3563" s="166">
        <v>5.5125E-2</v>
      </c>
      <c r="AB3563" s="172" t="s">
        <v>6527</v>
      </c>
      <c r="AC3563" s="168" t="s">
        <v>3192</v>
      </c>
    </row>
    <row r="3564" spans="1:29" x14ac:dyDescent="0.3">
      <c r="A3564" s="156" t="s">
        <v>3661</v>
      </c>
      <c r="B3564" s="157">
        <v>4</v>
      </c>
      <c r="C3564" s="158" t="s">
        <v>1476</v>
      </c>
      <c r="D3564" s="158" t="s">
        <v>418</v>
      </c>
      <c r="E3564" s="156" t="s">
        <v>2722</v>
      </c>
      <c r="F3564" s="159" t="s">
        <v>2594</v>
      </c>
      <c r="G3564" s="158" t="s">
        <v>5941</v>
      </c>
      <c r="H3564" s="160">
        <v>45608</v>
      </c>
      <c r="I3564" s="160">
        <v>46169</v>
      </c>
      <c r="J3564" s="161" t="s">
        <v>6707</v>
      </c>
      <c r="K3564" s="162"/>
      <c r="L3564" s="163" t="s">
        <v>6526</v>
      </c>
      <c r="M3564" s="171">
        <v>0</v>
      </c>
      <c r="N3564" s="164">
        <v>551.25</v>
      </c>
      <c r="O3564" s="162" t="s">
        <v>8392</v>
      </c>
      <c r="P3564" s="160">
        <v>46169</v>
      </c>
      <c r="Q3564" s="162" t="s">
        <v>8388</v>
      </c>
      <c r="R3564" s="164">
        <v>551.25</v>
      </c>
      <c r="S3564" s="163" t="s">
        <v>6235</v>
      </c>
      <c r="T3564" s="163"/>
      <c r="U3564" s="161" t="s">
        <v>10</v>
      </c>
      <c r="V3564" s="161" t="s">
        <v>11</v>
      </c>
      <c r="W3564" s="161" t="s">
        <v>12</v>
      </c>
      <c r="X3564" s="161" t="s">
        <v>13</v>
      </c>
      <c r="Y3564" s="169">
        <v>5600</v>
      </c>
      <c r="Z3564" s="169">
        <v>9091101</v>
      </c>
      <c r="AA3564" s="166">
        <v>5.5125E-2</v>
      </c>
      <c r="AB3564" s="167" t="s">
        <v>6527</v>
      </c>
      <c r="AC3564" s="168" t="s">
        <v>3192</v>
      </c>
    </row>
    <row r="3565" spans="1:29" x14ac:dyDescent="0.3">
      <c r="A3565" s="156" t="s">
        <v>3661</v>
      </c>
      <c r="B3565" s="157">
        <v>4</v>
      </c>
      <c r="C3565" s="156" t="s">
        <v>1476</v>
      </c>
      <c r="D3565" s="163" t="s">
        <v>418</v>
      </c>
      <c r="E3565" s="156" t="s">
        <v>2722</v>
      </c>
      <c r="F3565" s="159" t="s">
        <v>2594</v>
      </c>
      <c r="G3565" s="156" t="s">
        <v>5941</v>
      </c>
      <c r="H3565" s="160">
        <v>45608</v>
      </c>
      <c r="I3565" s="160">
        <v>46204</v>
      </c>
      <c r="J3565" s="161" t="s">
        <v>6707</v>
      </c>
      <c r="K3565" s="162"/>
      <c r="L3565" s="163" t="s">
        <v>6526</v>
      </c>
      <c r="M3565" s="171">
        <v>0</v>
      </c>
      <c r="N3565" s="164">
        <v>551.25</v>
      </c>
      <c r="O3565" s="162" t="s">
        <v>8393</v>
      </c>
      <c r="P3565" s="160">
        <v>46204</v>
      </c>
      <c r="Q3565" s="162" t="s">
        <v>8394</v>
      </c>
      <c r="R3565" s="164">
        <v>551.25</v>
      </c>
      <c r="S3565" s="162" t="s">
        <v>6235</v>
      </c>
      <c r="T3565" s="163"/>
      <c r="U3565" s="161" t="s">
        <v>10</v>
      </c>
      <c r="V3565" s="161" t="s">
        <v>11</v>
      </c>
      <c r="W3565" s="161" t="s">
        <v>12</v>
      </c>
      <c r="X3565" s="161" t="s">
        <v>13</v>
      </c>
      <c r="Y3565" s="169">
        <v>5600</v>
      </c>
      <c r="Z3565" s="169">
        <v>9091101</v>
      </c>
      <c r="AA3565" s="166">
        <v>5.5125E-2</v>
      </c>
      <c r="AB3565" s="156" t="s">
        <v>6527</v>
      </c>
      <c r="AC3565" s="168" t="s">
        <v>3192</v>
      </c>
    </row>
    <row r="3566" spans="1:29" x14ac:dyDescent="0.3">
      <c r="A3566" s="156" t="s">
        <v>3661</v>
      </c>
      <c r="B3566" s="157">
        <v>4</v>
      </c>
      <c r="C3566" s="158" t="s">
        <v>1476</v>
      </c>
      <c r="D3566" s="158" t="s">
        <v>418</v>
      </c>
      <c r="E3566" s="156" t="s">
        <v>2722</v>
      </c>
      <c r="F3566" s="159" t="s">
        <v>2594</v>
      </c>
      <c r="G3566" s="156" t="s">
        <v>5941</v>
      </c>
      <c r="H3566" s="160">
        <v>45608</v>
      </c>
      <c r="I3566" s="160">
        <v>46945</v>
      </c>
      <c r="J3566" s="161" t="s">
        <v>6707</v>
      </c>
      <c r="K3566" s="162" t="s">
        <v>6525</v>
      </c>
      <c r="L3566" s="163" t="s">
        <v>6526</v>
      </c>
      <c r="M3566" s="171">
        <v>2502.9499999999989</v>
      </c>
      <c r="N3566" s="164">
        <v>2502.9499999999989</v>
      </c>
      <c r="O3566" s="162"/>
      <c r="P3566" s="160"/>
      <c r="Q3566" s="162"/>
      <c r="R3566" s="164">
        <v>0</v>
      </c>
      <c r="S3566" s="162" t="s">
        <v>6235</v>
      </c>
      <c r="T3566" s="163"/>
      <c r="U3566" s="161" t="s">
        <v>10</v>
      </c>
      <c r="V3566" s="161" t="s">
        <v>11</v>
      </c>
      <c r="W3566" s="161" t="s">
        <v>12</v>
      </c>
      <c r="X3566" s="161" t="s">
        <v>13</v>
      </c>
      <c r="Y3566" s="169">
        <v>5600</v>
      </c>
      <c r="Z3566" s="169">
        <v>9091101</v>
      </c>
      <c r="AA3566" s="166">
        <v>0</v>
      </c>
      <c r="AB3566" s="167" t="s">
        <v>6527</v>
      </c>
      <c r="AC3566" s="168" t="s">
        <v>3192</v>
      </c>
    </row>
    <row r="3567" spans="1:29" x14ac:dyDescent="0.3">
      <c r="A3567" s="156" t="s">
        <v>3772</v>
      </c>
      <c r="B3567" s="157">
        <v>7</v>
      </c>
      <c r="C3567" s="158" t="s">
        <v>1476</v>
      </c>
      <c r="D3567" s="158" t="s">
        <v>438</v>
      </c>
      <c r="E3567" s="156" t="s">
        <v>2722</v>
      </c>
      <c r="F3567" s="159" t="s">
        <v>2594</v>
      </c>
      <c r="G3567" s="156" t="s">
        <v>5941</v>
      </c>
      <c r="H3567" s="160">
        <v>45608</v>
      </c>
      <c r="I3567" s="160">
        <v>45791</v>
      </c>
      <c r="J3567" s="161" t="s">
        <v>6174</v>
      </c>
      <c r="K3567" s="162"/>
      <c r="L3567" s="163" t="s">
        <v>6526</v>
      </c>
      <c r="M3567" s="171">
        <v>0</v>
      </c>
      <c r="N3567" s="164">
        <v>1861.5</v>
      </c>
      <c r="O3567" s="162" t="s">
        <v>7040</v>
      </c>
      <c r="P3567" s="160">
        <v>45791</v>
      </c>
      <c r="Q3567" s="162" t="s">
        <v>7007</v>
      </c>
      <c r="R3567" s="164">
        <v>1861.5</v>
      </c>
      <c r="S3567" s="162" t="s">
        <v>6132</v>
      </c>
      <c r="T3567" s="163"/>
      <c r="U3567" s="161" t="s">
        <v>10</v>
      </c>
      <c r="V3567" s="161" t="s">
        <v>11</v>
      </c>
      <c r="W3567" s="161" t="s">
        <v>12</v>
      </c>
      <c r="X3567" s="161" t="s">
        <v>13</v>
      </c>
      <c r="Y3567" s="169">
        <v>5600</v>
      </c>
      <c r="Z3567" s="169">
        <v>9161101</v>
      </c>
      <c r="AA3567" s="166">
        <v>0.18615000000000001</v>
      </c>
      <c r="AB3567" s="158" t="s">
        <v>6528</v>
      </c>
      <c r="AC3567" s="168" t="s">
        <v>3207</v>
      </c>
    </row>
    <row r="3568" spans="1:29" x14ac:dyDescent="0.3">
      <c r="A3568" s="156" t="s">
        <v>3772</v>
      </c>
      <c r="B3568" s="157">
        <v>7</v>
      </c>
      <c r="C3568" s="158" t="s">
        <v>1476</v>
      </c>
      <c r="D3568" s="158" t="s">
        <v>438</v>
      </c>
      <c r="E3568" s="156" t="s">
        <v>2722</v>
      </c>
      <c r="F3568" s="159" t="s">
        <v>2594</v>
      </c>
      <c r="G3568" s="156" t="s">
        <v>5941</v>
      </c>
      <c r="H3568" s="160">
        <v>45608</v>
      </c>
      <c r="I3568" s="160">
        <v>45825</v>
      </c>
      <c r="J3568" s="161" t="s">
        <v>6174</v>
      </c>
      <c r="K3568" s="162"/>
      <c r="L3568" s="163" t="s">
        <v>6526</v>
      </c>
      <c r="M3568" s="171">
        <v>0</v>
      </c>
      <c r="N3568" s="164">
        <v>548.75</v>
      </c>
      <c r="O3568" s="162" t="s">
        <v>7041</v>
      </c>
      <c r="P3568" s="160">
        <v>45825</v>
      </c>
      <c r="Q3568" s="162" t="s">
        <v>7009</v>
      </c>
      <c r="R3568" s="164">
        <v>548.75</v>
      </c>
      <c r="S3568" s="162" t="s">
        <v>6132</v>
      </c>
      <c r="T3568" s="163"/>
      <c r="U3568" s="161" t="s">
        <v>10</v>
      </c>
      <c r="V3568" s="161" t="s">
        <v>11</v>
      </c>
      <c r="W3568" s="161" t="s">
        <v>12</v>
      </c>
      <c r="X3568" s="161" t="s">
        <v>13</v>
      </c>
      <c r="Y3568" s="169">
        <v>5600</v>
      </c>
      <c r="Z3568" s="169">
        <v>9161101</v>
      </c>
      <c r="AA3568" s="166">
        <v>5.4875E-2</v>
      </c>
      <c r="AB3568" s="156" t="s">
        <v>6528</v>
      </c>
      <c r="AC3568" s="168" t="s">
        <v>3207</v>
      </c>
    </row>
    <row r="3569" spans="1:29" x14ac:dyDescent="0.3">
      <c r="A3569" s="156" t="s">
        <v>3772</v>
      </c>
      <c r="B3569" s="157">
        <v>7</v>
      </c>
      <c r="C3569" s="156" t="s">
        <v>1476</v>
      </c>
      <c r="D3569" s="156" t="s">
        <v>438</v>
      </c>
      <c r="E3569" s="156" t="s">
        <v>2722</v>
      </c>
      <c r="F3569" s="156" t="s">
        <v>2594</v>
      </c>
      <c r="G3569" s="158" t="s">
        <v>5941</v>
      </c>
      <c r="H3569" s="160">
        <v>45608</v>
      </c>
      <c r="I3569" s="160">
        <v>45838</v>
      </c>
      <c r="J3569" s="161" t="s">
        <v>6174</v>
      </c>
      <c r="K3569" s="158"/>
      <c r="L3569" s="156" t="s">
        <v>6526</v>
      </c>
      <c r="M3569" s="171">
        <v>0</v>
      </c>
      <c r="N3569" s="170">
        <v>548.75</v>
      </c>
      <c r="O3569" s="162" t="s">
        <v>7042</v>
      </c>
      <c r="P3569" s="160">
        <v>45838</v>
      </c>
      <c r="Q3569" s="162" t="s">
        <v>7039</v>
      </c>
      <c r="R3569" s="178">
        <v>548.75</v>
      </c>
      <c r="S3569" s="158" t="s">
        <v>6132</v>
      </c>
      <c r="T3569" s="162"/>
      <c r="U3569" s="161" t="s">
        <v>10</v>
      </c>
      <c r="V3569" s="161" t="s">
        <v>11</v>
      </c>
      <c r="W3569" s="161" t="s">
        <v>12</v>
      </c>
      <c r="X3569" s="161" t="s">
        <v>13</v>
      </c>
      <c r="Y3569" s="165">
        <v>5600</v>
      </c>
      <c r="Z3569" s="165">
        <v>9161101</v>
      </c>
      <c r="AA3569" s="166">
        <v>5.4875E-2</v>
      </c>
      <c r="AB3569" s="162" t="s">
        <v>6528</v>
      </c>
      <c r="AC3569" s="168" t="s">
        <v>3207</v>
      </c>
    </row>
    <row r="3570" spans="1:29" x14ac:dyDescent="0.3">
      <c r="A3570" s="156" t="s">
        <v>3772</v>
      </c>
      <c r="B3570" s="157">
        <v>7</v>
      </c>
      <c r="C3570" s="158" t="s">
        <v>1476</v>
      </c>
      <c r="D3570" s="158" t="s">
        <v>438</v>
      </c>
      <c r="E3570" s="156" t="s">
        <v>2722</v>
      </c>
      <c r="F3570" s="159" t="s">
        <v>2594</v>
      </c>
      <c r="G3570" s="158" t="s">
        <v>5941</v>
      </c>
      <c r="H3570" s="160">
        <v>45608</v>
      </c>
      <c r="I3570" s="160">
        <v>45870</v>
      </c>
      <c r="J3570" s="161" t="s">
        <v>6707</v>
      </c>
      <c r="K3570" s="162"/>
      <c r="L3570" s="163" t="s">
        <v>6526</v>
      </c>
      <c r="M3570" s="171">
        <v>0</v>
      </c>
      <c r="N3570" s="164">
        <v>548.75</v>
      </c>
      <c r="O3570" s="162" t="s">
        <v>7546</v>
      </c>
      <c r="P3570" s="160">
        <v>45870</v>
      </c>
      <c r="Q3570" s="162" t="s">
        <v>7541</v>
      </c>
      <c r="R3570" s="164">
        <v>548.75</v>
      </c>
      <c r="S3570" s="163" t="s">
        <v>6132</v>
      </c>
      <c r="T3570" s="163"/>
      <c r="U3570" s="161" t="s">
        <v>10</v>
      </c>
      <c r="V3570" s="161" t="s">
        <v>11</v>
      </c>
      <c r="W3570" s="161" t="s">
        <v>12</v>
      </c>
      <c r="X3570" s="161" t="s">
        <v>13</v>
      </c>
      <c r="Y3570" s="169">
        <v>5600</v>
      </c>
      <c r="Z3570" s="169">
        <v>9161101</v>
      </c>
      <c r="AA3570" s="166">
        <v>5.4875E-2</v>
      </c>
      <c r="AB3570" s="167" t="s">
        <v>6528</v>
      </c>
      <c r="AC3570" s="168" t="s">
        <v>3207</v>
      </c>
    </row>
    <row r="3571" spans="1:29" x14ac:dyDescent="0.3">
      <c r="A3571" s="156" t="s">
        <v>3772</v>
      </c>
      <c r="B3571" s="157">
        <v>7</v>
      </c>
      <c r="C3571" s="158" t="s">
        <v>1476</v>
      </c>
      <c r="D3571" s="158" t="s">
        <v>438</v>
      </c>
      <c r="E3571" s="156" t="s">
        <v>2722</v>
      </c>
      <c r="F3571" s="159" t="s">
        <v>2594</v>
      </c>
      <c r="G3571" s="158" t="s">
        <v>5941</v>
      </c>
      <c r="H3571" s="160">
        <v>45608</v>
      </c>
      <c r="I3571" s="160">
        <v>46120</v>
      </c>
      <c r="J3571" s="161" t="s">
        <v>6707</v>
      </c>
      <c r="K3571" s="162"/>
      <c r="L3571" s="163" t="s">
        <v>6526</v>
      </c>
      <c r="M3571" s="171">
        <v>0</v>
      </c>
      <c r="N3571" s="164">
        <v>548.75</v>
      </c>
      <c r="O3571" s="162" t="s">
        <v>7994</v>
      </c>
      <c r="P3571" s="160">
        <v>46120</v>
      </c>
      <c r="Q3571" s="162" t="s">
        <v>7995</v>
      </c>
      <c r="R3571" s="164">
        <v>548.75</v>
      </c>
      <c r="S3571" s="163" t="s">
        <v>6132</v>
      </c>
      <c r="T3571" s="163"/>
      <c r="U3571" s="161" t="s">
        <v>10</v>
      </c>
      <c r="V3571" s="161" t="s">
        <v>11</v>
      </c>
      <c r="W3571" s="161" t="s">
        <v>12</v>
      </c>
      <c r="X3571" s="161" t="s">
        <v>13</v>
      </c>
      <c r="Y3571" s="169">
        <v>5600</v>
      </c>
      <c r="Z3571" s="169">
        <v>9161101</v>
      </c>
      <c r="AA3571" s="166">
        <v>5.4875E-2</v>
      </c>
      <c r="AB3571" s="167" t="s">
        <v>6528</v>
      </c>
      <c r="AC3571" s="168" t="s">
        <v>3207</v>
      </c>
    </row>
    <row r="3572" spans="1:29" x14ac:dyDescent="0.3">
      <c r="A3572" s="156" t="s">
        <v>3772</v>
      </c>
      <c r="B3572" s="157">
        <v>7</v>
      </c>
      <c r="C3572" s="158" t="s">
        <v>1476</v>
      </c>
      <c r="D3572" s="158" t="s">
        <v>438</v>
      </c>
      <c r="E3572" s="156" t="s">
        <v>2722</v>
      </c>
      <c r="F3572" s="159" t="s">
        <v>2594</v>
      </c>
      <c r="G3572" s="156" t="s">
        <v>5941</v>
      </c>
      <c r="H3572" s="160">
        <v>45608</v>
      </c>
      <c r="I3572" s="160">
        <v>46120</v>
      </c>
      <c r="J3572" s="161" t="s">
        <v>6707</v>
      </c>
      <c r="K3572" s="162"/>
      <c r="L3572" s="163" t="s">
        <v>6526</v>
      </c>
      <c r="M3572" s="171">
        <v>0</v>
      </c>
      <c r="N3572" s="164">
        <v>548.75</v>
      </c>
      <c r="O3572" s="162" t="s">
        <v>7996</v>
      </c>
      <c r="P3572" s="160">
        <v>46120</v>
      </c>
      <c r="Q3572" s="162" t="s">
        <v>7995</v>
      </c>
      <c r="R3572" s="164">
        <v>548.75</v>
      </c>
      <c r="S3572" s="162" t="s">
        <v>6132</v>
      </c>
      <c r="T3572" s="163"/>
      <c r="U3572" s="161" t="s">
        <v>10</v>
      </c>
      <c r="V3572" s="161" t="s">
        <v>11</v>
      </c>
      <c r="W3572" s="161" t="s">
        <v>12</v>
      </c>
      <c r="X3572" s="161" t="s">
        <v>13</v>
      </c>
      <c r="Y3572" s="169">
        <v>5600</v>
      </c>
      <c r="Z3572" s="169">
        <v>9161101</v>
      </c>
      <c r="AA3572" s="166">
        <v>5.4875E-2</v>
      </c>
      <c r="AB3572" s="158" t="s">
        <v>6528</v>
      </c>
      <c r="AC3572" s="168" t="s">
        <v>3207</v>
      </c>
    </row>
    <row r="3573" spans="1:29" x14ac:dyDescent="0.3">
      <c r="A3573" s="156" t="s">
        <v>3772</v>
      </c>
      <c r="B3573" s="157">
        <v>7</v>
      </c>
      <c r="C3573" s="158" t="s">
        <v>1476</v>
      </c>
      <c r="D3573" s="158" t="s">
        <v>438</v>
      </c>
      <c r="E3573" s="158" t="s">
        <v>2722</v>
      </c>
      <c r="F3573" s="159" t="s">
        <v>2594</v>
      </c>
      <c r="G3573" s="158" t="s">
        <v>5941</v>
      </c>
      <c r="H3573" s="160">
        <v>45608</v>
      </c>
      <c r="I3573" s="160">
        <v>46120</v>
      </c>
      <c r="J3573" s="161" t="s">
        <v>6707</v>
      </c>
      <c r="K3573" s="162"/>
      <c r="L3573" s="163" t="s">
        <v>6526</v>
      </c>
      <c r="M3573" s="171">
        <v>0</v>
      </c>
      <c r="N3573" s="164">
        <v>548.75</v>
      </c>
      <c r="O3573" s="162" t="s">
        <v>7997</v>
      </c>
      <c r="P3573" s="160">
        <v>46120</v>
      </c>
      <c r="Q3573" s="162" t="s">
        <v>7995</v>
      </c>
      <c r="R3573" s="164">
        <v>548.75</v>
      </c>
      <c r="S3573" s="163" t="s">
        <v>6132</v>
      </c>
      <c r="T3573" s="163"/>
      <c r="U3573" s="161" t="s">
        <v>10</v>
      </c>
      <c r="V3573" s="161" t="s">
        <v>11</v>
      </c>
      <c r="W3573" s="161" t="s">
        <v>12</v>
      </c>
      <c r="X3573" s="161" t="s">
        <v>13</v>
      </c>
      <c r="Y3573" s="165">
        <v>5600</v>
      </c>
      <c r="Z3573" s="165">
        <v>9161101</v>
      </c>
      <c r="AA3573" s="166">
        <v>5.4875E-2</v>
      </c>
      <c r="AB3573" s="175" t="s">
        <v>6528</v>
      </c>
      <c r="AC3573" s="168" t="s">
        <v>3207</v>
      </c>
    </row>
    <row r="3574" spans="1:29" x14ac:dyDescent="0.3">
      <c r="A3574" s="156" t="s">
        <v>3772</v>
      </c>
      <c r="B3574" s="157">
        <v>7</v>
      </c>
      <c r="C3574" s="167" t="s">
        <v>1476</v>
      </c>
      <c r="D3574" s="156" t="s">
        <v>438</v>
      </c>
      <c r="E3574" s="156" t="s">
        <v>2722</v>
      </c>
      <c r="F3574" s="162" t="s">
        <v>2594</v>
      </c>
      <c r="G3574" s="167" t="s">
        <v>5941</v>
      </c>
      <c r="H3574" s="160">
        <v>45608</v>
      </c>
      <c r="I3574" s="160">
        <v>46120</v>
      </c>
      <c r="J3574" s="161" t="s">
        <v>6707</v>
      </c>
      <c r="K3574" s="162"/>
      <c r="L3574" s="158" t="s">
        <v>6526</v>
      </c>
      <c r="M3574" s="171">
        <v>0</v>
      </c>
      <c r="N3574" s="171">
        <v>548.75</v>
      </c>
      <c r="O3574" s="162" t="s">
        <v>7998</v>
      </c>
      <c r="P3574" s="160">
        <v>46120</v>
      </c>
      <c r="Q3574" s="162" t="s">
        <v>7995</v>
      </c>
      <c r="R3574" s="171">
        <v>548.75</v>
      </c>
      <c r="S3574" s="163" t="s">
        <v>6132</v>
      </c>
      <c r="T3574" s="156"/>
      <c r="U3574" s="161" t="s">
        <v>10</v>
      </c>
      <c r="V3574" s="161" t="s">
        <v>11</v>
      </c>
      <c r="W3574" s="161" t="s">
        <v>12</v>
      </c>
      <c r="X3574" s="161" t="s">
        <v>13</v>
      </c>
      <c r="Y3574" s="169">
        <v>5600</v>
      </c>
      <c r="Z3574" s="169">
        <v>9161101</v>
      </c>
      <c r="AA3574" s="166">
        <v>5.4875E-2</v>
      </c>
      <c r="AB3574" s="167" t="s">
        <v>6528</v>
      </c>
      <c r="AC3574" s="168" t="s">
        <v>3207</v>
      </c>
    </row>
    <row r="3575" spans="1:29" x14ac:dyDescent="0.3">
      <c r="A3575" s="156" t="s">
        <v>3772</v>
      </c>
      <c r="B3575" s="157">
        <v>7</v>
      </c>
      <c r="C3575" s="158" t="s">
        <v>1476</v>
      </c>
      <c r="D3575" s="158" t="s">
        <v>438</v>
      </c>
      <c r="E3575" s="156" t="s">
        <v>2722</v>
      </c>
      <c r="F3575" s="159" t="s">
        <v>2594</v>
      </c>
      <c r="G3575" s="158" t="s">
        <v>5941</v>
      </c>
      <c r="H3575" s="160">
        <v>45608</v>
      </c>
      <c r="I3575" s="160">
        <v>46120</v>
      </c>
      <c r="J3575" s="161" t="s">
        <v>6707</v>
      </c>
      <c r="K3575" s="162"/>
      <c r="L3575" s="163" t="s">
        <v>6526</v>
      </c>
      <c r="M3575" s="171">
        <v>0</v>
      </c>
      <c r="N3575" s="164">
        <v>548.75</v>
      </c>
      <c r="O3575" s="162" t="s">
        <v>7999</v>
      </c>
      <c r="P3575" s="160">
        <v>46120</v>
      </c>
      <c r="Q3575" s="162" t="s">
        <v>7995</v>
      </c>
      <c r="R3575" s="164">
        <v>548.75</v>
      </c>
      <c r="S3575" s="163" t="s">
        <v>6132</v>
      </c>
      <c r="T3575" s="163"/>
      <c r="U3575" s="161" t="s">
        <v>10</v>
      </c>
      <c r="V3575" s="161" t="s">
        <v>11</v>
      </c>
      <c r="W3575" s="161" t="s">
        <v>12</v>
      </c>
      <c r="X3575" s="161" t="s">
        <v>13</v>
      </c>
      <c r="Y3575" s="169">
        <v>5600</v>
      </c>
      <c r="Z3575" s="169">
        <v>9161101</v>
      </c>
      <c r="AA3575" s="166">
        <v>5.4875E-2</v>
      </c>
      <c r="AB3575" s="167" t="s">
        <v>6528</v>
      </c>
      <c r="AC3575" s="168" t="s">
        <v>3207</v>
      </c>
    </row>
    <row r="3576" spans="1:29" x14ac:dyDescent="0.3">
      <c r="A3576" s="156" t="s">
        <v>3772</v>
      </c>
      <c r="B3576" s="157">
        <v>7</v>
      </c>
      <c r="C3576" s="158" t="s">
        <v>1476</v>
      </c>
      <c r="D3576" s="158" t="s">
        <v>438</v>
      </c>
      <c r="E3576" s="156" t="s">
        <v>2722</v>
      </c>
      <c r="F3576" s="159" t="s">
        <v>2594</v>
      </c>
      <c r="G3576" s="158" t="s">
        <v>5941</v>
      </c>
      <c r="H3576" s="160">
        <v>45608</v>
      </c>
      <c r="I3576" s="160">
        <v>46945</v>
      </c>
      <c r="J3576" s="161" t="s">
        <v>6707</v>
      </c>
      <c r="K3576" s="162" t="s">
        <v>6525</v>
      </c>
      <c r="L3576" s="163" t="s">
        <v>6526</v>
      </c>
      <c r="M3576" s="171">
        <v>3748.5</v>
      </c>
      <c r="N3576" s="164">
        <v>3748.5</v>
      </c>
      <c r="O3576" s="158"/>
      <c r="P3576" s="160"/>
      <c r="Q3576" s="162"/>
      <c r="R3576" s="164">
        <v>0</v>
      </c>
      <c r="S3576" s="163" t="s">
        <v>6132</v>
      </c>
      <c r="T3576" s="163"/>
      <c r="U3576" s="161" t="s">
        <v>10</v>
      </c>
      <c r="V3576" s="161" t="s">
        <v>11</v>
      </c>
      <c r="W3576" s="161" t="s">
        <v>12</v>
      </c>
      <c r="X3576" s="161" t="s">
        <v>13</v>
      </c>
      <c r="Y3576" s="169">
        <v>5600</v>
      </c>
      <c r="Z3576" s="169">
        <v>9161101</v>
      </c>
      <c r="AA3576" s="166">
        <v>0</v>
      </c>
      <c r="AB3576" s="167" t="s">
        <v>6528</v>
      </c>
      <c r="AC3576" s="168" t="s">
        <v>3207</v>
      </c>
    </row>
    <row r="3577" spans="1:29" x14ac:dyDescent="0.3">
      <c r="A3577" s="156" t="s">
        <v>3858</v>
      </c>
      <c r="B3577" s="157">
        <v>6</v>
      </c>
      <c r="C3577" s="167" t="s">
        <v>1476</v>
      </c>
      <c r="D3577" s="158" t="s">
        <v>501</v>
      </c>
      <c r="E3577" s="156" t="s">
        <v>2722</v>
      </c>
      <c r="F3577" s="159" t="s">
        <v>2594</v>
      </c>
      <c r="G3577" s="167" t="s">
        <v>5941</v>
      </c>
      <c r="H3577" s="160">
        <v>45608</v>
      </c>
      <c r="I3577" s="160">
        <v>45909</v>
      </c>
      <c r="J3577" s="161" t="s">
        <v>6707</v>
      </c>
      <c r="K3577" s="162"/>
      <c r="L3577" s="163" t="s">
        <v>6526</v>
      </c>
      <c r="M3577" s="171">
        <v>0</v>
      </c>
      <c r="N3577" s="164">
        <v>937.13</v>
      </c>
      <c r="O3577" s="162" t="s">
        <v>7547</v>
      </c>
      <c r="P3577" s="160">
        <v>45909</v>
      </c>
      <c r="Q3577" s="162" t="s">
        <v>7548</v>
      </c>
      <c r="R3577" s="164">
        <v>937.13</v>
      </c>
      <c r="S3577" s="162" t="s">
        <v>6176</v>
      </c>
      <c r="T3577" s="163"/>
      <c r="U3577" s="161" t="s">
        <v>10</v>
      </c>
      <c r="V3577" s="161" t="s">
        <v>11</v>
      </c>
      <c r="W3577" s="161" t="s">
        <v>12</v>
      </c>
      <c r="X3577" s="161" t="s">
        <v>13</v>
      </c>
      <c r="Y3577" s="169">
        <v>5600</v>
      </c>
      <c r="Z3577" s="169">
        <v>9171101</v>
      </c>
      <c r="AA3577" s="166">
        <v>9.3713000000000005E-2</v>
      </c>
      <c r="AB3577" s="167" t="s">
        <v>6529</v>
      </c>
      <c r="AC3577" s="168" t="s">
        <v>3217</v>
      </c>
    </row>
    <row r="3578" spans="1:29" x14ac:dyDescent="0.3">
      <c r="A3578" s="156" t="s">
        <v>3858</v>
      </c>
      <c r="B3578" s="157">
        <v>6</v>
      </c>
      <c r="C3578" s="156" t="s">
        <v>1476</v>
      </c>
      <c r="D3578" s="158" t="s">
        <v>501</v>
      </c>
      <c r="E3578" s="156" t="s">
        <v>2722</v>
      </c>
      <c r="F3578" s="159" t="s">
        <v>2594</v>
      </c>
      <c r="G3578" s="167" t="s">
        <v>5941</v>
      </c>
      <c r="H3578" s="160">
        <v>45608</v>
      </c>
      <c r="I3578" s="160">
        <v>45930</v>
      </c>
      <c r="J3578" s="161" t="s">
        <v>6707</v>
      </c>
      <c r="K3578" s="162"/>
      <c r="L3578" s="163" t="s">
        <v>6526</v>
      </c>
      <c r="M3578" s="171">
        <v>0</v>
      </c>
      <c r="N3578" s="164">
        <v>275.63</v>
      </c>
      <c r="O3578" s="162" t="s">
        <v>7549</v>
      </c>
      <c r="P3578" s="160">
        <v>45930</v>
      </c>
      <c r="Q3578" s="162" t="s">
        <v>7545</v>
      </c>
      <c r="R3578" s="164">
        <v>275.63</v>
      </c>
      <c r="S3578" s="162" t="s">
        <v>6176</v>
      </c>
      <c r="T3578" s="163"/>
      <c r="U3578" s="161" t="s">
        <v>10</v>
      </c>
      <c r="V3578" s="161" t="s">
        <v>11</v>
      </c>
      <c r="W3578" s="161" t="s">
        <v>12</v>
      </c>
      <c r="X3578" s="161" t="s">
        <v>13</v>
      </c>
      <c r="Y3578" s="169">
        <v>5600</v>
      </c>
      <c r="Z3578" s="169">
        <v>9171101</v>
      </c>
      <c r="AA3578" s="166">
        <v>2.7563000000000001E-2</v>
      </c>
      <c r="AB3578" s="163" t="s">
        <v>6529</v>
      </c>
      <c r="AC3578" s="168" t="s">
        <v>3217</v>
      </c>
    </row>
    <row r="3579" spans="1:29" x14ac:dyDescent="0.3">
      <c r="A3579" s="156" t="s">
        <v>3858</v>
      </c>
      <c r="B3579" s="157">
        <v>6</v>
      </c>
      <c r="C3579" s="158" t="s">
        <v>1476</v>
      </c>
      <c r="D3579" s="158" t="s">
        <v>501</v>
      </c>
      <c r="E3579" s="156" t="s">
        <v>2722</v>
      </c>
      <c r="F3579" s="159" t="s">
        <v>2594</v>
      </c>
      <c r="G3579" s="158" t="s">
        <v>5941</v>
      </c>
      <c r="H3579" s="160">
        <v>45608</v>
      </c>
      <c r="I3579" s="160">
        <v>45954</v>
      </c>
      <c r="J3579" s="161" t="s">
        <v>6707</v>
      </c>
      <c r="K3579" s="162"/>
      <c r="L3579" s="163" t="s">
        <v>6526</v>
      </c>
      <c r="M3579" s="171">
        <v>0</v>
      </c>
      <c r="N3579" s="164">
        <v>275.63</v>
      </c>
      <c r="O3579" s="162" t="s">
        <v>7787</v>
      </c>
      <c r="P3579" s="160">
        <v>45954</v>
      </c>
      <c r="Q3579" s="162" t="s">
        <v>7784</v>
      </c>
      <c r="R3579" s="164">
        <v>275.63</v>
      </c>
      <c r="S3579" s="163" t="s">
        <v>6176</v>
      </c>
      <c r="T3579" s="163"/>
      <c r="U3579" s="161" t="s">
        <v>10</v>
      </c>
      <c r="V3579" s="161" t="s">
        <v>11</v>
      </c>
      <c r="W3579" s="161" t="s">
        <v>12</v>
      </c>
      <c r="X3579" s="161" t="s">
        <v>13</v>
      </c>
      <c r="Y3579" s="169">
        <v>5600</v>
      </c>
      <c r="Z3579" s="169">
        <v>9171101</v>
      </c>
      <c r="AA3579" s="166">
        <v>2.7563000000000001E-2</v>
      </c>
      <c r="AB3579" s="158" t="s">
        <v>6529</v>
      </c>
      <c r="AC3579" s="168" t="s">
        <v>3217</v>
      </c>
    </row>
    <row r="3580" spans="1:29" x14ac:dyDescent="0.3">
      <c r="A3580" s="156" t="s">
        <v>3858</v>
      </c>
      <c r="B3580" s="157">
        <v>6</v>
      </c>
      <c r="C3580" s="158" t="s">
        <v>1476</v>
      </c>
      <c r="D3580" s="158" t="s">
        <v>501</v>
      </c>
      <c r="E3580" s="156" t="s">
        <v>2722</v>
      </c>
      <c r="F3580" s="159" t="s">
        <v>2594</v>
      </c>
      <c r="G3580" s="158" t="s">
        <v>5941</v>
      </c>
      <c r="H3580" s="160">
        <v>45608</v>
      </c>
      <c r="I3580" s="160">
        <v>46002</v>
      </c>
      <c r="J3580" s="161" t="s">
        <v>6707</v>
      </c>
      <c r="K3580" s="162"/>
      <c r="L3580" s="163" t="s">
        <v>6526</v>
      </c>
      <c r="M3580" s="171">
        <v>0</v>
      </c>
      <c r="N3580" s="164">
        <v>275.63</v>
      </c>
      <c r="O3580" s="162" t="s">
        <v>8000</v>
      </c>
      <c r="P3580" s="160">
        <v>46002</v>
      </c>
      <c r="Q3580" s="162" t="s">
        <v>7993</v>
      </c>
      <c r="R3580" s="164">
        <v>275.63</v>
      </c>
      <c r="S3580" s="163" t="s">
        <v>6176</v>
      </c>
      <c r="T3580" s="163"/>
      <c r="U3580" s="161" t="s">
        <v>10</v>
      </c>
      <c r="V3580" s="161" t="s">
        <v>11</v>
      </c>
      <c r="W3580" s="161" t="s">
        <v>12</v>
      </c>
      <c r="X3580" s="161" t="s">
        <v>13</v>
      </c>
      <c r="Y3580" s="165">
        <v>5600</v>
      </c>
      <c r="Z3580" s="165">
        <v>9171101</v>
      </c>
      <c r="AA3580" s="166">
        <v>2.7563000000000001E-2</v>
      </c>
      <c r="AB3580" s="167" t="s">
        <v>6529</v>
      </c>
      <c r="AC3580" s="168" t="s">
        <v>3217</v>
      </c>
    </row>
    <row r="3581" spans="1:29" x14ac:dyDescent="0.3">
      <c r="A3581" s="156" t="s">
        <v>3858</v>
      </c>
      <c r="B3581" s="157">
        <v>6</v>
      </c>
      <c r="C3581" s="158" t="s">
        <v>1476</v>
      </c>
      <c r="D3581" s="156" t="s">
        <v>501</v>
      </c>
      <c r="E3581" s="156" t="s">
        <v>2722</v>
      </c>
      <c r="F3581" s="159" t="s">
        <v>2594</v>
      </c>
      <c r="G3581" s="158" t="s">
        <v>5941</v>
      </c>
      <c r="H3581" s="160">
        <v>45608</v>
      </c>
      <c r="I3581" s="160">
        <v>46169</v>
      </c>
      <c r="J3581" s="161" t="s">
        <v>6707</v>
      </c>
      <c r="K3581" s="162"/>
      <c r="L3581" s="158" t="s">
        <v>6526</v>
      </c>
      <c r="M3581" s="171">
        <v>0</v>
      </c>
      <c r="N3581" s="170">
        <v>275.63</v>
      </c>
      <c r="O3581" s="162" t="s">
        <v>8395</v>
      </c>
      <c r="P3581" s="160">
        <v>46169</v>
      </c>
      <c r="Q3581" s="162" t="s">
        <v>8388</v>
      </c>
      <c r="R3581" s="171">
        <v>275.63</v>
      </c>
      <c r="S3581" s="163" t="s">
        <v>6176</v>
      </c>
      <c r="T3581" s="156"/>
      <c r="U3581" s="161" t="s">
        <v>10</v>
      </c>
      <c r="V3581" s="161" t="s">
        <v>11</v>
      </c>
      <c r="W3581" s="161" t="s">
        <v>12</v>
      </c>
      <c r="X3581" s="161" t="s">
        <v>13</v>
      </c>
      <c r="Y3581" s="165">
        <v>5600</v>
      </c>
      <c r="Z3581" s="165">
        <v>9171101</v>
      </c>
      <c r="AA3581" s="166">
        <v>2.7563000000000001E-2</v>
      </c>
      <c r="AB3581" s="158" t="s">
        <v>6529</v>
      </c>
      <c r="AC3581" s="168" t="s">
        <v>3217</v>
      </c>
    </row>
    <row r="3582" spans="1:29" x14ac:dyDescent="0.3">
      <c r="A3582" s="156" t="s">
        <v>3858</v>
      </c>
      <c r="B3582" s="157">
        <v>6</v>
      </c>
      <c r="C3582" s="158" t="s">
        <v>1476</v>
      </c>
      <c r="D3582" s="158" t="s">
        <v>501</v>
      </c>
      <c r="E3582" s="156" t="s">
        <v>2722</v>
      </c>
      <c r="F3582" s="159" t="s">
        <v>2594</v>
      </c>
      <c r="G3582" s="158" t="s">
        <v>5941</v>
      </c>
      <c r="H3582" s="160">
        <v>45608</v>
      </c>
      <c r="I3582" s="160">
        <v>46169</v>
      </c>
      <c r="J3582" s="161" t="s">
        <v>6707</v>
      </c>
      <c r="K3582" s="162"/>
      <c r="L3582" s="163" t="s">
        <v>6526</v>
      </c>
      <c r="M3582" s="171">
        <v>0</v>
      </c>
      <c r="N3582" s="164">
        <v>275.63</v>
      </c>
      <c r="O3582" s="162" t="s">
        <v>8396</v>
      </c>
      <c r="P3582" s="160">
        <v>46169</v>
      </c>
      <c r="Q3582" s="162" t="s">
        <v>8388</v>
      </c>
      <c r="R3582" s="164">
        <v>275.63</v>
      </c>
      <c r="S3582" s="163" t="s">
        <v>6176</v>
      </c>
      <c r="T3582" s="163"/>
      <c r="U3582" s="161" t="s">
        <v>10</v>
      </c>
      <c r="V3582" s="161" t="s">
        <v>11</v>
      </c>
      <c r="W3582" s="161" t="s">
        <v>12</v>
      </c>
      <c r="X3582" s="161" t="s">
        <v>13</v>
      </c>
      <c r="Y3582" s="169">
        <v>5600</v>
      </c>
      <c r="Z3582" s="165">
        <v>9171101</v>
      </c>
      <c r="AA3582" s="166">
        <v>2.7563000000000001E-2</v>
      </c>
      <c r="AB3582" s="167" t="s">
        <v>6529</v>
      </c>
      <c r="AC3582" s="168" t="s">
        <v>3217</v>
      </c>
    </row>
    <row r="3583" spans="1:29" x14ac:dyDescent="0.3">
      <c r="A3583" s="156" t="s">
        <v>3858</v>
      </c>
      <c r="B3583" s="157">
        <v>6</v>
      </c>
      <c r="C3583" s="158" t="s">
        <v>1476</v>
      </c>
      <c r="D3583" s="158" t="s">
        <v>501</v>
      </c>
      <c r="E3583" s="156" t="s">
        <v>2722</v>
      </c>
      <c r="F3583" s="159" t="s">
        <v>2594</v>
      </c>
      <c r="G3583" s="158" t="s">
        <v>5941</v>
      </c>
      <c r="H3583" s="160">
        <v>45608</v>
      </c>
      <c r="I3583" s="160">
        <v>46169</v>
      </c>
      <c r="J3583" s="161" t="s">
        <v>6707</v>
      </c>
      <c r="K3583" s="162"/>
      <c r="L3583" s="163" t="s">
        <v>6526</v>
      </c>
      <c r="M3583" s="171">
        <v>0</v>
      </c>
      <c r="N3583" s="164">
        <v>275.63</v>
      </c>
      <c r="O3583" s="162" t="s">
        <v>8397</v>
      </c>
      <c r="P3583" s="160">
        <v>46169</v>
      </c>
      <c r="Q3583" s="162" t="s">
        <v>8388</v>
      </c>
      <c r="R3583" s="164">
        <v>275.63</v>
      </c>
      <c r="S3583" s="163" t="s">
        <v>6176</v>
      </c>
      <c r="T3583" s="163"/>
      <c r="U3583" s="161" t="s">
        <v>10</v>
      </c>
      <c r="V3583" s="161" t="s">
        <v>11</v>
      </c>
      <c r="W3583" s="161" t="s">
        <v>12</v>
      </c>
      <c r="X3583" s="161" t="s">
        <v>13</v>
      </c>
      <c r="Y3583" s="169">
        <v>5600</v>
      </c>
      <c r="Z3583" s="169">
        <v>9171101</v>
      </c>
      <c r="AA3583" s="166">
        <v>2.7563000000000001E-2</v>
      </c>
      <c r="AB3583" s="163" t="s">
        <v>6529</v>
      </c>
      <c r="AC3583" s="168" t="s">
        <v>3217</v>
      </c>
    </row>
    <row r="3584" spans="1:29" x14ac:dyDescent="0.3">
      <c r="A3584" s="156" t="s">
        <v>3858</v>
      </c>
      <c r="B3584" s="157">
        <v>6</v>
      </c>
      <c r="C3584" s="158" t="s">
        <v>1476</v>
      </c>
      <c r="D3584" s="158" t="s">
        <v>501</v>
      </c>
      <c r="E3584" s="156" t="s">
        <v>2722</v>
      </c>
      <c r="F3584" s="159" t="s">
        <v>2594</v>
      </c>
      <c r="G3584" s="158" t="s">
        <v>5941</v>
      </c>
      <c r="H3584" s="160">
        <v>45608</v>
      </c>
      <c r="I3584" s="160">
        <v>46169</v>
      </c>
      <c r="J3584" s="161" t="s">
        <v>6707</v>
      </c>
      <c r="K3584" s="162"/>
      <c r="L3584" s="163" t="s">
        <v>6526</v>
      </c>
      <c r="M3584" s="171">
        <v>0</v>
      </c>
      <c r="N3584" s="164">
        <v>275.63</v>
      </c>
      <c r="O3584" s="162" t="s">
        <v>8398</v>
      </c>
      <c r="P3584" s="160">
        <v>46169</v>
      </c>
      <c r="Q3584" s="162" t="s">
        <v>8388</v>
      </c>
      <c r="R3584" s="164">
        <v>275.63</v>
      </c>
      <c r="S3584" s="163" t="s">
        <v>6176</v>
      </c>
      <c r="T3584" s="163"/>
      <c r="U3584" s="161" t="s">
        <v>10</v>
      </c>
      <c r="V3584" s="161" t="s">
        <v>11</v>
      </c>
      <c r="W3584" s="161" t="s">
        <v>12</v>
      </c>
      <c r="X3584" s="161" t="s">
        <v>13</v>
      </c>
      <c r="Y3584" s="169">
        <v>5600</v>
      </c>
      <c r="Z3584" s="169">
        <v>9171101</v>
      </c>
      <c r="AA3584" s="166">
        <v>2.7563000000000001E-2</v>
      </c>
      <c r="AB3584" s="158" t="s">
        <v>6529</v>
      </c>
      <c r="AC3584" s="168" t="s">
        <v>3217</v>
      </c>
    </row>
    <row r="3585" spans="1:29" x14ac:dyDescent="0.3">
      <c r="A3585" s="156" t="s">
        <v>3858</v>
      </c>
      <c r="B3585" s="157">
        <v>6</v>
      </c>
      <c r="C3585" s="158" t="s">
        <v>1476</v>
      </c>
      <c r="D3585" s="158" t="s">
        <v>501</v>
      </c>
      <c r="E3585" s="156" t="s">
        <v>2722</v>
      </c>
      <c r="F3585" s="159" t="s">
        <v>2594</v>
      </c>
      <c r="G3585" s="158" t="s">
        <v>5941</v>
      </c>
      <c r="H3585" s="160">
        <v>45608</v>
      </c>
      <c r="I3585" s="160">
        <v>46945</v>
      </c>
      <c r="J3585" s="161" t="s">
        <v>6707</v>
      </c>
      <c r="K3585" s="162" t="s">
        <v>6525</v>
      </c>
      <c r="L3585" s="163" t="s">
        <v>6526</v>
      </c>
      <c r="M3585" s="171">
        <v>7133.4599999999991</v>
      </c>
      <c r="N3585" s="164">
        <v>7133.4599999999991</v>
      </c>
      <c r="O3585" s="162"/>
      <c r="P3585" s="160"/>
      <c r="Q3585" s="162"/>
      <c r="R3585" s="164">
        <v>0</v>
      </c>
      <c r="S3585" s="163" t="s">
        <v>6176</v>
      </c>
      <c r="T3585" s="163"/>
      <c r="U3585" s="161" t="s">
        <v>10</v>
      </c>
      <c r="V3585" s="161" t="s">
        <v>11</v>
      </c>
      <c r="W3585" s="161" t="s">
        <v>12</v>
      </c>
      <c r="X3585" s="161" t="s">
        <v>13</v>
      </c>
      <c r="Y3585" s="165">
        <v>5600</v>
      </c>
      <c r="Z3585" s="165">
        <v>9171101</v>
      </c>
      <c r="AA3585" s="166">
        <v>0</v>
      </c>
      <c r="AB3585" s="167" t="s">
        <v>6529</v>
      </c>
      <c r="AC3585" s="168" t="s">
        <v>3217</v>
      </c>
    </row>
    <row r="3586" spans="1:29" x14ac:dyDescent="0.3">
      <c r="A3586" s="156" t="s">
        <v>3966</v>
      </c>
      <c r="B3586" s="157">
        <v>4</v>
      </c>
      <c r="C3586" s="158" t="s">
        <v>1476</v>
      </c>
      <c r="D3586" s="156" t="s">
        <v>135</v>
      </c>
      <c r="E3586" s="156" t="s">
        <v>2722</v>
      </c>
      <c r="F3586" s="159" t="s">
        <v>2594</v>
      </c>
      <c r="G3586" s="158" t="s">
        <v>5941</v>
      </c>
      <c r="H3586" s="160">
        <v>45608</v>
      </c>
      <c r="I3586" s="160">
        <v>45635</v>
      </c>
      <c r="J3586" s="161" t="s">
        <v>6174</v>
      </c>
      <c r="K3586" s="162"/>
      <c r="L3586" s="163" t="s">
        <v>6526</v>
      </c>
      <c r="M3586" s="171">
        <v>0</v>
      </c>
      <c r="N3586" s="164">
        <v>1600</v>
      </c>
      <c r="O3586" s="162" t="s">
        <v>6530</v>
      </c>
      <c r="P3586" s="160">
        <v>45635</v>
      </c>
      <c r="Q3586" s="162" t="s">
        <v>6521</v>
      </c>
      <c r="R3586" s="164">
        <v>1600</v>
      </c>
      <c r="S3586" s="162" t="s">
        <v>5858</v>
      </c>
      <c r="T3586" s="163"/>
      <c r="U3586" s="161" t="s">
        <v>10</v>
      </c>
      <c r="V3586" s="161" t="s">
        <v>11</v>
      </c>
      <c r="W3586" s="161" t="s">
        <v>12</v>
      </c>
      <c r="X3586" s="161" t="s">
        <v>13</v>
      </c>
      <c r="Y3586" s="169">
        <v>5600</v>
      </c>
      <c r="Z3586" s="169">
        <v>9201101</v>
      </c>
      <c r="AA3586" s="166">
        <v>0.16</v>
      </c>
      <c r="AB3586" s="158" t="s">
        <v>6531</v>
      </c>
      <c r="AC3586" s="168" t="s">
        <v>3232</v>
      </c>
    </row>
    <row r="3587" spans="1:29" x14ac:dyDescent="0.3">
      <c r="A3587" s="156" t="s">
        <v>3966</v>
      </c>
      <c r="B3587" s="157">
        <v>4</v>
      </c>
      <c r="C3587" s="158" t="s">
        <v>1476</v>
      </c>
      <c r="D3587" s="156" t="s">
        <v>135</v>
      </c>
      <c r="E3587" s="156" t="s">
        <v>2722</v>
      </c>
      <c r="F3587" s="159" t="s">
        <v>2594</v>
      </c>
      <c r="G3587" s="156" t="s">
        <v>5941</v>
      </c>
      <c r="H3587" s="160">
        <v>45608</v>
      </c>
      <c r="I3587" s="160">
        <v>45635</v>
      </c>
      <c r="J3587" s="161" t="s">
        <v>6174</v>
      </c>
      <c r="K3587" s="162"/>
      <c r="L3587" s="163" t="s">
        <v>6526</v>
      </c>
      <c r="M3587" s="171">
        <v>0</v>
      </c>
      <c r="N3587" s="164">
        <v>492.76</v>
      </c>
      <c r="O3587" s="162" t="s">
        <v>6532</v>
      </c>
      <c r="P3587" s="160">
        <v>45635</v>
      </c>
      <c r="Q3587" s="162" t="s">
        <v>6521</v>
      </c>
      <c r="R3587" s="164">
        <v>492.76</v>
      </c>
      <c r="S3587" s="162" t="s">
        <v>5858</v>
      </c>
      <c r="T3587" s="163"/>
      <c r="U3587" s="161" t="s">
        <v>10</v>
      </c>
      <c r="V3587" s="161" t="s">
        <v>11</v>
      </c>
      <c r="W3587" s="161" t="s">
        <v>12</v>
      </c>
      <c r="X3587" s="161" t="s">
        <v>13</v>
      </c>
      <c r="Y3587" s="169">
        <v>5600</v>
      </c>
      <c r="Z3587" s="169">
        <v>9201101</v>
      </c>
      <c r="AA3587" s="166">
        <v>4.9276E-2</v>
      </c>
      <c r="AB3587" s="158" t="s">
        <v>6531</v>
      </c>
      <c r="AC3587" s="168" t="s">
        <v>3232</v>
      </c>
    </row>
    <row r="3588" spans="1:29" x14ac:dyDescent="0.3">
      <c r="A3588" s="156" t="s">
        <v>3966</v>
      </c>
      <c r="B3588" s="157">
        <v>4</v>
      </c>
      <c r="C3588" s="158" t="s">
        <v>1476</v>
      </c>
      <c r="D3588" s="158" t="s">
        <v>135</v>
      </c>
      <c r="E3588" s="156" t="s">
        <v>2722</v>
      </c>
      <c r="F3588" s="159" t="s">
        <v>2594</v>
      </c>
      <c r="G3588" s="158" t="s">
        <v>5941</v>
      </c>
      <c r="H3588" s="160">
        <v>45608</v>
      </c>
      <c r="I3588" s="160">
        <v>45673</v>
      </c>
      <c r="J3588" s="161" t="s">
        <v>6174</v>
      </c>
      <c r="K3588" s="162"/>
      <c r="L3588" s="163" t="s">
        <v>6526</v>
      </c>
      <c r="M3588" s="171">
        <v>0</v>
      </c>
      <c r="N3588" s="164">
        <v>492.76</v>
      </c>
      <c r="O3588" s="162" t="s">
        <v>7043</v>
      </c>
      <c r="P3588" s="160">
        <v>45673</v>
      </c>
      <c r="Q3588" s="162" t="s">
        <v>6996</v>
      </c>
      <c r="R3588" s="164">
        <v>492.76</v>
      </c>
      <c r="S3588" s="163" t="s">
        <v>5858</v>
      </c>
      <c r="T3588" s="163"/>
      <c r="U3588" s="161" t="s">
        <v>10</v>
      </c>
      <c r="V3588" s="161" t="s">
        <v>11</v>
      </c>
      <c r="W3588" s="161" t="s">
        <v>12</v>
      </c>
      <c r="X3588" s="161" t="s">
        <v>13</v>
      </c>
      <c r="Y3588" s="165">
        <v>5600</v>
      </c>
      <c r="Z3588" s="165">
        <v>9201101</v>
      </c>
      <c r="AA3588" s="166">
        <v>4.9276E-2</v>
      </c>
      <c r="AB3588" s="167" t="s">
        <v>6531</v>
      </c>
      <c r="AC3588" s="168" t="s">
        <v>3232</v>
      </c>
    </row>
    <row r="3589" spans="1:29" x14ac:dyDescent="0.3">
      <c r="A3589" s="156" t="s">
        <v>3966</v>
      </c>
      <c r="B3589" s="157">
        <v>4</v>
      </c>
      <c r="C3589" s="156" t="s">
        <v>1476</v>
      </c>
      <c r="D3589" s="158" t="s">
        <v>135</v>
      </c>
      <c r="E3589" s="156" t="s">
        <v>2722</v>
      </c>
      <c r="F3589" s="159" t="s">
        <v>2594</v>
      </c>
      <c r="G3589" s="156" t="s">
        <v>5941</v>
      </c>
      <c r="H3589" s="160">
        <v>45608</v>
      </c>
      <c r="I3589" s="160">
        <v>45685</v>
      </c>
      <c r="J3589" s="161" t="s">
        <v>6174</v>
      </c>
      <c r="K3589" s="173"/>
      <c r="L3589" s="158" t="s">
        <v>6526</v>
      </c>
      <c r="M3589" s="171">
        <v>0</v>
      </c>
      <c r="N3589" s="164">
        <v>197.1</v>
      </c>
      <c r="O3589" s="162" t="s">
        <v>7044</v>
      </c>
      <c r="P3589" s="160">
        <v>45685</v>
      </c>
      <c r="Q3589" s="162" t="s">
        <v>6993</v>
      </c>
      <c r="R3589" s="164">
        <v>197.1</v>
      </c>
      <c r="S3589" s="162" t="s">
        <v>5858</v>
      </c>
      <c r="T3589" s="163"/>
      <c r="U3589" s="161" t="s">
        <v>10</v>
      </c>
      <c r="V3589" s="161" t="s">
        <v>11</v>
      </c>
      <c r="W3589" s="161" t="s">
        <v>12</v>
      </c>
      <c r="X3589" s="161" t="s">
        <v>13</v>
      </c>
      <c r="Y3589" s="165">
        <v>5600</v>
      </c>
      <c r="Z3589" s="169">
        <v>9201101</v>
      </c>
      <c r="AA3589" s="166">
        <v>1.9709999999999998E-2</v>
      </c>
      <c r="AB3589" s="158" t="s">
        <v>6531</v>
      </c>
      <c r="AC3589" s="168" t="s">
        <v>3232</v>
      </c>
    </row>
    <row r="3590" spans="1:29" x14ac:dyDescent="0.3">
      <c r="A3590" s="156" t="s">
        <v>3966</v>
      </c>
      <c r="B3590" s="157">
        <v>4</v>
      </c>
      <c r="C3590" s="156" t="s">
        <v>1476</v>
      </c>
      <c r="D3590" s="158" t="s">
        <v>135</v>
      </c>
      <c r="E3590" s="156" t="s">
        <v>2722</v>
      </c>
      <c r="F3590" s="159" t="s">
        <v>2594</v>
      </c>
      <c r="G3590" s="156" t="s">
        <v>5941</v>
      </c>
      <c r="H3590" s="160">
        <v>45608</v>
      </c>
      <c r="I3590" s="160">
        <v>45691</v>
      </c>
      <c r="J3590" s="161" t="s">
        <v>6174</v>
      </c>
      <c r="K3590" s="173"/>
      <c r="L3590" s="158" t="s">
        <v>6526</v>
      </c>
      <c r="M3590" s="171">
        <v>0</v>
      </c>
      <c r="N3590" s="171">
        <v>492.76</v>
      </c>
      <c r="O3590" s="162" t="s">
        <v>7045</v>
      </c>
      <c r="P3590" s="160">
        <v>45691</v>
      </c>
      <c r="Q3590" s="162" t="s">
        <v>7021</v>
      </c>
      <c r="R3590" s="164">
        <v>492.76</v>
      </c>
      <c r="S3590" s="162" t="s">
        <v>5858</v>
      </c>
      <c r="T3590" s="163"/>
      <c r="U3590" s="161" t="s">
        <v>10</v>
      </c>
      <c r="V3590" s="161" t="s">
        <v>11</v>
      </c>
      <c r="W3590" s="161" t="s">
        <v>12</v>
      </c>
      <c r="X3590" s="161" t="s">
        <v>13</v>
      </c>
      <c r="Y3590" s="169">
        <v>5600</v>
      </c>
      <c r="Z3590" s="169">
        <v>9201101</v>
      </c>
      <c r="AA3590" s="166">
        <v>4.9276E-2</v>
      </c>
      <c r="AB3590" s="158" t="s">
        <v>6531</v>
      </c>
      <c r="AC3590" s="168" t="s">
        <v>3232</v>
      </c>
    </row>
    <row r="3591" spans="1:29" x14ac:dyDescent="0.3">
      <c r="A3591" s="156" t="s">
        <v>3966</v>
      </c>
      <c r="B3591" s="157">
        <v>4</v>
      </c>
      <c r="C3591" s="158" t="s">
        <v>1476</v>
      </c>
      <c r="D3591" s="156" t="s">
        <v>135</v>
      </c>
      <c r="E3591" s="156" t="s">
        <v>2722</v>
      </c>
      <c r="F3591" s="159" t="s">
        <v>2594</v>
      </c>
      <c r="G3591" s="156" t="s">
        <v>5941</v>
      </c>
      <c r="H3591" s="160">
        <v>45608</v>
      </c>
      <c r="I3591" s="160">
        <v>45727</v>
      </c>
      <c r="J3591" s="161" t="s">
        <v>6174</v>
      </c>
      <c r="K3591" s="173"/>
      <c r="L3591" s="158" t="s">
        <v>6526</v>
      </c>
      <c r="M3591" s="171">
        <v>0</v>
      </c>
      <c r="N3591" s="164">
        <v>492.76</v>
      </c>
      <c r="O3591" s="162" t="s">
        <v>7046</v>
      </c>
      <c r="P3591" s="160">
        <v>45727</v>
      </c>
      <c r="Q3591" s="162" t="s">
        <v>6999</v>
      </c>
      <c r="R3591" s="164">
        <v>492.76</v>
      </c>
      <c r="S3591" s="162" t="s">
        <v>5858</v>
      </c>
      <c r="T3591" s="163"/>
      <c r="U3591" s="161" t="s">
        <v>10</v>
      </c>
      <c r="V3591" s="161" t="s">
        <v>11</v>
      </c>
      <c r="W3591" s="161" t="s">
        <v>12</v>
      </c>
      <c r="X3591" s="161" t="s">
        <v>13</v>
      </c>
      <c r="Y3591" s="165">
        <v>5600</v>
      </c>
      <c r="Z3591" s="169">
        <v>9201101</v>
      </c>
      <c r="AA3591" s="166">
        <v>4.9276E-2</v>
      </c>
      <c r="AB3591" s="158" t="s">
        <v>6531</v>
      </c>
      <c r="AC3591" s="168" t="s">
        <v>3232</v>
      </c>
    </row>
    <row r="3592" spans="1:29" x14ac:dyDescent="0.3">
      <c r="A3592" s="156" t="s">
        <v>3966</v>
      </c>
      <c r="B3592" s="157">
        <v>4</v>
      </c>
      <c r="C3592" s="156" t="s">
        <v>1476</v>
      </c>
      <c r="D3592" s="156" t="s">
        <v>135</v>
      </c>
      <c r="E3592" s="156" t="s">
        <v>2722</v>
      </c>
      <c r="F3592" s="159" t="s">
        <v>2594</v>
      </c>
      <c r="G3592" s="156" t="s">
        <v>5941</v>
      </c>
      <c r="H3592" s="160">
        <v>45608</v>
      </c>
      <c r="I3592" s="160">
        <v>45744</v>
      </c>
      <c r="J3592" s="161" t="s">
        <v>6174</v>
      </c>
      <c r="K3592" s="162"/>
      <c r="L3592" s="163" t="s">
        <v>6526</v>
      </c>
      <c r="M3592" s="171">
        <v>0</v>
      </c>
      <c r="N3592" s="164">
        <v>492.76</v>
      </c>
      <c r="O3592" s="162" t="s">
        <v>7047</v>
      </c>
      <c r="P3592" s="160">
        <v>45744</v>
      </c>
      <c r="Q3592" s="162" t="s">
        <v>7026</v>
      </c>
      <c r="R3592" s="164">
        <v>492.76</v>
      </c>
      <c r="S3592" s="162" t="s">
        <v>5858</v>
      </c>
      <c r="T3592" s="163"/>
      <c r="U3592" s="161" t="s">
        <v>10</v>
      </c>
      <c r="V3592" s="161" t="s">
        <v>11</v>
      </c>
      <c r="W3592" s="161" t="s">
        <v>12</v>
      </c>
      <c r="X3592" s="161" t="s">
        <v>13</v>
      </c>
      <c r="Y3592" s="169">
        <v>5600</v>
      </c>
      <c r="Z3592" s="169">
        <v>9201101</v>
      </c>
      <c r="AA3592" s="166">
        <v>4.9276E-2</v>
      </c>
      <c r="AB3592" s="158" t="s">
        <v>6531</v>
      </c>
      <c r="AC3592" s="168" t="s">
        <v>3232</v>
      </c>
    </row>
    <row r="3593" spans="1:29" x14ac:dyDescent="0.3">
      <c r="A3593" s="156" t="s">
        <v>3966</v>
      </c>
      <c r="B3593" s="157">
        <v>4</v>
      </c>
      <c r="C3593" s="156" t="s">
        <v>1476</v>
      </c>
      <c r="D3593" s="156" t="s">
        <v>135</v>
      </c>
      <c r="E3593" s="156" t="s">
        <v>2722</v>
      </c>
      <c r="F3593" s="159" t="s">
        <v>2594</v>
      </c>
      <c r="G3593" s="156" t="s">
        <v>5941</v>
      </c>
      <c r="H3593" s="160">
        <v>45608</v>
      </c>
      <c r="I3593" s="160">
        <v>45791</v>
      </c>
      <c r="J3593" s="161" t="s">
        <v>6174</v>
      </c>
      <c r="K3593" s="173"/>
      <c r="L3593" s="158" t="s">
        <v>6526</v>
      </c>
      <c r="M3593" s="171">
        <v>0</v>
      </c>
      <c r="N3593" s="171">
        <v>492.76</v>
      </c>
      <c r="O3593" s="162" t="s">
        <v>7048</v>
      </c>
      <c r="P3593" s="160">
        <v>45791</v>
      </c>
      <c r="Q3593" s="162" t="s">
        <v>7007</v>
      </c>
      <c r="R3593" s="164">
        <v>492.76</v>
      </c>
      <c r="S3593" s="162" t="s">
        <v>5858</v>
      </c>
      <c r="T3593" s="163"/>
      <c r="U3593" s="161" t="s">
        <v>10</v>
      </c>
      <c r="V3593" s="161" t="s">
        <v>11</v>
      </c>
      <c r="W3593" s="161" t="s">
        <v>12</v>
      </c>
      <c r="X3593" s="161" t="s">
        <v>13</v>
      </c>
      <c r="Y3593" s="169">
        <v>5600</v>
      </c>
      <c r="Z3593" s="169">
        <v>9201101</v>
      </c>
      <c r="AA3593" s="166">
        <v>4.9276E-2</v>
      </c>
      <c r="AB3593" s="158" t="s">
        <v>6531</v>
      </c>
      <c r="AC3593" s="168" t="s">
        <v>3232</v>
      </c>
    </row>
    <row r="3594" spans="1:29" x14ac:dyDescent="0.3">
      <c r="A3594" s="156" t="s">
        <v>3966</v>
      </c>
      <c r="B3594" s="157">
        <v>4</v>
      </c>
      <c r="C3594" s="158" t="s">
        <v>1476</v>
      </c>
      <c r="D3594" s="163" t="s">
        <v>135</v>
      </c>
      <c r="E3594" s="156" t="s">
        <v>2722</v>
      </c>
      <c r="F3594" s="159" t="s">
        <v>2594</v>
      </c>
      <c r="G3594" s="156" t="s">
        <v>5941</v>
      </c>
      <c r="H3594" s="160">
        <v>45608</v>
      </c>
      <c r="I3594" s="160">
        <v>45791</v>
      </c>
      <c r="J3594" s="161" t="s">
        <v>6174</v>
      </c>
      <c r="K3594" s="173"/>
      <c r="L3594" s="158" t="s">
        <v>6526</v>
      </c>
      <c r="M3594" s="171">
        <v>0</v>
      </c>
      <c r="N3594" s="171">
        <v>493.88</v>
      </c>
      <c r="O3594" s="162" t="s">
        <v>7049</v>
      </c>
      <c r="P3594" s="160">
        <v>45791</v>
      </c>
      <c r="Q3594" s="162" t="s">
        <v>7007</v>
      </c>
      <c r="R3594" s="164">
        <v>493.88</v>
      </c>
      <c r="S3594" s="162" t="s">
        <v>5858</v>
      </c>
      <c r="T3594" s="163"/>
      <c r="U3594" s="161" t="s">
        <v>10</v>
      </c>
      <c r="V3594" s="161" t="s">
        <v>11</v>
      </c>
      <c r="W3594" s="161" t="s">
        <v>12</v>
      </c>
      <c r="X3594" s="161" t="s">
        <v>13</v>
      </c>
      <c r="Y3594" s="169">
        <v>5600</v>
      </c>
      <c r="Z3594" s="169">
        <v>9201101</v>
      </c>
      <c r="AA3594" s="166">
        <v>4.9388000000000001E-2</v>
      </c>
      <c r="AB3594" s="158" t="s">
        <v>6531</v>
      </c>
      <c r="AC3594" s="168" t="s">
        <v>3232</v>
      </c>
    </row>
    <row r="3595" spans="1:29" x14ac:dyDescent="0.3">
      <c r="A3595" s="156" t="s">
        <v>3966</v>
      </c>
      <c r="B3595" s="157">
        <v>4</v>
      </c>
      <c r="C3595" s="156" t="s">
        <v>1476</v>
      </c>
      <c r="D3595" s="163" t="s">
        <v>135</v>
      </c>
      <c r="E3595" s="156" t="s">
        <v>2722</v>
      </c>
      <c r="F3595" s="159" t="s">
        <v>2594</v>
      </c>
      <c r="G3595" s="156" t="s">
        <v>5941</v>
      </c>
      <c r="H3595" s="160">
        <v>45608</v>
      </c>
      <c r="I3595" s="160">
        <v>45838</v>
      </c>
      <c r="J3595" s="161" t="s">
        <v>6174</v>
      </c>
      <c r="K3595" s="162"/>
      <c r="L3595" s="163" t="s">
        <v>6526</v>
      </c>
      <c r="M3595" s="171">
        <v>0</v>
      </c>
      <c r="N3595" s="164">
        <v>493.88</v>
      </c>
      <c r="O3595" s="162" t="s">
        <v>7050</v>
      </c>
      <c r="P3595" s="160">
        <v>45838</v>
      </c>
      <c r="Q3595" s="162" t="s">
        <v>7039</v>
      </c>
      <c r="R3595" s="164">
        <v>493.88</v>
      </c>
      <c r="S3595" s="162" t="s">
        <v>5858</v>
      </c>
      <c r="T3595" s="163"/>
      <c r="U3595" s="161" t="s">
        <v>10</v>
      </c>
      <c r="V3595" s="161" t="s">
        <v>11</v>
      </c>
      <c r="W3595" s="161" t="s">
        <v>12</v>
      </c>
      <c r="X3595" s="161" t="s">
        <v>13</v>
      </c>
      <c r="Y3595" s="169">
        <v>5600</v>
      </c>
      <c r="Z3595" s="169">
        <v>9201101</v>
      </c>
      <c r="AA3595" s="166">
        <v>4.9388000000000001E-2</v>
      </c>
      <c r="AB3595" s="183" t="s">
        <v>6531</v>
      </c>
      <c r="AC3595" s="168" t="s">
        <v>3232</v>
      </c>
    </row>
    <row r="3596" spans="1:29" x14ac:dyDescent="0.3">
      <c r="A3596" s="156" t="s">
        <v>3966</v>
      </c>
      <c r="B3596" s="157">
        <v>4</v>
      </c>
      <c r="C3596" s="158" t="s">
        <v>1476</v>
      </c>
      <c r="D3596" s="156" t="s">
        <v>135</v>
      </c>
      <c r="E3596" s="156" t="s">
        <v>2722</v>
      </c>
      <c r="F3596" s="159" t="s">
        <v>2594</v>
      </c>
      <c r="G3596" s="156" t="s">
        <v>5941</v>
      </c>
      <c r="H3596" s="160">
        <v>45608</v>
      </c>
      <c r="I3596" s="160">
        <v>45870</v>
      </c>
      <c r="J3596" s="161" t="s">
        <v>6707</v>
      </c>
      <c r="K3596" s="162"/>
      <c r="L3596" s="163" t="s">
        <v>6526</v>
      </c>
      <c r="M3596" s="171">
        <v>0</v>
      </c>
      <c r="N3596" s="164">
        <v>493.88</v>
      </c>
      <c r="O3596" s="162" t="s">
        <v>7550</v>
      </c>
      <c r="P3596" s="160">
        <v>45870</v>
      </c>
      <c r="Q3596" s="162" t="s">
        <v>7541</v>
      </c>
      <c r="R3596" s="164">
        <v>493.88</v>
      </c>
      <c r="S3596" s="162" t="s">
        <v>5858</v>
      </c>
      <c r="T3596" s="163"/>
      <c r="U3596" s="161" t="s">
        <v>10</v>
      </c>
      <c r="V3596" s="161" t="s">
        <v>11</v>
      </c>
      <c r="W3596" s="161" t="s">
        <v>12</v>
      </c>
      <c r="X3596" s="161" t="s">
        <v>13</v>
      </c>
      <c r="Y3596" s="169">
        <v>5600</v>
      </c>
      <c r="Z3596" s="169">
        <v>9201101</v>
      </c>
      <c r="AA3596" s="166">
        <v>4.9388000000000001E-2</v>
      </c>
      <c r="AB3596" s="158" t="s">
        <v>6531</v>
      </c>
      <c r="AC3596" s="168" t="s">
        <v>3232</v>
      </c>
    </row>
    <row r="3597" spans="1:29" x14ac:dyDescent="0.3">
      <c r="A3597" s="156" t="s">
        <v>3966</v>
      </c>
      <c r="B3597" s="157">
        <v>4</v>
      </c>
      <c r="C3597" s="158" t="s">
        <v>1476</v>
      </c>
      <c r="D3597" s="158" t="s">
        <v>135</v>
      </c>
      <c r="E3597" s="156" t="s">
        <v>2722</v>
      </c>
      <c r="F3597" s="159" t="s">
        <v>2594</v>
      </c>
      <c r="G3597" s="158" t="s">
        <v>5941</v>
      </c>
      <c r="H3597" s="160">
        <v>45608</v>
      </c>
      <c r="I3597" s="160">
        <v>45929</v>
      </c>
      <c r="J3597" s="161" t="s">
        <v>6707</v>
      </c>
      <c r="K3597" s="162"/>
      <c r="L3597" s="163" t="s">
        <v>6526</v>
      </c>
      <c r="M3597" s="171">
        <v>0</v>
      </c>
      <c r="N3597" s="164">
        <v>493.88</v>
      </c>
      <c r="O3597" s="162" t="s">
        <v>7551</v>
      </c>
      <c r="P3597" s="160">
        <v>45929</v>
      </c>
      <c r="Q3597" s="162" t="s">
        <v>7552</v>
      </c>
      <c r="R3597" s="164">
        <v>493.88</v>
      </c>
      <c r="S3597" s="163" t="s">
        <v>5858</v>
      </c>
      <c r="T3597" s="163"/>
      <c r="U3597" s="161" t="s">
        <v>10</v>
      </c>
      <c r="V3597" s="161" t="s">
        <v>11</v>
      </c>
      <c r="W3597" s="161" t="s">
        <v>12</v>
      </c>
      <c r="X3597" s="161" t="s">
        <v>13</v>
      </c>
      <c r="Y3597" s="165">
        <v>5600</v>
      </c>
      <c r="Z3597" s="165">
        <v>9201101</v>
      </c>
      <c r="AA3597" s="166">
        <v>4.9388000000000001E-2</v>
      </c>
      <c r="AB3597" s="167" t="s">
        <v>6531</v>
      </c>
      <c r="AC3597" s="168" t="s">
        <v>3232</v>
      </c>
    </row>
    <row r="3598" spans="1:29" x14ac:dyDescent="0.3">
      <c r="A3598" s="156" t="s">
        <v>3966</v>
      </c>
      <c r="B3598" s="157">
        <v>4</v>
      </c>
      <c r="C3598" s="158" t="s">
        <v>1476</v>
      </c>
      <c r="D3598" s="156" t="s">
        <v>135</v>
      </c>
      <c r="E3598" s="156" t="s">
        <v>2722</v>
      </c>
      <c r="F3598" s="158" t="s">
        <v>2594</v>
      </c>
      <c r="G3598" s="158" t="s">
        <v>5941</v>
      </c>
      <c r="H3598" s="160">
        <v>45608</v>
      </c>
      <c r="I3598" s="160">
        <v>45954</v>
      </c>
      <c r="J3598" s="161" t="s">
        <v>6707</v>
      </c>
      <c r="K3598" s="173"/>
      <c r="L3598" s="158" t="s">
        <v>6526</v>
      </c>
      <c r="M3598" s="171">
        <v>0</v>
      </c>
      <c r="N3598" s="171">
        <v>493.88</v>
      </c>
      <c r="O3598" s="162" t="s">
        <v>7788</v>
      </c>
      <c r="P3598" s="160">
        <v>45954</v>
      </c>
      <c r="Q3598" s="162" t="s">
        <v>7784</v>
      </c>
      <c r="R3598" s="171">
        <v>493.88</v>
      </c>
      <c r="S3598" s="162" t="s">
        <v>5858</v>
      </c>
      <c r="T3598" s="156"/>
      <c r="U3598" s="161" t="s">
        <v>10</v>
      </c>
      <c r="V3598" s="161" t="s">
        <v>11</v>
      </c>
      <c r="W3598" s="161" t="s">
        <v>12</v>
      </c>
      <c r="X3598" s="161" t="s">
        <v>13</v>
      </c>
      <c r="Y3598" s="165">
        <v>5600</v>
      </c>
      <c r="Z3598" s="165">
        <v>9201101</v>
      </c>
      <c r="AA3598" s="166">
        <v>4.9388000000000001E-2</v>
      </c>
      <c r="AB3598" s="163" t="s">
        <v>6531</v>
      </c>
      <c r="AC3598" s="168" t="s">
        <v>3232</v>
      </c>
    </row>
    <row r="3599" spans="1:29" x14ac:dyDescent="0.3">
      <c r="A3599" s="156" t="s">
        <v>3966</v>
      </c>
      <c r="B3599" s="157">
        <v>4</v>
      </c>
      <c r="C3599" s="158" t="s">
        <v>1476</v>
      </c>
      <c r="D3599" s="158" t="s">
        <v>135</v>
      </c>
      <c r="E3599" s="156" t="s">
        <v>2722</v>
      </c>
      <c r="F3599" s="159" t="s">
        <v>2594</v>
      </c>
      <c r="G3599" s="158" t="s">
        <v>5941</v>
      </c>
      <c r="H3599" s="160">
        <v>45608</v>
      </c>
      <c r="I3599" s="160">
        <v>45954</v>
      </c>
      <c r="J3599" s="161" t="s">
        <v>6707</v>
      </c>
      <c r="K3599" s="162"/>
      <c r="L3599" s="163" t="s">
        <v>6526</v>
      </c>
      <c r="M3599" s="171">
        <v>0</v>
      </c>
      <c r="N3599" s="164">
        <v>493.88</v>
      </c>
      <c r="O3599" s="162" t="s">
        <v>7789</v>
      </c>
      <c r="P3599" s="160">
        <v>45954</v>
      </c>
      <c r="Q3599" s="162" t="s">
        <v>7784</v>
      </c>
      <c r="R3599" s="164">
        <v>493.88</v>
      </c>
      <c r="S3599" s="163" t="s">
        <v>5858</v>
      </c>
      <c r="T3599" s="163"/>
      <c r="U3599" s="161" t="s">
        <v>10</v>
      </c>
      <c r="V3599" s="161" t="s">
        <v>11</v>
      </c>
      <c r="W3599" s="161" t="s">
        <v>12</v>
      </c>
      <c r="X3599" s="161" t="s">
        <v>13</v>
      </c>
      <c r="Y3599" s="165">
        <v>5600</v>
      </c>
      <c r="Z3599" s="165">
        <v>9201101</v>
      </c>
      <c r="AA3599" s="166">
        <v>4.9388000000000001E-2</v>
      </c>
      <c r="AB3599" s="167" t="s">
        <v>6531</v>
      </c>
      <c r="AC3599" s="168" t="s">
        <v>3232</v>
      </c>
    </row>
    <row r="3600" spans="1:29" x14ac:dyDescent="0.3">
      <c r="A3600" s="156" t="s">
        <v>3966</v>
      </c>
      <c r="B3600" s="157">
        <v>4</v>
      </c>
      <c r="C3600" s="158" t="s">
        <v>1476</v>
      </c>
      <c r="D3600" s="158" t="s">
        <v>135</v>
      </c>
      <c r="E3600" s="156" t="s">
        <v>2722</v>
      </c>
      <c r="F3600" s="159" t="s">
        <v>2594</v>
      </c>
      <c r="G3600" s="158" t="s">
        <v>5941</v>
      </c>
      <c r="H3600" s="160">
        <v>45608</v>
      </c>
      <c r="I3600" s="160">
        <v>46945</v>
      </c>
      <c r="J3600" s="161" t="s">
        <v>6707</v>
      </c>
      <c r="K3600" s="162" t="s">
        <v>6525</v>
      </c>
      <c r="L3600" s="163" t="s">
        <v>6526</v>
      </c>
      <c r="M3600" s="171">
        <v>2283.0599999999986</v>
      </c>
      <c r="N3600" s="164">
        <v>2283.0599999999986</v>
      </c>
      <c r="O3600" s="158"/>
      <c r="P3600" s="160"/>
      <c r="Q3600" s="162"/>
      <c r="R3600" s="164">
        <v>0</v>
      </c>
      <c r="S3600" s="163" t="s">
        <v>5858</v>
      </c>
      <c r="T3600" s="163"/>
      <c r="U3600" s="161" t="s">
        <v>10</v>
      </c>
      <c r="V3600" s="161" t="s">
        <v>11</v>
      </c>
      <c r="W3600" s="161" t="s">
        <v>12</v>
      </c>
      <c r="X3600" s="161" t="s">
        <v>13</v>
      </c>
      <c r="Y3600" s="169">
        <v>5600</v>
      </c>
      <c r="Z3600" s="169">
        <v>9201101</v>
      </c>
      <c r="AA3600" s="166">
        <v>0</v>
      </c>
      <c r="AB3600" s="167" t="s">
        <v>6531</v>
      </c>
      <c r="AC3600" s="168" t="s">
        <v>3232</v>
      </c>
    </row>
    <row r="3601" spans="1:29" x14ac:dyDescent="0.3">
      <c r="A3601" s="156" t="s">
        <v>4257</v>
      </c>
      <c r="B3601" s="157">
        <v>8</v>
      </c>
      <c r="C3601" s="156" t="s">
        <v>1476</v>
      </c>
      <c r="D3601" s="158" t="s">
        <v>507</v>
      </c>
      <c r="E3601" s="156" t="s">
        <v>2722</v>
      </c>
      <c r="F3601" s="159" t="s">
        <v>2594</v>
      </c>
      <c r="G3601" s="156" t="s">
        <v>5941</v>
      </c>
      <c r="H3601" s="160">
        <v>45770</v>
      </c>
      <c r="I3601" s="160">
        <v>45825</v>
      </c>
      <c r="J3601" s="161" t="s">
        <v>6174</v>
      </c>
      <c r="K3601" s="162"/>
      <c r="L3601" s="163" t="s">
        <v>7051</v>
      </c>
      <c r="M3601" s="171">
        <v>0</v>
      </c>
      <c r="N3601" s="164">
        <v>937.13</v>
      </c>
      <c r="O3601" s="162" t="s">
        <v>7052</v>
      </c>
      <c r="P3601" s="160">
        <v>45825</v>
      </c>
      <c r="Q3601" s="162" t="s">
        <v>7009</v>
      </c>
      <c r="R3601" s="164">
        <v>937.13</v>
      </c>
      <c r="S3601" s="162" t="s">
        <v>6241</v>
      </c>
      <c r="T3601" s="163"/>
      <c r="U3601" s="161" t="s">
        <v>10</v>
      </c>
      <c r="V3601" s="161" t="s">
        <v>11</v>
      </c>
      <c r="W3601" s="161" t="s">
        <v>12</v>
      </c>
      <c r="X3601" s="161" t="s">
        <v>13</v>
      </c>
      <c r="Y3601" s="169">
        <v>5600</v>
      </c>
      <c r="Z3601" s="169">
        <v>9281101</v>
      </c>
      <c r="AA3601" s="166">
        <v>9.3713000000000005E-2</v>
      </c>
      <c r="AB3601" s="158" t="s">
        <v>7053</v>
      </c>
      <c r="AC3601" s="168" t="s">
        <v>3272</v>
      </c>
    </row>
    <row r="3602" spans="1:29" x14ac:dyDescent="0.3">
      <c r="A3602" s="156" t="s">
        <v>4257</v>
      </c>
      <c r="B3602" s="157">
        <v>8</v>
      </c>
      <c r="C3602" s="167" t="s">
        <v>1476</v>
      </c>
      <c r="D3602" s="158" t="s">
        <v>507</v>
      </c>
      <c r="E3602" s="156" t="s">
        <v>2722</v>
      </c>
      <c r="F3602" s="158" t="s">
        <v>2594</v>
      </c>
      <c r="G3602" s="158" t="s">
        <v>5941</v>
      </c>
      <c r="H3602" s="160">
        <v>45770</v>
      </c>
      <c r="I3602" s="160">
        <v>45838</v>
      </c>
      <c r="J3602" s="161" t="s">
        <v>6174</v>
      </c>
      <c r="K3602" s="162"/>
      <c r="L3602" s="156" t="s">
        <v>7051</v>
      </c>
      <c r="M3602" s="171">
        <v>0</v>
      </c>
      <c r="N3602" s="171">
        <v>275.63</v>
      </c>
      <c r="O3602" s="162" t="s">
        <v>7054</v>
      </c>
      <c r="P3602" s="160">
        <v>45838</v>
      </c>
      <c r="Q3602" s="162" t="s">
        <v>7039</v>
      </c>
      <c r="R3602" s="171">
        <v>275.63</v>
      </c>
      <c r="S3602" s="163" t="s">
        <v>6241</v>
      </c>
      <c r="T3602" s="156"/>
      <c r="U3602" s="161" t="s">
        <v>10</v>
      </c>
      <c r="V3602" s="161" t="s">
        <v>11</v>
      </c>
      <c r="W3602" s="161" t="s">
        <v>12</v>
      </c>
      <c r="X3602" s="161" t="s">
        <v>13</v>
      </c>
      <c r="Y3602" s="165">
        <v>5600</v>
      </c>
      <c r="Z3602" s="165">
        <v>9281101</v>
      </c>
      <c r="AA3602" s="166">
        <v>2.7563000000000001E-2</v>
      </c>
      <c r="AB3602" s="158" t="s">
        <v>7053</v>
      </c>
      <c r="AC3602" s="168" t="s">
        <v>3272</v>
      </c>
    </row>
    <row r="3603" spans="1:29" x14ac:dyDescent="0.3">
      <c r="A3603" s="156" t="s">
        <v>4257</v>
      </c>
      <c r="B3603" s="157">
        <v>8</v>
      </c>
      <c r="C3603" s="158" t="s">
        <v>1476</v>
      </c>
      <c r="D3603" s="158" t="s">
        <v>507</v>
      </c>
      <c r="E3603" s="156" t="s">
        <v>2722</v>
      </c>
      <c r="F3603" s="159" t="s">
        <v>2594</v>
      </c>
      <c r="G3603" s="156" t="s">
        <v>5941</v>
      </c>
      <c r="H3603" s="160">
        <v>45770</v>
      </c>
      <c r="I3603" s="160">
        <v>45870</v>
      </c>
      <c r="J3603" s="161" t="s">
        <v>6707</v>
      </c>
      <c r="K3603" s="162"/>
      <c r="L3603" s="163" t="s">
        <v>7051</v>
      </c>
      <c r="M3603" s="171">
        <v>0</v>
      </c>
      <c r="N3603" s="164">
        <v>275.63</v>
      </c>
      <c r="O3603" s="162" t="s">
        <v>7553</v>
      </c>
      <c r="P3603" s="160">
        <v>45870</v>
      </c>
      <c r="Q3603" s="162" t="s">
        <v>7541</v>
      </c>
      <c r="R3603" s="164">
        <v>275.63</v>
      </c>
      <c r="S3603" s="158" t="s">
        <v>6241</v>
      </c>
      <c r="T3603" s="163"/>
      <c r="U3603" s="161" t="s">
        <v>10</v>
      </c>
      <c r="V3603" s="161" t="s">
        <v>11</v>
      </c>
      <c r="W3603" s="161" t="s">
        <v>12</v>
      </c>
      <c r="X3603" s="161" t="s">
        <v>13</v>
      </c>
      <c r="Y3603" s="169">
        <v>5600</v>
      </c>
      <c r="Z3603" s="169">
        <v>9281101</v>
      </c>
      <c r="AA3603" s="166">
        <v>2.7563000000000001E-2</v>
      </c>
      <c r="AB3603" s="163" t="s">
        <v>7053</v>
      </c>
      <c r="AC3603" s="168" t="s">
        <v>3272</v>
      </c>
    </row>
    <row r="3604" spans="1:29" x14ac:dyDescent="0.3">
      <c r="A3604" s="156" t="s">
        <v>4257</v>
      </c>
      <c r="B3604" s="157">
        <v>8</v>
      </c>
      <c r="C3604" s="158" t="s">
        <v>1476</v>
      </c>
      <c r="D3604" s="158" t="s">
        <v>507</v>
      </c>
      <c r="E3604" s="156" t="s">
        <v>2722</v>
      </c>
      <c r="F3604" s="159" t="s">
        <v>2594</v>
      </c>
      <c r="G3604" s="158" t="s">
        <v>5941</v>
      </c>
      <c r="H3604" s="160">
        <v>45770</v>
      </c>
      <c r="I3604" s="160">
        <v>45895</v>
      </c>
      <c r="J3604" s="161" t="s">
        <v>6707</v>
      </c>
      <c r="K3604" s="162"/>
      <c r="L3604" s="163" t="s">
        <v>7051</v>
      </c>
      <c r="M3604" s="171">
        <v>0</v>
      </c>
      <c r="N3604" s="164">
        <v>275.63</v>
      </c>
      <c r="O3604" s="162" t="s">
        <v>7554</v>
      </c>
      <c r="P3604" s="160">
        <v>45895</v>
      </c>
      <c r="Q3604" s="162" t="s">
        <v>7543</v>
      </c>
      <c r="R3604" s="164">
        <v>275.63</v>
      </c>
      <c r="S3604" s="163" t="s">
        <v>6241</v>
      </c>
      <c r="T3604" s="163"/>
      <c r="U3604" s="161" t="s">
        <v>10</v>
      </c>
      <c r="V3604" s="161" t="s">
        <v>11</v>
      </c>
      <c r="W3604" s="161" t="s">
        <v>12</v>
      </c>
      <c r="X3604" s="161" t="s">
        <v>13</v>
      </c>
      <c r="Y3604" s="165">
        <v>5600</v>
      </c>
      <c r="Z3604" s="165">
        <v>9281101</v>
      </c>
      <c r="AA3604" s="166">
        <v>2.7563000000000001E-2</v>
      </c>
      <c r="AB3604" s="167" t="s">
        <v>7053</v>
      </c>
      <c r="AC3604" s="168" t="s">
        <v>3272</v>
      </c>
    </row>
    <row r="3605" spans="1:29" x14ac:dyDescent="0.3">
      <c r="A3605" s="156" t="s">
        <v>4257</v>
      </c>
      <c r="B3605" s="157">
        <v>8</v>
      </c>
      <c r="C3605" s="158" t="s">
        <v>1476</v>
      </c>
      <c r="D3605" s="156" t="s">
        <v>507</v>
      </c>
      <c r="E3605" s="156" t="s">
        <v>2722</v>
      </c>
      <c r="F3605" s="159" t="s">
        <v>2594</v>
      </c>
      <c r="G3605" s="158" t="s">
        <v>5941</v>
      </c>
      <c r="H3605" s="160">
        <v>45770</v>
      </c>
      <c r="I3605" s="160">
        <v>45930</v>
      </c>
      <c r="J3605" s="161" t="s">
        <v>6707</v>
      </c>
      <c r="K3605" s="162"/>
      <c r="L3605" s="163" t="s">
        <v>7051</v>
      </c>
      <c r="M3605" s="171">
        <v>0</v>
      </c>
      <c r="N3605" s="164">
        <v>275.63</v>
      </c>
      <c r="O3605" s="162" t="s">
        <v>7555</v>
      </c>
      <c r="P3605" s="160">
        <v>45930</v>
      </c>
      <c r="Q3605" s="162" t="s">
        <v>7545</v>
      </c>
      <c r="R3605" s="164">
        <v>275.63</v>
      </c>
      <c r="S3605" s="162" t="s">
        <v>6241</v>
      </c>
      <c r="T3605" s="163"/>
      <c r="U3605" s="161" t="s">
        <v>10</v>
      </c>
      <c r="V3605" s="161" t="s">
        <v>11</v>
      </c>
      <c r="W3605" s="161" t="s">
        <v>12</v>
      </c>
      <c r="X3605" s="161" t="s">
        <v>13</v>
      </c>
      <c r="Y3605" s="169">
        <v>5600</v>
      </c>
      <c r="Z3605" s="169">
        <v>9281101</v>
      </c>
      <c r="AA3605" s="166">
        <v>2.7563000000000001E-2</v>
      </c>
      <c r="AB3605" s="158" t="s">
        <v>7053</v>
      </c>
      <c r="AC3605" s="168" t="s">
        <v>3272</v>
      </c>
    </row>
    <row r="3606" spans="1:29" x14ac:dyDescent="0.3">
      <c r="A3606" s="156" t="s">
        <v>4257</v>
      </c>
      <c r="B3606" s="157">
        <v>8</v>
      </c>
      <c r="C3606" s="158" t="s">
        <v>1476</v>
      </c>
      <c r="D3606" s="158" t="s">
        <v>507</v>
      </c>
      <c r="E3606" s="156" t="s">
        <v>2722</v>
      </c>
      <c r="F3606" s="159" t="s">
        <v>2594</v>
      </c>
      <c r="G3606" s="158" t="s">
        <v>5941</v>
      </c>
      <c r="H3606" s="160">
        <v>45770</v>
      </c>
      <c r="I3606" s="160">
        <v>45954</v>
      </c>
      <c r="J3606" s="161" t="s">
        <v>6707</v>
      </c>
      <c r="K3606" s="162"/>
      <c r="L3606" s="163" t="s">
        <v>7051</v>
      </c>
      <c r="M3606" s="171">
        <v>0</v>
      </c>
      <c r="N3606" s="164">
        <v>275.63</v>
      </c>
      <c r="O3606" s="162" t="s">
        <v>7790</v>
      </c>
      <c r="P3606" s="160">
        <v>45954</v>
      </c>
      <c r="Q3606" s="162" t="s">
        <v>7784</v>
      </c>
      <c r="R3606" s="164">
        <v>275.63</v>
      </c>
      <c r="S3606" s="163" t="s">
        <v>6241</v>
      </c>
      <c r="T3606" s="163"/>
      <c r="U3606" s="161" t="s">
        <v>10</v>
      </c>
      <c r="V3606" s="161" t="s">
        <v>11</v>
      </c>
      <c r="W3606" s="161" t="s">
        <v>12</v>
      </c>
      <c r="X3606" s="161" t="s">
        <v>13</v>
      </c>
      <c r="Y3606" s="169">
        <v>5600</v>
      </c>
      <c r="Z3606" s="165">
        <v>9281101</v>
      </c>
      <c r="AA3606" s="166">
        <v>2.7563000000000001E-2</v>
      </c>
      <c r="AB3606" s="158" t="s">
        <v>7053</v>
      </c>
      <c r="AC3606" s="168" t="s">
        <v>3272</v>
      </c>
    </row>
    <row r="3607" spans="1:29" x14ac:dyDescent="0.3">
      <c r="A3607" s="156" t="s">
        <v>4257</v>
      </c>
      <c r="B3607" s="157">
        <v>8</v>
      </c>
      <c r="C3607" s="158" t="s">
        <v>1476</v>
      </c>
      <c r="D3607" s="156" t="s">
        <v>507</v>
      </c>
      <c r="E3607" s="156" t="s">
        <v>2722</v>
      </c>
      <c r="F3607" s="159" t="s">
        <v>2594</v>
      </c>
      <c r="G3607" s="156" t="s">
        <v>5941</v>
      </c>
      <c r="H3607" s="160">
        <v>45770</v>
      </c>
      <c r="I3607" s="160">
        <v>45954</v>
      </c>
      <c r="J3607" s="161" t="s">
        <v>6707</v>
      </c>
      <c r="K3607" s="162"/>
      <c r="L3607" s="163" t="s">
        <v>7051</v>
      </c>
      <c r="M3607" s="171">
        <v>0</v>
      </c>
      <c r="N3607" s="164">
        <v>275.63</v>
      </c>
      <c r="O3607" s="162" t="s">
        <v>7791</v>
      </c>
      <c r="P3607" s="160">
        <v>45954</v>
      </c>
      <c r="Q3607" s="162" t="s">
        <v>7784</v>
      </c>
      <c r="R3607" s="164">
        <v>275.63</v>
      </c>
      <c r="S3607" s="162" t="s">
        <v>6241</v>
      </c>
      <c r="T3607" s="163"/>
      <c r="U3607" s="161" t="s">
        <v>10</v>
      </c>
      <c r="V3607" s="161" t="s">
        <v>11</v>
      </c>
      <c r="W3607" s="161" t="s">
        <v>12</v>
      </c>
      <c r="X3607" s="161" t="s">
        <v>13</v>
      </c>
      <c r="Y3607" s="169">
        <v>5600</v>
      </c>
      <c r="Z3607" s="169">
        <v>9281101</v>
      </c>
      <c r="AA3607" s="166">
        <v>2.7563000000000001E-2</v>
      </c>
      <c r="AB3607" s="158" t="s">
        <v>7053</v>
      </c>
      <c r="AC3607" s="168" t="s">
        <v>3272</v>
      </c>
    </row>
    <row r="3608" spans="1:29" x14ac:dyDescent="0.3">
      <c r="A3608" s="156" t="s">
        <v>4257</v>
      </c>
      <c r="B3608" s="157">
        <v>8</v>
      </c>
      <c r="C3608" s="158" t="s">
        <v>1476</v>
      </c>
      <c r="D3608" s="156" t="s">
        <v>507</v>
      </c>
      <c r="E3608" s="156" t="s">
        <v>2722</v>
      </c>
      <c r="F3608" s="159" t="s">
        <v>2594</v>
      </c>
      <c r="G3608" s="156" t="s">
        <v>5941</v>
      </c>
      <c r="H3608" s="160">
        <v>45770</v>
      </c>
      <c r="I3608" s="160">
        <v>45954</v>
      </c>
      <c r="J3608" s="161" t="s">
        <v>6707</v>
      </c>
      <c r="K3608" s="162"/>
      <c r="L3608" s="163" t="s">
        <v>7051</v>
      </c>
      <c r="M3608" s="171">
        <v>0</v>
      </c>
      <c r="N3608" s="164">
        <v>275.63</v>
      </c>
      <c r="O3608" s="162" t="s">
        <v>7792</v>
      </c>
      <c r="P3608" s="160">
        <v>45954</v>
      </c>
      <c r="Q3608" s="162" t="s">
        <v>7784</v>
      </c>
      <c r="R3608" s="164">
        <v>275.63</v>
      </c>
      <c r="S3608" s="162" t="s">
        <v>6241</v>
      </c>
      <c r="T3608" s="163"/>
      <c r="U3608" s="161" t="s">
        <v>10</v>
      </c>
      <c r="V3608" s="161" t="s">
        <v>11</v>
      </c>
      <c r="W3608" s="161" t="s">
        <v>12</v>
      </c>
      <c r="X3608" s="161" t="s">
        <v>13</v>
      </c>
      <c r="Y3608" s="169">
        <v>5600</v>
      </c>
      <c r="Z3608" s="169">
        <v>9281101</v>
      </c>
      <c r="AA3608" s="166">
        <v>2.7563000000000001E-2</v>
      </c>
      <c r="AB3608" s="158" t="s">
        <v>7053</v>
      </c>
      <c r="AC3608" s="168" t="s">
        <v>3272</v>
      </c>
    </row>
    <row r="3609" spans="1:29" x14ac:dyDescent="0.3">
      <c r="A3609" s="156" t="s">
        <v>4257</v>
      </c>
      <c r="B3609" s="157">
        <v>8</v>
      </c>
      <c r="C3609" s="158" t="s">
        <v>1476</v>
      </c>
      <c r="D3609" s="158" t="s">
        <v>507</v>
      </c>
      <c r="E3609" s="156" t="s">
        <v>2722</v>
      </c>
      <c r="F3609" s="159" t="s">
        <v>2594</v>
      </c>
      <c r="G3609" s="156" t="s">
        <v>5941</v>
      </c>
      <c r="H3609" s="160">
        <v>45770</v>
      </c>
      <c r="I3609" s="160">
        <v>46002</v>
      </c>
      <c r="J3609" s="161" t="s">
        <v>6707</v>
      </c>
      <c r="K3609" s="162"/>
      <c r="L3609" s="163" t="s">
        <v>7051</v>
      </c>
      <c r="M3609" s="171">
        <v>0</v>
      </c>
      <c r="N3609" s="164">
        <v>275.63</v>
      </c>
      <c r="O3609" s="162" t="s">
        <v>8001</v>
      </c>
      <c r="P3609" s="160">
        <v>46002</v>
      </c>
      <c r="Q3609" s="162" t="s">
        <v>7993</v>
      </c>
      <c r="R3609" s="164">
        <v>275.63</v>
      </c>
      <c r="S3609" s="158" t="s">
        <v>6241</v>
      </c>
      <c r="T3609" s="163"/>
      <c r="U3609" s="161" t="s">
        <v>10</v>
      </c>
      <c r="V3609" s="161" t="s">
        <v>11</v>
      </c>
      <c r="W3609" s="161" t="s">
        <v>12</v>
      </c>
      <c r="X3609" s="161" t="s">
        <v>13</v>
      </c>
      <c r="Y3609" s="169">
        <v>5600</v>
      </c>
      <c r="Z3609" s="169">
        <v>9281101</v>
      </c>
      <c r="AA3609" s="166">
        <v>2.7563000000000001E-2</v>
      </c>
      <c r="AB3609" s="183" t="s">
        <v>7053</v>
      </c>
      <c r="AC3609" s="168" t="s">
        <v>3272</v>
      </c>
    </row>
    <row r="3610" spans="1:29" x14ac:dyDescent="0.3">
      <c r="A3610" s="156" t="s">
        <v>4257</v>
      </c>
      <c r="B3610" s="157">
        <v>8</v>
      </c>
      <c r="C3610" s="158" t="s">
        <v>1476</v>
      </c>
      <c r="D3610" s="158" t="s">
        <v>507</v>
      </c>
      <c r="E3610" s="156" t="s">
        <v>2722</v>
      </c>
      <c r="F3610" s="159" t="s">
        <v>2594</v>
      </c>
      <c r="G3610" s="158" t="s">
        <v>5941</v>
      </c>
      <c r="H3610" s="160">
        <v>45770</v>
      </c>
      <c r="I3610" s="160">
        <v>46169</v>
      </c>
      <c r="J3610" s="161" t="s">
        <v>6707</v>
      </c>
      <c r="K3610" s="162"/>
      <c r="L3610" s="163" t="s">
        <v>7051</v>
      </c>
      <c r="M3610" s="171">
        <v>0</v>
      </c>
      <c r="N3610" s="164">
        <v>275.63</v>
      </c>
      <c r="O3610" s="162" t="s">
        <v>8399</v>
      </c>
      <c r="P3610" s="160">
        <v>46169</v>
      </c>
      <c r="Q3610" s="162" t="s">
        <v>8388</v>
      </c>
      <c r="R3610" s="164">
        <v>275.63</v>
      </c>
      <c r="S3610" s="163" t="s">
        <v>6241</v>
      </c>
      <c r="T3610" s="163"/>
      <c r="U3610" s="161" t="s">
        <v>10</v>
      </c>
      <c r="V3610" s="161" t="s">
        <v>11</v>
      </c>
      <c r="W3610" s="161" t="s">
        <v>12</v>
      </c>
      <c r="X3610" s="161" t="s">
        <v>13</v>
      </c>
      <c r="Y3610" s="169">
        <v>5600</v>
      </c>
      <c r="Z3610" s="169">
        <v>9281101</v>
      </c>
      <c r="AA3610" s="166">
        <v>2.7563000000000001E-2</v>
      </c>
      <c r="AB3610" s="167" t="s">
        <v>7053</v>
      </c>
      <c r="AC3610" s="168" t="s">
        <v>3272</v>
      </c>
    </row>
    <row r="3611" spans="1:29" x14ac:dyDescent="0.3">
      <c r="A3611" s="156" t="s">
        <v>4257</v>
      </c>
      <c r="B3611" s="157">
        <v>8</v>
      </c>
      <c r="C3611" s="158" t="s">
        <v>1476</v>
      </c>
      <c r="D3611" s="158" t="s">
        <v>507</v>
      </c>
      <c r="E3611" s="156" t="s">
        <v>2722</v>
      </c>
      <c r="F3611" s="159" t="s">
        <v>2594</v>
      </c>
      <c r="G3611" s="158" t="s">
        <v>5941</v>
      </c>
      <c r="H3611" s="160">
        <v>45770</v>
      </c>
      <c r="I3611" s="160">
        <v>46169</v>
      </c>
      <c r="J3611" s="161" t="s">
        <v>6707</v>
      </c>
      <c r="K3611" s="162"/>
      <c r="L3611" s="163" t="s">
        <v>7051</v>
      </c>
      <c r="M3611" s="171">
        <v>0</v>
      </c>
      <c r="N3611" s="164">
        <v>275.63</v>
      </c>
      <c r="O3611" s="162" t="s">
        <v>8400</v>
      </c>
      <c r="P3611" s="160">
        <v>46169</v>
      </c>
      <c r="Q3611" s="162" t="s">
        <v>8388</v>
      </c>
      <c r="R3611" s="164">
        <v>275.63</v>
      </c>
      <c r="S3611" s="163" t="s">
        <v>6241</v>
      </c>
      <c r="T3611" s="163"/>
      <c r="U3611" s="161" t="s">
        <v>10</v>
      </c>
      <c r="V3611" s="161" t="s">
        <v>11</v>
      </c>
      <c r="W3611" s="161" t="s">
        <v>12</v>
      </c>
      <c r="X3611" s="161" t="s">
        <v>13</v>
      </c>
      <c r="Y3611" s="169">
        <v>5600</v>
      </c>
      <c r="Z3611" s="169">
        <v>9281101</v>
      </c>
      <c r="AA3611" s="166">
        <v>2.7563000000000001E-2</v>
      </c>
      <c r="AB3611" s="167" t="s">
        <v>7053</v>
      </c>
      <c r="AC3611" s="168" t="s">
        <v>3272</v>
      </c>
    </row>
    <row r="3612" spans="1:29" x14ac:dyDescent="0.3">
      <c r="A3612" s="156" t="s">
        <v>4257</v>
      </c>
      <c r="B3612" s="157">
        <v>8</v>
      </c>
      <c r="C3612" s="158" t="s">
        <v>1476</v>
      </c>
      <c r="D3612" s="158" t="s">
        <v>507</v>
      </c>
      <c r="E3612" s="156" t="s">
        <v>2722</v>
      </c>
      <c r="F3612" s="159" t="s">
        <v>2594</v>
      </c>
      <c r="G3612" s="156" t="s">
        <v>5941</v>
      </c>
      <c r="H3612" s="160">
        <v>45770</v>
      </c>
      <c r="I3612" s="160">
        <v>46169</v>
      </c>
      <c r="J3612" s="161" t="s">
        <v>6707</v>
      </c>
      <c r="K3612" s="162"/>
      <c r="L3612" s="163" t="s">
        <v>7051</v>
      </c>
      <c r="M3612" s="171">
        <v>0</v>
      </c>
      <c r="N3612" s="164">
        <v>275.63</v>
      </c>
      <c r="O3612" s="162" t="s">
        <v>8401</v>
      </c>
      <c r="P3612" s="160">
        <v>46169</v>
      </c>
      <c r="Q3612" s="162" t="s">
        <v>8388</v>
      </c>
      <c r="R3612" s="164">
        <v>275.63</v>
      </c>
      <c r="S3612" s="163" t="s">
        <v>6241</v>
      </c>
      <c r="T3612" s="163"/>
      <c r="U3612" s="161" t="s">
        <v>10</v>
      </c>
      <c r="V3612" s="161" t="s">
        <v>11</v>
      </c>
      <c r="W3612" s="161" t="s">
        <v>12</v>
      </c>
      <c r="X3612" s="161" t="s">
        <v>13</v>
      </c>
      <c r="Y3612" s="165">
        <v>5600</v>
      </c>
      <c r="Z3612" s="165">
        <v>9281101</v>
      </c>
      <c r="AA3612" s="166">
        <v>2.7563000000000001E-2</v>
      </c>
      <c r="AB3612" s="167" t="s">
        <v>7053</v>
      </c>
      <c r="AC3612" s="168" t="s">
        <v>3272</v>
      </c>
    </row>
    <row r="3613" spans="1:29" x14ac:dyDescent="0.3">
      <c r="A3613" s="156" t="s">
        <v>4257</v>
      </c>
      <c r="B3613" s="157">
        <v>8</v>
      </c>
      <c r="C3613" s="158" t="s">
        <v>1476</v>
      </c>
      <c r="D3613" s="158" t="s">
        <v>507</v>
      </c>
      <c r="E3613" s="156" t="s">
        <v>2722</v>
      </c>
      <c r="F3613" s="159" t="s">
        <v>2594</v>
      </c>
      <c r="G3613" s="158" t="s">
        <v>5941</v>
      </c>
      <c r="H3613" s="160">
        <v>45770</v>
      </c>
      <c r="I3613" s="160">
        <v>46169</v>
      </c>
      <c r="J3613" s="161" t="s">
        <v>6707</v>
      </c>
      <c r="K3613" s="162"/>
      <c r="L3613" s="163" t="s">
        <v>7051</v>
      </c>
      <c r="M3613" s="171">
        <v>0</v>
      </c>
      <c r="N3613" s="164">
        <v>275.63</v>
      </c>
      <c r="O3613" s="162" t="s">
        <v>8402</v>
      </c>
      <c r="P3613" s="160">
        <v>46169</v>
      </c>
      <c r="Q3613" s="162" t="s">
        <v>8388</v>
      </c>
      <c r="R3613" s="164">
        <v>275.63</v>
      </c>
      <c r="S3613" s="163" t="s">
        <v>6241</v>
      </c>
      <c r="T3613" s="163"/>
      <c r="U3613" s="161" t="s">
        <v>10</v>
      </c>
      <c r="V3613" s="161" t="s">
        <v>11</v>
      </c>
      <c r="W3613" s="161" t="s">
        <v>12</v>
      </c>
      <c r="X3613" s="161" t="s">
        <v>13</v>
      </c>
      <c r="Y3613" s="165">
        <v>5600</v>
      </c>
      <c r="Z3613" s="165">
        <v>9281101</v>
      </c>
      <c r="AA3613" s="166">
        <v>2.7563000000000001E-2</v>
      </c>
      <c r="AB3613" s="167" t="s">
        <v>7053</v>
      </c>
      <c r="AC3613" s="168" t="s">
        <v>3272</v>
      </c>
    </row>
    <row r="3614" spans="1:29" x14ac:dyDescent="0.3">
      <c r="A3614" s="156" t="s">
        <v>4257</v>
      </c>
      <c r="B3614" s="157">
        <v>8</v>
      </c>
      <c r="C3614" s="158" t="s">
        <v>1476</v>
      </c>
      <c r="D3614" s="158" t="s">
        <v>507</v>
      </c>
      <c r="E3614" s="156" t="s">
        <v>2722</v>
      </c>
      <c r="F3614" s="159" t="s">
        <v>2594</v>
      </c>
      <c r="G3614" s="158" t="s">
        <v>5941</v>
      </c>
      <c r="H3614" s="160">
        <v>45770</v>
      </c>
      <c r="I3614" s="160">
        <v>46204</v>
      </c>
      <c r="J3614" s="161" t="s">
        <v>6707</v>
      </c>
      <c r="K3614" s="162"/>
      <c r="L3614" s="163" t="s">
        <v>7051</v>
      </c>
      <c r="M3614" s="171">
        <v>0</v>
      </c>
      <c r="N3614" s="164">
        <v>275.63</v>
      </c>
      <c r="O3614" s="162" t="s">
        <v>8403</v>
      </c>
      <c r="P3614" s="160">
        <v>46204</v>
      </c>
      <c r="Q3614" s="162" t="s">
        <v>8394</v>
      </c>
      <c r="R3614" s="164">
        <v>275.63</v>
      </c>
      <c r="S3614" s="163" t="s">
        <v>6241</v>
      </c>
      <c r="T3614" s="163"/>
      <c r="U3614" s="161" t="s">
        <v>10</v>
      </c>
      <c r="V3614" s="161" t="s">
        <v>11</v>
      </c>
      <c r="W3614" s="161" t="s">
        <v>12</v>
      </c>
      <c r="X3614" s="161" t="s">
        <v>13</v>
      </c>
      <c r="Y3614" s="165">
        <v>5600</v>
      </c>
      <c r="Z3614" s="165">
        <v>9281101</v>
      </c>
      <c r="AA3614" s="166">
        <v>2.7563000000000001E-2</v>
      </c>
      <c r="AB3614" s="167" t="s">
        <v>7053</v>
      </c>
      <c r="AC3614" s="168" t="s">
        <v>3272</v>
      </c>
    </row>
    <row r="3615" spans="1:29" x14ac:dyDescent="0.3">
      <c r="A3615" s="156" t="s">
        <v>4257</v>
      </c>
      <c r="B3615" s="157">
        <v>8</v>
      </c>
      <c r="C3615" s="158" t="s">
        <v>1476</v>
      </c>
      <c r="D3615" s="158" t="s">
        <v>507</v>
      </c>
      <c r="E3615" s="156" t="s">
        <v>2722</v>
      </c>
      <c r="F3615" s="159" t="s">
        <v>2594</v>
      </c>
      <c r="G3615" s="158" t="s">
        <v>5941</v>
      </c>
      <c r="H3615" s="160">
        <v>45770</v>
      </c>
      <c r="I3615" s="160">
        <v>46945</v>
      </c>
      <c r="J3615" s="161" t="s">
        <v>6707</v>
      </c>
      <c r="K3615" s="162" t="s">
        <v>7055</v>
      </c>
      <c r="L3615" s="163" t="s">
        <v>7051</v>
      </c>
      <c r="M3615" s="171">
        <v>5479.6799999999994</v>
      </c>
      <c r="N3615" s="164">
        <v>5479.6799999999994</v>
      </c>
      <c r="O3615" s="162"/>
      <c r="P3615" s="160"/>
      <c r="Q3615" s="162"/>
      <c r="R3615" s="164">
        <v>0</v>
      </c>
      <c r="S3615" s="163" t="s">
        <v>6241</v>
      </c>
      <c r="T3615" s="163"/>
      <c r="U3615" s="161" t="s">
        <v>10</v>
      </c>
      <c r="V3615" s="161" t="s">
        <v>11</v>
      </c>
      <c r="W3615" s="161" t="s">
        <v>12</v>
      </c>
      <c r="X3615" s="161" t="s">
        <v>13</v>
      </c>
      <c r="Y3615" s="165">
        <v>5600</v>
      </c>
      <c r="Z3615" s="165">
        <v>9281101</v>
      </c>
      <c r="AA3615" s="166">
        <v>0</v>
      </c>
      <c r="AB3615" s="167" t="s">
        <v>7053</v>
      </c>
      <c r="AC3615" s="168" t="s">
        <v>3272</v>
      </c>
    </row>
    <row r="3616" spans="1:29" x14ac:dyDescent="0.3">
      <c r="A3616" s="156" t="s">
        <v>3731</v>
      </c>
      <c r="B3616" s="157">
        <v>3</v>
      </c>
      <c r="C3616" s="158" t="s">
        <v>1476</v>
      </c>
      <c r="D3616" s="158" t="s">
        <v>436</v>
      </c>
      <c r="E3616" s="156" t="s">
        <v>2722</v>
      </c>
      <c r="F3616" s="159" t="s">
        <v>2594</v>
      </c>
      <c r="G3616" s="158" t="s">
        <v>5941</v>
      </c>
      <c r="H3616" s="160">
        <v>45770</v>
      </c>
      <c r="I3616" s="160">
        <v>45825</v>
      </c>
      <c r="J3616" s="161" t="s">
        <v>6174</v>
      </c>
      <c r="K3616" s="162"/>
      <c r="L3616" s="163" t="s">
        <v>7057</v>
      </c>
      <c r="M3616" s="171">
        <v>0</v>
      </c>
      <c r="N3616" s="164">
        <v>930.76</v>
      </c>
      <c r="O3616" s="162" t="s">
        <v>7058</v>
      </c>
      <c r="P3616" s="160">
        <v>45825</v>
      </c>
      <c r="Q3616" s="162" t="s">
        <v>7009</v>
      </c>
      <c r="R3616" s="164">
        <v>930.76</v>
      </c>
      <c r="S3616" s="163" t="s">
        <v>5859</v>
      </c>
      <c r="T3616" s="163"/>
      <c r="U3616" s="161" t="s">
        <v>10</v>
      </c>
      <c r="V3616" s="161" t="s">
        <v>11</v>
      </c>
      <c r="W3616" s="161" t="s">
        <v>12</v>
      </c>
      <c r="X3616" s="161" t="s">
        <v>13</v>
      </c>
      <c r="Y3616" s="165">
        <v>5600</v>
      </c>
      <c r="Z3616" s="165">
        <v>9131101</v>
      </c>
      <c r="AA3616" s="166">
        <v>9.3076000000000006E-2</v>
      </c>
      <c r="AB3616" s="167" t="s">
        <v>7059</v>
      </c>
      <c r="AC3616" s="168" t="s">
        <v>3202</v>
      </c>
    </row>
    <row r="3617" spans="1:29" x14ac:dyDescent="0.3">
      <c r="A3617" s="156" t="s">
        <v>3731</v>
      </c>
      <c r="B3617" s="157">
        <v>3</v>
      </c>
      <c r="C3617" s="158" t="s">
        <v>1476</v>
      </c>
      <c r="D3617" s="156" t="s">
        <v>436</v>
      </c>
      <c r="E3617" s="156" t="s">
        <v>2722</v>
      </c>
      <c r="F3617" s="159" t="s">
        <v>2594</v>
      </c>
      <c r="G3617" s="156" t="s">
        <v>5941</v>
      </c>
      <c r="H3617" s="160">
        <v>45770</v>
      </c>
      <c r="I3617" s="160">
        <v>45825</v>
      </c>
      <c r="J3617" s="161" t="s">
        <v>6174</v>
      </c>
      <c r="K3617" s="162"/>
      <c r="L3617" s="163" t="s">
        <v>7057</v>
      </c>
      <c r="M3617" s="171">
        <v>0</v>
      </c>
      <c r="N3617" s="164">
        <v>197.55</v>
      </c>
      <c r="O3617" s="162" t="s">
        <v>7060</v>
      </c>
      <c r="P3617" s="160">
        <v>45825</v>
      </c>
      <c r="Q3617" s="162" t="s">
        <v>7009</v>
      </c>
      <c r="R3617" s="164">
        <v>197.55</v>
      </c>
      <c r="S3617" s="162" t="s">
        <v>5859</v>
      </c>
      <c r="T3617" s="163"/>
      <c r="U3617" s="161" t="s">
        <v>10</v>
      </c>
      <c r="V3617" s="161" t="s">
        <v>11</v>
      </c>
      <c r="W3617" s="161" t="s">
        <v>12</v>
      </c>
      <c r="X3617" s="161" t="s">
        <v>13</v>
      </c>
      <c r="Y3617" s="169">
        <v>5600</v>
      </c>
      <c r="Z3617" s="169">
        <v>9131101</v>
      </c>
      <c r="AA3617" s="166">
        <v>1.9755000000000002E-2</v>
      </c>
      <c r="AB3617" s="158" t="s">
        <v>7059</v>
      </c>
      <c r="AC3617" s="168" t="s">
        <v>3202</v>
      </c>
    </row>
    <row r="3618" spans="1:29" x14ac:dyDescent="0.3">
      <c r="A3618" s="156" t="s">
        <v>3731</v>
      </c>
      <c r="B3618" s="157">
        <v>3</v>
      </c>
      <c r="C3618" s="167" t="s">
        <v>1476</v>
      </c>
      <c r="D3618" s="158" t="s">
        <v>436</v>
      </c>
      <c r="E3618" s="156" t="s">
        <v>2722</v>
      </c>
      <c r="F3618" s="159" t="s">
        <v>2594</v>
      </c>
      <c r="G3618" s="167" t="s">
        <v>5941</v>
      </c>
      <c r="H3618" s="160">
        <v>45770</v>
      </c>
      <c r="I3618" s="160">
        <v>45835</v>
      </c>
      <c r="J3618" s="161" t="s">
        <v>6174</v>
      </c>
      <c r="K3618" s="162"/>
      <c r="L3618" s="163" t="s">
        <v>7057</v>
      </c>
      <c r="M3618" s="171">
        <v>0</v>
      </c>
      <c r="N3618" s="164">
        <v>197.55</v>
      </c>
      <c r="O3618" s="162" t="s">
        <v>7061</v>
      </c>
      <c r="P3618" s="160">
        <v>45835</v>
      </c>
      <c r="Q3618" s="162" t="s">
        <v>7062</v>
      </c>
      <c r="R3618" s="164">
        <v>197.55</v>
      </c>
      <c r="S3618" s="162" t="s">
        <v>5859</v>
      </c>
      <c r="T3618" s="163"/>
      <c r="U3618" s="161" t="s">
        <v>10</v>
      </c>
      <c r="V3618" s="161" t="s">
        <v>11</v>
      </c>
      <c r="W3618" s="161" t="s">
        <v>12</v>
      </c>
      <c r="X3618" s="161" t="s">
        <v>13</v>
      </c>
      <c r="Y3618" s="169">
        <v>5600</v>
      </c>
      <c r="Z3618" s="169">
        <v>9131101</v>
      </c>
      <c r="AA3618" s="166">
        <v>1.9755000000000002E-2</v>
      </c>
      <c r="AB3618" s="167" t="s">
        <v>7059</v>
      </c>
      <c r="AC3618" s="168" t="s">
        <v>3202</v>
      </c>
    </row>
    <row r="3619" spans="1:29" x14ac:dyDescent="0.3">
      <c r="A3619" s="156" t="s">
        <v>3731</v>
      </c>
      <c r="B3619" s="157">
        <v>3</v>
      </c>
      <c r="C3619" s="158" t="s">
        <v>1476</v>
      </c>
      <c r="D3619" s="158" t="s">
        <v>436</v>
      </c>
      <c r="E3619" s="156" t="s">
        <v>2722</v>
      </c>
      <c r="F3619" s="159" t="s">
        <v>2594</v>
      </c>
      <c r="G3619" s="158" t="s">
        <v>5941</v>
      </c>
      <c r="H3619" s="160">
        <v>45770</v>
      </c>
      <c r="I3619" s="160">
        <v>45838</v>
      </c>
      <c r="J3619" s="161" t="s">
        <v>6174</v>
      </c>
      <c r="K3619" s="162"/>
      <c r="L3619" s="163" t="s">
        <v>7057</v>
      </c>
      <c r="M3619" s="171">
        <v>0</v>
      </c>
      <c r="N3619" s="164">
        <v>274.38</v>
      </c>
      <c r="O3619" s="162" t="s">
        <v>7063</v>
      </c>
      <c r="P3619" s="160">
        <v>45838</v>
      </c>
      <c r="Q3619" s="162" t="s">
        <v>7039</v>
      </c>
      <c r="R3619" s="164">
        <v>274.38</v>
      </c>
      <c r="S3619" s="163" t="s">
        <v>5859</v>
      </c>
      <c r="T3619" s="163"/>
      <c r="U3619" s="161" t="s">
        <v>10</v>
      </c>
      <c r="V3619" s="161" t="s">
        <v>11</v>
      </c>
      <c r="W3619" s="161" t="s">
        <v>12</v>
      </c>
      <c r="X3619" s="161" t="s">
        <v>13</v>
      </c>
      <c r="Y3619" s="169">
        <v>5600</v>
      </c>
      <c r="Z3619" s="169">
        <v>9131101</v>
      </c>
      <c r="AA3619" s="166">
        <v>2.7438000000000001E-2</v>
      </c>
      <c r="AB3619" s="167" t="s">
        <v>7059</v>
      </c>
      <c r="AC3619" s="168" t="s">
        <v>3202</v>
      </c>
    </row>
    <row r="3620" spans="1:29" x14ac:dyDescent="0.3">
      <c r="A3620" s="156" t="s">
        <v>3731</v>
      </c>
      <c r="B3620" s="157">
        <v>3</v>
      </c>
      <c r="C3620" s="158" t="s">
        <v>1476</v>
      </c>
      <c r="D3620" s="158" t="s">
        <v>436</v>
      </c>
      <c r="E3620" s="156" t="s">
        <v>2722</v>
      </c>
      <c r="F3620" s="156" t="s">
        <v>2594</v>
      </c>
      <c r="G3620" s="158" t="s">
        <v>5941</v>
      </c>
      <c r="H3620" s="160">
        <v>45770</v>
      </c>
      <c r="I3620" s="160">
        <v>46945</v>
      </c>
      <c r="J3620" s="161" t="s">
        <v>6174</v>
      </c>
      <c r="K3620" s="162"/>
      <c r="L3620" s="158" t="s">
        <v>7057</v>
      </c>
      <c r="M3620" s="171">
        <v>0</v>
      </c>
      <c r="N3620" s="170">
        <v>274.38</v>
      </c>
      <c r="O3620" s="162" t="s">
        <v>7556</v>
      </c>
      <c r="P3620" s="160">
        <v>45860</v>
      </c>
      <c r="Q3620" s="162" t="s">
        <v>7557</v>
      </c>
      <c r="R3620" s="170">
        <v>274.38</v>
      </c>
      <c r="S3620" s="162" t="s">
        <v>5859</v>
      </c>
      <c r="T3620" s="162"/>
      <c r="U3620" s="161" t="s">
        <v>10</v>
      </c>
      <c r="V3620" s="161" t="s">
        <v>11</v>
      </c>
      <c r="W3620" s="161" t="s">
        <v>12</v>
      </c>
      <c r="X3620" s="161" t="s">
        <v>13</v>
      </c>
      <c r="Y3620" s="165">
        <v>5600</v>
      </c>
      <c r="Z3620" s="165">
        <v>9131101</v>
      </c>
      <c r="AA3620" s="166">
        <v>0</v>
      </c>
      <c r="AB3620" s="158" t="s">
        <v>7059</v>
      </c>
      <c r="AC3620" s="168" t="s">
        <v>3202</v>
      </c>
    </row>
    <row r="3621" spans="1:29" x14ac:dyDescent="0.3">
      <c r="A3621" s="156" t="s">
        <v>3731</v>
      </c>
      <c r="B3621" s="157">
        <v>3</v>
      </c>
      <c r="C3621" s="158" t="s">
        <v>1476</v>
      </c>
      <c r="D3621" s="158" t="s">
        <v>436</v>
      </c>
      <c r="E3621" s="156" t="s">
        <v>2722</v>
      </c>
      <c r="F3621" s="159" t="s">
        <v>2594</v>
      </c>
      <c r="G3621" s="158" t="s">
        <v>5941</v>
      </c>
      <c r="H3621" s="160">
        <v>45770</v>
      </c>
      <c r="I3621" s="160">
        <v>46945</v>
      </c>
      <c r="J3621" s="161" t="s">
        <v>6707</v>
      </c>
      <c r="K3621" s="162"/>
      <c r="L3621" s="163" t="s">
        <v>7057</v>
      </c>
      <c r="M3621" s="171">
        <v>0</v>
      </c>
      <c r="N3621" s="164">
        <v>197.55</v>
      </c>
      <c r="O3621" s="162" t="s">
        <v>7558</v>
      </c>
      <c r="P3621" s="160">
        <v>45870</v>
      </c>
      <c r="Q3621" s="162" t="s">
        <v>7541</v>
      </c>
      <c r="R3621" s="164">
        <v>197.55</v>
      </c>
      <c r="S3621" s="163" t="s">
        <v>5859</v>
      </c>
      <c r="T3621" s="163"/>
      <c r="U3621" s="161" t="s">
        <v>10</v>
      </c>
      <c r="V3621" s="161" t="s">
        <v>11</v>
      </c>
      <c r="W3621" s="161" t="s">
        <v>12</v>
      </c>
      <c r="X3621" s="161" t="s">
        <v>13</v>
      </c>
      <c r="Y3621" s="169">
        <v>5600</v>
      </c>
      <c r="Z3621" s="169">
        <v>9131101</v>
      </c>
      <c r="AA3621" s="166">
        <v>0</v>
      </c>
      <c r="AB3621" s="167" t="s">
        <v>7059</v>
      </c>
      <c r="AC3621" s="168" t="s">
        <v>3202</v>
      </c>
    </row>
    <row r="3622" spans="1:29" x14ac:dyDescent="0.3">
      <c r="A3622" s="156" t="s">
        <v>3731</v>
      </c>
      <c r="B3622" s="157">
        <v>3</v>
      </c>
      <c r="C3622" s="158" t="s">
        <v>1476</v>
      </c>
      <c r="D3622" s="158" t="s">
        <v>436</v>
      </c>
      <c r="E3622" s="156" t="s">
        <v>2722</v>
      </c>
      <c r="F3622" s="159" t="s">
        <v>2594</v>
      </c>
      <c r="G3622" s="158" t="s">
        <v>5941</v>
      </c>
      <c r="H3622" s="160">
        <v>45770</v>
      </c>
      <c r="I3622" s="160">
        <v>46945</v>
      </c>
      <c r="J3622" s="161" t="s">
        <v>6707</v>
      </c>
      <c r="K3622" s="162"/>
      <c r="L3622" s="163" t="s">
        <v>7057</v>
      </c>
      <c r="M3622" s="171">
        <v>0</v>
      </c>
      <c r="N3622" s="164">
        <v>197.55</v>
      </c>
      <c r="O3622" s="162" t="s">
        <v>7559</v>
      </c>
      <c r="P3622" s="160">
        <v>45930</v>
      </c>
      <c r="Q3622" s="162" t="s">
        <v>7545</v>
      </c>
      <c r="R3622" s="164">
        <v>197.55</v>
      </c>
      <c r="S3622" s="163" t="s">
        <v>5859</v>
      </c>
      <c r="T3622" s="163"/>
      <c r="U3622" s="161" t="s">
        <v>10</v>
      </c>
      <c r="V3622" s="161" t="s">
        <v>11</v>
      </c>
      <c r="W3622" s="161" t="s">
        <v>12</v>
      </c>
      <c r="X3622" s="161" t="s">
        <v>13</v>
      </c>
      <c r="Y3622" s="165">
        <v>5600</v>
      </c>
      <c r="Z3622" s="165">
        <v>9131101</v>
      </c>
      <c r="AA3622" s="166">
        <v>0</v>
      </c>
      <c r="AB3622" s="167" t="s">
        <v>7059</v>
      </c>
      <c r="AC3622" s="168" t="s">
        <v>3202</v>
      </c>
    </row>
    <row r="3623" spans="1:29" x14ac:dyDescent="0.3">
      <c r="A3623" s="156" t="s">
        <v>3731</v>
      </c>
      <c r="B3623" s="157">
        <v>3</v>
      </c>
      <c r="C3623" s="158" t="s">
        <v>1476</v>
      </c>
      <c r="D3623" s="156" t="s">
        <v>436</v>
      </c>
      <c r="E3623" s="156" t="s">
        <v>2722</v>
      </c>
      <c r="F3623" s="159" t="s">
        <v>2594</v>
      </c>
      <c r="G3623" s="156" t="s">
        <v>5941</v>
      </c>
      <c r="H3623" s="160">
        <v>45770</v>
      </c>
      <c r="I3623" s="160">
        <v>46945</v>
      </c>
      <c r="J3623" s="161" t="s">
        <v>6707</v>
      </c>
      <c r="K3623" s="162"/>
      <c r="L3623" s="163" t="s">
        <v>7057</v>
      </c>
      <c r="M3623" s="171">
        <v>0</v>
      </c>
      <c r="N3623" s="164">
        <v>274.38</v>
      </c>
      <c r="O3623" s="162" t="s">
        <v>7793</v>
      </c>
      <c r="P3623" s="160">
        <v>45954</v>
      </c>
      <c r="Q3623" s="162" t="s">
        <v>7784</v>
      </c>
      <c r="R3623" s="164">
        <v>274.38</v>
      </c>
      <c r="S3623" s="162" t="s">
        <v>5859</v>
      </c>
      <c r="T3623" s="163"/>
      <c r="U3623" s="161" t="s">
        <v>10</v>
      </c>
      <c r="V3623" s="161" t="s">
        <v>11</v>
      </c>
      <c r="W3623" s="161" t="s">
        <v>12</v>
      </c>
      <c r="X3623" s="161" t="s">
        <v>13</v>
      </c>
      <c r="Y3623" s="169">
        <v>5600</v>
      </c>
      <c r="Z3623" s="169">
        <v>9131101</v>
      </c>
      <c r="AA3623" s="166">
        <v>0</v>
      </c>
      <c r="AB3623" s="158" t="s">
        <v>7059</v>
      </c>
      <c r="AC3623" s="168" t="s">
        <v>3202</v>
      </c>
    </row>
    <row r="3624" spans="1:29" x14ac:dyDescent="0.3">
      <c r="A3624" s="156" t="s">
        <v>3731</v>
      </c>
      <c r="B3624" s="157">
        <v>3</v>
      </c>
      <c r="C3624" s="158" t="s">
        <v>1476</v>
      </c>
      <c r="D3624" s="158" t="s">
        <v>436</v>
      </c>
      <c r="E3624" s="156" t="s">
        <v>2722</v>
      </c>
      <c r="F3624" s="159" t="s">
        <v>2594</v>
      </c>
      <c r="G3624" s="158" t="s">
        <v>5941</v>
      </c>
      <c r="H3624" s="160">
        <v>45770</v>
      </c>
      <c r="I3624" s="160">
        <v>46945</v>
      </c>
      <c r="J3624" s="161" t="s">
        <v>6707</v>
      </c>
      <c r="K3624" s="162"/>
      <c r="L3624" s="163" t="s">
        <v>7057</v>
      </c>
      <c r="M3624" s="171">
        <v>0</v>
      </c>
      <c r="N3624" s="164">
        <v>197.55</v>
      </c>
      <c r="O3624" s="162" t="s">
        <v>7794</v>
      </c>
      <c r="P3624" s="160">
        <v>45954</v>
      </c>
      <c r="Q3624" s="162" t="s">
        <v>7784</v>
      </c>
      <c r="R3624" s="164">
        <v>197.55</v>
      </c>
      <c r="S3624" s="163" t="s">
        <v>5859</v>
      </c>
      <c r="T3624" s="163"/>
      <c r="U3624" s="161" t="s">
        <v>10</v>
      </c>
      <c r="V3624" s="161" t="s">
        <v>11</v>
      </c>
      <c r="W3624" s="161" t="s">
        <v>12</v>
      </c>
      <c r="X3624" s="161" t="s">
        <v>13</v>
      </c>
      <c r="Y3624" s="169">
        <v>5600</v>
      </c>
      <c r="Z3624" s="169">
        <v>9131101</v>
      </c>
      <c r="AA3624" s="166">
        <v>0</v>
      </c>
      <c r="AB3624" s="167" t="s">
        <v>7059</v>
      </c>
      <c r="AC3624" s="168" t="s">
        <v>3202</v>
      </c>
    </row>
    <row r="3625" spans="1:29" x14ac:dyDescent="0.3">
      <c r="A3625" s="156" t="s">
        <v>3731</v>
      </c>
      <c r="B3625" s="157">
        <v>3</v>
      </c>
      <c r="C3625" s="158" t="s">
        <v>1476</v>
      </c>
      <c r="D3625" s="158" t="s">
        <v>436</v>
      </c>
      <c r="E3625" s="156" t="s">
        <v>2722</v>
      </c>
      <c r="F3625" s="159" t="s">
        <v>2594</v>
      </c>
      <c r="G3625" s="158" t="s">
        <v>5941</v>
      </c>
      <c r="H3625" s="160">
        <v>45770</v>
      </c>
      <c r="I3625" s="160">
        <v>46945</v>
      </c>
      <c r="J3625" s="161" t="s">
        <v>6707</v>
      </c>
      <c r="K3625" s="162"/>
      <c r="L3625" s="163" t="s">
        <v>7057</v>
      </c>
      <c r="M3625" s="171">
        <v>0</v>
      </c>
      <c r="N3625" s="164">
        <v>197.55</v>
      </c>
      <c r="O3625" s="162" t="s">
        <v>7795</v>
      </c>
      <c r="P3625" s="160">
        <v>45954</v>
      </c>
      <c r="Q3625" s="162" t="s">
        <v>7784</v>
      </c>
      <c r="R3625" s="164">
        <v>197.55</v>
      </c>
      <c r="S3625" s="163" t="s">
        <v>5859</v>
      </c>
      <c r="T3625" s="163"/>
      <c r="U3625" s="161" t="s">
        <v>10</v>
      </c>
      <c r="V3625" s="161" t="s">
        <v>11</v>
      </c>
      <c r="W3625" s="161" t="s">
        <v>12</v>
      </c>
      <c r="X3625" s="161" t="s">
        <v>13</v>
      </c>
      <c r="Y3625" s="169">
        <v>5600</v>
      </c>
      <c r="Z3625" s="169">
        <v>9131101</v>
      </c>
      <c r="AA3625" s="166">
        <v>0</v>
      </c>
      <c r="AB3625" s="167" t="s">
        <v>7059</v>
      </c>
      <c r="AC3625" s="168" t="s">
        <v>3202</v>
      </c>
    </row>
    <row r="3626" spans="1:29" x14ac:dyDescent="0.3">
      <c r="A3626" s="156" t="s">
        <v>3731</v>
      </c>
      <c r="B3626" s="157">
        <v>3</v>
      </c>
      <c r="C3626" s="156" t="s">
        <v>1476</v>
      </c>
      <c r="D3626" s="156" t="s">
        <v>436</v>
      </c>
      <c r="E3626" s="156" t="s">
        <v>2722</v>
      </c>
      <c r="F3626" s="159" t="s">
        <v>2594</v>
      </c>
      <c r="G3626" s="156" t="s">
        <v>5941</v>
      </c>
      <c r="H3626" s="160">
        <v>45770</v>
      </c>
      <c r="I3626" s="160">
        <v>46945</v>
      </c>
      <c r="J3626" s="161" t="s">
        <v>6707</v>
      </c>
      <c r="K3626" s="162"/>
      <c r="L3626" s="163" t="s">
        <v>7057</v>
      </c>
      <c r="M3626" s="171">
        <v>0</v>
      </c>
      <c r="N3626" s="164">
        <v>197.55</v>
      </c>
      <c r="O3626" s="162" t="s">
        <v>7796</v>
      </c>
      <c r="P3626" s="160">
        <v>45954</v>
      </c>
      <c r="Q3626" s="162" t="s">
        <v>7784</v>
      </c>
      <c r="R3626" s="164">
        <v>197.55</v>
      </c>
      <c r="S3626" s="158" t="s">
        <v>5859</v>
      </c>
      <c r="T3626" s="163"/>
      <c r="U3626" s="161" t="s">
        <v>10</v>
      </c>
      <c r="V3626" s="161" t="s">
        <v>11</v>
      </c>
      <c r="W3626" s="161" t="s">
        <v>12</v>
      </c>
      <c r="X3626" s="161" t="s">
        <v>13</v>
      </c>
      <c r="Y3626" s="169">
        <v>5600</v>
      </c>
      <c r="Z3626" s="165">
        <v>9131101</v>
      </c>
      <c r="AA3626" s="166">
        <v>0</v>
      </c>
      <c r="AB3626" s="167" t="s">
        <v>7059</v>
      </c>
      <c r="AC3626" s="168" t="s">
        <v>3202</v>
      </c>
    </row>
    <row r="3627" spans="1:29" x14ac:dyDescent="0.3">
      <c r="A3627" s="156" t="s">
        <v>3731</v>
      </c>
      <c r="B3627" s="157">
        <v>3</v>
      </c>
      <c r="C3627" s="158" t="s">
        <v>1476</v>
      </c>
      <c r="D3627" s="156" t="s">
        <v>436</v>
      </c>
      <c r="E3627" s="156" t="s">
        <v>2722</v>
      </c>
      <c r="F3627" s="156" t="s">
        <v>2594</v>
      </c>
      <c r="G3627" s="158" t="s">
        <v>5941</v>
      </c>
      <c r="H3627" s="160">
        <v>45770</v>
      </c>
      <c r="I3627" s="160">
        <v>46945</v>
      </c>
      <c r="J3627" s="161" t="s">
        <v>6707</v>
      </c>
      <c r="K3627" s="162"/>
      <c r="L3627" s="163" t="s">
        <v>7057</v>
      </c>
      <c r="M3627" s="171">
        <v>0</v>
      </c>
      <c r="N3627" s="170">
        <v>197.55</v>
      </c>
      <c r="O3627" s="162" t="s">
        <v>8002</v>
      </c>
      <c r="P3627" s="160">
        <v>46002</v>
      </c>
      <c r="Q3627" s="162" t="s">
        <v>7993</v>
      </c>
      <c r="R3627" s="164">
        <v>197.55</v>
      </c>
      <c r="S3627" s="162" t="s">
        <v>5859</v>
      </c>
      <c r="T3627" s="162"/>
      <c r="U3627" s="161" t="s">
        <v>10</v>
      </c>
      <c r="V3627" s="161" t="s">
        <v>11</v>
      </c>
      <c r="W3627" s="161" t="s">
        <v>12</v>
      </c>
      <c r="X3627" s="161" t="s">
        <v>13</v>
      </c>
      <c r="Y3627" s="165">
        <v>5600</v>
      </c>
      <c r="Z3627" s="165">
        <v>9131101</v>
      </c>
      <c r="AA3627" s="166">
        <v>0</v>
      </c>
      <c r="AB3627" s="167" t="s">
        <v>7059</v>
      </c>
      <c r="AC3627" s="168" t="s">
        <v>3202</v>
      </c>
    </row>
    <row r="3628" spans="1:29" x14ac:dyDescent="0.3">
      <c r="A3628" s="156" t="s">
        <v>3731</v>
      </c>
      <c r="B3628" s="157">
        <v>3</v>
      </c>
      <c r="C3628" s="156" t="s">
        <v>1476</v>
      </c>
      <c r="D3628" s="158" t="s">
        <v>436</v>
      </c>
      <c r="E3628" s="156" t="s">
        <v>2722</v>
      </c>
      <c r="F3628" s="159" t="s">
        <v>2594</v>
      </c>
      <c r="G3628" s="156" t="s">
        <v>5941</v>
      </c>
      <c r="H3628" s="160">
        <v>45770</v>
      </c>
      <c r="I3628" s="160">
        <v>46945</v>
      </c>
      <c r="J3628" s="161" t="s">
        <v>6707</v>
      </c>
      <c r="K3628" s="162"/>
      <c r="L3628" s="163" t="s">
        <v>7057</v>
      </c>
      <c r="M3628" s="171">
        <v>0</v>
      </c>
      <c r="N3628" s="164">
        <v>274.38</v>
      </c>
      <c r="O3628" s="162" t="s">
        <v>8404</v>
      </c>
      <c r="P3628" s="160">
        <v>46177</v>
      </c>
      <c r="Q3628" s="162" t="s">
        <v>8405</v>
      </c>
      <c r="R3628" s="164">
        <v>274.38</v>
      </c>
      <c r="S3628" s="158" t="s">
        <v>5859</v>
      </c>
      <c r="T3628" s="163"/>
      <c r="U3628" s="161" t="s">
        <v>10</v>
      </c>
      <c r="V3628" s="161" t="s">
        <v>11</v>
      </c>
      <c r="W3628" s="161" t="s">
        <v>12</v>
      </c>
      <c r="X3628" s="161" t="s">
        <v>13</v>
      </c>
      <c r="Y3628" s="169">
        <v>5600</v>
      </c>
      <c r="Z3628" s="169">
        <v>9131101</v>
      </c>
      <c r="AA3628" s="166">
        <v>0</v>
      </c>
      <c r="AB3628" s="163" t="s">
        <v>7059</v>
      </c>
      <c r="AC3628" s="168" t="s">
        <v>3202</v>
      </c>
    </row>
    <row r="3629" spans="1:29" x14ac:dyDescent="0.3">
      <c r="A3629" s="156" t="s">
        <v>3731</v>
      </c>
      <c r="B3629" s="157">
        <v>3</v>
      </c>
      <c r="C3629" s="158" t="s">
        <v>1476</v>
      </c>
      <c r="D3629" s="158" t="s">
        <v>436</v>
      </c>
      <c r="E3629" s="156" t="s">
        <v>2722</v>
      </c>
      <c r="F3629" s="159" t="s">
        <v>2594</v>
      </c>
      <c r="G3629" s="158" t="s">
        <v>5941</v>
      </c>
      <c r="H3629" s="160">
        <v>45770</v>
      </c>
      <c r="I3629" s="160">
        <v>46945</v>
      </c>
      <c r="J3629" s="161" t="s">
        <v>6707</v>
      </c>
      <c r="K3629" s="162"/>
      <c r="L3629" s="163" t="s">
        <v>7057</v>
      </c>
      <c r="M3629" s="171">
        <v>0</v>
      </c>
      <c r="N3629" s="164">
        <v>274.38</v>
      </c>
      <c r="O3629" s="162" t="s">
        <v>8406</v>
      </c>
      <c r="P3629" s="160">
        <v>46177</v>
      </c>
      <c r="Q3629" s="162" t="s">
        <v>8405</v>
      </c>
      <c r="R3629" s="164">
        <v>274.38</v>
      </c>
      <c r="S3629" s="163" t="s">
        <v>5859</v>
      </c>
      <c r="T3629" s="163"/>
      <c r="U3629" s="161" t="s">
        <v>10</v>
      </c>
      <c r="V3629" s="161" t="s">
        <v>11</v>
      </c>
      <c r="W3629" s="161" t="s">
        <v>12</v>
      </c>
      <c r="X3629" s="161" t="s">
        <v>13</v>
      </c>
      <c r="Y3629" s="169">
        <v>5600</v>
      </c>
      <c r="Z3629" s="169">
        <v>9131101</v>
      </c>
      <c r="AA3629" s="166">
        <v>0</v>
      </c>
      <c r="AB3629" s="167" t="s">
        <v>7059</v>
      </c>
      <c r="AC3629" s="168" t="s">
        <v>3202</v>
      </c>
    </row>
    <row r="3630" spans="1:29" x14ac:dyDescent="0.3">
      <c r="A3630" s="156" t="s">
        <v>3731</v>
      </c>
      <c r="B3630" s="157">
        <v>3</v>
      </c>
      <c r="C3630" s="158" t="s">
        <v>1476</v>
      </c>
      <c r="D3630" s="156" t="s">
        <v>436</v>
      </c>
      <c r="E3630" s="156" t="s">
        <v>2722</v>
      </c>
      <c r="F3630" s="159" t="s">
        <v>2594</v>
      </c>
      <c r="G3630" s="156" t="s">
        <v>5941</v>
      </c>
      <c r="H3630" s="160">
        <v>45770</v>
      </c>
      <c r="I3630" s="160">
        <v>46945</v>
      </c>
      <c r="J3630" s="161" t="s">
        <v>6707</v>
      </c>
      <c r="K3630" s="162"/>
      <c r="L3630" s="163" t="s">
        <v>7057</v>
      </c>
      <c r="M3630" s="171">
        <v>0</v>
      </c>
      <c r="N3630" s="164">
        <v>197.55</v>
      </c>
      <c r="O3630" s="162" t="s">
        <v>8407</v>
      </c>
      <c r="P3630" s="160">
        <v>46177</v>
      </c>
      <c r="Q3630" s="162" t="s">
        <v>8405</v>
      </c>
      <c r="R3630" s="164">
        <v>197.55</v>
      </c>
      <c r="S3630" s="163" t="s">
        <v>5859</v>
      </c>
      <c r="T3630" s="163"/>
      <c r="U3630" s="161" t="s">
        <v>10</v>
      </c>
      <c r="V3630" s="161" t="s">
        <v>11</v>
      </c>
      <c r="W3630" s="161" t="s">
        <v>12</v>
      </c>
      <c r="X3630" s="161" t="s">
        <v>13</v>
      </c>
      <c r="Y3630" s="169">
        <v>5600</v>
      </c>
      <c r="Z3630" s="165">
        <v>9131101</v>
      </c>
      <c r="AA3630" s="166">
        <v>0</v>
      </c>
      <c r="AB3630" s="167" t="s">
        <v>7059</v>
      </c>
      <c r="AC3630" s="168" t="s">
        <v>3202</v>
      </c>
    </row>
    <row r="3631" spans="1:29" x14ac:dyDescent="0.3">
      <c r="A3631" s="156" t="s">
        <v>3731</v>
      </c>
      <c r="B3631" s="157">
        <v>3</v>
      </c>
      <c r="C3631" s="156" t="s">
        <v>1476</v>
      </c>
      <c r="D3631" s="158" t="s">
        <v>436</v>
      </c>
      <c r="E3631" s="156" t="s">
        <v>2722</v>
      </c>
      <c r="F3631" s="159" t="s">
        <v>2594</v>
      </c>
      <c r="G3631" s="156" t="s">
        <v>5941</v>
      </c>
      <c r="H3631" s="160">
        <v>45770</v>
      </c>
      <c r="I3631" s="160">
        <v>46945</v>
      </c>
      <c r="J3631" s="161" t="s">
        <v>6707</v>
      </c>
      <c r="K3631" s="162"/>
      <c r="L3631" s="158" t="s">
        <v>7057</v>
      </c>
      <c r="M3631" s="171">
        <v>0</v>
      </c>
      <c r="N3631" s="164">
        <v>197.55</v>
      </c>
      <c r="O3631" s="162" t="s">
        <v>8408</v>
      </c>
      <c r="P3631" s="160">
        <v>46177</v>
      </c>
      <c r="Q3631" s="162" t="s">
        <v>8405</v>
      </c>
      <c r="R3631" s="164">
        <v>197.55</v>
      </c>
      <c r="S3631" s="163" t="s">
        <v>5859</v>
      </c>
      <c r="T3631" s="163"/>
      <c r="U3631" s="161" t="s">
        <v>10</v>
      </c>
      <c r="V3631" s="161" t="s">
        <v>11</v>
      </c>
      <c r="W3631" s="161" t="s">
        <v>12</v>
      </c>
      <c r="X3631" s="161" t="s">
        <v>13</v>
      </c>
      <c r="Y3631" s="169">
        <v>5600</v>
      </c>
      <c r="Z3631" s="169">
        <v>9131101</v>
      </c>
      <c r="AA3631" s="166">
        <v>0</v>
      </c>
      <c r="AB3631" s="158" t="s">
        <v>7059</v>
      </c>
      <c r="AC3631" s="168" t="s">
        <v>3202</v>
      </c>
    </row>
    <row r="3632" spans="1:29" x14ac:dyDescent="0.3">
      <c r="A3632" s="156" t="s">
        <v>3731</v>
      </c>
      <c r="B3632" s="157">
        <v>3</v>
      </c>
      <c r="C3632" s="158" t="s">
        <v>1476</v>
      </c>
      <c r="D3632" s="158" t="s">
        <v>436</v>
      </c>
      <c r="E3632" s="156" t="s">
        <v>2722</v>
      </c>
      <c r="F3632" s="159" t="s">
        <v>2594</v>
      </c>
      <c r="G3632" s="158" t="s">
        <v>5941</v>
      </c>
      <c r="H3632" s="160">
        <v>45770</v>
      </c>
      <c r="I3632" s="160">
        <v>46945</v>
      </c>
      <c r="J3632" s="161" t="s">
        <v>6707</v>
      </c>
      <c r="K3632" s="162"/>
      <c r="L3632" s="163" t="s">
        <v>7057</v>
      </c>
      <c r="M3632" s="171">
        <v>0</v>
      </c>
      <c r="N3632" s="164">
        <v>197.55</v>
      </c>
      <c r="O3632" s="162" t="s">
        <v>8409</v>
      </c>
      <c r="P3632" s="160">
        <v>46177</v>
      </c>
      <c r="Q3632" s="162" t="s">
        <v>8405</v>
      </c>
      <c r="R3632" s="164">
        <v>197.55</v>
      </c>
      <c r="S3632" s="163" t="s">
        <v>5859</v>
      </c>
      <c r="T3632" s="163"/>
      <c r="U3632" s="161" t="s">
        <v>10</v>
      </c>
      <c r="V3632" s="161" t="s">
        <v>11</v>
      </c>
      <c r="W3632" s="161" t="s">
        <v>12</v>
      </c>
      <c r="X3632" s="161" t="s">
        <v>13</v>
      </c>
      <c r="Y3632" s="165">
        <v>5600</v>
      </c>
      <c r="Z3632" s="165">
        <v>9131101</v>
      </c>
      <c r="AA3632" s="166">
        <v>0</v>
      </c>
      <c r="AB3632" s="167" t="s">
        <v>7059</v>
      </c>
      <c r="AC3632" s="168" t="s">
        <v>3202</v>
      </c>
    </row>
    <row r="3633" spans="1:29" x14ac:dyDescent="0.3">
      <c r="A3633" s="156" t="s">
        <v>3731</v>
      </c>
      <c r="B3633" s="157">
        <v>3</v>
      </c>
      <c r="C3633" s="158" t="s">
        <v>1476</v>
      </c>
      <c r="D3633" s="158" t="s">
        <v>436</v>
      </c>
      <c r="E3633" s="156" t="s">
        <v>2722</v>
      </c>
      <c r="F3633" s="159" t="s">
        <v>2594</v>
      </c>
      <c r="G3633" s="158" t="s">
        <v>5941</v>
      </c>
      <c r="H3633" s="160">
        <v>45770</v>
      </c>
      <c r="I3633" s="160">
        <v>46945</v>
      </c>
      <c r="J3633" s="161" t="s">
        <v>6707</v>
      </c>
      <c r="K3633" s="162"/>
      <c r="L3633" s="163" t="s">
        <v>7057</v>
      </c>
      <c r="M3633" s="171">
        <v>0</v>
      </c>
      <c r="N3633" s="164">
        <v>274.38</v>
      </c>
      <c r="O3633" s="162" t="s">
        <v>8410</v>
      </c>
      <c r="P3633" s="160">
        <v>46177</v>
      </c>
      <c r="Q3633" s="162" t="s">
        <v>8405</v>
      </c>
      <c r="R3633" s="164">
        <v>274.38</v>
      </c>
      <c r="S3633" s="163" t="s">
        <v>5859</v>
      </c>
      <c r="T3633" s="163"/>
      <c r="U3633" s="161" t="s">
        <v>10</v>
      </c>
      <c r="V3633" s="161" t="s">
        <v>11</v>
      </c>
      <c r="W3633" s="161" t="s">
        <v>12</v>
      </c>
      <c r="X3633" s="161" t="s">
        <v>13</v>
      </c>
      <c r="Y3633" s="169">
        <v>5600</v>
      </c>
      <c r="Z3633" s="169">
        <v>9131101</v>
      </c>
      <c r="AA3633" s="166">
        <v>0</v>
      </c>
      <c r="AB3633" s="167" t="s">
        <v>7059</v>
      </c>
      <c r="AC3633" s="168" t="s">
        <v>3202</v>
      </c>
    </row>
    <row r="3634" spans="1:29" x14ac:dyDescent="0.3">
      <c r="A3634" s="156" t="s">
        <v>3731</v>
      </c>
      <c r="B3634" s="157">
        <v>3</v>
      </c>
      <c r="C3634" s="158" t="s">
        <v>1476</v>
      </c>
      <c r="D3634" s="156" t="s">
        <v>436</v>
      </c>
      <c r="E3634" s="156" t="s">
        <v>2722</v>
      </c>
      <c r="F3634" s="159" t="s">
        <v>2594</v>
      </c>
      <c r="G3634" s="158" t="s">
        <v>5941</v>
      </c>
      <c r="H3634" s="160">
        <v>45770</v>
      </c>
      <c r="I3634" s="160">
        <v>46945</v>
      </c>
      <c r="J3634" s="161" t="s">
        <v>6707</v>
      </c>
      <c r="K3634" s="173"/>
      <c r="L3634" s="158" t="s">
        <v>7057</v>
      </c>
      <c r="M3634" s="171">
        <v>0</v>
      </c>
      <c r="N3634" s="171">
        <v>274.38</v>
      </c>
      <c r="O3634" s="162" t="s">
        <v>8411</v>
      </c>
      <c r="P3634" s="160">
        <v>46177</v>
      </c>
      <c r="Q3634" s="162" t="s">
        <v>8405</v>
      </c>
      <c r="R3634" s="164">
        <v>274.38</v>
      </c>
      <c r="S3634" s="162" t="s">
        <v>5859</v>
      </c>
      <c r="T3634" s="163"/>
      <c r="U3634" s="161" t="s">
        <v>10</v>
      </c>
      <c r="V3634" s="161" t="s">
        <v>11</v>
      </c>
      <c r="W3634" s="161" t="s">
        <v>12</v>
      </c>
      <c r="X3634" s="161" t="s">
        <v>13</v>
      </c>
      <c r="Y3634" s="169">
        <v>5600</v>
      </c>
      <c r="Z3634" s="169">
        <v>9131101</v>
      </c>
      <c r="AA3634" s="166">
        <v>0</v>
      </c>
      <c r="AB3634" s="158" t="s">
        <v>7059</v>
      </c>
      <c r="AC3634" s="168" t="s">
        <v>3202</v>
      </c>
    </row>
    <row r="3635" spans="1:29" x14ac:dyDescent="0.3">
      <c r="A3635" s="156" t="s">
        <v>3731</v>
      </c>
      <c r="B3635" s="157">
        <v>3</v>
      </c>
      <c r="C3635" s="167" t="s">
        <v>1476</v>
      </c>
      <c r="D3635" s="156" t="s">
        <v>436</v>
      </c>
      <c r="E3635" s="156" t="s">
        <v>2722</v>
      </c>
      <c r="F3635" s="162" t="s">
        <v>2594</v>
      </c>
      <c r="G3635" s="167" t="s">
        <v>5941</v>
      </c>
      <c r="H3635" s="160">
        <v>45770</v>
      </c>
      <c r="I3635" s="160">
        <v>46945</v>
      </c>
      <c r="J3635" s="161" t="s">
        <v>6707</v>
      </c>
      <c r="K3635" s="162" t="s">
        <v>7056</v>
      </c>
      <c r="L3635" s="158" t="s">
        <v>7057</v>
      </c>
      <c r="M3635" s="171">
        <v>4975.5299999999979</v>
      </c>
      <c r="N3635" s="171">
        <v>4975.5299999999979</v>
      </c>
      <c r="O3635" s="162"/>
      <c r="P3635" s="160"/>
      <c r="Q3635" s="162"/>
      <c r="R3635" s="171">
        <v>0</v>
      </c>
      <c r="S3635" s="163" t="s">
        <v>5859</v>
      </c>
      <c r="T3635" s="156"/>
      <c r="U3635" s="161" t="s">
        <v>10</v>
      </c>
      <c r="V3635" s="161" t="s">
        <v>11</v>
      </c>
      <c r="W3635" s="161" t="s">
        <v>12</v>
      </c>
      <c r="X3635" s="161" t="s">
        <v>13</v>
      </c>
      <c r="Y3635" s="169">
        <v>5600</v>
      </c>
      <c r="Z3635" s="169">
        <v>9131101</v>
      </c>
      <c r="AA3635" s="166">
        <v>0</v>
      </c>
      <c r="AB3635" s="167" t="s">
        <v>7059</v>
      </c>
      <c r="AC3635" s="168" t="s">
        <v>3202</v>
      </c>
    </row>
    <row r="3636" spans="1:29" x14ac:dyDescent="0.3">
      <c r="A3636" s="156" t="s">
        <v>4214</v>
      </c>
      <c r="B3636" s="157">
        <v>6</v>
      </c>
      <c r="C3636" s="158" t="s">
        <v>1476</v>
      </c>
      <c r="D3636" s="163" t="s">
        <v>500</v>
      </c>
      <c r="E3636" s="156" t="s">
        <v>2722</v>
      </c>
      <c r="F3636" s="159" t="s">
        <v>2594</v>
      </c>
      <c r="G3636" s="156" t="s">
        <v>5941</v>
      </c>
      <c r="H3636" s="160">
        <v>45770</v>
      </c>
      <c r="I3636" s="160">
        <v>45838</v>
      </c>
      <c r="J3636" s="161" t="s">
        <v>6174</v>
      </c>
      <c r="K3636" s="162"/>
      <c r="L3636" s="163" t="s">
        <v>7064</v>
      </c>
      <c r="M3636" s="171">
        <v>0</v>
      </c>
      <c r="N3636" s="164">
        <v>1865.75</v>
      </c>
      <c r="O3636" s="162" t="s">
        <v>7065</v>
      </c>
      <c r="P3636" s="160">
        <v>45838</v>
      </c>
      <c r="Q3636" s="162" t="s">
        <v>7039</v>
      </c>
      <c r="R3636" s="164">
        <v>1865.75</v>
      </c>
      <c r="S3636" s="162" t="s">
        <v>6332</v>
      </c>
      <c r="T3636" s="163"/>
      <c r="U3636" s="161" t="s">
        <v>10</v>
      </c>
      <c r="V3636" s="161" t="s">
        <v>11</v>
      </c>
      <c r="W3636" s="161" t="s">
        <v>12</v>
      </c>
      <c r="X3636" s="161" t="s">
        <v>13</v>
      </c>
      <c r="Y3636" s="169">
        <v>5600</v>
      </c>
      <c r="Z3636" s="169">
        <v>9261101</v>
      </c>
      <c r="AA3636" s="166">
        <v>0.18657499999999999</v>
      </c>
      <c r="AB3636" s="158" t="s">
        <v>7066</v>
      </c>
      <c r="AC3636" s="168" t="s">
        <v>3267</v>
      </c>
    </row>
    <row r="3637" spans="1:29" x14ac:dyDescent="0.3">
      <c r="A3637" s="156" t="s">
        <v>4214</v>
      </c>
      <c r="B3637" s="157">
        <v>6</v>
      </c>
      <c r="C3637" s="158" t="s">
        <v>1476</v>
      </c>
      <c r="D3637" s="158" t="s">
        <v>500</v>
      </c>
      <c r="E3637" s="156" t="s">
        <v>2722</v>
      </c>
      <c r="F3637" s="159" t="s">
        <v>2594</v>
      </c>
      <c r="G3637" s="158" t="s">
        <v>5941</v>
      </c>
      <c r="H3637" s="160">
        <v>45770</v>
      </c>
      <c r="I3637" s="160">
        <v>45870</v>
      </c>
      <c r="J3637" s="161" t="s">
        <v>6707</v>
      </c>
      <c r="K3637" s="162"/>
      <c r="L3637" s="163" t="s">
        <v>7064</v>
      </c>
      <c r="M3637" s="171">
        <v>0</v>
      </c>
      <c r="N3637" s="164">
        <v>548.75</v>
      </c>
      <c r="O3637" s="162" t="s">
        <v>7560</v>
      </c>
      <c r="P3637" s="160">
        <v>45870</v>
      </c>
      <c r="Q3637" s="162" t="s">
        <v>7541</v>
      </c>
      <c r="R3637" s="164">
        <v>548.75</v>
      </c>
      <c r="S3637" s="163" t="s">
        <v>6332</v>
      </c>
      <c r="T3637" s="163"/>
      <c r="U3637" s="161" t="s">
        <v>10</v>
      </c>
      <c r="V3637" s="161" t="s">
        <v>11</v>
      </c>
      <c r="W3637" s="161" t="s">
        <v>12</v>
      </c>
      <c r="X3637" s="161" t="s">
        <v>13</v>
      </c>
      <c r="Y3637" s="169">
        <v>5600</v>
      </c>
      <c r="Z3637" s="169">
        <v>9261101</v>
      </c>
      <c r="AA3637" s="166">
        <v>5.4875E-2</v>
      </c>
      <c r="AB3637" s="174" t="s">
        <v>7066</v>
      </c>
      <c r="AC3637" s="168" t="s">
        <v>3267</v>
      </c>
    </row>
    <row r="3638" spans="1:29" x14ac:dyDescent="0.3">
      <c r="A3638" s="156" t="s">
        <v>4214</v>
      </c>
      <c r="B3638" s="157">
        <v>6</v>
      </c>
      <c r="C3638" s="158" t="s">
        <v>1476</v>
      </c>
      <c r="D3638" s="156" t="s">
        <v>500</v>
      </c>
      <c r="E3638" s="156" t="s">
        <v>2722</v>
      </c>
      <c r="F3638" s="159" t="s">
        <v>2594</v>
      </c>
      <c r="G3638" s="156" t="s">
        <v>5941</v>
      </c>
      <c r="H3638" s="160">
        <v>45770</v>
      </c>
      <c r="I3638" s="160">
        <v>46120</v>
      </c>
      <c r="J3638" s="161" t="s">
        <v>6707</v>
      </c>
      <c r="K3638" s="162"/>
      <c r="L3638" s="163" t="s">
        <v>7064</v>
      </c>
      <c r="M3638" s="171">
        <v>0</v>
      </c>
      <c r="N3638" s="164">
        <v>1865.76</v>
      </c>
      <c r="O3638" s="162" t="s">
        <v>8003</v>
      </c>
      <c r="P3638" s="160">
        <v>46120</v>
      </c>
      <c r="Q3638" s="162" t="s">
        <v>7995</v>
      </c>
      <c r="R3638" s="164">
        <v>1865.76</v>
      </c>
      <c r="S3638" s="162" t="s">
        <v>6332</v>
      </c>
      <c r="T3638" s="163"/>
      <c r="U3638" s="161" t="s">
        <v>10</v>
      </c>
      <c r="V3638" s="161" t="s">
        <v>11</v>
      </c>
      <c r="W3638" s="161" t="s">
        <v>12</v>
      </c>
      <c r="X3638" s="161" t="s">
        <v>13</v>
      </c>
      <c r="Y3638" s="169">
        <v>5600</v>
      </c>
      <c r="Z3638" s="169">
        <v>9261101</v>
      </c>
      <c r="AA3638" s="166">
        <v>0.18657599999999999</v>
      </c>
      <c r="AB3638" s="158" t="s">
        <v>7066</v>
      </c>
      <c r="AC3638" s="168" t="s">
        <v>3267</v>
      </c>
    </row>
    <row r="3639" spans="1:29" x14ac:dyDescent="0.3">
      <c r="A3639" s="156" t="s">
        <v>4214</v>
      </c>
      <c r="B3639" s="157">
        <v>6</v>
      </c>
      <c r="C3639" s="158" t="s">
        <v>1476</v>
      </c>
      <c r="D3639" s="158" t="s">
        <v>500</v>
      </c>
      <c r="E3639" s="156" t="s">
        <v>2722</v>
      </c>
      <c r="F3639" s="159" t="s">
        <v>2594</v>
      </c>
      <c r="G3639" s="158" t="s">
        <v>5941</v>
      </c>
      <c r="H3639" s="160">
        <v>45770</v>
      </c>
      <c r="I3639" s="160">
        <v>46120</v>
      </c>
      <c r="J3639" s="161" t="s">
        <v>6707</v>
      </c>
      <c r="K3639" s="162"/>
      <c r="L3639" s="163" t="s">
        <v>7064</v>
      </c>
      <c r="M3639" s="171">
        <v>0</v>
      </c>
      <c r="N3639" s="164">
        <v>548.76</v>
      </c>
      <c r="O3639" s="162" t="s">
        <v>8004</v>
      </c>
      <c r="P3639" s="160">
        <v>46120</v>
      </c>
      <c r="Q3639" s="162" t="s">
        <v>7995</v>
      </c>
      <c r="R3639" s="164">
        <v>548.76</v>
      </c>
      <c r="S3639" s="158" t="s">
        <v>6332</v>
      </c>
      <c r="T3639" s="163"/>
      <c r="U3639" s="161" t="s">
        <v>10</v>
      </c>
      <c r="V3639" s="161" t="s">
        <v>11</v>
      </c>
      <c r="W3639" s="161" t="s">
        <v>12</v>
      </c>
      <c r="X3639" s="161" t="s">
        <v>13</v>
      </c>
      <c r="Y3639" s="169">
        <v>5600</v>
      </c>
      <c r="Z3639" s="169">
        <v>9261101</v>
      </c>
      <c r="AA3639" s="166">
        <v>5.4876000000000001E-2</v>
      </c>
      <c r="AB3639" s="167" t="s">
        <v>7066</v>
      </c>
      <c r="AC3639" s="168" t="s">
        <v>3267</v>
      </c>
    </row>
    <row r="3640" spans="1:29" x14ac:dyDescent="0.3">
      <c r="A3640" s="156" t="s">
        <v>4214</v>
      </c>
      <c r="B3640" s="157">
        <v>6</v>
      </c>
      <c r="C3640" s="158" t="s">
        <v>1476</v>
      </c>
      <c r="D3640" s="156" t="s">
        <v>500</v>
      </c>
      <c r="E3640" s="156" t="s">
        <v>2722</v>
      </c>
      <c r="F3640" s="159" t="s">
        <v>2594</v>
      </c>
      <c r="G3640" s="158" t="s">
        <v>5941</v>
      </c>
      <c r="H3640" s="160">
        <v>45770</v>
      </c>
      <c r="I3640" s="160">
        <v>46120</v>
      </c>
      <c r="J3640" s="161" t="s">
        <v>6707</v>
      </c>
      <c r="K3640" s="162"/>
      <c r="L3640" s="156" t="s">
        <v>7064</v>
      </c>
      <c r="M3640" s="171">
        <v>0</v>
      </c>
      <c r="N3640" s="170">
        <v>548.76</v>
      </c>
      <c r="O3640" s="158" t="s">
        <v>8005</v>
      </c>
      <c r="P3640" s="160">
        <v>46120</v>
      </c>
      <c r="Q3640" s="162" t="s">
        <v>7995</v>
      </c>
      <c r="R3640" s="170">
        <v>548.76</v>
      </c>
      <c r="S3640" s="158" t="s">
        <v>6332</v>
      </c>
      <c r="T3640" s="162"/>
      <c r="U3640" s="161" t="s">
        <v>10</v>
      </c>
      <c r="V3640" s="161" t="s">
        <v>11</v>
      </c>
      <c r="W3640" s="161" t="s">
        <v>12</v>
      </c>
      <c r="X3640" s="161" t="s">
        <v>13</v>
      </c>
      <c r="Y3640" s="165">
        <v>5600</v>
      </c>
      <c r="Z3640" s="165">
        <v>9261101</v>
      </c>
      <c r="AA3640" s="166">
        <v>5.4876000000000001E-2</v>
      </c>
      <c r="AB3640" s="183" t="s">
        <v>7066</v>
      </c>
      <c r="AC3640" s="168" t="s">
        <v>3267</v>
      </c>
    </row>
    <row r="3641" spans="1:29" x14ac:dyDescent="0.3">
      <c r="A3641" s="156" t="s">
        <v>4214</v>
      </c>
      <c r="B3641" s="157">
        <v>6</v>
      </c>
      <c r="C3641" s="156" t="s">
        <v>1476</v>
      </c>
      <c r="D3641" s="156" t="s">
        <v>500</v>
      </c>
      <c r="E3641" s="156" t="s">
        <v>2722</v>
      </c>
      <c r="F3641" s="159" t="s">
        <v>2594</v>
      </c>
      <c r="G3641" s="156" t="s">
        <v>5941</v>
      </c>
      <c r="H3641" s="160">
        <v>45770</v>
      </c>
      <c r="I3641" s="160">
        <v>46120</v>
      </c>
      <c r="J3641" s="161" t="s">
        <v>6707</v>
      </c>
      <c r="K3641" s="173"/>
      <c r="L3641" s="158" t="s">
        <v>7064</v>
      </c>
      <c r="M3641" s="171">
        <v>0</v>
      </c>
      <c r="N3641" s="171">
        <v>548.76</v>
      </c>
      <c r="O3641" s="162" t="s">
        <v>8006</v>
      </c>
      <c r="P3641" s="160">
        <v>46120</v>
      </c>
      <c r="Q3641" s="162" t="s">
        <v>7995</v>
      </c>
      <c r="R3641" s="164">
        <v>548.76</v>
      </c>
      <c r="S3641" s="158" t="s">
        <v>6332</v>
      </c>
      <c r="T3641" s="163"/>
      <c r="U3641" s="161" t="s">
        <v>10</v>
      </c>
      <c r="V3641" s="161" t="s">
        <v>11</v>
      </c>
      <c r="W3641" s="161" t="s">
        <v>12</v>
      </c>
      <c r="X3641" s="161" t="s">
        <v>13</v>
      </c>
      <c r="Y3641" s="169">
        <v>5600</v>
      </c>
      <c r="Z3641" s="169">
        <v>9261101</v>
      </c>
      <c r="AA3641" s="166">
        <v>5.4876000000000001E-2</v>
      </c>
      <c r="AB3641" s="158" t="s">
        <v>7066</v>
      </c>
      <c r="AC3641" s="168" t="s">
        <v>3267</v>
      </c>
    </row>
    <row r="3642" spans="1:29" x14ac:dyDescent="0.3">
      <c r="A3642" s="156" t="s">
        <v>4214</v>
      </c>
      <c r="B3642" s="157">
        <v>6</v>
      </c>
      <c r="C3642" s="158" t="s">
        <v>1476</v>
      </c>
      <c r="D3642" s="158" t="s">
        <v>500</v>
      </c>
      <c r="E3642" s="156" t="s">
        <v>2722</v>
      </c>
      <c r="F3642" s="159" t="s">
        <v>2594</v>
      </c>
      <c r="G3642" s="158" t="s">
        <v>5941</v>
      </c>
      <c r="H3642" s="160">
        <v>45770</v>
      </c>
      <c r="I3642" s="160">
        <v>46132</v>
      </c>
      <c r="J3642" s="161" t="s">
        <v>6707</v>
      </c>
      <c r="K3642" s="162"/>
      <c r="L3642" s="163" t="s">
        <v>7064</v>
      </c>
      <c r="M3642" s="171">
        <v>0</v>
      </c>
      <c r="N3642" s="164">
        <v>548.75</v>
      </c>
      <c r="O3642" s="162" t="s">
        <v>8007</v>
      </c>
      <c r="P3642" s="160">
        <v>46132</v>
      </c>
      <c r="Q3642" s="162" t="s">
        <v>8008</v>
      </c>
      <c r="R3642" s="164">
        <v>548.75</v>
      </c>
      <c r="S3642" s="163" t="s">
        <v>6332</v>
      </c>
      <c r="T3642" s="163"/>
      <c r="U3642" s="161" t="s">
        <v>10</v>
      </c>
      <c r="V3642" s="161" t="s">
        <v>11</v>
      </c>
      <c r="W3642" s="161" t="s">
        <v>12</v>
      </c>
      <c r="X3642" s="161" t="s">
        <v>13</v>
      </c>
      <c r="Y3642" s="169">
        <v>5600</v>
      </c>
      <c r="Z3642" s="169">
        <v>9261101</v>
      </c>
      <c r="AA3642" s="166">
        <v>5.4875E-2</v>
      </c>
      <c r="AB3642" s="183" t="s">
        <v>7066</v>
      </c>
      <c r="AC3642" s="168" t="s">
        <v>3267</v>
      </c>
    </row>
    <row r="3643" spans="1:29" x14ac:dyDescent="0.3">
      <c r="A3643" s="156" t="s">
        <v>4214</v>
      </c>
      <c r="B3643" s="157">
        <v>6</v>
      </c>
      <c r="C3643" s="156" t="s">
        <v>1476</v>
      </c>
      <c r="D3643" s="156" t="s">
        <v>500</v>
      </c>
      <c r="E3643" s="156" t="s">
        <v>2722</v>
      </c>
      <c r="F3643" s="156" t="s">
        <v>2594</v>
      </c>
      <c r="G3643" s="158" t="s">
        <v>5941</v>
      </c>
      <c r="H3643" s="160">
        <v>45770</v>
      </c>
      <c r="I3643" s="160">
        <v>46169</v>
      </c>
      <c r="J3643" s="161" t="s">
        <v>6707</v>
      </c>
      <c r="K3643" s="158"/>
      <c r="L3643" s="163" t="s">
        <v>7064</v>
      </c>
      <c r="M3643" s="171">
        <v>0</v>
      </c>
      <c r="N3643" s="170">
        <v>548.76</v>
      </c>
      <c r="O3643" s="162" t="s">
        <v>8412</v>
      </c>
      <c r="P3643" s="160">
        <v>46169</v>
      </c>
      <c r="Q3643" s="162" t="s">
        <v>8388</v>
      </c>
      <c r="R3643" s="178">
        <v>548.76</v>
      </c>
      <c r="S3643" s="158" t="s">
        <v>6332</v>
      </c>
      <c r="T3643" s="162"/>
      <c r="U3643" s="161" t="s">
        <v>10</v>
      </c>
      <c r="V3643" s="161" t="s">
        <v>11</v>
      </c>
      <c r="W3643" s="161" t="s">
        <v>12</v>
      </c>
      <c r="X3643" s="161" t="s">
        <v>13</v>
      </c>
      <c r="Y3643" s="165">
        <v>5600</v>
      </c>
      <c r="Z3643" s="165">
        <v>9261101</v>
      </c>
      <c r="AA3643" s="166">
        <v>5.4876000000000001E-2</v>
      </c>
      <c r="AB3643" s="162" t="s">
        <v>7066</v>
      </c>
      <c r="AC3643" s="168" t="s">
        <v>3267</v>
      </c>
    </row>
    <row r="3644" spans="1:29" x14ac:dyDescent="0.3">
      <c r="A3644" s="156" t="s">
        <v>4214</v>
      </c>
      <c r="B3644" s="157">
        <v>6</v>
      </c>
      <c r="C3644" s="156" t="s">
        <v>1476</v>
      </c>
      <c r="D3644" s="156" t="s">
        <v>500</v>
      </c>
      <c r="E3644" s="156" t="s">
        <v>2722</v>
      </c>
      <c r="F3644" s="159" t="s">
        <v>2594</v>
      </c>
      <c r="G3644" s="156" t="s">
        <v>5941</v>
      </c>
      <c r="H3644" s="160">
        <v>45770</v>
      </c>
      <c r="I3644" s="160">
        <v>46169</v>
      </c>
      <c r="J3644" s="161" t="s">
        <v>6707</v>
      </c>
      <c r="K3644" s="162"/>
      <c r="L3644" s="163" t="s">
        <v>7064</v>
      </c>
      <c r="M3644" s="171">
        <v>0</v>
      </c>
      <c r="N3644" s="164">
        <v>548.75</v>
      </c>
      <c r="O3644" s="162" t="s">
        <v>8413</v>
      </c>
      <c r="P3644" s="160">
        <v>46169</v>
      </c>
      <c r="Q3644" s="162" t="s">
        <v>8388</v>
      </c>
      <c r="R3644" s="164">
        <v>548.75</v>
      </c>
      <c r="S3644" s="163" t="s">
        <v>6332</v>
      </c>
      <c r="T3644" s="163"/>
      <c r="U3644" s="161" t="s">
        <v>10</v>
      </c>
      <c r="V3644" s="161" t="s">
        <v>11</v>
      </c>
      <c r="W3644" s="161" t="s">
        <v>12</v>
      </c>
      <c r="X3644" s="161" t="s">
        <v>13</v>
      </c>
      <c r="Y3644" s="169">
        <v>5600</v>
      </c>
      <c r="Z3644" s="165">
        <v>9261101</v>
      </c>
      <c r="AA3644" s="166">
        <v>5.4875E-2</v>
      </c>
      <c r="AB3644" s="167" t="s">
        <v>7066</v>
      </c>
      <c r="AC3644" s="168" t="s">
        <v>3267</v>
      </c>
    </row>
    <row r="3645" spans="1:29" x14ac:dyDescent="0.3">
      <c r="A3645" s="156" t="s">
        <v>4214</v>
      </c>
      <c r="B3645" s="157">
        <v>6</v>
      </c>
      <c r="C3645" s="158" t="s">
        <v>1476</v>
      </c>
      <c r="D3645" s="156" t="s">
        <v>500</v>
      </c>
      <c r="E3645" s="156" t="s">
        <v>2722</v>
      </c>
      <c r="F3645" s="162" t="s">
        <v>2594</v>
      </c>
      <c r="G3645" s="158" t="s">
        <v>5941</v>
      </c>
      <c r="H3645" s="160">
        <v>45770</v>
      </c>
      <c r="I3645" s="160">
        <v>46169</v>
      </c>
      <c r="J3645" s="161" t="s">
        <v>6707</v>
      </c>
      <c r="K3645" s="162"/>
      <c r="L3645" s="158" t="s">
        <v>7064</v>
      </c>
      <c r="M3645" s="171">
        <v>0</v>
      </c>
      <c r="N3645" s="171">
        <v>548.75</v>
      </c>
      <c r="O3645" s="162" t="s">
        <v>8414</v>
      </c>
      <c r="P3645" s="160">
        <v>46169</v>
      </c>
      <c r="Q3645" s="162" t="s">
        <v>8388</v>
      </c>
      <c r="R3645" s="171">
        <v>548.75</v>
      </c>
      <c r="S3645" s="163" t="s">
        <v>6332</v>
      </c>
      <c r="T3645" s="156"/>
      <c r="U3645" s="161" t="s">
        <v>10</v>
      </c>
      <c r="V3645" s="161" t="s">
        <v>11</v>
      </c>
      <c r="W3645" s="161" t="s">
        <v>12</v>
      </c>
      <c r="X3645" s="161" t="s">
        <v>13</v>
      </c>
      <c r="Y3645" s="165">
        <v>5600</v>
      </c>
      <c r="Z3645" s="165">
        <v>9261101</v>
      </c>
      <c r="AA3645" s="166">
        <v>5.4875E-2</v>
      </c>
      <c r="AB3645" s="167" t="s">
        <v>7066</v>
      </c>
      <c r="AC3645" s="168" t="s">
        <v>3267</v>
      </c>
    </row>
    <row r="3646" spans="1:29" x14ac:dyDescent="0.3">
      <c r="A3646" s="156" t="s">
        <v>4214</v>
      </c>
      <c r="B3646" s="157">
        <v>6</v>
      </c>
      <c r="C3646" s="158" t="s">
        <v>1476</v>
      </c>
      <c r="D3646" s="156" t="s">
        <v>500</v>
      </c>
      <c r="E3646" s="156" t="s">
        <v>2722</v>
      </c>
      <c r="F3646" s="159" t="s">
        <v>2594</v>
      </c>
      <c r="G3646" s="156" t="s">
        <v>5941</v>
      </c>
      <c r="H3646" s="160">
        <v>45770</v>
      </c>
      <c r="I3646" s="160">
        <v>46204</v>
      </c>
      <c r="J3646" s="161" t="s">
        <v>6707</v>
      </c>
      <c r="K3646" s="162"/>
      <c r="L3646" s="163" t="s">
        <v>7064</v>
      </c>
      <c r="M3646" s="171">
        <v>0</v>
      </c>
      <c r="N3646" s="164">
        <v>548.75</v>
      </c>
      <c r="O3646" s="162" t="s">
        <v>8415</v>
      </c>
      <c r="P3646" s="160">
        <v>46204</v>
      </c>
      <c r="Q3646" s="162" t="s">
        <v>8394</v>
      </c>
      <c r="R3646" s="164">
        <v>548.75</v>
      </c>
      <c r="S3646" s="162" t="s">
        <v>6332</v>
      </c>
      <c r="T3646" s="163"/>
      <c r="U3646" s="161" t="s">
        <v>10</v>
      </c>
      <c r="V3646" s="161" t="s">
        <v>11</v>
      </c>
      <c r="W3646" s="161" t="s">
        <v>12</v>
      </c>
      <c r="X3646" s="161" t="s">
        <v>13</v>
      </c>
      <c r="Y3646" s="169">
        <v>5600</v>
      </c>
      <c r="Z3646" s="169">
        <v>9261101</v>
      </c>
      <c r="AA3646" s="166">
        <v>5.4875E-2</v>
      </c>
      <c r="AB3646" s="158" t="s">
        <v>7066</v>
      </c>
      <c r="AC3646" s="168" t="s">
        <v>3267</v>
      </c>
    </row>
    <row r="3647" spans="1:29" x14ac:dyDescent="0.3">
      <c r="A3647" s="156" t="s">
        <v>4214</v>
      </c>
      <c r="B3647" s="157">
        <v>6</v>
      </c>
      <c r="C3647" s="156" t="s">
        <v>1476</v>
      </c>
      <c r="D3647" s="156" t="s">
        <v>500</v>
      </c>
      <c r="E3647" s="156" t="s">
        <v>2722</v>
      </c>
      <c r="F3647" s="159" t="s">
        <v>2594</v>
      </c>
      <c r="G3647" s="156" t="s">
        <v>5941</v>
      </c>
      <c r="H3647" s="160">
        <v>45770</v>
      </c>
      <c r="I3647" s="160">
        <v>46945</v>
      </c>
      <c r="J3647" s="161" t="s">
        <v>6707</v>
      </c>
      <c r="K3647" s="162" t="s">
        <v>7067</v>
      </c>
      <c r="L3647" s="163" t="s">
        <v>7064</v>
      </c>
      <c r="M3647" s="171">
        <v>1329.6999999999989</v>
      </c>
      <c r="N3647" s="164">
        <v>1329.6999999999989</v>
      </c>
      <c r="O3647" s="162"/>
      <c r="P3647" s="160"/>
      <c r="Q3647" s="162"/>
      <c r="R3647" s="164">
        <v>0</v>
      </c>
      <c r="S3647" s="162" t="s">
        <v>6332</v>
      </c>
      <c r="T3647" s="163"/>
      <c r="U3647" s="161" t="s">
        <v>10</v>
      </c>
      <c r="V3647" s="161" t="s">
        <v>11</v>
      </c>
      <c r="W3647" s="161" t="s">
        <v>12</v>
      </c>
      <c r="X3647" s="161" t="s">
        <v>13</v>
      </c>
      <c r="Y3647" s="169">
        <v>5600</v>
      </c>
      <c r="Z3647" s="169">
        <v>9261101</v>
      </c>
      <c r="AA3647" s="166">
        <v>0</v>
      </c>
      <c r="AB3647" s="158" t="s">
        <v>7066</v>
      </c>
      <c r="AC3647" s="168" t="s">
        <v>3267</v>
      </c>
    </row>
    <row r="3648" spans="1:29" x14ac:dyDescent="0.3">
      <c r="A3648" s="156" t="s">
        <v>4300</v>
      </c>
      <c r="B3648" s="157">
        <v>7</v>
      </c>
      <c r="C3648" s="158" t="s">
        <v>1476</v>
      </c>
      <c r="D3648" s="158" t="s">
        <v>446</v>
      </c>
      <c r="E3648" s="156" t="s">
        <v>2722</v>
      </c>
      <c r="F3648" s="159" t="s">
        <v>7561</v>
      </c>
      <c r="G3648" s="158" t="s">
        <v>5941</v>
      </c>
      <c r="H3648" s="160">
        <v>45841</v>
      </c>
      <c r="I3648" s="160">
        <v>46152</v>
      </c>
      <c r="J3648" s="161" t="s">
        <v>6707</v>
      </c>
      <c r="K3648" s="162"/>
      <c r="L3648" s="163" t="s">
        <v>7563</v>
      </c>
      <c r="M3648" s="171">
        <v>125</v>
      </c>
      <c r="N3648" s="164">
        <v>125</v>
      </c>
      <c r="O3648" s="162"/>
      <c r="P3648" s="160"/>
      <c r="Q3648" s="162"/>
      <c r="R3648" s="171">
        <v>0</v>
      </c>
      <c r="S3648" s="158" t="s">
        <v>6333</v>
      </c>
      <c r="T3648" s="163"/>
      <c r="U3648" s="161" t="s">
        <v>10</v>
      </c>
      <c r="V3648" s="161" t="s">
        <v>11</v>
      </c>
      <c r="W3648" s="161" t="s">
        <v>12</v>
      </c>
      <c r="X3648" s="161" t="s">
        <v>13</v>
      </c>
      <c r="Y3648" s="169">
        <v>5600</v>
      </c>
      <c r="Z3648" s="169">
        <v>9291101</v>
      </c>
      <c r="AA3648" s="166">
        <v>0</v>
      </c>
      <c r="AB3648" s="158" t="s">
        <v>7564</v>
      </c>
      <c r="AC3648" s="168" t="s">
        <v>3277</v>
      </c>
    </row>
    <row r="3649" spans="1:29" x14ac:dyDescent="0.3">
      <c r="A3649" s="156" t="s">
        <v>4300</v>
      </c>
      <c r="B3649" s="157">
        <v>7</v>
      </c>
      <c r="C3649" s="156" t="s">
        <v>1476</v>
      </c>
      <c r="D3649" s="156" t="s">
        <v>446</v>
      </c>
      <c r="E3649" s="156" t="s">
        <v>2722</v>
      </c>
      <c r="F3649" s="156" t="s">
        <v>7561</v>
      </c>
      <c r="G3649" s="158" t="s">
        <v>5941</v>
      </c>
      <c r="H3649" s="160">
        <v>45841</v>
      </c>
      <c r="I3649" s="160">
        <v>46153</v>
      </c>
      <c r="J3649" s="161" t="s">
        <v>6707</v>
      </c>
      <c r="K3649" s="162" t="s">
        <v>7562</v>
      </c>
      <c r="L3649" s="156" t="s">
        <v>7563</v>
      </c>
      <c r="M3649" s="171">
        <v>-125</v>
      </c>
      <c r="N3649" s="170">
        <v>-125</v>
      </c>
      <c r="O3649" s="162"/>
      <c r="P3649" s="160"/>
      <c r="Q3649" s="162"/>
      <c r="R3649" s="170">
        <v>0</v>
      </c>
      <c r="S3649" s="158" t="s">
        <v>6333</v>
      </c>
      <c r="T3649" s="162"/>
      <c r="U3649" s="161" t="s">
        <v>10</v>
      </c>
      <c r="V3649" s="161" t="s">
        <v>11</v>
      </c>
      <c r="W3649" s="161" t="s">
        <v>12</v>
      </c>
      <c r="X3649" s="161" t="s">
        <v>13</v>
      </c>
      <c r="Y3649" s="165">
        <v>5600</v>
      </c>
      <c r="Z3649" s="165">
        <v>9291101</v>
      </c>
      <c r="AA3649" s="166">
        <v>0</v>
      </c>
      <c r="AB3649" s="183" t="s">
        <v>8416</v>
      </c>
      <c r="AC3649" s="168" t="s">
        <v>3277</v>
      </c>
    </row>
    <row r="3650" spans="1:29" x14ac:dyDescent="0.3">
      <c r="A3650" s="156" t="s">
        <v>4723</v>
      </c>
      <c r="B3650" s="157">
        <v>9</v>
      </c>
      <c r="C3650" s="158" t="s">
        <v>1476</v>
      </c>
      <c r="D3650" s="158" t="s">
        <v>328</v>
      </c>
      <c r="E3650" s="156" t="s">
        <v>2722</v>
      </c>
      <c r="F3650" s="159" t="s">
        <v>2594</v>
      </c>
      <c r="G3650" s="158" t="s">
        <v>5941</v>
      </c>
      <c r="H3650" s="160">
        <v>45770</v>
      </c>
      <c r="I3650" s="160">
        <v>45870</v>
      </c>
      <c r="J3650" s="161" t="s">
        <v>6707</v>
      </c>
      <c r="K3650" s="162"/>
      <c r="L3650" s="163" t="s">
        <v>7072</v>
      </c>
      <c r="M3650" s="171">
        <v>0</v>
      </c>
      <c r="N3650" s="164">
        <v>551.25</v>
      </c>
      <c r="O3650" s="162" t="s">
        <v>7565</v>
      </c>
      <c r="P3650" s="160">
        <v>45870</v>
      </c>
      <c r="Q3650" s="162" t="s">
        <v>7541</v>
      </c>
      <c r="R3650" s="164">
        <v>551.25</v>
      </c>
      <c r="S3650" s="163" t="s">
        <v>6336</v>
      </c>
      <c r="T3650" s="163"/>
      <c r="U3650" s="161" t="s">
        <v>10</v>
      </c>
      <c r="V3650" s="161" t="s">
        <v>11</v>
      </c>
      <c r="W3650" s="161" t="s">
        <v>12</v>
      </c>
      <c r="X3650" s="161" t="s">
        <v>13</v>
      </c>
      <c r="Y3650" s="165">
        <v>5600</v>
      </c>
      <c r="Z3650" s="165">
        <v>9371101</v>
      </c>
      <c r="AA3650" s="166">
        <v>5.5125E-2</v>
      </c>
      <c r="AB3650" s="167" t="s">
        <v>7073</v>
      </c>
      <c r="AC3650" s="168" t="s">
        <v>3327</v>
      </c>
    </row>
    <row r="3651" spans="1:29" x14ac:dyDescent="0.3">
      <c r="A3651" s="156" t="s">
        <v>4723</v>
      </c>
      <c r="B3651" s="157">
        <v>9</v>
      </c>
      <c r="C3651" s="158" t="s">
        <v>1476</v>
      </c>
      <c r="D3651" s="158" t="s">
        <v>328</v>
      </c>
      <c r="E3651" s="156" t="s">
        <v>2722</v>
      </c>
      <c r="F3651" s="159" t="s">
        <v>2594</v>
      </c>
      <c r="G3651" s="158" t="s">
        <v>5941</v>
      </c>
      <c r="H3651" s="160">
        <v>45770</v>
      </c>
      <c r="I3651" s="160">
        <v>45909</v>
      </c>
      <c r="J3651" s="161" t="s">
        <v>6707</v>
      </c>
      <c r="K3651" s="162"/>
      <c r="L3651" s="163" t="s">
        <v>7072</v>
      </c>
      <c r="M3651" s="171">
        <v>0</v>
      </c>
      <c r="N3651" s="164">
        <v>548.75</v>
      </c>
      <c r="O3651" s="162" t="s">
        <v>7566</v>
      </c>
      <c r="P3651" s="160">
        <v>45909</v>
      </c>
      <c r="Q3651" s="162" t="s">
        <v>7548</v>
      </c>
      <c r="R3651" s="164">
        <v>548.75</v>
      </c>
      <c r="S3651" s="163" t="s">
        <v>6336</v>
      </c>
      <c r="T3651" s="163"/>
      <c r="U3651" s="161" t="s">
        <v>10</v>
      </c>
      <c r="V3651" s="161" t="s">
        <v>11</v>
      </c>
      <c r="W3651" s="161" t="s">
        <v>12</v>
      </c>
      <c r="X3651" s="161" t="s">
        <v>13</v>
      </c>
      <c r="Y3651" s="165">
        <v>5600</v>
      </c>
      <c r="Z3651" s="165">
        <v>9371101</v>
      </c>
      <c r="AA3651" s="166">
        <v>5.4875E-2</v>
      </c>
      <c r="AB3651" s="167" t="s">
        <v>7073</v>
      </c>
      <c r="AC3651" s="168" t="s">
        <v>3327</v>
      </c>
    </row>
    <row r="3652" spans="1:29" x14ac:dyDescent="0.3">
      <c r="A3652" s="156" t="s">
        <v>4723</v>
      </c>
      <c r="B3652" s="157">
        <v>9</v>
      </c>
      <c r="C3652" s="158" t="s">
        <v>1476</v>
      </c>
      <c r="D3652" s="163" t="s">
        <v>328</v>
      </c>
      <c r="E3652" s="156" t="s">
        <v>2722</v>
      </c>
      <c r="F3652" s="159" t="s">
        <v>2594</v>
      </c>
      <c r="G3652" s="156" t="s">
        <v>5941</v>
      </c>
      <c r="H3652" s="160">
        <v>45770</v>
      </c>
      <c r="I3652" s="160">
        <v>45954</v>
      </c>
      <c r="J3652" s="161" t="s">
        <v>6707</v>
      </c>
      <c r="K3652" s="162"/>
      <c r="L3652" s="163" t="s">
        <v>7072</v>
      </c>
      <c r="M3652" s="171">
        <v>0</v>
      </c>
      <c r="N3652" s="164">
        <v>1865.75</v>
      </c>
      <c r="O3652" s="162" t="s">
        <v>7797</v>
      </c>
      <c r="P3652" s="160">
        <v>45954</v>
      </c>
      <c r="Q3652" s="162" t="s">
        <v>7784</v>
      </c>
      <c r="R3652" s="164">
        <v>1865.75</v>
      </c>
      <c r="S3652" s="162" t="s">
        <v>6336</v>
      </c>
      <c r="T3652" s="163"/>
      <c r="U3652" s="161" t="s">
        <v>10</v>
      </c>
      <c r="V3652" s="161" t="s">
        <v>11</v>
      </c>
      <c r="W3652" s="161" t="s">
        <v>12</v>
      </c>
      <c r="X3652" s="161" t="s">
        <v>13</v>
      </c>
      <c r="Y3652" s="169">
        <v>5600</v>
      </c>
      <c r="Z3652" s="169">
        <v>9371101</v>
      </c>
      <c r="AA3652" s="166">
        <v>0.18657499999999999</v>
      </c>
      <c r="AB3652" s="158" t="s">
        <v>7073</v>
      </c>
      <c r="AC3652" s="168" t="s">
        <v>3327</v>
      </c>
    </row>
    <row r="3653" spans="1:29" x14ac:dyDescent="0.3">
      <c r="A3653" s="156" t="s">
        <v>4723</v>
      </c>
      <c r="B3653" s="157">
        <v>9</v>
      </c>
      <c r="C3653" s="156" t="s">
        <v>1476</v>
      </c>
      <c r="D3653" s="156" t="s">
        <v>328</v>
      </c>
      <c r="E3653" s="156" t="s">
        <v>2722</v>
      </c>
      <c r="F3653" s="159" t="s">
        <v>2594</v>
      </c>
      <c r="G3653" s="156" t="s">
        <v>5941</v>
      </c>
      <c r="H3653" s="160">
        <v>45770</v>
      </c>
      <c r="I3653" s="160">
        <v>45973</v>
      </c>
      <c r="J3653" s="161" t="s">
        <v>6707</v>
      </c>
      <c r="K3653" s="162"/>
      <c r="L3653" s="163" t="s">
        <v>7072</v>
      </c>
      <c r="M3653" s="171">
        <v>0</v>
      </c>
      <c r="N3653" s="164">
        <v>548.75</v>
      </c>
      <c r="O3653" s="162" t="s">
        <v>7798</v>
      </c>
      <c r="P3653" s="160">
        <v>45973</v>
      </c>
      <c r="Q3653" s="162" t="s">
        <v>7799</v>
      </c>
      <c r="R3653" s="164">
        <v>548.75</v>
      </c>
      <c r="S3653" s="162" t="s">
        <v>6336</v>
      </c>
      <c r="T3653" s="163"/>
      <c r="U3653" s="161" t="s">
        <v>10</v>
      </c>
      <c r="V3653" s="161" t="s">
        <v>11</v>
      </c>
      <c r="W3653" s="161" t="s">
        <v>12</v>
      </c>
      <c r="X3653" s="161" t="s">
        <v>13</v>
      </c>
      <c r="Y3653" s="169">
        <v>5600</v>
      </c>
      <c r="Z3653" s="169">
        <v>9371101</v>
      </c>
      <c r="AA3653" s="166">
        <v>5.4875E-2</v>
      </c>
      <c r="AB3653" s="163" t="s">
        <v>7073</v>
      </c>
      <c r="AC3653" s="168" t="s">
        <v>3327</v>
      </c>
    </row>
    <row r="3654" spans="1:29" x14ac:dyDescent="0.3">
      <c r="A3654" s="156" t="s">
        <v>4723</v>
      </c>
      <c r="B3654" s="157">
        <v>9</v>
      </c>
      <c r="C3654" s="158" t="s">
        <v>1476</v>
      </c>
      <c r="D3654" s="158" t="s">
        <v>328</v>
      </c>
      <c r="E3654" s="156" t="s">
        <v>2722</v>
      </c>
      <c r="F3654" s="159" t="s">
        <v>2594</v>
      </c>
      <c r="G3654" s="158" t="s">
        <v>5941</v>
      </c>
      <c r="H3654" s="160">
        <v>45770</v>
      </c>
      <c r="I3654" s="160">
        <v>46169</v>
      </c>
      <c r="J3654" s="161" t="s">
        <v>6707</v>
      </c>
      <c r="K3654" s="162"/>
      <c r="L3654" s="158" t="s">
        <v>7072</v>
      </c>
      <c r="M3654" s="171">
        <v>0</v>
      </c>
      <c r="N3654" s="164">
        <v>548.75</v>
      </c>
      <c r="O3654" s="162" t="s">
        <v>8417</v>
      </c>
      <c r="P3654" s="160">
        <v>46169</v>
      </c>
      <c r="Q3654" s="162" t="s">
        <v>8388</v>
      </c>
      <c r="R3654" s="164">
        <v>548.75</v>
      </c>
      <c r="S3654" s="163" t="s">
        <v>6336</v>
      </c>
      <c r="T3654" s="163"/>
      <c r="U3654" s="161" t="s">
        <v>10</v>
      </c>
      <c r="V3654" s="161" t="s">
        <v>11</v>
      </c>
      <c r="W3654" s="161" t="s">
        <v>12</v>
      </c>
      <c r="X3654" s="161" t="s">
        <v>13</v>
      </c>
      <c r="Y3654" s="165">
        <v>5600</v>
      </c>
      <c r="Z3654" s="165">
        <v>9371101</v>
      </c>
      <c r="AA3654" s="166">
        <v>5.4875E-2</v>
      </c>
      <c r="AB3654" s="167" t="s">
        <v>7073</v>
      </c>
      <c r="AC3654" s="168" t="s">
        <v>3327</v>
      </c>
    </row>
    <row r="3655" spans="1:29" x14ac:dyDescent="0.3">
      <c r="A3655" s="156" t="s">
        <v>4723</v>
      </c>
      <c r="B3655" s="157">
        <v>9</v>
      </c>
      <c r="C3655" s="156" t="s">
        <v>1476</v>
      </c>
      <c r="D3655" s="158" t="s">
        <v>328</v>
      </c>
      <c r="E3655" s="156" t="s">
        <v>2722</v>
      </c>
      <c r="F3655" s="159" t="s">
        <v>2594</v>
      </c>
      <c r="G3655" s="156" t="s">
        <v>5941</v>
      </c>
      <c r="H3655" s="160">
        <v>45770</v>
      </c>
      <c r="I3655" s="160">
        <v>46169</v>
      </c>
      <c r="J3655" s="161" t="s">
        <v>6707</v>
      </c>
      <c r="K3655" s="162"/>
      <c r="L3655" s="163" t="s">
        <v>7072</v>
      </c>
      <c r="M3655" s="171">
        <v>0</v>
      </c>
      <c r="N3655" s="164">
        <v>548.75</v>
      </c>
      <c r="O3655" s="176" t="s">
        <v>8418</v>
      </c>
      <c r="P3655" s="160">
        <v>46169</v>
      </c>
      <c r="Q3655" s="162" t="s">
        <v>8388</v>
      </c>
      <c r="R3655" s="164">
        <v>548.75</v>
      </c>
      <c r="S3655" s="162" t="s">
        <v>6336</v>
      </c>
      <c r="T3655" s="163"/>
      <c r="U3655" s="161" t="s">
        <v>10</v>
      </c>
      <c r="V3655" s="161" t="s">
        <v>11</v>
      </c>
      <c r="W3655" s="161" t="s">
        <v>12</v>
      </c>
      <c r="X3655" s="161" t="s">
        <v>13</v>
      </c>
      <c r="Y3655" s="169">
        <v>5600</v>
      </c>
      <c r="Z3655" s="169">
        <v>9371101</v>
      </c>
      <c r="AA3655" s="166">
        <v>5.4875E-2</v>
      </c>
      <c r="AB3655" s="158" t="s">
        <v>7073</v>
      </c>
      <c r="AC3655" s="168" t="s">
        <v>3327</v>
      </c>
    </row>
    <row r="3656" spans="1:29" x14ac:dyDescent="0.3">
      <c r="A3656" s="156" t="s">
        <v>4723</v>
      </c>
      <c r="B3656" s="157">
        <v>9</v>
      </c>
      <c r="C3656" s="158" t="s">
        <v>1476</v>
      </c>
      <c r="D3656" s="158" t="s">
        <v>328</v>
      </c>
      <c r="E3656" s="156" t="s">
        <v>2722</v>
      </c>
      <c r="F3656" s="159" t="s">
        <v>2594</v>
      </c>
      <c r="G3656" s="158" t="s">
        <v>5941</v>
      </c>
      <c r="H3656" s="160">
        <v>45770</v>
      </c>
      <c r="I3656" s="160">
        <v>46169</v>
      </c>
      <c r="J3656" s="161" t="s">
        <v>6707</v>
      </c>
      <c r="K3656" s="162"/>
      <c r="L3656" s="163" t="s">
        <v>7072</v>
      </c>
      <c r="M3656" s="171">
        <v>0</v>
      </c>
      <c r="N3656" s="164">
        <v>548.75</v>
      </c>
      <c r="O3656" s="162" t="s">
        <v>8419</v>
      </c>
      <c r="P3656" s="160">
        <v>46169</v>
      </c>
      <c r="Q3656" s="162" t="s">
        <v>8388</v>
      </c>
      <c r="R3656" s="164">
        <v>548.75</v>
      </c>
      <c r="S3656" s="163" t="s">
        <v>6336</v>
      </c>
      <c r="T3656" s="163"/>
      <c r="U3656" s="161" t="s">
        <v>10</v>
      </c>
      <c r="V3656" s="161" t="s">
        <v>11</v>
      </c>
      <c r="W3656" s="161" t="s">
        <v>12</v>
      </c>
      <c r="X3656" s="161" t="s">
        <v>13</v>
      </c>
      <c r="Y3656" s="169">
        <v>5600</v>
      </c>
      <c r="Z3656" s="169">
        <v>9371101</v>
      </c>
      <c r="AA3656" s="166">
        <v>5.4875E-2</v>
      </c>
      <c r="AB3656" s="167" t="s">
        <v>7073</v>
      </c>
      <c r="AC3656" s="168" t="s">
        <v>3327</v>
      </c>
    </row>
    <row r="3657" spans="1:29" x14ac:dyDescent="0.3">
      <c r="A3657" s="156" t="s">
        <v>4723</v>
      </c>
      <c r="B3657" s="157">
        <v>9</v>
      </c>
      <c r="C3657" s="156" t="s">
        <v>1476</v>
      </c>
      <c r="D3657" s="158" t="s">
        <v>328</v>
      </c>
      <c r="E3657" s="156" t="s">
        <v>2722</v>
      </c>
      <c r="F3657" s="159" t="s">
        <v>2594</v>
      </c>
      <c r="G3657" s="156" t="s">
        <v>5941</v>
      </c>
      <c r="H3657" s="160">
        <v>45770</v>
      </c>
      <c r="I3657" s="160">
        <v>46169</v>
      </c>
      <c r="J3657" s="161" t="s">
        <v>6707</v>
      </c>
      <c r="K3657" s="162"/>
      <c r="L3657" s="163" t="s">
        <v>7072</v>
      </c>
      <c r="M3657" s="171">
        <v>0</v>
      </c>
      <c r="N3657" s="164">
        <v>548.75</v>
      </c>
      <c r="O3657" s="162" t="s">
        <v>8420</v>
      </c>
      <c r="P3657" s="160">
        <v>46169</v>
      </c>
      <c r="Q3657" s="162" t="s">
        <v>8388</v>
      </c>
      <c r="R3657" s="164">
        <v>548.75</v>
      </c>
      <c r="S3657" s="162" t="s">
        <v>6336</v>
      </c>
      <c r="T3657" s="163"/>
      <c r="U3657" s="161" t="s">
        <v>10</v>
      </c>
      <c r="V3657" s="161" t="s">
        <v>11</v>
      </c>
      <c r="W3657" s="161" t="s">
        <v>12</v>
      </c>
      <c r="X3657" s="161" t="s">
        <v>13</v>
      </c>
      <c r="Y3657" s="169">
        <v>5600</v>
      </c>
      <c r="Z3657" s="169">
        <v>9371101</v>
      </c>
      <c r="AA3657" s="166">
        <v>5.4875E-2</v>
      </c>
      <c r="AB3657" s="158" t="s">
        <v>7073</v>
      </c>
      <c r="AC3657" s="168" t="s">
        <v>3327</v>
      </c>
    </row>
    <row r="3658" spans="1:29" x14ac:dyDescent="0.3">
      <c r="A3658" s="156" t="s">
        <v>4723</v>
      </c>
      <c r="B3658" s="157">
        <v>9</v>
      </c>
      <c r="C3658" s="158" t="s">
        <v>1476</v>
      </c>
      <c r="D3658" s="158" t="s">
        <v>328</v>
      </c>
      <c r="E3658" s="156" t="s">
        <v>2722</v>
      </c>
      <c r="F3658" s="159" t="s">
        <v>2594</v>
      </c>
      <c r="G3658" s="158" t="s">
        <v>5941</v>
      </c>
      <c r="H3658" s="160">
        <v>45770</v>
      </c>
      <c r="I3658" s="160">
        <v>46169</v>
      </c>
      <c r="J3658" s="161" t="s">
        <v>6707</v>
      </c>
      <c r="K3658" s="162"/>
      <c r="L3658" s="163" t="s">
        <v>7072</v>
      </c>
      <c r="M3658" s="171">
        <v>0</v>
      </c>
      <c r="N3658" s="164">
        <v>548.75</v>
      </c>
      <c r="O3658" s="162" t="s">
        <v>8421</v>
      </c>
      <c r="P3658" s="160">
        <v>46169</v>
      </c>
      <c r="Q3658" s="162" t="s">
        <v>8388</v>
      </c>
      <c r="R3658" s="164">
        <v>548.75</v>
      </c>
      <c r="S3658" s="163" t="s">
        <v>6336</v>
      </c>
      <c r="T3658" s="163"/>
      <c r="U3658" s="161" t="s">
        <v>10</v>
      </c>
      <c r="V3658" s="161" t="s">
        <v>11</v>
      </c>
      <c r="W3658" s="161" t="s">
        <v>12</v>
      </c>
      <c r="X3658" s="161" t="s">
        <v>13</v>
      </c>
      <c r="Y3658" s="165">
        <v>5600</v>
      </c>
      <c r="Z3658" s="165">
        <v>9371101</v>
      </c>
      <c r="AA3658" s="166">
        <v>5.4875E-2</v>
      </c>
      <c r="AB3658" s="167" t="s">
        <v>7073</v>
      </c>
      <c r="AC3658" s="168" t="s">
        <v>3327</v>
      </c>
    </row>
    <row r="3659" spans="1:29" x14ac:dyDescent="0.3">
      <c r="A3659" s="156" t="s">
        <v>4723</v>
      </c>
      <c r="B3659" s="157">
        <v>9</v>
      </c>
      <c r="C3659" s="158" t="s">
        <v>1476</v>
      </c>
      <c r="D3659" s="158" t="s">
        <v>328</v>
      </c>
      <c r="E3659" s="156" t="s">
        <v>2722</v>
      </c>
      <c r="F3659" s="159" t="s">
        <v>2594</v>
      </c>
      <c r="G3659" s="156" t="s">
        <v>5941</v>
      </c>
      <c r="H3659" s="160">
        <v>45770</v>
      </c>
      <c r="I3659" s="160">
        <v>46204</v>
      </c>
      <c r="J3659" s="161" t="s">
        <v>6707</v>
      </c>
      <c r="K3659" s="162"/>
      <c r="L3659" s="163" t="s">
        <v>7072</v>
      </c>
      <c r="M3659" s="171">
        <v>0</v>
      </c>
      <c r="N3659" s="164">
        <v>548.75</v>
      </c>
      <c r="O3659" s="162" t="s">
        <v>8422</v>
      </c>
      <c r="P3659" s="160">
        <v>46204</v>
      </c>
      <c r="Q3659" s="162" t="s">
        <v>8394</v>
      </c>
      <c r="R3659" s="164">
        <v>548.75</v>
      </c>
      <c r="S3659" s="162" t="s">
        <v>6336</v>
      </c>
      <c r="T3659" s="163"/>
      <c r="U3659" s="161" t="s">
        <v>10</v>
      </c>
      <c r="V3659" s="161" t="s">
        <v>11</v>
      </c>
      <c r="W3659" s="161" t="s">
        <v>12</v>
      </c>
      <c r="X3659" s="161" t="s">
        <v>13</v>
      </c>
      <c r="Y3659" s="169">
        <v>5600</v>
      </c>
      <c r="Z3659" s="169">
        <v>9371101</v>
      </c>
      <c r="AA3659" s="166">
        <v>5.4875E-2</v>
      </c>
      <c r="AB3659" s="156" t="s">
        <v>7073</v>
      </c>
      <c r="AC3659" s="168" t="s">
        <v>3327</v>
      </c>
    </row>
    <row r="3660" spans="1:29" x14ac:dyDescent="0.3">
      <c r="A3660" s="156" t="s">
        <v>4723</v>
      </c>
      <c r="B3660" s="157">
        <v>9</v>
      </c>
      <c r="C3660" s="158" t="s">
        <v>1476</v>
      </c>
      <c r="D3660" s="158" t="s">
        <v>328</v>
      </c>
      <c r="E3660" s="156" t="s">
        <v>2722</v>
      </c>
      <c r="F3660" s="159" t="s">
        <v>2594</v>
      </c>
      <c r="G3660" s="158" t="s">
        <v>5941</v>
      </c>
      <c r="H3660" s="160">
        <v>45770</v>
      </c>
      <c r="I3660" s="160">
        <v>46945</v>
      </c>
      <c r="J3660" s="161" t="s">
        <v>6707</v>
      </c>
      <c r="K3660" s="162" t="s">
        <v>7071</v>
      </c>
      <c r="L3660" s="163" t="s">
        <v>7072</v>
      </c>
      <c r="M3660" s="171">
        <v>3193</v>
      </c>
      <c r="N3660" s="164">
        <v>3193</v>
      </c>
      <c r="O3660" s="162"/>
      <c r="P3660" s="160"/>
      <c r="Q3660" s="162"/>
      <c r="R3660" s="164">
        <v>0</v>
      </c>
      <c r="S3660" s="163" t="s">
        <v>6336</v>
      </c>
      <c r="T3660" s="163"/>
      <c r="U3660" s="161" t="s">
        <v>10</v>
      </c>
      <c r="V3660" s="161" t="s">
        <v>11</v>
      </c>
      <c r="W3660" s="161" t="s">
        <v>12</v>
      </c>
      <c r="X3660" s="161" t="s">
        <v>13</v>
      </c>
      <c r="Y3660" s="165">
        <v>5600</v>
      </c>
      <c r="Z3660" s="165">
        <v>9371101</v>
      </c>
      <c r="AA3660" s="166">
        <v>0</v>
      </c>
      <c r="AB3660" s="167" t="s">
        <v>7073</v>
      </c>
      <c r="AC3660" s="168" t="s">
        <v>3327</v>
      </c>
    </row>
    <row r="3661" spans="1:29" x14ac:dyDescent="0.3">
      <c r="A3661" s="156" t="s">
        <v>4004</v>
      </c>
      <c r="B3661" s="157">
        <v>9</v>
      </c>
      <c r="C3661" s="156" t="s">
        <v>1476</v>
      </c>
      <c r="D3661" s="156" t="s">
        <v>442</v>
      </c>
      <c r="E3661" s="156" t="s">
        <v>2722</v>
      </c>
      <c r="F3661" s="159" t="s">
        <v>2594</v>
      </c>
      <c r="G3661" s="156" t="s">
        <v>5941</v>
      </c>
      <c r="H3661" s="160">
        <v>45770</v>
      </c>
      <c r="I3661" s="160">
        <v>45838</v>
      </c>
      <c r="J3661" s="161" t="s">
        <v>6174</v>
      </c>
      <c r="K3661" s="162"/>
      <c r="L3661" s="163" t="s">
        <v>7075</v>
      </c>
      <c r="M3661" s="171">
        <v>0</v>
      </c>
      <c r="N3661" s="164">
        <v>1865.75</v>
      </c>
      <c r="O3661" s="162" t="s">
        <v>7076</v>
      </c>
      <c r="P3661" s="160">
        <v>45838</v>
      </c>
      <c r="Q3661" s="162" t="s">
        <v>7039</v>
      </c>
      <c r="R3661" s="164">
        <v>1865.75</v>
      </c>
      <c r="S3661" s="162"/>
      <c r="T3661" s="163"/>
      <c r="U3661" s="161" t="s">
        <v>10</v>
      </c>
      <c r="V3661" s="161" t="s">
        <v>11</v>
      </c>
      <c r="W3661" s="161" t="s">
        <v>12</v>
      </c>
      <c r="X3661" s="161" t="s">
        <v>13</v>
      </c>
      <c r="Y3661" s="169">
        <v>5600</v>
      </c>
      <c r="Z3661" s="169">
        <v>9211101</v>
      </c>
      <c r="AA3661" s="166">
        <v>0.18657499999999999</v>
      </c>
      <c r="AB3661" s="158" t="s">
        <v>7077</v>
      </c>
      <c r="AC3661" s="168" t="s">
        <v>3237</v>
      </c>
    </row>
    <row r="3662" spans="1:29" x14ac:dyDescent="0.3">
      <c r="A3662" s="156" t="s">
        <v>4004</v>
      </c>
      <c r="B3662" s="157">
        <v>9</v>
      </c>
      <c r="C3662" s="156" t="s">
        <v>1476</v>
      </c>
      <c r="D3662" s="156" t="s">
        <v>442</v>
      </c>
      <c r="E3662" s="156" t="s">
        <v>2722</v>
      </c>
      <c r="F3662" s="159" t="s">
        <v>2594</v>
      </c>
      <c r="G3662" s="156" t="s">
        <v>5941</v>
      </c>
      <c r="H3662" s="160">
        <v>45770</v>
      </c>
      <c r="I3662" s="160">
        <v>45870</v>
      </c>
      <c r="J3662" s="161" t="s">
        <v>6707</v>
      </c>
      <c r="K3662" s="162"/>
      <c r="L3662" s="163" t="s">
        <v>7075</v>
      </c>
      <c r="M3662" s="171">
        <v>0</v>
      </c>
      <c r="N3662" s="164">
        <v>548.75</v>
      </c>
      <c r="O3662" s="162" t="s">
        <v>7567</v>
      </c>
      <c r="P3662" s="160">
        <v>45870</v>
      </c>
      <c r="Q3662" s="162" t="s">
        <v>7541</v>
      </c>
      <c r="R3662" s="164">
        <v>548.75</v>
      </c>
      <c r="S3662" s="162"/>
      <c r="T3662" s="163"/>
      <c r="U3662" s="161" t="s">
        <v>10</v>
      </c>
      <c r="V3662" s="161" t="s">
        <v>11</v>
      </c>
      <c r="W3662" s="161" t="s">
        <v>12</v>
      </c>
      <c r="X3662" s="161" t="s">
        <v>13</v>
      </c>
      <c r="Y3662" s="169">
        <v>5600</v>
      </c>
      <c r="Z3662" s="169">
        <v>9211101</v>
      </c>
      <c r="AA3662" s="166">
        <v>5.4875E-2</v>
      </c>
      <c r="AB3662" s="158" t="s">
        <v>7077</v>
      </c>
      <c r="AC3662" s="168" t="s">
        <v>3237</v>
      </c>
    </row>
    <row r="3663" spans="1:29" x14ac:dyDescent="0.3">
      <c r="A3663" s="156" t="s">
        <v>4004</v>
      </c>
      <c r="B3663" s="157">
        <v>9</v>
      </c>
      <c r="C3663" s="158" t="s">
        <v>1476</v>
      </c>
      <c r="D3663" s="158" t="s">
        <v>442</v>
      </c>
      <c r="E3663" s="156" t="s">
        <v>2722</v>
      </c>
      <c r="F3663" s="159" t="s">
        <v>2594</v>
      </c>
      <c r="G3663" s="158" t="s">
        <v>5941</v>
      </c>
      <c r="H3663" s="160">
        <v>45770</v>
      </c>
      <c r="I3663" s="160">
        <v>45929</v>
      </c>
      <c r="J3663" s="161" t="s">
        <v>6707</v>
      </c>
      <c r="K3663" s="162"/>
      <c r="L3663" s="163" t="s">
        <v>7075</v>
      </c>
      <c r="M3663" s="171">
        <v>0</v>
      </c>
      <c r="N3663" s="164">
        <v>548.76</v>
      </c>
      <c r="O3663" s="158" t="s">
        <v>7568</v>
      </c>
      <c r="P3663" s="160">
        <v>45929</v>
      </c>
      <c r="Q3663" s="162" t="s">
        <v>7552</v>
      </c>
      <c r="R3663" s="164">
        <v>548.76</v>
      </c>
      <c r="S3663" s="163"/>
      <c r="T3663" s="163"/>
      <c r="U3663" s="161" t="s">
        <v>10</v>
      </c>
      <c r="V3663" s="161" t="s">
        <v>11</v>
      </c>
      <c r="W3663" s="161" t="s">
        <v>12</v>
      </c>
      <c r="X3663" s="161" t="s">
        <v>13</v>
      </c>
      <c r="Y3663" s="169">
        <v>5600</v>
      </c>
      <c r="Z3663" s="169">
        <v>9211101</v>
      </c>
      <c r="AA3663" s="166">
        <v>5.4876000000000001E-2</v>
      </c>
      <c r="AB3663" s="167" t="s">
        <v>7077</v>
      </c>
      <c r="AC3663" s="168" t="s">
        <v>3237</v>
      </c>
    </row>
    <row r="3664" spans="1:29" x14ac:dyDescent="0.3">
      <c r="A3664" s="156" t="s">
        <v>4004</v>
      </c>
      <c r="B3664" s="157">
        <v>9</v>
      </c>
      <c r="C3664" s="158" t="s">
        <v>1476</v>
      </c>
      <c r="D3664" s="163" t="s">
        <v>442</v>
      </c>
      <c r="E3664" s="156" t="s">
        <v>2722</v>
      </c>
      <c r="F3664" s="158" t="s">
        <v>2594</v>
      </c>
      <c r="G3664" s="158" t="s">
        <v>5941</v>
      </c>
      <c r="H3664" s="160">
        <v>45770</v>
      </c>
      <c r="I3664" s="160">
        <v>45938</v>
      </c>
      <c r="J3664" s="161" t="s">
        <v>6707</v>
      </c>
      <c r="K3664" s="162"/>
      <c r="L3664" s="158" t="s">
        <v>7075</v>
      </c>
      <c r="M3664" s="171">
        <v>0</v>
      </c>
      <c r="N3664" s="171">
        <v>548.76</v>
      </c>
      <c r="O3664" s="162" t="s">
        <v>7706</v>
      </c>
      <c r="P3664" s="160">
        <v>45938</v>
      </c>
      <c r="Q3664" s="162" t="s">
        <v>7707</v>
      </c>
      <c r="R3664" s="171">
        <v>548.76</v>
      </c>
      <c r="S3664" s="163"/>
      <c r="T3664" s="156"/>
      <c r="U3664" s="161" t="s">
        <v>10</v>
      </c>
      <c r="V3664" s="161" t="s">
        <v>11</v>
      </c>
      <c r="W3664" s="161" t="s">
        <v>12</v>
      </c>
      <c r="X3664" s="161" t="s">
        <v>13</v>
      </c>
      <c r="Y3664" s="165">
        <v>5600</v>
      </c>
      <c r="Z3664" s="165">
        <v>9211101</v>
      </c>
      <c r="AA3664" s="166">
        <v>5.4876000000000001E-2</v>
      </c>
      <c r="AB3664" s="167" t="s">
        <v>7077</v>
      </c>
      <c r="AC3664" s="168" t="s">
        <v>3237</v>
      </c>
    </row>
    <row r="3665" spans="1:29" x14ac:dyDescent="0.3">
      <c r="A3665" s="156" t="s">
        <v>4004</v>
      </c>
      <c r="B3665" s="157">
        <v>9</v>
      </c>
      <c r="C3665" s="158" t="s">
        <v>1476</v>
      </c>
      <c r="D3665" s="163" t="s">
        <v>442</v>
      </c>
      <c r="E3665" s="156" t="s">
        <v>2722</v>
      </c>
      <c r="F3665" s="159" t="s">
        <v>2594</v>
      </c>
      <c r="G3665" s="158" t="s">
        <v>5941</v>
      </c>
      <c r="H3665" s="160">
        <v>45770</v>
      </c>
      <c r="I3665" s="160">
        <v>45954</v>
      </c>
      <c r="J3665" s="161" t="s">
        <v>6707</v>
      </c>
      <c r="K3665" s="162"/>
      <c r="L3665" s="163" t="s">
        <v>7075</v>
      </c>
      <c r="M3665" s="171">
        <v>0</v>
      </c>
      <c r="N3665" s="164">
        <v>1865.76</v>
      </c>
      <c r="O3665" s="162" t="s">
        <v>7800</v>
      </c>
      <c r="P3665" s="160">
        <v>45954</v>
      </c>
      <c r="Q3665" s="162" t="s">
        <v>7784</v>
      </c>
      <c r="R3665" s="164">
        <v>1865.76</v>
      </c>
      <c r="S3665" s="163"/>
      <c r="T3665" s="163"/>
      <c r="U3665" s="161" t="s">
        <v>10</v>
      </c>
      <c r="V3665" s="161" t="s">
        <v>11</v>
      </c>
      <c r="W3665" s="161" t="s">
        <v>12</v>
      </c>
      <c r="X3665" s="161" t="s">
        <v>13</v>
      </c>
      <c r="Y3665" s="165">
        <v>5600</v>
      </c>
      <c r="Z3665" s="165">
        <v>9211101</v>
      </c>
      <c r="AA3665" s="166">
        <v>0.18657599999999999</v>
      </c>
      <c r="AB3665" s="167" t="s">
        <v>7077</v>
      </c>
      <c r="AC3665" s="168" t="s">
        <v>3237</v>
      </c>
    </row>
    <row r="3666" spans="1:29" x14ac:dyDescent="0.3">
      <c r="A3666" s="156" t="s">
        <v>4004</v>
      </c>
      <c r="B3666" s="157">
        <v>9</v>
      </c>
      <c r="C3666" s="158" t="s">
        <v>1476</v>
      </c>
      <c r="D3666" s="158" t="s">
        <v>442</v>
      </c>
      <c r="E3666" s="156" t="s">
        <v>2722</v>
      </c>
      <c r="F3666" s="159" t="s">
        <v>2594</v>
      </c>
      <c r="G3666" s="158" t="s">
        <v>5941</v>
      </c>
      <c r="H3666" s="160">
        <v>45770</v>
      </c>
      <c r="I3666" s="160">
        <v>45954</v>
      </c>
      <c r="J3666" s="161" t="s">
        <v>6707</v>
      </c>
      <c r="K3666" s="162"/>
      <c r="L3666" s="163" t="s">
        <v>7075</v>
      </c>
      <c r="M3666" s="171">
        <v>0</v>
      </c>
      <c r="N3666" s="164">
        <v>548.76</v>
      </c>
      <c r="O3666" s="162" t="s">
        <v>7801</v>
      </c>
      <c r="P3666" s="160">
        <v>45954</v>
      </c>
      <c r="Q3666" s="162" t="s">
        <v>7784</v>
      </c>
      <c r="R3666" s="164">
        <v>548.76</v>
      </c>
      <c r="S3666" s="163"/>
      <c r="T3666" s="163"/>
      <c r="U3666" s="161" t="s">
        <v>10</v>
      </c>
      <c r="V3666" s="161" t="s">
        <v>11</v>
      </c>
      <c r="W3666" s="161" t="s">
        <v>12</v>
      </c>
      <c r="X3666" s="161" t="s">
        <v>13</v>
      </c>
      <c r="Y3666" s="169">
        <v>5600</v>
      </c>
      <c r="Z3666" s="165">
        <v>9211101</v>
      </c>
      <c r="AA3666" s="166">
        <v>5.4876000000000001E-2</v>
      </c>
      <c r="AB3666" s="167" t="s">
        <v>7077</v>
      </c>
      <c r="AC3666" s="168" t="s">
        <v>3237</v>
      </c>
    </row>
    <row r="3667" spans="1:29" x14ac:dyDescent="0.3">
      <c r="A3667" s="156" t="s">
        <v>4004</v>
      </c>
      <c r="B3667" s="157">
        <v>9</v>
      </c>
      <c r="C3667" s="156" t="s">
        <v>1476</v>
      </c>
      <c r="D3667" s="158" t="s">
        <v>442</v>
      </c>
      <c r="E3667" s="156" t="s">
        <v>2722</v>
      </c>
      <c r="F3667" s="159" t="s">
        <v>2594</v>
      </c>
      <c r="G3667" s="158" t="s">
        <v>5941</v>
      </c>
      <c r="H3667" s="160">
        <v>45770</v>
      </c>
      <c r="I3667" s="160">
        <v>45968</v>
      </c>
      <c r="J3667" s="161" t="s">
        <v>6707</v>
      </c>
      <c r="K3667" s="162"/>
      <c r="L3667" s="163" t="s">
        <v>7075</v>
      </c>
      <c r="M3667" s="171">
        <v>0</v>
      </c>
      <c r="N3667" s="164">
        <v>548.76</v>
      </c>
      <c r="O3667" s="162" t="s">
        <v>7802</v>
      </c>
      <c r="P3667" s="160">
        <v>45968</v>
      </c>
      <c r="Q3667" s="162" t="s">
        <v>7803</v>
      </c>
      <c r="R3667" s="164">
        <v>548.76</v>
      </c>
      <c r="S3667" s="162"/>
      <c r="T3667" s="163"/>
      <c r="U3667" s="161" t="s">
        <v>10</v>
      </c>
      <c r="V3667" s="161" t="s">
        <v>11</v>
      </c>
      <c r="W3667" s="161" t="s">
        <v>12</v>
      </c>
      <c r="X3667" s="161" t="s">
        <v>13</v>
      </c>
      <c r="Y3667" s="169">
        <v>5600</v>
      </c>
      <c r="Z3667" s="169">
        <v>9211101</v>
      </c>
      <c r="AA3667" s="166">
        <v>5.4876000000000001E-2</v>
      </c>
      <c r="AB3667" s="158" t="s">
        <v>7077</v>
      </c>
      <c r="AC3667" s="168" t="s">
        <v>3237</v>
      </c>
    </row>
    <row r="3668" spans="1:29" x14ac:dyDescent="0.3">
      <c r="A3668" s="156" t="s">
        <v>4004</v>
      </c>
      <c r="B3668" s="157">
        <v>9</v>
      </c>
      <c r="C3668" s="158" t="s">
        <v>1476</v>
      </c>
      <c r="D3668" s="158" t="s">
        <v>442</v>
      </c>
      <c r="E3668" s="156" t="s">
        <v>2722</v>
      </c>
      <c r="F3668" s="159" t="s">
        <v>2594</v>
      </c>
      <c r="G3668" s="158" t="s">
        <v>5941</v>
      </c>
      <c r="H3668" s="160">
        <v>45770</v>
      </c>
      <c r="I3668" s="160">
        <v>46132</v>
      </c>
      <c r="J3668" s="161" t="s">
        <v>6707</v>
      </c>
      <c r="K3668" s="162"/>
      <c r="L3668" s="163" t="s">
        <v>7075</v>
      </c>
      <c r="M3668" s="171">
        <v>0</v>
      </c>
      <c r="N3668" s="164">
        <v>548.75</v>
      </c>
      <c r="O3668" s="162" t="s">
        <v>8009</v>
      </c>
      <c r="P3668" s="160">
        <v>46132</v>
      </c>
      <c r="Q3668" s="162" t="s">
        <v>8008</v>
      </c>
      <c r="R3668" s="164">
        <v>548.75</v>
      </c>
      <c r="S3668" s="163"/>
      <c r="T3668" s="163"/>
      <c r="U3668" s="161" t="s">
        <v>10</v>
      </c>
      <c r="V3668" s="161" t="s">
        <v>11</v>
      </c>
      <c r="W3668" s="161" t="s">
        <v>12</v>
      </c>
      <c r="X3668" s="161" t="s">
        <v>13</v>
      </c>
      <c r="Y3668" s="169">
        <v>5600</v>
      </c>
      <c r="Z3668" s="169">
        <v>9211101</v>
      </c>
      <c r="AA3668" s="166">
        <v>5.4875E-2</v>
      </c>
      <c r="AB3668" s="167" t="s">
        <v>7077</v>
      </c>
      <c r="AC3668" s="168" t="s">
        <v>3237</v>
      </c>
    </row>
    <row r="3669" spans="1:29" x14ac:dyDescent="0.3">
      <c r="A3669" s="156" t="s">
        <v>4004</v>
      </c>
      <c r="B3669" s="157">
        <v>9</v>
      </c>
      <c r="C3669" s="158" t="s">
        <v>1476</v>
      </c>
      <c r="D3669" s="158" t="s">
        <v>442</v>
      </c>
      <c r="E3669" s="156" t="s">
        <v>2722</v>
      </c>
      <c r="F3669" s="159" t="s">
        <v>2594</v>
      </c>
      <c r="G3669" s="158" t="s">
        <v>5941</v>
      </c>
      <c r="H3669" s="160">
        <v>45770</v>
      </c>
      <c r="I3669" s="160">
        <v>46169</v>
      </c>
      <c r="J3669" s="161" t="s">
        <v>6707</v>
      </c>
      <c r="K3669" s="162"/>
      <c r="L3669" s="163" t="s">
        <v>7075</v>
      </c>
      <c r="M3669" s="171">
        <v>0</v>
      </c>
      <c r="N3669" s="164">
        <v>548.76</v>
      </c>
      <c r="O3669" s="162" t="s">
        <v>8423</v>
      </c>
      <c r="P3669" s="160">
        <v>46169</v>
      </c>
      <c r="Q3669" s="162" t="s">
        <v>8388</v>
      </c>
      <c r="R3669" s="164">
        <v>548.76</v>
      </c>
      <c r="S3669" s="163"/>
      <c r="T3669" s="163"/>
      <c r="U3669" s="161" t="s">
        <v>10</v>
      </c>
      <c r="V3669" s="161" t="s">
        <v>11</v>
      </c>
      <c r="W3669" s="161" t="s">
        <v>12</v>
      </c>
      <c r="X3669" s="161" t="s">
        <v>13</v>
      </c>
      <c r="Y3669" s="165">
        <v>5600</v>
      </c>
      <c r="Z3669" s="165">
        <v>9211101</v>
      </c>
      <c r="AA3669" s="166">
        <v>5.4876000000000001E-2</v>
      </c>
      <c r="AB3669" s="167" t="s">
        <v>7077</v>
      </c>
      <c r="AC3669" s="168" t="s">
        <v>3237</v>
      </c>
    </row>
    <row r="3670" spans="1:29" x14ac:dyDescent="0.3">
      <c r="A3670" s="156" t="s">
        <v>4004</v>
      </c>
      <c r="B3670" s="157">
        <v>9</v>
      </c>
      <c r="C3670" s="158" t="s">
        <v>1476</v>
      </c>
      <c r="D3670" s="158" t="s">
        <v>442</v>
      </c>
      <c r="E3670" s="156" t="s">
        <v>2722</v>
      </c>
      <c r="F3670" s="159" t="s">
        <v>2594</v>
      </c>
      <c r="G3670" s="158" t="s">
        <v>5941</v>
      </c>
      <c r="H3670" s="160">
        <v>45770</v>
      </c>
      <c r="I3670" s="160">
        <v>46169</v>
      </c>
      <c r="J3670" s="161" t="s">
        <v>6707</v>
      </c>
      <c r="K3670" s="162"/>
      <c r="L3670" s="163" t="s">
        <v>7075</v>
      </c>
      <c r="M3670" s="171">
        <v>0</v>
      </c>
      <c r="N3670" s="164">
        <v>548.76</v>
      </c>
      <c r="O3670" s="176" t="s">
        <v>8424</v>
      </c>
      <c r="P3670" s="160">
        <v>46169</v>
      </c>
      <c r="Q3670" s="162" t="s">
        <v>8388</v>
      </c>
      <c r="R3670" s="164">
        <v>548.76</v>
      </c>
      <c r="S3670" s="162"/>
      <c r="T3670" s="163"/>
      <c r="U3670" s="161" t="s">
        <v>10</v>
      </c>
      <c r="V3670" s="161" t="s">
        <v>11</v>
      </c>
      <c r="W3670" s="161" t="s">
        <v>12</v>
      </c>
      <c r="X3670" s="161" t="s">
        <v>13</v>
      </c>
      <c r="Y3670" s="169">
        <v>5600</v>
      </c>
      <c r="Z3670" s="169">
        <v>9211101</v>
      </c>
      <c r="AA3670" s="166">
        <v>5.4876000000000001E-2</v>
      </c>
      <c r="AB3670" s="158" t="s">
        <v>7077</v>
      </c>
      <c r="AC3670" s="168" t="s">
        <v>3237</v>
      </c>
    </row>
    <row r="3671" spans="1:29" x14ac:dyDescent="0.3">
      <c r="A3671" s="156" t="s">
        <v>4004</v>
      </c>
      <c r="B3671" s="157">
        <v>9</v>
      </c>
      <c r="C3671" s="158" t="s">
        <v>1476</v>
      </c>
      <c r="D3671" s="158" t="s">
        <v>442</v>
      </c>
      <c r="E3671" s="156" t="s">
        <v>2722</v>
      </c>
      <c r="F3671" s="159" t="s">
        <v>2594</v>
      </c>
      <c r="G3671" s="158" t="s">
        <v>5941</v>
      </c>
      <c r="H3671" s="160">
        <v>45770</v>
      </c>
      <c r="I3671" s="160">
        <v>46169</v>
      </c>
      <c r="J3671" s="161" t="s">
        <v>6707</v>
      </c>
      <c r="K3671" s="162"/>
      <c r="L3671" s="163" t="s">
        <v>7075</v>
      </c>
      <c r="M3671" s="171">
        <v>0</v>
      </c>
      <c r="N3671" s="164">
        <v>548.75</v>
      </c>
      <c r="O3671" s="162" t="s">
        <v>8425</v>
      </c>
      <c r="P3671" s="160">
        <v>46169</v>
      </c>
      <c r="Q3671" s="162" t="s">
        <v>8388</v>
      </c>
      <c r="R3671" s="164">
        <v>548.75</v>
      </c>
      <c r="S3671" s="163"/>
      <c r="T3671" s="163"/>
      <c r="U3671" s="161" t="s">
        <v>10</v>
      </c>
      <c r="V3671" s="161" t="s">
        <v>11</v>
      </c>
      <c r="W3671" s="161" t="s">
        <v>12</v>
      </c>
      <c r="X3671" s="161" t="s">
        <v>13</v>
      </c>
      <c r="Y3671" s="169">
        <v>5600</v>
      </c>
      <c r="Z3671" s="169">
        <v>9211101</v>
      </c>
      <c r="AA3671" s="166">
        <v>5.4875E-2</v>
      </c>
      <c r="AB3671" s="167" t="s">
        <v>7077</v>
      </c>
      <c r="AC3671" s="168" t="s">
        <v>3237</v>
      </c>
    </row>
    <row r="3672" spans="1:29" x14ac:dyDescent="0.3">
      <c r="A3672" s="156" t="s">
        <v>4004</v>
      </c>
      <c r="B3672" s="157">
        <v>9</v>
      </c>
      <c r="C3672" s="158" t="s">
        <v>1476</v>
      </c>
      <c r="D3672" s="158" t="s">
        <v>442</v>
      </c>
      <c r="E3672" s="156" t="s">
        <v>2722</v>
      </c>
      <c r="F3672" s="159" t="s">
        <v>2594</v>
      </c>
      <c r="G3672" s="158" t="s">
        <v>5941</v>
      </c>
      <c r="H3672" s="160">
        <v>45770</v>
      </c>
      <c r="I3672" s="160">
        <v>46169</v>
      </c>
      <c r="J3672" s="161" t="s">
        <v>6707</v>
      </c>
      <c r="K3672" s="162"/>
      <c r="L3672" s="163" t="s">
        <v>7075</v>
      </c>
      <c r="M3672" s="171">
        <v>0</v>
      </c>
      <c r="N3672" s="164">
        <v>548.75</v>
      </c>
      <c r="O3672" s="162" t="s">
        <v>8426</v>
      </c>
      <c r="P3672" s="160">
        <v>46169</v>
      </c>
      <c r="Q3672" s="162" t="s">
        <v>8388</v>
      </c>
      <c r="R3672" s="164">
        <v>548.75</v>
      </c>
      <c r="S3672" s="163"/>
      <c r="T3672" s="163"/>
      <c r="U3672" s="161" t="s">
        <v>10</v>
      </c>
      <c r="V3672" s="161" t="s">
        <v>11</v>
      </c>
      <c r="W3672" s="161" t="s">
        <v>12</v>
      </c>
      <c r="X3672" s="161" t="s">
        <v>13</v>
      </c>
      <c r="Y3672" s="165">
        <v>5600</v>
      </c>
      <c r="Z3672" s="165">
        <v>9211101</v>
      </c>
      <c r="AA3672" s="166">
        <v>5.4875E-2</v>
      </c>
      <c r="AB3672" s="167" t="s">
        <v>7077</v>
      </c>
      <c r="AC3672" s="168" t="s">
        <v>3237</v>
      </c>
    </row>
    <row r="3673" spans="1:29" x14ac:dyDescent="0.3">
      <c r="A3673" s="156" t="s">
        <v>4004</v>
      </c>
      <c r="B3673" s="157">
        <v>9</v>
      </c>
      <c r="C3673" s="158" t="s">
        <v>1476</v>
      </c>
      <c r="D3673" s="158" t="s">
        <v>442</v>
      </c>
      <c r="E3673" s="156" t="s">
        <v>2722</v>
      </c>
      <c r="F3673" s="159" t="s">
        <v>2594</v>
      </c>
      <c r="G3673" s="156" t="s">
        <v>5941</v>
      </c>
      <c r="H3673" s="160">
        <v>45770</v>
      </c>
      <c r="I3673" s="160">
        <v>46204</v>
      </c>
      <c r="J3673" s="161" t="s">
        <v>6707</v>
      </c>
      <c r="K3673" s="162"/>
      <c r="L3673" s="163" t="s">
        <v>7075</v>
      </c>
      <c r="M3673" s="171">
        <v>0</v>
      </c>
      <c r="N3673" s="164">
        <v>548.75</v>
      </c>
      <c r="O3673" s="162" t="s">
        <v>8427</v>
      </c>
      <c r="P3673" s="160">
        <v>46204</v>
      </c>
      <c r="Q3673" s="162" t="s">
        <v>8394</v>
      </c>
      <c r="R3673" s="164">
        <v>548.75</v>
      </c>
      <c r="S3673" s="162"/>
      <c r="T3673" s="163"/>
      <c r="U3673" s="161" t="s">
        <v>10</v>
      </c>
      <c r="V3673" s="161" t="s">
        <v>11</v>
      </c>
      <c r="W3673" s="161" t="s">
        <v>12</v>
      </c>
      <c r="X3673" s="161" t="s">
        <v>13</v>
      </c>
      <c r="Y3673" s="169">
        <v>5600</v>
      </c>
      <c r="Z3673" s="169">
        <v>9211101</v>
      </c>
      <c r="AA3673" s="166">
        <v>5.4875E-2</v>
      </c>
      <c r="AB3673" s="158" t="s">
        <v>7077</v>
      </c>
      <c r="AC3673" s="168" t="s">
        <v>3237</v>
      </c>
    </row>
    <row r="3674" spans="1:29" x14ac:dyDescent="0.3">
      <c r="A3674" s="156" t="s">
        <v>4004</v>
      </c>
      <c r="B3674" s="157">
        <v>9</v>
      </c>
      <c r="C3674" s="158" t="s">
        <v>1476</v>
      </c>
      <c r="D3674" s="158" t="s">
        <v>442</v>
      </c>
      <c r="E3674" s="156" t="s">
        <v>2722</v>
      </c>
      <c r="F3674" s="159" t="s">
        <v>2594</v>
      </c>
      <c r="G3674" s="158" t="s">
        <v>5941</v>
      </c>
      <c r="H3674" s="160">
        <v>45770</v>
      </c>
      <c r="I3674" s="160">
        <v>46945</v>
      </c>
      <c r="J3674" s="161" t="s">
        <v>6707</v>
      </c>
      <c r="K3674" s="162" t="s">
        <v>7074</v>
      </c>
      <c r="L3674" s="163" t="s">
        <v>7075</v>
      </c>
      <c r="M3674" s="171">
        <v>232.17999999999847</v>
      </c>
      <c r="N3674" s="164">
        <v>232.17999999999847</v>
      </c>
      <c r="O3674" s="162"/>
      <c r="P3674" s="160"/>
      <c r="Q3674" s="162"/>
      <c r="R3674" s="164">
        <v>0</v>
      </c>
      <c r="S3674" s="163"/>
      <c r="T3674" s="163"/>
      <c r="U3674" s="161" t="s">
        <v>10</v>
      </c>
      <c r="V3674" s="161" t="s">
        <v>11</v>
      </c>
      <c r="W3674" s="161" t="s">
        <v>12</v>
      </c>
      <c r="X3674" s="161" t="s">
        <v>13</v>
      </c>
      <c r="Y3674" s="165">
        <v>5600</v>
      </c>
      <c r="Z3674" s="165">
        <v>9211101</v>
      </c>
      <c r="AA3674" s="166">
        <v>0</v>
      </c>
      <c r="AB3674" s="167" t="s">
        <v>7077</v>
      </c>
      <c r="AC3674" s="168" t="s">
        <v>3237</v>
      </c>
    </row>
    <row r="3675" spans="1:29" x14ac:dyDescent="0.3">
      <c r="A3675" s="156" t="s">
        <v>3477</v>
      </c>
      <c r="B3675" s="157">
        <v>3</v>
      </c>
      <c r="C3675" s="158" t="s">
        <v>1476</v>
      </c>
      <c r="D3675" s="163" t="s">
        <v>412</v>
      </c>
      <c r="E3675" s="156" t="s">
        <v>2722</v>
      </c>
      <c r="F3675" s="159" t="s">
        <v>2594</v>
      </c>
      <c r="G3675" s="158" t="s">
        <v>5941</v>
      </c>
      <c r="H3675" s="160">
        <v>45809</v>
      </c>
      <c r="I3675" s="160">
        <v>45860</v>
      </c>
      <c r="J3675" s="161" t="s">
        <v>6174</v>
      </c>
      <c r="K3675" s="162"/>
      <c r="L3675" s="163" t="s">
        <v>7079</v>
      </c>
      <c r="M3675" s="171">
        <v>0</v>
      </c>
      <c r="N3675" s="164">
        <v>826.88</v>
      </c>
      <c r="O3675" s="162" t="s">
        <v>7569</v>
      </c>
      <c r="P3675" s="160">
        <v>45860</v>
      </c>
      <c r="Q3675" s="162" t="s">
        <v>7557</v>
      </c>
      <c r="R3675" s="164">
        <v>826.88</v>
      </c>
      <c r="S3675" s="163" t="s">
        <v>5657</v>
      </c>
      <c r="T3675" s="163"/>
      <c r="U3675" s="161" t="s">
        <v>10</v>
      </c>
      <c r="V3675" s="161" t="s">
        <v>11</v>
      </c>
      <c r="W3675" s="161" t="s">
        <v>12</v>
      </c>
      <c r="X3675" s="161" t="s">
        <v>13</v>
      </c>
      <c r="Y3675" s="165">
        <v>5600</v>
      </c>
      <c r="Z3675" s="165">
        <v>9041101</v>
      </c>
      <c r="AA3675" s="166">
        <v>8.2687999999999998E-2</v>
      </c>
      <c r="AB3675" s="167" t="s">
        <v>7080</v>
      </c>
      <c r="AC3675" s="168" t="s">
        <v>3166</v>
      </c>
    </row>
    <row r="3676" spans="1:29" x14ac:dyDescent="0.3">
      <c r="A3676" s="156" t="s">
        <v>3477</v>
      </c>
      <c r="B3676" s="157">
        <v>3</v>
      </c>
      <c r="C3676" s="158" t="s">
        <v>1476</v>
      </c>
      <c r="D3676" s="163" t="s">
        <v>412</v>
      </c>
      <c r="E3676" s="156" t="s">
        <v>2722</v>
      </c>
      <c r="F3676" s="159" t="s">
        <v>2594</v>
      </c>
      <c r="G3676" s="158" t="s">
        <v>5941</v>
      </c>
      <c r="H3676" s="160">
        <v>45809</v>
      </c>
      <c r="I3676" s="160">
        <v>46120</v>
      </c>
      <c r="J3676" s="161" t="s">
        <v>6707</v>
      </c>
      <c r="K3676" s="162"/>
      <c r="L3676" s="163" t="s">
        <v>7079</v>
      </c>
      <c r="M3676" s="171">
        <v>0</v>
      </c>
      <c r="N3676" s="164">
        <v>823.13</v>
      </c>
      <c r="O3676" s="162" t="s">
        <v>8010</v>
      </c>
      <c r="P3676" s="160">
        <v>46120</v>
      </c>
      <c r="Q3676" s="162" t="s">
        <v>7995</v>
      </c>
      <c r="R3676" s="164">
        <v>823.13</v>
      </c>
      <c r="S3676" s="163" t="s">
        <v>5657</v>
      </c>
      <c r="T3676" s="163"/>
      <c r="U3676" s="161" t="s">
        <v>10</v>
      </c>
      <c r="V3676" s="161" t="s">
        <v>11</v>
      </c>
      <c r="W3676" s="161" t="s">
        <v>12</v>
      </c>
      <c r="X3676" s="161" t="s">
        <v>13</v>
      </c>
      <c r="Y3676" s="165">
        <v>5600</v>
      </c>
      <c r="Z3676" s="165">
        <v>9041101</v>
      </c>
      <c r="AA3676" s="166">
        <v>8.2312999999999997E-2</v>
      </c>
      <c r="AB3676" s="167" t="s">
        <v>7080</v>
      </c>
      <c r="AC3676" s="168" t="s">
        <v>3166</v>
      </c>
    </row>
    <row r="3677" spans="1:29" x14ac:dyDescent="0.3">
      <c r="A3677" s="156" t="s">
        <v>3477</v>
      </c>
      <c r="B3677" s="157">
        <v>3</v>
      </c>
      <c r="C3677" s="158" t="s">
        <v>1476</v>
      </c>
      <c r="D3677" s="158" t="s">
        <v>412</v>
      </c>
      <c r="E3677" s="156" t="s">
        <v>2722</v>
      </c>
      <c r="F3677" s="159" t="s">
        <v>2594</v>
      </c>
      <c r="G3677" s="158" t="s">
        <v>5941</v>
      </c>
      <c r="H3677" s="160">
        <v>45809</v>
      </c>
      <c r="I3677" s="160">
        <v>46945</v>
      </c>
      <c r="J3677" s="161" t="s">
        <v>6707</v>
      </c>
      <c r="K3677" s="162" t="s">
        <v>7078</v>
      </c>
      <c r="L3677" s="163" t="s">
        <v>7079</v>
      </c>
      <c r="M3677" s="171">
        <v>8349.99</v>
      </c>
      <c r="N3677" s="164">
        <v>8349.99</v>
      </c>
      <c r="O3677" s="162"/>
      <c r="P3677" s="160"/>
      <c r="Q3677" s="162"/>
      <c r="R3677" s="164">
        <v>0</v>
      </c>
      <c r="S3677" s="163" t="s">
        <v>5657</v>
      </c>
      <c r="T3677" s="163"/>
      <c r="U3677" s="161" t="s">
        <v>10</v>
      </c>
      <c r="V3677" s="161" t="s">
        <v>11</v>
      </c>
      <c r="W3677" s="161" t="s">
        <v>12</v>
      </c>
      <c r="X3677" s="161" t="s">
        <v>13</v>
      </c>
      <c r="Y3677" s="169">
        <v>5600</v>
      </c>
      <c r="Z3677" s="169">
        <v>9041101</v>
      </c>
      <c r="AA3677" s="166">
        <v>0</v>
      </c>
      <c r="AB3677" s="167" t="s">
        <v>7080</v>
      </c>
      <c r="AC3677" s="168" t="s">
        <v>3166</v>
      </c>
    </row>
    <row r="3678" spans="1:29" x14ac:dyDescent="0.3">
      <c r="A3678" s="156" t="s">
        <v>4300</v>
      </c>
      <c r="B3678" s="157">
        <v>7</v>
      </c>
      <c r="C3678" s="158" t="s">
        <v>1476</v>
      </c>
      <c r="D3678" s="158" t="s">
        <v>446</v>
      </c>
      <c r="E3678" s="156" t="s">
        <v>2722</v>
      </c>
      <c r="F3678" s="159" t="s">
        <v>2594</v>
      </c>
      <c r="G3678" s="158" t="s">
        <v>5941</v>
      </c>
      <c r="H3678" s="160">
        <v>45770</v>
      </c>
      <c r="I3678" s="160">
        <v>45860</v>
      </c>
      <c r="J3678" s="161" t="s">
        <v>6174</v>
      </c>
      <c r="K3678" s="162"/>
      <c r="L3678" s="163" t="s">
        <v>7069</v>
      </c>
      <c r="M3678" s="171">
        <v>0</v>
      </c>
      <c r="N3678" s="164">
        <v>826.88</v>
      </c>
      <c r="O3678" s="162" t="s">
        <v>7570</v>
      </c>
      <c r="P3678" s="160">
        <v>45860</v>
      </c>
      <c r="Q3678" s="162" t="s">
        <v>7557</v>
      </c>
      <c r="R3678" s="164">
        <v>826.88</v>
      </c>
      <c r="S3678" s="163" t="s">
        <v>6333</v>
      </c>
      <c r="T3678" s="163"/>
      <c r="U3678" s="161" t="s">
        <v>10</v>
      </c>
      <c r="V3678" s="161" t="s">
        <v>11</v>
      </c>
      <c r="W3678" s="161" t="s">
        <v>12</v>
      </c>
      <c r="X3678" s="161" t="s">
        <v>13</v>
      </c>
      <c r="Y3678" s="169">
        <v>5600</v>
      </c>
      <c r="Z3678" s="165">
        <v>9291101</v>
      </c>
      <c r="AA3678" s="166">
        <v>8.2687999999999998E-2</v>
      </c>
      <c r="AB3678" s="167" t="s">
        <v>7070</v>
      </c>
      <c r="AC3678" s="168" t="s">
        <v>3277</v>
      </c>
    </row>
    <row r="3679" spans="1:29" x14ac:dyDescent="0.3">
      <c r="A3679" s="156" t="s">
        <v>4300</v>
      </c>
      <c r="B3679" s="157">
        <v>7</v>
      </c>
      <c r="C3679" s="156" t="s">
        <v>1476</v>
      </c>
      <c r="D3679" s="156" t="s">
        <v>446</v>
      </c>
      <c r="E3679" s="156" t="s">
        <v>2722</v>
      </c>
      <c r="F3679" s="159" t="s">
        <v>2594</v>
      </c>
      <c r="G3679" s="156" t="s">
        <v>5941</v>
      </c>
      <c r="H3679" s="160">
        <v>45770</v>
      </c>
      <c r="I3679" s="160">
        <v>45938</v>
      </c>
      <c r="J3679" s="161" t="s">
        <v>6707</v>
      </c>
      <c r="K3679" s="162"/>
      <c r="L3679" s="163" t="s">
        <v>7069</v>
      </c>
      <c r="M3679" s="171">
        <v>0</v>
      </c>
      <c r="N3679" s="164">
        <v>164.63</v>
      </c>
      <c r="O3679" s="162" t="s">
        <v>7708</v>
      </c>
      <c r="P3679" s="160">
        <v>45938</v>
      </c>
      <c r="Q3679" s="162" t="s">
        <v>7707</v>
      </c>
      <c r="R3679" s="164">
        <v>164.63</v>
      </c>
      <c r="S3679" s="162" t="s">
        <v>6333</v>
      </c>
      <c r="T3679" s="163"/>
      <c r="U3679" s="161" t="s">
        <v>10</v>
      </c>
      <c r="V3679" s="161" t="s">
        <v>11</v>
      </c>
      <c r="W3679" s="161" t="s">
        <v>12</v>
      </c>
      <c r="X3679" s="161" t="s">
        <v>13</v>
      </c>
      <c r="Y3679" s="169">
        <v>5600</v>
      </c>
      <c r="Z3679" s="169">
        <v>9291101</v>
      </c>
      <c r="AA3679" s="166">
        <v>1.6462999999999998E-2</v>
      </c>
      <c r="AB3679" s="158" t="s">
        <v>7070</v>
      </c>
      <c r="AC3679" s="168" t="s">
        <v>3277</v>
      </c>
    </row>
    <row r="3680" spans="1:29" x14ac:dyDescent="0.3">
      <c r="A3680" s="156" t="s">
        <v>4300</v>
      </c>
      <c r="B3680" s="157">
        <v>7</v>
      </c>
      <c r="C3680" s="158" t="s">
        <v>1476</v>
      </c>
      <c r="D3680" s="158" t="s">
        <v>446</v>
      </c>
      <c r="E3680" s="156" t="s">
        <v>2722</v>
      </c>
      <c r="F3680" s="159" t="s">
        <v>2594</v>
      </c>
      <c r="G3680" s="158" t="s">
        <v>5941</v>
      </c>
      <c r="H3680" s="160">
        <v>45770</v>
      </c>
      <c r="I3680" s="160">
        <v>45954</v>
      </c>
      <c r="J3680" s="161" t="s">
        <v>6707</v>
      </c>
      <c r="K3680" s="162"/>
      <c r="L3680" s="163" t="s">
        <v>7069</v>
      </c>
      <c r="M3680" s="171">
        <v>0</v>
      </c>
      <c r="N3680" s="164">
        <v>823.13</v>
      </c>
      <c r="O3680" s="162" t="s">
        <v>7804</v>
      </c>
      <c r="P3680" s="160">
        <v>45954</v>
      </c>
      <c r="Q3680" s="162" t="s">
        <v>7784</v>
      </c>
      <c r="R3680" s="164">
        <v>823.13</v>
      </c>
      <c r="S3680" s="163" t="s">
        <v>6333</v>
      </c>
      <c r="T3680" s="163"/>
      <c r="U3680" s="161" t="s">
        <v>10</v>
      </c>
      <c r="V3680" s="161" t="s">
        <v>11</v>
      </c>
      <c r="W3680" s="161" t="s">
        <v>12</v>
      </c>
      <c r="X3680" s="161" t="s">
        <v>13</v>
      </c>
      <c r="Y3680" s="169">
        <v>5600</v>
      </c>
      <c r="Z3680" s="169">
        <v>9291101</v>
      </c>
      <c r="AA3680" s="166">
        <v>8.2312999999999997E-2</v>
      </c>
      <c r="AB3680" s="167" t="s">
        <v>7070</v>
      </c>
      <c r="AC3680" s="168" t="s">
        <v>3277</v>
      </c>
    </row>
    <row r="3681" spans="1:29" x14ac:dyDescent="0.3">
      <c r="A3681" s="156" t="s">
        <v>4300</v>
      </c>
      <c r="B3681" s="157">
        <v>7</v>
      </c>
      <c r="C3681" s="158" t="s">
        <v>1476</v>
      </c>
      <c r="D3681" s="156" t="s">
        <v>446</v>
      </c>
      <c r="E3681" s="156" t="s">
        <v>2722</v>
      </c>
      <c r="F3681" s="158" t="s">
        <v>2594</v>
      </c>
      <c r="G3681" s="158" t="s">
        <v>5941</v>
      </c>
      <c r="H3681" s="160">
        <v>45770</v>
      </c>
      <c r="I3681" s="160">
        <v>46002</v>
      </c>
      <c r="J3681" s="161" t="s">
        <v>6707</v>
      </c>
      <c r="K3681" s="162"/>
      <c r="L3681" s="163" t="s">
        <v>7069</v>
      </c>
      <c r="M3681" s="171">
        <v>0</v>
      </c>
      <c r="N3681" s="171">
        <v>164.63</v>
      </c>
      <c r="O3681" s="162" t="s">
        <v>8011</v>
      </c>
      <c r="P3681" s="160">
        <v>46002</v>
      </c>
      <c r="Q3681" s="162" t="s">
        <v>7993</v>
      </c>
      <c r="R3681" s="171">
        <v>164.63</v>
      </c>
      <c r="S3681" s="163" t="s">
        <v>6333</v>
      </c>
      <c r="T3681" s="156"/>
      <c r="U3681" s="161" t="s">
        <v>10</v>
      </c>
      <c r="V3681" s="161" t="s">
        <v>11</v>
      </c>
      <c r="W3681" s="161" t="s">
        <v>12</v>
      </c>
      <c r="X3681" s="161" t="s">
        <v>13</v>
      </c>
      <c r="Y3681" s="165">
        <v>5600</v>
      </c>
      <c r="Z3681" s="165">
        <v>9291101</v>
      </c>
      <c r="AA3681" s="166">
        <v>1.6462999999999998E-2</v>
      </c>
      <c r="AB3681" s="158" t="s">
        <v>7070</v>
      </c>
      <c r="AC3681" s="168" t="s">
        <v>3277</v>
      </c>
    </row>
    <row r="3682" spans="1:29" x14ac:dyDescent="0.3">
      <c r="A3682" s="156" t="s">
        <v>4300</v>
      </c>
      <c r="B3682" s="157">
        <v>7</v>
      </c>
      <c r="C3682" s="158" t="s">
        <v>1476</v>
      </c>
      <c r="D3682" s="158" t="s">
        <v>446</v>
      </c>
      <c r="E3682" s="156" t="s">
        <v>2722</v>
      </c>
      <c r="F3682" s="159" t="s">
        <v>2594</v>
      </c>
      <c r="G3682" s="158" t="s">
        <v>5941</v>
      </c>
      <c r="H3682" s="160">
        <v>45770</v>
      </c>
      <c r="I3682" s="160">
        <v>46132</v>
      </c>
      <c r="J3682" s="161" t="s">
        <v>6707</v>
      </c>
      <c r="K3682" s="162"/>
      <c r="L3682" s="163" t="s">
        <v>7069</v>
      </c>
      <c r="M3682" s="171">
        <v>0</v>
      </c>
      <c r="N3682" s="164">
        <v>164.63</v>
      </c>
      <c r="O3682" s="162" t="s">
        <v>8012</v>
      </c>
      <c r="P3682" s="160">
        <v>46132</v>
      </c>
      <c r="Q3682" s="162" t="s">
        <v>8008</v>
      </c>
      <c r="R3682" s="164">
        <v>164.63</v>
      </c>
      <c r="S3682" s="163" t="s">
        <v>6333</v>
      </c>
      <c r="T3682" s="163"/>
      <c r="U3682" s="161" t="s">
        <v>10</v>
      </c>
      <c r="V3682" s="161" t="s">
        <v>11</v>
      </c>
      <c r="W3682" s="161" t="s">
        <v>12</v>
      </c>
      <c r="X3682" s="161" t="s">
        <v>13</v>
      </c>
      <c r="Y3682" s="165">
        <v>5600</v>
      </c>
      <c r="Z3682" s="165">
        <v>9291101</v>
      </c>
      <c r="AA3682" s="166">
        <v>1.6462999999999998E-2</v>
      </c>
      <c r="AB3682" s="167" t="s">
        <v>7070</v>
      </c>
      <c r="AC3682" s="168" t="s">
        <v>3277</v>
      </c>
    </row>
    <row r="3683" spans="1:29" x14ac:dyDescent="0.3">
      <c r="A3683" s="156" t="s">
        <v>4300</v>
      </c>
      <c r="B3683" s="157">
        <v>7</v>
      </c>
      <c r="C3683" s="158" t="s">
        <v>1476</v>
      </c>
      <c r="D3683" s="158" t="s">
        <v>446</v>
      </c>
      <c r="E3683" s="156" t="s">
        <v>2722</v>
      </c>
      <c r="F3683" s="159" t="s">
        <v>2594</v>
      </c>
      <c r="G3683" s="158" t="s">
        <v>5941</v>
      </c>
      <c r="H3683" s="160">
        <v>45770</v>
      </c>
      <c r="I3683" s="160">
        <v>46169</v>
      </c>
      <c r="J3683" s="161" t="s">
        <v>6707</v>
      </c>
      <c r="K3683" s="162"/>
      <c r="L3683" s="163" t="s">
        <v>7069</v>
      </c>
      <c r="M3683" s="171">
        <v>0</v>
      </c>
      <c r="N3683" s="164">
        <v>164.63</v>
      </c>
      <c r="O3683" s="162" t="s">
        <v>8428</v>
      </c>
      <c r="P3683" s="160">
        <v>46169</v>
      </c>
      <c r="Q3683" s="162" t="s">
        <v>8388</v>
      </c>
      <c r="R3683" s="164">
        <v>164.63</v>
      </c>
      <c r="S3683" s="163" t="s">
        <v>6333</v>
      </c>
      <c r="T3683" s="163"/>
      <c r="U3683" s="161" t="s">
        <v>10</v>
      </c>
      <c r="V3683" s="161" t="s">
        <v>11</v>
      </c>
      <c r="W3683" s="161" t="s">
        <v>12</v>
      </c>
      <c r="X3683" s="161" t="s">
        <v>13</v>
      </c>
      <c r="Y3683" s="169">
        <v>5600</v>
      </c>
      <c r="Z3683" s="169">
        <v>9291101</v>
      </c>
      <c r="AA3683" s="166">
        <v>1.6462999999999998E-2</v>
      </c>
      <c r="AB3683" s="167" t="s">
        <v>7070</v>
      </c>
      <c r="AC3683" s="168" t="s">
        <v>3277</v>
      </c>
    </row>
    <row r="3684" spans="1:29" x14ac:dyDescent="0.3">
      <c r="A3684" s="156" t="s">
        <v>4300</v>
      </c>
      <c r="B3684" s="157">
        <v>7</v>
      </c>
      <c r="C3684" s="158" t="s">
        <v>1476</v>
      </c>
      <c r="D3684" s="158" t="s">
        <v>446</v>
      </c>
      <c r="E3684" s="156" t="s">
        <v>2722</v>
      </c>
      <c r="F3684" s="159" t="s">
        <v>2594</v>
      </c>
      <c r="G3684" s="156" t="s">
        <v>5941</v>
      </c>
      <c r="H3684" s="160">
        <v>45770</v>
      </c>
      <c r="I3684" s="160">
        <v>46169</v>
      </c>
      <c r="J3684" s="161" t="s">
        <v>6707</v>
      </c>
      <c r="K3684" s="162"/>
      <c r="L3684" s="163" t="s">
        <v>7069</v>
      </c>
      <c r="M3684" s="171">
        <v>0</v>
      </c>
      <c r="N3684" s="164">
        <v>164.63</v>
      </c>
      <c r="O3684" s="162" t="s">
        <v>8429</v>
      </c>
      <c r="P3684" s="160">
        <v>46169</v>
      </c>
      <c r="Q3684" s="162" t="s">
        <v>8388</v>
      </c>
      <c r="R3684" s="164">
        <v>164.63</v>
      </c>
      <c r="S3684" s="162" t="s">
        <v>6333</v>
      </c>
      <c r="T3684" s="163"/>
      <c r="U3684" s="161" t="s">
        <v>10</v>
      </c>
      <c r="V3684" s="161" t="s">
        <v>11</v>
      </c>
      <c r="W3684" s="161" t="s">
        <v>12</v>
      </c>
      <c r="X3684" s="161" t="s">
        <v>13</v>
      </c>
      <c r="Y3684" s="169">
        <v>5600</v>
      </c>
      <c r="Z3684" s="169">
        <v>9291101</v>
      </c>
      <c r="AA3684" s="166">
        <v>1.6462999999999998E-2</v>
      </c>
      <c r="AB3684" s="158" t="s">
        <v>7070</v>
      </c>
      <c r="AC3684" s="168" t="s">
        <v>3277</v>
      </c>
    </row>
    <row r="3685" spans="1:29" x14ac:dyDescent="0.3">
      <c r="A3685" s="156" t="s">
        <v>4300</v>
      </c>
      <c r="B3685" s="157">
        <v>7</v>
      </c>
      <c r="C3685" s="158" t="s">
        <v>1476</v>
      </c>
      <c r="D3685" s="158" t="s">
        <v>446</v>
      </c>
      <c r="E3685" s="156" t="s">
        <v>2722</v>
      </c>
      <c r="F3685" s="159" t="s">
        <v>2594</v>
      </c>
      <c r="G3685" s="158" t="s">
        <v>5941</v>
      </c>
      <c r="H3685" s="160">
        <v>45770</v>
      </c>
      <c r="I3685" s="160">
        <v>46169</v>
      </c>
      <c r="J3685" s="161" t="s">
        <v>6707</v>
      </c>
      <c r="K3685" s="162"/>
      <c r="L3685" s="163" t="s">
        <v>7069</v>
      </c>
      <c r="M3685" s="171">
        <v>0</v>
      </c>
      <c r="N3685" s="164">
        <v>164.63</v>
      </c>
      <c r="O3685" s="162" t="s">
        <v>8430</v>
      </c>
      <c r="P3685" s="160">
        <v>46169</v>
      </c>
      <c r="Q3685" s="162" t="s">
        <v>8388</v>
      </c>
      <c r="R3685" s="164">
        <v>164.63</v>
      </c>
      <c r="S3685" s="163" t="s">
        <v>6333</v>
      </c>
      <c r="T3685" s="163"/>
      <c r="U3685" s="161" t="s">
        <v>10</v>
      </c>
      <c r="V3685" s="161" t="s">
        <v>11</v>
      </c>
      <c r="W3685" s="161" t="s">
        <v>12</v>
      </c>
      <c r="X3685" s="161" t="s">
        <v>13</v>
      </c>
      <c r="Y3685" s="165">
        <v>5600</v>
      </c>
      <c r="Z3685" s="165">
        <v>9291101</v>
      </c>
      <c r="AA3685" s="166">
        <v>1.6462999999999998E-2</v>
      </c>
      <c r="AB3685" s="167" t="s">
        <v>7070</v>
      </c>
      <c r="AC3685" s="168" t="s">
        <v>3277</v>
      </c>
    </row>
    <row r="3686" spans="1:29" x14ac:dyDescent="0.3">
      <c r="A3686" s="156" t="s">
        <v>4300</v>
      </c>
      <c r="B3686" s="157">
        <v>7</v>
      </c>
      <c r="C3686" s="158" t="s">
        <v>1476</v>
      </c>
      <c r="D3686" s="158" t="s">
        <v>446</v>
      </c>
      <c r="E3686" s="156" t="s">
        <v>2722</v>
      </c>
      <c r="F3686" s="159" t="s">
        <v>2594</v>
      </c>
      <c r="G3686" s="158" t="s">
        <v>5941</v>
      </c>
      <c r="H3686" s="160">
        <v>45770</v>
      </c>
      <c r="I3686" s="160">
        <v>46169</v>
      </c>
      <c r="J3686" s="161" t="s">
        <v>6707</v>
      </c>
      <c r="K3686" s="162"/>
      <c r="L3686" s="163" t="s">
        <v>7069</v>
      </c>
      <c r="M3686" s="171">
        <v>0</v>
      </c>
      <c r="N3686" s="164">
        <v>164.63</v>
      </c>
      <c r="O3686" s="162" t="s">
        <v>8431</v>
      </c>
      <c r="P3686" s="160">
        <v>46169</v>
      </c>
      <c r="Q3686" s="162" t="s">
        <v>8388</v>
      </c>
      <c r="R3686" s="164">
        <v>164.63</v>
      </c>
      <c r="S3686" s="163" t="s">
        <v>6333</v>
      </c>
      <c r="T3686" s="163"/>
      <c r="U3686" s="161" t="s">
        <v>10</v>
      </c>
      <c r="V3686" s="161" t="s">
        <v>11</v>
      </c>
      <c r="W3686" s="161" t="s">
        <v>12</v>
      </c>
      <c r="X3686" s="161" t="s">
        <v>13</v>
      </c>
      <c r="Y3686" s="165">
        <v>5600</v>
      </c>
      <c r="Z3686" s="165">
        <v>9291101</v>
      </c>
      <c r="AA3686" s="166">
        <v>1.6462999999999998E-2</v>
      </c>
      <c r="AB3686" s="175" t="s">
        <v>7070</v>
      </c>
      <c r="AC3686" s="168" t="s">
        <v>3277</v>
      </c>
    </row>
    <row r="3687" spans="1:29" x14ac:dyDescent="0.3">
      <c r="A3687" s="156" t="s">
        <v>4300</v>
      </c>
      <c r="B3687" s="157">
        <v>7</v>
      </c>
      <c r="C3687" s="158" t="s">
        <v>1476</v>
      </c>
      <c r="D3687" s="158" t="s">
        <v>446</v>
      </c>
      <c r="E3687" s="156" t="s">
        <v>2722</v>
      </c>
      <c r="F3687" s="159" t="s">
        <v>2594</v>
      </c>
      <c r="G3687" s="156" t="s">
        <v>5941</v>
      </c>
      <c r="H3687" s="160">
        <v>45770</v>
      </c>
      <c r="I3687" s="160">
        <v>46204</v>
      </c>
      <c r="J3687" s="161" t="s">
        <v>6707</v>
      </c>
      <c r="K3687" s="162"/>
      <c r="L3687" s="163" t="s">
        <v>7069</v>
      </c>
      <c r="M3687" s="171">
        <v>0</v>
      </c>
      <c r="N3687" s="164">
        <v>164.63</v>
      </c>
      <c r="O3687" s="162" t="s">
        <v>8432</v>
      </c>
      <c r="P3687" s="160">
        <v>46204</v>
      </c>
      <c r="Q3687" s="162" t="s">
        <v>8394</v>
      </c>
      <c r="R3687" s="164">
        <v>164.63</v>
      </c>
      <c r="S3687" s="162" t="s">
        <v>6333</v>
      </c>
      <c r="T3687" s="163"/>
      <c r="U3687" s="161" t="s">
        <v>10</v>
      </c>
      <c r="V3687" s="161" t="s">
        <v>11</v>
      </c>
      <c r="W3687" s="161" t="s">
        <v>12</v>
      </c>
      <c r="X3687" s="161" t="s">
        <v>13</v>
      </c>
      <c r="Y3687" s="169">
        <v>5600</v>
      </c>
      <c r="Z3687" s="169">
        <v>9291101</v>
      </c>
      <c r="AA3687" s="166">
        <v>1.6462999999999998E-2</v>
      </c>
      <c r="AB3687" s="183" t="s">
        <v>7070</v>
      </c>
      <c r="AC3687" s="168" t="s">
        <v>3277</v>
      </c>
    </row>
    <row r="3688" spans="1:29" x14ac:dyDescent="0.3">
      <c r="A3688" s="156" t="s">
        <v>4300</v>
      </c>
      <c r="B3688" s="157">
        <v>7</v>
      </c>
      <c r="C3688" s="158" t="s">
        <v>1476</v>
      </c>
      <c r="D3688" s="158" t="s">
        <v>446</v>
      </c>
      <c r="E3688" s="156" t="s">
        <v>2722</v>
      </c>
      <c r="F3688" s="159" t="s">
        <v>2594</v>
      </c>
      <c r="G3688" s="158" t="s">
        <v>5941</v>
      </c>
      <c r="H3688" s="160">
        <v>45770</v>
      </c>
      <c r="I3688" s="160">
        <v>46945</v>
      </c>
      <c r="J3688" s="161" t="s">
        <v>6707</v>
      </c>
      <c r="K3688" s="162" t="s">
        <v>7068</v>
      </c>
      <c r="L3688" s="158" t="s">
        <v>7069</v>
      </c>
      <c r="M3688" s="171">
        <v>7032.9499999999989</v>
      </c>
      <c r="N3688" s="164">
        <v>7032.9499999999989</v>
      </c>
      <c r="O3688" s="162"/>
      <c r="P3688" s="160"/>
      <c r="Q3688" s="162"/>
      <c r="R3688" s="164">
        <v>0</v>
      </c>
      <c r="S3688" s="158" t="s">
        <v>6333</v>
      </c>
      <c r="T3688" s="163"/>
      <c r="U3688" s="161" t="s">
        <v>10</v>
      </c>
      <c r="V3688" s="161" t="s">
        <v>11</v>
      </c>
      <c r="W3688" s="161" t="s">
        <v>12</v>
      </c>
      <c r="X3688" s="161" t="s">
        <v>13</v>
      </c>
      <c r="Y3688" s="169">
        <v>5600</v>
      </c>
      <c r="Z3688" s="165">
        <v>9291101</v>
      </c>
      <c r="AA3688" s="166">
        <v>0</v>
      </c>
      <c r="AB3688" s="158" t="s">
        <v>7070</v>
      </c>
      <c r="AC3688" s="168" t="s">
        <v>3277</v>
      </c>
    </row>
    <row r="3689" spans="1:29" x14ac:dyDescent="0.3">
      <c r="A3689" s="156" t="s">
        <v>4124</v>
      </c>
      <c r="B3689" s="157">
        <v>3</v>
      </c>
      <c r="C3689" s="158" t="s">
        <v>1476</v>
      </c>
      <c r="D3689" s="158" t="s">
        <v>506</v>
      </c>
      <c r="E3689" s="156" t="s">
        <v>2722</v>
      </c>
      <c r="F3689" s="159" t="s">
        <v>8433</v>
      </c>
      <c r="G3689" s="158" t="s">
        <v>5941</v>
      </c>
      <c r="H3689" s="160">
        <v>46197</v>
      </c>
      <c r="I3689" s="160">
        <v>46905</v>
      </c>
      <c r="J3689" s="161" t="s">
        <v>6707</v>
      </c>
      <c r="K3689" s="162" t="s">
        <v>8434</v>
      </c>
      <c r="L3689" s="163" t="s">
        <v>8435</v>
      </c>
      <c r="M3689" s="171">
        <v>5000</v>
      </c>
      <c r="N3689" s="164">
        <v>5000</v>
      </c>
      <c r="O3689" s="162"/>
      <c r="P3689" s="160"/>
      <c r="Q3689" s="162"/>
      <c r="R3689" s="164">
        <v>0</v>
      </c>
      <c r="S3689" s="163"/>
      <c r="T3689" s="163"/>
      <c r="U3689" s="161" t="s">
        <v>10</v>
      </c>
      <c r="V3689" s="161" t="s">
        <v>11</v>
      </c>
      <c r="W3689" s="161" t="s">
        <v>12</v>
      </c>
      <c r="X3689" s="161" t="s">
        <v>13</v>
      </c>
      <c r="Y3689" s="169">
        <v>5600</v>
      </c>
      <c r="Z3689" s="169">
        <v>9251101</v>
      </c>
      <c r="AA3689" s="166">
        <v>0</v>
      </c>
      <c r="AB3689" s="167" t="s">
        <v>8436</v>
      </c>
      <c r="AC3689" s="168" t="s">
        <v>3257</v>
      </c>
    </row>
    <row r="3690" spans="1:29" x14ac:dyDescent="0.3">
      <c r="A3690" s="156" t="s">
        <v>2803</v>
      </c>
      <c r="B3690" s="157">
        <v>0</v>
      </c>
      <c r="C3690" s="158" t="s">
        <v>1468</v>
      </c>
      <c r="D3690" s="156" t="s">
        <v>1097</v>
      </c>
      <c r="E3690" s="156" t="s">
        <v>2722</v>
      </c>
      <c r="F3690" s="159" t="s">
        <v>2592</v>
      </c>
      <c r="G3690" s="158" t="s">
        <v>1154</v>
      </c>
      <c r="H3690" s="160">
        <v>44069</v>
      </c>
      <c r="I3690" s="160">
        <v>44124</v>
      </c>
      <c r="J3690" s="161" t="s">
        <v>979</v>
      </c>
      <c r="K3690" s="162" t="s">
        <v>1098</v>
      </c>
      <c r="L3690" s="163" t="s">
        <v>1115</v>
      </c>
      <c r="M3690" s="171">
        <v>0</v>
      </c>
      <c r="N3690" s="164">
        <v>2700</v>
      </c>
      <c r="O3690" s="162" t="s">
        <v>1257</v>
      </c>
      <c r="P3690" s="160">
        <v>44124</v>
      </c>
      <c r="Q3690" s="162" t="s">
        <v>1256</v>
      </c>
      <c r="R3690" s="164">
        <v>2700</v>
      </c>
      <c r="S3690" s="162"/>
      <c r="T3690" s="163"/>
      <c r="U3690" s="161" t="s">
        <v>10</v>
      </c>
      <c r="V3690" s="161" t="s">
        <v>11</v>
      </c>
      <c r="W3690" s="161" t="s">
        <v>12</v>
      </c>
      <c r="X3690" s="161" t="s">
        <v>13</v>
      </c>
      <c r="Y3690" s="169">
        <v>5850</v>
      </c>
      <c r="Z3690" s="169">
        <v>7451101</v>
      </c>
      <c r="AA3690" s="166">
        <v>6.553398058252427E-2</v>
      </c>
      <c r="AB3690" s="158" t="s">
        <v>1141</v>
      </c>
      <c r="AC3690" s="168" t="s">
        <v>3181</v>
      </c>
    </row>
    <row r="3691" spans="1:29" x14ac:dyDescent="0.3">
      <c r="A3691" s="156" t="s">
        <v>2809</v>
      </c>
      <c r="B3691" s="157">
        <v>4</v>
      </c>
      <c r="C3691" s="158" t="s">
        <v>1468</v>
      </c>
      <c r="D3691" s="158" t="s">
        <v>418</v>
      </c>
      <c r="E3691" s="156" t="s">
        <v>2722</v>
      </c>
      <c r="F3691" s="159" t="s">
        <v>2592</v>
      </c>
      <c r="G3691" s="158" t="s">
        <v>1154</v>
      </c>
      <c r="H3691" s="160">
        <v>44069</v>
      </c>
      <c r="I3691" s="160">
        <v>44117</v>
      </c>
      <c r="J3691" s="161" t="s">
        <v>979</v>
      </c>
      <c r="K3691" s="162" t="s">
        <v>1101</v>
      </c>
      <c r="L3691" s="163" t="s">
        <v>1115</v>
      </c>
      <c r="M3691" s="171">
        <v>0</v>
      </c>
      <c r="N3691" s="164">
        <v>2700</v>
      </c>
      <c r="O3691" s="162" t="s">
        <v>1227</v>
      </c>
      <c r="P3691" s="160">
        <v>44117</v>
      </c>
      <c r="Q3691" s="162" t="s">
        <v>1225</v>
      </c>
      <c r="R3691" s="164">
        <v>2700</v>
      </c>
      <c r="S3691" s="163" t="s">
        <v>6235</v>
      </c>
      <c r="T3691" s="163"/>
      <c r="U3691" s="161" t="s">
        <v>10</v>
      </c>
      <c r="V3691" s="161" t="s">
        <v>11</v>
      </c>
      <c r="W3691" s="161" t="s">
        <v>12</v>
      </c>
      <c r="X3691" s="161" t="s">
        <v>13</v>
      </c>
      <c r="Y3691" s="169">
        <v>5850</v>
      </c>
      <c r="Z3691" s="169">
        <v>9091101</v>
      </c>
      <c r="AA3691" s="166">
        <v>6.553398058252427E-2</v>
      </c>
      <c r="AB3691" s="167" t="s">
        <v>1142</v>
      </c>
      <c r="AC3691" s="168" t="s">
        <v>3192</v>
      </c>
    </row>
    <row r="3692" spans="1:29" x14ac:dyDescent="0.3">
      <c r="A3692" s="156" t="s">
        <v>2829</v>
      </c>
      <c r="B3692" s="157">
        <v>5</v>
      </c>
      <c r="C3692" s="158" t="s">
        <v>1468</v>
      </c>
      <c r="D3692" s="158" t="s">
        <v>312</v>
      </c>
      <c r="E3692" s="156" t="s">
        <v>2722</v>
      </c>
      <c r="F3692" s="159" t="s">
        <v>2592</v>
      </c>
      <c r="G3692" s="158" t="s">
        <v>1154</v>
      </c>
      <c r="H3692" s="160">
        <v>44069</v>
      </c>
      <c r="I3692" s="160">
        <v>44278</v>
      </c>
      <c r="J3692" s="161" t="s">
        <v>979</v>
      </c>
      <c r="K3692" s="162" t="s">
        <v>1106</v>
      </c>
      <c r="L3692" s="158" t="s">
        <v>1115</v>
      </c>
      <c r="M3692" s="171">
        <v>0</v>
      </c>
      <c r="N3692" s="164">
        <v>6900</v>
      </c>
      <c r="O3692" s="162" t="s">
        <v>1774</v>
      </c>
      <c r="P3692" s="160">
        <v>44278</v>
      </c>
      <c r="Q3692" s="162" t="s">
        <v>1775</v>
      </c>
      <c r="R3692" s="164">
        <v>6900</v>
      </c>
      <c r="S3692" s="163"/>
      <c r="T3692" s="163"/>
      <c r="U3692" s="161" t="s">
        <v>10</v>
      </c>
      <c r="V3692" s="161" t="s">
        <v>11</v>
      </c>
      <c r="W3692" s="161" t="s">
        <v>12</v>
      </c>
      <c r="X3692" s="161" t="s">
        <v>13</v>
      </c>
      <c r="Y3692" s="169">
        <v>5850</v>
      </c>
      <c r="Z3692" s="169">
        <v>9401101</v>
      </c>
      <c r="AA3692" s="166">
        <v>0.16747572815533981</v>
      </c>
      <c r="AB3692" s="167" t="s">
        <v>1143</v>
      </c>
      <c r="AC3692" s="168" t="s">
        <v>3212</v>
      </c>
    </row>
    <row r="3693" spans="1:29" x14ac:dyDescent="0.3">
      <c r="A3693" s="156" t="s">
        <v>2830</v>
      </c>
      <c r="B3693" s="157">
        <v>6</v>
      </c>
      <c r="C3693" s="158" t="s">
        <v>1468</v>
      </c>
      <c r="D3693" s="158" t="s">
        <v>501</v>
      </c>
      <c r="E3693" s="156" t="s">
        <v>2722</v>
      </c>
      <c r="F3693" s="159" t="s">
        <v>2592</v>
      </c>
      <c r="G3693" s="158" t="s">
        <v>1154</v>
      </c>
      <c r="H3693" s="160">
        <v>44069</v>
      </c>
      <c r="I3693" s="160">
        <v>44117</v>
      </c>
      <c r="J3693" s="161" t="s">
        <v>979</v>
      </c>
      <c r="K3693" s="162" t="s">
        <v>1102</v>
      </c>
      <c r="L3693" s="163" t="s">
        <v>1115</v>
      </c>
      <c r="M3693" s="171">
        <v>0</v>
      </c>
      <c r="N3693" s="164">
        <v>2800</v>
      </c>
      <c r="O3693" s="162" t="s">
        <v>1233</v>
      </c>
      <c r="P3693" s="160">
        <v>44117</v>
      </c>
      <c r="Q3693" s="162" t="s">
        <v>1225</v>
      </c>
      <c r="R3693" s="164">
        <v>2800</v>
      </c>
      <c r="S3693" s="163" t="s">
        <v>6176</v>
      </c>
      <c r="T3693" s="163"/>
      <c r="U3693" s="161" t="s">
        <v>10</v>
      </c>
      <c r="V3693" s="161" t="s">
        <v>11</v>
      </c>
      <c r="W3693" s="161" t="s">
        <v>12</v>
      </c>
      <c r="X3693" s="161" t="s">
        <v>13</v>
      </c>
      <c r="Y3693" s="169">
        <v>5850</v>
      </c>
      <c r="Z3693" s="169">
        <v>9171101</v>
      </c>
      <c r="AA3693" s="166">
        <v>6.7961165048543687E-2</v>
      </c>
      <c r="AB3693" s="167" t="s">
        <v>1144</v>
      </c>
      <c r="AC3693" s="168" t="s">
        <v>3217</v>
      </c>
    </row>
    <row r="3694" spans="1:29" x14ac:dyDescent="0.3">
      <c r="A3694" s="156" t="s">
        <v>2840</v>
      </c>
      <c r="B3694" s="157">
        <v>5</v>
      </c>
      <c r="C3694" s="158" t="s">
        <v>1468</v>
      </c>
      <c r="D3694" s="158" t="s">
        <v>333</v>
      </c>
      <c r="E3694" s="156" t="s">
        <v>2722</v>
      </c>
      <c r="F3694" s="159" t="s">
        <v>2592</v>
      </c>
      <c r="G3694" s="158" t="s">
        <v>1154</v>
      </c>
      <c r="H3694" s="160">
        <v>44069</v>
      </c>
      <c r="I3694" s="160">
        <v>44215</v>
      </c>
      <c r="J3694" s="161" t="s">
        <v>979</v>
      </c>
      <c r="K3694" s="162" t="s">
        <v>1107</v>
      </c>
      <c r="L3694" s="163" t="s">
        <v>1115</v>
      </c>
      <c r="M3694" s="171">
        <v>0</v>
      </c>
      <c r="N3694" s="164">
        <v>4350</v>
      </c>
      <c r="O3694" s="162" t="s">
        <v>1528</v>
      </c>
      <c r="P3694" s="160">
        <v>44215</v>
      </c>
      <c r="Q3694" s="162" t="s">
        <v>1529</v>
      </c>
      <c r="R3694" s="164">
        <v>4350</v>
      </c>
      <c r="S3694" s="162"/>
      <c r="T3694" s="163"/>
      <c r="U3694" s="161" t="s">
        <v>10</v>
      </c>
      <c r="V3694" s="161" t="s">
        <v>11</v>
      </c>
      <c r="W3694" s="161" t="s">
        <v>12</v>
      </c>
      <c r="X3694" s="161" t="s">
        <v>13</v>
      </c>
      <c r="Y3694" s="165">
        <v>5850</v>
      </c>
      <c r="Z3694" s="165">
        <v>9411101</v>
      </c>
      <c r="AA3694" s="166">
        <v>0.10558252427184465</v>
      </c>
      <c r="AB3694" s="167" t="s">
        <v>1145</v>
      </c>
      <c r="AC3694" s="168" t="s">
        <v>3227</v>
      </c>
    </row>
    <row r="3695" spans="1:29" x14ac:dyDescent="0.3">
      <c r="A3695" s="156" t="s">
        <v>2873</v>
      </c>
      <c r="B3695" s="157">
        <v>3</v>
      </c>
      <c r="C3695" s="158" t="s">
        <v>1468</v>
      </c>
      <c r="D3695" s="156" t="s">
        <v>506</v>
      </c>
      <c r="E3695" s="156" t="s">
        <v>2722</v>
      </c>
      <c r="F3695" s="159" t="s">
        <v>2592</v>
      </c>
      <c r="G3695" s="158" t="s">
        <v>1154</v>
      </c>
      <c r="H3695" s="160">
        <v>44069</v>
      </c>
      <c r="I3695" s="160">
        <v>44117</v>
      </c>
      <c r="J3695" s="161" t="s">
        <v>979</v>
      </c>
      <c r="K3695" s="162" t="s">
        <v>1103</v>
      </c>
      <c r="L3695" s="158" t="s">
        <v>1115</v>
      </c>
      <c r="M3695" s="171">
        <v>0</v>
      </c>
      <c r="N3695" s="171">
        <v>2800</v>
      </c>
      <c r="O3695" s="162" t="s">
        <v>1228</v>
      </c>
      <c r="P3695" s="160">
        <v>44117</v>
      </c>
      <c r="Q3695" s="162" t="s">
        <v>1225</v>
      </c>
      <c r="R3695" s="171">
        <v>2800</v>
      </c>
      <c r="S3695" s="158"/>
      <c r="T3695" s="156"/>
      <c r="U3695" s="161" t="s">
        <v>10</v>
      </c>
      <c r="V3695" s="161" t="s">
        <v>11</v>
      </c>
      <c r="W3695" s="161" t="s">
        <v>12</v>
      </c>
      <c r="X3695" s="161" t="s">
        <v>13</v>
      </c>
      <c r="Y3695" s="165">
        <v>5850</v>
      </c>
      <c r="Z3695" s="165">
        <v>9251101</v>
      </c>
      <c r="AA3695" s="166">
        <v>6.7961165048543687E-2</v>
      </c>
      <c r="AB3695" s="158" t="s">
        <v>1146</v>
      </c>
      <c r="AC3695" s="168" t="s">
        <v>3257</v>
      </c>
    </row>
    <row r="3696" spans="1:29" x14ac:dyDescent="0.3">
      <c r="A3696" s="156" t="s">
        <v>2877</v>
      </c>
      <c r="B3696" s="157">
        <v>8</v>
      </c>
      <c r="C3696" s="158" t="s">
        <v>1468</v>
      </c>
      <c r="D3696" s="158" t="s">
        <v>507</v>
      </c>
      <c r="E3696" s="156" t="s">
        <v>2722</v>
      </c>
      <c r="F3696" s="159" t="s">
        <v>2592</v>
      </c>
      <c r="G3696" s="158" t="s">
        <v>1154</v>
      </c>
      <c r="H3696" s="160">
        <v>44069</v>
      </c>
      <c r="I3696" s="160">
        <v>44117</v>
      </c>
      <c r="J3696" s="161" t="s">
        <v>979</v>
      </c>
      <c r="K3696" s="162" t="s">
        <v>1104</v>
      </c>
      <c r="L3696" s="163" t="s">
        <v>1115</v>
      </c>
      <c r="M3696" s="171">
        <v>0</v>
      </c>
      <c r="N3696" s="164">
        <v>3000</v>
      </c>
      <c r="O3696" s="162" t="s">
        <v>1229</v>
      </c>
      <c r="P3696" s="160">
        <v>44117</v>
      </c>
      <c r="Q3696" s="162" t="s">
        <v>1225</v>
      </c>
      <c r="R3696" s="164">
        <v>3000</v>
      </c>
      <c r="S3696" s="163" t="s">
        <v>6241</v>
      </c>
      <c r="T3696" s="163"/>
      <c r="U3696" s="161" t="s">
        <v>10</v>
      </c>
      <c r="V3696" s="161" t="s">
        <v>11</v>
      </c>
      <c r="W3696" s="161" t="s">
        <v>12</v>
      </c>
      <c r="X3696" s="161" t="s">
        <v>13</v>
      </c>
      <c r="Y3696" s="169">
        <v>5850</v>
      </c>
      <c r="Z3696" s="169">
        <v>9281101</v>
      </c>
      <c r="AA3696" s="166">
        <v>7.281553398058252E-2</v>
      </c>
      <c r="AB3696" s="167" t="s">
        <v>2226</v>
      </c>
      <c r="AC3696" s="168" t="s">
        <v>3272</v>
      </c>
    </row>
    <row r="3697" spans="1:29" x14ac:dyDescent="0.3">
      <c r="A3697" s="156" t="s">
        <v>2892</v>
      </c>
      <c r="B3697" s="157">
        <v>6</v>
      </c>
      <c r="C3697" s="158" t="s">
        <v>1468</v>
      </c>
      <c r="D3697" s="156" t="s">
        <v>301</v>
      </c>
      <c r="E3697" s="156" t="s">
        <v>2722</v>
      </c>
      <c r="F3697" s="159" t="s">
        <v>2592</v>
      </c>
      <c r="G3697" s="158" t="s">
        <v>1154</v>
      </c>
      <c r="H3697" s="160">
        <v>44069</v>
      </c>
      <c r="I3697" s="160">
        <v>44117</v>
      </c>
      <c r="J3697" s="161" t="s">
        <v>979</v>
      </c>
      <c r="K3697" s="162" t="s">
        <v>1105</v>
      </c>
      <c r="L3697" s="158" t="s">
        <v>1115</v>
      </c>
      <c r="M3697" s="171">
        <v>0</v>
      </c>
      <c r="N3697" s="171">
        <v>3000</v>
      </c>
      <c r="O3697" s="162" t="s">
        <v>1230</v>
      </c>
      <c r="P3697" s="160">
        <v>44117</v>
      </c>
      <c r="Q3697" s="162" t="s">
        <v>1225</v>
      </c>
      <c r="R3697" s="171">
        <v>3000</v>
      </c>
      <c r="S3697" s="158" t="s">
        <v>6334</v>
      </c>
      <c r="T3697" s="156"/>
      <c r="U3697" s="161" t="s">
        <v>10</v>
      </c>
      <c r="V3697" s="161" t="s">
        <v>11</v>
      </c>
      <c r="W3697" s="161" t="s">
        <v>12</v>
      </c>
      <c r="X3697" s="161" t="s">
        <v>13</v>
      </c>
      <c r="Y3697" s="165">
        <v>5850</v>
      </c>
      <c r="Z3697" s="165">
        <v>9341101</v>
      </c>
      <c r="AA3697" s="166">
        <v>7.281553398058252E-2</v>
      </c>
      <c r="AB3697" s="158" t="s">
        <v>1147</v>
      </c>
      <c r="AC3697" s="168" t="s">
        <v>3302</v>
      </c>
    </row>
    <row r="3698" spans="1:29" x14ac:dyDescent="0.3">
      <c r="A3698" s="156" t="s">
        <v>2894</v>
      </c>
      <c r="B3698" s="157">
        <v>8</v>
      </c>
      <c r="C3698" s="156" t="s">
        <v>1468</v>
      </c>
      <c r="D3698" s="158" t="s">
        <v>415</v>
      </c>
      <c r="E3698" s="156" t="s">
        <v>2722</v>
      </c>
      <c r="F3698" s="159" t="s">
        <v>2592</v>
      </c>
      <c r="G3698" s="156" t="s">
        <v>1154</v>
      </c>
      <c r="H3698" s="160">
        <v>44069</v>
      </c>
      <c r="I3698" s="160">
        <v>44117</v>
      </c>
      <c r="J3698" s="161" t="s">
        <v>979</v>
      </c>
      <c r="K3698" s="162" t="s">
        <v>1110</v>
      </c>
      <c r="L3698" s="163" t="s">
        <v>1115</v>
      </c>
      <c r="M3698" s="171">
        <v>0</v>
      </c>
      <c r="N3698" s="164">
        <v>2700</v>
      </c>
      <c r="O3698" s="162" t="s">
        <v>1231</v>
      </c>
      <c r="P3698" s="160">
        <v>44117</v>
      </c>
      <c r="Q3698" s="162" t="s">
        <v>1225</v>
      </c>
      <c r="R3698" s="164">
        <v>2700</v>
      </c>
      <c r="S3698" s="162" t="s">
        <v>6335</v>
      </c>
      <c r="T3698" s="163"/>
      <c r="U3698" s="161" t="s">
        <v>10</v>
      </c>
      <c r="V3698" s="161" t="s">
        <v>11</v>
      </c>
      <c r="W3698" s="161" t="s">
        <v>12</v>
      </c>
      <c r="X3698" s="161" t="s">
        <v>13</v>
      </c>
      <c r="Y3698" s="169">
        <v>5850</v>
      </c>
      <c r="Z3698" s="169">
        <v>9441101</v>
      </c>
      <c r="AA3698" s="166">
        <v>6.553398058252427E-2</v>
      </c>
      <c r="AB3698" s="158" t="s">
        <v>1148</v>
      </c>
      <c r="AC3698" s="168" t="s">
        <v>3307</v>
      </c>
    </row>
    <row r="3699" spans="1:29" x14ac:dyDescent="0.3">
      <c r="A3699" s="156" t="s">
        <v>2896</v>
      </c>
      <c r="B3699" s="157">
        <v>0</v>
      </c>
      <c r="C3699" s="158" t="s">
        <v>1468</v>
      </c>
      <c r="D3699" s="156" t="s">
        <v>1099</v>
      </c>
      <c r="E3699" s="156" t="s">
        <v>2722</v>
      </c>
      <c r="F3699" s="159" t="s">
        <v>2592</v>
      </c>
      <c r="G3699" s="156" t="s">
        <v>1154</v>
      </c>
      <c r="H3699" s="160">
        <v>44069</v>
      </c>
      <c r="I3699" s="160">
        <v>44124</v>
      </c>
      <c r="J3699" s="161" t="s">
        <v>979</v>
      </c>
      <c r="K3699" s="162" t="s">
        <v>1100</v>
      </c>
      <c r="L3699" s="163" t="s">
        <v>1115</v>
      </c>
      <c r="M3699" s="171">
        <v>0</v>
      </c>
      <c r="N3699" s="164">
        <v>2700</v>
      </c>
      <c r="O3699" s="162" t="s">
        <v>1258</v>
      </c>
      <c r="P3699" s="160">
        <v>44124</v>
      </c>
      <c r="Q3699" s="162" t="s">
        <v>1256</v>
      </c>
      <c r="R3699" s="164">
        <v>2700</v>
      </c>
      <c r="S3699" s="158"/>
      <c r="T3699" s="163"/>
      <c r="U3699" s="161" t="s">
        <v>10</v>
      </c>
      <c r="V3699" s="161" t="s">
        <v>11</v>
      </c>
      <c r="W3699" s="161" t="s">
        <v>12</v>
      </c>
      <c r="X3699" s="161" t="s">
        <v>13</v>
      </c>
      <c r="Y3699" s="169">
        <v>5850</v>
      </c>
      <c r="Z3699" s="169">
        <v>7461101</v>
      </c>
      <c r="AA3699" s="166">
        <v>6.553398058252427E-2</v>
      </c>
      <c r="AB3699" s="158" t="s">
        <v>1149</v>
      </c>
      <c r="AC3699" s="168" t="s">
        <v>3317</v>
      </c>
    </row>
    <row r="3700" spans="1:29" x14ac:dyDescent="0.3">
      <c r="A3700" s="156" t="s">
        <v>2898</v>
      </c>
      <c r="B3700" s="157">
        <v>5</v>
      </c>
      <c r="C3700" s="158" t="s">
        <v>1468</v>
      </c>
      <c r="D3700" s="163" t="s">
        <v>317</v>
      </c>
      <c r="E3700" s="156" t="s">
        <v>2722</v>
      </c>
      <c r="F3700" s="159" t="s">
        <v>2592</v>
      </c>
      <c r="G3700" s="158" t="s">
        <v>1154</v>
      </c>
      <c r="H3700" s="160">
        <v>44069</v>
      </c>
      <c r="I3700" s="160">
        <v>44124</v>
      </c>
      <c r="J3700" s="161" t="s">
        <v>979</v>
      </c>
      <c r="K3700" s="162" t="s">
        <v>1108</v>
      </c>
      <c r="L3700" s="163" t="s">
        <v>1115</v>
      </c>
      <c r="M3700" s="171">
        <v>0</v>
      </c>
      <c r="N3700" s="164">
        <v>3400</v>
      </c>
      <c r="O3700" s="162" t="s">
        <v>1255</v>
      </c>
      <c r="P3700" s="160">
        <v>44124</v>
      </c>
      <c r="Q3700" s="162" t="s">
        <v>1256</v>
      </c>
      <c r="R3700" s="164">
        <v>3400</v>
      </c>
      <c r="S3700" s="163"/>
      <c r="T3700" s="163"/>
      <c r="U3700" s="161" t="s">
        <v>10</v>
      </c>
      <c r="V3700" s="161" t="s">
        <v>11</v>
      </c>
      <c r="W3700" s="161" t="s">
        <v>12</v>
      </c>
      <c r="X3700" s="161" t="s">
        <v>13</v>
      </c>
      <c r="Y3700" s="169">
        <v>5850</v>
      </c>
      <c r="Z3700" s="169">
        <v>9421101</v>
      </c>
      <c r="AA3700" s="166">
        <v>8.2524271844660199E-2</v>
      </c>
      <c r="AB3700" s="167" t="s">
        <v>1150</v>
      </c>
      <c r="AC3700" s="168" t="s">
        <v>3322</v>
      </c>
    </row>
    <row r="3701" spans="1:29" x14ac:dyDescent="0.3">
      <c r="A3701" s="156" t="s">
        <v>2911</v>
      </c>
      <c r="B3701" s="157">
        <v>5</v>
      </c>
      <c r="C3701" s="156" t="s">
        <v>1468</v>
      </c>
      <c r="D3701" s="158" t="s">
        <v>315</v>
      </c>
      <c r="E3701" s="156" t="s">
        <v>2722</v>
      </c>
      <c r="F3701" s="159" t="s">
        <v>2592</v>
      </c>
      <c r="G3701" s="156" t="s">
        <v>1154</v>
      </c>
      <c r="H3701" s="160">
        <v>44069</v>
      </c>
      <c r="I3701" s="160">
        <v>44215</v>
      </c>
      <c r="J3701" s="161" t="s">
        <v>979</v>
      </c>
      <c r="K3701" s="162" t="s">
        <v>1109</v>
      </c>
      <c r="L3701" s="163" t="s">
        <v>1115</v>
      </c>
      <c r="M3701" s="171">
        <v>0</v>
      </c>
      <c r="N3701" s="164">
        <v>4150</v>
      </c>
      <c r="O3701" s="162" t="s">
        <v>1530</v>
      </c>
      <c r="P3701" s="160">
        <v>44215</v>
      </c>
      <c r="Q3701" s="162" t="s">
        <v>1529</v>
      </c>
      <c r="R3701" s="164">
        <v>4150</v>
      </c>
      <c r="S3701" s="162"/>
      <c r="T3701" s="163"/>
      <c r="U3701" s="161" t="s">
        <v>10</v>
      </c>
      <c r="V3701" s="161" t="s">
        <v>11</v>
      </c>
      <c r="W3701" s="161" t="s">
        <v>12</v>
      </c>
      <c r="X3701" s="161" t="s">
        <v>13</v>
      </c>
      <c r="Y3701" s="169">
        <v>5850</v>
      </c>
      <c r="Z3701" s="169">
        <v>9431101</v>
      </c>
      <c r="AA3701" s="166">
        <v>0.10072815533980582</v>
      </c>
      <c r="AB3701" s="158" t="s">
        <v>1151</v>
      </c>
      <c r="AC3701" s="168" t="s">
        <v>3337</v>
      </c>
    </row>
    <row r="3702" spans="1:29" x14ac:dyDescent="0.3">
      <c r="A3702" s="156" t="s">
        <v>1709</v>
      </c>
      <c r="B3702" s="157">
        <v>1</v>
      </c>
      <c r="C3702" s="156" t="s">
        <v>1468</v>
      </c>
      <c r="D3702" s="156" t="s">
        <v>268</v>
      </c>
      <c r="E3702" s="156" t="s">
        <v>236</v>
      </c>
      <c r="F3702" s="159" t="s">
        <v>2592</v>
      </c>
      <c r="G3702" s="156" t="s">
        <v>1152</v>
      </c>
      <c r="H3702" s="160">
        <v>43861</v>
      </c>
      <c r="I3702" s="160">
        <v>43985</v>
      </c>
      <c r="J3702" s="161" t="s">
        <v>5</v>
      </c>
      <c r="K3702" s="162" t="s">
        <v>576</v>
      </c>
      <c r="L3702" s="163" t="s">
        <v>579</v>
      </c>
      <c r="M3702" s="171">
        <v>0</v>
      </c>
      <c r="N3702" s="164">
        <v>1280</v>
      </c>
      <c r="O3702" s="162" t="s">
        <v>856</v>
      </c>
      <c r="P3702" s="160">
        <v>43985</v>
      </c>
      <c r="Q3702" s="162" t="s">
        <v>857</v>
      </c>
      <c r="R3702" s="164">
        <v>1280</v>
      </c>
      <c r="S3702" s="158" t="s">
        <v>642</v>
      </c>
      <c r="T3702" s="163"/>
      <c r="U3702" s="161" t="s">
        <v>10</v>
      </c>
      <c r="V3702" s="161" t="s">
        <v>11</v>
      </c>
      <c r="W3702" s="161" t="s">
        <v>12</v>
      </c>
      <c r="X3702" s="161" t="s">
        <v>13</v>
      </c>
      <c r="Y3702" s="169">
        <v>5850</v>
      </c>
      <c r="Z3702" s="169">
        <v>9221102</v>
      </c>
      <c r="AA3702" s="166">
        <v>1</v>
      </c>
      <c r="AB3702" s="158" t="s">
        <v>1117</v>
      </c>
      <c r="AC3702" s="168" t="s">
        <v>3246</v>
      </c>
    </row>
    <row r="3703" spans="1:29" x14ac:dyDescent="0.3">
      <c r="A3703" s="156" t="s">
        <v>2945</v>
      </c>
      <c r="B3703" s="157">
        <v>1</v>
      </c>
      <c r="C3703" s="158" t="s">
        <v>1468</v>
      </c>
      <c r="D3703" s="158" t="s">
        <v>263</v>
      </c>
      <c r="E3703" s="156" t="s">
        <v>2723</v>
      </c>
      <c r="F3703" s="159" t="s">
        <v>2592</v>
      </c>
      <c r="G3703" s="158" t="s">
        <v>1153</v>
      </c>
      <c r="H3703" s="160">
        <v>43934</v>
      </c>
      <c r="I3703" s="160">
        <v>43950</v>
      </c>
      <c r="J3703" s="161" t="s">
        <v>5</v>
      </c>
      <c r="K3703" s="162" t="s">
        <v>702</v>
      </c>
      <c r="L3703" s="163" t="s">
        <v>709</v>
      </c>
      <c r="M3703" s="171">
        <v>0</v>
      </c>
      <c r="N3703" s="164">
        <v>800</v>
      </c>
      <c r="O3703" s="162" t="s">
        <v>5055</v>
      </c>
      <c r="P3703" s="160">
        <v>43950</v>
      </c>
      <c r="Q3703" s="162" t="s">
        <v>760</v>
      </c>
      <c r="R3703" s="164">
        <v>800</v>
      </c>
      <c r="S3703" s="163" t="s">
        <v>1180</v>
      </c>
      <c r="T3703" s="163"/>
      <c r="U3703" s="161" t="s">
        <v>10</v>
      </c>
      <c r="V3703" s="161" t="s">
        <v>11</v>
      </c>
      <c r="W3703" s="161" t="s">
        <v>12</v>
      </c>
      <c r="X3703" s="161" t="s">
        <v>13</v>
      </c>
      <c r="Y3703" s="165">
        <v>5850</v>
      </c>
      <c r="Z3703" s="165">
        <v>9051103</v>
      </c>
      <c r="AA3703" s="166">
        <v>1</v>
      </c>
      <c r="AB3703" s="167" t="s">
        <v>1976</v>
      </c>
      <c r="AC3703" s="168" t="s">
        <v>3174</v>
      </c>
    </row>
    <row r="3704" spans="1:29" x14ac:dyDescent="0.3">
      <c r="A3704" s="156" t="s">
        <v>2956</v>
      </c>
      <c r="B3704" s="157">
        <v>2</v>
      </c>
      <c r="C3704" s="158" t="s">
        <v>1468</v>
      </c>
      <c r="D3704" s="158" t="s">
        <v>130</v>
      </c>
      <c r="E3704" s="156" t="s">
        <v>2723</v>
      </c>
      <c r="F3704" s="159" t="s">
        <v>2592</v>
      </c>
      <c r="G3704" s="158" t="s">
        <v>1153</v>
      </c>
      <c r="H3704" s="160">
        <v>43934</v>
      </c>
      <c r="I3704" s="160">
        <v>43950</v>
      </c>
      <c r="J3704" s="161" t="s">
        <v>5</v>
      </c>
      <c r="K3704" s="162" t="s">
        <v>703</v>
      </c>
      <c r="L3704" s="163" t="s">
        <v>710</v>
      </c>
      <c r="M3704" s="171">
        <v>0</v>
      </c>
      <c r="N3704" s="164">
        <v>850</v>
      </c>
      <c r="O3704" s="162" t="s">
        <v>761</v>
      </c>
      <c r="P3704" s="160">
        <v>43950</v>
      </c>
      <c r="Q3704" s="162" t="s">
        <v>760</v>
      </c>
      <c r="R3704" s="164">
        <v>850</v>
      </c>
      <c r="S3704" s="163" t="s">
        <v>1181</v>
      </c>
      <c r="T3704" s="163"/>
      <c r="U3704" s="161" t="s">
        <v>10</v>
      </c>
      <c r="V3704" s="161" t="s">
        <v>11</v>
      </c>
      <c r="W3704" s="161" t="s">
        <v>12</v>
      </c>
      <c r="X3704" s="161" t="s">
        <v>13</v>
      </c>
      <c r="Y3704" s="169">
        <v>5850</v>
      </c>
      <c r="Z3704" s="169">
        <v>9121103</v>
      </c>
      <c r="AA3704" s="166">
        <v>1</v>
      </c>
      <c r="AB3704" s="167" t="s">
        <v>1118</v>
      </c>
      <c r="AC3704" s="168" t="s">
        <v>3200</v>
      </c>
    </row>
    <row r="3705" spans="1:29" x14ac:dyDescent="0.3">
      <c r="A3705" s="156" t="s">
        <v>2836</v>
      </c>
      <c r="B3705" s="157">
        <v>2</v>
      </c>
      <c r="C3705" s="158" t="s">
        <v>1468</v>
      </c>
      <c r="D3705" s="158" t="s">
        <v>275</v>
      </c>
      <c r="E3705" s="156" t="s">
        <v>2722</v>
      </c>
      <c r="F3705" s="159" t="s">
        <v>2592</v>
      </c>
      <c r="G3705" s="158" t="s">
        <v>1154</v>
      </c>
      <c r="H3705" s="160">
        <v>43936</v>
      </c>
      <c r="I3705" s="160">
        <v>43985</v>
      </c>
      <c r="J3705" s="161" t="s">
        <v>5</v>
      </c>
      <c r="K3705" s="162" t="s">
        <v>704</v>
      </c>
      <c r="L3705" s="163" t="s">
        <v>711</v>
      </c>
      <c r="M3705" s="171">
        <v>0</v>
      </c>
      <c r="N3705" s="164">
        <v>2800</v>
      </c>
      <c r="O3705" s="162" t="s">
        <v>858</v>
      </c>
      <c r="P3705" s="160">
        <v>43985</v>
      </c>
      <c r="Q3705" s="162" t="s">
        <v>857</v>
      </c>
      <c r="R3705" s="164">
        <v>2800</v>
      </c>
      <c r="S3705" s="163" t="s">
        <v>395</v>
      </c>
      <c r="T3705" s="163"/>
      <c r="U3705" s="161" t="s">
        <v>10</v>
      </c>
      <c r="V3705" s="161" t="s">
        <v>11</v>
      </c>
      <c r="W3705" s="161" t="s">
        <v>12</v>
      </c>
      <c r="X3705" s="161" t="s">
        <v>13</v>
      </c>
      <c r="Y3705" s="169">
        <v>5850</v>
      </c>
      <c r="Z3705" s="169">
        <v>9191101</v>
      </c>
      <c r="AA3705" s="166">
        <v>1</v>
      </c>
      <c r="AB3705" s="167" t="s">
        <v>1119</v>
      </c>
      <c r="AC3705" s="168" t="s">
        <v>3222</v>
      </c>
    </row>
    <row r="3706" spans="1:29" x14ac:dyDescent="0.3">
      <c r="A3706" s="156" t="s">
        <v>2862</v>
      </c>
      <c r="B3706" s="157">
        <v>1</v>
      </c>
      <c r="C3706" s="158" t="s">
        <v>1468</v>
      </c>
      <c r="D3706" s="158" t="s">
        <v>283</v>
      </c>
      <c r="E3706" s="156" t="s">
        <v>2722</v>
      </c>
      <c r="F3706" s="159" t="s">
        <v>2592</v>
      </c>
      <c r="G3706" s="158" t="s">
        <v>1154</v>
      </c>
      <c r="H3706" s="160">
        <v>43936</v>
      </c>
      <c r="I3706" s="160">
        <v>43985</v>
      </c>
      <c r="J3706" s="161" t="s">
        <v>5</v>
      </c>
      <c r="K3706" s="162" t="s">
        <v>705</v>
      </c>
      <c r="L3706" s="163" t="s">
        <v>712</v>
      </c>
      <c r="M3706" s="171">
        <v>0</v>
      </c>
      <c r="N3706" s="164">
        <v>2530</v>
      </c>
      <c r="O3706" s="162" t="s">
        <v>859</v>
      </c>
      <c r="P3706" s="160">
        <v>43985</v>
      </c>
      <c r="Q3706" s="162" t="s">
        <v>857</v>
      </c>
      <c r="R3706" s="164">
        <v>2530</v>
      </c>
      <c r="S3706" s="162" t="s">
        <v>401</v>
      </c>
      <c r="T3706" s="163"/>
      <c r="U3706" s="161" t="s">
        <v>10</v>
      </c>
      <c r="V3706" s="161" t="s">
        <v>11</v>
      </c>
      <c r="W3706" s="161" t="s">
        <v>12</v>
      </c>
      <c r="X3706" s="161" t="s">
        <v>13</v>
      </c>
      <c r="Y3706" s="169">
        <v>5850</v>
      </c>
      <c r="Z3706" s="169">
        <v>9231101</v>
      </c>
      <c r="AA3706" s="166">
        <v>1</v>
      </c>
      <c r="AB3706" s="158" t="s">
        <v>1120</v>
      </c>
      <c r="AC3706" s="168" t="s">
        <v>3247</v>
      </c>
    </row>
    <row r="3707" spans="1:29" x14ac:dyDescent="0.3">
      <c r="A3707" s="156" t="s">
        <v>2907</v>
      </c>
      <c r="B3707" s="157">
        <v>2</v>
      </c>
      <c r="C3707" s="158" t="s">
        <v>1468</v>
      </c>
      <c r="D3707" s="158" t="s">
        <v>285</v>
      </c>
      <c r="E3707" s="156" t="s">
        <v>2722</v>
      </c>
      <c r="F3707" s="159" t="s">
        <v>2592</v>
      </c>
      <c r="G3707" s="158" t="s">
        <v>1154</v>
      </c>
      <c r="H3707" s="160">
        <v>43936</v>
      </c>
      <c r="I3707" s="160">
        <v>43985</v>
      </c>
      <c r="J3707" s="161" t="s">
        <v>5</v>
      </c>
      <c r="K3707" s="162" t="s">
        <v>706</v>
      </c>
      <c r="L3707" s="163" t="s">
        <v>713</v>
      </c>
      <c r="M3707" s="171">
        <v>0</v>
      </c>
      <c r="N3707" s="164">
        <v>2500</v>
      </c>
      <c r="O3707" s="162" t="s">
        <v>860</v>
      </c>
      <c r="P3707" s="160">
        <v>43985</v>
      </c>
      <c r="Q3707" s="162" t="s">
        <v>857</v>
      </c>
      <c r="R3707" s="164">
        <v>2500</v>
      </c>
      <c r="S3707" s="163" t="s">
        <v>633</v>
      </c>
      <c r="T3707" s="163"/>
      <c r="U3707" s="161" t="s">
        <v>10</v>
      </c>
      <c r="V3707" s="161" t="s">
        <v>11</v>
      </c>
      <c r="W3707" s="161" t="s">
        <v>12</v>
      </c>
      <c r="X3707" s="161" t="s">
        <v>13</v>
      </c>
      <c r="Y3707" s="165">
        <v>5850</v>
      </c>
      <c r="Z3707" s="165">
        <v>9381101</v>
      </c>
      <c r="AA3707" s="166">
        <v>1</v>
      </c>
      <c r="AB3707" s="167" t="s">
        <v>1121</v>
      </c>
      <c r="AC3707" s="168" t="s">
        <v>3332</v>
      </c>
    </row>
    <row r="3708" spans="1:29" x14ac:dyDescent="0.3">
      <c r="A3708" s="156" t="s">
        <v>2725</v>
      </c>
      <c r="B3708" s="157">
        <v>0</v>
      </c>
      <c r="C3708" s="158" t="s">
        <v>1468</v>
      </c>
      <c r="D3708" s="158" t="s">
        <v>137</v>
      </c>
      <c r="E3708" s="156" t="s">
        <v>2722</v>
      </c>
      <c r="F3708" s="159" t="s">
        <v>2592</v>
      </c>
      <c r="G3708" s="158" t="s">
        <v>1154</v>
      </c>
      <c r="H3708" s="160">
        <v>43971</v>
      </c>
      <c r="I3708" s="160">
        <v>44060</v>
      </c>
      <c r="J3708" s="161" t="s">
        <v>979</v>
      </c>
      <c r="K3708" s="162" t="s">
        <v>800</v>
      </c>
      <c r="L3708" s="163" t="s">
        <v>824</v>
      </c>
      <c r="M3708" s="171">
        <v>0</v>
      </c>
      <c r="N3708" s="164">
        <v>2600</v>
      </c>
      <c r="O3708" s="162" t="s">
        <v>1044</v>
      </c>
      <c r="P3708" s="160">
        <v>44060</v>
      </c>
      <c r="Q3708" s="162" t="s">
        <v>1045</v>
      </c>
      <c r="R3708" s="164">
        <v>2600</v>
      </c>
      <c r="S3708" s="163"/>
      <c r="T3708" s="163"/>
      <c r="U3708" s="161" t="s">
        <v>10</v>
      </c>
      <c r="V3708" s="161" t="s">
        <v>11</v>
      </c>
      <c r="W3708" s="161" t="s">
        <v>12</v>
      </c>
      <c r="X3708" s="161" t="s">
        <v>13</v>
      </c>
      <c r="Y3708" s="165">
        <v>5850</v>
      </c>
      <c r="Z3708" s="165">
        <v>9011101</v>
      </c>
      <c r="AA3708" s="166">
        <v>1</v>
      </c>
      <c r="AB3708" s="167" t="s">
        <v>1122</v>
      </c>
      <c r="AC3708" s="168" t="s">
        <v>3151</v>
      </c>
    </row>
    <row r="3709" spans="1:29" x14ac:dyDescent="0.3">
      <c r="A3709" s="156" t="s">
        <v>2728</v>
      </c>
      <c r="B3709" s="157">
        <v>3</v>
      </c>
      <c r="C3709" s="158" t="s">
        <v>1468</v>
      </c>
      <c r="D3709" s="158" t="s">
        <v>421</v>
      </c>
      <c r="E3709" s="156" t="s">
        <v>2722</v>
      </c>
      <c r="F3709" s="159" t="s">
        <v>2592</v>
      </c>
      <c r="G3709" s="158" t="s">
        <v>1154</v>
      </c>
      <c r="H3709" s="160">
        <v>43971</v>
      </c>
      <c r="I3709" s="160">
        <v>44060</v>
      </c>
      <c r="J3709" s="161" t="s">
        <v>979</v>
      </c>
      <c r="K3709" s="162" t="s">
        <v>801</v>
      </c>
      <c r="L3709" s="163" t="s">
        <v>825</v>
      </c>
      <c r="M3709" s="171">
        <v>0</v>
      </c>
      <c r="N3709" s="164">
        <v>2600</v>
      </c>
      <c r="O3709" s="162" t="s">
        <v>1046</v>
      </c>
      <c r="P3709" s="160">
        <v>44060</v>
      </c>
      <c r="Q3709" s="162" t="s">
        <v>1045</v>
      </c>
      <c r="R3709" s="164">
        <v>2600</v>
      </c>
      <c r="S3709" s="163" t="s">
        <v>5656</v>
      </c>
      <c r="T3709" s="163"/>
      <c r="U3709" s="161" t="s">
        <v>10</v>
      </c>
      <c r="V3709" s="161" t="s">
        <v>11</v>
      </c>
      <c r="W3709" s="161" t="s">
        <v>12</v>
      </c>
      <c r="X3709" s="161" t="s">
        <v>13</v>
      </c>
      <c r="Y3709" s="165">
        <v>5850</v>
      </c>
      <c r="Z3709" s="165">
        <v>9021101</v>
      </c>
      <c r="AA3709" s="166">
        <v>1</v>
      </c>
      <c r="AB3709" s="167" t="s">
        <v>1123</v>
      </c>
      <c r="AC3709" s="168" t="s">
        <v>3156</v>
      </c>
    </row>
    <row r="3710" spans="1:29" x14ac:dyDescent="0.3">
      <c r="A3710" s="156" t="s">
        <v>2731</v>
      </c>
      <c r="B3710" s="157">
        <v>6</v>
      </c>
      <c r="C3710" s="158" t="s">
        <v>1468</v>
      </c>
      <c r="D3710" s="158" t="s">
        <v>431</v>
      </c>
      <c r="E3710" s="156" t="s">
        <v>2722</v>
      </c>
      <c r="F3710" s="159" t="s">
        <v>2592</v>
      </c>
      <c r="G3710" s="158" t="s">
        <v>1154</v>
      </c>
      <c r="H3710" s="160">
        <v>43971</v>
      </c>
      <c r="I3710" s="160">
        <v>44060</v>
      </c>
      <c r="J3710" s="161" t="s">
        <v>979</v>
      </c>
      <c r="K3710" s="162" t="s">
        <v>802</v>
      </c>
      <c r="L3710" s="192" t="s">
        <v>826</v>
      </c>
      <c r="M3710" s="171">
        <v>0</v>
      </c>
      <c r="N3710" s="164">
        <v>2600</v>
      </c>
      <c r="O3710" s="162" t="s">
        <v>1047</v>
      </c>
      <c r="P3710" s="160">
        <v>44060</v>
      </c>
      <c r="Q3710" s="162" t="s">
        <v>1045</v>
      </c>
      <c r="R3710" s="164">
        <v>2600</v>
      </c>
      <c r="S3710" s="163"/>
      <c r="T3710" s="163"/>
      <c r="U3710" s="161" t="s">
        <v>10</v>
      </c>
      <c r="V3710" s="161" t="s">
        <v>11</v>
      </c>
      <c r="W3710" s="161" t="s">
        <v>12</v>
      </c>
      <c r="X3710" s="161" t="s">
        <v>13</v>
      </c>
      <c r="Y3710" s="165">
        <v>5850</v>
      </c>
      <c r="Z3710" s="165">
        <v>9031101</v>
      </c>
      <c r="AA3710" s="166">
        <v>1</v>
      </c>
      <c r="AB3710" s="167" t="s">
        <v>1124</v>
      </c>
      <c r="AC3710" s="168" t="s">
        <v>3161</v>
      </c>
    </row>
    <row r="3711" spans="1:29" x14ac:dyDescent="0.3">
      <c r="A3711" s="156" t="s">
        <v>2734</v>
      </c>
      <c r="B3711" s="157">
        <v>3</v>
      </c>
      <c r="C3711" s="158" t="s">
        <v>1468</v>
      </c>
      <c r="D3711" s="156" t="s">
        <v>412</v>
      </c>
      <c r="E3711" s="156" t="s">
        <v>2722</v>
      </c>
      <c r="F3711" s="156" t="s">
        <v>2592</v>
      </c>
      <c r="G3711" s="158" t="s">
        <v>1154</v>
      </c>
      <c r="H3711" s="160">
        <v>43971</v>
      </c>
      <c r="I3711" s="160">
        <v>44060</v>
      </c>
      <c r="J3711" s="161" t="s">
        <v>979</v>
      </c>
      <c r="K3711" s="162" t="s">
        <v>803</v>
      </c>
      <c r="L3711" s="158" t="s">
        <v>827</v>
      </c>
      <c r="M3711" s="171">
        <v>0</v>
      </c>
      <c r="N3711" s="170">
        <v>2600</v>
      </c>
      <c r="O3711" s="162" t="s">
        <v>1048</v>
      </c>
      <c r="P3711" s="160">
        <v>44060</v>
      </c>
      <c r="Q3711" s="162" t="s">
        <v>1045</v>
      </c>
      <c r="R3711" s="171">
        <v>2600</v>
      </c>
      <c r="S3711" s="158" t="s">
        <v>5657</v>
      </c>
      <c r="T3711" s="162"/>
      <c r="U3711" s="161" t="s">
        <v>10</v>
      </c>
      <c r="V3711" s="161" t="s">
        <v>11</v>
      </c>
      <c r="W3711" s="161" t="s">
        <v>12</v>
      </c>
      <c r="X3711" s="161" t="s">
        <v>13</v>
      </c>
      <c r="Y3711" s="165">
        <v>5850</v>
      </c>
      <c r="Z3711" s="165">
        <v>9041101</v>
      </c>
      <c r="AA3711" s="166">
        <v>1</v>
      </c>
      <c r="AB3711" s="158" t="s">
        <v>1125</v>
      </c>
      <c r="AC3711" s="168" t="s">
        <v>3166</v>
      </c>
    </row>
    <row r="3712" spans="1:29" x14ac:dyDescent="0.3">
      <c r="A3712" s="156" t="s">
        <v>2802</v>
      </c>
      <c r="B3712" s="157">
        <v>7</v>
      </c>
      <c r="C3712" s="158" t="s">
        <v>1468</v>
      </c>
      <c r="D3712" s="158" t="s">
        <v>434</v>
      </c>
      <c r="E3712" s="156" t="s">
        <v>2722</v>
      </c>
      <c r="F3712" s="159" t="s">
        <v>2592</v>
      </c>
      <c r="G3712" s="158" t="s">
        <v>1154</v>
      </c>
      <c r="H3712" s="160">
        <v>43971</v>
      </c>
      <c r="I3712" s="160">
        <v>44060</v>
      </c>
      <c r="J3712" s="161" t="s">
        <v>979</v>
      </c>
      <c r="K3712" s="162" t="s">
        <v>804</v>
      </c>
      <c r="L3712" s="163" t="s">
        <v>828</v>
      </c>
      <c r="M3712" s="171">
        <v>0</v>
      </c>
      <c r="N3712" s="164">
        <v>2600</v>
      </c>
      <c r="O3712" s="162" t="s">
        <v>1049</v>
      </c>
      <c r="P3712" s="160">
        <v>44060</v>
      </c>
      <c r="Q3712" s="162" t="s">
        <v>1045</v>
      </c>
      <c r="R3712" s="164">
        <v>2600</v>
      </c>
      <c r="S3712" s="163"/>
      <c r="T3712" s="163"/>
      <c r="U3712" s="161" t="s">
        <v>10</v>
      </c>
      <c r="V3712" s="161" t="s">
        <v>11</v>
      </c>
      <c r="W3712" s="161" t="s">
        <v>12</v>
      </c>
      <c r="X3712" s="161" t="s">
        <v>13</v>
      </c>
      <c r="Y3712" s="165">
        <v>5850</v>
      </c>
      <c r="Z3712" s="165">
        <v>9061101</v>
      </c>
      <c r="AA3712" s="166">
        <v>1</v>
      </c>
      <c r="AB3712" s="167" t="s">
        <v>1126</v>
      </c>
      <c r="AC3712" s="168" t="s">
        <v>3176</v>
      </c>
    </row>
    <row r="3713" spans="1:29" x14ac:dyDescent="0.3">
      <c r="A3713" s="156" t="s">
        <v>2824</v>
      </c>
      <c r="B3713" s="157">
        <v>3</v>
      </c>
      <c r="C3713" s="158" t="s">
        <v>1468</v>
      </c>
      <c r="D3713" s="156" t="s">
        <v>436</v>
      </c>
      <c r="E3713" s="156" t="s">
        <v>2722</v>
      </c>
      <c r="F3713" s="159" t="s">
        <v>2592</v>
      </c>
      <c r="G3713" s="156" t="s">
        <v>1154</v>
      </c>
      <c r="H3713" s="160">
        <v>43971</v>
      </c>
      <c r="I3713" s="160">
        <v>44060</v>
      </c>
      <c r="J3713" s="161" t="s">
        <v>979</v>
      </c>
      <c r="K3713" s="162" t="s">
        <v>805</v>
      </c>
      <c r="L3713" s="163" t="s">
        <v>829</v>
      </c>
      <c r="M3713" s="171">
        <v>0</v>
      </c>
      <c r="N3713" s="164">
        <v>2550</v>
      </c>
      <c r="O3713" s="162" t="s">
        <v>1050</v>
      </c>
      <c r="P3713" s="160">
        <v>44060</v>
      </c>
      <c r="Q3713" s="162" t="s">
        <v>1045</v>
      </c>
      <c r="R3713" s="164">
        <v>2550</v>
      </c>
      <c r="S3713" s="162" t="s">
        <v>5859</v>
      </c>
      <c r="T3713" s="163"/>
      <c r="U3713" s="161" t="s">
        <v>10</v>
      </c>
      <c r="V3713" s="161" t="s">
        <v>11</v>
      </c>
      <c r="W3713" s="161" t="s">
        <v>12</v>
      </c>
      <c r="X3713" s="161" t="s">
        <v>13</v>
      </c>
      <c r="Y3713" s="169">
        <v>5850</v>
      </c>
      <c r="Z3713" s="169">
        <v>9131101</v>
      </c>
      <c r="AA3713" s="166">
        <v>1</v>
      </c>
      <c r="AB3713" s="158" t="s">
        <v>1127</v>
      </c>
      <c r="AC3713" s="168" t="s">
        <v>3202</v>
      </c>
    </row>
    <row r="3714" spans="1:29" x14ac:dyDescent="0.3">
      <c r="A3714" s="156" t="s">
        <v>2828</v>
      </c>
      <c r="B3714" s="157">
        <v>7</v>
      </c>
      <c r="C3714" s="158" t="s">
        <v>1468</v>
      </c>
      <c r="D3714" s="181" t="s">
        <v>438</v>
      </c>
      <c r="E3714" s="156" t="s">
        <v>2722</v>
      </c>
      <c r="F3714" s="159" t="s">
        <v>2592</v>
      </c>
      <c r="G3714" s="156" t="s">
        <v>1154</v>
      </c>
      <c r="H3714" s="160">
        <v>43971</v>
      </c>
      <c r="I3714" s="160">
        <v>44060</v>
      </c>
      <c r="J3714" s="161" t="s">
        <v>979</v>
      </c>
      <c r="K3714" s="162" t="s">
        <v>806</v>
      </c>
      <c r="L3714" s="163" t="s">
        <v>830</v>
      </c>
      <c r="M3714" s="171">
        <v>0</v>
      </c>
      <c r="N3714" s="164">
        <v>2600</v>
      </c>
      <c r="O3714" s="162" t="s">
        <v>1051</v>
      </c>
      <c r="P3714" s="160">
        <v>44060</v>
      </c>
      <c r="Q3714" s="162" t="s">
        <v>1045</v>
      </c>
      <c r="R3714" s="164">
        <v>2600</v>
      </c>
      <c r="S3714" s="181" t="s">
        <v>6132</v>
      </c>
      <c r="T3714" s="163"/>
      <c r="U3714" s="161" t="s">
        <v>10</v>
      </c>
      <c r="V3714" s="161" t="s">
        <v>11</v>
      </c>
      <c r="W3714" s="161" t="s">
        <v>12</v>
      </c>
      <c r="X3714" s="161" t="s">
        <v>13</v>
      </c>
      <c r="Y3714" s="169">
        <v>5850</v>
      </c>
      <c r="Z3714" s="169">
        <v>9161101</v>
      </c>
      <c r="AA3714" s="166">
        <v>1</v>
      </c>
      <c r="AB3714" s="158" t="s">
        <v>1128</v>
      </c>
      <c r="AC3714" s="168" t="s">
        <v>3207</v>
      </c>
    </row>
    <row r="3715" spans="1:29" x14ac:dyDescent="0.3">
      <c r="A3715" s="156" t="s">
        <v>2843</v>
      </c>
      <c r="B3715" s="157">
        <v>4</v>
      </c>
      <c r="C3715" s="158" t="s">
        <v>1468</v>
      </c>
      <c r="D3715" s="181" t="s">
        <v>135</v>
      </c>
      <c r="E3715" s="156" t="s">
        <v>2722</v>
      </c>
      <c r="F3715" s="159" t="s">
        <v>2592</v>
      </c>
      <c r="G3715" s="156" t="s">
        <v>1154</v>
      </c>
      <c r="H3715" s="160">
        <v>43971</v>
      </c>
      <c r="I3715" s="160">
        <v>44060</v>
      </c>
      <c r="J3715" s="161" t="s">
        <v>979</v>
      </c>
      <c r="K3715" s="162" t="s">
        <v>807</v>
      </c>
      <c r="L3715" s="156" t="s">
        <v>831</v>
      </c>
      <c r="M3715" s="171">
        <v>0</v>
      </c>
      <c r="N3715" s="164">
        <v>2600</v>
      </c>
      <c r="O3715" s="162" t="s">
        <v>1052</v>
      </c>
      <c r="P3715" s="160">
        <v>44060</v>
      </c>
      <c r="Q3715" s="162" t="s">
        <v>1045</v>
      </c>
      <c r="R3715" s="164">
        <v>2600</v>
      </c>
      <c r="S3715" s="181" t="s">
        <v>5858</v>
      </c>
      <c r="T3715" s="163"/>
      <c r="U3715" s="161" t="s">
        <v>10</v>
      </c>
      <c r="V3715" s="161" t="s">
        <v>11</v>
      </c>
      <c r="W3715" s="161" t="s">
        <v>12</v>
      </c>
      <c r="X3715" s="161" t="s">
        <v>13</v>
      </c>
      <c r="Y3715" s="169">
        <v>5850</v>
      </c>
      <c r="Z3715" s="169">
        <v>9201101</v>
      </c>
      <c r="AA3715" s="166">
        <v>1</v>
      </c>
      <c r="AB3715" s="158" t="s">
        <v>1129</v>
      </c>
      <c r="AC3715" s="168" t="s">
        <v>3232</v>
      </c>
    </row>
    <row r="3716" spans="1:29" x14ac:dyDescent="0.3">
      <c r="A3716" s="156" t="s">
        <v>2846</v>
      </c>
      <c r="B3716" s="157">
        <v>9</v>
      </c>
      <c r="C3716" s="158" t="s">
        <v>1468</v>
      </c>
      <c r="D3716" s="158" t="s">
        <v>442</v>
      </c>
      <c r="E3716" s="156" t="s">
        <v>2722</v>
      </c>
      <c r="F3716" s="159" t="s">
        <v>2592</v>
      </c>
      <c r="G3716" s="158" t="s">
        <v>1154</v>
      </c>
      <c r="H3716" s="160">
        <v>43971</v>
      </c>
      <c r="I3716" s="160">
        <v>44060</v>
      </c>
      <c r="J3716" s="161" t="s">
        <v>979</v>
      </c>
      <c r="K3716" s="162" t="s">
        <v>808</v>
      </c>
      <c r="L3716" s="158" t="s">
        <v>832</v>
      </c>
      <c r="M3716" s="171">
        <v>0</v>
      </c>
      <c r="N3716" s="164">
        <v>2800</v>
      </c>
      <c r="O3716" s="162" t="s">
        <v>1053</v>
      </c>
      <c r="P3716" s="160">
        <v>44060</v>
      </c>
      <c r="Q3716" s="162" t="s">
        <v>1045</v>
      </c>
      <c r="R3716" s="164">
        <v>2800</v>
      </c>
      <c r="S3716" s="163"/>
      <c r="T3716" s="163"/>
      <c r="U3716" s="161" t="s">
        <v>10</v>
      </c>
      <c r="V3716" s="161" t="s">
        <v>11</v>
      </c>
      <c r="W3716" s="161" t="s">
        <v>12</v>
      </c>
      <c r="X3716" s="161" t="s">
        <v>13</v>
      </c>
      <c r="Y3716" s="169">
        <v>5850</v>
      </c>
      <c r="Z3716" s="169">
        <v>9211101</v>
      </c>
      <c r="AA3716" s="166">
        <v>1</v>
      </c>
      <c r="AB3716" s="163" t="s">
        <v>1130</v>
      </c>
      <c r="AC3716" s="168" t="s">
        <v>3237</v>
      </c>
    </row>
    <row r="3717" spans="1:29" x14ac:dyDescent="0.3">
      <c r="A3717" s="156" t="s">
        <v>2876</v>
      </c>
      <c r="B3717" s="157">
        <v>6</v>
      </c>
      <c r="C3717" s="158" t="s">
        <v>1468</v>
      </c>
      <c r="D3717" s="158" t="s">
        <v>500</v>
      </c>
      <c r="E3717" s="156" t="s">
        <v>2722</v>
      </c>
      <c r="F3717" s="159" t="s">
        <v>2592</v>
      </c>
      <c r="G3717" s="158" t="s">
        <v>1154</v>
      </c>
      <c r="H3717" s="160">
        <v>43971</v>
      </c>
      <c r="I3717" s="160">
        <v>44060</v>
      </c>
      <c r="J3717" s="161" t="s">
        <v>979</v>
      </c>
      <c r="K3717" s="162" t="s">
        <v>809</v>
      </c>
      <c r="L3717" s="158" t="s">
        <v>833</v>
      </c>
      <c r="M3717" s="171">
        <v>0</v>
      </c>
      <c r="N3717" s="170">
        <v>2500</v>
      </c>
      <c r="O3717" s="162" t="s">
        <v>1054</v>
      </c>
      <c r="P3717" s="160">
        <v>44060</v>
      </c>
      <c r="Q3717" s="162" t="s">
        <v>1045</v>
      </c>
      <c r="R3717" s="171">
        <v>2500</v>
      </c>
      <c r="S3717" s="162" t="s">
        <v>6332</v>
      </c>
      <c r="T3717" s="162"/>
      <c r="U3717" s="161" t="s">
        <v>10</v>
      </c>
      <c r="V3717" s="161" t="s">
        <v>11</v>
      </c>
      <c r="W3717" s="161" t="s">
        <v>12</v>
      </c>
      <c r="X3717" s="161" t="s">
        <v>13</v>
      </c>
      <c r="Y3717" s="165">
        <v>5850</v>
      </c>
      <c r="Z3717" s="165">
        <v>9261101</v>
      </c>
      <c r="AA3717" s="166">
        <v>1</v>
      </c>
      <c r="AB3717" s="183" t="s">
        <v>1131</v>
      </c>
      <c r="AC3717" s="168" t="s">
        <v>3267</v>
      </c>
    </row>
    <row r="3718" spans="1:29" x14ac:dyDescent="0.3">
      <c r="A3718" s="156" t="s">
        <v>2879</v>
      </c>
      <c r="B3718" s="157">
        <v>7</v>
      </c>
      <c r="C3718" s="158" t="s">
        <v>1468</v>
      </c>
      <c r="D3718" s="158" t="s">
        <v>446</v>
      </c>
      <c r="E3718" s="156" t="s">
        <v>2722</v>
      </c>
      <c r="F3718" s="159" t="s">
        <v>2592</v>
      </c>
      <c r="G3718" s="158" t="s">
        <v>1154</v>
      </c>
      <c r="H3718" s="160">
        <v>43971</v>
      </c>
      <c r="I3718" s="160">
        <v>44060</v>
      </c>
      <c r="J3718" s="161" t="s">
        <v>979</v>
      </c>
      <c r="K3718" s="162" t="s">
        <v>810</v>
      </c>
      <c r="L3718" s="163" t="s">
        <v>834</v>
      </c>
      <c r="M3718" s="171">
        <v>0</v>
      </c>
      <c r="N3718" s="164">
        <v>2670</v>
      </c>
      <c r="O3718" s="162" t="s">
        <v>1055</v>
      </c>
      <c r="P3718" s="160">
        <v>44060</v>
      </c>
      <c r="Q3718" s="162" t="s">
        <v>1045</v>
      </c>
      <c r="R3718" s="164">
        <v>2670</v>
      </c>
      <c r="S3718" s="163" t="s">
        <v>6333</v>
      </c>
      <c r="T3718" s="163"/>
      <c r="U3718" s="161" t="s">
        <v>10</v>
      </c>
      <c r="V3718" s="161" t="s">
        <v>11</v>
      </c>
      <c r="W3718" s="161" t="s">
        <v>12</v>
      </c>
      <c r="X3718" s="161" t="s">
        <v>13</v>
      </c>
      <c r="Y3718" s="165">
        <v>5850</v>
      </c>
      <c r="Z3718" s="165">
        <v>9291101</v>
      </c>
      <c r="AA3718" s="166">
        <v>1</v>
      </c>
      <c r="AB3718" s="172" t="s">
        <v>1132</v>
      </c>
      <c r="AC3718" s="168" t="s">
        <v>3277</v>
      </c>
    </row>
    <row r="3719" spans="1:29" x14ac:dyDescent="0.3">
      <c r="A3719" s="156" t="s">
        <v>2889</v>
      </c>
      <c r="B3719" s="157">
        <v>4</v>
      </c>
      <c r="C3719" s="156" t="s">
        <v>1468</v>
      </c>
      <c r="D3719" s="156" t="s">
        <v>448</v>
      </c>
      <c r="E3719" s="156" t="s">
        <v>2722</v>
      </c>
      <c r="F3719" s="159" t="s">
        <v>2592</v>
      </c>
      <c r="G3719" s="156" t="s">
        <v>1154</v>
      </c>
      <c r="H3719" s="160">
        <v>43971</v>
      </c>
      <c r="I3719" s="160">
        <v>44060</v>
      </c>
      <c r="J3719" s="161" t="s">
        <v>979</v>
      </c>
      <c r="K3719" s="162" t="s">
        <v>811</v>
      </c>
      <c r="L3719" s="163" t="s">
        <v>835</v>
      </c>
      <c r="M3719" s="171">
        <v>0</v>
      </c>
      <c r="N3719" s="164">
        <v>2700</v>
      </c>
      <c r="O3719" s="162" t="s">
        <v>1056</v>
      </c>
      <c r="P3719" s="160">
        <v>44060</v>
      </c>
      <c r="Q3719" s="162" t="s">
        <v>1045</v>
      </c>
      <c r="R3719" s="164">
        <v>2700</v>
      </c>
      <c r="S3719" s="162"/>
      <c r="T3719" s="163"/>
      <c r="U3719" s="161" t="s">
        <v>10</v>
      </c>
      <c r="V3719" s="161" t="s">
        <v>11</v>
      </c>
      <c r="W3719" s="161" t="s">
        <v>12</v>
      </c>
      <c r="X3719" s="161" t="s">
        <v>13</v>
      </c>
      <c r="Y3719" s="169">
        <v>5850</v>
      </c>
      <c r="Z3719" s="169">
        <v>9311101</v>
      </c>
      <c r="AA3719" s="166">
        <v>1</v>
      </c>
      <c r="AB3719" s="158" t="s">
        <v>1133</v>
      </c>
      <c r="AC3719" s="168" t="s">
        <v>3292</v>
      </c>
    </row>
    <row r="3720" spans="1:29" x14ac:dyDescent="0.3">
      <c r="A3720" s="156" t="s">
        <v>2891</v>
      </c>
      <c r="B3720" s="157">
        <v>8</v>
      </c>
      <c r="C3720" s="156" t="s">
        <v>1468</v>
      </c>
      <c r="D3720" s="158" t="s">
        <v>450</v>
      </c>
      <c r="E3720" s="156" t="s">
        <v>2722</v>
      </c>
      <c r="F3720" s="159" t="s">
        <v>2592</v>
      </c>
      <c r="G3720" s="156" t="s">
        <v>1154</v>
      </c>
      <c r="H3720" s="160">
        <v>43971</v>
      </c>
      <c r="I3720" s="160">
        <v>44060</v>
      </c>
      <c r="J3720" s="161" t="s">
        <v>979</v>
      </c>
      <c r="K3720" s="162" t="s">
        <v>812</v>
      </c>
      <c r="L3720" s="163" t="s">
        <v>836</v>
      </c>
      <c r="M3720" s="171">
        <v>0</v>
      </c>
      <c r="N3720" s="164">
        <v>2600</v>
      </c>
      <c r="O3720" s="162" t="s">
        <v>1057</v>
      </c>
      <c r="P3720" s="160">
        <v>44060</v>
      </c>
      <c r="Q3720" s="162" t="s">
        <v>1045</v>
      </c>
      <c r="R3720" s="164">
        <v>2600</v>
      </c>
      <c r="S3720" s="162"/>
      <c r="T3720" s="163"/>
      <c r="U3720" s="161" t="s">
        <v>10</v>
      </c>
      <c r="V3720" s="161" t="s">
        <v>11</v>
      </c>
      <c r="W3720" s="161" t="s">
        <v>12</v>
      </c>
      <c r="X3720" s="161" t="s">
        <v>13</v>
      </c>
      <c r="Y3720" s="169">
        <v>5850</v>
      </c>
      <c r="Z3720" s="169">
        <v>9331101</v>
      </c>
      <c r="AA3720" s="166">
        <v>1</v>
      </c>
      <c r="AB3720" s="158" t="s">
        <v>1134</v>
      </c>
      <c r="AC3720" s="168" t="s">
        <v>3297</v>
      </c>
    </row>
    <row r="3721" spans="1:29" x14ac:dyDescent="0.3">
      <c r="A3721" s="156" t="s">
        <v>2900</v>
      </c>
      <c r="B3721" s="157">
        <v>9</v>
      </c>
      <c r="C3721" s="158" t="s">
        <v>1468</v>
      </c>
      <c r="D3721" s="158" t="s">
        <v>328</v>
      </c>
      <c r="E3721" s="156" t="s">
        <v>2722</v>
      </c>
      <c r="F3721" s="159" t="s">
        <v>2592</v>
      </c>
      <c r="G3721" s="158" t="s">
        <v>1154</v>
      </c>
      <c r="H3721" s="160">
        <v>43971</v>
      </c>
      <c r="I3721" s="160">
        <v>44060</v>
      </c>
      <c r="J3721" s="161" t="s">
        <v>979</v>
      </c>
      <c r="K3721" s="162" t="s">
        <v>813</v>
      </c>
      <c r="L3721" s="163" t="s">
        <v>837</v>
      </c>
      <c r="M3721" s="171">
        <v>0</v>
      </c>
      <c r="N3721" s="164">
        <v>2600</v>
      </c>
      <c r="O3721" s="162" t="s">
        <v>1058</v>
      </c>
      <c r="P3721" s="160">
        <v>44060</v>
      </c>
      <c r="Q3721" s="162" t="s">
        <v>1045</v>
      </c>
      <c r="R3721" s="164">
        <v>2600</v>
      </c>
      <c r="S3721" s="163" t="s">
        <v>6336</v>
      </c>
      <c r="T3721" s="163"/>
      <c r="U3721" s="161" t="s">
        <v>10</v>
      </c>
      <c r="V3721" s="161" t="s">
        <v>11</v>
      </c>
      <c r="W3721" s="161" t="s">
        <v>12</v>
      </c>
      <c r="X3721" s="161" t="s">
        <v>13</v>
      </c>
      <c r="Y3721" s="165">
        <v>5850</v>
      </c>
      <c r="Z3721" s="165">
        <v>9371101</v>
      </c>
      <c r="AA3721" s="166">
        <v>1</v>
      </c>
      <c r="AB3721" s="167" t="s">
        <v>1135</v>
      </c>
      <c r="AC3721" s="168" t="s">
        <v>3327</v>
      </c>
    </row>
    <row r="3722" spans="1:29" x14ac:dyDescent="0.3">
      <c r="A3722" s="156" t="s">
        <v>2797</v>
      </c>
      <c r="B3722" s="157">
        <v>1</v>
      </c>
      <c r="C3722" s="158" t="s">
        <v>1468</v>
      </c>
      <c r="D3722" s="158" t="s">
        <v>263</v>
      </c>
      <c r="E3722" s="156" t="s">
        <v>2722</v>
      </c>
      <c r="F3722" s="159" t="s">
        <v>2592</v>
      </c>
      <c r="G3722" s="158" t="s">
        <v>1154</v>
      </c>
      <c r="H3722" s="160">
        <v>43980</v>
      </c>
      <c r="I3722" s="160">
        <v>44117</v>
      </c>
      <c r="J3722" s="161" t="s">
        <v>979</v>
      </c>
      <c r="K3722" s="162" t="s">
        <v>838</v>
      </c>
      <c r="L3722" s="163" t="s">
        <v>847</v>
      </c>
      <c r="M3722" s="171">
        <v>0</v>
      </c>
      <c r="N3722" s="164">
        <v>2800</v>
      </c>
      <c r="O3722" s="162" t="s">
        <v>1224</v>
      </c>
      <c r="P3722" s="160">
        <v>44117</v>
      </c>
      <c r="Q3722" s="162" t="s">
        <v>1225</v>
      </c>
      <c r="R3722" s="164">
        <v>2800</v>
      </c>
      <c r="S3722" s="163" t="s">
        <v>2249</v>
      </c>
      <c r="T3722" s="163"/>
      <c r="U3722" s="161" t="s">
        <v>10</v>
      </c>
      <c r="V3722" s="161" t="s">
        <v>11</v>
      </c>
      <c r="W3722" s="161" t="s">
        <v>12</v>
      </c>
      <c r="X3722" s="161" t="s">
        <v>13</v>
      </c>
      <c r="Y3722" s="169">
        <v>5850</v>
      </c>
      <c r="Z3722" s="169">
        <v>9051101</v>
      </c>
      <c r="AA3722" s="166">
        <v>1</v>
      </c>
      <c r="AB3722" s="167" t="s">
        <v>1136</v>
      </c>
      <c r="AC3722" s="168" t="s">
        <v>3171</v>
      </c>
    </row>
    <row r="3723" spans="1:29" x14ac:dyDescent="0.3">
      <c r="A3723" s="156" t="s">
        <v>2820</v>
      </c>
      <c r="B3723" s="157">
        <v>2</v>
      </c>
      <c r="C3723" s="158" t="s">
        <v>1468</v>
      </c>
      <c r="D3723" s="156" t="s">
        <v>130</v>
      </c>
      <c r="E3723" s="156" t="s">
        <v>2722</v>
      </c>
      <c r="F3723" s="159" t="s">
        <v>2592</v>
      </c>
      <c r="G3723" s="158" t="s">
        <v>1154</v>
      </c>
      <c r="H3723" s="160">
        <v>43980</v>
      </c>
      <c r="I3723" s="160">
        <v>44001</v>
      </c>
      <c r="J3723" s="161" t="s">
        <v>5</v>
      </c>
      <c r="K3723" s="162" t="s">
        <v>839</v>
      </c>
      <c r="L3723" s="163" t="s">
        <v>848</v>
      </c>
      <c r="M3723" s="171">
        <v>0</v>
      </c>
      <c r="N3723" s="164">
        <v>2900</v>
      </c>
      <c r="O3723" s="162" t="s">
        <v>891</v>
      </c>
      <c r="P3723" s="160">
        <v>44001</v>
      </c>
      <c r="Q3723" s="162" t="s">
        <v>892</v>
      </c>
      <c r="R3723" s="164">
        <v>2900</v>
      </c>
      <c r="S3723" s="162" t="s">
        <v>1571</v>
      </c>
      <c r="T3723" s="163"/>
      <c r="U3723" s="161" t="s">
        <v>10</v>
      </c>
      <c r="V3723" s="161" t="s">
        <v>11</v>
      </c>
      <c r="W3723" s="161" t="s">
        <v>12</v>
      </c>
      <c r="X3723" s="161" t="s">
        <v>13</v>
      </c>
      <c r="Y3723" s="169">
        <v>5850</v>
      </c>
      <c r="Z3723" s="169">
        <v>9121101</v>
      </c>
      <c r="AA3723" s="166">
        <v>1</v>
      </c>
      <c r="AB3723" s="158" t="s">
        <v>1137</v>
      </c>
      <c r="AC3723" s="168" t="s">
        <v>3197</v>
      </c>
    </row>
    <row r="3724" spans="1:29" x14ac:dyDescent="0.3">
      <c r="A3724" s="156" t="s">
        <v>2852</v>
      </c>
      <c r="B3724" s="157">
        <v>1</v>
      </c>
      <c r="C3724" s="158" t="s">
        <v>1468</v>
      </c>
      <c r="D3724" s="158" t="s">
        <v>268</v>
      </c>
      <c r="E3724" s="156" t="s">
        <v>2722</v>
      </c>
      <c r="F3724" s="159" t="s">
        <v>2592</v>
      </c>
      <c r="G3724" s="158" t="s">
        <v>1154</v>
      </c>
      <c r="H3724" s="160">
        <v>43980</v>
      </c>
      <c r="I3724" s="160">
        <v>44001</v>
      </c>
      <c r="J3724" s="161" t="s">
        <v>5</v>
      </c>
      <c r="K3724" s="162" t="s">
        <v>840</v>
      </c>
      <c r="L3724" s="163" t="s">
        <v>849</v>
      </c>
      <c r="M3724" s="171">
        <v>0</v>
      </c>
      <c r="N3724" s="164">
        <v>2950</v>
      </c>
      <c r="O3724" s="162" t="s">
        <v>893</v>
      </c>
      <c r="P3724" s="160">
        <v>44001</v>
      </c>
      <c r="Q3724" s="162" t="s">
        <v>892</v>
      </c>
      <c r="R3724" s="164">
        <v>2950</v>
      </c>
      <c r="S3724" s="163" t="s">
        <v>2250</v>
      </c>
      <c r="T3724" s="163"/>
      <c r="U3724" s="161" t="s">
        <v>10</v>
      </c>
      <c r="V3724" s="161" t="s">
        <v>11</v>
      </c>
      <c r="W3724" s="161" t="s">
        <v>12</v>
      </c>
      <c r="X3724" s="161" t="s">
        <v>13</v>
      </c>
      <c r="Y3724" s="165">
        <v>5850</v>
      </c>
      <c r="Z3724" s="165">
        <v>9221101</v>
      </c>
      <c r="AA3724" s="166">
        <v>1</v>
      </c>
      <c r="AB3724" s="167" t="s">
        <v>1138</v>
      </c>
      <c r="AC3724" s="168" t="s">
        <v>3242</v>
      </c>
    </row>
    <row r="3725" spans="1:29" x14ac:dyDescent="0.3">
      <c r="A3725" s="156" t="s">
        <v>2869</v>
      </c>
      <c r="B3725" s="157">
        <v>1</v>
      </c>
      <c r="C3725" s="158" t="s">
        <v>1468</v>
      </c>
      <c r="D3725" s="158" t="s">
        <v>235</v>
      </c>
      <c r="E3725" s="156" t="s">
        <v>2722</v>
      </c>
      <c r="F3725" s="159" t="s">
        <v>2592</v>
      </c>
      <c r="G3725" s="158" t="s">
        <v>1154</v>
      </c>
      <c r="H3725" s="160">
        <v>43980</v>
      </c>
      <c r="I3725" s="160">
        <v>44117</v>
      </c>
      <c r="J3725" s="161" t="s">
        <v>979</v>
      </c>
      <c r="K3725" s="162" t="s">
        <v>841</v>
      </c>
      <c r="L3725" s="163" t="s">
        <v>850</v>
      </c>
      <c r="M3725" s="171">
        <v>0</v>
      </c>
      <c r="N3725" s="164">
        <v>2950</v>
      </c>
      <c r="O3725" s="162" t="s">
        <v>1226</v>
      </c>
      <c r="P3725" s="160">
        <v>44117</v>
      </c>
      <c r="Q3725" s="162" t="s">
        <v>1225</v>
      </c>
      <c r="R3725" s="164">
        <v>2950</v>
      </c>
      <c r="S3725" s="163" t="s">
        <v>1572</v>
      </c>
      <c r="T3725" s="163"/>
      <c r="U3725" s="161" t="s">
        <v>10</v>
      </c>
      <c r="V3725" s="161" t="s">
        <v>11</v>
      </c>
      <c r="W3725" s="161" t="s">
        <v>12</v>
      </c>
      <c r="X3725" s="161" t="s">
        <v>13</v>
      </c>
      <c r="Y3725" s="169">
        <v>5850</v>
      </c>
      <c r="Z3725" s="165">
        <v>9241101</v>
      </c>
      <c r="AA3725" s="166">
        <v>1</v>
      </c>
      <c r="AB3725" s="167" t="s">
        <v>1139</v>
      </c>
      <c r="AC3725" s="168" t="s">
        <v>3252</v>
      </c>
    </row>
    <row r="3726" spans="1:29" x14ac:dyDescent="0.3">
      <c r="A3726" s="156" t="s">
        <v>2884</v>
      </c>
      <c r="B3726" s="157">
        <v>2</v>
      </c>
      <c r="C3726" s="158" t="s">
        <v>1468</v>
      </c>
      <c r="D3726" s="158" t="s">
        <v>284</v>
      </c>
      <c r="E3726" s="156" t="s">
        <v>2722</v>
      </c>
      <c r="F3726" s="159" t="s">
        <v>2592</v>
      </c>
      <c r="G3726" s="158" t="s">
        <v>1154</v>
      </c>
      <c r="H3726" s="160">
        <v>43980</v>
      </c>
      <c r="I3726" s="160">
        <v>44001</v>
      </c>
      <c r="J3726" s="161" t="s">
        <v>5</v>
      </c>
      <c r="K3726" s="162" t="s">
        <v>842</v>
      </c>
      <c r="L3726" s="163" t="s">
        <v>851</v>
      </c>
      <c r="M3726" s="171">
        <v>0</v>
      </c>
      <c r="N3726" s="164">
        <v>2950</v>
      </c>
      <c r="O3726" s="162" t="s">
        <v>894</v>
      </c>
      <c r="P3726" s="160">
        <v>44001</v>
      </c>
      <c r="Q3726" s="162" t="s">
        <v>892</v>
      </c>
      <c r="R3726" s="164">
        <v>2950</v>
      </c>
      <c r="S3726" s="163" t="s">
        <v>1573</v>
      </c>
      <c r="T3726" s="163"/>
      <c r="U3726" s="161" t="s">
        <v>10</v>
      </c>
      <c r="V3726" s="161" t="s">
        <v>11</v>
      </c>
      <c r="W3726" s="161" t="s">
        <v>12</v>
      </c>
      <c r="X3726" s="161" t="s">
        <v>13</v>
      </c>
      <c r="Y3726" s="169">
        <v>5850</v>
      </c>
      <c r="Z3726" s="169">
        <v>9301101</v>
      </c>
      <c r="AA3726" s="166">
        <v>1</v>
      </c>
      <c r="AB3726" s="167" t="s">
        <v>1140</v>
      </c>
      <c r="AC3726" s="168" t="s">
        <v>3282</v>
      </c>
    </row>
    <row r="3727" spans="1:29" x14ac:dyDescent="0.3">
      <c r="A3727" s="156" t="s">
        <v>2907</v>
      </c>
      <c r="B3727" s="157">
        <v>2</v>
      </c>
      <c r="C3727" s="158" t="s">
        <v>1468</v>
      </c>
      <c r="D3727" s="158" t="s">
        <v>285</v>
      </c>
      <c r="E3727" s="156" t="s">
        <v>2722</v>
      </c>
      <c r="F3727" s="159" t="s">
        <v>2592</v>
      </c>
      <c r="G3727" s="158" t="s">
        <v>1154</v>
      </c>
      <c r="H3727" s="160">
        <v>43985</v>
      </c>
      <c r="I3727" s="160">
        <v>44008</v>
      </c>
      <c r="J3727" s="161" t="s">
        <v>5</v>
      </c>
      <c r="K3727" s="162" t="s">
        <v>863</v>
      </c>
      <c r="L3727" s="163" t="s">
        <v>933</v>
      </c>
      <c r="M3727" s="171">
        <v>0</v>
      </c>
      <c r="N3727" s="164">
        <v>1200</v>
      </c>
      <c r="O3727" s="162" t="s">
        <v>934</v>
      </c>
      <c r="P3727" s="160">
        <v>44008</v>
      </c>
      <c r="Q3727" s="162" t="s">
        <v>935</v>
      </c>
      <c r="R3727" s="164">
        <v>1200</v>
      </c>
      <c r="S3727" s="163" t="s">
        <v>633</v>
      </c>
      <c r="T3727" s="163"/>
      <c r="U3727" s="161" t="s">
        <v>10</v>
      </c>
      <c r="V3727" s="161" t="s">
        <v>11</v>
      </c>
      <c r="W3727" s="161" t="s">
        <v>12</v>
      </c>
      <c r="X3727" s="161" t="s">
        <v>13</v>
      </c>
      <c r="Y3727" s="165">
        <v>5850</v>
      </c>
      <c r="Z3727" s="165">
        <v>9381101</v>
      </c>
      <c r="AA3727" s="166">
        <v>1</v>
      </c>
      <c r="AB3727" s="167" t="s">
        <v>1164</v>
      </c>
      <c r="AC3727" s="168" t="s">
        <v>3332</v>
      </c>
    </row>
    <row r="3728" spans="1:29" x14ac:dyDescent="0.3">
      <c r="A3728" s="156" t="s">
        <v>2836</v>
      </c>
      <c r="B3728" s="157">
        <v>2</v>
      </c>
      <c r="C3728" s="158" t="s">
        <v>1468</v>
      </c>
      <c r="D3728" s="158" t="s">
        <v>275</v>
      </c>
      <c r="E3728" s="156" t="s">
        <v>2722</v>
      </c>
      <c r="F3728" s="158" t="s">
        <v>2592</v>
      </c>
      <c r="G3728" s="158" t="s">
        <v>1155</v>
      </c>
      <c r="H3728" s="160">
        <v>44018</v>
      </c>
      <c r="I3728" s="160">
        <v>44060</v>
      </c>
      <c r="J3728" s="161" t="s">
        <v>5</v>
      </c>
      <c r="K3728" s="162"/>
      <c r="L3728" s="158" t="s">
        <v>974</v>
      </c>
      <c r="M3728" s="171">
        <v>0</v>
      </c>
      <c r="N3728" s="171">
        <v>3475</v>
      </c>
      <c r="O3728" s="162" t="s">
        <v>1059</v>
      </c>
      <c r="P3728" s="160">
        <v>44060</v>
      </c>
      <c r="Q3728" s="162" t="s">
        <v>1045</v>
      </c>
      <c r="R3728" s="171">
        <v>3475</v>
      </c>
      <c r="S3728" s="163" t="s">
        <v>395</v>
      </c>
      <c r="T3728" s="156"/>
      <c r="U3728" s="161" t="s">
        <v>10</v>
      </c>
      <c r="V3728" s="161" t="s">
        <v>11</v>
      </c>
      <c r="W3728" s="161" t="s">
        <v>12</v>
      </c>
      <c r="X3728" s="161" t="s">
        <v>13</v>
      </c>
      <c r="Y3728" s="165">
        <v>5850</v>
      </c>
      <c r="Z3728" s="165">
        <v>9191101</v>
      </c>
      <c r="AA3728" s="166">
        <v>0.44694533762057875</v>
      </c>
      <c r="AB3728" s="158" t="s">
        <v>6211</v>
      </c>
      <c r="AC3728" s="168" t="s">
        <v>3222</v>
      </c>
    </row>
    <row r="3729" spans="1:29" x14ac:dyDescent="0.3">
      <c r="A3729" s="156" t="s">
        <v>2836</v>
      </c>
      <c r="B3729" s="157">
        <v>2</v>
      </c>
      <c r="C3729" s="158" t="s">
        <v>1468</v>
      </c>
      <c r="D3729" s="158" t="s">
        <v>275</v>
      </c>
      <c r="E3729" s="156" t="s">
        <v>2722</v>
      </c>
      <c r="F3729" s="159" t="s">
        <v>2592</v>
      </c>
      <c r="G3729" s="158" t="s">
        <v>1155</v>
      </c>
      <c r="H3729" s="160">
        <v>44018</v>
      </c>
      <c r="I3729" s="160">
        <v>44060</v>
      </c>
      <c r="J3729" s="161" t="s">
        <v>979</v>
      </c>
      <c r="K3729" s="162"/>
      <c r="L3729" s="163" t="s">
        <v>974</v>
      </c>
      <c r="M3729" s="171">
        <v>0</v>
      </c>
      <c r="N3729" s="164">
        <v>4300</v>
      </c>
      <c r="O3729" s="162" t="s">
        <v>1060</v>
      </c>
      <c r="P3729" s="160">
        <v>44060</v>
      </c>
      <c r="Q3729" s="162" t="s">
        <v>1045</v>
      </c>
      <c r="R3729" s="164">
        <v>4300</v>
      </c>
      <c r="S3729" s="163" t="s">
        <v>395</v>
      </c>
      <c r="T3729" s="163"/>
      <c r="U3729" s="161" t="s">
        <v>10</v>
      </c>
      <c r="V3729" s="161" t="s">
        <v>11</v>
      </c>
      <c r="W3729" s="161" t="s">
        <v>12</v>
      </c>
      <c r="X3729" s="161" t="s">
        <v>13</v>
      </c>
      <c r="Y3729" s="169">
        <v>5850</v>
      </c>
      <c r="Z3729" s="169">
        <v>9191101</v>
      </c>
      <c r="AA3729" s="166">
        <v>0.55305466237942125</v>
      </c>
      <c r="AB3729" s="167" t="s">
        <v>5177</v>
      </c>
      <c r="AC3729" s="168" t="s">
        <v>3222</v>
      </c>
    </row>
    <row r="3730" spans="1:29" x14ac:dyDescent="0.3">
      <c r="A3730" s="156" t="s">
        <v>2836</v>
      </c>
      <c r="B3730" s="157">
        <v>2</v>
      </c>
      <c r="C3730" s="158" t="s">
        <v>1468</v>
      </c>
      <c r="D3730" s="158" t="s">
        <v>275</v>
      </c>
      <c r="E3730" s="156" t="s">
        <v>2722</v>
      </c>
      <c r="F3730" s="159" t="s">
        <v>2592</v>
      </c>
      <c r="G3730" s="158" t="s">
        <v>1155</v>
      </c>
      <c r="H3730" s="160">
        <v>44018</v>
      </c>
      <c r="I3730" s="160">
        <v>45055</v>
      </c>
      <c r="J3730" s="161" t="s">
        <v>2671</v>
      </c>
      <c r="K3730" s="162"/>
      <c r="L3730" s="163" t="s">
        <v>974</v>
      </c>
      <c r="M3730" s="171">
        <v>6125</v>
      </c>
      <c r="N3730" s="164">
        <v>6125</v>
      </c>
      <c r="O3730" s="162"/>
      <c r="P3730" s="160"/>
      <c r="Q3730" s="162"/>
      <c r="R3730" s="164">
        <v>0</v>
      </c>
      <c r="S3730" s="163" t="s">
        <v>395</v>
      </c>
      <c r="T3730" s="163"/>
      <c r="U3730" s="161" t="s">
        <v>10</v>
      </c>
      <c r="V3730" s="161" t="s">
        <v>11</v>
      </c>
      <c r="W3730" s="161" t="s">
        <v>12</v>
      </c>
      <c r="X3730" s="161" t="s">
        <v>13</v>
      </c>
      <c r="Y3730" s="169">
        <v>5850</v>
      </c>
      <c r="Z3730" s="169">
        <v>9191101</v>
      </c>
      <c r="AA3730" s="166">
        <v>0</v>
      </c>
      <c r="AB3730" s="174" t="s">
        <v>5377</v>
      </c>
      <c r="AC3730" s="168" t="s">
        <v>3222</v>
      </c>
    </row>
    <row r="3731" spans="1:29" x14ac:dyDescent="0.3">
      <c r="A3731" s="156" t="s">
        <v>2836</v>
      </c>
      <c r="B3731" s="157">
        <v>2</v>
      </c>
      <c r="C3731" s="156" t="s">
        <v>1468</v>
      </c>
      <c r="D3731" s="163" t="s">
        <v>275</v>
      </c>
      <c r="E3731" s="156" t="s">
        <v>2722</v>
      </c>
      <c r="F3731" s="159" t="s">
        <v>2592</v>
      </c>
      <c r="G3731" s="156" t="s">
        <v>1155</v>
      </c>
      <c r="H3731" s="160">
        <v>44018</v>
      </c>
      <c r="I3731" s="160">
        <v>45056</v>
      </c>
      <c r="J3731" s="161" t="s">
        <v>2671</v>
      </c>
      <c r="K3731" s="162" t="s">
        <v>973</v>
      </c>
      <c r="L3731" s="163" t="s">
        <v>974</v>
      </c>
      <c r="M3731" s="171">
        <v>-6125</v>
      </c>
      <c r="N3731" s="164">
        <v>-6125</v>
      </c>
      <c r="O3731" s="162"/>
      <c r="P3731" s="160"/>
      <c r="Q3731" s="162"/>
      <c r="R3731" s="164">
        <v>0</v>
      </c>
      <c r="S3731" s="162" t="s">
        <v>395</v>
      </c>
      <c r="T3731" s="163"/>
      <c r="U3731" s="161" t="s">
        <v>10</v>
      </c>
      <c r="V3731" s="161" t="s">
        <v>11</v>
      </c>
      <c r="W3731" s="161" t="s">
        <v>12</v>
      </c>
      <c r="X3731" s="161" t="s">
        <v>13</v>
      </c>
      <c r="Y3731" s="169">
        <v>5850</v>
      </c>
      <c r="Z3731" s="169">
        <v>9191101</v>
      </c>
      <c r="AA3731" s="166">
        <v>0</v>
      </c>
      <c r="AB3731" s="158" t="s">
        <v>5378</v>
      </c>
      <c r="AC3731" s="168" t="s">
        <v>3222</v>
      </c>
    </row>
    <row r="3732" spans="1:29" x14ac:dyDescent="0.3">
      <c r="A3732" s="156" t="s">
        <v>2862</v>
      </c>
      <c r="B3732" s="157">
        <v>1</v>
      </c>
      <c r="C3732" s="156" t="s">
        <v>1468</v>
      </c>
      <c r="D3732" s="158" t="s">
        <v>283</v>
      </c>
      <c r="E3732" s="156" t="s">
        <v>2722</v>
      </c>
      <c r="F3732" s="159" t="s">
        <v>2592</v>
      </c>
      <c r="G3732" s="156" t="s">
        <v>1155</v>
      </c>
      <c r="H3732" s="160">
        <v>44018</v>
      </c>
      <c r="I3732" s="160">
        <v>44117</v>
      </c>
      <c r="J3732" s="161" t="s">
        <v>979</v>
      </c>
      <c r="K3732" s="162"/>
      <c r="L3732" s="163" t="s">
        <v>1003</v>
      </c>
      <c r="M3732" s="171">
        <v>0</v>
      </c>
      <c r="N3732" s="164">
        <v>3975</v>
      </c>
      <c r="O3732" s="158" t="s">
        <v>1232</v>
      </c>
      <c r="P3732" s="160">
        <v>44117</v>
      </c>
      <c r="Q3732" s="162" t="s">
        <v>1225</v>
      </c>
      <c r="R3732" s="164">
        <v>3975</v>
      </c>
      <c r="S3732" s="162" t="s">
        <v>401</v>
      </c>
      <c r="T3732" s="163"/>
      <c r="U3732" s="161" t="s">
        <v>10</v>
      </c>
      <c r="V3732" s="161" t="s">
        <v>11</v>
      </c>
      <c r="W3732" s="161" t="s">
        <v>12</v>
      </c>
      <c r="X3732" s="161" t="s">
        <v>13</v>
      </c>
      <c r="Y3732" s="169">
        <v>5850</v>
      </c>
      <c r="Z3732" s="169">
        <v>9231101</v>
      </c>
      <c r="AA3732" s="166">
        <v>1</v>
      </c>
      <c r="AB3732" s="158" t="s">
        <v>1561</v>
      </c>
      <c r="AC3732" s="168" t="s">
        <v>3247</v>
      </c>
    </row>
    <row r="3733" spans="1:29" x14ac:dyDescent="0.3">
      <c r="A3733" s="156" t="s">
        <v>2862</v>
      </c>
      <c r="B3733" s="157">
        <v>1</v>
      </c>
      <c r="C3733" s="156" t="s">
        <v>1468</v>
      </c>
      <c r="D3733" s="158" t="s">
        <v>283</v>
      </c>
      <c r="E3733" s="156" t="s">
        <v>2722</v>
      </c>
      <c r="F3733" s="159" t="s">
        <v>2592</v>
      </c>
      <c r="G3733" s="156" t="s">
        <v>1155</v>
      </c>
      <c r="H3733" s="160">
        <v>44018</v>
      </c>
      <c r="I3733" s="160">
        <v>45055</v>
      </c>
      <c r="J3733" s="161" t="s">
        <v>2671</v>
      </c>
      <c r="K3733" s="162"/>
      <c r="L3733" s="163" t="s">
        <v>1003</v>
      </c>
      <c r="M3733" s="171">
        <v>4125</v>
      </c>
      <c r="N3733" s="164">
        <v>4125</v>
      </c>
      <c r="O3733" s="162"/>
      <c r="P3733" s="160"/>
      <c r="Q3733" s="162"/>
      <c r="R3733" s="164">
        <v>0</v>
      </c>
      <c r="S3733" s="162" t="s">
        <v>401</v>
      </c>
      <c r="T3733" s="163"/>
      <c r="U3733" s="161" t="s">
        <v>10</v>
      </c>
      <c r="V3733" s="161" t="s">
        <v>11</v>
      </c>
      <c r="W3733" s="161" t="s">
        <v>12</v>
      </c>
      <c r="X3733" s="161" t="s">
        <v>13</v>
      </c>
      <c r="Y3733" s="169">
        <v>5850</v>
      </c>
      <c r="Z3733" s="169">
        <v>9231101</v>
      </c>
      <c r="AA3733" s="166">
        <v>0</v>
      </c>
      <c r="AB3733" s="158" t="s">
        <v>5178</v>
      </c>
      <c r="AC3733" s="168" t="s">
        <v>3247</v>
      </c>
    </row>
    <row r="3734" spans="1:29" x14ac:dyDescent="0.3">
      <c r="A3734" s="156" t="s">
        <v>2862</v>
      </c>
      <c r="B3734" s="157">
        <v>1</v>
      </c>
      <c r="C3734" s="156" t="s">
        <v>1468</v>
      </c>
      <c r="D3734" s="156" t="s">
        <v>283</v>
      </c>
      <c r="E3734" s="156" t="s">
        <v>2722</v>
      </c>
      <c r="F3734" s="159" t="s">
        <v>2592</v>
      </c>
      <c r="G3734" s="156" t="s">
        <v>1155</v>
      </c>
      <c r="H3734" s="160">
        <v>44018</v>
      </c>
      <c r="I3734" s="160">
        <v>45056</v>
      </c>
      <c r="J3734" s="161" t="s">
        <v>2671</v>
      </c>
      <c r="K3734" s="162" t="s">
        <v>1002</v>
      </c>
      <c r="L3734" s="163" t="s">
        <v>1003</v>
      </c>
      <c r="M3734" s="171">
        <v>-4125</v>
      </c>
      <c r="N3734" s="164">
        <v>-4125</v>
      </c>
      <c r="O3734" s="162"/>
      <c r="P3734" s="160"/>
      <c r="Q3734" s="162"/>
      <c r="R3734" s="164">
        <v>0</v>
      </c>
      <c r="S3734" s="158" t="s">
        <v>401</v>
      </c>
      <c r="T3734" s="163"/>
      <c r="U3734" s="161" t="s">
        <v>10</v>
      </c>
      <c r="V3734" s="161" t="s">
        <v>11</v>
      </c>
      <c r="W3734" s="161" t="s">
        <v>12</v>
      </c>
      <c r="X3734" s="161" t="s">
        <v>13</v>
      </c>
      <c r="Y3734" s="169">
        <v>5850</v>
      </c>
      <c r="Z3734" s="165">
        <v>9231101</v>
      </c>
      <c r="AA3734" s="166">
        <v>0</v>
      </c>
      <c r="AB3734" s="167" t="s">
        <v>5379</v>
      </c>
      <c r="AC3734" s="168" t="s">
        <v>3247</v>
      </c>
    </row>
    <row r="3735" spans="1:29" x14ac:dyDescent="0.3">
      <c r="A3735" s="156" t="s">
        <v>2907</v>
      </c>
      <c r="B3735" s="157">
        <v>2</v>
      </c>
      <c r="C3735" s="156" t="s">
        <v>1468</v>
      </c>
      <c r="D3735" s="156" t="s">
        <v>285</v>
      </c>
      <c r="E3735" s="156" t="s">
        <v>2722</v>
      </c>
      <c r="F3735" s="159" t="s">
        <v>2592</v>
      </c>
      <c r="G3735" s="156" t="s">
        <v>1155</v>
      </c>
      <c r="H3735" s="160">
        <v>44018</v>
      </c>
      <c r="I3735" s="160">
        <v>44060</v>
      </c>
      <c r="J3735" s="161" t="s">
        <v>5</v>
      </c>
      <c r="K3735" s="162"/>
      <c r="L3735" s="163" t="s">
        <v>976</v>
      </c>
      <c r="M3735" s="171">
        <v>0</v>
      </c>
      <c r="N3735" s="164">
        <v>6775</v>
      </c>
      <c r="O3735" s="162" t="s">
        <v>1061</v>
      </c>
      <c r="P3735" s="160">
        <v>44060</v>
      </c>
      <c r="Q3735" s="162" t="s">
        <v>1045</v>
      </c>
      <c r="R3735" s="164">
        <v>6775</v>
      </c>
      <c r="S3735" s="163" t="s">
        <v>633</v>
      </c>
      <c r="T3735" s="163"/>
      <c r="U3735" s="161" t="s">
        <v>10</v>
      </c>
      <c r="V3735" s="161" t="s">
        <v>11</v>
      </c>
      <c r="W3735" s="161" t="s">
        <v>12</v>
      </c>
      <c r="X3735" s="161" t="s">
        <v>13</v>
      </c>
      <c r="Y3735" s="169">
        <v>5850</v>
      </c>
      <c r="Z3735" s="169">
        <v>9381101</v>
      </c>
      <c r="AA3735" s="166">
        <v>1</v>
      </c>
      <c r="AB3735" s="158" t="s">
        <v>6212</v>
      </c>
      <c r="AC3735" s="168" t="s">
        <v>3332</v>
      </c>
    </row>
    <row r="3736" spans="1:29" x14ac:dyDescent="0.3">
      <c r="A3736" s="156" t="s">
        <v>2907</v>
      </c>
      <c r="B3736" s="157">
        <v>2</v>
      </c>
      <c r="C3736" s="156" t="s">
        <v>1468</v>
      </c>
      <c r="D3736" s="156" t="s">
        <v>285</v>
      </c>
      <c r="E3736" s="156" t="s">
        <v>2722</v>
      </c>
      <c r="F3736" s="159" t="s">
        <v>2592</v>
      </c>
      <c r="G3736" s="156" t="s">
        <v>1155</v>
      </c>
      <c r="H3736" s="160">
        <v>44018</v>
      </c>
      <c r="I3736" s="160">
        <v>45055</v>
      </c>
      <c r="J3736" s="161" t="s">
        <v>2671</v>
      </c>
      <c r="K3736" s="162"/>
      <c r="L3736" s="163" t="s">
        <v>976</v>
      </c>
      <c r="M3736" s="171">
        <v>4300</v>
      </c>
      <c r="N3736" s="164">
        <v>4300</v>
      </c>
      <c r="O3736" s="162"/>
      <c r="P3736" s="160"/>
      <c r="Q3736" s="162"/>
      <c r="R3736" s="164">
        <v>0</v>
      </c>
      <c r="S3736" s="162" t="s">
        <v>633</v>
      </c>
      <c r="T3736" s="163"/>
      <c r="U3736" s="161" t="s">
        <v>10</v>
      </c>
      <c r="V3736" s="161" t="s">
        <v>11</v>
      </c>
      <c r="W3736" s="161" t="s">
        <v>12</v>
      </c>
      <c r="X3736" s="161" t="s">
        <v>13</v>
      </c>
      <c r="Y3736" s="169">
        <v>5850</v>
      </c>
      <c r="Z3736" s="169">
        <v>9381101</v>
      </c>
      <c r="AA3736" s="166">
        <v>0</v>
      </c>
      <c r="AB3736" s="158" t="s">
        <v>5380</v>
      </c>
      <c r="AC3736" s="168" t="s">
        <v>3332</v>
      </c>
    </row>
    <row r="3737" spans="1:29" x14ac:dyDescent="0.3">
      <c r="A3737" s="156" t="s">
        <v>2907</v>
      </c>
      <c r="B3737" s="157">
        <v>2</v>
      </c>
      <c r="C3737" s="156" t="s">
        <v>1468</v>
      </c>
      <c r="D3737" s="156" t="s">
        <v>285</v>
      </c>
      <c r="E3737" s="156" t="s">
        <v>2722</v>
      </c>
      <c r="F3737" s="159" t="s">
        <v>2592</v>
      </c>
      <c r="G3737" s="156" t="s">
        <v>1155</v>
      </c>
      <c r="H3737" s="160">
        <v>44018</v>
      </c>
      <c r="I3737" s="160">
        <v>45056</v>
      </c>
      <c r="J3737" s="161" t="s">
        <v>2671</v>
      </c>
      <c r="K3737" s="162" t="s">
        <v>975</v>
      </c>
      <c r="L3737" s="163" t="s">
        <v>976</v>
      </c>
      <c r="M3737" s="171">
        <v>-4300</v>
      </c>
      <c r="N3737" s="164">
        <v>-4300</v>
      </c>
      <c r="O3737" s="162"/>
      <c r="P3737" s="160"/>
      <c r="Q3737" s="162"/>
      <c r="R3737" s="164">
        <v>0</v>
      </c>
      <c r="S3737" s="163" t="s">
        <v>633</v>
      </c>
      <c r="T3737" s="163"/>
      <c r="U3737" s="161" t="s">
        <v>10</v>
      </c>
      <c r="V3737" s="161" t="s">
        <v>11</v>
      </c>
      <c r="W3737" s="161" t="s">
        <v>12</v>
      </c>
      <c r="X3737" s="161" t="s">
        <v>13</v>
      </c>
      <c r="Y3737" s="169">
        <v>5850</v>
      </c>
      <c r="Z3737" s="169">
        <v>9381101</v>
      </c>
      <c r="AA3737" s="166">
        <v>0</v>
      </c>
      <c r="AB3737" s="158" t="s">
        <v>5179</v>
      </c>
      <c r="AC3737" s="168" t="s">
        <v>3332</v>
      </c>
    </row>
    <row r="3738" spans="1:29" x14ac:dyDescent="0.3">
      <c r="A3738" s="156" t="s">
        <v>2907</v>
      </c>
      <c r="B3738" s="157">
        <v>2</v>
      </c>
      <c r="C3738" s="158" t="s">
        <v>1468</v>
      </c>
      <c r="D3738" s="158" t="s">
        <v>285</v>
      </c>
      <c r="E3738" s="156" t="s">
        <v>2722</v>
      </c>
      <c r="F3738" s="159" t="s">
        <v>2592</v>
      </c>
      <c r="G3738" s="158" t="s">
        <v>1155</v>
      </c>
      <c r="H3738" s="160">
        <v>44085</v>
      </c>
      <c r="I3738" s="160">
        <v>44154</v>
      </c>
      <c r="J3738" s="161" t="s">
        <v>979</v>
      </c>
      <c r="K3738" s="162"/>
      <c r="L3738" s="163" t="s">
        <v>1198</v>
      </c>
      <c r="M3738" s="171">
        <v>0</v>
      </c>
      <c r="N3738" s="164">
        <v>825</v>
      </c>
      <c r="O3738" s="162" t="s">
        <v>1345</v>
      </c>
      <c r="P3738" s="160">
        <v>44154</v>
      </c>
      <c r="Q3738" s="162" t="s">
        <v>1346</v>
      </c>
      <c r="R3738" s="164">
        <v>825</v>
      </c>
      <c r="S3738" s="158" t="s">
        <v>633</v>
      </c>
      <c r="T3738" s="163"/>
      <c r="U3738" s="161" t="s">
        <v>10</v>
      </c>
      <c r="V3738" s="161" t="s">
        <v>11</v>
      </c>
      <c r="W3738" s="161" t="s">
        <v>12</v>
      </c>
      <c r="X3738" s="161" t="s">
        <v>13</v>
      </c>
      <c r="Y3738" s="169">
        <v>5850</v>
      </c>
      <c r="Z3738" s="169">
        <v>9381101</v>
      </c>
      <c r="AA3738" s="166">
        <v>1</v>
      </c>
      <c r="AB3738" s="167" t="s">
        <v>1168</v>
      </c>
      <c r="AC3738" s="168" t="s">
        <v>3332</v>
      </c>
    </row>
    <row r="3739" spans="1:29" x14ac:dyDescent="0.3">
      <c r="A3739" s="156" t="s">
        <v>2907</v>
      </c>
      <c r="B3739" s="157">
        <v>2</v>
      </c>
      <c r="C3739" s="158" t="s">
        <v>1468</v>
      </c>
      <c r="D3739" s="156" t="s">
        <v>285</v>
      </c>
      <c r="E3739" s="156" t="s">
        <v>2722</v>
      </c>
      <c r="F3739" s="159" t="s">
        <v>2592</v>
      </c>
      <c r="G3739" s="158" t="s">
        <v>1155</v>
      </c>
      <c r="H3739" s="160">
        <v>44085</v>
      </c>
      <c r="I3739" s="160">
        <v>45055</v>
      </c>
      <c r="J3739" s="161" t="s">
        <v>2671</v>
      </c>
      <c r="K3739" s="162"/>
      <c r="L3739" s="158" t="s">
        <v>1198</v>
      </c>
      <c r="M3739" s="171">
        <v>100</v>
      </c>
      <c r="N3739" s="170">
        <v>100</v>
      </c>
      <c r="O3739" s="162"/>
      <c r="P3739" s="160"/>
      <c r="Q3739" s="162"/>
      <c r="R3739" s="171">
        <v>0</v>
      </c>
      <c r="S3739" s="158" t="s">
        <v>633</v>
      </c>
      <c r="T3739" s="162"/>
      <c r="U3739" s="161" t="s">
        <v>10</v>
      </c>
      <c r="V3739" s="161" t="s">
        <v>11</v>
      </c>
      <c r="W3739" s="161" t="s">
        <v>12</v>
      </c>
      <c r="X3739" s="161" t="s">
        <v>13</v>
      </c>
      <c r="Y3739" s="165">
        <v>5850</v>
      </c>
      <c r="Z3739" s="165">
        <v>9381101</v>
      </c>
      <c r="AA3739" s="166">
        <v>0</v>
      </c>
      <c r="AB3739" s="158" t="s">
        <v>5381</v>
      </c>
      <c r="AC3739" s="168" t="s">
        <v>3332</v>
      </c>
    </row>
    <row r="3740" spans="1:29" x14ac:dyDescent="0.3">
      <c r="A3740" s="156" t="s">
        <v>2907</v>
      </c>
      <c r="B3740" s="157">
        <v>2</v>
      </c>
      <c r="C3740" s="158" t="s">
        <v>1468</v>
      </c>
      <c r="D3740" s="163" t="s">
        <v>285</v>
      </c>
      <c r="E3740" s="156" t="s">
        <v>2722</v>
      </c>
      <c r="F3740" s="159" t="s">
        <v>2592</v>
      </c>
      <c r="G3740" s="156" t="s">
        <v>1155</v>
      </c>
      <c r="H3740" s="160">
        <v>44085</v>
      </c>
      <c r="I3740" s="160">
        <v>45056</v>
      </c>
      <c r="J3740" s="161" t="s">
        <v>2671</v>
      </c>
      <c r="K3740" s="162" t="s">
        <v>1167</v>
      </c>
      <c r="L3740" s="163" t="s">
        <v>1198</v>
      </c>
      <c r="M3740" s="171">
        <v>-100</v>
      </c>
      <c r="N3740" s="164">
        <v>-100</v>
      </c>
      <c r="O3740" s="162"/>
      <c r="P3740" s="160"/>
      <c r="Q3740" s="162"/>
      <c r="R3740" s="164">
        <v>0</v>
      </c>
      <c r="S3740" s="162" t="s">
        <v>633</v>
      </c>
      <c r="T3740" s="163"/>
      <c r="U3740" s="161" t="s">
        <v>10</v>
      </c>
      <c r="V3740" s="161" t="s">
        <v>11</v>
      </c>
      <c r="W3740" s="161" t="s">
        <v>12</v>
      </c>
      <c r="X3740" s="161" t="s">
        <v>13</v>
      </c>
      <c r="Y3740" s="169">
        <v>5850</v>
      </c>
      <c r="Z3740" s="169">
        <v>9381101</v>
      </c>
      <c r="AA3740" s="166">
        <v>0</v>
      </c>
      <c r="AB3740" s="158" t="s">
        <v>5180</v>
      </c>
      <c r="AC3740" s="168" t="s">
        <v>3332</v>
      </c>
    </row>
    <row r="3741" spans="1:29" x14ac:dyDescent="0.3">
      <c r="A3741" s="156" t="s">
        <v>2852</v>
      </c>
      <c r="B3741" s="157">
        <v>1</v>
      </c>
      <c r="C3741" s="158" t="s">
        <v>1468</v>
      </c>
      <c r="D3741" s="158" t="s">
        <v>268</v>
      </c>
      <c r="E3741" s="156" t="s">
        <v>2722</v>
      </c>
      <c r="F3741" s="159" t="s">
        <v>2592</v>
      </c>
      <c r="G3741" s="158" t="s">
        <v>1155</v>
      </c>
      <c r="H3741" s="160">
        <v>44126</v>
      </c>
      <c r="I3741" s="160">
        <v>44231</v>
      </c>
      <c r="J3741" s="161" t="s">
        <v>979</v>
      </c>
      <c r="K3741" s="162"/>
      <c r="L3741" s="163" t="s">
        <v>1309</v>
      </c>
      <c r="M3741" s="171">
        <v>0</v>
      </c>
      <c r="N3741" s="164">
        <v>4400</v>
      </c>
      <c r="O3741" s="162" t="s">
        <v>1576</v>
      </c>
      <c r="P3741" s="160">
        <v>44231</v>
      </c>
      <c r="Q3741" s="162" t="s">
        <v>1577</v>
      </c>
      <c r="R3741" s="164">
        <v>4400</v>
      </c>
      <c r="S3741" s="163" t="s">
        <v>2250</v>
      </c>
      <c r="T3741" s="163"/>
      <c r="U3741" s="161" t="s">
        <v>10</v>
      </c>
      <c r="V3741" s="161" t="s">
        <v>11</v>
      </c>
      <c r="W3741" s="161" t="s">
        <v>12</v>
      </c>
      <c r="X3741" s="161" t="s">
        <v>13</v>
      </c>
      <c r="Y3741" s="165">
        <v>5850</v>
      </c>
      <c r="Z3741" s="165">
        <v>9221101</v>
      </c>
      <c r="AA3741" s="166">
        <v>1</v>
      </c>
      <c r="AB3741" s="167" t="s">
        <v>1563</v>
      </c>
      <c r="AC3741" s="168" t="s">
        <v>3242</v>
      </c>
    </row>
    <row r="3742" spans="1:29" x14ac:dyDescent="0.3">
      <c r="A3742" s="156" t="s">
        <v>2852</v>
      </c>
      <c r="B3742" s="157">
        <v>1</v>
      </c>
      <c r="C3742" s="156" t="s">
        <v>1468</v>
      </c>
      <c r="D3742" s="163" t="s">
        <v>268</v>
      </c>
      <c r="E3742" s="156" t="s">
        <v>2722</v>
      </c>
      <c r="F3742" s="159" t="s">
        <v>2592</v>
      </c>
      <c r="G3742" s="156" t="s">
        <v>1155</v>
      </c>
      <c r="H3742" s="160">
        <v>44126</v>
      </c>
      <c r="I3742" s="160">
        <v>45055</v>
      </c>
      <c r="J3742" s="161" t="s">
        <v>2671</v>
      </c>
      <c r="K3742" s="162"/>
      <c r="L3742" s="163" t="s">
        <v>1309</v>
      </c>
      <c r="M3742" s="171">
        <v>1600</v>
      </c>
      <c r="N3742" s="164">
        <v>1600</v>
      </c>
      <c r="O3742" s="162"/>
      <c r="P3742" s="160"/>
      <c r="Q3742" s="162"/>
      <c r="R3742" s="164">
        <v>0</v>
      </c>
      <c r="S3742" s="162" t="s">
        <v>2250</v>
      </c>
      <c r="T3742" s="163"/>
      <c r="U3742" s="161" t="s">
        <v>10</v>
      </c>
      <c r="V3742" s="161" t="s">
        <v>11</v>
      </c>
      <c r="W3742" s="161" t="s">
        <v>12</v>
      </c>
      <c r="X3742" s="161" t="s">
        <v>13</v>
      </c>
      <c r="Y3742" s="169">
        <v>5850</v>
      </c>
      <c r="Z3742" s="169">
        <v>9221101</v>
      </c>
      <c r="AA3742" s="166">
        <v>0</v>
      </c>
      <c r="AB3742" s="158" t="s">
        <v>5382</v>
      </c>
      <c r="AC3742" s="168" t="s">
        <v>3242</v>
      </c>
    </row>
    <row r="3743" spans="1:29" x14ac:dyDescent="0.3">
      <c r="A3743" s="156" t="s">
        <v>2852</v>
      </c>
      <c r="B3743" s="157">
        <v>1</v>
      </c>
      <c r="C3743" s="158" t="s">
        <v>1468</v>
      </c>
      <c r="D3743" s="158" t="s">
        <v>268</v>
      </c>
      <c r="E3743" s="156" t="s">
        <v>2722</v>
      </c>
      <c r="F3743" s="159" t="s">
        <v>2592</v>
      </c>
      <c r="G3743" s="158" t="s">
        <v>1155</v>
      </c>
      <c r="H3743" s="160">
        <v>44126</v>
      </c>
      <c r="I3743" s="160">
        <v>45056</v>
      </c>
      <c r="J3743" s="161" t="s">
        <v>2671</v>
      </c>
      <c r="K3743" s="162" t="s">
        <v>1289</v>
      </c>
      <c r="L3743" s="163" t="s">
        <v>1309</v>
      </c>
      <c r="M3743" s="171">
        <v>-1600</v>
      </c>
      <c r="N3743" s="164">
        <v>-1600</v>
      </c>
      <c r="O3743" s="162"/>
      <c r="P3743" s="160"/>
      <c r="Q3743" s="162"/>
      <c r="R3743" s="171">
        <v>0</v>
      </c>
      <c r="S3743" s="163" t="s">
        <v>2250</v>
      </c>
      <c r="T3743" s="163"/>
      <c r="U3743" s="161" t="s">
        <v>10</v>
      </c>
      <c r="V3743" s="161" t="s">
        <v>11</v>
      </c>
      <c r="W3743" s="161" t="s">
        <v>12</v>
      </c>
      <c r="X3743" s="161" t="s">
        <v>13</v>
      </c>
      <c r="Y3743" s="165">
        <v>5850</v>
      </c>
      <c r="Z3743" s="165">
        <v>9221101</v>
      </c>
      <c r="AA3743" s="166">
        <v>0</v>
      </c>
      <c r="AB3743" s="167" t="s">
        <v>5181</v>
      </c>
      <c r="AC3743" s="168" t="s">
        <v>3242</v>
      </c>
    </row>
    <row r="3744" spans="1:29" x14ac:dyDescent="0.3">
      <c r="A3744" s="156" t="s">
        <v>2852</v>
      </c>
      <c r="B3744" s="157">
        <v>1</v>
      </c>
      <c r="C3744" s="158" t="s">
        <v>1468</v>
      </c>
      <c r="D3744" s="158" t="s">
        <v>268</v>
      </c>
      <c r="E3744" s="156" t="s">
        <v>2722</v>
      </c>
      <c r="F3744" s="159" t="s">
        <v>2592</v>
      </c>
      <c r="G3744" s="158" t="s">
        <v>1154</v>
      </c>
      <c r="H3744" s="160">
        <v>44127</v>
      </c>
      <c r="I3744" s="160">
        <v>44231</v>
      </c>
      <c r="J3744" s="161" t="s">
        <v>979</v>
      </c>
      <c r="K3744" s="162" t="s">
        <v>1293</v>
      </c>
      <c r="L3744" s="163" t="s">
        <v>1306</v>
      </c>
      <c r="M3744" s="171">
        <v>0</v>
      </c>
      <c r="N3744" s="164">
        <v>1480</v>
      </c>
      <c r="O3744" s="162" t="s">
        <v>1578</v>
      </c>
      <c r="P3744" s="160">
        <v>44231</v>
      </c>
      <c r="Q3744" s="162" t="s">
        <v>1577</v>
      </c>
      <c r="R3744" s="164">
        <v>1480</v>
      </c>
      <c r="S3744" s="163" t="s">
        <v>2250</v>
      </c>
      <c r="T3744" s="163"/>
      <c r="U3744" s="161" t="s">
        <v>10</v>
      </c>
      <c r="V3744" s="161" t="s">
        <v>11</v>
      </c>
      <c r="W3744" s="161" t="s">
        <v>12</v>
      </c>
      <c r="X3744" s="161" t="s">
        <v>13</v>
      </c>
      <c r="Y3744" s="165">
        <v>5850</v>
      </c>
      <c r="Z3744" s="165">
        <v>9221101</v>
      </c>
      <c r="AA3744" s="166">
        <v>1</v>
      </c>
      <c r="AB3744" s="167" t="s">
        <v>1294</v>
      </c>
      <c r="AC3744" s="168" t="s">
        <v>3242</v>
      </c>
    </row>
    <row r="3745" spans="1:29" x14ac:dyDescent="0.3">
      <c r="A3745" s="156" t="s">
        <v>2797</v>
      </c>
      <c r="B3745" s="157">
        <v>1</v>
      </c>
      <c r="C3745" s="158" t="s">
        <v>1468</v>
      </c>
      <c r="D3745" s="158" t="s">
        <v>263</v>
      </c>
      <c r="E3745" s="156" t="s">
        <v>2722</v>
      </c>
      <c r="F3745" s="159" t="s">
        <v>2592</v>
      </c>
      <c r="G3745" s="156" t="s">
        <v>1155</v>
      </c>
      <c r="H3745" s="160">
        <v>44131</v>
      </c>
      <c r="I3745" s="160">
        <v>44231</v>
      </c>
      <c r="J3745" s="161" t="s">
        <v>979</v>
      </c>
      <c r="K3745" s="162"/>
      <c r="L3745" s="163" t="s">
        <v>1305</v>
      </c>
      <c r="M3745" s="171">
        <v>0</v>
      </c>
      <c r="N3745" s="164">
        <v>6950</v>
      </c>
      <c r="O3745" s="162" t="s">
        <v>1579</v>
      </c>
      <c r="P3745" s="160">
        <v>44231</v>
      </c>
      <c r="Q3745" s="162" t="s">
        <v>1577</v>
      </c>
      <c r="R3745" s="164">
        <v>6950</v>
      </c>
      <c r="S3745" s="162" t="s">
        <v>2249</v>
      </c>
      <c r="T3745" s="163"/>
      <c r="U3745" s="161" t="s">
        <v>10</v>
      </c>
      <c r="V3745" s="161" t="s">
        <v>11</v>
      </c>
      <c r="W3745" s="161" t="s">
        <v>12</v>
      </c>
      <c r="X3745" s="161" t="s">
        <v>13</v>
      </c>
      <c r="Y3745" s="169">
        <v>5850</v>
      </c>
      <c r="Z3745" s="169">
        <v>9051101</v>
      </c>
      <c r="AA3745" s="166">
        <v>1</v>
      </c>
      <c r="AB3745" s="183" t="s">
        <v>1562</v>
      </c>
      <c r="AC3745" s="168" t="s">
        <v>3171</v>
      </c>
    </row>
    <row r="3746" spans="1:29" x14ac:dyDescent="0.3">
      <c r="A3746" s="156" t="s">
        <v>2797</v>
      </c>
      <c r="B3746" s="157">
        <v>1</v>
      </c>
      <c r="C3746" s="158" t="s">
        <v>1468</v>
      </c>
      <c r="D3746" s="158" t="s">
        <v>263</v>
      </c>
      <c r="E3746" s="156" t="s">
        <v>2722</v>
      </c>
      <c r="F3746" s="159" t="s">
        <v>2592</v>
      </c>
      <c r="G3746" s="158" t="s">
        <v>1155</v>
      </c>
      <c r="H3746" s="160">
        <v>44131</v>
      </c>
      <c r="I3746" s="160">
        <v>45055</v>
      </c>
      <c r="J3746" s="161" t="s">
        <v>2671</v>
      </c>
      <c r="K3746" s="162"/>
      <c r="L3746" s="163" t="s">
        <v>1305</v>
      </c>
      <c r="M3746" s="171">
        <v>4850</v>
      </c>
      <c r="N3746" s="164">
        <v>4850</v>
      </c>
      <c r="O3746" s="162"/>
      <c r="P3746" s="160"/>
      <c r="Q3746" s="162"/>
      <c r="R3746" s="164">
        <v>0</v>
      </c>
      <c r="S3746" s="163" t="s">
        <v>2249</v>
      </c>
      <c r="T3746" s="163"/>
      <c r="U3746" s="161" t="s">
        <v>10</v>
      </c>
      <c r="V3746" s="161" t="s">
        <v>11</v>
      </c>
      <c r="W3746" s="161" t="s">
        <v>12</v>
      </c>
      <c r="X3746" s="161" t="s">
        <v>13</v>
      </c>
      <c r="Y3746" s="165">
        <v>5850</v>
      </c>
      <c r="Z3746" s="165">
        <v>9051101</v>
      </c>
      <c r="AA3746" s="166">
        <v>0</v>
      </c>
      <c r="AB3746" s="167" t="s">
        <v>5383</v>
      </c>
      <c r="AC3746" s="168" t="s">
        <v>3171</v>
      </c>
    </row>
    <row r="3747" spans="1:29" x14ac:dyDescent="0.3">
      <c r="A3747" s="156" t="s">
        <v>2797</v>
      </c>
      <c r="B3747" s="157">
        <v>1</v>
      </c>
      <c r="C3747" s="158" t="s">
        <v>1468</v>
      </c>
      <c r="D3747" s="158" t="s">
        <v>263</v>
      </c>
      <c r="E3747" s="156" t="s">
        <v>2722</v>
      </c>
      <c r="F3747" s="159" t="s">
        <v>2592</v>
      </c>
      <c r="G3747" s="158" t="s">
        <v>1155</v>
      </c>
      <c r="H3747" s="160">
        <v>44131</v>
      </c>
      <c r="I3747" s="160">
        <v>45056</v>
      </c>
      <c r="J3747" s="161" t="s">
        <v>2671</v>
      </c>
      <c r="K3747" s="162" t="s">
        <v>1295</v>
      </c>
      <c r="L3747" s="163" t="s">
        <v>1305</v>
      </c>
      <c r="M3747" s="171">
        <v>-4850</v>
      </c>
      <c r="N3747" s="164">
        <v>-4850</v>
      </c>
      <c r="O3747" s="162"/>
      <c r="P3747" s="160"/>
      <c r="Q3747" s="162"/>
      <c r="R3747" s="164">
        <v>0</v>
      </c>
      <c r="S3747" s="163" t="s">
        <v>2249</v>
      </c>
      <c r="T3747" s="163"/>
      <c r="U3747" s="161" t="s">
        <v>10</v>
      </c>
      <c r="V3747" s="161" t="s">
        <v>11</v>
      </c>
      <c r="W3747" s="161" t="s">
        <v>12</v>
      </c>
      <c r="X3747" s="161" t="s">
        <v>13</v>
      </c>
      <c r="Y3747" s="169">
        <v>5850</v>
      </c>
      <c r="Z3747" s="169">
        <v>9051101</v>
      </c>
      <c r="AA3747" s="166">
        <v>0</v>
      </c>
      <c r="AB3747" s="167" t="s">
        <v>5182</v>
      </c>
      <c r="AC3747" s="168" t="s">
        <v>3171</v>
      </c>
    </row>
    <row r="3748" spans="1:29" x14ac:dyDescent="0.3">
      <c r="A3748" s="156" t="s">
        <v>2797</v>
      </c>
      <c r="B3748" s="157">
        <v>1</v>
      </c>
      <c r="C3748" s="158" t="s">
        <v>1468</v>
      </c>
      <c r="D3748" s="158" t="s">
        <v>263</v>
      </c>
      <c r="E3748" s="156" t="s">
        <v>2722</v>
      </c>
      <c r="F3748" s="159" t="s">
        <v>2592</v>
      </c>
      <c r="G3748" s="158" t="s">
        <v>1155</v>
      </c>
      <c r="H3748" s="160">
        <v>44223</v>
      </c>
      <c r="I3748" s="160">
        <v>44277</v>
      </c>
      <c r="J3748" s="161" t="s">
        <v>979</v>
      </c>
      <c r="K3748" s="162"/>
      <c r="L3748" s="163" t="s">
        <v>1588</v>
      </c>
      <c r="M3748" s="171">
        <v>0</v>
      </c>
      <c r="N3748" s="164">
        <v>6950</v>
      </c>
      <c r="O3748" s="162" t="s">
        <v>1768</v>
      </c>
      <c r="P3748" s="160">
        <v>44277</v>
      </c>
      <c r="Q3748" s="162" t="s">
        <v>1769</v>
      </c>
      <c r="R3748" s="164">
        <v>6950</v>
      </c>
      <c r="S3748" s="163" t="s">
        <v>2249</v>
      </c>
      <c r="T3748" s="163"/>
      <c r="U3748" s="161" t="s">
        <v>10</v>
      </c>
      <c r="V3748" s="161" t="s">
        <v>11</v>
      </c>
      <c r="W3748" s="161" t="s">
        <v>12</v>
      </c>
      <c r="X3748" s="161" t="s">
        <v>13</v>
      </c>
      <c r="Y3748" s="165">
        <v>5850</v>
      </c>
      <c r="Z3748" s="165">
        <v>9051101</v>
      </c>
      <c r="AA3748" s="166">
        <v>0.61233480176211452</v>
      </c>
      <c r="AB3748" s="172" t="s">
        <v>1625</v>
      </c>
      <c r="AC3748" s="168" t="s">
        <v>3171</v>
      </c>
    </row>
    <row r="3749" spans="1:29" x14ac:dyDescent="0.3">
      <c r="A3749" s="156" t="s">
        <v>2797</v>
      </c>
      <c r="B3749" s="157">
        <v>1</v>
      </c>
      <c r="C3749" s="156" t="s">
        <v>1468</v>
      </c>
      <c r="D3749" s="156" t="s">
        <v>263</v>
      </c>
      <c r="E3749" s="156" t="s">
        <v>2722</v>
      </c>
      <c r="F3749" s="159" t="s">
        <v>2592</v>
      </c>
      <c r="G3749" s="156" t="s">
        <v>1155</v>
      </c>
      <c r="H3749" s="160">
        <v>44223</v>
      </c>
      <c r="I3749" s="160">
        <v>45055</v>
      </c>
      <c r="J3749" s="161" t="s">
        <v>2671</v>
      </c>
      <c r="K3749" s="162"/>
      <c r="L3749" s="163" t="s">
        <v>1588</v>
      </c>
      <c r="M3749" s="171">
        <v>500</v>
      </c>
      <c r="N3749" s="164">
        <v>500</v>
      </c>
      <c r="O3749" s="162"/>
      <c r="P3749" s="160"/>
      <c r="Q3749" s="162"/>
      <c r="R3749" s="164">
        <v>0</v>
      </c>
      <c r="S3749" s="158" t="s">
        <v>2249</v>
      </c>
      <c r="T3749" s="163"/>
      <c r="U3749" s="161" t="s">
        <v>10</v>
      </c>
      <c r="V3749" s="161" t="s">
        <v>11</v>
      </c>
      <c r="W3749" s="161" t="s">
        <v>12</v>
      </c>
      <c r="X3749" s="161" t="s">
        <v>13</v>
      </c>
      <c r="Y3749" s="169">
        <v>5850</v>
      </c>
      <c r="Z3749" s="169">
        <v>9051101</v>
      </c>
      <c r="AA3749" s="166">
        <v>0</v>
      </c>
      <c r="AB3749" s="158" t="s">
        <v>5384</v>
      </c>
      <c r="AC3749" s="168" t="s">
        <v>3171</v>
      </c>
    </row>
    <row r="3750" spans="1:29" x14ac:dyDescent="0.3">
      <c r="A3750" s="156" t="s">
        <v>2797</v>
      </c>
      <c r="B3750" s="157">
        <v>1</v>
      </c>
      <c r="C3750" s="158" t="s">
        <v>1468</v>
      </c>
      <c r="D3750" s="158" t="s">
        <v>263</v>
      </c>
      <c r="E3750" s="156" t="s">
        <v>2722</v>
      </c>
      <c r="F3750" s="159" t="s">
        <v>2592</v>
      </c>
      <c r="G3750" s="158" t="s">
        <v>1155</v>
      </c>
      <c r="H3750" s="160">
        <v>44223</v>
      </c>
      <c r="I3750" s="160">
        <v>45056</v>
      </c>
      <c r="J3750" s="161" t="s">
        <v>2671</v>
      </c>
      <c r="K3750" s="162" t="s">
        <v>1560</v>
      </c>
      <c r="L3750" s="163" t="s">
        <v>1588</v>
      </c>
      <c r="M3750" s="171">
        <v>-500</v>
      </c>
      <c r="N3750" s="164">
        <v>-500</v>
      </c>
      <c r="O3750" s="162"/>
      <c r="P3750" s="160"/>
      <c r="Q3750" s="162"/>
      <c r="R3750" s="164">
        <v>0</v>
      </c>
      <c r="S3750" s="162" t="s">
        <v>2249</v>
      </c>
      <c r="T3750" s="163"/>
      <c r="U3750" s="161" t="s">
        <v>10</v>
      </c>
      <c r="V3750" s="161" t="s">
        <v>11</v>
      </c>
      <c r="W3750" s="161" t="s">
        <v>12</v>
      </c>
      <c r="X3750" s="161" t="s">
        <v>13</v>
      </c>
      <c r="Y3750" s="169">
        <v>5850</v>
      </c>
      <c r="Z3750" s="169">
        <v>9051101</v>
      </c>
      <c r="AA3750" s="166">
        <v>0</v>
      </c>
      <c r="AB3750" s="167" t="s">
        <v>5183</v>
      </c>
      <c r="AC3750" s="168" t="s">
        <v>3171</v>
      </c>
    </row>
    <row r="3751" spans="1:29" x14ac:dyDescent="0.3">
      <c r="A3751" s="156" t="s">
        <v>2852</v>
      </c>
      <c r="B3751" s="157">
        <v>1</v>
      </c>
      <c r="C3751" s="158" t="s">
        <v>1468</v>
      </c>
      <c r="D3751" s="156" t="s">
        <v>268</v>
      </c>
      <c r="E3751" s="156" t="s">
        <v>2722</v>
      </c>
      <c r="F3751" s="159" t="s">
        <v>2592</v>
      </c>
      <c r="G3751" s="156" t="s">
        <v>1155</v>
      </c>
      <c r="H3751" s="160">
        <v>44223</v>
      </c>
      <c r="I3751" s="160">
        <v>44277</v>
      </c>
      <c r="J3751" s="161" t="s">
        <v>979</v>
      </c>
      <c r="K3751" s="162"/>
      <c r="L3751" s="163" t="s">
        <v>1588</v>
      </c>
      <c r="M3751" s="171">
        <v>0</v>
      </c>
      <c r="N3751" s="164">
        <v>4400</v>
      </c>
      <c r="O3751" s="162" t="s">
        <v>1770</v>
      </c>
      <c r="P3751" s="160">
        <v>44277</v>
      </c>
      <c r="Q3751" s="162" t="s">
        <v>1769</v>
      </c>
      <c r="R3751" s="164">
        <v>4400</v>
      </c>
      <c r="S3751" s="162" t="s">
        <v>2250</v>
      </c>
      <c r="T3751" s="163"/>
      <c r="U3751" s="161" t="s">
        <v>10</v>
      </c>
      <c r="V3751" s="161" t="s">
        <v>11</v>
      </c>
      <c r="W3751" s="161" t="s">
        <v>12</v>
      </c>
      <c r="X3751" s="161" t="s">
        <v>13</v>
      </c>
      <c r="Y3751" s="169">
        <v>5850</v>
      </c>
      <c r="Z3751" s="169">
        <v>9221101</v>
      </c>
      <c r="AA3751" s="166">
        <v>0.38766519823788548</v>
      </c>
      <c r="AB3751" s="158" t="s">
        <v>1564</v>
      </c>
      <c r="AC3751" s="168" t="s">
        <v>3242</v>
      </c>
    </row>
    <row r="3752" spans="1:29" x14ac:dyDescent="0.3">
      <c r="A3752" s="156" t="s">
        <v>2852</v>
      </c>
      <c r="B3752" s="157">
        <v>1</v>
      </c>
      <c r="C3752" s="156" t="s">
        <v>1468</v>
      </c>
      <c r="D3752" s="158" t="s">
        <v>268</v>
      </c>
      <c r="E3752" s="156" t="s">
        <v>2722</v>
      </c>
      <c r="F3752" s="159" t="s">
        <v>2592</v>
      </c>
      <c r="G3752" s="156" t="s">
        <v>1155</v>
      </c>
      <c r="H3752" s="160">
        <v>44223</v>
      </c>
      <c r="I3752" s="160">
        <v>45055</v>
      </c>
      <c r="J3752" s="161" t="s">
        <v>2671</v>
      </c>
      <c r="K3752" s="162"/>
      <c r="L3752" s="163" t="s">
        <v>1588</v>
      </c>
      <c r="M3752" s="171">
        <v>4900</v>
      </c>
      <c r="N3752" s="164">
        <v>4900</v>
      </c>
      <c r="O3752" s="162"/>
      <c r="P3752" s="160"/>
      <c r="Q3752" s="162"/>
      <c r="R3752" s="164">
        <v>0</v>
      </c>
      <c r="S3752" s="162" t="s">
        <v>2250</v>
      </c>
      <c r="T3752" s="163"/>
      <c r="U3752" s="161" t="s">
        <v>10</v>
      </c>
      <c r="V3752" s="161" t="s">
        <v>11</v>
      </c>
      <c r="W3752" s="161" t="s">
        <v>12</v>
      </c>
      <c r="X3752" s="161" t="s">
        <v>13</v>
      </c>
      <c r="Y3752" s="169">
        <v>5850</v>
      </c>
      <c r="Z3752" s="169">
        <v>9221101</v>
      </c>
      <c r="AA3752" s="166">
        <v>0</v>
      </c>
      <c r="AB3752" s="158" t="s">
        <v>5385</v>
      </c>
      <c r="AC3752" s="168" t="s">
        <v>3242</v>
      </c>
    </row>
    <row r="3753" spans="1:29" x14ac:dyDescent="0.3">
      <c r="A3753" s="156" t="s">
        <v>2852</v>
      </c>
      <c r="B3753" s="157">
        <v>1</v>
      </c>
      <c r="C3753" s="156" t="s">
        <v>1468</v>
      </c>
      <c r="D3753" s="158" t="s">
        <v>268</v>
      </c>
      <c r="E3753" s="156" t="s">
        <v>2722</v>
      </c>
      <c r="F3753" s="158" t="s">
        <v>2592</v>
      </c>
      <c r="G3753" s="156" t="s">
        <v>1155</v>
      </c>
      <c r="H3753" s="160">
        <v>44223</v>
      </c>
      <c r="I3753" s="160">
        <v>45056</v>
      </c>
      <c r="J3753" s="161" t="s">
        <v>2671</v>
      </c>
      <c r="K3753" s="162" t="s">
        <v>1560</v>
      </c>
      <c r="L3753" s="163" t="s">
        <v>1588</v>
      </c>
      <c r="M3753" s="171">
        <v>-4900</v>
      </c>
      <c r="N3753" s="171">
        <v>-4900</v>
      </c>
      <c r="O3753" s="162"/>
      <c r="P3753" s="160"/>
      <c r="Q3753" s="162"/>
      <c r="R3753" s="171">
        <v>0</v>
      </c>
      <c r="S3753" s="163" t="s">
        <v>2250</v>
      </c>
      <c r="T3753" s="162"/>
      <c r="U3753" s="161" t="s">
        <v>10</v>
      </c>
      <c r="V3753" s="161" t="s">
        <v>11</v>
      </c>
      <c r="W3753" s="161" t="s">
        <v>12</v>
      </c>
      <c r="X3753" s="161" t="s">
        <v>13</v>
      </c>
      <c r="Y3753" s="165">
        <v>5850</v>
      </c>
      <c r="Z3753" s="165">
        <v>9221101</v>
      </c>
      <c r="AA3753" s="166">
        <v>0</v>
      </c>
      <c r="AB3753" s="156" t="s">
        <v>5184</v>
      </c>
      <c r="AC3753" s="168" t="s">
        <v>3242</v>
      </c>
    </row>
    <row r="3754" spans="1:29" x14ac:dyDescent="0.3">
      <c r="A3754" s="156" t="s">
        <v>2852</v>
      </c>
      <c r="B3754" s="157">
        <v>1</v>
      </c>
      <c r="C3754" s="158" t="s">
        <v>1468</v>
      </c>
      <c r="D3754" s="158" t="s">
        <v>268</v>
      </c>
      <c r="E3754" s="156" t="s">
        <v>2722</v>
      </c>
      <c r="F3754" s="158" t="s">
        <v>2592</v>
      </c>
      <c r="G3754" s="158" t="s">
        <v>1155</v>
      </c>
      <c r="H3754" s="160">
        <v>44273</v>
      </c>
      <c r="I3754" s="160">
        <v>44302</v>
      </c>
      <c r="J3754" s="161" t="s">
        <v>979</v>
      </c>
      <c r="K3754" s="173"/>
      <c r="L3754" s="158" t="s">
        <v>1853</v>
      </c>
      <c r="M3754" s="171">
        <v>0</v>
      </c>
      <c r="N3754" s="171">
        <v>7910</v>
      </c>
      <c r="O3754" s="162" t="s">
        <v>1884</v>
      </c>
      <c r="P3754" s="160">
        <v>44302</v>
      </c>
      <c r="Q3754" s="162" t="s">
        <v>1885</v>
      </c>
      <c r="R3754" s="171">
        <v>7910</v>
      </c>
      <c r="S3754" s="163" t="s">
        <v>2250</v>
      </c>
      <c r="T3754" s="156"/>
      <c r="U3754" s="161" t="s">
        <v>10</v>
      </c>
      <c r="V3754" s="161" t="s">
        <v>11</v>
      </c>
      <c r="W3754" s="161" t="s">
        <v>12</v>
      </c>
      <c r="X3754" s="161" t="s">
        <v>13</v>
      </c>
      <c r="Y3754" s="165">
        <v>5850</v>
      </c>
      <c r="Z3754" s="165">
        <v>9221101</v>
      </c>
      <c r="AA3754" s="166">
        <v>1</v>
      </c>
      <c r="AB3754" s="163" t="s">
        <v>1758</v>
      </c>
      <c r="AC3754" s="168" t="s">
        <v>3242</v>
      </c>
    </row>
    <row r="3755" spans="1:29" x14ac:dyDescent="0.3">
      <c r="A3755" s="156" t="s">
        <v>2852</v>
      </c>
      <c r="B3755" s="157">
        <v>1</v>
      </c>
      <c r="C3755" s="158" t="s">
        <v>1468</v>
      </c>
      <c r="D3755" s="158" t="s">
        <v>268</v>
      </c>
      <c r="E3755" s="156" t="s">
        <v>2722</v>
      </c>
      <c r="F3755" s="158" t="s">
        <v>2592</v>
      </c>
      <c r="G3755" s="158" t="s">
        <v>1155</v>
      </c>
      <c r="H3755" s="160">
        <v>44273</v>
      </c>
      <c r="I3755" s="160">
        <v>45055</v>
      </c>
      <c r="J3755" s="161" t="s">
        <v>2671</v>
      </c>
      <c r="K3755" s="173"/>
      <c r="L3755" s="158" t="s">
        <v>1853</v>
      </c>
      <c r="M3755" s="171">
        <v>1440</v>
      </c>
      <c r="N3755" s="171">
        <v>1440</v>
      </c>
      <c r="O3755" s="162"/>
      <c r="P3755" s="160"/>
      <c r="Q3755" s="162"/>
      <c r="R3755" s="171">
        <v>0</v>
      </c>
      <c r="S3755" s="163" t="s">
        <v>2250</v>
      </c>
      <c r="T3755" s="156"/>
      <c r="U3755" s="161" t="s">
        <v>10</v>
      </c>
      <c r="V3755" s="161" t="s">
        <v>11</v>
      </c>
      <c r="W3755" s="161" t="s">
        <v>12</v>
      </c>
      <c r="X3755" s="161" t="s">
        <v>13</v>
      </c>
      <c r="Y3755" s="165">
        <v>5850</v>
      </c>
      <c r="Z3755" s="165">
        <v>9221101</v>
      </c>
      <c r="AA3755" s="166">
        <v>0</v>
      </c>
      <c r="AB3755" s="163" t="s">
        <v>5386</v>
      </c>
      <c r="AC3755" s="168" t="s">
        <v>3242</v>
      </c>
    </row>
    <row r="3756" spans="1:29" x14ac:dyDescent="0.3">
      <c r="A3756" s="156" t="s">
        <v>2852</v>
      </c>
      <c r="B3756" s="157">
        <v>1</v>
      </c>
      <c r="C3756" s="158" t="s">
        <v>1468</v>
      </c>
      <c r="D3756" s="158" t="s">
        <v>268</v>
      </c>
      <c r="E3756" s="156" t="s">
        <v>2722</v>
      </c>
      <c r="F3756" s="159" t="s">
        <v>2592</v>
      </c>
      <c r="G3756" s="158" t="s">
        <v>1155</v>
      </c>
      <c r="H3756" s="160">
        <v>44273</v>
      </c>
      <c r="I3756" s="160">
        <v>45056</v>
      </c>
      <c r="J3756" s="161" t="s">
        <v>2671</v>
      </c>
      <c r="K3756" s="162" t="s">
        <v>1757</v>
      </c>
      <c r="L3756" s="163" t="s">
        <v>1853</v>
      </c>
      <c r="M3756" s="171">
        <v>-1440</v>
      </c>
      <c r="N3756" s="164">
        <v>-1440</v>
      </c>
      <c r="O3756" s="162"/>
      <c r="P3756" s="160"/>
      <c r="Q3756" s="162"/>
      <c r="R3756" s="164">
        <v>0</v>
      </c>
      <c r="S3756" s="163" t="s">
        <v>2250</v>
      </c>
      <c r="T3756" s="163"/>
      <c r="U3756" s="161" t="s">
        <v>10</v>
      </c>
      <c r="V3756" s="161" t="s">
        <v>11</v>
      </c>
      <c r="W3756" s="161" t="s">
        <v>12</v>
      </c>
      <c r="X3756" s="161" t="s">
        <v>13</v>
      </c>
      <c r="Y3756" s="165">
        <v>5850</v>
      </c>
      <c r="Z3756" s="165">
        <v>9221101</v>
      </c>
      <c r="AA3756" s="166">
        <v>0</v>
      </c>
      <c r="AB3756" s="167" t="s">
        <v>5185</v>
      </c>
      <c r="AC3756" s="168" t="s">
        <v>3242</v>
      </c>
    </row>
    <row r="3757" spans="1:29" x14ac:dyDescent="0.3">
      <c r="A3757" s="156" t="s">
        <v>2797</v>
      </c>
      <c r="B3757" s="157">
        <v>1</v>
      </c>
      <c r="C3757" s="158" t="s">
        <v>1468</v>
      </c>
      <c r="D3757" s="158" t="s">
        <v>263</v>
      </c>
      <c r="E3757" s="156" t="s">
        <v>2722</v>
      </c>
      <c r="F3757" s="159" t="s">
        <v>2592</v>
      </c>
      <c r="G3757" s="158" t="s">
        <v>1155</v>
      </c>
      <c r="H3757" s="160">
        <v>44274</v>
      </c>
      <c r="I3757" s="160">
        <v>44302</v>
      </c>
      <c r="J3757" s="161" t="s">
        <v>979</v>
      </c>
      <c r="K3757" s="162"/>
      <c r="L3757" s="163" t="s">
        <v>1854</v>
      </c>
      <c r="M3757" s="171">
        <v>0</v>
      </c>
      <c r="N3757" s="164">
        <v>4750</v>
      </c>
      <c r="O3757" s="162" t="s">
        <v>1886</v>
      </c>
      <c r="P3757" s="160">
        <v>44302</v>
      </c>
      <c r="Q3757" s="162" t="s">
        <v>1885</v>
      </c>
      <c r="R3757" s="164">
        <v>4750</v>
      </c>
      <c r="S3757" s="163" t="s">
        <v>2249</v>
      </c>
      <c r="T3757" s="163"/>
      <c r="U3757" s="161" t="s">
        <v>10</v>
      </c>
      <c r="V3757" s="161" t="s">
        <v>11</v>
      </c>
      <c r="W3757" s="161" t="s">
        <v>12</v>
      </c>
      <c r="X3757" s="161" t="s">
        <v>13</v>
      </c>
      <c r="Y3757" s="165">
        <v>5850</v>
      </c>
      <c r="Z3757" s="165">
        <v>9051101</v>
      </c>
      <c r="AA3757" s="166">
        <v>1</v>
      </c>
      <c r="AB3757" s="167" t="s">
        <v>1767</v>
      </c>
      <c r="AC3757" s="168" t="s">
        <v>3171</v>
      </c>
    </row>
    <row r="3758" spans="1:29" x14ac:dyDescent="0.3">
      <c r="A3758" s="156" t="s">
        <v>2797</v>
      </c>
      <c r="B3758" s="157">
        <v>1</v>
      </c>
      <c r="C3758" s="158" t="s">
        <v>1468</v>
      </c>
      <c r="D3758" s="158" t="s">
        <v>263</v>
      </c>
      <c r="E3758" s="156" t="s">
        <v>2722</v>
      </c>
      <c r="F3758" s="159" t="s">
        <v>2592</v>
      </c>
      <c r="G3758" s="158" t="s">
        <v>1155</v>
      </c>
      <c r="H3758" s="160">
        <v>44274</v>
      </c>
      <c r="I3758" s="160">
        <v>45055</v>
      </c>
      <c r="J3758" s="161" t="s">
        <v>2671</v>
      </c>
      <c r="K3758" s="162"/>
      <c r="L3758" s="163" t="s">
        <v>1854</v>
      </c>
      <c r="M3758" s="171">
        <v>2200</v>
      </c>
      <c r="N3758" s="164">
        <v>2200</v>
      </c>
      <c r="O3758" s="162"/>
      <c r="P3758" s="160"/>
      <c r="Q3758" s="162"/>
      <c r="R3758" s="164">
        <v>0</v>
      </c>
      <c r="S3758" s="163" t="s">
        <v>2249</v>
      </c>
      <c r="T3758" s="163"/>
      <c r="U3758" s="161" t="s">
        <v>10</v>
      </c>
      <c r="V3758" s="161" t="s">
        <v>11</v>
      </c>
      <c r="W3758" s="161" t="s">
        <v>12</v>
      </c>
      <c r="X3758" s="161" t="s">
        <v>13</v>
      </c>
      <c r="Y3758" s="165">
        <v>5850</v>
      </c>
      <c r="Z3758" s="165">
        <v>9051101</v>
      </c>
      <c r="AA3758" s="166">
        <v>0</v>
      </c>
      <c r="AB3758" s="167" t="s">
        <v>5387</v>
      </c>
      <c r="AC3758" s="168" t="s">
        <v>3171</v>
      </c>
    </row>
    <row r="3759" spans="1:29" x14ac:dyDescent="0.3">
      <c r="A3759" s="156" t="s">
        <v>2797</v>
      </c>
      <c r="B3759" s="157">
        <v>1</v>
      </c>
      <c r="C3759" s="158" t="s">
        <v>1468</v>
      </c>
      <c r="D3759" s="156" t="s">
        <v>263</v>
      </c>
      <c r="E3759" s="156" t="s">
        <v>2722</v>
      </c>
      <c r="F3759" s="156" t="s">
        <v>2592</v>
      </c>
      <c r="G3759" s="158" t="s">
        <v>1155</v>
      </c>
      <c r="H3759" s="160">
        <v>44274</v>
      </c>
      <c r="I3759" s="160">
        <v>45056</v>
      </c>
      <c r="J3759" s="161" t="s">
        <v>2671</v>
      </c>
      <c r="K3759" s="162" t="s">
        <v>1766</v>
      </c>
      <c r="L3759" s="158" t="s">
        <v>1854</v>
      </c>
      <c r="M3759" s="171">
        <v>-2200</v>
      </c>
      <c r="N3759" s="170">
        <v>-2200</v>
      </c>
      <c r="O3759" s="162"/>
      <c r="P3759" s="160"/>
      <c r="Q3759" s="162"/>
      <c r="R3759" s="171">
        <v>0</v>
      </c>
      <c r="S3759" s="163" t="s">
        <v>2249</v>
      </c>
      <c r="T3759" s="162"/>
      <c r="U3759" s="161" t="s">
        <v>10</v>
      </c>
      <c r="V3759" s="161" t="s">
        <v>11</v>
      </c>
      <c r="W3759" s="161" t="s">
        <v>12</v>
      </c>
      <c r="X3759" s="161" t="s">
        <v>13</v>
      </c>
      <c r="Y3759" s="165">
        <v>5850</v>
      </c>
      <c r="Z3759" s="165">
        <v>9051101</v>
      </c>
      <c r="AA3759" s="166">
        <v>0</v>
      </c>
      <c r="AB3759" s="158" t="s">
        <v>5186</v>
      </c>
      <c r="AC3759" s="168" t="s">
        <v>3171</v>
      </c>
    </row>
    <row r="3760" spans="1:29" x14ac:dyDescent="0.3">
      <c r="A3760" s="156" t="s">
        <v>2797</v>
      </c>
      <c r="B3760" s="157">
        <v>1</v>
      </c>
      <c r="C3760" s="158" t="s">
        <v>1468</v>
      </c>
      <c r="D3760" s="156" t="s">
        <v>263</v>
      </c>
      <c r="E3760" s="156" t="s">
        <v>2722</v>
      </c>
      <c r="F3760" s="158" t="s">
        <v>2592</v>
      </c>
      <c r="G3760" s="158" t="s">
        <v>1155</v>
      </c>
      <c r="H3760" s="160">
        <v>44322</v>
      </c>
      <c r="I3760" s="160">
        <v>44341</v>
      </c>
      <c r="J3760" s="161" t="s">
        <v>979</v>
      </c>
      <c r="K3760" s="173"/>
      <c r="L3760" s="158" t="s">
        <v>2022</v>
      </c>
      <c r="M3760" s="171">
        <v>0</v>
      </c>
      <c r="N3760" s="171">
        <v>3050</v>
      </c>
      <c r="O3760" s="162" t="s">
        <v>2073</v>
      </c>
      <c r="P3760" s="160">
        <v>44341</v>
      </c>
      <c r="Q3760" s="162" t="s">
        <v>2074</v>
      </c>
      <c r="R3760" s="171">
        <v>3050</v>
      </c>
      <c r="S3760" s="163" t="s">
        <v>2249</v>
      </c>
      <c r="T3760" s="156"/>
      <c r="U3760" s="161" t="s">
        <v>10</v>
      </c>
      <c r="V3760" s="161" t="s">
        <v>11</v>
      </c>
      <c r="W3760" s="161" t="s">
        <v>12</v>
      </c>
      <c r="X3760" s="161" t="s">
        <v>13</v>
      </c>
      <c r="Y3760" s="165">
        <v>5850</v>
      </c>
      <c r="Z3760" s="165">
        <v>9051101</v>
      </c>
      <c r="AA3760" s="166">
        <v>0.580952380952381</v>
      </c>
      <c r="AB3760" s="163" t="s">
        <v>1978</v>
      </c>
      <c r="AC3760" s="168" t="s">
        <v>3171</v>
      </c>
    </row>
    <row r="3761" spans="1:29" x14ac:dyDescent="0.3">
      <c r="A3761" s="156" t="s">
        <v>2797</v>
      </c>
      <c r="B3761" s="157">
        <v>1</v>
      </c>
      <c r="C3761" s="156" t="s">
        <v>1468</v>
      </c>
      <c r="D3761" s="158" t="s">
        <v>263</v>
      </c>
      <c r="E3761" s="156" t="s">
        <v>2722</v>
      </c>
      <c r="F3761" s="159" t="s">
        <v>2592</v>
      </c>
      <c r="G3761" s="158" t="s">
        <v>1155</v>
      </c>
      <c r="H3761" s="160">
        <v>44322</v>
      </c>
      <c r="I3761" s="160">
        <v>44447</v>
      </c>
      <c r="J3761" s="161" t="s">
        <v>2202</v>
      </c>
      <c r="K3761" s="162"/>
      <c r="L3761" s="158" t="s">
        <v>2022</v>
      </c>
      <c r="M3761" s="171">
        <v>0</v>
      </c>
      <c r="N3761" s="164">
        <v>2200</v>
      </c>
      <c r="O3761" s="162" t="s">
        <v>759</v>
      </c>
      <c r="P3761" s="160">
        <v>44447</v>
      </c>
      <c r="Q3761" s="162" t="s">
        <v>2378</v>
      </c>
      <c r="R3761" s="164">
        <v>2200</v>
      </c>
      <c r="S3761" s="158" t="s">
        <v>2249</v>
      </c>
      <c r="T3761" s="163"/>
      <c r="U3761" s="161" t="s">
        <v>10</v>
      </c>
      <c r="V3761" s="161" t="s">
        <v>11</v>
      </c>
      <c r="W3761" s="161" t="s">
        <v>12</v>
      </c>
      <c r="X3761" s="161" t="s">
        <v>13</v>
      </c>
      <c r="Y3761" s="169">
        <v>5850</v>
      </c>
      <c r="Z3761" s="169">
        <v>9051101</v>
      </c>
      <c r="AA3761" s="166">
        <v>0.41904761904761906</v>
      </c>
      <c r="AB3761" s="158" t="s">
        <v>1978</v>
      </c>
      <c r="AC3761" s="168" t="s">
        <v>3171</v>
      </c>
    </row>
    <row r="3762" spans="1:29" x14ac:dyDescent="0.3">
      <c r="A3762" s="156" t="s">
        <v>2797</v>
      </c>
      <c r="B3762" s="157">
        <v>1</v>
      </c>
      <c r="C3762" s="158" t="s">
        <v>1468</v>
      </c>
      <c r="D3762" s="156" t="s">
        <v>263</v>
      </c>
      <c r="E3762" s="156" t="s">
        <v>2722</v>
      </c>
      <c r="F3762" s="159" t="s">
        <v>2592</v>
      </c>
      <c r="G3762" s="156" t="s">
        <v>1155</v>
      </c>
      <c r="H3762" s="160">
        <v>44322</v>
      </c>
      <c r="I3762" s="160">
        <v>45076</v>
      </c>
      <c r="J3762" s="161" t="s">
        <v>2671</v>
      </c>
      <c r="K3762" s="162"/>
      <c r="L3762" s="163" t="s">
        <v>2022</v>
      </c>
      <c r="M3762" s="171">
        <v>2300</v>
      </c>
      <c r="N3762" s="164">
        <v>2300</v>
      </c>
      <c r="O3762" s="162"/>
      <c r="P3762" s="160"/>
      <c r="Q3762" s="162"/>
      <c r="R3762" s="164">
        <v>0</v>
      </c>
      <c r="S3762" s="162" t="s">
        <v>2249</v>
      </c>
      <c r="T3762" s="163"/>
      <c r="U3762" s="161" t="s">
        <v>10</v>
      </c>
      <c r="V3762" s="161" t="s">
        <v>11</v>
      </c>
      <c r="W3762" s="161" t="s">
        <v>12</v>
      </c>
      <c r="X3762" s="161" t="s">
        <v>13</v>
      </c>
      <c r="Y3762" s="169">
        <v>5850</v>
      </c>
      <c r="Z3762" s="169">
        <v>9051101</v>
      </c>
      <c r="AA3762" s="166">
        <v>0</v>
      </c>
      <c r="AB3762" s="156" t="s">
        <v>5187</v>
      </c>
      <c r="AC3762" s="168" t="s">
        <v>3171</v>
      </c>
    </row>
    <row r="3763" spans="1:29" x14ac:dyDescent="0.3">
      <c r="A3763" s="156" t="s">
        <v>2797</v>
      </c>
      <c r="B3763" s="157">
        <v>1</v>
      </c>
      <c r="C3763" s="158" t="s">
        <v>1468</v>
      </c>
      <c r="D3763" s="158" t="s">
        <v>263</v>
      </c>
      <c r="E3763" s="156" t="s">
        <v>2722</v>
      </c>
      <c r="F3763" s="159" t="s">
        <v>2592</v>
      </c>
      <c r="G3763" s="156" t="s">
        <v>1155</v>
      </c>
      <c r="H3763" s="160">
        <v>44322</v>
      </c>
      <c r="I3763" s="160">
        <v>45078</v>
      </c>
      <c r="J3763" s="161" t="s">
        <v>2671</v>
      </c>
      <c r="K3763" s="162" t="s">
        <v>1977</v>
      </c>
      <c r="L3763" s="163" t="s">
        <v>2022</v>
      </c>
      <c r="M3763" s="171">
        <v>-2300</v>
      </c>
      <c r="N3763" s="164">
        <v>-2300</v>
      </c>
      <c r="O3763" s="162"/>
      <c r="P3763" s="160"/>
      <c r="Q3763" s="162"/>
      <c r="R3763" s="164">
        <v>0</v>
      </c>
      <c r="S3763" s="163" t="s">
        <v>2249</v>
      </c>
      <c r="T3763" s="163"/>
      <c r="U3763" s="161" t="s">
        <v>10</v>
      </c>
      <c r="V3763" s="161" t="s">
        <v>11</v>
      </c>
      <c r="W3763" s="161" t="s">
        <v>12</v>
      </c>
      <c r="X3763" s="161" t="s">
        <v>13</v>
      </c>
      <c r="Y3763" s="169">
        <v>5850</v>
      </c>
      <c r="Z3763" s="169">
        <v>9051101</v>
      </c>
      <c r="AA3763" s="166">
        <v>0</v>
      </c>
      <c r="AB3763" s="172" t="s">
        <v>5188</v>
      </c>
      <c r="AC3763" s="168" t="s">
        <v>3171</v>
      </c>
    </row>
    <row r="3764" spans="1:29" x14ac:dyDescent="0.3">
      <c r="A3764" s="156" t="s">
        <v>2797</v>
      </c>
      <c r="B3764" s="157">
        <v>1</v>
      </c>
      <c r="C3764" s="158" t="s">
        <v>1468</v>
      </c>
      <c r="D3764" s="158" t="s">
        <v>263</v>
      </c>
      <c r="E3764" s="156" t="s">
        <v>2722</v>
      </c>
      <c r="F3764" s="159" t="s">
        <v>2592</v>
      </c>
      <c r="G3764" s="158" t="s">
        <v>1155</v>
      </c>
      <c r="H3764" s="160">
        <v>44354</v>
      </c>
      <c r="I3764" s="160">
        <v>44369</v>
      </c>
      <c r="J3764" s="161" t="s">
        <v>979</v>
      </c>
      <c r="K3764" s="162" t="s">
        <v>2120</v>
      </c>
      <c r="L3764" s="163" t="s">
        <v>2155</v>
      </c>
      <c r="M3764" s="171">
        <v>0</v>
      </c>
      <c r="N3764" s="164">
        <v>425</v>
      </c>
      <c r="O3764" s="162" t="s">
        <v>2160</v>
      </c>
      <c r="P3764" s="160">
        <v>44369</v>
      </c>
      <c r="Q3764" s="162" t="s">
        <v>2161</v>
      </c>
      <c r="R3764" s="164">
        <v>425</v>
      </c>
      <c r="S3764" s="163" t="s">
        <v>2249</v>
      </c>
      <c r="T3764" s="163"/>
      <c r="U3764" s="161" t="s">
        <v>10</v>
      </c>
      <c r="V3764" s="161" t="s">
        <v>11</v>
      </c>
      <c r="W3764" s="161" t="s">
        <v>12</v>
      </c>
      <c r="X3764" s="161" t="s">
        <v>13</v>
      </c>
      <c r="Y3764" s="169">
        <v>5850</v>
      </c>
      <c r="Z3764" s="169">
        <v>9051101</v>
      </c>
      <c r="AA3764" s="166">
        <v>0.33333333333333331</v>
      </c>
      <c r="AB3764" s="167" t="s">
        <v>2224</v>
      </c>
      <c r="AC3764" s="168" t="s">
        <v>3171</v>
      </c>
    </row>
    <row r="3765" spans="1:29" x14ac:dyDescent="0.3">
      <c r="A3765" s="156" t="s">
        <v>2852</v>
      </c>
      <c r="B3765" s="157">
        <v>1</v>
      </c>
      <c r="C3765" s="156" t="s">
        <v>1468</v>
      </c>
      <c r="D3765" s="158" t="s">
        <v>268</v>
      </c>
      <c r="E3765" s="156" t="s">
        <v>2722</v>
      </c>
      <c r="F3765" s="159" t="s">
        <v>2592</v>
      </c>
      <c r="G3765" s="158" t="s">
        <v>1155</v>
      </c>
      <c r="H3765" s="160">
        <v>44354</v>
      </c>
      <c r="I3765" s="160">
        <v>44369</v>
      </c>
      <c r="J3765" s="161" t="s">
        <v>979</v>
      </c>
      <c r="K3765" s="162" t="s">
        <v>2120</v>
      </c>
      <c r="L3765" s="163" t="s">
        <v>2155</v>
      </c>
      <c r="M3765" s="171">
        <v>0</v>
      </c>
      <c r="N3765" s="164">
        <v>850</v>
      </c>
      <c r="O3765" s="162" t="s">
        <v>2162</v>
      </c>
      <c r="P3765" s="160">
        <v>44369</v>
      </c>
      <c r="Q3765" s="162" t="s">
        <v>2161</v>
      </c>
      <c r="R3765" s="164">
        <v>850</v>
      </c>
      <c r="S3765" s="158" t="s">
        <v>2250</v>
      </c>
      <c r="T3765" s="163"/>
      <c r="U3765" s="161" t="s">
        <v>10</v>
      </c>
      <c r="V3765" s="161" t="s">
        <v>11</v>
      </c>
      <c r="W3765" s="161" t="s">
        <v>12</v>
      </c>
      <c r="X3765" s="161" t="s">
        <v>13</v>
      </c>
      <c r="Y3765" s="169">
        <v>5850</v>
      </c>
      <c r="Z3765" s="169">
        <v>9221101</v>
      </c>
      <c r="AA3765" s="166">
        <v>0.66666666666666663</v>
      </c>
      <c r="AB3765" s="167" t="s">
        <v>2251</v>
      </c>
      <c r="AC3765" s="168" t="s">
        <v>3242</v>
      </c>
    </row>
    <row r="3766" spans="1:29" x14ac:dyDescent="0.3">
      <c r="A3766" s="156" t="s">
        <v>2797</v>
      </c>
      <c r="B3766" s="157">
        <v>1</v>
      </c>
      <c r="C3766" s="158" t="s">
        <v>1468</v>
      </c>
      <c r="D3766" s="156" t="s">
        <v>263</v>
      </c>
      <c r="E3766" s="156" t="s">
        <v>2722</v>
      </c>
      <c r="F3766" s="159" t="s">
        <v>2592</v>
      </c>
      <c r="G3766" s="156" t="s">
        <v>1155</v>
      </c>
      <c r="H3766" s="160">
        <v>44418</v>
      </c>
      <c r="I3766" s="160">
        <v>44469</v>
      </c>
      <c r="J3766" s="161" t="s">
        <v>2202</v>
      </c>
      <c r="K3766" s="162"/>
      <c r="L3766" s="163" t="s">
        <v>2254</v>
      </c>
      <c r="M3766" s="171">
        <v>0</v>
      </c>
      <c r="N3766" s="164">
        <v>2200</v>
      </c>
      <c r="O3766" s="162" t="s">
        <v>2415</v>
      </c>
      <c r="P3766" s="160">
        <v>44469</v>
      </c>
      <c r="Q3766" s="162" t="s">
        <v>2416</v>
      </c>
      <c r="R3766" s="164">
        <v>2200</v>
      </c>
      <c r="S3766" s="163" t="s">
        <v>2249</v>
      </c>
      <c r="T3766" s="163"/>
      <c r="U3766" s="161" t="s">
        <v>10</v>
      </c>
      <c r="V3766" s="161" t="s">
        <v>11</v>
      </c>
      <c r="W3766" s="161" t="s">
        <v>12</v>
      </c>
      <c r="X3766" s="161" t="s">
        <v>13</v>
      </c>
      <c r="Y3766" s="169">
        <v>5850</v>
      </c>
      <c r="Z3766" s="165">
        <v>9051101</v>
      </c>
      <c r="AA3766" s="166">
        <v>1</v>
      </c>
      <c r="AB3766" s="167" t="s">
        <v>5046</v>
      </c>
      <c r="AC3766" s="168" t="s">
        <v>3171</v>
      </c>
    </row>
    <row r="3767" spans="1:29" x14ac:dyDescent="0.3">
      <c r="A3767" s="156" t="s">
        <v>2797</v>
      </c>
      <c r="B3767" s="157">
        <v>1</v>
      </c>
      <c r="C3767" s="167" t="s">
        <v>1468</v>
      </c>
      <c r="D3767" s="158" t="s">
        <v>263</v>
      </c>
      <c r="E3767" s="156" t="s">
        <v>2722</v>
      </c>
      <c r="F3767" s="159" t="s">
        <v>2592</v>
      </c>
      <c r="G3767" s="167" t="s">
        <v>1155</v>
      </c>
      <c r="H3767" s="160">
        <v>44418</v>
      </c>
      <c r="I3767" s="160">
        <v>45055</v>
      </c>
      <c r="J3767" s="161" t="s">
        <v>2671</v>
      </c>
      <c r="K3767" s="162"/>
      <c r="L3767" s="163" t="s">
        <v>2254</v>
      </c>
      <c r="M3767" s="171">
        <v>400</v>
      </c>
      <c r="N3767" s="164">
        <v>400</v>
      </c>
      <c r="O3767" s="162"/>
      <c r="P3767" s="160"/>
      <c r="Q3767" s="162"/>
      <c r="R3767" s="164">
        <v>0</v>
      </c>
      <c r="S3767" s="162" t="s">
        <v>2249</v>
      </c>
      <c r="T3767" s="163"/>
      <c r="U3767" s="161" t="s">
        <v>10</v>
      </c>
      <c r="V3767" s="161" t="s">
        <v>11</v>
      </c>
      <c r="W3767" s="161" t="s">
        <v>12</v>
      </c>
      <c r="X3767" s="161" t="s">
        <v>13</v>
      </c>
      <c r="Y3767" s="169">
        <v>5850</v>
      </c>
      <c r="Z3767" s="169">
        <v>9051101</v>
      </c>
      <c r="AA3767" s="166">
        <v>0</v>
      </c>
      <c r="AB3767" s="167" t="s">
        <v>5388</v>
      </c>
      <c r="AC3767" s="168" t="s">
        <v>3171</v>
      </c>
    </row>
    <row r="3768" spans="1:29" x14ac:dyDescent="0.3">
      <c r="A3768" s="156" t="s">
        <v>2797</v>
      </c>
      <c r="B3768" s="157">
        <v>1</v>
      </c>
      <c r="C3768" s="158" t="s">
        <v>1468</v>
      </c>
      <c r="D3768" s="158" t="s">
        <v>263</v>
      </c>
      <c r="E3768" s="156" t="s">
        <v>2722</v>
      </c>
      <c r="F3768" s="159" t="s">
        <v>2592</v>
      </c>
      <c r="G3768" s="158" t="s">
        <v>1155</v>
      </c>
      <c r="H3768" s="160">
        <v>44418</v>
      </c>
      <c r="I3768" s="160">
        <v>45056</v>
      </c>
      <c r="J3768" s="161" t="s">
        <v>2671</v>
      </c>
      <c r="K3768" s="162" t="s">
        <v>2252</v>
      </c>
      <c r="L3768" s="156" t="s">
        <v>2254</v>
      </c>
      <c r="M3768" s="171">
        <v>-400</v>
      </c>
      <c r="N3768" s="164">
        <v>-400</v>
      </c>
      <c r="O3768" s="162"/>
      <c r="P3768" s="160"/>
      <c r="Q3768" s="162"/>
      <c r="R3768" s="164">
        <v>0</v>
      </c>
      <c r="S3768" s="163" t="s">
        <v>2249</v>
      </c>
      <c r="T3768" s="163"/>
      <c r="U3768" s="161" t="s">
        <v>10</v>
      </c>
      <c r="V3768" s="161" t="s">
        <v>11</v>
      </c>
      <c r="W3768" s="161" t="s">
        <v>12</v>
      </c>
      <c r="X3768" s="161" t="s">
        <v>13</v>
      </c>
      <c r="Y3768" s="169">
        <v>5850</v>
      </c>
      <c r="Z3768" s="169">
        <v>9051101</v>
      </c>
      <c r="AA3768" s="166">
        <v>0</v>
      </c>
      <c r="AB3768" s="172" t="s">
        <v>5189</v>
      </c>
      <c r="AC3768" s="168" t="s">
        <v>3171</v>
      </c>
    </row>
    <row r="3769" spans="1:29" x14ac:dyDescent="0.3">
      <c r="A3769" s="156" t="s">
        <v>2820</v>
      </c>
      <c r="B3769" s="157">
        <v>2</v>
      </c>
      <c r="C3769" s="158" t="s">
        <v>1468</v>
      </c>
      <c r="D3769" s="158" t="s">
        <v>130</v>
      </c>
      <c r="E3769" s="156" t="s">
        <v>2722</v>
      </c>
      <c r="F3769" s="159" t="s">
        <v>2592</v>
      </c>
      <c r="G3769" s="158" t="s">
        <v>1155</v>
      </c>
      <c r="H3769" s="160">
        <v>44853</v>
      </c>
      <c r="I3769" s="160">
        <v>44879</v>
      </c>
      <c r="J3769" s="161" t="s">
        <v>2671</v>
      </c>
      <c r="K3769" s="162"/>
      <c r="L3769" s="163" t="s">
        <v>3137</v>
      </c>
      <c r="M3769" s="171">
        <v>0</v>
      </c>
      <c r="N3769" s="164">
        <v>7100</v>
      </c>
      <c r="O3769" s="162" t="s">
        <v>3144</v>
      </c>
      <c r="P3769" s="160">
        <v>44879</v>
      </c>
      <c r="Q3769" s="162" t="s">
        <v>3145</v>
      </c>
      <c r="R3769" s="164">
        <v>7100</v>
      </c>
      <c r="S3769" s="163" t="s">
        <v>1571</v>
      </c>
      <c r="T3769" s="163"/>
      <c r="U3769" s="161" t="s">
        <v>10</v>
      </c>
      <c r="V3769" s="161" t="s">
        <v>11</v>
      </c>
      <c r="W3769" s="161" t="s">
        <v>12</v>
      </c>
      <c r="X3769" s="161" t="s">
        <v>13</v>
      </c>
      <c r="Y3769" s="169">
        <v>5850</v>
      </c>
      <c r="Z3769" s="169">
        <v>9121101</v>
      </c>
      <c r="AA3769" s="166">
        <v>0.73575129533678751</v>
      </c>
      <c r="AB3769" s="167" t="s">
        <v>5047</v>
      </c>
      <c r="AC3769" s="168" t="s">
        <v>3197</v>
      </c>
    </row>
    <row r="3770" spans="1:29" x14ac:dyDescent="0.3">
      <c r="A3770" s="156" t="s">
        <v>2820</v>
      </c>
      <c r="B3770" s="157">
        <v>2</v>
      </c>
      <c r="C3770" s="158" t="s">
        <v>1468</v>
      </c>
      <c r="D3770" s="158" t="s">
        <v>130</v>
      </c>
      <c r="E3770" s="156" t="s">
        <v>2722</v>
      </c>
      <c r="F3770" s="159" t="s">
        <v>2592</v>
      </c>
      <c r="G3770" s="158" t="s">
        <v>1155</v>
      </c>
      <c r="H3770" s="160">
        <v>44853</v>
      </c>
      <c r="I3770" s="160">
        <v>45121</v>
      </c>
      <c r="J3770" s="161" t="s">
        <v>2671</v>
      </c>
      <c r="K3770" s="162"/>
      <c r="L3770" s="163" t="s">
        <v>3137</v>
      </c>
      <c r="M3770" s="171">
        <v>0</v>
      </c>
      <c r="N3770" s="164">
        <v>2550</v>
      </c>
      <c r="O3770" s="162" t="s">
        <v>5313</v>
      </c>
      <c r="P3770" s="160">
        <v>45121</v>
      </c>
      <c r="Q3770" s="162" t="s">
        <v>5314</v>
      </c>
      <c r="R3770" s="164">
        <v>2550</v>
      </c>
      <c r="S3770" s="163" t="s">
        <v>1571</v>
      </c>
      <c r="T3770" s="163"/>
      <c r="U3770" s="161" t="s">
        <v>10</v>
      </c>
      <c r="V3770" s="161" t="s">
        <v>11</v>
      </c>
      <c r="W3770" s="161" t="s">
        <v>12</v>
      </c>
      <c r="X3770" s="161" t="s">
        <v>13</v>
      </c>
      <c r="Y3770" s="169">
        <v>5850</v>
      </c>
      <c r="Z3770" s="169">
        <v>9121101</v>
      </c>
      <c r="AA3770" s="166">
        <v>0.26424870466321243</v>
      </c>
      <c r="AB3770" s="167" t="s">
        <v>5238</v>
      </c>
      <c r="AC3770" s="168" t="s">
        <v>3197</v>
      </c>
    </row>
    <row r="3771" spans="1:29" x14ac:dyDescent="0.3">
      <c r="A3771" s="156" t="s">
        <v>2820</v>
      </c>
      <c r="B3771" s="157">
        <v>2</v>
      </c>
      <c r="C3771" s="158" t="s">
        <v>1468</v>
      </c>
      <c r="D3771" s="158" t="s">
        <v>130</v>
      </c>
      <c r="E3771" s="156" t="s">
        <v>2722</v>
      </c>
      <c r="F3771" s="159" t="s">
        <v>2592</v>
      </c>
      <c r="G3771" s="158" t="s">
        <v>1155</v>
      </c>
      <c r="H3771" s="160">
        <v>44853</v>
      </c>
      <c r="I3771" s="160">
        <v>45122</v>
      </c>
      <c r="J3771" s="161" t="s">
        <v>2671</v>
      </c>
      <c r="K3771" s="162"/>
      <c r="L3771" s="163" t="s">
        <v>3137</v>
      </c>
      <c r="M3771" s="171">
        <v>550</v>
      </c>
      <c r="N3771" s="164">
        <v>550</v>
      </c>
      <c r="O3771" s="162"/>
      <c r="P3771" s="160"/>
      <c r="Q3771" s="162"/>
      <c r="R3771" s="164">
        <v>0</v>
      </c>
      <c r="S3771" s="163" t="s">
        <v>1571</v>
      </c>
      <c r="T3771" s="163"/>
      <c r="U3771" s="161" t="s">
        <v>10</v>
      </c>
      <c r="V3771" s="161" t="s">
        <v>11</v>
      </c>
      <c r="W3771" s="161" t="s">
        <v>12</v>
      </c>
      <c r="X3771" s="161" t="s">
        <v>13</v>
      </c>
      <c r="Y3771" s="169">
        <v>5850</v>
      </c>
      <c r="Z3771" s="169">
        <v>9121101</v>
      </c>
      <c r="AA3771" s="166">
        <v>0</v>
      </c>
      <c r="AB3771" s="167" t="s">
        <v>5319</v>
      </c>
      <c r="AC3771" s="168" t="s">
        <v>3197</v>
      </c>
    </row>
    <row r="3772" spans="1:29" x14ac:dyDescent="0.3">
      <c r="A3772" s="156" t="s">
        <v>2820</v>
      </c>
      <c r="B3772" s="157">
        <v>2</v>
      </c>
      <c r="C3772" s="158" t="s">
        <v>1468</v>
      </c>
      <c r="D3772" s="158" t="s">
        <v>130</v>
      </c>
      <c r="E3772" s="156" t="s">
        <v>2722</v>
      </c>
      <c r="F3772" s="159" t="s">
        <v>2592</v>
      </c>
      <c r="G3772" s="158" t="s">
        <v>1155</v>
      </c>
      <c r="H3772" s="160">
        <v>44853</v>
      </c>
      <c r="I3772" s="160">
        <v>45123</v>
      </c>
      <c r="J3772" s="161" t="s">
        <v>2671</v>
      </c>
      <c r="K3772" s="162" t="s">
        <v>3057</v>
      </c>
      <c r="L3772" s="163" t="s">
        <v>3137</v>
      </c>
      <c r="M3772" s="171">
        <v>-550</v>
      </c>
      <c r="N3772" s="164">
        <v>-550</v>
      </c>
      <c r="O3772" s="162"/>
      <c r="P3772" s="160"/>
      <c r="Q3772" s="162"/>
      <c r="R3772" s="164">
        <v>0</v>
      </c>
      <c r="S3772" s="163" t="s">
        <v>1571</v>
      </c>
      <c r="T3772" s="163"/>
      <c r="U3772" s="161" t="s">
        <v>10</v>
      </c>
      <c r="V3772" s="161" t="s">
        <v>11</v>
      </c>
      <c r="W3772" s="161" t="s">
        <v>12</v>
      </c>
      <c r="X3772" s="161" t="s">
        <v>13</v>
      </c>
      <c r="Y3772" s="169">
        <v>5850</v>
      </c>
      <c r="Z3772" s="169">
        <v>9121101</v>
      </c>
      <c r="AA3772" s="166">
        <v>0</v>
      </c>
      <c r="AB3772" s="167" t="s">
        <v>5320</v>
      </c>
      <c r="AC3772" s="168" t="s">
        <v>3197</v>
      </c>
    </row>
    <row r="3773" spans="1:29" x14ac:dyDescent="0.3">
      <c r="A3773" s="156" t="s">
        <v>2869</v>
      </c>
      <c r="B3773" s="157">
        <v>1</v>
      </c>
      <c r="C3773" s="158" t="s">
        <v>1468</v>
      </c>
      <c r="D3773" s="158" t="s">
        <v>235</v>
      </c>
      <c r="E3773" s="156" t="s">
        <v>2722</v>
      </c>
      <c r="F3773" s="159" t="s">
        <v>2592</v>
      </c>
      <c r="G3773" s="158" t="s">
        <v>1155</v>
      </c>
      <c r="H3773" s="160">
        <v>44853</v>
      </c>
      <c r="I3773" s="160">
        <v>44879</v>
      </c>
      <c r="J3773" s="161" t="s">
        <v>2671</v>
      </c>
      <c r="K3773" s="162"/>
      <c r="L3773" s="163" t="s">
        <v>3138</v>
      </c>
      <c r="M3773" s="171">
        <v>0</v>
      </c>
      <c r="N3773" s="164">
        <v>5550</v>
      </c>
      <c r="O3773" s="162" t="s">
        <v>3146</v>
      </c>
      <c r="P3773" s="160">
        <v>44879</v>
      </c>
      <c r="Q3773" s="162" t="s">
        <v>3145</v>
      </c>
      <c r="R3773" s="164">
        <v>5550</v>
      </c>
      <c r="S3773" s="163" t="s">
        <v>1572</v>
      </c>
      <c r="T3773" s="163"/>
      <c r="U3773" s="161" t="s">
        <v>10</v>
      </c>
      <c r="V3773" s="161" t="s">
        <v>11</v>
      </c>
      <c r="W3773" s="161" t="s">
        <v>12</v>
      </c>
      <c r="X3773" s="161" t="s">
        <v>13</v>
      </c>
      <c r="Y3773" s="169">
        <v>5850</v>
      </c>
      <c r="Z3773" s="169">
        <v>9241101</v>
      </c>
      <c r="AA3773" s="166">
        <v>1</v>
      </c>
      <c r="AB3773" s="167" t="s">
        <v>5048</v>
      </c>
      <c r="AC3773" s="168" t="s">
        <v>3252</v>
      </c>
    </row>
    <row r="3774" spans="1:29" x14ac:dyDescent="0.3">
      <c r="A3774" s="156" t="s">
        <v>2869</v>
      </c>
      <c r="B3774" s="157">
        <v>1</v>
      </c>
      <c r="C3774" s="158" t="s">
        <v>1468</v>
      </c>
      <c r="D3774" s="158" t="s">
        <v>235</v>
      </c>
      <c r="E3774" s="156" t="s">
        <v>2722</v>
      </c>
      <c r="F3774" s="159" t="s">
        <v>2592</v>
      </c>
      <c r="G3774" s="158" t="s">
        <v>1155</v>
      </c>
      <c r="H3774" s="160">
        <v>44853</v>
      </c>
      <c r="I3774" s="160">
        <v>45055</v>
      </c>
      <c r="J3774" s="161" t="s">
        <v>2671</v>
      </c>
      <c r="K3774" s="162"/>
      <c r="L3774" s="163" t="s">
        <v>3138</v>
      </c>
      <c r="M3774" s="171">
        <v>1000</v>
      </c>
      <c r="N3774" s="164">
        <v>1000</v>
      </c>
      <c r="O3774" s="162"/>
      <c r="P3774" s="160"/>
      <c r="Q3774" s="162"/>
      <c r="R3774" s="164">
        <v>0</v>
      </c>
      <c r="S3774" s="163" t="s">
        <v>1572</v>
      </c>
      <c r="T3774" s="163"/>
      <c r="U3774" s="161" t="s">
        <v>10</v>
      </c>
      <c r="V3774" s="161" t="s">
        <v>11</v>
      </c>
      <c r="W3774" s="161" t="s">
        <v>12</v>
      </c>
      <c r="X3774" s="161" t="s">
        <v>13</v>
      </c>
      <c r="Y3774" s="169">
        <v>5850</v>
      </c>
      <c r="Z3774" s="169">
        <v>9241101</v>
      </c>
      <c r="AA3774" s="166">
        <v>0</v>
      </c>
      <c r="AB3774" s="167" t="s">
        <v>5389</v>
      </c>
      <c r="AC3774" s="168" t="s">
        <v>3252</v>
      </c>
    </row>
    <row r="3775" spans="1:29" x14ac:dyDescent="0.3">
      <c r="A3775" s="156" t="s">
        <v>2869</v>
      </c>
      <c r="B3775" s="157">
        <v>1</v>
      </c>
      <c r="C3775" s="158" t="s">
        <v>1468</v>
      </c>
      <c r="D3775" s="158" t="s">
        <v>235</v>
      </c>
      <c r="E3775" s="156" t="s">
        <v>2722</v>
      </c>
      <c r="F3775" s="159" t="s">
        <v>2592</v>
      </c>
      <c r="G3775" s="158" t="s">
        <v>1155</v>
      </c>
      <c r="H3775" s="160">
        <v>44853</v>
      </c>
      <c r="I3775" s="160">
        <v>45056</v>
      </c>
      <c r="J3775" s="161" t="s">
        <v>2671</v>
      </c>
      <c r="K3775" s="162" t="s">
        <v>3058</v>
      </c>
      <c r="L3775" s="163" t="s">
        <v>3138</v>
      </c>
      <c r="M3775" s="171">
        <v>-1000</v>
      </c>
      <c r="N3775" s="164">
        <v>-1000</v>
      </c>
      <c r="O3775" s="162"/>
      <c r="P3775" s="160"/>
      <c r="Q3775" s="162"/>
      <c r="R3775" s="164">
        <v>0</v>
      </c>
      <c r="S3775" s="163" t="s">
        <v>1572</v>
      </c>
      <c r="T3775" s="163"/>
      <c r="U3775" s="161" t="s">
        <v>10</v>
      </c>
      <c r="V3775" s="161" t="s">
        <v>11</v>
      </c>
      <c r="W3775" s="161" t="s">
        <v>12</v>
      </c>
      <c r="X3775" s="161" t="s">
        <v>13</v>
      </c>
      <c r="Y3775" s="169">
        <v>5850</v>
      </c>
      <c r="Z3775" s="169">
        <v>9241101</v>
      </c>
      <c r="AA3775" s="166">
        <v>0</v>
      </c>
      <c r="AB3775" s="167" t="s">
        <v>5193</v>
      </c>
      <c r="AC3775" s="168" t="s">
        <v>3252</v>
      </c>
    </row>
    <row r="3776" spans="1:29" x14ac:dyDescent="0.3">
      <c r="A3776" s="156" t="s">
        <v>2884</v>
      </c>
      <c r="B3776" s="157">
        <v>2</v>
      </c>
      <c r="C3776" s="158" t="s">
        <v>1468</v>
      </c>
      <c r="D3776" s="158" t="s">
        <v>284</v>
      </c>
      <c r="E3776" s="156" t="s">
        <v>2722</v>
      </c>
      <c r="F3776" s="159" t="s">
        <v>2592</v>
      </c>
      <c r="G3776" s="158" t="s">
        <v>1155</v>
      </c>
      <c r="H3776" s="160">
        <v>44853</v>
      </c>
      <c r="I3776" s="160">
        <v>44900</v>
      </c>
      <c r="J3776" s="161" t="s">
        <v>2671</v>
      </c>
      <c r="K3776" s="162"/>
      <c r="L3776" s="163" t="s">
        <v>3139</v>
      </c>
      <c r="M3776" s="171">
        <v>0</v>
      </c>
      <c r="N3776" s="164">
        <v>2000</v>
      </c>
      <c r="O3776" s="162" t="s">
        <v>4856</v>
      </c>
      <c r="P3776" s="160">
        <v>44900</v>
      </c>
      <c r="Q3776" s="162" t="s">
        <v>4857</v>
      </c>
      <c r="R3776" s="164">
        <v>2000</v>
      </c>
      <c r="S3776" s="163" t="s">
        <v>1573</v>
      </c>
      <c r="T3776" s="163"/>
      <c r="U3776" s="161" t="s">
        <v>10</v>
      </c>
      <c r="V3776" s="161" t="s">
        <v>11</v>
      </c>
      <c r="W3776" s="161" t="s">
        <v>12</v>
      </c>
      <c r="X3776" s="161" t="s">
        <v>13</v>
      </c>
      <c r="Y3776" s="169">
        <v>5850</v>
      </c>
      <c r="Z3776" s="169">
        <v>9301101</v>
      </c>
      <c r="AA3776" s="166">
        <v>0.43956043956043955</v>
      </c>
      <c r="AB3776" s="167" t="s">
        <v>5049</v>
      </c>
      <c r="AC3776" s="168" t="s">
        <v>3282</v>
      </c>
    </row>
    <row r="3777" spans="1:29" x14ac:dyDescent="0.3">
      <c r="A3777" s="156" t="s">
        <v>2884</v>
      </c>
      <c r="B3777" s="157">
        <v>2</v>
      </c>
      <c r="C3777" s="158" t="s">
        <v>1468</v>
      </c>
      <c r="D3777" s="158" t="s">
        <v>284</v>
      </c>
      <c r="E3777" s="156" t="s">
        <v>2722</v>
      </c>
      <c r="F3777" s="159" t="s">
        <v>2592</v>
      </c>
      <c r="G3777" s="158" t="s">
        <v>1155</v>
      </c>
      <c r="H3777" s="160">
        <v>44853</v>
      </c>
      <c r="I3777" s="160">
        <v>45127</v>
      </c>
      <c r="J3777" s="161" t="s">
        <v>2671</v>
      </c>
      <c r="K3777" s="162"/>
      <c r="L3777" s="163" t="s">
        <v>3139</v>
      </c>
      <c r="M3777" s="171">
        <v>0</v>
      </c>
      <c r="N3777" s="164">
        <v>2550</v>
      </c>
      <c r="O3777" s="162" t="s">
        <v>5315</v>
      </c>
      <c r="P3777" s="160">
        <v>45127</v>
      </c>
      <c r="Q3777" s="162" t="s">
        <v>5399</v>
      </c>
      <c r="R3777" s="164">
        <v>2550</v>
      </c>
      <c r="S3777" s="163" t="s">
        <v>1573</v>
      </c>
      <c r="T3777" s="163"/>
      <c r="U3777" s="161" t="s">
        <v>10</v>
      </c>
      <c r="V3777" s="161" t="s">
        <v>11</v>
      </c>
      <c r="W3777" s="161" t="s">
        <v>12</v>
      </c>
      <c r="X3777" s="161" t="s">
        <v>13</v>
      </c>
      <c r="Y3777" s="169">
        <v>5850</v>
      </c>
      <c r="Z3777" s="169">
        <v>9301101</v>
      </c>
      <c r="AA3777" s="166">
        <v>0.56043956043956045</v>
      </c>
      <c r="AB3777" s="167" t="s">
        <v>5400</v>
      </c>
      <c r="AC3777" s="168" t="s">
        <v>3282</v>
      </c>
    </row>
    <row r="3778" spans="1:29" x14ac:dyDescent="0.3">
      <c r="A3778" s="156" t="s">
        <v>2884</v>
      </c>
      <c r="B3778" s="157">
        <v>2</v>
      </c>
      <c r="C3778" s="158" t="s">
        <v>1468</v>
      </c>
      <c r="D3778" s="158" t="s">
        <v>284</v>
      </c>
      <c r="E3778" s="156" t="s">
        <v>2722</v>
      </c>
      <c r="F3778" s="159" t="s">
        <v>2592</v>
      </c>
      <c r="G3778" s="158" t="s">
        <v>1155</v>
      </c>
      <c r="H3778" s="160">
        <v>44853</v>
      </c>
      <c r="I3778" s="160">
        <v>45128</v>
      </c>
      <c r="J3778" s="161" t="s">
        <v>2671</v>
      </c>
      <c r="K3778" s="162"/>
      <c r="L3778" s="163" t="s">
        <v>3139</v>
      </c>
      <c r="M3778" s="171">
        <v>450</v>
      </c>
      <c r="N3778" s="164">
        <v>450</v>
      </c>
      <c r="O3778" s="162"/>
      <c r="P3778" s="160"/>
      <c r="Q3778" s="162"/>
      <c r="R3778" s="164">
        <v>0</v>
      </c>
      <c r="S3778" s="163" t="s">
        <v>1573</v>
      </c>
      <c r="T3778" s="163"/>
      <c r="U3778" s="161" t="s">
        <v>10</v>
      </c>
      <c r="V3778" s="161" t="s">
        <v>11</v>
      </c>
      <c r="W3778" s="161" t="s">
        <v>12</v>
      </c>
      <c r="X3778" s="161" t="s">
        <v>13</v>
      </c>
      <c r="Y3778" s="169">
        <v>5850</v>
      </c>
      <c r="Z3778" s="169">
        <v>9301101</v>
      </c>
      <c r="AA3778" s="166">
        <v>0</v>
      </c>
      <c r="AB3778" s="167" t="s">
        <v>5401</v>
      </c>
      <c r="AC3778" s="168" t="s">
        <v>3282</v>
      </c>
    </row>
    <row r="3779" spans="1:29" x14ac:dyDescent="0.3">
      <c r="A3779" s="156" t="s">
        <v>2884</v>
      </c>
      <c r="B3779" s="157">
        <v>2</v>
      </c>
      <c r="C3779" s="158" t="s">
        <v>1468</v>
      </c>
      <c r="D3779" s="158" t="s">
        <v>284</v>
      </c>
      <c r="E3779" s="156" t="s">
        <v>2722</v>
      </c>
      <c r="F3779" s="159" t="s">
        <v>2592</v>
      </c>
      <c r="G3779" s="158" t="s">
        <v>1155</v>
      </c>
      <c r="H3779" s="160">
        <v>44853</v>
      </c>
      <c r="I3779" s="160">
        <v>45129</v>
      </c>
      <c r="J3779" s="161" t="s">
        <v>2671</v>
      </c>
      <c r="K3779" s="162" t="s">
        <v>3059</v>
      </c>
      <c r="L3779" s="163" t="s">
        <v>3139</v>
      </c>
      <c r="M3779" s="171">
        <v>-450</v>
      </c>
      <c r="N3779" s="164">
        <v>-450</v>
      </c>
      <c r="O3779" s="162"/>
      <c r="P3779" s="160"/>
      <c r="Q3779" s="162"/>
      <c r="R3779" s="164">
        <v>0</v>
      </c>
      <c r="S3779" s="163" t="s">
        <v>1573</v>
      </c>
      <c r="T3779" s="163"/>
      <c r="U3779" s="161" t="s">
        <v>10</v>
      </c>
      <c r="V3779" s="161" t="s">
        <v>11</v>
      </c>
      <c r="W3779" s="161" t="s">
        <v>12</v>
      </c>
      <c r="X3779" s="161" t="s">
        <v>13</v>
      </c>
      <c r="Y3779" s="169">
        <v>5850</v>
      </c>
      <c r="Z3779" s="169">
        <v>9301101</v>
      </c>
      <c r="AA3779" s="166">
        <v>0</v>
      </c>
      <c r="AB3779" s="167" t="s">
        <v>5402</v>
      </c>
      <c r="AC3779" s="168" t="s">
        <v>3282</v>
      </c>
    </row>
    <row r="3780" spans="1:29" x14ac:dyDescent="0.3">
      <c r="A3780" s="156" t="s">
        <v>2869</v>
      </c>
      <c r="B3780" s="157">
        <v>1</v>
      </c>
      <c r="C3780" s="158" t="s">
        <v>1468</v>
      </c>
      <c r="D3780" s="158" t="s">
        <v>235</v>
      </c>
      <c r="E3780" s="156" t="s">
        <v>2722</v>
      </c>
      <c r="F3780" s="159" t="s">
        <v>2592</v>
      </c>
      <c r="G3780" s="158" t="s">
        <v>1155</v>
      </c>
      <c r="H3780" s="160">
        <v>44998</v>
      </c>
      <c r="I3780" s="160">
        <v>45062</v>
      </c>
      <c r="J3780" s="161" t="s">
        <v>2671</v>
      </c>
      <c r="K3780" s="162"/>
      <c r="L3780" s="163" t="s">
        <v>5164</v>
      </c>
      <c r="M3780" s="171">
        <v>0</v>
      </c>
      <c r="N3780" s="164">
        <v>2000</v>
      </c>
      <c r="O3780" s="162" t="s">
        <v>5194</v>
      </c>
      <c r="P3780" s="160">
        <v>45062</v>
      </c>
      <c r="Q3780" s="162" t="s">
        <v>5195</v>
      </c>
      <c r="R3780" s="164">
        <v>2000</v>
      </c>
      <c r="S3780" s="163" t="s">
        <v>1572</v>
      </c>
      <c r="T3780" s="163"/>
      <c r="U3780" s="161" t="s">
        <v>10</v>
      </c>
      <c r="V3780" s="161" t="s">
        <v>11</v>
      </c>
      <c r="W3780" s="161" t="s">
        <v>12</v>
      </c>
      <c r="X3780" s="161" t="s">
        <v>13</v>
      </c>
      <c r="Y3780" s="169">
        <v>5850</v>
      </c>
      <c r="Z3780" s="169">
        <v>9241101</v>
      </c>
      <c r="AA3780" s="166">
        <v>0.5</v>
      </c>
      <c r="AB3780" s="167" t="s">
        <v>5051</v>
      </c>
      <c r="AC3780" s="168" t="s">
        <v>3252</v>
      </c>
    </row>
    <row r="3781" spans="1:29" x14ac:dyDescent="0.3">
      <c r="A3781" s="156" t="s">
        <v>2869</v>
      </c>
      <c r="B3781" s="157">
        <v>1</v>
      </c>
      <c r="C3781" s="158" t="s">
        <v>1468</v>
      </c>
      <c r="D3781" s="158" t="s">
        <v>235</v>
      </c>
      <c r="E3781" s="156" t="s">
        <v>2722</v>
      </c>
      <c r="F3781" s="159" t="s">
        <v>2592</v>
      </c>
      <c r="G3781" s="158" t="s">
        <v>1155</v>
      </c>
      <c r="H3781" s="160">
        <v>44998</v>
      </c>
      <c r="I3781" s="160">
        <v>45106</v>
      </c>
      <c r="J3781" s="161" t="s">
        <v>2671</v>
      </c>
      <c r="K3781" s="162"/>
      <c r="L3781" s="163" t="s">
        <v>5164</v>
      </c>
      <c r="M3781" s="171">
        <v>0</v>
      </c>
      <c r="N3781" s="164">
        <v>2000</v>
      </c>
      <c r="O3781" s="162" t="s">
        <v>5249</v>
      </c>
      <c r="P3781" s="160">
        <v>45106</v>
      </c>
      <c r="Q3781" s="162" t="s">
        <v>5250</v>
      </c>
      <c r="R3781" s="164">
        <v>2000</v>
      </c>
      <c r="S3781" s="163" t="s">
        <v>1572</v>
      </c>
      <c r="T3781" s="163"/>
      <c r="U3781" s="161" t="s">
        <v>10</v>
      </c>
      <c r="V3781" s="161" t="s">
        <v>11</v>
      </c>
      <c r="W3781" s="161" t="s">
        <v>12</v>
      </c>
      <c r="X3781" s="161" t="s">
        <v>13</v>
      </c>
      <c r="Y3781" s="169">
        <v>5850</v>
      </c>
      <c r="Z3781" s="169">
        <v>9241101</v>
      </c>
      <c r="AA3781" s="166">
        <v>0.5</v>
      </c>
      <c r="AB3781" s="167" t="s">
        <v>5051</v>
      </c>
      <c r="AC3781" s="168" t="s">
        <v>3252</v>
      </c>
    </row>
    <row r="3782" spans="1:29" x14ac:dyDescent="0.3">
      <c r="A3782" s="156" t="s">
        <v>2869</v>
      </c>
      <c r="B3782" s="157">
        <v>1</v>
      </c>
      <c r="C3782" s="158" t="s">
        <v>1468</v>
      </c>
      <c r="D3782" s="158" t="s">
        <v>235</v>
      </c>
      <c r="E3782" s="156" t="s">
        <v>2722</v>
      </c>
      <c r="F3782" s="159" t="s">
        <v>2592</v>
      </c>
      <c r="G3782" s="158" t="s">
        <v>1155</v>
      </c>
      <c r="H3782" s="160">
        <v>44998</v>
      </c>
      <c r="I3782" s="160">
        <v>46152</v>
      </c>
      <c r="J3782" s="161" t="s">
        <v>6707</v>
      </c>
      <c r="K3782" s="162"/>
      <c r="L3782" s="163" t="s">
        <v>5164</v>
      </c>
      <c r="M3782" s="171">
        <v>1000</v>
      </c>
      <c r="N3782" s="164">
        <v>1000</v>
      </c>
      <c r="O3782" s="162"/>
      <c r="P3782" s="160"/>
      <c r="Q3782" s="162"/>
      <c r="R3782" s="164">
        <v>0</v>
      </c>
      <c r="S3782" s="163" t="s">
        <v>1572</v>
      </c>
      <c r="T3782" s="163"/>
      <c r="U3782" s="161" t="s">
        <v>10</v>
      </c>
      <c r="V3782" s="161" t="s">
        <v>11</v>
      </c>
      <c r="W3782" s="161" t="s">
        <v>12</v>
      </c>
      <c r="X3782" s="161" t="s">
        <v>13</v>
      </c>
      <c r="Y3782" s="169">
        <v>5850</v>
      </c>
      <c r="Z3782" s="169">
        <v>9241101</v>
      </c>
      <c r="AA3782" s="166">
        <v>0</v>
      </c>
      <c r="AB3782" s="167" t="s">
        <v>5051</v>
      </c>
      <c r="AC3782" s="168" t="s">
        <v>3252</v>
      </c>
    </row>
    <row r="3783" spans="1:29" x14ac:dyDescent="0.3">
      <c r="A3783" s="156" t="s">
        <v>2869</v>
      </c>
      <c r="B3783" s="157">
        <v>1</v>
      </c>
      <c r="C3783" s="158" t="s">
        <v>1468</v>
      </c>
      <c r="D3783" s="158" t="s">
        <v>235</v>
      </c>
      <c r="E3783" s="156" t="s">
        <v>2722</v>
      </c>
      <c r="F3783" s="159" t="s">
        <v>2592</v>
      </c>
      <c r="G3783" s="158" t="s">
        <v>1155</v>
      </c>
      <c r="H3783" s="160">
        <v>44998</v>
      </c>
      <c r="I3783" s="160">
        <v>46153</v>
      </c>
      <c r="J3783" s="161" t="s">
        <v>6707</v>
      </c>
      <c r="K3783" s="162" t="s">
        <v>5050</v>
      </c>
      <c r="L3783" s="163" t="s">
        <v>5164</v>
      </c>
      <c r="M3783" s="171">
        <v>-1000</v>
      </c>
      <c r="N3783" s="164">
        <v>-1000</v>
      </c>
      <c r="O3783" s="162"/>
      <c r="P3783" s="160"/>
      <c r="Q3783" s="162"/>
      <c r="R3783" s="164">
        <v>0</v>
      </c>
      <c r="S3783" s="163" t="s">
        <v>1572</v>
      </c>
      <c r="T3783" s="163"/>
      <c r="U3783" s="161" t="s">
        <v>10</v>
      </c>
      <c r="V3783" s="161" t="s">
        <v>11</v>
      </c>
      <c r="W3783" s="161" t="s">
        <v>12</v>
      </c>
      <c r="X3783" s="161" t="s">
        <v>13</v>
      </c>
      <c r="Y3783" s="169">
        <v>5850</v>
      </c>
      <c r="Z3783" s="169">
        <v>9241101</v>
      </c>
      <c r="AA3783" s="166">
        <v>0</v>
      </c>
      <c r="AB3783" s="167" t="s">
        <v>8437</v>
      </c>
      <c r="AC3783" s="168" t="s">
        <v>3252</v>
      </c>
    </row>
    <row r="3784" spans="1:29" x14ac:dyDescent="0.3">
      <c r="A3784" s="156" t="s">
        <v>2884</v>
      </c>
      <c r="B3784" s="157">
        <v>2</v>
      </c>
      <c r="C3784" s="158" t="s">
        <v>1468</v>
      </c>
      <c r="D3784" s="158" t="s">
        <v>284</v>
      </c>
      <c r="E3784" s="156" t="s">
        <v>2722</v>
      </c>
      <c r="F3784" s="159" t="s">
        <v>2592</v>
      </c>
      <c r="G3784" s="158" t="s">
        <v>1155</v>
      </c>
      <c r="H3784" s="160">
        <v>45037</v>
      </c>
      <c r="I3784" s="160">
        <v>45121</v>
      </c>
      <c r="J3784" s="161" t="s">
        <v>2671</v>
      </c>
      <c r="K3784" s="162" t="s">
        <v>5097</v>
      </c>
      <c r="L3784" s="163" t="s">
        <v>5237</v>
      </c>
      <c r="M3784" s="171">
        <v>0</v>
      </c>
      <c r="N3784" s="164">
        <v>3000</v>
      </c>
      <c r="O3784" s="162" t="s">
        <v>5315</v>
      </c>
      <c r="P3784" s="160">
        <v>45121</v>
      </c>
      <c r="Q3784" s="162" t="s">
        <v>5314</v>
      </c>
      <c r="R3784" s="164">
        <v>3000</v>
      </c>
      <c r="S3784" s="163" t="s">
        <v>1573</v>
      </c>
      <c r="T3784" s="163"/>
      <c r="U3784" s="161" t="s">
        <v>10</v>
      </c>
      <c r="V3784" s="161" t="s">
        <v>11</v>
      </c>
      <c r="W3784" s="161" t="s">
        <v>12</v>
      </c>
      <c r="X3784" s="161" t="s">
        <v>13</v>
      </c>
      <c r="Y3784" s="169">
        <v>5850</v>
      </c>
      <c r="Z3784" s="169">
        <v>9301101</v>
      </c>
      <c r="AA3784" s="166">
        <v>1</v>
      </c>
      <c r="AB3784" s="167" t="s">
        <v>5098</v>
      </c>
      <c r="AC3784" s="168" t="s">
        <v>3282</v>
      </c>
    </row>
    <row r="3785" spans="1:29" x14ac:dyDescent="0.3">
      <c r="A3785" s="156" t="s">
        <v>2820</v>
      </c>
      <c r="B3785" s="157">
        <v>2</v>
      </c>
      <c r="C3785" s="158" t="s">
        <v>1468</v>
      </c>
      <c r="D3785" s="158" t="s">
        <v>130</v>
      </c>
      <c r="E3785" s="156" t="s">
        <v>2722</v>
      </c>
      <c r="F3785" s="159" t="s">
        <v>2592</v>
      </c>
      <c r="G3785" s="158" t="s">
        <v>1155</v>
      </c>
      <c r="H3785" s="160">
        <v>45064</v>
      </c>
      <c r="I3785" s="160">
        <v>45121</v>
      </c>
      <c r="J3785" s="161" t="s">
        <v>2671</v>
      </c>
      <c r="K3785" s="162"/>
      <c r="L3785" s="163" t="s">
        <v>5236</v>
      </c>
      <c r="M3785" s="171">
        <v>0</v>
      </c>
      <c r="N3785" s="164">
        <v>7100</v>
      </c>
      <c r="O3785" s="162" t="s">
        <v>5313</v>
      </c>
      <c r="P3785" s="160">
        <v>45121</v>
      </c>
      <c r="Q3785" s="162" t="s">
        <v>5314</v>
      </c>
      <c r="R3785" s="164">
        <v>7100</v>
      </c>
      <c r="S3785" s="163" t="s">
        <v>1571</v>
      </c>
      <c r="T3785" s="163"/>
      <c r="U3785" s="161" t="s">
        <v>10</v>
      </c>
      <c r="V3785" s="161" t="s">
        <v>11</v>
      </c>
      <c r="W3785" s="161" t="s">
        <v>12</v>
      </c>
      <c r="X3785" s="161" t="s">
        <v>13</v>
      </c>
      <c r="Y3785" s="169">
        <v>5850</v>
      </c>
      <c r="Z3785" s="169">
        <v>9121101</v>
      </c>
      <c r="AA3785" s="166">
        <v>1</v>
      </c>
      <c r="AB3785" s="167" t="s">
        <v>5176</v>
      </c>
      <c r="AC3785" s="168" t="s">
        <v>3197</v>
      </c>
    </row>
    <row r="3786" spans="1:29" x14ac:dyDescent="0.3">
      <c r="A3786" s="156" t="s">
        <v>2820</v>
      </c>
      <c r="B3786" s="157">
        <v>2</v>
      </c>
      <c r="C3786" s="158" t="s">
        <v>1468</v>
      </c>
      <c r="D3786" s="158" t="s">
        <v>130</v>
      </c>
      <c r="E3786" s="156" t="s">
        <v>2722</v>
      </c>
      <c r="F3786" s="159" t="s">
        <v>2592</v>
      </c>
      <c r="G3786" s="158" t="s">
        <v>1155</v>
      </c>
      <c r="H3786" s="160">
        <v>45064</v>
      </c>
      <c r="I3786" s="160">
        <v>45122</v>
      </c>
      <c r="J3786" s="161" t="s">
        <v>2671</v>
      </c>
      <c r="K3786" s="162"/>
      <c r="L3786" s="163" t="s">
        <v>5236</v>
      </c>
      <c r="M3786" s="171">
        <v>550</v>
      </c>
      <c r="N3786" s="164">
        <v>550</v>
      </c>
      <c r="O3786" s="162"/>
      <c r="P3786" s="160"/>
      <c r="Q3786" s="162"/>
      <c r="R3786" s="164">
        <v>0</v>
      </c>
      <c r="S3786" s="163" t="s">
        <v>1571</v>
      </c>
      <c r="T3786" s="163"/>
      <c r="U3786" s="161" t="s">
        <v>10</v>
      </c>
      <c r="V3786" s="161" t="s">
        <v>11</v>
      </c>
      <c r="W3786" s="161" t="s">
        <v>12</v>
      </c>
      <c r="X3786" s="161" t="s">
        <v>13</v>
      </c>
      <c r="Y3786" s="169">
        <v>5850</v>
      </c>
      <c r="Z3786" s="169">
        <v>9121101</v>
      </c>
      <c r="AA3786" s="166">
        <v>0</v>
      </c>
      <c r="AB3786" s="167" t="s">
        <v>5321</v>
      </c>
      <c r="AC3786" s="168" t="s">
        <v>3197</v>
      </c>
    </row>
    <row r="3787" spans="1:29" x14ac:dyDescent="0.3">
      <c r="A3787" s="156" t="s">
        <v>2820</v>
      </c>
      <c r="B3787" s="157">
        <v>2</v>
      </c>
      <c r="C3787" s="158" t="s">
        <v>1468</v>
      </c>
      <c r="D3787" s="158" t="s">
        <v>130</v>
      </c>
      <c r="E3787" s="156" t="s">
        <v>2722</v>
      </c>
      <c r="F3787" s="159" t="s">
        <v>2592</v>
      </c>
      <c r="G3787" s="158" t="s">
        <v>1155</v>
      </c>
      <c r="H3787" s="160">
        <v>45064</v>
      </c>
      <c r="I3787" s="160">
        <v>45123</v>
      </c>
      <c r="J3787" s="161" t="s">
        <v>2671</v>
      </c>
      <c r="K3787" s="162" t="s">
        <v>5175</v>
      </c>
      <c r="L3787" s="163" t="s">
        <v>5236</v>
      </c>
      <c r="M3787" s="171">
        <v>-550</v>
      </c>
      <c r="N3787" s="164">
        <v>-550</v>
      </c>
      <c r="O3787" s="162"/>
      <c r="P3787" s="160"/>
      <c r="Q3787" s="162"/>
      <c r="R3787" s="164">
        <v>0</v>
      </c>
      <c r="S3787" s="163" t="s">
        <v>1571</v>
      </c>
      <c r="T3787" s="163"/>
      <c r="U3787" s="161" t="s">
        <v>10</v>
      </c>
      <c r="V3787" s="161" t="s">
        <v>11</v>
      </c>
      <c r="W3787" s="161" t="s">
        <v>12</v>
      </c>
      <c r="X3787" s="161" t="s">
        <v>13</v>
      </c>
      <c r="Y3787" s="169">
        <v>5850</v>
      </c>
      <c r="Z3787" s="169">
        <v>9121101</v>
      </c>
      <c r="AA3787" s="166">
        <v>0</v>
      </c>
      <c r="AB3787" s="167" t="s">
        <v>5322</v>
      </c>
      <c r="AC3787" s="168" t="s">
        <v>3197</v>
      </c>
    </row>
    <row r="3788" spans="1:29" x14ac:dyDescent="0.3">
      <c r="A3788" s="156" t="s">
        <v>2869</v>
      </c>
      <c r="B3788" s="157">
        <v>1</v>
      </c>
      <c r="C3788" s="158" t="s">
        <v>1468</v>
      </c>
      <c r="D3788" s="158" t="s">
        <v>235</v>
      </c>
      <c r="E3788" s="156" t="s">
        <v>2722</v>
      </c>
      <c r="F3788" s="159" t="s">
        <v>2592</v>
      </c>
      <c r="G3788" s="158" t="s">
        <v>1155</v>
      </c>
      <c r="H3788" s="160">
        <v>45092</v>
      </c>
      <c r="I3788" s="160">
        <v>45184</v>
      </c>
      <c r="J3788" s="161" t="s">
        <v>5251</v>
      </c>
      <c r="K3788" s="162"/>
      <c r="L3788" s="163" t="s">
        <v>5253</v>
      </c>
      <c r="M3788" s="171">
        <v>0</v>
      </c>
      <c r="N3788" s="164">
        <v>2550</v>
      </c>
      <c r="O3788" s="162" t="s">
        <v>5511</v>
      </c>
      <c r="P3788" s="160">
        <v>45184</v>
      </c>
      <c r="Q3788" s="162" t="s">
        <v>5512</v>
      </c>
      <c r="R3788" s="164">
        <v>2550</v>
      </c>
      <c r="S3788" s="163" t="s">
        <v>1572</v>
      </c>
      <c r="T3788" s="163"/>
      <c r="U3788" s="161" t="s">
        <v>10</v>
      </c>
      <c r="V3788" s="161" t="s">
        <v>11</v>
      </c>
      <c r="W3788" s="161" t="s">
        <v>12</v>
      </c>
      <c r="X3788" s="161" t="s">
        <v>13</v>
      </c>
      <c r="Y3788" s="165">
        <v>5850</v>
      </c>
      <c r="Z3788" s="165">
        <v>9241101</v>
      </c>
      <c r="AA3788" s="166">
        <v>1</v>
      </c>
      <c r="AB3788" s="167" t="s">
        <v>5240</v>
      </c>
      <c r="AC3788" s="168" t="s">
        <v>3252</v>
      </c>
    </row>
    <row r="3789" spans="1:29" x14ac:dyDescent="0.3">
      <c r="A3789" s="156" t="s">
        <v>2869</v>
      </c>
      <c r="B3789" s="157">
        <v>1</v>
      </c>
      <c r="C3789" s="156" t="s">
        <v>1468</v>
      </c>
      <c r="D3789" s="158" t="s">
        <v>235</v>
      </c>
      <c r="E3789" s="156" t="s">
        <v>2722</v>
      </c>
      <c r="F3789" s="159" t="s">
        <v>2592</v>
      </c>
      <c r="G3789" s="156" t="s">
        <v>1155</v>
      </c>
      <c r="H3789" s="160">
        <v>45092</v>
      </c>
      <c r="I3789" s="160">
        <v>46152</v>
      </c>
      <c r="J3789" s="161" t="s">
        <v>6707</v>
      </c>
      <c r="K3789" s="173"/>
      <c r="L3789" s="156" t="s">
        <v>5253</v>
      </c>
      <c r="M3789" s="171">
        <v>2000</v>
      </c>
      <c r="N3789" s="171">
        <v>2000</v>
      </c>
      <c r="O3789" s="176"/>
      <c r="P3789" s="160"/>
      <c r="Q3789" s="162"/>
      <c r="R3789" s="164">
        <v>0</v>
      </c>
      <c r="S3789" s="158" t="s">
        <v>1572</v>
      </c>
      <c r="T3789" s="163"/>
      <c r="U3789" s="161" t="s">
        <v>10</v>
      </c>
      <c r="V3789" s="161" t="s">
        <v>11</v>
      </c>
      <c r="W3789" s="161" t="s">
        <v>12</v>
      </c>
      <c r="X3789" s="161" t="s">
        <v>13</v>
      </c>
      <c r="Y3789" s="169">
        <v>5850</v>
      </c>
      <c r="Z3789" s="177">
        <v>9241101</v>
      </c>
      <c r="AA3789" s="166">
        <v>0</v>
      </c>
      <c r="AB3789" s="156" t="s">
        <v>5240</v>
      </c>
      <c r="AC3789" s="168" t="s">
        <v>3252</v>
      </c>
    </row>
    <row r="3790" spans="1:29" x14ac:dyDescent="0.3">
      <c r="A3790" s="156" t="s">
        <v>2869</v>
      </c>
      <c r="B3790" s="157">
        <v>1</v>
      </c>
      <c r="C3790" s="158" t="s">
        <v>1468</v>
      </c>
      <c r="D3790" s="156" t="s">
        <v>235</v>
      </c>
      <c r="E3790" s="156" t="s">
        <v>2722</v>
      </c>
      <c r="F3790" s="158" t="s">
        <v>2592</v>
      </c>
      <c r="G3790" s="158" t="s">
        <v>1155</v>
      </c>
      <c r="H3790" s="160">
        <v>45092</v>
      </c>
      <c r="I3790" s="160">
        <v>46153</v>
      </c>
      <c r="J3790" s="161" t="s">
        <v>6707</v>
      </c>
      <c r="K3790" s="162" t="s">
        <v>5239</v>
      </c>
      <c r="L3790" s="163" t="s">
        <v>5253</v>
      </c>
      <c r="M3790" s="171">
        <v>-2000</v>
      </c>
      <c r="N3790" s="171">
        <v>-2000</v>
      </c>
      <c r="O3790" s="162"/>
      <c r="P3790" s="160"/>
      <c r="Q3790" s="162"/>
      <c r="R3790" s="171">
        <v>0</v>
      </c>
      <c r="S3790" s="158" t="s">
        <v>1572</v>
      </c>
      <c r="T3790" s="156"/>
      <c r="U3790" s="161" t="s">
        <v>10</v>
      </c>
      <c r="V3790" s="161" t="s">
        <v>11</v>
      </c>
      <c r="W3790" s="161" t="s">
        <v>12</v>
      </c>
      <c r="X3790" s="161" t="s">
        <v>13</v>
      </c>
      <c r="Y3790" s="165">
        <v>5850</v>
      </c>
      <c r="Z3790" s="165">
        <v>9241101</v>
      </c>
      <c r="AA3790" s="166">
        <v>0</v>
      </c>
      <c r="AB3790" s="158" t="s">
        <v>8438</v>
      </c>
      <c r="AC3790" s="168" t="s">
        <v>3252</v>
      </c>
    </row>
    <row r="3791" spans="1:29" x14ac:dyDescent="0.3">
      <c r="A3791" s="156" t="s">
        <v>2820</v>
      </c>
      <c r="B3791" s="157">
        <v>2</v>
      </c>
      <c r="C3791" s="158" t="s">
        <v>1468</v>
      </c>
      <c r="D3791" s="156" t="s">
        <v>130</v>
      </c>
      <c r="E3791" s="156" t="s">
        <v>2722</v>
      </c>
      <c r="F3791" s="159" t="s">
        <v>2592</v>
      </c>
      <c r="G3791" s="156" t="s">
        <v>1155</v>
      </c>
      <c r="H3791" s="160">
        <v>45162</v>
      </c>
      <c r="I3791" s="160">
        <v>45223</v>
      </c>
      <c r="J3791" s="161" t="s">
        <v>5251</v>
      </c>
      <c r="K3791" s="162" t="s">
        <v>5490</v>
      </c>
      <c r="L3791" s="163" t="s">
        <v>5518</v>
      </c>
      <c r="M3791" s="171">
        <v>0</v>
      </c>
      <c r="N3791" s="164">
        <v>3550</v>
      </c>
      <c r="O3791" s="162" t="s">
        <v>5555</v>
      </c>
      <c r="P3791" s="160">
        <v>45223</v>
      </c>
      <c r="Q3791" s="162" t="s">
        <v>5554</v>
      </c>
      <c r="R3791" s="164">
        <v>3550</v>
      </c>
      <c r="S3791" s="162" t="s">
        <v>1571</v>
      </c>
      <c r="T3791" s="163"/>
      <c r="U3791" s="161" t="s">
        <v>10</v>
      </c>
      <c r="V3791" s="161" t="s">
        <v>11</v>
      </c>
      <c r="W3791" s="161" t="s">
        <v>12</v>
      </c>
      <c r="X3791" s="161" t="s">
        <v>13</v>
      </c>
      <c r="Y3791" s="169">
        <v>5850</v>
      </c>
      <c r="Z3791" s="169">
        <v>9121101</v>
      </c>
      <c r="AA3791" s="166">
        <v>1</v>
      </c>
      <c r="AB3791" s="158" t="s">
        <v>5552</v>
      </c>
      <c r="AC3791" s="168" t="s">
        <v>3197</v>
      </c>
    </row>
    <row r="3792" spans="1:29" s="14" customFormat="1" ht="15.6" x14ac:dyDescent="0.3">
      <c r="A3792" s="156" t="s">
        <v>2820</v>
      </c>
      <c r="B3792" s="157">
        <v>2</v>
      </c>
      <c r="C3792" s="156" t="s">
        <v>1468</v>
      </c>
      <c r="D3792" s="156" t="s">
        <v>130</v>
      </c>
      <c r="E3792" s="156" t="s">
        <v>2722</v>
      </c>
      <c r="F3792" s="159" t="s">
        <v>2592</v>
      </c>
      <c r="G3792" s="156" t="s">
        <v>1155</v>
      </c>
      <c r="H3792" s="160">
        <v>45133</v>
      </c>
      <c r="I3792" s="160">
        <v>45223</v>
      </c>
      <c r="J3792" s="161" t="s">
        <v>5251</v>
      </c>
      <c r="K3792" s="162"/>
      <c r="L3792" s="163" t="s">
        <v>5545</v>
      </c>
      <c r="M3792" s="171">
        <v>0</v>
      </c>
      <c r="N3792" s="164">
        <v>3550</v>
      </c>
      <c r="O3792" s="162" t="s">
        <v>5553</v>
      </c>
      <c r="P3792" s="160">
        <v>45223</v>
      </c>
      <c r="Q3792" s="162" t="s">
        <v>5554</v>
      </c>
      <c r="R3792" s="164">
        <v>3550</v>
      </c>
      <c r="S3792" s="163" t="s">
        <v>1571</v>
      </c>
      <c r="T3792" s="163"/>
      <c r="U3792" s="161" t="s">
        <v>10</v>
      </c>
      <c r="V3792" s="161" t="s">
        <v>11</v>
      </c>
      <c r="W3792" s="161" t="s">
        <v>12</v>
      </c>
      <c r="X3792" s="161" t="s">
        <v>13</v>
      </c>
      <c r="Y3792" s="169">
        <v>5850</v>
      </c>
      <c r="Z3792" s="169">
        <v>9121101</v>
      </c>
      <c r="AA3792" s="166">
        <v>1</v>
      </c>
      <c r="AB3792" s="158" t="s">
        <v>5419</v>
      </c>
      <c r="AC3792" s="168" t="s">
        <v>3197</v>
      </c>
    </row>
    <row r="3793" spans="1:29" s="14" customFormat="1" ht="15.6" x14ac:dyDescent="0.3">
      <c r="A3793" s="156" t="s">
        <v>2820</v>
      </c>
      <c r="B3793" s="157">
        <v>2</v>
      </c>
      <c r="C3793" s="158" t="s">
        <v>1468</v>
      </c>
      <c r="D3793" s="158" t="s">
        <v>130</v>
      </c>
      <c r="E3793" s="156" t="s">
        <v>2722</v>
      </c>
      <c r="F3793" s="159" t="s">
        <v>2592</v>
      </c>
      <c r="G3793" s="158" t="s">
        <v>1155</v>
      </c>
      <c r="H3793" s="160">
        <v>45133</v>
      </c>
      <c r="I3793" s="160">
        <v>46152</v>
      </c>
      <c r="J3793" s="161" t="s">
        <v>6707</v>
      </c>
      <c r="K3793" s="162"/>
      <c r="L3793" s="163" t="s">
        <v>5545</v>
      </c>
      <c r="M3793" s="171">
        <v>1000</v>
      </c>
      <c r="N3793" s="164">
        <v>1000</v>
      </c>
      <c r="O3793" s="162"/>
      <c r="P3793" s="160"/>
      <c r="Q3793" s="162"/>
      <c r="R3793" s="164">
        <v>0</v>
      </c>
      <c r="S3793" s="163" t="s">
        <v>1571</v>
      </c>
      <c r="T3793" s="163"/>
      <c r="U3793" s="161" t="s">
        <v>10</v>
      </c>
      <c r="V3793" s="161" t="s">
        <v>11</v>
      </c>
      <c r="W3793" s="161" t="s">
        <v>12</v>
      </c>
      <c r="X3793" s="161" t="s">
        <v>13</v>
      </c>
      <c r="Y3793" s="169">
        <v>5850</v>
      </c>
      <c r="Z3793" s="165">
        <v>9121101</v>
      </c>
      <c r="AA3793" s="166">
        <v>0</v>
      </c>
      <c r="AB3793" s="158" t="s">
        <v>5419</v>
      </c>
      <c r="AC3793" s="168" t="s">
        <v>3197</v>
      </c>
    </row>
    <row r="3794" spans="1:29" s="14" customFormat="1" ht="15.6" x14ac:dyDescent="0.3">
      <c r="A3794" s="156" t="s">
        <v>2820</v>
      </c>
      <c r="B3794" s="157">
        <v>2</v>
      </c>
      <c r="C3794" s="158" t="s">
        <v>1468</v>
      </c>
      <c r="D3794" s="158" t="s">
        <v>130</v>
      </c>
      <c r="E3794" s="156" t="s">
        <v>2722</v>
      </c>
      <c r="F3794" s="159" t="s">
        <v>2592</v>
      </c>
      <c r="G3794" s="158" t="s">
        <v>1155</v>
      </c>
      <c r="H3794" s="160">
        <v>45133</v>
      </c>
      <c r="I3794" s="160">
        <v>46153</v>
      </c>
      <c r="J3794" s="161" t="s">
        <v>6707</v>
      </c>
      <c r="K3794" s="162" t="s">
        <v>5418</v>
      </c>
      <c r="L3794" s="163" t="s">
        <v>5545</v>
      </c>
      <c r="M3794" s="171">
        <v>-1000</v>
      </c>
      <c r="N3794" s="171">
        <v>-1000</v>
      </c>
      <c r="O3794" s="162"/>
      <c r="P3794" s="160"/>
      <c r="Q3794" s="162"/>
      <c r="R3794" s="164">
        <v>0</v>
      </c>
      <c r="S3794" s="163" t="s">
        <v>1571</v>
      </c>
      <c r="T3794" s="163"/>
      <c r="U3794" s="161" t="s">
        <v>10</v>
      </c>
      <c r="V3794" s="161" t="s">
        <v>11</v>
      </c>
      <c r="W3794" s="161" t="s">
        <v>12</v>
      </c>
      <c r="X3794" s="161" t="s">
        <v>13</v>
      </c>
      <c r="Y3794" s="165">
        <v>5850</v>
      </c>
      <c r="Z3794" s="165">
        <v>9121101</v>
      </c>
      <c r="AA3794" s="166">
        <v>0</v>
      </c>
      <c r="AB3794" s="167" t="s">
        <v>8439</v>
      </c>
      <c r="AC3794" s="168" t="s">
        <v>3197</v>
      </c>
    </row>
    <row r="3795" spans="1:29" s="14" customFormat="1" ht="15.6" x14ac:dyDescent="0.3">
      <c r="A3795" s="156" t="s">
        <v>2869</v>
      </c>
      <c r="B3795" s="157">
        <v>1</v>
      </c>
      <c r="C3795" s="158" t="s">
        <v>1468</v>
      </c>
      <c r="D3795" s="156" t="s">
        <v>235</v>
      </c>
      <c r="E3795" s="156" t="s">
        <v>2722</v>
      </c>
      <c r="F3795" s="159" t="s">
        <v>2592</v>
      </c>
      <c r="G3795" s="156" t="s">
        <v>1155</v>
      </c>
      <c r="H3795" s="160">
        <v>45133</v>
      </c>
      <c r="I3795" s="160">
        <v>45215</v>
      </c>
      <c r="J3795" s="161" t="s">
        <v>5251</v>
      </c>
      <c r="K3795" s="162"/>
      <c r="L3795" s="163" t="s">
        <v>5546</v>
      </c>
      <c r="M3795" s="171">
        <v>0</v>
      </c>
      <c r="N3795" s="164">
        <v>3000</v>
      </c>
      <c r="O3795" s="162" t="s">
        <v>5547</v>
      </c>
      <c r="P3795" s="160">
        <v>45215</v>
      </c>
      <c r="Q3795" s="162" t="s">
        <v>5548</v>
      </c>
      <c r="R3795" s="164">
        <v>3000</v>
      </c>
      <c r="S3795" s="162" t="s">
        <v>1572</v>
      </c>
      <c r="T3795" s="163"/>
      <c r="U3795" s="161" t="s">
        <v>10</v>
      </c>
      <c r="V3795" s="161" t="s">
        <v>11</v>
      </c>
      <c r="W3795" s="161" t="s">
        <v>12</v>
      </c>
      <c r="X3795" s="161" t="s">
        <v>13</v>
      </c>
      <c r="Y3795" s="169">
        <v>5850</v>
      </c>
      <c r="Z3795" s="169">
        <v>9241101</v>
      </c>
      <c r="AA3795" s="166">
        <v>1</v>
      </c>
      <c r="AB3795" s="156" t="s">
        <v>5452</v>
      </c>
      <c r="AC3795" s="168" t="s">
        <v>3252</v>
      </c>
    </row>
    <row r="3796" spans="1:29" s="14" customFormat="1" ht="15.6" x14ac:dyDescent="0.3">
      <c r="A3796" s="156" t="s">
        <v>2869</v>
      </c>
      <c r="B3796" s="157">
        <v>1</v>
      </c>
      <c r="C3796" s="158" t="s">
        <v>1468</v>
      </c>
      <c r="D3796" s="158" t="s">
        <v>235</v>
      </c>
      <c r="E3796" s="156" t="s">
        <v>2722</v>
      </c>
      <c r="F3796" s="159" t="s">
        <v>2592</v>
      </c>
      <c r="G3796" s="158" t="s">
        <v>1155</v>
      </c>
      <c r="H3796" s="160">
        <v>45133</v>
      </c>
      <c r="I3796" s="160">
        <v>46152</v>
      </c>
      <c r="J3796" s="161" t="s">
        <v>6707</v>
      </c>
      <c r="K3796" s="162"/>
      <c r="L3796" s="158" t="s">
        <v>5546</v>
      </c>
      <c r="M3796" s="171">
        <v>8200</v>
      </c>
      <c r="N3796" s="170">
        <v>8200</v>
      </c>
      <c r="O3796" s="162"/>
      <c r="P3796" s="160"/>
      <c r="Q3796" s="162"/>
      <c r="R3796" s="171">
        <v>0</v>
      </c>
      <c r="S3796" s="162" t="s">
        <v>1572</v>
      </c>
      <c r="T3796" s="162"/>
      <c r="U3796" s="161" t="s">
        <v>10</v>
      </c>
      <c r="V3796" s="161" t="s">
        <v>11</v>
      </c>
      <c r="W3796" s="161" t="s">
        <v>12</v>
      </c>
      <c r="X3796" s="161" t="s">
        <v>13</v>
      </c>
      <c r="Y3796" s="165">
        <v>5850</v>
      </c>
      <c r="Z3796" s="169">
        <v>9241101</v>
      </c>
      <c r="AA3796" s="166">
        <v>0</v>
      </c>
      <c r="AB3796" s="158" t="s">
        <v>5452</v>
      </c>
      <c r="AC3796" s="168" t="s">
        <v>3252</v>
      </c>
    </row>
    <row r="3797" spans="1:29" s="14" customFormat="1" ht="15.6" x14ac:dyDescent="0.3">
      <c r="A3797" s="156" t="s">
        <v>2869</v>
      </c>
      <c r="B3797" s="157">
        <v>1</v>
      </c>
      <c r="C3797" s="158" t="s">
        <v>1468</v>
      </c>
      <c r="D3797" s="158" t="s">
        <v>235</v>
      </c>
      <c r="E3797" s="156" t="s">
        <v>2722</v>
      </c>
      <c r="F3797" s="159" t="s">
        <v>2592</v>
      </c>
      <c r="G3797" s="156" t="s">
        <v>1155</v>
      </c>
      <c r="H3797" s="160">
        <v>45133</v>
      </c>
      <c r="I3797" s="160">
        <v>46153</v>
      </c>
      <c r="J3797" s="161" t="s">
        <v>6707</v>
      </c>
      <c r="K3797" s="162" t="s">
        <v>5420</v>
      </c>
      <c r="L3797" s="163" t="s">
        <v>5546</v>
      </c>
      <c r="M3797" s="171">
        <v>-8200</v>
      </c>
      <c r="N3797" s="164">
        <v>-8200</v>
      </c>
      <c r="O3797" s="162"/>
      <c r="P3797" s="160"/>
      <c r="Q3797" s="162"/>
      <c r="R3797" s="164">
        <v>0</v>
      </c>
      <c r="S3797" s="162" t="s">
        <v>1572</v>
      </c>
      <c r="T3797" s="163"/>
      <c r="U3797" s="161" t="s">
        <v>10</v>
      </c>
      <c r="V3797" s="161" t="s">
        <v>11</v>
      </c>
      <c r="W3797" s="161" t="s">
        <v>12</v>
      </c>
      <c r="X3797" s="161" t="s">
        <v>13</v>
      </c>
      <c r="Y3797" s="169">
        <v>5850</v>
      </c>
      <c r="Z3797" s="169">
        <v>9241101</v>
      </c>
      <c r="AA3797" s="166">
        <v>0</v>
      </c>
      <c r="AB3797" s="158" t="s">
        <v>8440</v>
      </c>
      <c r="AC3797" s="168" t="s">
        <v>3252</v>
      </c>
    </row>
    <row r="3798" spans="1:29" s="14" customFormat="1" ht="15.6" x14ac:dyDescent="0.3">
      <c r="A3798" s="156" t="s">
        <v>2829</v>
      </c>
      <c r="B3798" s="157">
        <v>5</v>
      </c>
      <c r="C3798" s="158" t="s">
        <v>1468</v>
      </c>
      <c r="D3798" s="158" t="s">
        <v>312</v>
      </c>
      <c r="E3798" s="156" t="s">
        <v>2722</v>
      </c>
      <c r="F3798" s="159" t="s">
        <v>2592</v>
      </c>
      <c r="G3798" s="158" t="s">
        <v>1155</v>
      </c>
      <c r="H3798" s="160">
        <v>45303</v>
      </c>
      <c r="I3798" s="160">
        <v>45426</v>
      </c>
      <c r="J3798" s="161" t="s">
        <v>5251</v>
      </c>
      <c r="K3798" s="162"/>
      <c r="L3798" s="163" t="s">
        <v>5854</v>
      </c>
      <c r="M3798" s="171">
        <v>0</v>
      </c>
      <c r="N3798" s="171">
        <v>4500</v>
      </c>
      <c r="O3798" s="158" t="s">
        <v>6039</v>
      </c>
      <c r="P3798" s="160">
        <v>45426</v>
      </c>
      <c r="Q3798" s="162" t="s">
        <v>6040</v>
      </c>
      <c r="R3798" s="171">
        <v>4500</v>
      </c>
      <c r="S3798" s="163"/>
      <c r="T3798" s="156"/>
      <c r="U3798" s="161" t="s">
        <v>10</v>
      </c>
      <c r="V3798" s="161" t="s">
        <v>11</v>
      </c>
      <c r="W3798" s="161" t="s">
        <v>12</v>
      </c>
      <c r="X3798" s="161" t="s">
        <v>13</v>
      </c>
      <c r="Y3798" s="165">
        <v>5850</v>
      </c>
      <c r="Z3798" s="165">
        <v>9401101</v>
      </c>
      <c r="AA3798" s="166">
        <v>0.13846153846153847</v>
      </c>
      <c r="AB3798" s="158" t="s">
        <v>5667</v>
      </c>
      <c r="AC3798" s="168" t="s">
        <v>3212</v>
      </c>
    </row>
    <row r="3799" spans="1:29" s="14" customFormat="1" ht="15.6" x14ac:dyDescent="0.3">
      <c r="A3799" s="156" t="s">
        <v>2829</v>
      </c>
      <c r="B3799" s="157">
        <v>5</v>
      </c>
      <c r="C3799" s="158" t="s">
        <v>1468</v>
      </c>
      <c r="D3799" s="158" t="s">
        <v>312</v>
      </c>
      <c r="E3799" s="156" t="s">
        <v>2722</v>
      </c>
      <c r="F3799" s="159" t="s">
        <v>2592</v>
      </c>
      <c r="G3799" s="158" t="s">
        <v>1155</v>
      </c>
      <c r="H3799" s="160">
        <v>45303</v>
      </c>
      <c r="I3799" s="160">
        <v>45469</v>
      </c>
      <c r="J3799" s="161" t="s">
        <v>5251</v>
      </c>
      <c r="K3799" s="162"/>
      <c r="L3799" s="163" t="s">
        <v>5854</v>
      </c>
      <c r="M3799" s="171">
        <v>0</v>
      </c>
      <c r="N3799" s="164">
        <v>21000</v>
      </c>
      <c r="O3799" s="162" t="s">
        <v>6141</v>
      </c>
      <c r="P3799" s="160">
        <v>45469</v>
      </c>
      <c r="Q3799" s="162" t="s">
        <v>6142</v>
      </c>
      <c r="R3799" s="164">
        <v>21000</v>
      </c>
      <c r="S3799" s="163"/>
      <c r="T3799" s="163"/>
      <c r="U3799" s="161" t="s">
        <v>10</v>
      </c>
      <c r="V3799" s="161" t="s">
        <v>11</v>
      </c>
      <c r="W3799" s="161" t="s">
        <v>12</v>
      </c>
      <c r="X3799" s="161" t="s">
        <v>13</v>
      </c>
      <c r="Y3799" s="165">
        <v>5850</v>
      </c>
      <c r="Z3799" s="165">
        <v>9401101</v>
      </c>
      <c r="AA3799" s="166">
        <v>0.64615384615384619</v>
      </c>
      <c r="AB3799" s="167" t="s">
        <v>5667</v>
      </c>
      <c r="AC3799" s="168" t="s">
        <v>3212</v>
      </c>
    </row>
    <row r="3800" spans="1:29" s="14" customFormat="1" ht="15.6" x14ac:dyDescent="0.3">
      <c r="A3800" s="156" t="s">
        <v>2829</v>
      </c>
      <c r="B3800" s="157">
        <v>5</v>
      </c>
      <c r="C3800" s="158" t="s">
        <v>1468</v>
      </c>
      <c r="D3800" s="158" t="s">
        <v>312</v>
      </c>
      <c r="E3800" s="156" t="s">
        <v>2722</v>
      </c>
      <c r="F3800" s="159" t="s">
        <v>2592</v>
      </c>
      <c r="G3800" s="158" t="s">
        <v>1155</v>
      </c>
      <c r="H3800" s="160">
        <v>45303</v>
      </c>
      <c r="I3800" s="160">
        <v>45548</v>
      </c>
      <c r="J3800" s="161" t="s">
        <v>6174</v>
      </c>
      <c r="K3800" s="162" t="s">
        <v>5664</v>
      </c>
      <c r="L3800" s="163" t="s">
        <v>5854</v>
      </c>
      <c r="M3800" s="171">
        <v>0</v>
      </c>
      <c r="N3800" s="164">
        <v>7000</v>
      </c>
      <c r="O3800" s="162" t="s">
        <v>6265</v>
      </c>
      <c r="P3800" s="160">
        <v>45548</v>
      </c>
      <c r="Q3800" s="162" t="s">
        <v>6266</v>
      </c>
      <c r="R3800" s="164">
        <v>7000</v>
      </c>
      <c r="S3800" s="163"/>
      <c r="T3800" s="163"/>
      <c r="U3800" s="161" t="s">
        <v>10</v>
      </c>
      <c r="V3800" s="161" t="s">
        <v>11</v>
      </c>
      <c r="W3800" s="161" t="s">
        <v>12</v>
      </c>
      <c r="X3800" s="161" t="s">
        <v>13</v>
      </c>
      <c r="Y3800" s="165">
        <v>5850</v>
      </c>
      <c r="Z3800" s="165">
        <v>9401101</v>
      </c>
      <c r="AA3800" s="166">
        <v>0.2153846153846154</v>
      </c>
      <c r="AB3800" s="167" t="s">
        <v>5667</v>
      </c>
      <c r="AC3800" s="168" t="s">
        <v>3212</v>
      </c>
    </row>
    <row r="3801" spans="1:29" s="14" customFormat="1" ht="15.6" x14ac:dyDescent="0.3">
      <c r="A3801" s="156" t="s">
        <v>2911</v>
      </c>
      <c r="B3801" s="157">
        <v>5</v>
      </c>
      <c r="C3801" s="158" t="s">
        <v>1468</v>
      </c>
      <c r="D3801" s="156" t="s">
        <v>315</v>
      </c>
      <c r="E3801" s="156" t="s">
        <v>2722</v>
      </c>
      <c r="F3801" s="159" t="s">
        <v>2592</v>
      </c>
      <c r="G3801" s="158" t="s">
        <v>1155</v>
      </c>
      <c r="H3801" s="160">
        <v>45303</v>
      </c>
      <c r="I3801" s="160">
        <v>45454</v>
      </c>
      <c r="J3801" s="161" t="s">
        <v>5251</v>
      </c>
      <c r="K3801" s="162" t="s">
        <v>5665</v>
      </c>
      <c r="L3801" s="163" t="s">
        <v>5855</v>
      </c>
      <c r="M3801" s="171">
        <v>0</v>
      </c>
      <c r="N3801" s="171">
        <v>3500</v>
      </c>
      <c r="O3801" s="162" t="s">
        <v>6105</v>
      </c>
      <c r="P3801" s="160">
        <v>45454</v>
      </c>
      <c r="Q3801" s="162" t="s">
        <v>6106</v>
      </c>
      <c r="R3801" s="171">
        <v>3500</v>
      </c>
      <c r="S3801" s="163"/>
      <c r="T3801" s="156"/>
      <c r="U3801" s="161" t="s">
        <v>10</v>
      </c>
      <c r="V3801" s="161" t="s">
        <v>11</v>
      </c>
      <c r="W3801" s="161" t="s">
        <v>12</v>
      </c>
      <c r="X3801" s="161" t="s">
        <v>13</v>
      </c>
      <c r="Y3801" s="165">
        <v>5850</v>
      </c>
      <c r="Z3801" s="165">
        <v>9431101</v>
      </c>
      <c r="AA3801" s="166">
        <v>1</v>
      </c>
      <c r="AB3801" s="158" t="s">
        <v>5666</v>
      </c>
      <c r="AC3801" s="168" t="s">
        <v>3337</v>
      </c>
    </row>
    <row r="3802" spans="1:29" s="14" customFormat="1" ht="15.6" x14ac:dyDescent="0.3">
      <c r="A3802" s="156" t="s">
        <v>2829</v>
      </c>
      <c r="B3802" s="157">
        <v>5</v>
      </c>
      <c r="C3802" s="158" t="s">
        <v>1468</v>
      </c>
      <c r="D3802" s="158" t="s">
        <v>312</v>
      </c>
      <c r="E3802" s="156" t="s">
        <v>2722</v>
      </c>
      <c r="F3802" s="159" t="s">
        <v>2592</v>
      </c>
      <c r="G3802" s="158" t="s">
        <v>1155</v>
      </c>
      <c r="H3802" s="160">
        <v>45511</v>
      </c>
      <c r="I3802" s="160">
        <v>45548</v>
      </c>
      <c r="J3802" s="161" t="s">
        <v>6174</v>
      </c>
      <c r="K3802" s="162" t="s">
        <v>6267</v>
      </c>
      <c r="L3802" s="163" t="s">
        <v>6268</v>
      </c>
      <c r="M3802" s="171">
        <v>0</v>
      </c>
      <c r="N3802" s="164">
        <v>1000</v>
      </c>
      <c r="O3802" s="162" t="s">
        <v>6269</v>
      </c>
      <c r="P3802" s="160">
        <v>45548</v>
      </c>
      <c r="Q3802" s="162" t="s">
        <v>6266</v>
      </c>
      <c r="R3802" s="164">
        <v>1000</v>
      </c>
      <c r="S3802" s="163"/>
      <c r="T3802" s="163"/>
      <c r="U3802" s="161" t="s">
        <v>10</v>
      </c>
      <c r="V3802" s="161" t="s">
        <v>11</v>
      </c>
      <c r="W3802" s="161" t="s">
        <v>12</v>
      </c>
      <c r="X3802" s="161" t="s">
        <v>13</v>
      </c>
      <c r="Y3802" s="165">
        <v>5850</v>
      </c>
      <c r="Z3802" s="165">
        <v>9401101</v>
      </c>
      <c r="AA3802" s="166">
        <v>1</v>
      </c>
      <c r="AB3802" s="167" t="s">
        <v>6270</v>
      </c>
      <c r="AC3802" s="168" t="s">
        <v>3212</v>
      </c>
    </row>
    <row r="3803" spans="1:29" s="14" customFormat="1" ht="15.6" x14ac:dyDescent="0.3">
      <c r="A3803" s="156" t="s">
        <v>2817</v>
      </c>
      <c r="B3803" s="157">
        <v>2</v>
      </c>
      <c r="C3803" s="158" t="s">
        <v>310</v>
      </c>
      <c r="D3803" s="158" t="s">
        <v>275</v>
      </c>
      <c r="E3803" s="156" t="s">
        <v>2722</v>
      </c>
      <c r="F3803" s="159" t="s">
        <v>2640</v>
      </c>
      <c r="G3803" s="158" t="s">
        <v>310</v>
      </c>
      <c r="H3803" s="160">
        <v>43986</v>
      </c>
      <c r="I3803" s="160">
        <v>44043</v>
      </c>
      <c r="J3803" s="161" t="s">
        <v>979</v>
      </c>
      <c r="K3803" s="162"/>
      <c r="L3803" s="163" t="s">
        <v>971</v>
      </c>
      <c r="M3803" s="171">
        <v>0</v>
      </c>
      <c r="N3803" s="164">
        <v>680168.65</v>
      </c>
      <c r="O3803" s="162" t="s">
        <v>468</v>
      </c>
      <c r="P3803" s="160">
        <v>44043</v>
      </c>
      <c r="Q3803" s="162" t="s">
        <v>1015</v>
      </c>
      <c r="R3803" s="164">
        <v>680168.65</v>
      </c>
      <c r="S3803" s="163" t="s">
        <v>395</v>
      </c>
      <c r="T3803" s="163"/>
      <c r="U3803" s="161" t="s">
        <v>10</v>
      </c>
      <c r="V3803" s="161" t="s">
        <v>11</v>
      </c>
      <c r="W3803" s="161" t="s">
        <v>12</v>
      </c>
      <c r="X3803" s="161" t="s">
        <v>13</v>
      </c>
      <c r="Y3803" s="165">
        <v>6250</v>
      </c>
      <c r="Z3803" s="165">
        <v>9191101</v>
      </c>
      <c r="AA3803" s="166">
        <v>0.30624432687978387</v>
      </c>
      <c r="AB3803" s="167" t="s">
        <v>3125</v>
      </c>
      <c r="AC3803" s="168" t="s">
        <v>3222</v>
      </c>
    </row>
    <row r="3804" spans="1:29" s="14" customFormat="1" ht="15.6" x14ac:dyDescent="0.3">
      <c r="A3804" s="156" t="s">
        <v>2817</v>
      </c>
      <c r="B3804" s="157">
        <v>2</v>
      </c>
      <c r="C3804" s="156" t="s">
        <v>310</v>
      </c>
      <c r="D3804" s="156" t="s">
        <v>275</v>
      </c>
      <c r="E3804" s="156" t="s">
        <v>2722</v>
      </c>
      <c r="F3804" s="156" t="s">
        <v>2640</v>
      </c>
      <c r="G3804" s="158" t="s">
        <v>310</v>
      </c>
      <c r="H3804" s="160">
        <v>43986</v>
      </c>
      <c r="I3804" s="160">
        <v>44061</v>
      </c>
      <c r="J3804" s="161" t="s">
        <v>979</v>
      </c>
      <c r="K3804" s="158"/>
      <c r="L3804" s="156" t="s">
        <v>971</v>
      </c>
      <c r="M3804" s="171">
        <v>0</v>
      </c>
      <c r="N3804" s="170">
        <v>63129.4</v>
      </c>
      <c r="O3804" s="162" t="s">
        <v>696</v>
      </c>
      <c r="P3804" s="160">
        <v>44061</v>
      </c>
      <c r="Q3804" s="162" t="s">
        <v>1070</v>
      </c>
      <c r="R3804" s="178">
        <v>63129.4</v>
      </c>
      <c r="S3804" s="158" t="s">
        <v>395</v>
      </c>
      <c r="T3804" s="162"/>
      <c r="U3804" s="161" t="s">
        <v>10</v>
      </c>
      <c r="V3804" s="161" t="s">
        <v>11</v>
      </c>
      <c r="W3804" s="161" t="s">
        <v>12</v>
      </c>
      <c r="X3804" s="161" t="s">
        <v>13</v>
      </c>
      <c r="Y3804" s="165">
        <v>6250</v>
      </c>
      <c r="Z3804" s="165">
        <v>9191101</v>
      </c>
      <c r="AA3804" s="166">
        <v>2.8423863124718597E-2</v>
      </c>
      <c r="AB3804" s="162" t="s">
        <v>3125</v>
      </c>
      <c r="AC3804" s="168" t="s">
        <v>3222</v>
      </c>
    </row>
    <row r="3805" spans="1:29" s="14" customFormat="1" ht="15.6" x14ac:dyDescent="0.3">
      <c r="A3805" s="156" t="s">
        <v>2817</v>
      </c>
      <c r="B3805" s="157">
        <v>2</v>
      </c>
      <c r="C3805" s="156" t="s">
        <v>310</v>
      </c>
      <c r="D3805" s="158" t="s">
        <v>275</v>
      </c>
      <c r="E3805" s="156" t="s">
        <v>2722</v>
      </c>
      <c r="F3805" s="159" t="s">
        <v>2640</v>
      </c>
      <c r="G3805" s="156" t="s">
        <v>310</v>
      </c>
      <c r="H3805" s="160">
        <v>43986</v>
      </c>
      <c r="I3805" s="160">
        <v>44102</v>
      </c>
      <c r="J3805" s="161" t="s">
        <v>979</v>
      </c>
      <c r="K3805" s="162"/>
      <c r="L3805" s="163" t="s">
        <v>971</v>
      </c>
      <c r="M3805" s="171">
        <v>0</v>
      </c>
      <c r="N3805" s="164">
        <v>306478.32</v>
      </c>
      <c r="O3805" s="162" t="s">
        <v>738</v>
      </c>
      <c r="P3805" s="160">
        <v>44102</v>
      </c>
      <c r="Q3805" s="162" t="s">
        <v>1200</v>
      </c>
      <c r="R3805" s="164">
        <v>306478.32</v>
      </c>
      <c r="S3805" s="162" t="s">
        <v>395</v>
      </c>
      <c r="T3805" s="163"/>
      <c r="U3805" s="161" t="s">
        <v>10</v>
      </c>
      <c r="V3805" s="161" t="s">
        <v>11</v>
      </c>
      <c r="W3805" s="161" t="s">
        <v>12</v>
      </c>
      <c r="X3805" s="161" t="s">
        <v>13</v>
      </c>
      <c r="Y3805" s="169">
        <v>6250</v>
      </c>
      <c r="Z3805" s="169">
        <v>9191101</v>
      </c>
      <c r="AA3805" s="166">
        <v>0.13799113912651959</v>
      </c>
      <c r="AB3805" s="158" t="s">
        <v>3125</v>
      </c>
      <c r="AC3805" s="168" t="s">
        <v>3222</v>
      </c>
    </row>
    <row r="3806" spans="1:29" s="14" customFormat="1" ht="15.6" x14ac:dyDescent="0.3">
      <c r="A3806" s="156" t="s">
        <v>2817</v>
      </c>
      <c r="B3806" s="157">
        <v>2</v>
      </c>
      <c r="C3806" s="158" t="s">
        <v>310</v>
      </c>
      <c r="D3806" s="158" t="s">
        <v>275</v>
      </c>
      <c r="E3806" s="156" t="s">
        <v>2722</v>
      </c>
      <c r="F3806" s="159" t="s">
        <v>2640</v>
      </c>
      <c r="G3806" s="156" t="s">
        <v>310</v>
      </c>
      <c r="H3806" s="160">
        <v>43986</v>
      </c>
      <c r="I3806" s="160">
        <v>44144</v>
      </c>
      <c r="J3806" s="161" t="s">
        <v>979</v>
      </c>
      <c r="K3806" s="162"/>
      <c r="L3806" s="163" t="s">
        <v>971</v>
      </c>
      <c r="M3806" s="171">
        <v>0</v>
      </c>
      <c r="N3806" s="164">
        <v>589220.4</v>
      </c>
      <c r="O3806" s="162" t="s">
        <v>844</v>
      </c>
      <c r="P3806" s="160">
        <v>44144</v>
      </c>
      <c r="Q3806" s="162" t="s">
        <v>1330</v>
      </c>
      <c r="R3806" s="164">
        <v>589220.4</v>
      </c>
      <c r="S3806" s="158" t="s">
        <v>395</v>
      </c>
      <c r="T3806" s="163"/>
      <c r="U3806" s="161" t="s">
        <v>10</v>
      </c>
      <c r="V3806" s="161" t="s">
        <v>11</v>
      </c>
      <c r="W3806" s="161" t="s">
        <v>12</v>
      </c>
      <c r="X3806" s="161" t="s">
        <v>13</v>
      </c>
      <c r="Y3806" s="169">
        <v>6250</v>
      </c>
      <c r="Z3806" s="165">
        <v>9191101</v>
      </c>
      <c r="AA3806" s="166">
        <v>0.26529509230076542</v>
      </c>
      <c r="AB3806" s="158" t="s">
        <v>3125</v>
      </c>
      <c r="AC3806" s="168" t="s">
        <v>3222</v>
      </c>
    </row>
    <row r="3807" spans="1:29" s="14" customFormat="1" ht="15.6" x14ac:dyDescent="0.3">
      <c r="A3807" s="156" t="s">
        <v>2817</v>
      </c>
      <c r="B3807" s="157">
        <v>2</v>
      </c>
      <c r="C3807" s="158" t="s">
        <v>310</v>
      </c>
      <c r="D3807" s="156" t="s">
        <v>275</v>
      </c>
      <c r="E3807" s="156" t="s">
        <v>2722</v>
      </c>
      <c r="F3807" s="159" t="s">
        <v>2640</v>
      </c>
      <c r="G3807" s="156" t="s">
        <v>310</v>
      </c>
      <c r="H3807" s="160">
        <v>43986</v>
      </c>
      <c r="I3807" s="160">
        <v>44183</v>
      </c>
      <c r="J3807" s="161" t="s">
        <v>979</v>
      </c>
      <c r="K3807" s="162"/>
      <c r="L3807" s="163" t="s">
        <v>971</v>
      </c>
      <c r="M3807" s="171">
        <v>0</v>
      </c>
      <c r="N3807" s="164">
        <v>187365.65</v>
      </c>
      <c r="O3807" s="162" t="s">
        <v>1011</v>
      </c>
      <c r="P3807" s="160">
        <v>44183</v>
      </c>
      <c r="Q3807" s="162" t="s">
        <v>1504</v>
      </c>
      <c r="R3807" s="164">
        <v>187365.65</v>
      </c>
      <c r="S3807" s="163" t="s">
        <v>395</v>
      </c>
      <c r="T3807" s="163"/>
      <c r="U3807" s="161" t="s">
        <v>10</v>
      </c>
      <c r="V3807" s="161" t="s">
        <v>11</v>
      </c>
      <c r="W3807" s="161" t="s">
        <v>12</v>
      </c>
      <c r="X3807" s="161" t="s">
        <v>13</v>
      </c>
      <c r="Y3807" s="169">
        <v>6250</v>
      </c>
      <c r="Z3807" s="169">
        <v>9191101</v>
      </c>
      <c r="AA3807" s="166">
        <v>8.4360941017559657E-2</v>
      </c>
      <c r="AB3807" s="158" t="s">
        <v>3125</v>
      </c>
      <c r="AC3807" s="168" t="s">
        <v>3222</v>
      </c>
    </row>
    <row r="3808" spans="1:29" x14ac:dyDescent="0.3">
      <c r="A3808" s="156" t="s">
        <v>2817</v>
      </c>
      <c r="B3808" s="157">
        <v>2</v>
      </c>
      <c r="C3808" s="158" t="s">
        <v>310</v>
      </c>
      <c r="D3808" s="156" t="s">
        <v>275</v>
      </c>
      <c r="E3808" s="156" t="s">
        <v>2722</v>
      </c>
      <c r="F3808" s="159" t="s">
        <v>2640</v>
      </c>
      <c r="G3808" s="156" t="s">
        <v>310</v>
      </c>
      <c r="H3808" s="160">
        <v>43986</v>
      </c>
      <c r="I3808" s="160">
        <v>44211</v>
      </c>
      <c r="J3808" s="161" t="s">
        <v>979</v>
      </c>
      <c r="K3808" s="162"/>
      <c r="L3808" s="163" t="s">
        <v>971</v>
      </c>
      <c r="M3808" s="171">
        <v>0</v>
      </c>
      <c r="N3808" s="164">
        <v>79831.600000000006</v>
      </c>
      <c r="O3808" s="162" t="s">
        <v>1013</v>
      </c>
      <c r="P3808" s="160">
        <v>44211</v>
      </c>
      <c r="Q3808" s="162" t="s">
        <v>1525</v>
      </c>
      <c r="R3808" s="164">
        <v>79831.600000000006</v>
      </c>
      <c r="S3808" s="162" t="s">
        <v>395</v>
      </c>
      <c r="T3808" s="163"/>
      <c r="U3808" s="161" t="s">
        <v>10</v>
      </c>
      <c r="V3808" s="161" t="s">
        <v>11</v>
      </c>
      <c r="W3808" s="161" t="s">
        <v>12</v>
      </c>
      <c r="X3808" s="161" t="s">
        <v>13</v>
      </c>
      <c r="Y3808" s="169">
        <v>6250</v>
      </c>
      <c r="Z3808" s="169">
        <v>9191101</v>
      </c>
      <c r="AA3808" s="166">
        <v>3.5943989194056732E-2</v>
      </c>
      <c r="AB3808" s="183" t="s">
        <v>3125</v>
      </c>
      <c r="AC3808" s="168" t="s">
        <v>3222</v>
      </c>
    </row>
    <row r="3809" spans="1:29" x14ac:dyDescent="0.3">
      <c r="A3809" s="156" t="s">
        <v>2817</v>
      </c>
      <c r="B3809" s="157">
        <v>2</v>
      </c>
      <c r="C3809" s="156" t="s">
        <v>310</v>
      </c>
      <c r="D3809" s="158" t="s">
        <v>275</v>
      </c>
      <c r="E3809" s="156" t="s">
        <v>2722</v>
      </c>
      <c r="F3809" s="159" t="s">
        <v>2640</v>
      </c>
      <c r="G3809" s="158" t="s">
        <v>310</v>
      </c>
      <c r="H3809" s="160">
        <v>43986</v>
      </c>
      <c r="I3809" s="160">
        <v>44271</v>
      </c>
      <c r="J3809" s="161" t="s">
        <v>979</v>
      </c>
      <c r="K3809" s="162"/>
      <c r="L3809" s="163" t="s">
        <v>971</v>
      </c>
      <c r="M3809" s="171">
        <v>0</v>
      </c>
      <c r="N3809" s="164">
        <v>153632.87</v>
      </c>
      <c r="O3809" s="162" t="s">
        <v>1113</v>
      </c>
      <c r="P3809" s="160">
        <v>44271</v>
      </c>
      <c r="Q3809" s="162" t="s">
        <v>1762</v>
      </c>
      <c r="R3809" s="164">
        <v>153632.87</v>
      </c>
      <c r="S3809" s="163" t="s">
        <v>395</v>
      </c>
      <c r="T3809" s="163"/>
      <c r="U3809" s="161" t="s">
        <v>10</v>
      </c>
      <c r="V3809" s="161" t="s">
        <v>11</v>
      </c>
      <c r="W3809" s="161" t="s">
        <v>12</v>
      </c>
      <c r="X3809" s="161" t="s">
        <v>13</v>
      </c>
      <c r="Y3809" s="169">
        <v>6250</v>
      </c>
      <c r="Z3809" s="169">
        <v>9191101</v>
      </c>
      <c r="AA3809" s="166">
        <v>6.9172836560108059E-2</v>
      </c>
      <c r="AB3809" s="167" t="s">
        <v>3125</v>
      </c>
      <c r="AC3809" s="168" t="s">
        <v>3222</v>
      </c>
    </row>
    <row r="3810" spans="1:29" x14ac:dyDescent="0.3">
      <c r="A3810" s="156" t="s">
        <v>2817</v>
      </c>
      <c r="B3810" s="157">
        <v>2</v>
      </c>
      <c r="C3810" s="158" t="s">
        <v>310</v>
      </c>
      <c r="D3810" s="158" t="s">
        <v>275</v>
      </c>
      <c r="E3810" s="156" t="s">
        <v>2722</v>
      </c>
      <c r="F3810" s="159" t="s">
        <v>2640</v>
      </c>
      <c r="G3810" s="156" t="s">
        <v>310</v>
      </c>
      <c r="H3810" s="160">
        <v>43986</v>
      </c>
      <c r="I3810" s="160">
        <v>44337</v>
      </c>
      <c r="J3810" s="161" t="s">
        <v>979</v>
      </c>
      <c r="K3810" s="162"/>
      <c r="L3810" s="163" t="s">
        <v>971</v>
      </c>
      <c r="M3810" s="171">
        <v>0</v>
      </c>
      <c r="N3810" s="164">
        <v>46286.31</v>
      </c>
      <c r="O3810" s="162" t="s">
        <v>1247</v>
      </c>
      <c r="P3810" s="160">
        <v>44337</v>
      </c>
      <c r="Q3810" s="162" t="s">
        <v>2059</v>
      </c>
      <c r="R3810" s="164">
        <v>46286.31</v>
      </c>
      <c r="S3810" s="162" t="s">
        <v>395</v>
      </c>
      <c r="T3810" s="163"/>
      <c r="U3810" s="161" t="s">
        <v>10</v>
      </c>
      <c r="V3810" s="161" t="s">
        <v>11</v>
      </c>
      <c r="W3810" s="161" t="s">
        <v>12</v>
      </c>
      <c r="X3810" s="161" t="s">
        <v>13</v>
      </c>
      <c r="Y3810" s="169">
        <v>6250</v>
      </c>
      <c r="Z3810" s="169">
        <v>9191101</v>
      </c>
      <c r="AA3810" s="166">
        <v>2.0840301665916251E-2</v>
      </c>
      <c r="AB3810" s="183" t="s">
        <v>3125</v>
      </c>
      <c r="AC3810" s="168" t="s">
        <v>3222</v>
      </c>
    </row>
    <row r="3811" spans="1:29" x14ac:dyDescent="0.3">
      <c r="A3811" s="156" t="s">
        <v>2817</v>
      </c>
      <c r="B3811" s="157">
        <v>2</v>
      </c>
      <c r="C3811" s="156" t="s">
        <v>310</v>
      </c>
      <c r="D3811" s="158" t="s">
        <v>275</v>
      </c>
      <c r="E3811" s="156" t="s">
        <v>2722</v>
      </c>
      <c r="F3811" s="159" t="s">
        <v>2640</v>
      </c>
      <c r="G3811" s="156" t="s">
        <v>310</v>
      </c>
      <c r="H3811" s="160">
        <v>43986</v>
      </c>
      <c r="I3811" s="160">
        <v>44687</v>
      </c>
      <c r="J3811" s="161" t="s">
        <v>2202</v>
      </c>
      <c r="K3811" s="162"/>
      <c r="L3811" s="163" t="s">
        <v>971</v>
      </c>
      <c r="M3811" s="171">
        <v>0</v>
      </c>
      <c r="N3811" s="164">
        <v>3836.8</v>
      </c>
      <c r="O3811" s="162" t="s">
        <v>1318</v>
      </c>
      <c r="P3811" s="160">
        <v>44687</v>
      </c>
      <c r="Q3811" s="162" t="s">
        <v>2613</v>
      </c>
      <c r="R3811" s="164">
        <v>3836.8</v>
      </c>
      <c r="S3811" s="162" t="s">
        <v>395</v>
      </c>
      <c r="T3811" s="163"/>
      <c r="U3811" s="161" t="s">
        <v>10</v>
      </c>
      <c r="V3811" s="161" t="s">
        <v>11</v>
      </c>
      <c r="W3811" s="161" t="s">
        <v>12</v>
      </c>
      <c r="X3811" s="161" t="s">
        <v>13</v>
      </c>
      <c r="Y3811" s="169">
        <v>6250</v>
      </c>
      <c r="Z3811" s="169">
        <v>9191101</v>
      </c>
      <c r="AA3811" s="166">
        <v>1.7275101305718147E-3</v>
      </c>
      <c r="AB3811" s="158" t="s">
        <v>3125</v>
      </c>
      <c r="AC3811" s="168" t="s">
        <v>3222</v>
      </c>
    </row>
    <row r="3812" spans="1:29" x14ac:dyDescent="0.3">
      <c r="A3812" s="156" t="s">
        <v>2817</v>
      </c>
      <c r="B3812" s="157">
        <v>2</v>
      </c>
      <c r="C3812" s="158" t="s">
        <v>310</v>
      </c>
      <c r="D3812" s="158" t="s">
        <v>275</v>
      </c>
      <c r="E3812" s="156" t="s">
        <v>2722</v>
      </c>
      <c r="F3812" s="159" t="s">
        <v>2640</v>
      </c>
      <c r="G3812" s="158" t="s">
        <v>310</v>
      </c>
      <c r="H3812" s="160">
        <v>43986</v>
      </c>
      <c r="I3812" s="160">
        <v>44819</v>
      </c>
      <c r="J3812" s="161" t="s">
        <v>2671</v>
      </c>
      <c r="K3812" s="162" t="s">
        <v>2549</v>
      </c>
      <c r="L3812" s="163" t="s">
        <v>971</v>
      </c>
      <c r="M3812" s="171">
        <v>0</v>
      </c>
      <c r="N3812" s="164">
        <v>111050</v>
      </c>
      <c r="O3812" s="162" t="s">
        <v>1500</v>
      </c>
      <c r="P3812" s="160">
        <v>44819</v>
      </c>
      <c r="Q3812" s="162" t="s">
        <v>3027</v>
      </c>
      <c r="R3812" s="164">
        <v>111050</v>
      </c>
      <c r="S3812" s="162" t="s">
        <v>395</v>
      </c>
      <c r="T3812" s="163"/>
      <c r="U3812" s="161" t="s">
        <v>10</v>
      </c>
      <c r="V3812" s="161" t="s">
        <v>11</v>
      </c>
      <c r="W3812" s="161" t="s">
        <v>12</v>
      </c>
      <c r="X3812" s="161" t="s">
        <v>13</v>
      </c>
      <c r="Y3812" s="169">
        <v>6250</v>
      </c>
      <c r="Z3812" s="169">
        <v>9191101</v>
      </c>
      <c r="AA3812" s="166">
        <v>0.05</v>
      </c>
      <c r="AB3812" s="158" t="s">
        <v>3125</v>
      </c>
      <c r="AC3812" s="168" t="s">
        <v>3222</v>
      </c>
    </row>
    <row r="3813" spans="1:29" x14ac:dyDescent="0.3">
      <c r="A3813" s="156" t="s">
        <v>2860</v>
      </c>
      <c r="B3813" s="157">
        <v>1</v>
      </c>
      <c r="C3813" s="156" t="s">
        <v>310</v>
      </c>
      <c r="D3813" s="156" t="s">
        <v>283</v>
      </c>
      <c r="E3813" s="156" t="s">
        <v>2722</v>
      </c>
      <c r="F3813" s="159" t="s">
        <v>2640</v>
      </c>
      <c r="G3813" s="156" t="s">
        <v>310</v>
      </c>
      <c r="H3813" s="160">
        <v>43986</v>
      </c>
      <c r="I3813" s="160">
        <v>44043</v>
      </c>
      <c r="J3813" s="161" t="s">
        <v>5</v>
      </c>
      <c r="K3813" s="162"/>
      <c r="L3813" s="163" t="s">
        <v>972</v>
      </c>
      <c r="M3813" s="171">
        <v>0</v>
      </c>
      <c r="N3813" s="164">
        <v>496863.78</v>
      </c>
      <c r="O3813" s="162" t="s">
        <v>468</v>
      </c>
      <c r="P3813" s="160">
        <v>44043</v>
      </c>
      <c r="Q3813" s="162" t="s">
        <v>1015</v>
      </c>
      <c r="R3813" s="164">
        <v>496863.78</v>
      </c>
      <c r="S3813" s="162" t="s">
        <v>401</v>
      </c>
      <c r="T3813" s="163"/>
      <c r="U3813" s="161" t="s">
        <v>10</v>
      </c>
      <c r="V3813" s="161" t="s">
        <v>11</v>
      </c>
      <c r="W3813" s="161" t="s">
        <v>12</v>
      </c>
      <c r="X3813" s="161" t="s">
        <v>13</v>
      </c>
      <c r="Y3813" s="169">
        <v>6250</v>
      </c>
      <c r="Z3813" s="169">
        <v>9231101</v>
      </c>
      <c r="AA3813" s="166">
        <v>0.22687843835616439</v>
      </c>
      <c r="AB3813" s="158" t="s">
        <v>5254</v>
      </c>
      <c r="AC3813" s="168" t="s">
        <v>3247</v>
      </c>
    </row>
    <row r="3814" spans="1:29" x14ac:dyDescent="0.3">
      <c r="A3814" s="156" t="s">
        <v>2860</v>
      </c>
      <c r="B3814" s="157">
        <v>1</v>
      </c>
      <c r="C3814" s="156" t="s">
        <v>310</v>
      </c>
      <c r="D3814" s="156" t="s">
        <v>283</v>
      </c>
      <c r="E3814" s="156" t="s">
        <v>2722</v>
      </c>
      <c r="F3814" s="159" t="s">
        <v>2640</v>
      </c>
      <c r="G3814" s="156" t="s">
        <v>310</v>
      </c>
      <c r="H3814" s="160">
        <v>43986</v>
      </c>
      <c r="I3814" s="160">
        <v>44061</v>
      </c>
      <c r="J3814" s="161" t="s">
        <v>5</v>
      </c>
      <c r="K3814" s="162"/>
      <c r="L3814" s="163" t="s">
        <v>972</v>
      </c>
      <c r="M3814" s="171">
        <v>0</v>
      </c>
      <c r="N3814" s="164">
        <v>26150.720000000001</v>
      </c>
      <c r="O3814" s="162" t="s">
        <v>696</v>
      </c>
      <c r="P3814" s="160">
        <v>44061</v>
      </c>
      <c r="Q3814" s="162" t="s">
        <v>1070</v>
      </c>
      <c r="R3814" s="164">
        <v>26150.720000000001</v>
      </c>
      <c r="S3814" s="158" t="s">
        <v>401</v>
      </c>
      <c r="T3814" s="163"/>
      <c r="U3814" s="161" t="s">
        <v>10</v>
      </c>
      <c r="V3814" s="161" t="s">
        <v>11</v>
      </c>
      <c r="W3814" s="161" t="s">
        <v>12</v>
      </c>
      <c r="X3814" s="161" t="s">
        <v>13</v>
      </c>
      <c r="Y3814" s="169">
        <v>6250</v>
      </c>
      <c r="Z3814" s="169">
        <v>9231101</v>
      </c>
      <c r="AA3814" s="166">
        <v>1.194096803652968E-2</v>
      </c>
      <c r="AB3814" s="158" t="s">
        <v>5254</v>
      </c>
      <c r="AC3814" s="168" t="s">
        <v>3247</v>
      </c>
    </row>
    <row r="3815" spans="1:29" x14ac:dyDescent="0.3">
      <c r="A3815" s="156" t="s">
        <v>2860</v>
      </c>
      <c r="B3815" s="157">
        <v>1</v>
      </c>
      <c r="C3815" s="158" t="s">
        <v>310</v>
      </c>
      <c r="D3815" s="158" t="s">
        <v>283</v>
      </c>
      <c r="E3815" s="156" t="s">
        <v>2722</v>
      </c>
      <c r="F3815" s="159" t="s">
        <v>2640</v>
      </c>
      <c r="G3815" s="158" t="s">
        <v>310</v>
      </c>
      <c r="H3815" s="160">
        <v>43986</v>
      </c>
      <c r="I3815" s="160">
        <v>44061</v>
      </c>
      <c r="J3815" s="161" t="s">
        <v>979</v>
      </c>
      <c r="K3815" s="162"/>
      <c r="L3815" s="163" t="s">
        <v>972</v>
      </c>
      <c r="M3815" s="171">
        <v>0</v>
      </c>
      <c r="N3815" s="164">
        <v>565926.80000000005</v>
      </c>
      <c r="O3815" s="162" t="s">
        <v>696</v>
      </c>
      <c r="P3815" s="160">
        <v>44061</v>
      </c>
      <c r="Q3815" s="162" t="s">
        <v>1070</v>
      </c>
      <c r="R3815" s="164">
        <v>565926.80000000005</v>
      </c>
      <c r="S3815" s="163" t="s">
        <v>401</v>
      </c>
      <c r="T3815" s="163"/>
      <c r="U3815" s="161" t="s">
        <v>10</v>
      </c>
      <c r="V3815" s="161" t="s">
        <v>11</v>
      </c>
      <c r="W3815" s="161" t="s">
        <v>12</v>
      </c>
      <c r="X3815" s="161" t="s">
        <v>13</v>
      </c>
      <c r="Y3815" s="169">
        <v>6250</v>
      </c>
      <c r="Z3815" s="169">
        <v>9231101</v>
      </c>
      <c r="AA3815" s="166">
        <v>0.25841406392694066</v>
      </c>
      <c r="AB3815" s="167" t="s">
        <v>5254</v>
      </c>
      <c r="AC3815" s="168" t="s">
        <v>3247</v>
      </c>
    </row>
    <row r="3816" spans="1:29" x14ac:dyDescent="0.3">
      <c r="A3816" s="156" t="s">
        <v>2860</v>
      </c>
      <c r="B3816" s="157">
        <v>1</v>
      </c>
      <c r="C3816" s="156" t="s">
        <v>310</v>
      </c>
      <c r="D3816" s="158" t="s">
        <v>283</v>
      </c>
      <c r="E3816" s="156" t="s">
        <v>2722</v>
      </c>
      <c r="F3816" s="159" t="s">
        <v>2640</v>
      </c>
      <c r="G3816" s="156" t="s">
        <v>310</v>
      </c>
      <c r="H3816" s="160">
        <v>43986</v>
      </c>
      <c r="I3816" s="160">
        <v>44102</v>
      </c>
      <c r="J3816" s="161" t="s">
        <v>979</v>
      </c>
      <c r="K3816" s="173"/>
      <c r="L3816" s="158" t="s">
        <v>972</v>
      </c>
      <c r="M3816" s="171">
        <v>0</v>
      </c>
      <c r="N3816" s="171">
        <v>301087.74</v>
      </c>
      <c r="O3816" s="162" t="s">
        <v>738</v>
      </c>
      <c r="P3816" s="160">
        <v>44102</v>
      </c>
      <c r="Q3816" s="162" t="s">
        <v>1200</v>
      </c>
      <c r="R3816" s="164">
        <v>301087.74</v>
      </c>
      <c r="S3816" s="162" t="s">
        <v>401</v>
      </c>
      <c r="T3816" s="163"/>
      <c r="U3816" s="161" t="s">
        <v>10</v>
      </c>
      <c r="V3816" s="161" t="s">
        <v>11</v>
      </c>
      <c r="W3816" s="161" t="s">
        <v>12</v>
      </c>
      <c r="X3816" s="161" t="s">
        <v>13</v>
      </c>
      <c r="Y3816" s="169">
        <v>6250</v>
      </c>
      <c r="Z3816" s="169">
        <v>9231101</v>
      </c>
      <c r="AA3816" s="166">
        <v>0.13748298630136985</v>
      </c>
      <c r="AB3816" s="158" t="s">
        <v>5254</v>
      </c>
      <c r="AC3816" s="168" t="s">
        <v>3247</v>
      </c>
    </row>
    <row r="3817" spans="1:29" x14ac:dyDescent="0.3">
      <c r="A3817" s="156" t="s">
        <v>2860</v>
      </c>
      <c r="B3817" s="157">
        <v>1</v>
      </c>
      <c r="C3817" s="158" t="s">
        <v>310</v>
      </c>
      <c r="D3817" s="158" t="s">
        <v>283</v>
      </c>
      <c r="E3817" s="156" t="s">
        <v>2722</v>
      </c>
      <c r="F3817" s="158" t="s">
        <v>2640</v>
      </c>
      <c r="G3817" s="158" t="s">
        <v>310</v>
      </c>
      <c r="H3817" s="160">
        <v>43986</v>
      </c>
      <c r="I3817" s="160">
        <v>44144</v>
      </c>
      <c r="J3817" s="161" t="s">
        <v>979</v>
      </c>
      <c r="K3817" s="173"/>
      <c r="L3817" s="158" t="s">
        <v>972</v>
      </c>
      <c r="M3817" s="171">
        <v>0</v>
      </c>
      <c r="N3817" s="171">
        <v>282947.52</v>
      </c>
      <c r="O3817" s="162" t="s">
        <v>844</v>
      </c>
      <c r="P3817" s="160">
        <v>44144</v>
      </c>
      <c r="Q3817" s="162" t="s">
        <v>1330</v>
      </c>
      <c r="R3817" s="171">
        <v>282947.52</v>
      </c>
      <c r="S3817" s="163" t="s">
        <v>401</v>
      </c>
      <c r="T3817" s="156"/>
      <c r="U3817" s="161" t="s">
        <v>10</v>
      </c>
      <c r="V3817" s="161" t="s">
        <v>11</v>
      </c>
      <c r="W3817" s="161" t="s">
        <v>12</v>
      </c>
      <c r="X3817" s="161" t="s">
        <v>13</v>
      </c>
      <c r="Y3817" s="165">
        <v>6250</v>
      </c>
      <c r="Z3817" s="165">
        <v>9231101</v>
      </c>
      <c r="AA3817" s="166">
        <v>0.12919978082191783</v>
      </c>
      <c r="AB3817" s="163" t="s">
        <v>5254</v>
      </c>
      <c r="AC3817" s="168" t="s">
        <v>3247</v>
      </c>
    </row>
    <row r="3818" spans="1:29" x14ac:dyDescent="0.3">
      <c r="A3818" s="156" t="s">
        <v>2860</v>
      </c>
      <c r="B3818" s="157">
        <v>1</v>
      </c>
      <c r="C3818" s="158" t="s">
        <v>310</v>
      </c>
      <c r="D3818" s="158" t="s">
        <v>283</v>
      </c>
      <c r="E3818" s="156" t="s">
        <v>2722</v>
      </c>
      <c r="F3818" s="159" t="s">
        <v>2640</v>
      </c>
      <c r="G3818" s="158" t="s">
        <v>310</v>
      </c>
      <c r="H3818" s="160">
        <v>43986</v>
      </c>
      <c r="I3818" s="160">
        <v>44211</v>
      </c>
      <c r="J3818" s="161" t="s">
        <v>979</v>
      </c>
      <c r="K3818" s="162"/>
      <c r="L3818" s="163" t="s">
        <v>972</v>
      </c>
      <c r="M3818" s="171">
        <v>0</v>
      </c>
      <c r="N3818" s="164">
        <v>177129.4</v>
      </c>
      <c r="O3818" s="162" t="s">
        <v>1011</v>
      </c>
      <c r="P3818" s="160">
        <v>44211</v>
      </c>
      <c r="Q3818" s="162" t="s">
        <v>1525</v>
      </c>
      <c r="R3818" s="164">
        <v>177129.4</v>
      </c>
      <c r="S3818" s="163" t="s">
        <v>401</v>
      </c>
      <c r="T3818" s="163"/>
      <c r="U3818" s="161" t="s">
        <v>10</v>
      </c>
      <c r="V3818" s="161" t="s">
        <v>11</v>
      </c>
      <c r="W3818" s="161" t="s">
        <v>12</v>
      </c>
      <c r="X3818" s="161" t="s">
        <v>13</v>
      </c>
      <c r="Y3818" s="165">
        <v>6250</v>
      </c>
      <c r="Z3818" s="165">
        <v>9231101</v>
      </c>
      <c r="AA3818" s="166">
        <v>8.0881004566210044E-2</v>
      </c>
      <c r="AB3818" s="167" t="s">
        <v>5254</v>
      </c>
      <c r="AC3818" s="168" t="s">
        <v>3247</v>
      </c>
    </row>
    <row r="3819" spans="1:29" x14ac:dyDescent="0.3">
      <c r="A3819" s="156" t="s">
        <v>2860</v>
      </c>
      <c r="B3819" s="157">
        <v>1</v>
      </c>
      <c r="C3819" s="158" t="s">
        <v>310</v>
      </c>
      <c r="D3819" s="158" t="s">
        <v>283</v>
      </c>
      <c r="E3819" s="156" t="s">
        <v>2722</v>
      </c>
      <c r="F3819" s="159" t="s">
        <v>2640</v>
      </c>
      <c r="G3819" s="158" t="s">
        <v>310</v>
      </c>
      <c r="H3819" s="160">
        <v>43986</v>
      </c>
      <c r="I3819" s="160">
        <v>44216</v>
      </c>
      <c r="J3819" s="161" t="s">
        <v>979</v>
      </c>
      <c r="K3819" s="162"/>
      <c r="L3819" s="163" t="s">
        <v>972</v>
      </c>
      <c r="M3819" s="171">
        <v>0</v>
      </c>
      <c r="N3819" s="164">
        <v>71383.63</v>
      </c>
      <c r="O3819" s="162" t="s">
        <v>1013</v>
      </c>
      <c r="P3819" s="160">
        <v>44216</v>
      </c>
      <c r="Q3819" s="162" t="s">
        <v>1539</v>
      </c>
      <c r="R3819" s="164">
        <v>71383.63</v>
      </c>
      <c r="S3819" s="163" t="s">
        <v>401</v>
      </c>
      <c r="T3819" s="163"/>
      <c r="U3819" s="161" t="s">
        <v>10</v>
      </c>
      <c r="V3819" s="161" t="s">
        <v>11</v>
      </c>
      <c r="W3819" s="161" t="s">
        <v>12</v>
      </c>
      <c r="X3819" s="161" t="s">
        <v>13</v>
      </c>
      <c r="Y3819" s="169">
        <v>6250</v>
      </c>
      <c r="Z3819" s="169">
        <v>9231101</v>
      </c>
      <c r="AA3819" s="166">
        <v>3.2595264840182651E-2</v>
      </c>
      <c r="AB3819" s="163" t="s">
        <v>5254</v>
      </c>
      <c r="AC3819" s="168" t="s">
        <v>3247</v>
      </c>
    </row>
    <row r="3820" spans="1:29" x14ac:dyDescent="0.3">
      <c r="A3820" s="156" t="s">
        <v>2860</v>
      </c>
      <c r="B3820" s="157">
        <v>1</v>
      </c>
      <c r="C3820" s="158" t="s">
        <v>310</v>
      </c>
      <c r="D3820" s="156" t="s">
        <v>283</v>
      </c>
      <c r="E3820" s="156" t="s">
        <v>2722</v>
      </c>
      <c r="F3820" s="159" t="s">
        <v>2640</v>
      </c>
      <c r="G3820" s="156" t="s">
        <v>310</v>
      </c>
      <c r="H3820" s="160">
        <v>43986</v>
      </c>
      <c r="I3820" s="160">
        <v>44271</v>
      </c>
      <c r="J3820" s="161" t="s">
        <v>979</v>
      </c>
      <c r="K3820" s="162"/>
      <c r="L3820" s="163" t="s">
        <v>972</v>
      </c>
      <c r="M3820" s="171">
        <v>0</v>
      </c>
      <c r="N3820" s="164">
        <v>107716.68</v>
      </c>
      <c r="O3820" s="162" t="s">
        <v>1113</v>
      </c>
      <c r="P3820" s="160">
        <v>44271</v>
      </c>
      <c r="Q3820" s="162" t="s">
        <v>1762</v>
      </c>
      <c r="R3820" s="164">
        <v>107716.68</v>
      </c>
      <c r="S3820" s="158" t="s">
        <v>401</v>
      </c>
      <c r="T3820" s="163"/>
      <c r="U3820" s="161" t="s">
        <v>10</v>
      </c>
      <c r="V3820" s="161" t="s">
        <v>11</v>
      </c>
      <c r="W3820" s="161" t="s">
        <v>12</v>
      </c>
      <c r="X3820" s="161" t="s">
        <v>13</v>
      </c>
      <c r="Y3820" s="169">
        <v>6250</v>
      </c>
      <c r="Z3820" s="169">
        <v>9231101</v>
      </c>
      <c r="AA3820" s="166">
        <v>4.9185698630136984E-2</v>
      </c>
      <c r="AB3820" s="158" t="s">
        <v>5254</v>
      </c>
      <c r="AC3820" s="168" t="s">
        <v>3247</v>
      </c>
    </row>
    <row r="3821" spans="1:29" x14ac:dyDescent="0.3">
      <c r="A3821" s="156" t="s">
        <v>2860</v>
      </c>
      <c r="B3821" s="157">
        <v>1</v>
      </c>
      <c r="C3821" s="158" t="s">
        <v>310</v>
      </c>
      <c r="D3821" s="158" t="s">
        <v>283</v>
      </c>
      <c r="E3821" s="156" t="s">
        <v>2722</v>
      </c>
      <c r="F3821" s="159" t="s">
        <v>2640</v>
      </c>
      <c r="G3821" s="158" t="s">
        <v>310</v>
      </c>
      <c r="H3821" s="160">
        <v>43986</v>
      </c>
      <c r="I3821" s="160">
        <v>44337</v>
      </c>
      <c r="J3821" s="161" t="s">
        <v>979</v>
      </c>
      <c r="K3821" s="162"/>
      <c r="L3821" s="163" t="s">
        <v>972</v>
      </c>
      <c r="M3821" s="171">
        <v>0</v>
      </c>
      <c r="N3821" s="164">
        <v>37289.79</v>
      </c>
      <c r="O3821" s="162" t="s">
        <v>1247</v>
      </c>
      <c r="P3821" s="160">
        <v>44337</v>
      </c>
      <c r="Q3821" s="162" t="s">
        <v>2059</v>
      </c>
      <c r="R3821" s="164">
        <v>37289.79</v>
      </c>
      <c r="S3821" s="163" t="s">
        <v>401</v>
      </c>
      <c r="T3821" s="163"/>
      <c r="U3821" s="161" t="s">
        <v>10</v>
      </c>
      <c r="V3821" s="161" t="s">
        <v>11</v>
      </c>
      <c r="W3821" s="161" t="s">
        <v>12</v>
      </c>
      <c r="X3821" s="161" t="s">
        <v>13</v>
      </c>
      <c r="Y3821" s="169">
        <v>6250</v>
      </c>
      <c r="Z3821" s="169">
        <v>9231101</v>
      </c>
      <c r="AA3821" s="166">
        <v>1.7027301369863013E-2</v>
      </c>
      <c r="AB3821" s="167" t="s">
        <v>5254</v>
      </c>
      <c r="AC3821" s="168" t="s">
        <v>3247</v>
      </c>
    </row>
    <row r="3822" spans="1:29" x14ac:dyDescent="0.3">
      <c r="A3822" s="156" t="s">
        <v>2860</v>
      </c>
      <c r="B3822" s="157">
        <v>1</v>
      </c>
      <c r="C3822" s="156" t="s">
        <v>310</v>
      </c>
      <c r="D3822" s="158" t="s">
        <v>283</v>
      </c>
      <c r="E3822" s="156" t="s">
        <v>2722</v>
      </c>
      <c r="F3822" s="159" t="s">
        <v>2640</v>
      </c>
      <c r="G3822" s="156" t="s">
        <v>310</v>
      </c>
      <c r="H3822" s="160">
        <v>43986</v>
      </c>
      <c r="I3822" s="160">
        <v>44704</v>
      </c>
      <c r="J3822" s="161" t="s">
        <v>2202</v>
      </c>
      <c r="K3822" s="162" t="s">
        <v>869</v>
      </c>
      <c r="L3822" s="163" t="s">
        <v>972</v>
      </c>
      <c r="M3822" s="171">
        <v>0</v>
      </c>
      <c r="N3822" s="164">
        <v>109500</v>
      </c>
      <c r="O3822" s="162" t="s">
        <v>1500</v>
      </c>
      <c r="P3822" s="160">
        <v>44704</v>
      </c>
      <c r="Q3822" s="162" t="s">
        <v>2630</v>
      </c>
      <c r="R3822" s="164">
        <v>109500</v>
      </c>
      <c r="S3822" s="162" t="s">
        <v>401</v>
      </c>
      <c r="T3822" s="163"/>
      <c r="U3822" s="161" t="s">
        <v>10</v>
      </c>
      <c r="V3822" s="161" t="s">
        <v>11</v>
      </c>
      <c r="W3822" s="161" t="s">
        <v>12</v>
      </c>
      <c r="X3822" s="161" t="s">
        <v>13</v>
      </c>
      <c r="Y3822" s="169">
        <v>6250</v>
      </c>
      <c r="Z3822" s="169">
        <v>9231101</v>
      </c>
      <c r="AA3822" s="166">
        <v>0.05</v>
      </c>
      <c r="AB3822" s="158" t="s">
        <v>5254</v>
      </c>
      <c r="AC3822" s="168" t="s">
        <v>3247</v>
      </c>
    </row>
    <row r="3823" spans="1:29" x14ac:dyDescent="0.3">
      <c r="A3823" s="156" t="s">
        <v>2860</v>
      </c>
      <c r="B3823" s="157">
        <v>1</v>
      </c>
      <c r="C3823" s="158" t="s">
        <v>310</v>
      </c>
      <c r="D3823" s="158" t="s">
        <v>283</v>
      </c>
      <c r="E3823" s="156" t="s">
        <v>2722</v>
      </c>
      <c r="F3823" s="159" t="s">
        <v>2640</v>
      </c>
      <c r="G3823" s="158" t="s">
        <v>310</v>
      </c>
      <c r="H3823" s="160">
        <v>43986</v>
      </c>
      <c r="I3823" s="160">
        <v>44704</v>
      </c>
      <c r="J3823" s="161" t="s">
        <v>2202</v>
      </c>
      <c r="K3823" s="162"/>
      <c r="L3823" s="163" t="s">
        <v>972</v>
      </c>
      <c r="M3823" s="171">
        <v>0</v>
      </c>
      <c r="N3823" s="164">
        <v>14003.94</v>
      </c>
      <c r="O3823" s="162" t="s">
        <v>1318</v>
      </c>
      <c r="P3823" s="160">
        <v>44704</v>
      </c>
      <c r="Q3823" s="162" t="s">
        <v>2630</v>
      </c>
      <c r="R3823" s="164">
        <v>14003.94</v>
      </c>
      <c r="S3823" s="163" t="s">
        <v>401</v>
      </c>
      <c r="T3823" s="163"/>
      <c r="U3823" s="161" t="s">
        <v>10</v>
      </c>
      <c r="V3823" s="161" t="s">
        <v>11</v>
      </c>
      <c r="W3823" s="161" t="s">
        <v>12</v>
      </c>
      <c r="X3823" s="161" t="s">
        <v>13</v>
      </c>
      <c r="Y3823" s="165">
        <v>6250</v>
      </c>
      <c r="Z3823" s="165">
        <v>9231101</v>
      </c>
      <c r="AA3823" s="166">
        <v>6.3944931506849318E-3</v>
      </c>
      <c r="AB3823" s="167" t="s">
        <v>5254</v>
      </c>
      <c r="AC3823" s="168" t="s">
        <v>3247</v>
      </c>
    </row>
    <row r="3824" spans="1:29" x14ac:dyDescent="0.3">
      <c r="A3824" s="156" t="s">
        <v>2795</v>
      </c>
      <c r="B3824" s="157">
        <v>1</v>
      </c>
      <c r="C3824" s="156" t="s">
        <v>310</v>
      </c>
      <c r="D3824" s="163" t="s">
        <v>263</v>
      </c>
      <c r="E3824" s="156" t="s">
        <v>2722</v>
      </c>
      <c r="F3824" s="159" t="s">
        <v>2640</v>
      </c>
      <c r="G3824" s="156" t="s">
        <v>310</v>
      </c>
      <c r="H3824" s="160">
        <v>44127</v>
      </c>
      <c r="I3824" s="160">
        <v>44218</v>
      </c>
      <c r="J3824" s="161" t="s">
        <v>979</v>
      </c>
      <c r="K3824" s="162"/>
      <c r="L3824" s="163" t="s">
        <v>1307</v>
      </c>
      <c r="M3824" s="171">
        <v>0</v>
      </c>
      <c r="N3824" s="164">
        <v>588686.5</v>
      </c>
      <c r="O3824" s="162" t="s">
        <v>468</v>
      </c>
      <c r="P3824" s="160">
        <v>44218</v>
      </c>
      <c r="Q3824" s="162" t="s">
        <v>1546</v>
      </c>
      <c r="R3824" s="164">
        <v>588686.5</v>
      </c>
      <c r="S3824" s="162" t="s">
        <v>2249</v>
      </c>
      <c r="T3824" s="163"/>
      <c r="U3824" s="161" t="s">
        <v>10</v>
      </c>
      <c r="V3824" s="161" t="s">
        <v>11</v>
      </c>
      <c r="W3824" s="161" t="s">
        <v>12</v>
      </c>
      <c r="X3824" s="161" t="s">
        <v>13</v>
      </c>
      <c r="Y3824" s="169">
        <v>6250</v>
      </c>
      <c r="Z3824" s="169">
        <v>9051101</v>
      </c>
      <c r="AA3824" s="166">
        <v>0.1543083879423329</v>
      </c>
      <c r="AB3824" s="158" t="s">
        <v>4960</v>
      </c>
      <c r="AC3824" s="168" t="s">
        <v>3171</v>
      </c>
    </row>
    <row r="3825" spans="1:29" x14ac:dyDescent="0.3">
      <c r="A3825" s="156" t="s">
        <v>2795</v>
      </c>
      <c r="B3825" s="157">
        <v>1</v>
      </c>
      <c r="C3825" s="158" t="s">
        <v>310</v>
      </c>
      <c r="D3825" s="158" t="s">
        <v>263</v>
      </c>
      <c r="E3825" s="156" t="s">
        <v>2722</v>
      </c>
      <c r="F3825" s="159" t="s">
        <v>2640</v>
      </c>
      <c r="G3825" s="158" t="s">
        <v>310</v>
      </c>
      <c r="H3825" s="160">
        <v>44127</v>
      </c>
      <c r="I3825" s="160">
        <v>44218</v>
      </c>
      <c r="J3825" s="161" t="s">
        <v>979</v>
      </c>
      <c r="K3825" s="162"/>
      <c r="L3825" s="163" t="s">
        <v>1307</v>
      </c>
      <c r="M3825" s="171">
        <v>0</v>
      </c>
      <c r="N3825" s="164">
        <v>318682.25</v>
      </c>
      <c r="O3825" s="158" t="s">
        <v>696</v>
      </c>
      <c r="P3825" s="160">
        <v>44218</v>
      </c>
      <c r="Q3825" s="162" t="s">
        <v>1546</v>
      </c>
      <c r="R3825" s="164">
        <v>318682.25</v>
      </c>
      <c r="S3825" s="162" t="s">
        <v>2249</v>
      </c>
      <c r="T3825" s="163"/>
      <c r="U3825" s="161" t="s">
        <v>10</v>
      </c>
      <c r="V3825" s="161" t="s">
        <v>11</v>
      </c>
      <c r="W3825" s="161" t="s">
        <v>12</v>
      </c>
      <c r="X3825" s="161" t="s">
        <v>13</v>
      </c>
      <c r="Y3825" s="169">
        <v>6250</v>
      </c>
      <c r="Z3825" s="165">
        <v>9051101</v>
      </c>
      <c r="AA3825" s="166">
        <v>8.3534010484927923E-2</v>
      </c>
      <c r="AB3825" s="167" t="s">
        <v>4960</v>
      </c>
      <c r="AC3825" s="168" t="s">
        <v>3171</v>
      </c>
    </row>
    <row r="3826" spans="1:29" x14ac:dyDescent="0.3">
      <c r="A3826" s="156" t="s">
        <v>2795</v>
      </c>
      <c r="B3826" s="157">
        <v>1</v>
      </c>
      <c r="C3826" s="156" t="s">
        <v>310</v>
      </c>
      <c r="D3826" s="158" t="s">
        <v>263</v>
      </c>
      <c r="E3826" s="156" t="s">
        <v>2722</v>
      </c>
      <c r="F3826" s="158" t="s">
        <v>2640</v>
      </c>
      <c r="G3826" s="156" t="s">
        <v>310</v>
      </c>
      <c r="H3826" s="160">
        <v>44127</v>
      </c>
      <c r="I3826" s="160">
        <v>44272</v>
      </c>
      <c r="J3826" s="161" t="s">
        <v>979</v>
      </c>
      <c r="K3826" s="162"/>
      <c r="L3826" s="163" t="s">
        <v>1307</v>
      </c>
      <c r="M3826" s="171">
        <v>0</v>
      </c>
      <c r="N3826" s="171">
        <v>137481.65</v>
      </c>
      <c r="O3826" s="162" t="s">
        <v>738</v>
      </c>
      <c r="P3826" s="160">
        <v>44272</v>
      </c>
      <c r="Q3826" s="162" t="s">
        <v>1763</v>
      </c>
      <c r="R3826" s="171">
        <v>137481.65</v>
      </c>
      <c r="S3826" s="163" t="s">
        <v>2249</v>
      </c>
      <c r="T3826" s="162"/>
      <c r="U3826" s="161" t="s">
        <v>10</v>
      </c>
      <c r="V3826" s="161" t="s">
        <v>11</v>
      </c>
      <c r="W3826" s="161" t="s">
        <v>12</v>
      </c>
      <c r="X3826" s="161" t="s">
        <v>13</v>
      </c>
      <c r="Y3826" s="165">
        <v>6250</v>
      </c>
      <c r="Z3826" s="165">
        <v>9051101</v>
      </c>
      <c r="AA3826" s="166">
        <v>3.6037129750982957E-2</v>
      </c>
      <c r="AB3826" s="156" t="s">
        <v>4960</v>
      </c>
      <c r="AC3826" s="168" t="s">
        <v>3171</v>
      </c>
    </row>
    <row r="3827" spans="1:29" x14ac:dyDescent="0.3">
      <c r="A3827" s="156" t="s">
        <v>2795</v>
      </c>
      <c r="B3827" s="157">
        <v>1</v>
      </c>
      <c r="C3827" s="158" t="s">
        <v>310</v>
      </c>
      <c r="D3827" s="158" t="s">
        <v>263</v>
      </c>
      <c r="E3827" s="156" t="s">
        <v>2722</v>
      </c>
      <c r="F3827" s="159" t="s">
        <v>2640</v>
      </c>
      <c r="G3827" s="158" t="s">
        <v>310</v>
      </c>
      <c r="H3827" s="160">
        <v>44127</v>
      </c>
      <c r="I3827" s="160">
        <v>44293</v>
      </c>
      <c r="J3827" s="161" t="s">
        <v>979</v>
      </c>
      <c r="K3827" s="162"/>
      <c r="L3827" s="163" t="s">
        <v>1307</v>
      </c>
      <c r="M3827" s="171">
        <v>0</v>
      </c>
      <c r="N3827" s="164">
        <v>346238.1</v>
      </c>
      <c r="O3827" s="162" t="s">
        <v>844</v>
      </c>
      <c r="P3827" s="160">
        <v>44293</v>
      </c>
      <c r="Q3827" s="162" t="s">
        <v>1870</v>
      </c>
      <c r="R3827" s="164">
        <v>346238.1</v>
      </c>
      <c r="S3827" s="163" t="s">
        <v>2249</v>
      </c>
      <c r="T3827" s="163"/>
      <c r="U3827" s="161" t="s">
        <v>10</v>
      </c>
      <c r="V3827" s="161" t="s">
        <v>11</v>
      </c>
      <c r="W3827" s="161" t="s">
        <v>12</v>
      </c>
      <c r="X3827" s="161" t="s">
        <v>13</v>
      </c>
      <c r="Y3827" s="169">
        <v>6250</v>
      </c>
      <c r="Z3827" s="169">
        <v>9051101</v>
      </c>
      <c r="AA3827" s="166">
        <v>9.0757038007863694E-2</v>
      </c>
      <c r="AB3827" s="167" t="s">
        <v>4960</v>
      </c>
      <c r="AC3827" s="168" t="s">
        <v>3171</v>
      </c>
    </row>
    <row r="3828" spans="1:29" x14ac:dyDescent="0.3">
      <c r="A3828" s="156" t="s">
        <v>2795</v>
      </c>
      <c r="B3828" s="157">
        <v>1</v>
      </c>
      <c r="C3828" s="158" t="s">
        <v>310</v>
      </c>
      <c r="D3828" s="158" t="s">
        <v>263</v>
      </c>
      <c r="E3828" s="156" t="s">
        <v>2722</v>
      </c>
      <c r="F3828" s="159" t="s">
        <v>2640</v>
      </c>
      <c r="G3828" s="158" t="s">
        <v>310</v>
      </c>
      <c r="H3828" s="160">
        <v>44127</v>
      </c>
      <c r="I3828" s="160">
        <v>44337</v>
      </c>
      <c r="J3828" s="161" t="s">
        <v>979</v>
      </c>
      <c r="K3828" s="162"/>
      <c r="L3828" s="163" t="s">
        <v>1307</v>
      </c>
      <c r="M3828" s="171">
        <v>0</v>
      </c>
      <c r="N3828" s="164">
        <v>264523.27</v>
      </c>
      <c r="O3828" s="158" t="s">
        <v>1011</v>
      </c>
      <c r="P3828" s="160">
        <v>44337</v>
      </c>
      <c r="Q3828" s="162" t="s">
        <v>2059</v>
      </c>
      <c r="R3828" s="164">
        <v>264523.27</v>
      </c>
      <c r="S3828" s="163" t="s">
        <v>2249</v>
      </c>
      <c r="T3828" s="163"/>
      <c r="U3828" s="161" t="s">
        <v>10</v>
      </c>
      <c r="V3828" s="161" t="s">
        <v>11</v>
      </c>
      <c r="W3828" s="161" t="s">
        <v>12</v>
      </c>
      <c r="X3828" s="161" t="s">
        <v>13</v>
      </c>
      <c r="Y3828" s="169">
        <v>6250</v>
      </c>
      <c r="Z3828" s="169">
        <v>9051101</v>
      </c>
      <c r="AA3828" s="166">
        <v>6.9337685452162526E-2</v>
      </c>
      <c r="AB3828" s="156" t="s">
        <v>4960</v>
      </c>
      <c r="AC3828" s="168" t="s">
        <v>3171</v>
      </c>
    </row>
    <row r="3829" spans="1:29" x14ac:dyDescent="0.3">
      <c r="A3829" s="156" t="s">
        <v>2795</v>
      </c>
      <c r="B3829" s="157">
        <v>1</v>
      </c>
      <c r="C3829" s="158" t="s">
        <v>310</v>
      </c>
      <c r="D3829" s="158" t="s">
        <v>263</v>
      </c>
      <c r="E3829" s="156" t="s">
        <v>2722</v>
      </c>
      <c r="F3829" s="159" t="s">
        <v>2640</v>
      </c>
      <c r="G3829" s="158" t="s">
        <v>310</v>
      </c>
      <c r="H3829" s="160">
        <v>44127</v>
      </c>
      <c r="I3829" s="160">
        <v>44337</v>
      </c>
      <c r="J3829" s="161" t="s">
        <v>979</v>
      </c>
      <c r="K3829" s="162"/>
      <c r="L3829" s="163" t="s">
        <v>1307</v>
      </c>
      <c r="M3829" s="171">
        <v>0</v>
      </c>
      <c r="N3829" s="164">
        <v>60733.5</v>
      </c>
      <c r="O3829" s="162" t="s">
        <v>1013</v>
      </c>
      <c r="P3829" s="160">
        <v>44337</v>
      </c>
      <c r="Q3829" s="162" t="s">
        <v>2059</v>
      </c>
      <c r="R3829" s="164">
        <v>60733.5</v>
      </c>
      <c r="S3829" s="158" t="s">
        <v>2249</v>
      </c>
      <c r="T3829" s="163"/>
      <c r="U3829" s="161" t="s">
        <v>10</v>
      </c>
      <c r="V3829" s="161" t="s">
        <v>11</v>
      </c>
      <c r="W3829" s="161" t="s">
        <v>12</v>
      </c>
      <c r="X3829" s="161" t="s">
        <v>13</v>
      </c>
      <c r="Y3829" s="169">
        <v>6250</v>
      </c>
      <c r="Z3829" s="169">
        <v>9051101</v>
      </c>
      <c r="AA3829" s="166">
        <v>1.5919659239842725E-2</v>
      </c>
      <c r="AB3829" s="158" t="s">
        <v>4960</v>
      </c>
      <c r="AC3829" s="168" t="s">
        <v>3171</v>
      </c>
    </row>
    <row r="3830" spans="1:29" x14ac:dyDescent="0.3">
      <c r="A3830" s="156" t="s">
        <v>2795</v>
      </c>
      <c r="B3830" s="157">
        <v>1</v>
      </c>
      <c r="C3830" s="158" t="s">
        <v>310</v>
      </c>
      <c r="D3830" s="158" t="s">
        <v>263</v>
      </c>
      <c r="E3830" s="156" t="s">
        <v>2722</v>
      </c>
      <c r="F3830" s="159" t="s">
        <v>2640</v>
      </c>
      <c r="G3830" s="158" t="s">
        <v>310</v>
      </c>
      <c r="H3830" s="160">
        <v>44127</v>
      </c>
      <c r="I3830" s="160">
        <v>44365</v>
      </c>
      <c r="J3830" s="161" t="s">
        <v>979</v>
      </c>
      <c r="K3830" s="162"/>
      <c r="L3830" s="163" t="s">
        <v>1307</v>
      </c>
      <c r="M3830" s="171">
        <v>0</v>
      </c>
      <c r="N3830" s="164">
        <v>161808.95000000001</v>
      </c>
      <c r="O3830" s="162" t="s">
        <v>1113</v>
      </c>
      <c r="P3830" s="160">
        <v>44365</v>
      </c>
      <c r="Q3830" s="162" t="s">
        <v>2152</v>
      </c>
      <c r="R3830" s="164">
        <v>161808.95000000001</v>
      </c>
      <c r="S3830" s="163" t="s">
        <v>2249</v>
      </c>
      <c r="T3830" s="163"/>
      <c r="U3830" s="161" t="s">
        <v>10</v>
      </c>
      <c r="V3830" s="161" t="s">
        <v>11</v>
      </c>
      <c r="W3830" s="161" t="s">
        <v>12</v>
      </c>
      <c r="X3830" s="161" t="s">
        <v>13</v>
      </c>
      <c r="Y3830" s="169">
        <v>6250</v>
      </c>
      <c r="Z3830" s="169">
        <v>9051101</v>
      </c>
      <c r="AA3830" s="166">
        <v>4.2413879423328971E-2</v>
      </c>
      <c r="AB3830" s="167" t="s">
        <v>4960</v>
      </c>
      <c r="AC3830" s="168" t="s">
        <v>3171</v>
      </c>
    </row>
    <row r="3831" spans="1:29" s="14" customFormat="1" ht="15.6" x14ac:dyDescent="0.3">
      <c r="A3831" s="156" t="s">
        <v>2795</v>
      </c>
      <c r="B3831" s="157">
        <v>1</v>
      </c>
      <c r="C3831" s="158" t="s">
        <v>310</v>
      </c>
      <c r="D3831" s="158" t="s">
        <v>263</v>
      </c>
      <c r="E3831" s="156" t="s">
        <v>2722</v>
      </c>
      <c r="F3831" s="159" t="s">
        <v>2640</v>
      </c>
      <c r="G3831" s="158" t="s">
        <v>310</v>
      </c>
      <c r="H3831" s="160">
        <v>44127</v>
      </c>
      <c r="I3831" s="160">
        <v>44389</v>
      </c>
      <c r="J3831" s="161" t="s">
        <v>979</v>
      </c>
      <c r="K3831" s="162"/>
      <c r="L3831" s="163" t="s">
        <v>1307</v>
      </c>
      <c r="M3831" s="171">
        <v>0</v>
      </c>
      <c r="N3831" s="164">
        <v>470243.82</v>
      </c>
      <c r="O3831" s="162" t="s">
        <v>1247</v>
      </c>
      <c r="P3831" s="160">
        <v>44389</v>
      </c>
      <c r="Q3831" s="162" t="s">
        <v>2206</v>
      </c>
      <c r="R3831" s="164">
        <v>470243.82</v>
      </c>
      <c r="S3831" s="163" t="s">
        <v>2249</v>
      </c>
      <c r="T3831" s="163"/>
      <c r="U3831" s="161" t="s">
        <v>10</v>
      </c>
      <c r="V3831" s="161" t="s">
        <v>11</v>
      </c>
      <c r="W3831" s="161" t="s">
        <v>12</v>
      </c>
      <c r="X3831" s="161" t="s">
        <v>13</v>
      </c>
      <c r="Y3831" s="169">
        <v>6250</v>
      </c>
      <c r="Z3831" s="169">
        <v>9051101</v>
      </c>
      <c r="AA3831" s="166">
        <v>0.12326181389252949</v>
      </c>
      <c r="AB3831" s="167" t="s">
        <v>4960</v>
      </c>
      <c r="AC3831" s="168" t="s">
        <v>3171</v>
      </c>
    </row>
    <row r="3832" spans="1:29" s="14" customFormat="1" ht="15.6" x14ac:dyDescent="0.3">
      <c r="A3832" s="156" t="s">
        <v>2795</v>
      </c>
      <c r="B3832" s="157">
        <v>1</v>
      </c>
      <c r="C3832" s="158" t="s">
        <v>310</v>
      </c>
      <c r="D3832" s="158" t="s">
        <v>263</v>
      </c>
      <c r="E3832" s="156" t="s">
        <v>2722</v>
      </c>
      <c r="F3832" s="159" t="s">
        <v>2640</v>
      </c>
      <c r="G3832" s="158" t="s">
        <v>310</v>
      </c>
      <c r="H3832" s="160">
        <v>44127</v>
      </c>
      <c r="I3832" s="160">
        <v>44425</v>
      </c>
      <c r="J3832" s="161" t="s">
        <v>2202</v>
      </c>
      <c r="K3832" s="162"/>
      <c r="L3832" s="163" t="s">
        <v>1307</v>
      </c>
      <c r="M3832" s="171">
        <v>0</v>
      </c>
      <c r="N3832" s="164">
        <v>277494.34999999998</v>
      </c>
      <c r="O3832" s="162" t="s">
        <v>1318</v>
      </c>
      <c r="P3832" s="160">
        <v>44425</v>
      </c>
      <c r="Q3832" s="162" t="s">
        <v>2256</v>
      </c>
      <c r="R3832" s="164">
        <v>277494.34999999998</v>
      </c>
      <c r="S3832" s="163" t="s">
        <v>2249</v>
      </c>
      <c r="T3832" s="163"/>
      <c r="U3832" s="161" t="s">
        <v>10</v>
      </c>
      <c r="V3832" s="161" t="s">
        <v>11</v>
      </c>
      <c r="W3832" s="161" t="s">
        <v>12</v>
      </c>
      <c r="X3832" s="161" t="s">
        <v>13</v>
      </c>
      <c r="Y3832" s="169">
        <v>6250</v>
      </c>
      <c r="Z3832" s="169">
        <v>9051101</v>
      </c>
      <c r="AA3832" s="166">
        <v>7.2737706422018336E-2</v>
      </c>
      <c r="AB3832" s="167" t="s">
        <v>4960</v>
      </c>
      <c r="AC3832" s="168" t="s">
        <v>3171</v>
      </c>
    </row>
    <row r="3833" spans="1:29" x14ac:dyDescent="0.3">
      <c r="A3833" s="156" t="s">
        <v>2795</v>
      </c>
      <c r="B3833" s="157">
        <v>1</v>
      </c>
      <c r="C3833" s="158" t="s">
        <v>310</v>
      </c>
      <c r="D3833" s="158" t="s">
        <v>263</v>
      </c>
      <c r="E3833" s="156" t="s">
        <v>2722</v>
      </c>
      <c r="F3833" s="159" t="s">
        <v>2640</v>
      </c>
      <c r="G3833" s="158" t="s">
        <v>310</v>
      </c>
      <c r="H3833" s="160">
        <v>44127</v>
      </c>
      <c r="I3833" s="160">
        <v>44523</v>
      </c>
      <c r="J3833" s="161" t="s">
        <v>2202</v>
      </c>
      <c r="K3833" s="162"/>
      <c r="L3833" s="163" t="s">
        <v>1307</v>
      </c>
      <c r="M3833" s="171">
        <v>0</v>
      </c>
      <c r="N3833" s="164">
        <v>143188.64000000001</v>
      </c>
      <c r="O3833" s="162" t="s">
        <v>1500</v>
      </c>
      <c r="P3833" s="160">
        <v>44523</v>
      </c>
      <c r="Q3833" s="162" t="s">
        <v>2451</v>
      </c>
      <c r="R3833" s="164">
        <v>143188.64000000001</v>
      </c>
      <c r="S3833" s="163" t="s">
        <v>2249</v>
      </c>
      <c r="T3833" s="163"/>
      <c r="U3833" s="161" t="s">
        <v>10</v>
      </c>
      <c r="V3833" s="161" t="s">
        <v>11</v>
      </c>
      <c r="W3833" s="161" t="s">
        <v>12</v>
      </c>
      <c r="X3833" s="161" t="s">
        <v>13</v>
      </c>
      <c r="Y3833" s="169">
        <v>6250</v>
      </c>
      <c r="Z3833" s="169">
        <v>9051101</v>
      </c>
      <c r="AA3833" s="166">
        <v>3.7533064220183487E-2</v>
      </c>
      <c r="AB3833" s="167" t="s">
        <v>4960</v>
      </c>
      <c r="AC3833" s="168" t="s">
        <v>3171</v>
      </c>
    </row>
    <row r="3834" spans="1:29" x14ac:dyDescent="0.3">
      <c r="A3834" s="156" t="s">
        <v>2795</v>
      </c>
      <c r="B3834" s="157">
        <v>1</v>
      </c>
      <c r="C3834" s="158" t="s">
        <v>310</v>
      </c>
      <c r="D3834" s="158" t="s">
        <v>263</v>
      </c>
      <c r="E3834" s="156" t="s">
        <v>2722</v>
      </c>
      <c r="F3834" s="159" t="s">
        <v>2640</v>
      </c>
      <c r="G3834" s="156" t="s">
        <v>310</v>
      </c>
      <c r="H3834" s="160">
        <v>44127</v>
      </c>
      <c r="I3834" s="160">
        <v>44550</v>
      </c>
      <c r="J3834" s="161" t="s">
        <v>2202</v>
      </c>
      <c r="K3834" s="162"/>
      <c r="L3834" s="163" t="s">
        <v>1307</v>
      </c>
      <c r="M3834" s="171">
        <v>0</v>
      </c>
      <c r="N3834" s="164">
        <v>71418.97</v>
      </c>
      <c r="O3834" s="162" t="s">
        <v>2064</v>
      </c>
      <c r="P3834" s="160">
        <v>44550</v>
      </c>
      <c r="Q3834" s="162" t="s">
        <v>2467</v>
      </c>
      <c r="R3834" s="164">
        <v>71418.97</v>
      </c>
      <c r="S3834" s="162" t="s">
        <v>2249</v>
      </c>
      <c r="T3834" s="163"/>
      <c r="U3834" s="161" t="s">
        <v>10</v>
      </c>
      <c r="V3834" s="161" t="s">
        <v>11</v>
      </c>
      <c r="W3834" s="161" t="s">
        <v>12</v>
      </c>
      <c r="X3834" s="161" t="s">
        <v>13</v>
      </c>
      <c r="Y3834" s="169">
        <v>6250</v>
      </c>
      <c r="Z3834" s="169">
        <v>9051101</v>
      </c>
      <c r="AA3834" s="166">
        <v>1.8720568807339449E-2</v>
      </c>
      <c r="AB3834" s="156" t="s">
        <v>4960</v>
      </c>
      <c r="AC3834" s="168" t="s">
        <v>3171</v>
      </c>
    </row>
    <row r="3835" spans="1:29" x14ac:dyDescent="0.3">
      <c r="A3835" s="156" t="s">
        <v>2795</v>
      </c>
      <c r="B3835" s="157">
        <v>1</v>
      </c>
      <c r="C3835" s="158" t="s">
        <v>310</v>
      </c>
      <c r="D3835" s="158" t="s">
        <v>263</v>
      </c>
      <c r="E3835" s="156" t="s">
        <v>2722</v>
      </c>
      <c r="F3835" s="159" t="s">
        <v>2640</v>
      </c>
      <c r="G3835" s="158" t="s">
        <v>310</v>
      </c>
      <c r="H3835" s="160">
        <v>44127</v>
      </c>
      <c r="I3835" s="160">
        <v>44747</v>
      </c>
      <c r="J3835" s="161" t="s">
        <v>2202</v>
      </c>
      <c r="K3835" s="162"/>
      <c r="L3835" s="163" t="s">
        <v>1307</v>
      </c>
      <c r="M3835" s="171">
        <v>0</v>
      </c>
      <c r="N3835" s="164">
        <v>99528.2</v>
      </c>
      <c r="O3835" s="162" t="s">
        <v>2060</v>
      </c>
      <c r="P3835" s="160">
        <v>44747</v>
      </c>
      <c r="Q3835" s="162" t="s">
        <v>2678</v>
      </c>
      <c r="R3835" s="164">
        <v>99528.2</v>
      </c>
      <c r="S3835" s="163" t="s">
        <v>2249</v>
      </c>
      <c r="T3835" s="163"/>
      <c r="U3835" s="161" t="s">
        <v>10</v>
      </c>
      <c r="V3835" s="161" t="s">
        <v>11</v>
      </c>
      <c r="W3835" s="161" t="s">
        <v>12</v>
      </c>
      <c r="X3835" s="161" t="s">
        <v>13</v>
      </c>
      <c r="Y3835" s="169">
        <v>6250</v>
      </c>
      <c r="Z3835" s="169">
        <v>9051101</v>
      </c>
      <c r="AA3835" s="166">
        <v>2.6088650065530797E-2</v>
      </c>
      <c r="AB3835" s="167" t="s">
        <v>4961</v>
      </c>
      <c r="AC3835" s="168" t="s">
        <v>3171</v>
      </c>
    </row>
    <row r="3836" spans="1:29" x14ac:dyDescent="0.3">
      <c r="A3836" s="156" t="s">
        <v>2795</v>
      </c>
      <c r="B3836" s="157">
        <v>1</v>
      </c>
      <c r="C3836" s="158" t="s">
        <v>310</v>
      </c>
      <c r="D3836" s="158" t="s">
        <v>263</v>
      </c>
      <c r="E3836" s="156" t="s">
        <v>2722</v>
      </c>
      <c r="F3836" s="159" t="s">
        <v>2640</v>
      </c>
      <c r="G3836" s="158" t="s">
        <v>310</v>
      </c>
      <c r="H3836" s="160">
        <v>44127</v>
      </c>
      <c r="I3836" s="160">
        <v>44861</v>
      </c>
      <c r="J3836" s="161" t="s">
        <v>2671</v>
      </c>
      <c r="K3836" s="162" t="s">
        <v>1292</v>
      </c>
      <c r="L3836" s="163" t="s">
        <v>1307</v>
      </c>
      <c r="M3836" s="171">
        <v>0</v>
      </c>
      <c r="N3836" s="164">
        <v>49971.8</v>
      </c>
      <c r="O3836" s="162" t="s">
        <v>2065</v>
      </c>
      <c r="P3836" s="160">
        <v>44861</v>
      </c>
      <c r="Q3836" s="162" t="s">
        <v>3071</v>
      </c>
      <c r="R3836" s="164">
        <v>49971.8</v>
      </c>
      <c r="S3836" s="163" t="s">
        <v>2249</v>
      </c>
      <c r="T3836" s="163"/>
      <c r="U3836" s="161" t="s">
        <v>10</v>
      </c>
      <c r="V3836" s="161" t="s">
        <v>11</v>
      </c>
      <c r="W3836" s="161" t="s">
        <v>12</v>
      </c>
      <c r="X3836" s="161" t="s">
        <v>13</v>
      </c>
      <c r="Y3836" s="165">
        <v>6250</v>
      </c>
      <c r="Z3836" s="165">
        <v>9051101</v>
      </c>
      <c r="AA3836" s="166">
        <v>1.3098768020969856E-2</v>
      </c>
      <c r="AB3836" s="167" t="s">
        <v>4960</v>
      </c>
      <c r="AC3836" s="168" t="s">
        <v>3171</v>
      </c>
    </row>
    <row r="3837" spans="1:29" x14ac:dyDescent="0.3">
      <c r="A3837" s="156" t="s">
        <v>2795</v>
      </c>
      <c r="B3837" s="157">
        <v>1</v>
      </c>
      <c r="C3837" s="158" t="s">
        <v>310</v>
      </c>
      <c r="D3837" s="158" t="s">
        <v>263</v>
      </c>
      <c r="E3837" s="156" t="s">
        <v>2722</v>
      </c>
      <c r="F3837" s="159" t="s">
        <v>2640</v>
      </c>
      <c r="G3837" s="158" t="s">
        <v>310</v>
      </c>
      <c r="H3837" s="160">
        <v>44127</v>
      </c>
      <c r="I3837" s="160">
        <v>44748</v>
      </c>
      <c r="J3837" s="161" t="s">
        <v>2202</v>
      </c>
      <c r="K3837" s="162"/>
      <c r="L3837" s="163" t="s">
        <v>1307</v>
      </c>
      <c r="M3837" s="171">
        <v>0</v>
      </c>
      <c r="N3837" s="164">
        <v>49971.8</v>
      </c>
      <c r="O3837" s="162"/>
      <c r="P3837" s="160"/>
      <c r="Q3837" s="162"/>
      <c r="R3837" s="164">
        <v>49971.8</v>
      </c>
      <c r="S3837" s="163" t="s">
        <v>2249</v>
      </c>
      <c r="T3837" s="163"/>
      <c r="U3837" s="161" t="s">
        <v>10</v>
      </c>
      <c r="V3837" s="161" t="s">
        <v>11</v>
      </c>
      <c r="W3837" s="161" t="s">
        <v>12</v>
      </c>
      <c r="X3837" s="161" t="s">
        <v>13</v>
      </c>
      <c r="Y3837" s="165">
        <v>6250</v>
      </c>
      <c r="Z3837" s="165">
        <v>9051101</v>
      </c>
      <c r="AA3837" s="166">
        <v>1.3098768020969856E-2</v>
      </c>
      <c r="AB3837" s="167" t="s">
        <v>5091</v>
      </c>
      <c r="AC3837" s="168" t="s">
        <v>3171</v>
      </c>
    </row>
    <row r="3838" spans="1:29" x14ac:dyDescent="0.3">
      <c r="A3838" s="156" t="s">
        <v>2795</v>
      </c>
      <c r="B3838" s="157">
        <v>1</v>
      </c>
      <c r="C3838" s="158" t="s">
        <v>310</v>
      </c>
      <c r="D3838" s="156" t="s">
        <v>263</v>
      </c>
      <c r="E3838" s="156" t="s">
        <v>2722</v>
      </c>
      <c r="F3838" s="159" t="s">
        <v>2640</v>
      </c>
      <c r="G3838" s="156" t="s">
        <v>310</v>
      </c>
      <c r="H3838" s="160">
        <v>44127</v>
      </c>
      <c r="I3838" s="160">
        <v>44791</v>
      </c>
      <c r="J3838" s="161" t="s">
        <v>2671</v>
      </c>
      <c r="K3838" s="162"/>
      <c r="L3838" s="163" t="s">
        <v>1307</v>
      </c>
      <c r="M3838" s="171">
        <v>0</v>
      </c>
      <c r="N3838" s="164">
        <v>-49971.8</v>
      </c>
      <c r="O3838" s="162"/>
      <c r="P3838" s="160"/>
      <c r="Q3838" s="162"/>
      <c r="R3838" s="164">
        <v>-49971.8</v>
      </c>
      <c r="S3838" s="158" t="s">
        <v>2249</v>
      </c>
      <c r="T3838" s="163"/>
      <c r="U3838" s="161" t="s">
        <v>10</v>
      </c>
      <c r="V3838" s="161" t="s">
        <v>11</v>
      </c>
      <c r="W3838" s="161" t="s">
        <v>12</v>
      </c>
      <c r="X3838" s="161" t="s">
        <v>13</v>
      </c>
      <c r="Y3838" s="169">
        <v>6250</v>
      </c>
      <c r="Z3838" s="165">
        <v>9051101</v>
      </c>
      <c r="AA3838" s="166">
        <v>-1.3098768020969856E-2</v>
      </c>
      <c r="AB3838" s="183" t="s">
        <v>5102</v>
      </c>
      <c r="AC3838" s="168" t="s">
        <v>3171</v>
      </c>
    </row>
    <row r="3839" spans="1:29" x14ac:dyDescent="0.3">
      <c r="A3839" s="156" t="s">
        <v>1683</v>
      </c>
      <c r="B3839" s="157">
        <v>1</v>
      </c>
      <c r="C3839" s="158" t="s">
        <v>310</v>
      </c>
      <c r="D3839" s="156" t="s">
        <v>263</v>
      </c>
      <c r="E3839" s="156" t="s">
        <v>236</v>
      </c>
      <c r="F3839" s="158" t="s">
        <v>2640</v>
      </c>
      <c r="G3839" s="158" t="s">
        <v>310</v>
      </c>
      <c r="H3839" s="179">
        <v>44127</v>
      </c>
      <c r="I3839" s="160">
        <v>44218</v>
      </c>
      <c r="J3839" s="161" t="s">
        <v>979</v>
      </c>
      <c r="K3839" s="162"/>
      <c r="L3839" s="158" t="s">
        <v>1307</v>
      </c>
      <c r="M3839" s="171">
        <v>0</v>
      </c>
      <c r="N3839" s="171">
        <v>184120.83</v>
      </c>
      <c r="O3839" s="162" t="s">
        <v>468</v>
      </c>
      <c r="P3839" s="160">
        <v>44218</v>
      </c>
      <c r="Q3839" s="162" t="s">
        <v>1546</v>
      </c>
      <c r="R3839" s="170">
        <v>184120.83</v>
      </c>
      <c r="S3839" s="158" t="s">
        <v>634</v>
      </c>
      <c r="T3839" s="156"/>
      <c r="U3839" s="161" t="s">
        <v>10</v>
      </c>
      <c r="V3839" s="161" t="s">
        <v>11</v>
      </c>
      <c r="W3839" s="161" t="s">
        <v>12</v>
      </c>
      <c r="X3839" s="161" t="s">
        <v>13</v>
      </c>
      <c r="Y3839" s="165">
        <v>6250</v>
      </c>
      <c r="Z3839" s="165">
        <v>9051102</v>
      </c>
      <c r="AA3839" s="166">
        <v>4.8262340760157271E-2</v>
      </c>
      <c r="AB3839" s="158" t="s">
        <v>4962</v>
      </c>
      <c r="AC3839" s="168" t="s">
        <v>3175</v>
      </c>
    </row>
    <row r="3840" spans="1:29" x14ac:dyDescent="0.3">
      <c r="A3840" s="156" t="s">
        <v>1683</v>
      </c>
      <c r="B3840" s="157">
        <v>1</v>
      </c>
      <c r="C3840" s="158" t="s">
        <v>310</v>
      </c>
      <c r="D3840" s="158" t="s">
        <v>263</v>
      </c>
      <c r="E3840" s="156" t="s">
        <v>236</v>
      </c>
      <c r="F3840" s="159" t="s">
        <v>2640</v>
      </c>
      <c r="G3840" s="158" t="s">
        <v>310</v>
      </c>
      <c r="H3840" s="160">
        <v>44127</v>
      </c>
      <c r="I3840" s="160">
        <v>44218</v>
      </c>
      <c r="J3840" s="161" t="s">
        <v>979</v>
      </c>
      <c r="K3840" s="162"/>
      <c r="L3840" s="163" t="s">
        <v>1307</v>
      </c>
      <c r="M3840" s="171">
        <v>0</v>
      </c>
      <c r="N3840" s="164">
        <v>259777.5</v>
      </c>
      <c r="O3840" s="162" t="s">
        <v>696</v>
      </c>
      <c r="P3840" s="160">
        <v>44218</v>
      </c>
      <c r="Q3840" s="162" t="s">
        <v>1546</v>
      </c>
      <c r="R3840" s="164">
        <v>259777.5</v>
      </c>
      <c r="S3840" s="163" t="s">
        <v>634</v>
      </c>
      <c r="T3840" s="163"/>
      <c r="U3840" s="161" t="s">
        <v>10</v>
      </c>
      <c r="V3840" s="161" t="s">
        <v>11</v>
      </c>
      <c r="W3840" s="161" t="s">
        <v>12</v>
      </c>
      <c r="X3840" s="161" t="s">
        <v>13</v>
      </c>
      <c r="Y3840" s="165">
        <v>6250</v>
      </c>
      <c r="Z3840" s="165">
        <v>9051102</v>
      </c>
      <c r="AA3840" s="166">
        <v>6.8093709043250322E-2</v>
      </c>
      <c r="AB3840" s="167" t="s">
        <v>4962</v>
      </c>
      <c r="AC3840" s="168" t="s">
        <v>3175</v>
      </c>
    </row>
    <row r="3841" spans="1:29" x14ac:dyDescent="0.3">
      <c r="A3841" s="156" t="s">
        <v>1683</v>
      </c>
      <c r="B3841" s="157">
        <v>1</v>
      </c>
      <c r="C3841" s="158" t="s">
        <v>310</v>
      </c>
      <c r="D3841" s="158" t="s">
        <v>263</v>
      </c>
      <c r="E3841" s="156" t="s">
        <v>236</v>
      </c>
      <c r="F3841" s="159" t="s">
        <v>2640</v>
      </c>
      <c r="G3841" s="158" t="s">
        <v>310</v>
      </c>
      <c r="H3841" s="160">
        <v>44127</v>
      </c>
      <c r="I3841" s="160">
        <v>44278</v>
      </c>
      <c r="J3841" s="161" t="s">
        <v>979</v>
      </c>
      <c r="K3841" s="162"/>
      <c r="L3841" s="156" t="s">
        <v>1307</v>
      </c>
      <c r="M3841" s="171">
        <v>0</v>
      </c>
      <c r="N3841" s="164">
        <v>13195.5</v>
      </c>
      <c r="O3841" s="162" t="s">
        <v>738</v>
      </c>
      <c r="P3841" s="160">
        <v>44278</v>
      </c>
      <c r="Q3841" s="162" t="s">
        <v>1776</v>
      </c>
      <c r="R3841" s="164">
        <v>13195.5</v>
      </c>
      <c r="S3841" s="163" t="s">
        <v>634</v>
      </c>
      <c r="T3841" s="163"/>
      <c r="U3841" s="161" t="s">
        <v>10</v>
      </c>
      <c r="V3841" s="161" t="s">
        <v>11</v>
      </c>
      <c r="W3841" s="161" t="s">
        <v>12</v>
      </c>
      <c r="X3841" s="161" t="s">
        <v>13</v>
      </c>
      <c r="Y3841" s="169">
        <v>6250</v>
      </c>
      <c r="Z3841" s="169">
        <v>9051102</v>
      </c>
      <c r="AA3841" s="166">
        <v>3.4588466579292265E-3</v>
      </c>
      <c r="AB3841" s="172" t="s">
        <v>4962</v>
      </c>
      <c r="AC3841" s="168" t="s">
        <v>3175</v>
      </c>
    </row>
    <row r="3842" spans="1:29" x14ac:dyDescent="0.3">
      <c r="A3842" s="156" t="s">
        <v>1683</v>
      </c>
      <c r="B3842" s="157">
        <v>1</v>
      </c>
      <c r="C3842" s="158" t="s">
        <v>310</v>
      </c>
      <c r="D3842" s="158" t="s">
        <v>263</v>
      </c>
      <c r="E3842" s="156" t="s">
        <v>236</v>
      </c>
      <c r="F3842" s="159" t="s">
        <v>2640</v>
      </c>
      <c r="G3842" s="158" t="s">
        <v>310</v>
      </c>
      <c r="H3842" s="160">
        <v>44127</v>
      </c>
      <c r="I3842" s="160">
        <v>44293</v>
      </c>
      <c r="J3842" s="161" t="s">
        <v>979</v>
      </c>
      <c r="K3842" s="162"/>
      <c r="L3842" s="163" t="s">
        <v>1307</v>
      </c>
      <c r="M3842" s="171">
        <v>0</v>
      </c>
      <c r="N3842" s="164">
        <v>247627</v>
      </c>
      <c r="O3842" s="162" t="s">
        <v>844</v>
      </c>
      <c r="P3842" s="160">
        <v>44293</v>
      </c>
      <c r="Q3842" s="162" t="s">
        <v>1870</v>
      </c>
      <c r="R3842" s="164">
        <v>247627</v>
      </c>
      <c r="S3842" s="163" t="s">
        <v>634</v>
      </c>
      <c r="T3842" s="163"/>
      <c r="U3842" s="161" t="s">
        <v>10</v>
      </c>
      <c r="V3842" s="161" t="s">
        <v>11</v>
      </c>
      <c r="W3842" s="161" t="s">
        <v>12</v>
      </c>
      <c r="X3842" s="161" t="s">
        <v>13</v>
      </c>
      <c r="Y3842" s="165">
        <v>6250</v>
      </c>
      <c r="Z3842" s="165">
        <v>9051102</v>
      </c>
      <c r="AA3842" s="166">
        <v>6.490878112712975E-2</v>
      </c>
      <c r="AB3842" s="167" t="s">
        <v>4962</v>
      </c>
      <c r="AC3842" s="168" t="s">
        <v>3175</v>
      </c>
    </row>
    <row r="3843" spans="1:29" x14ac:dyDescent="0.3">
      <c r="A3843" s="156" t="s">
        <v>1683</v>
      </c>
      <c r="B3843" s="157">
        <v>1</v>
      </c>
      <c r="C3843" s="156" t="s">
        <v>310</v>
      </c>
      <c r="D3843" s="158" t="s">
        <v>263</v>
      </c>
      <c r="E3843" s="156" t="s">
        <v>236</v>
      </c>
      <c r="F3843" s="159" t="s">
        <v>2640</v>
      </c>
      <c r="G3843" s="156" t="s">
        <v>310</v>
      </c>
      <c r="H3843" s="160">
        <v>44127</v>
      </c>
      <c r="I3843" s="160">
        <v>44337</v>
      </c>
      <c r="J3843" s="161" t="s">
        <v>979</v>
      </c>
      <c r="K3843" s="162"/>
      <c r="L3843" s="163" t="s">
        <v>1307</v>
      </c>
      <c r="M3843" s="171">
        <v>0</v>
      </c>
      <c r="N3843" s="164">
        <v>64002.29</v>
      </c>
      <c r="O3843" s="162" t="s">
        <v>1011</v>
      </c>
      <c r="P3843" s="160">
        <v>44337</v>
      </c>
      <c r="Q3843" s="162" t="s">
        <v>2059</v>
      </c>
      <c r="R3843" s="164">
        <v>64002.29</v>
      </c>
      <c r="S3843" s="162" t="s">
        <v>634</v>
      </c>
      <c r="T3843" s="163"/>
      <c r="U3843" s="161" t="s">
        <v>10</v>
      </c>
      <c r="V3843" s="161" t="s">
        <v>11</v>
      </c>
      <c r="W3843" s="161" t="s">
        <v>12</v>
      </c>
      <c r="X3843" s="161" t="s">
        <v>13</v>
      </c>
      <c r="Y3843" s="169">
        <v>6250</v>
      </c>
      <c r="Z3843" s="169">
        <v>9051102</v>
      </c>
      <c r="AA3843" s="166">
        <v>1.677648492791612E-2</v>
      </c>
      <c r="AB3843" s="158" t="s">
        <v>4962</v>
      </c>
      <c r="AC3843" s="168" t="s">
        <v>3175</v>
      </c>
    </row>
    <row r="3844" spans="1:29" x14ac:dyDescent="0.3">
      <c r="A3844" s="156" t="s">
        <v>1683</v>
      </c>
      <c r="B3844" s="157">
        <v>1</v>
      </c>
      <c r="C3844" s="158" t="s">
        <v>310</v>
      </c>
      <c r="D3844" s="158" t="s">
        <v>263</v>
      </c>
      <c r="E3844" s="156" t="s">
        <v>236</v>
      </c>
      <c r="F3844" s="159" t="s">
        <v>2640</v>
      </c>
      <c r="G3844" s="158" t="s">
        <v>310</v>
      </c>
      <c r="H3844" s="160">
        <v>44127</v>
      </c>
      <c r="I3844" s="160">
        <v>44550</v>
      </c>
      <c r="J3844" s="161" t="s">
        <v>2202</v>
      </c>
      <c r="K3844" s="162"/>
      <c r="L3844" s="163" t="s">
        <v>1307</v>
      </c>
      <c r="M3844" s="171">
        <v>0</v>
      </c>
      <c r="N3844" s="164">
        <v>15026.88</v>
      </c>
      <c r="O3844" s="162" t="s">
        <v>1013</v>
      </c>
      <c r="P3844" s="160">
        <v>44550</v>
      </c>
      <c r="Q3844" s="162" t="s">
        <v>2467</v>
      </c>
      <c r="R3844" s="164">
        <v>15026.88</v>
      </c>
      <c r="S3844" s="163" t="s">
        <v>634</v>
      </c>
      <c r="T3844" s="163"/>
      <c r="U3844" s="161" t="s">
        <v>10</v>
      </c>
      <c r="V3844" s="161" t="s">
        <v>11</v>
      </c>
      <c r="W3844" s="161" t="s">
        <v>12</v>
      </c>
      <c r="X3844" s="161" t="s">
        <v>13</v>
      </c>
      <c r="Y3844" s="165">
        <v>6250</v>
      </c>
      <c r="Z3844" s="165">
        <v>9051102</v>
      </c>
      <c r="AA3844" s="166">
        <v>3.9388938401048491E-3</v>
      </c>
      <c r="AB3844" s="167" t="s">
        <v>4962</v>
      </c>
      <c r="AC3844" s="168" t="s">
        <v>3175</v>
      </c>
    </row>
    <row r="3845" spans="1:29" x14ac:dyDescent="0.3">
      <c r="A3845" s="156" t="s">
        <v>1683</v>
      </c>
      <c r="B3845" s="157">
        <v>1</v>
      </c>
      <c r="C3845" s="158" t="s">
        <v>310</v>
      </c>
      <c r="D3845" s="158" t="s">
        <v>263</v>
      </c>
      <c r="E3845" s="156" t="s">
        <v>236</v>
      </c>
      <c r="F3845" s="159" t="s">
        <v>2640</v>
      </c>
      <c r="G3845" s="158" t="s">
        <v>310</v>
      </c>
      <c r="H3845" s="160">
        <v>44127</v>
      </c>
      <c r="I3845" s="160">
        <v>44704</v>
      </c>
      <c r="J3845" s="161" t="s">
        <v>2202</v>
      </c>
      <c r="K3845" s="162"/>
      <c r="L3845" s="163" t="s">
        <v>1307</v>
      </c>
      <c r="M3845" s="171">
        <v>0</v>
      </c>
      <c r="N3845" s="164">
        <v>41250</v>
      </c>
      <c r="O3845" s="162" t="s">
        <v>1113</v>
      </c>
      <c r="P3845" s="160">
        <v>44704</v>
      </c>
      <c r="Q3845" s="162" t="s">
        <v>2630</v>
      </c>
      <c r="R3845" s="164">
        <v>41250</v>
      </c>
      <c r="S3845" s="163" t="s">
        <v>634</v>
      </c>
      <c r="T3845" s="163"/>
      <c r="U3845" s="161" t="s">
        <v>10</v>
      </c>
      <c r="V3845" s="161" t="s">
        <v>11</v>
      </c>
      <c r="W3845" s="161" t="s">
        <v>12</v>
      </c>
      <c r="X3845" s="161" t="s">
        <v>13</v>
      </c>
      <c r="Y3845" s="169">
        <v>6250</v>
      </c>
      <c r="Z3845" s="169">
        <v>9051102</v>
      </c>
      <c r="AA3845" s="166">
        <v>1.0812581913499346E-2</v>
      </c>
      <c r="AB3845" s="167" t="s">
        <v>4962</v>
      </c>
      <c r="AC3845" s="168" t="s">
        <v>3175</v>
      </c>
    </row>
    <row r="3846" spans="1:29" x14ac:dyDescent="0.3">
      <c r="A3846" s="156" t="s">
        <v>1683</v>
      </c>
      <c r="B3846" s="157">
        <v>1</v>
      </c>
      <c r="C3846" s="158" t="s">
        <v>310</v>
      </c>
      <c r="D3846" s="158" t="s">
        <v>263</v>
      </c>
      <c r="E3846" s="156" t="s">
        <v>236</v>
      </c>
      <c r="F3846" s="159" t="s">
        <v>2640</v>
      </c>
      <c r="G3846" s="158" t="s">
        <v>310</v>
      </c>
      <c r="H3846" s="160">
        <v>44645</v>
      </c>
      <c r="I3846" s="160">
        <v>44704</v>
      </c>
      <c r="J3846" s="161" t="s">
        <v>2202</v>
      </c>
      <c r="K3846" s="162"/>
      <c r="L3846" s="163" t="s">
        <v>2629</v>
      </c>
      <c r="M3846" s="171">
        <v>0</v>
      </c>
      <c r="N3846" s="164">
        <v>25953.39</v>
      </c>
      <c r="O3846" s="162" t="s">
        <v>1113</v>
      </c>
      <c r="P3846" s="160">
        <v>44704</v>
      </c>
      <c r="Q3846" s="162" t="s">
        <v>2630</v>
      </c>
      <c r="R3846" s="164">
        <v>25953.39</v>
      </c>
      <c r="S3846" s="163" t="s">
        <v>634</v>
      </c>
      <c r="T3846" s="163"/>
      <c r="U3846" s="161" t="s">
        <v>10</v>
      </c>
      <c r="V3846" s="161" t="s">
        <v>11</v>
      </c>
      <c r="W3846" s="161" t="s">
        <v>12</v>
      </c>
      <c r="X3846" s="161" t="s">
        <v>13</v>
      </c>
      <c r="Y3846" s="169">
        <v>6260</v>
      </c>
      <c r="Z3846" s="169">
        <v>9051102</v>
      </c>
      <c r="AA3846" s="166">
        <v>0.36688209751682238</v>
      </c>
      <c r="AB3846" s="167" t="s">
        <v>3106</v>
      </c>
      <c r="AC3846" s="168" t="s">
        <v>3175</v>
      </c>
    </row>
    <row r="3847" spans="1:29" x14ac:dyDescent="0.3">
      <c r="A3847" s="156" t="s">
        <v>1683</v>
      </c>
      <c r="B3847" s="157">
        <v>1</v>
      </c>
      <c r="C3847" s="158" t="s">
        <v>310</v>
      </c>
      <c r="D3847" s="163" t="s">
        <v>263</v>
      </c>
      <c r="E3847" s="156" t="s">
        <v>236</v>
      </c>
      <c r="F3847" s="159" t="s">
        <v>2640</v>
      </c>
      <c r="G3847" s="158" t="s">
        <v>310</v>
      </c>
      <c r="H3847" s="160">
        <v>44645</v>
      </c>
      <c r="I3847" s="160">
        <v>44861</v>
      </c>
      <c r="J3847" s="161" t="s">
        <v>2671</v>
      </c>
      <c r="K3847" s="162" t="s">
        <v>2559</v>
      </c>
      <c r="L3847" s="163" t="s">
        <v>2629</v>
      </c>
      <c r="M3847" s="171">
        <v>0</v>
      </c>
      <c r="N3847" s="164">
        <v>44787.020000000004</v>
      </c>
      <c r="O3847" s="162" t="s">
        <v>1247</v>
      </c>
      <c r="P3847" s="160">
        <v>44861</v>
      </c>
      <c r="Q3847" s="162" t="s">
        <v>3072</v>
      </c>
      <c r="R3847" s="164">
        <v>44787.02</v>
      </c>
      <c r="S3847" s="163" t="s">
        <v>634</v>
      </c>
      <c r="T3847" s="163"/>
      <c r="U3847" s="161" t="s">
        <v>10</v>
      </c>
      <c r="V3847" s="161" t="s">
        <v>11</v>
      </c>
      <c r="W3847" s="161" t="s">
        <v>12</v>
      </c>
      <c r="X3847" s="161" t="s">
        <v>13</v>
      </c>
      <c r="Y3847" s="169">
        <v>6260</v>
      </c>
      <c r="Z3847" s="169">
        <v>9051102</v>
      </c>
      <c r="AA3847" s="166">
        <v>0.63311790248317745</v>
      </c>
      <c r="AB3847" s="167" t="s">
        <v>3106</v>
      </c>
      <c r="AC3847" s="168" t="s">
        <v>3175</v>
      </c>
    </row>
    <row r="3848" spans="1:29" x14ac:dyDescent="0.3">
      <c r="A3848" s="156" t="s">
        <v>2795</v>
      </c>
      <c r="B3848" s="157">
        <v>1</v>
      </c>
      <c r="C3848" s="156" t="s">
        <v>310</v>
      </c>
      <c r="D3848" s="156" t="s">
        <v>263</v>
      </c>
      <c r="E3848" s="156" t="s">
        <v>2722</v>
      </c>
      <c r="F3848" s="156" t="s">
        <v>2640</v>
      </c>
      <c r="G3848" s="158" t="s">
        <v>310</v>
      </c>
      <c r="H3848" s="160">
        <v>44664</v>
      </c>
      <c r="I3848" s="160">
        <v>44862</v>
      </c>
      <c r="J3848" s="161" t="s">
        <v>2671</v>
      </c>
      <c r="K3848" s="158"/>
      <c r="L3848" s="156" t="s">
        <v>2660</v>
      </c>
      <c r="M3848" s="171">
        <v>0</v>
      </c>
      <c r="N3848" s="170">
        <v>84883.51</v>
      </c>
      <c r="O3848" s="162" t="s">
        <v>2065</v>
      </c>
      <c r="P3848" s="160">
        <v>44862</v>
      </c>
      <c r="Q3848" s="162" t="s">
        <v>3078</v>
      </c>
      <c r="R3848" s="178">
        <v>84883.51</v>
      </c>
      <c r="S3848" s="158" t="s">
        <v>2249</v>
      </c>
      <c r="T3848" s="162"/>
      <c r="U3848" s="161" t="s">
        <v>10</v>
      </c>
      <c r="V3848" s="161" t="s">
        <v>11</v>
      </c>
      <c r="W3848" s="161" t="s">
        <v>12</v>
      </c>
      <c r="X3848" s="161" t="s">
        <v>13</v>
      </c>
      <c r="Y3848" s="165">
        <v>6260</v>
      </c>
      <c r="Z3848" s="165">
        <v>9051101</v>
      </c>
      <c r="AA3848" s="166">
        <v>0.40265541403271038</v>
      </c>
      <c r="AB3848" s="162" t="s">
        <v>3105</v>
      </c>
      <c r="AC3848" s="168" t="s">
        <v>3171</v>
      </c>
    </row>
    <row r="3849" spans="1:29" x14ac:dyDescent="0.3">
      <c r="A3849" s="156" t="s">
        <v>2795</v>
      </c>
      <c r="B3849" s="157">
        <v>1</v>
      </c>
      <c r="C3849" s="158" t="s">
        <v>310</v>
      </c>
      <c r="D3849" s="156" t="s">
        <v>263</v>
      </c>
      <c r="E3849" s="156" t="s">
        <v>2722</v>
      </c>
      <c r="F3849" s="158" t="s">
        <v>2640</v>
      </c>
      <c r="G3849" s="158" t="s">
        <v>310</v>
      </c>
      <c r="H3849" s="160">
        <v>44664</v>
      </c>
      <c r="I3849" s="160">
        <v>45043</v>
      </c>
      <c r="J3849" s="161" t="s">
        <v>2671</v>
      </c>
      <c r="K3849" s="156" t="s">
        <v>2573</v>
      </c>
      <c r="L3849" s="158" t="s">
        <v>2660</v>
      </c>
      <c r="M3849" s="171">
        <v>0</v>
      </c>
      <c r="N3849" s="171">
        <v>125925.8</v>
      </c>
      <c r="O3849" s="162" t="s">
        <v>5158</v>
      </c>
      <c r="P3849" s="160">
        <v>45043</v>
      </c>
      <c r="Q3849" s="162" t="s">
        <v>5152</v>
      </c>
      <c r="R3849" s="171">
        <v>125925.8</v>
      </c>
      <c r="S3849" s="163" t="s">
        <v>2249</v>
      </c>
      <c r="T3849" s="156"/>
      <c r="U3849" s="161" t="s">
        <v>10</v>
      </c>
      <c r="V3849" s="161" t="s">
        <v>11</v>
      </c>
      <c r="W3849" s="161" t="s">
        <v>12</v>
      </c>
      <c r="X3849" s="161" t="s">
        <v>13</v>
      </c>
      <c r="Y3849" s="165">
        <v>6260</v>
      </c>
      <c r="Z3849" s="165">
        <v>9051101</v>
      </c>
      <c r="AA3849" s="166">
        <v>0.59734458596728957</v>
      </c>
      <c r="AB3849" s="163" t="s">
        <v>5159</v>
      </c>
      <c r="AC3849" s="168" t="s">
        <v>3171</v>
      </c>
    </row>
    <row r="3850" spans="1:29" x14ac:dyDescent="0.3">
      <c r="A3850" s="156" t="s">
        <v>2795</v>
      </c>
      <c r="B3850" s="157">
        <v>1</v>
      </c>
      <c r="C3850" s="158" t="s">
        <v>310</v>
      </c>
      <c r="D3850" s="156" t="s">
        <v>263</v>
      </c>
      <c r="E3850" s="156" t="s">
        <v>2722</v>
      </c>
      <c r="F3850" s="158" t="s">
        <v>2640</v>
      </c>
      <c r="G3850" s="158" t="s">
        <v>310</v>
      </c>
      <c r="H3850" s="160">
        <v>44664</v>
      </c>
      <c r="I3850" s="160">
        <v>44748</v>
      </c>
      <c r="J3850" s="161" t="s">
        <v>2202</v>
      </c>
      <c r="K3850" s="162"/>
      <c r="L3850" s="158" t="s">
        <v>2660</v>
      </c>
      <c r="M3850" s="171">
        <v>0</v>
      </c>
      <c r="N3850" s="171">
        <v>50768.84</v>
      </c>
      <c r="O3850" s="162"/>
      <c r="P3850" s="160"/>
      <c r="Q3850" s="162"/>
      <c r="R3850" s="171">
        <v>50768.84</v>
      </c>
      <c r="S3850" s="163" t="s">
        <v>2249</v>
      </c>
      <c r="T3850" s="156"/>
      <c r="U3850" s="161" t="s">
        <v>10</v>
      </c>
      <c r="V3850" s="161" t="s">
        <v>11</v>
      </c>
      <c r="W3850" s="161" t="s">
        <v>12</v>
      </c>
      <c r="X3850" s="161" t="s">
        <v>13</v>
      </c>
      <c r="Y3850" s="165">
        <v>6260</v>
      </c>
      <c r="Z3850" s="165">
        <v>9051101</v>
      </c>
      <c r="AA3850" s="166">
        <v>0.24082826322993039</v>
      </c>
      <c r="AB3850" s="163" t="s">
        <v>5092</v>
      </c>
      <c r="AC3850" s="168" t="s">
        <v>3171</v>
      </c>
    </row>
    <row r="3851" spans="1:29" x14ac:dyDescent="0.3">
      <c r="A3851" s="156" t="s">
        <v>2795</v>
      </c>
      <c r="B3851" s="157">
        <v>1</v>
      </c>
      <c r="C3851" s="158" t="s">
        <v>310</v>
      </c>
      <c r="D3851" s="158" t="s">
        <v>263</v>
      </c>
      <c r="E3851" s="156" t="s">
        <v>2722</v>
      </c>
      <c r="F3851" s="159" t="s">
        <v>2640</v>
      </c>
      <c r="G3851" s="158" t="s">
        <v>310</v>
      </c>
      <c r="H3851" s="160">
        <v>44664</v>
      </c>
      <c r="I3851" s="160">
        <v>44791</v>
      </c>
      <c r="J3851" s="161" t="s">
        <v>2671</v>
      </c>
      <c r="K3851" s="162"/>
      <c r="L3851" s="163" t="s">
        <v>2660</v>
      </c>
      <c r="M3851" s="171">
        <v>0</v>
      </c>
      <c r="N3851" s="164">
        <v>-50768.84</v>
      </c>
      <c r="O3851" s="158"/>
      <c r="P3851" s="160"/>
      <c r="Q3851" s="162"/>
      <c r="R3851" s="164">
        <v>-50768.84</v>
      </c>
      <c r="S3851" s="163" t="s">
        <v>2249</v>
      </c>
      <c r="T3851" s="163"/>
      <c r="U3851" s="161" t="s">
        <v>10</v>
      </c>
      <c r="V3851" s="161" t="s">
        <v>11</v>
      </c>
      <c r="W3851" s="161" t="s">
        <v>12</v>
      </c>
      <c r="X3851" s="161" t="s">
        <v>13</v>
      </c>
      <c r="Y3851" s="169">
        <v>6260</v>
      </c>
      <c r="Z3851" s="169">
        <v>9051101</v>
      </c>
      <c r="AA3851" s="166">
        <v>-0.24082826322993039</v>
      </c>
      <c r="AB3851" s="172" t="s">
        <v>5390</v>
      </c>
      <c r="AC3851" s="168" t="s">
        <v>3171</v>
      </c>
    </row>
    <row r="3852" spans="1:29" x14ac:dyDescent="0.3">
      <c r="A3852" s="156" t="s">
        <v>2817</v>
      </c>
      <c r="B3852" s="157">
        <v>2</v>
      </c>
      <c r="C3852" s="158" t="s">
        <v>310</v>
      </c>
      <c r="D3852" s="158" t="s">
        <v>275</v>
      </c>
      <c r="E3852" s="156" t="s">
        <v>2722</v>
      </c>
      <c r="F3852" s="159" t="s">
        <v>2640</v>
      </c>
      <c r="G3852" s="158" t="s">
        <v>310</v>
      </c>
      <c r="H3852" s="160">
        <v>44726</v>
      </c>
      <c r="I3852" s="160">
        <v>44819</v>
      </c>
      <c r="J3852" s="161" t="s">
        <v>2671</v>
      </c>
      <c r="K3852" s="162" t="s">
        <v>2658</v>
      </c>
      <c r="L3852" s="163" t="s">
        <v>2665</v>
      </c>
      <c r="M3852" s="171">
        <v>0</v>
      </c>
      <c r="N3852" s="164">
        <v>32583.579999999998</v>
      </c>
      <c r="O3852" s="162" t="s">
        <v>1500</v>
      </c>
      <c r="P3852" s="160">
        <v>44819</v>
      </c>
      <c r="Q3852" s="162" t="s">
        <v>3027</v>
      </c>
      <c r="R3852" s="164">
        <v>32583.58</v>
      </c>
      <c r="S3852" s="163" t="s">
        <v>395</v>
      </c>
      <c r="T3852" s="163"/>
      <c r="U3852" s="161" t="s">
        <v>10</v>
      </c>
      <c r="V3852" s="161" t="s">
        <v>11</v>
      </c>
      <c r="W3852" s="161" t="s">
        <v>12</v>
      </c>
      <c r="X3852" s="161" t="s">
        <v>13</v>
      </c>
      <c r="Y3852" s="165">
        <v>6260</v>
      </c>
      <c r="Z3852" s="165">
        <v>9191101</v>
      </c>
      <c r="AA3852" s="166">
        <v>1</v>
      </c>
      <c r="AB3852" s="167" t="s">
        <v>3107</v>
      </c>
      <c r="AC3852" s="168" t="s">
        <v>3222</v>
      </c>
    </row>
    <row r="3853" spans="1:29" x14ac:dyDescent="0.3">
      <c r="A3853" s="156" t="s">
        <v>2860</v>
      </c>
      <c r="B3853" s="157">
        <v>1</v>
      </c>
      <c r="C3853" s="158" t="s">
        <v>310</v>
      </c>
      <c r="D3853" s="158" t="s">
        <v>283</v>
      </c>
      <c r="E3853" s="156" t="s">
        <v>2722</v>
      </c>
      <c r="F3853" s="159" t="s">
        <v>2640</v>
      </c>
      <c r="G3853" s="158" t="s">
        <v>310</v>
      </c>
      <c r="H3853" s="160">
        <v>44726</v>
      </c>
      <c r="I3853" s="160">
        <v>45078</v>
      </c>
      <c r="J3853" s="161" t="s">
        <v>2671</v>
      </c>
      <c r="K3853" s="162"/>
      <c r="L3853" s="163" t="s">
        <v>2666</v>
      </c>
      <c r="M3853" s="171">
        <v>1400</v>
      </c>
      <c r="N3853" s="164">
        <v>1400</v>
      </c>
      <c r="O3853" s="162"/>
      <c r="P3853" s="160"/>
      <c r="Q3853" s="162"/>
      <c r="R3853" s="164">
        <v>0</v>
      </c>
      <c r="S3853" s="163" t="s">
        <v>401</v>
      </c>
      <c r="T3853" s="163"/>
      <c r="U3853" s="161" t="s">
        <v>10</v>
      </c>
      <c r="V3853" s="161" t="s">
        <v>11</v>
      </c>
      <c r="W3853" s="161" t="s">
        <v>12</v>
      </c>
      <c r="X3853" s="161" t="s">
        <v>13</v>
      </c>
      <c r="Y3853" s="165">
        <v>6260</v>
      </c>
      <c r="Z3853" s="165">
        <v>9231101</v>
      </c>
      <c r="AA3853" s="166">
        <v>0</v>
      </c>
      <c r="AB3853" s="167" t="s">
        <v>6256</v>
      </c>
      <c r="AC3853" s="168" t="s">
        <v>3247</v>
      </c>
    </row>
    <row r="3854" spans="1:29" x14ac:dyDescent="0.3">
      <c r="A3854" s="156" t="s">
        <v>2860</v>
      </c>
      <c r="B3854" s="157">
        <v>1</v>
      </c>
      <c r="C3854" s="158" t="s">
        <v>310</v>
      </c>
      <c r="D3854" s="156" t="s">
        <v>283</v>
      </c>
      <c r="E3854" s="156" t="s">
        <v>2722</v>
      </c>
      <c r="F3854" s="159" t="s">
        <v>2640</v>
      </c>
      <c r="G3854" s="156" t="s">
        <v>310</v>
      </c>
      <c r="H3854" s="160">
        <v>44726</v>
      </c>
      <c r="I3854" s="160">
        <v>45118</v>
      </c>
      <c r="J3854" s="161" t="s">
        <v>2671</v>
      </c>
      <c r="K3854" s="162" t="s">
        <v>2659</v>
      </c>
      <c r="L3854" s="163" t="s">
        <v>2666</v>
      </c>
      <c r="M3854" s="171">
        <v>-1400</v>
      </c>
      <c r="N3854" s="164">
        <v>-1400</v>
      </c>
      <c r="O3854" s="162"/>
      <c r="P3854" s="160"/>
      <c r="Q3854" s="162"/>
      <c r="R3854" s="164">
        <v>0</v>
      </c>
      <c r="S3854" s="162" t="s">
        <v>401</v>
      </c>
      <c r="T3854" s="163"/>
      <c r="U3854" s="161" t="s">
        <v>10</v>
      </c>
      <c r="V3854" s="161" t="s">
        <v>11</v>
      </c>
      <c r="W3854" s="161" t="s">
        <v>12</v>
      </c>
      <c r="X3854" s="161" t="s">
        <v>13</v>
      </c>
      <c r="Y3854" s="169">
        <v>6260</v>
      </c>
      <c r="Z3854" s="169">
        <v>9231101</v>
      </c>
      <c r="AA3854" s="166">
        <v>0</v>
      </c>
      <c r="AB3854" s="158" t="s">
        <v>6533</v>
      </c>
      <c r="AC3854" s="168" t="s">
        <v>3247</v>
      </c>
    </row>
    <row r="3855" spans="1:29" x14ac:dyDescent="0.3">
      <c r="A3855" s="156" t="s">
        <v>2860</v>
      </c>
      <c r="B3855" s="157">
        <v>1</v>
      </c>
      <c r="C3855" s="158" t="s">
        <v>310</v>
      </c>
      <c r="D3855" s="158" t="s">
        <v>283</v>
      </c>
      <c r="E3855" s="156" t="s">
        <v>2722</v>
      </c>
      <c r="F3855" s="159" t="s">
        <v>2640</v>
      </c>
      <c r="G3855" s="158" t="s">
        <v>310</v>
      </c>
      <c r="H3855" s="160">
        <v>45532</v>
      </c>
      <c r="I3855" s="160">
        <v>45565</v>
      </c>
      <c r="J3855" s="161" t="s">
        <v>6174</v>
      </c>
      <c r="K3855" s="162" t="s">
        <v>6257</v>
      </c>
      <c r="L3855" s="163" t="s">
        <v>6258</v>
      </c>
      <c r="M3855" s="171">
        <v>0</v>
      </c>
      <c r="N3855" s="164">
        <v>1400</v>
      </c>
      <c r="O3855" s="162" t="s">
        <v>2064</v>
      </c>
      <c r="P3855" s="160">
        <v>45565</v>
      </c>
      <c r="Q3855" s="162" t="s">
        <v>6534</v>
      </c>
      <c r="R3855" s="164">
        <v>1400</v>
      </c>
      <c r="S3855" s="163" t="s">
        <v>401</v>
      </c>
      <c r="T3855" s="163"/>
      <c r="U3855" s="161" t="s">
        <v>10</v>
      </c>
      <c r="V3855" s="161" t="s">
        <v>11</v>
      </c>
      <c r="W3855" s="161" t="s">
        <v>12</v>
      </c>
      <c r="X3855" s="161" t="s">
        <v>13</v>
      </c>
      <c r="Y3855" s="165">
        <v>6260</v>
      </c>
      <c r="Z3855" s="165">
        <v>9231101</v>
      </c>
      <c r="AA3855" s="166">
        <v>1</v>
      </c>
      <c r="AB3855" s="167" t="s">
        <v>6259</v>
      </c>
      <c r="AC3855" s="168" t="s">
        <v>3247</v>
      </c>
    </row>
    <row r="3856" spans="1:29" x14ac:dyDescent="0.3">
      <c r="A3856" s="156" t="s">
        <v>1695</v>
      </c>
      <c r="B3856" s="157">
        <v>2</v>
      </c>
      <c r="C3856" s="158" t="s">
        <v>1477</v>
      </c>
      <c r="D3856" s="158" t="s">
        <v>275</v>
      </c>
      <c r="E3856" s="156" t="s">
        <v>236</v>
      </c>
      <c r="F3856" s="159" t="s">
        <v>276</v>
      </c>
      <c r="G3856" s="158" t="s">
        <v>1836</v>
      </c>
      <c r="H3856" s="160">
        <v>43739</v>
      </c>
      <c r="I3856" s="160">
        <v>43774</v>
      </c>
      <c r="J3856" s="161" t="s">
        <v>5</v>
      </c>
      <c r="K3856" s="162"/>
      <c r="L3856" s="163" t="s">
        <v>755</v>
      </c>
      <c r="M3856" s="171">
        <v>0</v>
      </c>
      <c r="N3856" s="164">
        <v>79.5</v>
      </c>
      <c r="O3856" s="162">
        <v>446143</v>
      </c>
      <c r="P3856" s="160">
        <v>43774</v>
      </c>
      <c r="Q3856" s="162" t="s">
        <v>539</v>
      </c>
      <c r="R3856" s="164">
        <v>79.5</v>
      </c>
      <c r="S3856" s="163" t="s">
        <v>637</v>
      </c>
      <c r="T3856" s="163"/>
      <c r="U3856" s="161" t="s">
        <v>10</v>
      </c>
      <c r="V3856" s="161" t="s">
        <v>11</v>
      </c>
      <c r="W3856" s="161" t="s">
        <v>12</v>
      </c>
      <c r="X3856" s="161" t="s">
        <v>13</v>
      </c>
      <c r="Y3856" s="169">
        <v>5800</v>
      </c>
      <c r="Z3856" s="169">
        <v>9191102</v>
      </c>
      <c r="AA3856" s="166">
        <v>0.1111111111111111</v>
      </c>
      <c r="AB3856" s="167" t="s">
        <v>5052</v>
      </c>
      <c r="AC3856" s="168" t="s">
        <v>3226</v>
      </c>
    </row>
    <row r="3857" spans="1:29" x14ac:dyDescent="0.3">
      <c r="A3857" s="156" t="s">
        <v>1695</v>
      </c>
      <c r="B3857" s="157">
        <v>2</v>
      </c>
      <c r="C3857" s="158" t="s">
        <v>1477</v>
      </c>
      <c r="D3857" s="158" t="s">
        <v>275</v>
      </c>
      <c r="E3857" s="156" t="s">
        <v>236</v>
      </c>
      <c r="F3857" s="158" t="s">
        <v>276</v>
      </c>
      <c r="G3857" s="156" t="s">
        <v>1836</v>
      </c>
      <c r="H3857" s="160">
        <v>43739</v>
      </c>
      <c r="I3857" s="160">
        <v>43844</v>
      </c>
      <c r="J3857" s="161" t="s">
        <v>5</v>
      </c>
      <c r="K3857" s="162"/>
      <c r="L3857" s="163" t="s">
        <v>755</v>
      </c>
      <c r="M3857" s="171">
        <v>0</v>
      </c>
      <c r="N3857" s="171">
        <v>79.5</v>
      </c>
      <c r="O3857" s="162">
        <v>449936</v>
      </c>
      <c r="P3857" s="160">
        <v>43844</v>
      </c>
      <c r="Q3857" s="162" t="s">
        <v>561</v>
      </c>
      <c r="R3857" s="171">
        <v>79.5</v>
      </c>
      <c r="S3857" s="162" t="s">
        <v>637</v>
      </c>
      <c r="T3857" s="162"/>
      <c r="U3857" s="161" t="s">
        <v>10</v>
      </c>
      <c r="V3857" s="161" t="s">
        <v>11</v>
      </c>
      <c r="W3857" s="161" t="s">
        <v>12</v>
      </c>
      <c r="X3857" s="161" t="s">
        <v>13</v>
      </c>
      <c r="Y3857" s="165">
        <v>5800</v>
      </c>
      <c r="Z3857" s="165">
        <v>9191102</v>
      </c>
      <c r="AA3857" s="166">
        <v>0.1111111111111111</v>
      </c>
      <c r="AB3857" s="167" t="s">
        <v>5052</v>
      </c>
      <c r="AC3857" s="168" t="s">
        <v>3226</v>
      </c>
    </row>
    <row r="3858" spans="1:29" x14ac:dyDescent="0.3">
      <c r="A3858" s="156" t="s">
        <v>1695</v>
      </c>
      <c r="B3858" s="157">
        <v>2</v>
      </c>
      <c r="C3858" s="158" t="s">
        <v>1477</v>
      </c>
      <c r="D3858" s="156" t="s">
        <v>275</v>
      </c>
      <c r="E3858" s="156" t="s">
        <v>236</v>
      </c>
      <c r="F3858" s="158" t="s">
        <v>276</v>
      </c>
      <c r="G3858" s="158" t="s">
        <v>1836</v>
      </c>
      <c r="H3858" s="160">
        <v>43739</v>
      </c>
      <c r="I3858" s="160">
        <v>43928</v>
      </c>
      <c r="J3858" s="161" t="s">
        <v>5</v>
      </c>
      <c r="K3858" s="162"/>
      <c r="L3858" s="158" t="s">
        <v>755</v>
      </c>
      <c r="M3858" s="171">
        <v>0</v>
      </c>
      <c r="N3858" s="171">
        <v>79.5</v>
      </c>
      <c r="O3858" s="162">
        <v>454218</v>
      </c>
      <c r="P3858" s="160">
        <v>43928</v>
      </c>
      <c r="Q3858" s="162" t="s">
        <v>694</v>
      </c>
      <c r="R3858" s="171">
        <v>79.5</v>
      </c>
      <c r="S3858" s="162" t="s">
        <v>637</v>
      </c>
      <c r="T3858" s="156"/>
      <c r="U3858" s="161" t="s">
        <v>10</v>
      </c>
      <c r="V3858" s="161" t="s">
        <v>11</v>
      </c>
      <c r="W3858" s="161" t="s">
        <v>12</v>
      </c>
      <c r="X3858" s="161" t="s">
        <v>13</v>
      </c>
      <c r="Y3858" s="165">
        <v>5800</v>
      </c>
      <c r="Z3858" s="165">
        <v>9191102</v>
      </c>
      <c r="AA3858" s="166">
        <v>0.1111111111111111</v>
      </c>
      <c r="AB3858" s="158" t="s">
        <v>5052</v>
      </c>
      <c r="AC3858" s="168" t="s">
        <v>3226</v>
      </c>
    </row>
    <row r="3859" spans="1:29" x14ac:dyDescent="0.3">
      <c r="A3859" s="156" t="s">
        <v>1695</v>
      </c>
      <c r="B3859" s="157">
        <v>2</v>
      </c>
      <c r="C3859" s="158" t="s">
        <v>1477</v>
      </c>
      <c r="D3859" s="158" t="s">
        <v>275</v>
      </c>
      <c r="E3859" s="156" t="s">
        <v>236</v>
      </c>
      <c r="F3859" s="159" t="s">
        <v>276</v>
      </c>
      <c r="G3859" s="156" t="s">
        <v>1836</v>
      </c>
      <c r="H3859" s="160">
        <v>43739</v>
      </c>
      <c r="I3859" s="160">
        <v>44060</v>
      </c>
      <c r="J3859" s="161" t="s">
        <v>979</v>
      </c>
      <c r="K3859" s="162"/>
      <c r="L3859" s="158" t="s">
        <v>755</v>
      </c>
      <c r="M3859" s="171">
        <v>0</v>
      </c>
      <c r="N3859" s="164">
        <v>79.5</v>
      </c>
      <c r="O3859" s="162">
        <v>458282</v>
      </c>
      <c r="P3859" s="160">
        <v>44060</v>
      </c>
      <c r="Q3859" s="162" t="s">
        <v>1062</v>
      </c>
      <c r="R3859" s="164">
        <v>79.5</v>
      </c>
      <c r="S3859" s="158" t="s">
        <v>637</v>
      </c>
      <c r="T3859" s="163"/>
      <c r="U3859" s="161" t="s">
        <v>10</v>
      </c>
      <c r="V3859" s="161" t="s">
        <v>11</v>
      </c>
      <c r="W3859" s="161" t="s">
        <v>12</v>
      </c>
      <c r="X3859" s="161" t="s">
        <v>13</v>
      </c>
      <c r="Y3859" s="169">
        <v>5800</v>
      </c>
      <c r="Z3859" s="169">
        <v>9191102</v>
      </c>
      <c r="AA3859" s="166">
        <v>0.1111111111111111</v>
      </c>
      <c r="AB3859" s="183" t="s">
        <v>5052</v>
      </c>
      <c r="AC3859" s="168" t="s">
        <v>3226</v>
      </c>
    </row>
    <row r="3860" spans="1:29" x14ac:dyDescent="0.3">
      <c r="A3860" s="156" t="s">
        <v>1695</v>
      </c>
      <c r="B3860" s="157">
        <v>2</v>
      </c>
      <c r="C3860" s="158" t="s">
        <v>1477</v>
      </c>
      <c r="D3860" s="156" t="s">
        <v>275</v>
      </c>
      <c r="E3860" s="156" t="s">
        <v>236</v>
      </c>
      <c r="F3860" s="158" t="s">
        <v>276</v>
      </c>
      <c r="G3860" s="158" t="s">
        <v>1836</v>
      </c>
      <c r="H3860" s="179">
        <v>43739</v>
      </c>
      <c r="I3860" s="160">
        <v>44117</v>
      </c>
      <c r="J3860" s="161" t="s">
        <v>979</v>
      </c>
      <c r="K3860" s="162"/>
      <c r="L3860" s="158" t="s">
        <v>755</v>
      </c>
      <c r="M3860" s="171">
        <v>0</v>
      </c>
      <c r="N3860" s="170">
        <v>79.5</v>
      </c>
      <c r="O3860" s="162">
        <v>462413</v>
      </c>
      <c r="P3860" s="160">
        <v>44117</v>
      </c>
      <c r="Q3860" s="162" t="s">
        <v>1234</v>
      </c>
      <c r="R3860" s="171">
        <v>79.5</v>
      </c>
      <c r="S3860" s="163" t="s">
        <v>637</v>
      </c>
      <c r="T3860" s="156"/>
      <c r="U3860" s="161" t="s">
        <v>10</v>
      </c>
      <c r="V3860" s="161" t="s">
        <v>11</v>
      </c>
      <c r="W3860" s="161" t="s">
        <v>12</v>
      </c>
      <c r="X3860" s="161" t="s">
        <v>13</v>
      </c>
      <c r="Y3860" s="165">
        <v>5800</v>
      </c>
      <c r="Z3860" s="165">
        <v>9191102</v>
      </c>
      <c r="AA3860" s="166">
        <v>0.1111111111111111</v>
      </c>
      <c r="AB3860" s="183" t="s">
        <v>5052</v>
      </c>
      <c r="AC3860" s="168" t="s">
        <v>3226</v>
      </c>
    </row>
    <row r="3861" spans="1:29" x14ac:dyDescent="0.3">
      <c r="A3861" s="156" t="s">
        <v>1695</v>
      </c>
      <c r="B3861" s="157">
        <v>2</v>
      </c>
      <c r="C3861" s="156" t="s">
        <v>1477</v>
      </c>
      <c r="D3861" s="156" t="s">
        <v>275</v>
      </c>
      <c r="E3861" s="156" t="s">
        <v>236</v>
      </c>
      <c r="F3861" s="159" t="s">
        <v>276</v>
      </c>
      <c r="G3861" s="156" t="s">
        <v>1836</v>
      </c>
      <c r="H3861" s="160">
        <v>43739</v>
      </c>
      <c r="I3861" s="160">
        <v>44211</v>
      </c>
      <c r="J3861" s="161" t="s">
        <v>979</v>
      </c>
      <c r="K3861" s="162"/>
      <c r="L3861" s="163" t="s">
        <v>755</v>
      </c>
      <c r="M3861" s="171">
        <v>0</v>
      </c>
      <c r="N3861" s="164">
        <v>79.5</v>
      </c>
      <c r="O3861" s="162">
        <v>466515</v>
      </c>
      <c r="P3861" s="160">
        <v>44211</v>
      </c>
      <c r="Q3861" s="162" t="s">
        <v>1524</v>
      </c>
      <c r="R3861" s="164">
        <v>79.5</v>
      </c>
      <c r="S3861" s="158" t="s">
        <v>637</v>
      </c>
      <c r="T3861" s="163"/>
      <c r="U3861" s="161" t="s">
        <v>10</v>
      </c>
      <c r="V3861" s="161" t="s">
        <v>11</v>
      </c>
      <c r="W3861" s="161" t="s">
        <v>12</v>
      </c>
      <c r="X3861" s="161" t="s">
        <v>13</v>
      </c>
      <c r="Y3861" s="169">
        <v>5800</v>
      </c>
      <c r="Z3861" s="169">
        <v>9191102</v>
      </c>
      <c r="AA3861" s="166">
        <v>0.1111111111111111</v>
      </c>
      <c r="AB3861" s="183" t="s">
        <v>5052</v>
      </c>
      <c r="AC3861" s="168" t="s">
        <v>3226</v>
      </c>
    </row>
    <row r="3862" spans="1:29" x14ac:dyDescent="0.3">
      <c r="A3862" s="156" t="s">
        <v>1695</v>
      </c>
      <c r="B3862" s="157">
        <v>2</v>
      </c>
      <c r="C3862" s="158" t="s">
        <v>1477</v>
      </c>
      <c r="D3862" s="156" t="s">
        <v>275</v>
      </c>
      <c r="E3862" s="156" t="s">
        <v>236</v>
      </c>
      <c r="F3862" s="159" t="s">
        <v>276</v>
      </c>
      <c r="G3862" s="156" t="s">
        <v>1836</v>
      </c>
      <c r="H3862" s="160">
        <v>43739</v>
      </c>
      <c r="I3862" s="160">
        <v>44302</v>
      </c>
      <c r="J3862" s="161" t="s">
        <v>979</v>
      </c>
      <c r="K3862" s="162"/>
      <c r="L3862" s="163" t="s">
        <v>755</v>
      </c>
      <c r="M3862" s="171">
        <v>0</v>
      </c>
      <c r="N3862" s="170">
        <v>79.5</v>
      </c>
      <c r="O3862" s="162">
        <v>470595</v>
      </c>
      <c r="P3862" s="160">
        <v>44302</v>
      </c>
      <c r="Q3862" s="162" t="s">
        <v>1880</v>
      </c>
      <c r="R3862" s="164">
        <v>79.5</v>
      </c>
      <c r="S3862" s="158" t="s">
        <v>637</v>
      </c>
      <c r="T3862" s="163"/>
      <c r="U3862" s="161" t="s">
        <v>10</v>
      </c>
      <c r="V3862" s="161" t="s">
        <v>11</v>
      </c>
      <c r="W3862" s="161" t="s">
        <v>12</v>
      </c>
      <c r="X3862" s="161" t="s">
        <v>13</v>
      </c>
      <c r="Y3862" s="169">
        <v>5800</v>
      </c>
      <c r="Z3862" s="165">
        <v>9191102</v>
      </c>
      <c r="AA3862" s="166">
        <v>0.1111111111111111</v>
      </c>
      <c r="AB3862" s="183" t="s">
        <v>5052</v>
      </c>
      <c r="AC3862" s="168" t="s">
        <v>3226</v>
      </c>
    </row>
    <row r="3863" spans="1:29" x14ac:dyDescent="0.3">
      <c r="A3863" s="156" t="s">
        <v>1695</v>
      </c>
      <c r="B3863" s="157">
        <v>2</v>
      </c>
      <c r="C3863" s="158" t="s">
        <v>1477</v>
      </c>
      <c r="D3863" s="156" t="s">
        <v>275</v>
      </c>
      <c r="E3863" s="158" t="s">
        <v>236</v>
      </c>
      <c r="F3863" s="158" t="s">
        <v>276</v>
      </c>
      <c r="G3863" s="158" t="s">
        <v>1836</v>
      </c>
      <c r="H3863" s="160">
        <v>43739</v>
      </c>
      <c r="I3863" s="160">
        <v>44530</v>
      </c>
      <c r="J3863" s="161" t="s">
        <v>2202</v>
      </c>
      <c r="K3863" s="156"/>
      <c r="L3863" s="158" t="s">
        <v>755</v>
      </c>
      <c r="M3863" s="171">
        <v>0</v>
      </c>
      <c r="N3863" s="171">
        <v>79.5</v>
      </c>
      <c r="O3863" s="162">
        <v>474504</v>
      </c>
      <c r="P3863" s="160">
        <v>44530</v>
      </c>
      <c r="Q3863" s="162" t="s">
        <v>2452</v>
      </c>
      <c r="R3863" s="171">
        <v>79.5</v>
      </c>
      <c r="S3863" s="163" t="s">
        <v>637</v>
      </c>
      <c r="T3863" s="156"/>
      <c r="U3863" s="161" t="s">
        <v>10</v>
      </c>
      <c r="V3863" s="161" t="s">
        <v>11</v>
      </c>
      <c r="W3863" s="161" t="s">
        <v>12</v>
      </c>
      <c r="X3863" s="161" t="s">
        <v>13</v>
      </c>
      <c r="Y3863" s="165">
        <v>5800</v>
      </c>
      <c r="Z3863" s="165">
        <v>9191102</v>
      </c>
      <c r="AA3863" s="166">
        <v>0.1111111111111111</v>
      </c>
      <c r="AB3863" s="163" t="s">
        <v>5052</v>
      </c>
      <c r="AC3863" s="168" t="s">
        <v>3226</v>
      </c>
    </row>
    <row r="3864" spans="1:29" x14ac:dyDescent="0.3">
      <c r="A3864" s="156" t="s">
        <v>1695</v>
      </c>
      <c r="B3864" s="157">
        <v>2</v>
      </c>
      <c r="C3864" s="158" t="s">
        <v>1477</v>
      </c>
      <c r="D3864" s="158" t="s">
        <v>275</v>
      </c>
      <c r="E3864" s="156" t="s">
        <v>236</v>
      </c>
      <c r="F3864" s="159" t="s">
        <v>276</v>
      </c>
      <c r="G3864" s="156" t="s">
        <v>1836</v>
      </c>
      <c r="H3864" s="160">
        <v>43739</v>
      </c>
      <c r="I3864" s="160">
        <v>44530</v>
      </c>
      <c r="J3864" s="161" t="s">
        <v>2202</v>
      </c>
      <c r="K3864" s="162"/>
      <c r="L3864" s="163" t="s">
        <v>755</v>
      </c>
      <c r="M3864" s="171">
        <v>0</v>
      </c>
      <c r="N3864" s="164">
        <v>79.5</v>
      </c>
      <c r="O3864" s="162">
        <v>478578</v>
      </c>
      <c r="P3864" s="160">
        <v>44530</v>
      </c>
      <c r="Q3864" s="162" t="s">
        <v>2452</v>
      </c>
      <c r="R3864" s="164">
        <v>79.5</v>
      </c>
      <c r="S3864" s="163" t="s">
        <v>637</v>
      </c>
      <c r="T3864" s="163"/>
      <c r="U3864" s="161" t="s">
        <v>10</v>
      </c>
      <c r="V3864" s="161" t="s">
        <v>11</v>
      </c>
      <c r="W3864" s="161" t="s">
        <v>12</v>
      </c>
      <c r="X3864" s="161" t="s">
        <v>13</v>
      </c>
      <c r="Y3864" s="169">
        <v>5800</v>
      </c>
      <c r="Z3864" s="169">
        <v>9191102</v>
      </c>
      <c r="AA3864" s="166">
        <v>0.11111111111111099</v>
      </c>
      <c r="AB3864" s="156" t="s">
        <v>5052</v>
      </c>
      <c r="AC3864" s="168" t="s">
        <v>3226</v>
      </c>
    </row>
    <row r="3865" spans="1:29" x14ac:dyDescent="0.3">
      <c r="A3865" s="156" t="s">
        <v>1695</v>
      </c>
      <c r="B3865" s="157">
        <v>2</v>
      </c>
      <c r="C3865" s="158" t="s">
        <v>1477</v>
      </c>
      <c r="D3865" s="158" t="s">
        <v>275</v>
      </c>
      <c r="E3865" s="156" t="s">
        <v>236</v>
      </c>
      <c r="F3865" s="159" t="s">
        <v>276</v>
      </c>
      <c r="G3865" s="158" t="s">
        <v>1836</v>
      </c>
      <c r="H3865" s="160">
        <v>43739</v>
      </c>
      <c r="I3865" s="160">
        <v>44531</v>
      </c>
      <c r="J3865" s="161" t="s">
        <v>2202</v>
      </c>
      <c r="K3865" s="162"/>
      <c r="L3865" s="163" t="s">
        <v>755</v>
      </c>
      <c r="M3865" s="171">
        <v>2782.5</v>
      </c>
      <c r="N3865" s="164">
        <v>2782.5</v>
      </c>
      <c r="O3865" s="162"/>
      <c r="P3865" s="160"/>
      <c r="Q3865" s="162"/>
      <c r="R3865" s="164">
        <v>0</v>
      </c>
      <c r="S3865" s="163" t="s">
        <v>637</v>
      </c>
      <c r="T3865" s="163"/>
      <c r="U3865" s="161" t="s">
        <v>10</v>
      </c>
      <c r="V3865" s="161" t="s">
        <v>11</v>
      </c>
      <c r="W3865" s="161" t="s">
        <v>12</v>
      </c>
      <c r="X3865" s="161" t="s">
        <v>13</v>
      </c>
      <c r="Y3865" s="165">
        <v>5800</v>
      </c>
      <c r="Z3865" s="165">
        <v>9191102</v>
      </c>
      <c r="AA3865" s="166">
        <v>0</v>
      </c>
      <c r="AB3865" s="167" t="s">
        <v>5053</v>
      </c>
      <c r="AC3865" s="168" t="s">
        <v>3226</v>
      </c>
    </row>
    <row r="3866" spans="1:29" x14ac:dyDescent="0.3">
      <c r="A3866" s="156" t="s">
        <v>1695</v>
      </c>
      <c r="B3866" s="157">
        <v>2</v>
      </c>
      <c r="C3866" s="158" t="s">
        <v>1477</v>
      </c>
      <c r="D3866" s="158" t="s">
        <v>275</v>
      </c>
      <c r="E3866" s="156" t="s">
        <v>236</v>
      </c>
      <c r="F3866" s="159" t="s">
        <v>276</v>
      </c>
      <c r="G3866" s="156" t="s">
        <v>1836</v>
      </c>
      <c r="H3866" s="160">
        <v>43739</v>
      </c>
      <c r="I3866" s="160">
        <v>44643</v>
      </c>
      <c r="J3866" s="161" t="s">
        <v>2202</v>
      </c>
      <c r="K3866" s="162" t="s">
        <v>277</v>
      </c>
      <c r="L3866" s="163" t="s">
        <v>755</v>
      </c>
      <c r="M3866" s="171">
        <v>-2782.5</v>
      </c>
      <c r="N3866" s="164">
        <v>-2782.5</v>
      </c>
      <c r="O3866" s="162"/>
      <c r="P3866" s="160"/>
      <c r="Q3866" s="162"/>
      <c r="R3866" s="164">
        <v>0</v>
      </c>
      <c r="S3866" s="162" t="s">
        <v>637</v>
      </c>
      <c r="T3866" s="163"/>
      <c r="U3866" s="161" t="s">
        <v>10</v>
      </c>
      <c r="V3866" s="161" t="s">
        <v>11</v>
      </c>
      <c r="W3866" s="161" t="s">
        <v>12</v>
      </c>
      <c r="X3866" s="161" t="s">
        <v>13</v>
      </c>
      <c r="Y3866" s="169">
        <v>5800</v>
      </c>
      <c r="Z3866" s="169">
        <v>9191102</v>
      </c>
      <c r="AA3866" s="166">
        <v>0</v>
      </c>
      <c r="AB3866" s="167" t="s">
        <v>5054</v>
      </c>
      <c r="AC3866" s="168" t="s">
        <v>3226</v>
      </c>
    </row>
    <row r="3867" spans="1:29" x14ac:dyDescent="0.3">
      <c r="A3867" s="156" t="s">
        <v>1701</v>
      </c>
      <c r="B3867" s="157">
        <v>2</v>
      </c>
      <c r="C3867" s="158" t="s">
        <v>1475</v>
      </c>
      <c r="D3867" s="158" t="s">
        <v>275</v>
      </c>
      <c r="E3867" s="156" t="s">
        <v>236</v>
      </c>
      <c r="F3867" s="159" t="s">
        <v>2642</v>
      </c>
      <c r="G3867" s="158" t="s">
        <v>1838</v>
      </c>
      <c r="H3867" s="160">
        <v>43544</v>
      </c>
      <c r="I3867" s="160">
        <v>43846</v>
      </c>
      <c r="J3867" s="161" t="s">
        <v>5</v>
      </c>
      <c r="K3867" s="162" t="s">
        <v>337</v>
      </c>
      <c r="L3867" s="158" t="s">
        <v>1780</v>
      </c>
      <c r="M3867" s="171">
        <v>0</v>
      </c>
      <c r="N3867" s="171">
        <v>236959.74</v>
      </c>
      <c r="O3867" s="162" t="s">
        <v>567</v>
      </c>
      <c r="P3867" s="160">
        <v>43846</v>
      </c>
      <c r="Q3867" s="162" t="s">
        <v>568</v>
      </c>
      <c r="R3867" s="171">
        <v>236959.74</v>
      </c>
      <c r="S3867" s="163" t="s">
        <v>637</v>
      </c>
      <c r="T3867" s="156"/>
      <c r="U3867" s="161" t="s">
        <v>10</v>
      </c>
      <c r="V3867" s="161" t="s">
        <v>11</v>
      </c>
      <c r="W3867" s="161" t="s">
        <v>12</v>
      </c>
      <c r="X3867" s="161" t="s">
        <v>13</v>
      </c>
      <c r="Y3867" s="165">
        <v>6200</v>
      </c>
      <c r="Z3867" s="165">
        <v>9191102</v>
      </c>
      <c r="AA3867" s="166">
        <v>1</v>
      </c>
      <c r="AB3867" s="158" t="s">
        <v>1858</v>
      </c>
      <c r="AC3867" s="168" t="s">
        <v>3226</v>
      </c>
    </row>
    <row r="3868" spans="1:29" x14ac:dyDescent="0.3">
      <c r="A3868" s="156" t="s">
        <v>1688</v>
      </c>
      <c r="B3868" s="157">
        <v>1</v>
      </c>
      <c r="C3868" s="158" t="s">
        <v>1475</v>
      </c>
      <c r="D3868" s="158" t="s">
        <v>263</v>
      </c>
      <c r="E3868" s="156" t="s">
        <v>236</v>
      </c>
      <c r="F3868" s="159" t="s">
        <v>2642</v>
      </c>
      <c r="G3868" s="158" t="s">
        <v>1838</v>
      </c>
      <c r="H3868" s="160">
        <v>43544</v>
      </c>
      <c r="I3868" s="160">
        <v>43879</v>
      </c>
      <c r="J3868" s="161" t="s">
        <v>5</v>
      </c>
      <c r="K3868" s="162" t="s">
        <v>336</v>
      </c>
      <c r="L3868" s="163" t="s">
        <v>775</v>
      </c>
      <c r="M3868" s="171">
        <v>0</v>
      </c>
      <c r="N3868" s="164">
        <v>218488.74</v>
      </c>
      <c r="O3868" s="162" t="s">
        <v>629</v>
      </c>
      <c r="P3868" s="160">
        <v>43879</v>
      </c>
      <c r="Q3868" s="162" t="s">
        <v>630</v>
      </c>
      <c r="R3868" s="164">
        <v>218488.74</v>
      </c>
      <c r="S3868" s="163" t="s">
        <v>634</v>
      </c>
      <c r="T3868" s="163"/>
      <c r="U3868" s="161" t="s">
        <v>10</v>
      </c>
      <c r="V3868" s="161" t="s">
        <v>11</v>
      </c>
      <c r="W3868" s="161" t="s">
        <v>12</v>
      </c>
      <c r="X3868" s="161" t="s">
        <v>13</v>
      </c>
      <c r="Y3868" s="169">
        <v>6200</v>
      </c>
      <c r="Z3868" s="169">
        <v>9051102</v>
      </c>
      <c r="AA3868" s="166">
        <v>1</v>
      </c>
      <c r="AB3868" s="167" t="s">
        <v>2669</v>
      </c>
      <c r="AC3868" s="168" t="s">
        <v>3175</v>
      </c>
    </row>
    <row r="3869" spans="1:29" x14ac:dyDescent="0.3">
      <c r="A3869" s="156" t="s">
        <v>1688</v>
      </c>
      <c r="B3869" s="157">
        <v>1</v>
      </c>
      <c r="C3869" s="158" t="s">
        <v>1475</v>
      </c>
      <c r="D3869" s="156" t="s">
        <v>263</v>
      </c>
      <c r="E3869" s="156" t="s">
        <v>236</v>
      </c>
      <c r="F3869" s="162" t="s">
        <v>2642</v>
      </c>
      <c r="G3869" s="158" t="s">
        <v>1838</v>
      </c>
      <c r="H3869" s="160">
        <v>43544</v>
      </c>
      <c r="I3869" s="160">
        <v>44232</v>
      </c>
      <c r="J3869" s="161" t="s">
        <v>979</v>
      </c>
      <c r="K3869" s="162" t="s">
        <v>336</v>
      </c>
      <c r="L3869" s="158" t="s">
        <v>1784</v>
      </c>
      <c r="M3869" s="171">
        <v>0</v>
      </c>
      <c r="N3869" s="171">
        <v>21300</v>
      </c>
      <c r="O3869" s="162" t="s">
        <v>1591</v>
      </c>
      <c r="P3869" s="160">
        <v>44232</v>
      </c>
      <c r="Q3869" s="162" t="s">
        <v>1592</v>
      </c>
      <c r="R3869" s="171">
        <v>21300</v>
      </c>
      <c r="S3869" s="163" t="s">
        <v>634</v>
      </c>
      <c r="T3869" s="156"/>
      <c r="U3869" s="161" t="s">
        <v>10</v>
      </c>
      <c r="V3869" s="161" t="s">
        <v>11</v>
      </c>
      <c r="W3869" s="161" t="s">
        <v>12</v>
      </c>
      <c r="X3869" s="161" t="s">
        <v>13</v>
      </c>
      <c r="Y3869" s="165">
        <v>6200</v>
      </c>
      <c r="Z3869" s="165">
        <v>9051102</v>
      </c>
      <c r="AA3869" s="166">
        <v>1</v>
      </c>
      <c r="AB3869" s="158" t="s">
        <v>1855</v>
      </c>
      <c r="AC3869" s="168" t="s">
        <v>3175</v>
      </c>
    </row>
    <row r="3870" spans="1:29" x14ac:dyDescent="0.3">
      <c r="A3870" s="156" t="s">
        <v>1710</v>
      </c>
      <c r="B3870" s="157">
        <v>1</v>
      </c>
      <c r="C3870" s="158" t="s">
        <v>1475</v>
      </c>
      <c r="D3870" s="156" t="s">
        <v>268</v>
      </c>
      <c r="E3870" s="156" t="s">
        <v>236</v>
      </c>
      <c r="F3870" s="159" t="s">
        <v>2642</v>
      </c>
      <c r="G3870" s="156" t="s">
        <v>1838</v>
      </c>
      <c r="H3870" s="160">
        <v>43544</v>
      </c>
      <c r="I3870" s="160">
        <v>43879</v>
      </c>
      <c r="J3870" s="161" t="s">
        <v>5</v>
      </c>
      <c r="K3870" s="162" t="s">
        <v>338</v>
      </c>
      <c r="L3870" s="163" t="s">
        <v>1781</v>
      </c>
      <c r="M3870" s="171">
        <v>0</v>
      </c>
      <c r="N3870" s="164">
        <v>436977.48</v>
      </c>
      <c r="O3870" s="162" t="s">
        <v>631</v>
      </c>
      <c r="P3870" s="160">
        <v>43879</v>
      </c>
      <c r="Q3870" s="162" t="s">
        <v>630</v>
      </c>
      <c r="R3870" s="164">
        <v>436977.48</v>
      </c>
      <c r="S3870" s="162" t="s">
        <v>642</v>
      </c>
      <c r="T3870" s="163"/>
      <c r="U3870" s="161" t="s">
        <v>10</v>
      </c>
      <c r="V3870" s="161" t="s">
        <v>11</v>
      </c>
      <c r="W3870" s="161" t="s">
        <v>12</v>
      </c>
      <c r="X3870" s="161" t="s">
        <v>13</v>
      </c>
      <c r="Y3870" s="169">
        <v>6200</v>
      </c>
      <c r="Z3870" s="169">
        <v>9221102</v>
      </c>
      <c r="AA3870" s="166">
        <v>1</v>
      </c>
      <c r="AB3870" s="158" t="s">
        <v>1859</v>
      </c>
      <c r="AC3870" s="168" t="s">
        <v>3246</v>
      </c>
    </row>
    <row r="3871" spans="1:29" x14ac:dyDescent="0.3">
      <c r="A3871" s="156" t="s">
        <v>1710</v>
      </c>
      <c r="B3871" s="157">
        <v>1</v>
      </c>
      <c r="C3871" s="158" t="s">
        <v>1475</v>
      </c>
      <c r="D3871" s="158" t="s">
        <v>268</v>
      </c>
      <c r="E3871" s="156" t="s">
        <v>236</v>
      </c>
      <c r="F3871" s="159" t="s">
        <v>2642</v>
      </c>
      <c r="G3871" s="158" t="s">
        <v>1838</v>
      </c>
      <c r="H3871" s="160">
        <v>43544</v>
      </c>
      <c r="I3871" s="160">
        <v>44061</v>
      </c>
      <c r="J3871" s="161" t="s">
        <v>979</v>
      </c>
      <c r="K3871" s="162" t="s">
        <v>338</v>
      </c>
      <c r="L3871" s="163" t="s">
        <v>1782</v>
      </c>
      <c r="M3871" s="171">
        <v>0</v>
      </c>
      <c r="N3871" s="164">
        <v>42600</v>
      </c>
      <c r="O3871" s="162" t="s">
        <v>1071</v>
      </c>
      <c r="P3871" s="160">
        <v>44061</v>
      </c>
      <c r="Q3871" s="162" t="s">
        <v>1072</v>
      </c>
      <c r="R3871" s="164">
        <v>42600</v>
      </c>
      <c r="S3871" s="163" t="s">
        <v>642</v>
      </c>
      <c r="T3871" s="163"/>
      <c r="U3871" s="161" t="s">
        <v>10</v>
      </c>
      <c r="V3871" s="161" t="s">
        <v>11</v>
      </c>
      <c r="W3871" s="161" t="s">
        <v>12</v>
      </c>
      <c r="X3871" s="161" t="s">
        <v>13</v>
      </c>
      <c r="Y3871" s="165">
        <v>6200</v>
      </c>
      <c r="Z3871" s="165">
        <v>9221102</v>
      </c>
      <c r="AA3871" s="166">
        <v>1</v>
      </c>
      <c r="AB3871" s="167" t="s">
        <v>1856</v>
      </c>
      <c r="AC3871" s="168" t="s">
        <v>3246</v>
      </c>
    </row>
    <row r="3872" spans="1:29" x14ac:dyDescent="0.3">
      <c r="A3872" s="156" t="s">
        <v>1718</v>
      </c>
      <c r="B3872" s="157">
        <v>1</v>
      </c>
      <c r="C3872" s="158" t="s">
        <v>1475</v>
      </c>
      <c r="D3872" s="158" t="s">
        <v>235</v>
      </c>
      <c r="E3872" s="156" t="s">
        <v>236</v>
      </c>
      <c r="F3872" s="159" t="s">
        <v>2642</v>
      </c>
      <c r="G3872" s="158" t="s">
        <v>1838</v>
      </c>
      <c r="H3872" s="160">
        <v>43544</v>
      </c>
      <c r="I3872" s="160">
        <v>43879</v>
      </c>
      <c r="J3872" s="161" t="s">
        <v>5</v>
      </c>
      <c r="K3872" s="162" t="s">
        <v>339</v>
      </c>
      <c r="L3872" s="163" t="s">
        <v>1783</v>
      </c>
      <c r="M3872" s="171">
        <v>0</v>
      </c>
      <c r="N3872" s="164">
        <v>218488.74</v>
      </c>
      <c r="O3872" s="162" t="s">
        <v>632</v>
      </c>
      <c r="P3872" s="160">
        <v>43879</v>
      </c>
      <c r="Q3872" s="162" t="s">
        <v>630</v>
      </c>
      <c r="R3872" s="164">
        <v>218488.74</v>
      </c>
      <c r="S3872" s="163" t="s">
        <v>559</v>
      </c>
      <c r="T3872" s="163"/>
      <c r="U3872" s="161" t="s">
        <v>10</v>
      </c>
      <c r="V3872" s="161" t="s">
        <v>11</v>
      </c>
      <c r="W3872" s="161" t="s">
        <v>12</v>
      </c>
      <c r="X3872" s="161" t="s">
        <v>13</v>
      </c>
      <c r="Y3872" s="165">
        <v>6200</v>
      </c>
      <c r="Z3872" s="165">
        <v>9241102</v>
      </c>
      <c r="AA3872" s="166">
        <v>1</v>
      </c>
      <c r="AB3872" s="167" t="s">
        <v>1860</v>
      </c>
      <c r="AC3872" s="168" t="s">
        <v>3256</v>
      </c>
    </row>
    <row r="3873" spans="1:29" x14ac:dyDescent="0.3">
      <c r="A3873" s="156" t="s">
        <v>1718</v>
      </c>
      <c r="B3873" s="157">
        <v>1</v>
      </c>
      <c r="C3873" s="158" t="s">
        <v>1475</v>
      </c>
      <c r="D3873" s="158" t="s">
        <v>235</v>
      </c>
      <c r="E3873" s="156" t="s">
        <v>236</v>
      </c>
      <c r="F3873" s="159" t="s">
        <v>2642</v>
      </c>
      <c r="G3873" s="158" t="s">
        <v>5711</v>
      </c>
      <c r="H3873" s="160">
        <v>43544</v>
      </c>
      <c r="I3873" s="160">
        <v>44636</v>
      </c>
      <c r="J3873" s="161" t="s">
        <v>2202</v>
      </c>
      <c r="K3873" s="162" t="s">
        <v>339</v>
      </c>
      <c r="L3873" s="163" t="s">
        <v>2714</v>
      </c>
      <c r="M3873" s="171">
        <v>0</v>
      </c>
      <c r="N3873" s="164">
        <v>21300</v>
      </c>
      <c r="O3873" s="162" t="s">
        <v>2547</v>
      </c>
      <c r="P3873" s="160">
        <v>44636</v>
      </c>
      <c r="Q3873" s="162" t="s">
        <v>2548</v>
      </c>
      <c r="R3873" s="164">
        <v>21300</v>
      </c>
      <c r="S3873" s="163" t="s">
        <v>559</v>
      </c>
      <c r="T3873" s="163"/>
      <c r="U3873" s="161" t="s">
        <v>10</v>
      </c>
      <c r="V3873" s="161" t="s">
        <v>11</v>
      </c>
      <c r="W3873" s="161" t="s">
        <v>12</v>
      </c>
      <c r="X3873" s="161" t="s">
        <v>13</v>
      </c>
      <c r="Y3873" s="165">
        <v>6200</v>
      </c>
      <c r="Z3873" s="165">
        <v>9241102</v>
      </c>
      <c r="AA3873" s="166">
        <v>1</v>
      </c>
      <c r="AB3873" s="167" t="s">
        <v>1857</v>
      </c>
      <c r="AC3873" s="168" t="s">
        <v>3256</v>
      </c>
    </row>
    <row r="3874" spans="1:29" x14ac:dyDescent="0.3">
      <c r="A3874" s="156" t="s">
        <v>1690</v>
      </c>
      <c r="B3874" s="157">
        <v>0</v>
      </c>
      <c r="C3874" s="158" t="s">
        <v>1469</v>
      </c>
      <c r="D3874" s="158" t="s">
        <v>3</v>
      </c>
      <c r="E3874" s="156" t="s">
        <v>241</v>
      </c>
      <c r="F3874" s="159" t="s">
        <v>254</v>
      </c>
      <c r="G3874" s="156" t="s">
        <v>255</v>
      </c>
      <c r="H3874" s="160">
        <v>42928</v>
      </c>
      <c r="I3874" s="160">
        <v>42928</v>
      </c>
      <c r="J3874" s="161" t="s">
        <v>244</v>
      </c>
      <c r="K3874" s="162"/>
      <c r="L3874" s="163" t="s">
        <v>5709</v>
      </c>
      <c r="M3874" s="171">
        <v>0</v>
      </c>
      <c r="N3874" s="164">
        <v>42740</v>
      </c>
      <c r="O3874" s="162"/>
      <c r="P3874" s="160"/>
      <c r="Q3874" s="162"/>
      <c r="R3874" s="164">
        <v>42740</v>
      </c>
      <c r="S3874" s="162"/>
      <c r="T3874" s="163"/>
      <c r="U3874" s="161" t="s">
        <v>10</v>
      </c>
      <c r="V3874" s="161" t="s">
        <v>11</v>
      </c>
      <c r="W3874" s="161" t="s">
        <v>5608</v>
      </c>
      <c r="X3874" s="161" t="s">
        <v>5609</v>
      </c>
      <c r="Y3874" s="169">
        <v>5800</v>
      </c>
      <c r="Z3874" s="169">
        <v>9900000</v>
      </c>
      <c r="AA3874" s="166">
        <v>1</v>
      </c>
      <c r="AB3874" s="158" t="s">
        <v>7709</v>
      </c>
      <c r="AC3874" s="168" t="s">
        <v>3188</v>
      </c>
    </row>
    <row r="3875" spans="1:29" x14ac:dyDescent="0.3">
      <c r="A3875" s="156" t="s">
        <v>1690</v>
      </c>
      <c r="B3875" s="157">
        <v>0</v>
      </c>
      <c r="C3875" s="158" t="s">
        <v>1469</v>
      </c>
      <c r="D3875" s="158" t="s">
        <v>3</v>
      </c>
      <c r="E3875" s="156" t="s">
        <v>241</v>
      </c>
      <c r="F3875" s="159" t="s">
        <v>254</v>
      </c>
      <c r="G3875" s="158" t="s">
        <v>255</v>
      </c>
      <c r="H3875" s="160">
        <v>45116</v>
      </c>
      <c r="I3875" s="160">
        <v>45365</v>
      </c>
      <c r="J3875" s="161" t="s">
        <v>5251</v>
      </c>
      <c r="K3875" s="162"/>
      <c r="L3875" s="158" t="s">
        <v>5709</v>
      </c>
      <c r="M3875" s="171">
        <v>0</v>
      </c>
      <c r="N3875" s="164">
        <v>75259.289999999994</v>
      </c>
      <c r="O3875" s="162"/>
      <c r="P3875" s="160"/>
      <c r="Q3875" s="162"/>
      <c r="R3875" s="164">
        <v>75259.289999999994</v>
      </c>
      <c r="S3875" s="163"/>
      <c r="T3875" s="163"/>
      <c r="U3875" s="161" t="s">
        <v>10</v>
      </c>
      <c r="V3875" s="161" t="s">
        <v>11</v>
      </c>
      <c r="W3875" s="161" t="s">
        <v>5608</v>
      </c>
      <c r="X3875" s="161" t="s">
        <v>5609</v>
      </c>
      <c r="Y3875" s="169">
        <v>5800</v>
      </c>
      <c r="Z3875" s="169">
        <v>9851100</v>
      </c>
      <c r="AA3875" s="166">
        <v>1</v>
      </c>
      <c r="AB3875" s="167" t="s">
        <v>7710</v>
      </c>
      <c r="AC3875" s="168" t="s">
        <v>3188</v>
      </c>
    </row>
    <row r="3876" spans="1:29" x14ac:dyDescent="0.3">
      <c r="A3876" s="156" t="s">
        <v>5989</v>
      </c>
      <c r="B3876" s="157">
        <v>0</v>
      </c>
      <c r="C3876" s="158" t="s">
        <v>5987</v>
      </c>
      <c r="D3876" s="158" t="s">
        <v>3</v>
      </c>
      <c r="E3876" s="156" t="s">
        <v>2722</v>
      </c>
      <c r="F3876" s="159" t="s">
        <v>254</v>
      </c>
      <c r="G3876" s="158" t="s">
        <v>5988</v>
      </c>
      <c r="H3876" s="160">
        <v>45108</v>
      </c>
      <c r="I3876" s="160">
        <v>45436</v>
      </c>
      <c r="J3876" s="161" t="s">
        <v>5251</v>
      </c>
      <c r="K3876" s="162"/>
      <c r="L3876" s="163" t="s">
        <v>6065</v>
      </c>
      <c r="M3876" s="171">
        <v>0</v>
      </c>
      <c r="N3876" s="164">
        <v>5000</v>
      </c>
      <c r="O3876" s="162" t="s">
        <v>6081</v>
      </c>
      <c r="P3876" s="160">
        <v>45436</v>
      </c>
      <c r="Q3876" s="162" t="s">
        <v>6082</v>
      </c>
      <c r="R3876" s="164">
        <v>5000</v>
      </c>
      <c r="S3876" s="158"/>
      <c r="T3876" s="163"/>
      <c r="U3876" s="161" t="s">
        <v>10</v>
      </c>
      <c r="V3876" s="161" t="s">
        <v>11</v>
      </c>
      <c r="W3876" s="161" t="s">
        <v>12</v>
      </c>
      <c r="X3876" s="161" t="s">
        <v>13</v>
      </c>
      <c r="Y3876" s="169">
        <v>5800</v>
      </c>
      <c r="Z3876" s="169">
        <v>9851100</v>
      </c>
      <c r="AA3876" s="166">
        <v>6.25E-2</v>
      </c>
      <c r="AB3876" s="167" t="s">
        <v>8441</v>
      </c>
      <c r="AC3876" s="168" t="s">
        <v>3186</v>
      </c>
    </row>
    <row r="3877" spans="1:29" x14ac:dyDescent="0.3">
      <c r="A3877" s="156" t="s">
        <v>5989</v>
      </c>
      <c r="B3877" s="157">
        <v>0</v>
      </c>
      <c r="C3877" s="158" t="s">
        <v>5987</v>
      </c>
      <c r="D3877" s="158" t="s">
        <v>3</v>
      </c>
      <c r="E3877" s="156" t="s">
        <v>2722</v>
      </c>
      <c r="F3877" s="159" t="s">
        <v>254</v>
      </c>
      <c r="G3877" s="158" t="s">
        <v>5988</v>
      </c>
      <c r="H3877" s="160">
        <v>45108</v>
      </c>
      <c r="I3877" s="160">
        <v>45436</v>
      </c>
      <c r="J3877" s="161" t="s">
        <v>5251</v>
      </c>
      <c r="K3877" s="162"/>
      <c r="L3877" s="163" t="s">
        <v>6065</v>
      </c>
      <c r="M3877" s="171">
        <v>0</v>
      </c>
      <c r="N3877" s="164">
        <v>25</v>
      </c>
      <c r="O3877" s="162" t="s">
        <v>6081</v>
      </c>
      <c r="P3877" s="160">
        <v>45436</v>
      </c>
      <c r="Q3877" s="162" t="s">
        <v>6082</v>
      </c>
      <c r="R3877" s="164">
        <v>25</v>
      </c>
      <c r="S3877" s="163"/>
      <c r="T3877" s="163"/>
      <c r="U3877" s="161" t="s">
        <v>10</v>
      </c>
      <c r="V3877" s="161" t="s">
        <v>11</v>
      </c>
      <c r="W3877" s="161" t="s">
        <v>12</v>
      </c>
      <c r="X3877" s="161" t="s">
        <v>13</v>
      </c>
      <c r="Y3877" s="165">
        <v>5800</v>
      </c>
      <c r="Z3877" s="165">
        <v>9851100</v>
      </c>
      <c r="AA3877" s="166">
        <v>3.1250000000000001E-4</v>
      </c>
      <c r="AB3877" s="167" t="s">
        <v>8442</v>
      </c>
      <c r="AC3877" s="168" t="s">
        <v>3186</v>
      </c>
    </row>
    <row r="3878" spans="1:29" x14ac:dyDescent="0.3">
      <c r="A3878" s="156" t="s">
        <v>5989</v>
      </c>
      <c r="B3878" s="157">
        <v>0</v>
      </c>
      <c r="C3878" s="158" t="s">
        <v>5987</v>
      </c>
      <c r="D3878" s="156" t="s">
        <v>3</v>
      </c>
      <c r="E3878" s="156" t="s">
        <v>2722</v>
      </c>
      <c r="F3878" s="159" t="s">
        <v>254</v>
      </c>
      <c r="G3878" s="156" t="s">
        <v>5988</v>
      </c>
      <c r="H3878" s="160">
        <v>45108</v>
      </c>
      <c r="I3878" s="160">
        <v>46177</v>
      </c>
      <c r="J3878" s="161" t="s">
        <v>6707</v>
      </c>
      <c r="K3878" s="162"/>
      <c r="L3878" s="163" t="s">
        <v>6065</v>
      </c>
      <c r="M3878" s="171">
        <v>0</v>
      </c>
      <c r="N3878" s="164">
        <v>2876.25</v>
      </c>
      <c r="O3878" s="162" t="s">
        <v>8443</v>
      </c>
      <c r="P3878" s="160">
        <v>46177</v>
      </c>
      <c r="Q3878" s="162" t="s">
        <v>8444</v>
      </c>
      <c r="R3878" s="164">
        <v>2876.25</v>
      </c>
      <c r="S3878" s="163"/>
      <c r="T3878" s="163"/>
      <c r="U3878" s="161" t="s">
        <v>10</v>
      </c>
      <c r="V3878" s="161" t="s">
        <v>11</v>
      </c>
      <c r="W3878" s="161" t="s">
        <v>12</v>
      </c>
      <c r="X3878" s="161" t="s">
        <v>13</v>
      </c>
      <c r="Y3878" s="169">
        <v>5800</v>
      </c>
      <c r="Z3878" s="169">
        <v>9851100</v>
      </c>
      <c r="AA3878" s="166">
        <v>3.5953125000000002E-2</v>
      </c>
      <c r="AB3878" s="158" t="s">
        <v>7081</v>
      </c>
      <c r="AC3878" s="168" t="s">
        <v>3186</v>
      </c>
    </row>
    <row r="3879" spans="1:29" x14ac:dyDescent="0.3">
      <c r="A3879" s="156" t="s">
        <v>5989</v>
      </c>
      <c r="B3879" s="157">
        <v>0</v>
      </c>
      <c r="C3879" s="158" t="s">
        <v>5987</v>
      </c>
      <c r="D3879" s="156" t="s">
        <v>3</v>
      </c>
      <c r="E3879" s="156" t="s">
        <v>2722</v>
      </c>
      <c r="F3879" s="159" t="s">
        <v>254</v>
      </c>
      <c r="G3879" s="156" t="s">
        <v>5988</v>
      </c>
      <c r="H3879" s="160">
        <v>45108</v>
      </c>
      <c r="I3879" s="160">
        <v>46177</v>
      </c>
      <c r="J3879" s="161" t="s">
        <v>6707</v>
      </c>
      <c r="K3879" s="162"/>
      <c r="L3879" s="163" t="s">
        <v>6065</v>
      </c>
      <c r="M3879" s="171">
        <v>0</v>
      </c>
      <c r="N3879" s="164">
        <v>5175</v>
      </c>
      <c r="O3879" s="162" t="s">
        <v>8445</v>
      </c>
      <c r="P3879" s="160">
        <v>46177</v>
      </c>
      <c r="Q3879" s="162" t="s">
        <v>8444</v>
      </c>
      <c r="R3879" s="164">
        <v>5175</v>
      </c>
      <c r="S3879" s="163"/>
      <c r="T3879" s="163"/>
      <c r="U3879" s="161" t="s">
        <v>10</v>
      </c>
      <c r="V3879" s="161" t="s">
        <v>11</v>
      </c>
      <c r="W3879" s="161" t="s">
        <v>12</v>
      </c>
      <c r="X3879" s="161" t="s">
        <v>13</v>
      </c>
      <c r="Y3879" s="169">
        <v>5800</v>
      </c>
      <c r="Z3879" s="169">
        <v>9851100</v>
      </c>
      <c r="AA3879" s="166">
        <v>6.4687499999999995E-2</v>
      </c>
      <c r="AB3879" s="158" t="s">
        <v>7081</v>
      </c>
      <c r="AC3879" s="168" t="s">
        <v>3186</v>
      </c>
    </row>
    <row r="3880" spans="1:29" x14ac:dyDescent="0.3">
      <c r="A3880" s="156" t="s">
        <v>5989</v>
      </c>
      <c r="B3880" s="157">
        <v>0</v>
      </c>
      <c r="C3880" s="158" t="s">
        <v>5987</v>
      </c>
      <c r="D3880" s="158" t="s">
        <v>3</v>
      </c>
      <c r="E3880" s="156" t="s">
        <v>2722</v>
      </c>
      <c r="F3880" s="159" t="s">
        <v>254</v>
      </c>
      <c r="G3880" s="158" t="s">
        <v>5988</v>
      </c>
      <c r="H3880" s="160">
        <v>45108</v>
      </c>
      <c r="I3880" s="160">
        <v>47118</v>
      </c>
      <c r="J3880" s="161" t="s">
        <v>6707</v>
      </c>
      <c r="K3880" s="162" t="s">
        <v>5986</v>
      </c>
      <c r="L3880" s="163" t="s">
        <v>6065</v>
      </c>
      <c r="M3880" s="171">
        <v>66923.75</v>
      </c>
      <c r="N3880" s="164">
        <v>66923.75</v>
      </c>
      <c r="O3880" s="162"/>
      <c r="P3880" s="160"/>
      <c r="Q3880" s="162"/>
      <c r="R3880" s="164">
        <v>0</v>
      </c>
      <c r="S3880" s="163"/>
      <c r="T3880" s="163"/>
      <c r="U3880" s="161" t="s">
        <v>10</v>
      </c>
      <c r="V3880" s="161" t="s">
        <v>11</v>
      </c>
      <c r="W3880" s="161" t="s">
        <v>12</v>
      </c>
      <c r="X3880" s="161" t="s">
        <v>13</v>
      </c>
      <c r="Y3880" s="165">
        <v>5800</v>
      </c>
      <c r="Z3880" s="165">
        <v>9851100</v>
      </c>
      <c r="AA3880" s="166">
        <v>0</v>
      </c>
      <c r="AB3880" s="167" t="s">
        <v>7081</v>
      </c>
      <c r="AC3880" s="168" t="s">
        <v>3186</v>
      </c>
    </row>
    <row r="3881" spans="1:29" x14ac:dyDescent="0.3">
      <c r="A3881" s="156" t="s">
        <v>5989</v>
      </c>
      <c r="B3881" s="157">
        <v>0</v>
      </c>
      <c r="C3881" s="158" t="s">
        <v>5987</v>
      </c>
      <c r="D3881" s="158" t="s">
        <v>3</v>
      </c>
      <c r="E3881" s="156" t="s">
        <v>2722</v>
      </c>
      <c r="F3881" s="159" t="s">
        <v>254</v>
      </c>
      <c r="G3881" s="156" t="s">
        <v>5988</v>
      </c>
      <c r="H3881" s="160">
        <v>45789</v>
      </c>
      <c r="I3881" s="160">
        <v>45831</v>
      </c>
      <c r="J3881" s="161" t="s">
        <v>6174</v>
      </c>
      <c r="K3881" s="162" t="s">
        <v>7082</v>
      </c>
      <c r="L3881" s="163" t="s">
        <v>7083</v>
      </c>
      <c r="M3881" s="171">
        <v>0</v>
      </c>
      <c r="N3881" s="164">
        <v>5100</v>
      </c>
      <c r="O3881" s="162" t="s">
        <v>7084</v>
      </c>
      <c r="P3881" s="160">
        <v>45831</v>
      </c>
      <c r="Q3881" s="162" t="s">
        <v>7085</v>
      </c>
      <c r="R3881" s="164">
        <v>5100</v>
      </c>
      <c r="S3881" s="162"/>
      <c r="T3881" s="163"/>
      <c r="U3881" s="161" t="s">
        <v>10</v>
      </c>
      <c r="V3881" s="161" t="s">
        <v>11</v>
      </c>
      <c r="W3881" s="161" t="s">
        <v>12</v>
      </c>
      <c r="X3881" s="161" t="s">
        <v>13</v>
      </c>
      <c r="Y3881" s="169">
        <v>5800</v>
      </c>
      <c r="Z3881" s="169">
        <v>9851100</v>
      </c>
      <c r="AA3881" s="166">
        <v>1</v>
      </c>
      <c r="AB3881" s="158" t="s">
        <v>7086</v>
      </c>
      <c r="AC3881" s="168" t="s">
        <v>3186</v>
      </c>
    </row>
    <row r="3882" spans="1:29" x14ac:dyDescent="0.3">
      <c r="A3882" s="156" t="s">
        <v>1690</v>
      </c>
      <c r="B3882" s="157">
        <v>0</v>
      </c>
      <c r="C3882" s="158" t="s">
        <v>1469</v>
      </c>
      <c r="D3882" s="156" t="s">
        <v>3</v>
      </c>
      <c r="E3882" s="156" t="s">
        <v>241</v>
      </c>
      <c r="F3882" s="159" t="s">
        <v>256</v>
      </c>
      <c r="G3882" s="156" t="s">
        <v>249</v>
      </c>
      <c r="H3882" s="160">
        <v>42947</v>
      </c>
      <c r="I3882" s="160">
        <v>42947</v>
      </c>
      <c r="J3882" s="161" t="s">
        <v>244</v>
      </c>
      <c r="K3882" s="162"/>
      <c r="L3882" s="163" t="s">
        <v>5709</v>
      </c>
      <c r="M3882" s="171">
        <v>0</v>
      </c>
      <c r="N3882" s="164">
        <v>37000</v>
      </c>
      <c r="O3882" s="162"/>
      <c r="P3882" s="160"/>
      <c r="Q3882" s="162"/>
      <c r="R3882" s="164">
        <v>37000</v>
      </c>
      <c r="S3882" s="162"/>
      <c r="T3882" s="163"/>
      <c r="U3882" s="161" t="s">
        <v>10</v>
      </c>
      <c r="V3882" s="161" t="s">
        <v>11</v>
      </c>
      <c r="W3882" s="161" t="s">
        <v>5608</v>
      </c>
      <c r="X3882" s="161" t="s">
        <v>5609</v>
      </c>
      <c r="Y3882" s="169">
        <v>5800</v>
      </c>
      <c r="Z3882" s="169">
        <v>9900000</v>
      </c>
      <c r="AA3882" s="166">
        <v>1</v>
      </c>
      <c r="AB3882" s="158" t="s">
        <v>7711</v>
      </c>
      <c r="AC3882" s="168" t="s">
        <v>3188</v>
      </c>
    </row>
    <row r="3883" spans="1:29" x14ac:dyDescent="0.3">
      <c r="A3883" s="156" t="s">
        <v>1690</v>
      </c>
      <c r="B3883" s="157">
        <v>0</v>
      </c>
      <c r="C3883" s="158" t="s">
        <v>1469</v>
      </c>
      <c r="D3883" s="158" t="s">
        <v>3</v>
      </c>
      <c r="E3883" s="156" t="s">
        <v>241</v>
      </c>
      <c r="F3883" s="159" t="s">
        <v>256</v>
      </c>
      <c r="G3883" s="158" t="s">
        <v>249</v>
      </c>
      <c r="H3883" s="160">
        <v>45116</v>
      </c>
      <c r="I3883" s="160">
        <v>45365</v>
      </c>
      <c r="J3883" s="161" t="s">
        <v>5251</v>
      </c>
      <c r="K3883" s="162"/>
      <c r="L3883" s="163" t="s">
        <v>5709</v>
      </c>
      <c r="M3883" s="171">
        <v>0</v>
      </c>
      <c r="N3883" s="164">
        <v>61500</v>
      </c>
      <c r="O3883" s="162"/>
      <c r="P3883" s="160"/>
      <c r="Q3883" s="162"/>
      <c r="R3883" s="164">
        <v>61500</v>
      </c>
      <c r="S3883" s="158"/>
      <c r="T3883" s="163"/>
      <c r="U3883" s="161" t="s">
        <v>10</v>
      </c>
      <c r="V3883" s="161" t="s">
        <v>11</v>
      </c>
      <c r="W3883" s="161" t="s">
        <v>5608</v>
      </c>
      <c r="X3883" s="161" t="s">
        <v>5609</v>
      </c>
      <c r="Y3883" s="169">
        <v>5800</v>
      </c>
      <c r="Z3883" s="169">
        <v>9851100</v>
      </c>
      <c r="AA3883" s="166">
        <v>1</v>
      </c>
      <c r="AB3883" s="163" t="s">
        <v>7712</v>
      </c>
      <c r="AC3883" s="168" t="s">
        <v>3188</v>
      </c>
    </row>
    <row r="3884" spans="1:29" x14ac:dyDescent="0.3">
      <c r="A3884" s="156" t="s">
        <v>2737</v>
      </c>
      <c r="B3884" s="157">
        <v>0</v>
      </c>
      <c r="C3884" s="158" t="s">
        <v>1464</v>
      </c>
      <c r="D3884" s="156" t="s">
        <v>3</v>
      </c>
      <c r="E3884" s="156" t="s">
        <v>2722</v>
      </c>
      <c r="F3884" s="156" t="s">
        <v>5560</v>
      </c>
      <c r="G3884" s="158" t="s">
        <v>5561</v>
      </c>
      <c r="H3884" s="160">
        <v>45127</v>
      </c>
      <c r="I3884" s="160">
        <v>45212</v>
      </c>
      <c r="J3884" s="161" t="s">
        <v>5251</v>
      </c>
      <c r="K3884" s="162" t="s">
        <v>5562</v>
      </c>
      <c r="L3884" s="158" t="s">
        <v>5563</v>
      </c>
      <c r="M3884" s="171">
        <v>0</v>
      </c>
      <c r="N3884" s="170">
        <v>261019.31</v>
      </c>
      <c r="O3884" s="162" t="s">
        <v>5564</v>
      </c>
      <c r="P3884" s="160">
        <v>45212</v>
      </c>
      <c r="Q3884" s="162" t="s">
        <v>5565</v>
      </c>
      <c r="R3884" s="171">
        <v>261019.31</v>
      </c>
      <c r="S3884" s="158"/>
      <c r="T3884" s="162"/>
      <c r="U3884" s="161" t="s">
        <v>10</v>
      </c>
      <c r="V3884" s="161" t="s">
        <v>11</v>
      </c>
      <c r="W3884" s="161" t="s">
        <v>1355</v>
      </c>
      <c r="X3884" s="161" t="s">
        <v>1356</v>
      </c>
      <c r="Y3884" s="165">
        <v>4300</v>
      </c>
      <c r="Z3884" s="165">
        <v>9851100</v>
      </c>
      <c r="AA3884" s="166">
        <v>1</v>
      </c>
      <c r="AB3884" s="185" t="s">
        <v>6214</v>
      </c>
      <c r="AC3884" s="168" t="s">
        <v>3186</v>
      </c>
    </row>
    <row r="3885" spans="1:29" x14ac:dyDescent="0.3">
      <c r="A3885" s="156" t="s">
        <v>2783</v>
      </c>
      <c r="B3885" s="157">
        <v>6</v>
      </c>
      <c r="C3885" s="158" t="s">
        <v>1464</v>
      </c>
      <c r="D3885" s="156" t="s">
        <v>501</v>
      </c>
      <c r="E3885" s="156" t="s">
        <v>2722</v>
      </c>
      <c r="F3885" s="159" t="s">
        <v>5560</v>
      </c>
      <c r="G3885" s="158" t="s">
        <v>8013</v>
      </c>
      <c r="H3885" s="160">
        <v>46003</v>
      </c>
      <c r="I3885" s="160">
        <v>46049</v>
      </c>
      <c r="J3885" s="161" t="s">
        <v>6707</v>
      </c>
      <c r="K3885" s="162" t="s">
        <v>8014</v>
      </c>
      <c r="L3885" s="158" t="s">
        <v>8015</v>
      </c>
      <c r="M3885" s="171">
        <v>0</v>
      </c>
      <c r="N3885" s="170">
        <v>10489.28</v>
      </c>
      <c r="O3885" s="162" t="s">
        <v>8016</v>
      </c>
      <c r="P3885" s="160">
        <v>46049</v>
      </c>
      <c r="Q3885" s="162" t="s">
        <v>8017</v>
      </c>
      <c r="R3885" s="171">
        <v>10489.28</v>
      </c>
      <c r="S3885" s="158" t="s">
        <v>6176</v>
      </c>
      <c r="T3885" s="162"/>
      <c r="U3885" s="161" t="s">
        <v>10</v>
      </c>
      <c r="V3885" s="161" t="s">
        <v>11</v>
      </c>
      <c r="W3885" s="161" t="s">
        <v>12</v>
      </c>
      <c r="X3885" s="161" t="s">
        <v>13</v>
      </c>
      <c r="Y3885" s="165">
        <v>6250</v>
      </c>
      <c r="Z3885" s="165">
        <v>9171101</v>
      </c>
      <c r="AA3885" s="166">
        <v>1.0008912264764875</v>
      </c>
      <c r="AB3885" s="158" t="s">
        <v>8446</v>
      </c>
      <c r="AC3885" s="168" t="s">
        <v>3217</v>
      </c>
    </row>
    <row r="3886" spans="1:29" x14ac:dyDescent="0.3">
      <c r="A3886" s="156" t="s">
        <v>2790</v>
      </c>
      <c r="B3886" s="157">
        <v>5</v>
      </c>
      <c r="C3886" s="158" t="s">
        <v>1464</v>
      </c>
      <c r="D3886" s="163" t="s">
        <v>315</v>
      </c>
      <c r="E3886" s="156" t="s">
        <v>2722</v>
      </c>
      <c r="F3886" s="159" t="s">
        <v>5560</v>
      </c>
      <c r="G3886" s="158" t="s">
        <v>8013</v>
      </c>
      <c r="H3886" s="160">
        <v>46198</v>
      </c>
      <c r="I3886" s="160">
        <v>46905</v>
      </c>
      <c r="J3886" s="161" t="s">
        <v>6707</v>
      </c>
      <c r="K3886" s="162" t="s">
        <v>8447</v>
      </c>
      <c r="L3886" s="163" t="s">
        <v>8448</v>
      </c>
      <c r="M3886" s="171">
        <v>81198.509999999995</v>
      </c>
      <c r="N3886" s="164">
        <v>81198.509999999995</v>
      </c>
      <c r="O3886" s="162"/>
      <c r="P3886" s="160"/>
      <c r="Q3886" s="162"/>
      <c r="R3886" s="164">
        <v>0</v>
      </c>
      <c r="S3886" s="163"/>
      <c r="T3886" s="163"/>
      <c r="U3886" s="161" t="s">
        <v>10</v>
      </c>
      <c r="V3886" s="161" t="s">
        <v>11</v>
      </c>
      <c r="W3886" s="161" t="s">
        <v>12</v>
      </c>
      <c r="X3886" s="161" t="s">
        <v>13</v>
      </c>
      <c r="Y3886" s="169">
        <v>6250</v>
      </c>
      <c r="Z3886" s="169">
        <v>9431101</v>
      </c>
      <c r="AA3886" s="166">
        <v>0</v>
      </c>
      <c r="AB3886" s="167" t="s">
        <v>8449</v>
      </c>
      <c r="AC3886" s="168" t="s">
        <v>3337</v>
      </c>
    </row>
    <row r="3887" spans="1:29" x14ac:dyDescent="0.3">
      <c r="A3887" s="156" t="s">
        <v>2756</v>
      </c>
      <c r="B3887" s="157">
        <v>6</v>
      </c>
      <c r="C3887" s="158" t="s">
        <v>1464</v>
      </c>
      <c r="D3887" s="158" t="s">
        <v>301</v>
      </c>
      <c r="E3887" s="156" t="s">
        <v>2722</v>
      </c>
      <c r="F3887" s="159" t="s">
        <v>5560</v>
      </c>
      <c r="G3887" s="158" t="s">
        <v>8013</v>
      </c>
      <c r="H3887" s="160">
        <v>46094</v>
      </c>
      <c r="I3887" s="160">
        <v>46203</v>
      </c>
      <c r="J3887" s="161" t="s">
        <v>6707</v>
      </c>
      <c r="K3887" s="162"/>
      <c r="L3887" s="163" t="s">
        <v>8019</v>
      </c>
      <c r="M3887" s="171">
        <v>0</v>
      </c>
      <c r="N3887" s="164">
        <v>25244.39</v>
      </c>
      <c r="O3887" s="162" t="s">
        <v>8450</v>
      </c>
      <c r="P3887" s="160">
        <v>46203</v>
      </c>
      <c r="Q3887" s="162" t="s">
        <v>8451</v>
      </c>
      <c r="R3887" s="164">
        <v>25244.39</v>
      </c>
      <c r="S3887" s="158" t="s">
        <v>6334</v>
      </c>
      <c r="T3887" s="163"/>
      <c r="U3887" s="161" t="s">
        <v>10</v>
      </c>
      <c r="V3887" s="161" t="s">
        <v>11</v>
      </c>
      <c r="W3887" s="161" t="s">
        <v>12</v>
      </c>
      <c r="X3887" s="161" t="s">
        <v>13</v>
      </c>
      <c r="Y3887" s="165">
        <v>4400</v>
      </c>
      <c r="Z3887" s="165">
        <v>9341101</v>
      </c>
      <c r="AA3887" s="166">
        <v>0.94308584997082323</v>
      </c>
      <c r="AB3887" s="167" t="s">
        <v>8020</v>
      </c>
      <c r="AC3887" s="168" t="s">
        <v>3302</v>
      </c>
    </row>
    <row r="3888" spans="1:29" x14ac:dyDescent="0.3">
      <c r="A3888" s="156" t="s">
        <v>2756</v>
      </c>
      <c r="B3888" s="157">
        <v>6</v>
      </c>
      <c r="C3888" s="158" t="s">
        <v>1464</v>
      </c>
      <c r="D3888" s="158" t="s">
        <v>301</v>
      </c>
      <c r="E3888" s="156" t="s">
        <v>2722</v>
      </c>
      <c r="F3888" s="159" t="s">
        <v>5560</v>
      </c>
      <c r="G3888" s="158" t="s">
        <v>8013</v>
      </c>
      <c r="H3888" s="160">
        <v>46094</v>
      </c>
      <c r="I3888" s="160">
        <v>47635</v>
      </c>
      <c r="J3888" s="161" t="s">
        <v>6707</v>
      </c>
      <c r="K3888" s="162" t="s">
        <v>8018</v>
      </c>
      <c r="L3888" s="163" t="s">
        <v>8019</v>
      </c>
      <c r="M3888" s="171">
        <v>1523.4700000000012</v>
      </c>
      <c r="N3888" s="164">
        <v>1523.4700000000012</v>
      </c>
      <c r="O3888" s="162"/>
      <c r="P3888" s="160"/>
      <c r="Q3888" s="162"/>
      <c r="R3888" s="164">
        <v>0</v>
      </c>
      <c r="S3888" s="158" t="s">
        <v>6334</v>
      </c>
      <c r="T3888" s="163"/>
      <c r="U3888" s="161" t="s">
        <v>10</v>
      </c>
      <c r="V3888" s="161" t="s">
        <v>11</v>
      </c>
      <c r="W3888" s="161" t="s">
        <v>12</v>
      </c>
      <c r="X3888" s="161" t="s">
        <v>13</v>
      </c>
      <c r="Y3888" s="165">
        <v>4400</v>
      </c>
      <c r="Z3888" s="165">
        <v>9341101</v>
      </c>
      <c r="AA3888" s="166">
        <v>0</v>
      </c>
      <c r="AB3888" s="167" t="s">
        <v>8020</v>
      </c>
      <c r="AC3888" s="168" t="s">
        <v>3302</v>
      </c>
    </row>
    <row r="3889" spans="1:29" x14ac:dyDescent="0.3">
      <c r="A3889" s="156" t="s">
        <v>2779</v>
      </c>
      <c r="B3889" s="157">
        <v>6</v>
      </c>
      <c r="C3889" s="158" t="s">
        <v>1464</v>
      </c>
      <c r="D3889" s="158" t="s">
        <v>431</v>
      </c>
      <c r="E3889" s="156" t="s">
        <v>2722</v>
      </c>
      <c r="F3889" s="159" t="s">
        <v>5560</v>
      </c>
      <c r="G3889" s="158" t="s">
        <v>8013</v>
      </c>
      <c r="H3889" s="160">
        <v>46203</v>
      </c>
      <c r="I3889" s="160">
        <v>46905</v>
      </c>
      <c r="J3889" s="161" t="s">
        <v>6707</v>
      </c>
      <c r="K3889" s="162" t="s">
        <v>8452</v>
      </c>
      <c r="L3889" s="163" t="s">
        <v>8453</v>
      </c>
      <c r="M3889" s="171">
        <v>1194928.29</v>
      </c>
      <c r="N3889" s="164">
        <v>1194928.29</v>
      </c>
      <c r="O3889" s="162"/>
      <c r="P3889" s="160"/>
      <c r="Q3889" s="162"/>
      <c r="R3889" s="164">
        <v>0</v>
      </c>
      <c r="S3889" s="158"/>
      <c r="T3889" s="163"/>
      <c r="U3889" s="161" t="s">
        <v>10</v>
      </c>
      <c r="V3889" s="161" t="s">
        <v>11</v>
      </c>
      <c r="W3889" s="161" t="s">
        <v>12</v>
      </c>
      <c r="X3889" s="161" t="s">
        <v>13</v>
      </c>
      <c r="Y3889" s="165">
        <v>6200</v>
      </c>
      <c r="Z3889" s="165">
        <v>9031101</v>
      </c>
      <c r="AA3889" s="166">
        <v>0</v>
      </c>
      <c r="AB3889" s="167" t="s">
        <v>8454</v>
      </c>
      <c r="AC3889" s="168" t="s">
        <v>3161</v>
      </c>
    </row>
    <row r="3890" spans="1:29" x14ac:dyDescent="0.3">
      <c r="A3890" s="156" t="s">
        <v>2754</v>
      </c>
      <c r="B3890" s="157">
        <v>4</v>
      </c>
      <c r="C3890" s="158" t="s">
        <v>1464</v>
      </c>
      <c r="D3890" s="158" t="s">
        <v>448</v>
      </c>
      <c r="E3890" s="156" t="s">
        <v>2722</v>
      </c>
      <c r="F3890" s="159" t="s">
        <v>5560</v>
      </c>
      <c r="G3890" s="158" t="s">
        <v>8013</v>
      </c>
      <c r="H3890" s="160">
        <v>46203</v>
      </c>
      <c r="I3890" s="160">
        <v>46905</v>
      </c>
      <c r="J3890" s="161" t="s">
        <v>6707</v>
      </c>
      <c r="K3890" s="162" t="s">
        <v>8455</v>
      </c>
      <c r="L3890" s="163" t="s">
        <v>8456</v>
      </c>
      <c r="M3890" s="171">
        <v>1084441.56</v>
      </c>
      <c r="N3890" s="164">
        <v>1084441.56</v>
      </c>
      <c r="O3890" s="162"/>
      <c r="P3890" s="160"/>
      <c r="Q3890" s="162"/>
      <c r="R3890" s="164">
        <v>0</v>
      </c>
      <c r="S3890" s="158"/>
      <c r="T3890" s="163"/>
      <c r="U3890" s="161" t="s">
        <v>10</v>
      </c>
      <c r="V3890" s="161" t="s">
        <v>11</v>
      </c>
      <c r="W3890" s="161" t="s">
        <v>12</v>
      </c>
      <c r="X3890" s="161" t="s">
        <v>13</v>
      </c>
      <c r="Y3890" s="165">
        <v>6200</v>
      </c>
      <c r="Z3890" s="165">
        <v>9311101</v>
      </c>
      <c r="AA3890" s="166">
        <v>0</v>
      </c>
      <c r="AB3890" s="167" t="s">
        <v>8457</v>
      </c>
      <c r="AC3890" s="168" t="s">
        <v>3292</v>
      </c>
    </row>
    <row r="3891" spans="1:29" x14ac:dyDescent="0.3">
      <c r="A3891" s="156" t="s">
        <v>2853</v>
      </c>
      <c r="B3891" s="157">
        <v>1</v>
      </c>
      <c r="C3891" s="158" t="s">
        <v>1473</v>
      </c>
      <c r="D3891" s="158" t="s">
        <v>268</v>
      </c>
      <c r="E3891" s="156" t="s">
        <v>2722</v>
      </c>
      <c r="F3891" s="159" t="s">
        <v>358</v>
      </c>
      <c r="G3891" s="158" t="s">
        <v>341</v>
      </c>
      <c r="H3891" s="160">
        <v>43282</v>
      </c>
      <c r="I3891" s="160">
        <v>43522</v>
      </c>
      <c r="J3891" s="161" t="s">
        <v>265</v>
      </c>
      <c r="K3891" s="162"/>
      <c r="L3891" s="163" t="s">
        <v>362</v>
      </c>
      <c r="M3891" s="171">
        <v>0</v>
      </c>
      <c r="N3891" s="164">
        <v>7100</v>
      </c>
      <c r="O3891" s="162" t="s">
        <v>360</v>
      </c>
      <c r="P3891" s="160">
        <v>43522</v>
      </c>
      <c r="Q3891" s="162">
        <v>25118280</v>
      </c>
      <c r="R3891" s="164">
        <v>7100</v>
      </c>
      <c r="S3891" s="158" t="s">
        <v>2250</v>
      </c>
      <c r="T3891" s="163"/>
      <c r="U3891" s="161" t="s">
        <v>10</v>
      </c>
      <c r="V3891" s="161" t="s">
        <v>11</v>
      </c>
      <c r="W3891" s="161" t="s">
        <v>12</v>
      </c>
      <c r="X3891" s="161" t="s">
        <v>13</v>
      </c>
      <c r="Y3891" s="165">
        <v>6210</v>
      </c>
      <c r="Z3891" s="165">
        <v>9221101</v>
      </c>
      <c r="AA3891" s="166">
        <v>1</v>
      </c>
      <c r="AB3891" s="167" t="s">
        <v>2585</v>
      </c>
      <c r="AC3891" s="168" t="s">
        <v>3242</v>
      </c>
    </row>
    <row r="3892" spans="1:29" x14ac:dyDescent="0.3">
      <c r="A3892" s="156" t="s">
        <v>2853</v>
      </c>
      <c r="B3892" s="157">
        <v>1</v>
      </c>
      <c r="C3892" s="158" t="s">
        <v>1473</v>
      </c>
      <c r="D3892" s="158" t="s">
        <v>268</v>
      </c>
      <c r="E3892" s="156" t="s">
        <v>2722</v>
      </c>
      <c r="F3892" s="159" t="s">
        <v>358</v>
      </c>
      <c r="G3892" s="158" t="s">
        <v>341</v>
      </c>
      <c r="H3892" s="160">
        <v>43282</v>
      </c>
      <c r="I3892" s="160">
        <v>43523</v>
      </c>
      <c r="J3892" s="161" t="s">
        <v>265</v>
      </c>
      <c r="K3892" s="162"/>
      <c r="L3892" s="163" t="s">
        <v>362</v>
      </c>
      <c r="M3892" s="171">
        <v>24900</v>
      </c>
      <c r="N3892" s="164">
        <v>24900</v>
      </c>
      <c r="O3892" s="162"/>
      <c r="P3892" s="160"/>
      <c r="Q3892" s="162"/>
      <c r="R3892" s="164">
        <v>0</v>
      </c>
      <c r="S3892" s="158" t="s">
        <v>2250</v>
      </c>
      <c r="T3892" s="163"/>
      <c r="U3892" s="161" t="s">
        <v>10</v>
      </c>
      <c r="V3892" s="161" t="s">
        <v>11</v>
      </c>
      <c r="W3892" s="161" t="s">
        <v>12</v>
      </c>
      <c r="X3892" s="161" t="s">
        <v>13</v>
      </c>
      <c r="Y3892" s="165">
        <v>6210</v>
      </c>
      <c r="Z3892" s="165">
        <v>9221101</v>
      </c>
      <c r="AA3892" s="166">
        <v>0</v>
      </c>
      <c r="AB3892" s="167" t="s">
        <v>4948</v>
      </c>
      <c r="AC3892" s="168" t="s">
        <v>3242</v>
      </c>
    </row>
    <row r="3893" spans="1:29" x14ac:dyDescent="0.3">
      <c r="A3893" s="156" t="s">
        <v>2853</v>
      </c>
      <c r="B3893" s="157">
        <v>1</v>
      </c>
      <c r="C3893" s="158" t="s">
        <v>1473</v>
      </c>
      <c r="D3893" s="158" t="s">
        <v>268</v>
      </c>
      <c r="E3893" s="156" t="s">
        <v>2722</v>
      </c>
      <c r="F3893" s="159" t="s">
        <v>358</v>
      </c>
      <c r="G3893" s="158" t="s">
        <v>341</v>
      </c>
      <c r="H3893" s="160">
        <v>43282</v>
      </c>
      <c r="I3893" s="160">
        <v>43621</v>
      </c>
      <c r="J3893" s="161" t="s">
        <v>265</v>
      </c>
      <c r="K3893" s="162"/>
      <c r="L3893" s="163" t="s">
        <v>362</v>
      </c>
      <c r="M3893" s="171">
        <v>-24900</v>
      </c>
      <c r="N3893" s="164">
        <v>-24900</v>
      </c>
      <c r="O3893" s="162"/>
      <c r="P3893" s="160"/>
      <c r="Q3893" s="162"/>
      <c r="R3893" s="164">
        <v>0</v>
      </c>
      <c r="S3893" s="158" t="s">
        <v>2250</v>
      </c>
      <c r="T3893" s="163"/>
      <c r="U3893" s="161" t="s">
        <v>10</v>
      </c>
      <c r="V3893" s="161" t="s">
        <v>11</v>
      </c>
      <c r="W3893" s="161" t="s">
        <v>12</v>
      </c>
      <c r="X3893" s="161" t="s">
        <v>13</v>
      </c>
      <c r="Y3893" s="165">
        <v>6210</v>
      </c>
      <c r="Z3893" s="165">
        <v>9221101</v>
      </c>
      <c r="AA3893" s="166">
        <v>0</v>
      </c>
      <c r="AB3893" s="167" t="s">
        <v>4950</v>
      </c>
      <c r="AC3893" s="168" t="s">
        <v>3242</v>
      </c>
    </row>
    <row r="3894" spans="1:29" x14ac:dyDescent="0.3">
      <c r="A3894" s="156" t="s">
        <v>2853</v>
      </c>
      <c r="B3894" s="157">
        <v>1</v>
      </c>
      <c r="C3894" s="158" t="s">
        <v>1473</v>
      </c>
      <c r="D3894" s="158" t="s">
        <v>268</v>
      </c>
      <c r="E3894" s="156" t="s">
        <v>2722</v>
      </c>
      <c r="F3894" s="159" t="s">
        <v>358</v>
      </c>
      <c r="G3894" s="158" t="s">
        <v>341</v>
      </c>
      <c r="H3894" s="160">
        <v>43264</v>
      </c>
      <c r="I3894" s="160">
        <v>43279</v>
      </c>
      <c r="J3894" s="161" t="s">
        <v>244</v>
      </c>
      <c r="K3894" s="162"/>
      <c r="L3894" s="163" t="s">
        <v>363</v>
      </c>
      <c r="M3894" s="171">
        <v>0</v>
      </c>
      <c r="N3894" s="164">
        <v>4007.97</v>
      </c>
      <c r="O3894" s="162" t="s">
        <v>360</v>
      </c>
      <c r="P3894" s="160">
        <v>43279</v>
      </c>
      <c r="Q3894" s="162">
        <v>24653404</v>
      </c>
      <c r="R3894" s="164">
        <v>4007.97</v>
      </c>
      <c r="S3894" s="158" t="s">
        <v>2250</v>
      </c>
      <c r="T3894" s="163"/>
      <c r="U3894" s="161" t="s">
        <v>10</v>
      </c>
      <c r="V3894" s="161" t="s">
        <v>11</v>
      </c>
      <c r="W3894" s="161" t="s">
        <v>12</v>
      </c>
      <c r="X3894" s="161" t="s">
        <v>13</v>
      </c>
      <c r="Y3894" s="165">
        <v>6210</v>
      </c>
      <c r="Z3894" s="165">
        <v>9221101</v>
      </c>
      <c r="AA3894" s="166">
        <v>0.5</v>
      </c>
      <c r="AB3894" s="167" t="s">
        <v>1083</v>
      </c>
      <c r="AC3894" s="168" t="s">
        <v>3242</v>
      </c>
    </row>
    <row r="3895" spans="1:29" x14ac:dyDescent="0.3">
      <c r="A3895" s="156" t="s">
        <v>2853</v>
      </c>
      <c r="B3895" s="157">
        <v>1</v>
      </c>
      <c r="C3895" s="158" t="s">
        <v>1473</v>
      </c>
      <c r="D3895" s="158" t="s">
        <v>268</v>
      </c>
      <c r="E3895" s="156" t="s">
        <v>2722</v>
      </c>
      <c r="F3895" s="159" t="s">
        <v>358</v>
      </c>
      <c r="G3895" s="158" t="s">
        <v>341</v>
      </c>
      <c r="H3895" s="160">
        <v>43264</v>
      </c>
      <c r="I3895" s="160">
        <v>43298</v>
      </c>
      <c r="J3895" s="161" t="s">
        <v>244</v>
      </c>
      <c r="K3895" s="162"/>
      <c r="L3895" s="163" t="s">
        <v>363</v>
      </c>
      <c r="M3895" s="171">
        <v>0</v>
      </c>
      <c r="N3895" s="164">
        <v>4007.97</v>
      </c>
      <c r="O3895" s="162" t="s">
        <v>361</v>
      </c>
      <c r="P3895" s="160">
        <v>43298</v>
      </c>
      <c r="Q3895" s="162">
        <v>24688289</v>
      </c>
      <c r="R3895" s="164">
        <v>4007.97</v>
      </c>
      <c r="S3895" s="158" t="s">
        <v>2250</v>
      </c>
      <c r="T3895" s="163"/>
      <c r="U3895" s="161" t="s">
        <v>10</v>
      </c>
      <c r="V3895" s="161" t="s">
        <v>11</v>
      </c>
      <c r="W3895" s="161" t="s">
        <v>12</v>
      </c>
      <c r="X3895" s="161" t="s">
        <v>13</v>
      </c>
      <c r="Y3895" s="165">
        <v>6210</v>
      </c>
      <c r="Z3895" s="165">
        <v>9221101</v>
      </c>
      <c r="AA3895" s="166">
        <v>0.5</v>
      </c>
      <c r="AB3895" s="167" t="s">
        <v>1083</v>
      </c>
      <c r="AC3895" s="168" t="s">
        <v>3242</v>
      </c>
    </row>
    <row r="3896" spans="1:29" x14ac:dyDescent="0.3">
      <c r="A3896" s="156" t="s">
        <v>2853</v>
      </c>
      <c r="B3896" s="157">
        <v>1</v>
      </c>
      <c r="C3896" s="158" t="s">
        <v>1473</v>
      </c>
      <c r="D3896" s="158" t="s">
        <v>268</v>
      </c>
      <c r="E3896" s="156" t="s">
        <v>2722</v>
      </c>
      <c r="F3896" s="159" t="s">
        <v>358</v>
      </c>
      <c r="G3896" s="158" t="s">
        <v>341</v>
      </c>
      <c r="H3896" s="160">
        <v>43264</v>
      </c>
      <c r="I3896" s="160">
        <v>43299</v>
      </c>
      <c r="J3896" s="161" t="s">
        <v>244</v>
      </c>
      <c r="K3896" s="162"/>
      <c r="L3896" s="163" t="s">
        <v>363</v>
      </c>
      <c r="M3896" s="171">
        <v>192382.83</v>
      </c>
      <c r="N3896" s="164">
        <v>192382.83</v>
      </c>
      <c r="O3896" s="162"/>
      <c r="P3896" s="160"/>
      <c r="Q3896" s="162"/>
      <c r="R3896" s="164">
        <v>0</v>
      </c>
      <c r="S3896" s="158" t="s">
        <v>2250</v>
      </c>
      <c r="T3896" s="163"/>
      <c r="U3896" s="161" t="s">
        <v>10</v>
      </c>
      <c r="V3896" s="161" t="s">
        <v>11</v>
      </c>
      <c r="W3896" s="161" t="s">
        <v>12</v>
      </c>
      <c r="X3896" s="161" t="s">
        <v>13</v>
      </c>
      <c r="Y3896" s="165">
        <v>6210</v>
      </c>
      <c r="Z3896" s="165">
        <v>9221101</v>
      </c>
      <c r="AA3896" s="166">
        <v>0</v>
      </c>
      <c r="AB3896" s="167" t="s">
        <v>4949</v>
      </c>
      <c r="AC3896" s="168" t="s">
        <v>3242</v>
      </c>
    </row>
    <row r="3897" spans="1:29" x14ac:dyDescent="0.3">
      <c r="A3897" s="156" t="s">
        <v>2853</v>
      </c>
      <c r="B3897" s="157">
        <v>1</v>
      </c>
      <c r="C3897" s="158" t="s">
        <v>1473</v>
      </c>
      <c r="D3897" s="158" t="s">
        <v>268</v>
      </c>
      <c r="E3897" s="156" t="s">
        <v>2722</v>
      </c>
      <c r="F3897" s="159" t="s">
        <v>358</v>
      </c>
      <c r="G3897" s="158" t="s">
        <v>341</v>
      </c>
      <c r="H3897" s="160">
        <v>43264</v>
      </c>
      <c r="I3897" s="160">
        <v>43621</v>
      </c>
      <c r="J3897" s="161" t="s">
        <v>244</v>
      </c>
      <c r="K3897" s="162"/>
      <c r="L3897" s="163" t="s">
        <v>363</v>
      </c>
      <c r="M3897" s="171">
        <v>-192382.83</v>
      </c>
      <c r="N3897" s="164">
        <v>-192382.83</v>
      </c>
      <c r="O3897" s="162"/>
      <c r="P3897" s="160"/>
      <c r="Q3897" s="162"/>
      <c r="R3897" s="164">
        <v>0</v>
      </c>
      <c r="S3897" s="158" t="s">
        <v>2250</v>
      </c>
      <c r="T3897" s="163"/>
      <c r="U3897" s="161" t="s">
        <v>10</v>
      </c>
      <c r="V3897" s="161" t="s">
        <v>11</v>
      </c>
      <c r="W3897" s="161" t="s">
        <v>12</v>
      </c>
      <c r="X3897" s="161" t="s">
        <v>13</v>
      </c>
      <c r="Y3897" s="165">
        <v>6210</v>
      </c>
      <c r="Z3897" s="165">
        <v>9221101</v>
      </c>
      <c r="AA3897" s="166">
        <v>0</v>
      </c>
      <c r="AB3897" s="167" t="s">
        <v>4951</v>
      </c>
      <c r="AC3897" s="168" t="s">
        <v>3242</v>
      </c>
    </row>
    <row r="3898" spans="1:29" x14ac:dyDescent="0.3">
      <c r="A3898" s="156" t="s">
        <v>1705</v>
      </c>
      <c r="B3898" s="157">
        <v>1</v>
      </c>
      <c r="C3898" s="158" t="s">
        <v>1473</v>
      </c>
      <c r="D3898" s="158" t="s">
        <v>268</v>
      </c>
      <c r="E3898" s="156" t="s">
        <v>236</v>
      </c>
      <c r="F3898" s="159" t="s">
        <v>358</v>
      </c>
      <c r="G3898" s="158" t="s">
        <v>341</v>
      </c>
      <c r="H3898" s="160">
        <v>43264</v>
      </c>
      <c r="I3898" s="160">
        <v>43279</v>
      </c>
      <c r="J3898" s="161" t="s">
        <v>244</v>
      </c>
      <c r="K3898" s="162"/>
      <c r="L3898" s="163" t="s">
        <v>359</v>
      </c>
      <c r="M3898" s="171">
        <v>0</v>
      </c>
      <c r="N3898" s="164">
        <v>1286.49</v>
      </c>
      <c r="O3898" s="162" t="s">
        <v>360</v>
      </c>
      <c r="P3898" s="160">
        <v>43279</v>
      </c>
      <c r="Q3898" s="162">
        <v>24653404</v>
      </c>
      <c r="R3898" s="164">
        <v>1286.49</v>
      </c>
      <c r="S3898" s="158" t="s">
        <v>642</v>
      </c>
      <c r="T3898" s="163"/>
      <c r="U3898" s="161" t="s">
        <v>10</v>
      </c>
      <c r="V3898" s="161" t="s">
        <v>11</v>
      </c>
      <c r="W3898" s="161" t="s">
        <v>12</v>
      </c>
      <c r="X3898" s="161" t="s">
        <v>13</v>
      </c>
      <c r="Y3898" s="165">
        <v>6210</v>
      </c>
      <c r="Z3898" s="165">
        <v>9221102</v>
      </c>
      <c r="AA3898" s="166">
        <v>0.5</v>
      </c>
      <c r="AB3898" s="167" t="s">
        <v>1084</v>
      </c>
      <c r="AC3898" s="168" t="s">
        <v>3246</v>
      </c>
    </row>
    <row r="3899" spans="1:29" x14ac:dyDescent="0.3">
      <c r="A3899" s="156" t="s">
        <v>1705</v>
      </c>
      <c r="B3899" s="157">
        <v>1</v>
      </c>
      <c r="C3899" s="158" t="s">
        <v>1473</v>
      </c>
      <c r="D3899" s="158" t="s">
        <v>268</v>
      </c>
      <c r="E3899" s="156" t="s">
        <v>236</v>
      </c>
      <c r="F3899" s="159" t="s">
        <v>358</v>
      </c>
      <c r="G3899" s="156" t="s">
        <v>341</v>
      </c>
      <c r="H3899" s="160">
        <v>43264</v>
      </c>
      <c r="I3899" s="160">
        <v>43298</v>
      </c>
      <c r="J3899" s="161" t="s">
        <v>244</v>
      </c>
      <c r="K3899" s="162"/>
      <c r="L3899" s="163" t="s">
        <v>359</v>
      </c>
      <c r="M3899" s="171">
        <v>0</v>
      </c>
      <c r="N3899" s="164">
        <v>1286.49</v>
      </c>
      <c r="O3899" s="162" t="s">
        <v>361</v>
      </c>
      <c r="P3899" s="160">
        <v>43298</v>
      </c>
      <c r="Q3899" s="162">
        <v>24688289</v>
      </c>
      <c r="R3899" s="164">
        <v>1286.49</v>
      </c>
      <c r="S3899" s="162" t="s">
        <v>642</v>
      </c>
      <c r="T3899" s="163"/>
      <c r="U3899" s="161" t="s">
        <v>10</v>
      </c>
      <c r="V3899" s="161" t="s">
        <v>11</v>
      </c>
      <c r="W3899" s="161" t="s">
        <v>12</v>
      </c>
      <c r="X3899" s="161" t="s">
        <v>13</v>
      </c>
      <c r="Y3899" s="169">
        <v>6210</v>
      </c>
      <c r="Z3899" s="169">
        <v>9221102</v>
      </c>
      <c r="AA3899" s="166">
        <v>0.5</v>
      </c>
      <c r="AB3899" s="158" t="s">
        <v>1084</v>
      </c>
      <c r="AC3899" s="168" t="s">
        <v>3246</v>
      </c>
    </row>
    <row r="3900" spans="1:29" x14ac:dyDescent="0.3">
      <c r="A3900" s="156" t="s">
        <v>1705</v>
      </c>
      <c r="B3900" s="157">
        <v>1</v>
      </c>
      <c r="C3900" s="156" t="s">
        <v>1473</v>
      </c>
      <c r="D3900" s="158" t="s">
        <v>268</v>
      </c>
      <c r="E3900" s="156" t="s">
        <v>236</v>
      </c>
      <c r="F3900" s="159" t="s">
        <v>358</v>
      </c>
      <c r="G3900" s="156" t="s">
        <v>341</v>
      </c>
      <c r="H3900" s="160">
        <v>43264</v>
      </c>
      <c r="I3900" s="160">
        <v>43299</v>
      </c>
      <c r="J3900" s="161" t="s">
        <v>244</v>
      </c>
      <c r="K3900" s="162"/>
      <c r="L3900" s="163" t="s">
        <v>359</v>
      </c>
      <c r="M3900" s="171">
        <v>61751.42</v>
      </c>
      <c r="N3900" s="164">
        <v>61751.42</v>
      </c>
      <c r="O3900" s="162"/>
      <c r="P3900" s="160"/>
      <c r="Q3900" s="162"/>
      <c r="R3900" s="164">
        <v>0</v>
      </c>
      <c r="S3900" s="162" t="s">
        <v>642</v>
      </c>
      <c r="T3900" s="163"/>
      <c r="U3900" s="161" t="s">
        <v>10</v>
      </c>
      <c r="V3900" s="161" t="s">
        <v>11</v>
      </c>
      <c r="W3900" s="161" t="s">
        <v>12</v>
      </c>
      <c r="X3900" s="161" t="s">
        <v>13</v>
      </c>
      <c r="Y3900" s="169">
        <v>6210</v>
      </c>
      <c r="Z3900" s="169">
        <v>9221102</v>
      </c>
      <c r="AA3900" s="166">
        <v>0</v>
      </c>
      <c r="AB3900" s="158" t="s">
        <v>4952</v>
      </c>
      <c r="AC3900" s="168" t="s">
        <v>3246</v>
      </c>
    </row>
    <row r="3901" spans="1:29" x14ac:dyDescent="0.3">
      <c r="A3901" s="156" t="s">
        <v>1705</v>
      </c>
      <c r="B3901" s="157">
        <v>1</v>
      </c>
      <c r="C3901" s="156" t="s">
        <v>1473</v>
      </c>
      <c r="D3901" s="158" t="s">
        <v>268</v>
      </c>
      <c r="E3901" s="156" t="s">
        <v>236</v>
      </c>
      <c r="F3901" s="159" t="s">
        <v>358</v>
      </c>
      <c r="G3901" s="156" t="s">
        <v>341</v>
      </c>
      <c r="H3901" s="160">
        <v>43264</v>
      </c>
      <c r="I3901" s="160">
        <v>43621</v>
      </c>
      <c r="J3901" s="161" t="s">
        <v>244</v>
      </c>
      <c r="K3901" s="162"/>
      <c r="L3901" s="163" t="s">
        <v>359</v>
      </c>
      <c r="M3901" s="171">
        <v>-61751.42</v>
      </c>
      <c r="N3901" s="164">
        <v>-61751.42</v>
      </c>
      <c r="O3901" s="162"/>
      <c r="P3901" s="160"/>
      <c r="Q3901" s="162"/>
      <c r="R3901" s="164">
        <v>0</v>
      </c>
      <c r="S3901" s="162" t="s">
        <v>642</v>
      </c>
      <c r="T3901" s="163"/>
      <c r="U3901" s="161" t="s">
        <v>10</v>
      </c>
      <c r="V3901" s="161" t="s">
        <v>11</v>
      </c>
      <c r="W3901" s="161" t="s">
        <v>12</v>
      </c>
      <c r="X3901" s="161" t="s">
        <v>13</v>
      </c>
      <c r="Y3901" s="169">
        <v>6210</v>
      </c>
      <c r="Z3901" s="169">
        <v>9221102</v>
      </c>
      <c r="AA3901" s="166">
        <v>0</v>
      </c>
      <c r="AB3901" s="158" t="s">
        <v>2326</v>
      </c>
      <c r="AC3901" s="168" t="s">
        <v>3246</v>
      </c>
    </row>
    <row r="3902" spans="1:29" x14ac:dyDescent="0.3">
      <c r="A3902" s="156" t="s">
        <v>2853</v>
      </c>
      <c r="B3902" s="157">
        <v>1</v>
      </c>
      <c r="C3902" s="156" t="s">
        <v>1473</v>
      </c>
      <c r="D3902" s="158" t="s">
        <v>268</v>
      </c>
      <c r="E3902" s="156" t="s">
        <v>2722</v>
      </c>
      <c r="F3902" s="159" t="s">
        <v>358</v>
      </c>
      <c r="G3902" s="156" t="s">
        <v>341</v>
      </c>
      <c r="H3902" s="160">
        <v>43282</v>
      </c>
      <c r="I3902" s="160">
        <v>43766</v>
      </c>
      <c r="J3902" s="161" t="s">
        <v>5</v>
      </c>
      <c r="K3902" s="162" t="s">
        <v>364</v>
      </c>
      <c r="L3902" s="163" t="s">
        <v>365</v>
      </c>
      <c r="M3902" s="171">
        <v>0</v>
      </c>
      <c r="N3902" s="164">
        <v>411.5</v>
      </c>
      <c r="O3902" s="162" t="s">
        <v>360</v>
      </c>
      <c r="P3902" s="160">
        <v>43766</v>
      </c>
      <c r="Q3902" s="162" t="s">
        <v>793</v>
      </c>
      <c r="R3902" s="164">
        <v>411.5</v>
      </c>
      <c r="S3902" s="162" t="s">
        <v>2250</v>
      </c>
      <c r="T3902" s="163"/>
      <c r="U3902" s="161" t="s">
        <v>10</v>
      </c>
      <c r="V3902" s="161" t="s">
        <v>11</v>
      </c>
      <c r="W3902" s="161" t="s">
        <v>12</v>
      </c>
      <c r="X3902" s="161" t="s">
        <v>13</v>
      </c>
      <c r="Y3902" s="169">
        <v>6210</v>
      </c>
      <c r="Z3902" s="169">
        <v>9221101</v>
      </c>
      <c r="AA3902" s="166">
        <v>1</v>
      </c>
      <c r="AB3902" s="158" t="s">
        <v>1088</v>
      </c>
      <c r="AC3902" s="168" t="s">
        <v>3242</v>
      </c>
    </row>
    <row r="3903" spans="1:29" x14ac:dyDescent="0.3">
      <c r="A3903" s="156" t="s">
        <v>1705</v>
      </c>
      <c r="B3903" s="157">
        <v>1</v>
      </c>
      <c r="C3903" s="158" t="s">
        <v>1473</v>
      </c>
      <c r="D3903" s="158" t="s">
        <v>268</v>
      </c>
      <c r="E3903" s="156" t="s">
        <v>236</v>
      </c>
      <c r="F3903" s="159" t="s">
        <v>358</v>
      </c>
      <c r="G3903" s="158" t="s">
        <v>341</v>
      </c>
      <c r="H3903" s="160">
        <v>43282</v>
      </c>
      <c r="I3903" s="160">
        <v>43766</v>
      </c>
      <c r="J3903" s="161" t="s">
        <v>5</v>
      </c>
      <c r="K3903" s="162"/>
      <c r="L3903" s="163" t="s">
        <v>367</v>
      </c>
      <c r="M3903" s="171">
        <v>0</v>
      </c>
      <c r="N3903" s="164">
        <v>2894.95</v>
      </c>
      <c r="O3903" s="162" t="s">
        <v>368</v>
      </c>
      <c r="P3903" s="160">
        <v>43766</v>
      </c>
      <c r="Q3903" s="162" t="s">
        <v>540</v>
      </c>
      <c r="R3903" s="164">
        <v>2894.95</v>
      </c>
      <c r="S3903" s="163" t="s">
        <v>642</v>
      </c>
      <c r="T3903" s="163"/>
      <c r="U3903" s="161" t="s">
        <v>10</v>
      </c>
      <c r="V3903" s="161" t="s">
        <v>11</v>
      </c>
      <c r="W3903" s="161" t="s">
        <v>12</v>
      </c>
      <c r="X3903" s="161" t="s">
        <v>13</v>
      </c>
      <c r="Y3903" s="165">
        <v>6210</v>
      </c>
      <c r="Z3903" s="165">
        <v>9221102</v>
      </c>
      <c r="AA3903" s="166">
        <v>0.74325729470211421</v>
      </c>
      <c r="AB3903" s="175" t="s">
        <v>1090</v>
      </c>
      <c r="AC3903" s="168" t="s">
        <v>3246</v>
      </c>
    </row>
    <row r="3904" spans="1:29" x14ac:dyDescent="0.3">
      <c r="A3904" s="156" t="s">
        <v>1705</v>
      </c>
      <c r="B3904" s="157">
        <v>1</v>
      </c>
      <c r="C3904" s="158" t="s">
        <v>1473</v>
      </c>
      <c r="D3904" s="158" t="s">
        <v>268</v>
      </c>
      <c r="E3904" s="156" t="s">
        <v>236</v>
      </c>
      <c r="F3904" s="159" t="s">
        <v>358</v>
      </c>
      <c r="G3904" s="156" t="s">
        <v>341</v>
      </c>
      <c r="H3904" s="160">
        <v>43282</v>
      </c>
      <c r="I3904" s="160">
        <v>43766</v>
      </c>
      <c r="J3904" s="161" t="s">
        <v>5</v>
      </c>
      <c r="K3904" s="162" t="s">
        <v>366</v>
      </c>
      <c r="L3904" s="163" t="s">
        <v>367</v>
      </c>
      <c r="M3904" s="171">
        <v>0</v>
      </c>
      <c r="N3904" s="164">
        <v>1000</v>
      </c>
      <c r="O3904" s="162" t="s">
        <v>267</v>
      </c>
      <c r="P3904" s="160">
        <v>43766</v>
      </c>
      <c r="Q3904" s="162" t="s">
        <v>540</v>
      </c>
      <c r="R3904" s="164">
        <v>1000</v>
      </c>
      <c r="S3904" s="158" t="s">
        <v>642</v>
      </c>
      <c r="T3904" s="163"/>
      <c r="U3904" s="161" t="s">
        <v>10</v>
      </c>
      <c r="V3904" s="161" t="s">
        <v>11</v>
      </c>
      <c r="W3904" s="161" t="s">
        <v>12</v>
      </c>
      <c r="X3904" s="161" t="s">
        <v>13</v>
      </c>
      <c r="Y3904" s="169">
        <v>6210</v>
      </c>
      <c r="Z3904" s="169">
        <v>9221102</v>
      </c>
      <c r="AA3904" s="166">
        <v>0.25674270529788573</v>
      </c>
      <c r="AB3904" s="163" t="s">
        <v>1089</v>
      </c>
      <c r="AC3904" s="168" t="s">
        <v>3246</v>
      </c>
    </row>
    <row r="3905" spans="1:29" x14ac:dyDescent="0.3">
      <c r="A3905" s="156" t="s">
        <v>2930</v>
      </c>
      <c r="B3905" s="157">
        <v>4</v>
      </c>
      <c r="C3905" s="156" t="s">
        <v>310</v>
      </c>
      <c r="D3905" s="156" t="s">
        <v>448</v>
      </c>
      <c r="E3905" s="156" t="s">
        <v>2724</v>
      </c>
      <c r="F3905" s="159" t="s">
        <v>325</v>
      </c>
      <c r="G3905" s="156" t="s">
        <v>310</v>
      </c>
      <c r="H3905" s="160">
        <v>43817</v>
      </c>
      <c r="I3905" s="160">
        <v>44309</v>
      </c>
      <c r="J3905" s="161" t="s">
        <v>979</v>
      </c>
      <c r="K3905" s="162" t="s">
        <v>502</v>
      </c>
      <c r="L3905" s="163" t="s">
        <v>852</v>
      </c>
      <c r="M3905" s="171">
        <v>0</v>
      </c>
      <c r="N3905" s="164">
        <v>18000</v>
      </c>
      <c r="O3905" s="162" t="s">
        <v>468</v>
      </c>
      <c r="P3905" s="160">
        <v>44309</v>
      </c>
      <c r="Q3905" s="162" t="s">
        <v>1928</v>
      </c>
      <c r="R3905" s="164">
        <v>18000</v>
      </c>
      <c r="S3905" s="162"/>
      <c r="T3905" s="163"/>
      <c r="U3905" s="161" t="s">
        <v>10</v>
      </c>
      <c r="V3905" s="161" t="s">
        <v>11</v>
      </c>
      <c r="W3905" s="161" t="s">
        <v>12</v>
      </c>
      <c r="X3905" s="161" t="s">
        <v>13</v>
      </c>
      <c r="Y3905" s="169">
        <v>6150</v>
      </c>
      <c r="Z3905" s="169">
        <v>9311104</v>
      </c>
      <c r="AA3905" s="166">
        <v>1</v>
      </c>
      <c r="AB3905" s="158" t="s">
        <v>2027</v>
      </c>
      <c r="AC3905" s="168" t="s">
        <v>3294</v>
      </c>
    </row>
    <row r="3906" spans="1:29" x14ac:dyDescent="0.3">
      <c r="A3906" s="156" t="s">
        <v>2931</v>
      </c>
      <c r="B3906" s="157">
        <v>0</v>
      </c>
      <c r="C3906" s="158" t="s">
        <v>310</v>
      </c>
      <c r="D3906" s="158" t="s">
        <v>503</v>
      </c>
      <c r="E3906" s="156" t="s">
        <v>2724</v>
      </c>
      <c r="F3906" s="159" t="s">
        <v>325</v>
      </c>
      <c r="G3906" s="158" t="s">
        <v>310</v>
      </c>
      <c r="H3906" s="160">
        <v>43817</v>
      </c>
      <c r="I3906" s="160">
        <v>44293</v>
      </c>
      <c r="J3906" s="161" t="s">
        <v>979</v>
      </c>
      <c r="K3906" s="162"/>
      <c r="L3906" s="163" t="s">
        <v>879</v>
      </c>
      <c r="M3906" s="171">
        <v>0</v>
      </c>
      <c r="N3906" s="164">
        <v>3502.75</v>
      </c>
      <c r="O3906" s="162" t="s">
        <v>468</v>
      </c>
      <c r="P3906" s="160">
        <v>44293</v>
      </c>
      <c r="Q3906" s="162" t="s">
        <v>1871</v>
      </c>
      <c r="R3906" s="164">
        <v>3502.75</v>
      </c>
      <c r="S3906" s="163"/>
      <c r="T3906" s="163"/>
      <c r="U3906" s="161" t="s">
        <v>10</v>
      </c>
      <c r="V3906" s="161" t="s">
        <v>11</v>
      </c>
      <c r="W3906" s="161" t="s">
        <v>12</v>
      </c>
      <c r="X3906" s="161" t="s">
        <v>13</v>
      </c>
      <c r="Y3906" s="169">
        <v>6150</v>
      </c>
      <c r="Z3906" s="169">
        <v>9351104</v>
      </c>
      <c r="AA3906" s="166">
        <v>1</v>
      </c>
      <c r="AB3906" s="167" t="s">
        <v>918</v>
      </c>
      <c r="AC3906" s="168" t="s">
        <v>3314</v>
      </c>
    </row>
    <row r="3907" spans="1:29" x14ac:dyDescent="0.3">
      <c r="A3907" s="156" t="s">
        <v>2931</v>
      </c>
      <c r="B3907" s="157">
        <v>0</v>
      </c>
      <c r="C3907" s="158" t="s">
        <v>310</v>
      </c>
      <c r="D3907" s="156" t="s">
        <v>503</v>
      </c>
      <c r="E3907" s="156" t="s">
        <v>2724</v>
      </c>
      <c r="F3907" s="158" t="s">
        <v>325</v>
      </c>
      <c r="G3907" s="158" t="s">
        <v>310</v>
      </c>
      <c r="H3907" s="160">
        <v>43817</v>
      </c>
      <c r="I3907" s="160">
        <v>44987</v>
      </c>
      <c r="J3907" s="161" t="s">
        <v>2671</v>
      </c>
      <c r="K3907" s="162"/>
      <c r="L3907" s="158" t="s">
        <v>879</v>
      </c>
      <c r="M3907" s="171">
        <v>2997.25</v>
      </c>
      <c r="N3907" s="171">
        <v>2997.25</v>
      </c>
      <c r="O3907" s="162"/>
      <c r="P3907" s="160"/>
      <c r="Q3907" s="162"/>
      <c r="R3907" s="171">
        <v>0</v>
      </c>
      <c r="S3907" s="163"/>
      <c r="T3907" s="156"/>
      <c r="U3907" s="161" t="s">
        <v>10</v>
      </c>
      <c r="V3907" s="161" t="s">
        <v>11</v>
      </c>
      <c r="W3907" s="161" t="s">
        <v>12</v>
      </c>
      <c r="X3907" s="161" t="s">
        <v>13</v>
      </c>
      <c r="Y3907" s="165">
        <v>6150</v>
      </c>
      <c r="Z3907" s="165">
        <v>9351104</v>
      </c>
      <c r="AA3907" s="166">
        <v>0</v>
      </c>
      <c r="AB3907" s="158" t="s">
        <v>5122</v>
      </c>
      <c r="AC3907" s="168" t="s">
        <v>3314</v>
      </c>
    </row>
    <row r="3908" spans="1:29" x14ac:dyDescent="0.3">
      <c r="A3908" s="156" t="s">
        <v>2931</v>
      </c>
      <c r="B3908" s="157">
        <v>0</v>
      </c>
      <c r="C3908" s="158" t="s">
        <v>310</v>
      </c>
      <c r="D3908" s="163" t="s">
        <v>503</v>
      </c>
      <c r="E3908" s="156" t="s">
        <v>2724</v>
      </c>
      <c r="F3908" s="159" t="s">
        <v>325</v>
      </c>
      <c r="G3908" s="158" t="s">
        <v>310</v>
      </c>
      <c r="H3908" s="160">
        <v>43817</v>
      </c>
      <c r="I3908" s="160">
        <v>44988</v>
      </c>
      <c r="J3908" s="161" t="s">
        <v>2671</v>
      </c>
      <c r="K3908" s="162" t="s">
        <v>504</v>
      </c>
      <c r="L3908" s="163" t="s">
        <v>879</v>
      </c>
      <c r="M3908" s="171">
        <v>-2997.25</v>
      </c>
      <c r="N3908" s="164">
        <v>-2997.25</v>
      </c>
      <c r="O3908" s="162"/>
      <c r="P3908" s="160"/>
      <c r="Q3908" s="162"/>
      <c r="R3908" s="164">
        <v>0</v>
      </c>
      <c r="S3908" s="163"/>
      <c r="T3908" s="163"/>
      <c r="U3908" s="161" t="s">
        <v>10</v>
      </c>
      <c r="V3908" s="161" t="s">
        <v>11</v>
      </c>
      <c r="W3908" s="161" t="s">
        <v>12</v>
      </c>
      <c r="X3908" s="161" t="s">
        <v>13</v>
      </c>
      <c r="Y3908" s="165">
        <v>6150</v>
      </c>
      <c r="Z3908" s="165">
        <v>9351104</v>
      </c>
      <c r="AA3908" s="166">
        <v>0</v>
      </c>
      <c r="AB3908" s="167" t="s">
        <v>5030</v>
      </c>
      <c r="AC3908" s="168" t="s">
        <v>3314</v>
      </c>
    </row>
    <row r="3909" spans="1:29" x14ac:dyDescent="0.3">
      <c r="A3909" s="156" t="s">
        <v>2912</v>
      </c>
      <c r="B3909" s="157">
        <v>0</v>
      </c>
      <c r="C3909" s="158" t="s">
        <v>310</v>
      </c>
      <c r="D3909" s="163" t="s">
        <v>137</v>
      </c>
      <c r="E3909" s="156" t="s">
        <v>2724</v>
      </c>
      <c r="F3909" s="159" t="s">
        <v>325</v>
      </c>
      <c r="G3909" s="158" t="s">
        <v>310</v>
      </c>
      <c r="H3909" s="160">
        <v>43697</v>
      </c>
      <c r="I3909" s="160">
        <v>43881</v>
      </c>
      <c r="J3909" s="161" t="s">
        <v>5</v>
      </c>
      <c r="K3909" s="162" t="s">
        <v>326</v>
      </c>
      <c r="L3909" s="163" t="s">
        <v>327</v>
      </c>
      <c r="M3909" s="171">
        <v>0</v>
      </c>
      <c r="N3909" s="164">
        <v>8200</v>
      </c>
      <c r="O3909" s="162">
        <v>5000189</v>
      </c>
      <c r="P3909" s="160">
        <v>43881</v>
      </c>
      <c r="Q3909" s="162" t="s">
        <v>638</v>
      </c>
      <c r="R3909" s="164">
        <v>8200</v>
      </c>
      <c r="S3909" s="163"/>
      <c r="T3909" s="163"/>
      <c r="U3909" s="161" t="s">
        <v>10</v>
      </c>
      <c r="V3909" s="161" t="s">
        <v>11</v>
      </c>
      <c r="W3909" s="161" t="s">
        <v>12</v>
      </c>
      <c r="X3909" s="161" t="s">
        <v>13</v>
      </c>
      <c r="Y3909" s="165">
        <v>6150</v>
      </c>
      <c r="Z3909" s="165">
        <v>9011104</v>
      </c>
      <c r="AA3909" s="166">
        <v>1</v>
      </c>
      <c r="AB3909" s="167" t="s">
        <v>927</v>
      </c>
      <c r="AC3909" s="168" t="s">
        <v>3153</v>
      </c>
    </row>
    <row r="3910" spans="1:29" x14ac:dyDescent="0.3">
      <c r="A3910" s="156" t="s">
        <v>2934</v>
      </c>
      <c r="B3910" s="157">
        <v>9</v>
      </c>
      <c r="C3910" s="158" t="s">
        <v>310</v>
      </c>
      <c r="D3910" s="158" t="s">
        <v>328</v>
      </c>
      <c r="E3910" s="156" t="s">
        <v>2724</v>
      </c>
      <c r="F3910" s="159" t="s">
        <v>325</v>
      </c>
      <c r="G3910" s="156" t="s">
        <v>310</v>
      </c>
      <c r="H3910" s="160">
        <v>43697</v>
      </c>
      <c r="I3910" s="160">
        <v>43881</v>
      </c>
      <c r="J3910" s="161" t="s">
        <v>5</v>
      </c>
      <c r="K3910" s="162" t="s">
        <v>329</v>
      </c>
      <c r="L3910" s="163" t="s">
        <v>330</v>
      </c>
      <c r="M3910" s="171">
        <v>0</v>
      </c>
      <c r="N3910" s="164">
        <v>6800</v>
      </c>
      <c r="O3910" s="162">
        <v>5000190</v>
      </c>
      <c r="P3910" s="160">
        <v>43881</v>
      </c>
      <c r="Q3910" s="162" t="s">
        <v>638</v>
      </c>
      <c r="R3910" s="164">
        <v>6800</v>
      </c>
      <c r="S3910" s="162"/>
      <c r="T3910" s="163"/>
      <c r="U3910" s="161" t="s">
        <v>10</v>
      </c>
      <c r="V3910" s="161" t="s">
        <v>11</v>
      </c>
      <c r="W3910" s="161" t="s">
        <v>12</v>
      </c>
      <c r="X3910" s="161" t="s">
        <v>13</v>
      </c>
      <c r="Y3910" s="169">
        <v>6150</v>
      </c>
      <c r="Z3910" s="169">
        <v>9371104</v>
      </c>
      <c r="AA3910" s="166">
        <v>1</v>
      </c>
      <c r="AB3910" s="156" t="s">
        <v>928</v>
      </c>
      <c r="AC3910" s="168" t="s">
        <v>3329</v>
      </c>
    </row>
    <row r="3911" spans="1:29" x14ac:dyDescent="0.3">
      <c r="A3911" s="156" t="s">
        <v>2926</v>
      </c>
      <c r="B3911" s="157">
        <v>1</v>
      </c>
      <c r="C3911" s="158" t="s">
        <v>310</v>
      </c>
      <c r="D3911" s="156" t="s">
        <v>268</v>
      </c>
      <c r="E3911" s="156" t="s">
        <v>2724</v>
      </c>
      <c r="F3911" s="159" t="s">
        <v>325</v>
      </c>
      <c r="G3911" s="158" t="s">
        <v>310</v>
      </c>
      <c r="H3911" s="160">
        <v>43697</v>
      </c>
      <c r="I3911" s="160">
        <v>43871</v>
      </c>
      <c r="J3911" s="161" t="s">
        <v>5</v>
      </c>
      <c r="K3911" s="162" t="s">
        <v>331</v>
      </c>
      <c r="L3911" s="158" t="s">
        <v>332</v>
      </c>
      <c r="M3911" s="171">
        <v>0</v>
      </c>
      <c r="N3911" s="171">
        <v>11000</v>
      </c>
      <c r="O3911" s="162">
        <v>5000191</v>
      </c>
      <c r="P3911" s="160">
        <v>43871</v>
      </c>
      <c r="Q3911" s="162" t="s">
        <v>599</v>
      </c>
      <c r="R3911" s="171">
        <v>11000</v>
      </c>
      <c r="S3911" s="158" t="s">
        <v>1970</v>
      </c>
      <c r="T3911" s="156"/>
      <c r="U3911" s="161" t="s">
        <v>10</v>
      </c>
      <c r="V3911" s="161" t="s">
        <v>11</v>
      </c>
      <c r="W3911" s="161" t="s">
        <v>12</v>
      </c>
      <c r="X3911" s="161" t="s">
        <v>13</v>
      </c>
      <c r="Y3911" s="165">
        <v>6150</v>
      </c>
      <c r="Z3911" s="165">
        <v>9221104</v>
      </c>
      <c r="AA3911" s="166">
        <v>1</v>
      </c>
      <c r="AB3911" s="158" t="s">
        <v>929</v>
      </c>
      <c r="AC3911" s="168" t="s">
        <v>3244</v>
      </c>
    </row>
    <row r="3912" spans="1:29" x14ac:dyDescent="0.3">
      <c r="A3912" s="156" t="s">
        <v>2923</v>
      </c>
      <c r="B3912" s="157">
        <v>5</v>
      </c>
      <c r="C3912" s="158" t="s">
        <v>310</v>
      </c>
      <c r="D3912" s="158" t="s">
        <v>333</v>
      </c>
      <c r="E3912" s="156" t="s">
        <v>2724</v>
      </c>
      <c r="F3912" s="159" t="s">
        <v>325</v>
      </c>
      <c r="G3912" s="158" t="s">
        <v>310</v>
      </c>
      <c r="H3912" s="179">
        <v>43697</v>
      </c>
      <c r="I3912" s="179">
        <v>43871</v>
      </c>
      <c r="J3912" s="161" t="s">
        <v>5</v>
      </c>
      <c r="K3912" s="162" t="s">
        <v>334</v>
      </c>
      <c r="L3912" s="158" t="s">
        <v>335</v>
      </c>
      <c r="M3912" s="171">
        <v>0</v>
      </c>
      <c r="N3912" s="171">
        <v>6600</v>
      </c>
      <c r="O3912" s="162">
        <v>5000187</v>
      </c>
      <c r="P3912" s="160">
        <v>43871</v>
      </c>
      <c r="Q3912" s="162" t="s">
        <v>599</v>
      </c>
      <c r="R3912" s="171">
        <v>6600</v>
      </c>
      <c r="S3912" s="158"/>
      <c r="T3912" s="156"/>
      <c r="U3912" s="161" t="s">
        <v>10</v>
      </c>
      <c r="V3912" s="161" t="s">
        <v>11</v>
      </c>
      <c r="W3912" s="161" t="s">
        <v>12</v>
      </c>
      <c r="X3912" s="161" t="s">
        <v>13</v>
      </c>
      <c r="Y3912" s="165">
        <v>6150</v>
      </c>
      <c r="Z3912" s="165">
        <v>9411104</v>
      </c>
      <c r="AA3912" s="166">
        <v>1</v>
      </c>
      <c r="AB3912" s="158" t="s">
        <v>930</v>
      </c>
      <c r="AC3912" s="168" t="s">
        <v>3229</v>
      </c>
    </row>
    <row r="3913" spans="1:29" x14ac:dyDescent="0.3">
      <c r="A3913" s="156" t="s">
        <v>8170</v>
      </c>
      <c r="B3913" s="157">
        <v>0</v>
      </c>
      <c r="C3913" s="156" t="s">
        <v>911</v>
      </c>
      <c r="D3913" s="163" t="s">
        <v>3</v>
      </c>
      <c r="E3913" s="156" t="s">
        <v>2722</v>
      </c>
      <c r="F3913" s="159" t="s">
        <v>653</v>
      </c>
      <c r="G3913" s="156" t="s">
        <v>2215</v>
      </c>
      <c r="H3913" s="160">
        <v>43887</v>
      </c>
      <c r="I3913" s="160">
        <v>43894</v>
      </c>
      <c r="J3913" s="161" t="s">
        <v>5</v>
      </c>
      <c r="K3913" s="162"/>
      <c r="L3913" s="163" t="s">
        <v>664</v>
      </c>
      <c r="M3913" s="171">
        <v>0</v>
      </c>
      <c r="N3913" s="164">
        <v>4647.5</v>
      </c>
      <c r="O3913" s="162">
        <v>89592</v>
      </c>
      <c r="P3913" s="160">
        <v>43894</v>
      </c>
      <c r="Q3913" s="162" t="s">
        <v>665</v>
      </c>
      <c r="R3913" s="164">
        <v>4647.5</v>
      </c>
      <c r="S3913" s="162"/>
      <c r="T3913" s="163"/>
      <c r="U3913" s="161" t="s">
        <v>10</v>
      </c>
      <c r="V3913" s="161" t="s">
        <v>11</v>
      </c>
      <c r="W3913" s="161" t="s">
        <v>12</v>
      </c>
      <c r="X3913" s="161" t="s">
        <v>13</v>
      </c>
      <c r="Y3913" s="169">
        <v>5822</v>
      </c>
      <c r="Z3913" s="169">
        <v>9851100</v>
      </c>
      <c r="AA3913" s="166">
        <v>0.53216887874107</v>
      </c>
      <c r="AB3913" s="158" t="s">
        <v>2474</v>
      </c>
      <c r="AC3913" s="168" t="s">
        <v>3186</v>
      </c>
    </row>
    <row r="3914" spans="1:29" x14ac:dyDescent="0.3">
      <c r="A3914" s="156" t="s">
        <v>8170</v>
      </c>
      <c r="B3914" s="157">
        <v>0</v>
      </c>
      <c r="C3914" s="158" t="s">
        <v>911</v>
      </c>
      <c r="D3914" s="158" t="s">
        <v>3</v>
      </c>
      <c r="E3914" s="156" t="s">
        <v>2722</v>
      </c>
      <c r="F3914" s="159" t="s">
        <v>653</v>
      </c>
      <c r="G3914" s="158" t="s">
        <v>2215</v>
      </c>
      <c r="H3914" s="160">
        <v>43887</v>
      </c>
      <c r="I3914" s="160">
        <v>43928</v>
      </c>
      <c r="J3914" s="161" t="s">
        <v>5</v>
      </c>
      <c r="K3914" s="162"/>
      <c r="L3914" s="163" t="s">
        <v>664</v>
      </c>
      <c r="M3914" s="171">
        <v>0</v>
      </c>
      <c r="N3914" s="164">
        <v>2286.63</v>
      </c>
      <c r="O3914" s="162">
        <v>89866</v>
      </c>
      <c r="P3914" s="160">
        <v>43928</v>
      </c>
      <c r="Q3914" s="162" t="s">
        <v>695</v>
      </c>
      <c r="R3914" s="164">
        <v>2286.63</v>
      </c>
      <c r="S3914" s="158"/>
      <c r="T3914" s="163"/>
      <c r="U3914" s="161" t="s">
        <v>10</v>
      </c>
      <c r="V3914" s="161" t="s">
        <v>11</v>
      </c>
      <c r="W3914" s="161" t="s">
        <v>12</v>
      </c>
      <c r="X3914" s="161" t="s">
        <v>13</v>
      </c>
      <c r="Y3914" s="169">
        <v>5822</v>
      </c>
      <c r="Z3914" s="169">
        <v>9851100</v>
      </c>
      <c r="AA3914" s="166">
        <v>0.26183395872957349</v>
      </c>
      <c r="AB3914" s="167" t="s">
        <v>2474</v>
      </c>
      <c r="AC3914" s="168" t="s">
        <v>3186</v>
      </c>
    </row>
    <row r="3915" spans="1:29" x14ac:dyDescent="0.3">
      <c r="A3915" s="156" t="s">
        <v>8170</v>
      </c>
      <c r="B3915" s="157">
        <v>0</v>
      </c>
      <c r="C3915" s="158" t="s">
        <v>911</v>
      </c>
      <c r="D3915" s="158" t="s">
        <v>3</v>
      </c>
      <c r="E3915" s="156" t="s">
        <v>2722</v>
      </c>
      <c r="F3915" s="159" t="s">
        <v>653</v>
      </c>
      <c r="G3915" s="158" t="s">
        <v>2215</v>
      </c>
      <c r="H3915" s="160">
        <v>43887</v>
      </c>
      <c r="I3915" s="160">
        <v>43943</v>
      </c>
      <c r="J3915" s="161" t="s">
        <v>5</v>
      </c>
      <c r="K3915" s="162"/>
      <c r="L3915" s="163" t="s">
        <v>664</v>
      </c>
      <c r="M3915" s="171">
        <v>0</v>
      </c>
      <c r="N3915" s="164">
        <v>1799</v>
      </c>
      <c r="O3915" s="162">
        <v>90267</v>
      </c>
      <c r="P3915" s="160">
        <v>43943</v>
      </c>
      <c r="Q3915" s="162" t="s">
        <v>723</v>
      </c>
      <c r="R3915" s="164">
        <v>1799</v>
      </c>
      <c r="S3915" s="163"/>
      <c r="T3915" s="163"/>
      <c r="U3915" s="161" t="s">
        <v>10</v>
      </c>
      <c r="V3915" s="161" t="s">
        <v>11</v>
      </c>
      <c r="W3915" s="161" t="s">
        <v>12</v>
      </c>
      <c r="X3915" s="161" t="s">
        <v>13</v>
      </c>
      <c r="Y3915" s="165">
        <v>5822</v>
      </c>
      <c r="Z3915" s="165">
        <v>9851100</v>
      </c>
      <c r="AA3915" s="166">
        <v>0.20599716252935663</v>
      </c>
      <c r="AB3915" s="167" t="s">
        <v>2474</v>
      </c>
      <c r="AC3915" s="168" t="s">
        <v>3186</v>
      </c>
    </row>
    <row r="3916" spans="1:29" x14ac:dyDescent="0.3">
      <c r="A3916" s="156" t="s">
        <v>8170</v>
      </c>
      <c r="B3916" s="157">
        <v>0</v>
      </c>
      <c r="C3916" s="158" t="s">
        <v>911</v>
      </c>
      <c r="D3916" s="158" t="s">
        <v>3</v>
      </c>
      <c r="E3916" s="156" t="s">
        <v>2722</v>
      </c>
      <c r="F3916" s="159" t="s">
        <v>653</v>
      </c>
      <c r="G3916" s="158" t="s">
        <v>2215</v>
      </c>
      <c r="H3916" s="160">
        <v>43887</v>
      </c>
      <c r="I3916" s="160">
        <v>43944</v>
      </c>
      <c r="J3916" s="161" t="s">
        <v>5</v>
      </c>
      <c r="K3916" s="162"/>
      <c r="L3916" s="163" t="s">
        <v>664</v>
      </c>
      <c r="M3916" s="171">
        <v>0</v>
      </c>
      <c r="N3916" s="164">
        <v>1266.869999999999</v>
      </c>
      <c r="O3916" s="162"/>
      <c r="P3916" s="160"/>
      <c r="Q3916" s="162"/>
      <c r="R3916" s="164">
        <v>1266.869999999999</v>
      </c>
      <c r="S3916" s="163"/>
      <c r="T3916" s="163"/>
      <c r="U3916" s="161" t="s">
        <v>10</v>
      </c>
      <c r="V3916" s="161" t="s">
        <v>11</v>
      </c>
      <c r="W3916" s="161" t="s">
        <v>12</v>
      </c>
      <c r="X3916" s="161" t="s">
        <v>13</v>
      </c>
      <c r="Y3916" s="165">
        <v>5822</v>
      </c>
      <c r="Z3916" s="165">
        <v>9851100</v>
      </c>
      <c r="AA3916" s="166">
        <v>0.14506482784522837</v>
      </c>
      <c r="AB3916" s="167" t="s">
        <v>5094</v>
      </c>
      <c r="AC3916" s="168" t="s">
        <v>3186</v>
      </c>
    </row>
    <row r="3917" spans="1:29" x14ac:dyDescent="0.3">
      <c r="A3917" s="156" t="s">
        <v>8170</v>
      </c>
      <c r="B3917" s="157">
        <v>0</v>
      </c>
      <c r="C3917" s="158" t="s">
        <v>911</v>
      </c>
      <c r="D3917" s="158" t="s">
        <v>3</v>
      </c>
      <c r="E3917" s="156" t="s">
        <v>2722</v>
      </c>
      <c r="F3917" s="159" t="s">
        <v>653</v>
      </c>
      <c r="G3917" s="158" t="s">
        <v>2215</v>
      </c>
      <c r="H3917" s="160">
        <v>43887</v>
      </c>
      <c r="I3917" s="160">
        <v>44013</v>
      </c>
      <c r="J3917" s="161" t="s">
        <v>979</v>
      </c>
      <c r="K3917" s="162"/>
      <c r="L3917" s="163" t="s">
        <v>664</v>
      </c>
      <c r="M3917" s="171">
        <v>0</v>
      </c>
      <c r="N3917" s="164">
        <v>-1266.8699999999999</v>
      </c>
      <c r="O3917" s="162"/>
      <c r="P3917" s="160"/>
      <c r="Q3917" s="162"/>
      <c r="R3917" s="164">
        <v>-1266.8699999999999</v>
      </c>
      <c r="S3917" s="163"/>
      <c r="T3917" s="163"/>
      <c r="U3917" s="161" t="s">
        <v>10</v>
      </c>
      <c r="V3917" s="161" t="s">
        <v>11</v>
      </c>
      <c r="W3917" s="161" t="s">
        <v>12</v>
      </c>
      <c r="X3917" s="161" t="s">
        <v>13</v>
      </c>
      <c r="Y3917" s="165">
        <v>5822</v>
      </c>
      <c r="Z3917" s="165">
        <v>9851100</v>
      </c>
      <c r="AA3917" s="166">
        <v>-0.14506482784522845</v>
      </c>
      <c r="AB3917" s="167" t="s">
        <v>5105</v>
      </c>
      <c r="AC3917" s="168" t="s">
        <v>3186</v>
      </c>
    </row>
    <row r="3918" spans="1:29" x14ac:dyDescent="0.3">
      <c r="A3918" s="156" t="s">
        <v>8170</v>
      </c>
      <c r="B3918" s="157">
        <v>0</v>
      </c>
      <c r="C3918" s="158" t="s">
        <v>911</v>
      </c>
      <c r="D3918" s="158" t="s">
        <v>3</v>
      </c>
      <c r="E3918" s="156" t="s">
        <v>2722</v>
      </c>
      <c r="F3918" s="159" t="s">
        <v>653</v>
      </c>
      <c r="G3918" s="158" t="s">
        <v>2215</v>
      </c>
      <c r="H3918" s="160">
        <v>43887</v>
      </c>
      <c r="I3918" s="160">
        <v>44014</v>
      </c>
      <c r="J3918" s="161" t="s">
        <v>979</v>
      </c>
      <c r="K3918" s="162"/>
      <c r="L3918" s="163" t="s">
        <v>664</v>
      </c>
      <c r="M3918" s="171">
        <v>1266.8699999999999</v>
      </c>
      <c r="N3918" s="164">
        <v>1266.8699999999999</v>
      </c>
      <c r="O3918" s="162"/>
      <c r="P3918" s="160"/>
      <c r="Q3918" s="162"/>
      <c r="R3918" s="164">
        <v>0</v>
      </c>
      <c r="S3918" s="163"/>
      <c r="T3918" s="163"/>
      <c r="U3918" s="161" t="s">
        <v>10</v>
      </c>
      <c r="V3918" s="161" t="s">
        <v>11</v>
      </c>
      <c r="W3918" s="161" t="s">
        <v>12</v>
      </c>
      <c r="X3918" s="161" t="s">
        <v>13</v>
      </c>
      <c r="Y3918" s="165">
        <v>5822</v>
      </c>
      <c r="Z3918" s="165">
        <v>9851100</v>
      </c>
      <c r="AA3918" s="166">
        <v>0</v>
      </c>
      <c r="AB3918" s="167" t="s">
        <v>4937</v>
      </c>
      <c r="AC3918" s="168" t="s">
        <v>3186</v>
      </c>
    </row>
    <row r="3919" spans="1:29" x14ac:dyDescent="0.3">
      <c r="A3919" s="156" t="s">
        <v>8170</v>
      </c>
      <c r="B3919" s="157">
        <v>0</v>
      </c>
      <c r="C3919" s="158" t="s">
        <v>911</v>
      </c>
      <c r="D3919" s="158" t="s">
        <v>3</v>
      </c>
      <c r="E3919" s="156" t="s">
        <v>2722</v>
      </c>
      <c r="F3919" s="159" t="s">
        <v>653</v>
      </c>
      <c r="G3919" s="158" t="s">
        <v>2215</v>
      </c>
      <c r="H3919" s="160">
        <v>43887</v>
      </c>
      <c r="I3919" s="160">
        <v>44377</v>
      </c>
      <c r="J3919" s="161" t="s">
        <v>979</v>
      </c>
      <c r="K3919" s="162" t="s">
        <v>666</v>
      </c>
      <c r="L3919" s="163" t="s">
        <v>664</v>
      </c>
      <c r="M3919" s="171">
        <v>-1266.8699999999999</v>
      </c>
      <c r="N3919" s="164">
        <v>-1266.8699999999999</v>
      </c>
      <c r="O3919" s="162"/>
      <c r="P3919" s="160"/>
      <c r="Q3919" s="162"/>
      <c r="R3919" s="164">
        <v>0</v>
      </c>
      <c r="S3919" s="163"/>
      <c r="T3919" s="163"/>
      <c r="U3919" s="161" t="s">
        <v>10</v>
      </c>
      <c r="V3919" s="161" t="s">
        <v>11</v>
      </c>
      <c r="W3919" s="161" t="s">
        <v>12</v>
      </c>
      <c r="X3919" s="161" t="s">
        <v>13</v>
      </c>
      <c r="Y3919" s="165">
        <v>5822</v>
      </c>
      <c r="Z3919" s="165">
        <v>9851100</v>
      </c>
      <c r="AA3919" s="166">
        <v>0</v>
      </c>
      <c r="AB3919" s="167" t="s">
        <v>4938</v>
      </c>
      <c r="AC3919" s="168" t="s">
        <v>3186</v>
      </c>
    </row>
    <row r="3920" spans="1:29" x14ac:dyDescent="0.3">
      <c r="A3920" s="156" t="s">
        <v>8170</v>
      </c>
      <c r="B3920" s="157">
        <v>0</v>
      </c>
      <c r="C3920" s="158" t="s">
        <v>911</v>
      </c>
      <c r="D3920" s="158" t="s">
        <v>3</v>
      </c>
      <c r="E3920" s="156" t="s">
        <v>2722</v>
      </c>
      <c r="F3920" s="159" t="s">
        <v>653</v>
      </c>
      <c r="G3920" s="158" t="s">
        <v>2215</v>
      </c>
      <c r="H3920" s="160">
        <v>44743</v>
      </c>
      <c r="I3920" s="160">
        <v>44838</v>
      </c>
      <c r="J3920" s="161" t="s">
        <v>2671</v>
      </c>
      <c r="K3920" s="162"/>
      <c r="L3920" s="163" t="s">
        <v>3048</v>
      </c>
      <c r="M3920" s="171">
        <v>0</v>
      </c>
      <c r="N3920" s="164">
        <v>795</v>
      </c>
      <c r="O3920" s="162">
        <v>97802</v>
      </c>
      <c r="P3920" s="160">
        <v>44838</v>
      </c>
      <c r="Q3920" s="162" t="s">
        <v>3049</v>
      </c>
      <c r="R3920" s="164">
        <v>795</v>
      </c>
      <c r="S3920" s="163"/>
      <c r="T3920" s="163"/>
      <c r="U3920" s="161" t="s">
        <v>10</v>
      </c>
      <c r="V3920" s="161" t="s">
        <v>11</v>
      </c>
      <c r="W3920" s="161" t="s">
        <v>12</v>
      </c>
      <c r="X3920" s="161" t="s">
        <v>13</v>
      </c>
      <c r="Y3920" s="165">
        <v>5822</v>
      </c>
      <c r="Z3920" s="165">
        <v>9851100</v>
      </c>
      <c r="AA3920" s="166">
        <v>3.1800000000000001E-3</v>
      </c>
      <c r="AB3920" s="167" t="s">
        <v>2474</v>
      </c>
      <c r="AC3920" s="168" t="s">
        <v>3186</v>
      </c>
    </row>
    <row r="3921" spans="1:29" x14ac:dyDescent="0.3">
      <c r="A3921" s="156" t="s">
        <v>8170</v>
      </c>
      <c r="B3921" s="157">
        <v>0</v>
      </c>
      <c r="C3921" s="158" t="s">
        <v>911</v>
      </c>
      <c r="D3921" s="158" t="s">
        <v>3</v>
      </c>
      <c r="E3921" s="156" t="s">
        <v>2722</v>
      </c>
      <c r="F3921" s="159" t="s">
        <v>653</v>
      </c>
      <c r="G3921" s="158" t="s">
        <v>2215</v>
      </c>
      <c r="H3921" s="160">
        <v>44743</v>
      </c>
      <c r="I3921" s="160">
        <v>44893</v>
      </c>
      <c r="J3921" s="161" t="s">
        <v>2671</v>
      </c>
      <c r="K3921" s="162"/>
      <c r="L3921" s="158" t="s">
        <v>3048</v>
      </c>
      <c r="M3921" s="171">
        <v>0</v>
      </c>
      <c r="N3921" s="164">
        <v>6180.49</v>
      </c>
      <c r="O3921" s="162">
        <v>98960</v>
      </c>
      <c r="P3921" s="160">
        <v>44893</v>
      </c>
      <c r="Q3921" s="162" t="s">
        <v>4844</v>
      </c>
      <c r="R3921" s="164">
        <v>6180.49</v>
      </c>
      <c r="S3921" s="191"/>
      <c r="T3921" s="163"/>
      <c r="U3921" s="161" t="s">
        <v>10</v>
      </c>
      <c r="V3921" s="161" t="s">
        <v>11</v>
      </c>
      <c r="W3921" s="161" t="s">
        <v>12</v>
      </c>
      <c r="X3921" s="161" t="s">
        <v>13</v>
      </c>
      <c r="Y3921" s="165">
        <v>5822</v>
      </c>
      <c r="Z3921" s="165">
        <v>9851100</v>
      </c>
      <c r="AA3921" s="166">
        <v>2.4721959999999998E-2</v>
      </c>
      <c r="AB3921" s="167" t="s">
        <v>2474</v>
      </c>
      <c r="AC3921" s="168" t="s">
        <v>3186</v>
      </c>
    </row>
    <row r="3922" spans="1:29" x14ac:dyDescent="0.3">
      <c r="A3922" s="156" t="s">
        <v>8170</v>
      </c>
      <c r="B3922" s="157">
        <v>0</v>
      </c>
      <c r="C3922" s="158" t="s">
        <v>911</v>
      </c>
      <c r="D3922" s="158" t="s">
        <v>3</v>
      </c>
      <c r="E3922" s="156" t="s">
        <v>2722</v>
      </c>
      <c r="F3922" s="159" t="s">
        <v>653</v>
      </c>
      <c r="G3922" s="158" t="s">
        <v>2215</v>
      </c>
      <c r="H3922" s="160">
        <v>44743</v>
      </c>
      <c r="I3922" s="160">
        <v>44930</v>
      </c>
      <c r="J3922" s="161" t="s">
        <v>2671</v>
      </c>
      <c r="K3922" s="162"/>
      <c r="L3922" s="158" t="s">
        <v>3048</v>
      </c>
      <c r="M3922" s="171">
        <v>0</v>
      </c>
      <c r="N3922" s="164">
        <v>2652.5</v>
      </c>
      <c r="O3922" s="162">
        <v>99130</v>
      </c>
      <c r="P3922" s="160">
        <v>44930</v>
      </c>
      <c r="Q3922" s="162" t="s">
        <v>4895</v>
      </c>
      <c r="R3922" s="164">
        <v>2652.5</v>
      </c>
      <c r="S3922" s="191"/>
      <c r="T3922" s="163"/>
      <c r="U3922" s="161" t="s">
        <v>10</v>
      </c>
      <c r="V3922" s="161" t="s">
        <v>11</v>
      </c>
      <c r="W3922" s="161" t="s">
        <v>12</v>
      </c>
      <c r="X3922" s="161" t="s">
        <v>13</v>
      </c>
      <c r="Y3922" s="165">
        <v>5822</v>
      </c>
      <c r="Z3922" s="165">
        <v>9851100</v>
      </c>
      <c r="AA3922" s="166">
        <v>1.061E-2</v>
      </c>
      <c r="AB3922" s="167" t="s">
        <v>2474</v>
      </c>
      <c r="AC3922" s="168" t="s">
        <v>3186</v>
      </c>
    </row>
    <row r="3923" spans="1:29" x14ac:dyDescent="0.3">
      <c r="A3923" s="156" t="s">
        <v>8170</v>
      </c>
      <c r="B3923" s="157">
        <v>0</v>
      </c>
      <c r="C3923" s="158" t="s">
        <v>911</v>
      </c>
      <c r="D3923" s="158" t="s">
        <v>3</v>
      </c>
      <c r="E3923" s="156" t="s">
        <v>2722</v>
      </c>
      <c r="F3923" s="159" t="s">
        <v>653</v>
      </c>
      <c r="G3923" s="158" t="s">
        <v>2215</v>
      </c>
      <c r="H3923" s="160">
        <v>44743</v>
      </c>
      <c r="I3923" s="160">
        <v>44949</v>
      </c>
      <c r="J3923" s="161" t="s">
        <v>2671</v>
      </c>
      <c r="K3923" s="162"/>
      <c r="L3923" s="158" t="s">
        <v>3048</v>
      </c>
      <c r="M3923" s="171">
        <v>0</v>
      </c>
      <c r="N3923" s="164">
        <v>4818.49</v>
      </c>
      <c r="O3923" s="162">
        <v>99398</v>
      </c>
      <c r="P3923" s="160">
        <v>44949</v>
      </c>
      <c r="Q3923" s="162" t="s">
        <v>4930</v>
      </c>
      <c r="R3923" s="164">
        <v>4818.49</v>
      </c>
      <c r="S3923" s="163"/>
      <c r="T3923" s="163"/>
      <c r="U3923" s="161" t="s">
        <v>10</v>
      </c>
      <c r="V3923" s="161" t="s">
        <v>11</v>
      </c>
      <c r="W3923" s="161" t="s">
        <v>12</v>
      </c>
      <c r="X3923" s="161" t="s">
        <v>13</v>
      </c>
      <c r="Y3923" s="165">
        <v>5822</v>
      </c>
      <c r="Z3923" s="165">
        <v>9851100</v>
      </c>
      <c r="AA3923" s="166">
        <v>1.927396E-2</v>
      </c>
      <c r="AB3923" s="167" t="s">
        <v>2474</v>
      </c>
      <c r="AC3923" s="168" t="s">
        <v>3186</v>
      </c>
    </row>
    <row r="3924" spans="1:29" x14ac:dyDescent="0.3">
      <c r="A3924" s="156" t="s">
        <v>8170</v>
      </c>
      <c r="B3924" s="157">
        <v>0</v>
      </c>
      <c r="C3924" s="158" t="s">
        <v>911</v>
      </c>
      <c r="D3924" s="158" t="s">
        <v>3</v>
      </c>
      <c r="E3924" s="156" t="s">
        <v>2722</v>
      </c>
      <c r="F3924" s="159" t="s">
        <v>653</v>
      </c>
      <c r="G3924" s="158" t="s">
        <v>2215</v>
      </c>
      <c r="H3924" s="160">
        <v>44743</v>
      </c>
      <c r="I3924" s="160">
        <v>44952</v>
      </c>
      <c r="J3924" s="161" t="s">
        <v>2671</v>
      </c>
      <c r="K3924" s="162"/>
      <c r="L3924" s="158" t="s">
        <v>3048</v>
      </c>
      <c r="M3924" s="171">
        <v>0</v>
      </c>
      <c r="N3924" s="164">
        <v>2462.79</v>
      </c>
      <c r="O3924" s="162">
        <v>99700</v>
      </c>
      <c r="P3924" s="160">
        <v>44952</v>
      </c>
      <c r="Q3924" s="162" t="s">
        <v>4999</v>
      </c>
      <c r="R3924" s="164">
        <v>2462.79</v>
      </c>
      <c r="S3924" s="163"/>
      <c r="T3924" s="163"/>
      <c r="U3924" s="161" t="s">
        <v>10</v>
      </c>
      <c r="V3924" s="161" t="s">
        <v>11</v>
      </c>
      <c r="W3924" s="161" t="s">
        <v>12</v>
      </c>
      <c r="X3924" s="161" t="s">
        <v>13</v>
      </c>
      <c r="Y3924" s="165">
        <v>5822</v>
      </c>
      <c r="Z3924" s="165">
        <v>9851100</v>
      </c>
      <c r="AA3924" s="166">
        <v>9.8511599999999994E-3</v>
      </c>
      <c r="AB3924" s="167" t="s">
        <v>2474</v>
      </c>
      <c r="AC3924" s="168" t="s">
        <v>3186</v>
      </c>
    </row>
    <row r="3925" spans="1:29" x14ac:dyDescent="0.3">
      <c r="A3925" s="156" t="s">
        <v>8170</v>
      </c>
      <c r="B3925" s="157">
        <v>0</v>
      </c>
      <c r="C3925" s="158" t="s">
        <v>911</v>
      </c>
      <c r="D3925" s="158" t="s">
        <v>3</v>
      </c>
      <c r="E3925" s="156" t="s">
        <v>2722</v>
      </c>
      <c r="F3925" s="159" t="s">
        <v>653</v>
      </c>
      <c r="G3925" s="158" t="s">
        <v>2215</v>
      </c>
      <c r="H3925" s="160">
        <v>44743</v>
      </c>
      <c r="I3925" s="160">
        <v>45002</v>
      </c>
      <c r="J3925" s="161" t="s">
        <v>2671</v>
      </c>
      <c r="K3925" s="162"/>
      <c r="L3925" s="158" t="s">
        <v>3048</v>
      </c>
      <c r="M3925" s="171">
        <v>0</v>
      </c>
      <c r="N3925" s="164">
        <v>8898.5</v>
      </c>
      <c r="O3925" s="162">
        <v>100159</v>
      </c>
      <c r="P3925" s="160">
        <v>45002</v>
      </c>
      <c r="Q3925" s="162" t="s">
        <v>5056</v>
      </c>
      <c r="R3925" s="164">
        <v>8898.5</v>
      </c>
      <c r="S3925" s="163"/>
      <c r="T3925" s="163"/>
      <c r="U3925" s="161" t="s">
        <v>10</v>
      </c>
      <c r="V3925" s="161" t="s">
        <v>11</v>
      </c>
      <c r="W3925" s="161" t="s">
        <v>12</v>
      </c>
      <c r="X3925" s="161" t="s">
        <v>13</v>
      </c>
      <c r="Y3925" s="165">
        <v>5822</v>
      </c>
      <c r="Z3925" s="165">
        <v>9851100</v>
      </c>
      <c r="AA3925" s="166">
        <v>3.5594000000000001E-2</v>
      </c>
      <c r="AB3925" s="167" t="s">
        <v>2474</v>
      </c>
      <c r="AC3925" s="168" t="s">
        <v>3186</v>
      </c>
    </row>
    <row r="3926" spans="1:29" x14ac:dyDescent="0.3">
      <c r="A3926" s="156" t="s">
        <v>8170</v>
      </c>
      <c r="B3926" s="157">
        <v>0</v>
      </c>
      <c r="C3926" s="158" t="s">
        <v>911</v>
      </c>
      <c r="D3926" s="158" t="s">
        <v>3</v>
      </c>
      <c r="E3926" s="156" t="s">
        <v>2722</v>
      </c>
      <c r="F3926" s="159" t="s">
        <v>653</v>
      </c>
      <c r="G3926" s="158" t="s">
        <v>2215</v>
      </c>
      <c r="H3926" s="160">
        <v>44743</v>
      </c>
      <c r="I3926" s="160">
        <v>45082</v>
      </c>
      <c r="J3926" s="161" t="s">
        <v>2671</v>
      </c>
      <c r="K3926" s="162"/>
      <c r="L3926" s="158" t="s">
        <v>3048</v>
      </c>
      <c r="M3926" s="171">
        <v>0</v>
      </c>
      <c r="N3926" s="164">
        <v>4865.41</v>
      </c>
      <c r="O3926" s="162">
        <v>100851</v>
      </c>
      <c r="P3926" s="160">
        <v>45082</v>
      </c>
      <c r="Q3926" s="162" t="s">
        <v>5233</v>
      </c>
      <c r="R3926" s="164">
        <v>4865.41</v>
      </c>
      <c r="S3926" s="163"/>
      <c r="T3926" s="163"/>
      <c r="U3926" s="161" t="s">
        <v>10</v>
      </c>
      <c r="V3926" s="161" t="s">
        <v>11</v>
      </c>
      <c r="W3926" s="161" t="s">
        <v>12</v>
      </c>
      <c r="X3926" s="161" t="s">
        <v>13</v>
      </c>
      <c r="Y3926" s="165">
        <v>5822</v>
      </c>
      <c r="Z3926" s="165">
        <v>9851100</v>
      </c>
      <c r="AA3926" s="166">
        <v>1.9461639999999999E-2</v>
      </c>
      <c r="AB3926" s="167" t="s">
        <v>2474</v>
      </c>
      <c r="AC3926" s="168" t="s">
        <v>3186</v>
      </c>
    </row>
    <row r="3927" spans="1:29" x14ac:dyDescent="0.3">
      <c r="A3927" s="156" t="s">
        <v>8170</v>
      </c>
      <c r="B3927" s="157">
        <v>0</v>
      </c>
      <c r="C3927" s="158" t="s">
        <v>911</v>
      </c>
      <c r="D3927" s="158" t="s">
        <v>3</v>
      </c>
      <c r="E3927" s="156" t="s">
        <v>2722</v>
      </c>
      <c r="F3927" s="159" t="s">
        <v>653</v>
      </c>
      <c r="G3927" s="158" t="s">
        <v>2215</v>
      </c>
      <c r="H3927" s="160">
        <v>44743</v>
      </c>
      <c r="I3927" s="160">
        <v>45099</v>
      </c>
      <c r="J3927" s="161" t="s">
        <v>2671</v>
      </c>
      <c r="K3927" s="162"/>
      <c r="L3927" s="158" t="s">
        <v>3048</v>
      </c>
      <c r="M3927" s="171">
        <v>0</v>
      </c>
      <c r="N3927" s="164">
        <v>6380</v>
      </c>
      <c r="O3927" s="162">
        <v>101256</v>
      </c>
      <c r="P3927" s="160">
        <v>45099</v>
      </c>
      <c r="Q3927" s="162" t="s">
        <v>5243</v>
      </c>
      <c r="R3927" s="164">
        <v>6380</v>
      </c>
      <c r="S3927" s="163"/>
      <c r="T3927" s="163"/>
      <c r="U3927" s="161" t="s">
        <v>10</v>
      </c>
      <c r="V3927" s="161" t="s">
        <v>11</v>
      </c>
      <c r="W3927" s="161" t="s">
        <v>12</v>
      </c>
      <c r="X3927" s="161" t="s">
        <v>13</v>
      </c>
      <c r="Y3927" s="165">
        <v>5822</v>
      </c>
      <c r="Z3927" s="165">
        <v>9851100</v>
      </c>
      <c r="AA3927" s="166">
        <v>2.5520000000000001E-2</v>
      </c>
      <c r="AB3927" s="167" t="s">
        <v>2474</v>
      </c>
      <c r="AC3927" s="168" t="s">
        <v>3186</v>
      </c>
    </row>
    <row r="3928" spans="1:29" x14ac:dyDescent="0.3">
      <c r="A3928" s="156" t="s">
        <v>8170</v>
      </c>
      <c r="B3928" s="157">
        <v>0</v>
      </c>
      <c r="C3928" s="158" t="s">
        <v>911</v>
      </c>
      <c r="D3928" s="158" t="s">
        <v>3</v>
      </c>
      <c r="E3928" s="156" t="s">
        <v>2722</v>
      </c>
      <c r="F3928" s="159" t="s">
        <v>653</v>
      </c>
      <c r="G3928" s="158" t="s">
        <v>2215</v>
      </c>
      <c r="H3928" s="160">
        <v>44743</v>
      </c>
      <c r="I3928" s="160">
        <v>45316</v>
      </c>
      <c r="J3928" s="161" t="s">
        <v>5251</v>
      </c>
      <c r="K3928" s="162"/>
      <c r="L3928" s="158" t="s">
        <v>3048</v>
      </c>
      <c r="M3928" s="171">
        <v>0</v>
      </c>
      <c r="N3928" s="164">
        <v>809.03</v>
      </c>
      <c r="O3928" s="162">
        <v>103340</v>
      </c>
      <c r="P3928" s="160">
        <v>45316</v>
      </c>
      <c r="Q3928" s="162" t="s">
        <v>5708</v>
      </c>
      <c r="R3928" s="164">
        <v>809.03</v>
      </c>
      <c r="S3928" s="163"/>
      <c r="T3928" s="163"/>
      <c r="U3928" s="161" t="s">
        <v>10</v>
      </c>
      <c r="V3928" s="161" t="s">
        <v>11</v>
      </c>
      <c r="W3928" s="161" t="s">
        <v>12</v>
      </c>
      <c r="X3928" s="161" t="s">
        <v>13</v>
      </c>
      <c r="Y3928" s="165">
        <v>5822</v>
      </c>
      <c r="Z3928" s="165">
        <v>9851100</v>
      </c>
      <c r="AA3928" s="166">
        <v>3.2361199999999999E-3</v>
      </c>
      <c r="AB3928" s="167" t="s">
        <v>2474</v>
      </c>
      <c r="AC3928" s="168" t="s">
        <v>3186</v>
      </c>
    </row>
    <row r="3929" spans="1:29" x14ac:dyDescent="0.3">
      <c r="A3929" s="156" t="s">
        <v>8170</v>
      </c>
      <c r="B3929" s="157">
        <v>0</v>
      </c>
      <c r="C3929" s="158" t="s">
        <v>911</v>
      </c>
      <c r="D3929" s="181" t="s">
        <v>3</v>
      </c>
      <c r="E3929" s="156" t="s">
        <v>2722</v>
      </c>
      <c r="F3929" s="159" t="s">
        <v>653</v>
      </c>
      <c r="G3929" s="158" t="s">
        <v>2215</v>
      </c>
      <c r="H3929" s="160">
        <v>44743</v>
      </c>
      <c r="I3929" s="160">
        <v>45616</v>
      </c>
      <c r="J3929" s="161" t="s">
        <v>6174</v>
      </c>
      <c r="K3929" s="161"/>
      <c r="L3929" s="161" t="s">
        <v>3048</v>
      </c>
      <c r="M3929" s="171">
        <v>0</v>
      </c>
      <c r="N3929" s="164">
        <v>355</v>
      </c>
      <c r="O3929" s="162" t="s">
        <v>6535</v>
      </c>
      <c r="P3929" s="160">
        <v>45616</v>
      </c>
      <c r="Q3929" s="162" t="s">
        <v>6536</v>
      </c>
      <c r="R3929" s="164">
        <v>355</v>
      </c>
      <c r="S3929" s="163"/>
      <c r="T3929" s="163"/>
      <c r="U3929" s="161" t="s">
        <v>10</v>
      </c>
      <c r="V3929" s="161" t="s">
        <v>11</v>
      </c>
      <c r="W3929" s="161" t="s">
        <v>12</v>
      </c>
      <c r="X3929" s="161" t="s">
        <v>13</v>
      </c>
      <c r="Y3929" s="165">
        <v>5822</v>
      </c>
      <c r="Z3929" s="165">
        <v>9851100</v>
      </c>
      <c r="AA3929" s="166">
        <v>1.42E-3</v>
      </c>
      <c r="AB3929" s="167" t="s">
        <v>2474</v>
      </c>
      <c r="AC3929" s="168" t="s">
        <v>3186</v>
      </c>
    </row>
    <row r="3930" spans="1:29" x14ac:dyDescent="0.3">
      <c r="A3930" s="156" t="s">
        <v>8170</v>
      </c>
      <c r="B3930" s="157">
        <v>0</v>
      </c>
      <c r="C3930" s="158" t="s">
        <v>911</v>
      </c>
      <c r="D3930" s="181" t="s">
        <v>3</v>
      </c>
      <c r="E3930" s="156" t="s">
        <v>2722</v>
      </c>
      <c r="F3930" s="159" t="s">
        <v>653</v>
      </c>
      <c r="G3930" s="158" t="s">
        <v>2215</v>
      </c>
      <c r="H3930" s="160">
        <v>44743</v>
      </c>
      <c r="I3930" s="160">
        <v>46730</v>
      </c>
      <c r="J3930" s="161" t="s">
        <v>6707</v>
      </c>
      <c r="K3930" s="161" t="s">
        <v>2689</v>
      </c>
      <c r="L3930" s="161" t="s">
        <v>3048</v>
      </c>
      <c r="M3930" s="171">
        <v>211782.79</v>
      </c>
      <c r="N3930" s="164">
        <v>211782.79</v>
      </c>
      <c r="O3930" s="162"/>
      <c r="P3930" s="160"/>
      <c r="Q3930" s="162"/>
      <c r="R3930" s="164">
        <v>0</v>
      </c>
      <c r="S3930" s="163"/>
      <c r="T3930" s="163"/>
      <c r="U3930" s="161" t="s">
        <v>10</v>
      </c>
      <c r="V3930" s="161" t="s">
        <v>11</v>
      </c>
      <c r="W3930" s="161" t="s">
        <v>12</v>
      </c>
      <c r="X3930" s="161" t="s">
        <v>13</v>
      </c>
      <c r="Y3930" s="165">
        <v>5822</v>
      </c>
      <c r="Z3930" s="165">
        <v>9851100</v>
      </c>
      <c r="AA3930" s="166">
        <v>0</v>
      </c>
      <c r="AB3930" s="167" t="s">
        <v>2474</v>
      </c>
      <c r="AC3930" s="168" t="s">
        <v>3186</v>
      </c>
    </row>
    <row r="3931" spans="1:29" x14ac:dyDescent="0.3">
      <c r="A3931" s="156" t="s">
        <v>8170</v>
      </c>
      <c r="B3931" s="157">
        <v>0</v>
      </c>
      <c r="C3931" s="158" t="s">
        <v>911</v>
      </c>
      <c r="D3931" s="181" t="s">
        <v>3</v>
      </c>
      <c r="E3931" s="156" t="s">
        <v>2722</v>
      </c>
      <c r="F3931" s="159" t="s">
        <v>653</v>
      </c>
      <c r="G3931" s="158" t="s">
        <v>2215</v>
      </c>
      <c r="H3931" s="160">
        <v>45119</v>
      </c>
      <c r="I3931" s="160">
        <v>45323</v>
      </c>
      <c r="J3931" s="161" t="s">
        <v>5251</v>
      </c>
      <c r="K3931" s="161"/>
      <c r="L3931" s="161" t="s">
        <v>5426</v>
      </c>
      <c r="M3931" s="171">
        <v>50000</v>
      </c>
      <c r="N3931" s="164">
        <v>50000</v>
      </c>
      <c r="O3931" s="162"/>
      <c r="P3931" s="160"/>
      <c r="Q3931" s="162"/>
      <c r="R3931" s="164">
        <v>0</v>
      </c>
      <c r="S3931" s="163"/>
      <c r="T3931" s="163"/>
      <c r="U3931" s="161" t="s">
        <v>10</v>
      </c>
      <c r="V3931" s="161" t="s">
        <v>11</v>
      </c>
      <c r="W3931" s="161" t="s">
        <v>12</v>
      </c>
      <c r="X3931" s="161" t="s">
        <v>13</v>
      </c>
      <c r="Y3931" s="165">
        <v>5822</v>
      </c>
      <c r="Z3931" s="165">
        <v>9851100</v>
      </c>
      <c r="AA3931" s="166">
        <v>0</v>
      </c>
      <c r="AB3931" s="167" t="s">
        <v>2474</v>
      </c>
      <c r="AC3931" s="168" t="s">
        <v>3186</v>
      </c>
    </row>
    <row r="3932" spans="1:29" x14ac:dyDescent="0.3">
      <c r="A3932" s="156" t="s">
        <v>8170</v>
      </c>
      <c r="B3932" s="157">
        <v>0</v>
      </c>
      <c r="C3932" s="158" t="s">
        <v>911</v>
      </c>
      <c r="D3932" s="181" t="s">
        <v>3</v>
      </c>
      <c r="E3932" s="156" t="s">
        <v>2722</v>
      </c>
      <c r="F3932" s="159" t="s">
        <v>653</v>
      </c>
      <c r="G3932" s="158" t="s">
        <v>2215</v>
      </c>
      <c r="H3932" s="160">
        <v>45119</v>
      </c>
      <c r="I3932" s="160">
        <v>45324</v>
      </c>
      <c r="J3932" s="161" t="s">
        <v>5251</v>
      </c>
      <c r="K3932" s="161" t="s">
        <v>5425</v>
      </c>
      <c r="L3932" s="161" t="s">
        <v>5426</v>
      </c>
      <c r="M3932" s="171">
        <v>-50000</v>
      </c>
      <c r="N3932" s="164">
        <v>-50000</v>
      </c>
      <c r="O3932" s="162"/>
      <c r="P3932" s="160"/>
      <c r="Q3932" s="162"/>
      <c r="R3932" s="164">
        <v>0</v>
      </c>
      <c r="S3932" s="163"/>
      <c r="T3932" s="163"/>
      <c r="U3932" s="161" t="s">
        <v>10</v>
      </c>
      <c r="V3932" s="161" t="s">
        <v>11</v>
      </c>
      <c r="W3932" s="161" t="s">
        <v>12</v>
      </c>
      <c r="X3932" s="161" t="s">
        <v>13</v>
      </c>
      <c r="Y3932" s="165">
        <v>5822</v>
      </c>
      <c r="Z3932" s="165">
        <v>9851100</v>
      </c>
      <c r="AA3932" s="166">
        <v>0</v>
      </c>
      <c r="AB3932" s="167" t="s">
        <v>4938</v>
      </c>
      <c r="AC3932" s="168" t="s">
        <v>3186</v>
      </c>
    </row>
    <row r="3933" spans="1:29" x14ac:dyDescent="0.3">
      <c r="A3933" s="156" t="s">
        <v>8170</v>
      </c>
      <c r="B3933" s="157">
        <v>0</v>
      </c>
      <c r="C3933" s="158" t="s">
        <v>911</v>
      </c>
      <c r="D3933" s="181" t="s">
        <v>3</v>
      </c>
      <c r="E3933" s="156" t="s">
        <v>2722</v>
      </c>
      <c r="F3933" s="159" t="s">
        <v>653</v>
      </c>
      <c r="G3933" s="158" t="s">
        <v>2215</v>
      </c>
      <c r="H3933" s="160">
        <v>43859</v>
      </c>
      <c r="I3933" s="160">
        <v>43888</v>
      </c>
      <c r="J3933" s="161" t="s">
        <v>5</v>
      </c>
      <c r="K3933" s="162" t="s">
        <v>654</v>
      </c>
      <c r="L3933" s="158" t="s">
        <v>655</v>
      </c>
      <c r="M3933" s="171">
        <v>0</v>
      </c>
      <c r="N3933" s="164">
        <v>3492.5</v>
      </c>
      <c r="O3933" s="162">
        <v>89468</v>
      </c>
      <c r="P3933" s="160">
        <v>43888</v>
      </c>
      <c r="Q3933" s="162" t="s">
        <v>656</v>
      </c>
      <c r="R3933" s="164">
        <v>3492.5</v>
      </c>
      <c r="S3933" s="163"/>
      <c r="T3933" s="163"/>
      <c r="U3933" s="161" t="s">
        <v>10</v>
      </c>
      <c r="V3933" s="161" t="s">
        <v>11</v>
      </c>
      <c r="W3933" s="161" t="s">
        <v>12</v>
      </c>
      <c r="X3933" s="161" t="s">
        <v>13</v>
      </c>
      <c r="Y3933" s="165">
        <v>5822</v>
      </c>
      <c r="Z3933" s="165">
        <v>9851100</v>
      </c>
      <c r="AA3933" s="166">
        <v>1</v>
      </c>
      <c r="AB3933" s="167" t="s">
        <v>2474</v>
      </c>
      <c r="AC3933" s="168" t="s">
        <v>3186</v>
      </c>
    </row>
    <row r="3934" spans="1:29" x14ac:dyDescent="0.3">
      <c r="A3934" s="156" t="s">
        <v>2810</v>
      </c>
      <c r="B3934" s="157">
        <v>4</v>
      </c>
      <c r="C3934" s="158" t="s">
        <v>1473</v>
      </c>
      <c r="D3934" s="158" t="s">
        <v>418</v>
      </c>
      <c r="E3934" s="156" t="s">
        <v>2722</v>
      </c>
      <c r="F3934" s="159" t="s">
        <v>369</v>
      </c>
      <c r="G3934" s="158" t="s">
        <v>341</v>
      </c>
      <c r="H3934" s="160">
        <v>44319</v>
      </c>
      <c r="I3934" s="160">
        <v>45359</v>
      </c>
      <c r="J3934" s="161" t="s">
        <v>5251</v>
      </c>
      <c r="K3934" s="162"/>
      <c r="L3934" s="163" t="s">
        <v>1979</v>
      </c>
      <c r="M3934" s="171">
        <v>0</v>
      </c>
      <c r="N3934" s="164">
        <v>5535</v>
      </c>
      <c r="O3934" s="162">
        <v>211550001</v>
      </c>
      <c r="P3934" s="160">
        <v>45359</v>
      </c>
      <c r="Q3934" s="162" t="s">
        <v>5965</v>
      </c>
      <c r="R3934" s="164">
        <v>5535</v>
      </c>
      <c r="S3934" s="163" t="s">
        <v>6235</v>
      </c>
      <c r="T3934" s="163"/>
      <c r="U3934" s="161" t="s">
        <v>10</v>
      </c>
      <c r="V3934" s="161" t="s">
        <v>11</v>
      </c>
      <c r="W3934" s="161" t="s">
        <v>12</v>
      </c>
      <c r="X3934" s="161" t="s">
        <v>13</v>
      </c>
      <c r="Y3934" s="165">
        <v>6210</v>
      </c>
      <c r="Z3934" s="165">
        <v>9091101</v>
      </c>
      <c r="AA3934" s="166">
        <v>9.8225377107364689E-3</v>
      </c>
      <c r="AB3934" s="167" t="s">
        <v>5803</v>
      </c>
      <c r="AC3934" s="168" t="s">
        <v>3192</v>
      </c>
    </row>
    <row r="3935" spans="1:29" x14ac:dyDescent="0.3">
      <c r="A3935" s="156" t="s">
        <v>2810</v>
      </c>
      <c r="B3935" s="157">
        <v>4</v>
      </c>
      <c r="C3935" s="158" t="s">
        <v>1473</v>
      </c>
      <c r="D3935" s="158" t="s">
        <v>418</v>
      </c>
      <c r="E3935" s="156" t="s">
        <v>2722</v>
      </c>
      <c r="F3935" s="159" t="s">
        <v>369</v>
      </c>
      <c r="G3935" s="158" t="s">
        <v>341</v>
      </c>
      <c r="H3935" s="160">
        <v>44319</v>
      </c>
      <c r="I3935" s="160">
        <v>45373</v>
      </c>
      <c r="J3935" s="161" t="s">
        <v>5251</v>
      </c>
      <c r="K3935" s="162"/>
      <c r="L3935" s="163" t="s">
        <v>1979</v>
      </c>
      <c r="M3935" s="171">
        <v>0</v>
      </c>
      <c r="N3935" s="164">
        <v>35977.5</v>
      </c>
      <c r="O3935" s="162">
        <v>211550002</v>
      </c>
      <c r="P3935" s="160">
        <v>45373</v>
      </c>
      <c r="Q3935" s="162" t="s">
        <v>5999</v>
      </c>
      <c r="R3935" s="164">
        <v>35977.5</v>
      </c>
      <c r="S3935" s="163" t="s">
        <v>6235</v>
      </c>
      <c r="T3935" s="163"/>
      <c r="U3935" s="161" t="s">
        <v>10</v>
      </c>
      <c r="V3935" s="161" t="s">
        <v>11</v>
      </c>
      <c r="W3935" s="161" t="s">
        <v>12</v>
      </c>
      <c r="X3935" s="161" t="s">
        <v>13</v>
      </c>
      <c r="Y3935" s="169">
        <v>6210</v>
      </c>
      <c r="Z3935" s="169">
        <v>9091101</v>
      </c>
      <c r="AA3935" s="166">
        <v>6.3846495119787045E-2</v>
      </c>
      <c r="AB3935" s="158" t="s">
        <v>5803</v>
      </c>
      <c r="AC3935" s="168" t="s">
        <v>3192</v>
      </c>
    </row>
    <row r="3936" spans="1:29" x14ac:dyDescent="0.3">
      <c r="A3936" s="156" t="s">
        <v>2810</v>
      </c>
      <c r="B3936" s="157">
        <v>4</v>
      </c>
      <c r="C3936" s="158" t="s">
        <v>1473</v>
      </c>
      <c r="D3936" s="158" t="s">
        <v>418</v>
      </c>
      <c r="E3936" s="156" t="s">
        <v>2722</v>
      </c>
      <c r="F3936" s="159" t="s">
        <v>369</v>
      </c>
      <c r="G3936" s="158" t="s">
        <v>341</v>
      </c>
      <c r="H3936" s="160">
        <v>44319</v>
      </c>
      <c r="I3936" s="160">
        <v>45427</v>
      </c>
      <c r="J3936" s="161" t="s">
        <v>5251</v>
      </c>
      <c r="K3936" s="162"/>
      <c r="L3936" s="163" t="s">
        <v>1979</v>
      </c>
      <c r="M3936" s="171">
        <v>0</v>
      </c>
      <c r="N3936" s="164">
        <v>22140</v>
      </c>
      <c r="O3936" s="162">
        <v>211550003</v>
      </c>
      <c r="P3936" s="160">
        <v>45427</v>
      </c>
      <c r="Q3936" s="162" t="s">
        <v>6054</v>
      </c>
      <c r="R3936" s="164">
        <v>22140</v>
      </c>
      <c r="S3936" s="163" t="s">
        <v>6235</v>
      </c>
      <c r="T3936" s="163"/>
      <c r="U3936" s="161" t="s">
        <v>10</v>
      </c>
      <c r="V3936" s="161" t="s">
        <v>11</v>
      </c>
      <c r="W3936" s="161" t="s">
        <v>12</v>
      </c>
      <c r="X3936" s="161" t="s">
        <v>13</v>
      </c>
      <c r="Y3936" s="169">
        <v>6210</v>
      </c>
      <c r="Z3936" s="169">
        <v>9091101</v>
      </c>
      <c r="AA3936" s="166">
        <v>3.9290150842945876E-2</v>
      </c>
      <c r="AB3936" s="167" t="s">
        <v>5803</v>
      </c>
      <c r="AC3936" s="168" t="s">
        <v>3192</v>
      </c>
    </row>
    <row r="3937" spans="1:29" x14ac:dyDescent="0.3">
      <c r="A3937" s="156" t="s">
        <v>2810</v>
      </c>
      <c r="B3937" s="157">
        <v>4</v>
      </c>
      <c r="C3937" s="158" t="s">
        <v>1473</v>
      </c>
      <c r="D3937" s="156" t="s">
        <v>418</v>
      </c>
      <c r="E3937" s="156" t="s">
        <v>2722</v>
      </c>
      <c r="F3937" s="158" t="s">
        <v>369</v>
      </c>
      <c r="G3937" s="158" t="s">
        <v>341</v>
      </c>
      <c r="H3937" s="160">
        <v>44319</v>
      </c>
      <c r="I3937" s="160">
        <v>45427</v>
      </c>
      <c r="J3937" s="161" t="s">
        <v>5251</v>
      </c>
      <c r="K3937" s="162"/>
      <c r="L3937" s="158" t="s">
        <v>1979</v>
      </c>
      <c r="M3937" s="171">
        <v>0</v>
      </c>
      <c r="N3937" s="171">
        <v>33210</v>
      </c>
      <c r="O3937" s="162">
        <v>211550004</v>
      </c>
      <c r="P3937" s="160">
        <v>45427</v>
      </c>
      <c r="Q3937" s="162" t="s">
        <v>6054</v>
      </c>
      <c r="R3937" s="171">
        <v>33210</v>
      </c>
      <c r="S3937" s="163" t="s">
        <v>6235</v>
      </c>
      <c r="T3937" s="156"/>
      <c r="U3937" s="161" t="s">
        <v>10</v>
      </c>
      <c r="V3937" s="161" t="s">
        <v>11</v>
      </c>
      <c r="W3937" s="161" t="s">
        <v>12</v>
      </c>
      <c r="X3937" s="161" t="s">
        <v>13</v>
      </c>
      <c r="Y3937" s="165">
        <v>6210</v>
      </c>
      <c r="Z3937" s="165">
        <v>9091101</v>
      </c>
      <c r="AA3937" s="166">
        <v>5.8935226264418814E-2</v>
      </c>
      <c r="AB3937" s="163" t="s">
        <v>5803</v>
      </c>
      <c r="AC3937" s="168" t="s">
        <v>3192</v>
      </c>
    </row>
    <row r="3938" spans="1:29" x14ac:dyDescent="0.3">
      <c r="A3938" s="156" t="s">
        <v>2810</v>
      </c>
      <c r="B3938" s="157">
        <v>4</v>
      </c>
      <c r="C3938" s="158" t="s">
        <v>1473</v>
      </c>
      <c r="D3938" s="158" t="s">
        <v>418</v>
      </c>
      <c r="E3938" s="156" t="s">
        <v>2722</v>
      </c>
      <c r="F3938" s="159" t="s">
        <v>369</v>
      </c>
      <c r="G3938" s="158" t="s">
        <v>341</v>
      </c>
      <c r="H3938" s="160">
        <v>44319</v>
      </c>
      <c r="I3938" s="160">
        <v>45490</v>
      </c>
      <c r="J3938" s="161" t="s">
        <v>5251</v>
      </c>
      <c r="K3938" s="162"/>
      <c r="L3938" s="163" t="s">
        <v>1979</v>
      </c>
      <c r="M3938" s="171">
        <v>0</v>
      </c>
      <c r="N3938" s="164">
        <v>166050</v>
      </c>
      <c r="O3938" s="162">
        <v>211550005</v>
      </c>
      <c r="P3938" s="160">
        <v>45490</v>
      </c>
      <c r="Q3938" s="162" t="s">
        <v>6198</v>
      </c>
      <c r="R3938" s="164">
        <v>166050</v>
      </c>
      <c r="S3938" s="163" t="s">
        <v>6235</v>
      </c>
      <c r="T3938" s="163"/>
      <c r="U3938" s="161" t="s">
        <v>10</v>
      </c>
      <c r="V3938" s="161" t="s">
        <v>11</v>
      </c>
      <c r="W3938" s="161" t="s">
        <v>12</v>
      </c>
      <c r="X3938" s="161" t="s">
        <v>13</v>
      </c>
      <c r="Y3938" s="169">
        <v>6210</v>
      </c>
      <c r="Z3938" s="169">
        <v>9091101</v>
      </c>
      <c r="AA3938" s="166">
        <v>0.29467613132209408</v>
      </c>
      <c r="AB3938" s="167" t="s">
        <v>5803</v>
      </c>
      <c r="AC3938" s="168" t="s">
        <v>3192</v>
      </c>
    </row>
    <row r="3939" spans="1:29" x14ac:dyDescent="0.3">
      <c r="A3939" s="156" t="s">
        <v>2810</v>
      </c>
      <c r="B3939" s="157">
        <v>4</v>
      </c>
      <c r="C3939" s="158" t="s">
        <v>1473</v>
      </c>
      <c r="D3939" s="158" t="s">
        <v>418</v>
      </c>
      <c r="E3939" s="156" t="s">
        <v>2722</v>
      </c>
      <c r="F3939" s="159" t="s">
        <v>369</v>
      </c>
      <c r="G3939" s="158" t="s">
        <v>341</v>
      </c>
      <c r="H3939" s="160">
        <v>44319</v>
      </c>
      <c r="I3939" s="160">
        <v>45519</v>
      </c>
      <c r="J3939" s="161" t="s">
        <v>6174</v>
      </c>
      <c r="K3939" s="162"/>
      <c r="L3939" s="163" t="s">
        <v>1979</v>
      </c>
      <c r="M3939" s="171">
        <v>0</v>
      </c>
      <c r="N3939" s="164">
        <v>62268.75</v>
      </c>
      <c r="O3939" s="162">
        <v>211550006</v>
      </c>
      <c r="P3939" s="160">
        <v>45519</v>
      </c>
      <c r="Q3939" s="162" t="s">
        <v>6242</v>
      </c>
      <c r="R3939" s="164">
        <v>62268.75</v>
      </c>
      <c r="S3939" s="163" t="s">
        <v>6235</v>
      </c>
      <c r="T3939" s="163"/>
      <c r="U3939" s="161" t="s">
        <v>10</v>
      </c>
      <c r="V3939" s="161" t="s">
        <v>11</v>
      </c>
      <c r="W3939" s="161" t="s">
        <v>12</v>
      </c>
      <c r="X3939" s="161" t="s">
        <v>13</v>
      </c>
      <c r="Y3939" s="169">
        <v>6210</v>
      </c>
      <c r="Z3939" s="169">
        <v>9091101</v>
      </c>
      <c r="AA3939" s="166">
        <v>0.11050354924578527</v>
      </c>
      <c r="AB3939" s="167" t="s">
        <v>5803</v>
      </c>
      <c r="AC3939" s="168" t="s">
        <v>3192</v>
      </c>
    </row>
    <row r="3940" spans="1:29" x14ac:dyDescent="0.3">
      <c r="A3940" s="156" t="s">
        <v>2810</v>
      </c>
      <c r="B3940" s="157">
        <v>4</v>
      </c>
      <c r="C3940" s="158" t="s">
        <v>1473</v>
      </c>
      <c r="D3940" s="158" t="s">
        <v>418</v>
      </c>
      <c r="E3940" s="156" t="s">
        <v>2722</v>
      </c>
      <c r="F3940" s="159" t="s">
        <v>369</v>
      </c>
      <c r="G3940" s="158" t="s">
        <v>341</v>
      </c>
      <c r="H3940" s="160">
        <v>44319</v>
      </c>
      <c r="I3940" s="160">
        <v>45548</v>
      </c>
      <c r="J3940" s="161" t="s">
        <v>6174</v>
      </c>
      <c r="K3940" s="162"/>
      <c r="L3940" s="163" t="s">
        <v>1979</v>
      </c>
      <c r="M3940" s="171">
        <v>0</v>
      </c>
      <c r="N3940" s="164">
        <v>62268.75</v>
      </c>
      <c r="O3940" s="162">
        <v>211550007</v>
      </c>
      <c r="P3940" s="160">
        <v>45548</v>
      </c>
      <c r="Q3940" s="162" t="s">
        <v>6243</v>
      </c>
      <c r="R3940" s="164">
        <v>62268.75</v>
      </c>
      <c r="S3940" s="163" t="s">
        <v>6235</v>
      </c>
      <c r="T3940" s="163"/>
      <c r="U3940" s="161" t="s">
        <v>10</v>
      </c>
      <c r="V3940" s="161" t="s">
        <v>11</v>
      </c>
      <c r="W3940" s="161" t="s">
        <v>12</v>
      </c>
      <c r="X3940" s="161" t="s">
        <v>13</v>
      </c>
      <c r="Y3940" s="165">
        <v>6210</v>
      </c>
      <c r="Z3940" s="165">
        <v>9091101</v>
      </c>
      <c r="AA3940" s="166">
        <v>0.11050354924578527</v>
      </c>
      <c r="AB3940" s="167" t="s">
        <v>5803</v>
      </c>
      <c r="AC3940" s="168" t="s">
        <v>3192</v>
      </c>
    </row>
    <row r="3941" spans="1:29" x14ac:dyDescent="0.3">
      <c r="A3941" s="156" t="s">
        <v>2810</v>
      </c>
      <c r="B3941" s="157">
        <v>4</v>
      </c>
      <c r="C3941" s="158" t="s">
        <v>1473</v>
      </c>
      <c r="D3941" s="158" t="s">
        <v>418</v>
      </c>
      <c r="E3941" s="156" t="s">
        <v>2722</v>
      </c>
      <c r="F3941" s="159" t="s">
        <v>369</v>
      </c>
      <c r="G3941" s="158" t="s">
        <v>341</v>
      </c>
      <c r="H3941" s="160">
        <v>44319</v>
      </c>
      <c r="I3941" s="160">
        <v>44742</v>
      </c>
      <c r="J3941" s="161" t="s">
        <v>2202</v>
      </c>
      <c r="K3941" s="162"/>
      <c r="L3941" s="163" t="s">
        <v>1979</v>
      </c>
      <c r="M3941" s="171">
        <v>0</v>
      </c>
      <c r="N3941" s="164">
        <v>3667.5</v>
      </c>
      <c r="O3941" s="162"/>
      <c r="P3941" s="160"/>
      <c r="Q3941" s="162"/>
      <c r="R3941" s="164">
        <v>3667.5</v>
      </c>
      <c r="S3941" s="163" t="s">
        <v>6235</v>
      </c>
      <c r="T3941" s="163"/>
      <c r="U3941" s="161" t="s">
        <v>10</v>
      </c>
      <c r="V3941" s="161" t="s">
        <v>11</v>
      </c>
      <c r="W3941" s="161" t="s">
        <v>12</v>
      </c>
      <c r="X3941" s="161" t="s">
        <v>13</v>
      </c>
      <c r="Y3941" s="169">
        <v>6210</v>
      </c>
      <c r="Z3941" s="169">
        <v>9091101</v>
      </c>
      <c r="AA3941" s="166">
        <v>6.5084294587400178E-3</v>
      </c>
      <c r="AB3941" s="167" t="s">
        <v>5414</v>
      </c>
      <c r="AC3941" s="168" t="s">
        <v>3192</v>
      </c>
    </row>
    <row r="3942" spans="1:29" x14ac:dyDescent="0.3">
      <c r="A3942" s="156" t="s">
        <v>2810</v>
      </c>
      <c r="B3942" s="157">
        <v>4</v>
      </c>
      <c r="C3942" s="156" t="s">
        <v>1473</v>
      </c>
      <c r="D3942" s="156" t="s">
        <v>418</v>
      </c>
      <c r="E3942" s="156" t="s">
        <v>2722</v>
      </c>
      <c r="F3942" s="159" t="s">
        <v>369</v>
      </c>
      <c r="G3942" s="156" t="s">
        <v>341</v>
      </c>
      <c r="H3942" s="160">
        <v>44319</v>
      </c>
      <c r="I3942" s="160">
        <v>44742</v>
      </c>
      <c r="J3942" s="161" t="s">
        <v>2202</v>
      </c>
      <c r="K3942" s="162"/>
      <c r="L3942" s="163" t="s">
        <v>1979</v>
      </c>
      <c r="M3942" s="171">
        <v>0</v>
      </c>
      <c r="N3942" s="164">
        <v>16300</v>
      </c>
      <c r="O3942" s="162"/>
      <c r="P3942" s="160"/>
      <c r="Q3942" s="162"/>
      <c r="R3942" s="164">
        <v>16300</v>
      </c>
      <c r="S3942" s="158" t="s">
        <v>6235</v>
      </c>
      <c r="T3942" s="163"/>
      <c r="U3942" s="161" t="s">
        <v>10</v>
      </c>
      <c r="V3942" s="161" t="s">
        <v>11</v>
      </c>
      <c r="W3942" s="161" t="s">
        <v>12</v>
      </c>
      <c r="X3942" s="161" t="s">
        <v>13</v>
      </c>
      <c r="Y3942" s="169">
        <v>6210</v>
      </c>
      <c r="Z3942" s="165">
        <v>9091101</v>
      </c>
      <c r="AA3942" s="166">
        <v>2.8926353149955633E-2</v>
      </c>
      <c r="AB3942" s="167" t="s">
        <v>5413</v>
      </c>
      <c r="AC3942" s="168" t="s">
        <v>3192</v>
      </c>
    </row>
    <row r="3943" spans="1:29" x14ac:dyDescent="0.3">
      <c r="A3943" s="156" t="s">
        <v>2810</v>
      </c>
      <c r="B3943" s="157">
        <v>4</v>
      </c>
      <c r="C3943" s="158" t="s">
        <v>1473</v>
      </c>
      <c r="D3943" s="158" t="s">
        <v>418</v>
      </c>
      <c r="E3943" s="156" t="s">
        <v>2722</v>
      </c>
      <c r="F3943" s="159" t="s">
        <v>369</v>
      </c>
      <c r="G3943" s="158" t="s">
        <v>341</v>
      </c>
      <c r="H3943" s="160">
        <v>44319</v>
      </c>
      <c r="I3943" s="160">
        <v>44791</v>
      </c>
      <c r="J3943" s="161" t="s">
        <v>2671</v>
      </c>
      <c r="K3943" s="162"/>
      <c r="L3943" s="163" t="s">
        <v>1979</v>
      </c>
      <c r="M3943" s="171">
        <v>0</v>
      </c>
      <c r="N3943" s="164">
        <v>-3667.5</v>
      </c>
      <c r="O3943" s="162"/>
      <c r="P3943" s="160"/>
      <c r="Q3943" s="162"/>
      <c r="R3943" s="164">
        <v>-3667.5</v>
      </c>
      <c r="S3943" s="163" t="s">
        <v>6235</v>
      </c>
      <c r="T3943" s="163"/>
      <c r="U3943" s="161" t="s">
        <v>10</v>
      </c>
      <c r="V3943" s="161" t="s">
        <v>11</v>
      </c>
      <c r="W3943" s="161" t="s">
        <v>12</v>
      </c>
      <c r="X3943" s="161" t="s">
        <v>13</v>
      </c>
      <c r="Y3943" s="169">
        <v>6210</v>
      </c>
      <c r="Z3943" s="169">
        <v>9091101</v>
      </c>
      <c r="AA3943" s="166">
        <v>-6.5084294587400178E-3</v>
      </c>
      <c r="AB3943" s="167" t="s">
        <v>5106</v>
      </c>
      <c r="AC3943" s="168" t="s">
        <v>3192</v>
      </c>
    </row>
    <row r="3944" spans="1:29" x14ac:dyDescent="0.3">
      <c r="A3944" s="156" t="s">
        <v>2810</v>
      </c>
      <c r="B3944" s="157">
        <v>4</v>
      </c>
      <c r="C3944" s="158" t="s">
        <v>1473</v>
      </c>
      <c r="D3944" s="158" t="s">
        <v>418</v>
      </c>
      <c r="E3944" s="156" t="s">
        <v>2722</v>
      </c>
      <c r="F3944" s="159" t="s">
        <v>369</v>
      </c>
      <c r="G3944" s="158" t="s">
        <v>341</v>
      </c>
      <c r="H3944" s="160">
        <v>44319</v>
      </c>
      <c r="I3944" s="160">
        <v>44791</v>
      </c>
      <c r="J3944" s="161" t="s">
        <v>2671</v>
      </c>
      <c r="K3944" s="162"/>
      <c r="L3944" s="163" t="s">
        <v>1979</v>
      </c>
      <c r="M3944" s="171">
        <v>0</v>
      </c>
      <c r="N3944" s="164">
        <v>-16300</v>
      </c>
      <c r="O3944" s="162"/>
      <c r="P3944" s="160"/>
      <c r="Q3944" s="162"/>
      <c r="R3944" s="164">
        <v>-16300</v>
      </c>
      <c r="S3944" s="163" t="s">
        <v>6235</v>
      </c>
      <c r="T3944" s="163"/>
      <c r="U3944" s="161" t="s">
        <v>10</v>
      </c>
      <c r="V3944" s="161" t="s">
        <v>11</v>
      </c>
      <c r="W3944" s="161" t="s">
        <v>12</v>
      </c>
      <c r="X3944" s="161" t="s">
        <v>13</v>
      </c>
      <c r="Y3944" s="169">
        <v>6210</v>
      </c>
      <c r="Z3944" s="169">
        <v>9091101</v>
      </c>
      <c r="AA3944" s="166">
        <v>-2.8926353149955633E-2</v>
      </c>
      <c r="AB3944" s="167" t="s">
        <v>5391</v>
      </c>
      <c r="AC3944" s="168" t="s">
        <v>3192</v>
      </c>
    </row>
    <row r="3945" spans="1:29" x14ac:dyDescent="0.3">
      <c r="A3945" s="156" t="s">
        <v>2810</v>
      </c>
      <c r="B3945" s="157">
        <v>4</v>
      </c>
      <c r="C3945" s="158" t="s">
        <v>1473</v>
      </c>
      <c r="D3945" s="158" t="s">
        <v>418</v>
      </c>
      <c r="E3945" s="156" t="s">
        <v>2722</v>
      </c>
      <c r="F3945" s="159" t="s">
        <v>369</v>
      </c>
      <c r="G3945" s="158" t="s">
        <v>341</v>
      </c>
      <c r="H3945" s="160">
        <v>44319</v>
      </c>
      <c r="I3945" s="160">
        <v>45580</v>
      </c>
      <c r="J3945" s="161" t="s">
        <v>6174</v>
      </c>
      <c r="K3945" s="162"/>
      <c r="L3945" s="163" t="s">
        <v>1979</v>
      </c>
      <c r="M3945" s="171">
        <v>0</v>
      </c>
      <c r="N3945" s="164">
        <v>5535</v>
      </c>
      <c r="O3945" s="162" t="s">
        <v>6537</v>
      </c>
      <c r="P3945" s="160">
        <v>45580</v>
      </c>
      <c r="Q3945" s="162" t="s">
        <v>6538</v>
      </c>
      <c r="R3945" s="164">
        <v>5535</v>
      </c>
      <c r="S3945" s="163" t="s">
        <v>6235</v>
      </c>
      <c r="T3945" s="163"/>
      <c r="U3945" s="161" t="s">
        <v>10</v>
      </c>
      <c r="V3945" s="161" t="s">
        <v>11</v>
      </c>
      <c r="W3945" s="161" t="s">
        <v>12</v>
      </c>
      <c r="X3945" s="161" t="s">
        <v>13</v>
      </c>
      <c r="Y3945" s="169">
        <v>6210</v>
      </c>
      <c r="Z3945" s="169">
        <v>9091101</v>
      </c>
      <c r="AA3945" s="166">
        <v>9.8225377107364689E-3</v>
      </c>
      <c r="AB3945" s="167" t="s">
        <v>5803</v>
      </c>
      <c r="AC3945" s="168" t="s">
        <v>3192</v>
      </c>
    </row>
    <row r="3946" spans="1:29" x14ac:dyDescent="0.3">
      <c r="A3946" s="156" t="s">
        <v>2810</v>
      </c>
      <c r="B3946" s="157">
        <v>4</v>
      </c>
      <c r="C3946" s="158" t="s">
        <v>1473</v>
      </c>
      <c r="D3946" s="158" t="s">
        <v>418</v>
      </c>
      <c r="E3946" s="156" t="s">
        <v>2722</v>
      </c>
      <c r="F3946" s="159" t="s">
        <v>369</v>
      </c>
      <c r="G3946" s="158" t="s">
        <v>341</v>
      </c>
      <c r="H3946" s="160">
        <v>44319</v>
      </c>
      <c r="I3946" s="160">
        <v>45622</v>
      </c>
      <c r="J3946" s="161" t="s">
        <v>6174</v>
      </c>
      <c r="K3946" s="162"/>
      <c r="L3946" s="163" t="s">
        <v>1979</v>
      </c>
      <c r="M3946" s="171">
        <v>0</v>
      </c>
      <c r="N3946" s="164">
        <v>5535</v>
      </c>
      <c r="O3946" s="162" t="s">
        <v>6539</v>
      </c>
      <c r="P3946" s="160">
        <v>45622</v>
      </c>
      <c r="Q3946" s="162" t="s">
        <v>6540</v>
      </c>
      <c r="R3946" s="164">
        <v>5535</v>
      </c>
      <c r="S3946" s="163" t="s">
        <v>6235</v>
      </c>
      <c r="T3946" s="163"/>
      <c r="U3946" s="161" t="s">
        <v>10</v>
      </c>
      <c r="V3946" s="161" t="s">
        <v>11</v>
      </c>
      <c r="W3946" s="161" t="s">
        <v>12</v>
      </c>
      <c r="X3946" s="161" t="s">
        <v>13</v>
      </c>
      <c r="Y3946" s="165">
        <v>6210</v>
      </c>
      <c r="Z3946" s="165">
        <v>9091101</v>
      </c>
      <c r="AA3946" s="166">
        <v>9.8225377107364689E-3</v>
      </c>
      <c r="AB3946" s="167" t="s">
        <v>5803</v>
      </c>
      <c r="AC3946" s="168" t="s">
        <v>3192</v>
      </c>
    </row>
    <row r="3947" spans="1:29" x14ac:dyDescent="0.3">
      <c r="A3947" s="156" t="s">
        <v>2810</v>
      </c>
      <c r="B3947" s="157">
        <v>4</v>
      </c>
      <c r="C3947" s="158" t="s">
        <v>1473</v>
      </c>
      <c r="D3947" s="158" t="s">
        <v>418</v>
      </c>
      <c r="E3947" s="156" t="s">
        <v>2722</v>
      </c>
      <c r="F3947" s="159" t="s">
        <v>369</v>
      </c>
      <c r="G3947" s="158" t="s">
        <v>341</v>
      </c>
      <c r="H3947" s="160">
        <v>44319</v>
      </c>
      <c r="I3947" s="160">
        <v>45673</v>
      </c>
      <c r="J3947" s="161" t="s">
        <v>6174</v>
      </c>
      <c r="K3947" s="162"/>
      <c r="L3947" s="163" t="s">
        <v>1979</v>
      </c>
      <c r="M3947" s="171">
        <v>0</v>
      </c>
      <c r="N3947" s="164">
        <v>5535</v>
      </c>
      <c r="O3947" s="162" t="s">
        <v>7087</v>
      </c>
      <c r="P3947" s="160">
        <v>45673</v>
      </c>
      <c r="Q3947" s="162" t="s">
        <v>7088</v>
      </c>
      <c r="R3947" s="164">
        <v>5535</v>
      </c>
      <c r="S3947" s="163" t="s">
        <v>6235</v>
      </c>
      <c r="T3947" s="163"/>
      <c r="U3947" s="161" t="s">
        <v>10</v>
      </c>
      <c r="V3947" s="161" t="s">
        <v>11</v>
      </c>
      <c r="W3947" s="161" t="s">
        <v>12</v>
      </c>
      <c r="X3947" s="161" t="s">
        <v>13</v>
      </c>
      <c r="Y3947" s="169">
        <v>6210</v>
      </c>
      <c r="Z3947" s="169">
        <v>9091101</v>
      </c>
      <c r="AA3947" s="166">
        <v>9.8225377107364689E-3</v>
      </c>
      <c r="AB3947" s="167" t="s">
        <v>5803</v>
      </c>
      <c r="AC3947" s="168" t="s">
        <v>3192</v>
      </c>
    </row>
    <row r="3948" spans="1:29" x14ac:dyDescent="0.3">
      <c r="A3948" s="156" t="s">
        <v>2810</v>
      </c>
      <c r="B3948" s="157">
        <v>4</v>
      </c>
      <c r="C3948" s="158" t="s">
        <v>1473</v>
      </c>
      <c r="D3948" s="158" t="s">
        <v>418</v>
      </c>
      <c r="E3948" s="156" t="s">
        <v>2722</v>
      </c>
      <c r="F3948" s="159" t="s">
        <v>369</v>
      </c>
      <c r="G3948" s="158" t="s">
        <v>341</v>
      </c>
      <c r="H3948" s="160">
        <v>44319</v>
      </c>
      <c r="I3948" s="160">
        <v>45727</v>
      </c>
      <c r="J3948" s="161" t="s">
        <v>6174</v>
      </c>
      <c r="K3948" s="162"/>
      <c r="L3948" s="158" t="s">
        <v>1979</v>
      </c>
      <c r="M3948" s="171">
        <v>0</v>
      </c>
      <c r="N3948" s="164">
        <v>5535</v>
      </c>
      <c r="O3948" s="162" t="s">
        <v>7089</v>
      </c>
      <c r="P3948" s="160">
        <v>45727</v>
      </c>
      <c r="Q3948" s="162" t="s">
        <v>7090</v>
      </c>
      <c r="R3948" s="164">
        <v>5535</v>
      </c>
      <c r="S3948" s="163" t="s">
        <v>6235</v>
      </c>
      <c r="T3948" s="163"/>
      <c r="U3948" s="161" t="s">
        <v>10</v>
      </c>
      <c r="V3948" s="161" t="s">
        <v>11</v>
      </c>
      <c r="W3948" s="161" t="s">
        <v>12</v>
      </c>
      <c r="X3948" s="161" t="s">
        <v>13</v>
      </c>
      <c r="Y3948" s="169">
        <v>6210</v>
      </c>
      <c r="Z3948" s="169">
        <v>9091101</v>
      </c>
      <c r="AA3948" s="166">
        <v>9.8225377107364689E-3</v>
      </c>
      <c r="AB3948" s="167" t="s">
        <v>5803</v>
      </c>
      <c r="AC3948" s="168" t="s">
        <v>3192</v>
      </c>
    </row>
    <row r="3949" spans="1:29" x14ac:dyDescent="0.3">
      <c r="A3949" s="156" t="s">
        <v>2810</v>
      </c>
      <c r="B3949" s="157">
        <v>4</v>
      </c>
      <c r="C3949" s="158" t="s">
        <v>1473</v>
      </c>
      <c r="D3949" s="156" t="s">
        <v>418</v>
      </c>
      <c r="E3949" s="156" t="s">
        <v>2722</v>
      </c>
      <c r="F3949" s="159" t="s">
        <v>369</v>
      </c>
      <c r="G3949" s="156" t="s">
        <v>341</v>
      </c>
      <c r="H3949" s="160">
        <v>44319</v>
      </c>
      <c r="I3949" s="160">
        <v>45727</v>
      </c>
      <c r="J3949" s="161" t="s">
        <v>6174</v>
      </c>
      <c r="K3949" s="162"/>
      <c r="L3949" s="163" t="s">
        <v>1979</v>
      </c>
      <c r="M3949" s="171">
        <v>0</v>
      </c>
      <c r="N3949" s="164">
        <v>2767.5</v>
      </c>
      <c r="O3949" s="162" t="s">
        <v>7091</v>
      </c>
      <c r="P3949" s="160">
        <v>45727</v>
      </c>
      <c r="Q3949" s="162" t="s">
        <v>7090</v>
      </c>
      <c r="R3949" s="164">
        <v>2767.5</v>
      </c>
      <c r="S3949" s="162" t="s">
        <v>6235</v>
      </c>
      <c r="T3949" s="163"/>
      <c r="U3949" s="161" t="s">
        <v>10</v>
      </c>
      <c r="V3949" s="161" t="s">
        <v>11</v>
      </c>
      <c r="W3949" s="161" t="s">
        <v>12</v>
      </c>
      <c r="X3949" s="161" t="s">
        <v>13</v>
      </c>
      <c r="Y3949" s="169">
        <v>6210</v>
      </c>
      <c r="Z3949" s="169">
        <v>9091101</v>
      </c>
      <c r="AA3949" s="166">
        <v>4.9112688553682345E-3</v>
      </c>
      <c r="AB3949" s="158" t="s">
        <v>5803</v>
      </c>
      <c r="AC3949" s="168" t="s">
        <v>3192</v>
      </c>
    </row>
    <row r="3950" spans="1:29" x14ac:dyDescent="0.3">
      <c r="A3950" s="156" t="s">
        <v>2810</v>
      </c>
      <c r="B3950" s="157">
        <v>4</v>
      </c>
      <c r="C3950" s="158" t="s">
        <v>1473</v>
      </c>
      <c r="D3950" s="158" t="s">
        <v>418</v>
      </c>
      <c r="E3950" s="156" t="s">
        <v>2722</v>
      </c>
      <c r="F3950" s="159" t="s">
        <v>369</v>
      </c>
      <c r="G3950" s="158" t="s">
        <v>341</v>
      </c>
      <c r="H3950" s="160">
        <v>44319</v>
      </c>
      <c r="I3950" s="160">
        <v>45805</v>
      </c>
      <c r="J3950" s="161" t="s">
        <v>6174</v>
      </c>
      <c r="K3950" s="162"/>
      <c r="L3950" s="163" t="s">
        <v>1979</v>
      </c>
      <c r="M3950" s="171">
        <v>0</v>
      </c>
      <c r="N3950" s="164">
        <v>1383.75</v>
      </c>
      <c r="O3950" s="162" t="s">
        <v>7092</v>
      </c>
      <c r="P3950" s="160">
        <v>45805</v>
      </c>
      <c r="Q3950" s="162" t="s">
        <v>7093</v>
      </c>
      <c r="R3950" s="164">
        <v>1383.75</v>
      </c>
      <c r="S3950" s="163" t="s">
        <v>6235</v>
      </c>
      <c r="T3950" s="163"/>
      <c r="U3950" s="161" t="s">
        <v>10</v>
      </c>
      <c r="V3950" s="161" t="s">
        <v>11</v>
      </c>
      <c r="W3950" s="161" t="s">
        <v>12</v>
      </c>
      <c r="X3950" s="161" t="s">
        <v>13</v>
      </c>
      <c r="Y3950" s="169">
        <v>6210</v>
      </c>
      <c r="Z3950" s="169">
        <v>9091101</v>
      </c>
      <c r="AA3950" s="166">
        <v>2.4556344276841172E-3</v>
      </c>
      <c r="AB3950" s="167" t="s">
        <v>5803</v>
      </c>
      <c r="AC3950" s="168" t="s">
        <v>3192</v>
      </c>
    </row>
    <row r="3951" spans="1:29" x14ac:dyDescent="0.3">
      <c r="A3951" s="156" t="s">
        <v>2810</v>
      </c>
      <c r="B3951" s="157">
        <v>4</v>
      </c>
      <c r="C3951" s="158" t="s">
        <v>1473</v>
      </c>
      <c r="D3951" s="158" t="s">
        <v>418</v>
      </c>
      <c r="E3951" s="156" t="s">
        <v>2722</v>
      </c>
      <c r="F3951" s="159" t="s">
        <v>369</v>
      </c>
      <c r="G3951" s="156" t="s">
        <v>341</v>
      </c>
      <c r="H3951" s="160">
        <v>44319</v>
      </c>
      <c r="I3951" s="160">
        <v>45805</v>
      </c>
      <c r="J3951" s="161" t="s">
        <v>6174</v>
      </c>
      <c r="K3951" s="162"/>
      <c r="L3951" s="163" t="s">
        <v>1979</v>
      </c>
      <c r="M3951" s="171">
        <v>0</v>
      </c>
      <c r="N3951" s="164">
        <v>830.25</v>
      </c>
      <c r="O3951" s="162" t="s">
        <v>7094</v>
      </c>
      <c r="P3951" s="160">
        <v>45805</v>
      </c>
      <c r="Q3951" s="162" t="s">
        <v>7093</v>
      </c>
      <c r="R3951" s="164">
        <v>830.25</v>
      </c>
      <c r="S3951" s="162" t="s">
        <v>6235</v>
      </c>
      <c r="T3951" s="163"/>
      <c r="U3951" s="161" t="s">
        <v>10</v>
      </c>
      <c r="V3951" s="161" t="s">
        <v>11</v>
      </c>
      <c r="W3951" s="161" t="s">
        <v>12</v>
      </c>
      <c r="X3951" s="161" t="s">
        <v>13</v>
      </c>
      <c r="Y3951" s="169">
        <v>6210</v>
      </c>
      <c r="Z3951" s="169">
        <v>9091101</v>
      </c>
      <c r="AA3951" s="166">
        <v>1.4733806566104703E-3</v>
      </c>
      <c r="AB3951" s="156" t="s">
        <v>5803</v>
      </c>
      <c r="AC3951" s="168" t="s">
        <v>3192</v>
      </c>
    </row>
    <row r="3952" spans="1:29" x14ac:dyDescent="0.3">
      <c r="A3952" s="156" t="s">
        <v>2810</v>
      </c>
      <c r="B3952" s="157">
        <v>4</v>
      </c>
      <c r="C3952" s="158" t="s">
        <v>1473</v>
      </c>
      <c r="D3952" s="156" t="s">
        <v>418</v>
      </c>
      <c r="E3952" s="156" t="s">
        <v>2722</v>
      </c>
      <c r="F3952" s="158" t="s">
        <v>369</v>
      </c>
      <c r="G3952" s="158" t="s">
        <v>341</v>
      </c>
      <c r="H3952" s="160">
        <v>44319</v>
      </c>
      <c r="I3952" s="160">
        <v>45825</v>
      </c>
      <c r="J3952" s="161" t="s">
        <v>6174</v>
      </c>
      <c r="K3952" s="156"/>
      <c r="L3952" s="158" t="s">
        <v>1979</v>
      </c>
      <c r="M3952" s="171">
        <v>0</v>
      </c>
      <c r="N3952" s="171">
        <v>11070</v>
      </c>
      <c r="O3952" s="162" t="s">
        <v>7095</v>
      </c>
      <c r="P3952" s="160">
        <v>45825</v>
      </c>
      <c r="Q3952" s="162" t="s">
        <v>7096</v>
      </c>
      <c r="R3952" s="171">
        <v>11070</v>
      </c>
      <c r="S3952" s="163" t="s">
        <v>6235</v>
      </c>
      <c r="T3952" s="156"/>
      <c r="U3952" s="161" t="s">
        <v>10</v>
      </c>
      <c r="V3952" s="161" t="s">
        <v>11</v>
      </c>
      <c r="W3952" s="161" t="s">
        <v>12</v>
      </c>
      <c r="X3952" s="161" t="s">
        <v>13</v>
      </c>
      <c r="Y3952" s="165">
        <v>6210</v>
      </c>
      <c r="Z3952" s="165">
        <v>9091101</v>
      </c>
      <c r="AA3952" s="166">
        <v>1.9645075421472938E-2</v>
      </c>
      <c r="AB3952" s="163" t="s">
        <v>5803</v>
      </c>
      <c r="AC3952" s="168" t="s">
        <v>3192</v>
      </c>
    </row>
    <row r="3953" spans="1:29" x14ac:dyDescent="0.3">
      <c r="A3953" s="156" t="s">
        <v>2810</v>
      </c>
      <c r="B3953" s="157">
        <v>4</v>
      </c>
      <c r="C3953" s="158" t="s">
        <v>1473</v>
      </c>
      <c r="D3953" s="156" t="s">
        <v>418</v>
      </c>
      <c r="E3953" s="156" t="s">
        <v>2722</v>
      </c>
      <c r="F3953" s="159" t="s">
        <v>369</v>
      </c>
      <c r="G3953" s="156" t="s">
        <v>341</v>
      </c>
      <c r="H3953" s="160">
        <v>44319</v>
      </c>
      <c r="I3953" s="160">
        <v>45852</v>
      </c>
      <c r="J3953" s="161" t="s">
        <v>6174</v>
      </c>
      <c r="K3953" s="162"/>
      <c r="L3953" s="163" t="s">
        <v>1979</v>
      </c>
      <c r="M3953" s="171">
        <v>0</v>
      </c>
      <c r="N3953" s="164">
        <v>553.5</v>
      </c>
      <c r="O3953" s="162" t="s">
        <v>7571</v>
      </c>
      <c r="P3953" s="160">
        <v>45852</v>
      </c>
      <c r="Q3953" s="162" t="s">
        <v>7572</v>
      </c>
      <c r="R3953" s="164">
        <v>553.5</v>
      </c>
      <c r="S3953" s="162" t="s">
        <v>6235</v>
      </c>
      <c r="T3953" s="163"/>
      <c r="U3953" s="161" t="s">
        <v>10</v>
      </c>
      <c r="V3953" s="161" t="s">
        <v>11</v>
      </c>
      <c r="W3953" s="161" t="s">
        <v>12</v>
      </c>
      <c r="X3953" s="161" t="s">
        <v>13</v>
      </c>
      <c r="Y3953" s="169">
        <v>6210</v>
      </c>
      <c r="Z3953" s="169">
        <v>9091101</v>
      </c>
      <c r="AA3953" s="166">
        <v>9.8225377107364676E-4</v>
      </c>
      <c r="AB3953" s="158" t="s">
        <v>5803</v>
      </c>
      <c r="AC3953" s="168" t="s">
        <v>3192</v>
      </c>
    </row>
    <row r="3954" spans="1:29" x14ac:dyDescent="0.3">
      <c r="A3954" s="156" t="s">
        <v>2810</v>
      </c>
      <c r="B3954" s="157">
        <v>4</v>
      </c>
      <c r="C3954" s="158" t="s">
        <v>1473</v>
      </c>
      <c r="D3954" s="158" t="s">
        <v>418</v>
      </c>
      <c r="E3954" s="156" t="s">
        <v>2722</v>
      </c>
      <c r="F3954" s="159" t="s">
        <v>369</v>
      </c>
      <c r="G3954" s="156" t="s">
        <v>341</v>
      </c>
      <c r="H3954" s="160">
        <v>44319</v>
      </c>
      <c r="I3954" s="160">
        <v>45852</v>
      </c>
      <c r="J3954" s="161" t="s">
        <v>6174</v>
      </c>
      <c r="K3954" s="162"/>
      <c r="L3954" s="163" t="s">
        <v>1979</v>
      </c>
      <c r="M3954" s="171">
        <v>0</v>
      </c>
      <c r="N3954" s="164">
        <v>11070</v>
      </c>
      <c r="O3954" s="162" t="s">
        <v>7573</v>
      </c>
      <c r="P3954" s="160">
        <v>45852</v>
      </c>
      <c r="Q3954" s="162" t="s">
        <v>7572</v>
      </c>
      <c r="R3954" s="164">
        <v>11070</v>
      </c>
      <c r="S3954" s="162" t="s">
        <v>6235</v>
      </c>
      <c r="T3954" s="163"/>
      <c r="U3954" s="161" t="s">
        <v>10</v>
      </c>
      <c r="V3954" s="161" t="s">
        <v>11</v>
      </c>
      <c r="W3954" s="161" t="s">
        <v>12</v>
      </c>
      <c r="X3954" s="161" t="s">
        <v>13</v>
      </c>
      <c r="Y3954" s="169">
        <v>6210</v>
      </c>
      <c r="Z3954" s="169">
        <v>9091101</v>
      </c>
      <c r="AA3954" s="166">
        <v>1.9645075421472938E-2</v>
      </c>
      <c r="AB3954" s="158" t="s">
        <v>5803</v>
      </c>
      <c r="AC3954" s="168" t="s">
        <v>3192</v>
      </c>
    </row>
    <row r="3955" spans="1:29" x14ac:dyDescent="0.3">
      <c r="A3955" s="156" t="s">
        <v>2810</v>
      </c>
      <c r="B3955" s="157">
        <v>4</v>
      </c>
      <c r="C3955" s="158" t="s">
        <v>1473</v>
      </c>
      <c r="D3955" s="158" t="s">
        <v>418</v>
      </c>
      <c r="E3955" s="156" t="s">
        <v>2722</v>
      </c>
      <c r="F3955" s="159" t="s">
        <v>369</v>
      </c>
      <c r="G3955" s="156" t="s">
        <v>341</v>
      </c>
      <c r="H3955" s="160">
        <v>44319</v>
      </c>
      <c r="I3955" s="160">
        <v>45905</v>
      </c>
      <c r="J3955" s="161" t="s">
        <v>6707</v>
      </c>
      <c r="K3955" s="173"/>
      <c r="L3955" s="158" t="s">
        <v>1979</v>
      </c>
      <c r="M3955" s="171">
        <v>0</v>
      </c>
      <c r="N3955" s="164">
        <v>11070</v>
      </c>
      <c r="O3955" s="162" t="s">
        <v>7574</v>
      </c>
      <c r="P3955" s="160">
        <v>45905</v>
      </c>
      <c r="Q3955" s="162" t="s">
        <v>7575</v>
      </c>
      <c r="R3955" s="164">
        <v>11070</v>
      </c>
      <c r="S3955" s="162" t="s">
        <v>6235</v>
      </c>
      <c r="T3955" s="163"/>
      <c r="U3955" s="161" t="s">
        <v>10</v>
      </c>
      <c r="V3955" s="161" t="s">
        <v>11</v>
      </c>
      <c r="W3955" s="161" t="s">
        <v>12</v>
      </c>
      <c r="X3955" s="161" t="s">
        <v>13</v>
      </c>
      <c r="Y3955" s="165">
        <v>6210</v>
      </c>
      <c r="Z3955" s="169">
        <v>9091101</v>
      </c>
      <c r="AA3955" s="166">
        <v>1.9645075421472938E-2</v>
      </c>
      <c r="AB3955" s="158" t="s">
        <v>5803</v>
      </c>
      <c r="AC3955" s="168" t="s">
        <v>3192</v>
      </c>
    </row>
    <row r="3956" spans="1:29" x14ac:dyDescent="0.3">
      <c r="A3956" s="156" t="s">
        <v>2810</v>
      </c>
      <c r="B3956" s="157">
        <v>4</v>
      </c>
      <c r="C3956" s="158" t="s">
        <v>1473</v>
      </c>
      <c r="D3956" s="158" t="s">
        <v>418</v>
      </c>
      <c r="E3956" s="156" t="s">
        <v>2722</v>
      </c>
      <c r="F3956" s="159" t="s">
        <v>369</v>
      </c>
      <c r="G3956" s="156" t="s">
        <v>341</v>
      </c>
      <c r="H3956" s="160">
        <v>44319</v>
      </c>
      <c r="I3956" s="160">
        <v>45922</v>
      </c>
      <c r="J3956" s="161" t="s">
        <v>6707</v>
      </c>
      <c r="K3956" s="162"/>
      <c r="L3956" s="158" t="s">
        <v>1979</v>
      </c>
      <c r="M3956" s="171">
        <v>0</v>
      </c>
      <c r="N3956" s="164">
        <v>11070</v>
      </c>
      <c r="O3956" s="162" t="s">
        <v>7576</v>
      </c>
      <c r="P3956" s="160">
        <v>45922</v>
      </c>
      <c r="Q3956" s="162" t="s">
        <v>7577</v>
      </c>
      <c r="R3956" s="164">
        <v>11070</v>
      </c>
      <c r="S3956" s="158" t="s">
        <v>6235</v>
      </c>
      <c r="T3956" s="163"/>
      <c r="U3956" s="161" t="s">
        <v>10</v>
      </c>
      <c r="V3956" s="161" t="s">
        <v>11</v>
      </c>
      <c r="W3956" s="161" t="s">
        <v>12</v>
      </c>
      <c r="X3956" s="161" t="s">
        <v>13</v>
      </c>
      <c r="Y3956" s="169">
        <v>6210</v>
      </c>
      <c r="Z3956" s="169">
        <v>9091101</v>
      </c>
      <c r="AA3956" s="166">
        <v>1.9645075421472938E-2</v>
      </c>
      <c r="AB3956" s="183" t="s">
        <v>5803</v>
      </c>
      <c r="AC3956" s="168" t="s">
        <v>3192</v>
      </c>
    </row>
    <row r="3957" spans="1:29" x14ac:dyDescent="0.3">
      <c r="A3957" s="156" t="s">
        <v>2810</v>
      </c>
      <c r="B3957" s="157">
        <v>4</v>
      </c>
      <c r="C3957" s="156" t="s">
        <v>1473</v>
      </c>
      <c r="D3957" s="158" t="s">
        <v>418</v>
      </c>
      <c r="E3957" s="156" t="s">
        <v>2722</v>
      </c>
      <c r="F3957" s="159" t="s">
        <v>369</v>
      </c>
      <c r="G3957" s="156" t="s">
        <v>341</v>
      </c>
      <c r="H3957" s="160">
        <v>44319</v>
      </c>
      <c r="I3957" s="160">
        <v>46034</v>
      </c>
      <c r="J3957" s="161" t="s">
        <v>6707</v>
      </c>
      <c r="K3957" s="162"/>
      <c r="L3957" s="163" t="s">
        <v>1979</v>
      </c>
      <c r="M3957" s="171">
        <v>0</v>
      </c>
      <c r="N3957" s="164">
        <v>5535</v>
      </c>
      <c r="O3957" s="162" t="s">
        <v>8021</v>
      </c>
      <c r="P3957" s="160">
        <v>46034</v>
      </c>
      <c r="Q3957" s="162" t="s">
        <v>8022</v>
      </c>
      <c r="R3957" s="164">
        <v>5535</v>
      </c>
      <c r="S3957" s="162" t="s">
        <v>6235</v>
      </c>
      <c r="T3957" s="163"/>
      <c r="U3957" s="161" t="s">
        <v>10</v>
      </c>
      <c r="V3957" s="161" t="s">
        <v>11</v>
      </c>
      <c r="W3957" s="161" t="s">
        <v>12</v>
      </c>
      <c r="X3957" s="161" t="s">
        <v>13</v>
      </c>
      <c r="Y3957" s="169">
        <v>6210</v>
      </c>
      <c r="Z3957" s="169">
        <v>9091101</v>
      </c>
      <c r="AA3957" s="166">
        <v>9.8225377107364689E-3</v>
      </c>
      <c r="AB3957" s="158" t="s">
        <v>5803</v>
      </c>
      <c r="AC3957" s="168" t="s">
        <v>3192</v>
      </c>
    </row>
    <row r="3958" spans="1:29" x14ac:dyDescent="0.3">
      <c r="A3958" s="156" t="s">
        <v>2810</v>
      </c>
      <c r="B3958" s="157">
        <v>4</v>
      </c>
      <c r="C3958" s="158" t="s">
        <v>1473</v>
      </c>
      <c r="D3958" s="158" t="s">
        <v>418</v>
      </c>
      <c r="E3958" s="156" t="s">
        <v>2722</v>
      </c>
      <c r="F3958" s="159" t="s">
        <v>369</v>
      </c>
      <c r="G3958" s="158" t="s">
        <v>341</v>
      </c>
      <c r="H3958" s="160">
        <v>44319</v>
      </c>
      <c r="I3958" s="160">
        <v>46034</v>
      </c>
      <c r="J3958" s="161" t="s">
        <v>6707</v>
      </c>
      <c r="K3958" s="162"/>
      <c r="L3958" s="163" t="s">
        <v>1979</v>
      </c>
      <c r="M3958" s="171">
        <v>0</v>
      </c>
      <c r="N3958" s="164">
        <v>5535</v>
      </c>
      <c r="O3958" s="162" t="s">
        <v>8023</v>
      </c>
      <c r="P3958" s="160">
        <v>46034</v>
      </c>
      <c r="Q3958" s="162" t="s">
        <v>8022</v>
      </c>
      <c r="R3958" s="164">
        <v>5535</v>
      </c>
      <c r="S3958" s="163" t="s">
        <v>6235</v>
      </c>
      <c r="T3958" s="163"/>
      <c r="U3958" s="161" t="s">
        <v>10</v>
      </c>
      <c r="V3958" s="161" t="s">
        <v>11</v>
      </c>
      <c r="W3958" s="161" t="s">
        <v>12</v>
      </c>
      <c r="X3958" s="161" t="s">
        <v>13</v>
      </c>
      <c r="Y3958" s="165">
        <v>6210</v>
      </c>
      <c r="Z3958" s="165">
        <v>9091101</v>
      </c>
      <c r="AA3958" s="166">
        <v>9.8225377107364689E-3</v>
      </c>
      <c r="AB3958" s="167" t="s">
        <v>5803</v>
      </c>
      <c r="AC3958" s="168" t="s">
        <v>3192</v>
      </c>
    </row>
    <row r="3959" spans="1:29" x14ac:dyDescent="0.3">
      <c r="A3959" s="156" t="s">
        <v>2810</v>
      </c>
      <c r="B3959" s="157">
        <v>4</v>
      </c>
      <c r="C3959" s="158" t="s">
        <v>1473</v>
      </c>
      <c r="D3959" s="158" t="s">
        <v>418</v>
      </c>
      <c r="E3959" s="156" t="s">
        <v>2722</v>
      </c>
      <c r="F3959" s="159" t="s">
        <v>369</v>
      </c>
      <c r="G3959" s="158" t="s">
        <v>341</v>
      </c>
      <c r="H3959" s="160">
        <v>44319</v>
      </c>
      <c r="I3959" s="160">
        <v>46049</v>
      </c>
      <c r="J3959" s="161" t="s">
        <v>6707</v>
      </c>
      <c r="K3959" s="162"/>
      <c r="L3959" s="163" t="s">
        <v>1979</v>
      </c>
      <c r="M3959" s="171">
        <v>0</v>
      </c>
      <c r="N3959" s="164">
        <v>11070</v>
      </c>
      <c r="O3959" s="162" t="s">
        <v>8024</v>
      </c>
      <c r="P3959" s="160">
        <v>46049</v>
      </c>
      <c r="Q3959" s="162" t="s">
        <v>8025</v>
      </c>
      <c r="R3959" s="164">
        <v>11070</v>
      </c>
      <c r="S3959" s="163" t="s">
        <v>6235</v>
      </c>
      <c r="T3959" s="163"/>
      <c r="U3959" s="161" t="s">
        <v>10</v>
      </c>
      <c r="V3959" s="161" t="s">
        <v>11</v>
      </c>
      <c r="W3959" s="161" t="s">
        <v>12</v>
      </c>
      <c r="X3959" s="161" t="s">
        <v>13</v>
      </c>
      <c r="Y3959" s="169">
        <v>6210</v>
      </c>
      <c r="Z3959" s="169">
        <v>9091101</v>
      </c>
      <c r="AA3959" s="166">
        <v>1.9645075421472938E-2</v>
      </c>
      <c r="AB3959" s="167" t="s">
        <v>5803</v>
      </c>
      <c r="AC3959" s="168" t="s">
        <v>3192</v>
      </c>
    </row>
    <row r="3960" spans="1:29" x14ac:dyDescent="0.3">
      <c r="A3960" s="156" t="s">
        <v>2810</v>
      </c>
      <c r="B3960" s="157">
        <v>4</v>
      </c>
      <c r="C3960" s="156" t="s">
        <v>1473</v>
      </c>
      <c r="D3960" s="158" t="s">
        <v>418</v>
      </c>
      <c r="E3960" s="156" t="s">
        <v>2722</v>
      </c>
      <c r="F3960" s="159" t="s">
        <v>369</v>
      </c>
      <c r="G3960" s="156" t="s">
        <v>341</v>
      </c>
      <c r="H3960" s="160">
        <v>44319</v>
      </c>
      <c r="I3960" s="160">
        <v>46059</v>
      </c>
      <c r="J3960" s="161" t="s">
        <v>6707</v>
      </c>
      <c r="K3960" s="173"/>
      <c r="L3960" s="163" t="s">
        <v>1979</v>
      </c>
      <c r="M3960" s="171">
        <v>0</v>
      </c>
      <c r="N3960" s="171">
        <v>5535</v>
      </c>
      <c r="O3960" s="176" t="s">
        <v>8026</v>
      </c>
      <c r="P3960" s="160">
        <v>46059</v>
      </c>
      <c r="Q3960" s="162" t="s">
        <v>8027</v>
      </c>
      <c r="R3960" s="164">
        <v>5535</v>
      </c>
      <c r="S3960" s="158" t="s">
        <v>6235</v>
      </c>
      <c r="T3960" s="163"/>
      <c r="U3960" s="161" t="s">
        <v>10</v>
      </c>
      <c r="V3960" s="161" t="s">
        <v>11</v>
      </c>
      <c r="W3960" s="161" t="s">
        <v>12</v>
      </c>
      <c r="X3960" s="161" t="s">
        <v>13</v>
      </c>
      <c r="Y3960" s="169">
        <v>6210</v>
      </c>
      <c r="Z3960" s="177">
        <v>9091101</v>
      </c>
      <c r="AA3960" s="166">
        <v>9.8225377107364689E-3</v>
      </c>
      <c r="AB3960" s="156" t="s">
        <v>5803</v>
      </c>
      <c r="AC3960" s="168" t="s">
        <v>3192</v>
      </c>
    </row>
    <row r="3961" spans="1:29" x14ac:dyDescent="0.3">
      <c r="A3961" s="156" t="s">
        <v>2810</v>
      </c>
      <c r="B3961" s="157">
        <v>4</v>
      </c>
      <c r="C3961" s="158" t="s">
        <v>1473</v>
      </c>
      <c r="D3961" s="158" t="s">
        <v>418</v>
      </c>
      <c r="E3961" s="156" t="s">
        <v>2722</v>
      </c>
      <c r="F3961" s="159" t="s">
        <v>369</v>
      </c>
      <c r="G3961" s="156" t="s">
        <v>341</v>
      </c>
      <c r="H3961" s="160">
        <v>44319</v>
      </c>
      <c r="I3961" s="160">
        <v>46132</v>
      </c>
      <c r="J3961" s="161" t="s">
        <v>6707</v>
      </c>
      <c r="K3961" s="162"/>
      <c r="L3961" s="163" t="s">
        <v>1979</v>
      </c>
      <c r="M3961" s="171">
        <v>0</v>
      </c>
      <c r="N3961" s="164">
        <v>22140</v>
      </c>
      <c r="O3961" s="162" t="s">
        <v>8028</v>
      </c>
      <c r="P3961" s="160">
        <v>46132</v>
      </c>
      <c r="Q3961" s="162" t="s">
        <v>8029</v>
      </c>
      <c r="R3961" s="164">
        <v>22140</v>
      </c>
      <c r="S3961" s="163" t="s">
        <v>6235</v>
      </c>
      <c r="T3961" s="163"/>
      <c r="U3961" s="161" t="s">
        <v>10</v>
      </c>
      <c r="V3961" s="161" t="s">
        <v>11</v>
      </c>
      <c r="W3961" s="161" t="s">
        <v>12</v>
      </c>
      <c r="X3961" s="161" t="s">
        <v>13</v>
      </c>
      <c r="Y3961" s="169">
        <v>6210</v>
      </c>
      <c r="Z3961" s="169">
        <v>9091101</v>
      </c>
      <c r="AA3961" s="166">
        <v>3.9290150842945876E-2</v>
      </c>
      <c r="AB3961" s="158" t="s">
        <v>5803</v>
      </c>
      <c r="AC3961" s="168" t="s">
        <v>3192</v>
      </c>
    </row>
    <row r="3962" spans="1:29" x14ac:dyDescent="0.3">
      <c r="A3962" s="156" t="s">
        <v>2810</v>
      </c>
      <c r="B3962" s="157">
        <v>4</v>
      </c>
      <c r="C3962" s="158" t="s">
        <v>1473</v>
      </c>
      <c r="D3962" s="158" t="s">
        <v>418</v>
      </c>
      <c r="E3962" s="156" t="s">
        <v>2722</v>
      </c>
      <c r="F3962" s="159" t="s">
        <v>369</v>
      </c>
      <c r="G3962" s="158" t="s">
        <v>341</v>
      </c>
      <c r="H3962" s="160">
        <v>44319</v>
      </c>
      <c r="I3962" s="160">
        <v>46204</v>
      </c>
      <c r="J3962" s="161" t="s">
        <v>6707</v>
      </c>
      <c r="K3962" s="162"/>
      <c r="L3962" s="163" t="s">
        <v>1979</v>
      </c>
      <c r="M3962" s="171">
        <v>0</v>
      </c>
      <c r="N3962" s="164">
        <v>2214</v>
      </c>
      <c r="O3962" s="162" t="s">
        <v>8458</v>
      </c>
      <c r="P3962" s="160">
        <v>46204</v>
      </c>
      <c r="Q3962" s="162" t="s">
        <v>8459</v>
      </c>
      <c r="R3962" s="171">
        <v>2214</v>
      </c>
      <c r="S3962" s="163" t="s">
        <v>6235</v>
      </c>
      <c r="T3962" s="163"/>
      <c r="U3962" s="161" t="s">
        <v>10</v>
      </c>
      <c r="V3962" s="161" t="s">
        <v>11</v>
      </c>
      <c r="W3962" s="161" t="s">
        <v>12</v>
      </c>
      <c r="X3962" s="161" t="s">
        <v>13</v>
      </c>
      <c r="Y3962" s="165">
        <v>6210</v>
      </c>
      <c r="Z3962" s="165">
        <v>9091101</v>
      </c>
      <c r="AA3962" s="166">
        <v>3.929015084294587E-3</v>
      </c>
      <c r="AB3962" s="167" t="s">
        <v>5803</v>
      </c>
      <c r="AC3962" s="168" t="s">
        <v>3192</v>
      </c>
    </row>
    <row r="3963" spans="1:29" x14ac:dyDescent="0.3">
      <c r="A3963" s="156" t="s">
        <v>2810</v>
      </c>
      <c r="B3963" s="157">
        <v>4</v>
      </c>
      <c r="C3963" s="158" t="s">
        <v>1473</v>
      </c>
      <c r="D3963" s="158" t="s">
        <v>418</v>
      </c>
      <c r="E3963" s="156" t="s">
        <v>2722</v>
      </c>
      <c r="F3963" s="159" t="s">
        <v>369</v>
      </c>
      <c r="G3963" s="158" t="s">
        <v>341</v>
      </c>
      <c r="H3963" s="160">
        <v>44319</v>
      </c>
      <c r="I3963" s="160">
        <v>46204</v>
      </c>
      <c r="J3963" s="161" t="s">
        <v>6707</v>
      </c>
      <c r="K3963" s="162"/>
      <c r="L3963" s="163" t="s">
        <v>1979</v>
      </c>
      <c r="M3963" s="171">
        <v>0</v>
      </c>
      <c r="N3963" s="164">
        <v>5535</v>
      </c>
      <c r="O3963" s="162" t="s">
        <v>8460</v>
      </c>
      <c r="P3963" s="160">
        <v>46204</v>
      </c>
      <c r="Q3963" s="162" t="s">
        <v>8459</v>
      </c>
      <c r="R3963" s="164">
        <v>5535</v>
      </c>
      <c r="S3963" s="163" t="s">
        <v>6235</v>
      </c>
      <c r="T3963" s="163"/>
      <c r="U3963" s="161" t="s">
        <v>10</v>
      </c>
      <c r="V3963" s="161" t="s">
        <v>11</v>
      </c>
      <c r="W3963" s="161" t="s">
        <v>12</v>
      </c>
      <c r="X3963" s="161" t="s">
        <v>13</v>
      </c>
      <c r="Y3963" s="165">
        <v>6210</v>
      </c>
      <c r="Z3963" s="165">
        <v>9091101</v>
      </c>
      <c r="AA3963" s="166">
        <v>9.8225377107364689E-3</v>
      </c>
      <c r="AB3963" s="167" t="s">
        <v>5803</v>
      </c>
      <c r="AC3963" s="168" t="s">
        <v>3192</v>
      </c>
    </row>
    <row r="3964" spans="1:29" x14ac:dyDescent="0.3">
      <c r="A3964" s="156" t="s">
        <v>2810</v>
      </c>
      <c r="B3964" s="157">
        <v>4</v>
      </c>
      <c r="C3964" s="158" t="s">
        <v>1473</v>
      </c>
      <c r="D3964" s="156" t="s">
        <v>418</v>
      </c>
      <c r="E3964" s="156" t="s">
        <v>2722</v>
      </c>
      <c r="F3964" s="158" t="s">
        <v>369</v>
      </c>
      <c r="G3964" s="158" t="s">
        <v>341</v>
      </c>
      <c r="H3964" s="160">
        <v>44319</v>
      </c>
      <c r="I3964" s="160">
        <v>46223</v>
      </c>
      <c r="J3964" s="161" t="s">
        <v>6707</v>
      </c>
      <c r="K3964" s="162"/>
      <c r="L3964" s="163" t="s">
        <v>1979</v>
      </c>
      <c r="M3964" s="171">
        <v>0</v>
      </c>
      <c r="N3964" s="171">
        <v>11070</v>
      </c>
      <c r="O3964" s="162" t="s">
        <v>8461</v>
      </c>
      <c r="P3964" s="160">
        <v>46223</v>
      </c>
      <c r="Q3964" s="162" t="s">
        <v>8462</v>
      </c>
      <c r="R3964" s="171">
        <v>11070</v>
      </c>
      <c r="S3964" s="158" t="s">
        <v>6235</v>
      </c>
      <c r="T3964" s="156"/>
      <c r="U3964" s="161" t="s">
        <v>10</v>
      </c>
      <c r="V3964" s="161" t="s">
        <v>11</v>
      </c>
      <c r="W3964" s="161" t="s">
        <v>12</v>
      </c>
      <c r="X3964" s="161" t="s">
        <v>13</v>
      </c>
      <c r="Y3964" s="165">
        <v>6210</v>
      </c>
      <c r="Z3964" s="165">
        <v>9091101</v>
      </c>
      <c r="AA3964" s="166">
        <v>1.9645075421472938E-2</v>
      </c>
      <c r="AB3964" s="158" t="s">
        <v>5803</v>
      </c>
      <c r="AC3964" s="168" t="s">
        <v>3192</v>
      </c>
    </row>
    <row r="3965" spans="1:29" x14ac:dyDescent="0.3">
      <c r="A3965" s="156" t="s">
        <v>2810</v>
      </c>
      <c r="B3965" s="157">
        <v>4</v>
      </c>
      <c r="C3965" s="156" t="s">
        <v>1473</v>
      </c>
      <c r="D3965" s="156" t="s">
        <v>418</v>
      </c>
      <c r="E3965" s="156" t="s">
        <v>2722</v>
      </c>
      <c r="F3965" s="159" t="s">
        <v>369</v>
      </c>
      <c r="G3965" s="156" t="s">
        <v>341</v>
      </c>
      <c r="H3965" s="160">
        <v>44319</v>
      </c>
      <c r="I3965" s="160">
        <v>46223</v>
      </c>
      <c r="J3965" s="161" t="s">
        <v>6707</v>
      </c>
      <c r="K3965" s="162"/>
      <c r="L3965" s="163" t="s">
        <v>1979</v>
      </c>
      <c r="M3965" s="171">
        <v>0</v>
      </c>
      <c r="N3965" s="164">
        <v>3321</v>
      </c>
      <c r="O3965" s="162" t="s">
        <v>8463</v>
      </c>
      <c r="P3965" s="160">
        <v>46223</v>
      </c>
      <c r="Q3965" s="162" t="s">
        <v>8462</v>
      </c>
      <c r="R3965" s="164">
        <v>3321</v>
      </c>
      <c r="S3965" s="158" t="s">
        <v>6235</v>
      </c>
      <c r="T3965" s="163"/>
      <c r="U3965" s="161" t="s">
        <v>10</v>
      </c>
      <c r="V3965" s="161" t="s">
        <v>11</v>
      </c>
      <c r="W3965" s="161" t="s">
        <v>12</v>
      </c>
      <c r="X3965" s="161" t="s">
        <v>13</v>
      </c>
      <c r="Y3965" s="169">
        <v>6210</v>
      </c>
      <c r="Z3965" s="169">
        <v>9091101</v>
      </c>
      <c r="AA3965" s="166">
        <v>5.893522626441881E-3</v>
      </c>
      <c r="AB3965" s="158" t="s">
        <v>5803</v>
      </c>
      <c r="AC3965" s="168" t="s">
        <v>3192</v>
      </c>
    </row>
    <row r="3966" spans="1:29" x14ac:dyDescent="0.3">
      <c r="A3966" s="156" t="s">
        <v>2810</v>
      </c>
      <c r="B3966" s="157">
        <v>4</v>
      </c>
      <c r="C3966" s="158" t="s">
        <v>1473</v>
      </c>
      <c r="D3966" s="156" t="s">
        <v>418</v>
      </c>
      <c r="E3966" s="156" t="s">
        <v>2722</v>
      </c>
      <c r="F3966" s="159" t="s">
        <v>369</v>
      </c>
      <c r="G3966" s="156" t="s">
        <v>341</v>
      </c>
      <c r="H3966" s="160">
        <v>44319</v>
      </c>
      <c r="I3966" s="160">
        <v>46905</v>
      </c>
      <c r="J3966" s="161" t="s">
        <v>6707</v>
      </c>
      <c r="K3966" s="162" t="s">
        <v>1939</v>
      </c>
      <c r="L3966" s="163" t="s">
        <v>1979</v>
      </c>
      <c r="M3966" s="171">
        <v>32140</v>
      </c>
      <c r="N3966" s="164">
        <v>32140</v>
      </c>
      <c r="O3966" s="162"/>
      <c r="P3966" s="160"/>
      <c r="Q3966" s="162"/>
      <c r="R3966" s="164">
        <v>0</v>
      </c>
      <c r="S3966" s="162" t="s">
        <v>6235</v>
      </c>
      <c r="T3966" s="163"/>
      <c r="U3966" s="161" t="s">
        <v>10</v>
      </c>
      <c r="V3966" s="161" t="s">
        <v>11</v>
      </c>
      <c r="W3966" s="161" t="s">
        <v>12</v>
      </c>
      <c r="X3966" s="161" t="s">
        <v>13</v>
      </c>
      <c r="Y3966" s="169">
        <v>6210</v>
      </c>
      <c r="Z3966" s="169">
        <v>9091101</v>
      </c>
      <c r="AA3966" s="166">
        <v>0</v>
      </c>
      <c r="AB3966" s="158" t="s">
        <v>5803</v>
      </c>
      <c r="AC3966" s="168" t="s">
        <v>3192</v>
      </c>
    </row>
    <row r="3967" spans="1:29" x14ac:dyDescent="0.3">
      <c r="A3967" s="156" t="s">
        <v>2874</v>
      </c>
      <c r="B3967" s="157">
        <v>3</v>
      </c>
      <c r="C3967" s="158" t="s">
        <v>1473</v>
      </c>
      <c r="D3967" s="158" t="s">
        <v>506</v>
      </c>
      <c r="E3967" s="156" t="s">
        <v>2722</v>
      </c>
      <c r="F3967" s="159" t="s">
        <v>369</v>
      </c>
      <c r="G3967" s="156" t="s">
        <v>341</v>
      </c>
      <c r="H3967" s="160">
        <v>44319</v>
      </c>
      <c r="I3967" s="160">
        <v>45359</v>
      </c>
      <c r="J3967" s="161" t="s">
        <v>5251</v>
      </c>
      <c r="K3967" s="162"/>
      <c r="L3967" s="163" t="s">
        <v>1980</v>
      </c>
      <c r="M3967" s="171">
        <v>0</v>
      </c>
      <c r="N3967" s="164">
        <v>3555</v>
      </c>
      <c r="O3967" s="162">
        <v>211570001</v>
      </c>
      <c r="P3967" s="160">
        <v>45359</v>
      </c>
      <c r="Q3967" s="162" t="s">
        <v>5965</v>
      </c>
      <c r="R3967" s="164">
        <v>3555</v>
      </c>
      <c r="S3967" s="158"/>
      <c r="T3967" s="163"/>
      <c r="U3967" s="161" t="s">
        <v>10</v>
      </c>
      <c r="V3967" s="161" t="s">
        <v>11</v>
      </c>
      <c r="W3967" s="161" t="s">
        <v>12</v>
      </c>
      <c r="X3967" s="161" t="s">
        <v>13</v>
      </c>
      <c r="Y3967" s="169">
        <v>6210</v>
      </c>
      <c r="Z3967" s="169">
        <v>9251101</v>
      </c>
      <c r="AA3967" s="166">
        <v>9.72640218878249E-3</v>
      </c>
      <c r="AB3967" s="158" t="s">
        <v>5804</v>
      </c>
      <c r="AC3967" s="168" t="s">
        <v>3257</v>
      </c>
    </row>
    <row r="3968" spans="1:29" x14ac:dyDescent="0.3">
      <c r="A3968" s="156" t="s">
        <v>2874</v>
      </c>
      <c r="B3968" s="157">
        <v>3</v>
      </c>
      <c r="C3968" s="158" t="s">
        <v>1473</v>
      </c>
      <c r="D3968" s="163" t="s">
        <v>506</v>
      </c>
      <c r="E3968" s="156" t="s">
        <v>2722</v>
      </c>
      <c r="F3968" s="159" t="s">
        <v>369</v>
      </c>
      <c r="G3968" s="156" t="s">
        <v>341</v>
      </c>
      <c r="H3968" s="160">
        <v>44319</v>
      </c>
      <c r="I3968" s="160">
        <v>45373</v>
      </c>
      <c r="J3968" s="161" t="s">
        <v>5251</v>
      </c>
      <c r="K3968" s="162"/>
      <c r="L3968" s="163" t="s">
        <v>1980</v>
      </c>
      <c r="M3968" s="171">
        <v>0</v>
      </c>
      <c r="N3968" s="164">
        <v>5376.7</v>
      </c>
      <c r="O3968" s="162">
        <v>211570002</v>
      </c>
      <c r="P3968" s="160">
        <v>45373</v>
      </c>
      <c r="Q3968" s="162" t="s">
        <v>5999</v>
      </c>
      <c r="R3968" s="164">
        <v>5376.7</v>
      </c>
      <c r="S3968" s="162"/>
      <c r="T3968" s="163"/>
      <c r="U3968" s="161" t="s">
        <v>10</v>
      </c>
      <c r="V3968" s="161" t="s">
        <v>11</v>
      </c>
      <c r="W3968" s="161" t="s">
        <v>12</v>
      </c>
      <c r="X3968" s="161" t="s">
        <v>13</v>
      </c>
      <c r="Y3968" s="169">
        <v>6210</v>
      </c>
      <c r="Z3968" s="169">
        <v>9251101</v>
      </c>
      <c r="AA3968" s="166">
        <v>1.4710533515731873E-2</v>
      </c>
      <c r="AB3968" s="158" t="s">
        <v>5804</v>
      </c>
      <c r="AC3968" s="168" t="s">
        <v>3257</v>
      </c>
    </row>
    <row r="3969" spans="1:29" x14ac:dyDescent="0.3">
      <c r="A3969" s="156" t="s">
        <v>2874</v>
      </c>
      <c r="B3969" s="157">
        <v>3</v>
      </c>
      <c r="C3969" s="158" t="s">
        <v>1473</v>
      </c>
      <c r="D3969" s="158" t="s">
        <v>506</v>
      </c>
      <c r="E3969" s="156" t="s">
        <v>2722</v>
      </c>
      <c r="F3969" s="159" t="s">
        <v>369</v>
      </c>
      <c r="G3969" s="158" t="s">
        <v>341</v>
      </c>
      <c r="H3969" s="160">
        <v>44319</v>
      </c>
      <c r="I3969" s="160">
        <v>44742</v>
      </c>
      <c r="J3969" s="161" t="s">
        <v>2202</v>
      </c>
      <c r="K3969" s="162"/>
      <c r="L3969" s="163" t="s">
        <v>1980</v>
      </c>
      <c r="M3969" s="171">
        <v>0</v>
      </c>
      <c r="N3969" s="164">
        <v>8880</v>
      </c>
      <c r="O3969" s="162"/>
      <c r="P3969" s="160"/>
      <c r="Q3969" s="162"/>
      <c r="R3969" s="164">
        <v>8880</v>
      </c>
      <c r="S3969" s="163"/>
      <c r="T3969" s="163"/>
      <c r="U3969" s="161" t="s">
        <v>10</v>
      </c>
      <c r="V3969" s="161" t="s">
        <v>11</v>
      </c>
      <c r="W3969" s="161" t="s">
        <v>12</v>
      </c>
      <c r="X3969" s="161" t="s">
        <v>13</v>
      </c>
      <c r="Y3969" s="169">
        <v>6210</v>
      </c>
      <c r="Z3969" s="169">
        <v>9251101</v>
      </c>
      <c r="AA3969" s="166">
        <v>2.4295485636114909E-2</v>
      </c>
      <c r="AB3969" s="167" t="s">
        <v>5415</v>
      </c>
      <c r="AC3969" s="168" t="s">
        <v>3257</v>
      </c>
    </row>
    <row r="3970" spans="1:29" x14ac:dyDescent="0.3">
      <c r="A3970" s="156" t="s">
        <v>2874</v>
      </c>
      <c r="B3970" s="157">
        <v>3</v>
      </c>
      <c r="C3970" s="158" t="s">
        <v>1473</v>
      </c>
      <c r="D3970" s="158" t="s">
        <v>506</v>
      </c>
      <c r="E3970" s="156" t="s">
        <v>2722</v>
      </c>
      <c r="F3970" s="159" t="s">
        <v>369</v>
      </c>
      <c r="G3970" s="158" t="s">
        <v>341</v>
      </c>
      <c r="H3970" s="160">
        <v>44319</v>
      </c>
      <c r="I3970" s="160">
        <v>44742</v>
      </c>
      <c r="J3970" s="161" t="s">
        <v>2202</v>
      </c>
      <c r="K3970" s="162"/>
      <c r="L3970" s="163" t="s">
        <v>1980</v>
      </c>
      <c r="M3970" s="171">
        <v>0</v>
      </c>
      <c r="N3970" s="164">
        <v>1998</v>
      </c>
      <c r="O3970" s="162"/>
      <c r="P3970" s="160"/>
      <c r="Q3970" s="162"/>
      <c r="R3970" s="164">
        <v>1998</v>
      </c>
      <c r="S3970" s="163"/>
      <c r="T3970" s="163"/>
      <c r="U3970" s="161" t="s">
        <v>10</v>
      </c>
      <c r="V3970" s="161" t="s">
        <v>11</v>
      </c>
      <c r="W3970" s="161" t="s">
        <v>12</v>
      </c>
      <c r="X3970" s="161" t="s">
        <v>13</v>
      </c>
      <c r="Y3970" s="165">
        <v>6210</v>
      </c>
      <c r="Z3970" s="165">
        <v>9251101</v>
      </c>
      <c r="AA3970" s="166">
        <v>5.4664842681258546E-3</v>
      </c>
      <c r="AB3970" s="167" t="s">
        <v>5416</v>
      </c>
      <c r="AC3970" s="168" t="s">
        <v>3257</v>
      </c>
    </row>
    <row r="3971" spans="1:29" x14ac:dyDescent="0.3">
      <c r="A3971" s="156" t="s">
        <v>2874</v>
      </c>
      <c r="B3971" s="157">
        <v>3</v>
      </c>
      <c r="C3971" s="158" t="s">
        <v>1473</v>
      </c>
      <c r="D3971" s="156" t="s">
        <v>506</v>
      </c>
      <c r="E3971" s="156" t="s">
        <v>2722</v>
      </c>
      <c r="F3971" s="159" t="s">
        <v>369</v>
      </c>
      <c r="G3971" s="156" t="s">
        <v>341</v>
      </c>
      <c r="H3971" s="160">
        <v>44319</v>
      </c>
      <c r="I3971" s="160">
        <v>44791</v>
      </c>
      <c r="J3971" s="161" t="s">
        <v>2671</v>
      </c>
      <c r="K3971" s="162"/>
      <c r="L3971" s="163" t="s">
        <v>1980</v>
      </c>
      <c r="M3971" s="171">
        <v>0</v>
      </c>
      <c r="N3971" s="164">
        <v>-8880</v>
      </c>
      <c r="O3971" s="162"/>
      <c r="P3971" s="160"/>
      <c r="Q3971" s="162"/>
      <c r="R3971" s="164">
        <v>-8880</v>
      </c>
      <c r="S3971" s="158"/>
      <c r="T3971" s="163"/>
      <c r="U3971" s="161" t="s">
        <v>10</v>
      </c>
      <c r="V3971" s="161" t="s">
        <v>11</v>
      </c>
      <c r="W3971" s="161" t="s">
        <v>12</v>
      </c>
      <c r="X3971" s="161" t="s">
        <v>13</v>
      </c>
      <c r="Y3971" s="169">
        <v>6210</v>
      </c>
      <c r="Z3971" s="169">
        <v>9251101</v>
      </c>
      <c r="AA3971" s="166">
        <v>-2.4295485636114909E-2</v>
      </c>
      <c r="AB3971" s="156" t="s">
        <v>5392</v>
      </c>
      <c r="AC3971" s="168" t="s">
        <v>3257</v>
      </c>
    </row>
    <row r="3972" spans="1:29" x14ac:dyDescent="0.3">
      <c r="A3972" s="156" t="s">
        <v>2874</v>
      </c>
      <c r="B3972" s="157">
        <v>3</v>
      </c>
      <c r="C3972" s="158" t="s">
        <v>1473</v>
      </c>
      <c r="D3972" s="158" t="s">
        <v>506</v>
      </c>
      <c r="E3972" s="156" t="s">
        <v>2722</v>
      </c>
      <c r="F3972" s="159" t="s">
        <v>369</v>
      </c>
      <c r="G3972" s="158" t="s">
        <v>341</v>
      </c>
      <c r="H3972" s="160">
        <v>44319</v>
      </c>
      <c r="I3972" s="160">
        <v>44791</v>
      </c>
      <c r="J3972" s="161" t="s">
        <v>2671</v>
      </c>
      <c r="K3972" s="162"/>
      <c r="L3972" s="163" t="s">
        <v>1980</v>
      </c>
      <c r="M3972" s="171">
        <v>0</v>
      </c>
      <c r="N3972" s="164">
        <v>-1998</v>
      </c>
      <c r="O3972" s="162"/>
      <c r="P3972" s="160"/>
      <c r="Q3972" s="162"/>
      <c r="R3972" s="164">
        <v>-1998</v>
      </c>
      <c r="S3972" s="163"/>
      <c r="T3972" s="163"/>
      <c r="U3972" s="161" t="s">
        <v>10</v>
      </c>
      <c r="V3972" s="161" t="s">
        <v>11</v>
      </c>
      <c r="W3972" s="161" t="s">
        <v>12</v>
      </c>
      <c r="X3972" s="161" t="s">
        <v>13</v>
      </c>
      <c r="Y3972" s="169">
        <v>6210</v>
      </c>
      <c r="Z3972" s="169">
        <v>9251101</v>
      </c>
      <c r="AA3972" s="166">
        <v>-5.4664842681258546E-3</v>
      </c>
      <c r="AB3972" s="167" t="s">
        <v>5392</v>
      </c>
      <c r="AC3972" s="168" t="s">
        <v>3257</v>
      </c>
    </row>
    <row r="3973" spans="1:29" x14ac:dyDescent="0.3">
      <c r="A3973" s="156" t="s">
        <v>2874</v>
      </c>
      <c r="B3973" s="157">
        <v>3</v>
      </c>
      <c r="C3973" s="158" t="s">
        <v>1473</v>
      </c>
      <c r="D3973" s="158" t="s">
        <v>506</v>
      </c>
      <c r="E3973" s="156" t="s">
        <v>2722</v>
      </c>
      <c r="F3973" s="159" t="s">
        <v>369</v>
      </c>
      <c r="G3973" s="158" t="s">
        <v>341</v>
      </c>
      <c r="H3973" s="160">
        <v>44319</v>
      </c>
      <c r="I3973" s="160">
        <v>46905</v>
      </c>
      <c r="J3973" s="161" t="s">
        <v>6707</v>
      </c>
      <c r="K3973" s="162" t="s">
        <v>1940</v>
      </c>
      <c r="L3973" s="163" t="s">
        <v>1980</v>
      </c>
      <c r="M3973" s="171">
        <v>356568.3</v>
      </c>
      <c r="N3973" s="164">
        <v>356568.3</v>
      </c>
      <c r="O3973" s="162"/>
      <c r="P3973" s="160"/>
      <c r="Q3973" s="162"/>
      <c r="R3973" s="164">
        <v>0</v>
      </c>
      <c r="S3973" s="163"/>
      <c r="T3973" s="163"/>
      <c r="U3973" s="161" t="s">
        <v>10</v>
      </c>
      <c r="V3973" s="161" t="s">
        <v>11</v>
      </c>
      <c r="W3973" s="161" t="s">
        <v>12</v>
      </c>
      <c r="X3973" s="161" t="s">
        <v>13</v>
      </c>
      <c r="Y3973" s="165">
        <v>6210</v>
      </c>
      <c r="Z3973" s="165">
        <v>9251101</v>
      </c>
      <c r="AA3973" s="166">
        <v>0</v>
      </c>
      <c r="AB3973" s="167" t="s">
        <v>5804</v>
      </c>
      <c r="AC3973" s="168" t="s">
        <v>3257</v>
      </c>
    </row>
    <row r="3974" spans="1:29" x14ac:dyDescent="0.3">
      <c r="A3974" s="156" t="s">
        <v>1959</v>
      </c>
      <c r="B3974" s="157">
        <v>4</v>
      </c>
      <c r="C3974" s="158" t="s">
        <v>1473</v>
      </c>
      <c r="D3974" s="158" t="s">
        <v>418</v>
      </c>
      <c r="E3974" s="156" t="s">
        <v>236</v>
      </c>
      <c r="F3974" s="159" t="s">
        <v>369</v>
      </c>
      <c r="G3974" s="158" t="s">
        <v>341</v>
      </c>
      <c r="H3974" s="160">
        <v>44319</v>
      </c>
      <c r="I3974" s="160">
        <v>45323</v>
      </c>
      <c r="J3974" s="161" t="s">
        <v>5251</v>
      </c>
      <c r="K3974" s="162"/>
      <c r="L3974" s="163" t="s">
        <v>1982</v>
      </c>
      <c r="M3974" s="171">
        <v>95400</v>
      </c>
      <c r="N3974" s="164">
        <v>95400</v>
      </c>
      <c r="O3974" s="162"/>
      <c r="P3974" s="160"/>
      <c r="Q3974" s="162"/>
      <c r="R3974" s="164">
        <v>0</v>
      </c>
      <c r="S3974" s="163"/>
      <c r="T3974" s="163"/>
      <c r="U3974" s="161" t="s">
        <v>10</v>
      </c>
      <c r="V3974" s="161" t="s">
        <v>11</v>
      </c>
      <c r="W3974" s="161" t="s">
        <v>12</v>
      </c>
      <c r="X3974" s="161" t="s">
        <v>13</v>
      </c>
      <c r="Y3974" s="169">
        <v>6210</v>
      </c>
      <c r="Z3974" s="169">
        <v>9091102</v>
      </c>
      <c r="AA3974" s="166">
        <v>0</v>
      </c>
      <c r="AB3974" s="158" t="s">
        <v>1960</v>
      </c>
      <c r="AC3974" s="168" t="s">
        <v>3196</v>
      </c>
    </row>
    <row r="3975" spans="1:29" x14ac:dyDescent="0.3">
      <c r="A3975" s="156" t="s">
        <v>1959</v>
      </c>
      <c r="B3975" s="157">
        <v>4</v>
      </c>
      <c r="C3975" s="156" t="s">
        <v>1473</v>
      </c>
      <c r="D3975" s="156" t="s">
        <v>418</v>
      </c>
      <c r="E3975" s="156" t="s">
        <v>236</v>
      </c>
      <c r="F3975" s="158" t="s">
        <v>369</v>
      </c>
      <c r="G3975" s="158" t="s">
        <v>341</v>
      </c>
      <c r="H3975" s="160">
        <v>44319</v>
      </c>
      <c r="I3975" s="160">
        <v>45324</v>
      </c>
      <c r="J3975" s="161" t="s">
        <v>5251</v>
      </c>
      <c r="K3975" s="162" t="s">
        <v>1941</v>
      </c>
      <c r="L3975" s="158" t="s">
        <v>1982</v>
      </c>
      <c r="M3975" s="171">
        <v>-95400</v>
      </c>
      <c r="N3975" s="171">
        <v>-95400</v>
      </c>
      <c r="O3975" s="176"/>
      <c r="P3975" s="160"/>
      <c r="Q3975" s="162"/>
      <c r="R3975" s="171">
        <v>0</v>
      </c>
      <c r="S3975" s="158"/>
      <c r="T3975" s="156"/>
      <c r="U3975" s="161" t="s">
        <v>10</v>
      </c>
      <c r="V3975" s="161" t="s">
        <v>11</v>
      </c>
      <c r="W3975" s="161" t="s">
        <v>12</v>
      </c>
      <c r="X3975" s="161" t="s">
        <v>13</v>
      </c>
      <c r="Y3975" s="165">
        <v>6210</v>
      </c>
      <c r="Z3975" s="157">
        <v>9091102</v>
      </c>
      <c r="AA3975" s="166">
        <v>0</v>
      </c>
      <c r="AB3975" s="183" t="s">
        <v>5791</v>
      </c>
      <c r="AC3975" s="168" t="s">
        <v>3196</v>
      </c>
    </row>
    <row r="3976" spans="1:29" x14ac:dyDescent="0.3">
      <c r="A3976" s="156" t="s">
        <v>1961</v>
      </c>
      <c r="B3976" s="157">
        <v>3</v>
      </c>
      <c r="C3976" s="158" t="s">
        <v>1473</v>
      </c>
      <c r="D3976" s="158" t="s">
        <v>506</v>
      </c>
      <c r="E3976" s="156" t="s">
        <v>236</v>
      </c>
      <c r="F3976" s="159" t="s">
        <v>369</v>
      </c>
      <c r="G3976" s="158" t="s">
        <v>341</v>
      </c>
      <c r="H3976" s="160">
        <v>44319</v>
      </c>
      <c r="I3976" s="160">
        <v>45323</v>
      </c>
      <c r="J3976" s="161" t="s">
        <v>5251</v>
      </c>
      <c r="K3976" s="162"/>
      <c r="L3976" s="163" t="s">
        <v>1981</v>
      </c>
      <c r="M3976" s="171">
        <v>95400</v>
      </c>
      <c r="N3976" s="164">
        <v>95400</v>
      </c>
      <c r="O3976" s="162"/>
      <c r="P3976" s="160"/>
      <c r="Q3976" s="162"/>
      <c r="R3976" s="164">
        <v>0</v>
      </c>
      <c r="S3976" s="163"/>
      <c r="T3976" s="163"/>
      <c r="U3976" s="161" t="s">
        <v>10</v>
      </c>
      <c r="V3976" s="161" t="s">
        <v>11</v>
      </c>
      <c r="W3976" s="161" t="s">
        <v>12</v>
      </c>
      <c r="X3976" s="161" t="s">
        <v>13</v>
      </c>
      <c r="Y3976" s="165">
        <v>6210</v>
      </c>
      <c r="Z3976" s="165">
        <v>9251102</v>
      </c>
      <c r="AA3976" s="166">
        <v>0</v>
      </c>
      <c r="AB3976" s="167" t="s">
        <v>1962</v>
      </c>
      <c r="AC3976" s="168" t="s">
        <v>3261</v>
      </c>
    </row>
    <row r="3977" spans="1:29" x14ac:dyDescent="0.3">
      <c r="A3977" s="156" t="s">
        <v>1961</v>
      </c>
      <c r="B3977" s="157">
        <v>3</v>
      </c>
      <c r="C3977" s="156" t="s">
        <v>1473</v>
      </c>
      <c r="D3977" s="156" t="s">
        <v>506</v>
      </c>
      <c r="E3977" s="156" t="s">
        <v>236</v>
      </c>
      <c r="F3977" s="159" t="s">
        <v>369</v>
      </c>
      <c r="G3977" s="156" t="s">
        <v>341</v>
      </c>
      <c r="H3977" s="160">
        <v>44319</v>
      </c>
      <c r="I3977" s="160">
        <v>45324</v>
      </c>
      <c r="J3977" s="161" t="s">
        <v>5251</v>
      </c>
      <c r="K3977" s="162" t="s">
        <v>1942</v>
      </c>
      <c r="L3977" s="163" t="s">
        <v>1981</v>
      </c>
      <c r="M3977" s="171">
        <v>-95400</v>
      </c>
      <c r="N3977" s="164">
        <v>-95400</v>
      </c>
      <c r="O3977" s="162"/>
      <c r="P3977" s="160"/>
      <c r="Q3977" s="162"/>
      <c r="R3977" s="164">
        <v>0</v>
      </c>
      <c r="S3977" s="158"/>
      <c r="T3977" s="163"/>
      <c r="U3977" s="161" t="s">
        <v>10</v>
      </c>
      <c r="V3977" s="161" t="s">
        <v>11</v>
      </c>
      <c r="W3977" s="161" t="s">
        <v>12</v>
      </c>
      <c r="X3977" s="161" t="s">
        <v>13</v>
      </c>
      <c r="Y3977" s="169">
        <v>6210</v>
      </c>
      <c r="Z3977" s="165">
        <v>9251102</v>
      </c>
      <c r="AA3977" s="166">
        <v>0</v>
      </c>
      <c r="AB3977" s="167" t="s">
        <v>5792</v>
      </c>
      <c r="AC3977" s="168" t="s">
        <v>3261</v>
      </c>
    </row>
    <row r="3978" spans="1:29" x14ac:dyDescent="0.3">
      <c r="A3978" s="156" t="s">
        <v>2853</v>
      </c>
      <c r="B3978" s="157">
        <v>1</v>
      </c>
      <c r="C3978" s="158" t="s">
        <v>1473</v>
      </c>
      <c r="D3978" s="158" t="s">
        <v>268</v>
      </c>
      <c r="E3978" s="156" t="s">
        <v>2722</v>
      </c>
      <c r="F3978" s="159" t="s">
        <v>369</v>
      </c>
      <c r="G3978" s="158" t="s">
        <v>341</v>
      </c>
      <c r="H3978" s="160">
        <v>43647</v>
      </c>
      <c r="I3978" s="160">
        <v>43923</v>
      </c>
      <c r="J3978" s="161" t="s">
        <v>5</v>
      </c>
      <c r="K3978" s="162"/>
      <c r="L3978" s="163" t="s">
        <v>377</v>
      </c>
      <c r="M3978" s="171">
        <v>0</v>
      </c>
      <c r="N3978" s="164">
        <v>17328</v>
      </c>
      <c r="O3978" s="162">
        <v>521305</v>
      </c>
      <c r="P3978" s="160">
        <v>43923</v>
      </c>
      <c r="Q3978" s="162" t="s">
        <v>690</v>
      </c>
      <c r="R3978" s="164">
        <v>17328</v>
      </c>
      <c r="S3978" s="158" t="s">
        <v>2250</v>
      </c>
      <c r="T3978" s="163"/>
      <c r="U3978" s="161" t="s">
        <v>10</v>
      </c>
      <c r="V3978" s="161" t="s">
        <v>11</v>
      </c>
      <c r="W3978" s="161" t="s">
        <v>12</v>
      </c>
      <c r="X3978" s="161" t="s">
        <v>13</v>
      </c>
      <c r="Y3978" s="169">
        <v>6210</v>
      </c>
      <c r="Z3978" s="169">
        <v>9221101</v>
      </c>
      <c r="AA3978" s="166">
        <v>6.9870967741935477E-2</v>
      </c>
      <c r="AB3978" s="167" t="s">
        <v>2291</v>
      </c>
      <c r="AC3978" s="168" t="s">
        <v>3242</v>
      </c>
    </row>
    <row r="3979" spans="1:29" x14ac:dyDescent="0.3">
      <c r="A3979" s="156" t="s">
        <v>2853</v>
      </c>
      <c r="B3979" s="157">
        <v>1</v>
      </c>
      <c r="C3979" s="158" t="s">
        <v>1473</v>
      </c>
      <c r="D3979" s="158" t="s">
        <v>268</v>
      </c>
      <c r="E3979" s="156" t="s">
        <v>2722</v>
      </c>
      <c r="F3979" s="159" t="s">
        <v>369</v>
      </c>
      <c r="G3979" s="158" t="s">
        <v>341</v>
      </c>
      <c r="H3979" s="160">
        <v>43647</v>
      </c>
      <c r="I3979" s="160">
        <v>43923</v>
      </c>
      <c r="J3979" s="161" t="s">
        <v>5</v>
      </c>
      <c r="K3979" s="162"/>
      <c r="L3979" s="163" t="s">
        <v>377</v>
      </c>
      <c r="M3979" s="171">
        <v>0</v>
      </c>
      <c r="N3979" s="164">
        <v>12312</v>
      </c>
      <c r="O3979" s="162">
        <v>521639</v>
      </c>
      <c r="P3979" s="160">
        <v>43923</v>
      </c>
      <c r="Q3979" s="162" t="s">
        <v>690</v>
      </c>
      <c r="R3979" s="164">
        <v>12312</v>
      </c>
      <c r="S3979" s="163" t="s">
        <v>2250</v>
      </c>
      <c r="T3979" s="163"/>
      <c r="U3979" s="161" t="s">
        <v>10</v>
      </c>
      <c r="V3979" s="161" t="s">
        <v>11</v>
      </c>
      <c r="W3979" s="161" t="s">
        <v>12</v>
      </c>
      <c r="X3979" s="161" t="s">
        <v>13</v>
      </c>
      <c r="Y3979" s="165">
        <v>6210</v>
      </c>
      <c r="Z3979" s="165">
        <v>9221101</v>
      </c>
      <c r="AA3979" s="166">
        <v>4.9645161290322579E-2</v>
      </c>
      <c r="AB3979" s="167" t="s">
        <v>2291</v>
      </c>
      <c r="AC3979" s="168" t="s">
        <v>3242</v>
      </c>
    </row>
    <row r="3980" spans="1:29" x14ac:dyDescent="0.3">
      <c r="A3980" s="156" t="s">
        <v>2853</v>
      </c>
      <c r="B3980" s="157">
        <v>1</v>
      </c>
      <c r="C3980" s="156" t="s">
        <v>1473</v>
      </c>
      <c r="D3980" s="158" t="s">
        <v>268</v>
      </c>
      <c r="E3980" s="156" t="s">
        <v>2722</v>
      </c>
      <c r="F3980" s="159" t="s">
        <v>369</v>
      </c>
      <c r="G3980" s="156" t="s">
        <v>341</v>
      </c>
      <c r="H3980" s="160">
        <v>43647</v>
      </c>
      <c r="I3980" s="160">
        <v>43923</v>
      </c>
      <c r="J3980" s="161" t="s">
        <v>5</v>
      </c>
      <c r="K3980" s="162"/>
      <c r="L3980" s="163" t="s">
        <v>377</v>
      </c>
      <c r="M3980" s="171">
        <v>0</v>
      </c>
      <c r="N3980" s="164">
        <v>15960</v>
      </c>
      <c r="O3980" s="162">
        <v>522150</v>
      </c>
      <c r="P3980" s="160">
        <v>43923</v>
      </c>
      <c r="Q3980" s="162" t="s">
        <v>690</v>
      </c>
      <c r="R3980" s="164">
        <v>15960</v>
      </c>
      <c r="S3980" s="162" t="s">
        <v>2250</v>
      </c>
      <c r="T3980" s="163"/>
      <c r="U3980" s="161" t="s">
        <v>10</v>
      </c>
      <c r="V3980" s="161" t="s">
        <v>11</v>
      </c>
      <c r="W3980" s="161" t="s">
        <v>12</v>
      </c>
      <c r="X3980" s="161" t="s">
        <v>13</v>
      </c>
      <c r="Y3980" s="169">
        <v>6210</v>
      </c>
      <c r="Z3980" s="169">
        <v>9221101</v>
      </c>
      <c r="AA3980" s="166">
        <v>6.4354838709677425E-2</v>
      </c>
      <c r="AB3980" s="158" t="s">
        <v>2291</v>
      </c>
      <c r="AC3980" s="168" t="s">
        <v>3242</v>
      </c>
    </row>
    <row r="3981" spans="1:29" x14ac:dyDescent="0.3">
      <c r="A3981" s="156" t="s">
        <v>2853</v>
      </c>
      <c r="B3981" s="157">
        <v>1</v>
      </c>
      <c r="C3981" s="158" t="s">
        <v>1473</v>
      </c>
      <c r="D3981" s="158" t="s">
        <v>268</v>
      </c>
      <c r="E3981" s="156" t="s">
        <v>2722</v>
      </c>
      <c r="F3981" s="159" t="s">
        <v>369</v>
      </c>
      <c r="G3981" s="158" t="s">
        <v>341</v>
      </c>
      <c r="H3981" s="160">
        <v>43647</v>
      </c>
      <c r="I3981" s="160">
        <v>43938</v>
      </c>
      <c r="J3981" s="161" t="s">
        <v>5</v>
      </c>
      <c r="K3981" s="162"/>
      <c r="L3981" s="163" t="s">
        <v>377</v>
      </c>
      <c r="M3981" s="171">
        <v>0</v>
      </c>
      <c r="N3981" s="164">
        <v>12768</v>
      </c>
      <c r="O3981" s="162">
        <v>522494</v>
      </c>
      <c r="P3981" s="160">
        <v>43938</v>
      </c>
      <c r="Q3981" s="162" t="s">
        <v>715</v>
      </c>
      <c r="R3981" s="164">
        <v>12768</v>
      </c>
      <c r="S3981" s="163" t="s">
        <v>2250</v>
      </c>
      <c r="T3981" s="163"/>
      <c r="U3981" s="161" t="s">
        <v>10</v>
      </c>
      <c r="V3981" s="161" t="s">
        <v>11</v>
      </c>
      <c r="W3981" s="161" t="s">
        <v>12</v>
      </c>
      <c r="X3981" s="161" t="s">
        <v>13</v>
      </c>
      <c r="Y3981" s="165">
        <v>6210</v>
      </c>
      <c r="Z3981" s="165">
        <v>9221101</v>
      </c>
      <c r="AA3981" s="166">
        <v>5.1483870967741936E-2</v>
      </c>
      <c r="AB3981" s="172" t="s">
        <v>2291</v>
      </c>
      <c r="AC3981" s="168" t="s">
        <v>3242</v>
      </c>
    </row>
    <row r="3982" spans="1:29" x14ac:dyDescent="0.3">
      <c r="A3982" s="156" t="s">
        <v>2853</v>
      </c>
      <c r="B3982" s="157">
        <v>1</v>
      </c>
      <c r="C3982" s="158" t="s">
        <v>1473</v>
      </c>
      <c r="D3982" s="158" t="s">
        <v>268</v>
      </c>
      <c r="E3982" s="156" t="s">
        <v>2722</v>
      </c>
      <c r="F3982" s="159" t="s">
        <v>369</v>
      </c>
      <c r="G3982" s="158" t="s">
        <v>341</v>
      </c>
      <c r="H3982" s="160">
        <v>43647</v>
      </c>
      <c r="I3982" s="160">
        <v>44000</v>
      </c>
      <c r="J3982" s="161" t="s">
        <v>5</v>
      </c>
      <c r="K3982" s="162"/>
      <c r="L3982" s="163" t="s">
        <v>377</v>
      </c>
      <c r="M3982" s="171">
        <v>0</v>
      </c>
      <c r="N3982" s="164">
        <v>78432</v>
      </c>
      <c r="O3982" s="162">
        <v>523681</v>
      </c>
      <c r="P3982" s="160">
        <v>44000</v>
      </c>
      <c r="Q3982" s="162" t="s">
        <v>890</v>
      </c>
      <c r="R3982" s="164">
        <v>78432</v>
      </c>
      <c r="S3982" s="158" t="s">
        <v>2250</v>
      </c>
      <c r="T3982" s="163"/>
      <c r="U3982" s="161" t="s">
        <v>10</v>
      </c>
      <c r="V3982" s="161" t="s">
        <v>11</v>
      </c>
      <c r="W3982" s="161" t="s">
        <v>12</v>
      </c>
      <c r="X3982" s="161" t="s">
        <v>13</v>
      </c>
      <c r="Y3982" s="169">
        <v>6210</v>
      </c>
      <c r="Z3982" s="169">
        <v>9221101</v>
      </c>
      <c r="AA3982" s="166">
        <v>0.31625806451612903</v>
      </c>
      <c r="AB3982" s="167" t="s">
        <v>2291</v>
      </c>
      <c r="AC3982" s="168" t="s">
        <v>3242</v>
      </c>
    </row>
    <row r="3983" spans="1:29" x14ac:dyDescent="0.3">
      <c r="A3983" s="156" t="s">
        <v>2853</v>
      </c>
      <c r="B3983" s="157">
        <v>1</v>
      </c>
      <c r="C3983" s="158" t="s">
        <v>1473</v>
      </c>
      <c r="D3983" s="158" t="s">
        <v>268</v>
      </c>
      <c r="E3983" s="156" t="s">
        <v>2722</v>
      </c>
      <c r="F3983" s="159" t="s">
        <v>369</v>
      </c>
      <c r="G3983" s="158" t="s">
        <v>341</v>
      </c>
      <c r="H3983" s="160">
        <v>43647</v>
      </c>
      <c r="I3983" s="160">
        <v>44061</v>
      </c>
      <c r="J3983" s="161" t="s">
        <v>5</v>
      </c>
      <c r="K3983" s="162"/>
      <c r="L3983" s="163" t="s">
        <v>377</v>
      </c>
      <c r="M3983" s="171">
        <v>0</v>
      </c>
      <c r="N3983" s="164">
        <v>2850</v>
      </c>
      <c r="O3983" s="162">
        <v>524037</v>
      </c>
      <c r="P3983" s="160">
        <v>44061</v>
      </c>
      <c r="Q3983" s="162" t="s">
        <v>1073</v>
      </c>
      <c r="R3983" s="164">
        <v>2850</v>
      </c>
      <c r="S3983" s="163" t="s">
        <v>2250</v>
      </c>
      <c r="T3983" s="163"/>
      <c r="U3983" s="161" t="s">
        <v>10</v>
      </c>
      <c r="V3983" s="161" t="s">
        <v>11</v>
      </c>
      <c r="W3983" s="161" t="s">
        <v>12</v>
      </c>
      <c r="X3983" s="161" t="s">
        <v>13</v>
      </c>
      <c r="Y3983" s="169">
        <v>6210</v>
      </c>
      <c r="Z3983" s="169">
        <v>9221101</v>
      </c>
      <c r="AA3983" s="166">
        <v>1.1491935483870968E-2</v>
      </c>
      <c r="AB3983" s="167" t="s">
        <v>2291</v>
      </c>
      <c r="AC3983" s="168" t="s">
        <v>3242</v>
      </c>
    </row>
    <row r="3984" spans="1:29" x14ac:dyDescent="0.3">
      <c r="A3984" s="156" t="s">
        <v>2853</v>
      </c>
      <c r="B3984" s="157">
        <v>1</v>
      </c>
      <c r="C3984" s="158" t="s">
        <v>1473</v>
      </c>
      <c r="D3984" s="158" t="s">
        <v>268</v>
      </c>
      <c r="E3984" s="156" t="s">
        <v>2722</v>
      </c>
      <c r="F3984" s="159" t="s">
        <v>369</v>
      </c>
      <c r="G3984" s="158" t="s">
        <v>341</v>
      </c>
      <c r="H3984" s="160">
        <v>43647</v>
      </c>
      <c r="I3984" s="160">
        <v>44117</v>
      </c>
      <c r="J3984" s="161" t="s">
        <v>979</v>
      </c>
      <c r="K3984" s="162"/>
      <c r="L3984" s="163" t="s">
        <v>377</v>
      </c>
      <c r="M3984" s="171">
        <v>0</v>
      </c>
      <c r="N3984" s="164">
        <v>2850</v>
      </c>
      <c r="O3984" s="162">
        <v>524656</v>
      </c>
      <c r="P3984" s="160">
        <v>44117</v>
      </c>
      <c r="Q3984" s="162" t="s">
        <v>1236</v>
      </c>
      <c r="R3984" s="164">
        <v>2850</v>
      </c>
      <c r="S3984" s="163" t="s">
        <v>2250</v>
      </c>
      <c r="T3984" s="163"/>
      <c r="U3984" s="161" t="s">
        <v>10</v>
      </c>
      <c r="V3984" s="161" t="s">
        <v>11</v>
      </c>
      <c r="W3984" s="161" t="s">
        <v>12</v>
      </c>
      <c r="X3984" s="161" t="s">
        <v>13</v>
      </c>
      <c r="Y3984" s="165">
        <v>6210</v>
      </c>
      <c r="Z3984" s="165">
        <v>9221101</v>
      </c>
      <c r="AA3984" s="166">
        <v>1.1491935483870968E-2</v>
      </c>
      <c r="AB3984" s="167" t="s">
        <v>2291</v>
      </c>
      <c r="AC3984" s="168" t="s">
        <v>3242</v>
      </c>
    </row>
    <row r="3985" spans="1:29" x14ac:dyDescent="0.3">
      <c r="A3985" s="156" t="s">
        <v>2853</v>
      </c>
      <c r="B3985" s="157">
        <v>1</v>
      </c>
      <c r="C3985" s="156" t="s">
        <v>1473</v>
      </c>
      <c r="D3985" s="156" t="s">
        <v>268</v>
      </c>
      <c r="E3985" s="156" t="s">
        <v>2722</v>
      </c>
      <c r="F3985" s="159" t="s">
        <v>369</v>
      </c>
      <c r="G3985" s="156" t="s">
        <v>341</v>
      </c>
      <c r="H3985" s="160">
        <v>43647</v>
      </c>
      <c r="I3985" s="160">
        <v>44117</v>
      </c>
      <c r="J3985" s="161" t="s">
        <v>979</v>
      </c>
      <c r="K3985" s="162"/>
      <c r="L3985" s="163" t="s">
        <v>377</v>
      </c>
      <c r="M3985" s="171">
        <v>0</v>
      </c>
      <c r="N3985" s="164">
        <v>1140</v>
      </c>
      <c r="O3985" s="162">
        <v>525159</v>
      </c>
      <c r="P3985" s="160">
        <v>44117</v>
      </c>
      <c r="Q3985" s="162" t="s">
        <v>1236</v>
      </c>
      <c r="R3985" s="164">
        <v>1140</v>
      </c>
      <c r="S3985" s="162" t="s">
        <v>2250</v>
      </c>
      <c r="T3985" s="163"/>
      <c r="U3985" s="161" t="s">
        <v>10</v>
      </c>
      <c r="V3985" s="161" t="s">
        <v>11</v>
      </c>
      <c r="W3985" s="161" t="s">
        <v>12</v>
      </c>
      <c r="X3985" s="161" t="s">
        <v>13</v>
      </c>
      <c r="Y3985" s="169">
        <v>6210</v>
      </c>
      <c r="Z3985" s="169">
        <v>9221101</v>
      </c>
      <c r="AA3985" s="166">
        <v>4.596774193548387E-3</v>
      </c>
      <c r="AB3985" s="158" t="s">
        <v>2291</v>
      </c>
      <c r="AC3985" s="168" t="s">
        <v>3242</v>
      </c>
    </row>
    <row r="3986" spans="1:29" x14ac:dyDescent="0.3">
      <c r="A3986" s="156" t="s">
        <v>2853</v>
      </c>
      <c r="B3986" s="157">
        <v>1</v>
      </c>
      <c r="C3986" s="158" t="s">
        <v>1473</v>
      </c>
      <c r="D3986" s="158" t="s">
        <v>268</v>
      </c>
      <c r="E3986" s="156" t="s">
        <v>2722</v>
      </c>
      <c r="F3986" s="159" t="s">
        <v>369</v>
      </c>
      <c r="G3986" s="158" t="s">
        <v>341</v>
      </c>
      <c r="H3986" s="160">
        <v>43647</v>
      </c>
      <c r="I3986" s="160">
        <v>44232</v>
      </c>
      <c r="J3986" s="161" t="s">
        <v>979</v>
      </c>
      <c r="K3986" s="162"/>
      <c r="L3986" s="163" t="s">
        <v>377</v>
      </c>
      <c r="M3986" s="171">
        <v>0</v>
      </c>
      <c r="N3986" s="164">
        <v>4560</v>
      </c>
      <c r="O3986" s="162">
        <v>525689</v>
      </c>
      <c r="P3986" s="160">
        <v>44232</v>
      </c>
      <c r="Q3986" s="162" t="s">
        <v>1593</v>
      </c>
      <c r="R3986" s="164">
        <v>4560</v>
      </c>
      <c r="S3986" s="163" t="s">
        <v>2250</v>
      </c>
      <c r="T3986" s="163"/>
      <c r="U3986" s="161" t="s">
        <v>10</v>
      </c>
      <c r="V3986" s="161" t="s">
        <v>11</v>
      </c>
      <c r="W3986" s="161" t="s">
        <v>12</v>
      </c>
      <c r="X3986" s="161" t="s">
        <v>13</v>
      </c>
      <c r="Y3986" s="169">
        <v>6210</v>
      </c>
      <c r="Z3986" s="169">
        <v>9221101</v>
      </c>
      <c r="AA3986" s="166">
        <v>1.8387096774193548E-2</v>
      </c>
      <c r="AB3986" s="167" t="s">
        <v>2291</v>
      </c>
      <c r="AC3986" s="168" t="s">
        <v>3242</v>
      </c>
    </row>
    <row r="3987" spans="1:29" x14ac:dyDescent="0.3">
      <c r="A3987" s="156" t="s">
        <v>2853</v>
      </c>
      <c r="B3987" s="157">
        <v>1</v>
      </c>
      <c r="C3987" s="158" t="s">
        <v>1473</v>
      </c>
      <c r="D3987" s="158" t="s">
        <v>268</v>
      </c>
      <c r="E3987" s="156" t="s">
        <v>2722</v>
      </c>
      <c r="F3987" s="159" t="s">
        <v>369</v>
      </c>
      <c r="G3987" s="158" t="s">
        <v>341</v>
      </c>
      <c r="H3987" s="160">
        <v>43647</v>
      </c>
      <c r="I3987" s="160">
        <v>44586</v>
      </c>
      <c r="J3987" s="161" t="s">
        <v>2202</v>
      </c>
      <c r="K3987" s="162"/>
      <c r="L3987" s="163" t="s">
        <v>377</v>
      </c>
      <c r="M3987" s="171">
        <v>0</v>
      </c>
      <c r="N3987" s="164">
        <v>5700</v>
      </c>
      <c r="O3987" s="162">
        <v>526682</v>
      </c>
      <c r="P3987" s="160">
        <v>44586</v>
      </c>
      <c r="Q3987" s="162" t="s">
        <v>2507</v>
      </c>
      <c r="R3987" s="164">
        <v>5700</v>
      </c>
      <c r="S3987" s="163" t="s">
        <v>2250</v>
      </c>
      <c r="T3987" s="163"/>
      <c r="U3987" s="161" t="s">
        <v>10</v>
      </c>
      <c r="V3987" s="161" t="s">
        <v>11</v>
      </c>
      <c r="W3987" s="161" t="s">
        <v>12</v>
      </c>
      <c r="X3987" s="161" t="s">
        <v>13</v>
      </c>
      <c r="Y3987" s="169">
        <v>6210</v>
      </c>
      <c r="Z3987" s="169">
        <v>9221101</v>
      </c>
      <c r="AA3987" s="166">
        <v>2.2983870967741935E-2</v>
      </c>
      <c r="AB3987" s="167" t="s">
        <v>2291</v>
      </c>
      <c r="AC3987" s="168" t="s">
        <v>3242</v>
      </c>
    </row>
    <row r="3988" spans="1:29" x14ac:dyDescent="0.3">
      <c r="A3988" s="156" t="s">
        <v>2853</v>
      </c>
      <c r="B3988" s="157">
        <v>1</v>
      </c>
      <c r="C3988" s="158" t="s">
        <v>1473</v>
      </c>
      <c r="D3988" s="158" t="s">
        <v>268</v>
      </c>
      <c r="E3988" s="156" t="s">
        <v>2722</v>
      </c>
      <c r="F3988" s="159" t="s">
        <v>369</v>
      </c>
      <c r="G3988" s="158" t="s">
        <v>341</v>
      </c>
      <c r="H3988" s="160">
        <v>43647</v>
      </c>
      <c r="I3988" s="160">
        <v>44586</v>
      </c>
      <c r="J3988" s="161" t="s">
        <v>2202</v>
      </c>
      <c r="K3988" s="162"/>
      <c r="L3988" s="163" t="s">
        <v>377</v>
      </c>
      <c r="M3988" s="171">
        <v>0</v>
      </c>
      <c r="N3988" s="164">
        <v>2850</v>
      </c>
      <c r="O3988" s="162">
        <v>527749</v>
      </c>
      <c r="P3988" s="160">
        <v>44586</v>
      </c>
      <c r="Q3988" s="162" t="s">
        <v>2507</v>
      </c>
      <c r="R3988" s="164">
        <v>2850</v>
      </c>
      <c r="S3988" s="163" t="s">
        <v>2250</v>
      </c>
      <c r="T3988" s="163"/>
      <c r="U3988" s="161" t="s">
        <v>10</v>
      </c>
      <c r="V3988" s="161" t="s">
        <v>11</v>
      </c>
      <c r="W3988" s="161" t="s">
        <v>12</v>
      </c>
      <c r="X3988" s="161" t="s">
        <v>13</v>
      </c>
      <c r="Y3988" s="169">
        <v>6210</v>
      </c>
      <c r="Z3988" s="169">
        <v>9221101</v>
      </c>
      <c r="AA3988" s="166">
        <v>1.1491935483870968E-2</v>
      </c>
      <c r="AB3988" s="167" t="s">
        <v>2291</v>
      </c>
      <c r="AC3988" s="168" t="s">
        <v>3242</v>
      </c>
    </row>
    <row r="3989" spans="1:29" x14ac:dyDescent="0.3">
      <c r="A3989" s="156" t="s">
        <v>2853</v>
      </c>
      <c r="B3989" s="157">
        <v>1</v>
      </c>
      <c r="C3989" s="156" t="s">
        <v>1473</v>
      </c>
      <c r="D3989" s="158" t="s">
        <v>268</v>
      </c>
      <c r="E3989" s="156" t="s">
        <v>2722</v>
      </c>
      <c r="F3989" s="159" t="s">
        <v>369</v>
      </c>
      <c r="G3989" s="156" t="s">
        <v>341</v>
      </c>
      <c r="H3989" s="160">
        <v>43647</v>
      </c>
      <c r="I3989" s="160">
        <v>44586</v>
      </c>
      <c r="J3989" s="161" t="s">
        <v>2202</v>
      </c>
      <c r="K3989" s="173"/>
      <c r="L3989" s="156" t="s">
        <v>377</v>
      </c>
      <c r="M3989" s="171">
        <v>0</v>
      </c>
      <c r="N3989" s="171">
        <v>3420</v>
      </c>
      <c r="O3989" s="162">
        <v>528252</v>
      </c>
      <c r="P3989" s="160">
        <v>44586</v>
      </c>
      <c r="Q3989" s="162" t="s">
        <v>2507</v>
      </c>
      <c r="R3989" s="171">
        <v>3420</v>
      </c>
      <c r="S3989" s="163" t="s">
        <v>2250</v>
      </c>
      <c r="T3989" s="163"/>
      <c r="U3989" s="161" t="s">
        <v>10</v>
      </c>
      <c r="V3989" s="161" t="s">
        <v>11</v>
      </c>
      <c r="W3989" s="161" t="s">
        <v>12</v>
      </c>
      <c r="X3989" s="161" t="s">
        <v>13</v>
      </c>
      <c r="Y3989" s="169">
        <v>6210</v>
      </c>
      <c r="Z3989" s="169">
        <v>9221101</v>
      </c>
      <c r="AA3989" s="166">
        <v>1.3790322580645161E-2</v>
      </c>
      <c r="AB3989" s="183" t="s">
        <v>2291</v>
      </c>
      <c r="AC3989" s="168" t="s">
        <v>3242</v>
      </c>
    </row>
    <row r="3990" spans="1:29" x14ac:dyDescent="0.3">
      <c r="A3990" s="156" t="s">
        <v>2853</v>
      </c>
      <c r="B3990" s="157">
        <v>1</v>
      </c>
      <c r="C3990" s="158" t="s">
        <v>1473</v>
      </c>
      <c r="D3990" s="158" t="s">
        <v>268</v>
      </c>
      <c r="E3990" s="156" t="s">
        <v>2722</v>
      </c>
      <c r="F3990" s="159" t="s">
        <v>369</v>
      </c>
      <c r="G3990" s="158" t="s">
        <v>341</v>
      </c>
      <c r="H3990" s="160">
        <v>43647</v>
      </c>
      <c r="I3990" s="160">
        <v>44586</v>
      </c>
      <c r="J3990" s="161" t="s">
        <v>2202</v>
      </c>
      <c r="K3990" s="162"/>
      <c r="L3990" s="163" t="s">
        <v>377</v>
      </c>
      <c r="M3990" s="171">
        <v>0</v>
      </c>
      <c r="N3990" s="164">
        <v>5130</v>
      </c>
      <c r="O3990" s="162">
        <v>528689</v>
      </c>
      <c r="P3990" s="160">
        <v>44586</v>
      </c>
      <c r="Q3990" s="162" t="s">
        <v>2507</v>
      </c>
      <c r="R3990" s="164">
        <v>5130</v>
      </c>
      <c r="S3990" s="158" t="s">
        <v>2250</v>
      </c>
      <c r="T3990" s="163"/>
      <c r="U3990" s="161" t="s">
        <v>10</v>
      </c>
      <c r="V3990" s="161" t="s">
        <v>11</v>
      </c>
      <c r="W3990" s="161" t="s">
        <v>12</v>
      </c>
      <c r="X3990" s="161" t="s">
        <v>13</v>
      </c>
      <c r="Y3990" s="169">
        <v>6210</v>
      </c>
      <c r="Z3990" s="169">
        <v>9221101</v>
      </c>
      <c r="AA3990" s="166">
        <v>2.0685483870967743E-2</v>
      </c>
      <c r="AB3990" s="167" t="s">
        <v>2291</v>
      </c>
      <c r="AC3990" s="168" t="s">
        <v>3242</v>
      </c>
    </row>
    <row r="3991" spans="1:29" x14ac:dyDescent="0.3">
      <c r="A3991" s="156" t="s">
        <v>2853</v>
      </c>
      <c r="B3991" s="157">
        <v>1</v>
      </c>
      <c r="C3991" s="158" t="s">
        <v>1473</v>
      </c>
      <c r="D3991" s="158" t="s">
        <v>268</v>
      </c>
      <c r="E3991" s="156" t="s">
        <v>2722</v>
      </c>
      <c r="F3991" s="159" t="s">
        <v>369</v>
      </c>
      <c r="G3991" s="158" t="s">
        <v>341</v>
      </c>
      <c r="H3991" s="160">
        <v>43647</v>
      </c>
      <c r="I3991" s="160">
        <v>44586</v>
      </c>
      <c r="J3991" s="161" t="s">
        <v>2202</v>
      </c>
      <c r="K3991" s="162"/>
      <c r="L3991" s="163" t="s">
        <v>377</v>
      </c>
      <c r="M3991" s="171">
        <v>0</v>
      </c>
      <c r="N3991" s="164">
        <v>2280</v>
      </c>
      <c r="O3991" s="162">
        <v>529090</v>
      </c>
      <c r="P3991" s="160">
        <v>44586</v>
      </c>
      <c r="Q3991" s="162" t="s">
        <v>2507</v>
      </c>
      <c r="R3991" s="164">
        <v>2280</v>
      </c>
      <c r="S3991" s="158" t="s">
        <v>2250</v>
      </c>
      <c r="T3991" s="163"/>
      <c r="U3991" s="161" t="s">
        <v>10</v>
      </c>
      <c r="V3991" s="161" t="s">
        <v>11</v>
      </c>
      <c r="W3991" s="161" t="s">
        <v>12</v>
      </c>
      <c r="X3991" s="161" t="s">
        <v>13</v>
      </c>
      <c r="Y3991" s="165">
        <v>6210</v>
      </c>
      <c r="Z3991" s="165">
        <v>9221101</v>
      </c>
      <c r="AA3991" s="166">
        <v>9.1935483870967741E-3</v>
      </c>
      <c r="AB3991" s="167" t="s">
        <v>2291</v>
      </c>
      <c r="AC3991" s="168" t="s">
        <v>3242</v>
      </c>
    </row>
    <row r="3992" spans="1:29" x14ac:dyDescent="0.3">
      <c r="A3992" s="156" t="s">
        <v>2853</v>
      </c>
      <c r="B3992" s="157">
        <v>1</v>
      </c>
      <c r="C3992" s="158" t="s">
        <v>1473</v>
      </c>
      <c r="D3992" s="158" t="s">
        <v>268</v>
      </c>
      <c r="E3992" s="156" t="s">
        <v>2722</v>
      </c>
      <c r="F3992" s="156" t="s">
        <v>369</v>
      </c>
      <c r="G3992" s="158" t="s">
        <v>341</v>
      </c>
      <c r="H3992" s="160">
        <v>43647</v>
      </c>
      <c r="I3992" s="160">
        <v>44586</v>
      </c>
      <c r="J3992" s="161" t="s">
        <v>2202</v>
      </c>
      <c r="K3992" s="162"/>
      <c r="L3992" s="158" t="s">
        <v>377</v>
      </c>
      <c r="M3992" s="171">
        <v>0</v>
      </c>
      <c r="N3992" s="170">
        <v>3990</v>
      </c>
      <c r="O3992" s="162">
        <v>529658</v>
      </c>
      <c r="P3992" s="160">
        <v>44586</v>
      </c>
      <c r="Q3992" s="162" t="s">
        <v>2507</v>
      </c>
      <c r="R3992" s="170">
        <v>3990</v>
      </c>
      <c r="S3992" s="158" t="s">
        <v>2250</v>
      </c>
      <c r="T3992" s="162"/>
      <c r="U3992" s="161" t="s">
        <v>10</v>
      </c>
      <c r="V3992" s="161" t="s">
        <v>11</v>
      </c>
      <c r="W3992" s="161" t="s">
        <v>12</v>
      </c>
      <c r="X3992" s="161" t="s">
        <v>13</v>
      </c>
      <c r="Y3992" s="165">
        <v>6210</v>
      </c>
      <c r="Z3992" s="165">
        <v>9221101</v>
      </c>
      <c r="AA3992" s="166">
        <v>1.6088709677419356E-2</v>
      </c>
      <c r="AB3992" s="183" t="s">
        <v>2291</v>
      </c>
      <c r="AC3992" s="168" t="s">
        <v>3242</v>
      </c>
    </row>
    <row r="3993" spans="1:29" x14ac:dyDescent="0.3">
      <c r="A3993" s="156" t="s">
        <v>2853</v>
      </c>
      <c r="B3993" s="157">
        <v>1</v>
      </c>
      <c r="C3993" s="156" t="s">
        <v>1473</v>
      </c>
      <c r="D3993" s="158" t="s">
        <v>268</v>
      </c>
      <c r="E3993" s="156" t="s">
        <v>2722</v>
      </c>
      <c r="F3993" s="159" t="s">
        <v>369</v>
      </c>
      <c r="G3993" s="156" t="s">
        <v>341</v>
      </c>
      <c r="H3993" s="160">
        <v>43647</v>
      </c>
      <c r="I3993" s="160">
        <v>44586</v>
      </c>
      <c r="J3993" s="161" t="s">
        <v>2202</v>
      </c>
      <c r="K3993" s="173"/>
      <c r="L3993" s="156" t="s">
        <v>377</v>
      </c>
      <c r="M3993" s="171">
        <v>0</v>
      </c>
      <c r="N3993" s="171">
        <v>7980</v>
      </c>
      <c r="O3993" s="162">
        <v>530149</v>
      </c>
      <c r="P3993" s="160">
        <v>44586</v>
      </c>
      <c r="Q3993" s="162" t="s">
        <v>2507</v>
      </c>
      <c r="R3993" s="171">
        <v>7980</v>
      </c>
      <c r="S3993" s="158" t="s">
        <v>2250</v>
      </c>
      <c r="T3993" s="163"/>
      <c r="U3993" s="161" t="s">
        <v>10</v>
      </c>
      <c r="V3993" s="161" t="s">
        <v>11</v>
      </c>
      <c r="W3993" s="161" t="s">
        <v>12</v>
      </c>
      <c r="X3993" s="161" t="s">
        <v>13</v>
      </c>
      <c r="Y3993" s="169">
        <v>6210</v>
      </c>
      <c r="Z3993" s="169">
        <v>9221101</v>
      </c>
      <c r="AA3993" s="166">
        <v>3.2177419354838713E-2</v>
      </c>
      <c r="AB3993" s="183" t="s">
        <v>2291</v>
      </c>
      <c r="AC3993" s="168" t="s">
        <v>3242</v>
      </c>
    </row>
    <row r="3994" spans="1:29" x14ac:dyDescent="0.3">
      <c r="A3994" s="156" t="s">
        <v>2853</v>
      </c>
      <c r="B3994" s="157">
        <v>1</v>
      </c>
      <c r="C3994" s="158" t="s">
        <v>1473</v>
      </c>
      <c r="D3994" s="156" t="s">
        <v>268</v>
      </c>
      <c r="E3994" s="156" t="s">
        <v>2722</v>
      </c>
      <c r="F3994" s="159" t="s">
        <v>369</v>
      </c>
      <c r="G3994" s="158" t="s">
        <v>341</v>
      </c>
      <c r="H3994" s="160">
        <v>43647</v>
      </c>
      <c r="I3994" s="160">
        <v>44586</v>
      </c>
      <c r="J3994" s="161" t="s">
        <v>2202</v>
      </c>
      <c r="K3994" s="156"/>
      <c r="L3994" s="158" t="s">
        <v>377</v>
      </c>
      <c r="M3994" s="171">
        <v>0</v>
      </c>
      <c r="N3994" s="171">
        <v>14250</v>
      </c>
      <c r="O3994" s="162">
        <v>530839</v>
      </c>
      <c r="P3994" s="160">
        <v>44586</v>
      </c>
      <c r="Q3994" s="162" t="s">
        <v>2507</v>
      </c>
      <c r="R3994" s="171">
        <v>14250</v>
      </c>
      <c r="S3994" s="163" t="s">
        <v>2250</v>
      </c>
      <c r="T3994" s="156"/>
      <c r="U3994" s="161" t="s">
        <v>10</v>
      </c>
      <c r="V3994" s="161" t="s">
        <v>11</v>
      </c>
      <c r="W3994" s="161" t="s">
        <v>12</v>
      </c>
      <c r="X3994" s="161" t="s">
        <v>13</v>
      </c>
      <c r="Y3994" s="165">
        <v>6210</v>
      </c>
      <c r="Z3994" s="165">
        <v>9221101</v>
      </c>
      <c r="AA3994" s="166">
        <v>5.7459677419354836E-2</v>
      </c>
      <c r="AB3994" s="158" t="s">
        <v>2291</v>
      </c>
      <c r="AC3994" s="168" t="s">
        <v>3242</v>
      </c>
    </row>
    <row r="3995" spans="1:29" x14ac:dyDescent="0.3">
      <c r="A3995" s="156" t="s">
        <v>2853</v>
      </c>
      <c r="B3995" s="157">
        <v>1</v>
      </c>
      <c r="C3995" s="158" t="s">
        <v>1473</v>
      </c>
      <c r="D3995" s="156" t="s">
        <v>268</v>
      </c>
      <c r="E3995" s="156" t="s">
        <v>2722</v>
      </c>
      <c r="F3995" s="159" t="s">
        <v>369</v>
      </c>
      <c r="G3995" s="156" t="s">
        <v>341</v>
      </c>
      <c r="H3995" s="160">
        <v>43647</v>
      </c>
      <c r="I3995" s="160">
        <v>44586</v>
      </c>
      <c r="J3995" s="161" t="s">
        <v>2202</v>
      </c>
      <c r="K3995" s="162"/>
      <c r="L3995" s="163" t="s">
        <v>377</v>
      </c>
      <c r="M3995" s="171">
        <v>0</v>
      </c>
      <c r="N3995" s="164">
        <v>2850</v>
      </c>
      <c r="O3995" s="162">
        <v>531274</v>
      </c>
      <c r="P3995" s="160">
        <v>44586</v>
      </c>
      <c r="Q3995" s="162" t="s">
        <v>2507</v>
      </c>
      <c r="R3995" s="164">
        <v>2850</v>
      </c>
      <c r="S3995" s="162" t="s">
        <v>2250</v>
      </c>
      <c r="T3995" s="163"/>
      <c r="U3995" s="161" t="s">
        <v>10</v>
      </c>
      <c r="V3995" s="161" t="s">
        <v>11</v>
      </c>
      <c r="W3995" s="161" t="s">
        <v>12</v>
      </c>
      <c r="X3995" s="161" t="s">
        <v>13</v>
      </c>
      <c r="Y3995" s="169">
        <v>6210</v>
      </c>
      <c r="Z3995" s="169">
        <v>9221101</v>
      </c>
      <c r="AA3995" s="166">
        <v>1.1491935483870968E-2</v>
      </c>
      <c r="AB3995" s="158" t="s">
        <v>2291</v>
      </c>
      <c r="AC3995" s="168" t="s">
        <v>3242</v>
      </c>
    </row>
    <row r="3996" spans="1:29" x14ac:dyDescent="0.3">
      <c r="A3996" s="156" t="s">
        <v>2853</v>
      </c>
      <c r="B3996" s="157">
        <v>1</v>
      </c>
      <c r="C3996" s="158" t="s">
        <v>1473</v>
      </c>
      <c r="D3996" s="158" t="s">
        <v>268</v>
      </c>
      <c r="E3996" s="156" t="s">
        <v>2722</v>
      </c>
      <c r="F3996" s="159" t="s">
        <v>369</v>
      </c>
      <c r="G3996" s="158" t="s">
        <v>341</v>
      </c>
      <c r="H3996" s="160">
        <v>43647</v>
      </c>
      <c r="I3996" s="160">
        <v>44586</v>
      </c>
      <c r="J3996" s="161" t="s">
        <v>2202</v>
      </c>
      <c r="K3996" s="162"/>
      <c r="L3996" s="163" t="s">
        <v>377</v>
      </c>
      <c r="M3996" s="171">
        <v>0</v>
      </c>
      <c r="N3996" s="164">
        <v>2850</v>
      </c>
      <c r="O3996" s="162">
        <v>531948</v>
      </c>
      <c r="P3996" s="160">
        <v>44586</v>
      </c>
      <c r="Q3996" s="162" t="s">
        <v>2507</v>
      </c>
      <c r="R3996" s="164">
        <v>2850</v>
      </c>
      <c r="S3996" s="163" t="s">
        <v>2250</v>
      </c>
      <c r="T3996" s="163"/>
      <c r="U3996" s="161" t="s">
        <v>10</v>
      </c>
      <c r="V3996" s="161" t="s">
        <v>11</v>
      </c>
      <c r="W3996" s="161" t="s">
        <v>12</v>
      </c>
      <c r="X3996" s="161" t="s">
        <v>13</v>
      </c>
      <c r="Y3996" s="169">
        <v>6210</v>
      </c>
      <c r="Z3996" s="169">
        <v>9221101</v>
      </c>
      <c r="AA3996" s="166">
        <v>1.1491935483870968E-2</v>
      </c>
      <c r="AB3996" s="167" t="s">
        <v>2291</v>
      </c>
      <c r="AC3996" s="168" t="s">
        <v>3242</v>
      </c>
    </row>
    <row r="3997" spans="1:29" x14ac:dyDescent="0.3">
      <c r="A3997" s="156" t="s">
        <v>2853</v>
      </c>
      <c r="B3997" s="157">
        <v>1</v>
      </c>
      <c r="C3997" s="158" t="s">
        <v>1473</v>
      </c>
      <c r="D3997" s="156" t="s">
        <v>268</v>
      </c>
      <c r="E3997" s="156" t="s">
        <v>2722</v>
      </c>
      <c r="F3997" s="158" t="s">
        <v>369</v>
      </c>
      <c r="G3997" s="167" t="s">
        <v>341</v>
      </c>
      <c r="H3997" s="160">
        <v>43647</v>
      </c>
      <c r="I3997" s="160">
        <v>44586</v>
      </c>
      <c r="J3997" s="161" t="s">
        <v>2202</v>
      </c>
      <c r="K3997" s="162"/>
      <c r="L3997" s="163" t="s">
        <v>377</v>
      </c>
      <c r="M3997" s="171">
        <v>0</v>
      </c>
      <c r="N3997" s="171">
        <v>4560</v>
      </c>
      <c r="O3997" s="162">
        <v>532302</v>
      </c>
      <c r="P3997" s="160">
        <v>44586</v>
      </c>
      <c r="Q3997" s="162" t="s">
        <v>2507</v>
      </c>
      <c r="R3997" s="171">
        <v>4560</v>
      </c>
      <c r="S3997" s="163" t="s">
        <v>2250</v>
      </c>
      <c r="T3997" s="156"/>
      <c r="U3997" s="161" t="s">
        <v>10</v>
      </c>
      <c r="V3997" s="161" t="s">
        <v>11</v>
      </c>
      <c r="W3997" s="161" t="s">
        <v>12</v>
      </c>
      <c r="X3997" s="161" t="s">
        <v>13</v>
      </c>
      <c r="Y3997" s="165">
        <v>6210</v>
      </c>
      <c r="Z3997" s="165">
        <v>9221101</v>
      </c>
      <c r="AA3997" s="166">
        <v>1.8387096774193548E-2</v>
      </c>
      <c r="AB3997" s="167" t="s">
        <v>2291</v>
      </c>
      <c r="AC3997" s="168" t="s">
        <v>3242</v>
      </c>
    </row>
    <row r="3998" spans="1:29" x14ac:dyDescent="0.3">
      <c r="A3998" s="156" t="s">
        <v>2853</v>
      </c>
      <c r="B3998" s="157">
        <v>1</v>
      </c>
      <c r="C3998" s="158" t="s">
        <v>1473</v>
      </c>
      <c r="D3998" s="158" t="s">
        <v>268</v>
      </c>
      <c r="E3998" s="156" t="s">
        <v>2722</v>
      </c>
      <c r="F3998" s="159" t="s">
        <v>369</v>
      </c>
      <c r="G3998" s="158" t="s">
        <v>341</v>
      </c>
      <c r="H3998" s="160">
        <v>43647</v>
      </c>
      <c r="I3998" s="160">
        <v>44586</v>
      </c>
      <c r="J3998" s="161" t="s">
        <v>2202</v>
      </c>
      <c r="K3998" s="162"/>
      <c r="L3998" s="163" t="s">
        <v>377</v>
      </c>
      <c r="M3998" s="171">
        <v>0</v>
      </c>
      <c r="N3998" s="164">
        <v>5700</v>
      </c>
      <c r="O3998" s="162" t="s">
        <v>2508</v>
      </c>
      <c r="P3998" s="160">
        <v>44586</v>
      </c>
      <c r="Q3998" s="162" t="s">
        <v>2507</v>
      </c>
      <c r="R3998" s="164">
        <v>5700</v>
      </c>
      <c r="S3998" s="163" t="s">
        <v>2250</v>
      </c>
      <c r="T3998" s="163"/>
      <c r="U3998" s="161" t="s">
        <v>10</v>
      </c>
      <c r="V3998" s="161" t="s">
        <v>11</v>
      </c>
      <c r="W3998" s="161" t="s">
        <v>12</v>
      </c>
      <c r="X3998" s="161" t="s">
        <v>13</v>
      </c>
      <c r="Y3998" s="169">
        <v>6210</v>
      </c>
      <c r="Z3998" s="169">
        <v>9221101</v>
      </c>
      <c r="AA3998" s="166">
        <v>2.2983870967741935E-2</v>
      </c>
      <c r="AB3998" s="167" t="s">
        <v>2291</v>
      </c>
      <c r="AC3998" s="168" t="s">
        <v>3242</v>
      </c>
    </row>
    <row r="3999" spans="1:29" x14ac:dyDescent="0.3">
      <c r="A3999" s="156" t="s">
        <v>2853</v>
      </c>
      <c r="B3999" s="157">
        <v>1</v>
      </c>
      <c r="C3999" s="156" t="s">
        <v>1473</v>
      </c>
      <c r="D3999" s="158" t="s">
        <v>268</v>
      </c>
      <c r="E3999" s="156" t="s">
        <v>2722</v>
      </c>
      <c r="F3999" s="159" t="s">
        <v>369</v>
      </c>
      <c r="G3999" s="156" t="s">
        <v>341</v>
      </c>
      <c r="H3999" s="160">
        <v>43647</v>
      </c>
      <c r="I3999" s="160">
        <v>44747</v>
      </c>
      <c r="J3999" s="161" t="s">
        <v>2202</v>
      </c>
      <c r="K3999" s="173"/>
      <c r="L3999" s="156" t="s">
        <v>377</v>
      </c>
      <c r="M3999" s="171">
        <v>0</v>
      </c>
      <c r="N3999" s="171">
        <v>14600</v>
      </c>
      <c r="O3999" s="158">
        <v>526278</v>
      </c>
      <c r="P3999" s="160">
        <v>44747</v>
      </c>
      <c r="Q3999" s="162" t="s">
        <v>2679</v>
      </c>
      <c r="R3999" s="164">
        <v>14600</v>
      </c>
      <c r="S3999" s="158" t="s">
        <v>2250</v>
      </c>
      <c r="T3999" s="163"/>
      <c r="U3999" s="161" t="s">
        <v>10</v>
      </c>
      <c r="V3999" s="161" t="s">
        <v>11</v>
      </c>
      <c r="W3999" s="161" t="s">
        <v>12</v>
      </c>
      <c r="X3999" s="161" t="s">
        <v>13</v>
      </c>
      <c r="Y3999" s="169">
        <v>6210</v>
      </c>
      <c r="Z3999" s="165">
        <v>9221101</v>
      </c>
      <c r="AA3999" s="166">
        <v>5.8870967741935482E-2</v>
      </c>
      <c r="AB3999" s="183" t="s">
        <v>2680</v>
      </c>
      <c r="AC3999" s="168" t="s">
        <v>3242</v>
      </c>
    </row>
    <row r="4000" spans="1:29" x14ac:dyDescent="0.3">
      <c r="A4000" s="156" t="s">
        <v>2853</v>
      </c>
      <c r="B4000" s="157">
        <v>1</v>
      </c>
      <c r="C4000" s="158" t="s">
        <v>1473</v>
      </c>
      <c r="D4000" s="158" t="s">
        <v>268</v>
      </c>
      <c r="E4000" s="156" t="s">
        <v>2722</v>
      </c>
      <c r="F4000" s="159" t="s">
        <v>369</v>
      </c>
      <c r="G4000" s="158" t="s">
        <v>341</v>
      </c>
      <c r="H4000" s="160">
        <v>43647</v>
      </c>
      <c r="I4000" s="160">
        <v>44747</v>
      </c>
      <c r="J4000" s="161" t="s">
        <v>2202</v>
      </c>
      <c r="K4000" s="162"/>
      <c r="L4000" s="163" t="s">
        <v>377</v>
      </c>
      <c r="M4000" s="171">
        <v>0</v>
      </c>
      <c r="N4000" s="164">
        <v>11400</v>
      </c>
      <c r="O4000" s="162">
        <v>534699</v>
      </c>
      <c r="P4000" s="160">
        <v>44747</v>
      </c>
      <c r="Q4000" s="162" t="s">
        <v>2679</v>
      </c>
      <c r="R4000" s="164">
        <v>11400</v>
      </c>
      <c r="S4000" s="163" t="s">
        <v>2250</v>
      </c>
      <c r="T4000" s="163"/>
      <c r="U4000" s="161" t="s">
        <v>10</v>
      </c>
      <c r="V4000" s="161" t="s">
        <v>11</v>
      </c>
      <c r="W4000" s="161" t="s">
        <v>12</v>
      </c>
      <c r="X4000" s="161" t="s">
        <v>13</v>
      </c>
      <c r="Y4000" s="165">
        <v>6210</v>
      </c>
      <c r="Z4000" s="165">
        <v>9221101</v>
      </c>
      <c r="AA4000" s="166">
        <v>4.596774193548387E-2</v>
      </c>
      <c r="AB4000" s="167" t="s">
        <v>2291</v>
      </c>
      <c r="AC4000" s="168" t="s">
        <v>3242</v>
      </c>
    </row>
    <row r="4001" spans="1:29" x14ac:dyDescent="0.3">
      <c r="A4001" s="156" t="s">
        <v>2853</v>
      </c>
      <c r="B4001" s="157">
        <v>1</v>
      </c>
      <c r="C4001" s="158" t="s">
        <v>1473</v>
      </c>
      <c r="D4001" s="158" t="s">
        <v>268</v>
      </c>
      <c r="E4001" s="156" t="s">
        <v>2722</v>
      </c>
      <c r="F4001" s="159" t="s">
        <v>369</v>
      </c>
      <c r="G4001" s="158" t="s">
        <v>341</v>
      </c>
      <c r="H4001" s="160">
        <v>43647</v>
      </c>
      <c r="I4001" s="160">
        <v>44747</v>
      </c>
      <c r="J4001" s="161" t="s">
        <v>2202</v>
      </c>
      <c r="K4001" s="162"/>
      <c r="L4001" s="163" t="s">
        <v>377</v>
      </c>
      <c r="M4001" s="171">
        <v>0</v>
      </c>
      <c r="N4001" s="164">
        <v>3420</v>
      </c>
      <c r="O4001" s="162">
        <v>192930027</v>
      </c>
      <c r="P4001" s="160">
        <v>44747</v>
      </c>
      <c r="Q4001" s="162" t="s">
        <v>2679</v>
      </c>
      <c r="R4001" s="164">
        <v>3420</v>
      </c>
      <c r="S4001" s="163" t="s">
        <v>2250</v>
      </c>
      <c r="T4001" s="163"/>
      <c r="U4001" s="161" t="s">
        <v>10</v>
      </c>
      <c r="V4001" s="161" t="s">
        <v>11</v>
      </c>
      <c r="W4001" s="161" t="s">
        <v>12</v>
      </c>
      <c r="X4001" s="161" t="s">
        <v>13</v>
      </c>
      <c r="Y4001" s="165">
        <v>6210</v>
      </c>
      <c r="Z4001" s="165">
        <v>9221101</v>
      </c>
      <c r="AA4001" s="166">
        <v>1.3790322580645161E-2</v>
      </c>
      <c r="AB4001" s="167" t="s">
        <v>2291</v>
      </c>
      <c r="AC4001" s="168" t="s">
        <v>3242</v>
      </c>
    </row>
    <row r="4002" spans="1:29" x14ac:dyDescent="0.3">
      <c r="A4002" s="156" t="s">
        <v>2853</v>
      </c>
      <c r="B4002" s="157">
        <v>1</v>
      </c>
      <c r="C4002" s="158" t="s">
        <v>1473</v>
      </c>
      <c r="D4002" s="158" t="s">
        <v>268</v>
      </c>
      <c r="E4002" s="156" t="s">
        <v>2722</v>
      </c>
      <c r="F4002" s="159" t="s">
        <v>369</v>
      </c>
      <c r="G4002" s="156" t="s">
        <v>341</v>
      </c>
      <c r="H4002" s="160">
        <v>43647</v>
      </c>
      <c r="I4002" s="160">
        <v>44747</v>
      </c>
      <c r="J4002" s="161" t="s">
        <v>2202</v>
      </c>
      <c r="K4002" s="162"/>
      <c r="L4002" s="163" t="s">
        <v>377</v>
      </c>
      <c r="M4002" s="171">
        <v>0</v>
      </c>
      <c r="N4002" s="164">
        <v>1140</v>
      </c>
      <c r="O4002" s="162">
        <v>192930028</v>
      </c>
      <c r="P4002" s="160">
        <v>44747</v>
      </c>
      <c r="Q4002" s="162" t="s">
        <v>2679</v>
      </c>
      <c r="R4002" s="164">
        <v>1140</v>
      </c>
      <c r="S4002" s="162" t="s">
        <v>2250</v>
      </c>
      <c r="T4002" s="163"/>
      <c r="U4002" s="161" t="s">
        <v>10</v>
      </c>
      <c r="V4002" s="161" t="s">
        <v>11</v>
      </c>
      <c r="W4002" s="161" t="s">
        <v>12</v>
      </c>
      <c r="X4002" s="161" t="s">
        <v>13</v>
      </c>
      <c r="Y4002" s="169">
        <v>6210</v>
      </c>
      <c r="Z4002" s="169">
        <v>9221101</v>
      </c>
      <c r="AA4002" s="166">
        <v>4.596774193548387E-3</v>
      </c>
      <c r="AB4002" s="158" t="s">
        <v>2291</v>
      </c>
      <c r="AC4002" s="168" t="s">
        <v>3242</v>
      </c>
    </row>
    <row r="4003" spans="1:29" x14ac:dyDescent="0.3">
      <c r="A4003" s="156" t="s">
        <v>2853</v>
      </c>
      <c r="B4003" s="157">
        <v>1</v>
      </c>
      <c r="C4003" s="156" t="s">
        <v>1473</v>
      </c>
      <c r="D4003" s="158" t="s">
        <v>268</v>
      </c>
      <c r="E4003" s="156" t="s">
        <v>2722</v>
      </c>
      <c r="F4003" s="158" t="s">
        <v>369</v>
      </c>
      <c r="G4003" s="158" t="s">
        <v>341</v>
      </c>
      <c r="H4003" s="160">
        <v>43647</v>
      </c>
      <c r="I4003" s="160">
        <v>44879</v>
      </c>
      <c r="J4003" s="161" t="s">
        <v>2671</v>
      </c>
      <c r="K4003" s="162"/>
      <c r="L4003" s="163" t="s">
        <v>377</v>
      </c>
      <c r="M4003" s="171">
        <v>0</v>
      </c>
      <c r="N4003" s="171">
        <v>2280</v>
      </c>
      <c r="O4003" s="162">
        <v>192930029</v>
      </c>
      <c r="P4003" s="160">
        <v>44879</v>
      </c>
      <c r="Q4003" s="162" t="s">
        <v>3143</v>
      </c>
      <c r="R4003" s="171">
        <v>2280</v>
      </c>
      <c r="S4003" s="163" t="s">
        <v>2250</v>
      </c>
      <c r="T4003" s="156"/>
      <c r="U4003" s="161" t="s">
        <v>10</v>
      </c>
      <c r="V4003" s="161" t="s">
        <v>11</v>
      </c>
      <c r="W4003" s="161" t="s">
        <v>12</v>
      </c>
      <c r="X4003" s="161" t="s">
        <v>13</v>
      </c>
      <c r="Y4003" s="165">
        <v>6210</v>
      </c>
      <c r="Z4003" s="165">
        <v>9221101</v>
      </c>
      <c r="AA4003" s="166">
        <v>9.1935483870967741E-3</v>
      </c>
      <c r="AB4003" s="158" t="s">
        <v>2291</v>
      </c>
      <c r="AC4003" s="168" t="s">
        <v>3242</v>
      </c>
    </row>
    <row r="4004" spans="1:29" x14ac:dyDescent="0.3">
      <c r="A4004" s="156" t="s">
        <v>2853</v>
      </c>
      <c r="B4004" s="157">
        <v>1</v>
      </c>
      <c r="C4004" s="158" t="s">
        <v>1473</v>
      </c>
      <c r="D4004" s="158" t="s">
        <v>268</v>
      </c>
      <c r="E4004" s="156" t="s">
        <v>2722</v>
      </c>
      <c r="F4004" s="159" t="s">
        <v>369</v>
      </c>
      <c r="G4004" s="158" t="s">
        <v>341</v>
      </c>
      <c r="H4004" s="160">
        <v>43647</v>
      </c>
      <c r="I4004" s="160">
        <v>44909</v>
      </c>
      <c r="J4004" s="161" t="s">
        <v>2671</v>
      </c>
      <c r="K4004" s="162"/>
      <c r="L4004" s="163" t="s">
        <v>377</v>
      </c>
      <c r="M4004" s="171">
        <v>0</v>
      </c>
      <c r="N4004" s="164">
        <v>780.44</v>
      </c>
      <c r="O4004" s="162">
        <v>20767577</v>
      </c>
      <c r="P4004" s="160">
        <v>44909</v>
      </c>
      <c r="Q4004" s="162" t="s">
        <v>4858</v>
      </c>
      <c r="R4004" s="164">
        <v>780.44</v>
      </c>
      <c r="S4004" s="163" t="s">
        <v>2250</v>
      </c>
      <c r="T4004" s="163"/>
      <c r="U4004" s="161" t="s">
        <v>10</v>
      </c>
      <c r="V4004" s="161" t="s">
        <v>11</v>
      </c>
      <c r="W4004" s="161" t="s">
        <v>12</v>
      </c>
      <c r="X4004" s="161" t="s">
        <v>13</v>
      </c>
      <c r="Y4004" s="165">
        <v>6210</v>
      </c>
      <c r="Z4004" s="165">
        <v>9221101</v>
      </c>
      <c r="AA4004" s="166">
        <v>3.146935483870968E-3</v>
      </c>
      <c r="AB4004" s="167" t="s">
        <v>4859</v>
      </c>
      <c r="AC4004" s="168" t="s">
        <v>3242</v>
      </c>
    </row>
    <row r="4005" spans="1:29" x14ac:dyDescent="0.3">
      <c r="A4005" s="156" t="s">
        <v>2853</v>
      </c>
      <c r="B4005" s="157">
        <v>1</v>
      </c>
      <c r="C4005" s="156" t="s">
        <v>1473</v>
      </c>
      <c r="D4005" s="156" t="s">
        <v>268</v>
      </c>
      <c r="E4005" s="156" t="s">
        <v>2722</v>
      </c>
      <c r="F4005" s="159" t="s">
        <v>369</v>
      </c>
      <c r="G4005" s="156" t="s">
        <v>341</v>
      </c>
      <c r="H4005" s="160">
        <v>43647</v>
      </c>
      <c r="I4005" s="160">
        <v>46730</v>
      </c>
      <c r="J4005" s="161" t="s">
        <v>6707</v>
      </c>
      <c r="K4005" s="162" t="s">
        <v>376</v>
      </c>
      <c r="L4005" s="163" t="s">
        <v>377</v>
      </c>
      <c r="M4005" s="171">
        <v>4619.5599999999977</v>
      </c>
      <c r="N4005" s="164">
        <v>4619.5599999999977</v>
      </c>
      <c r="O4005" s="162"/>
      <c r="P4005" s="160"/>
      <c r="Q4005" s="162"/>
      <c r="R4005" s="164">
        <v>0</v>
      </c>
      <c r="S4005" s="162" t="s">
        <v>2250</v>
      </c>
      <c r="T4005" s="163"/>
      <c r="U4005" s="161" t="s">
        <v>10</v>
      </c>
      <c r="V4005" s="161" t="s">
        <v>11</v>
      </c>
      <c r="W4005" s="161" t="s">
        <v>12</v>
      </c>
      <c r="X4005" s="161" t="s">
        <v>13</v>
      </c>
      <c r="Y4005" s="169">
        <v>6210</v>
      </c>
      <c r="Z4005" s="169">
        <v>9221101</v>
      </c>
      <c r="AA4005" s="166">
        <v>0</v>
      </c>
      <c r="AB4005" s="156" t="s">
        <v>2291</v>
      </c>
      <c r="AC4005" s="168" t="s">
        <v>3242</v>
      </c>
    </row>
    <row r="4006" spans="1:29" x14ac:dyDescent="0.3">
      <c r="A4006" s="156" t="s">
        <v>2798</v>
      </c>
      <c r="B4006" s="157">
        <v>1</v>
      </c>
      <c r="C4006" s="158" t="s">
        <v>1473</v>
      </c>
      <c r="D4006" s="156" t="s">
        <v>263</v>
      </c>
      <c r="E4006" s="156" t="s">
        <v>2722</v>
      </c>
      <c r="F4006" s="159" t="s">
        <v>369</v>
      </c>
      <c r="G4006" s="158" t="s">
        <v>341</v>
      </c>
      <c r="H4006" s="160">
        <v>43277</v>
      </c>
      <c r="I4006" s="160">
        <v>43385</v>
      </c>
      <c r="J4006" s="161" t="s">
        <v>244</v>
      </c>
      <c r="K4006" s="162"/>
      <c r="L4006" s="163" t="s">
        <v>373</v>
      </c>
      <c r="M4006" s="171">
        <v>0</v>
      </c>
      <c r="N4006" s="164">
        <v>2672</v>
      </c>
      <c r="O4006" s="162">
        <v>514189</v>
      </c>
      <c r="P4006" s="160">
        <v>43385</v>
      </c>
      <c r="Q4006" s="162">
        <v>24854124</v>
      </c>
      <c r="R4006" s="164">
        <v>2672</v>
      </c>
      <c r="S4006" s="163" t="s">
        <v>2249</v>
      </c>
      <c r="T4006" s="163"/>
      <c r="U4006" s="161" t="s">
        <v>10</v>
      </c>
      <c r="V4006" s="161" t="s">
        <v>11</v>
      </c>
      <c r="W4006" s="161" t="s">
        <v>12</v>
      </c>
      <c r="X4006" s="161" t="s">
        <v>13</v>
      </c>
      <c r="Y4006" s="169">
        <v>6210</v>
      </c>
      <c r="Z4006" s="165">
        <v>9051101</v>
      </c>
      <c r="AA4006" s="166">
        <v>1.7395833333333333E-2</v>
      </c>
      <c r="AB4006" s="167" t="s">
        <v>1965</v>
      </c>
      <c r="AC4006" s="168" t="s">
        <v>3171</v>
      </c>
    </row>
    <row r="4007" spans="1:29" x14ac:dyDescent="0.3">
      <c r="A4007" s="156" t="s">
        <v>2798</v>
      </c>
      <c r="B4007" s="157">
        <v>1</v>
      </c>
      <c r="C4007" s="158" t="s">
        <v>1473</v>
      </c>
      <c r="D4007" s="158" t="s">
        <v>263</v>
      </c>
      <c r="E4007" s="156" t="s">
        <v>2722</v>
      </c>
      <c r="F4007" s="159" t="s">
        <v>369</v>
      </c>
      <c r="G4007" s="158" t="s">
        <v>341</v>
      </c>
      <c r="H4007" s="160">
        <v>43277</v>
      </c>
      <c r="I4007" s="160">
        <v>43577</v>
      </c>
      <c r="J4007" s="161" t="s">
        <v>265</v>
      </c>
      <c r="K4007" s="162"/>
      <c r="L4007" s="163" t="s">
        <v>373</v>
      </c>
      <c r="M4007" s="171">
        <v>0</v>
      </c>
      <c r="N4007" s="164">
        <v>2672</v>
      </c>
      <c r="O4007" s="162">
        <v>516548</v>
      </c>
      <c r="P4007" s="160">
        <v>43577</v>
      </c>
      <c r="Q4007" s="162">
        <v>25242024</v>
      </c>
      <c r="R4007" s="164">
        <v>2672</v>
      </c>
      <c r="S4007" s="163" t="s">
        <v>2249</v>
      </c>
      <c r="T4007" s="163"/>
      <c r="U4007" s="161" t="s">
        <v>10</v>
      </c>
      <c r="V4007" s="161" t="s">
        <v>11</v>
      </c>
      <c r="W4007" s="161" t="s">
        <v>12</v>
      </c>
      <c r="X4007" s="161" t="s">
        <v>13</v>
      </c>
      <c r="Y4007" s="169">
        <v>6210</v>
      </c>
      <c r="Z4007" s="169">
        <v>9051101</v>
      </c>
      <c r="AA4007" s="166">
        <v>1.7395833333333333E-2</v>
      </c>
      <c r="AB4007" s="167" t="s">
        <v>1965</v>
      </c>
      <c r="AC4007" s="168" t="s">
        <v>3171</v>
      </c>
    </row>
    <row r="4008" spans="1:29" x14ac:dyDescent="0.3">
      <c r="A4008" s="156" t="s">
        <v>2798</v>
      </c>
      <c r="B4008" s="157">
        <v>1</v>
      </c>
      <c r="C4008" s="158" t="s">
        <v>1473</v>
      </c>
      <c r="D4008" s="156" t="s">
        <v>263</v>
      </c>
      <c r="E4008" s="156" t="s">
        <v>2722</v>
      </c>
      <c r="F4008" s="159" t="s">
        <v>369</v>
      </c>
      <c r="G4008" s="158" t="s">
        <v>341</v>
      </c>
      <c r="H4008" s="160">
        <v>43277</v>
      </c>
      <c r="I4008" s="160">
        <v>43748</v>
      </c>
      <c r="J4008" s="161" t="s">
        <v>5</v>
      </c>
      <c r="K4008" s="162"/>
      <c r="L4008" s="163" t="s">
        <v>373</v>
      </c>
      <c r="M4008" s="171">
        <v>0</v>
      </c>
      <c r="N4008" s="171">
        <v>21376</v>
      </c>
      <c r="O4008" s="162">
        <v>518434</v>
      </c>
      <c r="P4008" s="160">
        <v>43748</v>
      </c>
      <c r="Q4008" s="162" t="s">
        <v>375</v>
      </c>
      <c r="R4008" s="171">
        <v>21376</v>
      </c>
      <c r="S4008" s="163" t="s">
        <v>2249</v>
      </c>
      <c r="T4008" s="156"/>
      <c r="U4008" s="161" t="s">
        <v>10</v>
      </c>
      <c r="V4008" s="161" t="s">
        <v>11</v>
      </c>
      <c r="W4008" s="161" t="s">
        <v>12</v>
      </c>
      <c r="X4008" s="161" t="s">
        <v>13</v>
      </c>
      <c r="Y4008" s="165">
        <v>6210</v>
      </c>
      <c r="Z4008" s="165">
        <v>9051101</v>
      </c>
      <c r="AA4008" s="166">
        <v>0.13916666666666666</v>
      </c>
      <c r="AB4008" s="158" t="s">
        <v>1965</v>
      </c>
      <c r="AC4008" s="168" t="s">
        <v>3171</v>
      </c>
    </row>
    <row r="4009" spans="1:29" x14ac:dyDescent="0.3">
      <c r="A4009" s="156" t="s">
        <v>2798</v>
      </c>
      <c r="B4009" s="157">
        <v>1</v>
      </c>
      <c r="C4009" s="167" t="s">
        <v>1473</v>
      </c>
      <c r="D4009" s="156" t="s">
        <v>263</v>
      </c>
      <c r="E4009" s="156" t="s">
        <v>2722</v>
      </c>
      <c r="F4009" s="156" t="s">
        <v>369</v>
      </c>
      <c r="G4009" s="167" t="s">
        <v>341</v>
      </c>
      <c r="H4009" s="160">
        <v>43277</v>
      </c>
      <c r="I4009" s="160">
        <v>43938</v>
      </c>
      <c r="J4009" s="161" t="s">
        <v>5</v>
      </c>
      <c r="K4009" s="162"/>
      <c r="L4009" s="158" t="s">
        <v>373</v>
      </c>
      <c r="M4009" s="171">
        <v>0</v>
      </c>
      <c r="N4009" s="170">
        <v>7481.6</v>
      </c>
      <c r="O4009" s="162">
        <v>522495</v>
      </c>
      <c r="P4009" s="160">
        <v>43938</v>
      </c>
      <c r="Q4009" s="162" t="s">
        <v>715</v>
      </c>
      <c r="R4009" s="171">
        <v>7481.6</v>
      </c>
      <c r="S4009" s="162" t="s">
        <v>2249</v>
      </c>
      <c r="T4009" s="162"/>
      <c r="U4009" s="161" t="s">
        <v>10</v>
      </c>
      <c r="V4009" s="161" t="s">
        <v>11</v>
      </c>
      <c r="W4009" s="161" t="s">
        <v>12</v>
      </c>
      <c r="X4009" s="161" t="s">
        <v>13</v>
      </c>
      <c r="Y4009" s="169">
        <v>6210</v>
      </c>
      <c r="Z4009" s="169">
        <v>9051101</v>
      </c>
      <c r="AA4009" s="166">
        <v>4.8708333333333333E-2</v>
      </c>
      <c r="AB4009" s="167" t="s">
        <v>1965</v>
      </c>
      <c r="AC4009" s="168" t="s">
        <v>3171</v>
      </c>
    </row>
    <row r="4010" spans="1:29" x14ac:dyDescent="0.3">
      <c r="A4010" s="156" t="s">
        <v>2798</v>
      </c>
      <c r="B4010" s="157">
        <v>1</v>
      </c>
      <c r="C4010" s="158" t="s">
        <v>1473</v>
      </c>
      <c r="D4010" s="156" t="s">
        <v>263</v>
      </c>
      <c r="E4010" s="156" t="s">
        <v>2722</v>
      </c>
      <c r="F4010" s="159" t="s">
        <v>369</v>
      </c>
      <c r="G4010" s="156" t="s">
        <v>341</v>
      </c>
      <c r="H4010" s="160">
        <v>43277</v>
      </c>
      <c r="I4010" s="160">
        <v>44004</v>
      </c>
      <c r="J4010" s="161" t="s">
        <v>5</v>
      </c>
      <c r="K4010" s="162"/>
      <c r="L4010" s="163" t="s">
        <v>373</v>
      </c>
      <c r="M4010" s="171">
        <v>0</v>
      </c>
      <c r="N4010" s="164">
        <v>45958.400000000001</v>
      </c>
      <c r="O4010" s="162">
        <v>523906</v>
      </c>
      <c r="P4010" s="160">
        <v>44004</v>
      </c>
      <c r="Q4010" s="162" t="s">
        <v>905</v>
      </c>
      <c r="R4010" s="164">
        <v>45958.400000000001</v>
      </c>
      <c r="S4010" s="162" t="s">
        <v>2249</v>
      </c>
      <c r="T4010" s="163"/>
      <c r="U4010" s="161" t="s">
        <v>10</v>
      </c>
      <c r="V4010" s="161" t="s">
        <v>11</v>
      </c>
      <c r="W4010" s="161" t="s">
        <v>12</v>
      </c>
      <c r="X4010" s="161" t="s">
        <v>13</v>
      </c>
      <c r="Y4010" s="169">
        <v>6210</v>
      </c>
      <c r="Z4010" s="169">
        <v>9051101</v>
      </c>
      <c r="AA4010" s="166">
        <v>0.29920833333333335</v>
      </c>
      <c r="AB4010" s="158" t="s">
        <v>1965</v>
      </c>
      <c r="AC4010" s="168" t="s">
        <v>3171</v>
      </c>
    </row>
    <row r="4011" spans="1:29" x14ac:dyDescent="0.3">
      <c r="A4011" s="156" t="s">
        <v>2798</v>
      </c>
      <c r="B4011" s="157">
        <v>1</v>
      </c>
      <c r="C4011" s="158" t="s">
        <v>1473</v>
      </c>
      <c r="D4011" s="156" t="s">
        <v>263</v>
      </c>
      <c r="E4011" s="156" t="s">
        <v>2722</v>
      </c>
      <c r="F4011" s="156" t="s">
        <v>369</v>
      </c>
      <c r="G4011" s="158" t="s">
        <v>341</v>
      </c>
      <c r="H4011" s="160">
        <v>43277</v>
      </c>
      <c r="I4011" s="160">
        <v>44061</v>
      </c>
      <c r="J4011" s="161" t="s">
        <v>5</v>
      </c>
      <c r="K4011" s="162"/>
      <c r="L4011" s="158" t="s">
        <v>373</v>
      </c>
      <c r="M4011" s="171">
        <v>0</v>
      </c>
      <c r="N4011" s="170">
        <v>1670</v>
      </c>
      <c r="O4011" s="162">
        <v>524035</v>
      </c>
      <c r="P4011" s="160">
        <v>44061</v>
      </c>
      <c r="Q4011" s="162" t="s">
        <v>1073</v>
      </c>
      <c r="R4011" s="170">
        <v>1670</v>
      </c>
      <c r="S4011" s="162" t="s">
        <v>2249</v>
      </c>
      <c r="T4011" s="162"/>
      <c r="U4011" s="161" t="s">
        <v>10</v>
      </c>
      <c r="V4011" s="161" t="s">
        <v>11</v>
      </c>
      <c r="W4011" s="161" t="s">
        <v>12</v>
      </c>
      <c r="X4011" s="161" t="s">
        <v>13</v>
      </c>
      <c r="Y4011" s="165">
        <v>6210</v>
      </c>
      <c r="Z4011" s="165">
        <v>9051101</v>
      </c>
      <c r="AA4011" s="166">
        <v>1.0872395833333333E-2</v>
      </c>
      <c r="AB4011" s="158" t="s">
        <v>1965</v>
      </c>
      <c r="AC4011" s="168" t="s">
        <v>3171</v>
      </c>
    </row>
    <row r="4012" spans="1:29" x14ac:dyDescent="0.3">
      <c r="A4012" s="156" t="s">
        <v>2798</v>
      </c>
      <c r="B4012" s="157">
        <v>1</v>
      </c>
      <c r="C4012" s="158" t="s">
        <v>1473</v>
      </c>
      <c r="D4012" s="158" t="s">
        <v>263</v>
      </c>
      <c r="E4012" s="156" t="s">
        <v>2722</v>
      </c>
      <c r="F4012" s="159" t="s">
        <v>369</v>
      </c>
      <c r="G4012" s="158" t="s">
        <v>341</v>
      </c>
      <c r="H4012" s="160">
        <v>43277</v>
      </c>
      <c r="I4012" s="160">
        <v>44061</v>
      </c>
      <c r="J4012" s="161" t="s">
        <v>5</v>
      </c>
      <c r="K4012" s="162"/>
      <c r="L4012" s="163" t="s">
        <v>373</v>
      </c>
      <c r="M4012" s="171">
        <v>0</v>
      </c>
      <c r="N4012" s="164">
        <v>19100</v>
      </c>
      <c r="O4012" s="162">
        <v>524035</v>
      </c>
      <c r="P4012" s="160">
        <v>44061</v>
      </c>
      <c r="Q4012" s="162" t="s">
        <v>1073</v>
      </c>
      <c r="R4012" s="164">
        <v>19100</v>
      </c>
      <c r="S4012" s="163" t="s">
        <v>2249</v>
      </c>
      <c r="T4012" s="163"/>
      <c r="U4012" s="161" t="s">
        <v>10</v>
      </c>
      <c r="V4012" s="161" t="s">
        <v>11</v>
      </c>
      <c r="W4012" s="161" t="s">
        <v>12</v>
      </c>
      <c r="X4012" s="161" t="s">
        <v>13</v>
      </c>
      <c r="Y4012" s="169">
        <v>6210</v>
      </c>
      <c r="Z4012" s="169">
        <v>9051101</v>
      </c>
      <c r="AA4012" s="166">
        <v>0.12434895833333333</v>
      </c>
      <c r="AB4012" s="167" t="s">
        <v>1964</v>
      </c>
      <c r="AC4012" s="168" t="s">
        <v>3171</v>
      </c>
    </row>
    <row r="4013" spans="1:29" x14ac:dyDescent="0.3">
      <c r="A4013" s="156" t="s">
        <v>2798</v>
      </c>
      <c r="B4013" s="157">
        <v>1</v>
      </c>
      <c r="C4013" s="158" t="s">
        <v>1473</v>
      </c>
      <c r="D4013" s="158" t="s">
        <v>263</v>
      </c>
      <c r="E4013" s="156" t="s">
        <v>2722</v>
      </c>
      <c r="F4013" s="159" t="s">
        <v>369</v>
      </c>
      <c r="G4013" s="158" t="s">
        <v>341</v>
      </c>
      <c r="H4013" s="160">
        <v>43277</v>
      </c>
      <c r="I4013" s="160">
        <v>44117</v>
      </c>
      <c r="J4013" s="161" t="s">
        <v>979</v>
      </c>
      <c r="K4013" s="162"/>
      <c r="L4013" s="163" t="s">
        <v>373</v>
      </c>
      <c r="M4013" s="171">
        <v>0</v>
      </c>
      <c r="N4013" s="164">
        <v>1670</v>
      </c>
      <c r="O4013" s="162">
        <v>524655</v>
      </c>
      <c r="P4013" s="160">
        <v>44117</v>
      </c>
      <c r="Q4013" s="162" t="s">
        <v>1236</v>
      </c>
      <c r="R4013" s="164">
        <v>1670</v>
      </c>
      <c r="S4013" s="163" t="s">
        <v>2249</v>
      </c>
      <c r="T4013" s="163"/>
      <c r="U4013" s="161" t="s">
        <v>10</v>
      </c>
      <c r="V4013" s="161" t="s">
        <v>11</v>
      </c>
      <c r="W4013" s="161" t="s">
        <v>12</v>
      </c>
      <c r="X4013" s="161" t="s">
        <v>13</v>
      </c>
      <c r="Y4013" s="165">
        <v>6210</v>
      </c>
      <c r="Z4013" s="165">
        <v>9051101</v>
      </c>
      <c r="AA4013" s="166">
        <v>1.0872395833333333E-2</v>
      </c>
      <c r="AB4013" s="167" t="s">
        <v>1965</v>
      </c>
      <c r="AC4013" s="168" t="s">
        <v>3171</v>
      </c>
    </row>
    <row r="4014" spans="1:29" x14ac:dyDescent="0.3">
      <c r="A4014" s="156" t="s">
        <v>2798</v>
      </c>
      <c r="B4014" s="157">
        <v>1</v>
      </c>
      <c r="C4014" s="158" t="s">
        <v>1473</v>
      </c>
      <c r="D4014" s="158" t="s">
        <v>263</v>
      </c>
      <c r="E4014" s="156" t="s">
        <v>2722</v>
      </c>
      <c r="F4014" s="159" t="s">
        <v>369</v>
      </c>
      <c r="G4014" s="156" t="s">
        <v>341</v>
      </c>
      <c r="H4014" s="160">
        <v>43277</v>
      </c>
      <c r="I4014" s="160">
        <v>44117</v>
      </c>
      <c r="J4014" s="161" t="s">
        <v>979</v>
      </c>
      <c r="K4014" s="162"/>
      <c r="L4014" s="163" t="s">
        <v>373</v>
      </c>
      <c r="M4014" s="171">
        <v>0</v>
      </c>
      <c r="N4014" s="164">
        <v>668</v>
      </c>
      <c r="O4014" s="162">
        <v>525158</v>
      </c>
      <c r="P4014" s="160">
        <v>44117</v>
      </c>
      <c r="Q4014" s="162" t="s">
        <v>1236</v>
      </c>
      <c r="R4014" s="164">
        <v>668</v>
      </c>
      <c r="S4014" s="162" t="s">
        <v>2249</v>
      </c>
      <c r="T4014" s="163"/>
      <c r="U4014" s="161" t="s">
        <v>10</v>
      </c>
      <c r="V4014" s="161" t="s">
        <v>11</v>
      </c>
      <c r="W4014" s="161" t="s">
        <v>12</v>
      </c>
      <c r="X4014" s="161" t="s">
        <v>13</v>
      </c>
      <c r="Y4014" s="169">
        <v>6210</v>
      </c>
      <c r="Z4014" s="169">
        <v>9051101</v>
      </c>
      <c r="AA4014" s="166">
        <v>4.3489583333333331E-3</v>
      </c>
      <c r="AB4014" s="183" t="s">
        <v>1965</v>
      </c>
      <c r="AC4014" s="168" t="s">
        <v>3171</v>
      </c>
    </row>
    <row r="4015" spans="1:29" x14ac:dyDescent="0.3">
      <c r="A4015" s="156" t="s">
        <v>2798</v>
      </c>
      <c r="B4015" s="157">
        <v>1</v>
      </c>
      <c r="C4015" s="158" t="s">
        <v>1473</v>
      </c>
      <c r="D4015" s="158" t="s">
        <v>263</v>
      </c>
      <c r="E4015" s="156" t="s">
        <v>2722</v>
      </c>
      <c r="F4015" s="156" t="s">
        <v>369</v>
      </c>
      <c r="G4015" s="158" t="s">
        <v>341</v>
      </c>
      <c r="H4015" s="160">
        <v>43277</v>
      </c>
      <c r="I4015" s="160">
        <v>44125</v>
      </c>
      <c r="J4015" s="161" t="s">
        <v>979</v>
      </c>
      <c r="K4015" s="162"/>
      <c r="L4015" s="158" t="s">
        <v>373</v>
      </c>
      <c r="M4015" s="171">
        <v>0</v>
      </c>
      <c r="N4015" s="170">
        <v>2672</v>
      </c>
      <c r="O4015" s="162">
        <v>525717</v>
      </c>
      <c r="P4015" s="160">
        <v>44125</v>
      </c>
      <c r="Q4015" s="162" t="s">
        <v>1274</v>
      </c>
      <c r="R4015" s="171">
        <v>2672</v>
      </c>
      <c r="S4015" s="162" t="s">
        <v>2249</v>
      </c>
      <c r="T4015" s="162"/>
      <c r="U4015" s="161" t="s">
        <v>10</v>
      </c>
      <c r="V4015" s="161" t="s">
        <v>11</v>
      </c>
      <c r="W4015" s="161" t="s">
        <v>12</v>
      </c>
      <c r="X4015" s="161" t="s">
        <v>13</v>
      </c>
      <c r="Y4015" s="165">
        <v>6210</v>
      </c>
      <c r="Z4015" s="169">
        <v>9051101</v>
      </c>
      <c r="AA4015" s="166">
        <v>1.7395833333333333E-2</v>
      </c>
      <c r="AB4015" s="158" t="s">
        <v>1965</v>
      </c>
      <c r="AC4015" s="168" t="s">
        <v>3171</v>
      </c>
    </row>
    <row r="4016" spans="1:29" x14ac:dyDescent="0.3">
      <c r="A4016" s="156" t="s">
        <v>2798</v>
      </c>
      <c r="B4016" s="157">
        <v>1</v>
      </c>
      <c r="C4016" s="156" t="s">
        <v>1473</v>
      </c>
      <c r="D4016" s="158" t="s">
        <v>263</v>
      </c>
      <c r="E4016" s="156" t="s">
        <v>2722</v>
      </c>
      <c r="F4016" s="158" t="s">
        <v>369</v>
      </c>
      <c r="G4016" s="158" t="s">
        <v>341</v>
      </c>
      <c r="H4016" s="160">
        <v>43277</v>
      </c>
      <c r="I4016" s="160">
        <v>44232</v>
      </c>
      <c r="J4016" s="161" t="s">
        <v>979</v>
      </c>
      <c r="K4016" s="173"/>
      <c r="L4016" s="158" t="s">
        <v>373</v>
      </c>
      <c r="M4016" s="171">
        <v>0</v>
      </c>
      <c r="N4016" s="171">
        <v>1670</v>
      </c>
      <c r="O4016" s="162">
        <v>526191</v>
      </c>
      <c r="P4016" s="160">
        <v>44232</v>
      </c>
      <c r="Q4016" s="162" t="s">
        <v>1593</v>
      </c>
      <c r="R4016" s="171">
        <v>1670</v>
      </c>
      <c r="S4016" s="163" t="s">
        <v>2249</v>
      </c>
      <c r="T4016" s="156"/>
      <c r="U4016" s="161" t="s">
        <v>10</v>
      </c>
      <c r="V4016" s="161" t="s">
        <v>11</v>
      </c>
      <c r="W4016" s="161" t="s">
        <v>12</v>
      </c>
      <c r="X4016" s="161" t="s">
        <v>13</v>
      </c>
      <c r="Y4016" s="165">
        <v>6210</v>
      </c>
      <c r="Z4016" s="165">
        <v>9051101</v>
      </c>
      <c r="AA4016" s="166">
        <v>1.0872395833333333E-2</v>
      </c>
      <c r="AB4016" s="163" t="s">
        <v>1965</v>
      </c>
      <c r="AC4016" s="168" t="s">
        <v>3171</v>
      </c>
    </row>
    <row r="4017" spans="1:29" x14ac:dyDescent="0.3">
      <c r="A4017" s="156" t="s">
        <v>2798</v>
      </c>
      <c r="B4017" s="157">
        <v>1</v>
      </c>
      <c r="C4017" s="156" t="s">
        <v>1473</v>
      </c>
      <c r="D4017" s="156" t="s">
        <v>263</v>
      </c>
      <c r="E4017" s="156" t="s">
        <v>2722</v>
      </c>
      <c r="F4017" s="159" t="s">
        <v>369</v>
      </c>
      <c r="G4017" s="156" t="s">
        <v>341</v>
      </c>
      <c r="H4017" s="160">
        <v>43277</v>
      </c>
      <c r="I4017" s="160">
        <v>44232</v>
      </c>
      <c r="J4017" s="161" t="s">
        <v>979</v>
      </c>
      <c r="K4017" s="162"/>
      <c r="L4017" s="163" t="s">
        <v>373</v>
      </c>
      <c r="M4017" s="171">
        <v>0</v>
      </c>
      <c r="N4017" s="164">
        <v>1670</v>
      </c>
      <c r="O4017" s="162">
        <v>526648</v>
      </c>
      <c r="P4017" s="160">
        <v>44232</v>
      </c>
      <c r="Q4017" s="162" t="s">
        <v>1593</v>
      </c>
      <c r="R4017" s="164">
        <v>1670</v>
      </c>
      <c r="S4017" s="162" t="s">
        <v>2249</v>
      </c>
      <c r="T4017" s="163"/>
      <c r="U4017" s="161" t="s">
        <v>10</v>
      </c>
      <c r="V4017" s="161" t="s">
        <v>11</v>
      </c>
      <c r="W4017" s="161" t="s">
        <v>12</v>
      </c>
      <c r="X4017" s="161" t="s">
        <v>13</v>
      </c>
      <c r="Y4017" s="169">
        <v>6210</v>
      </c>
      <c r="Z4017" s="169">
        <v>9051101</v>
      </c>
      <c r="AA4017" s="166">
        <v>1.0872395833333333E-2</v>
      </c>
      <c r="AB4017" s="158" t="s">
        <v>1965</v>
      </c>
      <c r="AC4017" s="168" t="s">
        <v>3171</v>
      </c>
    </row>
    <row r="4018" spans="1:29" x14ac:dyDescent="0.3">
      <c r="A4018" s="156" t="s">
        <v>2798</v>
      </c>
      <c r="B4018" s="157">
        <v>1</v>
      </c>
      <c r="C4018" s="158" t="s">
        <v>1473</v>
      </c>
      <c r="D4018" s="156" t="s">
        <v>263</v>
      </c>
      <c r="E4018" s="156" t="s">
        <v>2722</v>
      </c>
      <c r="F4018" s="159" t="s">
        <v>369</v>
      </c>
      <c r="G4018" s="156" t="s">
        <v>341</v>
      </c>
      <c r="H4018" s="160">
        <v>43277</v>
      </c>
      <c r="I4018" s="160">
        <v>44586</v>
      </c>
      <c r="J4018" s="161" t="s">
        <v>2202</v>
      </c>
      <c r="K4018" s="162"/>
      <c r="L4018" s="163" t="s">
        <v>373</v>
      </c>
      <c r="M4018" s="171">
        <v>0</v>
      </c>
      <c r="N4018" s="164">
        <v>1670</v>
      </c>
      <c r="O4018" s="162">
        <v>527231</v>
      </c>
      <c r="P4018" s="160">
        <v>44586</v>
      </c>
      <c r="Q4018" s="162" t="s">
        <v>2507</v>
      </c>
      <c r="R4018" s="164">
        <v>1670</v>
      </c>
      <c r="S4018" s="162" t="s">
        <v>2249</v>
      </c>
      <c r="T4018" s="163"/>
      <c r="U4018" s="161" t="s">
        <v>10</v>
      </c>
      <c r="V4018" s="161" t="s">
        <v>11</v>
      </c>
      <c r="W4018" s="161" t="s">
        <v>12</v>
      </c>
      <c r="X4018" s="161" t="s">
        <v>13</v>
      </c>
      <c r="Y4018" s="169">
        <v>6210</v>
      </c>
      <c r="Z4018" s="169">
        <v>9051101</v>
      </c>
      <c r="AA4018" s="166">
        <v>1.0872395833333333E-2</v>
      </c>
      <c r="AB4018" s="158" t="s">
        <v>1965</v>
      </c>
      <c r="AC4018" s="168" t="s">
        <v>3171</v>
      </c>
    </row>
    <row r="4019" spans="1:29" x14ac:dyDescent="0.3">
      <c r="A4019" s="156" t="s">
        <v>2798</v>
      </c>
      <c r="B4019" s="157">
        <v>1</v>
      </c>
      <c r="C4019" s="158" t="s">
        <v>1473</v>
      </c>
      <c r="D4019" s="156" t="s">
        <v>263</v>
      </c>
      <c r="E4019" s="156" t="s">
        <v>2722</v>
      </c>
      <c r="F4019" s="159" t="s">
        <v>369</v>
      </c>
      <c r="G4019" s="156" t="s">
        <v>341</v>
      </c>
      <c r="H4019" s="160">
        <v>43277</v>
      </c>
      <c r="I4019" s="160">
        <v>44586</v>
      </c>
      <c r="J4019" s="161" t="s">
        <v>2202</v>
      </c>
      <c r="K4019" s="162"/>
      <c r="L4019" s="158" t="s">
        <v>373</v>
      </c>
      <c r="M4019" s="171">
        <v>0</v>
      </c>
      <c r="N4019" s="164">
        <v>2004</v>
      </c>
      <c r="O4019" s="162">
        <v>528248</v>
      </c>
      <c r="P4019" s="160">
        <v>44586</v>
      </c>
      <c r="Q4019" s="162" t="s">
        <v>2507</v>
      </c>
      <c r="R4019" s="164">
        <v>2004</v>
      </c>
      <c r="S4019" s="162" t="s">
        <v>2249</v>
      </c>
      <c r="T4019" s="163"/>
      <c r="U4019" s="161" t="s">
        <v>10</v>
      </c>
      <c r="V4019" s="161" t="s">
        <v>11</v>
      </c>
      <c r="W4019" s="161" t="s">
        <v>12</v>
      </c>
      <c r="X4019" s="161" t="s">
        <v>13</v>
      </c>
      <c r="Y4019" s="169">
        <v>6210</v>
      </c>
      <c r="Z4019" s="165">
        <v>9051101</v>
      </c>
      <c r="AA4019" s="166">
        <v>1.3046874999999999E-2</v>
      </c>
      <c r="AB4019" s="167" t="s">
        <v>1965</v>
      </c>
      <c r="AC4019" s="168" t="s">
        <v>3171</v>
      </c>
    </row>
    <row r="4020" spans="1:29" x14ac:dyDescent="0.3">
      <c r="A4020" s="156" t="s">
        <v>2798</v>
      </c>
      <c r="B4020" s="157">
        <v>1</v>
      </c>
      <c r="C4020" s="158" t="s">
        <v>1473</v>
      </c>
      <c r="D4020" s="158" t="s">
        <v>263</v>
      </c>
      <c r="E4020" s="156" t="s">
        <v>2722</v>
      </c>
      <c r="F4020" s="159" t="s">
        <v>369</v>
      </c>
      <c r="G4020" s="158" t="s">
        <v>341</v>
      </c>
      <c r="H4020" s="160">
        <v>43277</v>
      </c>
      <c r="I4020" s="160">
        <v>44586</v>
      </c>
      <c r="J4020" s="161" t="s">
        <v>2202</v>
      </c>
      <c r="K4020" s="162"/>
      <c r="L4020" s="163" t="s">
        <v>373</v>
      </c>
      <c r="M4020" s="171">
        <v>0</v>
      </c>
      <c r="N4020" s="164">
        <v>2338</v>
      </c>
      <c r="O4020" s="162">
        <v>528686</v>
      </c>
      <c r="P4020" s="160">
        <v>44586</v>
      </c>
      <c r="Q4020" s="162" t="s">
        <v>2507</v>
      </c>
      <c r="R4020" s="164">
        <v>2338</v>
      </c>
      <c r="S4020" s="163" t="s">
        <v>2249</v>
      </c>
      <c r="T4020" s="163"/>
      <c r="U4020" s="161" t="s">
        <v>10</v>
      </c>
      <c r="V4020" s="161" t="s">
        <v>11</v>
      </c>
      <c r="W4020" s="161" t="s">
        <v>12</v>
      </c>
      <c r="X4020" s="161" t="s">
        <v>13</v>
      </c>
      <c r="Y4020" s="169">
        <v>6210</v>
      </c>
      <c r="Z4020" s="169">
        <v>9051101</v>
      </c>
      <c r="AA4020" s="166">
        <v>1.5221354166666666E-2</v>
      </c>
      <c r="AB4020" s="167" t="s">
        <v>1965</v>
      </c>
      <c r="AC4020" s="168" t="s">
        <v>3171</v>
      </c>
    </row>
    <row r="4021" spans="1:29" x14ac:dyDescent="0.3">
      <c r="A4021" s="156" t="s">
        <v>2798</v>
      </c>
      <c r="B4021" s="157">
        <v>1</v>
      </c>
      <c r="C4021" s="158" t="s">
        <v>1473</v>
      </c>
      <c r="D4021" s="158" t="s">
        <v>263</v>
      </c>
      <c r="E4021" s="156" t="s">
        <v>2722</v>
      </c>
      <c r="F4021" s="159" t="s">
        <v>369</v>
      </c>
      <c r="G4021" s="158" t="s">
        <v>341</v>
      </c>
      <c r="H4021" s="160">
        <v>43277</v>
      </c>
      <c r="I4021" s="160">
        <v>44586</v>
      </c>
      <c r="J4021" s="161" t="s">
        <v>2202</v>
      </c>
      <c r="K4021" s="162"/>
      <c r="L4021" s="163" t="s">
        <v>373</v>
      </c>
      <c r="M4021" s="171">
        <v>0</v>
      </c>
      <c r="N4021" s="164">
        <v>1336</v>
      </c>
      <c r="O4021" s="162">
        <v>529088</v>
      </c>
      <c r="P4021" s="160">
        <v>44586</v>
      </c>
      <c r="Q4021" s="162" t="s">
        <v>2507</v>
      </c>
      <c r="R4021" s="164">
        <v>1336</v>
      </c>
      <c r="S4021" s="163" t="s">
        <v>2249</v>
      </c>
      <c r="T4021" s="163"/>
      <c r="U4021" s="161" t="s">
        <v>10</v>
      </c>
      <c r="V4021" s="161" t="s">
        <v>11</v>
      </c>
      <c r="W4021" s="161" t="s">
        <v>12</v>
      </c>
      <c r="X4021" s="161" t="s">
        <v>13</v>
      </c>
      <c r="Y4021" s="169">
        <v>6210</v>
      </c>
      <c r="Z4021" s="169">
        <v>9051101</v>
      </c>
      <c r="AA4021" s="166">
        <v>8.6979166666666663E-3</v>
      </c>
      <c r="AB4021" s="167" t="s">
        <v>1965</v>
      </c>
      <c r="AC4021" s="168" t="s">
        <v>3171</v>
      </c>
    </row>
    <row r="4022" spans="1:29" x14ac:dyDescent="0.3">
      <c r="A4022" s="156" t="s">
        <v>2798</v>
      </c>
      <c r="B4022" s="157">
        <v>1</v>
      </c>
      <c r="C4022" s="158" t="s">
        <v>1473</v>
      </c>
      <c r="D4022" s="158" t="s">
        <v>263</v>
      </c>
      <c r="E4022" s="156" t="s">
        <v>2722</v>
      </c>
      <c r="F4022" s="159" t="s">
        <v>369</v>
      </c>
      <c r="G4022" s="156" t="s">
        <v>341</v>
      </c>
      <c r="H4022" s="160">
        <v>43277</v>
      </c>
      <c r="I4022" s="160">
        <v>44586</v>
      </c>
      <c r="J4022" s="161" t="s">
        <v>2202</v>
      </c>
      <c r="K4022" s="162"/>
      <c r="L4022" s="163" t="s">
        <v>373</v>
      </c>
      <c r="M4022" s="171">
        <v>0</v>
      </c>
      <c r="N4022" s="164">
        <v>4008</v>
      </c>
      <c r="O4022" s="162">
        <v>530146</v>
      </c>
      <c r="P4022" s="160">
        <v>44586</v>
      </c>
      <c r="Q4022" s="162" t="s">
        <v>2507</v>
      </c>
      <c r="R4022" s="164">
        <v>4008</v>
      </c>
      <c r="S4022" s="162" t="s">
        <v>2249</v>
      </c>
      <c r="T4022" s="163"/>
      <c r="U4022" s="161" t="s">
        <v>10</v>
      </c>
      <c r="V4022" s="161" t="s">
        <v>11</v>
      </c>
      <c r="W4022" s="161" t="s">
        <v>12</v>
      </c>
      <c r="X4022" s="161" t="s">
        <v>13</v>
      </c>
      <c r="Y4022" s="169">
        <v>6210</v>
      </c>
      <c r="Z4022" s="169">
        <v>9051101</v>
      </c>
      <c r="AA4022" s="166">
        <v>2.6093749999999999E-2</v>
      </c>
      <c r="AB4022" s="158" t="s">
        <v>1965</v>
      </c>
      <c r="AC4022" s="168" t="s">
        <v>3171</v>
      </c>
    </row>
    <row r="4023" spans="1:29" x14ac:dyDescent="0.3">
      <c r="A4023" s="156" t="s">
        <v>2798</v>
      </c>
      <c r="B4023" s="157">
        <v>1</v>
      </c>
      <c r="C4023" s="158" t="s">
        <v>1473</v>
      </c>
      <c r="D4023" s="158" t="s">
        <v>263</v>
      </c>
      <c r="E4023" s="156" t="s">
        <v>2722</v>
      </c>
      <c r="F4023" s="159" t="s">
        <v>369</v>
      </c>
      <c r="G4023" s="158" t="s">
        <v>341</v>
      </c>
      <c r="H4023" s="160">
        <v>43277</v>
      </c>
      <c r="I4023" s="160">
        <v>44587</v>
      </c>
      <c r="J4023" s="161" t="s">
        <v>2202</v>
      </c>
      <c r="K4023" s="162"/>
      <c r="L4023" s="163" t="s">
        <v>373</v>
      </c>
      <c r="M4023" s="171">
        <v>0</v>
      </c>
      <c r="N4023" s="164">
        <v>3340</v>
      </c>
      <c r="O4023" s="162">
        <v>527739</v>
      </c>
      <c r="P4023" s="160">
        <v>44587</v>
      </c>
      <c r="Q4023" s="162" t="s">
        <v>2517</v>
      </c>
      <c r="R4023" s="164">
        <v>3340</v>
      </c>
      <c r="S4023" s="163" t="s">
        <v>2249</v>
      </c>
      <c r="T4023" s="163"/>
      <c r="U4023" s="161" t="s">
        <v>10</v>
      </c>
      <c r="V4023" s="161" t="s">
        <v>11</v>
      </c>
      <c r="W4023" s="161" t="s">
        <v>12</v>
      </c>
      <c r="X4023" s="161" t="s">
        <v>13</v>
      </c>
      <c r="Y4023" s="165">
        <v>6210</v>
      </c>
      <c r="Z4023" s="165">
        <v>9051101</v>
      </c>
      <c r="AA4023" s="166">
        <v>2.1744791666666666E-2</v>
      </c>
      <c r="AB4023" s="167" t="s">
        <v>1965</v>
      </c>
      <c r="AC4023" s="168" t="s">
        <v>3171</v>
      </c>
    </row>
    <row r="4024" spans="1:29" x14ac:dyDescent="0.3">
      <c r="A4024" s="156" t="s">
        <v>2798</v>
      </c>
      <c r="B4024" s="157">
        <v>1</v>
      </c>
      <c r="C4024" s="158" t="s">
        <v>1473</v>
      </c>
      <c r="D4024" s="158" t="s">
        <v>263</v>
      </c>
      <c r="E4024" s="156" t="s">
        <v>2722</v>
      </c>
      <c r="F4024" s="159" t="s">
        <v>369</v>
      </c>
      <c r="G4024" s="158" t="s">
        <v>341</v>
      </c>
      <c r="H4024" s="160">
        <v>43277</v>
      </c>
      <c r="I4024" s="160">
        <v>44587</v>
      </c>
      <c r="J4024" s="161" t="s">
        <v>2202</v>
      </c>
      <c r="K4024" s="162"/>
      <c r="L4024" s="163" t="s">
        <v>373</v>
      </c>
      <c r="M4024" s="171">
        <v>0</v>
      </c>
      <c r="N4024" s="164">
        <v>2338</v>
      </c>
      <c r="O4024" s="162">
        <v>529656</v>
      </c>
      <c r="P4024" s="160">
        <v>44587</v>
      </c>
      <c r="Q4024" s="162" t="s">
        <v>2517</v>
      </c>
      <c r="R4024" s="164">
        <v>2338</v>
      </c>
      <c r="S4024" s="163" t="s">
        <v>2249</v>
      </c>
      <c r="T4024" s="163"/>
      <c r="U4024" s="161" t="s">
        <v>10</v>
      </c>
      <c r="V4024" s="161" t="s">
        <v>11</v>
      </c>
      <c r="W4024" s="161" t="s">
        <v>12</v>
      </c>
      <c r="X4024" s="161" t="s">
        <v>13</v>
      </c>
      <c r="Y4024" s="169">
        <v>6210</v>
      </c>
      <c r="Z4024" s="169">
        <v>9051101</v>
      </c>
      <c r="AA4024" s="166">
        <v>1.5221354166666666E-2</v>
      </c>
      <c r="AB4024" s="167" t="s">
        <v>1965</v>
      </c>
      <c r="AC4024" s="168" t="s">
        <v>3171</v>
      </c>
    </row>
    <row r="4025" spans="1:29" x14ac:dyDescent="0.3">
      <c r="A4025" s="156" t="s">
        <v>2798</v>
      </c>
      <c r="B4025" s="157">
        <v>1</v>
      </c>
      <c r="C4025" s="158" t="s">
        <v>1473</v>
      </c>
      <c r="D4025" s="158" t="s">
        <v>263</v>
      </c>
      <c r="E4025" s="156" t="s">
        <v>2722</v>
      </c>
      <c r="F4025" s="159" t="s">
        <v>369</v>
      </c>
      <c r="G4025" s="158" t="s">
        <v>341</v>
      </c>
      <c r="H4025" s="160">
        <v>43277</v>
      </c>
      <c r="I4025" s="160">
        <v>44907</v>
      </c>
      <c r="J4025" s="161" t="s">
        <v>2671</v>
      </c>
      <c r="K4025" s="162"/>
      <c r="L4025" s="163" t="s">
        <v>373</v>
      </c>
      <c r="M4025" s="171">
        <v>0</v>
      </c>
      <c r="N4025" s="164">
        <v>473.59</v>
      </c>
      <c r="O4025" s="162">
        <v>527736</v>
      </c>
      <c r="P4025" s="160">
        <v>44907</v>
      </c>
      <c r="Q4025" s="162" t="s">
        <v>4860</v>
      </c>
      <c r="R4025" s="164">
        <v>473.59</v>
      </c>
      <c r="S4025" s="163" t="s">
        <v>2249</v>
      </c>
      <c r="T4025" s="163"/>
      <c r="U4025" s="161" t="s">
        <v>10</v>
      </c>
      <c r="V4025" s="161" t="s">
        <v>11</v>
      </c>
      <c r="W4025" s="161" t="s">
        <v>12</v>
      </c>
      <c r="X4025" s="161" t="s">
        <v>13</v>
      </c>
      <c r="Y4025" s="165">
        <v>6210</v>
      </c>
      <c r="Z4025" s="165">
        <v>9051101</v>
      </c>
      <c r="AA4025" s="166">
        <v>3.0832682291666667E-3</v>
      </c>
      <c r="AB4025" s="167" t="s">
        <v>4861</v>
      </c>
      <c r="AC4025" s="168" t="s">
        <v>3171</v>
      </c>
    </row>
    <row r="4026" spans="1:29" x14ac:dyDescent="0.3">
      <c r="A4026" s="156" t="s">
        <v>2798</v>
      </c>
      <c r="B4026" s="157">
        <v>1</v>
      </c>
      <c r="C4026" s="158" t="s">
        <v>1473</v>
      </c>
      <c r="D4026" s="156" t="s">
        <v>263</v>
      </c>
      <c r="E4026" s="156" t="s">
        <v>2722</v>
      </c>
      <c r="F4026" s="158" t="s">
        <v>369</v>
      </c>
      <c r="G4026" s="158" t="s">
        <v>341</v>
      </c>
      <c r="H4026" s="160">
        <v>43277</v>
      </c>
      <c r="I4026" s="160">
        <v>44742</v>
      </c>
      <c r="J4026" s="161" t="s">
        <v>2202</v>
      </c>
      <c r="K4026" s="156"/>
      <c r="L4026" s="158" t="s">
        <v>373</v>
      </c>
      <c r="M4026" s="171">
        <v>0</v>
      </c>
      <c r="N4026" s="171">
        <v>8016</v>
      </c>
      <c r="O4026" s="162"/>
      <c r="P4026" s="160"/>
      <c r="Q4026" s="162"/>
      <c r="R4026" s="171">
        <v>8016</v>
      </c>
      <c r="S4026" s="163" t="s">
        <v>2249</v>
      </c>
      <c r="T4026" s="156"/>
      <c r="U4026" s="161" t="s">
        <v>10</v>
      </c>
      <c r="V4026" s="161" t="s">
        <v>11</v>
      </c>
      <c r="W4026" s="161" t="s">
        <v>12</v>
      </c>
      <c r="X4026" s="161" t="s">
        <v>13</v>
      </c>
      <c r="Y4026" s="165">
        <v>6210</v>
      </c>
      <c r="Z4026" s="165">
        <v>9051101</v>
      </c>
      <c r="AA4026" s="166">
        <v>5.2187499999999998E-2</v>
      </c>
      <c r="AB4026" s="163" t="s">
        <v>5409</v>
      </c>
      <c r="AC4026" s="168" t="s">
        <v>3171</v>
      </c>
    </row>
    <row r="4027" spans="1:29" x14ac:dyDescent="0.3">
      <c r="A4027" s="156" t="s">
        <v>2798</v>
      </c>
      <c r="B4027" s="157">
        <v>1</v>
      </c>
      <c r="C4027" s="158" t="s">
        <v>1473</v>
      </c>
      <c r="D4027" s="158" t="s">
        <v>263</v>
      </c>
      <c r="E4027" s="156" t="s">
        <v>2722</v>
      </c>
      <c r="F4027" s="159" t="s">
        <v>369</v>
      </c>
      <c r="G4027" s="158" t="s">
        <v>341</v>
      </c>
      <c r="H4027" s="160">
        <v>43277</v>
      </c>
      <c r="I4027" s="160">
        <v>44742</v>
      </c>
      <c r="J4027" s="161" t="s">
        <v>2202</v>
      </c>
      <c r="K4027" s="162"/>
      <c r="L4027" s="163" t="s">
        <v>373</v>
      </c>
      <c r="M4027" s="171">
        <v>0</v>
      </c>
      <c r="N4027" s="164">
        <v>1670</v>
      </c>
      <c r="O4027" s="162"/>
      <c r="P4027" s="160"/>
      <c r="Q4027" s="162"/>
      <c r="R4027" s="164">
        <v>1670</v>
      </c>
      <c r="S4027" s="163" t="s">
        <v>2249</v>
      </c>
      <c r="T4027" s="163"/>
      <c r="U4027" s="161" t="s">
        <v>10</v>
      </c>
      <c r="V4027" s="161" t="s">
        <v>11</v>
      </c>
      <c r="W4027" s="161" t="s">
        <v>12</v>
      </c>
      <c r="X4027" s="161" t="s">
        <v>13</v>
      </c>
      <c r="Y4027" s="165">
        <v>6210</v>
      </c>
      <c r="Z4027" s="165">
        <v>9051101</v>
      </c>
      <c r="AA4027" s="166">
        <v>1.0872395833333333E-2</v>
      </c>
      <c r="AB4027" s="167" t="s">
        <v>5410</v>
      </c>
      <c r="AC4027" s="168" t="s">
        <v>3171</v>
      </c>
    </row>
    <row r="4028" spans="1:29" x14ac:dyDescent="0.3">
      <c r="A4028" s="156" t="s">
        <v>2798</v>
      </c>
      <c r="B4028" s="157">
        <v>1</v>
      </c>
      <c r="C4028" s="158" t="s">
        <v>1473</v>
      </c>
      <c r="D4028" s="158" t="s">
        <v>263</v>
      </c>
      <c r="E4028" s="156" t="s">
        <v>2722</v>
      </c>
      <c r="F4028" s="159" t="s">
        <v>369</v>
      </c>
      <c r="G4028" s="158" t="s">
        <v>341</v>
      </c>
      <c r="H4028" s="160">
        <v>43277</v>
      </c>
      <c r="I4028" s="160">
        <v>44742</v>
      </c>
      <c r="J4028" s="161" t="s">
        <v>2202</v>
      </c>
      <c r="K4028" s="162"/>
      <c r="L4028" s="163" t="s">
        <v>373</v>
      </c>
      <c r="M4028" s="171">
        <v>0</v>
      </c>
      <c r="N4028" s="164">
        <v>1670</v>
      </c>
      <c r="O4028" s="162"/>
      <c r="P4028" s="160"/>
      <c r="Q4028" s="162"/>
      <c r="R4028" s="164">
        <v>1670</v>
      </c>
      <c r="S4028" s="163" t="s">
        <v>2249</v>
      </c>
      <c r="T4028" s="163"/>
      <c r="U4028" s="161" t="s">
        <v>10</v>
      </c>
      <c r="V4028" s="161" t="s">
        <v>11</v>
      </c>
      <c r="W4028" s="161" t="s">
        <v>12</v>
      </c>
      <c r="X4028" s="161" t="s">
        <v>13</v>
      </c>
      <c r="Y4028" s="169">
        <v>6210</v>
      </c>
      <c r="Z4028" s="169">
        <v>9051101</v>
      </c>
      <c r="AA4028" s="166">
        <v>1.0872395833333333E-2</v>
      </c>
      <c r="AB4028" s="167" t="s">
        <v>5411</v>
      </c>
      <c r="AC4028" s="168" t="s">
        <v>3171</v>
      </c>
    </row>
    <row r="4029" spans="1:29" x14ac:dyDescent="0.3">
      <c r="A4029" s="156" t="s">
        <v>2798</v>
      </c>
      <c r="B4029" s="157">
        <v>1</v>
      </c>
      <c r="C4029" s="158" t="s">
        <v>1473</v>
      </c>
      <c r="D4029" s="156" t="s">
        <v>263</v>
      </c>
      <c r="E4029" s="156" t="s">
        <v>2722</v>
      </c>
      <c r="F4029" s="159" t="s">
        <v>369</v>
      </c>
      <c r="G4029" s="156" t="s">
        <v>341</v>
      </c>
      <c r="H4029" s="160">
        <v>43277</v>
      </c>
      <c r="I4029" s="160">
        <v>44742</v>
      </c>
      <c r="J4029" s="161" t="s">
        <v>2202</v>
      </c>
      <c r="K4029" s="162"/>
      <c r="L4029" s="163" t="s">
        <v>373</v>
      </c>
      <c r="M4029" s="171">
        <v>0</v>
      </c>
      <c r="N4029" s="164">
        <v>1002</v>
      </c>
      <c r="O4029" s="162"/>
      <c r="P4029" s="160"/>
      <c r="Q4029" s="162"/>
      <c r="R4029" s="164">
        <v>1002</v>
      </c>
      <c r="S4029" s="162" t="s">
        <v>2249</v>
      </c>
      <c r="T4029" s="163"/>
      <c r="U4029" s="161" t="s">
        <v>10</v>
      </c>
      <c r="V4029" s="161" t="s">
        <v>11</v>
      </c>
      <c r="W4029" s="161" t="s">
        <v>12</v>
      </c>
      <c r="X4029" s="161" t="s">
        <v>13</v>
      </c>
      <c r="Y4029" s="169">
        <v>6210</v>
      </c>
      <c r="Z4029" s="169">
        <v>9051101</v>
      </c>
      <c r="AA4029" s="166">
        <v>6.5234374999999997E-3</v>
      </c>
      <c r="AB4029" s="158" t="s">
        <v>5412</v>
      </c>
      <c r="AC4029" s="168" t="s">
        <v>3171</v>
      </c>
    </row>
    <row r="4030" spans="1:29" x14ac:dyDescent="0.3">
      <c r="A4030" s="156" t="s">
        <v>2798</v>
      </c>
      <c r="B4030" s="157">
        <v>1</v>
      </c>
      <c r="C4030" s="158" t="s">
        <v>1473</v>
      </c>
      <c r="D4030" s="158" t="s">
        <v>263</v>
      </c>
      <c r="E4030" s="156" t="s">
        <v>2722</v>
      </c>
      <c r="F4030" s="159" t="s">
        <v>369</v>
      </c>
      <c r="G4030" s="158" t="s">
        <v>341</v>
      </c>
      <c r="H4030" s="160">
        <v>43277</v>
      </c>
      <c r="I4030" s="160">
        <v>44791</v>
      </c>
      <c r="J4030" s="161" t="s">
        <v>2671</v>
      </c>
      <c r="K4030" s="162"/>
      <c r="L4030" s="163" t="s">
        <v>373</v>
      </c>
      <c r="M4030" s="171">
        <v>0</v>
      </c>
      <c r="N4030" s="164">
        <v>-8016</v>
      </c>
      <c r="O4030" s="162"/>
      <c r="P4030" s="160"/>
      <c r="Q4030" s="162"/>
      <c r="R4030" s="164">
        <v>-8016</v>
      </c>
      <c r="S4030" s="163" t="s">
        <v>2249</v>
      </c>
      <c r="T4030" s="163"/>
      <c r="U4030" s="161" t="s">
        <v>10</v>
      </c>
      <c r="V4030" s="161" t="s">
        <v>11</v>
      </c>
      <c r="W4030" s="161" t="s">
        <v>12</v>
      </c>
      <c r="X4030" s="161" t="s">
        <v>13</v>
      </c>
      <c r="Y4030" s="169">
        <v>6210</v>
      </c>
      <c r="Z4030" s="169">
        <v>9051101</v>
      </c>
      <c r="AA4030" s="166">
        <v>-5.2187499999999998E-2</v>
      </c>
      <c r="AB4030" s="163" t="s">
        <v>5393</v>
      </c>
      <c r="AC4030" s="168" t="s">
        <v>3171</v>
      </c>
    </row>
    <row r="4031" spans="1:29" x14ac:dyDescent="0.3">
      <c r="A4031" s="156" t="s">
        <v>2798</v>
      </c>
      <c r="B4031" s="157">
        <v>1</v>
      </c>
      <c r="C4031" s="158" t="s">
        <v>1473</v>
      </c>
      <c r="D4031" s="158" t="s">
        <v>263</v>
      </c>
      <c r="E4031" s="156" t="s">
        <v>2722</v>
      </c>
      <c r="F4031" s="159" t="s">
        <v>369</v>
      </c>
      <c r="G4031" s="156" t="s">
        <v>341</v>
      </c>
      <c r="H4031" s="160">
        <v>43277</v>
      </c>
      <c r="I4031" s="160">
        <v>44791</v>
      </c>
      <c r="J4031" s="161" t="s">
        <v>2671</v>
      </c>
      <c r="K4031" s="162"/>
      <c r="L4031" s="163" t="s">
        <v>373</v>
      </c>
      <c r="M4031" s="171">
        <v>0</v>
      </c>
      <c r="N4031" s="164">
        <v>-1670</v>
      </c>
      <c r="O4031" s="162"/>
      <c r="P4031" s="160"/>
      <c r="Q4031" s="162"/>
      <c r="R4031" s="164">
        <v>-1670</v>
      </c>
      <c r="S4031" s="163" t="s">
        <v>2249</v>
      </c>
      <c r="T4031" s="163"/>
      <c r="U4031" s="161" t="s">
        <v>10</v>
      </c>
      <c r="V4031" s="161" t="s">
        <v>11</v>
      </c>
      <c r="W4031" s="161" t="s">
        <v>12</v>
      </c>
      <c r="X4031" s="161" t="s">
        <v>13</v>
      </c>
      <c r="Y4031" s="169">
        <v>6210</v>
      </c>
      <c r="Z4031" s="169">
        <v>9051101</v>
      </c>
      <c r="AA4031" s="166">
        <v>-1.0872395833333333E-2</v>
      </c>
      <c r="AB4031" s="183" t="s">
        <v>5393</v>
      </c>
      <c r="AC4031" s="168" t="s">
        <v>3171</v>
      </c>
    </row>
    <row r="4032" spans="1:29" x14ac:dyDescent="0.3">
      <c r="A4032" s="156" t="s">
        <v>2798</v>
      </c>
      <c r="B4032" s="157">
        <v>1</v>
      </c>
      <c r="C4032" s="158" t="s">
        <v>1473</v>
      </c>
      <c r="D4032" s="158" t="s">
        <v>263</v>
      </c>
      <c r="E4032" s="156" t="s">
        <v>2722</v>
      </c>
      <c r="F4032" s="159" t="s">
        <v>369</v>
      </c>
      <c r="G4032" s="156" t="s">
        <v>341</v>
      </c>
      <c r="H4032" s="160">
        <v>43277</v>
      </c>
      <c r="I4032" s="160">
        <v>44791</v>
      </c>
      <c r="J4032" s="161" t="s">
        <v>2671</v>
      </c>
      <c r="K4032" s="162"/>
      <c r="L4032" s="163" t="s">
        <v>373</v>
      </c>
      <c r="M4032" s="171">
        <v>0</v>
      </c>
      <c r="N4032" s="164">
        <v>-1670</v>
      </c>
      <c r="O4032" s="162"/>
      <c r="P4032" s="160"/>
      <c r="Q4032" s="162"/>
      <c r="R4032" s="164">
        <v>-1670</v>
      </c>
      <c r="S4032" s="163" t="s">
        <v>2249</v>
      </c>
      <c r="T4032" s="163"/>
      <c r="U4032" s="161" t="s">
        <v>10</v>
      </c>
      <c r="V4032" s="161" t="s">
        <v>11</v>
      </c>
      <c r="W4032" s="161" t="s">
        <v>12</v>
      </c>
      <c r="X4032" s="161" t="s">
        <v>13</v>
      </c>
      <c r="Y4032" s="169">
        <v>6210</v>
      </c>
      <c r="Z4032" s="169">
        <v>9051101</v>
      </c>
      <c r="AA4032" s="166">
        <v>-1.0872395833333333E-2</v>
      </c>
      <c r="AB4032" s="183" t="s">
        <v>5393</v>
      </c>
      <c r="AC4032" s="168" t="s">
        <v>3171</v>
      </c>
    </row>
    <row r="4033" spans="1:29" x14ac:dyDescent="0.3">
      <c r="A4033" s="156" t="s">
        <v>2798</v>
      </c>
      <c r="B4033" s="157">
        <v>1</v>
      </c>
      <c r="C4033" s="158" t="s">
        <v>1473</v>
      </c>
      <c r="D4033" s="158" t="s">
        <v>263</v>
      </c>
      <c r="E4033" s="156" t="s">
        <v>2722</v>
      </c>
      <c r="F4033" s="159" t="s">
        <v>369</v>
      </c>
      <c r="G4033" s="158" t="s">
        <v>341</v>
      </c>
      <c r="H4033" s="160">
        <v>43277</v>
      </c>
      <c r="I4033" s="160">
        <v>44791</v>
      </c>
      <c r="J4033" s="161" t="s">
        <v>2671</v>
      </c>
      <c r="K4033" s="162"/>
      <c r="L4033" s="163" t="s">
        <v>373</v>
      </c>
      <c r="M4033" s="171">
        <v>0</v>
      </c>
      <c r="N4033" s="164">
        <v>-1002</v>
      </c>
      <c r="O4033" s="162"/>
      <c r="P4033" s="160"/>
      <c r="Q4033" s="162"/>
      <c r="R4033" s="164">
        <v>-1002</v>
      </c>
      <c r="S4033" s="163" t="s">
        <v>2249</v>
      </c>
      <c r="T4033" s="163"/>
      <c r="U4033" s="161" t="s">
        <v>10</v>
      </c>
      <c r="V4033" s="161" t="s">
        <v>11</v>
      </c>
      <c r="W4033" s="161" t="s">
        <v>12</v>
      </c>
      <c r="X4033" s="161" t="s">
        <v>13</v>
      </c>
      <c r="Y4033" s="169">
        <v>6210</v>
      </c>
      <c r="Z4033" s="169">
        <v>9051101</v>
      </c>
      <c r="AA4033" s="166">
        <v>-6.5234374999999997E-3</v>
      </c>
      <c r="AB4033" s="163" t="s">
        <v>5393</v>
      </c>
      <c r="AC4033" s="168" t="s">
        <v>3171</v>
      </c>
    </row>
    <row r="4034" spans="1:29" x14ac:dyDescent="0.3">
      <c r="A4034" s="156" t="s">
        <v>2798</v>
      </c>
      <c r="B4034" s="157">
        <v>1</v>
      </c>
      <c r="C4034" s="158" t="s">
        <v>1473</v>
      </c>
      <c r="D4034" s="158" t="s">
        <v>263</v>
      </c>
      <c r="E4034" s="156" t="s">
        <v>2722</v>
      </c>
      <c r="F4034" s="159" t="s">
        <v>369</v>
      </c>
      <c r="G4034" s="156" t="s">
        <v>341</v>
      </c>
      <c r="H4034" s="160">
        <v>43277</v>
      </c>
      <c r="I4034" s="160">
        <v>46730</v>
      </c>
      <c r="J4034" s="161" t="s">
        <v>6707</v>
      </c>
      <c r="K4034" s="162" t="s">
        <v>374</v>
      </c>
      <c r="L4034" s="163" t="s">
        <v>373</v>
      </c>
      <c r="M4034" s="171">
        <v>26812.410000000003</v>
      </c>
      <c r="N4034" s="164">
        <v>26812.410000000003</v>
      </c>
      <c r="O4034" s="162"/>
      <c r="P4034" s="160"/>
      <c r="Q4034" s="162"/>
      <c r="R4034" s="164">
        <v>0</v>
      </c>
      <c r="S4034" s="163" t="s">
        <v>2249</v>
      </c>
      <c r="T4034" s="163"/>
      <c r="U4034" s="161" t="s">
        <v>10</v>
      </c>
      <c r="V4034" s="161" t="s">
        <v>11</v>
      </c>
      <c r="W4034" s="161" t="s">
        <v>12</v>
      </c>
      <c r="X4034" s="161" t="s">
        <v>13</v>
      </c>
      <c r="Y4034" s="169">
        <v>6210</v>
      </c>
      <c r="Z4034" s="169">
        <v>9051101</v>
      </c>
      <c r="AA4034" s="166">
        <v>0</v>
      </c>
      <c r="AB4034" s="183" t="s">
        <v>1965</v>
      </c>
      <c r="AC4034" s="168" t="s">
        <v>3171</v>
      </c>
    </row>
    <row r="4035" spans="1:29" x14ac:dyDescent="0.3">
      <c r="A4035" s="156" t="s">
        <v>1684</v>
      </c>
      <c r="B4035" s="157">
        <v>1</v>
      </c>
      <c r="C4035" s="156" t="s">
        <v>1473</v>
      </c>
      <c r="D4035" s="156" t="s">
        <v>263</v>
      </c>
      <c r="E4035" s="156" t="s">
        <v>236</v>
      </c>
      <c r="F4035" s="159" t="s">
        <v>369</v>
      </c>
      <c r="G4035" s="158" t="s">
        <v>341</v>
      </c>
      <c r="H4035" s="160">
        <v>43277</v>
      </c>
      <c r="I4035" s="160">
        <v>43385</v>
      </c>
      <c r="J4035" s="161" t="s">
        <v>244</v>
      </c>
      <c r="K4035" s="173"/>
      <c r="L4035" s="158" t="s">
        <v>370</v>
      </c>
      <c r="M4035" s="171">
        <v>0</v>
      </c>
      <c r="N4035" s="164">
        <v>1146.6600000000001</v>
      </c>
      <c r="O4035" s="162">
        <v>513128</v>
      </c>
      <c r="P4035" s="160">
        <v>43385</v>
      </c>
      <c r="Q4035" s="162">
        <v>24854124</v>
      </c>
      <c r="R4035" s="164">
        <v>1146.6600000000001</v>
      </c>
      <c r="S4035" s="162" t="s">
        <v>634</v>
      </c>
      <c r="T4035" s="163"/>
      <c r="U4035" s="161" t="s">
        <v>10</v>
      </c>
      <c r="V4035" s="161" t="s">
        <v>11</v>
      </c>
      <c r="W4035" s="161" t="s">
        <v>12</v>
      </c>
      <c r="X4035" s="161" t="s">
        <v>13</v>
      </c>
      <c r="Y4035" s="165">
        <v>6210</v>
      </c>
      <c r="Z4035" s="169">
        <v>9051102</v>
      </c>
      <c r="AA4035" s="166">
        <v>1.6014871570690939E-2</v>
      </c>
      <c r="AB4035" s="158" t="s">
        <v>4963</v>
      </c>
      <c r="AC4035" s="168" t="s">
        <v>3175</v>
      </c>
    </row>
    <row r="4036" spans="1:29" x14ac:dyDescent="0.3">
      <c r="A4036" s="156" t="s">
        <v>1684</v>
      </c>
      <c r="B4036" s="157">
        <v>1</v>
      </c>
      <c r="C4036" s="158" t="s">
        <v>1473</v>
      </c>
      <c r="D4036" s="158" t="s">
        <v>263</v>
      </c>
      <c r="E4036" s="156" t="s">
        <v>236</v>
      </c>
      <c r="F4036" s="159" t="s">
        <v>369</v>
      </c>
      <c r="G4036" s="158" t="s">
        <v>341</v>
      </c>
      <c r="H4036" s="160">
        <v>43277</v>
      </c>
      <c r="I4036" s="160">
        <v>43523</v>
      </c>
      <c r="J4036" s="161" t="s">
        <v>265</v>
      </c>
      <c r="K4036" s="162"/>
      <c r="L4036" s="163" t="s">
        <v>370</v>
      </c>
      <c r="M4036" s="171">
        <v>0</v>
      </c>
      <c r="N4036" s="164">
        <v>8313.2900000000009</v>
      </c>
      <c r="O4036" s="162">
        <v>515588</v>
      </c>
      <c r="P4036" s="160">
        <v>43523</v>
      </c>
      <c r="Q4036" s="162">
        <v>25120812</v>
      </c>
      <c r="R4036" s="164">
        <v>8313.2900000000009</v>
      </c>
      <c r="S4036" s="163" t="s">
        <v>634</v>
      </c>
      <c r="T4036" s="163"/>
      <c r="U4036" s="161" t="s">
        <v>10</v>
      </c>
      <c r="V4036" s="161" t="s">
        <v>11</v>
      </c>
      <c r="W4036" s="161" t="s">
        <v>12</v>
      </c>
      <c r="X4036" s="161" t="s">
        <v>13</v>
      </c>
      <c r="Y4036" s="169">
        <v>6210</v>
      </c>
      <c r="Z4036" s="169">
        <v>9051102</v>
      </c>
      <c r="AA4036" s="166">
        <v>0.11610788872020415</v>
      </c>
      <c r="AB4036" s="167" t="s">
        <v>4963</v>
      </c>
      <c r="AC4036" s="168" t="s">
        <v>3175</v>
      </c>
    </row>
    <row r="4037" spans="1:29" x14ac:dyDescent="0.3">
      <c r="A4037" s="156" t="s">
        <v>1684</v>
      </c>
      <c r="B4037" s="157">
        <v>1</v>
      </c>
      <c r="C4037" s="158" t="s">
        <v>1473</v>
      </c>
      <c r="D4037" s="156" t="s">
        <v>263</v>
      </c>
      <c r="E4037" s="156" t="s">
        <v>236</v>
      </c>
      <c r="F4037" s="158" t="s">
        <v>369</v>
      </c>
      <c r="G4037" s="158" t="s">
        <v>341</v>
      </c>
      <c r="H4037" s="160">
        <v>43277</v>
      </c>
      <c r="I4037" s="160">
        <v>43608</v>
      </c>
      <c r="J4037" s="161" t="s">
        <v>265</v>
      </c>
      <c r="K4037" s="162"/>
      <c r="L4037" s="158" t="s">
        <v>370</v>
      </c>
      <c r="M4037" s="171">
        <v>0</v>
      </c>
      <c r="N4037" s="171">
        <v>15479.91</v>
      </c>
      <c r="O4037" s="162">
        <v>516551</v>
      </c>
      <c r="P4037" s="160">
        <v>43608</v>
      </c>
      <c r="Q4037" s="162">
        <v>25313243</v>
      </c>
      <c r="R4037" s="171">
        <v>15479.91</v>
      </c>
      <c r="S4037" s="162" t="s">
        <v>634</v>
      </c>
      <c r="T4037" s="156"/>
      <c r="U4037" s="161" t="s">
        <v>10</v>
      </c>
      <c r="V4037" s="161" t="s">
        <v>11</v>
      </c>
      <c r="W4037" s="161" t="s">
        <v>12</v>
      </c>
      <c r="X4037" s="161" t="s">
        <v>13</v>
      </c>
      <c r="Y4037" s="165">
        <v>6210</v>
      </c>
      <c r="Z4037" s="165">
        <v>9051102</v>
      </c>
      <c r="AA4037" s="166">
        <v>0.21620076620432768</v>
      </c>
      <c r="AB4037" s="158" t="s">
        <v>4963</v>
      </c>
      <c r="AC4037" s="168" t="s">
        <v>3175</v>
      </c>
    </row>
    <row r="4038" spans="1:29" x14ac:dyDescent="0.3">
      <c r="A4038" s="156" t="s">
        <v>1684</v>
      </c>
      <c r="B4038" s="157">
        <v>1</v>
      </c>
      <c r="C4038" s="156" t="s">
        <v>1473</v>
      </c>
      <c r="D4038" s="158" t="s">
        <v>263</v>
      </c>
      <c r="E4038" s="156" t="s">
        <v>236</v>
      </c>
      <c r="F4038" s="159" t="s">
        <v>369</v>
      </c>
      <c r="G4038" s="156" t="s">
        <v>341</v>
      </c>
      <c r="H4038" s="160">
        <v>43277</v>
      </c>
      <c r="I4038" s="160">
        <v>43728</v>
      </c>
      <c r="J4038" s="161" t="s">
        <v>265</v>
      </c>
      <c r="K4038" s="162"/>
      <c r="L4038" s="163" t="s">
        <v>370</v>
      </c>
      <c r="M4038" s="171">
        <v>0</v>
      </c>
      <c r="N4038" s="164">
        <v>8500</v>
      </c>
      <c r="O4038" s="162">
        <v>517420</v>
      </c>
      <c r="P4038" s="160">
        <v>43728</v>
      </c>
      <c r="Q4038" s="162" t="s">
        <v>791</v>
      </c>
      <c r="R4038" s="164">
        <v>8500</v>
      </c>
      <c r="S4038" s="162" t="s">
        <v>634</v>
      </c>
      <c r="T4038" s="163"/>
      <c r="U4038" s="161" t="s">
        <v>10</v>
      </c>
      <c r="V4038" s="161" t="s">
        <v>11</v>
      </c>
      <c r="W4038" s="161" t="s">
        <v>12</v>
      </c>
      <c r="X4038" s="161" t="s">
        <v>13</v>
      </c>
      <c r="Y4038" s="169">
        <v>6210</v>
      </c>
      <c r="Z4038" s="169">
        <v>9051102</v>
      </c>
      <c r="AA4038" s="166">
        <v>0.1187155812105358</v>
      </c>
      <c r="AB4038" s="158" t="s">
        <v>4964</v>
      </c>
      <c r="AC4038" s="168" t="s">
        <v>3175</v>
      </c>
    </row>
    <row r="4039" spans="1:29" x14ac:dyDescent="0.3">
      <c r="A4039" s="156" t="s">
        <v>1684</v>
      </c>
      <c r="B4039" s="157">
        <v>1</v>
      </c>
      <c r="C4039" s="158" t="s">
        <v>1473</v>
      </c>
      <c r="D4039" s="156" t="s">
        <v>263</v>
      </c>
      <c r="E4039" s="156" t="s">
        <v>236</v>
      </c>
      <c r="F4039" s="159" t="s">
        <v>369</v>
      </c>
      <c r="G4039" s="158" t="s">
        <v>341</v>
      </c>
      <c r="H4039" s="160">
        <v>43277</v>
      </c>
      <c r="I4039" s="160">
        <v>43739</v>
      </c>
      <c r="J4039" s="161" t="s">
        <v>5</v>
      </c>
      <c r="K4039" s="162"/>
      <c r="L4039" s="163" t="s">
        <v>370</v>
      </c>
      <c r="M4039" s="171">
        <v>0</v>
      </c>
      <c r="N4039" s="171">
        <v>9459.94</v>
      </c>
      <c r="O4039" s="162">
        <v>516992</v>
      </c>
      <c r="P4039" s="160">
        <v>43739</v>
      </c>
      <c r="Q4039" s="162" t="s">
        <v>371</v>
      </c>
      <c r="R4039" s="171">
        <v>9459.94</v>
      </c>
      <c r="S4039" s="158" t="s">
        <v>634</v>
      </c>
      <c r="T4039" s="156"/>
      <c r="U4039" s="161" t="s">
        <v>10</v>
      </c>
      <c r="V4039" s="161" t="s">
        <v>11</v>
      </c>
      <c r="W4039" s="161" t="s">
        <v>12</v>
      </c>
      <c r="X4039" s="161" t="s">
        <v>13</v>
      </c>
      <c r="Y4039" s="165">
        <v>6210</v>
      </c>
      <c r="Z4039" s="165">
        <v>9051102</v>
      </c>
      <c r="AA4039" s="166">
        <v>0.13212262062550542</v>
      </c>
      <c r="AB4039" s="158" t="s">
        <v>4963</v>
      </c>
      <c r="AC4039" s="168" t="s">
        <v>3175</v>
      </c>
    </row>
    <row r="4040" spans="1:29" x14ac:dyDescent="0.3">
      <c r="A4040" s="156" t="s">
        <v>1684</v>
      </c>
      <c r="B4040" s="157">
        <v>1</v>
      </c>
      <c r="C4040" s="158" t="s">
        <v>1473</v>
      </c>
      <c r="D4040" s="158" t="s">
        <v>263</v>
      </c>
      <c r="E4040" s="156" t="s">
        <v>236</v>
      </c>
      <c r="F4040" s="159" t="s">
        <v>369</v>
      </c>
      <c r="G4040" s="158" t="s">
        <v>341</v>
      </c>
      <c r="H4040" s="160">
        <v>43277</v>
      </c>
      <c r="I4040" s="160">
        <v>44061</v>
      </c>
      <c r="J4040" s="161" t="s">
        <v>5</v>
      </c>
      <c r="K4040" s="162"/>
      <c r="L4040" s="163" t="s">
        <v>370</v>
      </c>
      <c r="M4040" s="171">
        <v>0</v>
      </c>
      <c r="N4040" s="164">
        <v>2579.9899999999998</v>
      </c>
      <c r="O4040" s="162">
        <v>524036</v>
      </c>
      <c r="P4040" s="160">
        <v>44061</v>
      </c>
      <c r="Q4040" s="162" t="s">
        <v>1073</v>
      </c>
      <c r="R4040" s="164">
        <v>2579.9899999999998</v>
      </c>
      <c r="S4040" s="163" t="s">
        <v>634</v>
      </c>
      <c r="T4040" s="163"/>
      <c r="U4040" s="161" t="s">
        <v>10</v>
      </c>
      <c r="V4040" s="161" t="s">
        <v>11</v>
      </c>
      <c r="W4040" s="161" t="s">
        <v>12</v>
      </c>
      <c r="X4040" s="161" t="s">
        <v>13</v>
      </c>
      <c r="Y4040" s="165">
        <v>6210</v>
      </c>
      <c r="Z4040" s="165">
        <v>9051102</v>
      </c>
      <c r="AA4040" s="166">
        <v>3.6033530866749437E-2</v>
      </c>
      <c r="AB4040" s="167" t="s">
        <v>4963</v>
      </c>
      <c r="AC4040" s="168" t="s">
        <v>3175</v>
      </c>
    </row>
    <row r="4041" spans="1:29" x14ac:dyDescent="0.3">
      <c r="A4041" s="156" t="s">
        <v>1684</v>
      </c>
      <c r="B4041" s="157">
        <v>1</v>
      </c>
      <c r="C4041" s="156" t="s">
        <v>1473</v>
      </c>
      <c r="D4041" s="156" t="s">
        <v>263</v>
      </c>
      <c r="E4041" s="156" t="s">
        <v>236</v>
      </c>
      <c r="F4041" s="159" t="s">
        <v>369</v>
      </c>
      <c r="G4041" s="156" t="s">
        <v>341</v>
      </c>
      <c r="H4041" s="160">
        <v>43277</v>
      </c>
      <c r="I4041" s="160">
        <v>44061</v>
      </c>
      <c r="J4041" s="161" t="s">
        <v>5</v>
      </c>
      <c r="K4041" s="162"/>
      <c r="L4041" s="163" t="s">
        <v>370</v>
      </c>
      <c r="M4041" s="171">
        <v>0</v>
      </c>
      <c r="N4041" s="164">
        <v>9100</v>
      </c>
      <c r="O4041" s="162">
        <v>524036</v>
      </c>
      <c r="P4041" s="160">
        <v>44061</v>
      </c>
      <c r="Q4041" s="162" t="s">
        <v>1073</v>
      </c>
      <c r="R4041" s="164">
        <v>9100</v>
      </c>
      <c r="S4041" s="162" t="s">
        <v>634</v>
      </c>
      <c r="T4041" s="163"/>
      <c r="U4041" s="161" t="s">
        <v>10</v>
      </c>
      <c r="V4041" s="161" t="s">
        <v>11</v>
      </c>
      <c r="W4041" s="161" t="s">
        <v>12</v>
      </c>
      <c r="X4041" s="161" t="s">
        <v>13</v>
      </c>
      <c r="Y4041" s="169">
        <v>6210</v>
      </c>
      <c r="Z4041" s="169">
        <v>9051102</v>
      </c>
      <c r="AA4041" s="166">
        <v>0.12709550459010305</v>
      </c>
      <c r="AB4041" s="158" t="s">
        <v>4965</v>
      </c>
      <c r="AC4041" s="168" t="s">
        <v>3175</v>
      </c>
    </row>
    <row r="4042" spans="1:29" x14ac:dyDescent="0.3">
      <c r="A4042" s="156" t="s">
        <v>1684</v>
      </c>
      <c r="B4042" s="157">
        <v>1</v>
      </c>
      <c r="C4042" s="156" t="s">
        <v>1473</v>
      </c>
      <c r="D4042" s="158" t="s">
        <v>263</v>
      </c>
      <c r="E4042" s="156" t="s">
        <v>236</v>
      </c>
      <c r="F4042" s="159" t="s">
        <v>369</v>
      </c>
      <c r="G4042" s="156" t="s">
        <v>341</v>
      </c>
      <c r="H4042" s="160">
        <v>43277</v>
      </c>
      <c r="I4042" s="160">
        <v>44232</v>
      </c>
      <c r="J4042" s="161" t="s">
        <v>979</v>
      </c>
      <c r="K4042" s="162"/>
      <c r="L4042" s="163" t="s">
        <v>370</v>
      </c>
      <c r="M4042" s="171">
        <v>0</v>
      </c>
      <c r="N4042" s="164">
        <v>143.33000000000001</v>
      </c>
      <c r="O4042" s="162">
        <v>525686</v>
      </c>
      <c r="P4042" s="160">
        <v>44232</v>
      </c>
      <c r="Q4042" s="162" t="s">
        <v>1593</v>
      </c>
      <c r="R4042" s="164">
        <v>143.33000000000001</v>
      </c>
      <c r="S4042" s="162" t="s">
        <v>634</v>
      </c>
      <c r="T4042" s="163"/>
      <c r="U4042" s="161" t="s">
        <v>10</v>
      </c>
      <c r="V4042" s="161" t="s">
        <v>11</v>
      </c>
      <c r="W4042" s="161" t="s">
        <v>12</v>
      </c>
      <c r="X4042" s="161" t="s">
        <v>13</v>
      </c>
      <c r="Y4042" s="169">
        <v>6210</v>
      </c>
      <c r="Z4042" s="169">
        <v>9051102</v>
      </c>
      <c r="AA4042" s="166">
        <v>2.0018240299889529E-3</v>
      </c>
      <c r="AB4042" s="158" t="s">
        <v>4963</v>
      </c>
      <c r="AC4042" s="168" t="s">
        <v>3175</v>
      </c>
    </row>
    <row r="4043" spans="1:29" x14ac:dyDescent="0.3">
      <c r="A4043" s="156" t="s">
        <v>1684</v>
      </c>
      <c r="B4043" s="157">
        <v>1</v>
      </c>
      <c r="C4043" s="158" t="s">
        <v>1473</v>
      </c>
      <c r="D4043" s="158" t="s">
        <v>263</v>
      </c>
      <c r="E4043" s="156" t="s">
        <v>236</v>
      </c>
      <c r="F4043" s="159" t="s">
        <v>369</v>
      </c>
      <c r="G4043" s="158" t="s">
        <v>341</v>
      </c>
      <c r="H4043" s="160">
        <v>43277</v>
      </c>
      <c r="I4043" s="160">
        <v>44232</v>
      </c>
      <c r="J4043" s="161" t="s">
        <v>979</v>
      </c>
      <c r="K4043" s="162"/>
      <c r="L4043" s="163" t="s">
        <v>370</v>
      </c>
      <c r="M4043" s="171">
        <v>0</v>
      </c>
      <c r="N4043" s="164">
        <v>143.33000000000001</v>
      </c>
      <c r="O4043" s="162">
        <v>526210</v>
      </c>
      <c r="P4043" s="160">
        <v>44232</v>
      </c>
      <c r="Q4043" s="162" t="s">
        <v>1593</v>
      </c>
      <c r="R4043" s="164">
        <v>143.33000000000001</v>
      </c>
      <c r="S4043" s="163" t="s">
        <v>634</v>
      </c>
      <c r="T4043" s="163"/>
      <c r="U4043" s="161" t="s">
        <v>10</v>
      </c>
      <c r="V4043" s="161" t="s">
        <v>11</v>
      </c>
      <c r="W4043" s="161" t="s">
        <v>12</v>
      </c>
      <c r="X4043" s="161" t="s">
        <v>13</v>
      </c>
      <c r="Y4043" s="169">
        <v>6210</v>
      </c>
      <c r="Z4043" s="169">
        <v>9051102</v>
      </c>
      <c r="AA4043" s="166">
        <v>2.0018240299889529E-3</v>
      </c>
      <c r="AB4043" s="167" t="s">
        <v>4963</v>
      </c>
      <c r="AC4043" s="168" t="s">
        <v>3175</v>
      </c>
    </row>
    <row r="4044" spans="1:29" x14ac:dyDescent="0.3">
      <c r="A4044" s="156" t="s">
        <v>1684</v>
      </c>
      <c r="B4044" s="157">
        <v>1</v>
      </c>
      <c r="C4044" s="158" t="s">
        <v>1473</v>
      </c>
      <c r="D4044" s="156" t="s">
        <v>263</v>
      </c>
      <c r="E4044" s="156" t="s">
        <v>236</v>
      </c>
      <c r="F4044" s="158" t="s">
        <v>369</v>
      </c>
      <c r="G4044" s="158" t="s">
        <v>341</v>
      </c>
      <c r="H4044" s="160">
        <v>43277</v>
      </c>
      <c r="I4044" s="160">
        <v>44587</v>
      </c>
      <c r="J4044" s="161" t="s">
        <v>2202</v>
      </c>
      <c r="K4044" s="190"/>
      <c r="L4044" s="158" t="s">
        <v>370</v>
      </c>
      <c r="M4044" s="171">
        <v>0</v>
      </c>
      <c r="N4044" s="171">
        <v>8033.3</v>
      </c>
      <c r="O4044" s="162">
        <v>526678</v>
      </c>
      <c r="P4044" s="160">
        <v>44587</v>
      </c>
      <c r="Q4044" s="162" t="s">
        <v>2517</v>
      </c>
      <c r="R4044" s="171">
        <v>8033.3</v>
      </c>
      <c r="S4044" s="163" t="s">
        <v>634</v>
      </c>
      <c r="T4044" s="156"/>
      <c r="U4044" s="161" t="s">
        <v>10</v>
      </c>
      <c r="V4044" s="161" t="s">
        <v>11</v>
      </c>
      <c r="W4044" s="161" t="s">
        <v>12</v>
      </c>
      <c r="X4044" s="161" t="s">
        <v>13</v>
      </c>
      <c r="Y4044" s="165">
        <v>6210</v>
      </c>
      <c r="Z4044" s="165">
        <v>9051102</v>
      </c>
      <c r="AA4044" s="166">
        <v>0.11219739747512909</v>
      </c>
      <c r="AB4044" s="163" t="s">
        <v>4966</v>
      </c>
      <c r="AC4044" s="168" t="s">
        <v>3175</v>
      </c>
    </row>
    <row r="4045" spans="1:29" x14ac:dyDescent="0.3">
      <c r="A4045" s="156" t="s">
        <v>1684</v>
      </c>
      <c r="B4045" s="157">
        <v>1</v>
      </c>
      <c r="C4045" s="158" t="s">
        <v>1473</v>
      </c>
      <c r="D4045" s="156" t="s">
        <v>263</v>
      </c>
      <c r="E4045" s="156" t="s">
        <v>236</v>
      </c>
      <c r="F4045" s="159" t="s">
        <v>369</v>
      </c>
      <c r="G4045" s="158" t="s">
        <v>341</v>
      </c>
      <c r="H4045" s="160">
        <v>43277</v>
      </c>
      <c r="I4045" s="160">
        <v>44587</v>
      </c>
      <c r="J4045" s="161" t="s">
        <v>2202</v>
      </c>
      <c r="K4045" s="162"/>
      <c r="L4045" s="158" t="s">
        <v>370</v>
      </c>
      <c r="M4045" s="171">
        <v>0</v>
      </c>
      <c r="N4045" s="171">
        <v>3583.31</v>
      </c>
      <c r="O4045" s="162">
        <v>527232</v>
      </c>
      <c r="P4045" s="160">
        <v>44587</v>
      </c>
      <c r="Q4045" s="162" t="s">
        <v>2517</v>
      </c>
      <c r="R4045" s="171">
        <v>3583.31</v>
      </c>
      <c r="S4045" s="158" t="s">
        <v>634</v>
      </c>
      <c r="T4045" s="156"/>
      <c r="U4045" s="161" t="s">
        <v>10</v>
      </c>
      <c r="V4045" s="161" t="s">
        <v>11</v>
      </c>
      <c r="W4045" s="161" t="s">
        <v>12</v>
      </c>
      <c r="X4045" s="161" t="s">
        <v>13</v>
      </c>
      <c r="Y4045" s="165">
        <v>6210</v>
      </c>
      <c r="Z4045" s="165">
        <v>9051102</v>
      </c>
      <c r="AA4045" s="166">
        <v>5.0046438742061772E-2</v>
      </c>
      <c r="AB4045" s="158" t="s">
        <v>4963</v>
      </c>
      <c r="AC4045" s="168" t="s">
        <v>3175</v>
      </c>
    </row>
    <row r="4046" spans="1:29" x14ac:dyDescent="0.3">
      <c r="A4046" s="156" t="s">
        <v>1684</v>
      </c>
      <c r="B4046" s="157">
        <v>1</v>
      </c>
      <c r="C4046" s="158" t="s">
        <v>1473</v>
      </c>
      <c r="D4046" s="158" t="s">
        <v>263</v>
      </c>
      <c r="E4046" s="156" t="s">
        <v>236</v>
      </c>
      <c r="F4046" s="159" t="s">
        <v>369</v>
      </c>
      <c r="G4046" s="158" t="s">
        <v>341</v>
      </c>
      <c r="H4046" s="160">
        <v>43277</v>
      </c>
      <c r="I4046" s="160">
        <v>44587</v>
      </c>
      <c r="J4046" s="161" t="s">
        <v>2202</v>
      </c>
      <c r="K4046" s="162"/>
      <c r="L4046" s="163" t="s">
        <v>370</v>
      </c>
      <c r="M4046" s="171">
        <v>0</v>
      </c>
      <c r="N4046" s="164">
        <v>1433.33</v>
      </c>
      <c r="O4046" s="162">
        <v>527747</v>
      </c>
      <c r="P4046" s="160">
        <v>44587</v>
      </c>
      <c r="Q4046" s="162" t="s">
        <v>2517</v>
      </c>
      <c r="R4046" s="164">
        <v>1433.33</v>
      </c>
      <c r="S4046" s="163" t="s">
        <v>634</v>
      </c>
      <c r="T4046" s="163"/>
      <c r="U4046" s="161" t="s">
        <v>10</v>
      </c>
      <c r="V4046" s="161" t="s">
        <v>11</v>
      </c>
      <c r="W4046" s="161" t="s">
        <v>12</v>
      </c>
      <c r="X4046" s="161" t="s">
        <v>13</v>
      </c>
      <c r="Y4046" s="165">
        <v>6210</v>
      </c>
      <c r="Z4046" s="165">
        <v>9051102</v>
      </c>
      <c r="AA4046" s="166">
        <v>2.0018659296058502E-2</v>
      </c>
      <c r="AB4046" s="167" t="s">
        <v>4963</v>
      </c>
      <c r="AC4046" s="168" t="s">
        <v>3175</v>
      </c>
    </row>
    <row r="4047" spans="1:29" x14ac:dyDescent="0.3">
      <c r="A4047" s="156" t="s">
        <v>1684</v>
      </c>
      <c r="B4047" s="157">
        <v>1</v>
      </c>
      <c r="C4047" s="158" t="s">
        <v>1473</v>
      </c>
      <c r="D4047" s="156" t="s">
        <v>263</v>
      </c>
      <c r="E4047" s="156" t="s">
        <v>236</v>
      </c>
      <c r="F4047" s="158" t="s">
        <v>369</v>
      </c>
      <c r="G4047" s="158" t="s">
        <v>341</v>
      </c>
      <c r="H4047" s="179">
        <v>43277</v>
      </c>
      <c r="I4047" s="160">
        <v>44587</v>
      </c>
      <c r="J4047" s="161" t="s">
        <v>2202</v>
      </c>
      <c r="K4047" s="162"/>
      <c r="L4047" s="158" t="s">
        <v>370</v>
      </c>
      <c r="M4047" s="171">
        <v>0</v>
      </c>
      <c r="N4047" s="171">
        <v>859.99</v>
      </c>
      <c r="O4047" s="162">
        <v>528250</v>
      </c>
      <c r="P4047" s="160">
        <v>44587</v>
      </c>
      <c r="Q4047" s="162" t="s">
        <v>2517</v>
      </c>
      <c r="R4047" s="171">
        <v>859.99</v>
      </c>
      <c r="S4047" s="162" t="s">
        <v>634</v>
      </c>
      <c r="T4047" s="156"/>
      <c r="U4047" s="161" t="s">
        <v>10</v>
      </c>
      <c r="V4047" s="161" t="s">
        <v>11</v>
      </c>
      <c r="W4047" s="161" t="s">
        <v>12</v>
      </c>
      <c r="X4047" s="161" t="s">
        <v>13</v>
      </c>
      <c r="Y4047" s="165">
        <v>6210</v>
      </c>
      <c r="Z4047" s="165">
        <v>9051102</v>
      </c>
      <c r="AA4047" s="166">
        <v>1.2011083845323374E-2</v>
      </c>
      <c r="AB4047" s="167" t="s">
        <v>4963</v>
      </c>
      <c r="AC4047" s="168" t="s">
        <v>3175</v>
      </c>
    </row>
    <row r="4048" spans="1:29" x14ac:dyDescent="0.3">
      <c r="A4048" s="156" t="s">
        <v>1684</v>
      </c>
      <c r="B4048" s="157">
        <v>1</v>
      </c>
      <c r="C4048" s="158" t="s">
        <v>1473</v>
      </c>
      <c r="D4048" s="156" t="s">
        <v>263</v>
      </c>
      <c r="E4048" s="156" t="s">
        <v>236</v>
      </c>
      <c r="F4048" s="159" t="s">
        <v>369</v>
      </c>
      <c r="G4048" s="156" t="s">
        <v>341</v>
      </c>
      <c r="H4048" s="160">
        <v>43277</v>
      </c>
      <c r="I4048" s="160">
        <v>44587</v>
      </c>
      <c r="J4048" s="161" t="s">
        <v>2202</v>
      </c>
      <c r="K4048" s="162"/>
      <c r="L4048" s="163" t="s">
        <v>370</v>
      </c>
      <c r="M4048" s="171">
        <v>0</v>
      </c>
      <c r="N4048" s="164">
        <v>2006.66</v>
      </c>
      <c r="O4048" s="162">
        <v>528688</v>
      </c>
      <c r="P4048" s="160">
        <v>44587</v>
      </c>
      <c r="Q4048" s="162" t="s">
        <v>2517</v>
      </c>
      <c r="R4048" s="164">
        <v>2006.66</v>
      </c>
      <c r="S4048" s="162" t="s">
        <v>634</v>
      </c>
      <c r="T4048" s="163"/>
      <c r="U4048" s="161" t="s">
        <v>10</v>
      </c>
      <c r="V4048" s="161" t="s">
        <v>11</v>
      </c>
      <c r="W4048" s="161" t="s">
        <v>12</v>
      </c>
      <c r="X4048" s="161" t="s">
        <v>13</v>
      </c>
      <c r="Y4048" s="169">
        <v>6210</v>
      </c>
      <c r="Z4048" s="169">
        <v>9051102</v>
      </c>
      <c r="AA4048" s="166">
        <v>2.8026095081403975E-2</v>
      </c>
      <c r="AB4048" s="158" t="s">
        <v>4963</v>
      </c>
      <c r="AC4048" s="168" t="s">
        <v>3175</v>
      </c>
    </row>
    <row r="4049" spans="1:29" x14ac:dyDescent="0.3">
      <c r="A4049" s="156" t="s">
        <v>1684</v>
      </c>
      <c r="B4049" s="157">
        <v>1</v>
      </c>
      <c r="C4049" s="158" t="s">
        <v>1473</v>
      </c>
      <c r="D4049" s="156" t="s">
        <v>263</v>
      </c>
      <c r="E4049" s="156" t="s">
        <v>236</v>
      </c>
      <c r="F4049" s="159" t="s">
        <v>369</v>
      </c>
      <c r="G4049" s="156" t="s">
        <v>341</v>
      </c>
      <c r="H4049" s="160">
        <v>43277</v>
      </c>
      <c r="I4049" s="160">
        <v>44587</v>
      </c>
      <c r="J4049" s="161" t="s">
        <v>2202</v>
      </c>
      <c r="K4049" s="162"/>
      <c r="L4049" s="163" t="s">
        <v>370</v>
      </c>
      <c r="M4049" s="171">
        <v>0</v>
      </c>
      <c r="N4049" s="164">
        <v>430</v>
      </c>
      <c r="O4049" s="162">
        <v>529657</v>
      </c>
      <c r="P4049" s="160">
        <v>44587</v>
      </c>
      <c r="Q4049" s="162" t="s">
        <v>2517</v>
      </c>
      <c r="R4049" s="164">
        <v>430</v>
      </c>
      <c r="S4049" s="162" t="s">
        <v>634</v>
      </c>
      <c r="T4049" s="163"/>
      <c r="U4049" s="161" t="s">
        <v>10</v>
      </c>
      <c r="V4049" s="161" t="s">
        <v>11</v>
      </c>
      <c r="W4049" s="161" t="s">
        <v>12</v>
      </c>
      <c r="X4049" s="161" t="s">
        <v>13</v>
      </c>
      <c r="Y4049" s="169">
        <v>6210</v>
      </c>
      <c r="Z4049" s="169">
        <v>9051102</v>
      </c>
      <c r="AA4049" s="166">
        <v>6.005611755356517E-3</v>
      </c>
      <c r="AB4049" s="158" t="s">
        <v>4963</v>
      </c>
      <c r="AC4049" s="168" t="s">
        <v>3175</v>
      </c>
    </row>
    <row r="4050" spans="1:29" x14ac:dyDescent="0.3">
      <c r="A4050" s="156" t="s">
        <v>1684</v>
      </c>
      <c r="B4050" s="157">
        <v>1</v>
      </c>
      <c r="C4050" s="158" t="s">
        <v>1473</v>
      </c>
      <c r="D4050" s="156" t="s">
        <v>263</v>
      </c>
      <c r="E4050" s="156" t="s">
        <v>236</v>
      </c>
      <c r="F4050" s="156" t="s">
        <v>369</v>
      </c>
      <c r="G4050" s="158" t="s">
        <v>341</v>
      </c>
      <c r="H4050" s="160">
        <v>43277</v>
      </c>
      <c r="I4050" s="160">
        <v>44587</v>
      </c>
      <c r="J4050" s="161" t="s">
        <v>2202</v>
      </c>
      <c r="K4050" s="162"/>
      <c r="L4050" s="158" t="s">
        <v>370</v>
      </c>
      <c r="M4050" s="171">
        <v>0</v>
      </c>
      <c r="N4050" s="170">
        <v>143.33000000000001</v>
      </c>
      <c r="O4050" s="162">
        <v>530147</v>
      </c>
      <c r="P4050" s="160">
        <v>44587</v>
      </c>
      <c r="Q4050" s="162" t="s">
        <v>2517</v>
      </c>
      <c r="R4050" s="171">
        <v>143.33000000000001</v>
      </c>
      <c r="S4050" s="158" t="s">
        <v>634</v>
      </c>
      <c r="T4050" s="162"/>
      <c r="U4050" s="161" t="s">
        <v>10</v>
      </c>
      <c r="V4050" s="161" t="s">
        <v>11</v>
      </c>
      <c r="W4050" s="161" t="s">
        <v>12</v>
      </c>
      <c r="X4050" s="161" t="s">
        <v>13</v>
      </c>
      <c r="Y4050" s="165">
        <v>6210</v>
      </c>
      <c r="Z4050" s="165">
        <v>9051102</v>
      </c>
      <c r="AA4050" s="166">
        <v>2.0018240299889529E-3</v>
      </c>
      <c r="AB4050" s="185" t="s">
        <v>4963</v>
      </c>
      <c r="AC4050" s="168" t="s">
        <v>3175</v>
      </c>
    </row>
    <row r="4051" spans="1:29" x14ac:dyDescent="0.3">
      <c r="A4051" s="156" t="s">
        <v>1684</v>
      </c>
      <c r="B4051" s="157">
        <v>1</v>
      </c>
      <c r="C4051" s="158" t="s">
        <v>1473</v>
      </c>
      <c r="D4051" s="158" t="s">
        <v>263</v>
      </c>
      <c r="E4051" s="156" t="s">
        <v>236</v>
      </c>
      <c r="F4051" s="159" t="s">
        <v>369</v>
      </c>
      <c r="G4051" s="158" t="s">
        <v>341</v>
      </c>
      <c r="H4051" s="160">
        <v>43277</v>
      </c>
      <c r="I4051" s="160">
        <v>44587</v>
      </c>
      <c r="J4051" s="161" t="s">
        <v>2202</v>
      </c>
      <c r="K4051" s="162"/>
      <c r="L4051" s="163" t="s">
        <v>370</v>
      </c>
      <c r="M4051" s="171">
        <v>0</v>
      </c>
      <c r="N4051" s="164">
        <v>143.33000000000001</v>
      </c>
      <c r="O4051" s="162">
        <v>531271</v>
      </c>
      <c r="P4051" s="160">
        <v>44587</v>
      </c>
      <c r="Q4051" s="162" t="s">
        <v>2517</v>
      </c>
      <c r="R4051" s="164">
        <v>143.33000000000001</v>
      </c>
      <c r="S4051" s="163" t="s">
        <v>634</v>
      </c>
      <c r="T4051" s="163"/>
      <c r="U4051" s="161" t="s">
        <v>10</v>
      </c>
      <c r="V4051" s="161" t="s">
        <v>11</v>
      </c>
      <c r="W4051" s="161" t="s">
        <v>12</v>
      </c>
      <c r="X4051" s="161" t="s">
        <v>13</v>
      </c>
      <c r="Y4051" s="165">
        <v>6210</v>
      </c>
      <c r="Z4051" s="165">
        <v>9051102</v>
      </c>
      <c r="AA4051" s="166">
        <v>2.0018240299889529E-3</v>
      </c>
      <c r="AB4051" s="172" t="s">
        <v>4963</v>
      </c>
      <c r="AC4051" s="168" t="s">
        <v>3175</v>
      </c>
    </row>
    <row r="4052" spans="1:29" x14ac:dyDescent="0.3">
      <c r="A4052" s="156" t="s">
        <v>1684</v>
      </c>
      <c r="B4052" s="157">
        <v>1</v>
      </c>
      <c r="C4052" s="158" t="s">
        <v>1473</v>
      </c>
      <c r="D4052" s="158" t="s">
        <v>263</v>
      </c>
      <c r="E4052" s="156" t="s">
        <v>236</v>
      </c>
      <c r="F4052" s="158" t="s">
        <v>369</v>
      </c>
      <c r="G4052" s="158" t="s">
        <v>341</v>
      </c>
      <c r="H4052" s="160">
        <v>43277</v>
      </c>
      <c r="I4052" s="160">
        <v>44907</v>
      </c>
      <c r="J4052" s="161" t="s">
        <v>2671</v>
      </c>
      <c r="K4052" s="162"/>
      <c r="L4052" s="158" t="s">
        <v>370</v>
      </c>
      <c r="M4052" s="171">
        <v>0</v>
      </c>
      <c r="N4052" s="171">
        <v>100</v>
      </c>
      <c r="O4052" s="162">
        <v>527745</v>
      </c>
      <c r="P4052" s="160">
        <v>44907</v>
      </c>
      <c r="Q4052" s="162" t="s">
        <v>4860</v>
      </c>
      <c r="R4052" s="171">
        <v>100</v>
      </c>
      <c r="S4052" s="162" t="s">
        <v>634</v>
      </c>
      <c r="T4052" s="156"/>
      <c r="U4052" s="161" t="s">
        <v>10</v>
      </c>
      <c r="V4052" s="161" t="s">
        <v>11</v>
      </c>
      <c r="W4052" s="161" t="s">
        <v>12</v>
      </c>
      <c r="X4052" s="161" t="s">
        <v>13</v>
      </c>
      <c r="Y4052" s="165">
        <v>6210</v>
      </c>
      <c r="Z4052" s="165">
        <v>9051102</v>
      </c>
      <c r="AA4052" s="166">
        <v>1.3966538965945389E-3</v>
      </c>
      <c r="AB4052" s="158" t="s">
        <v>5032</v>
      </c>
      <c r="AC4052" s="168" t="s">
        <v>3175</v>
      </c>
    </row>
    <row r="4053" spans="1:29" x14ac:dyDescent="0.3">
      <c r="A4053" s="156" t="s">
        <v>1684</v>
      </c>
      <c r="B4053" s="157">
        <v>1</v>
      </c>
      <c r="C4053" s="156" t="s">
        <v>1473</v>
      </c>
      <c r="D4053" s="158" t="s">
        <v>263</v>
      </c>
      <c r="E4053" s="156" t="s">
        <v>236</v>
      </c>
      <c r="F4053" s="159" t="s">
        <v>369</v>
      </c>
      <c r="G4053" s="156" t="s">
        <v>341</v>
      </c>
      <c r="H4053" s="160">
        <v>43277</v>
      </c>
      <c r="I4053" s="160">
        <v>44742</v>
      </c>
      <c r="J4053" s="161" t="s">
        <v>2202</v>
      </c>
      <c r="K4053" s="162"/>
      <c r="L4053" s="163" t="s">
        <v>370</v>
      </c>
      <c r="M4053" s="171">
        <v>0</v>
      </c>
      <c r="N4053" s="164">
        <v>1146.6600000000001</v>
      </c>
      <c r="O4053" s="162"/>
      <c r="P4053" s="160"/>
      <c r="Q4053" s="162"/>
      <c r="R4053" s="164">
        <v>1146.6600000000001</v>
      </c>
      <c r="S4053" s="162" t="s">
        <v>634</v>
      </c>
      <c r="T4053" s="163"/>
      <c r="U4053" s="161" t="s">
        <v>10</v>
      </c>
      <c r="V4053" s="161" t="s">
        <v>11</v>
      </c>
      <c r="W4053" s="161" t="s">
        <v>12</v>
      </c>
      <c r="X4053" s="161" t="s">
        <v>13</v>
      </c>
      <c r="Y4053" s="169">
        <v>6210</v>
      </c>
      <c r="Z4053" s="169">
        <v>9051102</v>
      </c>
      <c r="AA4053" s="166">
        <v>1.6014871570690939E-2</v>
      </c>
      <c r="AB4053" s="158" t="s">
        <v>5407</v>
      </c>
      <c r="AC4053" s="168" t="s">
        <v>3175</v>
      </c>
    </row>
    <row r="4054" spans="1:29" x14ac:dyDescent="0.3">
      <c r="A4054" s="156" t="s">
        <v>1684</v>
      </c>
      <c r="B4054" s="157">
        <v>1</v>
      </c>
      <c r="C4054" s="156" t="s">
        <v>1473</v>
      </c>
      <c r="D4054" s="158" t="s">
        <v>263</v>
      </c>
      <c r="E4054" s="156" t="s">
        <v>236</v>
      </c>
      <c r="F4054" s="159" t="s">
        <v>369</v>
      </c>
      <c r="G4054" s="158" t="s">
        <v>341</v>
      </c>
      <c r="H4054" s="160">
        <v>43277</v>
      </c>
      <c r="I4054" s="160">
        <v>44742</v>
      </c>
      <c r="J4054" s="161" t="s">
        <v>2202</v>
      </c>
      <c r="K4054" s="162"/>
      <c r="L4054" s="163" t="s">
        <v>370</v>
      </c>
      <c r="M4054" s="171">
        <v>0</v>
      </c>
      <c r="N4054" s="164">
        <v>1719.99</v>
      </c>
      <c r="O4054" s="162"/>
      <c r="P4054" s="160"/>
      <c r="Q4054" s="162"/>
      <c r="R4054" s="164">
        <v>1719.99</v>
      </c>
      <c r="S4054" s="162" t="s">
        <v>634</v>
      </c>
      <c r="T4054" s="163"/>
      <c r="U4054" s="161" t="s">
        <v>10</v>
      </c>
      <c r="V4054" s="161" t="s">
        <v>11</v>
      </c>
      <c r="W4054" s="161" t="s">
        <v>12</v>
      </c>
      <c r="X4054" s="161" t="s">
        <v>13</v>
      </c>
      <c r="Y4054" s="169">
        <v>6210</v>
      </c>
      <c r="Z4054" s="169">
        <v>9051102</v>
      </c>
      <c r="AA4054" s="166">
        <v>2.4022307356036408E-2</v>
      </c>
      <c r="AB4054" s="158" t="s">
        <v>5408</v>
      </c>
      <c r="AC4054" s="168" t="s">
        <v>3175</v>
      </c>
    </row>
    <row r="4055" spans="1:29" x14ac:dyDescent="0.3">
      <c r="A4055" s="156" t="s">
        <v>1684</v>
      </c>
      <c r="B4055" s="157">
        <v>1</v>
      </c>
      <c r="C4055" s="158" t="s">
        <v>1473</v>
      </c>
      <c r="D4055" s="158" t="s">
        <v>263</v>
      </c>
      <c r="E4055" s="156" t="s">
        <v>236</v>
      </c>
      <c r="F4055" s="159" t="s">
        <v>369</v>
      </c>
      <c r="G4055" s="158" t="s">
        <v>341</v>
      </c>
      <c r="H4055" s="160">
        <v>43277</v>
      </c>
      <c r="I4055" s="160">
        <v>44791</v>
      </c>
      <c r="J4055" s="161" t="s">
        <v>2671</v>
      </c>
      <c r="K4055" s="162"/>
      <c r="L4055" s="163" t="s">
        <v>370</v>
      </c>
      <c r="M4055" s="171">
        <v>0</v>
      </c>
      <c r="N4055" s="164">
        <v>-1146.6600000000001</v>
      </c>
      <c r="O4055" s="162"/>
      <c r="P4055" s="160"/>
      <c r="Q4055" s="162"/>
      <c r="R4055" s="164">
        <v>-1146.6600000000001</v>
      </c>
      <c r="S4055" s="163" t="s">
        <v>634</v>
      </c>
      <c r="T4055" s="163"/>
      <c r="U4055" s="161" t="s">
        <v>10</v>
      </c>
      <c r="V4055" s="161" t="s">
        <v>11</v>
      </c>
      <c r="W4055" s="161" t="s">
        <v>12</v>
      </c>
      <c r="X4055" s="161" t="s">
        <v>13</v>
      </c>
      <c r="Y4055" s="169">
        <v>6210</v>
      </c>
      <c r="Z4055" s="169">
        <v>9051102</v>
      </c>
      <c r="AA4055" s="166">
        <v>-1.6014871570690939E-2</v>
      </c>
      <c r="AB4055" s="158" t="s">
        <v>5394</v>
      </c>
      <c r="AC4055" s="168" t="s">
        <v>3175</v>
      </c>
    </row>
    <row r="4056" spans="1:29" x14ac:dyDescent="0.3">
      <c r="A4056" s="156" t="s">
        <v>1684</v>
      </c>
      <c r="B4056" s="157">
        <v>1</v>
      </c>
      <c r="C4056" s="158" t="s">
        <v>1473</v>
      </c>
      <c r="D4056" s="158" t="s">
        <v>263</v>
      </c>
      <c r="E4056" s="156" t="s">
        <v>236</v>
      </c>
      <c r="F4056" s="159" t="s">
        <v>369</v>
      </c>
      <c r="G4056" s="158" t="s">
        <v>341</v>
      </c>
      <c r="H4056" s="160">
        <v>43277</v>
      </c>
      <c r="I4056" s="160">
        <v>44791</v>
      </c>
      <c r="J4056" s="161" t="s">
        <v>2671</v>
      </c>
      <c r="K4056" s="162"/>
      <c r="L4056" s="163" t="s">
        <v>370</v>
      </c>
      <c r="M4056" s="171">
        <v>0</v>
      </c>
      <c r="N4056" s="164">
        <v>-1719.99</v>
      </c>
      <c r="O4056" s="162"/>
      <c r="P4056" s="160"/>
      <c r="Q4056" s="162"/>
      <c r="R4056" s="164">
        <v>-1719.99</v>
      </c>
      <c r="S4056" s="163" t="s">
        <v>634</v>
      </c>
      <c r="T4056" s="163"/>
      <c r="U4056" s="161" t="s">
        <v>10</v>
      </c>
      <c r="V4056" s="161" t="s">
        <v>11</v>
      </c>
      <c r="W4056" s="161" t="s">
        <v>12</v>
      </c>
      <c r="X4056" s="161" t="s">
        <v>13</v>
      </c>
      <c r="Y4056" s="169">
        <v>6210</v>
      </c>
      <c r="Z4056" s="169">
        <v>9051102</v>
      </c>
      <c r="AA4056" s="166">
        <v>-2.4022307356036408E-2</v>
      </c>
      <c r="AB4056" s="167" t="s">
        <v>5394</v>
      </c>
      <c r="AC4056" s="168" t="s">
        <v>3175</v>
      </c>
    </row>
    <row r="4057" spans="1:29" x14ac:dyDescent="0.3">
      <c r="A4057" s="156" t="s">
        <v>1684</v>
      </c>
      <c r="B4057" s="157">
        <v>1</v>
      </c>
      <c r="C4057" s="158" t="s">
        <v>1473</v>
      </c>
      <c r="D4057" s="158" t="s">
        <v>263</v>
      </c>
      <c r="E4057" s="156" t="s">
        <v>236</v>
      </c>
      <c r="F4057" s="159" t="s">
        <v>369</v>
      </c>
      <c r="G4057" s="158" t="s">
        <v>341</v>
      </c>
      <c r="H4057" s="160">
        <v>43277</v>
      </c>
      <c r="I4057" s="160">
        <v>45474</v>
      </c>
      <c r="J4057" s="161" t="s">
        <v>6174</v>
      </c>
      <c r="K4057" s="162"/>
      <c r="L4057" s="163" t="s">
        <v>370</v>
      </c>
      <c r="M4057" s="171">
        <v>5733.3</v>
      </c>
      <c r="N4057" s="164">
        <v>5733.2999999999738</v>
      </c>
      <c r="O4057" s="162"/>
      <c r="P4057" s="160"/>
      <c r="Q4057" s="162"/>
      <c r="R4057" s="164">
        <v>0</v>
      </c>
      <c r="S4057" s="163" t="s">
        <v>634</v>
      </c>
      <c r="T4057" s="163"/>
      <c r="U4057" s="161" t="s">
        <v>10</v>
      </c>
      <c r="V4057" s="161" t="s">
        <v>11</v>
      </c>
      <c r="W4057" s="161" t="s">
        <v>12</v>
      </c>
      <c r="X4057" s="161" t="s">
        <v>13</v>
      </c>
      <c r="Y4057" s="169">
        <v>6210</v>
      </c>
      <c r="Z4057" s="169">
        <v>9051102</v>
      </c>
      <c r="AA4057" s="166">
        <v>0</v>
      </c>
      <c r="AB4057" s="167" t="s">
        <v>4963</v>
      </c>
      <c r="AC4057" s="168" t="s">
        <v>3175</v>
      </c>
    </row>
    <row r="4058" spans="1:29" x14ac:dyDescent="0.3">
      <c r="A4058" s="156" t="s">
        <v>1684</v>
      </c>
      <c r="B4058" s="157">
        <v>1</v>
      </c>
      <c r="C4058" s="158" t="s">
        <v>1473</v>
      </c>
      <c r="D4058" s="156" t="s">
        <v>263</v>
      </c>
      <c r="E4058" s="156" t="s">
        <v>236</v>
      </c>
      <c r="F4058" s="156" t="s">
        <v>369</v>
      </c>
      <c r="G4058" s="158" t="s">
        <v>341</v>
      </c>
      <c r="H4058" s="160">
        <v>43277</v>
      </c>
      <c r="I4058" s="160">
        <v>45583</v>
      </c>
      <c r="J4058" s="161" t="s">
        <v>6174</v>
      </c>
      <c r="K4058" s="162" t="s">
        <v>372</v>
      </c>
      <c r="L4058" s="158" t="s">
        <v>370</v>
      </c>
      <c r="M4058" s="171">
        <v>-5733.3</v>
      </c>
      <c r="N4058" s="170">
        <v>-5733.3</v>
      </c>
      <c r="O4058" s="162"/>
      <c r="P4058" s="160"/>
      <c r="Q4058" s="162"/>
      <c r="R4058" s="171">
        <v>0</v>
      </c>
      <c r="S4058" s="163" t="s">
        <v>634</v>
      </c>
      <c r="T4058" s="162"/>
      <c r="U4058" s="161" t="s">
        <v>10</v>
      </c>
      <c r="V4058" s="161" t="s">
        <v>11</v>
      </c>
      <c r="W4058" s="161" t="s">
        <v>12</v>
      </c>
      <c r="X4058" s="161" t="s">
        <v>13</v>
      </c>
      <c r="Y4058" s="165">
        <v>6210</v>
      </c>
      <c r="Z4058" s="165">
        <v>9051102</v>
      </c>
      <c r="AA4058" s="166">
        <v>0</v>
      </c>
      <c r="AB4058" s="158" t="s">
        <v>6541</v>
      </c>
      <c r="AC4058" s="168" t="s">
        <v>3175</v>
      </c>
    </row>
    <row r="4059" spans="1:29" x14ac:dyDescent="0.3">
      <c r="A4059" s="156" t="s">
        <v>1684</v>
      </c>
      <c r="B4059" s="157">
        <v>1</v>
      </c>
      <c r="C4059" s="158" t="s">
        <v>1473</v>
      </c>
      <c r="D4059" s="158" t="s">
        <v>263</v>
      </c>
      <c r="E4059" s="156" t="s">
        <v>236</v>
      </c>
      <c r="F4059" s="159" t="s">
        <v>369</v>
      </c>
      <c r="G4059" s="158" t="s">
        <v>341</v>
      </c>
      <c r="H4059" s="160">
        <v>44900</v>
      </c>
      <c r="I4059" s="160">
        <v>44943</v>
      </c>
      <c r="J4059" s="161" t="s">
        <v>2671</v>
      </c>
      <c r="K4059" s="162" t="s">
        <v>4862</v>
      </c>
      <c r="L4059" s="163" t="s">
        <v>4912</v>
      </c>
      <c r="M4059" s="171">
        <v>0</v>
      </c>
      <c r="N4059" s="164">
        <v>1464.01</v>
      </c>
      <c r="O4059" s="162">
        <v>527745</v>
      </c>
      <c r="P4059" s="160">
        <v>44943</v>
      </c>
      <c r="Q4059" s="162" t="s">
        <v>4913</v>
      </c>
      <c r="R4059" s="164">
        <v>1464.01</v>
      </c>
      <c r="S4059" s="163" t="s">
        <v>634</v>
      </c>
      <c r="T4059" s="163"/>
      <c r="U4059" s="161" t="s">
        <v>10</v>
      </c>
      <c r="V4059" s="161" t="s">
        <v>11</v>
      </c>
      <c r="W4059" s="161" t="s">
        <v>12</v>
      </c>
      <c r="X4059" s="161" t="s">
        <v>13</v>
      </c>
      <c r="Y4059" s="169">
        <v>6260</v>
      </c>
      <c r="Z4059" s="169">
        <v>9051102</v>
      </c>
      <c r="AA4059" s="166">
        <v>1</v>
      </c>
      <c r="AB4059" s="158" t="s">
        <v>5031</v>
      </c>
      <c r="AC4059" s="168" t="s">
        <v>3175</v>
      </c>
    </row>
    <row r="4060" spans="1:29" x14ac:dyDescent="0.3">
      <c r="A4060" s="156" t="s">
        <v>2745</v>
      </c>
      <c r="B4060" s="157">
        <v>2</v>
      </c>
      <c r="C4060" s="158" t="s">
        <v>1464</v>
      </c>
      <c r="D4060" s="158" t="s">
        <v>275</v>
      </c>
      <c r="E4060" s="156" t="s">
        <v>2722</v>
      </c>
      <c r="F4060" s="159" t="s">
        <v>1371</v>
      </c>
      <c r="G4060" s="156" t="s">
        <v>1369</v>
      </c>
      <c r="H4060" s="160">
        <v>44165</v>
      </c>
      <c r="I4060" s="160">
        <v>44237</v>
      </c>
      <c r="J4060" s="161" t="s">
        <v>979</v>
      </c>
      <c r="K4060" s="162" t="s">
        <v>1363</v>
      </c>
      <c r="L4060" s="163" t="s">
        <v>1487</v>
      </c>
      <c r="M4060" s="171">
        <v>0</v>
      </c>
      <c r="N4060" s="164">
        <v>1086.5999999999999</v>
      </c>
      <c r="O4060" s="162">
        <v>956466</v>
      </c>
      <c r="P4060" s="160">
        <v>44237</v>
      </c>
      <c r="Q4060" s="162" t="s">
        <v>1628</v>
      </c>
      <c r="R4060" s="164">
        <v>1086.5999999999999</v>
      </c>
      <c r="S4060" s="162" t="s">
        <v>395</v>
      </c>
      <c r="T4060" s="163"/>
      <c r="U4060" s="161" t="s">
        <v>10</v>
      </c>
      <c r="V4060" s="161" t="s">
        <v>11</v>
      </c>
      <c r="W4060" s="161" t="s">
        <v>1355</v>
      </c>
      <c r="X4060" s="161" t="s">
        <v>1356</v>
      </c>
      <c r="Y4060" s="169">
        <v>4300</v>
      </c>
      <c r="Z4060" s="169">
        <v>9191101</v>
      </c>
      <c r="AA4060" s="166">
        <v>1</v>
      </c>
      <c r="AB4060" s="183" t="s">
        <v>1969</v>
      </c>
      <c r="AC4060" s="168" t="s">
        <v>3222</v>
      </c>
    </row>
    <row r="4061" spans="1:29" x14ac:dyDescent="0.3">
      <c r="A4061" s="156" t="s">
        <v>2738</v>
      </c>
      <c r="B4061" s="157">
        <v>1</v>
      </c>
      <c r="C4061" s="158" t="s">
        <v>1464</v>
      </c>
      <c r="D4061" s="158" t="s">
        <v>283</v>
      </c>
      <c r="E4061" s="156" t="s">
        <v>2722</v>
      </c>
      <c r="F4061" s="158" t="s">
        <v>1371</v>
      </c>
      <c r="G4061" s="158" t="s">
        <v>1369</v>
      </c>
      <c r="H4061" s="160">
        <v>44165</v>
      </c>
      <c r="I4061" s="160">
        <v>44237</v>
      </c>
      <c r="J4061" s="161" t="s">
        <v>979</v>
      </c>
      <c r="K4061" s="162" t="s">
        <v>1364</v>
      </c>
      <c r="L4061" s="163" t="s">
        <v>1488</v>
      </c>
      <c r="M4061" s="171">
        <v>0</v>
      </c>
      <c r="N4061" s="171">
        <v>1023.66</v>
      </c>
      <c r="O4061" s="162">
        <v>956468</v>
      </c>
      <c r="P4061" s="160">
        <v>44237</v>
      </c>
      <c r="Q4061" s="162" t="s">
        <v>1628</v>
      </c>
      <c r="R4061" s="171">
        <v>1023.66</v>
      </c>
      <c r="S4061" s="163" t="s">
        <v>401</v>
      </c>
      <c r="T4061" s="156"/>
      <c r="U4061" s="161" t="s">
        <v>10</v>
      </c>
      <c r="V4061" s="161" t="s">
        <v>11</v>
      </c>
      <c r="W4061" s="161" t="s">
        <v>1355</v>
      </c>
      <c r="X4061" s="161" t="s">
        <v>1356</v>
      </c>
      <c r="Y4061" s="165">
        <v>4300</v>
      </c>
      <c r="Z4061" s="165">
        <v>9231101</v>
      </c>
      <c r="AA4061" s="166">
        <v>1</v>
      </c>
      <c r="AB4061" s="158" t="s">
        <v>2667</v>
      </c>
      <c r="AC4061" s="168" t="s">
        <v>3247</v>
      </c>
    </row>
    <row r="4062" spans="1:29" x14ac:dyDescent="0.3">
      <c r="A4062" s="156" t="s">
        <v>2759</v>
      </c>
      <c r="B4062" s="157">
        <v>2</v>
      </c>
      <c r="C4062" s="158" t="s">
        <v>1464</v>
      </c>
      <c r="D4062" s="156" t="s">
        <v>285</v>
      </c>
      <c r="E4062" s="156" t="s">
        <v>2722</v>
      </c>
      <c r="F4062" s="156" t="s">
        <v>1371</v>
      </c>
      <c r="G4062" s="158" t="s">
        <v>1369</v>
      </c>
      <c r="H4062" s="160">
        <v>44165</v>
      </c>
      <c r="I4062" s="160">
        <v>44237</v>
      </c>
      <c r="J4062" s="161" t="s">
        <v>979</v>
      </c>
      <c r="K4062" s="162" t="s">
        <v>1365</v>
      </c>
      <c r="L4062" s="158" t="s">
        <v>1372</v>
      </c>
      <c r="M4062" s="171">
        <v>0</v>
      </c>
      <c r="N4062" s="170">
        <v>1086.5999999999999</v>
      </c>
      <c r="O4062" s="162">
        <v>956471</v>
      </c>
      <c r="P4062" s="160">
        <v>44237</v>
      </c>
      <c r="Q4062" s="162" t="s">
        <v>1628</v>
      </c>
      <c r="R4062" s="171">
        <v>1086.5999999999999</v>
      </c>
      <c r="S4062" s="163" t="s">
        <v>633</v>
      </c>
      <c r="T4062" s="162"/>
      <c r="U4062" s="161" t="s">
        <v>10</v>
      </c>
      <c r="V4062" s="161" t="s">
        <v>11</v>
      </c>
      <c r="W4062" s="161" t="s">
        <v>1355</v>
      </c>
      <c r="X4062" s="161" t="s">
        <v>1356</v>
      </c>
      <c r="Y4062" s="165">
        <v>4300</v>
      </c>
      <c r="Z4062" s="165">
        <v>9381101</v>
      </c>
      <c r="AA4062" s="166">
        <v>1</v>
      </c>
      <c r="AB4062" s="158" t="s">
        <v>2668</v>
      </c>
      <c r="AC4062" s="168" t="s">
        <v>3332</v>
      </c>
    </row>
    <row r="4063" spans="1:29" x14ac:dyDescent="0.3">
      <c r="A4063" s="156" t="s">
        <v>2748</v>
      </c>
      <c r="B4063" s="157">
        <v>1</v>
      </c>
      <c r="C4063" s="158" t="s">
        <v>1464</v>
      </c>
      <c r="D4063" s="158" t="s">
        <v>268</v>
      </c>
      <c r="E4063" s="156" t="s">
        <v>2722</v>
      </c>
      <c r="F4063" s="159" t="s">
        <v>1371</v>
      </c>
      <c r="G4063" s="158" t="s">
        <v>1369</v>
      </c>
      <c r="H4063" s="160">
        <v>44168</v>
      </c>
      <c r="I4063" s="160">
        <v>44244</v>
      </c>
      <c r="J4063" s="161" t="s">
        <v>979</v>
      </c>
      <c r="K4063" s="162"/>
      <c r="L4063" s="163" t="s">
        <v>1489</v>
      </c>
      <c r="M4063" s="171">
        <v>0</v>
      </c>
      <c r="N4063" s="164">
        <v>1710.17</v>
      </c>
      <c r="O4063" s="162">
        <v>956469</v>
      </c>
      <c r="P4063" s="160">
        <v>44244</v>
      </c>
      <c r="Q4063" s="162" t="s">
        <v>1653</v>
      </c>
      <c r="R4063" s="164">
        <v>1710.17</v>
      </c>
      <c r="S4063" s="163" t="s">
        <v>2250</v>
      </c>
      <c r="T4063" s="163"/>
      <c r="U4063" s="161" t="s">
        <v>10</v>
      </c>
      <c r="V4063" s="161" t="s">
        <v>11</v>
      </c>
      <c r="W4063" s="161" t="s">
        <v>1355</v>
      </c>
      <c r="X4063" s="161" t="s">
        <v>1356</v>
      </c>
      <c r="Y4063" s="169">
        <v>4300</v>
      </c>
      <c r="Z4063" s="169">
        <v>9221101</v>
      </c>
      <c r="AA4063" s="166">
        <v>0.79650967826070762</v>
      </c>
      <c r="AB4063" s="167" t="s">
        <v>1431</v>
      </c>
      <c r="AC4063" s="168" t="s">
        <v>3242</v>
      </c>
    </row>
    <row r="4064" spans="1:29" x14ac:dyDescent="0.3">
      <c r="A4064" s="156" t="s">
        <v>2748</v>
      </c>
      <c r="B4064" s="157">
        <v>1</v>
      </c>
      <c r="C4064" s="158" t="s">
        <v>1464</v>
      </c>
      <c r="D4064" s="158" t="s">
        <v>268</v>
      </c>
      <c r="E4064" s="156" t="s">
        <v>2722</v>
      </c>
      <c r="F4064" s="159" t="s">
        <v>1371</v>
      </c>
      <c r="G4064" s="158" t="s">
        <v>1369</v>
      </c>
      <c r="H4064" s="160">
        <v>44168</v>
      </c>
      <c r="I4064" s="160">
        <v>44371</v>
      </c>
      <c r="J4064" s="161" t="s">
        <v>979</v>
      </c>
      <c r="K4064" s="162" t="s">
        <v>1429</v>
      </c>
      <c r="L4064" s="163" t="s">
        <v>1489</v>
      </c>
      <c r="M4064" s="171">
        <v>0</v>
      </c>
      <c r="N4064" s="164">
        <v>436.90999999999985</v>
      </c>
      <c r="O4064" s="162">
        <v>962688</v>
      </c>
      <c r="P4064" s="160">
        <v>44371</v>
      </c>
      <c r="Q4064" s="162" t="s">
        <v>2186</v>
      </c>
      <c r="R4064" s="164">
        <v>436.91</v>
      </c>
      <c r="S4064" s="163" t="s">
        <v>2250</v>
      </c>
      <c r="T4064" s="163"/>
      <c r="U4064" s="161" t="s">
        <v>10</v>
      </c>
      <c r="V4064" s="161" t="s">
        <v>11</v>
      </c>
      <c r="W4064" s="161" t="s">
        <v>1355</v>
      </c>
      <c r="X4064" s="161" t="s">
        <v>1356</v>
      </c>
      <c r="Y4064" s="165">
        <v>4300</v>
      </c>
      <c r="Z4064" s="165">
        <v>9221101</v>
      </c>
      <c r="AA4064" s="166">
        <v>0.20349032173929246</v>
      </c>
      <c r="AB4064" s="167" t="s">
        <v>1431</v>
      </c>
      <c r="AC4064" s="168" t="s">
        <v>3242</v>
      </c>
    </row>
    <row r="4065" spans="1:29" x14ac:dyDescent="0.3">
      <c r="A4065" s="156" t="s">
        <v>2741</v>
      </c>
      <c r="B4065" s="157">
        <v>1</v>
      </c>
      <c r="C4065" s="156" t="s">
        <v>1464</v>
      </c>
      <c r="D4065" s="158" t="s">
        <v>263</v>
      </c>
      <c r="E4065" s="156" t="s">
        <v>2722</v>
      </c>
      <c r="F4065" s="159" t="s">
        <v>1371</v>
      </c>
      <c r="G4065" s="156" t="s">
        <v>1369</v>
      </c>
      <c r="H4065" s="160">
        <v>44168</v>
      </c>
      <c r="I4065" s="160">
        <v>44237</v>
      </c>
      <c r="J4065" s="161" t="s">
        <v>979</v>
      </c>
      <c r="K4065" s="162" t="s">
        <v>1430</v>
      </c>
      <c r="L4065" s="163" t="s">
        <v>1443</v>
      </c>
      <c r="M4065" s="171">
        <v>0</v>
      </c>
      <c r="N4065" s="164">
        <v>1351.5</v>
      </c>
      <c r="O4065" s="162">
        <v>956470</v>
      </c>
      <c r="P4065" s="160">
        <v>44237</v>
      </c>
      <c r="Q4065" s="162" t="s">
        <v>1628</v>
      </c>
      <c r="R4065" s="164">
        <v>1351.5</v>
      </c>
      <c r="S4065" s="162" t="s">
        <v>2249</v>
      </c>
      <c r="T4065" s="163"/>
      <c r="U4065" s="161" t="s">
        <v>10</v>
      </c>
      <c r="V4065" s="161" t="s">
        <v>11</v>
      </c>
      <c r="W4065" s="161" t="s">
        <v>1355</v>
      </c>
      <c r="X4065" s="161" t="s">
        <v>1356</v>
      </c>
      <c r="Y4065" s="169">
        <v>4300</v>
      </c>
      <c r="Z4065" s="169">
        <v>9051101</v>
      </c>
      <c r="AA4065" s="166">
        <v>1</v>
      </c>
      <c r="AB4065" s="158" t="s">
        <v>1432</v>
      </c>
      <c r="AC4065" s="168" t="s">
        <v>3171</v>
      </c>
    </row>
    <row r="4066" spans="1:29" x14ac:dyDescent="0.3">
      <c r="A4066" s="156" t="s">
        <v>4294</v>
      </c>
      <c r="B4066" s="157">
        <v>7</v>
      </c>
      <c r="C4066" s="158" t="s">
        <v>1473</v>
      </c>
      <c r="D4066" s="158" t="s">
        <v>446</v>
      </c>
      <c r="E4066" s="156" t="s">
        <v>2722</v>
      </c>
      <c r="F4066" s="159" t="s">
        <v>6008</v>
      </c>
      <c r="G4066" s="158" t="s">
        <v>341</v>
      </c>
      <c r="H4066" s="160">
        <v>45391</v>
      </c>
      <c r="I4066" s="160">
        <v>45475</v>
      </c>
      <c r="J4066" s="161" t="s">
        <v>5251</v>
      </c>
      <c r="K4066" s="162"/>
      <c r="L4066" s="163" t="s">
        <v>6085</v>
      </c>
      <c r="M4066" s="171">
        <v>0</v>
      </c>
      <c r="N4066" s="164">
        <v>30583.85</v>
      </c>
      <c r="O4066" s="162" t="s">
        <v>6171</v>
      </c>
      <c r="P4066" s="160">
        <v>45475</v>
      </c>
      <c r="Q4066" s="162" t="s">
        <v>6172</v>
      </c>
      <c r="R4066" s="164">
        <v>30583.85</v>
      </c>
      <c r="S4066" s="163" t="s">
        <v>6333</v>
      </c>
      <c r="T4066" s="163"/>
      <c r="U4066" s="161" t="s">
        <v>10</v>
      </c>
      <c r="V4066" s="161" t="s">
        <v>11</v>
      </c>
      <c r="W4066" s="161" t="s">
        <v>12</v>
      </c>
      <c r="X4066" s="161" t="s">
        <v>13</v>
      </c>
      <c r="Y4066" s="169">
        <v>6210</v>
      </c>
      <c r="Z4066" s="169">
        <v>9291101</v>
      </c>
      <c r="AA4066" s="166">
        <v>6.906765881529324E-2</v>
      </c>
      <c r="AB4066" s="167" t="s">
        <v>6012</v>
      </c>
      <c r="AC4066" s="168" t="s">
        <v>3277</v>
      </c>
    </row>
    <row r="4067" spans="1:29" x14ac:dyDescent="0.3">
      <c r="A4067" s="156" t="s">
        <v>4294</v>
      </c>
      <c r="B4067" s="157">
        <v>7</v>
      </c>
      <c r="C4067" s="158" t="s">
        <v>1473</v>
      </c>
      <c r="D4067" s="156" t="s">
        <v>446</v>
      </c>
      <c r="E4067" s="156" t="s">
        <v>2722</v>
      </c>
      <c r="F4067" s="158" t="s">
        <v>6008</v>
      </c>
      <c r="G4067" s="158" t="s">
        <v>341</v>
      </c>
      <c r="H4067" s="160">
        <v>45391</v>
      </c>
      <c r="I4067" s="160">
        <v>45622</v>
      </c>
      <c r="J4067" s="161" t="s">
        <v>6174</v>
      </c>
      <c r="K4067" s="162"/>
      <c r="L4067" s="163" t="s">
        <v>6085</v>
      </c>
      <c r="M4067" s="171">
        <v>0</v>
      </c>
      <c r="N4067" s="171">
        <v>12953.16</v>
      </c>
      <c r="O4067" s="162" t="s">
        <v>6542</v>
      </c>
      <c r="P4067" s="160">
        <v>45622</v>
      </c>
      <c r="Q4067" s="162" t="s">
        <v>6543</v>
      </c>
      <c r="R4067" s="171">
        <v>12953.16</v>
      </c>
      <c r="S4067" s="158" t="s">
        <v>6333</v>
      </c>
      <c r="T4067" s="156"/>
      <c r="U4067" s="161" t="s">
        <v>10</v>
      </c>
      <c r="V4067" s="161" t="s">
        <v>11</v>
      </c>
      <c r="W4067" s="161" t="s">
        <v>12</v>
      </c>
      <c r="X4067" s="161" t="s">
        <v>13</v>
      </c>
      <c r="Y4067" s="165">
        <v>6210</v>
      </c>
      <c r="Z4067" s="165">
        <v>9291101</v>
      </c>
      <c r="AA4067" s="166">
        <v>2.925218491000655E-2</v>
      </c>
      <c r="AB4067" s="158" t="s">
        <v>6012</v>
      </c>
      <c r="AC4067" s="168" t="s">
        <v>3277</v>
      </c>
    </row>
    <row r="4068" spans="1:29" x14ac:dyDescent="0.3">
      <c r="A4068" s="156" t="s">
        <v>4294</v>
      </c>
      <c r="B4068" s="157">
        <v>7</v>
      </c>
      <c r="C4068" s="158" t="s">
        <v>1473</v>
      </c>
      <c r="D4068" s="158" t="s">
        <v>446</v>
      </c>
      <c r="E4068" s="156" t="s">
        <v>2722</v>
      </c>
      <c r="F4068" s="159" t="s">
        <v>6008</v>
      </c>
      <c r="G4068" s="158" t="s">
        <v>341</v>
      </c>
      <c r="H4068" s="160">
        <v>45391</v>
      </c>
      <c r="I4068" s="160">
        <v>45622</v>
      </c>
      <c r="J4068" s="161" t="s">
        <v>6174</v>
      </c>
      <c r="K4068" s="162"/>
      <c r="L4068" s="163" t="s">
        <v>6085</v>
      </c>
      <c r="M4068" s="171">
        <v>0</v>
      </c>
      <c r="N4068" s="164">
        <v>48574.35</v>
      </c>
      <c r="O4068" s="162" t="s">
        <v>6544</v>
      </c>
      <c r="P4068" s="160">
        <v>45622</v>
      </c>
      <c r="Q4068" s="162" t="s">
        <v>6543</v>
      </c>
      <c r="R4068" s="164">
        <v>48574.35</v>
      </c>
      <c r="S4068" s="163" t="s">
        <v>6333</v>
      </c>
      <c r="T4068" s="163"/>
      <c r="U4068" s="161" t="s">
        <v>10</v>
      </c>
      <c r="V4068" s="161" t="s">
        <v>11</v>
      </c>
      <c r="W4068" s="161" t="s">
        <v>12</v>
      </c>
      <c r="X4068" s="161" t="s">
        <v>13</v>
      </c>
      <c r="Y4068" s="169">
        <v>6210</v>
      </c>
      <c r="Z4068" s="169">
        <v>9291101</v>
      </c>
      <c r="AA4068" s="166">
        <v>0.10969569341252455</v>
      </c>
      <c r="AB4068" s="167" t="s">
        <v>6012</v>
      </c>
      <c r="AC4068" s="168" t="s">
        <v>3277</v>
      </c>
    </row>
    <row r="4069" spans="1:29" x14ac:dyDescent="0.3">
      <c r="A4069" s="156" t="s">
        <v>4294</v>
      </c>
      <c r="B4069" s="157">
        <v>7</v>
      </c>
      <c r="C4069" s="158" t="s">
        <v>1473</v>
      </c>
      <c r="D4069" s="156" t="s">
        <v>446</v>
      </c>
      <c r="E4069" s="156" t="s">
        <v>2722</v>
      </c>
      <c r="F4069" s="156" t="s">
        <v>6008</v>
      </c>
      <c r="G4069" s="156" t="s">
        <v>341</v>
      </c>
      <c r="H4069" s="160">
        <v>45391</v>
      </c>
      <c r="I4069" s="160">
        <v>45622</v>
      </c>
      <c r="J4069" s="161" t="s">
        <v>6174</v>
      </c>
      <c r="K4069" s="162"/>
      <c r="L4069" s="163" t="s">
        <v>6085</v>
      </c>
      <c r="M4069" s="171">
        <v>0</v>
      </c>
      <c r="N4069" s="170">
        <v>31513.34</v>
      </c>
      <c r="O4069" s="162" t="s">
        <v>6545</v>
      </c>
      <c r="P4069" s="160">
        <v>45622</v>
      </c>
      <c r="Q4069" s="162" t="s">
        <v>6543</v>
      </c>
      <c r="R4069" s="164">
        <v>31513.34</v>
      </c>
      <c r="S4069" s="158" t="s">
        <v>6333</v>
      </c>
      <c r="T4069" s="162"/>
      <c r="U4069" s="161" t="s">
        <v>10</v>
      </c>
      <c r="V4069" s="161" t="s">
        <v>11</v>
      </c>
      <c r="W4069" s="161" t="s">
        <v>12</v>
      </c>
      <c r="X4069" s="161" t="s">
        <v>13</v>
      </c>
      <c r="Y4069" s="165">
        <v>6210</v>
      </c>
      <c r="Z4069" s="165">
        <v>9291101</v>
      </c>
      <c r="AA4069" s="166">
        <v>7.1166730651972626E-2</v>
      </c>
      <c r="AB4069" s="183" t="s">
        <v>6012</v>
      </c>
      <c r="AC4069" s="168" t="s">
        <v>3277</v>
      </c>
    </row>
    <row r="4070" spans="1:29" x14ac:dyDescent="0.3">
      <c r="A4070" s="156" t="s">
        <v>4294</v>
      </c>
      <c r="B4070" s="157">
        <v>7</v>
      </c>
      <c r="C4070" s="158" t="s">
        <v>1473</v>
      </c>
      <c r="D4070" s="158" t="s">
        <v>446</v>
      </c>
      <c r="E4070" s="156" t="s">
        <v>2722</v>
      </c>
      <c r="F4070" s="159" t="s">
        <v>6008</v>
      </c>
      <c r="G4070" s="158" t="s">
        <v>341</v>
      </c>
      <c r="H4070" s="160">
        <v>45391</v>
      </c>
      <c r="I4070" s="160">
        <v>45685</v>
      </c>
      <c r="J4070" s="161" t="s">
        <v>6174</v>
      </c>
      <c r="K4070" s="162"/>
      <c r="L4070" s="163" t="s">
        <v>6085</v>
      </c>
      <c r="M4070" s="171">
        <v>0</v>
      </c>
      <c r="N4070" s="164">
        <v>31227.46</v>
      </c>
      <c r="O4070" s="162" t="s">
        <v>7097</v>
      </c>
      <c r="P4070" s="160">
        <v>45685</v>
      </c>
      <c r="Q4070" s="162" t="s">
        <v>7098</v>
      </c>
      <c r="R4070" s="164">
        <v>31227.46</v>
      </c>
      <c r="S4070" s="163" t="s">
        <v>6333</v>
      </c>
      <c r="T4070" s="163"/>
      <c r="U4070" s="161" t="s">
        <v>10</v>
      </c>
      <c r="V4070" s="161" t="s">
        <v>11</v>
      </c>
      <c r="W4070" s="161" t="s">
        <v>12</v>
      </c>
      <c r="X4070" s="161" t="s">
        <v>13</v>
      </c>
      <c r="Y4070" s="165">
        <v>6210</v>
      </c>
      <c r="Z4070" s="165">
        <v>9291101</v>
      </c>
      <c r="AA4070" s="166">
        <v>7.0521126442492268E-2</v>
      </c>
      <c r="AB4070" s="172" t="s">
        <v>6012</v>
      </c>
      <c r="AC4070" s="168" t="s">
        <v>3277</v>
      </c>
    </row>
    <row r="4071" spans="1:29" x14ac:dyDescent="0.3">
      <c r="A4071" s="156" t="s">
        <v>4294</v>
      </c>
      <c r="B4071" s="157">
        <v>7</v>
      </c>
      <c r="C4071" s="158" t="s">
        <v>1473</v>
      </c>
      <c r="D4071" s="158" t="s">
        <v>446</v>
      </c>
      <c r="E4071" s="156" t="s">
        <v>2722</v>
      </c>
      <c r="F4071" s="159" t="s">
        <v>6008</v>
      </c>
      <c r="G4071" s="158" t="s">
        <v>341</v>
      </c>
      <c r="H4071" s="160">
        <v>45391</v>
      </c>
      <c r="I4071" s="160">
        <v>45685</v>
      </c>
      <c r="J4071" s="161" t="s">
        <v>6174</v>
      </c>
      <c r="K4071" s="162"/>
      <c r="L4071" s="163" t="s">
        <v>6085</v>
      </c>
      <c r="M4071" s="171">
        <v>0</v>
      </c>
      <c r="N4071" s="164">
        <v>5397.15</v>
      </c>
      <c r="O4071" s="162" t="s">
        <v>7099</v>
      </c>
      <c r="P4071" s="160">
        <v>45685</v>
      </c>
      <c r="Q4071" s="162" t="s">
        <v>7098</v>
      </c>
      <c r="R4071" s="164">
        <v>5397.15</v>
      </c>
      <c r="S4071" s="163" t="s">
        <v>6333</v>
      </c>
      <c r="T4071" s="163"/>
      <c r="U4071" s="161" t="s">
        <v>10</v>
      </c>
      <c r="V4071" s="161" t="s">
        <v>11</v>
      </c>
      <c r="W4071" s="161" t="s">
        <v>12</v>
      </c>
      <c r="X4071" s="161" t="s">
        <v>13</v>
      </c>
      <c r="Y4071" s="165">
        <v>6210</v>
      </c>
      <c r="Z4071" s="165">
        <v>9291101</v>
      </c>
      <c r="AA4071" s="166">
        <v>1.2188410379169394E-2</v>
      </c>
      <c r="AB4071" s="172" t="s">
        <v>6012</v>
      </c>
      <c r="AC4071" s="168" t="s">
        <v>3277</v>
      </c>
    </row>
    <row r="4072" spans="1:29" x14ac:dyDescent="0.3">
      <c r="A4072" s="156" t="s">
        <v>4294</v>
      </c>
      <c r="B4072" s="157">
        <v>7</v>
      </c>
      <c r="C4072" s="158" t="s">
        <v>1473</v>
      </c>
      <c r="D4072" s="158" t="s">
        <v>446</v>
      </c>
      <c r="E4072" s="156" t="s">
        <v>2722</v>
      </c>
      <c r="F4072" s="159" t="s">
        <v>6008</v>
      </c>
      <c r="G4072" s="158" t="s">
        <v>341</v>
      </c>
      <c r="H4072" s="160">
        <v>45391</v>
      </c>
      <c r="I4072" s="160">
        <v>45737</v>
      </c>
      <c r="J4072" s="161" t="s">
        <v>6174</v>
      </c>
      <c r="K4072" s="162"/>
      <c r="L4072" s="163" t="s">
        <v>6085</v>
      </c>
      <c r="M4072" s="171">
        <v>0</v>
      </c>
      <c r="N4072" s="164">
        <v>94989.84</v>
      </c>
      <c r="O4072" s="162" t="s">
        <v>7100</v>
      </c>
      <c r="P4072" s="160">
        <v>45737</v>
      </c>
      <c r="Q4072" s="162" t="s">
        <v>7101</v>
      </c>
      <c r="R4072" s="164">
        <v>94989.84</v>
      </c>
      <c r="S4072" s="163" t="s">
        <v>6333</v>
      </c>
      <c r="T4072" s="163"/>
      <c r="U4072" s="161" t="s">
        <v>10</v>
      </c>
      <c r="V4072" s="161" t="s">
        <v>11</v>
      </c>
      <c r="W4072" s="161" t="s">
        <v>12</v>
      </c>
      <c r="X4072" s="161" t="s">
        <v>13</v>
      </c>
      <c r="Y4072" s="165">
        <v>6210</v>
      </c>
      <c r="Z4072" s="165">
        <v>9291101</v>
      </c>
      <c r="AA4072" s="166">
        <v>0.21451602267338135</v>
      </c>
      <c r="AB4072" s="167" t="s">
        <v>6012</v>
      </c>
      <c r="AC4072" s="168" t="s">
        <v>3277</v>
      </c>
    </row>
    <row r="4073" spans="1:29" x14ac:dyDescent="0.3">
      <c r="A4073" s="156" t="s">
        <v>4294</v>
      </c>
      <c r="B4073" s="157">
        <v>7</v>
      </c>
      <c r="C4073" s="158" t="s">
        <v>1473</v>
      </c>
      <c r="D4073" s="158" t="s">
        <v>446</v>
      </c>
      <c r="E4073" s="156" t="s">
        <v>2722</v>
      </c>
      <c r="F4073" s="159" t="s">
        <v>6008</v>
      </c>
      <c r="G4073" s="158" t="s">
        <v>341</v>
      </c>
      <c r="H4073" s="160">
        <v>45391</v>
      </c>
      <c r="I4073" s="160">
        <v>45805</v>
      </c>
      <c r="J4073" s="161" t="s">
        <v>6174</v>
      </c>
      <c r="K4073" s="162"/>
      <c r="L4073" s="163" t="s">
        <v>6085</v>
      </c>
      <c r="M4073" s="171">
        <v>0</v>
      </c>
      <c r="N4073" s="164">
        <v>5539.05</v>
      </c>
      <c r="O4073" s="162" t="s">
        <v>7102</v>
      </c>
      <c r="P4073" s="160">
        <v>45805</v>
      </c>
      <c r="Q4073" s="162" t="s">
        <v>7103</v>
      </c>
      <c r="R4073" s="164">
        <v>5539.05</v>
      </c>
      <c r="S4073" s="163" t="s">
        <v>6333</v>
      </c>
      <c r="T4073" s="163"/>
      <c r="U4073" s="161" t="s">
        <v>10</v>
      </c>
      <c r="V4073" s="161" t="s">
        <v>11</v>
      </c>
      <c r="W4073" s="161" t="s">
        <v>12</v>
      </c>
      <c r="X4073" s="161" t="s">
        <v>13</v>
      </c>
      <c r="Y4073" s="169">
        <v>6210</v>
      </c>
      <c r="Z4073" s="169">
        <v>9291101</v>
      </c>
      <c r="AA4073" s="166">
        <v>1.2508863846796595E-2</v>
      </c>
      <c r="AB4073" s="158" t="s">
        <v>6012</v>
      </c>
      <c r="AC4073" s="168" t="s">
        <v>3277</v>
      </c>
    </row>
    <row r="4074" spans="1:29" x14ac:dyDescent="0.3">
      <c r="A4074" s="156" t="s">
        <v>4294</v>
      </c>
      <c r="B4074" s="157">
        <v>7</v>
      </c>
      <c r="C4074" s="158" t="s">
        <v>1473</v>
      </c>
      <c r="D4074" s="158" t="s">
        <v>446</v>
      </c>
      <c r="E4074" s="156" t="s">
        <v>2722</v>
      </c>
      <c r="F4074" s="159" t="s">
        <v>6008</v>
      </c>
      <c r="G4074" s="156" t="s">
        <v>341</v>
      </c>
      <c r="H4074" s="160">
        <v>45391</v>
      </c>
      <c r="I4074" s="160">
        <v>45805</v>
      </c>
      <c r="J4074" s="161" t="s">
        <v>6174</v>
      </c>
      <c r="K4074" s="162"/>
      <c r="L4074" s="163" t="s">
        <v>6085</v>
      </c>
      <c r="M4074" s="171">
        <v>0</v>
      </c>
      <c r="N4074" s="164">
        <v>899.53</v>
      </c>
      <c r="O4074" s="162" t="s">
        <v>7104</v>
      </c>
      <c r="P4074" s="160">
        <v>45805</v>
      </c>
      <c r="Q4074" s="162" t="s">
        <v>7103</v>
      </c>
      <c r="R4074" s="164">
        <v>899.53</v>
      </c>
      <c r="S4074" s="162" t="s">
        <v>6333</v>
      </c>
      <c r="T4074" s="163"/>
      <c r="U4074" s="161" t="s">
        <v>10</v>
      </c>
      <c r="V4074" s="161" t="s">
        <v>11</v>
      </c>
      <c r="W4074" s="161" t="s">
        <v>12</v>
      </c>
      <c r="X4074" s="161" t="s">
        <v>13</v>
      </c>
      <c r="Y4074" s="169">
        <v>6210</v>
      </c>
      <c r="Z4074" s="169">
        <v>9291101</v>
      </c>
      <c r="AA4074" s="166">
        <v>2.0314130213861473E-3</v>
      </c>
      <c r="AB4074" s="167" t="s">
        <v>6012</v>
      </c>
      <c r="AC4074" s="168" t="s">
        <v>3277</v>
      </c>
    </row>
    <row r="4075" spans="1:29" x14ac:dyDescent="0.3">
      <c r="A4075" s="156" t="s">
        <v>4294</v>
      </c>
      <c r="B4075" s="157">
        <v>7</v>
      </c>
      <c r="C4075" s="158" t="s">
        <v>1473</v>
      </c>
      <c r="D4075" s="158" t="s">
        <v>446</v>
      </c>
      <c r="E4075" s="156" t="s">
        <v>2722</v>
      </c>
      <c r="F4075" s="159" t="s">
        <v>6008</v>
      </c>
      <c r="G4075" s="158" t="s">
        <v>341</v>
      </c>
      <c r="H4075" s="160">
        <v>45391</v>
      </c>
      <c r="I4075" s="160">
        <v>45805</v>
      </c>
      <c r="J4075" s="161" t="s">
        <v>6174</v>
      </c>
      <c r="K4075" s="162"/>
      <c r="L4075" s="158" t="s">
        <v>6085</v>
      </c>
      <c r="M4075" s="171">
        <v>0</v>
      </c>
      <c r="N4075" s="164">
        <v>899.52</v>
      </c>
      <c r="O4075" s="162" t="s">
        <v>7105</v>
      </c>
      <c r="P4075" s="160">
        <v>45805</v>
      </c>
      <c r="Q4075" s="162" t="s">
        <v>7103</v>
      </c>
      <c r="R4075" s="164">
        <v>899.52</v>
      </c>
      <c r="S4075" s="163" t="s">
        <v>6333</v>
      </c>
      <c r="T4075" s="163"/>
      <c r="U4075" s="161" t="s">
        <v>10</v>
      </c>
      <c r="V4075" s="161" t="s">
        <v>11</v>
      </c>
      <c r="W4075" s="161" t="s">
        <v>12</v>
      </c>
      <c r="X4075" s="161" t="s">
        <v>13</v>
      </c>
      <c r="Y4075" s="169">
        <v>6210</v>
      </c>
      <c r="Z4075" s="169">
        <v>9291101</v>
      </c>
      <c r="AA4075" s="166">
        <v>2.031390438336984E-3</v>
      </c>
      <c r="AB4075" s="158" t="s">
        <v>6012</v>
      </c>
      <c r="AC4075" s="168" t="s">
        <v>3277</v>
      </c>
    </row>
    <row r="4076" spans="1:29" x14ac:dyDescent="0.3">
      <c r="A4076" s="156" t="s">
        <v>4294</v>
      </c>
      <c r="B4076" s="157">
        <v>7</v>
      </c>
      <c r="C4076" s="158" t="s">
        <v>1473</v>
      </c>
      <c r="D4076" s="158" t="s">
        <v>446</v>
      </c>
      <c r="E4076" s="156" t="s">
        <v>2722</v>
      </c>
      <c r="F4076" s="159" t="s">
        <v>6008</v>
      </c>
      <c r="G4076" s="158" t="s">
        <v>341</v>
      </c>
      <c r="H4076" s="160">
        <v>45391</v>
      </c>
      <c r="I4076" s="160">
        <v>46078</v>
      </c>
      <c r="J4076" s="161" t="s">
        <v>6707</v>
      </c>
      <c r="K4076" s="162"/>
      <c r="L4076" s="163" t="s">
        <v>6085</v>
      </c>
      <c r="M4076" s="171">
        <v>0</v>
      </c>
      <c r="N4076" s="164">
        <v>11362.5</v>
      </c>
      <c r="O4076" s="162" t="s">
        <v>8030</v>
      </c>
      <c r="P4076" s="160">
        <v>46078</v>
      </c>
      <c r="Q4076" s="162" t="s">
        <v>8031</v>
      </c>
      <c r="R4076" s="164">
        <v>11362.5</v>
      </c>
      <c r="S4076" s="163" t="s">
        <v>6333</v>
      </c>
      <c r="T4076" s="163"/>
      <c r="U4076" s="161" t="s">
        <v>10</v>
      </c>
      <c r="V4076" s="161" t="s">
        <v>11</v>
      </c>
      <c r="W4076" s="161" t="s">
        <v>12</v>
      </c>
      <c r="X4076" s="161" t="s">
        <v>13</v>
      </c>
      <c r="Y4076" s="169">
        <v>6210</v>
      </c>
      <c r="Z4076" s="169">
        <v>9291101</v>
      </c>
      <c r="AA4076" s="166">
        <v>2.5659989611797385E-2</v>
      </c>
      <c r="AB4076" s="167" t="s">
        <v>6012</v>
      </c>
      <c r="AC4076" s="168" t="s">
        <v>3277</v>
      </c>
    </row>
    <row r="4077" spans="1:29" x14ac:dyDescent="0.3">
      <c r="A4077" s="156" t="s">
        <v>4294</v>
      </c>
      <c r="B4077" s="157">
        <v>7</v>
      </c>
      <c r="C4077" s="158" t="s">
        <v>1473</v>
      </c>
      <c r="D4077" s="156" t="s">
        <v>446</v>
      </c>
      <c r="E4077" s="156" t="s">
        <v>2722</v>
      </c>
      <c r="F4077" s="158" t="s">
        <v>6008</v>
      </c>
      <c r="G4077" s="158" t="s">
        <v>341</v>
      </c>
      <c r="H4077" s="160">
        <v>45391</v>
      </c>
      <c r="I4077" s="160">
        <v>46204</v>
      </c>
      <c r="J4077" s="161" t="s">
        <v>6707</v>
      </c>
      <c r="K4077" s="162"/>
      <c r="L4077" s="163" t="s">
        <v>6085</v>
      </c>
      <c r="M4077" s="171">
        <v>0</v>
      </c>
      <c r="N4077" s="171">
        <v>12973.15</v>
      </c>
      <c r="O4077" s="162" t="s">
        <v>8464</v>
      </c>
      <c r="P4077" s="160">
        <v>46204</v>
      </c>
      <c r="Q4077" s="162" t="s">
        <v>8465</v>
      </c>
      <c r="R4077" s="171">
        <v>12973.15</v>
      </c>
      <c r="S4077" s="158" t="s">
        <v>6333</v>
      </c>
      <c r="T4077" s="156"/>
      <c r="U4077" s="161" t="s">
        <v>10</v>
      </c>
      <c r="V4077" s="161" t="s">
        <v>11</v>
      </c>
      <c r="W4077" s="161" t="s">
        <v>12</v>
      </c>
      <c r="X4077" s="161" t="s">
        <v>13</v>
      </c>
      <c r="Y4077" s="165">
        <v>6210</v>
      </c>
      <c r="Z4077" s="165">
        <v>9291101</v>
      </c>
      <c r="AA4077" s="166">
        <v>2.9297328425283983E-2</v>
      </c>
      <c r="AB4077" s="158" t="s">
        <v>6012</v>
      </c>
      <c r="AC4077" s="168" t="s">
        <v>3277</v>
      </c>
    </row>
    <row r="4078" spans="1:29" x14ac:dyDescent="0.3">
      <c r="A4078" s="156" t="s">
        <v>4294</v>
      </c>
      <c r="B4078" s="157">
        <v>7</v>
      </c>
      <c r="C4078" s="158" t="s">
        <v>1473</v>
      </c>
      <c r="D4078" s="156" t="s">
        <v>446</v>
      </c>
      <c r="E4078" s="156" t="s">
        <v>2722</v>
      </c>
      <c r="F4078" s="159" t="s">
        <v>6008</v>
      </c>
      <c r="G4078" s="158" t="s">
        <v>341</v>
      </c>
      <c r="H4078" s="160">
        <v>45391</v>
      </c>
      <c r="I4078" s="160">
        <v>46204</v>
      </c>
      <c r="J4078" s="161" t="s">
        <v>6707</v>
      </c>
      <c r="K4078" s="162"/>
      <c r="L4078" s="163" t="s">
        <v>6085</v>
      </c>
      <c r="M4078" s="171">
        <v>0</v>
      </c>
      <c r="N4078" s="164">
        <v>24212.1</v>
      </c>
      <c r="O4078" s="162" t="s">
        <v>8466</v>
      </c>
      <c r="P4078" s="160">
        <v>46204</v>
      </c>
      <c r="Q4078" s="162" t="s">
        <v>8465</v>
      </c>
      <c r="R4078" s="164">
        <v>24212.1</v>
      </c>
      <c r="S4078" s="162" t="s">
        <v>6333</v>
      </c>
      <c r="T4078" s="163"/>
      <c r="U4078" s="161" t="s">
        <v>10</v>
      </c>
      <c r="V4078" s="161" t="s">
        <v>11</v>
      </c>
      <c r="W4078" s="161" t="s">
        <v>12</v>
      </c>
      <c r="X4078" s="161" t="s">
        <v>13</v>
      </c>
      <c r="Y4078" s="169">
        <v>6210</v>
      </c>
      <c r="Z4078" s="169">
        <v>9291101</v>
      </c>
      <c r="AA4078" s="166">
        <v>5.4678304464668814E-2</v>
      </c>
      <c r="AB4078" s="158" t="s">
        <v>6012</v>
      </c>
      <c r="AC4078" s="168" t="s">
        <v>3277</v>
      </c>
    </row>
    <row r="4079" spans="1:29" x14ac:dyDescent="0.3">
      <c r="A4079" s="156" t="s">
        <v>4294</v>
      </c>
      <c r="B4079" s="157">
        <v>7</v>
      </c>
      <c r="C4079" s="158" t="s">
        <v>1473</v>
      </c>
      <c r="D4079" s="158" t="s">
        <v>446</v>
      </c>
      <c r="E4079" s="156" t="s">
        <v>2722</v>
      </c>
      <c r="F4079" s="159" t="s">
        <v>6008</v>
      </c>
      <c r="G4079" s="158" t="s">
        <v>341</v>
      </c>
      <c r="H4079" s="160">
        <v>45391</v>
      </c>
      <c r="I4079" s="160">
        <v>46204</v>
      </c>
      <c r="J4079" s="161" t="s">
        <v>6707</v>
      </c>
      <c r="K4079" s="162"/>
      <c r="L4079" s="163" t="s">
        <v>6085</v>
      </c>
      <c r="M4079" s="171">
        <v>0</v>
      </c>
      <c r="N4079" s="164">
        <v>7575</v>
      </c>
      <c r="O4079" s="162" t="s">
        <v>8467</v>
      </c>
      <c r="P4079" s="160">
        <v>46204</v>
      </c>
      <c r="Q4079" s="162" t="s">
        <v>8465</v>
      </c>
      <c r="R4079" s="164">
        <v>7575</v>
      </c>
      <c r="S4079" s="163" t="s">
        <v>6333</v>
      </c>
      <c r="T4079" s="163"/>
      <c r="U4079" s="161" t="s">
        <v>10</v>
      </c>
      <c r="V4079" s="161" t="s">
        <v>11</v>
      </c>
      <c r="W4079" s="161" t="s">
        <v>12</v>
      </c>
      <c r="X4079" s="161" t="s">
        <v>13</v>
      </c>
      <c r="Y4079" s="169">
        <v>6210</v>
      </c>
      <c r="Z4079" s="169">
        <v>9291101</v>
      </c>
      <c r="AA4079" s="166">
        <v>1.7106659741198255E-2</v>
      </c>
      <c r="AB4079" s="167" t="s">
        <v>6012</v>
      </c>
      <c r="AC4079" s="168" t="s">
        <v>3277</v>
      </c>
    </row>
    <row r="4080" spans="1:29" x14ac:dyDescent="0.3">
      <c r="A4080" s="156" t="s">
        <v>4294</v>
      </c>
      <c r="B4080" s="157">
        <v>7</v>
      </c>
      <c r="C4080" s="158" t="s">
        <v>1473</v>
      </c>
      <c r="D4080" s="156" t="s">
        <v>446</v>
      </c>
      <c r="E4080" s="156" t="s">
        <v>2722</v>
      </c>
      <c r="F4080" s="159" t="s">
        <v>6008</v>
      </c>
      <c r="G4080" s="158" t="s">
        <v>341</v>
      </c>
      <c r="H4080" s="160">
        <v>45391</v>
      </c>
      <c r="I4080" s="160">
        <v>47151</v>
      </c>
      <c r="J4080" s="161" t="s">
        <v>6707</v>
      </c>
      <c r="K4080" s="162" t="s">
        <v>6010</v>
      </c>
      <c r="L4080" s="163" t="s">
        <v>6085</v>
      </c>
      <c r="M4080" s="171">
        <v>124110.00000000006</v>
      </c>
      <c r="N4080" s="164">
        <v>124110.00000000006</v>
      </c>
      <c r="O4080" s="162"/>
      <c r="P4080" s="160"/>
      <c r="Q4080" s="162"/>
      <c r="R4080" s="164">
        <v>0</v>
      </c>
      <c r="S4080" s="162" t="s">
        <v>6333</v>
      </c>
      <c r="T4080" s="163"/>
      <c r="U4080" s="161" t="s">
        <v>10</v>
      </c>
      <c r="V4080" s="161" t="s">
        <v>11</v>
      </c>
      <c r="W4080" s="161" t="s">
        <v>12</v>
      </c>
      <c r="X4080" s="161" t="s">
        <v>13</v>
      </c>
      <c r="Y4080" s="169">
        <v>6210</v>
      </c>
      <c r="Z4080" s="169">
        <v>9291101</v>
      </c>
      <c r="AA4080" s="166">
        <v>0</v>
      </c>
      <c r="AB4080" s="158" t="s">
        <v>6012</v>
      </c>
      <c r="AC4080" s="168" t="s">
        <v>3277</v>
      </c>
    </row>
    <row r="4081" spans="1:29" x14ac:dyDescent="0.3">
      <c r="A4081" s="156" t="s">
        <v>1690</v>
      </c>
      <c r="B4081" s="157">
        <v>0</v>
      </c>
      <c r="C4081" s="158" t="s">
        <v>1469</v>
      </c>
      <c r="D4081" s="158" t="s">
        <v>3</v>
      </c>
      <c r="E4081" s="156" t="s">
        <v>241</v>
      </c>
      <c r="F4081" s="159" t="s">
        <v>257</v>
      </c>
      <c r="G4081" s="158" t="s">
        <v>258</v>
      </c>
      <c r="H4081" s="160">
        <v>42927</v>
      </c>
      <c r="I4081" s="160">
        <v>42927</v>
      </c>
      <c r="J4081" s="161" t="s">
        <v>244</v>
      </c>
      <c r="K4081" s="162"/>
      <c r="L4081" s="163" t="s">
        <v>5709</v>
      </c>
      <c r="M4081" s="171">
        <v>0</v>
      </c>
      <c r="N4081" s="164">
        <v>647.67999999999995</v>
      </c>
      <c r="O4081" s="187"/>
      <c r="P4081" s="160"/>
      <c r="Q4081" s="162"/>
      <c r="R4081" s="164">
        <v>647.67999999999995</v>
      </c>
      <c r="S4081" s="163"/>
      <c r="T4081" s="163"/>
      <c r="U4081" s="161" t="s">
        <v>10</v>
      </c>
      <c r="V4081" s="161" t="s">
        <v>11</v>
      </c>
      <c r="W4081" s="161" t="s">
        <v>5608</v>
      </c>
      <c r="X4081" s="161" t="s">
        <v>5609</v>
      </c>
      <c r="Y4081" s="169">
        <v>5800</v>
      </c>
      <c r="Z4081" s="169">
        <v>9900000</v>
      </c>
      <c r="AA4081" s="166">
        <v>1</v>
      </c>
      <c r="AB4081" s="167" t="s">
        <v>7713</v>
      </c>
      <c r="AC4081" s="168" t="s">
        <v>3188</v>
      </c>
    </row>
    <row r="4082" spans="1:29" x14ac:dyDescent="0.3">
      <c r="A4082" s="156" t="s">
        <v>1690</v>
      </c>
      <c r="B4082" s="157">
        <v>0</v>
      </c>
      <c r="C4082" s="158" t="s">
        <v>1469</v>
      </c>
      <c r="D4082" s="163" t="s">
        <v>3</v>
      </c>
      <c r="E4082" s="156" t="s">
        <v>241</v>
      </c>
      <c r="F4082" s="159" t="s">
        <v>257</v>
      </c>
      <c r="G4082" s="156" t="s">
        <v>259</v>
      </c>
      <c r="H4082" s="160">
        <v>42951</v>
      </c>
      <c r="I4082" s="160">
        <v>42951</v>
      </c>
      <c r="J4082" s="161" t="s">
        <v>244</v>
      </c>
      <c r="K4082" s="162"/>
      <c r="L4082" s="163" t="s">
        <v>5709</v>
      </c>
      <c r="M4082" s="171">
        <v>0</v>
      </c>
      <c r="N4082" s="164">
        <v>550</v>
      </c>
      <c r="O4082" s="187"/>
      <c r="P4082" s="160"/>
      <c r="Q4082" s="162"/>
      <c r="R4082" s="164">
        <v>550</v>
      </c>
      <c r="S4082" s="162"/>
      <c r="T4082" s="163"/>
      <c r="U4082" s="161" t="s">
        <v>10</v>
      </c>
      <c r="V4082" s="161" t="s">
        <v>11</v>
      </c>
      <c r="W4082" s="161" t="s">
        <v>5608</v>
      </c>
      <c r="X4082" s="161" t="s">
        <v>5609</v>
      </c>
      <c r="Y4082" s="169">
        <v>5800</v>
      </c>
      <c r="Z4082" s="169">
        <v>9900000</v>
      </c>
      <c r="AA4082" s="166">
        <v>1</v>
      </c>
      <c r="AB4082" s="167" t="s">
        <v>7714</v>
      </c>
      <c r="AC4082" s="168" t="s">
        <v>3188</v>
      </c>
    </row>
    <row r="4083" spans="1:29" x14ac:dyDescent="0.3">
      <c r="A4083" s="156" t="s">
        <v>1690</v>
      </c>
      <c r="B4083" s="157">
        <v>0</v>
      </c>
      <c r="C4083" s="158" t="s">
        <v>1469</v>
      </c>
      <c r="D4083" s="158" t="s">
        <v>3</v>
      </c>
      <c r="E4083" s="156" t="s">
        <v>241</v>
      </c>
      <c r="F4083" s="159" t="s">
        <v>257</v>
      </c>
      <c r="G4083" s="158" t="s">
        <v>5993</v>
      </c>
      <c r="H4083" s="160">
        <v>45116</v>
      </c>
      <c r="I4083" s="160">
        <v>45365</v>
      </c>
      <c r="J4083" s="161" t="s">
        <v>5251</v>
      </c>
      <c r="K4083" s="162"/>
      <c r="L4083" s="163" t="s">
        <v>5709</v>
      </c>
      <c r="M4083" s="171">
        <v>0</v>
      </c>
      <c r="N4083" s="164">
        <v>652</v>
      </c>
      <c r="O4083" s="162"/>
      <c r="P4083" s="160"/>
      <c r="Q4083" s="162"/>
      <c r="R4083" s="164">
        <v>652</v>
      </c>
      <c r="S4083" s="163"/>
      <c r="T4083" s="163"/>
      <c r="U4083" s="161" t="s">
        <v>10</v>
      </c>
      <c r="V4083" s="161" t="s">
        <v>11</v>
      </c>
      <c r="W4083" s="161" t="s">
        <v>5608</v>
      </c>
      <c r="X4083" s="161" t="s">
        <v>5609</v>
      </c>
      <c r="Y4083" s="169">
        <v>5800</v>
      </c>
      <c r="Z4083" s="169">
        <v>9851100</v>
      </c>
      <c r="AA4083" s="166">
        <v>1</v>
      </c>
      <c r="AB4083" s="167" t="s">
        <v>7715</v>
      </c>
      <c r="AC4083" s="168" t="s">
        <v>3188</v>
      </c>
    </row>
    <row r="4084" spans="1:29" x14ac:dyDescent="0.3">
      <c r="A4084" s="156" t="s">
        <v>1690</v>
      </c>
      <c r="B4084" s="157">
        <v>0</v>
      </c>
      <c r="C4084" s="158" t="s">
        <v>1469</v>
      </c>
      <c r="D4084" s="158" t="s">
        <v>3</v>
      </c>
      <c r="E4084" s="156" t="s">
        <v>241</v>
      </c>
      <c r="F4084" s="159" t="s">
        <v>260</v>
      </c>
      <c r="G4084" s="158" t="s">
        <v>249</v>
      </c>
      <c r="H4084" s="160">
        <v>42950</v>
      </c>
      <c r="I4084" s="160">
        <v>42950</v>
      </c>
      <c r="J4084" s="161" t="s">
        <v>244</v>
      </c>
      <c r="K4084" s="162"/>
      <c r="L4084" s="163" t="s">
        <v>5709</v>
      </c>
      <c r="M4084" s="171">
        <v>0</v>
      </c>
      <c r="N4084" s="164">
        <v>35000</v>
      </c>
      <c r="O4084" s="162"/>
      <c r="P4084" s="160"/>
      <c r="Q4084" s="162"/>
      <c r="R4084" s="164">
        <v>35000</v>
      </c>
      <c r="S4084" s="163"/>
      <c r="T4084" s="163"/>
      <c r="U4084" s="161" t="s">
        <v>10</v>
      </c>
      <c r="V4084" s="161" t="s">
        <v>11</v>
      </c>
      <c r="W4084" s="161" t="s">
        <v>5608</v>
      </c>
      <c r="X4084" s="161" t="s">
        <v>5609</v>
      </c>
      <c r="Y4084" s="169">
        <v>5800</v>
      </c>
      <c r="Z4084" s="169">
        <v>9900000</v>
      </c>
      <c r="AA4084" s="166">
        <v>1</v>
      </c>
      <c r="AB4084" s="183" t="s">
        <v>7711</v>
      </c>
      <c r="AC4084" s="168" t="s">
        <v>3188</v>
      </c>
    </row>
    <row r="4085" spans="1:29" x14ac:dyDescent="0.3">
      <c r="A4085" s="156" t="s">
        <v>2821</v>
      </c>
      <c r="B4085" s="157">
        <v>2</v>
      </c>
      <c r="C4085" s="158" t="s">
        <v>1471</v>
      </c>
      <c r="D4085" s="158" t="s">
        <v>130</v>
      </c>
      <c r="E4085" s="156" t="s">
        <v>2722</v>
      </c>
      <c r="F4085" s="159" t="s">
        <v>5606</v>
      </c>
      <c r="G4085" s="158" t="s">
        <v>1024</v>
      </c>
      <c r="H4085" s="160">
        <v>44761</v>
      </c>
      <c r="I4085" s="160">
        <v>44790</v>
      </c>
      <c r="J4085" s="161" t="s">
        <v>2671</v>
      </c>
      <c r="K4085" s="162" t="s">
        <v>2688</v>
      </c>
      <c r="L4085" s="163" t="s">
        <v>2704</v>
      </c>
      <c r="M4085" s="171">
        <v>0</v>
      </c>
      <c r="N4085" s="164">
        <v>324.48</v>
      </c>
      <c r="O4085" s="162" t="s">
        <v>2705</v>
      </c>
      <c r="P4085" s="160">
        <v>44790</v>
      </c>
      <c r="Q4085" s="162" t="s">
        <v>2706</v>
      </c>
      <c r="R4085" s="164">
        <v>324.48</v>
      </c>
      <c r="S4085" s="163" t="s">
        <v>1571</v>
      </c>
      <c r="T4085" s="163"/>
      <c r="U4085" s="161" t="s">
        <v>10</v>
      </c>
      <c r="V4085" s="161" t="s">
        <v>11</v>
      </c>
      <c r="W4085" s="161" t="s">
        <v>12</v>
      </c>
      <c r="X4085" s="161" t="s">
        <v>13</v>
      </c>
      <c r="Y4085" s="169">
        <v>5830</v>
      </c>
      <c r="Z4085" s="169">
        <v>9121101</v>
      </c>
      <c r="AA4085" s="166">
        <v>0.33333333333333331</v>
      </c>
      <c r="AB4085" s="167" t="s">
        <v>6061</v>
      </c>
      <c r="AC4085" s="168" t="s">
        <v>3197</v>
      </c>
    </row>
    <row r="4086" spans="1:29" x14ac:dyDescent="0.3">
      <c r="A4086" s="156" t="s">
        <v>2870</v>
      </c>
      <c r="B4086" s="157">
        <v>1</v>
      </c>
      <c r="C4086" s="156" t="s">
        <v>1471</v>
      </c>
      <c r="D4086" s="156" t="s">
        <v>235</v>
      </c>
      <c r="E4086" s="156" t="s">
        <v>2722</v>
      </c>
      <c r="F4086" s="159" t="s">
        <v>5606</v>
      </c>
      <c r="G4086" s="156" t="s">
        <v>1024</v>
      </c>
      <c r="H4086" s="160">
        <v>44761</v>
      </c>
      <c r="I4086" s="160">
        <v>44790</v>
      </c>
      <c r="J4086" s="161" t="s">
        <v>2671</v>
      </c>
      <c r="K4086" s="162" t="s">
        <v>2688</v>
      </c>
      <c r="L4086" s="163" t="s">
        <v>2704</v>
      </c>
      <c r="M4086" s="171">
        <v>0</v>
      </c>
      <c r="N4086" s="164">
        <v>324.48</v>
      </c>
      <c r="O4086" s="162">
        <v>11549236</v>
      </c>
      <c r="P4086" s="160">
        <v>44790</v>
      </c>
      <c r="Q4086" s="162" t="s">
        <v>2706</v>
      </c>
      <c r="R4086" s="164">
        <v>324.48</v>
      </c>
      <c r="S4086" s="158" t="s">
        <v>1572</v>
      </c>
      <c r="T4086" s="163"/>
      <c r="U4086" s="161" t="s">
        <v>10</v>
      </c>
      <c r="V4086" s="161" t="s">
        <v>11</v>
      </c>
      <c r="W4086" s="161" t="s">
        <v>12</v>
      </c>
      <c r="X4086" s="161" t="s">
        <v>13</v>
      </c>
      <c r="Y4086" s="169">
        <v>5830</v>
      </c>
      <c r="Z4086" s="169">
        <v>9241101</v>
      </c>
      <c r="AA4086" s="166">
        <v>0.33333333333333331</v>
      </c>
      <c r="AB4086" s="158" t="s">
        <v>6061</v>
      </c>
      <c r="AC4086" s="168" t="s">
        <v>3252</v>
      </c>
    </row>
    <row r="4087" spans="1:29" x14ac:dyDescent="0.3">
      <c r="A4087" s="156" t="s">
        <v>2885</v>
      </c>
      <c r="B4087" s="157">
        <v>2</v>
      </c>
      <c r="C4087" s="158" t="s">
        <v>1471</v>
      </c>
      <c r="D4087" s="158" t="s">
        <v>284</v>
      </c>
      <c r="E4087" s="156" t="s">
        <v>2722</v>
      </c>
      <c r="F4087" s="159" t="s">
        <v>5606</v>
      </c>
      <c r="G4087" s="158" t="s">
        <v>1024</v>
      </c>
      <c r="H4087" s="160">
        <v>44761</v>
      </c>
      <c r="I4087" s="160">
        <v>44790</v>
      </c>
      <c r="J4087" s="161" t="s">
        <v>2671</v>
      </c>
      <c r="K4087" s="162" t="s">
        <v>2688</v>
      </c>
      <c r="L4087" s="163" t="s">
        <v>2704</v>
      </c>
      <c r="M4087" s="171">
        <v>0</v>
      </c>
      <c r="N4087" s="164">
        <v>324.48</v>
      </c>
      <c r="O4087" s="162">
        <v>11549236</v>
      </c>
      <c r="P4087" s="160">
        <v>44790</v>
      </c>
      <c r="Q4087" s="162" t="s">
        <v>2706</v>
      </c>
      <c r="R4087" s="164">
        <v>324.48</v>
      </c>
      <c r="S4087" s="163" t="s">
        <v>1573</v>
      </c>
      <c r="T4087" s="163"/>
      <c r="U4087" s="161" t="s">
        <v>10</v>
      </c>
      <c r="V4087" s="161" t="s">
        <v>11</v>
      </c>
      <c r="W4087" s="161" t="s">
        <v>12</v>
      </c>
      <c r="X4087" s="161" t="s">
        <v>13</v>
      </c>
      <c r="Y4087" s="169">
        <v>5830</v>
      </c>
      <c r="Z4087" s="169">
        <v>9301101</v>
      </c>
      <c r="AA4087" s="166">
        <v>0.33333333333333331</v>
      </c>
      <c r="AB4087" s="167" t="s">
        <v>6061</v>
      </c>
      <c r="AC4087" s="168" t="s">
        <v>3282</v>
      </c>
    </row>
    <row r="4088" spans="1:29" x14ac:dyDescent="0.3">
      <c r="A4088" s="156" t="s">
        <v>2807</v>
      </c>
      <c r="B4088" s="157">
        <v>0</v>
      </c>
      <c r="C4088" s="158" t="s">
        <v>1471</v>
      </c>
      <c r="D4088" s="158" t="s">
        <v>3</v>
      </c>
      <c r="E4088" s="156" t="s">
        <v>2722</v>
      </c>
      <c r="F4088" s="159" t="s">
        <v>5606</v>
      </c>
      <c r="G4088" s="158" t="s">
        <v>1024</v>
      </c>
      <c r="H4088" s="160">
        <v>44054</v>
      </c>
      <c r="I4088" s="160">
        <v>44126</v>
      </c>
      <c r="J4088" s="161" t="s">
        <v>979</v>
      </c>
      <c r="K4088" s="162" t="s">
        <v>1025</v>
      </c>
      <c r="L4088" s="163" t="s">
        <v>1032</v>
      </c>
      <c r="M4088" s="171">
        <v>0</v>
      </c>
      <c r="N4088" s="164">
        <v>632</v>
      </c>
      <c r="O4088" s="162">
        <v>11403899</v>
      </c>
      <c r="P4088" s="160">
        <v>44126</v>
      </c>
      <c r="Q4088" s="162" t="s">
        <v>1284</v>
      </c>
      <c r="R4088" s="164">
        <v>632</v>
      </c>
      <c r="S4088" s="163"/>
      <c r="T4088" s="163"/>
      <c r="U4088" s="161" t="s">
        <v>10</v>
      </c>
      <c r="V4088" s="161" t="s">
        <v>11</v>
      </c>
      <c r="W4088" s="161" t="s">
        <v>12</v>
      </c>
      <c r="X4088" s="161" t="s">
        <v>13</v>
      </c>
      <c r="Y4088" s="165">
        <v>5830</v>
      </c>
      <c r="Z4088" s="165">
        <v>9851100</v>
      </c>
      <c r="AA4088" s="166">
        <v>1</v>
      </c>
      <c r="AB4088" s="167" t="s">
        <v>2229</v>
      </c>
      <c r="AC4088" s="168" t="s">
        <v>3186</v>
      </c>
    </row>
    <row r="4089" spans="1:29" x14ac:dyDescent="0.3">
      <c r="A4089" s="156" t="s">
        <v>2799</v>
      </c>
      <c r="B4089" s="157">
        <v>1</v>
      </c>
      <c r="C4089" s="158" t="s">
        <v>1471</v>
      </c>
      <c r="D4089" s="158" t="s">
        <v>263</v>
      </c>
      <c r="E4089" s="156" t="s">
        <v>2722</v>
      </c>
      <c r="F4089" s="159" t="s">
        <v>5606</v>
      </c>
      <c r="G4089" s="158" t="s">
        <v>1024</v>
      </c>
      <c r="H4089" s="160">
        <v>44109</v>
      </c>
      <c r="I4089" s="160">
        <v>44123</v>
      </c>
      <c r="J4089" s="161" t="s">
        <v>979</v>
      </c>
      <c r="K4089" s="162" t="s">
        <v>1206</v>
      </c>
      <c r="L4089" s="163" t="s">
        <v>1259</v>
      </c>
      <c r="M4089" s="171">
        <v>0</v>
      </c>
      <c r="N4089" s="164">
        <v>301.67</v>
      </c>
      <c r="O4089" s="162">
        <v>11412572</v>
      </c>
      <c r="P4089" s="160">
        <v>44123</v>
      </c>
      <c r="Q4089" s="162" t="s">
        <v>1260</v>
      </c>
      <c r="R4089" s="164">
        <v>301.67</v>
      </c>
      <c r="S4089" s="163" t="s">
        <v>2249</v>
      </c>
      <c r="T4089" s="163"/>
      <c r="U4089" s="161" t="s">
        <v>10</v>
      </c>
      <c r="V4089" s="161" t="s">
        <v>11</v>
      </c>
      <c r="W4089" s="161" t="s">
        <v>12</v>
      </c>
      <c r="X4089" s="161" t="s">
        <v>13</v>
      </c>
      <c r="Y4089" s="165">
        <v>5830</v>
      </c>
      <c r="Z4089" s="165">
        <v>9051101</v>
      </c>
      <c r="AA4089" s="166">
        <v>0.33333701657458564</v>
      </c>
      <c r="AB4089" s="167" t="s">
        <v>1207</v>
      </c>
      <c r="AC4089" s="168" t="s">
        <v>3171</v>
      </c>
    </row>
    <row r="4090" spans="1:29" x14ac:dyDescent="0.3">
      <c r="A4090" s="156" t="s">
        <v>1682</v>
      </c>
      <c r="B4090" s="157">
        <v>1</v>
      </c>
      <c r="C4090" s="158" t="s">
        <v>1471</v>
      </c>
      <c r="D4090" s="158" t="s">
        <v>263</v>
      </c>
      <c r="E4090" s="156" t="s">
        <v>236</v>
      </c>
      <c r="F4090" s="159" t="s">
        <v>5606</v>
      </c>
      <c r="G4090" s="158" t="s">
        <v>1024</v>
      </c>
      <c r="H4090" s="160">
        <v>44109</v>
      </c>
      <c r="I4090" s="160">
        <v>44123</v>
      </c>
      <c r="J4090" s="161" t="s">
        <v>979</v>
      </c>
      <c r="K4090" s="162" t="s">
        <v>1206</v>
      </c>
      <c r="L4090" s="163" t="s">
        <v>1259</v>
      </c>
      <c r="M4090" s="171">
        <v>0</v>
      </c>
      <c r="N4090" s="164">
        <v>301.66000000000003</v>
      </c>
      <c r="O4090" s="162">
        <v>11412572</v>
      </c>
      <c r="P4090" s="160">
        <v>44123</v>
      </c>
      <c r="Q4090" s="162" t="s">
        <v>1260</v>
      </c>
      <c r="R4090" s="164">
        <v>301.66000000000003</v>
      </c>
      <c r="S4090" s="163" t="s">
        <v>634</v>
      </c>
      <c r="T4090" s="163"/>
      <c r="U4090" s="161" t="s">
        <v>10</v>
      </c>
      <c r="V4090" s="161" t="s">
        <v>11</v>
      </c>
      <c r="W4090" s="161" t="s">
        <v>12</v>
      </c>
      <c r="X4090" s="161" t="s">
        <v>13</v>
      </c>
      <c r="Y4090" s="165">
        <v>5830</v>
      </c>
      <c r="Z4090" s="165">
        <v>9051102</v>
      </c>
      <c r="AA4090" s="166">
        <v>0.33332596685082877</v>
      </c>
      <c r="AB4090" s="167" t="s">
        <v>1207</v>
      </c>
      <c r="AC4090" s="168" t="s">
        <v>3175</v>
      </c>
    </row>
    <row r="4091" spans="1:29" x14ac:dyDescent="0.3">
      <c r="A4091" s="156" t="s">
        <v>2854</v>
      </c>
      <c r="B4091" s="157">
        <v>1</v>
      </c>
      <c r="C4091" s="158" t="s">
        <v>1471</v>
      </c>
      <c r="D4091" s="158" t="s">
        <v>268</v>
      </c>
      <c r="E4091" s="156" t="s">
        <v>2722</v>
      </c>
      <c r="F4091" s="159" t="s">
        <v>5606</v>
      </c>
      <c r="G4091" s="158" t="s">
        <v>1024</v>
      </c>
      <c r="H4091" s="160">
        <v>44109</v>
      </c>
      <c r="I4091" s="160">
        <v>44123</v>
      </c>
      <c r="J4091" s="161" t="s">
        <v>979</v>
      </c>
      <c r="K4091" s="162" t="s">
        <v>1206</v>
      </c>
      <c r="L4091" s="163" t="s">
        <v>1259</v>
      </c>
      <c r="M4091" s="171">
        <v>0</v>
      </c>
      <c r="N4091" s="164">
        <v>301.67</v>
      </c>
      <c r="O4091" s="162">
        <v>11412572</v>
      </c>
      <c r="P4091" s="160">
        <v>44123</v>
      </c>
      <c r="Q4091" s="162" t="s">
        <v>1260</v>
      </c>
      <c r="R4091" s="164">
        <v>301.67</v>
      </c>
      <c r="S4091" s="163" t="s">
        <v>2250</v>
      </c>
      <c r="T4091" s="163"/>
      <c r="U4091" s="161" t="s">
        <v>10</v>
      </c>
      <c r="V4091" s="161" t="s">
        <v>11</v>
      </c>
      <c r="W4091" s="161" t="s">
        <v>12</v>
      </c>
      <c r="X4091" s="161" t="s">
        <v>13</v>
      </c>
      <c r="Y4091" s="165">
        <v>5830</v>
      </c>
      <c r="Z4091" s="165">
        <v>9221101</v>
      </c>
      <c r="AA4091" s="166">
        <v>0.33333701657458564</v>
      </c>
      <c r="AB4091" s="167" t="s">
        <v>1207</v>
      </c>
      <c r="AC4091" s="168" t="s">
        <v>3242</v>
      </c>
    </row>
    <row r="4092" spans="1:29" x14ac:dyDescent="0.3">
      <c r="A4092" s="156" t="s">
        <v>2207</v>
      </c>
      <c r="B4092" s="157">
        <v>1</v>
      </c>
      <c r="C4092" s="158" t="s">
        <v>1471</v>
      </c>
      <c r="D4092" s="158" t="s">
        <v>235</v>
      </c>
      <c r="E4092" s="156" t="s">
        <v>236</v>
      </c>
      <c r="F4092" s="159" t="s">
        <v>5606</v>
      </c>
      <c r="G4092" s="158" t="s">
        <v>1024</v>
      </c>
      <c r="H4092" s="160">
        <v>44386</v>
      </c>
      <c r="I4092" s="160">
        <v>44407</v>
      </c>
      <c r="J4092" s="161" t="s">
        <v>2202</v>
      </c>
      <c r="K4092" s="162" t="s">
        <v>2208</v>
      </c>
      <c r="L4092" s="163" t="s">
        <v>2241</v>
      </c>
      <c r="M4092" s="171">
        <v>0</v>
      </c>
      <c r="N4092" s="164">
        <v>1088</v>
      </c>
      <c r="O4092" s="162">
        <v>11469359</v>
      </c>
      <c r="P4092" s="160">
        <v>44407</v>
      </c>
      <c r="Q4092" s="162" t="s">
        <v>2242</v>
      </c>
      <c r="R4092" s="164">
        <v>1088</v>
      </c>
      <c r="S4092" s="163" t="s">
        <v>559</v>
      </c>
      <c r="T4092" s="163"/>
      <c r="U4092" s="161" t="s">
        <v>10</v>
      </c>
      <c r="V4092" s="161" t="s">
        <v>11</v>
      </c>
      <c r="W4092" s="161" t="s">
        <v>12</v>
      </c>
      <c r="X4092" s="161" t="s">
        <v>13</v>
      </c>
      <c r="Y4092" s="165">
        <v>5830</v>
      </c>
      <c r="Z4092" s="165">
        <v>9241102</v>
      </c>
      <c r="AA4092" s="166">
        <v>1</v>
      </c>
      <c r="AB4092" s="167" t="s">
        <v>2209</v>
      </c>
      <c r="AC4092" s="168" t="s">
        <v>3256</v>
      </c>
    </row>
    <row r="4093" spans="1:29" x14ac:dyDescent="0.3">
      <c r="A4093" s="156" t="s">
        <v>2807</v>
      </c>
      <c r="B4093" s="157">
        <v>0</v>
      </c>
      <c r="C4093" s="158" t="s">
        <v>1471</v>
      </c>
      <c r="D4093" s="158" t="s">
        <v>3</v>
      </c>
      <c r="E4093" s="156" t="s">
        <v>2722</v>
      </c>
      <c r="F4093" s="159" t="s">
        <v>5606</v>
      </c>
      <c r="G4093" s="158" t="s">
        <v>1024</v>
      </c>
      <c r="H4093" s="160">
        <v>44635</v>
      </c>
      <c r="I4093" s="160">
        <v>44676</v>
      </c>
      <c r="J4093" s="161" t="s">
        <v>2202</v>
      </c>
      <c r="K4093" s="162" t="s">
        <v>2541</v>
      </c>
      <c r="L4093" s="163" t="s">
        <v>2578</v>
      </c>
      <c r="M4093" s="171">
        <v>0</v>
      </c>
      <c r="N4093" s="164">
        <v>611.25</v>
      </c>
      <c r="O4093" s="162" t="s">
        <v>2579</v>
      </c>
      <c r="P4093" s="160">
        <v>44676</v>
      </c>
      <c r="Q4093" s="162" t="s">
        <v>2580</v>
      </c>
      <c r="R4093" s="164">
        <v>611.25</v>
      </c>
      <c r="S4093" s="163"/>
      <c r="T4093" s="163"/>
      <c r="U4093" s="161" t="s">
        <v>10</v>
      </c>
      <c r="V4093" s="161" t="s">
        <v>11</v>
      </c>
      <c r="W4093" s="161" t="s">
        <v>12</v>
      </c>
      <c r="X4093" s="161" t="s">
        <v>13</v>
      </c>
      <c r="Y4093" s="165">
        <v>5830</v>
      </c>
      <c r="Z4093" s="165">
        <v>9851100</v>
      </c>
      <c r="AA4093" s="166">
        <v>1</v>
      </c>
      <c r="AB4093" s="167" t="s">
        <v>2542</v>
      </c>
      <c r="AC4093" s="168" t="s">
        <v>3186</v>
      </c>
    </row>
    <row r="4094" spans="1:29" x14ac:dyDescent="0.3">
      <c r="A4094" s="156" t="s">
        <v>3915</v>
      </c>
      <c r="B4094" s="157">
        <v>5</v>
      </c>
      <c r="C4094" s="158" t="s">
        <v>1471</v>
      </c>
      <c r="D4094" s="158" t="s">
        <v>333</v>
      </c>
      <c r="E4094" s="156" t="s">
        <v>2722</v>
      </c>
      <c r="F4094" s="159" t="s">
        <v>5606</v>
      </c>
      <c r="G4094" s="158" t="s">
        <v>1024</v>
      </c>
      <c r="H4094" s="160">
        <v>45275</v>
      </c>
      <c r="I4094" s="160">
        <v>45328</v>
      </c>
      <c r="J4094" s="161" t="s">
        <v>5251</v>
      </c>
      <c r="K4094" s="162" t="s">
        <v>5604</v>
      </c>
      <c r="L4094" s="163" t="s">
        <v>5825</v>
      </c>
      <c r="M4094" s="171">
        <v>0</v>
      </c>
      <c r="N4094" s="164">
        <v>292.31</v>
      </c>
      <c r="O4094" s="162" t="s">
        <v>5826</v>
      </c>
      <c r="P4094" s="160">
        <v>45328</v>
      </c>
      <c r="Q4094" s="162" t="s">
        <v>5827</v>
      </c>
      <c r="R4094" s="164">
        <v>292.31</v>
      </c>
      <c r="S4094" s="163"/>
      <c r="T4094" s="163"/>
      <c r="U4094" s="161" t="s">
        <v>10</v>
      </c>
      <c r="V4094" s="161" t="s">
        <v>11</v>
      </c>
      <c r="W4094" s="161" t="s">
        <v>12</v>
      </c>
      <c r="X4094" s="161" t="s">
        <v>13</v>
      </c>
      <c r="Y4094" s="165">
        <v>5830</v>
      </c>
      <c r="Z4094" s="165">
        <v>9411101</v>
      </c>
      <c r="AA4094" s="166">
        <v>0.33333333333333337</v>
      </c>
      <c r="AB4094" s="167" t="s">
        <v>5605</v>
      </c>
      <c r="AC4094" s="168" t="s">
        <v>3227</v>
      </c>
    </row>
    <row r="4095" spans="1:29" x14ac:dyDescent="0.3">
      <c r="A4095" s="156" t="s">
        <v>4364</v>
      </c>
      <c r="B4095" s="157">
        <v>4</v>
      </c>
      <c r="C4095" s="158" t="s">
        <v>1471</v>
      </c>
      <c r="D4095" s="158" t="s">
        <v>523</v>
      </c>
      <c r="E4095" s="156" t="s">
        <v>2722</v>
      </c>
      <c r="F4095" s="159" t="s">
        <v>5606</v>
      </c>
      <c r="G4095" s="158" t="s">
        <v>1024</v>
      </c>
      <c r="H4095" s="160">
        <v>45275</v>
      </c>
      <c r="I4095" s="160">
        <v>45328</v>
      </c>
      <c r="J4095" s="161" t="s">
        <v>5251</v>
      </c>
      <c r="K4095" s="162" t="s">
        <v>5604</v>
      </c>
      <c r="L4095" s="163" t="s">
        <v>5825</v>
      </c>
      <c r="M4095" s="171">
        <v>0</v>
      </c>
      <c r="N4095" s="164">
        <v>292.31</v>
      </c>
      <c r="O4095" s="162" t="s">
        <v>5826</v>
      </c>
      <c r="P4095" s="160">
        <v>45328</v>
      </c>
      <c r="Q4095" s="162" t="s">
        <v>5827</v>
      </c>
      <c r="R4095" s="164">
        <v>292.31</v>
      </c>
      <c r="S4095" s="163"/>
      <c r="T4095" s="163"/>
      <c r="U4095" s="161" t="s">
        <v>10</v>
      </c>
      <c r="V4095" s="161" t="s">
        <v>11</v>
      </c>
      <c r="W4095" s="161" t="s">
        <v>12</v>
      </c>
      <c r="X4095" s="161" t="s">
        <v>13</v>
      </c>
      <c r="Y4095" s="165">
        <v>5830</v>
      </c>
      <c r="Z4095" s="165">
        <v>8021101</v>
      </c>
      <c r="AA4095" s="166">
        <v>0.33333333333333337</v>
      </c>
      <c r="AB4095" s="167" t="s">
        <v>5605</v>
      </c>
      <c r="AC4095" s="168" t="s">
        <v>3287</v>
      </c>
    </row>
    <row r="4096" spans="1:29" x14ac:dyDescent="0.3">
      <c r="A4096" s="156" t="s">
        <v>4671</v>
      </c>
      <c r="B4096" s="157">
        <v>5</v>
      </c>
      <c r="C4096" s="158" t="s">
        <v>1471</v>
      </c>
      <c r="D4096" s="158" t="s">
        <v>317</v>
      </c>
      <c r="E4096" s="156" t="s">
        <v>2722</v>
      </c>
      <c r="F4096" s="159" t="s">
        <v>5606</v>
      </c>
      <c r="G4096" s="158" t="s">
        <v>1024</v>
      </c>
      <c r="H4096" s="160">
        <v>45275</v>
      </c>
      <c r="I4096" s="160">
        <v>45328</v>
      </c>
      <c r="J4096" s="161" t="s">
        <v>5251</v>
      </c>
      <c r="K4096" s="162" t="s">
        <v>5604</v>
      </c>
      <c r="L4096" s="163" t="s">
        <v>5825</v>
      </c>
      <c r="M4096" s="171">
        <v>0</v>
      </c>
      <c r="N4096" s="164">
        <v>292.31</v>
      </c>
      <c r="O4096" s="162" t="s">
        <v>5826</v>
      </c>
      <c r="P4096" s="160">
        <v>45328</v>
      </c>
      <c r="Q4096" s="162" t="s">
        <v>5827</v>
      </c>
      <c r="R4096" s="164">
        <v>292.31</v>
      </c>
      <c r="S4096" s="163"/>
      <c r="T4096" s="163"/>
      <c r="U4096" s="161" t="s">
        <v>10</v>
      </c>
      <c r="V4096" s="161" t="s">
        <v>11</v>
      </c>
      <c r="W4096" s="161" t="s">
        <v>12</v>
      </c>
      <c r="X4096" s="161" t="s">
        <v>13</v>
      </c>
      <c r="Y4096" s="165">
        <v>5830</v>
      </c>
      <c r="Z4096" s="165">
        <v>9421101</v>
      </c>
      <c r="AA4096" s="166">
        <v>0.33333333333333337</v>
      </c>
      <c r="AB4096" s="167" t="s">
        <v>5605</v>
      </c>
      <c r="AC4096" s="168" t="s">
        <v>3322</v>
      </c>
    </row>
    <row r="4097" spans="1:29" x14ac:dyDescent="0.3">
      <c r="A4097" s="156" t="s">
        <v>3803</v>
      </c>
      <c r="B4097" s="157">
        <v>5</v>
      </c>
      <c r="C4097" s="158" t="s">
        <v>1471</v>
      </c>
      <c r="D4097" s="158" t="s">
        <v>312</v>
      </c>
      <c r="E4097" s="156" t="s">
        <v>2722</v>
      </c>
      <c r="F4097" s="159" t="s">
        <v>5606</v>
      </c>
      <c r="G4097" s="158" t="s">
        <v>1024</v>
      </c>
      <c r="H4097" s="160">
        <v>45323</v>
      </c>
      <c r="I4097" s="160">
        <v>45349</v>
      </c>
      <c r="J4097" s="161" t="s">
        <v>5251</v>
      </c>
      <c r="K4097" s="162" t="s">
        <v>5788</v>
      </c>
      <c r="L4097" s="163" t="s">
        <v>5922</v>
      </c>
      <c r="M4097" s="171">
        <v>0</v>
      </c>
      <c r="N4097" s="164">
        <v>417.06</v>
      </c>
      <c r="O4097" s="162" t="s">
        <v>5923</v>
      </c>
      <c r="P4097" s="160">
        <v>45349</v>
      </c>
      <c r="Q4097" s="162" t="s">
        <v>5924</v>
      </c>
      <c r="R4097" s="164">
        <v>417.06</v>
      </c>
      <c r="S4097" s="163"/>
      <c r="T4097" s="163"/>
      <c r="U4097" s="161" t="s">
        <v>10</v>
      </c>
      <c r="V4097" s="161" t="s">
        <v>11</v>
      </c>
      <c r="W4097" s="161" t="s">
        <v>12</v>
      </c>
      <c r="X4097" s="161" t="s">
        <v>13</v>
      </c>
      <c r="Y4097" s="165">
        <v>5830</v>
      </c>
      <c r="Z4097" s="165">
        <v>9401101</v>
      </c>
      <c r="AA4097" s="166">
        <v>0.5</v>
      </c>
      <c r="AB4097" s="167" t="s">
        <v>5789</v>
      </c>
      <c r="AC4097" s="168" t="s">
        <v>3212</v>
      </c>
    </row>
    <row r="4098" spans="1:29" x14ac:dyDescent="0.3">
      <c r="A4098" s="156" t="s">
        <v>4787</v>
      </c>
      <c r="B4098" s="157">
        <v>5</v>
      </c>
      <c r="C4098" s="158" t="s">
        <v>1471</v>
      </c>
      <c r="D4098" s="158" t="s">
        <v>315</v>
      </c>
      <c r="E4098" s="156" t="s">
        <v>2722</v>
      </c>
      <c r="F4098" s="159" t="s">
        <v>5606</v>
      </c>
      <c r="G4098" s="158" t="s">
        <v>1024</v>
      </c>
      <c r="H4098" s="160">
        <v>45323</v>
      </c>
      <c r="I4098" s="160">
        <v>45349</v>
      </c>
      <c r="J4098" s="161" t="s">
        <v>5251</v>
      </c>
      <c r="K4098" s="162" t="s">
        <v>5788</v>
      </c>
      <c r="L4098" s="163" t="s">
        <v>5922</v>
      </c>
      <c r="M4098" s="171">
        <v>0</v>
      </c>
      <c r="N4098" s="164">
        <v>417.06</v>
      </c>
      <c r="O4098" s="162" t="s">
        <v>5923</v>
      </c>
      <c r="P4098" s="160">
        <v>45349</v>
      </c>
      <c r="Q4098" s="162" t="s">
        <v>5924</v>
      </c>
      <c r="R4098" s="164">
        <v>417.06</v>
      </c>
      <c r="S4098" s="163"/>
      <c r="T4098" s="163"/>
      <c r="U4098" s="161" t="s">
        <v>10</v>
      </c>
      <c r="V4098" s="161" t="s">
        <v>11</v>
      </c>
      <c r="W4098" s="161" t="s">
        <v>12</v>
      </c>
      <c r="X4098" s="161" t="s">
        <v>13</v>
      </c>
      <c r="Y4098" s="165">
        <v>5830</v>
      </c>
      <c r="Z4098" s="165">
        <v>9431101</v>
      </c>
      <c r="AA4098" s="166">
        <v>0.5</v>
      </c>
      <c r="AB4098" s="167" t="s">
        <v>5789</v>
      </c>
      <c r="AC4098" s="168" t="s">
        <v>3337</v>
      </c>
    </row>
    <row r="4099" spans="1:29" x14ac:dyDescent="0.3">
      <c r="A4099" s="156" t="s">
        <v>3390</v>
      </c>
      <c r="B4099" s="157">
        <v>3</v>
      </c>
      <c r="C4099" s="158" t="s">
        <v>1471</v>
      </c>
      <c r="D4099" s="158" t="s">
        <v>421</v>
      </c>
      <c r="E4099" s="156" t="s">
        <v>2722</v>
      </c>
      <c r="F4099" s="159" t="s">
        <v>5606</v>
      </c>
      <c r="G4099" s="158" t="s">
        <v>1024</v>
      </c>
      <c r="H4099" s="160">
        <v>45516</v>
      </c>
      <c r="I4099" s="160">
        <v>45575</v>
      </c>
      <c r="J4099" s="161" t="s">
        <v>6174</v>
      </c>
      <c r="K4099" s="162" t="s">
        <v>6271</v>
      </c>
      <c r="L4099" s="163" t="s">
        <v>6272</v>
      </c>
      <c r="M4099" s="171">
        <v>0</v>
      </c>
      <c r="N4099" s="164">
        <v>223.46</v>
      </c>
      <c r="O4099" s="162" t="s">
        <v>6546</v>
      </c>
      <c r="P4099" s="160">
        <v>45575</v>
      </c>
      <c r="Q4099" s="162" t="s">
        <v>6547</v>
      </c>
      <c r="R4099" s="164">
        <v>223.46</v>
      </c>
      <c r="S4099" s="163" t="s">
        <v>5656</v>
      </c>
      <c r="T4099" s="163"/>
      <c r="U4099" s="161" t="s">
        <v>10</v>
      </c>
      <c r="V4099" s="161" t="s">
        <v>11</v>
      </c>
      <c r="W4099" s="161" t="s">
        <v>12</v>
      </c>
      <c r="X4099" s="161" t="s">
        <v>13</v>
      </c>
      <c r="Y4099" s="165">
        <v>5830</v>
      </c>
      <c r="Z4099" s="165">
        <v>9021101</v>
      </c>
      <c r="AA4099" s="166">
        <v>0.2499944062828631</v>
      </c>
      <c r="AB4099" s="167" t="s">
        <v>6273</v>
      </c>
      <c r="AC4099" s="168" t="s">
        <v>3156</v>
      </c>
    </row>
    <row r="4100" spans="1:29" x14ac:dyDescent="0.3">
      <c r="A4100" s="156" t="s">
        <v>3469</v>
      </c>
      <c r="B4100" s="157">
        <v>3</v>
      </c>
      <c r="C4100" s="158" t="s">
        <v>1471</v>
      </c>
      <c r="D4100" s="158" t="s">
        <v>412</v>
      </c>
      <c r="E4100" s="156" t="s">
        <v>2722</v>
      </c>
      <c r="F4100" s="159" t="s">
        <v>5606</v>
      </c>
      <c r="G4100" s="158" t="s">
        <v>1024</v>
      </c>
      <c r="H4100" s="160">
        <v>45516</v>
      </c>
      <c r="I4100" s="160">
        <v>45575</v>
      </c>
      <c r="J4100" s="161" t="s">
        <v>6174</v>
      </c>
      <c r="K4100" s="162" t="s">
        <v>6271</v>
      </c>
      <c r="L4100" s="163" t="s">
        <v>6272</v>
      </c>
      <c r="M4100" s="171">
        <v>0</v>
      </c>
      <c r="N4100" s="164">
        <v>223.46</v>
      </c>
      <c r="O4100" s="162" t="s">
        <v>6546</v>
      </c>
      <c r="P4100" s="160">
        <v>45575</v>
      </c>
      <c r="Q4100" s="162" t="s">
        <v>6547</v>
      </c>
      <c r="R4100" s="164">
        <v>223.46</v>
      </c>
      <c r="S4100" s="163" t="s">
        <v>5657</v>
      </c>
      <c r="T4100" s="163"/>
      <c r="U4100" s="161" t="s">
        <v>10</v>
      </c>
      <c r="V4100" s="161" t="s">
        <v>11</v>
      </c>
      <c r="W4100" s="161" t="s">
        <v>12</v>
      </c>
      <c r="X4100" s="161" t="s">
        <v>13</v>
      </c>
      <c r="Y4100" s="165">
        <v>5830</v>
      </c>
      <c r="Z4100" s="165">
        <v>9041101</v>
      </c>
      <c r="AA4100" s="166">
        <v>0.2499944062828631</v>
      </c>
      <c r="AB4100" s="167" t="s">
        <v>6273</v>
      </c>
      <c r="AC4100" s="168" t="s">
        <v>3166</v>
      </c>
    </row>
    <row r="4101" spans="1:29" x14ac:dyDescent="0.3">
      <c r="A4101" s="156" t="s">
        <v>3722</v>
      </c>
      <c r="B4101" s="157">
        <v>3</v>
      </c>
      <c r="C4101" s="158" t="s">
        <v>1471</v>
      </c>
      <c r="D4101" s="158" t="s">
        <v>436</v>
      </c>
      <c r="E4101" s="156" t="s">
        <v>2722</v>
      </c>
      <c r="F4101" s="159" t="s">
        <v>5606</v>
      </c>
      <c r="G4101" s="158" t="s">
        <v>1024</v>
      </c>
      <c r="H4101" s="160">
        <v>45516</v>
      </c>
      <c r="I4101" s="160">
        <v>45575</v>
      </c>
      <c r="J4101" s="161" t="s">
        <v>6174</v>
      </c>
      <c r="K4101" s="162" t="s">
        <v>6271</v>
      </c>
      <c r="L4101" s="163" t="s">
        <v>6272</v>
      </c>
      <c r="M4101" s="171">
        <v>0</v>
      </c>
      <c r="N4101" s="164">
        <v>223.47</v>
      </c>
      <c r="O4101" s="162" t="s">
        <v>6546</v>
      </c>
      <c r="P4101" s="160">
        <v>45575</v>
      </c>
      <c r="Q4101" s="162" t="s">
        <v>6547</v>
      </c>
      <c r="R4101" s="164">
        <v>223.47</v>
      </c>
      <c r="S4101" s="163" t="s">
        <v>5859</v>
      </c>
      <c r="T4101" s="163"/>
      <c r="U4101" s="161" t="s">
        <v>10</v>
      </c>
      <c r="V4101" s="161" t="s">
        <v>11</v>
      </c>
      <c r="W4101" s="161" t="s">
        <v>12</v>
      </c>
      <c r="X4101" s="161" t="s">
        <v>13</v>
      </c>
      <c r="Y4101" s="165">
        <v>5830</v>
      </c>
      <c r="Z4101" s="165">
        <v>9131101</v>
      </c>
      <c r="AA4101" s="166">
        <v>0.25000559371713693</v>
      </c>
      <c r="AB4101" s="167" t="s">
        <v>6273</v>
      </c>
      <c r="AC4101" s="168" t="s">
        <v>3202</v>
      </c>
    </row>
    <row r="4102" spans="1:29" x14ac:dyDescent="0.3">
      <c r="A4102" s="156" t="s">
        <v>3958</v>
      </c>
      <c r="B4102" s="157">
        <v>4</v>
      </c>
      <c r="C4102" s="158" t="s">
        <v>1471</v>
      </c>
      <c r="D4102" s="158" t="s">
        <v>135</v>
      </c>
      <c r="E4102" s="156" t="s">
        <v>2722</v>
      </c>
      <c r="F4102" s="159" t="s">
        <v>5606</v>
      </c>
      <c r="G4102" s="158" t="s">
        <v>1024</v>
      </c>
      <c r="H4102" s="160">
        <v>45516</v>
      </c>
      <c r="I4102" s="160">
        <v>45575</v>
      </c>
      <c r="J4102" s="161" t="s">
        <v>6174</v>
      </c>
      <c r="K4102" s="162" t="s">
        <v>6271</v>
      </c>
      <c r="L4102" s="163" t="s">
        <v>6272</v>
      </c>
      <c r="M4102" s="171">
        <v>0</v>
      </c>
      <c r="N4102" s="164">
        <v>223.47</v>
      </c>
      <c r="O4102" s="162" t="s">
        <v>6546</v>
      </c>
      <c r="P4102" s="160">
        <v>45575</v>
      </c>
      <c r="Q4102" s="162" t="s">
        <v>6547</v>
      </c>
      <c r="R4102" s="164">
        <v>223.47</v>
      </c>
      <c r="S4102" s="163" t="s">
        <v>5858</v>
      </c>
      <c r="T4102" s="163"/>
      <c r="U4102" s="161" t="s">
        <v>10</v>
      </c>
      <c r="V4102" s="161" t="s">
        <v>11</v>
      </c>
      <c r="W4102" s="161" t="s">
        <v>12</v>
      </c>
      <c r="X4102" s="161" t="s">
        <v>13</v>
      </c>
      <c r="Y4102" s="169">
        <v>5830</v>
      </c>
      <c r="Z4102" s="169">
        <v>9201101</v>
      </c>
      <c r="AA4102" s="166">
        <v>0.25000559371713693</v>
      </c>
      <c r="AB4102" s="167" t="s">
        <v>6273</v>
      </c>
      <c r="AC4102" s="168" t="s">
        <v>3232</v>
      </c>
    </row>
    <row r="4103" spans="1:29" x14ac:dyDescent="0.3">
      <c r="A4103" s="156" t="s">
        <v>3652</v>
      </c>
      <c r="B4103" s="157">
        <v>4</v>
      </c>
      <c r="C4103" s="156" t="s">
        <v>1471</v>
      </c>
      <c r="D4103" s="158" t="s">
        <v>418</v>
      </c>
      <c r="E4103" s="156" t="s">
        <v>2722</v>
      </c>
      <c r="F4103" s="159" t="s">
        <v>5606</v>
      </c>
      <c r="G4103" s="156" t="s">
        <v>1024</v>
      </c>
      <c r="H4103" s="160">
        <v>45709</v>
      </c>
      <c r="I4103" s="160">
        <v>45721</v>
      </c>
      <c r="J4103" s="161" t="s">
        <v>6174</v>
      </c>
      <c r="K4103" s="162"/>
      <c r="L4103" s="163" t="s">
        <v>7106</v>
      </c>
      <c r="M4103" s="171">
        <v>0</v>
      </c>
      <c r="N4103" s="164">
        <v>1607.3</v>
      </c>
      <c r="O4103" s="162" t="s">
        <v>7107</v>
      </c>
      <c r="P4103" s="160">
        <v>45721</v>
      </c>
      <c r="Q4103" s="162" t="s">
        <v>7108</v>
      </c>
      <c r="R4103" s="164">
        <v>1607.3</v>
      </c>
      <c r="S4103" s="162" t="s">
        <v>6235</v>
      </c>
      <c r="T4103" s="163"/>
      <c r="U4103" s="161" t="s">
        <v>10</v>
      </c>
      <c r="V4103" s="161" t="s">
        <v>11</v>
      </c>
      <c r="W4103" s="161" t="s">
        <v>12</v>
      </c>
      <c r="X4103" s="161" t="s">
        <v>13</v>
      </c>
      <c r="Y4103" s="169">
        <v>5830</v>
      </c>
      <c r="Z4103" s="169">
        <v>9091101</v>
      </c>
      <c r="AA4103" s="166">
        <v>1</v>
      </c>
      <c r="AB4103" s="158" t="s">
        <v>7109</v>
      </c>
      <c r="AC4103" s="168" t="s">
        <v>3192</v>
      </c>
    </row>
    <row r="4104" spans="1:29" x14ac:dyDescent="0.3">
      <c r="A4104" s="156" t="s">
        <v>3652</v>
      </c>
      <c r="B4104" s="157">
        <v>4</v>
      </c>
      <c r="C4104" s="156" t="s">
        <v>1471</v>
      </c>
      <c r="D4104" s="158" t="s">
        <v>418</v>
      </c>
      <c r="E4104" s="156" t="s">
        <v>2722</v>
      </c>
      <c r="F4104" s="159" t="s">
        <v>5606</v>
      </c>
      <c r="G4104" s="156" t="s">
        <v>1024</v>
      </c>
      <c r="H4104" s="160">
        <v>45709</v>
      </c>
      <c r="I4104" s="160">
        <v>45755</v>
      </c>
      <c r="J4104" s="161" t="s">
        <v>6174</v>
      </c>
      <c r="K4104" s="162" t="s">
        <v>7110</v>
      </c>
      <c r="L4104" s="163" t="s">
        <v>7106</v>
      </c>
      <c r="M4104" s="171">
        <v>0</v>
      </c>
      <c r="N4104" s="164">
        <v>-1607.3</v>
      </c>
      <c r="O4104" s="162" t="s">
        <v>7107</v>
      </c>
      <c r="P4104" s="160">
        <v>45721</v>
      </c>
      <c r="Q4104" s="162" t="s">
        <v>7108</v>
      </c>
      <c r="R4104" s="164">
        <v>-1607.3</v>
      </c>
      <c r="S4104" s="162" t="s">
        <v>6235</v>
      </c>
      <c r="T4104" s="163"/>
      <c r="U4104" s="161" t="s">
        <v>10</v>
      </c>
      <c r="V4104" s="161" t="s">
        <v>11</v>
      </c>
      <c r="W4104" s="161" t="s">
        <v>12</v>
      </c>
      <c r="X4104" s="161" t="s">
        <v>13</v>
      </c>
      <c r="Y4104" s="169">
        <v>5830</v>
      </c>
      <c r="Z4104" s="169">
        <v>9091101</v>
      </c>
      <c r="AA4104" s="166">
        <v>-1</v>
      </c>
      <c r="AB4104" s="158" t="s">
        <v>7111</v>
      </c>
      <c r="AC4104" s="168" t="s">
        <v>3192</v>
      </c>
    </row>
    <row r="4105" spans="1:29" x14ac:dyDescent="0.3">
      <c r="A4105" s="156" t="s">
        <v>3762</v>
      </c>
      <c r="B4105" s="157">
        <v>7</v>
      </c>
      <c r="C4105" s="158" t="s">
        <v>1471</v>
      </c>
      <c r="D4105" s="158" t="s">
        <v>438</v>
      </c>
      <c r="E4105" s="156" t="s">
        <v>2722</v>
      </c>
      <c r="F4105" s="159" t="s">
        <v>5606</v>
      </c>
      <c r="G4105" s="156" t="s">
        <v>1024</v>
      </c>
      <c r="H4105" s="160">
        <v>45709</v>
      </c>
      <c r="I4105" s="160">
        <v>45721</v>
      </c>
      <c r="J4105" s="161" t="s">
        <v>6174</v>
      </c>
      <c r="K4105" s="162"/>
      <c r="L4105" s="163" t="s">
        <v>7112</v>
      </c>
      <c r="M4105" s="171">
        <v>0</v>
      </c>
      <c r="N4105" s="164">
        <v>645.16</v>
      </c>
      <c r="O4105" s="162" t="s">
        <v>7113</v>
      </c>
      <c r="P4105" s="160">
        <v>45721</v>
      </c>
      <c r="Q4105" s="162" t="s">
        <v>7108</v>
      </c>
      <c r="R4105" s="164">
        <v>645.16</v>
      </c>
      <c r="S4105" s="162" t="s">
        <v>6132</v>
      </c>
      <c r="T4105" s="163"/>
      <c r="U4105" s="161" t="s">
        <v>10</v>
      </c>
      <c r="V4105" s="161" t="s">
        <v>11</v>
      </c>
      <c r="W4105" s="161" t="s">
        <v>12</v>
      </c>
      <c r="X4105" s="161" t="s">
        <v>13</v>
      </c>
      <c r="Y4105" s="169">
        <v>5830</v>
      </c>
      <c r="Z4105" s="169">
        <v>9161101</v>
      </c>
      <c r="AA4105" s="166">
        <v>0.33333333333333331</v>
      </c>
      <c r="AB4105" s="158" t="s">
        <v>7114</v>
      </c>
      <c r="AC4105" s="168" t="s">
        <v>3207</v>
      </c>
    </row>
    <row r="4106" spans="1:29" x14ac:dyDescent="0.3">
      <c r="A4106" s="156" t="s">
        <v>3762</v>
      </c>
      <c r="B4106" s="157">
        <v>7</v>
      </c>
      <c r="C4106" s="158" t="s">
        <v>1471</v>
      </c>
      <c r="D4106" s="158" t="s">
        <v>438</v>
      </c>
      <c r="E4106" s="156" t="s">
        <v>2722</v>
      </c>
      <c r="F4106" s="159" t="s">
        <v>5606</v>
      </c>
      <c r="G4106" s="158" t="s">
        <v>1024</v>
      </c>
      <c r="H4106" s="160">
        <v>45709</v>
      </c>
      <c r="I4106" s="160">
        <v>45755</v>
      </c>
      <c r="J4106" s="161" t="s">
        <v>6174</v>
      </c>
      <c r="K4106" s="162" t="s">
        <v>7115</v>
      </c>
      <c r="L4106" s="163" t="s">
        <v>7112</v>
      </c>
      <c r="M4106" s="171">
        <v>0</v>
      </c>
      <c r="N4106" s="164">
        <v>-645.16</v>
      </c>
      <c r="O4106" s="158" t="s">
        <v>7113</v>
      </c>
      <c r="P4106" s="160">
        <v>45721</v>
      </c>
      <c r="Q4106" s="162" t="s">
        <v>7108</v>
      </c>
      <c r="R4106" s="164">
        <v>-645.16</v>
      </c>
      <c r="S4106" s="163" t="s">
        <v>6132</v>
      </c>
      <c r="T4106" s="163"/>
      <c r="U4106" s="161" t="s">
        <v>10</v>
      </c>
      <c r="V4106" s="161" t="s">
        <v>11</v>
      </c>
      <c r="W4106" s="161" t="s">
        <v>12</v>
      </c>
      <c r="X4106" s="161" t="s">
        <v>13</v>
      </c>
      <c r="Y4106" s="169">
        <v>5830</v>
      </c>
      <c r="Z4106" s="169">
        <v>9161101</v>
      </c>
      <c r="AA4106" s="166">
        <v>-0.33333333333333331</v>
      </c>
      <c r="AB4106" s="167" t="s">
        <v>7116</v>
      </c>
      <c r="AC4106" s="168" t="s">
        <v>3207</v>
      </c>
    </row>
    <row r="4107" spans="1:29" x14ac:dyDescent="0.3">
      <c r="A4107" s="156" t="s">
        <v>3847</v>
      </c>
      <c r="B4107" s="157">
        <v>6</v>
      </c>
      <c r="C4107" s="158" t="s">
        <v>1471</v>
      </c>
      <c r="D4107" s="158" t="s">
        <v>501</v>
      </c>
      <c r="E4107" s="156" t="s">
        <v>2722</v>
      </c>
      <c r="F4107" s="159" t="s">
        <v>5606</v>
      </c>
      <c r="G4107" s="158" t="s">
        <v>1024</v>
      </c>
      <c r="H4107" s="160">
        <v>45709</v>
      </c>
      <c r="I4107" s="160">
        <v>45721</v>
      </c>
      <c r="J4107" s="161" t="s">
        <v>6174</v>
      </c>
      <c r="K4107" s="162"/>
      <c r="L4107" s="163" t="s">
        <v>7112</v>
      </c>
      <c r="M4107" s="171">
        <v>0</v>
      </c>
      <c r="N4107" s="164">
        <v>645.16</v>
      </c>
      <c r="O4107" s="162" t="s">
        <v>7113</v>
      </c>
      <c r="P4107" s="160">
        <v>45721</v>
      </c>
      <c r="Q4107" s="162" t="s">
        <v>7108</v>
      </c>
      <c r="R4107" s="164">
        <v>645.16</v>
      </c>
      <c r="S4107" s="163" t="s">
        <v>6176</v>
      </c>
      <c r="T4107" s="163"/>
      <c r="U4107" s="161" t="s">
        <v>10</v>
      </c>
      <c r="V4107" s="161" t="s">
        <v>11</v>
      </c>
      <c r="W4107" s="161" t="s">
        <v>12</v>
      </c>
      <c r="X4107" s="161" t="s">
        <v>13</v>
      </c>
      <c r="Y4107" s="165">
        <v>5830</v>
      </c>
      <c r="Z4107" s="165">
        <v>9171101</v>
      </c>
      <c r="AA4107" s="166">
        <v>0.33333333333333331</v>
      </c>
      <c r="AB4107" s="167" t="s">
        <v>7114</v>
      </c>
      <c r="AC4107" s="168" t="s">
        <v>3217</v>
      </c>
    </row>
    <row r="4108" spans="1:29" x14ac:dyDescent="0.3">
      <c r="A4108" s="156" t="s">
        <v>3847</v>
      </c>
      <c r="B4108" s="157">
        <v>6</v>
      </c>
      <c r="C4108" s="159" t="s">
        <v>1471</v>
      </c>
      <c r="D4108" s="158" t="s">
        <v>501</v>
      </c>
      <c r="E4108" s="156" t="s">
        <v>2722</v>
      </c>
      <c r="F4108" s="159" t="s">
        <v>5606</v>
      </c>
      <c r="G4108" s="159" t="s">
        <v>1024</v>
      </c>
      <c r="H4108" s="160">
        <v>45709</v>
      </c>
      <c r="I4108" s="160">
        <v>45755</v>
      </c>
      <c r="J4108" s="161" t="s">
        <v>6174</v>
      </c>
      <c r="K4108" s="162" t="s">
        <v>7115</v>
      </c>
      <c r="L4108" s="163" t="s">
        <v>7112</v>
      </c>
      <c r="M4108" s="171">
        <v>0</v>
      </c>
      <c r="N4108" s="164">
        <v>-645.16</v>
      </c>
      <c r="O4108" s="162" t="s">
        <v>7113</v>
      </c>
      <c r="P4108" s="160">
        <v>45721</v>
      </c>
      <c r="Q4108" s="162" t="s">
        <v>7108</v>
      </c>
      <c r="R4108" s="164">
        <v>-645.16</v>
      </c>
      <c r="S4108" s="162" t="s">
        <v>6176</v>
      </c>
      <c r="T4108" s="163"/>
      <c r="U4108" s="161" t="s">
        <v>10</v>
      </c>
      <c r="V4108" s="161" t="s">
        <v>11</v>
      </c>
      <c r="W4108" s="161" t="s">
        <v>12</v>
      </c>
      <c r="X4108" s="161" t="s">
        <v>13</v>
      </c>
      <c r="Y4108" s="165">
        <v>5830</v>
      </c>
      <c r="Z4108" s="165">
        <v>9171101</v>
      </c>
      <c r="AA4108" s="166">
        <v>-0.33333333333333331</v>
      </c>
      <c r="AB4108" s="167" t="s">
        <v>7116</v>
      </c>
      <c r="AC4108" s="168" t="s">
        <v>3217</v>
      </c>
    </row>
    <row r="4109" spans="1:29" x14ac:dyDescent="0.3">
      <c r="A4109" s="156" t="s">
        <v>4245</v>
      </c>
      <c r="B4109" s="157">
        <v>8</v>
      </c>
      <c r="C4109" s="158" t="s">
        <v>1471</v>
      </c>
      <c r="D4109" s="158" t="s">
        <v>507</v>
      </c>
      <c r="E4109" s="156" t="s">
        <v>2722</v>
      </c>
      <c r="F4109" s="159" t="s">
        <v>5606</v>
      </c>
      <c r="G4109" s="158" t="s">
        <v>1024</v>
      </c>
      <c r="H4109" s="160">
        <v>45709</v>
      </c>
      <c r="I4109" s="160">
        <v>45721</v>
      </c>
      <c r="J4109" s="161" t="s">
        <v>6174</v>
      </c>
      <c r="K4109" s="162"/>
      <c r="L4109" s="163" t="s">
        <v>7112</v>
      </c>
      <c r="M4109" s="171">
        <v>0</v>
      </c>
      <c r="N4109" s="164">
        <v>645.16</v>
      </c>
      <c r="O4109" s="162" t="s">
        <v>7113</v>
      </c>
      <c r="P4109" s="160">
        <v>45721</v>
      </c>
      <c r="Q4109" s="162" t="s">
        <v>7108</v>
      </c>
      <c r="R4109" s="164">
        <v>645.16</v>
      </c>
      <c r="S4109" s="163" t="s">
        <v>6241</v>
      </c>
      <c r="T4109" s="163"/>
      <c r="U4109" s="161" t="s">
        <v>10</v>
      </c>
      <c r="V4109" s="161" t="s">
        <v>11</v>
      </c>
      <c r="W4109" s="161" t="s">
        <v>12</v>
      </c>
      <c r="X4109" s="161" t="s">
        <v>13</v>
      </c>
      <c r="Y4109" s="169">
        <v>5830</v>
      </c>
      <c r="Z4109" s="169">
        <v>9281101</v>
      </c>
      <c r="AA4109" s="166">
        <v>0.33333333333333331</v>
      </c>
      <c r="AB4109" s="167" t="s">
        <v>7114</v>
      </c>
      <c r="AC4109" s="168" t="s">
        <v>3272</v>
      </c>
    </row>
    <row r="4110" spans="1:29" x14ac:dyDescent="0.3">
      <c r="A4110" s="156" t="s">
        <v>4245</v>
      </c>
      <c r="B4110" s="157">
        <v>8</v>
      </c>
      <c r="C4110" s="158" t="s">
        <v>1471</v>
      </c>
      <c r="D4110" s="163" t="s">
        <v>507</v>
      </c>
      <c r="E4110" s="156" t="s">
        <v>2722</v>
      </c>
      <c r="F4110" s="159" t="s">
        <v>5606</v>
      </c>
      <c r="G4110" s="156" t="s">
        <v>1024</v>
      </c>
      <c r="H4110" s="160">
        <v>45709</v>
      </c>
      <c r="I4110" s="160">
        <v>45755</v>
      </c>
      <c r="J4110" s="161" t="s">
        <v>6174</v>
      </c>
      <c r="K4110" s="162" t="s">
        <v>7115</v>
      </c>
      <c r="L4110" s="163" t="s">
        <v>7112</v>
      </c>
      <c r="M4110" s="171">
        <v>0</v>
      </c>
      <c r="N4110" s="164">
        <v>-645.16</v>
      </c>
      <c r="O4110" s="162" t="s">
        <v>7113</v>
      </c>
      <c r="P4110" s="160">
        <v>45721</v>
      </c>
      <c r="Q4110" s="162" t="s">
        <v>7108</v>
      </c>
      <c r="R4110" s="164">
        <v>-645.16</v>
      </c>
      <c r="S4110" s="162" t="s">
        <v>6241</v>
      </c>
      <c r="T4110" s="163"/>
      <c r="U4110" s="161" t="s">
        <v>10</v>
      </c>
      <c r="V4110" s="161" t="s">
        <v>11</v>
      </c>
      <c r="W4110" s="161" t="s">
        <v>12</v>
      </c>
      <c r="X4110" s="161" t="s">
        <v>13</v>
      </c>
      <c r="Y4110" s="169">
        <v>5830</v>
      </c>
      <c r="Z4110" s="169">
        <v>9281101</v>
      </c>
      <c r="AA4110" s="166">
        <v>-0.33333333333333331</v>
      </c>
      <c r="AB4110" s="156" t="s">
        <v>7116</v>
      </c>
      <c r="AC4110" s="168" t="s">
        <v>3272</v>
      </c>
    </row>
    <row r="4111" spans="1:29" x14ac:dyDescent="0.3">
      <c r="A4111" s="156" t="s">
        <v>4204</v>
      </c>
      <c r="B4111" s="157">
        <v>6</v>
      </c>
      <c r="C4111" s="158" t="s">
        <v>1471</v>
      </c>
      <c r="D4111" s="163" t="s">
        <v>500</v>
      </c>
      <c r="E4111" s="156" t="s">
        <v>2722</v>
      </c>
      <c r="F4111" s="158" t="s">
        <v>5606</v>
      </c>
      <c r="G4111" s="158" t="s">
        <v>1024</v>
      </c>
      <c r="H4111" s="160">
        <v>45847</v>
      </c>
      <c r="I4111" s="160">
        <v>45855</v>
      </c>
      <c r="J4111" s="161" t="s">
        <v>6174</v>
      </c>
      <c r="K4111" s="162"/>
      <c r="L4111" s="158" t="s">
        <v>7578</v>
      </c>
      <c r="M4111" s="171">
        <v>0</v>
      </c>
      <c r="N4111" s="164">
        <v>309.07</v>
      </c>
      <c r="O4111" s="162" t="s">
        <v>7579</v>
      </c>
      <c r="P4111" s="160">
        <v>45855</v>
      </c>
      <c r="Q4111" s="162" t="s">
        <v>7580</v>
      </c>
      <c r="R4111" s="171">
        <v>309.07</v>
      </c>
      <c r="S4111" s="163" t="s">
        <v>6332</v>
      </c>
      <c r="T4111" s="156"/>
      <c r="U4111" s="161" t="s">
        <v>10</v>
      </c>
      <c r="V4111" s="161" t="s">
        <v>11</v>
      </c>
      <c r="W4111" s="161" t="s">
        <v>12</v>
      </c>
      <c r="X4111" s="161" t="s">
        <v>13</v>
      </c>
      <c r="Y4111" s="165">
        <v>5830</v>
      </c>
      <c r="Z4111" s="165">
        <v>9261101</v>
      </c>
      <c r="AA4111" s="166">
        <v>0.24999393356035299</v>
      </c>
      <c r="AB4111" s="158" t="s">
        <v>7581</v>
      </c>
      <c r="AC4111" s="168" t="s">
        <v>3267</v>
      </c>
    </row>
    <row r="4112" spans="1:29" x14ac:dyDescent="0.3">
      <c r="A4112" s="156" t="s">
        <v>4290</v>
      </c>
      <c r="B4112" s="157">
        <v>7</v>
      </c>
      <c r="C4112" s="158" t="s">
        <v>1471</v>
      </c>
      <c r="D4112" s="163" t="s">
        <v>446</v>
      </c>
      <c r="E4112" s="156" t="s">
        <v>2722</v>
      </c>
      <c r="F4112" s="158" t="s">
        <v>5606</v>
      </c>
      <c r="G4112" s="158" t="s">
        <v>1024</v>
      </c>
      <c r="H4112" s="160">
        <v>45847</v>
      </c>
      <c r="I4112" s="160">
        <v>45855</v>
      </c>
      <c r="J4112" s="161" t="s">
        <v>6174</v>
      </c>
      <c r="K4112" s="162"/>
      <c r="L4112" s="158" t="s">
        <v>7578</v>
      </c>
      <c r="M4112" s="171">
        <v>0</v>
      </c>
      <c r="N4112" s="171">
        <v>309.08</v>
      </c>
      <c r="O4112" s="162" t="s">
        <v>7579</v>
      </c>
      <c r="P4112" s="160">
        <v>45855</v>
      </c>
      <c r="Q4112" s="162" t="s">
        <v>7580</v>
      </c>
      <c r="R4112" s="171">
        <v>309.08</v>
      </c>
      <c r="S4112" s="163" t="s">
        <v>6333</v>
      </c>
      <c r="T4112" s="156"/>
      <c r="U4112" s="161" t="s">
        <v>10</v>
      </c>
      <c r="V4112" s="161" t="s">
        <v>11</v>
      </c>
      <c r="W4112" s="161" t="s">
        <v>12</v>
      </c>
      <c r="X4112" s="161" t="s">
        <v>13</v>
      </c>
      <c r="Y4112" s="165">
        <v>5830</v>
      </c>
      <c r="Z4112" s="165">
        <v>9291101</v>
      </c>
      <c r="AA4112" s="166">
        <v>0.25000202214654899</v>
      </c>
      <c r="AB4112" s="158" t="s">
        <v>7581</v>
      </c>
      <c r="AC4112" s="168" t="s">
        <v>3277</v>
      </c>
    </row>
    <row r="4113" spans="1:29" x14ac:dyDescent="0.3">
      <c r="A4113" s="156" t="s">
        <v>4492</v>
      </c>
      <c r="B4113" s="157">
        <v>6</v>
      </c>
      <c r="C4113" s="158" t="s">
        <v>1471</v>
      </c>
      <c r="D4113" s="163" t="s">
        <v>301</v>
      </c>
      <c r="E4113" s="156" t="s">
        <v>2722</v>
      </c>
      <c r="F4113" s="158" t="s">
        <v>5606</v>
      </c>
      <c r="G4113" s="158" t="s">
        <v>1024</v>
      </c>
      <c r="H4113" s="160">
        <v>45847</v>
      </c>
      <c r="I4113" s="160">
        <v>45855</v>
      </c>
      <c r="J4113" s="161" t="s">
        <v>6174</v>
      </c>
      <c r="K4113" s="162"/>
      <c r="L4113" s="158" t="s">
        <v>7578</v>
      </c>
      <c r="M4113" s="171">
        <v>0</v>
      </c>
      <c r="N4113" s="171">
        <v>309.08</v>
      </c>
      <c r="O4113" s="162" t="s">
        <v>7579</v>
      </c>
      <c r="P4113" s="160">
        <v>45855</v>
      </c>
      <c r="Q4113" s="162" t="s">
        <v>7580</v>
      </c>
      <c r="R4113" s="171">
        <v>309.08</v>
      </c>
      <c r="S4113" s="163" t="s">
        <v>6334</v>
      </c>
      <c r="T4113" s="156"/>
      <c r="U4113" s="161" t="s">
        <v>10</v>
      </c>
      <c r="V4113" s="161" t="s">
        <v>11</v>
      </c>
      <c r="W4113" s="161" t="s">
        <v>12</v>
      </c>
      <c r="X4113" s="161" t="s">
        <v>13</v>
      </c>
      <c r="Y4113" s="165">
        <v>5830</v>
      </c>
      <c r="Z4113" s="165">
        <v>9341101</v>
      </c>
      <c r="AA4113" s="166">
        <v>0.25000202214654899</v>
      </c>
      <c r="AB4113" s="158" t="s">
        <v>7581</v>
      </c>
      <c r="AC4113" s="168" t="s">
        <v>3302</v>
      </c>
    </row>
    <row r="4114" spans="1:29" x14ac:dyDescent="0.3">
      <c r="A4114" s="156" t="s">
        <v>4713</v>
      </c>
      <c r="B4114" s="157">
        <v>9</v>
      </c>
      <c r="C4114" s="158" t="s">
        <v>1471</v>
      </c>
      <c r="D4114" s="163" t="s">
        <v>328</v>
      </c>
      <c r="E4114" s="156" t="s">
        <v>2722</v>
      </c>
      <c r="F4114" s="158" t="s">
        <v>5606</v>
      </c>
      <c r="G4114" s="158" t="s">
        <v>1024</v>
      </c>
      <c r="H4114" s="160">
        <v>45847</v>
      </c>
      <c r="I4114" s="160">
        <v>45855</v>
      </c>
      <c r="J4114" s="161" t="s">
        <v>6174</v>
      </c>
      <c r="K4114" s="162"/>
      <c r="L4114" s="158" t="s">
        <v>7578</v>
      </c>
      <c r="M4114" s="171">
        <v>0</v>
      </c>
      <c r="N4114" s="171">
        <v>309.08</v>
      </c>
      <c r="O4114" s="162" t="s">
        <v>7579</v>
      </c>
      <c r="P4114" s="160">
        <v>45855</v>
      </c>
      <c r="Q4114" s="162" t="s">
        <v>7580</v>
      </c>
      <c r="R4114" s="171">
        <v>309.08</v>
      </c>
      <c r="S4114" s="163" t="s">
        <v>6336</v>
      </c>
      <c r="T4114" s="156"/>
      <c r="U4114" s="161" t="s">
        <v>10</v>
      </c>
      <c r="V4114" s="161" t="s">
        <v>11</v>
      </c>
      <c r="W4114" s="161" t="s">
        <v>12</v>
      </c>
      <c r="X4114" s="161" t="s">
        <v>13</v>
      </c>
      <c r="Y4114" s="165">
        <v>5830</v>
      </c>
      <c r="Z4114" s="165">
        <v>9371101</v>
      </c>
      <c r="AA4114" s="166">
        <v>0.25000202214654899</v>
      </c>
      <c r="AB4114" s="158" t="s">
        <v>7581</v>
      </c>
      <c r="AC4114" s="168" t="s">
        <v>3327</v>
      </c>
    </row>
    <row r="4115" spans="1:29" x14ac:dyDescent="0.3">
      <c r="A4115" s="156" t="s">
        <v>2807</v>
      </c>
      <c r="B4115" s="157">
        <v>0</v>
      </c>
      <c r="C4115" s="158" t="s">
        <v>1471</v>
      </c>
      <c r="D4115" s="163" t="s">
        <v>3</v>
      </c>
      <c r="E4115" s="156" t="s">
        <v>2722</v>
      </c>
      <c r="F4115" s="158" t="s">
        <v>5606</v>
      </c>
      <c r="G4115" s="158" t="s">
        <v>1024</v>
      </c>
      <c r="H4115" s="160">
        <v>46008</v>
      </c>
      <c r="I4115" s="160">
        <v>46013</v>
      </c>
      <c r="J4115" s="161" t="s">
        <v>6707</v>
      </c>
      <c r="K4115" s="162" t="s">
        <v>8032</v>
      </c>
      <c r="L4115" s="158" t="s">
        <v>8033</v>
      </c>
      <c r="M4115" s="171">
        <v>0</v>
      </c>
      <c r="N4115" s="171">
        <v>379</v>
      </c>
      <c r="O4115" s="162" t="s">
        <v>8034</v>
      </c>
      <c r="P4115" s="160">
        <v>46013</v>
      </c>
      <c r="Q4115" s="162" t="s">
        <v>8035</v>
      </c>
      <c r="R4115" s="171">
        <v>379</v>
      </c>
      <c r="S4115" s="163"/>
      <c r="T4115" s="156"/>
      <c r="U4115" s="161" t="s">
        <v>10</v>
      </c>
      <c r="V4115" s="161" t="s">
        <v>11</v>
      </c>
      <c r="W4115" s="161" t="s">
        <v>12</v>
      </c>
      <c r="X4115" s="161" t="s">
        <v>13</v>
      </c>
      <c r="Y4115" s="165">
        <v>5800</v>
      </c>
      <c r="Z4115" s="165">
        <v>9851100</v>
      </c>
      <c r="AA4115" s="166">
        <v>1</v>
      </c>
      <c r="AB4115" s="158" t="s">
        <v>8036</v>
      </c>
      <c r="AC4115" s="168" t="s">
        <v>3186</v>
      </c>
    </row>
    <row r="4116" spans="1:29" x14ac:dyDescent="0.3">
      <c r="A4116" s="156" t="s">
        <v>4115</v>
      </c>
      <c r="B4116" s="157">
        <v>3</v>
      </c>
      <c r="C4116" s="158" t="s">
        <v>1471</v>
      </c>
      <c r="D4116" s="163" t="s">
        <v>506</v>
      </c>
      <c r="E4116" s="156" t="s">
        <v>2722</v>
      </c>
      <c r="F4116" s="158" t="s">
        <v>5606</v>
      </c>
      <c r="G4116" s="158" t="s">
        <v>1024</v>
      </c>
      <c r="H4116" s="160">
        <v>46147</v>
      </c>
      <c r="I4116" s="160">
        <v>46160</v>
      </c>
      <c r="J4116" s="161" t="s">
        <v>6707</v>
      </c>
      <c r="K4116" s="162" t="s">
        <v>8468</v>
      </c>
      <c r="L4116" s="158" t="s">
        <v>8469</v>
      </c>
      <c r="M4116" s="171">
        <v>0</v>
      </c>
      <c r="N4116" s="171">
        <v>494.2</v>
      </c>
      <c r="O4116" s="162" t="s">
        <v>8470</v>
      </c>
      <c r="P4116" s="160">
        <v>46160</v>
      </c>
      <c r="Q4116" s="162" t="s">
        <v>8471</v>
      </c>
      <c r="R4116" s="171">
        <v>494.2</v>
      </c>
      <c r="S4116" s="163"/>
      <c r="T4116" s="156"/>
      <c r="U4116" s="161" t="s">
        <v>10</v>
      </c>
      <c r="V4116" s="161" t="s">
        <v>11</v>
      </c>
      <c r="W4116" s="161" t="s">
        <v>12</v>
      </c>
      <c r="X4116" s="161" t="s">
        <v>13</v>
      </c>
      <c r="Y4116" s="165">
        <v>5830</v>
      </c>
      <c r="Z4116" s="165">
        <v>9251101</v>
      </c>
      <c r="AA4116" s="166">
        <v>0.5</v>
      </c>
      <c r="AB4116" s="158" t="s">
        <v>8472</v>
      </c>
      <c r="AC4116" s="168" t="s">
        <v>3257</v>
      </c>
    </row>
    <row r="4117" spans="1:29" x14ac:dyDescent="0.3">
      <c r="A4117" s="156" t="s">
        <v>4536</v>
      </c>
      <c r="B4117" s="157">
        <v>8</v>
      </c>
      <c r="C4117" s="158" t="s">
        <v>1471</v>
      </c>
      <c r="D4117" s="163" t="s">
        <v>415</v>
      </c>
      <c r="E4117" s="156" t="s">
        <v>2722</v>
      </c>
      <c r="F4117" s="158" t="s">
        <v>5606</v>
      </c>
      <c r="G4117" s="158" t="s">
        <v>1024</v>
      </c>
      <c r="H4117" s="160">
        <v>46147</v>
      </c>
      <c r="I4117" s="160">
        <v>46160</v>
      </c>
      <c r="J4117" s="161" t="s">
        <v>6707</v>
      </c>
      <c r="K4117" s="162" t="s">
        <v>8468</v>
      </c>
      <c r="L4117" s="158" t="s">
        <v>8469</v>
      </c>
      <c r="M4117" s="171">
        <v>0</v>
      </c>
      <c r="N4117" s="171">
        <v>494.2</v>
      </c>
      <c r="O4117" s="162" t="s">
        <v>8470</v>
      </c>
      <c r="P4117" s="160">
        <v>46160</v>
      </c>
      <c r="Q4117" s="162" t="s">
        <v>8471</v>
      </c>
      <c r="R4117" s="171">
        <v>494.2</v>
      </c>
      <c r="S4117" s="163" t="s">
        <v>6335</v>
      </c>
      <c r="T4117" s="156"/>
      <c r="U4117" s="161" t="s">
        <v>10</v>
      </c>
      <c r="V4117" s="161" t="s">
        <v>11</v>
      </c>
      <c r="W4117" s="161" t="s">
        <v>12</v>
      </c>
      <c r="X4117" s="161" t="s">
        <v>13</v>
      </c>
      <c r="Y4117" s="165">
        <v>5830</v>
      </c>
      <c r="Z4117" s="165">
        <v>9441101</v>
      </c>
      <c r="AA4117" s="166">
        <v>0.5</v>
      </c>
      <c r="AB4117" s="158" t="s">
        <v>8472</v>
      </c>
      <c r="AC4117" s="168" t="s">
        <v>3307</v>
      </c>
    </row>
    <row r="4118" spans="1:29" x14ac:dyDescent="0.3">
      <c r="A4118" s="156" t="s">
        <v>1678</v>
      </c>
      <c r="B4118" s="157">
        <v>0</v>
      </c>
      <c r="C4118" s="158" t="s">
        <v>310</v>
      </c>
      <c r="D4118" s="163" t="s">
        <v>137</v>
      </c>
      <c r="E4118" s="156" t="s">
        <v>428</v>
      </c>
      <c r="F4118" s="158" t="s">
        <v>2643</v>
      </c>
      <c r="G4118" s="158" t="s">
        <v>310</v>
      </c>
      <c r="H4118" s="160">
        <v>43647</v>
      </c>
      <c r="I4118" s="160">
        <v>43816</v>
      </c>
      <c r="J4118" s="161" t="s">
        <v>5</v>
      </c>
      <c r="K4118" s="162"/>
      <c r="L4118" s="158" t="s">
        <v>498</v>
      </c>
      <c r="M4118" s="171">
        <v>0</v>
      </c>
      <c r="N4118" s="171">
        <v>17165.07</v>
      </c>
      <c r="O4118" s="162" t="s">
        <v>468</v>
      </c>
      <c r="P4118" s="160">
        <v>43816</v>
      </c>
      <c r="Q4118" s="162" t="s">
        <v>505</v>
      </c>
      <c r="R4118" s="171">
        <v>17165.07</v>
      </c>
      <c r="S4118" s="163"/>
      <c r="T4118" s="156"/>
      <c r="U4118" s="161" t="s">
        <v>10</v>
      </c>
      <c r="V4118" s="161" t="s">
        <v>11</v>
      </c>
      <c r="W4118" s="161" t="s">
        <v>12</v>
      </c>
      <c r="X4118" s="161" t="s">
        <v>13</v>
      </c>
      <c r="Y4118" s="165">
        <v>6250</v>
      </c>
      <c r="Z4118" s="165">
        <v>9011105</v>
      </c>
      <c r="AA4118" s="166">
        <v>3.7532289882350471E-3</v>
      </c>
      <c r="AB4118" s="158" t="s">
        <v>950</v>
      </c>
      <c r="AC4118" s="168" t="s">
        <v>3152</v>
      </c>
    </row>
    <row r="4119" spans="1:29" x14ac:dyDescent="0.3">
      <c r="A4119" s="156" t="s">
        <v>1678</v>
      </c>
      <c r="B4119" s="157">
        <v>0</v>
      </c>
      <c r="C4119" s="158" t="s">
        <v>310</v>
      </c>
      <c r="D4119" s="163" t="s">
        <v>137</v>
      </c>
      <c r="E4119" s="156" t="s">
        <v>428</v>
      </c>
      <c r="F4119" s="158" t="s">
        <v>2643</v>
      </c>
      <c r="G4119" s="158" t="s">
        <v>310</v>
      </c>
      <c r="H4119" s="160">
        <v>43647</v>
      </c>
      <c r="I4119" s="160">
        <v>44992</v>
      </c>
      <c r="J4119" s="161" t="s">
        <v>2671</v>
      </c>
      <c r="K4119" s="162"/>
      <c r="L4119" s="158" t="s">
        <v>498</v>
      </c>
      <c r="M4119" s="171">
        <v>0</v>
      </c>
      <c r="N4119" s="171">
        <v>85825.38</v>
      </c>
      <c r="O4119" s="162" t="s">
        <v>1113</v>
      </c>
      <c r="P4119" s="160">
        <v>44992</v>
      </c>
      <c r="Q4119" s="162" t="s">
        <v>5040</v>
      </c>
      <c r="R4119" s="171">
        <v>85825.38</v>
      </c>
      <c r="S4119" s="163"/>
      <c r="T4119" s="156"/>
      <c r="U4119" s="161" t="s">
        <v>10</v>
      </c>
      <c r="V4119" s="161" t="s">
        <v>11</v>
      </c>
      <c r="W4119" s="161" t="s">
        <v>12</v>
      </c>
      <c r="X4119" s="161" t="s">
        <v>13</v>
      </c>
      <c r="Y4119" s="165">
        <v>6250</v>
      </c>
      <c r="Z4119" s="165">
        <v>9011105</v>
      </c>
      <c r="AA4119" s="166">
        <v>1.8766151500826299E-2</v>
      </c>
      <c r="AB4119" s="158" t="s">
        <v>950</v>
      </c>
      <c r="AC4119" s="168" t="s">
        <v>3152</v>
      </c>
    </row>
    <row r="4120" spans="1:29" x14ac:dyDescent="0.3">
      <c r="A4120" s="156" t="s">
        <v>1678</v>
      </c>
      <c r="B4120" s="157">
        <v>0</v>
      </c>
      <c r="C4120" s="158" t="s">
        <v>310</v>
      </c>
      <c r="D4120" s="163" t="s">
        <v>137</v>
      </c>
      <c r="E4120" s="156" t="s">
        <v>428</v>
      </c>
      <c r="F4120" s="158" t="s">
        <v>2643</v>
      </c>
      <c r="G4120" s="158" t="s">
        <v>310</v>
      </c>
      <c r="H4120" s="160">
        <v>43647</v>
      </c>
      <c r="I4120" s="160">
        <v>45278</v>
      </c>
      <c r="J4120" s="161" t="s">
        <v>5251</v>
      </c>
      <c r="K4120" s="162"/>
      <c r="L4120" s="158" t="s">
        <v>498</v>
      </c>
      <c r="M4120" s="171">
        <v>0</v>
      </c>
      <c r="N4120" s="171">
        <v>68660.3</v>
      </c>
      <c r="O4120" s="162" t="s">
        <v>1247</v>
      </c>
      <c r="P4120" s="160">
        <v>45278</v>
      </c>
      <c r="Q4120" s="162" t="s">
        <v>5610</v>
      </c>
      <c r="R4120" s="171">
        <v>68660.3</v>
      </c>
      <c r="S4120" s="163"/>
      <c r="T4120" s="156"/>
      <c r="U4120" s="161" t="s">
        <v>10</v>
      </c>
      <c r="V4120" s="161" t="s">
        <v>11</v>
      </c>
      <c r="W4120" s="161" t="s">
        <v>12</v>
      </c>
      <c r="X4120" s="161" t="s">
        <v>13</v>
      </c>
      <c r="Y4120" s="165">
        <v>6250</v>
      </c>
      <c r="Z4120" s="165">
        <v>9011105</v>
      </c>
      <c r="AA4120" s="166">
        <v>1.5012920326040896E-2</v>
      </c>
      <c r="AB4120" s="158" t="s">
        <v>950</v>
      </c>
      <c r="AC4120" s="168" t="s">
        <v>3152</v>
      </c>
    </row>
    <row r="4121" spans="1:29" x14ac:dyDescent="0.3">
      <c r="A4121" s="156" t="s">
        <v>1678</v>
      </c>
      <c r="B4121" s="157">
        <v>0</v>
      </c>
      <c r="C4121" s="158" t="s">
        <v>310</v>
      </c>
      <c r="D4121" s="163" t="s">
        <v>137</v>
      </c>
      <c r="E4121" s="156" t="s">
        <v>428</v>
      </c>
      <c r="F4121" s="158" t="s">
        <v>2643</v>
      </c>
      <c r="G4121" s="158" t="s">
        <v>310</v>
      </c>
      <c r="H4121" s="160">
        <v>43647</v>
      </c>
      <c r="I4121" s="160">
        <v>45279</v>
      </c>
      <c r="J4121" s="161" t="s">
        <v>5251</v>
      </c>
      <c r="K4121" s="162" t="s">
        <v>429</v>
      </c>
      <c r="L4121" s="158" t="s">
        <v>498</v>
      </c>
      <c r="M4121" s="171">
        <v>0</v>
      </c>
      <c r="N4121" s="171">
        <v>9034.25</v>
      </c>
      <c r="O4121" s="162" t="s">
        <v>5627</v>
      </c>
      <c r="P4121" s="160">
        <v>45279</v>
      </c>
      <c r="Q4121" s="162" t="s">
        <v>5628</v>
      </c>
      <c r="R4121" s="171">
        <v>9034.25</v>
      </c>
      <c r="S4121" s="163"/>
      <c r="T4121" s="156"/>
      <c r="U4121" s="161" t="s">
        <v>10</v>
      </c>
      <c r="V4121" s="161" t="s">
        <v>11</v>
      </c>
      <c r="W4121" s="161" t="s">
        <v>12</v>
      </c>
      <c r="X4121" s="161" t="s">
        <v>13</v>
      </c>
      <c r="Y4121" s="165">
        <v>6250</v>
      </c>
      <c r="Z4121" s="165">
        <v>9011105</v>
      </c>
      <c r="AA4121" s="166">
        <v>1.9753842534264337E-3</v>
      </c>
      <c r="AB4121" s="158" t="s">
        <v>950</v>
      </c>
      <c r="AC4121" s="168" t="s">
        <v>3152</v>
      </c>
    </row>
    <row r="4122" spans="1:29" x14ac:dyDescent="0.3">
      <c r="A4122" s="156" t="s">
        <v>1679</v>
      </c>
      <c r="B4122" s="157">
        <v>3</v>
      </c>
      <c r="C4122" s="158" t="s">
        <v>310</v>
      </c>
      <c r="D4122" s="163" t="s">
        <v>421</v>
      </c>
      <c r="E4122" s="156" t="s">
        <v>428</v>
      </c>
      <c r="F4122" s="158" t="s">
        <v>2643</v>
      </c>
      <c r="G4122" s="158" t="s">
        <v>310</v>
      </c>
      <c r="H4122" s="160">
        <v>43647</v>
      </c>
      <c r="I4122" s="160">
        <v>43816</v>
      </c>
      <c r="J4122" s="161" t="s">
        <v>5</v>
      </c>
      <c r="K4122" s="162"/>
      <c r="L4122" s="158" t="s">
        <v>498</v>
      </c>
      <c r="M4122" s="171">
        <v>0</v>
      </c>
      <c r="N4122" s="171">
        <v>29986.18</v>
      </c>
      <c r="O4122" s="162" t="s">
        <v>468</v>
      </c>
      <c r="P4122" s="160">
        <v>43816</v>
      </c>
      <c r="Q4122" s="162" t="s">
        <v>505</v>
      </c>
      <c r="R4122" s="171">
        <v>29986.18</v>
      </c>
      <c r="S4122" s="163"/>
      <c r="T4122" s="156"/>
      <c r="U4122" s="161" t="s">
        <v>10</v>
      </c>
      <c r="V4122" s="161" t="s">
        <v>11</v>
      </c>
      <c r="W4122" s="161" t="s">
        <v>12</v>
      </c>
      <c r="X4122" s="161" t="s">
        <v>13</v>
      </c>
      <c r="Y4122" s="165">
        <v>6250</v>
      </c>
      <c r="Z4122" s="165">
        <v>9021105</v>
      </c>
      <c r="AA4122" s="166">
        <v>6.5566292489593111E-3</v>
      </c>
      <c r="AB4122" s="158" t="s">
        <v>951</v>
      </c>
      <c r="AC4122" s="168" t="s">
        <v>3157</v>
      </c>
    </row>
    <row r="4123" spans="1:29" x14ac:dyDescent="0.3">
      <c r="A4123" s="156" t="s">
        <v>1679</v>
      </c>
      <c r="B4123" s="157">
        <v>3</v>
      </c>
      <c r="C4123" s="158" t="s">
        <v>310</v>
      </c>
      <c r="D4123" s="163" t="s">
        <v>421</v>
      </c>
      <c r="E4123" s="156" t="s">
        <v>428</v>
      </c>
      <c r="F4123" s="158" t="s">
        <v>2643</v>
      </c>
      <c r="G4123" s="158" t="s">
        <v>310</v>
      </c>
      <c r="H4123" s="160">
        <v>43647</v>
      </c>
      <c r="I4123" s="160">
        <v>44125</v>
      </c>
      <c r="J4123" s="161" t="s">
        <v>979</v>
      </c>
      <c r="K4123" s="162"/>
      <c r="L4123" s="158" t="s">
        <v>498</v>
      </c>
      <c r="M4123" s="171">
        <v>0</v>
      </c>
      <c r="N4123" s="171">
        <v>89958.54</v>
      </c>
      <c r="O4123" s="162" t="s">
        <v>696</v>
      </c>
      <c r="P4123" s="160">
        <v>44125</v>
      </c>
      <c r="Q4123" s="162" t="s">
        <v>1273</v>
      </c>
      <c r="R4123" s="171">
        <v>89958.54</v>
      </c>
      <c r="S4123" s="163"/>
      <c r="T4123" s="156"/>
      <c r="U4123" s="161" t="s">
        <v>10</v>
      </c>
      <c r="V4123" s="161" t="s">
        <v>11</v>
      </c>
      <c r="W4123" s="161" t="s">
        <v>12</v>
      </c>
      <c r="X4123" s="161" t="s">
        <v>13</v>
      </c>
      <c r="Y4123" s="165">
        <v>6250</v>
      </c>
      <c r="Z4123" s="165">
        <v>9021105</v>
      </c>
      <c r="AA4123" s="166">
        <v>1.9669887746877932E-2</v>
      </c>
      <c r="AB4123" s="158" t="s">
        <v>951</v>
      </c>
      <c r="AC4123" s="168" t="s">
        <v>3157</v>
      </c>
    </row>
    <row r="4124" spans="1:29" x14ac:dyDescent="0.3">
      <c r="A4124" s="156" t="s">
        <v>1679</v>
      </c>
      <c r="B4124" s="157">
        <v>3</v>
      </c>
      <c r="C4124" s="158" t="s">
        <v>310</v>
      </c>
      <c r="D4124" s="158" t="s">
        <v>421</v>
      </c>
      <c r="E4124" s="156" t="s">
        <v>428</v>
      </c>
      <c r="F4124" s="159" t="s">
        <v>2643</v>
      </c>
      <c r="G4124" s="158" t="s">
        <v>310</v>
      </c>
      <c r="H4124" s="160">
        <v>43647</v>
      </c>
      <c r="I4124" s="160">
        <v>44364</v>
      </c>
      <c r="J4124" s="161" t="s">
        <v>979</v>
      </c>
      <c r="K4124" s="162"/>
      <c r="L4124" s="163" t="s">
        <v>498</v>
      </c>
      <c r="M4124" s="171">
        <v>0</v>
      </c>
      <c r="N4124" s="164">
        <v>179917.08</v>
      </c>
      <c r="O4124" s="162" t="s">
        <v>1011</v>
      </c>
      <c r="P4124" s="160">
        <v>44364</v>
      </c>
      <c r="Q4124" s="162" t="s">
        <v>2151</v>
      </c>
      <c r="R4124" s="164">
        <v>179917.08</v>
      </c>
      <c r="S4124" s="163"/>
      <c r="T4124" s="163"/>
      <c r="U4124" s="161" t="s">
        <v>10</v>
      </c>
      <c r="V4124" s="161" t="s">
        <v>11</v>
      </c>
      <c r="W4124" s="161" t="s">
        <v>12</v>
      </c>
      <c r="X4124" s="161" t="s">
        <v>13</v>
      </c>
      <c r="Y4124" s="165">
        <v>6250</v>
      </c>
      <c r="Z4124" s="165">
        <v>9021105</v>
      </c>
      <c r="AA4124" s="166">
        <v>3.9339775493755863E-2</v>
      </c>
      <c r="AB4124" s="167" t="s">
        <v>951</v>
      </c>
      <c r="AC4124" s="168" t="s">
        <v>3157</v>
      </c>
    </row>
    <row r="4125" spans="1:29" x14ac:dyDescent="0.3">
      <c r="A4125" s="156" t="s">
        <v>1679</v>
      </c>
      <c r="B4125" s="157">
        <v>3</v>
      </c>
      <c r="C4125" s="158" t="s">
        <v>310</v>
      </c>
      <c r="D4125" s="158" t="s">
        <v>421</v>
      </c>
      <c r="E4125" s="156" t="s">
        <v>428</v>
      </c>
      <c r="F4125" s="159" t="s">
        <v>2643</v>
      </c>
      <c r="G4125" s="158" t="s">
        <v>310</v>
      </c>
      <c r="H4125" s="160">
        <v>43647</v>
      </c>
      <c r="I4125" s="160">
        <v>45279</v>
      </c>
      <c r="J4125" s="161" t="s">
        <v>5251</v>
      </c>
      <c r="K4125" s="162" t="s">
        <v>430</v>
      </c>
      <c r="L4125" s="163" t="s">
        <v>498</v>
      </c>
      <c r="M4125" s="171">
        <v>0</v>
      </c>
      <c r="N4125" s="164">
        <v>15782.200000000012</v>
      </c>
      <c r="O4125" s="162" t="s">
        <v>5627</v>
      </c>
      <c r="P4125" s="160">
        <v>45279</v>
      </c>
      <c r="Q4125" s="162" t="s">
        <v>5628</v>
      </c>
      <c r="R4125" s="164">
        <v>15782.200000000012</v>
      </c>
      <c r="S4125" s="163"/>
      <c r="T4125" s="163"/>
      <c r="U4125" s="161" t="s">
        <v>10</v>
      </c>
      <c r="V4125" s="161" t="s">
        <v>11</v>
      </c>
      <c r="W4125" s="161" t="s">
        <v>12</v>
      </c>
      <c r="X4125" s="161" t="s">
        <v>13</v>
      </c>
      <c r="Y4125" s="165">
        <v>6250</v>
      </c>
      <c r="Z4125" s="165">
        <v>9021105</v>
      </c>
      <c r="AA4125" s="166">
        <v>3.4508574994522715E-3</v>
      </c>
      <c r="AB4125" s="167" t="s">
        <v>951</v>
      </c>
      <c r="AC4125" s="168" t="s">
        <v>3157</v>
      </c>
    </row>
    <row r="4126" spans="1:29" x14ac:dyDescent="0.3">
      <c r="A4126" s="156" t="s">
        <v>1680</v>
      </c>
      <c r="B4126" s="157">
        <v>6</v>
      </c>
      <c r="C4126" s="158" t="s">
        <v>310</v>
      </c>
      <c r="D4126" s="158" t="s">
        <v>431</v>
      </c>
      <c r="E4126" s="156" t="s">
        <v>428</v>
      </c>
      <c r="F4126" s="159" t="s">
        <v>2643</v>
      </c>
      <c r="G4126" s="158" t="s">
        <v>310</v>
      </c>
      <c r="H4126" s="160">
        <v>43647</v>
      </c>
      <c r="I4126" s="160">
        <v>43816</v>
      </c>
      <c r="J4126" s="161" t="s">
        <v>5</v>
      </c>
      <c r="K4126" s="162"/>
      <c r="L4126" s="163" t="s">
        <v>498</v>
      </c>
      <c r="M4126" s="171">
        <v>0</v>
      </c>
      <c r="N4126" s="164">
        <v>28196.47</v>
      </c>
      <c r="O4126" s="162" t="s">
        <v>468</v>
      </c>
      <c r="P4126" s="160">
        <v>43816</v>
      </c>
      <c r="Q4126" s="162" t="s">
        <v>505</v>
      </c>
      <c r="R4126" s="164">
        <v>28196.47</v>
      </c>
      <c r="S4126" s="163"/>
      <c r="T4126" s="163"/>
      <c r="U4126" s="161" t="s">
        <v>10</v>
      </c>
      <c r="V4126" s="161" t="s">
        <v>11</v>
      </c>
      <c r="W4126" s="161" t="s">
        <v>12</v>
      </c>
      <c r="X4126" s="161" t="s">
        <v>13</v>
      </c>
      <c r="Y4126" s="165">
        <v>6250</v>
      </c>
      <c r="Z4126" s="165">
        <v>9031105</v>
      </c>
      <c r="AA4126" s="166">
        <v>6.1653001455805228E-3</v>
      </c>
      <c r="AB4126" s="167" t="s">
        <v>1540</v>
      </c>
      <c r="AC4126" s="168" t="s">
        <v>3162</v>
      </c>
    </row>
    <row r="4127" spans="1:29" x14ac:dyDescent="0.3">
      <c r="A4127" s="156" t="s">
        <v>1680</v>
      </c>
      <c r="B4127" s="157">
        <v>6</v>
      </c>
      <c r="C4127" s="158" t="s">
        <v>310</v>
      </c>
      <c r="D4127" s="158" t="s">
        <v>431</v>
      </c>
      <c r="E4127" s="156" t="s">
        <v>428</v>
      </c>
      <c r="F4127" s="159" t="s">
        <v>2643</v>
      </c>
      <c r="G4127" s="158" t="s">
        <v>310</v>
      </c>
      <c r="H4127" s="160">
        <v>43647</v>
      </c>
      <c r="I4127" s="160">
        <v>44448</v>
      </c>
      <c r="J4127" s="161" t="s">
        <v>2202</v>
      </c>
      <c r="K4127" s="162"/>
      <c r="L4127" s="163" t="s">
        <v>498</v>
      </c>
      <c r="M4127" s="171">
        <v>0</v>
      </c>
      <c r="N4127" s="164">
        <v>253768.28</v>
      </c>
      <c r="O4127" s="162" t="s">
        <v>1013</v>
      </c>
      <c r="P4127" s="160">
        <v>44448</v>
      </c>
      <c r="Q4127" s="162" t="s">
        <v>2379</v>
      </c>
      <c r="R4127" s="164">
        <v>253768.28</v>
      </c>
      <c r="S4127" s="163"/>
      <c r="T4127" s="163"/>
      <c r="U4127" s="161" t="s">
        <v>10</v>
      </c>
      <c r="V4127" s="161" t="s">
        <v>11</v>
      </c>
      <c r="W4127" s="161" t="s">
        <v>12</v>
      </c>
      <c r="X4127" s="161" t="s">
        <v>13</v>
      </c>
      <c r="Y4127" s="165">
        <v>6250</v>
      </c>
      <c r="Z4127" s="165">
        <v>9031105</v>
      </c>
      <c r="AA4127" s="166">
        <v>5.5487712242976474E-2</v>
      </c>
      <c r="AB4127" s="167" t="s">
        <v>1540</v>
      </c>
      <c r="AC4127" s="168" t="s">
        <v>3162</v>
      </c>
    </row>
    <row r="4128" spans="1:29" x14ac:dyDescent="0.3">
      <c r="A4128" s="156" t="s">
        <v>1680</v>
      </c>
      <c r="B4128" s="157">
        <v>6</v>
      </c>
      <c r="C4128" s="158" t="s">
        <v>310</v>
      </c>
      <c r="D4128" s="158" t="s">
        <v>431</v>
      </c>
      <c r="E4128" s="156" t="s">
        <v>428</v>
      </c>
      <c r="F4128" s="159" t="s">
        <v>2643</v>
      </c>
      <c r="G4128" s="158" t="s">
        <v>310</v>
      </c>
      <c r="H4128" s="160">
        <v>43647</v>
      </c>
      <c r="I4128" s="160">
        <v>45279</v>
      </c>
      <c r="J4128" s="161" t="s">
        <v>5251</v>
      </c>
      <c r="K4128" s="162" t="s">
        <v>432</v>
      </c>
      <c r="L4128" s="163" t="s">
        <v>498</v>
      </c>
      <c r="M4128" s="171">
        <v>0</v>
      </c>
      <c r="N4128" s="164">
        <v>14840.25</v>
      </c>
      <c r="O4128" s="162" t="s">
        <v>5627</v>
      </c>
      <c r="P4128" s="160">
        <v>45279</v>
      </c>
      <c r="Q4128" s="162" t="s">
        <v>5628</v>
      </c>
      <c r="R4128" s="164">
        <v>14840.25</v>
      </c>
      <c r="S4128" s="163"/>
      <c r="T4128" s="163"/>
      <c r="U4128" s="161" t="s">
        <v>10</v>
      </c>
      <c r="V4128" s="161" t="s">
        <v>11</v>
      </c>
      <c r="W4128" s="161" t="s">
        <v>12</v>
      </c>
      <c r="X4128" s="161" t="s">
        <v>13</v>
      </c>
      <c r="Y4128" s="165">
        <v>6250</v>
      </c>
      <c r="Z4128" s="165">
        <v>9031105</v>
      </c>
      <c r="AA4128" s="166">
        <v>3.244895388871421E-3</v>
      </c>
      <c r="AB4128" s="167" t="s">
        <v>1540</v>
      </c>
      <c r="AC4128" s="168" t="s">
        <v>3162</v>
      </c>
    </row>
    <row r="4129" spans="1:29" x14ac:dyDescent="0.3">
      <c r="A4129" s="156" t="s">
        <v>1681</v>
      </c>
      <c r="B4129" s="157">
        <v>3</v>
      </c>
      <c r="C4129" s="158" t="s">
        <v>310</v>
      </c>
      <c r="D4129" s="158" t="s">
        <v>412</v>
      </c>
      <c r="E4129" s="156" t="s">
        <v>428</v>
      </c>
      <c r="F4129" s="159" t="s">
        <v>2643</v>
      </c>
      <c r="G4129" s="158" t="s">
        <v>310</v>
      </c>
      <c r="H4129" s="160">
        <v>43647</v>
      </c>
      <c r="I4129" s="160">
        <v>43816</v>
      </c>
      <c r="J4129" s="161" t="s">
        <v>5</v>
      </c>
      <c r="K4129" s="162"/>
      <c r="L4129" s="163" t="s">
        <v>498</v>
      </c>
      <c r="M4129" s="171">
        <v>0</v>
      </c>
      <c r="N4129" s="164">
        <v>22513.29</v>
      </c>
      <c r="O4129" s="162" t="s">
        <v>468</v>
      </c>
      <c r="P4129" s="160">
        <v>43816</v>
      </c>
      <c r="Q4129" s="162" t="s">
        <v>505</v>
      </c>
      <c r="R4129" s="164">
        <v>22513.29</v>
      </c>
      <c r="S4129" s="163"/>
      <c r="T4129" s="163"/>
      <c r="U4129" s="161" t="s">
        <v>10</v>
      </c>
      <c r="V4129" s="161" t="s">
        <v>11</v>
      </c>
      <c r="W4129" s="161" t="s">
        <v>12</v>
      </c>
      <c r="X4129" s="161" t="s">
        <v>13</v>
      </c>
      <c r="Y4129" s="165">
        <v>6250</v>
      </c>
      <c r="Z4129" s="165">
        <v>9041105</v>
      </c>
      <c r="AA4129" s="166">
        <v>4.9226442215815147E-3</v>
      </c>
      <c r="AB4129" s="167" t="s">
        <v>952</v>
      </c>
      <c r="AC4129" s="168" t="s">
        <v>3167</v>
      </c>
    </row>
    <row r="4130" spans="1:29" x14ac:dyDescent="0.3">
      <c r="A4130" s="156" t="s">
        <v>1681</v>
      </c>
      <c r="B4130" s="157">
        <v>3</v>
      </c>
      <c r="C4130" s="158" t="s">
        <v>310</v>
      </c>
      <c r="D4130" s="158" t="s">
        <v>412</v>
      </c>
      <c r="E4130" s="156" t="s">
        <v>428</v>
      </c>
      <c r="F4130" s="159" t="s">
        <v>2643</v>
      </c>
      <c r="G4130" s="158" t="s">
        <v>310</v>
      </c>
      <c r="H4130" s="160">
        <v>43647</v>
      </c>
      <c r="I4130" s="160">
        <v>44204</v>
      </c>
      <c r="J4130" s="161" t="s">
        <v>979</v>
      </c>
      <c r="K4130" s="162"/>
      <c r="L4130" s="163" t="s">
        <v>498</v>
      </c>
      <c r="M4130" s="171">
        <v>0</v>
      </c>
      <c r="N4130" s="164">
        <v>202619.61</v>
      </c>
      <c r="O4130" s="162" t="s">
        <v>738</v>
      </c>
      <c r="P4130" s="160">
        <v>44204</v>
      </c>
      <c r="Q4130" s="162" t="s">
        <v>1506</v>
      </c>
      <c r="R4130" s="164">
        <v>202619.61</v>
      </c>
      <c r="S4130" s="163"/>
      <c r="T4130" s="163"/>
      <c r="U4130" s="161" t="s">
        <v>10</v>
      </c>
      <c r="V4130" s="161" t="s">
        <v>11</v>
      </c>
      <c r="W4130" s="161" t="s">
        <v>12</v>
      </c>
      <c r="X4130" s="161" t="s">
        <v>13</v>
      </c>
      <c r="Y4130" s="165">
        <v>6250</v>
      </c>
      <c r="Z4130" s="165">
        <v>9041105</v>
      </c>
      <c r="AA4130" s="166">
        <v>4.4303797994233625E-2</v>
      </c>
      <c r="AB4130" s="167" t="s">
        <v>952</v>
      </c>
      <c r="AC4130" s="168" t="s">
        <v>3167</v>
      </c>
    </row>
    <row r="4131" spans="1:29" x14ac:dyDescent="0.3">
      <c r="A4131" s="156" t="s">
        <v>1681</v>
      </c>
      <c r="B4131" s="157">
        <v>3</v>
      </c>
      <c r="C4131" s="158" t="s">
        <v>310</v>
      </c>
      <c r="D4131" s="158" t="s">
        <v>412</v>
      </c>
      <c r="E4131" s="156" t="s">
        <v>428</v>
      </c>
      <c r="F4131" s="159" t="s">
        <v>2643</v>
      </c>
      <c r="G4131" s="158" t="s">
        <v>310</v>
      </c>
      <c r="H4131" s="160">
        <v>43647</v>
      </c>
      <c r="I4131" s="160">
        <v>45279</v>
      </c>
      <c r="J4131" s="161" t="s">
        <v>5251</v>
      </c>
      <c r="K4131" s="162" t="s">
        <v>433</v>
      </c>
      <c r="L4131" s="163" t="s">
        <v>498</v>
      </c>
      <c r="M4131" s="171">
        <v>0</v>
      </c>
      <c r="N4131" s="164">
        <v>11849.100000000006</v>
      </c>
      <c r="O4131" s="162" t="s">
        <v>5627</v>
      </c>
      <c r="P4131" s="160">
        <v>45279</v>
      </c>
      <c r="Q4131" s="162" t="s">
        <v>5628</v>
      </c>
      <c r="R4131" s="164">
        <v>11849.1</v>
      </c>
      <c r="S4131" s="163"/>
      <c r="T4131" s="163"/>
      <c r="U4131" s="161" t="s">
        <v>10</v>
      </c>
      <c r="V4131" s="161" t="s">
        <v>11</v>
      </c>
      <c r="W4131" s="161" t="s">
        <v>12</v>
      </c>
      <c r="X4131" s="161" t="s">
        <v>13</v>
      </c>
      <c r="Y4131" s="165">
        <v>6250</v>
      </c>
      <c r="Z4131" s="165">
        <v>9041105</v>
      </c>
      <c r="AA4131" s="166">
        <v>2.5908653797797445E-3</v>
      </c>
      <c r="AB4131" s="167" t="s">
        <v>952</v>
      </c>
      <c r="AC4131" s="168" t="s">
        <v>3167</v>
      </c>
    </row>
    <row r="4132" spans="1:29" x14ac:dyDescent="0.3">
      <c r="A4132" s="156" t="s">
        <v>1689</v>
      </c>
      <c r="B4132" s="157">
        <v>7</v>
      </c>
      <c r="C4132" s="158" t="s">
        <v>310</v>
      </c>
      <c r="D4132" s="158" t="s">
        <v>434</v>
      </c>
      <c r="E4132" s="156" t="s">
        <v>428</v>
      </c>
      <c r="F4132" s="159" t="s">
        <v>2643</v>
      </c>
      <c r="G4132" s="158" t="s">
        <v>310</v>
      </c>
      <c r="H4132" s="160">
        <v>43647</v>
      </c>
      <c r="I4132" s="160">
        <v>43816</v>
      </c>
      <c r="J4132" s="161" t="s">
        <v>5</v>
      </c>
      <c r="K4132" s="162"/>
      <c r="L4132" s="163" t="s">
        <v>498</v>
      </c>
      <c r="M4132" s="171">
        <v>0</v>
      </c>
      <c r="N4132" s="164">
        <v>31652.38</v>
      </c>
      <c r="O4132" s="162" t="s">
        <v>468</v>
      </c>
      <c r="P4132" s="160">
        <v>43816</v>
      </c>
      <c r="Q4132" s="162" t="s">
        <v>505</v>
      </c>
      <c r="R4132" s="164">
        <v>31652.38</v>
      </c>
      <c r="S4132" s="163"/>
      <c r="T4132" s="163"/>
      <c r="U4132" s="161" t="s">
        <v>10</v>
      </c>
      <c r="V4132" s="161" t="s">
        <v>11</v>
      </c>
      <c r="W4132" s="161" t="s">
        <v>12</v>
      </c>
      <c r="X4132" s="161" t="s">
        <v>13</v>
      </c>
      <c r="Y4132" s="165">
        <v>6250</v>
      </c>
      <c r="Z4132" s="165">
        <v>9061105</v>
      </c>
      <c r="AA4132" s="166">
        <v>6.920952268917706E-3</v>
      </c>
      <c r="AB4132" s="167" t="s">
        <v>953</v>
      </c>
      <c r="AC4132" s="168" t="s">
        <v>3177</v>
      </c>
    </row>
    <row r="4133" spans="1:29" x14ac:dyDescent="0.3">
      <c r="A4133" s="156" t="s">
        <v>1689</v>
      </c>
      <c r="B4133" s="157">
        <v>7</v>
      </c>
      <c r="C4133" s="158" t="s">
        <v>310</v>
      </c>
      <c r="D4133" s="158" t="s">
        <v>434</v>
      </c>
      <c r="E4133" s="156" t="s">
        <v>428</v>
      </c>
      <c r="F4133" s="159" t="s">
        <v>2643</v>
      </c>
      <c r="G4133" s="158" t="s">
        <v>310</v>
      </c>
      <c r="H4133" s="160">
        <v>43647</v>
      </c>
      <c r="I4133" s="160">
        <v>44125</v>
      </c>
      <c r="J4133" s="161" t="s">
        <v>979</v>
      </c>
      <c r="K4133" s="162"/>
      <c r="L4133" s="163" t="s">
        <v>498</v>
      </c>
      <c r="M4133" s="171">
        <v>0</v>
      </c>
      <c r="N4133" s="164">
        <v>94957.16</v>
      </c>
      <c r="O4133" s="162" t="s">
        <v>696</v>
      </c>
      <c r="P4133" s="160">
        <v>44125</v>
      </c>
      <c r="Q4133" s="162" t="s">
        <v>1273</v>
      </c>
      <c r="R4133" s="164">
        <v>94957.16</v>
      </c>
      <c r="S4133" s="163"/>
      <c r="T4133" s="163"/>
      <c r="U4133" s="161" t="s">
        <v>10</v>
      </c>
      <c r="V4133" s="161" t="s">
        <v>11</v>
      </c>
      <c r="W4133" s="161" t="s">
        <v>12</v>
      </c>
      <c r="X4133" s="161" t="s">
        <v>13</v>
      </c>
      <c r="Y4133" s="165">
        <v>6250</v>
      </c>
      <c r="Z4133" s="165">
        <v>9061105</v>
      </c>
      <c r="AA4133" s="166">
        <v>2.0762861179853827E-2</v>
      </c>
      <c r="AB4133" s="167" t="s">
        <v>953</v>
      </c>
      <c r="AC4133" s="168" t="s">
        <v>3177</v>
      </c>
    </row>
    <row r="4134" spans="1:29" x14ac:dyDescent="0.3">
      <c r="A4134" s="156" t="s">
        <v>1689</v>
      </c>
      <c r="B4134" s="157">
        <v>7</v>
      </c>
      <c r="C4134" s="158" t="s">
        <v>310</v>
      </c>
      <c r="D4134" s="158" t="s">
        <v>434</v>
      </c>
      <c r="E4134" s="156" t="s">
        <v>428</v>
      </c>
      <c r="F4134" s="159" t="s">
        <v>2643</v>
      </c>
      <c r="G4134" s="158" t="s">
        <v>310</v>
      </c>
      <c r="H4134" s="160">
        <v>43647</v>
      </c>
      <c r="I4134" s="160">
        <v>44204</v>
      </c>
      <c r="J4134" s="161" t="s">
        <v>979</v>
      </c>
      <c r="K4134" s="162"/>
      <c r="L4134" s="163" t="s">
        <v>498</v>
      </c>
      <c r="M4134" s="171">
        <v>0</v>
      </c>
      <c r="N4134" s="164">
        <v>189914.31</v>
      </c>
      <c r="O4134" s="162" t="s">
        <v>738</v>
      </c>
      <c r="P4134" s="160">
        <v>44204</v>
      </c>
      <c r="Q4134" s="162" t="s">
        <v>1506</v>
      </c>
      <c r="R4134" s="164">
        <v>189914.31</v>
      </c>
      <c r="S4134" s="163"/>
      <c r="T4134" s="163"/>
      <c r="U4134" s="161" t="s">
        <v>10</v>
      </c>
      <c r="V4134" s="161" t="s">
        <v>11</v>
      </c>
      <c r="W4134" s="161" t="s">
        <v>12</v>
      </c>
      <c r="X4134" s="161" t="s">
        <v>13</v>
      </c>
      <c r="Y4134" s="165">
        <v>6250</v>
      </c>
      <c r="Z4134" s="165">
        <v>9061105</v>
      </c>
      <c r="AA4134" s="166">
        <v>4.1525720173157296E-2</v>
      </c>
      <c r="AB4134" s="167" t="s">
        <v>953</v>
      </c>
      <c r="AC4134" s="168" t="s">
        <v>3177</v>
      </c>
    </row>
    <row r="4135" spans="1:29" x14ac:dyDescent="0.3">
      <c r="A4135" s="156" t="s">
        <v>1689</v>
      </c>
      <c r="B4135" s="157">
        <v>7</v>
      </c>
      <c r="C4135" s="158" t="s">
        <v>310</v>
      </c>
      <c r="D4135" s="158" t="s">
        <v>434</v>
      </c>
      <c r="E4135" s="156" t="s">
        <v>428</v>
      </c>
      <c r="F4135" s="159" t="s">
        <v>2643</v>
      </c>
      <c r="G4135" s="158" t="s">
        <v>310</v>
      </c>
      <c r="H4135" s="160">
        <v>43647</v>
      </c>
      <c r="I4135" s="160">
        <v>45279</v>
      </c>
      <c r="J4135" s="161" t="s">
        <v>5251</v>
      </c>
      <c r="K4135" s="162" t="s">
        <v>435</v>
      </c>
      <c r="L4135" s="163" t="s">
        <v>498</v>
      </c>
      <c r="M4135" s="171">
        <v>0</v>
      </c>
      <c r="N4135" s="164">
        <v>16659.150000000023</v>
      </c>
      <c r="O4135" s="162" t="s">
        <v>5627</v>
      </c>
      <c r="P4135" s="160">
        <v>45279</v>
      </c>
      <c r="Q4135" s="162" t="s">
        <v>5628</v>
      </c>
      <c r="R4135" s="164">
        <v>16659.150000000001</v>
      </c>
      <c r="S4135" s="163"/>
      <c r="T4135" s="163"/>
      <c r="U4135" s="161" t="s">
        <v>10</v>
      </c>
      <c r="V4135" s="161" t="s">
        <v>11</v>
      </c>
      <c r="W4135" s="161" t="s">
        <v>12</v>
      </c>
      <c r="X4135" s="161" t="s">
        <v>13</v>
      </c>
      <c r="Y4135" s="165">
        <v>6250</v>
      </c>
      <c r="Z4135" s="165">
        <v>9061105</v>
      </c>
      <c r="AA4135" s="166">
        <v>3.6426070327330966E-3</v>
      </c>
      <c r="AB4135" s="167" t="s">
        <v>953</v>
      </c>
      <c r="AC4135" s="168" t="s">
        <v>3177</v>
      </c>
    </row>
    <row r="4136" spans="1:29" x14ac:dyDescent="0.3">
      <c r="A4136" s="156" t="s">
        <v>1692</v>
      </c>
      <c r="B4136" s="157">
        <v>3</v>
      </c>
      <c r="C4136" s="158" t="s">
        <v>310</v>
      </c>
      <c r="D4136" s="158" t="s">
        <v>436</v>
      </c>
      <c r="E4136" s="156" t="s">
        <v>428</v>
      </c>
      <c r="F4136" s="159" t="s">
        <v>2643</v>
      </c>
      <c r="G4136" s="158" t="s">
        <v>310</v>
      </c>
      <c r="H4136" s="160">
        <v>43647</v>
      </c>
      <c r="I4136" s="160">
        <v>43816</v>
      </c>
      <c r="J4136" s="161" t="s">
        <v>5</v>
      </c>
      <c r="K4136" s="162"/>
      <c r="L4136" s="163" t="s">
        <v>498</v>
      </c>
      <c r="M4136" s="171">
        <v>0</v>
      </c>
      <c r="N4136" s="164">
        <v>26751.81</v>
      </c>
      <c r="O4136" s="162" t="s">
        <v>468</v>
      </c>
      <c r="P4136" s="160">
        <v>43816</v>
      </c>
      <c r="Q4136" s="162" t="s">
        <v>505</v>
      </c>
      <c r="R4136" s="164">
        <v>26751.81</v>
      </c>
      <c r="S4136" s="163"/>
      <c r="T4136" s="163"/>
      <c r="U4136" s="161" t="s">
        <v>10</v>
      </c>
      <c r="V4136" s="161" t="s">
        <v>11</v>
      </c>
      <c r="W4136" s="161" t="s">
        <v>12</v>
      </c>
      <c r="X4136" s="161" t="s">
        <v>13</v>
      </c>
      <c r="Y4136" s="165">
        <v>6250</v>
      </c>
      <c r="Z4136" s="165">
        <v>9131105</v>
      </c>
      <c r="AA4136" s="166">
        <v>5.8494179621613089E-3</v>
      </c>
      <c r="AB4136" s="167" t="s">
        <v>954</v>
      </c>
      <c r="AC4136" s="168" t="s">
        <v>3203</v>
      </c>
    </row>
    <row r="4137" spans="1:29" x14ac:dyDescent="0.3">
      <c r="A4137" s="156" t="s">
        <v>1692</v>
      </c>
      <c r="B4137" s="157">
        <v>3</v>
      </c>
      <c r="C4137" s="158" t="s">
        <v>310</v>
      </c>
      <c r="D4137" s="158" t="s">
        <v>436</v>
      </c>
      <c r="E4137" s="156" t="s">
        <v>428</v>
      </c>
      <c r="F4137" s="159" t="s">
        <v>2643</v>
      </c>
      <c r="G4137" s="158" t="s">
        <v>310</v>
      </c>
      <c r="H4137" s="160">
        <v>43647</v>
      </c>
      <c r="I4137" s="160">
        <v>44125</v>
      </c>
      <c r="J4137" s="161" t="s">
        <v>979</v>
      </c>
      <c r="K4137" s="162"/>
      <c r="L4137" s="163" t="s">
        <v>498</v>
      </c>
      <c r="M4137" s="171">
        <v>0</v>
      </c>
      <c r="N4137" s="164">
        <v>80255.429999999993</v>
      </c>
      <c r="O4137" s="162" t="s">
        <v>696</v>
      </c>
      <c r="P4137" s="160">
        <v>44125</v>
      </c>
      <c r="Q4137" s="162" t="s">
        <v>1273</v>
      </c>
      <c r="R4137" s="164">
        <v>80255.429999999993</v>
      </c>
      <c r="S4137" s="163"/>
      <c r="T4137" s="163"/>
      <c r="U4137" s="161" t="s">
        <v>10</v>
      </c>
      <c r="V4137" s="161" t="s">
        <v>11</v>
      </c>
      <c r="W4137" s="161" t="s">
        <v>12</v>
      </c>
      <c r="X4137" s="161" t="s">
        <v>13</v>
      </c>
      <c r="Y4137" s="165">
        <v>6250</v>
      </c>
      <c r="Z4137" s="165">
        <v>9131105</v>
      </c>
      <c r="AA4137" s="166">
        <v>1.7548253886483924E-2</v>
      </c>
      <c r="AB4137" s="167" t="s">
        <v>954</v>
      </c>
      <c r="AC4137" s="168" t="s">
        <v>3203</v>
      </c>
    </row>
    <row r="4138" spans="1:29" x14ac:dyDescent="0.3">
      <c r="A4138" s="156" t="s">
        <v>1692</v>
      </c>
      <c r="B4138" s="157">
        <v>3</v>
      </c>
      <c r="C4138" s="158" t="s">
        <v>310</v>
      </c>
      <c r="D4138" s="158" t="s">
        <v>436</v>
      </c>
      <c r="E4138" s="156" t="s">
        <v>428</v>
      </c>
      <c r="F4138" s="159" t="s">
        <v>2643</v>
      </c>
      <c r="G4138" s="158" t="s">
        <v>310</v>
      </c>
      <c r="H4138" s="160">
        <v>43647</v>
      </c>
      <c r="I4138" s="160">
        <v>44313</v>
      </c>
      <c r="J4138" s="161" t="s">
        <v>979</v>
      </c>
      <c r="K4138" s="162"/>
      <c r="L4138" s="163" t="s">
        <v>498</v>
      </c>
      <c r="M4138" s="171">
        <v>0</v>
      </c>
      <c r="N4138" s="164">
        <v>160510.85999999999</v>
      </c>
      <c r="O4138" s="162" t="s">
        <v>738</v>
      </c>
      <c r="P4138" s="160">
        <v>44313</v>
      </c>
      <c r="Q4138" s="162" t="s">
        <v>1930</v>
      </c>
      <c r="R4138" s="164">
        <v>160510.85999999999</v>
      </c>
      <c r="S4138" s="163"/>
      <c r="T4138" s="163"/>
      <c r="U4138" s="161" t="s">
        <v>10</v>
      </c>
      <c r="V4138" s="161" t="s">
        <v>11</v>
      </c>
      <c r="W4138" s="161" t="s">
        <v>12</v>
      </c>
      <c r="X4138" s="161" t="s">
        <v>13</v>
      </c>
      <c r="Y4138" s="165">
        <v>6250</v>
      </c>
      <c r="Z4138" s="165">
        <v>9131105</v>
      </c>
      <c r="AA4138" s="166">
        <v>3.5096507772967848E-2</v>
      </c>
      <c r="AB4138" s="167" t="s">
        <v>954</v>
      </c>
      <c r="AC4138" s="168" t="s">
        <v>3203</v>
      </c>
    </row>
    <row r="4139" spans="1:29" x14ac:dyDescent="0.3">
      <c r="A4139" s="156" t="s">
        <v>1692</v>
      </c>
      <c r="B4139" s="157">
        <v>3</v>
      </c>
      <c r="C4139" s="158" t="s">
        <v>310</v>
      </c>
      <c r="D4139" s="158" t="s">
        <v>436</v>
      </c>
      <c r="E4139" s="156" t="s">
        <v>428</v>
      </c>
      <c r="F4139" s="159" t="s">
        <v>2643</v>
      </c>
      <c r="G4139" s="158" t="s">
        <v>310</v>
      </c>
      <c r="H4139" s="160">
        <v>43647</v>
      </c>
      <c r="I4139" s="160">
        <v>45279</v>
      </c>
      <c r="J4139" s="161" t="s">
        <v>5251</v>
      </c>
      <c r="K4139" s="162" t="s">
        <v>437</v>
      </c>
      <c r="L4139" s="163" t="s">
        <v>498</v>
      </c>
      <c r="M4139" s="171">
        <v>2.3646862246096134E-11</v>
      </c>
      <c r="N4139" s="164">
        <v>14079.900000000023</v>
      </c>
      <c r="O4139" s="162" t="s">
        <v>5627</v>
      </c>
      <c r="P4139" s="160">
        <v>45279</v>
      </c>
      <c r="Q4139" s="162" t="s">
        <v>5628</v>
      </c>
      <c r="R4139" s="164">
        <v>14079.9</v>
      </c>
      <c r="S4139" s="163"/>
      <c r="T4139" s="163"/>
      <c r="U4139" s="161" t="s">
        <v>10</v>
      </c>
      <c r="V4139" s="161" t="s">
        <v>11</v>
      </c>
      <c r="W4139" s="161" t="s">
        <v>12</v>
      </c>
      <c r="X4139" s="161" t="s">
        <v>13</v>
      </c>
      <c r="Y4139" s="165">
        <v>6250</v>
      </c>
      <c r="Z4139" s="165">
        <v>9131105</v>
      </c>
      <c r="AA4139" s="166">
        <v>3.0786410327164784E-3</v>
      </c>
      <c r="AB4139" s="167" t="s">
        <v>954</v>
      </c>
      <c r="AC4139" s="168" t="s">
        <v>3203</v>
      </c>
    </row>
    <row r="4140" spans="1:29" x14ac:dyDescent="0.3">
      <c r="A4140" s="156" t="s">
        <v>1693</v>
      </c>
      <c r="B4140" s="157">
        <v>7</v>
      </c>
      <c r="C4140" s="158" t="s">
        <v>310</v>
      </c>
      <c r="D4140" s="158" t="s">
        <v>438</v>
      </c>
      <c r="E4140" s="156" t="s">
        <v>428</v>
      </c>
      <c r="F4140" s="159" t="s">
        <v>2643</v>
      </c>
      <c r="G4140" s="158" t="s">
        <v>310</v>
      </c>
      <c r="H4140" s="160">
        <v>43647</v>
      </c>
      <c r="I4140" s="160">
        <v>43816</v>
      </c>
      <c r="J4140" s="161" t="s">
        <v>5</v>
      </c>
      <c r="K4140" s="162"/>
      <c r="L4140" s="163" t="s">
        <v>498</v>
      </c>
      <c r="M4140" s="171">
        <v>0</v>
      </c>
      <c r="N4140" s="164">
        <v>25747.66</v>
      </c>
      <c r="O4140" s="162" t="s">
        <v>468</v>
      </c>
      <c r="P4140" s="160">
        <v>43816</v>
      </c>
      <c r="Q4140" s="162" t="s">
        <v>505</v>
      </c>
      <c r="R4140" s="164">
        <v>25747.66</v>
      </c>
      <c r="S4140" s="163"/>
      <c r="T4140" s="163"/>
      <c r="U4140" s="161" t="s">
        <v>10</v>
      </c>
      <c r="V4140" s="161" t="s">
        <v>11</v>
      </c>
      <c r="W4140" s="161" t="s">
        <v>12</v>
      </c>
      <c r="X4140" s="161" t="s">
        <v>13</v>
      </c>
      <c r="Y4140" s="165">
        <v>6250</v>
      </c>
      <c r="Z4140" s="165">
        <v>9161105</v>
      </c>
      <c r="AA4140" s="166">
        <v>5.6298555083795169E-3</v>
      </c>
      <c r="AB4140" s="167" t="s">
        <v>955</v>
      </c>
      <c r="AC4140" s="168" t="s">
        <v>3208</v>
      </c>
    </row>
    <row r="4141" spans="1:29" x14ac:dyDescent="0.3">
      <c r="A4141" s="156" t="s">
        <v>1693</v>
      </c>
      <c r="B4141" s="157">
        <v>7</v>
      </c>
      <c r="C4141" s="158" t="s">
        <v>310</v>
      </c>
      <c r="D4141" s="158" t="s">
        <v>438</v>
      </c>
      <c r="E4141" s="156" t="s">
        <v>428</v>
      </c>
      <c r="F4141" s="159" t="s">
        <v>2643</v>
      </c>
      <c r="G4141" s="158" t="s">
        <v>310</v>
      </c>
      <c r="H4141" s="160">
        <v>43647</v>
      </c>
      <c r="I4141" s="160">
        <v>44364</v>
      </c>
      <c r="J4141" s="161" t="s">
        <v>979</v>
      </c>
      <c r="K4141" s="162"/>
      <c r="L4141" s="163" t="s">
        <v>498</v>
      </c>
      <c r="M4141" s="171">
        <v>0</v>
      </c>
      <c r="N4141" s="164">
        <v>231728.94</v>
      </c>
      <c r="O4141" s="162" t="s">
        <v>1011</v>
      </c>
      <c r="P4141" s="160">
        <v>44364</v>
      </c>
      <c r="Q4141" s="162" t="s">
        <v>2151</v>
      </c>
      <c r="R4141" s="164">
        <v>231728.94</v>
      </c>
      <c r="S4141" s="163"/>
      <c r="T4141" s="163"/>
      <c r="U4141" s="161" t="s">
        <v>10</v>
      </c>
      <c r="V4141" s="161" t="s">
        <v>11</v>
      </c>
      <c r="W4141" s="161" t="s">
        <v>12</v>
      </c>
      <c r="X4141" s="161" t="s">
        <v>13</v>
      </c>
      <c r="Y4141" s="165">
        <v>6250</v>
      </c>
      <c r="Z4141" s="165">
        <v>9161105</v>
      </c>
      <c r="AA4141" s="166">
        <v>5.066869957541565E-2</v>
      </c>
      <c r="AB4141" s="167" t="s">
        <v>955</v>
      </c>
      <c r="AC4141" s="168" t="s">
        <v>3208</v>
      </c>
    </row>
    <row r="4142" spans="1:29" x14ac:dyDescent="0.3">
      <c r="A4142" s="156" t="s">
        <v>1693</v>
      </c>
      <c r="B4142" s="157">
        <v>7</v>
      </c>
      <c r="C4142" s="158" t="s">
        <v>310</v>
      </c>
      <c r="D4142" s="158" t="s">
        <v>438</v>
      </c>
      <c r="E4142" s="156" t="s">
        <v>428</v>
      </c>
      <c r="F4142" s="159" t="s">
        <v>2643</v>
      </c>
      <c r="G4142" s="158" t="s">
        <v>310</v>
      </c>
      <c r="H4142" s="160">
        <v>43647</v>
      </c>
      <c r="I4142" s="160">
        <v>45279</v>
      </c>
      <c r="J4142" s="161" t="s">
        <v>5251</v>
      </c>
      <c r="K4142" s="162" t="s">
        <v>439</v>
      </c>
      <c r="L4142" s="163" t="s">
        <v>498</v>
      </c>
      <c r="M4142" s="171">
        <v>0</v>
      </c>
      <c r="N4142" s="164">
        <v>13551.399999999994</v>
      </c>
      <c r="O4142" s="162" t="s">
        <v>5627</v>
      </c>
      <c r="P4142" s="160">
        <v>45279</v>
      </c>
      <c r="Q4142" s="162" t="s">
        <v>5628</v>
      </c>
      <c r="R4142" s="164">
        <v>13551.4</v>
      </c>
      <c r="S4142" s="163"/>
      <c r="T4142" s="163"/>
      <c r="U4142" s="161" t="s">
        <v>10</v>
      </c>
      <c r="V4142" s="161" t="s">
        <v>11</v>
      </c>
      <c r="W4142" s="161" t="s">
        <v>12</v>
      </c>
      <c r="X4142" s="161" t="s">
        <v>13</v>
      </c>
      <c r="Y4142" s="165">
        <v>6250</v>
      </c>
      <c r="Z4142" s="165">
        <v>9161105</v>
      </c>
      <c r="AA4142" s="166">
        <v>2.963081846515535E-3</v>
      </c>
      <c r="AB4142" s="167" t="s">
        <v>955</v>
      </c>
      <c r="AC4142" s="168" t="s">
        <v>3208</v>
      </c>
    </row>
    <row r="4143" spans="1:29" x14ac:dyDescent="0.3">
      <c r="A4143" s="156" t="s">
        <v>1694</v>
      </c>
      <c r="B4143" s="157">
        <v>2</v>
      </c>
      <c r="C4143" s="158" t="s">
        <v>310</v>
      </c>
      <c r="D4143" s="158" t="s">
        <v>275</v>
      </c>
      <c r="E4143" s="156" t="s">
        <v>428</v>
      </c>
      <c r="F4143" s="159" t="s">
        <v>2643</v>
      </c>
      <c r="G4143" s="158" t="s">
        <v>310</v>
      </c>
      <c r="H4143" s="160">
        <v>43647</v>
      </c>
      <c r="I4143" s="160">
        <v>43816</v>
      </c>
      <c r="J4143" s="161" t="s">
        <v>5</v>
      </c>
      <c r="K4143" s="162"/>
      <c r="L4143" s="163" t="s">
        <v>498</v>
      </c>
      <c r="M4143" s="171">
        <v>0</v>
      </c>
      <c r="N4143" s="164">
        <v>22069.45</v>
      </c>
      <c r="O4143" s="162" t="s">
        <v>468</v>
      </c>
      <c r="P4143" s="160">
        <v>43816</v>
      </c>
      <c r="Q4143" s="162" t="s">
        <v>505</v>
      </c>
      <c r="R4143" s="164">
        <v>22069.45</v>
      </c>
      <c r="S4143" s="163"/>
      <c r="T4143" s="163"/>
      <c r="U4143" s="161" t="s">
        <v>10</v>
      </c>
      <c r="V4143" s="161" t="s">
        <v>11</v>
      </c>
      <c r="W4143" s="161" t="s">
        <v>12</v>
      </c>
      <c r="X4143" s="161" t="s">
        <v>13</v>
      </c>
      <c r="Y4143" s="165">
        <v>6250</v>
      </c>
      <c r="Z4143" s="165">
        <v>9191105</v>
      </c>
      <c r="AA4143" s="166">
        <v>4.8255963706762611E-3</v>
      </c>
      <c r="AB4143" s="167" t="s">
        <v>956</v>
      </c>
      <c r="AC4143" s="168" t="s">
        <v>3223</v>
      </c>
    </row>
    <row r="4144" spans="1:29" x14ac:dyDescent="0.3">
      <c r="A4144" s="156" t="s">
        <v>1694</v>
      </c>
      <c r="B4144" s="157">
        <v>2</v>
      </c>
      <c r="C4144" s="158" t="s">
        <v>310</v>
      </c>
      <c r="D4144" s="158" t="s">
        <v>275</v>
      </c>
      <c r="E4144" s="156" t="s">
        <v>428</v>
      </c>
      <c r="F4144" s="159" t="s">
        <v>2643</v>
      </c>
      <c r="G4144" s="158" t="s">
        <v>310</v>
      </c>
      <c r="H4144" s="160">
        <v>43647</v>
      </c>
      <c r="I4144" s="160">
        <v>44204</v>
      </c>
      <c r="J4144" s="161" t="s">
        <v>979</v>
      </c>
      <c r="K4144" s="162"/>
      <c r="L4144" s="163" t="s">
        <v>498</v>
      </c>
      <c r="M4144" s="171">
        <v>0</v>
      </c>
      <c r="N4144" s="164">
        <v>198625.05</v>
      </c>
      <c r="O4144" s="162" t="s">
        <v>738</v>
      </c>
      <c r="P4144" s="160">
        <v>44204</v>
      </c>
      <c r="Q4144" s="162" t="s">
        <v>1506</v>
      </c>
      <c r="R4144" s="164">
        <v>198625.05</v>
      </c>
      <c r="S4144" s="163"/>
      <c r="T4144" s="163"/>
      <c r="U4144" s="161" t="s">
        <v>10</v>
      </c>
      <c r="V4144" s="161" t="s">
        <v>11</v>
      </c>
      <c r="W4144" s="161" t="s">
        <v>12</v>
      </c>
      <c r="X4144" s="161" t="s">
        <v>13</v>
      </c>
      <c r="Y4144" s="165">
        <v>6250</v>
      </c>
      <c r="Z4144" s="165">
        <v>9191105</v>
      </c>
      <c r="AA4144" s="166">
        <v>4.3430367336086344E-2</v>
      </c>
      <c r="AB4144" s="167" t="s">
        <v>956</v>
      </c>
      <c r="AC4144" s="168" t="s">
        <v>3223</v>
      </c>
    </row>
    <row r="4145" spans="1:29" x14ac:dyDescent="0.3">
      <c r="A4145" s="156" t="s">
        <v>1694</v>
      </c>
      <c r="B4145" s="157">
        <v>2</v>
      </c>
      <c r="C4145" s="158" t="s">
        <v>310</v>
      </c>
      <c r="D4145" s="158" t="s">
        <v>275</v>
      </c>
      <c r="E4145" s="156" t="s">
        <v>428</v>
      </c>
      <c r="F4145" s="159" t="s">
        <v>2643</v>
      </c>
      <c r="G4145" s="158" t="s">
        <v>310</v>
      </c>
      <c r="H4145" s="160">
        <v>43647</v>
      </c>
      <c r="I4145" s="160">
        <v>45279</v>
      </c>
      <c r="J4145" s="161" t="s">
        <v>5251</v>
      </c>
      <c r="K4145" s="162" t="s">
        <v>440</v>
      </c>
      <c r="L4145" s="163" t="s">
        <v>498</v>
      </c>
      <c r="M4145" s="171">
        <v>0</v>
      </c>
      <c r="N4145" s="164">
        <v>11615.5</v>
      </c>
      <c r="O4145" s="162" t="s">
        <v>5627</v>
      </c>
      <c r="P4145" s="160">
        <v>45279</v>
      </c>
      <c r="Q4145" s="162" t="s">
        <v>5628</v>
      </c>
      <c r="R4145" s="164">
        <v>11615.5</v>
      </c>
      <c r="S4145" s="163"/>
      <c r="T4145" s="163"/>
      <c r="U4145" s="161" t="s">
        <v>10</v>
      </c>
      <c r="V4145" s="161" t="s">
        <v>11</v>
      </c>
      <c r="W4145" s="161" t="s">
        <v>12</v>
      </c>
      <c r="X4145" s="161" t="s">
        <v>13</v>
      </c>
      <c r="Y4145" s="165">
        <v>6250</v>
      </c>
      <c r="Z4145" s="165">
        <v>9191105</v>
      </c>
      <c r="AA4145" s="166">
        <v>2.5397875635138215E-3</v>
      </c>
      <c r="AB4145" s="167" t="s">
        <v>956</v>
      </c>
      <c r="AC4145" s="168" t="s">
        <v>3223</v>
      </c>
    </row>
    <row r="4146" spans="1:29" x14ac:dyDescent="0.3">
      <c r="A4146" s="156" t="s">
        <v>1702</v>
      </c>
      <c r="B4146" s="157">
        <v>4</v>
      </c>
      <c r="C4146" s="158" t="s">
        <v>310</v>
      </c>
      <c r="D4146" s="158" t="s">
        <v>135</v>
      </c>
      <c r="E4146" s="156" t="s">
        <v>428</v>
      </c>
      <c r="F4146" s="159" t="s">
        <v>2643</v>
      </c>
      <c r="G4146" s="158" t="s">
        <v>310</v>
      </c>
      <c r="H4146" s="160">
        <v>43647</v>
      </c>
      <c r="I4146" s="160">
        <v>43816</v>
      </c>
      <c r="J4146" s="161" t="s">
        <v>5</v>
      </c>
      <c r="K4146" s="162"/>
      <c r="L4146" s="163" t="s">
        <v>498</v>
      </c>
      <c r="M4146" s="171">
        <v>0</v>
      </c>
      <c r="N4146" s="164">
        <v>34108.32</v>
      </c>
      <c r="O4146" s="162" t="s">
        <v>468</v>
      </c>
      <c r="P4146" s="160">
        <v>43816</v>
      </c>
      <c r="Q4146" s="162" t="s">
        <v>505</v>
      </c>
      <c r="R4146" s="164">
        <v>34108.32</v>
      </c>
      <c r="S4146" s="163"/>
      <c r="T4146" s="163"/>
      <c r="U4146" s="161" t="s">
        <v>10</v>
      </c>
      <c r="V4146" s="161" t="s">
        <v>11</v>
      </c>
      <c r="W4146" s="161" t="s">
        <v>12</v>
      </c>
      <c r="X4146" s="161" t="s">
        <v>13</v>
      </c>
      <c r="Y4146" s="165">
        <v>6250</v>
      </c>
      <c r="Z4146" s="165">
        <v>9201105</v>
      </c>
      <c r="AA4146" s="166">
        <v>7.4579559165210063E-3</v>
      </c>
      <c r="AB4146" s="167" t="s">
        <v>957</v>
      </c>
      <c r="AC4146" s="168" t="s">
        <v>3233</v>
      </c>
    </row>
    <row r="4147" spans="1:29" x14ac:dyDescent="0.3">
      <c r="A4147" s="156" t="s">
        <v>1702</v>
      </c>
      <c r="B4147" s="157">
        <v>4</v>
      </c>
      <c r="C4147" s="158" t="s">
        <v>310</v>
      </c>
      <c r="D4147" s="158" t="s">
        <v>135</v>
      </c>
      <c r="E4147" s="156" t="s">
        <v>428</v>
      </c>
      <c r="F4147" s="159" t="s">
        <v>2643</v>
      </c>
      <c r="G4147" s="158" t="s">
        <v>310</v>
      </c>
      <c r="H4147" s="160">
        <v>43647</v>
      </c>
      <c r="I4147" s="160">
        <v>44125</v>
      </c>
      <c r="J4147" s="161" t="s">
        <v>979</v>
      </c>
      <c r="K4147" s="162"/>
      <c r="L4147" s="163" t="s">
        <v>498</v>
      </c>
      <c r="M4147" s="171">
        <v>0</v>
      </c>
      <c r="N4147" s="164">
        <v>102324.98</v>
      </c>
      <c r="O4147" s="162" t="s">
        <v>696</v>
      </c>
      <c r="P4147" s="160">
        <v>44125</v>
      </c>
      <c r="Q4147" s="162" t="s">
        <v>1273</v>
      </c>
      <c r="R4147" s="164">
        <v>102324.98</v>
      </c>
      <c r="S4147" s="163"/>
      <c r="T4147" s="163"/>
      <c r="U4147" s="161" t="s">
        <v>10</v>
      </c>
      <c r="V4147" s="161" t="s">
        <v>11</v>
      </c>
      <c r="W4147" s="161" t="s">
        <v>12</v>
      </c>
      <c r="X4147" s="161" t="s">
        <v>13</v>
      </c>
      <c r="Y4147" s="165">
        <v>6250</v>
      </c>
      <c r="Z4147" s="165">
        <v>9201105</v>
      </c>
      <c r="AA4147" s="166">
        <v>2.2373872122663726E-2</v>
      </c>
      <c r="AB4147" s="167" t="s">
        <v>957</v>
      </c>
      <c r="AC4147" s="168" t="s">
        <v>3233</v>
      </c>
    </row>
    <row r="4148" spans="1:29" x14ac:dyDescent="0.3">
      <c r="A4148" s="156" t="s">
        <v>1702</v>
      </c>
      <c r="B4148" s="157">
        <v>4</v>
      </c>
      <c r="C4148" s="158" t="s">
        <v>310</v>
      </c>
      <c r="D4148" s="158" t="s">
        <v>135</v>
      </c>
      <c r="E4148" s="156" t="s">
        <v>428</v>
      </c>
      <c r="F4148" s="159" t="s">
        <v>2643</v>
      </c>
      <c r="G4148" s="158" t="s">
        <v>310</v>
      </c>
      <c r="H4148" s="160">
        <v>43647</v>
      </c>
      <c r="I4148" s="160">
        <v>44313</v>
      </c>
      <c r="J4148" s="161" t="s">
        <v>979</v>
      </c>
      <c r="K4148" s="162"/>
      <c r="L4148" s="163" t="s">
        <v>498</v>
      </c>
      <c r="M4148" s="171">
        <v>0</v>
      </c>
      <c r="N4148" s="164">
        <v>204649.95</v>
      </c>
      <c r="O4148" s="162" t="s">
        <v>738</v>
      </c>
      <c r="P4148" s="160">
        <v>44313</v>
      </c>
      <c r="Q4148" s="162" t="s">
        <v>1930</v>
      </c>
      <c r="R4148" s="164">
        <v>204649.95</v>
      </c>
      <c r="S4148" s="163"/>
      <c r="T4148" s="163"/>
      <c r="U4148" s="161" t="s">
        <v>10</v>
      </c>
      <c r="V4148" s="161" t="s">
        <v>11</v>
      </c>
      <c r="W4148" s="161" t="s">
        <v>12</v>
      </c>
      <c r="X4148" s="161" t="s">
        <v>13</v>
      </c>
      <c r="Y4148" s="165">
        <v>6250</v>
      </c>
      <c r="Z4148" s="165">
        <v>9201105</v>
      </c>
      <c r="AA4148" s="166">
        <v>4.4747742058777101E-2</v>
      </c>
      <c r="AB4148" s="167" t="s">
        <v>957</v>
      </c>
      <c r="AC4148" s="168" t="s">
        <v>3233</v>
      </c>
    </row>
    <row r="4149" spans="1:29" x14ac:dyDescent="0.3">
      <c r="A4149" s="156" t="s">
        <v>1702</v>
      </c>
      <c r="B4149" s="157">
        <v>4</v>
      </c>
      <c r="C4149" s="158" t="s">
        <v>310</v>
      </c>
      <c r="D4149" s="158" t="s">
        <v>135</v>
      </c>
      <c r="E4149" s="156" t="s">
        <v>428</v>
      </c>
      <c r="F4149" s="159" t="s">
        <v>2643</v>
      </c>
      <c r="G4149" s="158" t="s">
        <v>310</v>
      </c>
      <c r="H4149" s="160">
        <v>43647</v>
      </c>
      <c r="I4149" s="160">
        <v>45279</v>
      </c>
      <c r="J4149" s="161" t="s">
        <v>5251</v>
      </c>
      <c r="K4149" s="162" t="s">
        <v>441</v>
      </c>
      <c r="L4149" s="163" t="s">
        <v>498</v>
      </c>
      <c r="M4149" s="171">
        <v>0</v>
      </c>
      <c r="N4149" s="164">
        <v>17951.75</v>
      </c>
      <c r="O4149" s="162" t="s">
        <v>5627</v>
      </c>
      <c r="P4149" s="160">
        <v>45279</v>
      </c>
      <c r="Q4149" s="162" t="s">
        <v>5628</v>
      </c>
      <c r="R4149" s="164">
        <v>17951.75</v>
      </c>
      <c r="S4149" s="163"/>
      <c r="T4149" s="163"/>
      <c r="U4149" s="161" t="s">
        <v>10</v>
      </c>
      <c r="V4149" s="161" t="s">
        <v>11</v>
      </c>
      <c r="W4149" s="161" t="s">
        <v>12</v>
      </c>
      <c r="X4149" s="161" t="s">
        <v>13</v>
      </c>
      <c r="Y4149" s="165">
        <v>6250</v>
      </c>
      <c r="Z4149" s="165">
        <v>9201105</v>
      </c>
      <c r="AA4149" s="166">
        <v>3.9252405314716748E-3</v>
      </c>
      <c r="AB4149" s="167" t="s">
        <v>957</v>
      </c>
      <c r="AC4149" s="168" t="s">
        <v>3233</v>
      </c>
    </row>
    <row r="4150" spans="1:29" x14ac:dyDescent="0.3">
      <c r="A4150" s="156" t="s">
        <v>1703</v>
      </c>
      <c r="B4150" s="157">
        <v>9</v>
      </c>
      <c r="C4150" s="158" t="s">
        <v>310</v>
      </c>
      <c r="D4150" s="158" t="s">
        <v>442</v>
      </c>
      <c r="E4150" s="156" t="s">
        <v>428</v>
      </c>
      <c r="F4150" s="159" t="s">
        <v>2643</v>
      </c>
      <c r="G4150" s="158" t="s">
        <v>310</v>
      </c>
      <c r="H4150" s="160">
        <v>43647</v>
      </c>
      <c r="I4150" s="160">
        <v>43816</v>
      </c>
      <c r="J4150" s="161" t="s">
        <v>5</v>
      </c>
      <c r="K4150" s="162"/>
      <c r="L4150" s="163" t="s">
        <v>498</v>
      </c>
      <c r="M4150" s="171">
        <v>0</v>
      </c>
      <c r="N4150" s="164">
        <v>20840.810000000001</v>
      </c>
      <c r="O4150" s="162" t="s">
        <v>468</v>
      </c>
      <c r="P4150" s="160">
        <v>43816</v>
      </c>
      <c r="Q4150" s="162" t="s">
        <v>505</v>
      </c>
      <c r="R4150" s="164">
        <v>20840.810000000001</v>
      </c>
      <c r="S4150" s="163"/>
      <c r="T4150" s="163"/>
      <c r="U4150" s="161" t="s">
        <v>10</v>
      </c>
      <c r="V4150" s="161" t="s">
        <v>11</v>
      </c>
      <c r="W4150" s="161" t="s">
        <v>12</v>
      </c>
      <c r="X4150" s="161" t="s">
        <v>13</v>
      </c>
      <c r="Y4150" s="165">
        <v>6250</v>
      </c>
      <c r="Z4150" s="165">
        <v>9211105</v>
      </c>
      <c r="AA4150" s="166">
        <v>4.5569480480009026E-3</v>
      </c>
      <c r="AB4150" s="167" t="s">
        <v>958</v>
      </c>
      <c r="AC4150" s="168" t="s">
        <v>3238</v>
      </c>
    </row>
    <row r="4151" spans="1:29" x14ac:dyDescent="0.3">
      <c r="A4151" s="156" t="s">
        <v>1703</v>
      </c>
      <c r="B4151" s="157">
        <v>9</v>
      </c>
      <c r="C4151" s="158" t="s">
        <v>310</v>
      </c>
      <c r="D4151" s="158" t="s">
        <v>442</v>
      </c>
      <c r="E4151" s="156" t="s">
        <v>428</v>
      </c>
      <c r="F4151" s="159" t="s">
        <v>2643</v>
      </c>
      <c r="G4151" s="158" t="s">
        <v>310</v>
      </c>
      <c r="H4151" s="160">
        <v>43647</v>
      </c>
      <c r="I4151" s="160">
        <v>44364</v>
      </c>
      <c r="J4151" s="161" t="s">
        <v>979</v>
      </c>
      <c r="K4151" s="162"/>
      <c r="L4151" s="163" t="s">
        <v>498</v>
      </c>
      <c r="M4151" s="171">
        <v>0</v>
      </c>
      <c r="N4151" s="164">
        <v>187567.34</v>
      </c>
      <c r="O4151" s="162" t="s">
        <v>1011</v>
      </c>
      <c r="P4151" s="160">
        <v>44364</v>
      </c>
      <c r="Q4151" s="162" t="s">
        <v>2151</v>
      </c>
      <c r="R4151" s="164">
        <v>187567.34</v>
      </c>
      <c r="S4151" s="163"/>
      <c r="T4151" s="163"/>
      <c r="U4151" s="161" t="s">
        <v>10</v>
      </c>
      <c r="V4151" s="161" t="s">
        <v>11</v>
      </c>
      <c r="W4151" s="161" t="s">
        <v>12</v>
      </c>
      <c r="X4151" s="161" t="s">
        <v>13</v>
      </c>
      <c r="Y4151" s="165">
        <v>6250</v>
      </c>
      <c r="Z4151" s="165">
        <v>9211105</v>
      </c>
      <c r="AA4151" s="166">
        <v>4.1012543364759894E-2</v>
      </c>
      <c r="AB4151" s="167" t="s">
        <v>958</v>
      </c>
      <c r="AC4151" s="168" t="s">
        <v>3238</v>
      </c>
    </row>
    <row r="4152" spans="1:29" x14ac:dyDescent="0.3">
      <c r="A4152" s="156" t="s">
        <v>1703</v>
      </c>
      <c r="B4152" s="157">
        <v>9</v>
      </c>
      <c r="C4152" s="158" t="s">
        <v>310</v>
      </c>
      <c r="D4152" s="158" t="s">
        <v>442</v>
      </c>
      <c r="E4152" s="156" t="s">
        <v>428</v>
      </c>
      <c r="F4152" s="159" t="s">
        <v>2643</v>
      </c>
      <c r="G4152" s="158" t="s">
        <v>310</v>
      </c>
      <c r="H4152" s="160">
        <v>43647</v>
      </c>
      <c r="I4152" s="160">
        <v>45279</v>
      </c>
      <c r="J4152" s="161" t="s">
        <v>5251</v>
      </c>
      <c r="K4152" s="162" t="s">
        <v>443</v>
      </c>
      <c r="L4152" s="163" t="s">
        <v>498</v>
      </c>
      <c r="M4152" s="171">
        <v>0</v>
      </c>
      <c r="N4152" s="164">
        <v>10968.850000000006</v>
      </c>
      <c r="O4152" s="162" t="s">
        <v>5627</v>
      </c>
      <c r="P4152" s="160">
        <v>45279</v>
      </c>
      <c r="Q4152" s="162" t="s">
        <v>5628</v>
      </c>
      <c r="R4152" s="164">
        <v>10968.85</v>
      </c>
      <c r="S4152" s="163"/>
      <c r="T4152" s="163"/>
      <c r="U4152" s="161" t="s">
        <v>10</v>
      </c>
      <c r="V4152" s="161" t="s">
        <v>11</v>
      </c>
      <c r="W4152" s="161" t="s">
        <v>12</v>
      </c>
      <c r="X4152" s="161" t="s">
        <v>13</v>
      </c>
      <c r="Y4152" s="165">
        <v>6250</v>
      </c>
      <c r="Z4152" s="165">
        <v>9211105</v>
      </c>
      <c r="AA4152" s="166">
        <v>2.3983942848821473E-3</v>
      </c>
      <c r="AB4152" s="167" t="s">
        <v>958</v>
      </c>
      <c r="AC4152" s="168" t="s">
        <v>3238</v>
      </c>
    </row>
    <row r="4153" spans="1:29" x14ac:dyDescent="0.3">
      <c r="A4153" s="156" t="s">
        <v>1713</v>
      </c>
      <c r="B4153" s="157">
        <v>1</v>
      </c>
      <c r="C4153" s="158" t="s">
        <v>310</v>
      </c>
      <c r="D4153" s="158" t="s">
        <v>283</v>
      </c>
      <c r="E4153" s="156" t="s">
        <v>428</v>
      </c>
      <c r="F4153" s="159" t="s">
        <v>2643</v>
      </c>
      <c r="G4153" s="158" t="s">
        <v>310</v>
      </c>
      <c r="H4153" s="160">
        <v>43647</v>
      </c>
      <c r="I4153" s="160">
        <v>43816</v>
      </c>
      <c r="J4153" s="161" t="s">
        <v>5</v>
      </c>
      <c r="K4153" s="162"/>
      <c r="L4153" s="163" t="s">
        <v>498</v>
      </c>
      <c r="M4153" s="171">
        <v>0</v>
      </c>
      <c r="N4153" s="164">
        <v>29425.87</v>
      </c>
      <c r="O4153" s="162" t="s">
        <v>468</v>
      </c>
      <c r="P4153" s="160">
        <v>43816</v>
      </c>
      <c r="Q4153" s="162" t="s">
        <v>505</v>
      </c>
      <c r="R4153" s="164">
        <v>29425.87</v>
      </c>
      <c r="S4153" s="163"/>
      <c r="T4153" s="163"/>
      <c r="U4153" s="161" t="s">
        <v>10</v>
      </c>
      <c r="V4153" s="161" t="s">
        <v>11</v>
      </c>
      <c r="W4153" s="161" t="s">
        <v>12</v>
      </c>
      <c r="X4153" s="161" t="s">
        <v>13</v>
      </c>
      <c r="Y4153" s="165">
        <v>6250</v>
      </c>
      <c r="Z4153" s="165">
        <v>9231105</v>
      </c>
      <c r="AA4153" s="166">
        <v>6.4341146460827727E-3</v>
      </c>
      <c r="AB4153" s="167" t="s">
        <v>959</v>
      </c>
      <c r="AC4153" s="168" t="s">
        <v>3248</v>
      </c>
    </row>
    <row r="4154" spans="1:29" x14ac:dyDescent="0.3">
      <c r="A4154" s="156" t="s">
        <v>1713</v>
      </c>
      <c r="B4154" s="157">
        <v>1</v>
      </c>
      <c r="C4154" s="158" t="s">
        <v>310</v>
      </c>
      <c r="D4154" s="158" t="s">
        <v>283</v>
      </c>
      <c r="E4154" s="156" t="s">
        <v>428</v>
      </c>
      <c r="F4154" s="159" t="s">
        <v>2643</v>
      </c>
      <c r="G4154" s="158" t="s">
        <v>310</v>
      </c>
      <c r="H4154" s="160">
        <v>43647</v>
      </c>
      <c r="I4154" s="160">
        <v>44204</v>
      </c>
      <c r="J4154" s="161" t="s">
        <v>979</v>
      </c>
      <c r="K4154" s="162"/>
      <c r="L4154" s="163" t="s">
        <v>498</v>
      </c>
      <c r="M4154" s="171">
        <v>0</v>
      </c>
      <c r="N4154" s="164">
        <v>264832.83</v>
      </c>
      <c r="O4154" s="162" t="s">
        <v>738</v>
      </c>
      <c r="P4154" s="160">
        <v>44204</v>
      </c>
      <c r="Q4154" s="162" t="s">
        <v>1506</v>
      </c>
      <c r="R4154" s="164">
        <v>264832.83</v>
      </c>
      <c r="S4154" s="163"/>
      <c r="T4154" s="163"/>
      <c r="U4154" s="161" t="s">
        <v>10</v>
      </c>
      <c r="V4154" s="161" t="s">
        <v>11</v>
      </c>
      <c r="W4154" s="161" t="s">
        <v>12</v>
      </c>
      <c r="X4154" s="161" t="s">
        <v>13</v>
      </c>
      <c r="Y4154" s="165">
        <v>6250</v>
      </c>
      <c r="Z4154" s="165">
        <v>9231105</v>
      </c>
      <c r="AA4154" s="166">
        <v>5.7907031814744964E-2</v>
      </c>
      <c r="AB4154" s="167" t="s">
        <v>959</v>
      </c>
      <c r="AC4154" s="168" t="s">
        <v>3248</v>
      </c>
    </row>
    <row r="4155" spans="1:29" x14ac:dyDescent="0.3">
      <c r="A4155" s="156" t="s">
        <v>1713</v>
      </c>
      <c r="B4155" s="157">
        <v>1</v>
      </c>
      <c r="C4155" s="158" t="s">
        <v>310</v>
      </c>
      <c r="D4155" s="158" t="s">
        <v>283</v>
      </c>
      <c r="E4155" s="156" t="s">
        <v>428</v>
      </c>
      <c r="F4155" s="159" t="s">
        <v>2643</v>
      </c>
      <c r="G4155" s="158" t="s">
        <v>310</v>
      </c>
      <c r="H4155" s="160">
        <v>43647</v>
      </c>
      <c r="I4155" s="160">
        <v>45279</v>
      </c>
      <c r="J4155" s="161" t="s">
        <v>5251</v>
      </c>
      <c r="K4155" s="162" t="s">
        <v>444</v>
      </c>
      <c r="L4155" s="163" t="s">
        <v>498</v>
      </c>
      <c r="M4155" s="171">
        <v>0</v>
      </c>
      <c r="N4155" s="164">
        <v>15487.299999999988</v>
      </c>
      <c r="O4155" s="162" t="s">
        <v>5627</v>
      </c>
      <c r="P4155" s="160">
        <v>45279</v>
      </c>
      <c r="Q4155" s="162" t="s">
        <v>5628</v>
      </c>
      <c r="R4155" s="164">
        <v>15487.3</v>
      </c>
      <c r="S4155" s="163"/>
      <c r="T4155" s="163"/>
      <c r="U4155" s="161" t="s">
        <v>10</v>
      </c>
      <c r="V4155" s="161" t="s">
        <v>11</v>
      </c>
      <c r="W4155" s="161" t="s">
        <v>12</v>
      </c>
      <c r="X4155" s="161" t="s">
        <v>13</v>
      </c>
      <c r="Y4155" s="165">
        <v>6250</v>
      </c>
      <c r="Z4155" s="165">
        <v>9231105</v>
      </c>
      <c r="AA4155" s="166">
        <v>3.3863761295172489E-3</v>
      </c>
      <c r="AB4155" s="167" t="s">
        <v>959</v>
      </c>
      <c r="AC4155" s="168" t="s">
        <v>3248</v>
      </c>
    </row>
    <row r="4156" spans="1:29" x14ac:dyDescent="0.3">
      <c r="A4156" s="156" t="s">
        <v>1719</v>
      </c>
      <c r="B4156" s="157">
        <v>6</v>
      </c>
      <c r="C4156" s="158" t="s">
        <v>310</v>
      </c>
      <c r="D4156" s="158" t="s">
        <v>500</v>
      </c>
      <c r="E4156" s="156" t="s">
        <v>428</v>
      </c>
      <c r="F4156" s="159" t="s">
        <v>2643</v>
      </c>
      <c r="G4156" s="158" t="s">
        <v>310</v>
      </c>
      <c r="H4156" s="160">
        <v>43647</v>
      </c>
      <c r="I4156" s="160">
        <v>43816</v>
      </c>
      <c r="J4156" s="161" t="s">
        <v>5</v>
      </c>
      <c r="K4156" s="162"/>
      <c r="L4156" s="163" t="s">
        <v>498</v>
      </c>
      <c r="M4156" s="171">
        <v>0</v>
      </c>
      <c r="N4156" s="164">
        <v>22069.45</v>
      </c>
      <c r="O4156" s="162" t="s">
        <v>468</v>
      </c>
      <c r="P4156" s="160">
        <v>43816</v>
      </c>
      <c r="Q4156" s="162" t="s">
        <v>505</v>
      </c>
      <c r="R4156" s="164">
        <v>22069.45</v>
      </c>
      <c r="S4156" s="163"/>
      <c r="T4156" s="163"/>
      <c r="U4156" s="161" t="s">
        <v>10</v>
      </c>
      <c r="V4156" s="161" t="s">
        <v>11</v>
      </c>
      <c r="W4156" s="161" t="s">
        <v>12</v>
      </c>
      <c r="X4156" s="161" t="s">
        <v>13</v>
      </c>
      <c r="Y4156" s="165">
        <v>6250</v>
      </c>
      <c r="Z4156" s="165">
        <v>9261105</v>
      </c>
      <c r="AA4156" s="166">
        <v>4.8255963706762611E-3</v>
      </c>
      <c r="AB4156" s="167" t="s">
        <v>960</v>
      </c>
      <c r="AC4156" s="168" t="s">
        <v>3268</v>
      </c>
    </row>
    <row r="4157" spans="1:29" x14ac:dyDescent="0.3">
      <c r="A4157" s="156" t="s">
        <v>1719</v>
      </c>
      <c r="B4157" s="157">
        <v>6</v>
      </c>
      <c r="C4157" s="158" t="s">
        <v>310</v>
      </c>
      <c r="D4157" s="158" t="s">
        <v>500</v>
      </c>
      <c r="E4157" s="156" t="s">
        <v>428</v>
      </c>
      <c r="F4157" s="159" t="s">
        <v>2643</v>
      </c>
      <c r="G4157" s="158" t="s">
        <v>310</v>
      </c>
      <c r="H4157" s="160">
        <v>43647</v>
      </c>
      <c r="I4157" s="160">
        <v>44125</v>
      </c>
      <c r="J4157" s="161" t="s">
        <v>979</v>
      </c>
      <c r="K4157" s="162"/>
      <c r="L4157" s="163" t="s">
        <v>498</v>
      </c>
      <c r="M4157" s="171">
        <v>0</v>
      </c>
      <c r="N4157" s="164">
        <v>66208.350000000006</v>
      </c>
      <c r="O4157" s="162" t="s">
        <v>696</v>
      </c>
      <c r="P4157" s="160">
        <v>44125</v>
      </c>
      <c r="Q4157" s="162" t="s">
        <v>1273</v>
      </c>
      <c r="R4157" s="164">
        <v>66208.350000000006</v>
      </c>
      <c r="S4157" s="163"/>
      <c r="T4157" s="163"/>
      <c r="U4157" s="161" t="s">
        <v>10</v>
      </c>
      <c r="V4157" s="161" t="s">
        <v>11</v>
      </c>
      <c r="W4157" s="161" t="s">
        <v>12</v>
      </c>
      <c r="X4157" s="161" t="s">
        <v>13</v>
      </c>
      <c r="Y4157" s="165">
        <v>6250</v>
      </c>
      <c r="Z4157" s="165">
        <v>9261105</v>
      </c>
      <c r="AA4157" s="166">
        <v>1.4476789112028782E-2</v>
      </c>
      <c r="AB4157" s="167" t="s">
        <v>960</v>
      </c>
      <c r="AC4157" s="168" t="s">
        <v>3268</v>
      </c>
    </row>
    <row r="4158" spans="1:29" x14ac:dyDescent="0.3">
      <c r="A4158" s="156" t="s">
        <v>1719</v>
      </c>
      <c r="B4158" s="157">
        <v>6</v>
      </c>
      <c r="C4158" s="158" t="s">
        <v>310</v>
      </c>
      <c r="D4158" s="158" t="s">
        <v>500</v>
      </c>
      <c r="E4158" s="156" t="s">
        <v>428</v>
      </c>
      <c r="F4158" s="159" t="s">
        <v>2643</v>
      </c>
      <c r="G4158" s="158" t="s">
        <v>310</v>
      </c>
      <c r="H4158" s="160">
        <v>43647</v>
      </c>
      <c r="I4158" s="160">
        <v>44364</v>
      </c>
      <c r="J4158" s="161" t="s">
        <v>979</v>
      </c>
      <c r="K4158" s="162"/>
      <c r="L4158" s="163" t="s">
        <v>498</v>
      </c>
      <c r="M4158" s="171">
        <v>0</v>
      </c>
      <c r="N4158" s="164">
        <v>132416.70000000001</v>
      </c>
      <c r="O4158" s="162" t="s">
        <v>1011</v>
      </c>
      <c r="P4158" s="160">
        <v>44364</v>
      </c>
      <c r="Q4158" s="162" t="s">
        <v>2151</v>
      </c>
      <c r="R4158" s="164">
        <v>132416.70000000001</v>
      </c>
      <c r="S4158" s="163"/>
      <c r="T4158" s="163"/>
      <c r="U4158" s="161" t="s">
        <v>10</v>
      </c>
      <c r="V4158" s="161" t="s">
        <v>11</v>
      </c>
      <c r="W4158" s="161" t="s">
        <v>12</v>
      </c>
      <c r="X4158" s="161" t="s">
        <v>13</v>
      </c>
      <c r="Y4158" s="165">
        <v>6250</v>
      </c>
      <c r="Z4158" s="165">
        <v>9261105</v>
      </c>
      <c r="AA4158" s="166">
        <v>2.8953578224057565E-2</v>
      </c>
      <c r="AB4158" s="167" t="s">
        <v>960</v>
      </c>
      <c r="AC4158" s="168" t="s">
        <v>3268</v>
      </c>
    </row>
    <row r="4159" spans="1:29" x14ac:dyDescent="0.3">
      <c r="A4159" s="156" t="s">
        <v>1719</v>
      </c>
      <c r="B4159" s="157">
        <v>6</v>
      </c>
      <c r="C4159" s="158" t="s">
        <v>310</v>
      </c>
      <c r="D4159" s="158" t="s">
        <v>500</v>
      </c>
      <c r="E4159" s="156" t="s">
        <v>428</v>
      </c>
      <c r="F4159" s="159" t="s">
        <v>2643</v>
      </c>
      <c r="G4159" s="158" t="s">
        <v>310</v>
      </c>
      <c r="H4159" s="160">
        <v>43647</v>
      </c>
      <c r="I4159" s="160">
        <v>45279</v>
      </c>
      <c r="J4159" s="161" t="s">
        <v>5251</v>
      </c>
      <c r="K4159" s="162" t="s">
        <v>445</v>
      </c>
      <c r="L4159" s="163" t="s">
        <v>498</v>
      </c>
      <c r="M4159" s="171">
        <v>0</v>
      </c>
      <c r="N4159" s="164">
        <v>11615.5</v>
      </c>
      <c r="O4159" s="162" t="s">
        <v>5627</v>
      </c>
      <c r="P4159" s="160">
        <v>45279</v>
      </c>
      <c r="Q4159" s="162" t="s">
        <v>5628</v>
      </c>
      <c r="R4159" s="164">
        <v>11615.5</v>
      </c>
      <c r="S4159" s="163"/>
      <c r="T4159" s="163"/>
      <c r="U4159" s="161" t="s">
        <v>10</v>
      </c>
      <c r="V4159" s="161" t="s">
        <v>11</v>
      </c>
      <c r="W4159" s="161" t="s">
        <v>12</v>
      </c>
      <c r="X4159" s="161" t="s">
        <v>13</v>
      </c>
      <c r="Y4159" s="165">
        <v>6250</v>
      </c>
      <c r="Z4159" s="165">
        <v>9261105</v>
      </c>
      <c r="AA4159" s="166">
        <v>2.5397875635138215E-3</v>
      </c>
      <c r="AB4159" s="167" t="s">
        <v>960</v>
      </c>
      <c r="AC4159" s="168" t="s">
        <v>3268</v>
      </c>
    </row>
    <row r="4160" spans="1:29" x14ac:dyDescent="0.3">
      <c r="A4160" s="156" t="s">
        <v>1720</v>
      </c>
      <c r="B4160" s="157">
        <v>7</v>
      </c>
      <c r="C4160" s="158" t="s">
        <v>310</v>
      </c>
      <c r="D4160" s="158" t="s">
        <v>446</v>
      </c>
      <c r="E4160" s="156" t="s">
        <v>428</v>
      </c>
      <c r="F4160" s="159" t="s">
        <v>2643</v>
      </c>
      <c r="G4160" s="158" t="s">
        <v>310</v>
      </c>
      <c r="H4160" s="160">
        <v>43647</v>
      </c>
      <c r="I4160" s="160">
        <v>43816</v>
      </c>
      <c r="J4160" s="161" t="s">
        <v>5</v>
      </c>
      <c r="K4160" s="162"/>
      <c r="L4160" s="163" t="s">
        <v>498</v>
      </c>
      <c r="M4160" s="171">
        <v>0</v>
      </c>
      <c r="N4160" s="164">
        <v>24521.59</v>
      </c>
      <c r="O4160" s="162" t="s">
        <v>468</v>
      </c>
      <c r="P4160" s="160">
        <v>43816</v>
      </c>
      <c r="Q4160" s="162" t="s">
        <v>505</v>
      </c>
      <c r="R4160" s="164">
        <v>24521.59</v>
      </c>
      <c r="S4160" s="163"/>
      <c r="T4160" s="163"/>
      <c r="U4160" s="161" t="s">
        <v>10</v>
      </c>
      <c r="V4160" s="161" t="s">
        <v>11</v>
      </c>
      <c r="W4160" s="161" t="s">
        <v>12</v>
      </c>
      <c r="X4160" s="161" t="s">
        <v>13</v>
      </c>
      <c r="Y4160" s="165">
        <v>6250</v>
      </c>
      <c r="Z4160" s="165">
        <v>9291105</v>
      </c>
      <c r="AA4160" s="166">
        <v>5.361769129145098E-3</v>
      </c>
      <c r="AB4160" s="167" t="s">
        <v>961</v>
      </c>
      <c r="AC4160" s="168" t="s">
        <v>3278</v>
      </c>
    </row>
    <row r="4161" spans="1:29" x14ac:dyDescent="0.3">
      <c r="A4161" s="156" t="s">
        <v>1720</v>
      </c>
      <c r="B4161" s="157">
        <v>7</v>
      </c>
      <c r="C4161" s="158" t="s">
        <v>310</v>
      </c>
      <c r="D4161" s="158" t="s">
        <v>446</v>
      </c>
      <c r="E4161" s="156" t="s">
        <v>428</v>
      </c>
      <c r="F4161" s="159" t="s">
        <v>2643</v>
      </c>
      <c r="G4161" s="158" t="s">
        <v>310</v>
      </c>
      <c r="H4161" s="160">
        <v>43647</v>
      </c>
      <c r="I4161" s="160">
        <v>44125</v>
      </c>
      <c r="J4161" s="161" t="s">
        <v>979</v>
      </c>
      <c r="K4161" s="162"/>
      <c r="L4161" s="163" t="s">
        <v>498</v>
      </c>
      <c r="M4161" s="171">
        <v>0</v>
      </c>
      <c r="N4161" s="164">
        <v>73564.77</v>
      </c>
      <c r="O4161" s="162" t="s">
        <v>696</v>
      </c>
      <c r="P4161" s="160">
        <v>44125</v>
      </c>
      <c r="Q4161" s="162" t="s">
        <v>1273</v>
      </c>
      <c r="R4161" s="164">
        <v>73564.77</v>
      </c>
      <c r="S4161" s="163"/>
      <c r="T4161" s="163"/>
      <c r="U4161" s="161" t="s">
        <v>10</v>
      </c>
      <c r="V4161" s="161" t="s">
        <v>11</v>
      </c>
      <c r="W4161" s="161" t="s">
        <v>12</v>
      </c>
      <c r="X4161" s="161" t="s">
        <v>13</v>
      </c>
      <c r="Y4161" s="165">
        <v>6250</v>
      </c>
      <c r="Z4161" s="165">
        <v>9291105</v>
      </c>
      <c r="AA4161" s="166">
        <v>1.6085307387435296E-2</v>
      </c>
      <c r="AB4161" s="167" t="s">
        <v>961</v>
      </c>
      <c r="AC4161" s="168" t="s">
        <v>3278</v>
      </c>
    </row>
    <row r="4162" spans="1:29" x14ac:dyDescent="0.3">
      <c r="A4162" s="156" t="s">
        <v>1720</v>
      </c>
      <c r="B4162" s="157">
        <v>7</v>
      </c>
      <c r="C4162" s="158" t="s">
        <v>310</v>
      </c>
      <c r="D4162" s="158" t="s">
        <v>446</v>
      </c>
      <c r="E4162" s="156" t="s">
        <v>428</v>
      </c>
      <c r="F4162" s="159" t="s">
        <v>2643</v>
      </c>
      <c r="G4162" s="158" t="s">
        <v>310</v>
      </c>
      <c r="H4162" s="160">
        <v>43647</v>
      </c>
      <c r="I4162" s="160">
        <v>44204</v>
      </c>
      <c r="J4162" s="161" t="s">
        <v>979</v>
      </c>
      <c r="K4162" s="162"/>
      <c r="L4162" s="163" t="s">
        <v>498</v>
      </c>
      <c r="M4162" s="171">
        <v>0</v>
      </c>
      <c r="N4162" s="164">
        <v>147129.54</v>
      </c>
      <c r="O4162" s="162" t="s">
        <v>738</v>
      </c>
      <c r="P4162" s="160">
        <v>44204</v>
      </c>
      <c r="Q4162" s="162" t="s">
        <v>1506</v>
      </c>
      <c r="R4162" s="164">
        <v>147129.54</v>
      </c>
      <c r="S4162" s="163"/>
      <c r="T4162" s="163"/>
      <c r="U4162" s="161" t="s">
        <v>10</v>
      </c>
      <c r="V4162" s="161" t="s">
        <v>11</v>
      </c>
      <c r="W4162" s="161" t="s">
        <v>12</v>
      </c>
      <c r="X4162" s="161" t="s">
        <v>13</v>
      </c>
      <c r="Y4162" s="165">
        <v>6250</v>
      </c>
      <c r="Z4162" s="165">
        <v>9291105</v>
      </c>
      <c r="AA4162" s="166">
        <v>3.2170614774870591E-2</v>
      </c>
      <c r="AB4162" s="167" t="s">
        <v>961</v>
      </c>
      <c r="AC4162" s="168" t="s">
        <v>3278</v>
      </c>
    </row>
    <row r="4163" spans="1:29" x14ac:dyDescent="0.3">
      <c r="A4163" s="156" t="s">
        <v>1720</v>
      </c>
      <c r="B4163" s="157">
        <v>7</v>
      </c>
      <c r="C4163" s="158" t="s">
        <v>310</v>
      </c>
      <c r="D4163" s="158" t="s">
        <v>446</v>
      </c>
      <c r="E4163" s="156" t="s">
        <v>428</v>
      </c>
      <c r="F4163" s="159" t="s">
        <v>2643</v>
      </c>
      <c r="G4163" s="158" t="s">
        <v>310</v>
      </c>
      <c r="H4163" s="160">
        <v>43647</v>
      </c>
      <c r="I4163" s="160">
        <v>45279</v>
      </c>
      <c r="J4163" s="161" t="s">
        <v>5251</v>
      </c>
      <c r="K4163" s="162" t="s">
        <v>447</v>
      </c>
      <c r="L4163" s="163" t="s">
        <v>498</v>
      </c>
      <c r="M4163" s="171">
        <v>0</v>
      </c>
      <c r="N4163" s="164">
        <v>12906.099999999977</v>
      </c>
      <c r="O4163" s="162" t="s">
        <v>5627</v>
      </c>
      <c r="P4163" s="160">
        <v>45279</v>
      </c>
      <c r="Q4163" s="162" t="s">
        <v>5628</v>
      </c>
      <c r="R4163" s="164">
        <v>12906.1</v>
      </c>
      <c r="S4163" s="163"/>
      <c r="T4163" s="163"/>
      <c r="U4163" s="161" t="s">
        <v>10</v>
      </c>
      <c r="V4163" s="161" t="s">
        <v>11</v>
      </c>
      <c r="W4163" s="161" t="s">
        <v>12</v>
      </c>
      <c r="X4163" s="161" t="s">
        <v>13</v>
      </c>
      <c r="Y4163" s="165">
        <v>6250</v>
      </c>
      <c r="Z4163" s="165">
        <v>9291105</v>
      </c>
      <c r="AA4163" s="166">
        <v>2.8219837521816305E-3</v>
      </c>
      <c r="AB4163" s="167" t="s">
        <v>961</v>
      </c>
      <c r="AC4163" s="168" t="s">
        <v>3278</v>
      </c>
    </row>
    <row r="4164" spans="1:29" x14ac:dyDescent="0.3">
      <c r="A4164" s="156" t="s">
        <v>1721</v>
      </c>
      <c r="B4164" s="157">
        <v>4</v>
      </c>
      <c r="C4164" s="158" t="s">
        <v>310</v>
      </c>
      <c r="D4164" s="158" t="s">
        <v>448</v>
      </c>
      <c r="E4164" s="156" t="s">
        <v>428</v>
      </c>
      <c r="F4164" s="159" t="s">
        <v>2643</v>
      </c>
      <c r="G4164" s="158" t="s">
        <v>310</v>
      </c>
      <c r="H4164" s="160">
        <v>43647</v>
      </c>
      <c r="I4164" s="160">
        <v>43816</v>
      </c>
      <c r="J4164" s="161" t="s">
        <v>5</v>
      </c>
      <c r="K4164" s="162"/>
      <c r="L4164" s="163" t="s">
        <v>498</v>
      </c>
      <c r="M4164" s="171">
        <v>0</v>
      </c>
      <c r="N4164" s="164">
        <v>23073.599999999999</v>
      </c>
      <c r="O4164" s="162" t="s">
        <v>468</v>
      </c>
      <c r="P4164" s="160">
        <v>43816</v>
      </c>
      <c r="Q4164" s="162" t="s">
        <v>505</v>
      </c>
      <c r="R4164" s="164">
        <v>23073.599999999999</v>
      </c>
      <c r="S4164" s="163"/>
      <c r="T4164" s="163"/>
      <c r="U4164" s="161" t="s">
        <v>10</v>
      </c>
      <c r="V4164" s="161" t="s">
        <v>11</v>
      </c>
      <c r="W4164" s="161" t="s">
        <v>12</v>
      </c>
      <c r="X4164" s="161" t="s">
        <v>13</v>
      </c>
      <c r="Y4164" s="165">
        <v>6250</v>
      </c>
      <c r="Z4164" s="165">
        <v>9311105</v>
      </c>
      <c r="AA4164" s="166">
        <v>5.0451588244580523E-3</v>
      </c>
      <c r="AB4164" s="167" t="s">
        <v>962</v>
      </c>
      <c r="AC4164" s="168" t="s">
        <v>3293</v>
      </c>
    </row>
    <row r="4165" spans="1:29" x14ac:dyDescent="0.3">
      <c r="A4165" s="156" t="s">
        <v>1721</v>
      </c>
      <c r="B4165" s="157">
        <v>4</v>
      </c>
      <c r="C4165" s="158" t="s">
        <v>310</v>
      </c>
      <c r="D4165" s="158" t="s">
        <v>448</v>
      </c>
      <c r="E4165" s="156" t="s">
        <v>428</v>
      </c>
      <c r="F4165" s="159" t="s">
        <v>2643</v>
      </c>
      <c r="G4165" s="158" t="s">
        <v>310</v>
      </c>
      <c r="H4165" s="160">
        <v>43647</v>
      </c>
      <c r="I4165" s="160">
        <v>44125</v>
      </c>
      <c r="J4165" s="161" t="s">
        <v>979</v>
      </c>
      <c r="K4165" s="162"/>
      <c r="L4165" s="163" t="s">
        <v>498</v>
      </c>
      <c r="M4165" s="171">
        <v>0</v>
      </c>
      <c r="N4165" s="164">
        <v>69220.800000000003</v>
      </c>
      <c r="O4165" s="162" t="s">
        <v>696</v>
      </c>
      <c r="P4165" s="160">
        <v>44125</v>
      </c>
      <c r="Q4165" s="162" t="s">
        <v>1273</v>
      </c>
      <c r="R4165" s="164">
        <v>69220.800000000003</v>
      </c>
      <c r="S4165" s="163"/>
      <c r="T4165" s="163"/>
      <c r="U4165" s="161" t="s">
        <v>10</v>
      </c>
      <c r="V4165" s="161" t="s">
        <v>11</v>
      </c>
      <c r="W4165" s="161" t="s">
        <v>12</v>
      </c>
      <c r="X4165" s="161" t="s">
        <v>13</v>
      </c>
      <c r="Y4165" s="165">
        <v>6250</v>
      </c>
      <c r="Z4165" s="165">
        <v>9311105</v>
      </c>
      <c r="AA4165" s="166">
        <v>1.5135476473374158E-2</v>
      </c>
      <c r="AB4165" s="167" t="s">
        <v>962</v>
      </c>
      <c r="AC4165" s="168" t="s">
        <v>3293</v>
      </c>
    </row>
    <row r="4166" spans="1:29" x14ac:dyDescent="0.3">
      <c r="A4166" s="156" t="s">
        <v>1721</v>
      </c>
      <c r="B4166" s="157">
        <v>4</v>
      </c>
      <c r="C4166" s="158" t="s">
        <v>310</v>
      </c>
      <c r="D4166" s="158" t="s">
        <v>448</v>
      </c>
      <c r="E4166" s="156" t="s">
        <v>428</v>
      </c>
      <c r="F4166" s="159" t="s">
        <v>2643</v>
      </c>
      <c r="G4166" s="158" t="s">
        <v>310</v>
      </c>
      <c r="H4166" s="160">
        <v>43647</v>
      </c>
      <c r="I4166" s="160">
        <v>44364</v>
      </c>
      <c r="J4166" s="161" t="s">
        <v>979</v>
      </c>
      <c r="K4166" s="162"/>
      <c r="L4166" s="163" t="s">
        <v>498</v>
      </c>
      <c r="M4166" s="171">
        <v>0</v>
      </c>
      <c r="N4166" s="164">
        <v>138441.60000000001</v>
      </c>
      <c r="O4166" s="162" t="s">
        <v>1011</v>
      </c>
      <c r="P4166" s="160">
        <v>44364</v>
      </c>
      <c r="Q4166" s="162" t="s">
        <v>2151</v>
      </c>
      <c r="R4166" s="164">
        <v>138441.60000000001</v>
      </c>
      <c r="S4166" s="163"/>
      <c r="T4166" s="163"/>
      <c r="U4166" s="161" t="s">
        <v>10</v>
      </c>
      <c r="V4166" s="161" t="s">
        <v>11</v>
      </c>
      <c r="W4166" s="161" t="s">
        <v>12</v>
      </c>
      <c r="X4166" s="161" t="s">
        <v>13</v>
      </c>
      <c r="Y4166" s="165">
        <v>6250</v>
      </c>
      <c r="Z4166" s="165">
        <v>9311105</v>
      </c>
      <c r="AA4166" s="166">
        <v>3.0270952946748315E-2</v>
      </c>
      <c r="AB4166" s="167" t="s">
        <v>962</v>
      </c>
      <c r="AC4166" s="168" t="s">
        <v>3293</v>
      </c>
    </row>
    <row r="4167" spans="1:29" x14ac:dyDescent="0.3">
      <c r="A4167" s="156" t="s">
        <v>1721</v>
      </c>
      <c r="B4167" s="157">
        <v>4</v>
      </c>
      <c r="C4167" s="158" t="s">
        <v>310</v>
      </c>
      <c r="D4167" s="158" t="s">
        <v>448</v>
      </c>
      <c r="E4167" s="156" t="s">
        <v>428</v>
      </c>
      <c r="F4167" s="159" t="s">
        <v>2643</v>
      </c>
      <c r="G4167" s="158" t="s">
        <v>310</v>
      </c>
      <c r="H4167" s="160">
        <v>43647</v>
      </c>
      <c r="I4167" s="160">
        <v>45279</v>
      </c>
      <c r="J4167" s="161" t="s">
        <v>5251</v>
      </c>
      <c r="K4167" s="162" t="s">
        <v>449</v>
      </c>
      <c r="L4167" s="163" t="s">
        <v>498</v>
      </c>
      <c r="M4167" s="171">
        <v>0</v>
      </c>
      <c r="N4167" s="164">
        <v>12144</v>
      </c>
      <c r="O4167" s="162" t="s">
        <v>5627</v>
      </c>
      <c r="P4167" s="160">
        <v>45279</v>
      </c>
      <c r="Q4167" s="162" t="s">
        <v>5628</v>
      </c>
      <c r="R4167" s="164">
        <v>12144</v>
      </c>
      <c r="S4167" s="163"/>
      <c r="T4167" s="163"/>
      <c r="U4167" s="161" t="s">
        <v>10</v>
      </c>
      <c r="V4167" s="161" t="s">
        <v>11</v>
      </c>
      <c r="W4167" s="161" t="s">
        <v>12</v>
      </c>
      <c r="X4167" s="161" t="s">
        <v>13</v>
      </c>
      <c r="Y4167" s="165">
        <v>6250</v>
      </c>
      <c r="Z4167" s="165">
        <v>9311105</v>
      </c>
      <c r="AA4167" s="166">
        <v>2.6553467497147645E-3</v>
      </c>
      <c r="AB4167" s="167" t="s">
        <v>962</v>
      </c>
      <c r="AC4167" s="168" t="s">
        <v>3293</v>
      </c>
    </row>
    <row r="4168" spans="1:29" x14ac:dyDescent="0.3">
      <c r="A4168" s="156" t="s">
        <v>1722</v>
      </c>
      <c r="B4168" s="157">
        <v>8</v>
      </c>
      <c r="C4168" s="158" t="s">
        <v>310</v>
      </c>
      <c r="D4168" s="158" t="s">
        <v>450</v>
      </c>
      <c r="E4168" s="156" t="s">
        <v>428</v>
      </c>
      <c r="F4168" s="159" t="s">
        <v>2643</v>
      </c>
      <c r="G4168" s="158" t="s">
        <v>310</v>
      </c>
      <c r="H4168" s="160">
        <v>43647</v>
      </c>
      <c r="I4168" s="160">
        <v>43816</v>
      </c>
      <c r="J4168" s="161" t="s">
        <v>5</v>
      </c>
      <c r="K4168" s="162"/>
      <c r="L4168" s="163" t="s">
        <v>498</v>
      </c>
      <c r="M4168" s="171">
        <v>0</v>
      </c>
      <c r="N4168" s="164">
        <v>24518.639999999999</v>
      </c>
      <c r="O4168" s="162" t="s">
        <v>468</v>
      </c>
      <c r="P4168" s="160">
        <v>43816</v>
      </c>
      <c r="Q4168" s="162" t="s">
        <v>505</v>
      </c>
      <c r="R4168" s="164">
        <v>24518.639999999999</v>
      </c>
      <c r="S4168" s="163"/>
      <c r="T4168" s="163"/>
      <c r="U4168" s="161" t="s">
        <v>10</v>
      </c>
      <c r="V4168" s="161" t="s">
        <v>11</v>
      </c>
      <c r="W4168" s="161" t="s">
        <v>12</v>
      </c>
      <c r="X4168" s="161" t="s">
        <v>13</v>
      </c>
      <c r="Y4168" s="165">
        <v>6250</v>
      </c>
      <c r="Z4168" s="165">
        <v>9331105</v>
      </c>
      <c r="AA4168" s="166">
        <v>5.3611240967907127E-3</v>
      </c>
      <c r="AB4168" s="167" t="s">
        <v>963</v>
      </c>
      <c r="AC4168" s="168" t="s">
        <v>3298</v>
      </c>
    </row>
    <row r="4169" spans="1:29" x14ac:dyDescent="0.3">
      <c r="A4169" s="156" t="s">
        <v>1722</v>
      </c>
      <c r="B4169" s="157">
        <v>8</v>
      </c>
      <c r="C4169" s="158" t="s">
        <v>310</v>
      </c>
      <c r="D4169" s="158" t="s">
        <v>450</v>
      </c>
      <c r="E4169" s="156" t="s">
        <v>428</v>
      </c>
      <c r="F4169" s="159" t="s">
        <v>2643</v>
      </c>
      <c r="G4169" s="158" t="s">
        <v>310</v>
      </c>
      <c r="H4169" s="160">
        <v>43647</v>
      </c>
      <c r="I4169" s="160">
        <v>44313</v>
      </c>
      <c r="J4169" s="161" t="s">
        <v>979</v>
      </c>
      <c r="K4169" s="162"/>
      <c r="L4169" s="163" t="s">
        <v>498</v>
      </c>
      <c r="M4169" s="171">
        <v>0</v>
      </c>
      <c r="N4169" s="164">
        <v>220667.81</v>
      </c>
      <c r="O4169" s="162" t="s">
        <v>738</v>
      </c>
      <c r="P4169" s="160">
        <v>44313</v>
      </c>
      <c r="Q4169" s="162" t="s">
        <v>1930</v>
      </c>
      <c r="R4169" s="164">
        <v>220667.81</v>
      </c>
      <c r="S4169" s="163"/>
      <c r="T4169" s="163"/>
      <c r="U4169" s="161" t="s">
        <v>10</v>
      </c>
      <c r="V4169" s="161" t="s">
        <v>11</v>
      </c>
      <c r="W4169" s="161" t="s">
        <v>12</v>
      </c>
      <c r="X4169" s="161" t="s">
        <v>13</v>
      </c>
      <c r="Y4169" s="165">
        <v>6250</v>
      </c>
      <c r="Z4169" s="165">
        <v>9331105</v>
      </c>
      <c r="AA4169" s="166">
        <v>4.8250127803868184E-2</v>
      </c>
      <c r="AB4169" s="167" t="s">
        <v>963</v>
      </c>
      <c r="AC4169" s="168" t="s">
        <v>3298</v>
      </c>
    </row>
    <row r="4170" spans="1:29" x14ac:dyDescent="0.3">
      <c r="A4170" s="156" t="s">
        <v>1722</v>
      </c>
      <c r="B4170" s="157">
        <v>8</v>
      </c>
      <c r="C4170" s="158" t="s">
        <v>310</v>
      </c>
      <c r="D4170" s="158" t="s">
        <v>450</v>
      </c>
      <c r="E4170" s="156" t="s">
        <v>428</v>
      </c>
      <c r="F4170" s="159" t="s">
        <v>2643</v>
      </c>
      <c r="G4170" s="158" t="s">
        <v>310</v>
      </c>
      <c r="H4170" s="160">
        <v>43647</v>
      </c>
      <c r="I4170" s="160">
        <v>45279</v>
      </c>
      <c r="J4170" s="161" t="s">
        <v>5251</v>
      </c>
      <c r="K4170" s="162" t="s">
        <v>451</v>
      </c>
      <c r="L4170" s="163" t="s">
        <v>498</v>
      </c>
      <c r="M4170" s="171">
        <v>0</v>
      </c>
      <c r="N4170" s="164">
        <v>12904.549999999988</v>
      </c>
      <c r="O4170" s="162" t="s">
        <v>5627</v>
      </c>
      <c r="P4170" s="160">
        <v>45279</v>
      </c>
      <c r="Q4170" s="162" t="s">
        <v>5628</v>
      </c>
      <c r="R4170" s="164">
        <v>12904.55</v>
      </c>
      <c r="S4170" s="163"/>
      <c r="T4170" s="163"/>
      <c r="U4170" s="161" t="s">
        <v>10</v>
      </c>
      <c r="V4170" s="161" t="s">
        <v>11</v>
      </c>
      <c r="W4170" s="161" t="s">
        <v>12</v>
      </c>
      <c r="X4170" s="161" t="s">
        <v>13</v>
      </c>
      <c r="Y4170" s="165">
        <v>6250</v>
      </c>
      <c r="Z4170" s="165">
        <v>9331105</v>
      </c>
      <c r="AA4170" s="166">
        <v>2.8216448368767839E-3</v>
      </c>
      <c r="AB4170" s="167" t="s">
        <v>963</v>
      </c>
      <c r="AC4170" s="168" t="s">
        <v>3298</v>
      </c>
    </row>
    <row r="4171" spans="1:29" x14ac:dyDescent="0.3">
      <c r="A4171" s="156" t="s">
        <v>1723</v>
      </c>
      <c r="B4171" s="157">
        <v>9</v>
      </c>
      <c r="C4171" s="158" t="s">
        <v>310</v>
      </c>
      <c r="D4171" s="158" t="s">
        <v>328</v>
      </c>
      <c r="E4171" s="156" t="s">
        <v>428</v>
      </c>
      <c r="F4171" s="159" t="s">
        <v>2643</v>
      </c>
      <c r="G4171" s="158" t="s">
        <v>310</v>
      </c>
      <c r="H4171" s="160">
        <v>43647</v>
      </c>
      <c r="I4171" s="160">
        <v>43816</v>
      </c>
      <c r="J4171" s="161" t="s">
        <v>5</v>
      </c>
      <c r="K4171" s="162"/>
      <c r="L4171" s="163" t="s">
        <v>498</v>
      </c>
      <c r="M4171" s="171">
        <v>0</v>
      </c>
      <c r="N4171" s="164">
        <v>28760.11</v>
      </c>
      <c r="O4171" s="162" t="s">
        <v>468</v>
      </c>
      <c r="P4171" s="160">
        <v>43816</v>
      </c>
      <c r="Q4171" s="162" t="s">
        <v>505</v>
      </c>
      <c r="R4171" s="164">
        <v>28760.11</v>
      </c>
      <c r="S4171" s="163"/>
      <c r="T4171" s="163"/>
      <c r="U4171" s="161" t="s">
        <v>10</v>
      </c>
      <c r="V4171" s="161" t="s">
        <v>11</v>
      </c>
      <c r="W4171" s="161" t="s">
        <v>12</v>
      </c>
      <c r="X4171" s="161" t="s">
        <v>13</v>
      </c>
      <c r="Y4171" s="165">
        <v>6250</v>
      </c>
      <c r="Z4171" s="165">
        <v>9371105</v>
      </c>
      <c r="AA4171" s="166">
        <v>6.2885428697248931E-3</v>
      </c>
      <c r="AB4171" s="167" t="s">
        <v>964</v>
      </c>
      <c r="AC4171" s="168" t="s">
        <v>3328</v>
      </c>
    </row>
    <row r="4172" spans="1:29" x14ac:dyDescent="0.3">
      <c r="A4172" s="156" t="s">
        <v>1723</v>
      </c>
      <c r="B4172" s="157">
        <v>9</v>
      </c>
      <c r="C4172" s="158" t="s">
        <v>310</v>
      </c>
      <c r="D4172" s="158" t="s">
        <v>328</v>
      </c>
      <c r="E4172" s="156" t="s">
        <v>428</v>
      </c>
      <c r="F4172" s="159" t="s">
        <v>2643</v>
      </c>
      <c r="G4172" s="158" t="s">
        <v>310</v>
      </c>
      <c r="H4172" s="160">
        <v>43647</v>
      </c>
      <c r="I4172" s="160">
        <v>44313</v>
      </c>
      <c r="J4172" s="161" t="s">
        <v>979</v>
      </c>
      <c r="K4172" s="162"/>
      <c r="L4172" s="163" t="s">
        <v>498</v>
      </c>
      <c r="M4172" s="171">
        <v>0</v>
      </c>
      <c r="N4172" s="164">
        <v>258840.99</v>
      </c>
      <c r="O4172" s="162" t="s">
        <v>738</v>
      </c>
      <c r="P4172" s="160">
        <v>44313</v>
      </c>
      <c r="Q4172" s="162" t="s">
        <v>1930</v>
      </c>
      <c r="R4172" s="164">
        <v>258840.99</v>
      </c>
      <c r="S4172" s="163"/>
      <c r="T4172" s="163"/>
      <c r="U4172" s="161" t="s">
        <v>10</v>
      </c>
      <c r="V4172" s="161" t="s">
        <v>11</v>
      </c>
      <c r="W4172" s="161" t="s">
        <v>12</v>
      </c>
      <c r="X4172" s="161" t="s">
        <v>13</v>
      </c>
      <c r="Y4172" s="165">
        <v>6250</v>
      </c>
      <c r="Z4172" s="165">
        <v>9371105</v>
      </c>
      <c r="AA4172" s="166">
        <v>5.6596885827524028E-2</v>
      </c>
      <c r="AB4172" s="167" t="s">
        <v>964</v>
      </c>
      <c r="AC4172" s="168" t="s">
        <v>3328</v>
      </c>
    </row>
    <row r="4173" spans="1:29" x14ac:dyDescent="0.3">
      <c r="A4173" s="156" t="s">
        <v>1723</v>
      </c>
      <c r="B4173" s="157">
        <v>9</v>
      </c>
      <c r="C4173" s="158" t="s">
        <v>310</v>
      </c>
      <c r="D4173" s="158" t="s">
        <v>328</v>
      </c>
      <c r="E4173" s="156" t="s">
        <v>428</v>
      </c>
      <c r="F4173" s="159" t="s">
        <v>2643</v>
      </c>
      <c r="G4173" s="158" t="s">
        <v>310</v>
      </c>
      <c r="H4173" s="160">
        <v>43647</v>
      </c>
      <c r="I4173" s="160">
        <v>45279</v>
      </c>
      <c r="J4173" s="161" t="s">
        <v>5251</v>
      </c>
      <c r="K4173" s="162" t="s">
        <v>452</v>
      </c>
      <c r="L4173" s="163" t="s">
        <v>498</v>
      </c>
      <c r="M4173" s="171">
        <v>2.3646862246096134E-11</v>
      </c>
      <c r="N4173" s="164">
        <v>15136.900000000023</v>
      </c>
      <c r="O4173" s="162" t="s">
        <v>5627</v>
      </c>
      <c r="P4173" s="160">
        <v>45279</v>
      </c>
      <c r="Q4173" s="162" t="s">
        <v>5628</v>
      </c>
      <c r="R4173" s="164">
        <v>15136.9</v>
      </c>
      <c r="S4173" s="163"/>
      <c r="T4173" s="163"/>
      <c r="U4173" s="161" t="s">
        <v>10</v>
      </c>
      <c r="V4173" s="161" t="s">
        <v>11</v>
      </c>
      <c r="W4173" s="161" t="s">
        <v>12</v>
      </c>
      <c r="X4173" s="161" t="s">
        <v>13</v>
      </c>
      <c r="Y4173" s="165">
        <v>6250</v>
      </c>
      <c r="Z4173" s="165">
        <v>9371105</v>
      </c>
      <c r="AA4173" s="166">
        <v>3.3097594051183644E-3</v>
      </c>
      <c r="AB4173" s="167" t="s">
        <v>964</v>
      </c>
      <c r="AC4173" s="168" t="s">
        <v>3328</v>
      </c>
    </row>
    <row r="4174" spans="1:29" x14ac:dyDescent="0.3">
      <c r="A4174" s="156" t="s">
        <v>1724</v>
      </c>
      <c r="B4174" s="157">
        <v>2</v>
      </c>
      <c r="C4174" s="158" t="s">
        <v>310</v>
      </c>
      <c r="D4174" s="158" t="s">
        <v>285</v>
      </c>
      <c r="E4174" s="156" t="s">
        <v>428</v>
      </c>
      <c r="F4174" s="159" t="s">
        <v>2643</v>
      </c>
      <c r="G4174" s="158" t="s">
        <v>310</v>
      </c>
      <c r="H4174" s="160">
        <v>43647</v>
      </c>
      <c r="I4174" s="160">
        <v>43816</v>
      </c>
      <c r="J4174" s="161" t="s">
        <v>5</v>
      </c>
      <c r="K4174" s="162"/>
      <c r="L4174" s="163" t="s">
        <v>498</v>
      </c>
      <c r="M4174" s="171">
        <v>0</v>
      </c>
      <c r="N4174" s="164">
        <v>23073.599999999999</v>
      </c>
      <c r="O4174" s="162" t="s">
        <v>468</v>
      </c>
      <c r="P4174" s="160">
        <v>43816</v>
      </c>
      <c r="Q4174" s="162" t="s">
        <v>505</v>
      </c>
      <c r="R4174" s="164">
        <v>23073.599999999999</v>
      </c>
      <c r="S4174" s="163"/>
      <c r="T4174" s="163"/>
      <c r="U4174" s="161" t="s">
        <v>10</v>
      </c>
      <c r="V4174" s="161" t="s">
        <v>11</v>
      </c>
      <c r="W4174" s="161" t="s">
        <v>12</v>
      </c>
      <c r="X4174" s="161" t="s">
        <v>13</v>
      </c>
      <c r="Y4174" s="165">
        <v>6250</v>
      </c>
      <c r="Z4174" s="165">
        <v>9381105</v>
      </c>
      <c r="AA4174" s="166">
        <v>5.0451588244580523E-3</v>
      </c>
      <c r="AB4174" s="167" t="s">
        <v>965</v>
      </c>
      <c r="AC4174" s="168" t="s">
        <v>3333</v>
      </c>
    </row>
    <row r="4175" spans="1:29" x14ac:dyDescent="0.3">
      <c r="A4175" s="156" t="s">
        <v>1724</v>
      </c>
      <c r="B4175" s="157">
        <v>2</v>
      </c>
      <c r="C4175" s="158" t="s">
        <v>310</v>
      </c>
      <c r="D4175" s="158" t="s">
        <v>285</v>
      </c>
      <c r="E4175" s="156" t="s">
        <v>428</v>
      </c>
      <c r="F4175" s="159" t="s">
        <v>2643</v>
      </c>
      <c r="G4175" s="158" t="s">
        <v>310</v>
      </c>
      <c r="H4175" s="160">
        <v>43647</v>
      </c>
      <c r="I4175" s="160">
        <v>44125</v>
      </c>
      <c r="J4175" s="161" t="s">
        <v>979</v>
      </c>
      <c r="K4175" s="162"/>
      <c r="L4175" s="163" t="s">
        <v>498</v>
      </c>
      <c r="M4175" s="171">
        <v>0</v>
      </c>
      <c r="N4175" s="164">
        <v>69220.800000000003</v>
      </c>
      <c r="O4175" s="162" t="s">
        <v>696</v>
      </c>
      <c r="P4175" s="160">
        <v>44125</v>
      </c>
      <c r="Q4175" s="162" t="s">
        <v>1273</v>
      </c>
      <c r="R4175" s="164">
        <v>69220.800000000003</v>
      </c>
      <c r="S4175" s="163"/>
      <c r="T4175" s="163"/>
      <c r="U4175" s="161" t="s">
        <v>10</v>
      </c>
      <c r="V4175" s="161" t="s">
        <v>11</v>
      </c>
      <c r="W4175" s="161" t="s">
        <v>12</v>
      </c>
      <c r="X4175" s="161" t="s">
        <v>13</v>
      </c>
      <c r="Y4175" s="165">
        <v>6250</v>
      </c>
      <c r="Z4175" s="165">
        <v>9381105</v>
      </c>
      <c r="AA4175" s="166">
        <v>1.5135476473374158E-2</v>
      </c>
      <c r="AB4175" s="167" t="s">
        <v>965</v>
      </c>
      <c r="AC4175" s="168" t="s">
        <v>3333</v>
      </c>
    </row>
    <row r="4176" spans="1:29" x14ac:dyDescent="0.3">
      <c r="A4176" s="156" t="s">
        <v>1724</v>
      </c>
      <c r="B4176" s="157">
        <v>2</v>
      </c>
      <c r="C4176" s="158" t="s">
        <v>310</v>
      </c>
      <c r="D4176" s="158" t="s">
        <v>285</v>
      </c>
      <c r="E4176" s="156" t="s">
        <v>428</v>
      </c>
      <c r="F4176" s="159" t="s">
        <v>2643</v>
      </c>
      <c r="G4176" s="158" t="s">
        <v>310</v>
      </c>
      <c r="H4176" s="160">
        <v>43647</v>
      </c>
      <c r="I4176" s="160">
        <v>44204</v>
      </c>
      <c r="J4176" s="161" t="s">
        <v>979</v>
      </c>
      <c r="K4176" s="162"/>
      <c r="L4176" s="163" t="s">
        <v>498</v>
      </c>
      <c r="M4176" s="171">
        <v>0</v>
      </c>
      <c r="N4176" s="164">
        <v>138441.60000000001</v>
      </c>
      <c r="O4176" s="162" t="s">
        <v>738</v>
      </c>
      <c r="P4176" s="160">
        <v>44204</v>
      </c>
      <c r="Q4176" s="162" t="s">
        <v>1506</v>
      </c>
      <c r="R4176" s="164">
        <v>138441.60000000001</v>
      </c>
      <c r="S4176" s="163"/>
      <c r="T4176" s="163"/>
      <c r="U4176" s="161" t="s">
        <v>10</v>
      </c>
      <c r="V4176" s="161" t="s">
        <v>11</v>
      </c>
      <c r="W4176" s="161" t="s">
        <v>12</v>
      </c>
      <c r="X4176" s="161" t="s">
        <v>13</v>
      </c>
      <c r="Y4176" s="165">
        <v>6250</v>
      </c>
      <c r="Z4176" s="165">
        <v>9381105</v>
      </c>
      <c r="AA4176" s="166">
        <v>3.0270952946748315E-2</v>
      </c>
      <c r="AB4176" s="167" t="s">
        <v>965</v>
      </c>
      <c r="AC4176" s="168" t="s">
        <v>3333</v>
      </c>
    </row>
    <row r="4177" spans="1:29" x14ac:dyDescent="0.3">
      <c r="A4177" s="156" t="s">
        <v>1724</v>
      </c>
      <c r="B4177" s="157">
        <v>2</v>
      </c>
      <c r="C4177" s="158" t="s">
        <v>310</v>
      </c>
      <c r="D4177" s="158" t="s">
        <v>285</v>
      </c>
      <c r="E4177" s="156" t="s">
        <v>428</v>
      </c>
      <c r="F4177" s="159" t="s">
        <v>2643</v>
      </c>
      <c r="G4177" s="158" t="s">
        <v>310</v>
      </c>
      <c r="H4177" s="160">
        <v>43647</v>
      </c>
      <c r="I4177" s="160">
        <v>45279</v>
      </c>
      <c r="J4177" s="161" t="s">
        <v>5251</v>
      </c>
      <c r="K4177" s="162" t="s">
        <v>453</v>
      </c>
      <c r="L4177" s="163" t="s">
        <v>498</v>
      </c>
      <c r="M4177" s="171">
        <v>0</v>
      </c>
      <c r="N4177" s="164">
        <v>12144</v>
      </c>
      <c r="O4177" s="162" t="s">
        <v>5627</v>
      </c>
      <c r="P4177" s="160">
        <v>45279</v>
      </c>
      <c r="Q4177" s="162" t="s">
        <v>5628</v>
      </c>
      <c r="R4177" s="164">
        <v>12144</v>
      </c>
      <c r="S4177" s="163"/>
      <c r="T4177" s="163"/>
      <c r="U4177" s="161" t="s">
        <v>10</v>
      </c>
      <c r="V4177" s="161" t="s">
        <v>11</v>
      </c>
      <c r="W4177" s="161" t="s">
        <v>12</v>
      </c>
      <c r="X4177" s="161" t="s">
        <v>13</v>
      </c>
      <c r="Y4177" s="165">
        <v>6250</v>
      </c>
      <c r="Z4177" s="165">
        <v>9381105</v>
      </c>
      <c r="AA4177" s="166">
        <v>2.6553467497147645E-3</v>
      </c>
      <c r="AB4177" s="167" t="s">
        <v>965</v>
      </c>
      <c r="AC4177" s="168" t="s">
        <v>3333</v>
      </c>
    </row>
    <row r="4178" spans="1:29" x14ac:dyDescent="0.3">
      <c r="A4178" s="156" t="s">
        <v>2485</v>
      </c>
      <c r="B4178" s="157">
        <v>1</v>
      </c>
      <c r="C4178" s="158" t="s">
        <v>2484</v>
      </c>
      <c r="D4178" s="158" t="s">
        <v>235</v>
      </c>
      <c r="E4178" s="156" t="s">
        <v>236</v>
      </c>
      <c r="F4178" s="159" t="s">
        <v>2540</v>
      </c>
      <c r="G4178" s="158" t="s">
        <v>2480</v>
      </c>
      <c r="H4178" s="160">
        <v>44571</v>
      </c>
      <c r="I4178" s="160">
        <v>44585</v>
      </c>
      <c r="J4178" s="161" t="s">
        <v>2202</v>
      </c>
      <c r="K4178" s="162" t="s">
        <v>2481</v>
      </c>
      <c r="L4178" s="163" t="s">
        <v>2505</v>
      </c>
      <c r="M4178" s="171">
        <v>0</v>
      </c>
      <c r="N4178" s="164">
        <v>1072</v>
      </c>
      <c r="O4178" s="162">
        <v>454421</v>
      </c>
      <c r="P4178" s="160">
        <v>44585</v>
      </c>
      <c r="Q4178" s="162" t="s">
        <v>2506</v>
      </c>
      <c r="R4178" s="164">
        <v>1072</v>
      </c>
      <c r="S4178" s="163" t="s">
        <v>559</v>
      </c>
      <c r="T4178" s="163"/>
      <c r="U4178" s="161" t="s">
        <v>10</v>
      </c>
      <c r="V4178" s="161" t="s">
        <v>11</v>
      </c>
      <c r="W4178" s="161" t="s">
        <v>12</v>
      </c>
      <c r="X4178" s="161" t="s">
        <v>13</v>
      </c>
      <c r="Y4178" s="165">
        <v>6233</v>
      </c>
      <c r="Z4178" s="165">
        <v>9241102</v>
      </c>
      <c r="AA4178" s="166">
        <v>1</v>
      </c>
      <c r="AB4178" s="167" t="s">
        <v>2479</v>
      </c>
      <c r="AC4178" s="168" t="s">
        <v>3256</v>
      </c>
    </row>
    <row r="4179" spans="1:29" x14ac:dyDescent="0.3">
      <c r="A4179" s="156" t="s">
        <v>1697</v>
      </c>
      <c r="B4179" s="157">
        <v>2</v>
      </c>
      <c r="C4179" s="158" t="s">
        <v>1473</v>
      </c>
      <c r="D4179" s="158" t="s">
        <v>275</v>
      </c>
      <c r="E4179" s="156" t="s">
        <v>236</v>
      </c>
      <c r="F4179" s="159" t="s">
        <v>5599</v>
      </c>
      <c r="G4179" s="158" t="s">
        <v>341</v>
      </c>
      <c r="H4179" s="160">
        <v>43298</v>
      </c>
      <c r="I4179" s="160">
        <v>43424</v>
      </c>
      <c r="J4179" s="161" t="s">
        <v>265</v>
      </c>
      <c r="K4179" s="162"/>
      <c r="L4179" s="163" t="s">
        <v>387</v>
      </c>
      <c r="M4179" s="171">
        <v>0</v>
      </c>
      <c r="N4179" s="164">
        <v>1515.6</v>
      </c>
      <c r="O4179" s="162" t="s">
        <v>388</v>
      </c>
      <c r="P4179" s="160">
        <v>43424</v>
      </c>
      <c r="Q4179" s="162">
        <v>24940853</v>
      </c>
      <c r="R4179" s="164">
        <v>1515.6</v>
      </c>
      <c r="S4179" s="163" t="s">
        <v>637</v>
      </c>
      <c r="T4179" s="163"/>
      <c r="U4179" s="161" t="s">
        <v>10</v>
      </c>
      <c r="V4179" s="161" t="s">
        <v>11</v>
      </c>
      <c r="W4179" s="161" t="s">
        <v>12</v>
      </c>
      <c r="X4179" s="161" t="s">
        <v>13</v>
      </c>
      <c r="Y4179" s="165">
        <v>6210</v>
      </c>
      <c r="Z4179" s="165">
        <v>9191102</v>
      </c>
      <c r="AA4179" s="166">
        <v>3.723267572638847E-2</v>
      </c>
      <c r="AB4179" s="167" t="s">
        <v>1966</v>
      </c>
      <c r="AC4179" s="168" t="s">
        <v>3226</v>
      </c>
    </row>
    <row r="4180" spans="1:29" x14ac:dyDescent="0.3">
      <c r="A4180" s="156" t="s">
        <v>1697</v>
      </c>
      <c r="B4180" s="157">
        <v>2</v>
      </c>
      <c r="C4180" s="158" t="s">
        <v>1473</v>
      </c>
      <c r="D4180" s="158" t="s">
        <v>275</v>
      </c>
      <c r="E4180" s="156" t="s">
        <v>236</v>
      </c>
      <c r="F4180" s="159" t="s">
        <v>5599</v>
      </c>
      <c r="G4180" s="158" t="s">
        <v>341</v>
      </c>
      <c r="H4180" s="160">
        <v>43298</v>
      </c>
      <c r="I4180" s="160">
        <v>43502</v>
      </c>
      <c r="J4180" s="161" t="s">
        <v>265</v>
      </c>
      <c r="K4180" s="162"/>
      <c r="L4180" s="163" t="s">
        <v>387</v>
      </c>
      <c r="M4180" s="171">
        <v>0</v>
      </c>
      <c r="N4180" s="164">
        <v>3410.12</v>
      </c>
      <c r="O4180" s="162" t="s">
        <v>389</v>
      </c>
      <c r="P4180" s="160">
        <v>43502</v>
      </c>
      <c r="Q4180" s="162">
        <v>25078803</v>
      </c>
      <c r="R4180" s="164">
        <v>3410.12</v>
      </c>
      <c r="S4180" s="163" t="s">
        <v>637</v>
      </c>
      <c r="T4180" s="163"/>
      <c r="U4180" s="161" t="s">
        <v>10</v>
      </c>
      <c r="V4180" s="161" t="s">
        <v>11</v>
      </c>
      <c r="W4180" s="161" t="s">
        <v>12</v>
      </c>
      <c r="X4180" s="161" t="s">
        <v>13</v>
      </c>
      <c r="Y4180" s="165">
        <v>6210</v>
      </c>
      <c r="Z4180" s="165">
        <v>9191102</v>
      </c>
      <c r="AA4180" s="166">
        <v>8.3774011710261193E-2</v>
      </c>
      <c r="AB4180" s="167" t="s">
        <v>1966</v>
      </c>
      <c r="AC4180" s="168" t="s">
        <v>3226</v>
      </c>
    </row>
    <row r="4181" spans="1:29" x14ac:dyDescent="0.3">
      <c r="A4181" s="156" t="s">
        <v>1697</v>
      </c>
      <c r="B4181" s="157">
        <v>2</v>
      </c>
      <c r="C4181" s="158" t="s">
        <v>1473</v>
      </c>
      <c r="D4181" s="158" t="s">
        <v>275</v>
      </c>
      <c r="E4181" s="156" t="s">
        <v>236</v>
      </c>
      <c r="F4181" s="159" t="s">
        <v>5599</v>
      </c>
      <c r="G4181" s="158" t="s">
        <v>341</v>
      </c>
      <c r="H4181" s="160">
        <v>43298</v>
      </c>
      <c r="I4181" s="160">
        <v>43552</v>
      </c>
      <c r="J4181" s="161" t="s">
        <v>265</v>
      </c>
      <c r="K4181" s="162"/>
      <c r="L4181" s="163" t="s">
        <v>387</v>
      </c>
      <c r="M4181" s="171">
        <v>0</v>
      </c>
      <c r="N4181" s="164">
        <v>4774.16</v>
      </c>
      <c r="O4181" s="162" t="s">
        <v>390</v>
      </c>
      <c r="P4181" s="160">
        <v>43552</v>
      </c>
      <c r="Q4181" s="162">
        <v>25196520</v>
      </c>
      <c r="R4181" s="164">
        <v>4774.16</v>
      </c>
      <c r="S4181" s="163" t="s">
        <v>637</v>
      </c>
      <c r="T4181" s="163"/>
      <c r="U4181" s="161" t="s">
        <v>10</v>
      </c>
      <c r="V4181" s="161" t="s">
        <v>11</v>
      </c>
      <c r="W4181" s="161" t="s">
        <v>12</v>
      </c>
      <c r="X4181" s="161" t="s">
        <v>13</v>
      </c>
      <c r="Y4181" s="165">
        <v>6210</v>
      </c>
      <c r="Z4181" s="165">
        <v>9191102</v>
      </c>
      <c r="AA4181" s="166">
        <v>0.11728341986401082</v>
      </c>
      <c r="AB4181" s="167" t="s">
        <v>1966</v>
      </c>
      <c r="AC4181" s="168" t="s">
        <v>3226</v>
      </c>
    </row>
    <row r="4182" spans="1:29" x14ac:dyDescent="0.3">
      <c r="A4182" s="156" t="s">
        <v>1697</v>
      </c>
      <c r="B4182" s="157">
        <v>2</v>
      </c>
      <c r="C4182" s="158" t="s">
        <v>1473</v>
      </c>
      <c r="D4182" s="158" t="s">
        <v>275</v>
      </c>
      <c r="E4182" s="156" t="s">
        <v>236</v>
      </c>
      <c r="F4182" s="159" t="s">
        <v>5599</v>
      </c>
      <c r="G4182" s="158" t="s">
        <v>341</v>
      </c>
      <c r="H4182" s="160">
        <v>43298</v>
      </c>
      <c r="I4182" s="160">
        <v>43713</v>
      </c>
      <c r="J4182" s="161" t="s">
        <v>265</v>
      </c>
      <c r="K4182" s="162"/>
      <c r="L4182" s="163" t="s">
        <v>387</v>
      </c>
      <c r="M4182" s="171">
        <v>0</v>
      </c>
      <c r="N4182" s="164">
        <v>14928.74</v>
      </c>
      <c r="O4182" s="162" t="s">
        <v>391</v>
      </c>
      <c r="P4182" s="160">
        <v>43713</v>
      </c>
      <c r="Q4182" s="162" t="s">
        <v>787</v>
      </c>
      <c r="R4182" s="164">
        <v>14928.74</v>
      </c>
      <c r="S4182" s="163" t="s">
        <v>637</v>
      </c>
      <c r="T4182" s="163"/>
      <c r="U4182" s="161" t="s">
        <v>10</v>
      </c>
      <c r="V4182" s="161" t="s">
        <v>11</v>
      </c>
      <c r="W4182" s="161" t="s">
        <v>12</v>
      </c>
      <c r="X4182" s="161" t="s">
        <v>13</v>
      </c>
      <c r="Y4182" s="165">
        <v>6210</v>
      </c>
      <c r="Z4182" s="165">
        <v>9191102</v>
      </c>
      <c r="AA4182" s="166">
        <v>0.36674382120847498</v>
      </c>
      <c r="AB4182" s="167" t="s">
        <v>1966</v>
      </c>
      <c r="AC4182" s="168" t="s">
        <v>3226</v>
      </c>
    </row>
    <row r="4183" spans="1:29" x14ac:dyDescent="0.3">
      <c r="A4183" s="156" t="s">
        <v>1697</v>
      </c>
      <c r="B4183" s="157">
        <v>2</v>
      </c>
      <c r="C4183" s="158" t="s">
        <v>1473</v>
      </c>
      <c r="D4183" s="158" t="s">
        <v>275</v>
      </c>
      <c r="E4183" s="156" t="s">
        <v>236</v>
      </c>
      <c r="F4183" s="159" t="s">
        <v>5599</v>
      </c>
      <c r="G4183" s="158" t="s">
        <v>341</v>
      </c>
      <c r="H4183" s="160">
        <v>43298</v>
      </c>
      <c r="I4183" s="160">
        <v>43784</v>
      </c>
      <c r="J4183" s="161" t="s">
        <v>5</v>
      </c>
      <c r="K4183" s="162"/>
      <c r="L4183" s="163" t="s">
        <v>387</v>
      </c>
      <c r="M4183" s="171">
        <v>0</v>
      </c>
      <c r="N4183" s="164">
        <v>2816</v>
      </c>
      <c r="O4183" s="162" t="s">
        <v>470</v>
      </c>
      <c r="P4183" s="160">
        <v>43784</v>
      </c>
      <c r="Q4183" s="162" t="s">
        <v>794</v>
      </c>
      <c r="R4183" s="164">
        <v>2816</v>
      </c>
      <c r="S4183" s="163" t="s">
        <v>637</v>
      </c>
      <c r="T4183" s="163"/>
      <c r="U4183" s="161" t="s">
        <v>10</v>
      </c>
      <c r="V4183" s="161" t="s">
        <v>11</v>
      </c>
      <c r="W4183" s="161" t="s">
        <v>12</v>
      </c>
      <c r="X4183" s="161" t="s">
        <v>13</v>
      </c>
      <c r="Y4183" s="165">
        <v>6210</v>
      </c>
      <c r="Z4183" s="165">
        <v>9191102</v>
      </c>
      <c r="AA4183" s="166">
        <v>6.9178684907304E-2</v>
      </c>
      <c r="AB4183" s="167" t="s">
        <v>1967</v>
      </c>
      <c r="AC4183" s="168" t="s">
        <v>3226</v>
      </c>
    </row>
    <row r="4184" spans="1:29" x14ac:dyDescent="0.3">
      <c r="A4184" s="156" t="s">
        <v>1697</v>
      </c>
      <c r="B4184" s="157">
        <v>2</v>
      </c>
      <c r="C4184" s="158" t="s">
        <v>1473</v>
      </c>
      <c r="D4184" s="158" t="s">
        <v>275</v>
      </c>
      <c r="E4184" s="156" t="s">
        <v>236</v>
      </c>
      <c r="F4184" s="159" t="s">
        <v>5599</v>
      </c>
      <c r="G4184" s="158" t="s">
        <v>341</v>
      </c>
      <c r="H4184" s="160">
        <v>43298</v>
      </c>
      <c r="I4184" s="160">
        <v>43810</v>
      </c>
      <c r="J4184" s="161" t="s">
        <v>5</v>
      </c>
      <c r="K4184" s="162"/>
      <c r="L4184" s="163" t="s">
        <v>387</v>
      </c>
      <c r="M4184" s="171">
        <v>0</v>
      </c>
      <c r="N4184" s="164">
        <v>9472.5499999999993</v>
      </c>
      <c r="O4184" s="162" t="s">
        <v>494</v>
      </c>
      <c r="P4184" s="160">
        <v>43810</v>
      </c>
      <c r="Q4184" s="162" t="s">
        <v>495</v>
      </c>
      <c r="R4184" s="164">
        <v>9472.5499999999993</v>
      </c>
      <c r="S4184" s="163" t="s">
        <v>637</v>
      </c>
      <c r="T4184" s="163"/>
      <c r="U4184" s="161" t="s">
        <v>10</v>
      </c>
      <c r="V4184" s="161" t="s">
        <v>11</v>
      </c>
      <c r="W4184" s="161" t="s">
        <v>12</v>
      </c>
      <c r="X4184" s="161" t="s">
        <v>13</v>
      </c>
      <c r="Y4184" s="165">
        <v>6210</v>
      </c>
      <c r="Z4184" s="165">
        <v>9191102</v>
      </c>
      <c r="AA4184" s="166">
        <v>0.23270545160464576</v>
      </c>
      <c r="AB4184" s="167" t="s">
        <v>1966</v>
      </c>
      <c r="AC4184" s="168" t="s">
        <v>3226</v>
      </c>
    </row>
    <row r="4185" spans="1:29" x14ac:dyDescent="0.3">
      <c r="A4185" s="156" t="s">
        <v>1697</v>
      </c>
      <c r="B4185" s="157">
        <v>2</v>
      </c>
      <c r="C4185" s="158" t="s">
        <v>1473</v>
      </c>
      <c r="D4185" s="158" t="s">
        <v>275</v>
      </c>
      <c r="E4185" s="156" t="s">
        <v>236</v>
      </c>
      <c r="F4185" s="159" t="s">
        <v>5599</v>
      </c>
      <c r="G4185" s="158" t="s">
        <v>341</v>
      </c>
      <c r="H4185" s="160">
        <v>43298</v>
      </c>
      <c r="I4185" s="160">
        <v>43986</v>
      </c>
      <c r="J4185" s="161" t="s">
        <v>5</v>
      </c>
      <c r="K4185" s="162"/>
      <c r="L4185" s="163" t="s">
        <v>387</v>
      </c>
      <c r="M4185" s="171">
        <v>0</v>
      </c>
      <c r="N4185" s="164">
        <v>3789.01</v>
      </c>
      <c r="O4185" s="162" t="s">
        <v>868</v>
      </c>
      <c r="P4185" s="160">
        <v>43986</v>
      </c>
      <c r="Q4185" s="162" t="s">
        <v>865</v>
      </c>
      <c r="R4185" s="164">
        <v>3789.01</v>
      </c>
      <c r="S4185" s="163" t="s">
        <v>637</v>
      </c>
      <c r="T4185" s="163"/>
      <c r="U4185" s="161" t="s">
        <v>10</v>
      </c>
      <c r="V4185" s="161" t="s">
        <v>11</v>
      </c>
      <c r="W4185" s="161" t="s">
        <v>12</v>
      </c>
      <c r="X4185" s="161" t="s">
        <v>13</v>
      </c>
      <c r="Y4185" s="165">
        <v>6210</v>
      </c>
      <c r="Z4185" s="165">
        <v>9191102</v>
      </c>
      <c r="AA4185" s="166">
        <v>9.308193497891476E-2</v>
      </c>
      <c r="AB4185" s="167" t="s">
        <v>1966</v>
      </c>
      <c r="AC4185" s="168" t="s">
        <v>3226</v>
      </c>
    </row>
    <row r="4186" spans="1:29" x14ac:dyDescent="0.3">
      <c r="A4186" s="156" t="s">
        <v>1697</v>
      </c>
      <c r="B4186" s="157">
        <v>2</v>
      </c>
      <c r="C4186" s="158" t="s">
        <v>1473</v>
      </c>
      <c r="D4186" s="158" t="s">
        <v>275</v>
      </c>
      <c r="E4186" s="156" t="s">
        <v>236</v>
      </c>
      <c r="F4186" s="159" t="s">
        <v>5599</v>
      </c>
      <c r="G4186" s="158" t="s">
        <v>341</v>
      </c>
      <c r="H4186" s="160">
        <v>43298</v>
      </c>
      <c r="I4186" s="160">
        <v>45268</v>
      </c>
      <c r="J4186" s="161" t="s">
        <v>5251</v>
      </c>
      <c r="K4186" s="162"/>
      <c r="L4186" s="163" t="s">
        <v>387</v>
      </c>
      <c r="M4186" s="171">
        <v>17184</v>
      </c>
      <c r="N4186" s="164">
        <v>17184</v>
      </c>
      <c r="O4186" s="162"/>
      <c r="P4186" s="160"/>
      <c r="Q4186" s="162"/>
      <c r="R4186" s="164">
        <v>0</v>
      </c>
      <c r="S4186" s="163" t="s">
        <v>637</v>
      </c>
      <c r="T4186" s="163"/>
      <c r="U4186" s="161" t="s">
        <v>10</v>
      </c>
      <c r="V4186" s="161" t="s">
        <v>11</v>
      </c>
      <c r="W4186" s="161" t="s">
        <v>12</v>
      </c>
      <c r="X4186" s="161" t="s">
        <v>13</v>
      </c>
      <c r="Y4186" s="165">
        <v>6210</v>
      </c>
      <c r="Z4186" s="165">
        <v>9191102</v>
      </c>
      <c r="AA4186" s="166">
        <v>0</v>
      </c>
      <c r="AB4186" s="167" t="s">
        <v>5591</v>
      </c>
      <c r="AC4186" s="168" t="s">
        <v>3226</v>
      </c>
    </row>
    <row r="4187" spans="1:29" x14ac:dyDescent="0.3">
      <c r="A4187" s="156" t="s">
        <v>1697</v>
      </c>
      <c r="B4187" s="157">
        <v>2</v>
      </c>
      <c r="C4187" s="158" t="s">
        <v>1473</v>
      </c>
      <c r="D4187" s="158" t="s">
        <v>275</v>
      </c>
      <c r="E4187" s="156" t="s">
        <v>236</v>
      </c>
      <c r="F4187" s="159" t="s">
        <v>5599</v>
      </c>
      <c r="G4187" s="158" t="s">
        <v>341</v>
      </c>
      <c r="H4187" s="160">
        <v>43298</v>
      </c>
      <c r="I4187" s="160">
        <v>45269</v>
      </c>
      <c r="J4187" s="161" t="s">
        <v>5251</v>
      </c>
      <c r="K4187" s="162" t="s">
        <v>392</v>
      </c>
      <c r="L4187" s="163" t="s">
        <v>387</v>
      </c>
      <c r="M4187" s="171">
        <v>-17184</v>
      </c>
      <c r="N4187" s="164">
        <v>-17184</v>
      </c>
      <c r="O4187" s="162"/>
      <c r="P4187" s="160"/>
      <c r="Q4187" s="162"/>
      <c r="R4187" s="164">
        <v>0</v>
      </c>
      <c r="S4187" s="163" t="s">
        <v>637</v>
      </c>
      <c r="T4187" s="163"/>
      <c r="U4187" s="161" t="s">
        <v>10</v>
      </c>
      <c r="V4187" s="161" t="s">
        <v>11</v>
      </c>
      <c r="W4187" s="161" t="s">
        <v>12</v>
      </c>
      <c r="X4187" s="161" t="s">
        <v>13</v>
      </c>
      <c r="Y4187" s="165">
        <v>6210</v>
      </c>
      <c r="Z4187" s="165">
        <v>9191102</v>
      </c>
      <c r="AA4187" s="166">
        <v>0</v>
      </c>
      <c r="AB4187" s="167" t="s">
        <v>5592</v>
      </c>
      <c r="AC4187" s="168" t="s">
        <v>3226</v>
      </c>
    </row>
    <row r="4188" spans="1:29" x14ac:dyDescent="0.3">
      <c r="A4188" s="156" t="s">
        <v>2837</v>
      </c>
      <c r="B4188" s="157">
        <v>2</v>
      </c>
      <c r="C4188" s="158" t="s">
        <v>1473</v>
      </c>
      <c r="D4188" s="158" t="s">
        <v>275</v>
      </c>
      <c r="E4188" s="156" t="s">
        <v>2722</v>
      </c>
      <c r="F4188" s="159" t="s">
        <v>5599</v>
      </c>
      <c r="G4188" s="158" t="s">
        <v>341</v>
      </c>
      <c r="H4188" s="160">
        <v>43298</v>
      </c>
      <c r="I4188" s="160">
        <v>43384</v>
      </c>
      <c r="J4188" s="161" t="s">
        <v>265</v>
      </c>
      <c r="K4188" s="162"/>
      <c r="L4188" s="163" t="s">
        <v>393</v>
      </c>
      <c r="M4188" s="171">
        <v>0</v>
      </c>
      <c r="N4188" s="164">
        <v>3514.68</v>
      </c>
      <c r="O4188" s="162" t="s">
        <v>394</v>
      </c>
      <c r="P4188" s="160">
        <v>43384</v>
      </c>
      <c r="Q4188" s="162">
        <v>24850693</v>
      </c>
      <c r="R4188" s="164">
        <v>3514.68</v>
      </c>
      <c r="S4188" s="163" t="s">
        <v>395</v>
      </c>
      <c r="T4188" s="163"/>
      <c r="U4188" s="161" t="s">
        <v>10</v>
      </c>
      <c r="V4188" s="161" t="s">
        <v>11</v>
      </c>
      <c r="W4188" s="161" t="s">
        <v>12</v>
      </c>
      <c r="X4188" s="161" t="s">
        <v>13</v>
      </c>
      <c r="Y4188" s="165">
        <v>6210</v>
      </c>
      <c r="Z4188" s="165">
        <v>9191101</v>
      </c>
      <c r="AA4188" s="166">
        <v>3.7908543540874626E-2</v>
      </c>
      <c r="AB4188" s="167" t="s">
        <v>4967</v>
      </c>
      <c r="AC4188" s="168" t="s">
        <v>3222</v>
      </c>
    </row>
    <row r="4189" spans="1:29" x14ac:dyDescent="0.3">
      <c r="A4189" s="156" t="s">
        <v>2837</v>
      </c>
      <c r="B4189" s="157">
        <v>2</v>
      </c>
      <c r="C4189" s="158" t="s">
        <v>1473</v>
      </c>
      <c r="D4189" s="158" t="s">
        <v>275</v>
      </c>
      <c r="E4189" s="156" t="s">
        <v>2722</v>
      </c>
      <c r="F4189" s="159" t="s">
        <v>5599</v>
      </c>
      <c r="G4189" s="158" t="s">
        <v>341</v>
      </c>
      <c r="H4189" s="160">
        <v>43298</v>
      </c>
      <c r="I4189" s="160">
        <v>43493</v>
      </c>
      <c r="J4189" s="161" t="s">
        <v>265</v>
      </c>
      <c r="K4189" s="162"/>
      <c r="L4189" s="163" t="s">
        <v>393</v>
      </c>
      <c r="M4189" s="171">
        <v>0</v>
      </c>
      <c r="N4189" s="164">
        <v>3712</v>
      </c>
      <c r="O4189" s="162" t="s">
        <v>396</v>
      </c>
      <c r="P4189" s="160">
        <v>43493</v>
      </c>
      <c r="Q4189" s="162">
        <v>25052439</v>
      </c>
      <c r="R4189" s="164">
        <v>3712</v>
      </c>
      <c r="S4189" s="163" t="s">
        <v>395</v>
      </c>
      <c r="T4189" s="163"/>
      <c r="U4189" s="161" t="s">
        <v>10</v>
      </c>
      <c r="V4189" s="161" t="s">
        <v>11</v>
      </c>
      <c r="W4189" s="161" t="s">
        <v>12</v>
      </c>
      <c r="X4189" s="161" t="s">
        <v>13</v>
      </c>
      <c r="Y4189" s="165">
        <v>6210</v>
      </c>
      <c r="Z4189" s="165">
        <v>9191101</v>
      </c>
      <c r="AA4189" s="166">
        <v>4.0036792431665649E-2</v>
      </c>
      <c r="AB4189" s="167" t="s">
        <v>4967</v>
      </c>
      <c r="AC4189" s="168" t="s">
        <v>3222</v>
      </c>
    </row>
    <row r="4190" spans="1:29" x14ac:dyDescent="0.3">
      <c r="A4190" s="156" t="s">
        <v>2837</v>
      </c>
      <c r="B4190" s="157">
        <v>2</v>
      </c>
      <c r="C4190" s="158" t="s">
        <v>1473</v>
      </c>
      <c r="D4190" s="158" t="s">
        <v>275</v>
      </c>
      <c r="E4190" s="156" t="s">
        <v>2722</v>
      </c>
      <c r="F4190" s="159" t="s">
        <v>5599</v>
      </c>
      <c r="G4190" s="158" t="s">
        <v>341</v>
      </c>
      <c r="H4190" s="160">
        <v>43298</v>
      </c>
      <c r="I4190" s="160">
        <v>43713</v>
      </c>
      <c r="J4190" s="161" t="s">
        <v>265</v>
      </c>
      <c r="K4190" s="162"/>
      <c r="L4190" s="163" t="s">
        <v>393</v>
      </c>
      <c r="M4190" s="171">
        <v>0</v>
      </c>
      <c r="N4190" s="164">
        <v>20209.46</v>
      </c>
      <c r="O4190" s="162" t="s">
        <v>397</v>
      </c>
      <c r="P4190" s="160">
        <v>43713</v>
      </c>
      <c r="Q4190" s="162" t="s">
        <v>787</v>
      </c>
      <c r="R4190" s="164">
        <v>20209.46</v>
      </c>
      <c r="S4190" s="163" t="s">
        <v>395</v>
      </c>
      <c r="T4190" s="163"/>
      <c r="U4190" s="161" t="s">
        <v>10</v>
      </c>
      <c r="V4190" s="161" t="s">
        <v>11</v>
      </c>
      <c r="W4190" s="161" t="s">
        <v>12</v>
      </c>
      <c r="X4190" s="161" t="s">
        <v>13</v>
      </c>
      <c r="Y4190" s="165">
        <v>6210</v>
      </c>
      <c r="Z4190" s="165">
        <v>9191101</v>
      </c>
      <c r="AA4190" s="166">
        <v>0.21797466464872028</v>
      </c>
      <c r="AB4190" s="167" t="s">
        <v>4967</v>
      </c>
      <c r="AC4190" s="168" t="s">
        <v>3222</v>
      </c>
    </row>
    <row r="4191" spans="1:29" x14ac:dyDescent="0.3">
      <c r="A4191" s="156" t="s">
        <v>2837</v>
      </c>
      <c r="B4191" s="157">
        <v>2</v>
      </c>
      <c r="C4191" s="158" t="s">
        <v>1473</v>
      </c>
      <c r="D4191" s="158" t="s">
        <v>275</v>
      </c>
      <c r="E4191" s="156" t="s">
        <v>2722</v>
      </c>
      <c r="F4191" s="159" t="s">
        <v>5599</v>
      </c>
      <c r="G4191" s="158" t="s">
        <v>341</v>
      </c>
      <c r="H4191" s="160">
        <v>43298</v>
      </c>
      <c r="I4191" s="160">
        <v>43721</v>
      </c>
      <c r="J4191" s="161" t="s">
        <v>5</v>
      </c>
      <c r="K4191" s="162"/>
      <c r="L4191" s="163" t="s">
        <v>393</v>
      </c>
      <c r="M4191" s="171">
        <v>0</v>
      </c>
      <c r="N4191" s="164">
        <v>28996.18</v>
      </c>
      <c r="O4191" s="162" t="s">
        <v>398</v>
      </c>
      <c r="P4191" s="160">
        <v>43721</v>
      </c>
      <c r="Q4191" s="162" t="s">
        <v>569</v>
      </c>
      <c r="R4191" s="164">
        <v>28996.18</v>
      </c>
      <c r="S4191" s="163" t="s">
        <v>395</v>
      </c>
      <c r="T4191" s="163"/>
      <c r="U4191" s="161" t="s">
        <v>10</v>
      </c>
      <c r="V4191" s="161" t="s">
        <v>11</v>
      </c>
      <c r="W4191" s="161" t="s">
        <v>12</v>
      </c>
      <c r="X4191" s="161" t="s">
        <v>13</v>
      </c>
      <c r="Y4191" s="165">
        <v>6210</v>
      </c>
      <c r="Z4191" s="165">
        <v>9191101</v>
      </c>
      <c r="AA4191" s="166">
        <v>0.31274623921638334</v>
      </c>
      <c r="AB4191" s="167" t="s">
        <v>4967</v>
      </c>
      <c r="AC4191" s="168" t="s">
        <v>3222</v>
      </c>
    </row>
    <row r="4192" spans="1:29" x14ac:dyDescent="0.3">
      <c r="A4192" s="156" t="s">
        <v>2837</v>
      </c>
      <c r="B4192" s="157">
        <v>2</v>
      </c>
      <c r="C4192" s="158" t="s">
        <v>1473</v>
      </c>
      <c r="D4192" s="158" t="s">
        <v>275</v>
      </c>
      <c r="E4192" s="156" t="s">
        <v>2722</v>
      </c>
      <c r="F4192" s="159" t="s">
        <v>5599</v>
      </c>
      <c r="G4192" s="158" t="s">
        <v>341</v>
      </c>
      <c r="H4192" s="160">
        <v>43298</v>
      </c>
      <c r="I4192" s="160">
        <v>43986</v>
      </c>
      <c r="J4192" s="161" t="s">
        <v>5</v>
      </c>
      <c r="K4192" s="162"/>
      <c r="L4192" s="163" t="s">
        <v>393</v>
      </c>
      <c r="M4192" s="171">
        <v>0</v>
      </c>
      <c r="N4192" s="164">
        <v>8786.73</v>
      </c>
      <c r="O4192" s="162" t="s">
        <v>866</v>
      </c>
      <c r="P4192" s="160">
        <v>43986</v>
      </c>
      <c r="Q4192" s="162" t="s">
        <v>865</v>
      </c>
      <c r="R4192" s="164">
        <v>8786.73</v>
      </c>
      <c r="S4192" s="158" t="s">
        <v>395</v>
      </c>
      <c r="T4192" s="163"/>
      <c r="U4192" s="161" t="s">
        <v>10</v>
      </c>
      <c r="V4192" s="161" t="s">
        <v>11</v>
      </c>
      <c r="W4192" s="161" t="s">
        <v>12</v>
      </c>
      <c r="X4192" s="161" t="s">
        <v>13</v>
      </c>
      <c r="Y4192" s="165">
        <v>6210</v>
      </c>
      <c r="Z4192" s="165">
        <v>9191101</v>
      </c>
      <c r="AA4192" s="166">
        <v>9.4771682425401266E-2</v>
      </c>
      <c r="AB4192" s="167" t="s">
        <v>4967</v>
      </c>
      <c r="AC4192" s="168" t="s">
        <v>3222</v>
      </c>
    </row>
    <row r="4193" spans="1:29" x14ac:dyDescent="0.3">
      <c r="A4193" s="156" t="s">
        <v>2837</v>
      </c>
      <c r="B4193" s="157">
        <v>2</v>
      </c>
      <c r="C4193" s="158" t="s">
        <v>1473</v>
      </c>
      <c r="D4193" s="158" t="s">
        <v>275</v>
      </c>
      <c r="E4193" s="156" t="s">
        <v>2722</v>
      </c>
      <c r="F4193" s="159" t="s">
        <v>5599</v>
      </c>
      <c r="G4193" s="158" t="s">
        <v>341</v>
      </c>
      <c r="H4193" s="160">
        <v>43298</v>
      </c>
      <c r="I4193" s="160">
        <v>44232</v>
      </c>
      <c r="J4193" s="161" t="s">
        <v>979</v>
      </c>
      <c r="K4193" s="162"/>
      <c r="L4193" s="163" t="s">
        <v>393</v>
      </c>
      <c r="M4193" s="171">
        <v>0</v>
      </c>
      <c r="N4193" s="164">
        <v>18708.97</v>
      </c>
      <c r="O4193" s="162" t="s">
        <v>1596</v>
      </c>
      <c r="P4193" s="160">
        <v>44232</v>
      </c>
      <c r="Q4193" s="162" t="s">
        <v>1597</v>
      </c>
      <c r="R4193" s="164">
        <v>18708.97</v>
      </c>
      <c r="S4193" s="158" t="s">
        <v>395</v>
      </c>
      <c r="T4193" s="163"/>
      <c r="U4193" s="161" t="s">
        <v>10</v>
      </c>
      <c r="V4193" s="161" t="s">
        <v>11</v>
      </c>
      <c r="W4193" s="161" t="s">
        <v>12</v>
      </c>
      <c r="X4193" s="161" t="s">
        <v>13</v>
      </c>
      <c r="Y4193" s="165">
        <v>6210</v>
      </c>
      <c r="Z4193" s="165">
        <v>9191101</v>
      </c>
      <c r="AA4193" s="166">
        <v>0.20179071888476827</v>
      </c>
      <c r="AB4193" s="167" t="s">
        <v>4967</v>
      </c>
      <c r="AC4193" s="168" t="s">
        <v>3222</v>
      </c>
    </row>
    <row r="4194" spans="1:29" x14ac:dyDescent="0.3">
      <c r="A4194" s="156" t="s">
        <v>2837</v>
      </c>
      <c r="B4194" s="157">
        <v>2</v>
      </c>
      <c r="C4194" s="158" t="s">
        <v>1473</v>
      </c>
      <c r="D4194" s="158" t="s">
        <v>275</v>
      </c>
      <c r="E4194" s="156" t="s">
        <v>2722</v>
      </c>
      <c r="F4194" s="159" t="s">
        <v>5599</v>
      </c>
      <c r="G4194" s="158" t="s">
        <v>341</v>
      </c>
      <c r="H4194" s="160">
        <v>43298</v>
      </c>
      <c r="I4194" s="160">
        <v>44305</v>
      </c>
      <c r="J4194" s="161" t="s">
        <v>979</v>
      </c>
      <c r="K4194" s="162"/>
      <c r="L4194" s="163" t="s">
        <v>393</v>
      </c>
      <c r="M4194" s="171">
        <v>0</v>
      </c>
      <c r="N4194" s="164">
        <v>4393.3500000000004</v>
      </c>
      <c r="O4194" s="162" t="s">
        <v>1892</v>
      </c>
      <c r="P4194" s="160">
        <v>44305</v>
      </c>
      <c r="Q4194" s="162" t="s">
        <v>1893</v>
      </c>
      <c r="R4194" s="164">
        <v>4393.3500000000004</v>
      </c>
      <c r="S4194" s="158" t="s">
        <v>395</v>
      </c>
      <c r="T4194" s="163"/>
      <c r="U4194" s="161" t="s">
        <v>10</v>
      </c>
      <c r="V4194" s="161" t="s">
        <v>11</v>
      </c>
      <c r="W4194" s="161" t="s">
        <v>12</v>
      </c>
      <c r="X4194" s="161" t="s">
        <v>13</v>
      </c>
      <c r="Y4194" s="165">
        <v>6210</v>
      </c>
      <c r="Z4194" s="165">
        <v>9191101</v>
      </c>
      <c r="AA4194" s="166">
        <v>4.7385679426093293E-2</v>
      </c>
      <c r="AB4194" s="167" t="s">
        <v>4967</v>
      </c>
      <c r="AC4194" s="168" t="s">
        <v>3222</v>
      </c>
    </row>
    <row r="4195" spans="1:29" x14ac:dyDescent="0.3">
      <c r="A4195" s="156" t="s">
        <v>2837</v>
      </c>
      <c r="B4195" s="157">
        <v>2</v>
      </c>
      <c r="C4195" s="158" t="s">
        <v>1473</v>
      </c>
      <c r="D4195" s="158" t="s">
        <v>275</v>
      </c>
      <c r="E4195" s="156" t="s">
        <v>2722</v>
      </c>
      <c r="F4195" s="159" t="s">
        <v>5599</v>
      </c>
      <c r="G4195" s="158" t="s">
        <v>341</v>
      </c>
      <c r="H4195" s="160">
        <v>43298</v>
      </c>
      <c r="I4195" s="160">
        <v>44550</v>
      </c>
      <c r="J4195" s="161" t="s">
        <v>2202</v>
      </c>
      <c r="K4195" s="162"/>
      <c r="L4195" s="163" t="s">
        <v>393</v>
      </c>
      <c r="M4195" s="171">
        <v>0</v>
      </c>
      <c r="N4195" s="164">
        <v>4393.3500000000004</v>
      </c>
      <c r="O4195" s="162">
        <v>3378</v>
      </c>
      <c r="P4195" s="160">
        <v>44550</v>
      </c>
      <c r="Q4195" s="162" t="s">
        <v>2468</v>
      </c>
      <c r="R4195" s="164">
        <v>4393.3500000000004</v>
      </c>
      <c r="S4195" s="158" t="s">
        <v>395</v>
      </c>
      <c r="T4195" s="163"/>
      <c r="U4195" s="161" t="s">
        <v>10</v>
      </c>
      <c r="V4195" s="161" t="s">
        <v>11</v>
      </c>
      <c r="W4195" s="161" t="s">
        <v>12</v>
      </c>
      <c r="X4195" s="161" t="s">
        <v>13</v>
      </c>
      <c r="Y4195" s="165">
        <v>6210</v>
      </c>
      <c r="Z4195" s="165">
        <v>9191101</v>
      </c>
      <c r="AA4195" s="166">
        <v>4.7385679426093293E-2</v>
      </c>
      <c r="AB4195" s="167" t="s">
        <v>4967</v>
      </c>
      <c r="AC4195" s="168" t="s">
        <v>3222</v>
      </c>
    </row>
    <row r="4196" spans="1:29" x14ac:dyDescent="0.3">
      <c r="A4196" s="156" t="s">
        <v>2837</v>
      </c>
      <c r="B4196" s="157">
        <v>2</v>
      </c>
      <c r="C4196" s="158" t="s">
        <v>1473</v>
      </c>
      <c r="D4196" s="158" t="s">
        <v>275</v>
      </c>
      <c r="E4196" s="156" t="s">
        <v>2722</v>
      </c>
      <c r="F4196" s="159" t="s">
        <v>5599</v>
      </c>
      <c r="G4196" s="158" t="s">
        <v>341</v>
      </c>
      <c r="H4196" s="160">
        <v>43298</v>
      </c>
      <c r="I4196" s="160">
        <v>44551</v>
      </c>
      <c r="J4196" s="161" t="s">
        <v>2202</v>
      </c>
      <c r="K4196" s="162"/>
      <c r="L4196" s="163" t="s">
        <v>393</v>
      </c>
      <c r="M4196" s="171">
        <v>15152.46</v>
      </c>
      <c r="N4196" s="164">
        <v>15152.46</v>
      </c>
      <c r="O4196" s="162"/>
      <c r="P4196" s="160"/>
      <c r="Q4196" s="162"/>
      <c r="R4196" s="164">
        <v>0</v>
      </c>
      <c r="S4196" s="158" t="s">
        <v>395</v>
      </c>
      <c r="T4196" s="163"/>
      <c r="U4196" s="161" t="s">
        <v>10</v>
      </c>
      <c r="V4196" s="161" t="s">
        <v>11</v>
      </c>
      <c r="W4196" s="161" t="s">
        <v>12</v>
      </c>
      <c r="X4196" s="161" t="s">
        <v>13</v>
      </c>
      <c r="Y4196" s="165">
        <v>6210</v>
      </c>
      <c r="Z4196" s="165">
        <v>9191101</v>
      </c>
      <c r="AA4196" s="166">
        <v>0</v>
      </c>
      <c r="AB4196" s="167" t="s">
        <v>4968</v>
      </c>
      <c r="AC4196" s="168" t="s">
        <v>3222</v>
      </c>
    </row>
    <row r="4197" spans="1:29" x14ac:dyDescent="0.3">
      <c r="A4197" s="156" t="s">
        <v>2837</v>
      </c>
      <c r="B4197" s="157">
        <v>2</v>
      </c>
      <c r="C4197" s="158" t="s">
        <v>1473</v>
      </c>
      <c r="D4197" s="158" t="s">
        <v>275</v>
      </c>
      <c r="E4197" s="156" t="s">
        <v>2722</v>
      </c>
      <c r="F4197" s="159" t="s">
        <v>5599</v>
      </c>
      <c r="G4197" s="158" t="s">
        <v>341</v>
      </c>
      <c r="H4197" s="160">
        <v>43298</v>
      </c>
      <c r="I4197" s="160">
        <v>44594</v>
      </c>
      <c r="J4197" s="161" t="s">
        <v>2202</v>
      </c>
      <c r="K4197" s="162" t="s">
        <v>2567</v>
      </c>
      <c r="L4197" s="163" t="s">
        <v>393</v>
      </c>
      <c r="M4197" s="171">
        <v>-15152.46</v>
      </c>
      <c r="N4197" s="164">
        <v>-15152.46</v>
      </c>
      <c r="O4197" s="162"/>
      <c r="P4197" s="160"/>
      <c r="Q4197" s="162"/>
      <c r="R4197" s="164">
        <v>0</v>
      </c>
      <c r="S4197" s="158" t="s">
        <v>395</v>
      </c>
      <c r="T4197" s="163"/>
      <c r="U4197" s="161" t="s">
        <v>10</v>
      </c>
      <c r="V4197" s="161" t="s">
        <v>11</v>
      </c>
      <c r="W4197" s="161" t="s">
        <v>12</v>
      </c>
      <c r="X4197" s="161" t="s">
        <v>13</v>
      </c>
      <c r="Y4197" s="165">
        <v>6210</v>
      </c>
      <c r="Z4197" s="165">
        <v>9191101</v>
      </c>
      <c r="AA4197" s="166">
        <v>0</v>
      </c>
      <c r="AB4197" s="167" t="s">
        <v>4969</v>
      </c>
      <c r="AC4197" s="168" t="s">
        <v>3222</v>
      </c>
    </row>
    <row r="4198" spans="1:29" x14ac:dyDescent="0.3">
      <c r="A4198" s="156" t="s">
        <v>2863</v>
      </c>
      <c r="B4198" s="157">
        <v>1</v>
      </c>
      <c r="C4198" s="158" t="s">
        <v>1473</v>
      </c>
      <c r="D4198" s="158" t="s">
        <v>283</v>
      </c>
      <c r="E4198" s="156" t="s">
        <v>2722</v>
      </c>
      <c r="F4198" s="159" t="s">
        <v>5599</v>
      </c>
      <c r="G4198" s="158" t="s">
        <v>341</v>
      </c>
      <c r="H4198" s="160">
        <v>43298</v>
      </c>
      <c r="I4198" s="160">
        <v>43384</v>
      </c>
      <c r="J4198" s="161" t="s">
        <v>265</v>
      </c>
      <c r="K4198" s="162"/>
      <c r="L4198" s="163" t="s">
        <v>399</v>
      </c>
      <c r="M4198" s="171">
        <v>0</v>
      </c>
      <c r="N4198" s="164">
        <v>3699.66</v>
      </c>
      <c r="O4198" s="162" t="s">
        <v>400</v>
      </c>
      <c r="P4198" s="160">
        <v>43384</v>
      </c>
      <c r="Q4198" s="162">
        <v>24850693</v>
      </c>
      <c r="R4198" s="164">
        <v>3699.66</v>
      </c>
      <c r="S4198" s="158" t="s">
        <v>401</v>
      </c>
      <c r="T4198" s="163"/>
      <c r="U4198" s="161" t="s">
        <v>10</v>
      </c>
      <c r="V4198" s="161" t="s">
        <v>11</v>
      </c>
      <c r="W4198" s="161" t="s">
        <v>12</v>
      </c>
      <c r="X4198" s="161" t="s">
        <v>13</v>
      </c>
      <c r="Y4198" s="165">
        <v>6210</v>
      </c>
      <c r="Z4198" s="165">
        <v>9231101</v>
      </c>
      <c r="AA4198" s="166">
        <v>3.7526199751858023E-2</v>
      </c>
      <c r="AB4198" s="167" t="s">
        <v>4970</v>
      </c>
      <c r="AC4198" s="168" t="s">
        <v>3247</v>
      </c>
    </row>
    <row r="4199" spans="1:29" x14ac:dyDescent="0.3">
      <c r="A4199" s="156" t="s">
        <v>2863</v>
      </c>
      <c r="B4199" s="157">
        <v>1</v>
      </c>
      <c r="C4199" s="158" t="s">
        <v>1473</v>
      </c>
      <c r="D4199" s="158" t="s">
        <v>283</v>
      </c>
      <c r="E4199" s="156" t="s">
        <v>2722</v>
      </c>
      <c r="F4199" s="159" t="s">
        <v>5599</v>
      </c>
      <c r="G4199" s="158" t="s">
        <v>341</v>
      </c>
      <c r="H4199" s="160">
        <v>43298</v>
      </c>
      <c r="I4199" s="160">
        <v>43493</v>
      </c>
      <c r="J4199" s="161" t="s">
        <v>265</v>
      </c>
      <c r="K4199" s="162"/>
      <c r="L4199" s="163" t="s">
        <v>399</v>
      </c>
      <c r="M4199" s="171">
        <v>0</v>
      </c>
      <c r="N4199" s="164">
        <v>4962</v>
      </c>
      <c r="O4199" s="162" t="s">
        <v>402</v>
      </c>
      <c r="P4199" s="160">
        <v>43493</v>
      </c>
      <c r="Q4199" s="162">
        <v>25052439</v>
      </c>
      <c r="R4199" s="164">
        <v>4962</v>
      </c>
      <c r="S4199" s="158" t="s">
        <v>401</v>
      </c>
      <c r="T4199" s="163"/>
      <c r="U4199" s="161" t="s">
        <v>10</v>
      </c>
      <c r="V4199" s="161" t="s">
        <v>11</v>
      </c>
      <c r="W4199" s="161" t="s">
        <v>12</v>
      </c>
      <c r="X4199" s="161" t="s">
        <v>13</v>
      </c>
      <c r="Y4199" s="165">
        <v>6210</v>
      </c>
      <c r="Z4199" s="165">
        <v>9231101</v>
      </c>
      <c r="AA4199" s="166">
        <v>5.0330301478708719E-2</v>
      </c>
      <c r="AB4199" s="167" t="s">
        <v>4970</v>
      </c>
      <c r="AC4199" s="168" t="s">
        <v>3247</v>
      </c>
    </row>
    <row r="4200" spans="1:29" x14ac:dyDescent="0.3">
      <c r="A4200" s="156" t="s">
        <v>2863</v>
      </c>
      <c r="B4200" s="157">
        <v>1</v>
      </c>
      <c r="C4200" s="158" t="s">
        <v>1473</v>
      </c>
      <c r="D4200" s="158" t="s">
        <v>283</v>
      </c>
      <c r="E4200" s="156" t="s">
        <v>2722</v>
      </c>
      <c r="F4200" s="159" t="s">
        <v>5599</v>
      </c>
      <c r="G4200" s="158" t="s">
        <v>341</v>
      </c>
      <c r="H4200" s="160">
        <v>43298</v>
      </c>
      <c r="I4200" s="160">
        <v>43713</v>
      </c>
      <c r="J4200" s="161" t="s">
        <v>265</v>
      </c>
      <c r="K4200" s="162"/>
      <c r="L4200" s="163" t="s">
        <v>399</v>
      </c>
      <c r="M4200" s="171">
        <v>0</v>
      </c>
      <c r="N4200" s="164">
        <v>21272.98</v>
      </c>
      <c r="O4200" s="162" t="s">
        <v>403</v>
      </c>
      <c r="P4200" s="160">
        <v>43713</v>
      </c>
      <c r="Q4200" s="162" t="s">
        <v>787</v>
      </c>
      <c r="R4200" s="164">
        <v>21272.98</v>
      </c>
      <c r="S4200" s="158" t="s">
        <v>401</v>
      </c>
      <c r="T4200" s="163"/>
      <c r="U4200" s="161" t="s">
        <v>10</v>
      </c>
      <c r="V4200" s="161" t="s">
        <v>11</v>
      </c>
      <c r="W4200" s="161" t="s">
        <v>12</v>
      </c>
      <c r="X4200" s="161" t="s">
        <v>13</v>
      </c>
      <c r="Y4200" s="165">
        <v>6210</v>
      </c>
      <c r="Z4200" s="165">
        <v>9231101</v>
      </c>
      <c r="AA4200" s="166">
        <v>0.21577498926854918</v>
      </c>
      <c r="AB4200" s="167" t="s">
        <v>4970</v>
      </c>
      <c r="AC4200" s="168" t="s">
        <v>3247</v>
      </c>
    </row>
    <row r="4201" spans="1:29" x14ac:dyDescent="0.3">
      <c r="A4201" s="156" t="s">
        <v>2863</v>
      </c>
      <c r="B4201" s="157">
        <v>1</v>
      </c>
      <c r="C4201" s="158" t="s">
        <v>1473</v>
      </c>
      <c r="D4201" s="158" t="s">
        <v>283</v>
      </c>
      <c r="E4201" s="156" t="s">
        <v>2722</v>
      </c>
      <c r="F4201" s="159" t="s">
        <v>5599</v>
      </c>
      <c r="G4201" s="158" t="s">
        <v>341</v>
      </c>
      <c r="H4201" s="160">
        <v>43298</v>
      </c>
      <c r="I4201" s="160">
        <v>43719</v>
      </c>
      <c r="J4201" s="161" t="s">
        <v>5</v>
      </c>
      <c r="K4201" s="162"/>
      <c r="L4201" s="163" t="s">
        <v>399</v>
      </c>
      <c r="M4201" s="171">
        <v>0</v>
      </c>
      <c r="N4201" s="164">
        <v>30522.1</v>
      </c>
      <c r="O4201" s="162" t="s">
        <v>404</v>
      </c>
      <c r="P4201" s="160">
        <v>43719</v>
      </c>
      <c r="Q4201" s="162" t="s">
        <v>789</v>
      </c>
      <c r="R4201" s="164">
        <v>30522.1</v>
      </c>
      <c r="S4201" s="158" t="s">
        <v>401</v>
      </c>
      <c r="T4201" s="163"/>
      <c r="U4201" s="161" t="s">
        <v>10</v>
      </c>
      <c r="V4201" s="161" t="s">
        <v>11</v>
      </c>
      <c r="W4201" s="161" t="s">
        <v>12</v>
      </c>
      <c r="X4201" s="161" t="s">
        <v>13</v>
      </c>
      <c r="Y4201" s="165">
        <v>6210</v>
      </c>
      <c r="Z4201" s="165">
        <v>9231101</v>
      </c>
      <c r="AA4201" s="166">
        <v>0.30959018435374758</v>
      </c>
      <c r="AB4201" s="167" t="s">
        <v>4970</v>
      </c>
      <c r="AC4201" s="168" t="s">
        <v>3247</v>
      </c>
    </row>
    <row r="4202" spans="1:29" x14ac:dyDescent="0.3">
      <c r="A4202" s="156" t="s">
        <v>2863</v>
      </c>
      <c r="B4202" s="157">
        <v>1</v>
      </c>
      <c r="C4202" s="158" t="s">
        <v>1473</v>
      </c>
      <c r="D4202" s="158" t="s">
        <v>283</v>
      </c>
      <c r="E4202" s="156" t="s">
        <v>2722</v>
      </c>
      <c r="F4202" s="159" t="s">
        <v>5599</v>
      </c>
      <c r="G4202" s="158" t="s">
        <v>341</v>
      </c>
      <c r="H4202" s="160">
        <v>43298</v>
      </c>
      <c r="I4202" s="160">
        <v>43986</v>
      </c>
      <c r="J4202" s="161" t="s">
        <v>5</v>
      </c>
      <c r="K4202" s="162"/>
      <c r="L4202" s="163" t="s">
        <v>399</v>
      </c>
      <c r="M4202" s="171">
        <v>0</v>
      </c>
      <c r="N4202" s="164">
        <v>9249.1200000000008</v>
      </c>
      <c r="O4202" s="162" t="s">
        <v>867</v>
      </c>
      <c r="P4202" s="160">
        <v>43986</v>
      </c>
      <c r="Q4202" s="162" t="s">
        <v>865</v>
      </c>
      <c r="R4202" s="164">
        <v>9249.1200000000008</v>
      </c>
      <c r="S4202" s="158" t="s">
        <v>401</v>
      </c>
      <c r="T4202" s="163"/>
      <c r="U4202" s="161" t="s">
        <v>10</v>
      </c>
      <c r="V4202" s="161" t="s">
        <v>11</v>
      </c>
      <c r="W4202" s="161" t="s">
        <v>12</v>
      </c>
      <c r="X4202" s="161" t="s">
        <v>13</v>
      </c>
      <c r="Y4202" s="165">
        <v>6210</v>
      </c>
      <c r="Z4202" s="165">
        <v>9231101</v>
      </c>
      <c r="AA4202" s="166">
        <v>9.3815195085198394E-2</v>
      </c>
      <c r="AB4202" s="167" t="s">
        <v>4970</v>
      </c>
      <c r="AC4202" s="168" t="s">
        <v>3247</v>
      </c>
    </row>
    <row r="4203" spans="1:29" x14ac:dyDescent="0.3">
      <c r="A4203" s="156" t="s">
        <v>2863</v>
      </c>
      <c r="B4203" s="157">
        <v>1</v>
      </c>
      <c r="C4203" s="158" t="s">
        <v>1473</v>
      </c>
      <c r="D4203" s="158" t="s">
        <v>283</v>
      </c>
      <c r="E4203" s="156" t="s">
        <v>2722</v>
      </c>
      <c r="F4203" s="159" t="s">
        <v>5599</v>
      </c>
      <c r="G4203" s="158" t="s">
        <v>341</v>
      </c>
      <c r="H4203" s="160">
        <v>43298</v>
      </c>
      <c r="I4203" s="160">
        <v>44125</v>
      </c>
      <c r="J4203" s="161" t="s">
        <v>979</v>
      </c>
      <c r="K4203" s="162"/>
      <c r="L4203" s="163" t="s">
        <v>399</v>
      </c>
      <c r="M4203" s="171">
        <v>0</v>
      </c>
      <c r="N4203" s="164">
        <v>19633.759999999998</v>
      </c>
      <c r="O4203" s="162" t="s">
        <v>1275</v>
      </c>
      <c r="P4203" s="160">
        <v>44125</v>
      </c>
      <c r="Q4203" s="162" t="s">
        <v>1276</v>
      </c>
      <c r="R4203" s="164">
        <v>19633.759999999998</v>
      </c>
      <c r="S4203" s="158" t="s">
        <v>401</v>
      </c>
      <c r="T4203" s="163"/>
      <c r="U4203" s="161" t="s">
        <v>10</v>
      </c>
      <c r="V4203" s="161" t="s">
        <v>11</v>
      </c>
      <c r="W4203" s="161" t="s">
        <v>12</v>
      </c>
      <c r="X4203" s="161" t="s">
        <v>13</v>
      </c>
      <c r="Y4203" s="165">
        <v>6210</v>
      </c>
      <c r="Z4203" s="165">
        <v>9231101</v>
      </c>
      <c r="AA4203" s="166">
        <v>0.19914813783970417</v>
      </c>
      <c r="AB4203" s="167" t="s">
        <v>4970</v>
      </c>
      <c r="AC4203" s="168" t="s">
        <v>3247</v>
      </c>
    </row>
    <row r="4204" spans="1:29" x14ac:dyDescent="0.3">
      <c r="A4204" s="156" t="s">
        <v>2863</v>
      </c>
      <c r="B4204" s="157">
        <v>1</v>
      </c>
      <c r="C4204" s="158" t="s">
        <v>1473</v>
      </c>
      <c r="D4204" s="158" t="s">
        <v>283</v>
      </c>
      <c r="E4204" s="156" t="s">
        <v>2722</v>
      </c>
      <c r="F4204" s="159" t="s">
        <v>5599</v>
      </c>
      <c r="G4204" s="158" t="s">
        <v>341</v>
      </c>
      <c r="H4204" s="160">
        <v>43298</v>
      </c>
      <c r="I4204" s="160">
        <v>44305</v>
      </c>
      <c r="J4204" s="161" t="s">
        <v>979</v>
      </c>
      <c r="K4204" s="162"/>
      <c r="L4204" s="163" t="s">
        <v>399</v>
      </c>
      <c r="M4204" s="171">
        <v>0</v>
      </c>
      <c r="N4204" s="164">
        <v>4624.55</v>
      </c>
      <c r="O4204" s="162" t="s">
        <v>1894</v>
      </c>
      <c r="P4204" s="160">
        <v>44305</v>
      </c>
      <c r="Q4204" s="162" t="s">
        <v>1893</v>
      </c>
      <c r="R4204" s="164">
        <v>4624.55</v>
      </c>
      <c r="S4204" s="158" t="s">
        <v>401</v>
      </c>
      <c r="T4204" s="163"/>
      <c r="U4204" s="161" t="s">
        <v>10</v>
      </c>
      <c r="V4204" s="161" t="s">
        <v>11</v>
      </c>
      <c r="W4204" s="161" t="s">
        <v>12</v>
      </c>
      <c r="X4204" s="161" t="s">
        <v>13</v>
      </c>
      <c r="Y4204" s="165">
        <v>6210</v>
      </c>
      <c r="Z4204" s="165">
        <v>9231101</v>
      </c>
      <c r="AA4204" s="166">
        <v>4.690749611111697E-2</v>
      </c>
      <c r="AB4204" s="167" t="s">
        <v>4970</v>
      </c>
      <c r="AC4204" s="168" t="s">
        <v>3247</v>
      </c>
    </row>
    <row r="4205" spans="1:29" x14ac:dyDescent="0.3">
      <c r="A4205" s="156" t="s">
        <v>2863</v>
      </c>
      <c r="B4205" s="157">
        <v>1</v>
      </c>
      <c r="C4205" s="158" t="s">
        <v>1473</v>
      </c>
      <c r="D4205" s="158" t="s">
        <v>283</v>
      </c>
      <c r="E4205" s="156" t="s">
        <v>2722</v>
      </c>
      <c r="F4205" s="159" t="s">
        <v>5599</v>
      </c>
      <c r="G4205" s="158" t="s">
        <v>341</v>
      </c>
      <c r="H4205" s="160">
        <v>43298</v>
      </c>
      <c r="I4205" s="160">
        <v>44550</v>
      </c>
      <c r="J4205" s="161" t="s">
        <v>2202</v>
      </c>
      <c r="K4205" s="162"/>
      <c r="L4205" s="163" t="s">
        <v>399</v>
      </c>
      <c r="M4205" s="171">
        <v>0</v>
      </c>
      <c r="N4205" s="164">
        <v>4624.55</v>
      </c>
      <c r="O4205" s="162">
        <v>3377</v>
      </c>
      <c r="P4205" s="160">
        <v>44550</v>
      </c>
      <c r="Q4205" s="162" t="s">
        <v>2468</v>
      </c>
      <c r="R4205" s="164">
        <v>4624.55</v>
      </c>
      <c r="S4205" s="158" t="s">
        <v>401</v>
      </c>
      <c r="T4205" s="163"/>
      <c r="U4205" s="161" t="s">
        <v>10</v>
      </c>
      <c r="V4205" s="161" t="s">
        <v>11</v>
      </c>
      <c r="W4205" s="161" t="s">
        <v>12</v>
      </c>
      <c r="X4205" s="161" t="s">
        <v>13</v>
      </c>
      <c r="Y4205" s="165">
        <v>6210</v>
      </c>
      <c r="Z4205" s="165">
        <v>9231101</v>
      </c>
      <c r="AA4205" s="166">
        <v>4.690749611111697E-2</v>
      </c>
      <c r="AB4205" s="167" t="s">
        <v>4970</v>
      </c>
      <c r="AC4205" s="168" t="s">
        <v>3247</v>
      </c>
    </row>
    <row r="4206" spans="1:29" x14ac:dyDescent="0.3">
      <c r="A4206" s="156" t="s">
        <v>2863</v>
      </c>
      <c r="B4206" s="157">
        <v>1</v>
      </c>
      <c r="C4206" s="158" t="s">
        <v>1473</v>
      </c>
      <c r="D4206" s="158" t="s">
        <v>283</v>
      </c>
      <c r="E4206" s="156" t="s">
        <v>2722</v>
      </c>
      <c r="F4206" s="159" t="s">
        <v>5599</v>
      </c>
      <c r="G4206" s="158" t="s">
        <v>341</v>
      </c>
      <c r="H4206" s="160">
        <v>43298</v>
      </c>
      <c r="I4206" s="160">
        <v>44551</v>
      </c>
      <c r="J4206" s="161" t="s">
        <v>2202</v>
      </c>
      <c r="K4206" s="162"/>
      <c r="L4206" s="163" t="s">
        <v>399</v>
      </c>
      <c r="M4206" s="171">
        <v>13902.48</v>
      </c>
      <c r="N4206" s="164">
        <v>13902.48</v>
      </c>
      <c r="O4206" s="162"/>
      <c r="P4206" s="160"/>
      <c r="Q4206" s="162"/>
      <c r="R4206" s="164">
        <v>0</v>
      </c>
      <c r="S4206" s="163" t="s">
        <v>401</v>
      </c>
      <c r="T4206" s="163"/>
      <c r="U4206" s="161" t="s">
        <v>10</v>
      </c>
      <c r="V4206" s="161" t="s">
        <v>11</v>
      </c>
      <c r="W4206" s="161" t="s">
        <v>12</v>
      </c>
      <c r="X4206" s="161" t="s">
        <v>13</v>
      </c>
      <c r="Y4206" s="165">
        <v>6210</v>
      </c>
      <c r="Z4206" s="165">
        <v>9231101</v>
      </c>
      <c r="AA4206" s="166">
        <v>0</v>
      </c>
      <c r="AB4206" s="167" t="s">
        <v>4971</v>
      </c>
      <c r="AC4206" s="168" t="s">
        <v>3247</v>
      </c>
    </row>
    <row r="4207" spans="1:29" x14ac:dyDescent="0.3">
      <c r="A4207" s="156" t="s">
        <v>2863</v>
      </c>
      <c r="B4207" s="157">
        <v>1</v>
      </c>
      <c r="C4207" s="158" t="s">
        <v>1473</v>
      </c>
      <c r="D4207" s="158" t="s">
        <v>283</v>
      </c>
      <c r="E4207" s="156" t="s">
        <v>2722</v>
      </c>
      <c r="F4207" s="159" t="s">
        <v>5599</v>
      </c>
      <c r="G4207" s="158" t="s">
        <v>341</v>
      </c>
      <c r="H4207" s="160">
        <v>43298</v>
      </c>
      <c r="I4207" s="160">
        <v>44594</v>
      </c>
      <c r="J4207" s="161" t="s">
        <v>2202</v>
      </c>
      <c r="K4207" s="162" t="s">
        <v>2568</v>
      </c>
      <c r="L4207" s="163" t="s">
        <v>399</v>
      </c>
      <c r="M4207" s="171">
        <v>-13902.48</v>
      </c>
      <c r="N4207" s="164">
        <v>-13902.48</v>
      </c>
      <c r="O4207" s="162"/>
      <c r="P4207" s="160"/>
      <c r="Q4207" s="162"/>
      <c r="R4207" s="164">
        <v>0</v>
      </c>
      <c r="S4207" s="163" t="s">
        <v>401</v>
      </c>
      <c r="T4207" s="163"/>
      <c r="U4207" s="161" t="s">
        <v>10</v>
      </c>
      <c r="V4207" s="161" t="s">
        <v>11</v>
      </c>
      <c r="W4207" s="161" t="s">
        <v>12</v>
      </c>
      <c r="X4207" s="161" t="s">
        <v>13</v>
      </c>
      <c r="Y4207" s="165">
        <v>6210</v>
      </c>
      <c r="Z4207" s="165">
        <v>9231101</v>
      </c>
      <c r="AA4207" s="166">
        <v>0</v>
      </c>
      <c r="AB4207" s="167" t="s">
        <v>4972</v>
      </c>
      <c r="AC4207" s="168" t="s">
        <v>3247</v>
      </c>
    </row>
    <row r="4208" spans="1:29" x14ac:dyDescent="0.3">
      <c r="A4208" s="156" t="s">
        <v>2863</v>
      </c>
      <c r="B4208" s="157">
        <v>1</v>
      </c>
      <c r="C4208" s="158" t="s">
        <v>1473</v>
      </c>
      <c r="D4208" s="158" t="s">
        <v>283</v>
      </c>
      <c r="E4208" s="156" t="s">
        <v>2722</v>
      </c>
      <c r="F4208" s="159" t="s">
        <v>5599</v>
      </c>
      <c r="G4208" s="158" t="s">
        <v>341</v>
      </c>
      <c r="H4208" s="160">
        <v>43962</v>
      </c>
      <c r="I4208" s="160">
        <v>44125</v>
      </c>
      <c r="J4208" s="161" t="s">
        <v>979</v>
      </c>
      <c r="K4208" s="162" t="s">
        <v>779</v>
      </c>
      <c r="L4208" s="163" t="s">
        <v>797</v>
      </c>
      <c r="M4208" s="171">
        <v>0</v>
      </c>
      <c r="N4208" s="164">
        <v>11306</v>
      </c>
      <c r="O4208" s="162" t="s">
        <v>1282</v>
      </c>
      <c r="P4208" s="160">
        <v>44125</v>
      </c>
      <c r="Q4208" s="162" t="s">
        <v>1276</v>
      </c>
      <c r="R4208" s="164">
        <v>11306</v>
      </c>
      <c r="S4208" s="163" t="s">
        <v>401</v>
      </c>
      <c r="T4208" s="163"/>
      <c r="U4208" s="161" t="s">
        <v>10</v>
      </c>
      <c r="V4208" s="161" t="s">
        <v>11</v>
      </c>
      <c r="W4208" s="161" t="s">
        <v>12</v>
      </c>
      <c r="X4208" s="161" t="s">
        <v>13</v>
      </c>
      <c r="Y4208" s="165">
        <v>6260</v>
      </c>
      <c r="Z4208" s="165">
        <v>9231101</v>
      </c>
      <c r="AA4208" s="166">
        <v>1</v>
      </c>
      <c r="AB4208" s="167" t="s">
        <v>3103</v>
      </c>
      <c r="AC4208" s="168" t="s">
        <v>3247</v>
      </c>
    </row>
    <row r="4209" spans="1:29" x14ac:dyDescent="0.3">
      <c r="A4209" s="156" t="s">
        <v>2837</v>
      </c>
      <c r="B4209" s="157">
        <v>2</v>
      </c>
      <c r="C4209" s="158" t="s">
        <v>1473</v>
      </c>
      <c r="D4209" s="158" t="s">
        <v>275</v>
      </c>
      <c r="E4209" s="156" t="s">
        <v>2722</v>
      </c>
      <c r="F4209" s="159" t="s">
        <v>5599</v>
      </c>
      <c r="G4209" s="158" t="s">
        <v>341</v>
      </c>
      <c r="H4209" s="160">
        <v>43962</v>
      </c>
      <c r="I4209" s="160">
        <v>44125</v>
      </c>
      <c r="J4209" s="161" t="s">
        <v>979</v>
      </c>
      <c r="K4209" s="162" t="s">
        <v>778</v>
      </c>
      <c r="L4209" s="163" t="s">
        <v>798</v>
      </c>
      <c r="M4209" s="171">
        <v>0</v>
      </c>
      <c r="N4209" s="164">
        <v>12980</v>
      </c>
      <c r="O4209" s="162" t="s">
        <v>1283</v>
      </c>
      <c r="P4209" s="160">
        <v>44125</v>
      </c>
      <c r="Q4209" s="162" t="s">
        <v>1276</v>
      </c>
      <c r="R4209" s="164">
        <v>12980</v>
      </c>
      <c r="S4209" s="163" t="s">
        <v>395</v>
      </c>
      <c r="T4209" s="163"/>
      <c r="U4209" s="161" t="s">
        <v>10</v>
      </c>
      <c r="V4209" s="161" t="s">
        <v>11</v>
      </c>
      <c r="W4209" s="161" t="s">
        <v>12</v>
      </c>
      <c r="X4209" s="161" t="s">
        <v>13</v>
      </c>
      <c r="Y4209" s="165">
        <v>6260</v>
      </c>
      <c r="Z4209" s="165">
        <v>9191101</v>
      </c>
      <c r="AA4209" s="166">
        <v>1</v>
      </c>
      <c r="AB4209" s="167" t="s">
        <v>3102</v>
      </c>
      <c r="AC4209" s="168" t="s">
        <v>3222</v>
      </c>
    </row>
    <row r="4210" spans="1:29" x14ac:dyDescent="0.3">
      <c r="A4210" s="156" t="s">
        <v>2908</v>
      </c>
      <c r="B4210" s="157">
        <v>2</v>
      </c>
      <c r="C4210" s="158" t="s">
        <v>1473</v>
      </c>
      <c r="D4210" s="158" t="s">
        <v>285</v>
      </c>
      <c r="E4210" s="156" t="s">
        <v>2722</v>
      </c>
      <c r="F4210" s="159" t="s">
        <v>5599</v>
      </c>
      <c r="G4210" s="158" t="s">
        <v>341</v>
      </c>
      <c r="H4210" s="160">
        <v>44294</v>
      </c>
      <c r="I4210" s="160">
        <v>44439</v>
      </c>
      <c r="J4210" s="161" t="s">
        <v>2202</v>
      </c>
      <c r="K4210" s="162"/>
      <c r="L4210" s="163" t="s">
        <v>1879</v>
      </c>
      <c r="M4210" s="171">
        <v>0</v>
      </c>
      <c r="N4210" s="164">
        <v>8116.8</v>
      </c>
      <c r="O4210" s="162" t="s">
        <v>2334</v>
      </c>
      <c r="P4210" s="160">
        <v>44439</v>
      </c>
      <c r="Q4210" s="162" t="s">
        <v>2335</v>
      </c>
      <c r="R4210" s="164">
        <v>8116.8</v>
      </c>
      <c r="S4210" s="163" t="s">
        <v>6165</v>
      </c>
      <c r="T4210" s="163" t="s">
        <v>1936</v>
      </c>
      <c r="U4210" s="161" t="s">
        <v>10</v>
      </c>
      <c r="V4210" s="161" t="s">
        <v>11</v>
      </c>
      <c r="W4210" s="161" t="s">
        <v>12</v>
      </c>
      <c r="X4210" s="161" t="s">
        <v>13</v>
      </c>
      <c r="Y4210" s="165">
        <v>6210</v>
      </c>
      <c r="Z4210" s="165">
        <v>9381101</v>
      </c>
      <c r="AA4210" s="166">
        <v>1</v>
      </c>
      <c r="AB4210" s="167" t="s">
        <v>1872</v>
      </c>
      <c r="AC4210" s="168" t="s">
        <v>3332</v>
      </c>
    </row>
    <row r="4211" spans="1:29" x14ac:dyDescent="0.3">
      <c r="A4211" s="156" t="s">
        <v>2908</v>
      </c>
      <c r="B4211" s="157">
        <v>2</v>
      </c>
      <c r="C4211" s="158" t="s">
        <v>1473</v>
      </c>
      <c r="D4211" s="158" t="s">
        <v>285</v>
      </c>
      <c r="E4211" s="156" t="s">
        <v>2722</v>
      </c>
      <c r="F4211" s="159" t="s">
        <v>5599</v>
      </c>
      <c r="G4211" s="158" t="s">
        <v>341</v>
      </c>
      <c r="H4211" s="160">
        <v>44294</v>
      </c>
      <c r="I4211" s="160">
        <v>45267</v>
      </c>
      <c r="J4211" s="161" t="s">
        <v>5251</v>
      </c>
      <c r="K4211" s="162"/>
      <c r="L4211" s="163" t="s">
        <v>1879</v>
      </c>
      <c r="M4211" s="171">
        <v>5411.2</v>
      </c>
      <c r="N4211" s="164">
        <v>5411.2</v>
      </c>
      <c r="O4211" s="162"/>
      <c r="P4211" s="160"/>
      <c r="Q4211" s="162"/>
      <c r="R4211" s="164">
        <v>0</v>
      </c>
      <c r="S4211" s="163" t="s">
        <v>6165</v>
      </c>
      <c r="T4211" s="163" t="s">
        <v>1936</v>
      </c>
      <c r="U4211" s="161" t="s">
        <v>10</v>
      </c>
      <c r="V4211" s="161" t="s">
        <v>11</v>
      </c>
      <c r="W4211" s="161" t="s">
        <v>12</v>
      </c>
      <c r="X4211" s="161" t="s">
        <v>13</v>
      </c>
      <c r="Y4211" s="165">
        <v>6210</v>
      </c>
      <c r="Z4211" s="165">
        <v>9381101</v>
      </c>
      <c r="AA4211" s="166">
        <v>0</v>
      </c>
      <c r="AB4211" s="167" t="s">
        <v>5600</v>
      </c>
      <c r="AC4211" s="168" t="s">
        <v>3332</v>
      </c>
    </row>
    <row r="4212" spans="1:29" x14ac:dyDescent="0.3">
      <c r="A4212" s="156" t="s">
        <v>2908</v>
      </c>
      <c r="B4212" s="157">
        <v>2</v>
      </c>
      <c r="C4212" s="158" t="s">
        <v>1473</v>
      </c>
      <c r="D4212" s="158" t="s">
        <v>285</v>
      </c>
      <c r="E4212" s="156" t="s">
        <v>2722</v>
      </c>
      <c r="F4212" s="159" t="s">
        <v>5599</v>
      </c>
      <c r="G4212" s="158" t="s">
        <v>341</v>
      </c>
      <c r="H4212" s="160">
        <v>44294</v>
      </c>
      <c r="I4212" s="160">
        <v>45268</v>
      </c>
      <c r="J4212" s="161" t="s">
        <v>5251</v>
      </c>
      <c r="K4212" s="162" t="s">
        <v>1873</v>
      </c>
      <c r="L4212" s="163" t="s">
        <v>1879</v>
      </c>
      <c r="M4212" s="171">
        <v>-5411.2</v>
      </c>
      <c r="N4212" s="164">
        <v>-5411.2</v>
      </c>
      <c r="O4212" s="162"/>
      <c r="P4212" s="160"/>
      <c r="Q4212" s="162"/>
      <c r="R4212" s="164">
        <v>0</v>
      </c>
      <c r="S4212" s="163" t="s">
        <v>6165</v>
      </c>
      <c r="T4212" s="163" t="s">
        <v>1936</v>
      </c>
      <c r="U4212" s="161" t="s">
        <v>10</v>
      </c>
      <c r="V4212" s="161" t="s">
        <v>11</v>
      </c>
      <c r="W4212" s="161" t="s">
        <v>12</v>
      </c>
      <c r="X4212" s="161" t="s">
        <v>13</v>
      </c>
      <c r="Y4212" s="165">
        <v>6210</v>
      </c>
      <c r="Z4212" s="165">
        <v>9381101</v>
      </c>
      <c r="AA4212" s="166">
        <v>0</v>
      </c>
      <c r="AB4212" s="167" t="s">
        <v>5601</v>
      </c>
      <c r="AC4212" s="168" t="s">
        <v>3332</v>
      </c>
    </row>
    <row r="4213" spans="1:29" x14ac:dyDescent="0.3">
      <c r="A4213" s="156" t="s">
        <v>2729</v>
      </c>
      <c r="B4213" s="157">
        <v>3</v>
      </c>
      <c r="C4213" s="158" t="s">
        <v>1473</v>
      </c>
      <c r="D4213" s="158" t="s">
        <v>421</v>
      </c>
      <c r="E4213" s="156" t="s">
        <v>2722</v>
      </c>
      <c r="F4213" s="159" t="s">
        <v>5599</v>
      </c>
      <c r="G4213" s="158" t="s">
        <v>341</v>
      </c>
      <c r="H4213" s="160">
        <v>44319</v>
      </c>
      <c r="I4213" s="160">
        <v>44448</v>
      </c>
      <c r="J4213" s="161" t="s">
        <v>2202</v>
      </c>
      <c r="K4213" s="162"/>
      <c r="L4213" s="163" t="s">
        <v>2032</v>
      </c>
      <c r="M4213" s="171">
        <v>0</v>
      </c>
      <c r="N4213" s="164">
        <v>29733.8</v>
      </c>
      <c r="O4213" s="162" t="s">
        <v>2382</v>
      </c>
      <c r="P4213" s="160">
        <v>44448</v>
      </c>
      <c r="Q4213" s="162" t="s">
        <v>2383</v>
      </c>
      <c r="R4213" s="164">
        <v>29733.8</v>
      </c>
      <c r="S4213" s="163" t="s">
        <v>5656</v>
      </c>
      <c r="T4213" s="163"/>
      <c r="U4213" s="161" t="s">
        <v>10</v>
      </c>
      <c r="V4213" s="161" t="s">
        <v>11</v>
      </c>
      <c r="W4213" s="161" t="s">
        <v>12</v>
      </c>
      <c r="X4213" s="161" t="s">
        <v>13</v>
      </c>
      <c r="Y4213" s="165">
        <v>6210</v>
      </c>
      <c r="Z4213" s="165">
        <v>9021101</v>
      </c>
      <c r="AA4213" s="166">
        <v>0.1004666218403349</v>
      </c>
      <c r="AB4213" s="167" t="s">
        <v>5799</v>
      </c>
      <c r="AC4213" s="168" t="s">
        <v>3156</v>
      </c>
    </row>
    <row r="4214" spans="1:29" x14ac:dyDescent="0.3">
      <c r="A4214" s="156" t="s">
        <v>2729</v>
      </c>
      <c r="B4214" s="157">
        <v>3</v>
      </c>
      <c r="C4214" s="158" t="s">
        <v>1473</v>
      </c>
      <c r="D4214" s="158" t="s">
        <v>421</v>
      </c>
      <c r="E4214" s="156" t="s">
        <v>2722</v>
      </c>
      <c r="F4214" s="159" t="s">
        <v>5599</v>
      </c>
      <c r="G4214" s="158" t="s">
        <v>341</v>
      </c>
      <c r="H4214" s="160">
        <v>44319</v>
      </c>
      <c r="I4214" s="160">
        <v>44488</v>
      </c>
      <c r="J4214" s="161" t="s">
        <v>2202</v>
      </c>
      <c r="K4214" s="162"/>
      <c r="L4214" s="163" t="s">
        <v>2032</v>
      </c>
      <c r="M4214" s="171">
        <v>0</v>
      </c>
      <c r="N4214" s="164">
        <v>26941.05</v>
      </c>
      <c r="O4214" s="162">
        <v>3294</v>
      </c>
      <c r="P4214" s="160">
        <v>44488</v>
      </c>
      <c r="Q4214" s="162" t="s">
        <v>2425</v>
      </c>
      <c r="R4214" s="164">
        <v>26941.05</v>
      </c>
      <c r="S4214" s="163" t="s">
        <v>5656</v>
      </c>
      <c r="T4214" s="163"/>
      <c r="U4214" s="161" t="s">
        <v>10</v>
      </c>
      <c r="V4214" s="161" t="s">
        <v>11</v>
      </c>
      <c r="W4214" s="161" t="s">
        <v>12</v>
      </c>
      <c r="X4214" s="161" t="s">
        <v>13</v>
      </c>
      <c r="Y4214" s="165">
        <v>6210</v>
      </c>
      <c r="Z4214" s="165">
        <v>9021101</v>
      </c>
      <c r="AA4214" s="166">
        <v>9.1030284804887188E-2</v>
      </c>
      <c r="AB4214" s="167" t="s">
        <v>5799</v>
      </c>
      <c r="AC4214" s="168" t="s">
        <v>3156</v>
      </c>
    </row>
    <row r="4215" spans="1:29" x14ac:dyDescent="0.3">
      <c r="A4215" s="156" t="s">
        <v>2729</v>
      </c>
      <c r="B4215" s="157">
        <v>3</v>
      </c>
      <c r="C4215" s="158" t="s">
        <v>1473</v>
      </c>
      <c r="D4215" s="158" t="s">
        <v>421</v>
      </c>
      <c r="E4215" s="156" t="s">
        <v>2722</v>
      </c>
      <c r="F4215" s="159" t="s">
        <v>5599</v>
      </c>
      <c r="G4215" s="158" t="s">
        <v>341</v>
      </c>
      <c r="H4215" s="160">
        <v>44319</v>
      </c>
      <c r="I4215" s="160">
        <v>44488</v>
      </c>
      <c r="J4215" s="161" t="s">
        <v>2202</v>
      </c>
      <c r="K4215" s="162"/>
      <c r="L4215" s="163" t="s">
        <v>2032</v>
      </c>
      <c r="M4215" s="171">
        <v>0</v>
      </c>
      <c r="N4215" s="164">
        <v>6874.45</v>
      </c>
      <c r="O4215" s="162">
        <v>3338</v>
      </c>
      <c r="P4215" s="160">
        <v>44488</v>
      </c>
      <c r="Q4215" s="162" t="s">
        <v>2425</v>
      </c>
      <c r="R4215" s="164">
        <v>6874.45</v>
      </c>
      <c r="S4215" s="163" t="s">
        <v>5656</v>
      </c>
      <c r="T4215" s="163"/>
      <c r="U4215" s="161" t="s">
        <v>10</v>
      </c>
      <c r="V4215" s="161" t="s">
        <v>11</v>
      </c>
      <c r="W4215" s="161" t="s">
        <v>12</v>
      </c>
      <c r="X4215" s="161" t="s">
        <v>13</v>
      </c>
      <c r="Y4215" s="165">
        <v>6210</v>
      </c>
      <c r="Z4215" s="165">
        <v>9021101</v>
      </c>
      <c r="AA4215" s="166">
        <v>2.3227867561841753E-2</v>
      </c>
      <c r="AB4215" s="167" t="s">
        <v>5799</v>
      </c>
      <c r="AC4215" s="168" t="s">
        <v>3156</v>
      </c>
    </row>
    <row r="4216" spans="1:29" x14ac:dyDescent="0.3">
      <c r="A4216" s="156" t="s">
        <v>2729</v>
      </c>
      <c r="B4216" s="157">
        <v>3</v>
      </c>
      <c r="C4216" s="158" t="s">
        <v>1473</v>
      </c>
      <c r="D4216" s="158" t="s">
        <v>421</v>
      </c>
      <c r="E4216" s="156" t="s">
        <v>2722</v>
      </c>
      <c r="F4216" s="159" t="s">
        <v>5599</v>
      </c>
      <c r="G4216" s="158" t="s">
        <v>341</v>
      </c>
      <c r="H4216" s="160">
        <v>44319</v>
      </c>
      <c r="I4216" s="160">
        <v>45315</v>
      </c>
      <c r="J4216" s="161" t="s">
        <v>5251</v>
      </c>
      <c r="K4216" s="162"/>
      <c r="L4216" s="163" t="s">
        <v>2032</v>
      </c>
      <c r="M4216" s="171">
        <v>0</v>
      </c>
      <c r="N4216" s="164">
        <v>59450</v>
      </c>
      <c r="O4216" s="162">
        <v>4474</v>
      </c>
      <c r="P4216" s="160">
        <v>45315</v>
      </c>
      <c r="Q4216" s="162" t="s">
        <v>5694</v>
      </c>
      <c r="R4216" s="164">
        <v>59450</v>
      </c>
      <c r="S4216" s="163" t="s">
        <v>5656</v>
      </c>
      <c r="T4216" s="163"/>
      <c r="U4216" s="161" t="s">
        <v>10</v>
      </c>
      <c r="V4216" s="161" t="s">
        <v>11</v>
      </c>
      <c r="W4216" s="161" t="s">
        <v>12</v>
      </c>
      <c r="X4216" s="161" t="s">
        <v>13</v>
      </c>
      <c r="Y4216" s="165">
        <v>6260</v>
      </c>
      <c r="Z4216" s="165">
        <v>9021101</v>
      </c>
      <c r="AA4216" s="166">
        <v>0.20087377558226363</v>
      </c>
      <c r="AB4216" s="167" t="s">
        <v>5966</v>
      </c>
      <c r="AC4216" s="168" t="s">
        <v>3156</v>
      </c>
    </row>
    <row r="4217" spans="1:29" x14ac:dyDescent="0.3">
      <c r="A4217" s="156" t="s">
        <v>2729</v>
      </c>
      <c r="B4217" s="157">
        <v>3</v>
      </c>
      <c r="C4217" s="158" t="s">
        <v>1473</v>
      </c>
      <c r="D4217" s="158" t="s">
        <v>421</v>
      </c>
      <c r="E4217" s="156" t="s">
        <v>2722</v>
      </c>
      <c r="F4217" s="159" t="s">
        <v>5599</v>
      </c>
      <c r="G4217" s="158" t="s">
        <v>341</v>
      </c>
      <c r="H4217" s="160">
        <v>44319</v>
      </c>
      <c r="I4217" s="160">
        <v>45315</v>
      </c>
      <c r="J4217" s="161" t="s">
        <v>5251</v>
      </c>
      <c r="K4217" s="162"/>
      <c r="L4217" s="163" t="s">
        <v>2032</v>
      </c>
      <c r="M4217" s="171">
        <v>0</v>
      </c>
      <c r="N4217" s="164">
        <v>35033.85</v>
      </c>
      <c r="O4217" s="162">
        <v>4628</v>
      </c>
      <c r="P4217" s="160">
        <v>45315</v>
      </c>
      <c r="Q4217" s="162" t="s">
        <v>5694</v>
      </c>
      <c r="R4217" s="164">
        <v>35033.85</v>
      </c>
      <c r="S4217" s="163" t="s">
        <v>5656</v>
      </c>
      <c r="T4217" s="163"/>
      <c r="U4217" s="161" t="s">
        <v>10</v>
      </c>
      <c r="V4217" s="161" t="s">
        <v>11</v>
      </c>
      <c r="W4217" s="161" t="s">
        <v>12</v>
      </c>
      <c r="X4217" s="161" t="s">
        <v>13</v>
      </c>
      <c r="Y4217" s="165">
        <v>6210</v>
      </c>
      <c r="Z4217" s="165">
        <v>9021101</v>
      </c>
      <c r="AA4217" s="166">
        <v>0.11837479769020499</v>
      </c>
      <c r="AB4217" s="167" t="s">
        <v>5799</v>
      </c>
      <c r="AC4217" s="168" t="s">
        <v>3156</v>
      </c>
    </row>
    <row r="4218" spans="1:29" x14ac:dyDescent="0.3">
      <c r="A4218" s="156" t="s">
        <v>2729</v>
      </c>
      <c r="B4218" s="157">
        <v>3</v>
      </c>
      <c r="C4218" s="158" t="s">
        <v>1473</v>
      </c>
      <c r="D4218" s="158" t="s">
        <v>421</v>
      </c>
      <c r="E4218" s="156" t="s">
        <v>2722</v>
      </c>
      <c r="F4218" s="159" t="s">
        <v>5599</v>
      </c>
      <c r="G4218" s="158" t="s">
        <v>341</v>
      </c>
      <c r="H4218" s="160">
        <v>44319</v>
      </c>
      <c r="I4218" s="160">
        <v>45316</v>
      </c>
      <c r="J4218" s="161" t="s">
        <v>5251</v>
      </c>
      <c r="K4218" s="162"/>
      <c r="L4218" s="163" t="s">
        <v>2032</v>
      </c>
      <c r="M4218" s="171">
        <v>0</v>
      </c>
      <c r="N4218" s="164">
        <v>39140</v>
      </c>
      <c r="O4218" s="162">
        <v>4553</v>
      </c>
      <c r="P4218" s="160">
        <v>45316</v>
      </c>
      <c r="Q4218" s="162" t="s">
        <v>5705</v>
      </c>
      <c r="R4218" s="164">
        <v>39140</v>
      </c>
      <c r="S4218" s="163" t="s">
        <v>5656</v>
      </c>
      <c r="T4218" s="163"/>
      <c r="U4218" s="161" t="s">
        <v>10</v>
      </c>
      <c r="V4218" s="161" t="s">
        <v>11</v>
      </c>
      <c r="W4218" s="161" t="s">
        <v>12</v>
      </c>
      <c r="X4218" s="161" t="s">
        <v>13</v>
      </c>
      <c r="Y4218" s="165">
        <v>6260</v>
      </c>
      <c r="Z4218" s="165">
        <v>9021101</v>
      </c>
      <c r="AA4218" s="166">
        <v>0.13224894156921443</v>
      </c>
      <c r="AB4218" s="167" t="s">
        <v>5966</v>
      </c>
      <c r="AC4218" s="168" t="s">
        <v>3156</v>
      </c>
    </row>
    <row r="4219" spans="1:29" x14ac:dyDescent="0.3">
      <c r="A4219" s="156" t="s">
        <v>2729</v>
      </c>
      <c r="B4219" s="157">
        <v>3</v>
      </c>
      <c r="C4219" s="158" t="s">
        <v>1473</v>
      </c>
      <c r="D4219" s="158" t="s">
        <v>421</v>
      </c>
      <c r="E4219" s="156" t="s">
        <v>2722</v>
      </c>
      <c r="F4219" s="159" t="s">
        <v>5599</v>
      </c>
      <c r="G4219" s="158" t="s">
        <v>341</v>
      </c>
      <c r="H4219" s="160">
        <v>44319</v>
      </c>
      <c r="I4219" s="160">
        <v>45359</v>
      </c>
      <c r="J4219" s="161" t="s">
        <v>5251</v>
      </c>
      <c r="K4219" s="162"/>
      <c r="L4219" s="163" t="s">
        <v>2032</v>
      </c>
      <c r="M4219" s="171">
        <v>0</v>
      </c>
      <c r="N4219" s="164">
        <v>49391.93</v>
      </c>
      <c r="O4219" s="162">
        <v>4668</v>
      </c>
      <c r="P4219" s="160">
        <v>45359</v>
      </c>
      <c r="Q4219" s="162" t="s">
        <v>5960</v>
      </c>
      <c r="R4219" s="164">
        <v>49391.93</v>
      </c>
      <c r="S4219" s="163" t="s">
        <v>5656</v>
      </c>
      <c r="T4219" s="163"/>
      <c r="U4219" s="161" t="s">
        <v>10</v>
      </c>
      <c r="V4219" s="161" t="s">
        <v>11</v>
      </c>
      <c r="W4219" s="161" t="s">
        <v>12</v>
      </c>
      <c r="X4219" s="161" t="s">
        <v>13</v>
      </c>
      <c r="Y4219" s="165">
        <v>6210</v>
      </c>
      <c r="Z4219" s="165">
        <v>9021101</v>
      </c>
      <c r="AA4219" s="166">
        <v>0.16688887236997266</v>
      </c>
      <c r="AB4219" s="167" t="s">
        <v>5799</v>
      </c>
      <c r="AC4219" s="168" t="s">
        <v>3156</v>
      </c>
    </row>
    <row r="4220" spans="1:29" x14ac:dyDescent="0.3">
      <c r="A4220" s="156" t="s">
        <v>2729</v>
      </c>
      <c r="B4220" s="157">
        <v>3</v>
      </c>
      <c r="C4220" s="158" t="s">
        <v>1473</v>
      </c>
      <c r="D4220" s="158" t="s">
        <v>421</v>
      </c>
      <c r="E4220" s="156" t="s">
        <v>2722</v>
      </c>
      <c r="F4220" s="159" t="s">
        <v>5599</v>
      </c>
      <c r="G4220" s="158" t="s">
        <v>341</v>
      </c>
      <c r="H4220" s="160">
        <v>44319</v>
      </c>
      <c r="I4220" s="160">
        <v>45359</v>
      </c>
      <c r="J4220" s="161" t="s">
        <v>5251</v>
      </c>
      <c r="K4220" s="162"/>
      <c r="L4220" s="163" t="s">
        <v>2032</v>
      </c>
      <c r="M4220" s="171">
        <v>0</v>
      </c>
      <c r="N4220" s="164">
        <v>49391.92</v>
      </c>
      <c r="O4220" s="162">
        <v>4708</v>
      </c>
      <c r="P4220" s="160">
        <v>45359</v>
      </c>
      <c r="Q4220" s="162" t="s">
        <v>5960</v>
      </c>
      <c r="R4220" s="164">
        <v>49391.92</v>
      </c>
      <c r="S4220" s="163" t="s">
        <v>5656</v>
      </c>
      <c r="T4220" s="163"/>
      <c r="U4220" s="161" t="s">
        <v>10</v>
      </c>
      <c r="V4220" s="161" t="s">
        <v>11</v>
      </c>
      <c r="W4220" s="161" t="s">
        <v>12</v>
      </c>
      <c r="X4220" s="161" t="s">
        <v>13</v>
      </c>
      <c r="Y4220" s="165">
        <v>6210</v>
      </c>
      <c r="Z4220" s="165">
        <v>9021101</v>
      </c>
      <c r="AA4220" s="166">
        <v>0.1668888385812804</v>
      </c>
      <c r="AB4220" s="167" t="s">
        <v>5799</v>
      </c>
      <c r="AC4220" s="168" t="s">
        <v>3156</v>
      </c>
    </row>
    <row r="4221" spans="1:29" x14ac:dyDescent="0.3">
      <c r="A4221" s="156" t="s">
        <v>2729</v>
      </c>
      <c r="B4221" s="157">
        <v>3</v>
      </c>
      <c r="C4221" s="158" t="s">
        <v>1473</v>
      </c>
      <c r="D4221" s="158" t="s">
        <v>421</v>
      </c>
      <c r="E4221" s="156" t="s">
        <v>2722</v>
      </c>
      <c r="F4221" s="159" t="s">
        <v>5599</v>
      </c>
      <c r="G4221" s="158" t="s">
        <v>341</v>
      </c>
      <c r="H4221" s="160">
        <v>44319</v>
      </c>
      <c r="I4221" s="160">
        <v>45362</v>
      </c>
      <c r="J4221" s="161" t="s">
        <v>5251</v>
      </c>
      <c r="K4221" s="162"/>
      <c r="L4221" s="163" t="s">
        <v>2032</v>
      </c>
      <c r="M4221" s="171">
        <v>139738</v>
      </c>
      <c r="N4221" s="164">
        <v>139738</v>
      </c>
      <c r="O4221" s="162"/>
      <c r="P4221" s="160"/>
      <c r="Q4221" s="162"/>
      <c r="R4221" s="164">
        <v>0</v>
      </c>
      <c r="S4221" s="163" t="s">
        <v>5656</v>
      </c>
      <c r="T4221" s="163"/>
      <c r="U4221" s="161" t="s">
        <v>10</v>
      </c>
      <c r="V4221" s="161" t="s">
        <v>11</v>
      </c>
      <c r="W4221" s="161" t="s">
        <v>12</v>
      </c>
      <c r="X4221" s="161" t="s">
        <v>13</v>
      </c>
      <c r="Y4221" s="165">
        <v>6210</v>
      </c>
      <c r="Z4221" s="165">
        <v>9021101</v>
      </c>
      <c r="AA4221" s="166">
        <v>0</v>
      </c>
      <c r="AB4221" s="167" t="s">
        <v>5799</v>
      </c>
      <c r="AC4221" s="168" t="s">
        <v>3156</v>
      </c>
    </row>
    <row r="4222" spans="1:29" x14ac:dyDescent="0.3">
      <c r="A4222" s="156" t="s">
        <v>2729</v>
      </c>
      <c r="B4222" s="157">
        <v>3</v>
      </c>
      <c r="C4222" s="158" t="s">
        <v>1473</v>
      </c>
      <c r="D4222" s="158" t="s">
        <v>421</v>
      </c>
      <c r="E4222" s="156" t="s">
        <v>2722</v>
      </c>
      <c r="F4222" s="159" t="s">
        <v>5599</v>
      </c>
      <c r="G4222" s="158" t="s">
        <v>341</v>
      </c>
      <c r="H4222" s="160">
        <v>44319</v>
      </c>
      <c r="I4222" s="160">
        <v>45363</v>
      </c>
      <c r="J4222" s="161" t="s">
        <v>5251</v>
      </c>
      <c r="K4222" s="162" t="s">
        <v>1943</v>
      </c>
      <c r="L4222" s="163" t="s">
        <v>2032</v>
      </c>
      <c r="M4222" s="171">
        <v>-139738</v>
      </c>
      <c r="N4222" s="164">
        <v>-139738</v>
      </c>
      <c r="O4222" s="162"/>
      <c r="P4222" s="160"/>
      <c r="Q4222" s="162"/>
      <c r="R4222" s="164">
        <v>0</v>
      </c>
      <c r="S4222" s="163" t="s">
        <v>5656</v>
      </c>
      <c r="T4222" s="163"/>
      <c r="U4222" s="161" t="s">
        <v>10</v>
      </c>
      <c r="V4222" s="161" t="s">
        <v>11</v>
      </c>
      <c r="W4222" s="161" t="s">
        <v>12</v>
      </c>
      <c r="X4222" s="161" t="s">
        <v>13</v>
      </c>
      <c r="Y4222" s="165">
        <v>6210</v>
      </c>
      <c r="Z4222" s="165">
        <v>9021101</v>
      </c>
      <c r="AA4222" s="166">
        <v>0</v>
      </c>
      <c r="AB4222" s="167" t="s">
        <v>6071</v>
      </c>
      <c r="AC4222" s="168" t="s">
        <v>3156</v>
      </c>
    </row>
    <row r="4223" spans="1:29" x14ac:dyDescent="0.3">
      <c r="A4223" s="156" t="s">
        <v>2735</v>
      </c>
      <c r="B4223" s="157">
        <v>3</v>
      </c>
      <c r="C4223" s="158" t="s">
        <v>1473</v>
      </c>
      <c r="D4223" s="158" t="s">
        <v>412</v>
      </c>
      <c r="E4223" s="156" t="s">
        <v>2722</v>
      </c>
      <c r="F4223" s="159" t="s">
        <v>5599</v>
      </c>
      <c r="G4223" s="158" t="s">
        <v>341</v>
      </c>
      <c r="H4223" s="160">
        <v>44319</v>
      </c>
      <c r="I4223" s="160">
        <v>44448</v>
      </c>
      <c r="J4223" s="161" t="s">
        <v>2202</v>
      </c>
      <c r="K4223" s="162"/>
      <c r="L4223" s="163" t="s">
        <v>2033</v>
      </c>
      <c r="M4223" s="171">
        <v>0</v>
      </c>
      <c r="N4223" s="164">
        <v>24160.2</v>
      </c>
      <c r="O4223" s="162" t="s">
        <v>2384</v>
      </c>
      <c r="P4223" s="160">
        <v>44448</v>
      </c>
      <c r="Q4223" s="162" t="s">
        <v>2383</v>
      </c>
      <c r="R4223" s="164">
        <v>24160.2</v>
      </c>
      <c r="S4223" s="163" t="s">
        <v>5657</v>
      </c>
      <c r="T4223" s="163"/>
      <c r="U4223" s="161" t="s">
        <v>10</v>
      </c>
      <c r="V4223" s="161" t="s">
        <v>11</v>
      </c>
      <c r="W4223" s="161" t="s">
        <v>12</v>
      </c>
      <c r="X4223" s="161" t="s">
        <v>13</v>
      </c>
      <c r="Y4223" s="165">
        <v>6210</v>
      </c>
      <c r="Z4223" s="165">
        <v>9041101</v>
      </c>
      <c r="AA4223" s="166">
        <v>0.10315482061200702</v>
      </c>
      <c r="AB4223" s="167" t="s">
        <v>5800</v>
      </c>
      <c r="AC4223" s="168" t="s">
        <v>3166</v>
      </c>
    </row>
    <row r="4224" spans="1:29" x14ac:dyDescent="0.3">
      <c r="A4224" s="156" t="s">
        <v>2735</v>
      </c>
      <c r="B4224" s="157">
        <v>3</v>
      </c>
      <c r="C4224" s="158" t="s">
        <v>1473</v>
      </c>
      <c r="D4224" s="158" t="s">
        <v>412</v>
      </c>
      <c r="E4224" s="156" t="s">
        <v>2722</v>
      </c>
      <c r="F4224" s="159" t="s">
        <v>5599</v>
      </c>
      <c r="G4224" s="158" t="s">
        <v>341</v>
      </c>
      <c r="H4224" s="160">
        <v>44319</v>
      </c>
      <c r="I4224" s="160">
        <v>44470</v>
      </c>
      <c r="J4224" s="161" t="s">
        <v>2202</v>
      </c>
      <c r="K4224" s="162"/>
      <c r="L4224" s="163" t="s">
        <v>2033</v>
      </c>
      <c r="M4224" s="171">
        <v>0</v>
      </c>
      <c r="N4224" s="164">
        <v>18877.95</v>
      </c>
      <c r="O4224" s="162" t="s">
        <v>2419</v>
      </c>
      <c r="P4224" s="160">
        <v>44470</v>
      </c>
      <c r="Q4224" s="162" t="s">
        <v>2420</v>
      </c>
      <c r="R4224" s="164">
        <v>18877.95</v>
      </c>
      <c r="S4224" s="163" t="s">
        <v>5657</v>
      </c>
      <c r="T4224" s="163"/>
      <c r="U4224" s="161" t="s">
        <v>10</v>
      </c>
      <c r="V4224" s="161" t="s">
        <v>11</v>
      </c>
      <c r="W4224" s="161" t="s">
        <v>12</v>
      </c>
      <c r="X4224" s="161" t="s">
        <v>13</v>
      </c>
      <c r="Y4224" s="165">
        <v>6210</v>
      </c>
      <c r="Z4224" s="165">
        <v>9041101</v>
      </c>
      <c r="AA4224" s="166">
        <v>8.06016318479333E-2</v>
      </c>
      <c r="AB4224" s="167" t="s">
        <v>5800</v>
      </c>
      <c r="AC4224" s="168" t="s">
        <v>3166</v>
      </c>
    </row>
    <row r="4225" spans="1:29" x14ac:dyDescent="0.3">
      <c r="A4225" s="156" t="s">
        <v>2735</v>
      </c>
      <c r="B4225" s="157">
        <v>3</v>
      </c>
      <c r="C4225" s="158" t="s">
        <v>1473</v>
      </c>
      <c r="D4225" s="158" t="s">
        <v>412</v>
      </c>
      <c r="E4225" s="156" t="s">
        <v>2722</v>
      </c>
      <c r="F4225" s="159" t="s">
        <v>5599</v>
      </c>
      <c r="G4225" s="158" t="s">
        <v>341</v>
      </c>
      <c r="H4225" s="160">
        <v>44319</v>
      </c>
      <c r="I4225" s="160">
        <v>44488</v>
      </c>
      <c r="J4225" s="161" t="s">
        <v>2202</v>
      </c>
      <c r="K4225" s="162"/>
      <c r="L4225" s="163" t="s">
        <v>2033</v>
      </c>
      <c r="M4225" s="171">
        <v>0</v>
      </c>
      <c r="N4225" s="164">
        <v>19695.11</v>
      </c>
      <c r="O4225" s="162">
        <v>3339</v>
      </c>
      <c r="P4225" s="160">
        <v>44488</v>
      </c>
      <c r="Q4225" s="162" t="s">
        <v>2425</v>
      </c>
      <c r="R4225" s="164">
        <v>19695.11</v>
      </c>
      <c r="S4225" s="163" t="s">
        <v>5657</v>
      </c>
      <c r="T4225" s="163"/>
      <c r="U4225" s="161" t="s">
        <v>10</v>
      </c>
      <c r="V4225" s="161" t="s">
        <v>11</v>
      </c>
      <c r="W4225" s="161" t="s">
        <v>12</v>
      </c>
      <c r="X4225" s="161" t="s">
        <v>13</v>
      </c>
      <c r="Y4225" s="165">
        <v>6210</v>
      </c>
      <c r="Z4225" s="165">
        <v>9041101</v>
      </c>
      <c r="AA4225" s="166">
        <v>8.4090592751042859E-2</v>
      </c>
      <c r="AB4225" s="167" t="s">
        <v>5800</v>
      </c>
      <c r="AC4225" s="168" t="s">
        <v>3166</v>
      </c>
    </row>
    <row r="4226" spans="1:29" x14ac:dyDescent="0.3">
      <c r="A4226" s="156" t="s">
        <v>2735</v>
      </c>
      <c r="B4226" s="157">
        <v>3</v>
      </c>
      <c r="C4226" s="158" t="s">
        <v>1473</v>
      </c>
      <c r="D4226" s="158" t="s">
        <v>412</v>
      </c>
      <c r="E4226" s="156" t="s">
        <v>2722</v>
      </c>
      <c r="F4226" s="159" t="s">
        <v>5599</v>
      </c>
      <c r="G4226" s="158" t="s">
        <v>341</v>
      </c>
      <c r="H4226" s="160">
        <v>44319</v>
      </c>
      <c r="I4226" s="160">
        <v>45315</v>
      </c>
      <c r="J4226" s="161" t="s">
        <v>5251</v>
      </c>
      <c r="K4226" s="162"/>
      <c r="L4226" s="163" t="s">
        <v>2033</v>
      </c>
      <c r="M4226" s="171">
        <v>0</v>
      </c>
      <c r="N4226" s="164">
        <v>53450</v>
      </c>
      <c r="O4226" s="162">
        <v>4473</v>
      </c>
      <c r="P4226" s="160">
        <v>45315</v>
      </c>
      <c r="Q4226" s="162" t="s">
        <v>5694</v>
      </c>
      <c r="R4226" s="164">
        <v>53450</v>
      </c>
      <c r="S4226" s="163" t="s">
        <v>5657</v>
      </c>
      <c r="T4226" s="163"/>
      <c r="U4226" s="161" t="s">
        <v>10</v>
      </c>
      <c r="V4226" s="161" t="s">
        <v>11</v>
      </c>
      <c r="W4226" s="161" t="s">
        <v>12</v>
      </c>
      <c r="X4226" s="161" t="s">
        <v>13</v>
      </c>
      <c r="Y4226" s="165">
        <v>6260</v>
      </c>
      <c r="Z4226" s="165">
        <v>9041101</v>
      </c>
      <c r="AA4226" s="166">
        <v>0.22821107282687125</v>
      </c>
      <c r="AB4226" s="167" t="s">
        <v>5967</v>
      </c>
      <c r="AC4226" s="168" t="s">
        <v>3166</v>
      </c>
    </row>
    <row r="4227" spans="1:29" x14ac:dyDescent="0.3">
      <c r="A4227" s="156" t="s">
        <v>2735</v>
      </c>
      <c r="B4227" s="157">
        <v>3</v>
      </c>
      <c r="C4227" s="158" t="s">
        <v>1473</v>
      </c>
      <c r="D4227" s="158" t="s">
        <v>412</v>
      </c>
      <c r="E4227" s="156" t="s">
        <v>2722</v>
      </c>
      <c r="F4227" s="159" t="s">
        <v>5599</v>
      </c>
      <c r="G4227" s="158" t="s">
        <v>341</v>
      </c>
      <c r="H4227" s="160">
        <v>44319</v>
      </c>
      <c r="I4227" s="160">
        <v>45315</v>
      </c>
      <c r="J4227" s="161" t="s">
        <v>5251</v>
      </c>
      <c r="K4227" s="162"/>
      <c r="L4227" s="163" t="s">
        <v>2033</v>
      </c>
      <c r="M4227" s="171">
        <v>0</v>
      </c>
      <c r="N4227" s="164">
        <v>9670.59</v>
      </c>
      <c r="O4227" s="162">
        <v>4629</v>
      </c>
      <c r="P4227" s="160">
        <v>45315</v>
      </c>
      <c r="Q4227" s="162" t="s">
        <v>5694</v>
      </c>
      <c r="R4227" s="164">
        <v>9670.59</v>
      </c>
      <c r="S4227" s="163" t="s">
        <v>5657</v>
      </c>
      <c r="T4227" s="163"/>
      <c r="U4227" s="161" t="s">
        <v>10</v>
      </c>
      <c r="V4227" s="161" t="s">
        <v>11</v>
      </c>
      <c r="W4227" s="161" t="s">
        <v>12</v>
      </c>
      <c r="X4227" s="161" t="s">
        <v>13</v>
      </c>
      <c r="Y4227" s="165">
        <v>6210</v>
      </c>
      <c r="Z4227" s="165">
        <v>9041101</v>
      </c>
      <c r="AA4227" s="166">
        <v>4.1289723456853375E-2</v>
      </c>
      <c r="AB4227" s="167" t="s">
        <v>5800</v>
      </c>
      <c r="AC4227" s="168" t="s">
        <v>3166</v>
      </c>
    </row>
    <row r="4228" spans="1:29" x14ac:dyDescent="0.3">
      <c r="A4228" s="156" t="s">
        <v>2735</v>
      </c>
      <c r="B4228" s="157">
        <v>3</v>
      </c>
      <c r="C4228" s="158" t="s">
        <v>1473</v>
      </c>
      <c r="D4228" s="158" t="s">
        <v>412</v>
      </c>
      <c r="E4228" s="156" t="s">
        <v>2722</v>
      </c>
      <c r="F4228" s="159" t="s">
        <v>5599</v>
      </c>
      <c r="G4228" s="158" t="s">
        <v>341</v>
      </c>
      <c r="H4228" s="160">
        <v>44319</v>
      </c>
      <c r="I4228" s="160">
        <v>45320</v>
      </c>
      <c r="J4228" s="161" t="s">
        <v>5251</v>
      </c>
      <c r="K4228" s="162"/>
      <c r="L4228" s="163" t="s">
        <v>2033</v>
      </c>
      <c r="M4228" s="171">
        <v>0</v>
      </c>
      <c r="N4228" s="164">
        <v>39140</v>
      </c>
      <c r="O4228" s="162">
        <v>4554</v>
      </c>
      <c r="P4228" s="160">
        <v>45320</v>
      </c>
      <c r="Q4228" s="162" t="s">
        <v>5710</v>
      </c>
      <c r="R4228" s="164">
        <v>39140</v>
      </c>
      <c r="S4228" s="163" t="s">
        <v>5657</v>
      </c>
      <c r="T4228" s="163"/>
      <c r="U4228" s="161" t="s">
        <v>10</v>
      </c>
      <c r="V4228" s="161" t="s">
        <v>11</v>
      </c>
      <c r="W4228" s="161" t="s">
        <v>12</v>
      </c>
      <c r="X4228" s="161" t="s">
        <v>13</v>
      </c>
      <c r="Y4228" s="165">
        <v>6260</v>
      </c>
      <c r="Z4228" s="165">
        <v>9041101</v>
      </c>
      <c r="AA4228" s="166">
        <v>0.16711284172953678</v>
      </c>
      <c r="AB4228" s="167" t="s">
        <v>5967</v>
      </c>
      <c r="AC4228" s="168" t="s">
        <v>3166</v>
      </c>
    </row>
    <row r="4229" spans="1:29" x14ac:dyDescent="0.3">
      <c r="A4229" s="156" t="s">
        <v>2735</v>
      </c>
      <c r="B4229" s="157">
        <v>3</v>
      </c>
      <c r="C4229" s="158" t="s">
        <v>1473</v>
      </c>
      <c r="D4229" s="158" t="s">
        <v>412</v>
      </c>
      <c r="E4229" s="156" t="s">
        <v>2722</v>
      </c>
      <c r="F4229" s="158" t="s">
        <v>5599</v>
      </c>
      <c r="G4229" s="156" t="s">
        <v>341</v>
      </c>
      <c r="H4229" s="160">
        <v>44319</v>
      </c>
      <c r="I4229" s="160">
        <v>45359</v>
      </c>
      <c r="J4229" s="161" t="s">
        <v>5251</v>
      </c>
      <c r="K4229" s="162"/>
      <c r="L4229" s="158" t="s">
        <v>2033</v>
      </c>
      <c r="M4229" s="171">
        <v>0</v>
      </c>
      <c r="N4229" s="164">
        <v>34609.58</v>
      </c>
      <c r="O4229" s="162">
        <v>4672</v>
      </c>
      <c r="P4229" s="160">
        <v>45359</v>
      </c>
      <c r="Q4229" s="162" t="s">
        <v>5960</v>
      </c>
      <c r="R4229" s="164">
        <v>34609.58</v>
      </c>
      <c r="S4229" s="158" t="s">
        <v>5657</v>
      </c>
      <c r="T4229" s="163"/>
      <c r="U4229" s="161" t="s">
        <v>10</v>
      </c>
      <c r="V4229" s="161" t="s">
        <v>11</v>
      </c>
      <c r="W4229" s="161" t="s">
        <v>12</v>
      </c>
      <c r="X4229" s="161" t="s">
        <v>13</v>
      </c>
      <c r="Y4229" s="169">
        <v>6210</v>
      </c>
      <c r="Z4229" s="165">
        <v>9041101</v>
      </c>
      <c r="AA4229" s="166">
        <v>0.14776967973596683</v>
      </c>
      <c r="AB4229" s="156" t="s">
        <v>5800</v>
      </c>
      <c r="AC4229" s="168" t="s">
        <v>3166</v>
      </c>
    </row>
    <row r="4230" spans="1:29" x14ac:dyDescent="0.3">
      <c r="A4230" s="156" t="s">
        <v>2735</v>
      </c>
      <c r="B4230" s="157">
        <v>3</v>
      </c>
      <c r="C4230" s="156" t="s">
        <v>1473</v>
      </c>
      <c r="D4230" s="158" t="s">
        <v>412</v>
      </c>
      <c r="E4230" s="156" t="s">
        <v>2722</v>
      </c>
      <c r="F4230" s="159" t="s">
        <v>5599</v>
      </c>
      <c r="G4230" s="156" t="s">
        <v>341</v>
      </c>
      <c r="H4230" s="160">
        <v>44319</v>
      </c>
      <c r="I4230" s="160">
        <v>45359</v>
      </c>
      <c r="J4230" s="161" t="s">
        <v>5251</v>
      </c>
      <c r="K4230" s="162"/>
      <c r="L4230" s="163" t="s">
        <v>2033</v>
      </c>
      <c r="M4230" s="171">
        <v>0</v>
      </c>
      <c r="N4230" s="164">
        <v>34609.57</v>
      </c>
      <c r="O4230" s="162">
        <v>4709</v>
      </c>
      <c r="P4230" s="160">
        <v>45359</v>
      </c>
      <c r="Q4230" s="162" t="s">
        <v>5960</v>
      </c>
      <c r="R4230" s="164">
        <v>34609.57</v>
      </c>
      <c r="S4230" s="162" t="s">
        <v>5657</v>
      </c>
      <c r="T4230" s="163"/>
      <c r="U4230" s="161" t="s">
        <v>10</v>
      </c>
      <c r="V4230" s="161" t="s">
        <v>11</v>
      </c>
      <c r="W4230" s="161" t="s">
        <v>12</v>
      </c>
      <c r="X4230" s="161" t="s">
        <v>13</v>
      </c>
      <c r="Y4230" s="169">
        <v>6210</v>
      </c>
      <c r="Z4230" s="169">
        <v>9041101</v>
      </c>
      <c r="AA4230" s="166">
        <v>0.14776963703978857</v>
      </c>
      <c r="AB4230" s="158" t="s">
        <v>5800</v>
      </c>
      <c r="AC4230" s="168" t="s">
        <v>3166</v>
      </c>
    </row>
    <row r="4231" spans="1:29" x14ac:dyDescent="0.3">
      <c r="A4231" s="156" t="s">
        <v>2735</v>
      </c>
      <c r="B4231" s="157">
        <v>3</v>
      </c>
      <c r="C4231" s="158" t="s">
        <v>1473</v>
      </c>
      <c r="D4231" s="158" t="s">
        <v>412</v>
      </c>
      <c r="E4231" s="156" t="s">
        <v>2722</v>
      </c>
      <c r="F4231" s="159" t="s">
        <v>5599</v>
      </c>
      <c r="G4231" s="158" t="s">
        <v>341</v>
      </c>
      <c r="H4231" s="160">
        <v>44319</v>
      </c>
      <c r="I4231" s="160">
        <v>45362</v>
      </c>
      <c r="J4231" s="161" t="s">
        <v>5251</v>
      </c>
      <c r="K4231" s="162"/>
      <c r="L4231" s="163" t="s">
        <v>2033</v>
      </c>
      <c r="M4231" s="171">
        <v>103902</v>
      </c>
      <c r="N4231" s="164">
        <v>103902</v>
      </c>
      <c r="O4231" s="162"/>
      <c r="P4231" s="160"/>
      <c r="Q4231" s="162"/>
      <c r="R4231" s="164">
        <v>0</v>
      </c>
      <c r="S4231" s="163" t="s">
        <v>5657</v>
      </c>
      <c r="T4231" s="163"/>
      <c r="U4231" s="161" t="s">
        <v>10</v>
      </c>
      <c r="V4231" s="161" t="s">
        <v>11</v>
      </c>
      <c r="W4231" s="161" t="s">
        <v>12</v>
      </c>
      <c r="X4231" s="161" t="s">
        <v>13</v>
      </c>
      <c r="Y4231" s="169">
        <v>6210</v>
      </c>
      <c r="Z4231" s="169">
        <v>9041101</v>
      </c>
      <c r="AA4231" s="166">
        <v>0</v>
      </c>
      <c r="AB4231" s="167" t="s">
        <v>5800</v>
      </c>
      <c r="AC4231" s="168" t="s">
        <v>3166</v>
      </c>
    </row>
    <row r="4232" spans="1:29" x14ac:dyDescent="0.3">
      <c r="A4232" s="156" t="s">
        <v>2735</v>
      </c>
      <c r="B4232" s="157">
        <v>3</v>
      </c>
      <c r="C4232" s="156" t="s">
        <v>1473</v>
      </c>
      <c r="D4232" s="156" t="s">
        <v>412</v>
      </c>
      <c r="E4232" s="156" t="s">
        <v>2722</v>
      </c>
      <c r="F4232" s="159" t="s">
        <v>5599</v>
      </c>
      <c r="G4232" s="156" t="s">
        <v>341</v>
      </c>
      <c r="H4232" s="160">
        <v>44319</v>
      </c>
      <c r="I4232" s="160">
        <v>45363</v>
      </c>
      <c r="J4232" s="161" t="s">
        <v>5251</v>
      </c>
      <c r="K4232" s="162" t="s">
        <v>1944</v>
      </c>
      <c r="L4232" s="163" t="s">
        <v>2033</v>
      </c>
      <c r="M4232" s="171">
        <v>-103902</v>
      </c>
      <c r="N4232" s="164">
        <v>-103902</v>
      </c>
      <c r="O4232" s="162"/>
      <c r="P4232" s="160"/>
      <c r="Q4232" s="162"/>
      <c r="R4232" s="164">
        <v>0</v>
      </c>
      <c r="S4232" s="163" t="s">
        <v>5657</v>
      </c>
      <c r="T4232" s="163"/>
      <c r="U4232" s="161" t="s">
        <v>10</v>
      </c>
      <c r="V4232" s="161" t="s">
        <v>11</v>
      </c>
      <c r="W4232" s="161" t="s">
        <v>12</v>
      </c>
      <c r="X4232" s="161" t="s">
        <v>13</v>
      </c>
      <c r="Y4232" s="169">
        <v>6210</v>
      </c>
      <c r="Z4232" s="169">
        <v>9041101</v>
      </c>
      <c r="AA4232" s="166">
        <v>0</v>
      </c>
      <c r="AB4232" s="158" t="s">
        <v>6072</v>
      </c>
      <c r="AC4232" s="168" t="s">
        <v>3166</v>
      </c>
    </row>
    <row r="4233" spans="1:29" x14ac:dyDescent="0.3">
      <c r="A4233" s="156" t="s">
        <v>2825</v>
      </c>
      <c r="B4233" s="157">
        <v>3</v>
      </c>
      <c r="C4233" s="158" t="s">
        <v>1473</v>
      </c>
      <c r="D4233" s="156" t="s">
        <v>436</v>
      </c>
      <c r="E4233" s="156" t="s">
        <v>2722</v>
      </c>
      <c r="F4233" s="159" t="s">
        <v>5599</v>
      </c>
      <c r="G4233" s="158" t="s">
        <v>341</v>
      </c>
      <c r="H4233" s="160">
        <v>44319</v>
      </c>
      <c r="I4233" s="160">
        <v>44448</v>
      </c>
      <c r="J4233" s="161" t="s">
        <v>2202</v>
      </c>
      <c r="K4233" s="162"/>
      <c r="L4233" s="158" t="s">
        <v>2034</v>
      </c>
      <c r="M4233" s="171">
        <v>0</v>
      </c>
      <c r="N4233" s="164">
        <v>24121.52</v>
      </c>
      <c r="O4233" s="176" t="s">
        <v>2386</v>
      </c>
      <c r="P4233" s="160">
        <v>44448</v>
      </c>
      <c r="Q4233" s="162" t="s">
        <v>2383</v>
      </c>
      <c r="R4233" s="164">
        <v>24121.52</v>
      </c>
      <c r="S4233" s="163" t="s">
        <v>5859</v>
      </c>
      <c r="T4233" s="163"/>
      <c r="U4233" s="161" t="s">
        <v>10</v>
      </c>
      <c r="V4233" s="161" t="s">
        <v>11</v>
      </c>
      <c r="W4233" s="161" t="s">
        <v>12</v>
      </c>
      <c r="X4233" s="161" t="s">
        <v>13</v>
      </c>
      <c r="Y4233" s="165">
        <v>6210</v>
      </c>
      <c r="Z4233" s="177">
        <v>9131101</v>
      </c>
      <c r="AA4233" s="166">
        <v>0.12530478129693601</v>
      </c>
      <c r="AB4233" s="158" t="s">
        <v>5801</v>
      </c>
      <c r="AC4233" s="168" t="s">
        <v>3202</v>
      </c>
    </row>
    <row r="4234" spans="1:29" x14ac:dyDescent="0.3">
      <c r="A4234" s="156" t="s">
        <v>2825</v>
      </c>
      <c r="B4234" s="157">
        <v>3</v>
      </c>
      <c r="C4234" s="158" t="s">
        <v>1473</v>
      </c>
      <c r="D4234" s="158" t="s">
        <v>436</v>
      </c>
      <c r="E4234" s="156" t="s">
        <v>2722</v>
      </c>
      <c r="F4234" s="159" t="s">
        <v>5599</v>
      </c>
      <c r="G4234" s="158" t="s">
        <v>341</v>
      </c>
      <c r="H4234" s="160">
        <v>44319</v>
      </c>
      <c r="I4234" s="160">
        <v>44488</v>
      </c>
      <c r="J4234" s="161" t="s">
        <v>2202</v>
      </c>
      <c r="K4234" s="162"/>
      <c r="L4234" s="163" t="s">
        <v>2034</v>
      </c>
      <c r="M4234" s="171">
        <v>0</v>
      </c>
      <c r="N4234" s="164">
        <v>8978.93</v>
      </c>
      <c r="O4234" s="162">
        <v>3298</v>
      </c>
      <c r="P4234" s="160">
        <v>44488</v>
      </c>
      <c r="Q4234" s="162" t="s">
        <v>2425</v>
      </c>
      <c r="R4234" s="164">
        <v>8978.93</v>
      </c>
      <c r="S4234" s="163" t="s">
        <v>5859</v>
      </c>
      <c r="T4234" s="163"/>
      <c r="U4234" s="161" t="s">
        <v>10</v>
      </c>
      <c r="V4234" s="161" t="s">
        <v>11</v>
      </c>
      <c r="W4234" s="161" t="s">
        <v>12</v>
      </c>
      <c r="X4234" s="161" t="s">
        <v>13</v>
      </c>
      <c r="Y4234" s="165">
        <v>6210</v>
      </c>
      <c r="Z4234" s="165">
        <v>9131101</v>
      </c>
      <c r="AA4234" s="166">
        <v>4.6643116185484897E-2</v>
      </c>
      <c r="AB4234" s="175" t="s">
        <v>5801</v>
      </c>
      <c r="AC4234" s="168" t="s">
        <v>3202</v>
      </c>
    </row>
    <row r="4235" spans="1:29" x14ac:dyDescent="0.3">
      <c r="A4235" s="156" t="s">
        <v>2825</v>
      </c>
      <c r="B4235" s="157">
        <v>3</v>
      </c>
      <c r="C4235" s="158" t="s">
        <v>1473</v>
      </c>
      <c r="D4235" s="163" t="s">
        <v>436</v>
      </c>
      <c r="E4235" s="156" t="s">
        <v>2722</v>
      </c>
      <c r="F4235" s="159" t="s">
        <v>5599</v>
      </c>
      <c r="G4235" s="158" t="s">
        <v>341</v>
      </c>
      <c r="H4235" s="160">
        <v>44319</v>
      </c>
      <c r="I4235" s="160">
        <v>45315</v>
      </c>
      <c r="J4235" s="161" t="s">
        <v>5251</v>
      </c>
      <c r="K4235" s="162"/>
      <c r="L4235" s="163" t="s">
        <v>2034</v>
      </c>
      <c r="M4235" s="171">
        <v>0</v>
      </c>
      <c r="N4235" s="164">
        <v>53450</v>
      </c>
      <c r="O4235" s="162">
        <v>4555</v>
      </c>
      <c r="P4235" s="160">
        <v>45315</v>
      </c>
      <c r="Q4235" s="162" t="s">
        <v>5694</v>
      </c>
      <c r="R4235" s="164">
        <v>53450</v>
      </c>
      <c r="S4235" s="163" t="s">
        <v>5859</v>
      </c>
      <c r="T4235" s="163"/>
      <c r="U4235" s="161" t="s">
        <v>10</v>
      </c>
      <c r="V4235" s="161" t="s">
        <v>11</v>
      </c>
      <c r="W4235" s="161" t="s">
        <v>12</v>
      </c>
      <c r="X4235" s="161" t="s">
        <v>13</v>
      </c>
      <c r="Y4235" s="165">
        <v>6260</v>
      </c>
      <c r="Z4235" s="165">
        <v>9131101</v>
      </c>
      <c r="AA4235" s="166">
        <v>0.2776583134197691</v>
      </c>
      <c r="AB4235" s="167" t="s">
        <v>5968</v>
      </c>
      <c r="AC4235" s="168" t="s">
        <v>3202</v>
      </c>
    </row>
    <row r="4236" spans="1:29" x14ac:dyDescent="0.3">
      <c r="A4236" s="156" t="s">
        <v>2825</v>
      </c>
      <c r="B4236" s="157">
        <v>3</v>
      </c>
      <c r="C4236" s="158" t="s">
        <v>1473</v>
      </c>
      <c r="D4236" s="156" t="s">
        <v>436</v>
      </c>
      <c r="E4236" s="156" t="s">
        <v>2722</v>
      </c>
      <c r="F4236" s="162" t="s">
        <v>5599</v>
      </c>
      <c r="G4236" s="158" t="s">
        <v>341</v>
      </c>
      <c r="H4236" s="160">
        <v>44319</v>
      </c>
      <c r="I4236" s="160">
        <v>45320</v>
      </c>
      <c r="J4236" s="161" t="s">
        <v>5251</v>
      </c>
      <c r="K4236" s="162"/>
      <c r="L4236" s="158" t="s">
        <v>2034</v>
      </c>
      <c r="M4236" s="171">
        <v>0</v>
      </c>
      <c r="N4236" s="171">
        <v>32460</v>
      </c>
      <c r="O4236" s="162">
        <v>4630</v>
      </c>
      <c r="P4236" s="160">
        <v>45320</v>
      </c>
      <c r="Q4236" s="162" t="s">
        <v>5710</v>
      </c>
      <c r="R4236" s="171">
        <v>32460</v>
      </c>
      <c r="S4236" s="163" t="s">
        <v>5859</v>
      </c>
      <c r="T4236" s="156"/>
      <c r="U4236" s="161" t="s">
        <v>10</v>
      </c>
      <c r="V4236" s="161" t="s">
        <v>11</v>
      </c>
      <c r="W4236" s="161" t="s">
        <v>12</v>
      </c>
      <c r="X4236" s="161" t="s">
        <v>13</v>
      </c>
      <c r="Y4236" s="165">
        <v>6260</v>
      </c>
      <c r="Z4236" s="165">
        <v>9131101</v>
      </c>
      <c r="AA4236" s="166">
        <v>0.16862093271479336</v>
      </c>
      <c r="AB4236" s="167" t="s">
        <v>5968</v>
      </c>
      <c r="AC4236" s="168" t="s">
        <v>3202</v>
      </c>
    </row>
    <row r="4237" spans="1:29" x14ac:dyDescent="0.3">
      <c r="A4237" s="156" t="s">
        <v>2825</v>
      </c>
      <c r="B4237" s="157">
        <v>3</v>
      </c>
      <c r="C4237" s="158" t="s">
        <v>1473</v>
      </c>
      <c r="D4237" s="163" t="s">
        <v>436</v>
      </c>
      <c r="E4237" s="156" t="s">
        <v>2722</v>
      </c>
      <c r="F4237" s="159" t="s">
        <v>5599</v>
      </c>
      <c r="G4237" s="158" t="s">
        <v>341</v>
      </c>
      <c r="H4237" s="160">
        <v>44319</v>
      </c>
      <c r="I4237" s="160">
        <v>45359</v>
      </c>
      <c r="J4237" s="161" t="s">
        <v>5251</v>
      </c>
      <c r="K4237" s="162"/>
      <c r="L4237" s="163" t="s">
        <v>2034</v>
      </c>
      <c r="M4237" s="171">
        <v>0</v>
      </c>
      <c r="N4237" s="164">
        <v>39042.31</v>
      </c>
      <c r="O4237" s="162">
        <v>4670</v>
      </c>
      <c r="P4237" s="160">
        <v>45359</v>
      </c>
      <c r="Q4237" s="162" t="s">
        <v>5960</v>
      </c>
      <c r="R4237" s="164">
        <v>39042.31</v>
      </c>
      <c r="S4237" s="162" t="s">
        <v>5859</v>
      </c>
      <c r="T4237" s="163"/>
      <c r="U4237" s="161" t="s">
        <v>10</v>
      </c>
      <c r="V4237" s="161" t="s">
        <v>11</v>
      </c>
      <c r="W4237" s="161" t="s">
        <v>12</v>
      </c>
      <c r="X4237" s="161" t="s">
        <v>13</v>
      </c>
      <c r="Y4237" s="169">
        <v>6210</v>
      </c>
      <c r="Z4237" s="169">
        <v>9131101</v>
      </c>
      <c r="AA4237" s="166">
        <v>0.2028142553154684</v>
      </c>
      <c r="AB4237" s="158" t="s">
        <v>5801</v>
      </c>
      <c r="AC4237" s="168" t="s">
        <v>3202</v>
      </c>
    </row>
    <row r="4238" spans="1:29" x14ac:dyDescent="0.3">
      <c r="A4238" s="156" t="s">
        <v>2825</v>
      </c>
      <c r="B4238" s="157">
        <v>3</v>
      </c>
      <c r="C4238" s="158" t="s">
        <v>1473</v>
      </c>
      <c r="D4238" s="158" t="s">
        <v>436</v>
      </c>
      <c r="E4238" s="156" t="s">
        <v>2722</v>
      </c>
      <c r="F4238" s="159" t="s">
        <v>5599</v>
      </c>
      <c r="G4238" s="156" t="s">
        <v>341</v>
      </c>
      <c r="H4238" s="160">
        <v>44319</v>
      </c>
      <c r="I4238" s="160">
        <v>45359</v>
      </c>
      <c r="J4238" s="161" t="s">
        <v>5251</v>
      </c>
      <c r="K4238" s="162"/>
      <c r="L4238" s="163" t="s">
        <v>2034</v>
      </c>
      <c r="M4238" s="171">
        <v>0</v>
      </c>
      <c r="N4238" s="164">
        <v>34450.03</v>
      </c>
      <c r="O4238" s="162">
        <v>4710</v>
      </c>
      <c r="P4238" s="160">
        <v>45359</v>
      </c>
      <c r="Q4238" s="162" t="s">
        <v>5960</v>
      </c>
      <c r="R4238" s="164">
        <v>34450.03</v>
      </c>
      <c r="S4238" s="163" t="s">
        <v>5859</v>
      </c>
      <c r="T4238" s="163"/>
      <c r="U4238" s="161" t="s">
        <v>10</v>
      </c>
      <c r="V4238" s="161" t="s">
        <v>11</v>
      </c>
      <c r="W4238" s="161" t="s">
        <v>12</v>
      </c>
      <c r="X4238" s="161" t="s">
        <v>13</v>
      </c>
      <c r="Y4238" s="169">
        <v>6210</v>
      </c>
      <c r="Z4238" s="169">
        <v>9131101</v>
      </c>
      <c r="AA4238" s="166">
        <v>0.17895860106754816</v>
      </c>
      <c r="AB4238" s="183" t="s">
        <v>5801</v>
      </c>
      <c r="AC4238" s="168" t="s">
        <v>3202</v>
      </c>
    </row>
    <row r="4239" spans="1:29" x14ac:dyDescent="0.3">
      <c r="A4239" s="156" t="s">
        <v>2825</v>
      </c>
      <c r="B4239" s="157">
        <v>3</v>
      </c>
      <c r="C4239" s="158" t="s">
        <v>1473</v>
      </c>
      <c r="D4239" s="158" t="s">
        <v>436</v>
      </c>
      <c r="E4239" s="156" t="s">
        <v>2722</v>
      </c>
      <c r="F4239" s="159" t="s">
        <v>5599</v>
      </c>
      <c r="G4239" s="156" t="s">
        <v>341</v>
      </c>
      <c r="H4239" s="160">
        <v>44319</v>
      </c>
      <c r="I4239" s="160">
        <v>45362</v>
      </c>
      <c r="J4239" s="161" t="s">
        <v>5251</v>
      </c>
      <c r="K4239" s="162"/>
      <c r="L4239" s="163" t="s">
        <v>2034</v>
      </c>
      <c r="M4239" s="171">
        <v>137965.21</v>
      </c>
      <c r="N4239" s="164">
        <v>137965.21</v>
      </c>
      <c r="O4239" s="162"/>
      <c r="P4239" s="160"/>
      <c r="Q4239" s="162"/>
      <c r="R4239" s="164">
        <v>0</v>
      </c>
      <c r="S4239" s="162" t="s">
        <v>5859</v>
      </c>
      <c r="T4239" s="163"/>
      <c r="U4239" s="161" t="s">
        <v>10</v>
      </c>
      <c r="V4239" s="161" t="s">
        <v>11</v>
      </c>
      <c r="W4239" s="161" t="s">
        <v>12</v>
      </c>
      <c r="X4239" s="161" t="s">
        <v>13</v>
      </c>
      <c r="Y4239" s="169">
        <v>6210</v>
      </c>
      <c r="Z4239" s="169">
        <v>9131101</v>
      </c>
      <c r="AA4239" s="166">
        <v>0</v>
      </c>
      <c r="AB4239" s="158" t="s">
        <v>5801</v>
      </c>
      <c r="AC4239" s="168" t="s">
        <v>3202</v>
      </c>
    </row>
    <row r="4240" spans="1:29" x14ac:dyDescent="0.3">
      <c r="A4240" s="156" t="s">
        <v>2825</v>
      </c>
      <c r="B4240" s="157">
        <v>3</v>
      </c>
      <c r="C4240" s="158" t="s">
        <v>1473</v>
      </c>
      <c r="D4240" s="156" t="s">
        <v>436</v>
      </c>
      <c r="E4240" s="156" t="s">
        <v>2722</v>
      </c>
      <c r="F4240" s="156" t="s">
        <v>5599</v>
      </c>
      <c r="G4240" s="158" t="s">
        <v>341</v>
      </c>
      <c r="H4240" s="160">
        <v>44319</v>
      </c>
      <c r="I4240" s="160">
        <v>45363</v>
      </c>
      <c r="J4240" s="161" t="s">
        <v>5251</v>
      </c>
      <c r="K4240" s="162" t="s">
        <v>1945</v>
      </c>
      <c r="L4240" s="158" t="s">
        <v>2034</v>
      </c>
      <c r="M4240" s="171">
        <v>-137965.21</v>
      </c>
      <c r="N4240" s="170">
        <v>-137965.21</v>
      </c>
      <c r="O4240" s="162"/>
      <c r="P4240" s="160"/>
      <c r="Q4240" s="162"/>
      <c r="R4240" s="171">
        <v>0</v>
      </c>
      <c r="S4240" s="158" t="s">
        <v>5859</v>
      </c>
      <c r="T4240" s="162"/>
      <c r="U4240" s="161" t="s">
        <v>10</v>
      </c>
      <c r="V4240" s="161" t="s">
        <v>11</v>
      </c>
      <c r="W4240" s="161" t="s">
        <v>12</v>
      </c>
      <c r="X4240" s="161" t="s">
        <v>13</v>
      </c>
      <c r="Y4240" s="165">
        <v>6210</v>
      </c>
      <c r="Z4240" s="165">
        <v>9131101</v>
      </c>
      <c r="AA4240" s="166">
        <v>0</v>
      </c>
      <c r="AB4240" s="185" t="s">
        <v>6073</v>
      </c>
      <c r="AC4240" s="168" t="s">
        <v>3202</v>
      </c>
    </row>
    <row r="4241" spans="1:29" x14ac:dyDescent="0.3">
      <c r="A4241" s="156" t="s">
        <v>2844</v>
      </c>
      <c r="B4241" s="157">
        <v>4</v>
      </c>
      <c r="C4241" s="158" t="s">
        <v>1473</v>
      </c>
      <c r="D4241" s="158" t="s">
        <v>135</v>
      </c>
      <c r="E4241" s="156" t="s">
        <v>2722</v>
      </c>
      <c r="F4241" s="159" t="s">
        <v>5599</v>
      </c>
      <c r="G4241" s="156" t="s">
        <v>341</v>
      </c>
      <c r="H4241" s="160">
        <v>44319</v>
      </c>
      <c r="I4241" s="160">
        <v>44448</v>
      </c>
      <c r="J4241" s="161" t="s">
        <v>2202</v>
      </c>
      <c r="K4241" s="162"/>
      <c r="L4241" s="163" t="s">
        <v>2035</v>
      </c>
      <c r="M4241" s="171">
        <v>0</v>
      </c>
      <c r="N4241" s="164">
        <v>25060.16</v>
      </c>
      <c r="O4241" s="162" t="s">
        <v>2387</v>
      </c>
      <c r="P4241" s="160">
        <v>44448</v>
      </c>
      <c r="Q4241" s="162" t="s">
        <v>2383</v>
      </c>
      <c r="R4241" s="164">
        <v>25060.16</v>
      </c>
      <c r="S4241" s="162" t="s">
        <v>5858</v>
      </c>
      <c r="T4241" s="163"/>
      <c r="U4241" s="161" t="s">
        <v>10</v>
      </c>
      <c r="V4241" s="161" t="s">
        <v>11</v>
      </c>
      <c r="W4241" s="161" t="s">
        <v>12</v>
      </c>
      <c r="X4241" s="161" t="s">
        <v>13</v>
      </c>
      <c r="Y4241" s="169">
        <v>6210</v>
      </c>
      <c r="Z4241" s="169">
        <v>9201101</v>
      </c>
      <c r="AA4241" s="166">
        <v>0.12064946743903017</v>
      </c>
      <c r="AB4241" s="156" t="s">
        <v>5802</v>
      </c>
      <c r="AC4241" s="168" t="s">
        <v>3232</v>
      </c>
    </row>
    <row r="4242" spans="1:29" x14ac:dyDescent="0.3">
      <c r="A4242" s="156" t="s">
        <v>2844</v>
      </c>
      <c r="B4242" s="157">
        <v>4</v>
      </c>
      <c r="C4242" s="158" t="s">
        <v>1473</v>
      </c>
      <c r="D4242" s="158" t="s">
        <v>135</v>
      </c>
      <c r="E4242" s="156" t="s">
        <v>2722</v>
      </c>
      <c r="F4242" s="159" t="s">
        <v>5599</v>
      </c>
      <c r="G4242" s="158" t="s">
        <v>341</v>
      </c>
      <c r="H4242" s="160">
        <v>44319</v>
      </c>
      <c r="I4242" s="160">
        <v>44488</v>
      </c>
      <c r="J4242" s="161" t="s">
        <v>2202</v>
      </c>
      <c r="K4242" s="162"/>
      <c r="L4242" s="163" t="s">
        <v>2035</v>
      </c>
      <c r="M4242" s="171">
        <v>0</v>
      </c>
      <c r="N4242" s="164">
        <v>8326.8700000000008</v>
      </c>
      <c r="O4242" s="162">
        <v>3297</v>
      </c>
      <c r="P4242" s="160">
        <v>44488</v>
      </c>
      <c r="Q4242" s="162" t="s">
        <v>2425</v>
      </c>
      <c r="R4242" s="164">
        <v>8326.8700000000008</v>
      </c>
      <c r="S4242" s="163" t="s">
        <v>5858</v>
      </c>
      <c r="T4242" s="163"/>
      <c r="U4242" s="161" t="s">
        <v>10</v>
      </c>
      <c r="V4242" s="161" t="s">
        <v>11</v>
      </c>
      <c r="W4242" s="161" t="s">
        <v>12</v>
      </c>
      <c r="X4242" s="161" t="s">
        <v>13</v>
      </c>
      <c r="Y4242" s="165">
        <v>6210</v>
      </c>
      <c r="Z4242" s="165">
        <v>9201101</v>
      </c>
      <c r="AA4242" s="166">
        <v>4.0088827482906625E-2</v>
      </c>
      <c r="AB4242" s="167" t="s">
        <v>5802</v>
      </c>
      <c r="AC4242" s="168" t="s">
        <v>3232</v>
      </c>
    </row>
    <row r="4243" spans="1:29" x14ac:dyDescent="0.3">
      <c r="A4243" s="156" t="s">
        <v>2844</v>
      </c>
      <c r="B4243" s="157">
        <v>4</v>
      </c>
      <c r="C4243" s="158" t="s">
        <v>1473</v>
      </c>
      <c r="D4243" s="158" t="s">
        <v>135</v>
      </c>
      <c r="E4243" s="156" t="s">
        <v>2722</v>
      </c>
      <c r="F4243" s="159" t="s">
        <v>5599</v>
      </c>
      <c r="G4243" s="158" t="s">
        <v>341</v>
      </c>
      <c r="H4243" s="160">
        <v>44319</v>
      </c>
      <c r="I4243" s="160">
        <v>45315</v>
      </c>
      <c r="J4243" s="161" t="s">
        <v>5251</v>
      </c>
      <c r="K4243" s="162"/>
      <c r="L4243" s="163" t="s">
        <v>2035</v>
      </c>
      <c r="M4243" s="171">
        <v>0</v>
      </c>
      <c r="N4243" s="164">
        <v>58450</v>
      </c>
      <c r="O4243" s="162">
        <v>4556</v>
      </c>
      <c r="P4243" s="160">
        <v>45315</v>
      </c>
      <c r="Q4243" s="162" t="s">
        <v>5694</v>
      </c>
      <c r="R4243" s="164">
        <v>58450</v>
      </c>
      <c r="S4243" s="163" t="s">
        <v>5858</v>
      </c>
      <c r="T4243" s="163"/>
      <c r="U4243" s="161" t="s">
        <v>10</v>
      </c>
      <c r="V4243" s="161" t="s">
        <v>11</v>
      </c>
      <c r="W4243" s="161" t="s">
        <v>12</v>
      </c>
      <c r="X4243" s="161" t="s">
        <v>13</v>
      </c>
      <c r="Y4243" s="169">
        <v>6260</v>
      </c>
      <c r="Z4243" s="169">
        <v>9201101</v>
      </c>
      <c r="AA4243" s="166">
        <v>0.28140129080625637</v>
      </c>
      <c r="AB4243" s="167" t="s">
        <v>5969</v>
      </c>
      <c r="AC4243" s="168" t="s">
        <v>3232</v>
      </c>
    </row>
    <row r="4244" spans="1:29" x14ac:dyDescent="0.3">
      <c r="A4244" s="156" t="s">
        <v>2844</v>
      </c>
      <c r="B4244" s="157">
        <v>4</v>
      </c>
      <c r="C4244" s="156" t="s">
        <v>1473</v>
      </c>
      <c r="D4244" s="156" t="s">
        <v>135</v>
      </c>
      <c r="E4244" s="156" t="s">
        <v>2722</v>
      </c>
      <c r="F4244" s="159" t="s">
        <v>5599</v>
      </c>
      <c r="G4244" s="156" t="s">
        <v>341</v>
      </c>
      <c r="H4244" s="160">
        <v>44319</v>
      </c>
      <c r="I4244" s="160">
        <v>45320</v>
      </c>
      <c r="J4244" s="161" t="s">
        <v>5251</v>
      </c>
      <c r="K4244" s="162"/>
      <c r="L4244" s="163" t="s">
        <v>2035</v>
      </c>
      <c r="M4244" s="171">
        <v>0</v>
      </c>
      <c r="N4244" s="164">
        <v>32460</v>
      </c>
      <c r="O4244" s="162">
        <v>4631</v>
      </c>
      <c r="P4244" s="160">
        <v>45320</v>
      </c>
      <c r="Q4244" s="162" t="s">
        <v>5710</v>
      </c>
      <c r="R4244" s="164">
        <v>32460</v>
      </c>
      <c r="S4244" s="162" t="s">
        <v>5858</v>
      </c>
      <c r="T4244" s="163"/>
      <c r="U4244" s="161" t="s">
        <v>10</v>
      </c>
      <c r="V4244" s="161" t="s">
        <v>11</v>
      </c>
      <c r="W4244" s="161" t="s">
        <v>12</v>
      </c>
      <c r="X4244" s="161" t="s">
        <v>13</v>
      </c>
      <c r="Y4244" s="169">
        <v>6260</v>
      </c>
      <c r="Z4244" s="169">
        <v>9201101</v>
      </c>
      <c r="AA4244" s="166">
        <v>0.15627520786263613</v>
      </c>
      <c r="AB4244" s="158" t="s">
        <v>5969</v>
      </c>
      <c r="AC4244" s="168" t="s">
        <v>3232</v>
      </c>
    </row>
    <row r="4245" spans="1:29" x14ac:dyDescent="0.3">
      <c r="A4245" s="156" t="s">
        <v>2844</v>
      </c>
      <c r="B4245" s="157">
        <v>4</v>
      </c>
      <c r="C4245" s="158" t="s">
        <v>1473</v>
      </c>
      <c r="D4245" s="158" t="s">
        <v>135</v>
      </c>
      <c r="E4245" s="156" t="s">
        <v>2722</v>
      </c>
      <c r="F4245" s="159" t="s">
        <v>5599</v>
      </c>
      <c r="G4245" s="158" t="s">
        <v>341</v>
      </c>
      <c r="H4245" s="160">
        <v>44319</v>
      </c>
      <c r="I4245" s="160">
        <v>45359</v>
      </c>
      <c r="J4245" s="161" t="s">
        <v>5251</v>
      </c>
      <c r="K4245" s="162"/>
      <c r="L4245" s="158" t="s">
        <v>2035</v>
      </c>
      <c r="M4245" s="171">
        <v>0</v>
      </c>
      <c r="N4245" s="171">
        <v>45091.55</v>
      </c>
      <c r="O4245" s="162">
        <v>4669</v>
      </c>
      <c r="P4245" s="160">
        <v>45359</v>
      </c>
      <c r="Q4245" s="162" t="s">
        <v>5960</v>
      </c>
      <c r="R4245" s="171">
        <v>45091.55</v>
      </c>
      <c r="S4245" s="158" t="s">
        <v>5858</v>
      </c>
      <c r="T4245" s="156"/>
      <c r="U4245" s="161" t="s">
        <v>10</v>
      </c>
      <c r="V4245" s="161" t="s">
        <v>11</v>
      </c>
      <c r="W4245" s="161" t="s">
        <v>12</v>
      </c>
      <c r="X4245" s="161" t="s">
        <v>13</v>
      </c>
      <c r="Y4245" s="165">
        <v>6210</v>
      </c>
      <c r="Z4245" s="165">
        <v>9201101</v>
      </c>
      <c r="AA4245" s="166">
        <v>0.21708845807450555</v>
      </c>
      <c r="AB4245" s="158" t="s">
        <v>5802</v>
      </c>
      <c r="AC4245" s="168" t="s">
        <v>3232</v>
      </c>
    </row>
    <row r="4246" spans="1:29" x14ac:dyDescent="0.3">
      <c r="A4246" s="156" t="s">
        <v>2844</v>
      </c>
      <c r="B4246" s="157">
        <v>4</v>
      </c>
      <c r="C4246" s="156" t="s">
        <v>1473</v>
      </c>
      <c r="D4246" s="158" t="s">
        <v>135</v>
      </c>
      <c r="E4246" s="156" t="s">
        <v>2722</v>
      </c>
      <c r="F4246" s="159" t="s">
        <v>5599</v>
      </c>
      <c r="G4246" s="156" t="s">
        <v>341</v>
      </c>
      <c r="H4246" s="160">
        <v>44319</v>
      </c>
      <c r="I4246" s="160">
        <v>45359</v>
      </c>
      <c r="J4246" s="161" t="s">
        <v>5251</v>
      </c>
      <c r="K4246" s="173"/>
      <c r="L4246" s="163" t="s">
        <v>2035</v>
      </c>
      <c r="M4246" s="171">
        <v>0</v>
      </c>
      <c r="N4246" s="171">
        <v>38321.910000000003</v>
      </c>
      <c r="O4246" s="162">
        <v>4711</v>
      </c>
      <c r="P4246" s="160">
        <v>45359</v>
      </c>
      <c r="Q4246" s="162" t="s">
        <v>5960</v>
      </c>
      <c r="R4246" s="164">
        <v>38321.910000000003</v>
      </c>
      <c r="S4246" s="158" t="s">
        <v>5858</v>
      </c>
      <c r="T4246" s="163"/>
      <c r="U4246" s="161" t="s">
        <v>10</v>
      </c>
      <c r="V4246" s="161" t="s">
        <v>11</v>
      </c>
      <c r="W4246" s="161" t="s">
        <v>12</v>
      </c>
      <c r="X4246" s="161" t="s">
        <v>13</v>
      </c>
      <c r="Y4246" s="169">
        <v>6210</v>
      </c>
      <c r="Z4246" s="169">
        <v>9201101</v>
      </c>
      <c r="AA4246" s="166">
        <v>0.18449674833466526</v>
      </c>
      <c r="AB4246" s="183" t="s">
        <v>5802</v>
      </c>
      <c r="AC4246" s="168" t="s">
        <v>3232</v>
      </c>
    </row>
    <row r="4247" spans="1:29" x14ac:dyDescent="0.3">
      <c r="A4247" s="156" t="s">
        <v>2844</v>
      </c>
      <c r="B4247" s="157">
        <v>4</v>
      </c>
      <c r="C4247" s="158" t="s">
        <v>1473</v>
      </c>
      <c r="D4247" s="156" t="s">
        <v>135</v>
      </c>
      <c r="E4247" s="156" t="s">
        <v>2722</v>
      </c>
      <c r="F4247" s="159" t="s">
        <v>5599</v>
      </c>
      <c r="G4247" s="156" t="s">
        <v>341</v>
      </c>
      <c r="H4247" s="160">
        <v>44319</v>
      </c>
      <c r="I4247" s="160">
        <v>45362</v>
      </c>
      <c r="J4247" s="161" t="s">
        <v>5251</v>
      </c>
      <c r="K4247" s="162"/>
      <c r="L4247" s="163" t="s">
        <v>2035</v>
      </c>
      <c r="M4247" s="171">
        <v>151223.50999999998</v>
      </c>
      <c r="N4247" s="164">
        <v>151223.50999999998</v>
      </c>
      <c r="O4247" s="162"/>
      <c r="P4247" s="160"/>
      <c r="Q4247" s="162"/>
      <c r="R4247" s="164">
        <v>0</v>
      </c>
      <c r="S4247" s="163" t="s">
        <v>5858</v>
      </c>
      <c r="T4247" s="163"/>
      <c r="U4247" s="161" t="s">
        <v>10</v>
      </c>
      <c r="V4247" s="161" t="s">
        <v>11</v>
      </c>
      <c r="W4247" s="161" t="s">
        <v>12</v>
      </c>
      <c r="X4247" s="161" t="s">
        <v>13</v>
      </c>
      <c r="Y4247" s="169">
        <v>6210</v>
      </c>
      <c r="Z4247" s="169">
        <v>9201101</v>
      </c>
      <c r="AA4247" s="166">
        <v>0</v>
      </c>
      <c r="AB4247" s="158" t="s">
        <v>5802</v>
      </c>
      <c r="AC4247" s="168" t="s">
        <v>3232</v>
      </c>
    </row>
    <row r="4248" spans="1:29" x14ac:dyDescent="0.3">
      <c r="A4248" s="156" t="s">
        <v>2844</v>
      </c>
      <c r="B4248" s="157">
        <v>4</v>
      </c>
      <c r="C4248" s="158" t="s">
        <v>1473</v>
      </c>
      <c r="D4248" s="158" t="s">
        <v>135</v>
      </c>
      <c r="E4248" s="156" t="s">
        <v>2722</v>
      </c>
      <c r="F4248" s="156" t="s">
        <v>5599</v>
      </c>
      <c r="G4248" s="158" t="s">
        <v>341</v>
      </c>
      <c r="H4248" s="160">
        <v>44319</v>
      </c>
      <c r="I4248" s="160">
        <v>45363</v>
      </c>
      <c r="J4248" s="161" t="s">
        <v>5251</v>
      </c>
      <c r="K4248" s="162" t="s">
        <v>1946</v>
      </c>
      <c r="L4248" s="158" t="s">
        <v>2035</v>
      </c>
      <c r="M4248" s="171">
        <v>-151223.51</v>
      </c>
      <c r="N4248" s="170">
        <v>-151223.51</v>
      </c>
      <c r="O4248" s="162"/>
      <c r="P4248" s="160"/>
      <c r="Q4248" s="162"/>
      <c r="R4248" s="170">
        <v>0</v>
      </c>
      <c r="S4248" s="163" t="s">
        <v>5858</v>
      </c>
      <c r="T4248" s="162"/>
      <c r="U4248" s="161" t="s">
        <v>10</v>
      </c>
      <c r="V4248" s="161" t="s">
        <v>11</v>
      </c>
      <c r="W4248" s="161" t="s">
        <v>12</v>
      </c>
      <c r="X4248" s="161" t="s">
        <v>13</v>
      </c>
      <c r="Y4248" s="165">
        <v>6210</v>
      </c>
      <c r="Z4248" s="169">
        <v>9201101</v>
      </c>
      <c r="AA4248" s="166">
        <v>0</v>
      </c>
      <c r="AB4248" s="158" t="s">
        <v>6074</v>
      </c>
      <c r="AC4248" s="168" t="s">
        <v>3232</v>
      </c>
    </row>
    <row r="4249" spans="1:29" x14ac:dyDescent="0.3">
      <c r="A4249" s="156" t="s">
        <v>2890</v>
      </c>
      <c r="B4249" s="157">
        <v>4</v>
      </c>
      <c r="C4249" s="156" t="s">
        <v>1473</v>
      </c>
      <c r="D4249" s="156" t="s">
        <v>448</v>
      </c>
      <c r="E4249" s="156" t="s">
        <v>2722</v>
      </c>
      <c r="F4249" s="159" t="s">
        <v>5599</v>
      </c>
      <c r="G4249" s="156" t="s">
        <v>341</v>
      </c>
      <c r="H4249" s="160">
        <v>44319</v>
      </c>
      <c r="I4249" s="160">
        <v>44448</v>
      </c>
      <c r="J4249" s="161" t="s">
        <v>2202</v>
      </c>
      <c r="K4249" s="162"/>
      <c r="L4249" s="163" t="s">
        <v>2036</v>
      </c>
      <c r="M4249" s="171">
        <v>0</v>
      </c>
      <c r="N4249" s="164">
        <v>23712</v>
      </c>
      <c r="O4249" s="162" t="s">
        <v>2388</v>
      </c>
      <c r="P4249" s="160">
        <v>44448</v>
      </c>
      <c r="Q4249" s="162" t="s">
        <v>2383</v>
      </c>
      <c r="R4249" s="164">
        <v>23712</v>
      </c>
      <c r="S4249" s="163"/>
      <c r="T4249" s="163"/>
      <c r="U4249" s="161" t="s">
        <v>10</v>
      </c>
      <c r="V4249" s="161" t="s">
        <v>11</v>
      </c>
      <c r="W4249" s="161" t="s">
        <v>12</v>
      </c>
      <c r="X4249" s="161" t="s">
        <v>13</v>
      </c>
      <c r="Y4249" s="169">
        <v>6210</v>
      </c>
      <c r="Z4249" s="169">
        <v>9311101</v>
      </c>
      <c r="AA4249" s="166">
        <v>0.80254817167463899</v>
      </c>
      <c r="AB4249" s="158" t="s">
        <v>1968</v>
      </c>
      <c r="AC4249" s="168" t="s">
        <v>3292</v>
      </c>
    </row>
    <row r="4250" spans="1:29" x14ac:dyDescent="0.3">
      <c r="A4250" s="156" t="s">
        <v>2890</v>
      </c>
      <c r="B4250" s="157">
        <v>4</v>
      </c>
      <c r="C4250" s="158" t="s">
        <v>1473</v>
      </c>
      <c r="D4250" s="158" t="s">
        <v>448</v>
      </c>
      <c r="E4250" s="156" t="s">
        <v>2722</v>
      </c>
      <c r="F4250" s="159" t="s">
        <v>5599</v>
      </c>
      <c r="G4250" s="158" t="s">
        <v>341</v>
      </c>
      <c r="H4250" s="160">
        <v>44319</v>
      </c>
      <c r="I4250" s="160">
        <v>44488</v>
      </c>
      <c r="J4250" s="161" t="s">
        <v>2202</v>
      </c>
      <c r="K4250" s="162"/>
      <c r="L4250" s="163" t="s">
        <v>2036</v>
      </c>
      <c r="M4250" s="171">
        <v>0</v>
      </c>
      <c r="N4250" s="164">
        <v>5833.89</v>
      </c>
      <c r="O4250" s="162">
        <v>3299</v>
      </c>
      <c r="P4250" s="160">
        <v>44488</v>
      </c>
      <c r="Q4250" s="162" t="s">
        <v>2425</v>
      </c>
      <c r="R4250" s="164">
        <v>5833.89</v>
      </c>
      <c r="S4250" s="163"/>
      <c r="T4250" s="163"/>
      <c r="U4250" s="161" t="s">
        <v>10</v>
      </c>
      <c r="V4250" s="161" t="s">
        <v>11</v>
      </c>
      <c r="W4250" s="161" t="s">
        <v>12</v>
      </c>
      <c r="X4250" s="161" t="s">
        <v>13</v>
      </c>
      <c r="Y4250" s="165">
        <v>6210</v>
      </c>
      <c r="Z4250" s="165">
        <v>9311101</v>
      </c>
      <c r="AA4250" s="166">
        <v>0.19745182832536101</v>
      </c>
      <c r="AB4250" s="167" t="s">
        <v>1968</v>
      </c>
      <c r="AC4250" s="168" t="s">
        <v>3292</v>
      </c>
    </row>
    <row r="4251" spans="1:29" x14ac:dyDescent="0.3">
      <c r="A4251" s="156" t="s">
        <v>2890</v>
      </c>
      <c r="B4251" s="157">
        <v>4</v>
      </c>
      <c r="C4251" s="158" t="s">
        <v>1473</v>
      </c>
      <c r="D4251" s="158" t="s">
        <v>448</v>
      </c>
      <c r="E4251" s="156" t="s">
        <v>2722</v>
      </c>
      <c r="F4251" s="159" t="s">
        <v>5599</v>
      </c>
      <c r="G4251" s="158" t="s">
        <v>341</v>
      </c>
      <c r="H4251" s="160">
        <v>44319</v>
      </c>
      <c r="I4251" s="160">
        <v>45268</v>
      </c>
      <c r="J4251" s="161" t="s">
        <v>5251</v>
      </c>
      <c r="K4251" s="162"/>
      <c r="L4251" s="163" t="s">
        <v>2036</v>
      </c>
      <c r="M4251" s="171">
        <v>157014.10999999999</v>
      </c>
      <c r="N4251" s="164">
        <v>157014.10999999999</v>
      </c>
      <c r="O4251" s="162"/>
      <c r="P4251" s="160"/>
      <c r="Q4251" s="162"/>
      <c r="R4251" s="164">
        <v>0</v>
      </c>
      <c r="S4251" s="163"/>
      <c r="T4251" s="163"/>
      <c r="U4251" s="161" t="s">
        <v>10</v>
      </c>
      <c r="V4251" s="161" t="s">
        <v>11</v>
      </c>
      <c r="W4251" s="161" t="s">
        <v>12</v>
      </c>
      <c r="X4251" s="161" t="s">
        <v>13</v>
      </c>
      <c r="Y4251" s="169">
        <v>6210</v>
      </c>
      <c r="Z4251" s="169">
        <v>9311101</v>
      </c>
      <c r="AA4251" s="166">
        <v>0</v>
      </c>
      <c r="AB4251" s="167" t="s">
        <v>5864</v>
      </c>
      <c r="AC4251" s="168" t="s">
        <v>3292</v>
      </c>
    </row>
    <row r="4252" spans="1:29" x14ac:dyDescent="0.3">
      <c r="A4252" s="156" t="s">
        <v>2890</v>
      </c>
      <c r="B4252" s="157">
        <v>4</v>
      </c>
      <c r="C4252" s="156" t="s">
        <v>1473</v>
      </c>
      <c r="D4252" s="156" t="s">
        <v>448</v>
      </c>
      <c r="E4252" s="156" t="s">
        <v>2722</v>
      </c>
      <c r="F4252" s="159" t="s">
        <v>5599</v>
      </c>
      <c r="G4252" s="156" t="s">
        <v>341</v>
      </c>
      <c r="H4252" s="160">
        <v>44319</v>
      </c>
      <c r="I4252" s="160">
        <v>45269</v>
      </c>
      <c r="J4252" s="161" t="s">
        <v>5251</v>
      </c>
      <c r="K4252" s="173" t="s">
        <v>1947</v>
      </c>
      <c r="L4252" s="158" t="s">
        <v>2036</v>
      </c>
      <c r="M4252" s="171">
        <v>-157014.10999999999</v>
      </c>
      <c r="N4252" s="171">
        <v>-157014.10999999999</v>
      </c>
      <c r="O4252" s="162"/>
      <c r="P4252" s="160"/>
      <c r="Q4252" s="162"/>
      <c r="R4252" s="164">
        <v>0</v>
      </c>
      <c r="S4252" s="162"/>
      <c r="T4252" s="163"/>
      <c r="U4252" s="161" t="s">
        <v>10</v>
      </c>
      <c r="V4252" s="161" t="s">
        <v>11</v>
      </c>
      <c r="W4252" s="161" t="s">
        <v>12</v>
      </c>
      <c r="X4252" s="161" t="s">
        <v>13</v>
      </c>
      <c r="Y4252" s="169">
        <v>6210</v>
      </c>
      <c r="Z4252" s="169">
        <v>9311101</v>
      </c>
      <c r="AA4252" s="166">
        <v>0</v>
      </c>
      <c r="AB4252" s="158" t="s">
        <v>5590</v>
      </c>
      <c r="AC4252" s="168" t="s">
        <v>3292</v>
      </c>
    </row>
    <row r="4253" spans="1:29" x14ac:dyDescent="0.3">
      <c r="A4253" s="156" t="s">
        <v>1953</v>
      </c>
      <c r="B4253" s="157">
        <v>3</v>
      </c>
      <c r="C4253" s="156" t="s">
        <v>1473</v>
      </c>
      <c r="D4253" s="156" t="s">
        <v>421</v>
      </c>
      <c r="E4253" s="156" t="s">
        <v>236</v>
      </c>
      <c r="F4253" s="159" t="s">
        <v>5599</v>
      </c>
      <c r="G4253" s="156" t="s">
        <v>341</v>
      </c>
      <c r="H4253" s="160">
        <v>44319</v>
      </c>
      <c r="I4253" s="160">
        <v>45268</v>
      </c>
      <c r="J4253" s="161" t="s">
        <v>5251</v>
      </c>
      <c r="K4253" s="162"/>
      <c r="L4253" s="163" t="s">
        <v>2037</v>
      </c>
      <c r="M4253" s="171">
        <v>79400</v>
      </c>
      <c r="N4253" s="164">
        <v>79400</v>
      </c>
      <c r="O4253" s="162"/>
      <c r="P4253" s="160"/>
      <c r="Q4253" s="162"/>
      <c r="R4253" s="164">
        <v>0</v>
      </c>
      <c r="S4253" s="158"/>
      <c r="T4253" s="163"/>
      <c r="U4253" s="161" t="s">
        <v>10</v>
      </c>
      <c r="V4253" s="161" t="s">
        <v>11</v>
      </c>
      <c r="W4253" s="161" t="s">
        <v>12</v>
      </c>
      <c r="X4253" s="161" t="s">
        <v>13</v>
      </c>
      <c r="Y4253" s="169">
        <v>6210</v>
      </c>
      <c r="Z4253" s="169">
        <v>9021102</v>
      </c>
      <c r="AA4253" s="166">
        <v>0</v>
      </c>
      <c r="AB4253" s="158" t="s">
        <v>5575</v>
      </c>
      <c r="AC4253" s="168" t="s">
        <v>3160</v>
      </c>
    </row>
    <row r="4254" spans="1:29" x14ac:dyDescent="0.3">
      <c r="A4254" s="156" t="s">
        <v>1953</v>
      </c>
      <c r="B4254" s="157">
        <v>3</v>
      </c>
      <c r="C4254" s="158" t="s">
        <v>1473</v>
      </c>
      <c r="D4254" s="158" t="s">
        <v>421</v>
      </c>
      <c r="E4254" s="156" t="s">
        <v>236</v>
      </c>
      <c r="F4254" s="159" t="s">
        <v>5599</v>
      </c>
      <c r="G4254" s="158" t="s">
        <v>341</v>
      </c>
      <c r="H4254" s="160">
        <v>44319</v>
      </c>
      <c r="I4254" s="160">
        <v>45269</v>
      </c>
      <c r="J4254" s="161" t="s">
        <v>5251</v>
      </c>
      <c r="K4254" s="162" t="s">
        <v>1948</v>
      </c>
      <c r="L4254" s="163" t="s">
        <v>2037</v>
      </c>
      <c r="M4254" s="171">
        <v>-79400</v>
      </c>
      <c r="N4254" s="164">
        <v>-79400</v>
      </c>
      <c r="O4254" s="162"/>
      <c r="P4254" s="160"/>
      <c r="Q4254" s="162"/>
      <c r="R4254" s="164">
        <v>0</v>
      </c>
      <c r="S4254" s="158"/>
      <c r="T4254" s="163"/>
      <c r="U4254" s="161" t="s">
        <v>10</v>
      </c>
      <c r="V4254" s="161" t="s">
        <v>11</v>
      </c>
      <c r="W4254" s="161" t="s">
        <v>12</v>
      </c>
      <c r="X4254" s="161" t="s">
        <v>13</v>
      </c>
      <c r="Y4254" s="169">
        <v>6210</v>
      </c>
      <c r="Z4254" s="169">
        <v>9021102</v>
      </c>
      <c r="AA4254" s="166">
        <v>0</v>
      </c>
      <c r="AB4254" s="163" t="s">
        <v>5576</v>
      </c>
      <c r="AC4254" s="168" t="s">
        <v>3160</v>
      </c>
    </row>
    <row r="4255" spans="1:29" x14ac:dyDescent="0.3">
      <c r="A4255" s="156" t="s">
        <v>1954</v>
      </c>
      <c r="B4255" s="157">
        <v>3</v>
      </c>
      <c r="C4255" s="158" t="s">
        <v>1473</v>
      </c>
      <c r="D4255" s="158" t="s">
        <v>412</v>
      </c>
      <c r="E4255" s="156" t="s">
        <v>236</v>
      </c>
      <c r="F4255" s="159" t="s">
        <v>5599</v>
      </c>
      <c r="G4255" s="158" t="s">
        <v>341</v>
      </c>
      <c r="H4255" s="160">
        <v>44319</v>
      </c>
      <c r="I4255" s="160">
        <v>44448</v>
      </c>
      <c r="J4255" s="161" t="s">
        <v>2202</v>
      </c>
      <c r="K4255" s="162"/>
      <c r="L4255" s="163" t="s">
        <v>2038</v>
      </c>
      <c r="M4255" s="171">
        <v>0</v>
      </c>
      <c r="N4255" s="164">
        <v>3096</v>
      </c>
      <c r="O4255" s="176" t="s">
        <v>2385</v>
      </c>
      <c r="P4255" s="160">
        <v>44448</v>
      </c>
      <c r="Q4255" s="162" t="s">
        <v>2383</v>
      </c>
      <c r="R4255" s="164">
        <v>3096</v>
      </c>
      <c r="S4255" s="163"/>
      <c r="T4255" s="163"/>
      <c r="U4255" s="161" t="s">
        <v>10</v>
      </c>
      <c r="V4255" s="161" t="s">
        <v>11</v>
      </c>
      <c r="W4255" s="161" t="s">
        <v>12</v>
      </c>
      <c r="X4255" s="161" t="s">
        <v>13</v>
      </c>
      <c r="Y4255" s="169">
        <v>6210</v>
      </c>
      <c r="Z4255" s="169">
        <v>9041102</v>
      </c>
      <c r="AA4255" s="166">
        <v>0.66634382566585959</v>
      </c>
      <c r="AB4255" s="167" t="s">
        <v>1955</v>
      </c>
      <c r="AC4255" s="168" t="s">
        <v>3170</v>
      </c>
    </row>
    <row r="4256" spans="1:29" x14ac:dyDescent="0.3">
      <c r="A4256" s="156" t="s">
        <v>1954</v>
      </c>
      <c r="B4256" s="157">
        <v>3</v>
      </c>
      <c r="C4256" s="158" t="s">
        <v>1473</v>
      </c>
      <c r="D4256" s="156" t="s">
        <v>412</v>
      </c>
      <c r="E4256" s="156" t="s">
        <v>236</v>
      </c>
      <c r="F4256" s="159" t="s">
        <v>5599</v>
      </c>
      <c r="G4256" s="156" t="s">
        <v>341</v>
      </c>
      <c r="H4256" s="160">
        <v>44319</v>
      </c>
      <c r="I4256" s="160">
        <v>44488</v>
      </c>
      <c r="J4256" s="161" t="s">
        <v>2202</v>
      </c>
      <c r="K4256" s="162"/>
      <c r="L4256" s="163" t="s">
        <v>2038</v>
      </c>
      <c r="M4256" s="171">
        <v>0</v>
      </c>
      <c r="N4256" s="164">
        <v>1550.25</v>
      </c>
      <c r="O4256" s="162">
        <v>3340</v>
      </c>
      <c r="P4256" s="160">
        <v>44488</v>
      </c>
      <c r="Q4256" s="162" t="s">
        <v>2425</v>
      </c>
      <c r="R4256" s="164">
        <v>1550.25</v>
      </c>
      <c r="S4256" s="158"/>
      <c r="T4256" s="163"/>
      <c r="U4256" s="161" t="s">
        <v>10</v>
      </c>
      <c r="V4256" s="161" t="s">
        <v>11</v>
      </c>
      <c r="W4256" s="161" t="s">
        <v>12</v>
      </c>
      <c r="X4256" s="161" t="s">
        <v>13</v>
      </c>
      <c r="Y4256" s="169">
        <v>6210</v>
      </c>
      <c r="Z4256" s="169">
        <v>9041102</v>
      </c>
      <c r="AA4256" s="166">
        <v>0.33365617433414041</v>
      </c>
      <c r="AB4256" s="158" t="s">
        <v>1955</v>
      </c>
      <c r="AC4256" s="168" t="s">
        <v>3170</v>
      </c>
    </row>
    <row r="4257" spans="1:29" x14ac:dyDescent="0.3">
      <c r="A4257" s="156" t="s">
        <v>1954</v>
      </c>
      <c r="B4257" s="157">
        <v>3</v>
      </c>
      <c r="C4257" s="158" t="s">
        <v>1473</v>
      </c>
      <c r="D4257" s="156" t="s">
        <v>412</v>
      </c>
      <c r="E4257" s="156" t="s">
        <v>236</v>
      </c>
      <c r="F4257" s="159" t="s">
        <v>5599</v>
      </c>
      <c r="G4257" s="156" t="s">
        <v>341</v>
      </c>
      <c r="H4257" s="160">
        <v>44319</v>
      </c>
      <c r="I4257" s="160">
        <v>45268</v>
      </c>
      <c r="J4257" s="161" t="s">
        <v>5251</v>
      </c>
      <c r="K4257" s="162"/>
      <c r="L4257" s="163" t="s">
        <v>2038</v>
      </c>
      <c r="M4257" s="171">
        <v>92753.75</v>
      </c>
      <c r="N4257" s="164">
        <v>92753.75</v>
      </c>
      <c r="O4257" s="162"/>
      <c r="P4257" s="160"/>
      <c r="Q4257" s="162"/>
      <c r="R4257" s="164">
        <v>0</v>
      </c>
      <c r="S4257" s="162"/>
      <c r="T4257" s="163"/>
      <c r="U4257" s="161" t="s">
        <v>10</v>
      </c>
      <c r="V4257" s="161" t="s">
        <v>11</v>
      </c>
      <c r="W4257" s="161" t="s">
        <v>12</v>
      </c>
      <c r="X4257" s="161" t="s">
        <v>13</v>
      </c>
      <c r="Y4257" s="169">
        <v>6210</v>
      </c>
      <c r="Z4257" s="169">
        <v>9041102</v>
      </c>
      <c r="AA4257" s="166">
        <v>0</v>
      </c>
      <c r="AB4257" s="158" t="s">
        <v>5586</v>
      </c>
      <c r="AC4257" s="168" t="s">
        <v>3170</v>
      </c>
    </row>
    <row r="4258" spans="1:29" x14ac:dyDescent="0.3">
      <c r="A4258" s="156" t="s">
        <v>1954</v>
      </c>
      <c r="B4258" s="157">
        <v>3</v>
      </c>
      <c r="C4258" s="158" t="s">
        <v>1473</v>
      </c>
      <c r="D4258" s="158" t="s">
        <v>412</v>
      </c>
      <c r="E4258" s="156" t="s">
        <v>236</v>
      </c>
      <c r="F4258" s="159" t="s">
        <v>5599</v>
      </c>
      <c r="G4258" s="158" t="s">
        <v>341</v>
      </c>
      <c r="H4258" s="160">
        <v>44319</v>
      </c>
      <c r="I4258" s="160">
        <v>45269</v>
      </c>
      <c r="J4258" s="161" t="s">
        <v>5251</v>
      </c>
      <c r="K4258" s="162" t="s">
        <v>1949</v>
      </c>
      <c r="L4258" s="163" t="s">
        <v>2038</v>
      </c>
      <c r="M4258" s="171">
        <v>-92753.75</v>
      </c>
      <c r="N4258" s="164">
        <v>-92753.75</v>
      </c>
      <c r="O4258" s="162"/>
      <c r="P4258" s="160"/>
      <c r="Q4258" s="162"/>
      <c r="R4258" s="164">
        <v>0</v>
      </c>
      <c r="S4258" s="163"/>
      <c r="T4258" s="163"/>
      <c r="U4258" s="161" t="s">
        <v>10</v>
      </c>
      <c r="V4258" s="161" t="s">
        <v>11</v>
      </c>
      <c r="W4258" s="161" t="s">
        <v>12</v>
      </c>
      <c r="X4258" s="161" t="s">
        <v>13</v>
      </c>
      <c r="Y4258" s="169">
        <v>6210</v>
      </c>
      <c r="Z4258" s="169">
        <v>9041102</v>
      </c>
      <c r="AA4258" s="166">
        <v>0</v>
      </c>
      <c r="AB4258" s="167" t="s">
        <v>5587</v>
      </c>
      <c r="AC4258" s="168" t="s">
        <v>3170</v>
      </c>
    </row>
    <row r="4259" spans="1:29" x14ac:dyDescent="0.3">
      <c r="A4259" s="156" t="s">
        <v>1956</v>
      </c>
      <c r="B4259" s="157">
        <v>3</v>
      </c>
      <c r="C4259" s="158" t="s">
        <v>1473</v>
      </c>
      <c r="D4259" s="156" t="s">
        <v>436</v>
      </c>
      <c r="E4259" s="156" t="s">
        <v>236</v>
      </c>
      <c r="F4259" s="159" t="s">
        <v>5599</v>
      </c>
      <c r="G4259" s="156" t="s">
        <v>341</v>
      </c>
      <c r="H4259" s="160">
        <v>44319</v>
      </c>
      <c r="I4259" s="160">
        <v>45268</v>
      </c>
      <c r="J4259" s="161" t="s">
        <v>5251</v>
      </c>
      <c r="K4259" s="162"/>
      <c r="L4259" s="163" t="s">
        <v>2039</v>
      </c>
      <c r="M4259" s="171">
        <v>79400</v>
      </c>
      <c r="N4259" s="164">
        <v>79400</v>
      </c>
      <c r="O4259" s="162"/>
      <c r="P4259" s="160"/>
      <c r="Q4259" s="162"/>
      <c r="R4259" s="164">
        <v>0</v>
      </c>
      <c r="S4259" s="162"/>
      <c r="T4259" s="163"/>
      <c r="U4259" s="161" t="s">
        <v>10</v>
      </c>
      <c r="V4259" s="161" t="s">
        <v>11</v>
      </c>
      <c r="W4259" s="161" t="s">
        <v>12</v>
      </c>
      <c r="X4259" s="161" t="s">
        <v>13</v>
      </c>
      <c r="Y4259" s="169">
        <v>6210</v>
      </c>
      <c r="Z4259" s="165">
        <v>9131102</v>
      </c>
      <c r="AA4259" s="166">
        <v>0</v>
      </c>
      <c r="AB4259" s="167" t="s">
        <v>5577</v>
      </c>
      <c r="AC4259" s="168" t="s">
        <v>3206</v>
      </c>
    </row>
    <row r="4260" spans="1:29" x14ac:dyDescent="0.3">
      <c r="A4260" s="156" t="s">
        <v>1956</v>
      </c>
      <c r="B4260" s="157">
        <v>3</v>
      </c>
      <c r="C4260" s="156" t="s">
        <v>1473</v>
      </c>
      <c r="D4260" s="158" t="s">
        <v>436</v>
      </c>
      <c r="E4260" s="156" t="s">
        <v>236</v>
      </c>
      <c r="F4260" s="159" t="s">
        <v>5599</v>
      </c>
      <c r="G4260" s="156" t="s">
        <v>341</v>
      </c>
      <c r="H4260" s="160">
        <v>44319</v>
      </c>
      <c r="I4260" s="160">
        <v>45269</v>
      </c>
      <c r="J4260" s="161" t="s">
        <v>5251</v>
      </c>
      <c r="K4260" s="173" t="s">
        <v>1950</v>
      </c>
      <c r="L4260" s="163" t="s">
        <v>2039</v>
      </c>
      <c r="M4260" s="171">
        <v>-79400</v>
      </c>
      <c r="N4260" s="171">
        <v>-79400</v>
      </c>
      <c r="O4260" s="176"/>
      <c r="P4260" s="160"/>
      <c r="Q4260" s="162"/>
      <c r="R4260" s="164">
        <v>0</v>
      </c>
      <c r="S4260" s="158"/>
      <c r="T4260" s="163"/>
      <c r="U4260" s="161" t="s">
        <v>10</v>
      </c>
      <c r="V4260" s="161" t="s">
        <v>11</v>
      </c>
      <c r="W4260" s="161" t="s">
        <v>12</v>
      </c>
      <c r="X4260" s="161" t="s">
        <v>13</v>
      </c>
      <c r="Y4260" s="169">
        <v>6210</v>
      </c>
      <c r="Z4260" s="177">
        <v>9131102</v>
      </c>
      <c r="AA4260" s="166">
        <v>0</v>
      </c>
      <c r="AB4260" s="156" t="s">
        <v>5578</v>
      </c>
      <c r="AC4260" s="168" t="s">
        <v>3206</v>
      </c>
    </row>
    <row r="4261" spans="1:29" x14ac:dyDescent="0.3">
      <c r="A4261" s="156" t="s">
        <v>1957</v>
      </c>
      <c r="B4261" s="157">
        <v>4</v>
      </c>
      <c r="C4261" s="158" t="s">
        <v>1473</v>
      </c>
      <c r="D4261" s="158" t="s">
        <v>135</v>
      </c>
      <c r="E4261" s="156" t="s">
        <v>236</v>
      </c>
      <c r="F4261" s="159" t="s">
        <v>5599</v>
      </c>
      <c r="G4261" s="158" t="s">
        <v>341</v>
      </c>
      <c r="H4261" s="160">
        <v>44319</v>
      </c>
      <c r="I4261" s="160">
        <v>45268</v>
      </c>
      <c r="J4261" s="161" t="s">
        <v>5251</v>
      </c>
      <c r="K4261" s="162"/>
      <c r="L4261" s="163" t="s">
        <v>2040</v>
      </c>
      <c r="M4261" s="171">
        <v>79400</v>
      </c>
      <c r="N4261" s="164">
        <v>79400</v>
      </c>
      <c r="O4261" s="162"/>
      <c r="P4261" s="160"/>
      <c r="Q4261" s="162"/>
      <c r="R4261" s="164">
        <v>0</v>
      </c>
      <c r="S4261" s="163"/>
      <c r="T4261" s="163"/>
      <c r="U4261" s="161" t="s">
        <v>10</v>
      </c>
      <c r="V4261" s="161" t="s">
        <v>11</v>
      </c>
      <c r="W4261" s="161" t="s">
        <v>12</v>
      </c>
      <c r="X4261" s="161" t="s">
        <v>13</v>
      </c>
      <c r="Y4261" s="165">
        <v>6210</v>
      </c>
      <c r="Z4261" s="165">
        <v>9201102</v>
      </c>
      <c r="AA4261" s="166">
        <v>0</v>
      </c>
      <c r="AB4261" s="167" t="s">
        <v>5579</v>
      </c>
      <c r="AC4261" s="168" t="s">
        <v>3236</v>
      </c>
    </row>
    <row r="4262" spans="1:29" x14ac:dyDescent="0.3">
      <c r="A4262" s="156" t="s">
        <v>1957</v>
      </c>
      <c r="B4262" s="157">
        <v>4</v>
      </c>
      <c r="C4262" s="158" t="s">
        <v>1473</v>
      </c>
      <c r="D4262" s="158" t="s">
        <v>135</v>
      </c>
      <c r="E4262" s="156" t="s">
        <v>236</v>
      </c>
      <c r="F4262" s="159" t="s">
        <v>5599</v>
      </c>
      <c r="G4262" s="158" t="s">
        <v>341</v>
      </c>
      <c r="H4262" s="160">
        <v>44319</v>
      </c>
      <c r="I4262" s="160">
        <v>45269</v>
      </c>
      <c r="J4262" s="161" t="s">
        <v>5251</v>
      </c>
      <c r="K4262" s="162" t="s">
        <v>1951</v>
      </c>
      <c r="L4262" s="158" t="s">
        <v>2040</v>
      </c>
      <c r="M4262" s="171">
        <v>-79400</v>
      </c>
      <c r="N4262" s="164">
        <v>-79400</v>
      </c>
      <c r="O4262" s="162"/>
      <c r="P4262" s="160"/>
      <c r="Q4262" s="162"/>
      <c r="R4262" s="164">
        <v>0</v>
      </c>
      <c r="S4262" s="163"/>
      <c r="T4262" s="163"/>
      <c r="U4262" s="161" t="s">
        <v>10</v>
      </c>
      <c r="V4262" s="161" t="s">
        <v>11</v>
      </c>
      <c r="W4262" s="161" t="s">
        <v>12</v>
      </c>
      <c r="X4262" s="161" t="s">
        <v>13</v>
      </c>
      <c r="Y4262" s="169">
        <v>6210</v>
      </c>
      <c r="Z4262" s="169">
        <v>9201102</v>
      </c>
      <c r="AA4262" s="166">
        <v>0</v>
      </c>
      <c r="AB4262" s="167" t="s">
        <v>5580</v>
      </c>
      <c r="AC4262" s="168" t="s">
        <v>3236</v>
      </c>
    </row>
    <row r="4263" spans="1:29" x14ac:dyDescent="0.3">
      <c r="A4263" s="156" t="s">
        <v>1958</v>
      </c>
      <c r="B4263" s="157">
        <v>4</v>
      </c>
      <c r="C4263" s="156" t="s">
        <v>1473</v>
      </c>
      <c r="D4263" s="156" t="s">
        <v>448</v>
      </c>
      <c r="E4263" s="156" t="s">
        <v>236</v>
      </c>
      <c r="F4263" s="159" t="s">
        <v>5599</v>
      </c>
      <c r="G4263" s="156" t="s">
        <v>341</v>
      </c>
      <c r="H4263" s="160">
        <v>44319</v>
      </c>
      <c r="I4263" s="160">
        <v>45268</v>
      </c>
      <c r="J4263" s="161" t="s">
        <v>5251</v>
      </c>
      <c r="K4263" s="162"/>
      <c r="L4263" s="163" t="s">
        <v>2041</v>
      </c>
      <c r="M4263" s="171">
        <v>97400</v>
      </c>
      <c r="N4263" s="164">
        <v>97400</v>
      </c>
      <c r="O4263" s="162"/>
      <c r="P4263" s="160"/>
      <c r="Q4263" s="162"/>
      <c r="R4263" s="164">
        <v>0</v>
      </c>
      <c r="S4263" s="163"/>
      <c r="T4263" s="163"/>
      <c r="U4263" s="161" t="s">
        <v>10</v>
      </c>
      <c r="V4263" s="161" t="s">
        <v>11</v>
      </c>
      <c r="W4263" s="161" t="s">
        <v>12</v>
      </c>
      <c r="X4263" s="161" t="s">
        <v>13</v>
      </c>
      <c r="Y4263" s="169">
        <v>6210</v>
      </c>
      <c r="Z4263" s="169">
        <v>9311102</v>
      </c>
      <c r="AA4263" s="166">
        <v>0</v>
      </c>
      <c r="AB4263" s="156" t="s">
        <v>5588</v>
      </c>
      <c r="AC4263" s="168" t="s">
        <v>3296</v>
      </c>
    </row>
    <row r="4264" spans="1:29" x14ac:dyDescent="0.3">
      <c r="A4264" s="156" t="s">
        <v>1958</v>
      </c>
      <c r="B4264" s="157">
        <v>4</v>
      </c>
      <c r="C4264" s="158" t="s">
        <v>1473</v>
      </c>
      <c r="D4264" s="163" t="s">
        <v>448</v>
      </c>
      <c r="E4264" s="156" t="s">
        <v>236</v>
      </c>
      <c r="F4264" s="159" t="s">
        <v>5599</v>
      </c>
      <c r="G4264" s="156" t="s">
        <v>341</v>
      </c>
      <c r="H4264" s="160">
        <v>44319</v>
      </c>
      <c r="I4264" s="160">
        <v>45269</v>
      </c>
      <c r="J4264" s="161" t="s">
        <v>5251</v>
      </c>
      <c r="K4264" s="162" t="s">
        <v>1952</v>
      </c>
      <c r="L4264" s="163" t="s">
        <v>2041</v>
      </c>
      <c r="M4264" s="171">
        <v>-97400</v>
      </c>
      <c r="N4264" s="164">
        <v>-97400</v>
      </c>
      <c r="O4264" s="162"/>
      <c r="P4264" s="160"/>
      <c r="Q4264" s="162"/>
      <c r="R4264" s="164">
        <v>0</v>
      </c>
      <c r="S4264" s="162"/>
      <c r="T4264" s="163"/>
      <c r="U4264" s="161" t="s">
        <v>10</v>
      </c>
      <c r="V4264" s="161" t="s">
        <v>11</v>
      </c>
      <c r="W4264" s="161" t="s">
        <v>12</v>
      </c>
      <c r="X4264" s="161" t="s">
        <v>13</v>
      </c>
      <c r="Y4264" s="169">
        <v>6210</v>
      </c>
      <c r="Z4264" s="169">
        <v>9311102</v>
      </c>
      <c r="AA4264" s="166">
        <v>0</v>
      </c>
      <c r="AB4264" s="156" t="s">
        <v>5589</v>
      </c>
      <c r="AC4264" s="168" t="s">
        <v>3296</v>
      </c>
    </row>
    <row r="4265" spans="1:29" x14ac:dyDescent="0.3">
      <c r="A4265" s="156" t="s">
        <v>3766</v>
      </c>
      <c r="B4265" s="157">
        <v>7</v>
      </c>
      <c r="C4265" s="156" t="s">
        <v>1473</v>
      </c>
      <c r="D4265" s="158" t="s">
        <v>438</v>
      </c>
      <c r="E4265" s="156" t="s">
        <v>2722</v>
      </c>
      <c r="F4265" s="159" t="s">
        <v>5599</v>
      </c>
      <c r="G4265" s="156" t="s">
        <v>341</v>
      </c>
      <c r="H4265" s="160">
        <v>45357</v>
      </c>
      <c r="I4265" s="160">
        <v>45427</v>
      </c>
      <c r="J4265" s="161" t="s">
        <v>5251</v>
      </c>
      <c r="K4265" s="162"/>
      <c r="L4265" s="163" t="s">
        <v>5983</v>
      </c>
      <c r="M4265" s="171">
        <v>0</v>
      </c>
      <c r="N4265" s="164">
        <v>14567</v>
      </c>
      <c r="O4265" s="162">
        <v>4767</v>
      </c>
      <c r="P4265" s="160">
        <v>45427</v>
      </c>
      <c r="Q4265" s="162" t="s">
        <v>6055</v>
      </c>
      <c r="R4265" s="164">
        <v>14567</v>
      </c>
      <c r="S4265" s="162" t="s">
        <v>6132</v>
      </c>
      <c r="T4265" s="163"/>
      <c r="U4265" s="161" t="s">
        <v>10</v>
      </c>
      <c r="V4265" s="161" t="s">
        <v>11</v>
      </c>
      <c r="W4265" s="161" t="s">
        <v>12</v>
      </c>
      <c r="X4265" s="161" t="s">
        <v>13</v>
      </c>
      <c r="Y4265" s="169">
        <v>6210</v>
      </c>
      <c r="Z4265" s="169">
        <v>9161101</v>
      </c>
      <c r="AA4265" s="166">
        <v>4.6788077343097575E-2</v>
      </c>
      <c r="AB4265" s="158" t="s">
        <v>5943</v>
      </c>
      <c r="AC4265" s="168" t="s">
        <v>3207</v>
      </c>
    </row>
    <row r="4266" spans="1:29" x14ac:dyDescent="0.3">
      <c r="A4266" s="156" t="s">
        <v>3766</v>
      </c>
      <c r="B4266" s="157">
        <v>7</v>
      </c>
      <c r="C4266" s="158" t="s">
        <v>1473</v>
      </c>
      <c r="D4266" s="158" t="s">
        <v>438</v>
      </c>
      <c r="E4266" s="156" t="s">
        <v>2722</v>
      </c>
      <c r="F4266" s="159" t="s">
        <v>5599</v>
      </c>
      <c r="G4266" s="158" t="s">
        <v>341</v>
      </c>
      <c r="H4266" s="160">
        <v>45357</v>
      </c>
      <c r="I4266" s="160">
        <v>45427</v>
      </c>
      <c r="J4266" s="161" t="s">
        <v>5251</v>
      </c>
      <c r="K4266" s="162"/>
      <c r="L4266" s="163" t="s">
        <v>5983</v>
      </c>
      <c r="M4266" s="171">
        <v>0</v>
      </c>
      <c r="N4266" s="164">
        <v>14567</v>
      </c>
      <c r="O4266" s="162">
        <v>4873</v>
      </c>
      <c r="P4266" s="160">
        <v>45427</v>
      </c>
      <c r="Q4266" s="162" t="s">
        <v>6055</v>
      </c>
      <c r="R4266" s="164">
        <v>14567</v>
      </c>
      <c r="S4266" s="163" t="s">
        <v>6132</v>
      </c>
      <c r="T4266" s="163"/>
      <c r="U4266" s="161" t="s">
        <v>10</v>
      </c>
      <c r="V4266" s="161" t="s">
        <v>11</v>
      </c>
      <c r="W4266" s="161" t="s">
        <v>12</v>
      </c>
      <c r="X4266" s="161" t="s">
        <v>13</v>
      </c>
      <c r="Y4266" s="169">
        <v>6210</v>
      </c>
      <c r="Z4266" s="169">
        <v>9161101</v>
      </c>
      <c r="AA4266" s="166">
        <v>4.6788077343097575E-2</v>
      </c>
      <c r="AB4266" s="167" t="s">
        <v>5943</v>
      </c>
      <c r="AC4266" s="168" t="s">
        <v>3207</v>
      </c>
    </row>
    <row r="4267" spans="1:29" x14ac:dyDescent="0.3">
      <c r="A4267" s="156" t="s">
        <v>3766</v>
      </c>
      <c r="B4267" s="157">
        <v>7</v>
      </c>
      <c r="C4267" s="158" t="s">
        <v>1473</v>
      </c>
      <c r="D4267" s="158" t="s">
        <v>438</v>
      </c>
      <c r="E4267" s="156" t="s">
        <v>2722</v>
      </c>
      <c r="F4267" s="159" t="s">
        <v>5599</v>
      </c>
      <c r="G4267" s="158" t="s">
        <v>341</v>
      </c>
      <c r="H4267" s="160">
        <v>45357</v>
      </c>
      <c r="I4267" s="160">
        <v>45461</v>
      </c>
      <c r="J4267" s="161" t="s">
        <v>5251</v>
      </c>
      <c r="K4267" s="162"/>
      <c r="L4267" s="163" t="s">
        <v>5983</v>
      </c>
      <c r="M4267" s="171">
        <v>0</v>
      </c>
      <c r="N4267" s="164">
        <v>14567</v>
      </c>
      <c r="O4267" s="162">
        <v>4909</v>
      </c>
      <c r="P4267" s="160">
        <v>45461</v>
      </c>
      <c r="Q4267" s="162" t="s">
        <v>6122</v>
      </c>
      <c r="R4267" s="164">
        <v>14567</v>
      </c>
      <c r="S4267" s="163" t="s">
        <v>6132</v>
      </c>
      <c r="T4267" s="163"/>
      <c r="U4267" s="161" t="s">
        <v>10</v>
      </c>
      <c r="V4267" s="161" t="s">
        <v>11</v>
      </c>
      <c r="W4267" s="161" t="s">
        <v>12</v>
      </c>
      <c r="X4267" s="161" t="s">
        <v>13</v>
      </c>
      <c r="Y4267" s="165">
        <v>6210</v>
      </c>
      <c r="Z4267" s="165">
        <v>9161101</v>
      </c>
      <c r="AA4267" s="166">
        <v>4.6788077343097575E-2</v>
      </c>
      <c r="AB4267" s="167" t="s">
        <v>5943</v>
      </c>
      <c r="AC4267" s="168" t="s">
        <v>3207</v>
      </c>
    </row>
    <row r="4268" spans="1:29" x14ac:dyDescent="0.3">
      <c r="A4268" s="156" t="s">
        <v>3766</v>
      </c>
      <c r="B4268" s="157">
        <v>7</v>
      </c>
      <c r="C4268" s="158" t="s">
        <v>1473</v>
      </c>
      <c r="D4268" s="158" t="s">
        <v>438</v>
      </c>
      <c r="E4268" s="156" t="s">
        <v>2722</v>
      </c>
      <c r="F4268" s="159" t="s">
        <v>5599</v>
      </c>
      <c r="G4268" s="158" t="s">
        <v>341</v>
      </c>
      <c r="H4268" s="160">
        <v>45357</v>
      </c>
      <c r="I4268" s="160">
        <v>45470</v>
      </c>
      <c r="J4268" s="161" t="s">
        <v>5251</v>
      </c>
      <c r="K4268" s="162"/>
      <c r="L4268" s="163" t="s">
        <v>5983</v>
      </c>
      <c r="M4268" s="171">
        <v>0</v>
      </c>
      <c r="N4268" s="164">
        <v>43701</v>
      </c>
      <c r="O4268" s="162">
        <v>4960</v>
      </c>
      <c r="P4268" s="160">
        <v>45470</v>
      </c>
      <c r="Q4268" s="162" t="s">
        <v>6143</v>
      </c>
      <c r="R4268" s="164">
        <v>43701</v>
      </c>
      <c r="S4268" s="163" t="s">
        <v>6132</v>
      </c>
      <c r="T4268" s="163"/>
      <c r="U4268" s="161" t="s">
        <v>10</v>
      </c>
      <c r="V4268" s="161" t="s">
        <v>11</v>
      </c>
      <c r="W4268" s="161" t="s">
        <v>12</v>
      </c>
      <c r="X4268" s="161" t="s">
        <v>13</v>
      </c>
      <c r="Y4268" s="169">
        <v>6210</v>
      </c>
      <c r="Z4268" s="169">
        <v>9161101</v>
      </c>
      <c r="AA4268" s="166">
        <v>0.14036423202929274</v>
      </c>
      <c r="AB4268" s="167" t="s">
        <v>5943</v>
      </c>
      <c r="AC4268" s="168" t="s">
        <v>3207</v>
      </c>
    </row>
    <row r="4269" spans="1:29" x14ac:dyDescent="0.3">
      <c r="A4269" s="156" t="s">
        <v>3766</v>
      </c>
      <c r="B4269" s="157">
        <v>7</v>
      </c>
      <c r="C4269" s="158" t="s">
        <v>1473</v>
      </c>
      <c r="D4269" s="156" t="s">
        <v>438</v>
      </c>
      <c r="E4269" s="156" t="s">
        <v>2722</v>
      </c>
      <c r="F4269" s="159" t="s">
        <v>5599</v>
      </c>
      <c r="G4269" s="156" t="s">
        <v>341</v>
      </c>
      <c r="H4269" s="160">
        <v>45357</v>
      </c>
      <c r="I4269" s="160">
        <v>45490</v>
      </c>
      <c r="J4269" s="161" t="s">
        <v>5251</v>
      </c>
      <c r="K4269" s="162"/>
      <c r="L4269" s="163" t="s">
        <v>5983</v>
      </c>
      <c r="M4269" s="171">
        <v>0</v>
      </c>
      <c r="N4269" s="164">
        <v>50984.5</v>
      </c>
      <c r="O4269" s="162">
        <v>5039</v>
      </c>
      <c r="P4269" s="160">
        <v>45490</v>
      </c>
      <c r="Q4269" s="162" t="s">
        <v>6203</v>
      </c>
      <c r="R4269" s="164">
        <v>50984.5</v>
      </c>
      <c r="S4269" s="158" t="s">
        <v>6132</v>
      </c>
      <c r="T4269" s="163"/>
      <c r="U4269" s="161" t="s">
        <v>10</v>
      </c>
      <c r="V4269" s="161" t="s">
        <v>11</v>
      </c>
      <c r="W4269" s="161" t="s">
        <v>12</v>
      </c>
      <c r="X4269" s="161" t="s">
        <v>13</v>
      </c>
      <c r="Y4269" s="169">
        <v>6210</v>
      </c>
      <c r="Z4269" s="169">
        <v>9161101</v>
      </c>
      <c r="AA4269" s="166">
        <v>0.16375827070084154</v>
      </c>
      <c r="AB4269" s="158" t="s">
        <v>5943</v>
      </c>
      <c r="AC4269" s="168" t="s">
        <v>3207</v>
      </c>
    </row>
    <row r="4270" spans="1:29" x14ac:dyDescent="0.3">
      <c r="A4270" s="156" t="s">
        <v>3766</v>
      </c>
      <c r="B4270" s="157">
        <v>7</v>
      </c>
      <c r="C4270" s="158" t="s">
        <v>1473</v>
      </c>
      <c r="D4270" s="158" t="s">
        <v>438</v>
      </c>
      <c r="E4270" s="156" t="s">
        <v>2722</v>
      </c>
      <c r="F4270" s="159" t="s">
        <v>5599</v>
      </c>
      <c r="G4270" s="158" t="s">
        <v>341</v>
      </c>
      <c r="H4270" s="160">
        <v>45357</v>
      </c>
      <c r="I4270" s="160">
        <v>45544</v>
      </c>
      <c r="J4270" s="161" t="s">
        <v>6174</v>
      </c>
      <c r="K4270" s="162"/>
      <c r="L4270" s="158" t="s">
        <v>5983</v>
      </c>
      <c r="M4270" s="171">
        <v>0</v>
      </c>
      <c r="N4270" s="164">
        <v>1456.7</v>
      </c>
      <c r="O4270" s="162">
        <v>5173</v>
      </c>
      <c r="P4270" s="160">
        <v>45544</v>
      </c>
      <c r="Q4270" s="162" t="s">
        <v>6274</v>
      </c>
      <c r="R4270" s="164">
        <v>1456.7</v>
      </c>
      <c r="S4270" s="163" t="s">
        <v>6132</v>
      </c>
      <c r="T4270" s="163"/>
      <c r="U4270" s="161" t="s">
        <v>10</v>
      </c>
      <c r="V4270" s="161" t="s">
        <v>11</v>
      </c>
      <c r="W4270" s="161" t="s">
        <v>12</v>
      </c>
      <c r="X4270" s="161" t="s">
        <v>13</v>
      </c>
      <c r="Y4270" s="169">
        <v>6210</v>
      </c>
      <c r="Z4270" s="169">
        <v>9161101</v>
      </c>
      <c r="AA4270" s="166">
        <v>4.6788077343097581E-3</v>
      </c>
      <c r="AB4270" s="158" t="s">
        <v>5943</v>
      </c>
      <c r="AC4270" s="168" t="s">
        <v>3207</v>
      </c>
    </row>
    <row r="4271" spans="1:29" x14ac:dyDescent="0.3">
      <c r="A4271" s="156" t="s">
        <v>3766</v>
      </c>
      <c r="B4271" s="157">
        <v>7</v>
      </c>
      <c r="C4271" s="158" t="s">
        <v>1473</v>
      </c>
      <c r="D4271" s="156" t="s">
        <v>438</v>
      </c>
      <c r="E4271" s="156" t="s">
        <v>2722</v>
      </c>
      <c r="F4271" s="159" t="s">
        <v>5599</v>
      </c>
      <c r="G4271" s="156" t="s">
        <v>341</v>
      </c>
      <c r="H4271" s="160">
        <v>45357</v>
      </c>
      <c r="I4271" s="160">
        <v>45548</v>
      </c>
      <c r="J4271" s="161" t="s">
        <v>6174</v>
      </c>
      <c r="K4271" s="162"/>
      <c r="L4271" s="163" t="s">
        <v>5983</v>
      </c>
      <c r="M4271" s="171">
        <v>0</v>
      </c>
      <c r="N4271" s="164">
        <v>50984.5</v>
      </c>
      <c r="O4271" s="162">
        <v>5103</v>
      </c>
      <c r="P4271" s="160">
        <v>45548</v>
      </c>
      <c r="Q4271" s="162" t="s">
        <v>6275</v>
      </c>
      <c r="R4271" s="164">
        <v>50984.5</v>
      </c>
      <c r="S4271" s="162" t="s">
        <v>6132</v>
      </c>
      <c r="T4271" s="163"/>
      <c r="U4271" s="161" t="s">
        <v>10</v>
      </c>
      <c r="V4271" s="161" t="s">
        <v>11</v>
      </c>
      <c r="W4271" s="161" t="s">
        <v>12</v>
      </c>
      <c r="X4271" s="161" t="s">
        <v>13</v>
      </c>
      <c r="Y4271" s="169">
        <v>6210</v>
      </c>
      <c r="Z4271" s="169">
        <v>9161101</v>
      </c>
      <c r="AA4271" s="166">
        <v>0.16375827070084154</v>
      </c>
      <c r="AB4271" s="156" t="s">
        <v>5943</v>
      </c>
      <c r="AC4271" s="168" t="s">
        <v>3207</v>
      </c>
    </row>
    <row r="4272" spans="1:29" x14ac:dyDescent="0.3">
      <c r="A4272" s="156" t="s">
        <v>3766</v>
      </c>
      <c r="B4272" s="157">
        <v>7</v>
      </c>
      <c r="C4272" s="158" t="s">
        <v>1473</v>
      </c>
      <c r="D4272" s="156" t="s">
        <v>438</v>
      </c>
      <c r="E4272" s="156" t="s">
        <v>2722</v>
      </c>
      <c r="F4272" s="159" t="s">
        <v>5599</v>
      </c>
      <c r="G4272" s="156" t="s">
        <v>341</v>
      </c>
      <c r="H4272" s="160">
        <v>45357</v>
      </c>
      <c r="I4272" s="160">
        <v>45622</v>
      </c>
      <c r="J4272" s="161" t="s">
        <v>6174</v>
      </c>
      <c r="K4272" s="162"/>
      <c r="L4272" s="163" t="s">
        <v>5983</v>
      </c>
      <c r="M4272" s="171">
        <v>0</v>
      </c>
      <c r="N4272" s="164">
        <v>5826.8</v>
      </c>
      <c r="O4272" s="162" t="s">
        <v>6548</v>
      </c>
      <c r="P4272" s="160">
        <v>45622</v>
      </c>
      <c r="Q4272" s="162" t="s">
        <v>6549</v>
      </c>
      <c r="R4272" s="164">
        <v>5826.8</v>
      </c>
      <c r="S4272" s="163" t="s">
        <v>6132</v>
      </c>
      <c r="T4272" s="163"/>
      <c r="U4272" s="161" t="s">
        <v>10</v>
      </c>
      <c r="V4272" s="161" t="s">
        <v>11</v>
      </c>
      <c r="W4272" s="161" t="s">
        <v>12</v>
      </c>
      <c r="X4272" s="161" t="s">
        <v>13</v>
      </c>
      <c r="Y4272" s="169">
        <v>6210</v>
      </c>
      <c r="Z4272" s="169">
        <v>9161101</v>
      </c>
      <c r="AA4272" s="166">
        <v>1.8715230937239032E-2</v>
      </c>
      <c r="AB4272" s="158" t="s">
        <v>5943</v>
      </c>
      <c r="AC4272" s="168" t="s">
        <v>3207</v>
      </c>
    </row>
    <row r="4273" spans="1:29" x14ac:dyDescent="0.3">
      <c r="A4273" s="156" t="s">
        <v>3766</v>
      </c>
      <c r="B4273" s="157">
        <v>7</v>
      </c>
      <c r="C4273" s="167" t="s">
        <v>1473</v>
      </c>
      <c r="D4273" s="158" t="s">
        <v>438</v>
      </c>
      <c r="E4273" s="156" t="s">
        <v>2722</v>
      </c>
      <c r="F4273" s="159" t="s">
        <v>5599</v>
      </c>
      <c r="G4273" s="167" t="s">
        <v>341</v>
      </c>
      <c r="H4273" s="160">
        <v>45357</v>
      </c>
      <c r="I4273" s="160">
        <v>45665</v>
      </c>
      <c r="J4273" s="161" t="s">
        <v>6174</v>
      </c>
      <c r="K4273" s="162"/>
      <c r="L4273" s="163" t="s">
        <v>5983</v>
      </c>
      <c r="M4273" s="171">
        <v>0</v>
      </c>
      <c r="N4273" s="164">
        <v>7283.5</v>
      </c>
      <c r="O4273" s="162" t="s">
        <v>7117</v>
      </c>
      <c r="P4273" s="160">
        <v>45665</v>
      </c>
      <c r="Q4273" s="162" t="s">
        <v>7118</v>
      </c>
      <c r="R4273" s="164">
        <v>7283.5</v>
      </c>
      <c r="S4273" s="162" t="s">
        <v>6132</v>
      </c>
      <c r="T4273" s="163"/>
      <c r="U4273" s="161" t="s">
        <v>10</v>
      </c>
      <c r="V4273" s="161" t="s">
        <v>11</v>
      </c>
      <c r="W4273" s="161" t="s">
        <v>12</v>
      </c>
      <c r="X4273" s="161" t="s">
        <v>13</v>
      </c>
      <c r="Y4273" s="169">
        <v>6210</v>
      </c>
      <c r="Z4273" s="169">
        <v>9161101</v>
      </c>
      <c r="AA4273" s="166">
        <v>2.3394038671548788E-2</v>
      </c>
      <c r="AB4273" s="167" t="s">
        <v>5943</v>
      </c>
      <c r="AC4273" s="168" t="s">
        <v>3207</v>
      </c>
    </row>
    <row r="4274" spans="1:29" x14ac:dyDescent="0.3">
      <c r="A4274" s="156" t="s">
        <v>3766</v>
      </c>
      <c r="B4274" s="157">
        <v>7</v>
      </c>
      <c r="C4274" s="158" t="s">
        <v>1473</v>
      </c>
      <c r="D4274" s="158" t="s">
        <v>438</v>
      </c>
      <c r="E4274" s="156" t="s">
        <v>2722</v>
      </c>
      <c r="F4274" s="159" t="s">
        <v>5599</v>
      </c>
      <c r="G4274" s="158" t="s">
        <v>341</v>
      </c>
      <c r="H4274" s="160">
        <v>45357</v>
      </c>
      <c r="I4274" s="160">
        <v>45825</v>
      </c>
      <c r="J4274" s="161" t="s">
        <v>6174</v>
      </c>
      <c r="K4274" s="162"/>
      <c r="L4274" s="163" t="s">
        <v>5983</v>
      </c>
      <c r="M4274" s="171">
        <v>0</v>
      </c>
      <c r="N4274" s="164">
        <v>5826.8</v>
      </c>
      <c r="O4274" s="162" t="s">
        <v>7119</v>
      </c>
      <c r="P4274" s="160">
        <v>45825</v>
      </c>
      <c r="Q4274" s="162" t="s">
        <v>7120</v>
      </c>
      <c r="R4274" s="164">
        <v>5826.8</v>
      </c>
      <c r="S4274" s="163" t="s">
        <v>6132</v>
      </c>
      <c r="T4274" s="163"/>
      <c r="U4274" s="161" t="s">
        <v>10</v>
      </c>
      <c r="V4274" s="161" t="s">
        <v>11</v>
      </c>
      <c r="W4274" s="161" t="s">
        <v>12</v>
      </c>
      <c r="X4274" s="161" t="s">
        <v>13</v>
      </c>
      <c r="Y4274" s="169">
        <v>6210</v>
      </c>
      <c r="Z4274" s="169">
        <v>9161101</v>
      </c>
      <c r="AA4274" s="166">
        <v>1.8715230937239032E-2</v>
      </c>
      <c r="AB4274" s="167" t="s">
        <v>5943</v>
      </c>
      <c r="AC4274" s="168" t="s">
        <v>3207</v>
      </c>
    </row>
    <row r="4275" spans="1:29" x14ac:dyDescent="0.3">
      <c r="A4275" s="156" t="s">
        <v>3766</v>
      </c>
      <c r="B4275" s="157">
        <v>7</v>
      </c>
      <c r="C4275" s="158" t="s">
        <v>1473</v>
      </c>
      <c r="D4275" s="156" t="s">
        <v>438</v>
      </c>
      <c r="E4275" s="156" t="s">
        <v>2722</v>
      </c>
      <c r="F4275" s="159" t="s">
        <v>5599</v>
      </c>
      <c r="G4275" s="156" t="s">
        <v>341</v>
      </c>
      <c r="H4275" s="160">
        <v>45357</v>
      </c>
      <c r="I4275" s="160">
        <v>45855</v>
      </c>
      <c r="J4275" s="161" t="s">
        <v>6174</v>
      </c>
      <c r="K4275" s="162"/>
      <c r="L4275" s="163" t="s">
        <v>5983</v>
      </c>
      <c r="M4275" s="171">
        <v>0</v>
      </c>
      <c r="N4275" s="164">
        <v>8740.2000000000007</v>
      </c>
      <c r="O4275" s="162" t="s">
        <v>7582</v>
      </c>
      <c r="P4275" s="160">
        <v>45855</v>
      </c>
      <c r="Q4275" s="162" t="s">
        <v>7583</v>
      </c>
      <c r="R4275" s="164">
        <v>8740.2000000000007</v>
      </c>
      <c r="S4275" s="162" t="s">
        <v>6132</v>
      </c>
      <c r="T4275" s="163"/>
      <c r="U4275" s="161" t="s">
        <v>10</v>
      </c>
      <c r="V4275" s="161" t="s">
        <v>11</v>
      </c>
      <c r="W4275" s="161" t="s">
        <v>12</v>
      </c>
      <c r="X4275" s="161" t="s">
        <v>13</v>
      </c>
      <c r="Y4275" s="169">
        <v>6210</v>
      </c>
      <c r="Z4275" s="169">
        <v>9161101</v>
      </c>
      <c r="AA4275" s="166">
        <v>2.807284640585855E-2</v>
      </c>
      <c r="AB4275" s="158" t="s">
        <v>5943</v>
      </c>
      <c r="AC4275" s="168" t="s">
        <v>3207</v>
      </c>
    </row>
    <row r="4276" spans="1:29" x14ac:dyDescent="0.3">
      <c r="A4276" s="156" t="s">
        <v>3766</v>
      </c>
      <c r="B4276" s="157">
        <v>7</v>
      </c>
      <c r="C4276" s="158" t="s">
        <v>1473</v>
      </c>
      <c r="D4276" s="156" t="s">
        <v>438</v>
      </c>
      <c r="E4276" s="156" t="s">
        <v>2722</v>
      </c>
      <c r="F4276" s="162" t="s">
        <v>5599</v>
      </c>
      <c r="G4276" s="158" t="s">
        <v>341</v>
      </c>
      <c r="H4276" s="160">
        <v>45357</v>
      </c>
      <c r="I4276" s="160">
        <v>45894</v>
      </c>
      <c r="J4276" s="161" t="s">
        <v>6707</v>
      </c>
      <c r="K4276" s="162"/>
      <c r="L4276" s="158" t="s">
        <v>5983</v>
      </c>
      <c r="M4276" s="171">
        <v>0</v>
      </c>
      <c r="N4276" s="171">
        <v>7283.5</v>
      </c>
      <c r="O4276" s="162" t="s">
        <v>7584</v>
      </c>
      <c r="P4276" s="160">
        <v>45894</v>
      </c>
      <c r="Q4276" s="162" t="s">
        <v>7585</v>
      </c>
      <c r="R4276" s="171">
        <v>7283.5</v>
      </c>
      <c r="S4276" s="163" t="s">
        <v>6132</v>
      </c>
      <c r="T4276" s="156"/>
      <c r="U4276" s="161" t="s">
        <v>10</v>
      </c>
      <c r="V4276" s="161" t="s">
        <v>11</v>
      </c>
      <c r="W4276" s="161" t="s">
        <v>12</v>
      </c>
      <c r="X4276" s="161" t="s">
        <v>13</v>
      </c>
      <c r="Y4276" s="165">
        <v>6210</v>
      </c>
      <c r="Z4276" s="165">
        <v>9161101</v>
      </c>
      <c r="AA4276" s="166">
        <v>2.3394038671548788E-2</v>
      </c>
      <c r="AB4276" s="158" t="s">
        <v>5943</v>
      </c>
      <c r="AC4276" s="168" t="s">
        <v>3207</v>
      </c>
    </row>
    <row r="4277" spans="1:29" x14ac:dyDescent="0.3">
      <c r="A4277" s="156" t="s">
        <v>3766</v>
      </c>
      <c r="B4277" s="157">
        <v>7</v>
      </c>
      <c r="C4277" s="158" t="s">
        <v>1473</v>
      </c>
      <c r="D4277" s="156" t="s">
        <v>438</v>
      </c>
      <c r="E4277" s="156" t="s">
        <v>2722</v>
      </c>
      <c r="F4277" s="162" t="s">
        <v>5599</v>
      </c>
      <c r="G4277" s="158" t="s">
        <v>341</v>
      </c>
      <c r="H4277" s="160">
        <v>45357</v>
      </c>
      <c r="I4277" s="160">
        <v>45894</v>
      </c>
      <c r="J4277" s="161" t="s">
        <v>6707</v>
      </c>
      <c r="K4277" s="162"/>
      <c r="L4277" s="158" t="s">
        <v>5983</v>
      </c>
      <c r="M4277" s="171">
        <v>0</v>
      </c>
      <c r="N4277" s="171">
        <v>8740.2000000000007</v>
      </c>
      <c r="O4277" s="162" t="s">
        <v>7586</v>
      </c>
      <c r="P4277" s="160">
        <v>45894</v>
      </c>
      <c r="Q4277" s="162" t="s">
        <v>7585</v>
      </c>
      <c r="R4277" s="171">
        <v>8740.2000000000007</v>
      </c>
      <c r="S4277" s="163" t="s">
        <v>6132</v>
      </c>
      <c r="T4277" s="156"/>
      <c r="U4277" s="161" t="s">
        <v>10</v>
      </c>
      <c r="V4277" s="161" t="s">
        <v>11</v>
      </c>
      <c r="W4277" s="161" t="s">
        <v>12</v>
      </c>
      <c r="X4277" s="161" t="s">
        <v>13</v>
      </c>
      <c r="Y4277" s="165">
        <v>6210</v>
      </c>
      <c r="Z4277" s="165">
        <v>9161101</v>
      </c>
      <c r="AA4277" s="166">
        <v>2.807284640585855E-2</v>
      </c>
      <c r="AB4277" s="158" t="s">
        <v>5943</v>
      </c>
      <c r="AC4277" s="168" t="s">
        <v>3207</v>
      </c>
    </row>
    <row r="4278" spans="1:29" x14ac:dyDescent="0.3">
      <c r="A4278" s="156" t="s">
        <v>3766</v>
      </c>
      <c r="B4278" s="157">
        <v>7</v>
      </c>
      <c r="C4278" s="158" t="s">
        <v>1473</v>
      </c>
      <c r="D4278" s="156" t="s">
        <v>438</v>
      </c>
      <c r="E4278" s="156" t="s">
        <v>2722</v>
      </c>
      <c r="F4278" s="159" t="s">
        <v>5599</v>
      </c>
      <c r="G4278" s="156" t="s">
        <v>341</v>
      </c>
      <c r="H4278" s="160">
        <v>45357</v>
      </c>
      <c r="I4278" s="160">
        <v>45922</v>
      </c>
      <c r="J4278" s="161" t="s">
        <v>6707</v>
      </c>
      <c r="K4278" s="162"/>
      <c r="L4278" s="163" t="s">
        <v>5983</v>
      </c>
      <c r="M4278" s="171">
        <v>0</v>
      </c>
      <c r="N4278" s="164">
        <v>7283.5</v>
      </c>
      <c r="O4278" s="162" t="s">
        <v>7587</v>
      </c>
      <c r="P4278" s="160">
        <v>45922</v>
      </c>
      <c r="Q4278" s="162" t="s">
        <v>7588</v>
      </c>
      <c r="R4278" s="164">
        <v>7283.5</v>
      </c>
      <c r="S4278" s="163" t="s">
        <v>6132</v>
      </c>
      <c r="T4278" s="163"/>
      <c r="U4278" s="161" t="s">
        <v>10</v>
      </c>
      <c r="V4278" s="161" t="s">
        <v>11</v>
      </c>
      <c r="W4278" s="161" t="s">
        <v>12</v>
      </c>
      <c r="X4278" s="161" t="s">
        <v>13</v>
      </c>
      <c r="Y4278" s="169">
        <v>6210</v>
      </c>
      <c r="Z4278" s="169">
        <v>9161101</v>
      </c>
      <c r="AA4278" s="166">
        <v>2.3394038671548788E-2</v>
      </c>
      <c r="AB4278" s="158" t="s">
        <v>5943</v>
      </c>
      <c r="AC4278" s="168" t="s">
        <v>3207</v>
      </c>
    </row>
    <row r="4279" spans="1:29" x14ac:dyDescent="0.3">
      <c r="A4279" s="156" t="s">
        <v>3766</v>
      </c>
      <c r="B4279" s="157">
        <v>7</v>
      </c>
      <c r="C4279" s="158" t="s">
        <v>1473</v>
      </c>
      <c r="D4279" s="158" t="s">
        <v>438</v>
      </c>
      <c r="E4279" s="156" t="s">
        <v>2722</v>
      </c>
      <c r="F4279" s="159" t="s">
        <v>5599</v>
      </c>
      <c r="G4279" s="158" t="s">
        <v>341</v>
      </c>
      <c r="H4279" s="160">
        <v>45357</v>
      </c>
      <c r="I4279" s="160">
        <v>45922</v>
      </c>
      <c r="J4279" s="161" t="s">
        <v>6707</v>
      </c>
      <c r="K4279" s="162"/>
      <c r="L4279" s="163" t="s">
        <v>5983</v>
      </c>
      <c r="M4279" s="171">
        <v>0</v>
      </c>
      <c r="N4279" s="164">
        <v>8740.2000000000007</v>
      </c>
      <c r="O4279" s="162" t="s">
        <v>7589</v>
      </c>
      <c r="P4279" s="160">
        <v>45922</v>
      </c>
      <c r="Q4279" s="162" t="s">
        <v>7588</v>
      </c>
      <c r="R4279" s="164">
        <v>8740.2000000000007</v>
      </c>
      <c r="S4279" s="163" t="s">
        <v>6132</v>
      </c>
      <c r="T4279" s="163"/>
      <c r="U4279" s="161" t="s">
        <v>10</v>
      </c>
      <c r="V4279" s="161" t="s">
        <v>11</v>
      </c>
      <c r="W4279" s="161" t="s">
        <v>12</v>
      </c>
      <c r="X4279" s="161" t="s">
        <v>13</v>
      </c>
      <c r="Y4279" s="169">
        <v>6210</v>
      </c>
      <c r="Z4279" s="169">
        <v>9161101</v>
      </c>
      <c r="AA4279" s="166">
        <v>2.807284640585855E-2</v>
      </c>
      <c r="AB4279" s="167" t="s">
        <v>5943</v>
      </c>
      <c r="AC4279" s="168" t="s">
        <v>3207</v>
      </c>
    </row>
    <row r="4280" spans="1:29" x14ac:dyDescent="0.3">
      <c r="A4280" s="156" t="s">
        <v>3766</v>
      </c>
      <c r="B4280" s="157">
        <v>7</v>
      </c>
      <c r="C4280" s="156" t="s">
        <v>1473</v>
      </c>
      <c r="D4280" s="163" t="s">
        <v>438</v>
      </c>
      <c r="E4280" s="156" t="s">
        <v>2722</v>
      </c>
      <c r="F4280" s="159" t="s">
        <v>5599</v>
      </c>
      <c r="G4280" s="156" t="s">
        <v>341</v>
      </c>
      <c r="H4280" s="160">
        <v>45357</v>
      </c>
      <c r="I4280" s="160">
        <v>45971</v>
      </c>
      <c r="J4280" s="161" t="s">
        <v>6707</v>
      </c>
      <c r="K4280" s="162"/>
      <c r="L4280" s="163" t="s">
        <v>5983</v>
      </c>
      <c r="M4280" s="171">
        <v>0</v>
      </c>
      <c r="N4280" s="164">
        <v>8740.2000000000007</v>
      </c>
      <c r="O4280" s="162" t="s">
        <v>7805</v>
      </c>
      <c r="P4280" s="160">
        <v>45971</v>
      </c>
      <c r="Q4280" s="162" t="s">
        <v>7806</v>
      </c>
      <c r="R4280" s="164">
        <v>8740.2000000000007</v>
      </c>
      <c r="S4280" s="162" t="s">
        <v>6132</v>
      </c>
      <c r="T4280" s="163"/>
      <c r="U4280" s="161" t="s">
        <v>10</v>
      </c>
      <c r="V4280" s="161" t="s">
        <v>11</v>
      </c>
      <c r="W4280" s="161" t="s">
        <v>12</v>
      </c>
      <c r="X4280" s="161" t="s">
        <v>13</v>
      </c>
      <c r="Y4280" s="169">
        <v>6210</v>
      </c>
      <c r="Z4280" s="169">
        <v>9161101</v>
      </c>
      <c r="AA4280" s="166">
        <v>2.807284640585855E-2</v>
      </c>
      <c r="AB4280" s="156" t="s">
        <v>5943</v>
      </c>
      <c r="AC4280" s="168" t="s">
        <v>3207</v>
      </c>
    </row>
    <row r="4281" spans="1:29" x14ac:dyDescent="0.3">
      <c r="A4281" s="156" t="s">
        <v>3766</v>
      </c>
      <c r="B4281" s="157">
        <v>7</v>
      </c>
      <c r="C4281" s="158" t="s">
        <v>1473</v>
      </c>
      <c r="D4281" s="158" t="s">
        <v>438</v>
      </c>
      <c r="E4281" s="156" t="s">
        <v>2722</v>
      </c>
      <c r="F4281" s="159" t="s">
        <v>5599</v>
      </c>
      <c r="G4281" s="158" t="s">
        <v>341</v>
      </c>
      <c r="H4281" s="160">
        <v>45357</v>
      </c>
      <c r="I4281" s="160">
        <v>46002</v>
      </c>
      <c r="J4281" s="161" t="s">
        <v>6707</v>
      </c>
      <c r="K4281" s="162"/>
      <c r="L4281" s="163" t="s">
        <v>5983</v>
      </c>
      <c r="M4281" s="171">
        <v>0</v>
      </c>
      <c r="N4281" s="164">
        <v>8740.2000000000007</v>
      </c>
      <c r="O4281" s="162" t="s">
        <v>8037</v>
      </c>
      <c r="P4281" s="160">
        <v>46002</v>
      </c>
      <c r="Q4281" s="162" t="s">
        <v>8038</v>
      </c>
      <c r="R4281" s="164">
        <v>8740.2000000000007</v>
      </c>
      <c r="S4281" s="163" t="s">
        <v>6132</v>
      </c>
      <c r="T4281" s="163"/>
      <c r="U4281" s="161" t="s">
        <v>10</v>
      </c>
      <c r="V4281" s="161" t="s">
        <v>11</v>
      </c>
      <c r="W4281" s="161" t="s">
        <v>12</v>
      </c>
      <c r="X4281" s="161" t="s">
        <v>13</v>
      </c>
      <c r="Y4281" s="169">
        <v>6210</v>
      </c>
      <c r="Z4281" s="169">
        <v>9161101</v>
      </c>
      <c r="AA4281" s="166">
        <v>2.807284640585855E-2</v>
      </c>
      <c r="AB4281" s="167" t="s">
        <v>5943</v>
      </c>
      <c r="AC4281" s="168" t="s">
        <v>3207</v>
      </c>
    </row>
    <row r="4282" spans="1:29" x14ac:dyDescent="0.3">
      <c r="A4282" s="156" t="s">
        <v>3766</v>
      </c>
      <c r="B4282" s="157">
        <v>7</v>
      </c>
      <c r="C4282" s="158" t="s">
        <v>1473</v>
      </c>
      <c r="D4282" s="156" t="s">
        <v>438</v>
      </c>
      <c r="E4282" s="156" t="s">
        <v>2722</v>
      </c>
      <c r="F4282" s="159" t="s">
        <v>5599</v>
      </c>
      <c r="G4282" s="156" t="s">
        <v>341</v>
      </c>
      <c r="H4282" s="160">
        <v>45357</v>
      </c>
      <c r="I4282" s="160">
        <v>46034</v>
      </c>
      <c r="J4282" s="161" t="s">
        <v>6707</v>
      </c>
      <c r="K4282" s="162"/>
      <c r="L4282" s="163" t="s">
        <v>5983</v>
      </c>
      <c r="M4282" s="171">
        <v>0</v>
      </c>
      <c r="N4282" s="164">
        <v>8740.2000000000007</v>
      </c>
      <c r="O4282" s="162" t="s">
        <v>8039</v>
      </c>
      <c r="P4282" s="160">
        <v>46034</v>
      </c>
      <c r="Q4282" s="162" t="s">
        <v>8040</v>
      </c>
      <c r="R4282" s="164">
        <v>8740.2000000000007</v>
      </c>
      <c r="S4282" s="163" t="s">
        <v>6132</v>
      </c>
      <c r="T4282" s="163"/>
      <c r="U4282" s="161" t="s">
        <v>10</v>
      </c>
      <c r="V4282" s="161" t="s">
        <v>11</v>
      </c>
      <c r="W4282" s="161" t="s">
        <v>12</v>
      </c>
      <c r="X4282" s="161" t="s">
        <v>13</v>
      </c>
      <c r="Y4282" s="169">
        <v>6210</v>
      </c>
      <c r="Z4282" s="169">
        <v>9161101</v>
      </c>
      <c r="AA4282" s="166">
        <v>2.807284640585855E-2</v>
      </c>
      <c r="AB4282" s="158" t="s">
        <v>5943</v>
      </c>
      <c r="AC4282" s="168" t="s">
        <v>3207</v>
      </c>
    </row>
    <row r="4283" spans="1:29" x14ac:dyDescent="0.3">
      <c r="A4283" s="156" t="s">
        <v>3766</v>
      </c>
      <c r="B4283" s="157">
        <v>7</v>
      </c>
      <c r="C4283" s="156" t="s">
        <v>1473</v>
      </c>
      <c r="D4283" s="156" t="s">
        <v>438</v>
      </c>
      <c r="E4283" s="156" t="s">
        <v>2722</v>
      </c>
      <c r="F4283" s="159" t="s">
        <v>5599</v>
      </c>
      <c r="G4283" s="156" t="s">
        <v>341</v>
      </c>
      <c r="H4283" s="160">
        <v>45357</v>
      </c>
      <c r="I4283" s="160">
        <v>46120</v>
      </c>
      <c r="J4283" s="161" t="s">
        <v>6707</v>
      </c>
      <c r="K4283" s="162"/>
      <c r="L4283" s="163" t="s">
        <v>5983</v>
      </c>
      <c r="M4283" s="171">
        <v>0</v>
      </c>
      <c r="N4283" s="164">
        <v>7283.5</v>
      </c>
      <c r="O4283" s="162" t="s">
        <v>8041</v>
      </c>
      <c r="P4283" s="160">
        <v>46120</v>
      </c>
      <c r="Q4283" s="162" t="s">
        <v>8042</v>
      </c>
      <c r="R4283" s="164">
        <v>7283.5</v>
      </c>
      <c r="S4283" s="162" t="s">
        <v>6132</v>
      </c>
      <c r="T4283" s="163"/>
      <c r="U4283" s="161" t="s">
        <v>10</v>
      </c>
      <c r="V4283" s="161" t="s">
        <v>11</v>
      </c>
      <c r="W4283" s="161" t="s">
        <v>12</v>
      </c>
      <c r="X4283" s="161" t="s">
        <v>13</v>
      </c>
      <c r="Y4283" s="169">
        <v>6210</v>
      </c>
      <c r="Z4283" s="169">
        <v>9161101</v>
      </c>
      <c r="AA4283" s="166">
        <v>2.3394038671548788E-2</v>
      </c>
      <c r="AB4283" s="158" t="s">
        <v>5943</v>
      </c>
      <c r="AC4283" s="168" t="s">
        <v>3207</v>
      </c>
    </row>
    <row r="4284" spans="1:29" x14ac:dyDescent="0.3">
      <c r="A4284" s="156" t="s">
        <v>3766</v>
      </c>
      <c r="B4284" s="157">
        <v>7</v>
      </c>
      <c r="C4284" s="158" t="s">
        <v>1473</v>
      </c>
      <c r="D4284" s="158" t="s">
        <v>438</v>
      </c>
      <c r="E4284" s="156" t="s">
        <v>2722</v>
      </c>
      <c r="F4284" s="159" t="s">
        <v>5599</v>
      </c>
      <c r="G4284" s="158" t="s">
        <v>341</v>
      </c>
      <c r="H4284" s="160">
        <v>45357</v>
      </c>
      <c r="I4284" s="160">
        <v>46785</v>
      </c>
      <c r="J4284" s="161" t="s">
        <v>6707</v>
      </c>
      <c r="K4284" s="162" t="s">
        <v>5942</v>
      </c>
      <c r="L4284" s="163" t="s">
        <v>5983</v>
      </c>
      <c r="M4284" s="171">
        <v>27283.499999999942</v>
      </c>
      <c r="N4284" s="164">
        <v>27283.499999999942</v>
      </c>
      <c r="O4284" s="162"/>
      <c r="P4284" s="160"/>
      <c r="Q4284" s="162"/>
      <c r="R4284" s="164">
        <v>0</v>
      </c>
      <c r="S4284" s="158" t="s">
        <v>6132</v>
      </c>
      <c r="T4284" s="163"/>
      <c r="U4284" s="161" t="s">
        <v>10</v>
      </c>
      <c r="V4284" s="161" t="s">
        <v>11</v>
      </c>
      <c r="W4284" s="161" t="s">
        <v>12</v>
      </c>
      <c r="X4284" s="161" t="s">
        <v>13</v>
      </c>
      <c r="Y4284" s="169">
        <v>6210</v>
      </c>
      <c r="Z4284" s="169">
        <v>9161101</v>
      </c>
      <c r="AA4284" s="166">
        <v>0</v>
      </c>
      <c r="AB4284" s="167" t="s">
        <v>5943</v>
      </c>
      <c r="AC4284" s="168" t="s">
        <v>3207</v>
      </c>
    </row>
    <row r="4285" spans="1:29" x14ac:dyDescent="0.3">
      <c r="A4285" s="156" t="s">
        <v>3852</v>
      </c>
      <c r="B4285" s="157">
        <v>6</v>
      </c>
      <c r="C4285" s="158" t="s">
        <v>1473</v>
      </c>
      <c r="D4285" s="158" t="s">
        <v>501</v>
      </c>
      <c r="E4285" s="156" t="s">
        <v>2722</v>
      </c>
      <c r="F4285" s="159" t="s">
        <v>5599</v>
      </c>
      <c r="G4285" s="158" t="s">
        <v>341</v>
      </c>
      <c r="H4285" s="160">
        <v>45357</v>
      </c>
      <c r="I4285" s="160">
        <v>45427</v>
      </c>
      <c r="J4285" s="161" t="s">
        <v>5251</v>
      </c>
      <c r="K4285" s="162"/>
      <c r="L4285" s="163" t="s">
        <v>5984</v>
      </c>
      <c r="M4285" s="171">
        <v>0</v>
      </c>
      <c r="N4285" s="164">
        <v>19956</v>
      </c>
      <c r="O4285" s="162">
        <v>4762</v>
      </c>
      <c r="P4285" s="160">
        <v>45427</v>
      </c>
      <c r="Q4285" s="162" t="s">
        <v>6055</v>
      </c>
      <c r="R4285" s="164">
        <v>19956</v>
      </c>
      <c r="S4285" s="163" t="s">
        <v>6176</v>
      </c>
      <c r="T4285" s="163"/>
      <c r="U4285" s="161" t="s">
        <v>10</v>
      </c>
      <c r="V4285" s="161" t="s">
        <v>11</v>
      </c>
      <c r="W4285" s="161" t="s">
        <v>12</v>
      </c>
      <c r="X4285" s="161" t="s">
        <v>13</v>
      </c>
      <c r="Y4285" s="165">
        <v>6210</v>
      </c>
      <c r="Z4285" s="165">
        <v>9171101</v>
      </c>
      <c r="AA4285" s="166">
        <v>4.4527746167748843E-2</v>
      </c>
      <c r="AB4285" s="167" t="s">
        <v>5945</v>
      </c>
      <c r="AC4285" s="168" t="s">
        <v>3217</v>
      </c>
    </row>
    <row r="4286" spans="1:29" x14ac:dyDescent="0.3">
      <c r="A4286" s="156" t="s">
        <v>3852</v>
      </c>
      <c r="B4286" s="157">
        <v>6</v>
      </c>
      <c r="C4286" s="158" t="s">
        <v>1473</v>
      </c>
      <c r="D4286" s="158" t="s">
        <v>501</v>
      </c>
      <c r="E4286" s="156" t="s">
        <v>2722</v>
      </c>
      <c r="F4286" s="159" t="s">
        <v>5599</v>
      </c>
      <c r="G4286" s="156" t="s">
        <v>341</v>
      </c>
      <c r="H4286" s="160">
        <v>45357</v>
      </c>
      <c r="I4286" s="160">
        <v>45427</v>
      </c>
      <c r="J4286" s="161" t="s">
        <v>5251</v>
      </c>
      <c r="K4286" s="162"/>
      <c r="L4286" s="163" t="s">
        <v>5984</v>
      </c>
      <c r="M4286" s="171">
        <v>0</v>
      </c>
      <c r="N4286" s="164">
        <v>19956</v>
      </c>
      <c r="O4286" s="162">
        <v>4870</v>
      </c>
      <c r="P4286" s="160">
        <v>45427</v>
      </c>
      <c r="Q4286" s="162" t="s">
        <v>6055</v>
      </c>
      <c r="R4286" s="164">
        <v>19956</v>
      </c>
      <c r="S4286" s="162" t="s">
        <v>6176</v>
      </c>
      <c r="T4286" s="163"/>
      <c r="U4286" s="161" t="s">
        <v>10</v>
      </c>
      <c r="V4286" s="161" t="s">
        <v>11</v>
      </c>
      <c r="W4286" s="161" t="s">
        <v>12</v>
      </c>
      <c r="X4286" s="161" t="s">
        <v>13</v>
      </c>
      <c r="Y4286" s="169">
        <v>6210</v>
      </c>
      <c r="Z4286" s="169">
        <v>9171101</v>
      </c>
      <c r="AA4286" s="166">
        <v>4.4527746167748843E-2</v>
      </c>
      <c r="AB4286" s="167" t="s">
        <v>5945</v>
      </c>
      <c r="AC4286" s="168" t="s">
        <v>3217</v>
      </c>
    </row>
    <row r="4287" spans="1:29" x14ac:dyDescent="0.3">
      <c r="A4287" s="156" t="s">
        <v>3852</v>
      </c>
      <c r="B4287" s="157">
        <v>6</v>
      </c>
      <c r="C4287" s="158" t="s">
        <v>1473</v>
      </c>
      <c r="D4287" s="156" t="s">
        <v>501</v>
      </c>
      <c r="E4287" s="156" t="s">
        <v>2722</v>
      </c>
      <c r="F4287" s="158" t="s">
        <v>5599</v>
      </c>
      <c r="G4287" s="158" t="s">
        <v>341</v>
      </c>
      <c r="H4287" s="160">
        <v>45357</v>
      </c>
      <c r="I4287" s="160">
        <v>45427</v>
      </c>
      <c r="J4287" s="161" t="s">
        <v>5251</v>
      </c>
      <c r="K4287" s="162"/>
      <c r="L4287" s="163" t="s">
        <v>5984</v>
      </c>
      <c r="M4287" s="171">
        <v>0</v>
      </c>
      <c r="N4287" s="171">
        <v>1250</v>
      </c>
      <c r="O4287" s="162">
        <v>4870</v>
      </c>
      <c r="P4287" s="160">
        <v>45427</v>
      </c>
      <c r="Q4287" s="162" t="s">
        <v>6055</v>
      </c>
      <c r="R4287" s="171">
        <v>1250</v>
      </c>
      <c r="S4287" s="163" t="s">
        <v>6176</v>
      </c>
      <c r="T4287" s="156"/>
      <c r="U4287" s="161" t="s">
        <v>10</v>
      </c>
      <c r="V4287" s="161" t="s">
        <v>11</v>
      </c>
      <c r="W4287" s="161" t="s">
        <v>12</v>
      </c>
      <c r="X4287" s="161" t="s">
        <v>13</v>
      </c>
      <c r="Y4287" s="165">
        <v>6210</v>
      </c>
      <c r="Z4287" s="165">
        <v>9171101</v>
      </c>
      <c r="AA4287" s="166">
        <v>2.7891201999241358E-3</v>
      </c>
      <c r="AB4287" s="158" t="s">
        <v>5945</v>
      </c>
      <c r="AC4287" s="168" t="s">
        <v>3217</v>
      </c>
    </row>
    <row r="4288" spans="1:29" x14ac:dyDescent="0.3">
      <c r="A4288" s="156" t="s">
        <v>3852</v>
      </c>
      <c r="B4288" s="157">
        <v>6</v>
      </c>
      <c r="C4288" s="158" t="s">
        <v>1473</v>
      </c>
      <c r="D4288" s="158" t="s">
        <v>501</v>
      </c>
      <c r="E4288" s="156" t="s">
        <v>2722</v>
      </c>
      <c r="F4288" s="159" t="s">
        <v>5599</v>
      </c>
      <c r="G4288" s="158" t="s">
        <v>341</v>
      </c>
      <c r="H4288" s="160">
        <v>45357</v>
      </c>
      <c r="I4288" s="160">
        <v>45461</v>
      </c>
      <c r="J4288" s="161" t="s">
        <v>5251</v>
      </c>
      <c r="K4288" s="162"/>
      <c r="L4288" s="163" t="s">
        <v>5984</v>
      </c>
      <c r="M4288" s="171">
        <v>0</v>
      </c>
      <c r="N4288" s="164">
        <v>19956</v>
      </c>
      <c r="O4288" s="162">
        <v>4910</v>
      </c>
      <c r="P4288" s="160">
        <v>45461</v>
      </c>
      <c r="Q4288" s="162" t="s">
        <v>6122</v>
      </c>
      <c r="R4288" s="164">
        <v>19956</v>
      </c>
      <c r="S4288" s="163" t="s">
        <v>6176</v>
      </c>
      <c r="T4288" s="163"/>
      <c r="U4288" s="161" t="s">
        <v>10</v>
      </c>
      <c r="V4288" s="161" t="s">
        <v>11</v>
      </c>
      <c r="W4288" s="161" t="s">
        <v>12</v>
      </c>
      <c r="X4288" s="161" t="s">
        <v>13</v>
      </c>
      <c r="Y4288" s="169">
        <v>6210</v>
      </c>
      <c r="Z4288" s="169">
        <v>9171101</v>
      </c>
      <c r="AA4288" s="166">
        <v>4.4527746167748843E-2</v>
      </c>
      <c r="AB4288" s="167" t="s">
        <v>5945</v>
      </c>
      <c r="AC4288" s="168" t="s">
        <v>3217</v>
      </c>
    </row>
    <row r="4289" spans="1:29" x14ac:dyDescent="0.3">
      <c r="A4289" s="156" t="s">
        <v>3852</v>
      </c>
      <c r="B4289" s="157">
        <v>6</v>
      </c>
      <c r="C4289" s="156" t="s">
        <v>1473</v>
      </c>
      <c r="D4289" s="156" t="s">
        <v>501</v>
      </c>
      <c r="E4289" s="156" t="s">
        <v>2722</v>
      </c>
      <c r="F4289" s="159" t="s">
        <v>5599</v>
      </c>
      <c r="G4289" s="156" t="s">
        <v>341</v>
      </c>
      <c r="H4289" s="160">
        <v>45357</v>
      </c>
      <c r="I4289" s="160">
        <v>45470</v>
      </c>
      <c r="J4289" s="161" t="s">
        <v>5251</v>
      </c>
      <c r="K4289" s="162"/>
      <c r="L4289" s="163" t="s">
        <v>5984</v>
      </c>
      <c r="M4289" s="171">
        <v>0</v>
      </c>
      <c r="N4289" s="164">
        <v>59868</v>
      </c>
      <c r="O4289" s="162">
        <v>4958</v>
      </c>
      <c r="P4289" s="160">
        <v>45470</v>
      </c>
      <c r="Q4289" s="162" t="s">
        <v>6143</v>
      </c>
      <c r="R4289" s="164">
        <v>59868</v>
      </c>
      <c r="S4289" s="162" t="s">
        <v>6176</v>
      </c>
      <c r="T4289" s="163"/>
      <c r="U4289" s="161" t="s">
        <v>10</v>
      </c>
      <c r="V4289" s="161" t="s">
        <v>11</v>
      </c>
      <c r="W4289" s="161" t="s">
        <v>12</v>
      </c>
      <c r="X4289" s="161" t="s">
        <v>13</v>
      </c>
      <c r="Y4289" s="169">
        <v>6210</v>
      </c>
      <c r="Z4289" s="169">
        <v>9171101</v>
      </c>
      <c r="AA4289" s="166">
        <v>0.13358323850324655</v>
      </c>
      <c r="AB4289" s="158" t="s">
        <v>5945</v>
      </c>
      <c r="AC4289" s="168" t="s">
        <v>3217</v>
      </c>
    </row>
    <row r="4290" spans="1:29" x14ac:dyDescent="0.3">
      <c r="A4290" s="156" t="s">
        <v>3852</v>
      </c>
      <c r="B4290" s="157">
        <v>6</v>
      </c>
      <c r="C4290" s="156" t="s">
        <v>1473</v>
      </c>
      <c r="D4290" s="158" t="s">
        <v>501</v>
      </c>
      <c r="E4290" s="156" t="s">
        <v>2722</v>
      </c>
      <c r="F4290" s="159" t="s">
        <v>5599</v>
      </c>
      <c r="G4290" s="156" t="s">
        <v>341</v>
      </c>
      <c r="H4290" s="160">
        <v>45357</v>
      </c>
      <c r="I4290" s="160">
        <v>45519</v>
      </c>
      <c r="J4290" s="161" t="s">
        <v>6174</v>
      </c>
      <c r="K4290" s="173"/>
      <c r="L4290" s="158" t="s">
        <v>5984</v>
      </c>
      <c r="M4290" s="171">
        <v>0</v>
      </c>
      <c r="N4290" s="171">
        <v>69846</v>
      </c>
      <c r="O4290" s="162">
        <v>5038</v>
      </c>
      <c r="P4290" s="160">
        <v>45519</v>
      </c>
      <c r="Q4290" s="162" t="s">
        <v>6276</v>
      </c>
      <c r="R4290" s="164">
        <v>69846</v>
      </c>
      <c r="S4290" s="163" t="s">
        <v>6176</v>
      </c>
      <c r="T4290" s="163"/>
      <c r="U4290" s="161" t="s">
        <v>10</v>
      </c>
      <c r="V4290" s="161" t="s">
        <v>11</v>
      </c>
      <c r="W4290" s="161" t="s">
        <v>12</v>
      </c>
      <c r="X4290" s="161" t="s">
        <v>13</v>
      </c>
      <c r="Y4290" s="165">
        <v>6210</v>
      </c>
      <c r="Z4290" s="165">
        <v>9171101</v>
      </c>
      <c r="AA4290" s="166">
        <v>0.15584711158712095</v>
      </c>
      <c r="AB4290" s="158" t="s">
        <v>5945</v>
      </c>
      <c r="AC4290" s="168" t="s">
        <v>3217</v>
      </c>
    </row>
    <row r="4291" spans="1:29" x14ac:dyDescent="0.3">
      <c r="A4291" s="156" t="s">
        <v>3852</v>
      </c>
      <c r="B4291" s="157">
        <v>6</v>
      </c>
      <c r="C4291" s="158" t="s">
        <v>1473</v>
      </c>
      <c r="D4291" s="158" t="s">
        <v>501</v>
      </c>
      <c r="E4291" s="156" t="s">
        <v>2722</v>
      </c>
      <c r="F4291" s="159" t="s">
        <v>5599</v>
      </c>
      <c r="G4291" s="158" t="s">
        <v>341</v>
      </c>
      <c r="H4291" s="160">
        <v>45357</v>
      </c>
      <c r="I4291" s="160">
        <v>45519</v>
      </c>
      <c r="J4291" s="161" t="s">
        <v>6174</v>
      </c>
      <c r="K4291" s="162"/>
      <c r="L4291" s="158" t="s">
        <v>5984</v>
      </c>
      <c r="M4291" s="171">
        <v>0</v>
      </c>
      <c r="N4291" s="164">
        <v>24400</v>
      </c>
      <c r="O4291" s="162">
        <v>5038</v>
      </c>
      <c r="P4291" s="160">
        <v>45519</v>
      </c>
      <c r="Q4291" s="162" t="s">
        <v>6276</v>
      </c>
      <c r="R4291" s="164">
        <v>24400</v>
      </c>
      <c r="S4291" s="163" t="s">
        <v>6176</v>
      </c>
      <c r="T4291" s="163"/>
      <c r="U4291" s="161" t="s">
        <v>10</v>
      </c>
      <c r="V4291" s="161" t="s">
        <v>11</v>
      </c>
      <c r="W4291" s="161" t="s">
        <v>12</v>
      </c>
      <c r="X4291" s="161" t="s">
        <v>13</v>
      </c>
      <c r="Y4291" s="169">
        <v>6210</v>
      </c>
      <c r="Z4291" s="169">
        <v>9171101</v>
      </c>
      <c r="AA4291" s="166">
        <v>5.4443626302519137E-2</v>
      </c>
      <c r="AB4291" s="167" t="s">
        <v>6277</v>
      </c>
      <c r="AC4291" s="168" t="s">
        <v>3217</v>
      </c>
    </row>
    <row r="4292" spans="1:29" x14ac:dyDescent="0.3">
      <c r="A4292" s="156" t="s">
        <v>3852</v>
      </c>
      <c r="B4292" s="157">
        <v>6</v>
      </c>
      <c r="C4292" s="158" t="s">
        <v>1473</v>
      </c>
      <c r="D4292" s="158" t="s">
        <v>501</v>
      </c>
      <c r="E4292" s="156" t="s">
        <v>2722</v>
      </c>
      <c r="F4292" s="159" t="s">
        <v>5599</v>
      </c>
      <c r="G4292" s="158" t="s">
        <v>341</v>
      </c>
      <c r="H4292" s="160">
        <v>45357</v>
      </c>
      <c r="I4292" s="160">
        <v>45544</v>
      </c>
      <c r="J4292" s="161" t="s">
        <v>6174</v>
      </c>
      <c r="K4292" s="162"/>
      <c r="L4292" s="163" t="s">
        <v>5984</v>
      </c>
      <c r="M4292" s="171">
        <v>0</v>
      </c>
      <c r="N4292" s="164">
        <v>3400</v>
      </c>
      <c r="O4292" s="162">
        <v>5038</v>
      </c>
      <c r="P4292" s="160">
        <v>45544</v>
      </c>
      <c r="Q4292" s="162" t="s">
        <v>6276</v>
      </c>
      <c r="R4292" s="164">
        <v>3400</v>
      </c>
      <c r="S4292" s="163" t="s">
        <v>6176</v>
      </c>
      <c r="T4292" s="163"/>
      <c r="U4292" s="161" t="s">
        <v>10</v>
      </c>
      <c r="V4292" s="161" t="s">
        <v>11</v>
      </c>
      <c r="W4292" s="161" t="s">
        <v>12</v>
      </c>
      <c r="X4292" s="161" t="s">
        <v>13</v>
      </c>
      <c r="Y4292" s="169">
        <v>6210</v>
      </c>
      <c r="Z4292" s="169">
        <v>9171101</v>
      </c>
      <c r="AA4292" s="166">
        <v>7.5864069437936495E-3</v>
      </c>
      <c r="AB4292" s="167" t="s">
        <v>6278</v>
      </c>
      <c r="AC4292" s="168" t="s">
        <v>3217</v>
      </c>
    </row>
    <row r="4293" spans="1:29" x14ac:dyDescent="0.3">
      <c r="A4293" s="156" t="s">
        <v>3852</v>
      </c>
      <c r="B4293" s="157">
        <v>6</v>
      </c>
      <c r="C4293" s="156" t="s">
        <v>1473</v>
      </c>
      <c r="D4293" s="158" t="s">
        <v>501</v>
      </c>
      <c r="E4293" s="156" t="s">
        <v>2722</v>
      </c>
      <c r="F4293" s="159" t="s">
        <v>5599</v>
      </c>
      <c r="G4293" s="156" t="s">
        <v>341</v>
      </c>
      <c r="H4293" s="160">
        <v>45357</v>
      </c>
      <c r="I4293" s="160">
        <v>45544</v>
      </c>
      <c r="J4293" s="161" t="s">
        <v>6174</v>
      </c>
      <c r="K4293" s="173"/>
      <c r="L4293" s="156" t="s">
        <v>5984</v>
      </c>
      <c r="M4293" s="171">
        <v>0</v>
      </c>
      <c r="N4293" s="171">
        <v>69846</v>
      </c>
      <c r="O4293" s="162">
        <v>5100</v>
      </c>
      <c r="P4293" s="160">
        <v>45544</v>
      </c>
      <c r="Q4293" s="162" t="s">
        <v>6274</v>
      </c>
      <c r="R4293" s="171">
        <v>69846</v>
      </c>
      <c r="S4293" s="163" t="s">
        <v>6176</v>
      </c>
      <c r="T4293" s="163"/>
      <c r="U4293" s="161" t="s">
        <v>10</v>
      </c>
      <c r="V4293" s="161" t="s">
        <v>11</v>
      </c>
      <c r="W4293" s="161" t="s">
        <v>12</v>
      </c>
      <c r="X4293" s="161" t="s">
        <v>13</v>
      </c>
      <c r="Y4293" s="169">
        <v>6210</v>
      </c>
      <c r="Z4293" s="169">
        <v>9171101</v>
      </c>
      <c r="AA4293" s="166">
        <v>0.15584711158712095</v>
      </c>
      <c r="AB4293" s="183" t="s">
        <v>5945</v>
      </c>
      <c r="AC4293" s="168" t="s">
        <v>3217</v>
      </c>
    </row>
    <row r="4294" spans="1:29" x14ac:dyDescent="0.3">
      <c r="A4294" s="156" t="s">
        <v>3852</v>
      </c>
      <c r="B4294" s="157">
        <v>6</v>
      </c>
      <c r="C4294" s="158" t="s">
        <v>1473</v>
      </c>
      <c r="D4294" s="156" t="s">
        <v>501</v>
      </c>
      <c r="E4294" s="156" t="s">
        <v>2722</v>
      </c>
      <c r="F4294" s="159" t="s">
        <v>5599</v>
      </c>
      <c r="G4294" s="156" t="s">
        <v>341</v>
      </c>
      <c r="H4294" s="160">
        <v>45357</v>
      </c>
      <c r="I4294" s="160">
        <v>45548</v>
      </c>
      <c r="J4294" s="161" t="s">
        <v>6174</v>
      </c>
      <c r="K4294" s="162"/>
      <c r="L4294" s="163" t="s">
        <v>5984</v>
      </c>
      <c r="M4294" s="171">
        <v>0</v>
      </c>
      <c r="N4294" s="164">
        <v>1995.6</v>
      </c>
      <c r="O4294" s="162">
        <v>5170</v>
      </c>
      <c r="P4294" s="160">
        <v>45548</v>
      </c>
      <c r="Q4294" s="162" t="s">
        <v>6275</v>
      </c>
      <c r="R4294" s="164">
        <v>1995.6</v>
      </c>
      <c r="S4294" s="162" t="s">
        <v>6176</v>
      </c>
      <c r="T4294" s="163"/>
      <c r="U4294" s="161" t="s">
        <v>10</v>
      </c>
      <c r="V4294" s="161" t="s">
        <v>11</v>
      </c>
      <c r="W4294" s="161" t="s">
        <v>12</v>
      </c>
      <c r="X4294" s="161" t="s">
        <v>13</v>
      </c>
      <c r="Y4294" s="169">
        <v>6210</v>
      </c>
      <c r="Z4294" s="169">
        <v>9171101</v>
      </c>
      <c r="AA4294" s="166">
        <v>4.4527746167748843E-3</v>
      </c>
      <c r="AB4294" s="158" t="s">
        <v>5945</v>
      </c>
      <c r="AC4294" s="168" t="s">
        <v>3217</v>
      </c>
    </row>
    <row r="4295" spans="1:29" x14ac:dyDescent="0.3">
      <c r="A4295" s="156" t="s">
        <v>3852</v>
      </c>
      <c r="B4295" s="157">
        <v>6</v>
      </c>
      <c r="C4295" s="156" t="s">
        <v>1473</v>
      </c>
      <c r="D4295" s="156" t="s">
        <v>501</v>
      </c>
      <c r="E4295" s="156" t="s">
        <v>2722</v>
      </c>
      <c r="F4295" s="159" t="s">
        <v>5599</v>
      </c>
      <c r="G4295" s="156" t="s">
        <v>341</v>
      </c>
      <c r="H4295" s="160">
        <v>45357</v>
      </c>
      <c r="I4295" s="160">
        <v>45622</v>
      </c>
      <c r="J4295" s="161" t="s">
        <v>6174</v>
      </c>
      <c r="K4295" s="162"/>
      <c r="L4295" s="163" t="s">
        <v>5984</v>
      </c>
      <c r="M4295" s="171">
        <v>0</v>
      </c>
      <c r="N4295" s="164">
        <v>7982.4</v>
      </c>
      <c r="O4295" s="162" t="s">
        <v>6548</v>
      </c>
      <c r="P4295" s="160">
        <v>45622</v>
      </c>
      <c r="Q4295" s="162" t="s">
        <v>6549</v>
      </c>
      <c r="R4295" s="164">
        <v>7982.4</v>
      </c>
      <c r="S4295" s="163" t="s">
        <v>6176</v>
      </c>
      <c r="T4295" s="163"/>
      <c r="U4295" s="161" t="s">
        <v>10</v>
      </c>
      <c r="V4295" s="161" t="s">
        <v>11</v>
      </c>
      <c r="W4295" s="161" t="s">
        <v>12</v>
      </c>
      <c r="X4295" s="161" t="s">
        <v>13</v>
      </c>
      <c r="Y4295" s="169">
        <v>6210</v>
      </c>
      <c r="Z4295" s="169">
        <v>9171101</v>
      </c>
      <c r="AA4295" s="166">
        <v>1.7811098467099537E-2</v>
      </c>
      <c r="AB4295" s="158" t="s">
        <v>5945</v>
      </c>
      <c r="AC4295" s="168" t="s">
        <v>3217</v>
      </c>
    </row>
    <row r="4296" spans="1:29" x14ac:dyDescent="0.3">
      <c r="A4296" s="156" t="s">
        <v>3852</v>
      </c>
      <c r="B4296" s="157">
        <v>6</v>
      </c>
      <c r="C4296" s="158" t="s">
        <v>1473</v>
      </c>
      <c r="D4296" s="156" t="s">
        <v>501</v>
      </c>
      <c r="E4296" s="156" t="s">
        <v>2722</v>
      </c>
      <c r="F4296" s="158" t="s">
        <v>5599</v>
      </c>
      <c r="G4296" s="156" t="s">
        <v>341</v>
      </c>
      <c r="H4296" s="160">
        <v>45357</v>
      </c>
      <c r="I4296" s="160">
        <v>45673</v>
      </c>
      <c r="J4296" s="161" t="s">
        <v>6174</v>
      </c>
      <c r="K4296" s="162"/>
      <c r="L4296" s="163" t="s">
        <v>5984</v>
      </c>
      <c r="M4296" s="171">
        <v>0</v>
      </c>
      <c r="N4296" s="171">
        <v>9978</v>
      </c>
      <c r="O4296" s="162" t="s">
        <v>7121</v>
      </c>
      <c r="P4296" s="160">
        <v>45673</v>
      </c>
      <c r="Q4296" s="162" t="s">
        <v>7122</v>
      </c>
      <c r="R4296" s="171">
        <v>9978</v>
      </c>
      <c r="S4296" s="163" t="s">
        <v>6176</v>
      </c>
      <c r="T4296" s="162"/>
      <c r="U4296" s="161" t="s">
        <v>10</v>
      </c>
      <c r="V4296" s="161" t="s">
        <v>11</v>
      </c>
      <c r="W4296" s="161" t="s">
        <v>12</v>
      </c>
      <c r="X4296" s="161" t="s">
        <v>13</v>
      </c>
      <c r="Y4296" s="165">
        <v>6210</v>
      </c>
      <c r="Z4296" s="165">
        <v>9171101</v>
      </c>
      <c r="AA4296" s="166">
        <v>2.2263873083874421E-2</v>
      </c>
      <c r="AB4296" s="156" t="s">
        <v>5945</v>
      </c>
      <c r="AC4296" s="168" t="s">
        <v>3217</v>
      </c>
    </row>
    <row r="4297" spans="1:29" x14ac:dyDescent="0.3">
      <c r="A4297" s="156" t="s">
        <v>3852</v>
      </c>
      <c r="B4297" s="157">
        <v>6</v>
      </c>
      <c r="C4297" s="158" t="s">
        <v>1473</v>
      </c>
      <c r="D4297" s="158" t="s">
        <v>501</v>
      </c>
      <c r="E4297" s="156" t="s">
        <v>2722</v>
      </c>
      <c r="F4297" s="159" t="s">
        <v>5599</v>
      </c>
      <c r="G4297" s="156" t="s">
        <v>341</v>
      </c>
      <c r="H4297" s="160">
        <v>45357</v>
      </c>
      <c r="I4297" s="160">
        <v>45825</v>
      </c>
      <c r="J4297" s="161" t="s">
        <v>6174</v>
      </c>
      <c r="K4297" s="162"/>
      <c r="L4297" s="163" t="s">
        <v>5984</v>
      </c>
      <c r="M4297" s="171">
        <v>0</v>
      </c>
      <c r="N4297" s="164">
        <v>7982.4</v>
      </c>
      <c r="O4297" s="162" t="s">
        <v>7123</v>
      </c>
      <c r="P4297" s="160">
        <v>45825</v>
      </c>
      <c r="Q4297" s="162" t="s">
        <v>7120</v>
      </c>
      <c r="R4297" s="164">
        <v>7982.4</v>
      </c>
      <c r="S4297" s="163" t="s">
        <v>6176</v>
      </c>
      <c r="T4297" s="163"/>
      <c r="U4297" s="161" t="s">
        <v>10</v>
      </c>
      <c r="V4297" s="161" t="s">
        <v>11</v>
      </c>
      <c r="W4297" s="161" t="s">
        <v>12</v>
      </c>
      <c r="X4297" s="161" t="s">
        <v>13</v>
      </c>
      <c r="Y4297" s="169">
        <v>6210</v>
      </c>
      <c r="Z4297" s="169">
        <v>9171101</v>
      </c>
      <c r="AA4297" s="166">
        <v>1.7811098467099537E-2</v>
      </c>
      <c r="AB4297" s="167" t="s">
        <v>5945</v>
      </c>
      <c r="AC4297" s="168" t="s">
        <v>3217</v>
      </c>
    </row>
    <row r="4298" spans="1:29" x14ac:dyDescent="0.3">
      <c r="A4298" s="156" t="s">
        <v>3852</v>
      </c>
      <c r="B4298" s="157">
        <v>6</v>
      </c>
      <c r="C4298" s="158" t="s">
        <v>1473</v>
      </c>
      <c r="D4298" s="158" t="s">
        <v>501</v>
      </c>
      <c r="E4298" s="156" t="s">
        <v>2722</v>
      </c>
      <c r="F4298" s="159" t="s">
        <v>5599</v>
      </c>
      <c r="G4298" s="158" t="s">
        <v>341</v>
      </c>
      <c r="H4298" s="160">
        <v>45357</v>
      </c>
      <c r="I4298" s="160">
        <v>45855</v>
      </c>
      <c r="J4298" s="161" t="s">
        <v>6174</v>
      </c>
      <c r="K4298" s="162"/>
      <c r="L4298" s="163" t="s">
        <v>5984</v>
      </c>
      <c r="M4298" s="171">
        <v>0</v>
      </c>
      <c r="N4298" s="164">
        <v>11973.6</v>
      </c>
      <c r="O4298" s="162" t="s">
        <v>7590</v>
      </c>
      <c r="P4298" s="160">
        <v>45855</v>
      </c>
      <c r="Q4298" s="162" t="s">
        <v>7583</v>
      </c>
      <c r="R4298" s="164">
        <v>11973.6</v>
      </c>
      <c r="S4298" s="163" t="s">
        <v>6176</v>
      </c>
      <c r="T4298" s="163"/>
      <c r="U4298" s="161" t="s">
        <v>10</v>
      </c>
      <c r="V4298" s="161" t="s">
        <v>11</v>
      </c>
      <c r="W4298" s="161" t="s">
        <v>12</v>
      </c>
      <c r="X4298" s="161" t="s">
        <v>13</v>
      </c>
      <c r="Y4298" s="169">
        <v>6210</v>
      </c>
      <c r="Z4298" s="169">
        <v>9171101</v>
      </c>
      <c r="AA4298" s="166">
        <v>2.6716647700649309E-2</v>
      </c>
      <c r="AB4298" s="167" t="s">
        <v>5945</v>
      </c>
      <c r="AC4298" s="168" t="s">
        <v>3217</v>
      </c>
    </row>
    <row r="4299" spans="1:29" x14ac:dyDescent="0.3">
      <c r="A4299" s="156" t="s">
        <v>3852</v>
      </c>
      <c r="B4299" s="157">
        <v>6</v>
      </c>
      <c r="C4299" s="158" t="s">
        <v>1473</v>
      </c>
      <c r="D4299" s="158" t="s">
        <v>501</v>
      </c>
      <c r="E4299" s="156" t="s">
        <v>2722</v>
      </c>
      <c r="F4299" s="159" t="s">
        <v>5599</v>
      </c>
      <c r="G4299" s="158" t="s">
        <v>341</v>
      </c>
      <c r="H4299" s="160">
        <v>45357</v>
      </c>
      <c r="I4299" s="160">
        <v>45894</v>
      </c>
      <c r="J4299" s="161" t="s">
        <v>6707</v>
      </c>
      <c r="K4299" s="162"/>
      <c r="L4299" s="163" t="s">
        <v>5984</v>
      </c>
      <c r="M4299" s="171">
        <v>0</v>
      </c>
      <c r="N4299" s="164">
        <v>11973.8</v>
      </c>
      <c r="O4299" s="162" t="s">
        <v>7591</v>
      </c>
      <c r="P4299" s="160">
        <v>45894</v>
      </c>
      <c r="Q4299" s="162" t="s">
        <v>7585</v>
      </c>
      <c r="R4299" s="164">
        <v>11973.8</v>
      </c>
      <c r="S4299" s="163" t="s">
        <v>6176</v>
      </c>
      <c r="T4299" s="163"/>
      <c r="U4299" s="161" t="s">
        <v>10</v>
      </c>
      <c r="V4299" s="161" t="s">
        <v>11</v>
      </c>
      <c r="W4299" s="161" t="s">
        <v>12</v>
      </c>
      <c r="X4299" s="161" t="s">
        <v>13</v>
      </c>
      <c r="Y4299" s="169">
        <v>6210</v>
      </c>
      <c r="Z4299" s="169">
        <v>9171101</v>
      </c>
      <c r="AA4299" s="166">
        <v>2.6717093959881293E-2</v>
      </c>
      <c r="AB4299" s="167" t="s">
        <v>5945</v>
      </c>
      <c r="AC4299" s="168" t="s">
        <v>3217</v>
      </c>
    </row>
    <row r="4300" spans="1:29" x14ac:dyDescent="0.3">
      <c r="A4300" s="156" t="s">
        <v>3852</v>
      </c>
      <c r="B4300" s="157">
        <v>6</v>
      </c>
      <c r="C4300" s="158" t="s">
        <v>1473</v>
      </c>
      <c r="D4300" s="163" t="s">
        <v>501</v>
      </c>
      <c r="E4300" s="156" t="s">
        <v>2722</v>
      </c>
      <c r="F4300" s="159" t="s">
        <v>5599</v>
      </c>
      <c r="G4300" s="158" t="s">
        <v>341</v>
      </c>
      <c r="H4300" s="160">
        <v>45357</v>
      </c>
      <c r="I4300" s="160">
        <v>45894</v>
      </c>
      <c r="J4300" s="161" t="s">
        <v>6707</v>
      </c>
      <c r="K4300" s="162"/>
      <c r="L4300" s="163" t="s">
        <v>5984</v>
      </c>
      <c r="M4300" s="171">
        <v>0</v>
      </c>
      <c r="N4300" s="164">
        <v>9978</v>
      </c>
      <c r="O4300" s="162" t="s">
        <v>7592</v>
      </c>
      <c r="P4300" s="160">
        <v>45894</v>
      </c>
      <c r="Q4300" s="162" t="s">
        <v>7585</v>
      </c>
      <c r="R4300" s="164">
        <v>9978</v>
      </c>
      <c r="S4300" s="163" t="s">
        <v>6176</v>
      </c>
      <c r="T4300" s="163"/>
      <c r="U4300" s="161" t="s">
        <v>10</v>
      </c>
      <c r="V4300" s="161" t="s">
        <v>11</v>
      </c>
      <c r="W4300" s="161" t="s">
        <v>12</v>
      </c>
      <c r="X4300" s="161" t="s">
        <v>13</v>
      </c>
      <c r="Y4300" s="165">
        <v>6210</v>
      </c>
      <c r="Z4300" s="165">
        <v>9171101</v>
      </c>
      <c r="AA4300" s="166">
        <v>2.2263873083874421E-2</v>
      </c>
      <c r="AB4300" s="167" t="s">
        <v>5945</v>
      </c>
      <c r="AC4300" s="168" t="s">
        <v>3217</v>
      </c>
    </row>
    <row r="4301" spans="1:29" x14ac:dyDescent="0.3">
      <c r="A4301" s="156" t="s">
        <v>3852</v>
      </c>
      <c r="B4301" s="157">
        <v>6</v>
      </c>
      <c r="C4301" s="158" t="s">
        <v>1473</v>
      </c>
      <c r="D4301" s="158" t="s">
        <v>501</v>
      </c>
      <c r="E4301" s="156" t="s">
        <v>2722</v>
      </c>
      <c r="F4301" s="159" t="s">
        <v>5599</v>
      </c>
      <c r="G4301" s="158" t="s">
        <v>341</v>
      </c>
      <c r="H4301" s="160">
        <v>45357</v>
      </c>
      <c r="I4301" s="160">
        <v>45922</v>
      </c>
      <c r="J4301" s="161" t="s">
        <v>6707</v>
      </c>
      <c r="K4301" s="162"/>
      <c r="L4301" s="163" t="s">
        <v>5984</v>
      </c>
      <c r="M4301" s="171">
        <v>0</v>
      </c>
      <c r="N4301" s="164">
        <v>9978</v>
      </c>
      <c r="O4301" s="162" t="s">
        <v>7593</v>
      </c>
      <c r="P4301" s="160">
        <v>45922</v>
      </c>
      <c r="Q4301" s="162" t="s">
        <v>7588</v>
      </c>
      <c r="R4301" s="164">
        <v>9978</v>
      </c>
      <c r="S4301" s="163" t="s">
        <v>6176</v>
      </c>
      <c r="T4301" s="163"/>
      <c r="U4301" s="161" t="s">
        <v>10</v>
      </c>
      <c r="V4301" s="161" t="s">
        <v>11</v>
      </c>
      <c r="W4301" s="161" t="s">
        <v>12</v>
      </c>
      <c r="X4301" s="161" t="s">
        <v>13</v>
      </c>
      <c r="Y4301" s="165">
        <v>6210</v>
      </c>
      <c r="Z4301" s="165">
        <v>9171101</v>
      </c>
      <c r="AA4301" s="166">
        <v>2.2263873083874421E-2</v>
      </c>
      <c r="AB4301" s="167" t="s">
        <v>5945</v>
      </c>
      <c r="AC4301" s="168" t="s">
        <v>3217</v>
      </c>
    </row>
    <row r="4302" spans="1:29" x14ac:dyDescent="0.3">
      <c r="A4302" s="156" t="s">
        <v>3852</v>
      </c>
      <c r="B4302" s="157">
        <v>6</v>
      </c>
      <c r="C4302" s="158" t="s">
        <v>1473</v>
      </c>
      <c r="D4302" s="156" t="s">
        <v>501</v>
      </c>
      <c r="E4302" s="156" t="s">
        <v>2722</v>
      </c>
      <c r="F4302" s="162" t="s">
        <v>5599</v>
      </c>
      <c r="G4302" s="158" t="s">
        <v>341</v>
      </c>
      <c r="H4302" s="160">
        <v>45357</v>
      </c>
      <c r="I4302" s="160">
        <v>45922</v>
      </c>
      <c r="J4302" s="161" t="s">
        <v>6707</v>
      </c>
      <c r="K4302" s="162"/>
      <c r="L4302" s="158" t="s">
        <v>5984</v>
      </c>
      <c r="M4302" s="171">
        <v>0</v>
      </c>
      <c r="N4302" s="171">
        <v>11973.6</v>
      </c>
      <c r="O4302" s="162" t="s">
        <v>7594</v>
      </c>
      <c r="P4302" s="160">
        <v>45922</v>
      </c>
      <c r="Q4302" s="162" t="s">
        <v>7588</v>
      </c>
      <c r="R4302" s="171">
        <v>11973.6</v>
      </c>
      <c r="S4302" s="163" t="s">
        <v>6176</v>
      </c>
      <c r="T4302" s="156"/>
      <c r="U4302" s="161" t="s">
        <v>10</v>
      </c>
      <c r="V4302" s="161" t="s">
        <v>11</v>
      </c>
      <c r="W4302" s="161" t="s">
        <v>12</v>
      </c>
      <c r="X4302" s="161" t="s">
        <v>13</v>
      </c>
      <c r="Y4302" s="165">
        <v>6210</v>
      </c>
      <c r="Z4302" s="165">
        <v>9171101</v>
      </c>
      <c r="AA4302" s="166">
        <v>2.6716647700649309E-2</v>
      </c>
      <c r="AB4302" s="167" t="s">
        <v>5945</v>
      </c>
      <c r="AC4302" s="168" t="s">
        <v>3217</v>
      </c>
    </row>
    <row r="4303" spans="1:29" x14ac:dyDescent="0.3">
      <c r="A4303" s="156" t="s">
        <v>3852</v>
      </c>
      <c r="B4303" s="157">
        <v>6</v>
      </c>
      <c r="C4303" s="158" t="s">
        <v>1473</v>
      </c>
      <c r="D4303" s="158" t="s">
        <v>501</v>
      </c>
      <c r="E4303" s="156" t="s">
        <v>2722</v>
      </c>
      <c r="F4303" s="159" t="s">
        <v>5599</v>
      </c>
      <c r="G4303" s="158" t="s">
        <v>341</v>
      </c>
      <c r="H4303" s="160">
        <v>45357</v>
      </c>
      <c r="I4303" s="160">
        <v>45971</v>
      </c>
      <c r="J4303" s="161" t="s">
        <v>6707</v>
      </c>
      <c r="K4303" s="162"/>
      <c r="L4303" s="163" t="s">
        <v>5984</v>
      </c>
      <c r="M4303" s="171">
        <v>0</v>
      </c>
      <c r="N4303" s="164">
        <v>11973.6</v>
      </c>
      <c r="O4303" s="162" t="s">
        <v>7807</v>
      </c>
      <c r="P4303" s="160">
        <v>45971</v>
      </c>
      <c r="Q4303" s="162" t="s">
        <v>7806</v>
      </c>
      <c r="R4303" s="164">
        <v>11973.6</v>
      </c>
      <c r="S4303" s="163" t="s">
        <v>6176</v>
      </c>
      <c r="T4303" s="163"/>
      <c r="U4303" s="161" t="s">
        <v>10</v>
      </c>
      <c r="V4303" s="161" t="s">
        <v>11</v>
      </c>
      <c r="W4303" s="161" t="s">
        <v>12</v>
      </c>
      <c r="X4303" s="161" t="s">
        <v>13</v>
      </c>
      <c r="Y4303" s="165">
        <v>6210</v>
      </c>
      <c r="Z4303" s="165">
        <v>9171101</v>
      </c>
      <c r="AA4303" s="166">
        <v>2.6716647700649309E-2</v>
      </c>
      <c r="AB4303" s="167" t="s">
        <v>5945</v>
      </c>
      <c r="AC4303" s="168" t="s">
        <v>3217</v>
      </c>
    </row>
    <row r="4304" spans="1:29" x14ac:dyDescent="0.3">
      <c r="A4304" s="156" t="s">
        <v>3852</v>
      </c>
      <c r="B4304" s="157">
        <v>6</v>
      </c>
      <c r="C4304" s="156" t="s">
        <v>1473</v>
      </c>
      <c r="D4304" s="158" t="s">
        <v>501</v>
      </c>
      <c r="E4304" s="156" t="s">
        <v>2722</v>
      </c>
      <c r="F4304" s="159" t="s">
        <v>5599</v>
      </c>
      <c r="G4304" s="156" t="s">
        <v>341</v>
      </c>
      <c r="H4304" s="160">
        <v>45357</v>
      </c>
      <c r="I4304" s="160">
        <v>46002</v>
      </c>
      <c r="J4304" s="161" t="s">
        <v>6707</v>
      </c>
      <c r="K4304" s="162"/>
      <c r="L4304" s="163" t="s">
        <v>5984</v>
      </c>
      <c r="M4304" s="171">
        <v>0</v>
      </c>
      <c r="N4304" s="164">
        <v>7982.4</v>
      </c>
      <c r="O4304" s="162" t="s">
        <v>8043</v>
      </c>
      <c r="P4304" s="160">
        <v>46002</v>
      </c>
      <c r="Q4304" s="162" t="s">
        <v>8038</v>
      </c>
      <c r="R4304" s="164">
        <v>7982.4</v>
      </c>
      <c r="S4304" s="162" t="s">
        <v>6176</v>
      </c>
      <c r="T4304" s="163"/>
      <c r="U4304" s="161" t="s">
        <v>10</v>
      </c>
      <c r="V4304" s="161" t="s">
        <v>11</v>
      </c>
      <c r="W4304" s="161" t="s">
        <v>12</v>
      </c>
      <c r="X4304" s="161" t="s">
        <v>13</v>
      </c>
      <c r="Y4304" s="169">
        <v>6210</v>
      </c>
      <c r="Z4304" s="169">
        <v>9171101</v>
      </c>
      <c r="AA4304" s="166">
        <v>1.7811098467099537E-2</v>
      </c>
      <c r="AB4304" s="158" t="s">
        <v>5945</v>
      </c>
      <c r="AC4304" s="168" t="s">
        <v>3217</v>
      </c>
    </row>
    <row r="4305" spans="1:29" x14ac:dyDescent="0.3">
      <c r="A4305" s="156" t="s">
        <v>3852</v>
      </c>
      <c r="B4305" s="157">
        <v>6</v>
      </c>
      <c r="C4305" s="167" t="s">
        <v>1473</v>
      </c>
      <c r="D4305" s="158" t="s">
        <v>501</v>
      </c>
      <c r="E4305" s="156" t="s">
        <v>2722</v>
      </c>
      <c r="F4305" s="159" t="s">
        <v>5599</v>
      </c>
      <c r="G4305" s="167" t="s">
        <v>341</v>
      </c>
      <c r="H4305" s="160">
        <v>45357</v>
      </c>
      <c r="I4305" s="160">
        <v>46034</v>
      </c>
      <c r="J4305" s="161" t="s">
        <v>6707</v>
      </c>
      <c r="K4305" s="162"/>
      <c r="L4305" s="163" t="s">
        <v>5984</v>
      </c>
      <c r="M4305" s="171">
        <v>0</v>
      </c>
      <c r="N4305" s="164">
        <v>7982.4</v>
      </c>
      <c r="O4305" s="162" t="s">
        <v>8044</v>
      </c>
      <c r="P4305" s="160">
        <v>46034</v>
      </c>
      <c r="Q4305" s="162" t="s">
        <v>8040</v>
      </c>
      <c r="R4305" s="164">
        <v>7982.4</v>
      </c>
      <c r="S4305" s="162" t="s">
        <v>6176</v>
      </c>
      <c r="T4305" s="163"/>
      <c r="U4305" s="161" t="s">
        <v>10</v>
      </c>
      <c r="V4305" s="161" t="s">
        <v>11</v>
      </c>
      <c r="W4305" s="161" t="s">
        <v>12</v>
      </c>
      <c r="X4305" s="161" t="s">
        <v>13</v>
      </c>
      <c r="Y4305" s="169">
        <v>6210</v>
      </c>
      <c r="Z4305" s="169">
        <v>9171101</v>
      </c>
      <c r="AA4305" s="166">
        <v>1.7811098467099537E-2</v>
      </c>
      <c r="AB4305" s="167" t="s">
        <v>5945</v>
      </c>
      <c r="AC4305" s="168" t="s">
        <v>3217</v>
      </c>
    </row>
    <row r="4306" spans="1:29" x14ac:dyDescent="0.3">
      <c r="A4306" s="156" t="s">
        <v>3852</v>
      </c>
      <c r="B4306" s="157">
        <v>6</v>
      </c>
      <c r="C4306" s="158" t="s">
        <v>1473</v>
      </c>
      <c r="D4306" s="158" t="s">
        <v>501</v>
      </c>
      <c r="E4306" s="156" t="s">
        <v>2722</v>
      </c>
      <c r="F4306" s="159" t="s">
        <v>5599</v>
      </c>
      <c r="G4306" s="158" t="s">
        <v>341</v>
      </c>
      <c r="H4306" s="160">
        <v>45357</v>
      </c>
      <c r="I4306" s="160">
        <v>46112</v>
      </c>
      <c r="J4306" s="161" t="s">
        <v>6707</v>
      </c>
      <c r="K4306" s="162"/>
      <c r="L4306" s="163" t="s">
        <v>5984</v>
      </c>
      <c r="M4306" s="171">
        <v>0</v>
      </c>
      <c r="N4306" s="164">
        <v>9978</v>
      </c>
      <c r="O4306" s="162" t="s">
        <v>8045</v>
      </c>
      <c r="P4306" s="160">
        <v>46112</v>
      </c>
      <c r="Q4306" s="162" t="s">
        <v>8046</v>
      </c>
      <c r="R4306" s="164">
        <v>9978</v>
      </c>
      <c r="S4306" s="163" t="s">
        <v>6176</v>
      </c>
      <c r="T4306" s="163"/>
      <c r="U4306" s="161" t="s">
        <v>10</v>
      </c>
      <c r="V4306" s="161" t="s">
        <v>11</v>
      </c>
      <c r="W4306" s="161" t="s">
        <v>12</v>
      </c>
      <c r="X4306" s="161" t="s">
        <v>13</v>
      </c>
      <c r="Y4306" s="169">
        <v>6210</v>
      </c>
      <c r="Z4306" s="169">
        <v>9171101</v>
      </c>
      <c r="AA4306" s="166">
        <v>2.2263873083874421E-2</v>
      </c>
      <c r="AB4306" s="158" t="s">
        <v>5945</v>
      </c>
      <c r="AC4306" s="168" t="s">
        <v>3217</v>
      </c>
    </row>
    <row r="4307" spans="1:29" x14ac:dyDescent="0.3">
      <c r="A4307" s="156" t="s">
        <v>3852</v>
      </c>
      <c r="B4307" s="157">
        <v>6</v>
      </c>
      <c r="C4307" s="167" t="s">
        <v>1473</v>
      </c>
      <c r="D4307" s="158" t="s">
        <v>501</v>
      </c>
      <c r="E4307" s="156" t="s">
        <v>2722</v>
      </c>
      <c r="F4307" s="159" t="s">
        <v>5599</v>
      </c>
      <c r="G4307" s="158" t="s">
        <v>341</v>
      </c>
      <c r="H4307" s="160">
        <v>45357</v>
      </c>
      <c r="I4307" s="160">
        <v>46175</v>
      </c>
      <c r="J4307" s="161" t="s">
        <v>6707</v>
      </c>
      <c r="K4307" s="162"/>
      <c r="L4307" s="158" t="s">
        <v>5984</v>
      </c>
      <c r="M4307" s="171">
        <v>0</v>
      </c>
      <c r="N4307" s="164">
        <v>7982.4</v>
      </c>
      <c r="O4307" s="162" t="s">
        <v>8473</v>
      </c>
      <c r="P4307" s="160">
        <v>46175</v>
      </c>
      <c r="Q4307" s="162" t="s">
        <v>8474</v>
      </c>
      <c r="R4307" s="164">
        <v>7982.4</v>
      </c>
      <c r="S4307" s="163" t="s">
        <v>6176</v>
      </c>
      <c r="T4307" s="163"/>
      <c r="U4307" s="161" t="s">
        <v>10</v>
      </c>
      <c r="V4307" s="161" t="s">
        <v>11</v>
      </c>
      <c r="W4307" s="161" t="s">
        <v>12</v>
      </c>
      <c r="X4307" s="161" t="s">
        <v>13</v>
      </c>
      <c r="Y4307" s="169">
        <v>6210</v>
      </c>
      <c r="Z4307" s="169">
        <v>9171101</v>
      </c>
      <c r="AA4307" s="166">
        <v>1.7811098467099537E-2</v>
      </c>
      <c r="AB4307" s="167" t="s">
        <v>5945</v>
      </c>
      <c r="AC4307" s="168" t="s">
        <v>3217</v>
      </c>
    </row>
    <row r="4308" spans="1:29" x14ac:dyDescent="0.3">
      <c r="A4308" s="156" t="s">
        <v>3852</v>
      </c>
      <c r="B4308" s="157">
        <v>6</v>
      </c>
      <c r="C4308" s="156" t="s">
        <v>1473</v>
      </c>
      <c r="D4308" s="156" t="s">
        <v>501</v>
      </c>
      <c r="E4308" s="156" t="s">
        <v>2722</v>
      </c>
      <c r="F4308" s="156" t="s">
        <v>5599</v>
      </c>
      <c r="G4308" s="158" t="s">
        <v>341</v>
      </c>
      <c r="H4308" s="160">
        <v>45357</v>
      </c>
      <c r="I4308" s="160">
        <v>46785</v>
      </c>
      <c r="J4308" s="161" t="s">
        <v>6707</v>
      </c>
      <c r="K4308" s="162" t="s">
        <v>5944</v>
      </c>
      <c r="L4308" s="158" t="s">
        <v>5984</v>
      </c>
      <c r="M4308" s="171">
        <v>29977.799999999988</v>
      </c>
      <c r="N4308" s="170">
        <v>29977.799999999988</v>
      </c>
      <c r="O4308" s="162"/>
      <c r="P4308" s="160"/>
      <c r="Q4308" s="162"/>
      <c r="R4308" s="171">
        <v>0</v>
      </c>
      <c r="S4308" s="163" t="s">
        <v>6176</v>
      </c>
      <c r="T4308" s="162"/>
      <c r="U4308" s="161" t="s">
        <v>10</v>
      </c>
      <c r="V4308" s="161" t="s">
        <v>11</v>
      </c>
      <c r="W4308" s="161" t="s">
        <v>12</v>
      </c>
      <c r="X4308" s="161" t="s">
        <v>13</v>
      </c>
      <c r="Y4308" s="165">
        <v>6210</v>
      </c>
      <c r="Z4308" s="165">
        <v>9171101</v>
      </c>
      <c r="AA4308" s="166">
        <v>0</v>
      </c>
      <c r="AB4308" s="185" t="s">
        <v>5945</v>
      </c>
      <c r="AC4308" s="168" t="s">
        <v>3217</v>
      </c>
    </row>
    <row r="4309" spans="1:29" x14ac:dyDescent="0.3">
      <c r="A4309" s="156" t="s">
        <v>2729</v>
      </c>
      <c r="B4309" s="157">
        <v>3</v>
      </c>
      <c r="C4309" s="158" t="s">
        <v>1473</v>
      </c>
      <c r="D4309" s="158" t="s">
        <v>421</v>
      </c>
      <c r="E4309" s="156" t="s">
        <v>2722</v>
      </c>
      <c r="F4309" s="159" t="s">
        <v>5599</v>
      </c>
      <c r="G4309" s="156" t="s">
        <v>341</v>
      </c>
      <c r="H4309" s="160">
        <v>45363</v>
      </c>
      <c r="I4309" s="160">
        <v>45461</v>
      </c>
      <c r="J4309" s="161" t="s">
        <v>5251</v>
      </c>
      <c r="K4309" s="162"/>
      <c r="L4309" s="163" t="s">
        <v>6067</v>
      </c>
      <c r="M4309" s="171">
        <v>0</v>
      </c>
      <c r="N4309" s="164">
        <v>2993.45</v>
      </c>
      <c r="O4309" s="162">
        <v>4883</v>
      </c>
      <c r="P4309" s="160">
        <v>45461</v>
      </c>
      <c r="Q4309" s="162" t="s">
        <v>6122</v>
      </c>
      <c r="R4309" s="164">
        <v>2993.45</v>
      </c>
      <c r="S4309" s="163" t="s">
        <v>5656</v>
      </c>
      <c r="T4309" s="163"/>
      <c r="U4309" s="161" t="s">
        <v>10</v>
      </c>
      <c r="V4309" s="161" t="s">
        <v>11</v>
      </c>
      <c r="W4309" s="161" t="s">
        <v>12</v>
      </c>
      <c r="X4309" s="161" t="s">
        <v>13</v>
      </c>
      <c r="Y4309" s="169">
        <v>6210</v>
      </c>
      <c r="Z4309" s="169">
        <v>9021101</v>
      </c>
      <c r="AA4309" s="166">
        <v>2.1421875223632796E-2</v>
      </c>
      <c r="AB4309" s="183" t="s">
        <v>5974</v>
      </c>
      <c r="AC4309" s="168" t="s">
        <v>3156</v>
      </c>
    </row>
    <row r="4310" spans="1:29" x14ac:dyDescent="0.3">
      <c r="A4310" s="156" t="s">
        <v>2729</v>
      </c>
      <c r="B4310" s="157">
        <v>3</v>
      </c>
      <c r="C4310" s="156" t="s">
        <v>1473</v>
      </c>
      <c r="D4310" s="156" t="s">
        <v>421</v>
      </c>
      <c r="E4310" s="156" t="s">
        <v>2722</v>
      </c>
      <c r="F4310" s="159" t="s">
        <v>5599</v>
      </c>
      <c r="G4310" s="156" t="s">
        <v>341</v>
      </c>
      <c r="H4310" s="160">
        <v>45363</v>
      </c>
      <c r="I4310" s="160">
        <v>45595</v>
      </c>
      <c r="J4310" s="161" t="s">
        <v>6174</v>
      </c>
      <c r="K4310" s="162"/>
      <c r="L4310" s="163" t="s">
        <v>6067</v>
      </c>
      <c r="M4310" s="171">
        <v>0</v>
      </c>
      <c r="N4310" s="164">
        <v>5986.9</v>
      </c>
      <c r="O4310" s="162" t="s">
        <v>6550</v>
      </c>
      <c r="P4310" s="160">
        <v>45595</v>
      </c>
      <c r="Q4310" s="162" t="s">
        <v>6551</v>
      </c>
      <c r="R4310" s="164">
        <v>5986.9</v>
      </c>
      <c r="S4310" s="163" t="s">
        <v>5656</v>
      </c>
      <c r="T4310" s="163"/>
      <c r="U4310" s="161" t="s">
        <v>10</v>
      </c>
      <c r="V4310" s="161" t="s">
        <v>11</v>
      </c>
      <c r="W4310" s="161" t="s">
        <v>12</v>
      </c>
      <c r="X4310" s="161" t="s">
        <v>13</v>
      </c>
      <c r="Y4310" s="169">
        <v>6210</v>
      </c>
      <c r="Z4310" s="165">
        <v>9021101</v>
      </c>
      <c r="AA4310" s="166">
        <v>4.2843750447265593E-2</v>
      </c>
      <c r="AB4310" s="167" t="s">
        <v>5974</v>
      </c>
      <c r="AC4310" s="168" t="s">
        <v>3156</v>
      </c>
    </row>
    <row r="4311" spans="1:29" x14ac:dyDescent="0.3">
      <c r="A4311" s="156" t="s">
        <v>2729</v>
      </c>
      <c r="B4311" s="157">
        <v>3</v>
      </c>
      <c r="C4311" s="158" t="s">
        <v>1473</v>
      </c>
      <c r="D4311" s="158" t="s">
        <v>421</v>
      </c>
      <c r="E4311" s="156" t="s">
        <v>2722</v>
      </c>
      <c r="F4311" s="159" t="s">
        <v>5599</v>
      </c>
      <c r="G4311" s="158" t="s">
        <v>341</v>
      </c>
      <c r="H4311" s="160">
        <v>45363</v>
      </c>
      <c r="I4311" s="160">
        <v>45622</v>
      </c>
      <c r="J4311" s="161" t="s">
        <v>6174</v>
      </c>
      <c r="K4311" s="162"/>
      <c r="L4311" s="163" t="s">
        <v>6067</v>
      </c>
      <c r="M4311" s="171">
        <v>0</v>
      </c>
      <c r="N4311" s="164">
        <v>2993.45</v>
      </c>
      <c r="O4311" s="162" t="s">
        <v>6552</v>
      </c>
      <c r="P4311" s="160">
        <v>45622</v>
      </c>
      <c r="Q4311" s="162" t="s">
        <v>6549</v>
      </c>
      <c r="R4311" s="171">
        <v>2993.45</v>
      </c>
      <c r="S4311" s="163" t="s">
        <v>5656</v>
      </c>
      <c r="T4311" s="163"/>
      <c r="U4311" s="161" t="s">
        <v>10</v>
      </c>
      <c r="V4311" s="161" t="s">
        <v>11</v>
      </c>
      <c r="W4311" s="161" t="s">
        <v>12</v>
      </c>
      <c r="X4311" s="161" t="s">
        <v>13</v>
      </c>
      <c r="Y4311" s="165">
        <v>6210</v>
      </c>
      <c r="Z4311" s="165">
        <v>9021101</v>
      </c>
      <c r="AA4311" s="166">
        <v>2.1421875223632796E-2</v>
      </c>
      <c r="AB4311" s="167" t="s">
        <v>5974</v>
      </c>
      <c r="AC4311" s="168" t="s">
        <v>3156</v>
      </c>
    </row>
    <row r="4312" spans="1:29" x14ac:dyDescent="0.3">
      <c r="A4312" s="156" t="s">
        <v>2729</v>
      </c>
      <c r="B4312" s="157">
        <v>3</v>
      </c>
      <c r="C4312" s="158" t="s">
        <v>1473</v>
      </c>
      <c r="D4312" s="158" t="s">
        <v>421</v>
      </c>
      <c r="E4312" s="156" t="s">
        <v>2722</v>
      </c>
      <c r="F4312" s="159" t="s">
        <v>5599</v>
      </c>
      <c r="G4312" s="158" t="s">
        <v>341</v>
      </c>
      <c r="H4312" s="160">
        <v>45363</v>
      </c>
      <c r="I4312" s="160">
        <v>45673</v>
      </c>
      <c r="J4312" s="161" t="s">
        <v>6174</v>
      </c>
      <c r="K4312" s="162"/>
      <c r="L4312" s="163" t="s">
        <v>6067</v>
      </c>
      <c r="M4312" s="171">
        <v>0</v>
      </c>
      <c r="N4312" s="164">
        <v>7483.63</v>
      </c>
      <c r="O4312" s="162" t="s">
        <v>7124</v>
      </c>
      <c r="P4312" s="160">
        <v>45673</v>
      </c>
      <c r="Q4312" s="162" t="s">
        <v>7122</v>
      </c>
      <c r="R4312" s="164">
        <v>7483.63</v>
      </c>
      <c r="S4312" s="163" t="s">
        <v>5656</v>
      </c>
      <c r="T4312" s="163"/>
      <c r="U4312" s="161" t="s">
        <v>10</v>
      </c>
      <c r="V4312" s="161" t="s">
        <v>11</v>
      </c>
      <c r="W4312" s="161" t="s">
        <v>12</v>
      </c>
      <c r="X4312" s="161" t="s">
        <v>13</v>
      </c>
      <c r="Y4312" s="165">
        <v>6210</v>
      </c>
      <c r="Z4312" s="165">
        <v>9021101</v>
      </c>
      <c r="AA4312" s="166">
        <v>5.3554723840329763E-2</v>
      </c>
      <c r="AB4312" s="167" t="s">
        <v>5974</v>
      </c>
      <c r="AC4312" s="168" t="s">
        <v>3156</v>
      </c>
    </row>
    <row r="4313" spans="1:29" x14ac:dyDescent="0.3">
      <c r="A4313" s="156" t="s">
        <v>2729</v>
      </c>
      <c r="B4313" s="157">
        <v>3</v>
      </c>
      <c r="C4313" s="158" t="s">
        <v>1473</v>
      </c>
      <c r="D4313" s="158" t="s">
        <v>421</v>
      </c>
      <c r="E4313" s="156" t="s">
        <v>2722</v>
      </c>
      <c r="F4313" s="158" t="s">
        <v>5599</v>
      </c>
      <c r="G4313" s="158" t="s">
        <v>341</v>
      </c>
      <c r="H4313" s="160">
        <v>45363</v>
      </c>
      <c r="I4313" s="160">
        <v>45673</v>
      </c>
      <c r="J4313" s="161" t="s">
        <v>6174</v>
      </c>
      <c r="K4313" s="173"/>
      <c r="L4313" s="158" t="s">
        <v>6067</v>
      </c>
      <c r="M4313" s="171">
        <v>0</v>
      </c>
      <c r="N4313" s="171">
        <v>5243.88</v>
      </c>
      <c r="O4313" s="162" t="s">
        <v>7125</v>
      </c>
      <c r="P4313" s="160">
        <v>45673</v>
      </c>
      <c r="Q4313" s="162" t="s">
        <v>7122</v>
      </c>
      <c r="R4313" s="164">
        <v>5243.88</v>
      </c>
      <c r="S4313" s="163" t="s">
        <v>5656</v>
      </c>
      <c r="T4313" s="156"/>
      <c r="U4313" s="161" t="s">
        <v>10</v>
      </c>
      <c r="V4313" s="161" t="s">
        <v>11</v>
      </c>
      <c r="W4313" s="161" t="s">
        <v>12</v>
      </c>
      <c r="X4313" s="161" t="s">
        <v>13</v>
      </c>
      <c r="Y4313" s="165">
        <v>6210</v>
      </c>
      <c r="Z4313" s="165">
        <v>9021101</v>
      </c>
      <c r="AA4313" s="166">
        <v>3.7526513904592884E-2</v>
      </c>
      <c r="AB4313" s="163" t="s">
        <v>5974</v>
      </c>
      <c r="AC4313" s="168" t="s">
        <v>3156</v>
      </c>
    </row>
    <row r="4314" spans="1:29" x14ac:dyDescent="0.3">
      <c r="A4314" s="156" t="s">
        <v>2729</v>
      </c>
      <c r="B4314" s="157">
        <v>3</v>
      </c>
      <c r="C4314" s="158" t="s">
        <v>1473</v>
      </c>
      <c r="D4314" s="156" t="s">
        <v>421</v>
      </c>
      <c r="E4314" s="156" t="s">
        <v>2722</v>
      </c>
      <c r="F4314" s="159" t="s">
        <v>5599</v>
      </c>
      <c r="G4314" s="156" t="s">
        <v>341</v>
      </c>
      <c r="H4314" s="160">
        <v>45363</v>
      </c>
      <c r="I4314" s="160">
        <v>45737</v>
      </c>
      <c r="J4314" s="161" t="s">
        <v>6174</v>
      </c>
      <c r="K4314" s="162"/>
      <c r="L4314" s="163" t="s">
        <v>6067</v>
      </c>
      <c r="M4314" s="171">
        <v>0</v>
      </c>
      <c r="N4314" s="164">
        <v>7483.62</v>
      </c>
      <c r="O4314" s="162" t="s">
        <v>7126</v>
      </c>
      <c r="P4314" s="160">
        <v>45737</v>
      </c>
      <c r="Q4314" s="162" t="s">
        <v>7127</v>
      </c>
      <c r="R4314" s="164">
        <v>7483.62</v>
      </c>
      <c r="S4314" s="163" t="s">
        <v>5656</v>
      </c>
      <c r="T4314" s="163"/>
      <c r="U4314" s="161" t="s">
        <v>10</v>
      </c>
      <c r="V4314" s="161" t="s">
        <v>11</v>
      </c>
      <c r="W4314" s="161" t="s">
        <v>12</v>
      </c>
      <c r="X4314" s="161" t="s">
        <v>13</v>
      </c>
      <c r="Y4314" s="169">
        <v>6210</v>
      </c>
      <c r="Z4314" s="169">
        <v>9021101</v>
      </c>
      <c r="AA4314" s="166">
        <v>5.3554652277834229E-2</v>
      </c>
      <c r="AB4314" s="158" t="s">
        <v>5974</v>
      </c>
      <c r="AC4314" s="168" t="s">
        <v>3156</v>
      </c>
    </row>
    <row r="4315" spans="1:29" x14ac:dyDescent="0.3">
      <c r="A4315" s="156" t="s">
        <v>2729</v>
      </c>
      <c r="B4315" s="157">
        <v>3</v>
      </c>
      <c r="C4315" s="158" t="s">
        <v>1473</v>
      </c>
      <c r="D4315" s="158" t="s">
        <v>421</v>
      </c>
      <c r="E4315" s="156" t="s">
        <v>2722</v>
      </c>
      <c r="F4315" s="159" t="s">
        <v>5599</v>
      </c>
      <c r="G4315" s="158" t="s">
        <v>341</v>
      </c>
      <c r="H4315" s="160">
        <v>45363</v>
      </c>
      <c r="I4315" s="160">
        <v>45737</v>
      </c>
      <c r="J4315" s="161" t="s">
        <v>6174</v>
      </c>
      <c r="K4315" s="162"/>
      <c r="L4315" s="163" t="s">
        <v>6067</v>
      </c>
      <c r="M4315" s="171">
        <v>0</v>
      </c>
      <c r="N4315" s="164">
        <v>2993.45</v>
      </c>
      <c r="O4315" s="162" t="s">
        <v>7128</v>
      </c>
      <c r="P4315" s="160">
        <v>45737</v>
      </c>
      <c r="Q4315" s="162" t="s">
        <v>7127</v>
      </c>
      <c r="R4315" s="164">
        <v>2993.45</v>
      </c>
      <c r="S4315" s="163" t="s">
        <v>5656</v>
      </c>
      <c r="T4315" s="163"/>
      <c r="U4315" s="161" t="s">
        <v>10</v>
      </c>
      <c r="V4315" s="161" t="s">
        <v>11</v>
      </c>
      <c r="W4315" s="161" t="s">
        <v>12</v>
      </c>
      <c r="X4315" s="161" t="s">
        <v>13</v>
      </c>
      <c r="Y4315" s="169">
        <v>6210</v>
      </c>
      <c r="Z4315" s="169">
        <v>9021101</v>
      </c>
      <c r="AA4315" s="166">
        <v>2.1421875223632796E-2</v>
      </c>
      <c r="AB4315" s="167" t="s">
        <v>5974</v>
      </c>
      <c r="AC4315" s="168" t="s">
        <v>3156</v>
      </c>
    </row>
    <row r="4316" spans="1:29" x14ac:dyDescent="0.3">
      <c r="A4316" s="156" t="s">
        <v>2729</v>
      </c>
      <c r="B4316" s="157">
        <v>3</v>
      </c>
      <c r="C4316" s="158" t="s">
        <v>1473</v>
      </c>
      <c r="D4316" s="158" t="s">
        <v>421</v>
      </c>
      <c r="E4316" s="156" t="s">
        <v>2722</v>
      </c>
      <c r="F4316" s="159" t="s">
        <v>5599</v>
      </c>
      <c r="G4316" s="158" t="s">
        <v>341</v>
      </c>
      <c r="H4316" s="160">
        <v>45363</v>
      </c>
      <c r="I4316" s="160">
        <v>45768</v>
      </c>
      <c r="J4316" s="161" t="s">
        <v>6174</v>
      </c>
      <c r="K4316" s="162"/>
      <c r="L4316" s="163" t="s">
        <v>6067</v>
      </c>
      <c r="M4316" s="171">
        <v>0</v>
      </c>
      <c r="N4316" s="164">
        <v>7483.63</v>
      </c>
      <c r="O4316" s="162" t="s">
        <v>7129</v>
      </c>
      <c r="P4316" s="160">
        <v>45768</v>
      </c>
      <c r="Q4316" s="162" t="s">
        <v>7130</v>
      </c>
      <c r="R4316" s="164">
        <v>7483.63</v>
      </c>
      <c r="S4316" s="163" t="s">
        <v>5656</v>
      </c>
      <c r="T4316" s="163"/>
      <c r="U4316" s="161" t="s">
        <v>10</v>
      </c>
      <c r="V4316" s="161" t="s">
        <v>11</v>
      </c>
      <c r="W4316" s="161" t="s">
        <v>12</v>
      </c>
      <c r="X4316" s="161" t="s">
        <v>13</v>
      </c>
      <c r="Y4316" s="169">
        <v>6210</v>
      </c>
      <c r="Z4316" s="169">
        <v>9021101</v>
      </c>
      <c r="AA4316" s="166">
        <v>5.3554723840329763E-2</v>
      </c>
      <c r="AB4316" s="167" t="s">
        <v>5974</v>
      </c>
      <c r="AC4316" s="168" t="s">
        <v>3156</v>
      </c>
    </row>
    <row r="4317" spans="1:29" x14ac:dyDescent="0.3">
      <c r="A4317" s="156" t="s">
        <v>2729</v>
      </c>
      <c r="B4317" s="157">
        <v>3</v>
      </c>
      <c r="C4317" s="158" t="s">
        <v>1473</v>
      </c>
      <c r="D4317" s="156" t="s">
        <v>421</v>
      </c>
      <c r="E4317" s="156" t="s">
        <v>2722</v>
      </c>
      <c r="F4317" s="159" t="s">
        <v>5599</v>
      </c>
      <c r="G4317" s="156" t="s">
        <v>341</v>
      </c>
      <c r="H4317" s="160">
        <v>45363</v>
      </c>
      <c r="I4317" s="160">
        <v>45782</v>
      </c>
      <c r="J4317" s="161" t="s">
        <v>6174</v>
      </c>
      <c r="K4317" s="162"/>
      <c r="L4317" s="163" t="s">
        <v>6067</v>
      </c>
      <c r="M4317" s="171">
        <v>0</v>
      </c>
      <c r="N4317" s="164">
        <v>-5243.88</v>
      </c>
      <c r="O4317" s="162" t="s">
        <v>7125</v>
      </c>
      <c r="P4317" s="160">
        <v>45673</v>
      </c>
      <c r="Q4317" s="162" t="s">
        <v>7122</v>
      </c>
      <c r="R4317" s="164">
        <v>-5243.88</v>
      </c>
      <c r="S4317" s="158" t="s">
        <v>5656</v>
      </c>
      <c r="T4317" s="163"/>
      <c r="U4317" s="161" t="s">
        <v>10</v>
      </c>
      <c r="V4317" s="161" t="s">
        <v>11</v>
      </c>
      <c r="W4317" s="161" t="s">
        <v>12</v>
      </c>
      <c r="X4317" s="161" t="s">
        <v>13</v>
      </c>
      <c r="Y4317" s="169">
        <v>6210</v>
      </c>
      <c r="Z4317" s="165">
        <v>9021101</v>
      </c>
      <c r="AA4317" s="166">
        <v>-3.7526513904592884E-2</v>
      </c>
      <c r="AB4317" s="167" t="s">
        <v>7131</v>
      </c>
      <c r="AC4317" s="168" t="s">
        <v>3156</v>
      </c>
    </row>
    <row r="4318" spans="1:29" x14ac:dyDescent="0.3">
      <c r="A4318" s="156" t="s">
        <v>2729</v>
      </c>
      <c r="B4318" s="157">
        <v>3</v>
      </c>
      <c r="C4318" s="158" t="s">
        <v>1473</v>
      </c>
      <c r="D4318" s="158" t="s">
        <v>421</v>
      </c>
      <c r="E4318" s="156" t="s">
        <v>2722</v>
      </c>
      <c r="F4318" s="159" t="s">
        <v>5599</v>
      </c>
      <c r="G4318" s="158" t="s">
        <v>341</v>
      </c>
      <c r="H4318" s="160">
        <v>45363</v>
      </c>
      <c r="I4318" s="160">
        <v>45793</v>
      </c>
      <c r="J4318" s="161" t="s">
        <v>6174</v>
      </c>
      <c r="K4318" s="162"/>
      <c r="L4318" s="163" t="s">
        <v>6067</v>
      </c>
      <c r="M4318" s="171">
        <v>0</v>
      </c>
      <c r="N4318" s="164">
        <v>7483.62</v>
      </c>
      <c r="O4318" s="162" t="s">
        <v>7132</v>
      </c>
      <c r="P4318" s="160">
        <v>45793</v>
      </c>
      <c r="Q4318" s="162" t="s">
        <v>7133</v>
      </c>
      <c r="R4318" s="164">
        <v>7483.62</v>
      </c>
      <c r="S4318" s="163" t="s">
        <v>5656</v>
      </c>
      <c r="T4318" s="163"/>
      <c r="U4318" s="161" t="s">
        <v>10</v>
      </c>
      <c r="V4318" s="161" t="s">
        <v>11</v>
      </c>
      <c r="W4318" s="161" t="s">
        <v>12</v>
      </c>
      <c r="X4318" s="161" t="s">
        <v>13</v>
      </c>
      <c r="Y4318" s="165">
        <v>6210</v>
      </c>
      <c r="Z4318" s="165">
        <v>9021101</v>
      </c>
      <c r="AA4318" s="166">
        <v>5.3554652277834229E-2</v>
      </c>
      <c r="AB4318" s="167" t="s">
        <v>5974</v>
      </c>
      <c r="AC4318" s="168" t="s">
        <v>3156</v>
      </c>
    </row>
    <row r="4319" spans="1:29" x14ac:dyDescent="0.3">
      <c r="A4319" s="156" t="s">
        <v>2729</v>
      </c>
      <c r="B4319" s="157">
        <v>3</v>
      </c>
      <c r="C4319" s="158" t="s">
        <v>1473</v>
      </c>
      <c r="D4319" s="158" t="s">
        <v>421</v>
      </c>
      <c r="E4319" s="156" t="s">
        <v>2722</v>
      </c>
      <c r="F4319" s="159" t="s">
        <v>5599</v>
      </c>
      <c r="G4319" s="158" t="s">
        <v>341</v>
      </c>
      <c r="H4319" s="160">
        <v>45363</v>
      </c>
      <c r="I4319" s="160">
        <v>45855</v>
      </c>
      <c r="J4319" s="161" t="s">
        <v>6174</v>
      </c>
      <c r="K4319" s="162"/>
      <c r="L4319" s="163" t="s">
        <v>6067</v>
      </c>
      <c r="M4319" s="171">
        <v>0</v>
      </c>
      <c r="N4319" s="164">
        <v>7483.63</v>
      </c>
      <c r="O4319" s="162" t="s">
        <v>7595</v>
      </c>
      <c r="P4319" s="160">
        <v>45855</v>
      </c>
      <c r="Q4319" s="162" t="s">
        <v>7596</v>
      </c>
      <c r="R4319" s="164">
        <v>7483.63</v>
      </c>
      <c r="S4319" s="163" t="s">
        <v>5656</v>
      </c>
      <c r="T4319" s="163"/>
      <c r="U4319" s="161" t="s">
        <v>10</v>
      </c>
      <c r="V4319" s="161" t="s">
        <v>11</v>
      </c>
      <c r="W4319" s="161" t="s">
        <v>12</v>
      </c>
      <c r="X4319" s="161" t="s">
        <v>13</v>
      </c>
      <c r="Y4319" s="169">
        <v>6210</v>
      </c>
      <c r="Z4319" s="169">
        <v>9021101</v>
      </c>
      <c r="AA4319" s="166">
        <v>5.3554723840329763E-2</v>
      </c>
      <c r="AB4319" s="167" t="s">
        <v>5974</v>
      </c>
      <c r="AC4319" s="168" t="s">
        <v>3156</v>
      </c>
    </row>
    <row r="4320" spans="1:29" x14ac:dyDescent="0.3">
      <c r="A4320" s="156" t="s">
        <v>2729</v>
      </c>
      <c r="B4320" s="157">
        <v>3</v>
      </c>
      <c r="C4320" s="158" t="s">
        <v>1473</v>
      </c>
      <c r="D4320" s="158" t="s">
        <v>421</v>
      </c>
      <c r="E4320" s="156" t="s">
        <v>2722</v>
      </c>
      <c r="F4320" s="159" t="s">
        <v>5599</v>
      </c>
      <c r="G4320" s="158" t="s">
        <v>341</v>
      </c>
      <c r="H4320" s="160">
        <v>45363</v>
      </c>
      <c r="I4320" s="160">
        <v>45894</v>
      </c>
      <c r="J4320" s="161" t="s">
        <v>6707</v>
      </c>
      <c r="K4320" s="162"/>
      <c r="L4320" s="163" t="s">
        <v>6067</v>
      </c>
      <c r="M4320" s="171">
        <v>0</v>
      </c>
      <c r="N4320" s="164">
        <v>7483.62</v>
      </c>
      <c r="O4320" s="162" t="s">
        <v>7597</v>
      </c>
      <c r="P4320" s="160">
        <v>45894</v>
      </c>
      <c r="Q4320" s="162" t="s">
        <v>7585</v>
      </c>
      <c r="R4320" s="164">
        <v>7483.62</v>
      </c>
      <c r="S4320" s="163" t="s">
        <v>5656</v>
      </c>
      <c r="T4320" s="163"/>
      <c r="U4320" s="161" t="s">
        <v>10</v>
      </c>
      <c r="V4320" s="161" t="s">
        <v>11</v>
      </c>
      <c r="W4320" s="161" t="s">
        <v>12</v>
      </c>
      <c r="X4320" s="161" t="s">
        <v>13</v>
      </c>
      <c r="Y4320" s="165">
        <v>6210</v>
      </c>
      <c r="Z4320" s="165">
        <v>9021101</v>
      </c>
      <c r="AA4320" s="166">
        <v>5.3554652277834229E-2</v>
      </c>
      <c r="AB4320" s="167" t="s">
        <v>5974</v>
      </c>
      <c r="AC4320" s="168" t="s">
        <v>3156</v>
      </c>
    </row>
    <row r="4321" spans="1:29" x14ac:dyDescent="0.3">
      <c r="A4321" s="156" t="s">
        <v>2729</v>
      </c>
      <c r="B4321" s="157">
        <v>3</v>
      </c>
      <c r="C4321" s="158" t="s">
        <v>1473</v>
      </c>
      <c r="D4321" s="158" t="s">
        <v>421</v>
      </c>
      <c r="E4321" s="156" t="s">
        <v>2722</v>
      </c>
      <c r="F4321" s="159" t="s">
        <v>5599</v>
      </c>
      <c r="G4321" s="158" t="s">
        <v>341</v>
      </c>
      <c r="H4321" s="160">
        <v>45363</v>
      </c>
      <c r="I4321" s="160">
        <v>45894</v>
      </c>
      <c r="J4321" s="161" t="s">
        <v>6707</v>
      </c>
      <c r="K4321" s="162"/>
      <c r="L4321" s="163" t="s">
        <v>6067</v>
      </c>
      <c r="M4321" s="171">
        <v>0</v>
      </c>
      <c r="N4321" s="164">
        <v>7483.63</v>
      </c>
      <c r="O4321" s="162" t="s">
        <v>7598</v>
      </c>
      <c r="P4321" s="160">
        <v>45894</v>
      </c>
      <c r="Q4321" s="162" t="s">
        <v>7585</v>
      </c>
      <c r="R4321" s="164">
        <v>7483.63</v>
      </c>
      <c r="S4321" s="163" t="s">
        <v>5656</v>
      </c>
      <c r="T4321" s="163"/>
      <c r="U4321" s="161" t="s">
        <v>10</v>
      </c>
      <c r="V4321" s="161" t="s">
        <v>11</v>
      </c>
      <c r="W4321" s="161" t="s">
        <v>12</v>
      </c>
      <c r="X4321" s="161" t="s">
        <v>13</v>
      </c>
      <c r="Y4321" s="165">
        <v>6210</v>
      </c>
      <c r="Z4321" s="165">
        <v>9021101</v>
      </c>
      <c r="AA4321" s="166">
        <v>5.3554723840329763E-2</v>
      </c>
      <c r="AB4321" s="172" t="s">
        <v>5974</v>
      </c>
      <c r="AC4321" s="168" t="s">
        <v>3156</v>
      </c>
    </row>
    <row r="4322" spans="1:29" x14ac:dyDescent="0.3">
      <c r="A4322" s="156" t="s">
        <v>2729</v>
      </c>
      <c r="B4322" s="157">
        <v>3</v>
      </c>
      <c r="C4322" s="158" t="s">
        <v>1473</v>
      </c>
      <c r="D4322" s="158" t="s">
        <v>421</v>
      </c>
      <c r="E4322" s="156" t="s">
        <v>2722</v>
      </c>
      <c r="F4322" s="159" t="s">
        <v>5599</v>
      </c>
      <c r="G4322" s="158" t="s">
        <v>341</v>
      </c>
      <c r="H4322" s="160">
        <v>45363</v>
      </c>
      <c r="I4322" s="160">
        <v>45922</v>
      </c>
      <c r="J4322" s="161" t="s">
        <v>6707</v>
      </c>
      <c r="K4322" s="162"/>
      <c r="L4322" s="163" t="s">
        <v>6067</v>
      </c>
      <c r="M4322" s="171">
        <v>0</v>
      </c>
      <c r="N4322" s="164">
        <v>7483.62</v>
      </c>
      <c r="O4322" s="162" t="s">
        <v>7599</v>
      </c>
      <c r="P4322" s="160">
        <v>45922</v>
      </c>
      <c r="Q4322" s="162" t="s">
        <v>7588</v>
      </c>
      <c r="R4322" s="164">
        <v>7483.62</v>
      </c>
      <c r="S4322" s="163" t="s">
        <v>5656</v>
      </c>
      <c r="T4322" s="163"/>
      <c r="U4322" s="161" t="s">
        <v>10</v>
      </c>
      <c r="V4322" s="161" t="s">
        <v>11</v>
      </c>
      <c r="W4322" s="161" t="s">
        <v>12</v>
      </c>
      <c r="X4322" s="161" t="s">
        <v>13</v>
      </c>
      <c r="Y4322" s="169">
        <v>6210</v>
      </c>
      <c r="Z4322" s="169">
        <v>9021101</v>
      </c>
      <c r="AA4322" s="166">
        <v>5.3554652277834229E-2</v>
      </c>
      <c r="AB4322" s="167" t="s">
        <v>5974</v>
      </c>
      <c r="AC4322" s="168" t="s">
        <v>3156</v>
      </c>
    </row>
    <row r="4323" spans="1:29" x14ac:dyDescent="0.3">
      <c r="A4323" s="156" t="s">
        <v>2729</v>
      </c>
      <c r="B4323" s="157">
        <v>3</v>
      </c>
      <c r="C4323" s="158" t="s">
        <v>1473</v>
      </c>
      <c r="D4323" s="158" t="s">
        <v>421</v>
      </c>
      <c r="E4323" s="156" t="s">
        <v>2722</v>
      </c>
      <c r="F4323" s="159" t="s">
        <v>5599</v>
      </c>
      <c r="G4323" s="156" t="s">
        <v>341</v>
      </c>
      <c r="H4323" s="160">
        <v>45363</v>
      </c>
      <c r="I4323" s="160">
        <v>45922</v>
      </c>
      <c r="J4323" s="161" t="s">
        <v>6707</v>
      </c>
      <c r="K4323" s="162"/>
      <c r="L4323" s="163" t="s">
        <v>6067</v>
      </c>
      <c r="M4323" s="171">
        <v>0</v>
      </c>
      <c r="N4323" s="164">
        <v>7483.63</v>
      </c>
      <c r="O4323" s="162" t="s">
        <v>7600</v>
      </c>
      <c r="P4323" s="160">
        <v>45922</v>
      </c>
      <c r="Q4323" s="162" t="s">
        <v>7588</v>
      </c>
      <c r="R4323" s="164">
        <v>7483.63</v>
      </c>
      <c r="S4323" s="162" t="s">
        <v>5656</v>
      </c>
      <c r="T4323" s="163"/>
      <c r="U4323" s="161" t="s">
        <v>10</v>
      </c>
      <c r="V4323" s="161" t="s">
        <v>11</v>
      </c>
      <c r="W4323" s="161" t="s">
        <v>12</v>
      </c>
      <c r="X4323" s="161" t="s">
        <v>13</v>
      </c>
      <c r="Y4323" s="169">
        <v>6210</v>
      </c>
      <c r="Z4323" s="169">
        <v>9021101</v>
      </c>
      <c r="AA4323" s="166">
        <v>5.3554723840329763E-2</v>
      </c>
      <c r="AB4323" s="158" t="s">
        <v>5974</v>
      </c>
      <c r="AC4323" s="168" t="s">
        <v>3156</v>
      </c>
    </row>
    <row r="4324" spans="1:29" x14ac:dyDescent="0.3">
      <c r="A4324" s="156" t="s">
        <v>2729</v>
      </c>
      <c r="B4324" s="157">
        <v>3</v>
      </c>
      <c r="C4324" s="158" t="s">
        <v>1473</v>
      </c>
      <c r="D4324" s="156" t="s">
        <v>421</v>
      </c>
      <c r="E4324" s="158" t="s">
        <v>2722</v>
      </c>
      <c r="F4324" s="158" t="s">
        <v>5599</v>
      </c>
      <c r="G4324" s="158" t="s">
        <v>341</v>
      </c>
      <c r="H4324" s="160">
        <v>45363</v>
      </c>
      <c r="I4324" s="160">
        <v>45922</v>
      </c>
      <c r="J4324" s="161" t="s">
        <v>6707</v>
      </c>
      <c r="K4324" s="156"/>
      <c r="L4324" s="158" t="s">
        <v>6067</v>
      </c>
      <c r="M4324" s="171">
        <v>0</v>
      </c>
      <c r="N4324" s="171">
        <v>7483.62</v>
      </c>
      <c r="O4324" s="162" t="s">
        <v>7601</v>
      </c>
      <c r="P4324" s="160">
        <v>45922</v>
      </c>
      <c r="Q4324" s="162" t="s">
        <v>7588</v>
      </c>
      <c r="R4324" s="171">
        <v>7483.62</v>
      </c>
      <c r="S4324" s="163" t="s">
        <v>5656</v>
      </c>
      <c r="T4324" s="156"/>
      <c r="U4324" s="161" t="s">
        <v>10</v>
      </c>
      <c r="V4324" s="161" t="s">
        <v>11</v>
      </c>
      <c r="W4324" s="161" t="s">
        <v>12</v>
      </c>
      <c r="X4324" s="161" t="s">
        <v>13</v>
      </c>
      <c r="Y4324" s="165">
        <v>6210</v>
      </c>
      <c r="Z4324" s="165">
        <v>9021101</v>
      </c>
      <c r="AA4324" s="166">
        <v>5.3554652277834229E-2</v>
      </c>
      <c r="AB4324" s="163" t="s">
        <v>5974</v>
      </c>
      <c r="AC4324" s="168" t="s">
        <v>3156</v>
      </c>
    </row>
    <row r="4325" spans="1:29" x14ac:dyDescent="0.3">
      <c r="A4325" s="156" t="s">
        <v>2729</v>
      </c>
      <c r="B4325" s="157">
        <v>3</v>
      </c>
      <c r="C4325" s="158" t="s">
        <v>1473</v>
      </c>
      <c r="D4325" s="156" t="s">
        <v>421</v>
      </c>
      <c r="E4325" s="156" t="s">
        <v>2722</v>
      </c>
      <c r="F4325" s="156" t="s">
        <v>5599</v>
      </c>
      <c r="G4325" s="158" t="s">
        <v>341</v>
      </c>
      <c r="H4325" s="160">
        <v>45363</v>
      </c>
      <c r="I4325" s="160">
        <v>46034</v>
      </c>
      <c r="J4325" s="161" t="s">
        <v>6707</v>
      </c>
      <c r="K4325" s="158"/>
      <c r="L4325" s="156" t="s">
        <v>6067</v>
      </c>
      <c r="M4325" s="171">
        <v>0</v>
      </c>
      <c r="N4325" s="170">
        <v>7483.63</v>
      </c>
      <c r="O4325" s="162" t="s">
        <v>8047</v>
      </c>
      <c r="P4325" s="160">
        <v>46034</v>
      </c>
      <c r="Q4325" s="162" t="s">
        <v>8040</v>
      </c>
      <c r="R4325" s="178">
        <v>7483.63</v>
      </c>
      <c r="S4325" s="158" t="s">
        <v>5656</v>
      </c>
      <c r="T4325" s="162"/>
      <c r="U4325" s="161" t="s">
        <v>10</v>
      </c>
      <c r="V4325" s="161" t="s">
        <v>11</v>
      </c>
      <c r="W4325" s="161" t="s">
        <v>12</v>
      </c>
      <c r="X4325" s="161" t="s">
        <v>13</v>
      </c>
      <c r="Y4325" s="165">
        <v>6210</v>
      </c>
      <c r="Z4325" s="165">
        <v>9021101</v>
      </c>
      <c r="AA4325" s="166">
        <v>5.3554723840329763E-2</v>
      </c>
      <c r="AB4325" s="162" t="s">
        <v>5974</v>
      </c>
      <c r="AC4325" s="168" t="s">
        <v>3156</v>
      </c>
    </row>
    <row r="4326" spans="1:29" x14ac:dyDescent="0.3">
      <c r="A4326" s="156" t="s">
        <v>2729</v>
      </c>
      <c r="B4326" s="157">
        <v>3</v>
      </c>
      <c r="C4326" s="158" t="s">
        <v>1473</v>
      </c>
      <c r="D4326" s="158" t="s">
        <v>421</v>
      </c>
      <c r="E4326" s="156" t="s">
        <v>2722</v>
      </c>
      <c r="F4326" s="156" t="s">
        <v>5599</v>
      </c>
      <c r="G4326" s="158" t="s">
        <v>341</v>
      </c>
      <c r="H4326" s="160">
        <v>45363</v>
      </c>
      <c r="I4326" s="160">
        <v>46079</v>
      </c>
      <c r="J4326" s="161" t="s">
        <v>6707</v>
      </c>
      <c r="K4326" s="162"/>
      <c r="L4326" s="158" t="s">
        <v>6067</v>
      </c>
      <c r="M4326" s="171">
        <v>0</v>
      </c>
      <c r="N4326" s="170">
        <v>7483.63</v>
      </c>
      <c r="O4326" s="162" t="s">
        <v>8048</v>
      </c>
      <c r="P4326" s="160">
        <v>46079</v>
      </c>
      <c r="Q4326" s="162" t="s">
        <v>8049</v>
      </c>
      <c r="R4326" s="171">
        <v>7483.63</v>
      </c>
      <c r="S4326" s="162" t="s">
        <v>5656</v>
      </c>
      <c r="T4326" s="162"/>
      <c r="U4326" s="161" t="s">
        <v>10</v>
      </c>
      <c r="V4326" s="161" t="s">
        <v>11</v>
      </c>
      <c r="W4326" s="161" t="s">
        <v>12</v>
      </c>
      <c r="X4326" s="161" t="s">
        <v>13</v>
      </c>
      <c r="Y4326" s="165">
        <v>6210</v>
      </c>
      <c r="Z4326" s="165">
        <v>9021101</v>
      </c>
      <c r="AA4326" s="166">
        <v>5.3554723840329763E-2</v>
      </c>
      <c r="AB4326" s="167" t="s">
        <v>5974</v>
      </c>
      <c r="AC4326" s="168" t="s">
        <v>3156</v>
      </c>
    </row>
    <row r="4327" spans="1:29" x14ac:dyDescent="0.3">
      <c r="A4327" s="156" t="s">
        <v>2729</v>
      </c>
      <c r="B4327" s="157">
        <v>3</v>
      </c>
      <c r="C4327" s="158" t="s">
        <v>1473</v>
      </c>
      <c r="D4327" s="156" t="s">
        <v>421</v>
      </c>
      <c r="E4327" s="156" t="s">
        <v>2722</v>
      </c>
      <c r="F4327" s="156" t="s">
        <v>5599</v>
      </c>
      <c r="G4327" s="158" t="s">
        <v>341</v>
      </c>
      <c r="H4327" s="160">
        <v>45363</v>
      </c>
      <c r="I4327" s="160">
        <v>46175</v>
      </c>
      <c r="J4327" s="161" t="s">
        <v>6707</v>
      </c>
      <c r="K4327" s="162"/>
      <c r="L4327" s="156" t="s">
        <v>6067</v>
      </c>
      <c r="M4327" s="171">
        <v>0</v>
      </c>
      <c r="N4327" s="170">
        <v>7483.63</v>
      </c>
      <c r="O4327" s="162" t="s">
        <v>8475</v>
      </c>
      <c r="P4327" s="160">
        <v>46175</v>
      </c>
      <c r="Q4327" s="162" t="s">
        <v>8474</v>
      </c>
      <c r="R4327" s="171">
        <v>7483.63</v>
      </c>
      <c r="S4327" s="158" t="s">
        <v>5656</v>
      </c>
      <c r="T4327" s="162"/>
      <c r="U4327" s="161" t="s">
        <v>10</v>
      </c>
      <c r="V4327" s="161" t="s">
        <v>11</v>
      </c>
      <c r="W4327" s="161" t="s">
        <v>12</v>
      </c>
      <c r="X4327" s="161" t="s">
        <v>13</v>
      </c>
      <c r="Y4327" s="165">
        <v>6210</v>
      </c>
      <c r="Z4327" s="165">
        <v>9021101</v>
      </c>
      <c r="AA4327" s="166">
        <v>5.3554723840329763E-2</v>
      </c>
      <c r="AB4327" s="183" t="s">
        <v>5974</v>
      </c>
      <c r="AC4327" s="168" t="s">
        <v>3156</v>
      </c>
    </row>
    <row r="4328" spans="1:29" x14ac:dyDescent="0.3">
      <c r="A4328" s="156" t="s">
        <v>2729</v>
      </c>
      <c r="B4328" s="157">
        <v>3</v>
      </c>
      <c r="C4328" s="156" t="s">
        <v>1473</v>
      </c>
      <c r="D4328" s="158" t="s">
        <v>421</v>
      </c>
      <c r="E4328" s="156" t="s">
        <v>2722</v>
      </c>
      <c r="F4328" s="159" t="s">
        <v>5599</v>
      </c>
      <c r="G4328" s="156" t="s">
        <v>341</v>
      </c>
      <c r="H4328" s="160">
        <v>45363</v>
      </c>
      <c r="I4328" s="160">
        <v>46945</v>
      </c>
      <c r="J4328" s="161" t="s">
        <v>6707</v>
      </c>
      <c r="K4328" s="162" t="s">
        <v>5970</v>
      </c>
      <c r="L4328" s="163" t="s">
        <v>6067</v>
      </c>
      <c r="M4328" s="171">
        <v>27483.609999999986</v>
      </c>
      <c r="N4328" s="164">
        <v>27483.609999999986</v>
      </c>
      <c r="O4328" s="162"/>
      <c r="P4328" s="160"/>
      <c r="Q4328" s="162"/>
      <c r="R4328" s="164">
        <v>0</v>
      </c>
      <c r="S4328" s="158" t="s">
        <v>5656</v>
      </c>
      <c r="T4328" s="163"/>
      <c r="U4328" s="161" t="s">
        <v>10</v>
      </c>
      <c r="V4328" s="161" t="s">
        <v>11</v>
      </c>
      <c r="W4328" s="161" t="s">
        <v>12</v>
      </c>
      <c r="X4328" s="161" t="s">
        <v>13</v>
      </c>
      <c r="Y4328" s="169">
        <v>6210</v>
      </c>
      <c r="Z4328" s="165">
        <v>9021101</v>
      </c>
      <c r="AA4328" s="166">
        <v>0</v>
      </c>
      <c r="AB4328" s="158" t="s">
        <v>5974</v>
      </c>
      <c r="AC4328" s="168" t="s">
        <v>3156</v>
      </c>
    </row>
    <row r="4329" spans="1:29" x14ac:dyDescent="0.3">
      <c r="A4329" s="156" t="s">
        <v>2735</v>
      </c>
      <c r="B4329" s="157">
        <v>3</v>
      </c>
      <c r="C4329" s="156" t="s">
        <v>1473</v>
      </c>
      <c r="D4329" s="156" t="s">
        <v>412</v>
      </c>
      <c r="E4329" s="156" t="s">
        <v>2722</v>
      </c>
      <c r="F4329" s="158" t="s">
        <v>5599</v>
      </c>
      <c r="G4329" s="158" t="s">
        <v>341</v>
      </c>
      <c r="H4329" s="160">
        <v>45363</v>
      </c>
      <c r="I4329" s="160">
        <v>45461</v>
      </c>
      <c r="J4329" s="161" t="s">
        <v>5251</v>
      </c>
      <c r="K4329" s="162"/>
      <c r="L4329" s="158" t="s">
        <v>6068</v>
      </c>
      <c r="M4329" s="171">
        <v>0</v>
      </c>
      <c r="N4329" s="171">
        <v>2097.5500000000002</v>
      </c>
      <c r="O4329" s="162">
        <v>4886</v>
      </c>
      <c r="P4329" s="160">
        <v>45461</v>
      </c>
      <c r="Q4329" s="162" t="s">
        <v>6122</v>
      </c>
      <c r="R4329" s="171">
        <v>2097.5500000000002</v>
      </c>
      <c r="S4329" s="163" t="s">
        <v>5657</v>
      </c>
      <c r="T4329" s="156"/>
      <c r="U4329" s="161" t="s">
        <v>10</v>
      </c>
      <c r="V4329" s="161" t="s">
        <v>11</v>
      </c>
      <c r="W4329" s="161" t="s">
        <v>12</v>
      </c>
      <c r="X4329" s="161" t="s">
        <v>13</v>
      </c>
      <c r="Y4329" s="165">
        <v>6210</v>
      </c>
      <c r="Z4329" s="165">
        <v>9041101</v>
      </c>
      <c r="AA4329" s="166">
        <v>2.0187773093876923E-2</v>
      </c>
      <c r="AB4329" s="158" t="s">
        <v>5975</v>
      </c>
      <c r="AC4329" s="168" t="s">
        <v>3166</v>
      </c>
    </row>
    <row r="4330" spans="1:29" x14ac:dyDescent="0.3">
      <c r="A4330" s="156" t="s">
        <v>2735</v>
      </c>
      <c r="B4330" s="157">
        <v>3</v>
      </c>
      <c r="C4330" s="156" t="s">
        <v>1473</v>
      </c>
      <c r="D4330" s="158" t="s">
        <v>412</v>
      </c>
      <c r="E4330" s="156" t="s">
        <v>2722</v>
      </c>
      <c r="F4330" s="159" t="s">
        <v>5599</v>
      </c>
      <c r="G4330" s="156" t="s">
        <v>341</v>
      </c>
      <c r="H4330" s="160">
        <v>45363</v>
      </c>
      <c r="I4330" s="160">
        <v>45595</v>
      </c>
      <c r="J4330" s="161" t="s">
        <v>6174</v>
      </c>
      <c r="K4330" s="173"/>
      <c r="L4330" s="158" t="s">
        <v>6068</v>
      </c>
      <c r="M4330" s="171">
        <v>0</v>
      </c>
      <c r="N4330" s="171">
        <v>4195.1000000000004</v>
      </c>
      <c r="O4330" s="158" t="s">
        <v>6553</v>
      </c>
      <c r="P4330" s="160">
        <v>45595</v>
      </c>
      <c r="Q4330" s="162" t="s">
        <v>6551</v>
      </c>
      <c r="R4330" s="164">
        <v>4195.1000000000004</v>
      </c>
      <c r="S4330" s="162" t="s">
        <v>5657</v>
      </c>
      <c r="T4330" s="163"/>
      <c r="U4330" s="161" t="s">
        <v>10</v>
      </c>
      <c r="V4330" s="161" t="s">
        <v>11</v>
      </c>
      <c r="W4330" s="161" t="s">
        <v>12</v>
      </c>
      <c r="X4330" s="161" t="s">
        <v>13</v>
      </c>
      <c r="Y4330" s="169">
        <v>6210</v>
      </c>
      <c r="Z4330" s="165">
        <v>9041101</v>
      </c>
      <c r="AA4330" s="166">
        <v>4.0375546187753845E-2</v>
      </c>
      <c r="AB4330" s="158" t="s">
        <v>5975</v>
      </c>
      <c r="AC4330" s="168" t="s">
        <v>3166</v>
      </c>
    </row>
    <row r="4331" spans="1:29" x14ac:dyDescent="0.3">
      <c r="A4331" s="156" t="s">
        <v>2735</v>
      </c>
      <c r="B4331" s="157">
        <v>3</v>
      </c>
      <c r="C4331" s="158" t="s">
        <v>1473</v>
      </c>
      <c r="D4331" s="158" t="s">
        <v>412</v>
      </c>
      <c r="E4331" s="156" t="s">
        <v>2722</v>
      </c>
      <c r="F4331" s="159" t="s">
        <v>5599</v>
      </c>
      <c r="G4331" s="158" t="s">
        <v>341</v>
      </c>
      <c r="H4331" s="160">
        <v>45363</v>
      </c>
      <c r="I4331" s="160">
        <v>45622</v>
      </c>
      <c r="J4331" s="161" t="s">
        <v>6174</v>
      </c>
      <c r="K4331" s="162"/>
      <c r="L4331" s="163" t="s">
        <v>6068</v>
      </c>
      <c r="M4331" s="171">
        <v>0</v>
      </c>
      <c r="N4331" s="164">
        <v>2097.5500000000002</v>
      </c>
      <c r="O4331" s="162" t="s">
        <v>6554</v>
      </c>
      <c r="P4331" s="160">
        <v>45622</v>
      </c>
      <c r="Q4331" s="162" t="s">
        <v>6549</v>
      </c>
      <c r="R4331" s="164">
        <v>2097.5500000000002</v>
      </c>
      <c r="S4331" s="163" t="s">
        <v>5657</v>
      </c>
      <c r="T4331" s="163"/>
      <c r="U4331" s="161" t="s">
        <v>10</v>
      </c>
      <c r="V4331" s="161" t="s">
        <v>11</v>
      </c>
      <c r="W4331" s="161" t="s">
        <v>12</v>
      </c>
      <c r="X4331" s="161" t="s">
        <v>13</v>
      </c>
      <c r="Y4331" s="165">
        <v>6210</v>
      </c>
      <c r="Z4331" s="165">
        <v>9041101</v>
      </c>
      <c r="AA4331" s="166">
        <v>2.0187773093876923E-2</v>
      </c>
      <c r="AB4331" s="167" t="s">
        <v>5975</v>
      </c>
      <c r="AC4331" s="168" t="s">
        <v>3166</v>
      </c>
    </row>
    <row r="4332" spans="1:29" x14ac:dyDescent="0.3">
      <c r="A4332" s="156" t="s">
        <v>2735</v>
      </c>
      <c r="B4332" s="157">
        <v>3</v>
      </c>
      <c r="C4332" s="158" t="s">
        <v>1473</v>
      </c>
      <c r="D4332" s="156" t="s">
        <v>412</v>
      </c>
      <c r="E4332" s="156" t="s">
        <v>2722</v>
      </c>
      <c r="F4332" s="158" t="s">
        <v>5599</v>
      </c>
      <c r="G4332" s="158" t="s">
        <v>341</v>
      </c>
      <c r="H4332" s="160">
        <v>45363</v>
      </c>
      <c r="I4332" s="160">
        <v>45737</v>
      </c>
      <c r="J4332" s="161" t="s">
        <v>6174</v>
      </c>
      <c r="K4332" s="190"/>
      <c r="L4332" s="158" t="s">
        <v>6068</v>
      </c>
      <c r="M4332" s="171">
        <v>0</v>
      </c>
      <c r="N4332" s="171">
        <v>5243.87</v>
      </c>
      <c r="O4332" s="158" t="s">
        <v>7134</v>
      </c>
      <c r="P4332" s="160">
        <v>45737</v>
      </c>
      <c r="Q4332" s="162" t="s">
        <v>7127</v>
      </c>
      <c r="R4332" s="171">
        <v>5243.87</v>
      </c>
      <c r="S4332" s="162" t="s">
        <v>5657</v>
      </c>
      <c r="T4332" s="156"/>
      <c r="U4332" s="161" t="s">
        <v>10</v>
      </c>
      <c r="V4332" s="161" t="s">
        <v>11</v>
      </c>
      <c r="W4332" s="161" t="s">
        <v>12</v>
      </c>
      <c r="X4332" s="161" t="s">
        <v>13</v>
      </c>
      <c r="Y4332" s="165">
        <v>6210</v>
      </c>
      <c r="Z4332" s="165">
        <v>9041101</v>
      </c>
      <c r="AA4332" s="166">
        <v>5.0469384612423243E-2</v>
      </c>
      <c r="AB4332" s="163" t="s">
        <v>5975</v>
      </c>
      <c r="AC4332" s="168" t="s">
        <v>3166</v>
      </c>
    </row>
    <row r="4333" spans="1:29" x14ac:dyDescent="0.3">
      <c r="A4333" s="156" t="s">
        <v>2735</v>
      </c>
      <c r="B4333" s="157">
        <v>3</v>
      </c>
      <c r="C4333" s="158" t="s">
        <v>1473</v>
      </c>
      <c r="D4333" s="158" t="s">
        <v>412</v>
      </c>
      <c r="E4333" s="156" t="s">
        <v>2722</v>
      </c>
      <c r="F4333" s="159" t="s">
        <v>5599</v>
      </c>
      <c r="G4333" s="158" t="s">
        <v>341</v>
      </c>
      <c r="H4333" s="160">
        <v>45363</v>
      </c>
      <c r="I4333" s="160">
        <v>45768</v>
      </c>
      <c r="J4333" s="161" t="s">
        <v>6174</v>
      </c>
      <c r="K4333" s="162"/>
      <c r="L4333" s="163" t="s">
        <v>6068</v>
      </c>
      <c r="M4333" s="171">
        <v>0</v>
      </c>
      <c r="N4333" s="164">
        <v>2097.5500000000002</v>
      </c>
      <c r="O4333" s="162" t="s">
        <v>7135</v>
      </c>
      <c r="P4333" s="160">
        <v>45768</v>
      </c>
      <c r="Q4333" s="162" t="s">
        <v>7130</v>
      </c>
      <c r="R4333" s="164">
        <v>2097.5500000000002</v>
      </c>
      <c r="S4333" s="163" t="s">
        <v>5657</v>
      </c>
      <c r="T4333" s="163"/>
      <c r="U4333" s="161" t="s">
        <v>10</v>
      </c>
      <c r="V4333" s="161" t="s">
        <v>11</v>
      </c>
      <c r="W4333" s="161" t="s">
        <v>12</v>
      </c>
      <c r="X4333" s="161" t="s">
        <v>13</v>
      </c>
      <c r="Y4333" s="165">
        <v>6210</v>
      </c>
      <c r="Z4333" s="165">
        <v>9041101</v>
      </c>
      <c r="AA4333" s="166">
        <v>2.0187773093876923E-2</v>
      </c>
      <c r="AB4333" s="167" t="s">
        <v>5975</v>
      </c>
      <c r="AC4333" s="168" t="s">
        <v>3166</v>
      </c>
    </row>
    <row r="4334" spans="1:29" x14ac:dyDescent="0.3">
      <c r="A4334" s="156" t="s">
        <v>2735</v>
      </c>
      <c r="B4334" s="157">
        <v>3</v>
      </c>
      <c r="C4334" s="158" t="s">
        <v>1473</v>
      </c>
      <c r="D4334" s="156" t="s">
        <v>412</v>
      </c>
      <c r="E4334" s="156" t="s">
        <v>2722</v>
      </c>
      <c r="F4334" s="162" t="s">
        <v>5599</v>
      </c>
      <c r="G4334" s="158" t="s">
        <v>341</v>
      </c>
      <c r="H4334" s="160">
        <v>45363</v>
      </c>
      <c r="I4334" s="160">
        <v>45782</v>
      </c>
      <c r="J4334" s="161" t="s">
        <v>6174</v>
      </c>
      <c r="K4334" s="162"/>
      <c r="L4334" s="158" t="s">
        <v>6068</v>
      </c>
      <c r="M4334" s="171">
        <v>0</v>
      </c>
      <c r="N4334" s="171">
        <v>5243.88</v>
      </c>
      <c r="O4334" s="162" t="s">
        <v>7125</v>
      </c>
      <c r="P4334" s="160">
        <v>45673</v>
      </c>
      <c r="Q4334" s="162" t="s">
        <v>7122</v>
      </c>
      <c r="R4334" s="171">
        <v>5243.88</v>
      </c>
      <c r="S4334" s="163" t="s">
        <v>5657</v>
      </c>
      <c r="T4334" s="156"/>
      <c r="U4334" s="161" t="s">
        <v>10</v>
      </c>
      <c r="V4334" s="161" t="s">
        <v>11</v>
      </c>
      <c r="W4334" s="161" t="s">
        <v>12</v>
      </c>
      <c r="X4334" s="161" t="s">
        <v>13</v>
      </c>
      <c r="Y4334" s="165">
        <v>6210</v>
      </c>
      <c r="Z4334" s="165">
        <v>9041101</v>
      </c>
      <c r="AA4334" s="166">
        <v>5.0469480856961367E-2</v>
      </c>
      <c r="AB4334" s="158" t="s">
        <v>7136</v>
      </c>
      <c r="AC4334" s="168" t="s">
        <v>3166</v>
      </c>
    </row>
    <row r="4335" spans="1:29" x14ac:dyDescent="0.3">
      <c r="A4335" s="156" t="s">
        <v>2735</v>
      </c>
      <c r="B4335" s="157">
        <v>3</v>
      </c>
      <c r="C4335" s="158" t="s">
        <v>1473</v>
      </c>
      <c r="D4335" s="158" t="s">
        <v>412</v>
      </c>
      <c r="E4335" s="156" t="s">
        <v>2722</v>
      </c>
      <c r="F4335" s="159" t="s">
        <v>5599</v>
      </c>
      <c r="G4335" s="158" t="s">
        <v>341</v>
      </c>
      <c r="H4335" s="160">
        <v>45363</v>
      </c>
      <c r="I4335" s="160">
        <v>45793</v>
      </c>
      <c r="J4335" s="161" t="s">
        <v>6174</v>
      </c>
      <c r="K4335" s="162"/>
      <c r="L4335" s="163" t="s">
        <v>6068</v>
      </c>
      <c r="M4335" s="171">
        <v>0</v>
      </c>
      <c r="N4335" s="164">
        <v>5243.87</v>
      </c>
      <c r="O4335" s="162" t="s">
        <v>7137</v>
      </c>
      <c r="P4335" s="160">
        <v>45793</v>
      </c>
      <c r="Q4335" s="162" t="s">
        <v>7133</v>
      </c>
      <c r="R4335" s="164">
        <v>5243.87</v>
      </c>
      <c r="S4335" s="163" t="s">
        <v>5657</v>
      </c>
      <c r="T4335" s="163"/>
      <c r="U4335" s="161" t="s">
        <v>10</v>
      </c>
      <c r="V4335" s="161" t="s">
        <v>11</v>
      </c>
      <c r="W4335" s="161" t="s">
        <v>12</v>
      </c>
      <c r="X4335" s="161" t="s">
        <v>13</v>
      </c>
      <c r="Y4335" s="169">
        <v>6210</v>
      </c>
      <c r="Z4335" s="169">
        <v>9041101</v>
      </c>
      <c r="AA4335" s="166">
        <v>5.0469384612423243E-2</v>
      </c>
      <c r="AB4335" s="167" t="s">
        <v>5975</v>
      </c>
      <c r="AC4335" s="168" t="s">
        <v>3166</v>
      </c>
    </row>
    <row r="4336" spans="1:29" x14ac:dyDescent="0.3">
      <c r="A4336" s="156" t="s">
        <v>2735</v>
      </c>
      <c r="B4336" s="157">
        <v>3</v>
      </c>
      <c r="C4336" s="158" t="s">
        <v>1473</v>
      </c>
      <c r="D4336" s="158" t="s">
        <v>412</v>
      </c>
      <c r="E4336" s="156" t="s">
        <v>2722</v>
      </c>
      <c r="F4336" s="159" t="s">
        <v>5599</v>
      </c>
      <c r="G4336" s="158" t="s">
        <v>341</v>
      </c>
      <c r="H4336" s="160">
        <v>45363</v>
      </c>
      <c r="I4336" s="160">
        <v>45825</v>
      </c>
      <c r="J4336" s="161" t="s">
        <v>6174</v>
      </c>
      <c r="K4336" s="162"/>
      <c r="L4336" s="163" t="s">
        <v>6068</v>
      </c>
      <c r="M4336" s="171">
        <v>0</v>
      </c>
      <c r="N4336" s="164">
        <v>5243.88</v>
      </c>
      <c r="O4336" s="162" t="s">
        <v>7138</v>
      </c>
      <c r="P4336" s="160">
        <v>45825</v>
      </c>
      <c r="Q4336" s="162" t="s">
        <v>7120</v>
      </c>
      <c r="R4336" s="164">
        <v>5243.88</v>
      </c>
      <c r="S4336" s="163" t="s">
        <v>5657</v>
      </c>
      <c r="T4336" s="163"/>
      <c r="U4336" s="161" t="s">
        <v>10</v>
      </c>
      <c r="V4336" s="161" t="s">
        <v>11</v>
      </c>
      <c r="W4336" s="161" t="s">
        <v>12</v>
      </c>
      <c r="X4336" s="161" t="s">
        <v>13</v>
      </c>
      <c r="Y4336" s="169">
        <v>6210</v>
      </c>
      <c r="Z4336" s="169">
        <v>9041101</v>
      </c>
      <c r="AA4336" s="166">
        <v>5.0469480856961367E-2</v>
      </c>
      <c r="AB4336" s="167" t="s">
        <v>5975</v>
      </c>
      <c r="AC4336" s="168" t="s">
        <v>3166</v>
      </c>
    </row>
    <row r="4337" spans="1:29" x14ac:dyDescent="0.3">
      <c r="A4337" s="156" t="s">
        <v>2735</v>
      </c>
      <c r="B4337" s="157">
        <v>3</v>
      </c>
      <c r="C4337" s="158" t="s">
        <v>1473</v>
      </c>
      <c r="D4337" s="158" t="s">
        <v>412</v>
      </c>
      <c r="E4337" s="156" t="s">
        <v>2722</v>
      </c>
      <c r="F4337" s="159" t="s">
        <v>5599</v>
      </c>
      <c r="G4337" s="158" t="s">
        <v>341</v>
      </c>
      <c r="H4337" s="160">
        <v>45363</v>
      </c>
      <c r="I4337" s="160">
        <v>45855</v>
      </c>
      <c r="J4337" s="161" t="s">
        <v>6174</v>
      </c>
      <c r="K4337" s="162"/>
      <c r="L4337" s="163" t="s">
        <v>6068</v>
      </c>
      <c r="M4337" s="171">
        <v>0</v>
      </c>
      <c r="N4337" s="164">
        <v>5243.87</v>
      </c>
      <c r="O4337" s="176" t="s">
        <v>7602</v>
      </c>
      <c r="P4337" s="160">
        <v>45855</v>
      </c>
      <c r="Q4337" s="162" t="s">
        <v>7583</v>
      </c>
      <c r="R4337" s="164">
        <v>5243.87</v>
      </c>
      <c r="S4337" s="163" t="s">
        <v>5657</v>
      </c>
      <c r="T4337" s="163"/>
      <c r="U4337" s="161" t="s">
        <v>10</v>
      </c>
      <c r="V4337" s="161" t="s">
        <v>11</v>
      </c>
      <c r="W4337" s="161" t="s">
        <v>12</v>
      </c>
      <c r="X4337" s="161" t="s">
        <v>13</v>
      </c>
      <c r="Y4337" s="169">
        <v>6210</v>
      </c>
      <c r="Z4337" s="169">
        <v>9041101</v>
      </c>
      <c r="AA4337" s="166">
        <v>5.0469384612423243E-2</v>
      </c>
      <c r="AB4337" s="167" t="s">
        <v>5975</v>
      </c>
      <c r="AC4337" s="168" t="s">
        <v>3166</v>
      </c>
    </row>
    <row r="4338" spans="1:29" x14ac:dyDescent="0.3">
      <c r="A4338" s="156" t="s">
        <v>2735</v>
      </c>
      <c r="B4338" s="157">
        <v>3</v>
      </c>
      <c r="C4338" s="158" t="s">
        <v>1473</v>
      </c>
      <c r="D4338" s="158" t="s">
        <v>412</v>
      </c>
      <c r="E4338" s="156" t="s">
        <v>2722</v>
      </c>
      <c r="F4338" s="159" t="s">
        <v>5599</v>
      </c>
      <c r="G4338" s="158" t="s">
        <v>341</v>
      </c>
      <c r="H4338" s="160">
        <v>45363</v>
      </c>
      <c r="I4338" s="160">
        <v>45894</v>
      </c>
      <c r="J4338" s="161" t="s">
        <v>6707</v>
      </c>
      <c r="K4338" s="162"/>
      <c r="L4338" s="163" t="s">
        <v>6068</v>
      </c>
      <c r="M4338" s="171">
        <v>0</v>
      </c>
      <c r="N4338" s="164">
        <v>5243.88</v>
      </c>
      <c r="O4338" s="162" t="s">
        <v>7603</v>
      </c>
      <c r="P4338" s="160">
        <v>45894</v>
      </c>
      <c r="Q4338" s="162" t="s">
        <v>7585</v>
      </c>
      <c r="R4338" s="164">
        <v>5243.88</v>
      </c>
      <c r="S4338" s="158" t="s">
        <v>5657</v>
      </c>
      <c r="T4338" s="163"/>
      <c r="U4338" s="161" t="s">
        <v>10</v>
      </c>
      <c r="V4338" s="161" t="s">
        <v>11</v>
      </c>
      <c r="W4338" s="161" t="s">
        <v>12</v>
      </c>
      <c r="X4338" s="161" t="s">
        <v>13</v>
      </c>
      <c r="Y4338" s="169">
        <v>6210</v>
      </c>
      <c r="Z4338" s="169">
        <v>9041101</v>
      </c>
      <c r="AA4338" s="166">
        <v>5.0469480856961367E-2</v>
      </c>
      <c r="AB4338" s="167" t="s">
        <v>5975</v>
      </c>
      <c r="AC4338" s="168" t="s">
        <v>3166</v>
      </c>
    </row>
    <row r="4339" spans="1:29" x14ac:dyDescent="0.3">
      <c r="A4339" s="156" t="s">
        <v>2735</v>
      </c>
      <c r="B4339" s="157">
        <v>3</v>
      </c>
      <c r="C4339" s="158" t="s">
        <v>1473</v>
      </c>
      <c r="D4339" s="158" t="s">
        <v>412</v>
      </c>
      <c r="E4339" s="156" t="s">
        <v>2722</v>
      </c>
      <c r="F4339" s="159" t="s">
        <v>5599</v>
      </c>
      <c r="G4339" s="158" t="s">
        <v>341</v>
      </c>
      <c r="H4339" s="160">
        <v>45363</v>
      </c>
      <c r="I4339" s="160">
        <v>45894</v>
      </c>
      <c r="J4339" s="161" t="s">
        <v>6707</v>
      </c>
      <c r="K4339" s="162"/>
      <c r="L4339" s="163" t="s">
        <v>6068</v>
      </c>
      <c r="M4339" s="171">
        <v>0</v>
      </c>
      <c r="N4339" s="164">
        <v>5243.88</v>
      </c>
      <c r="O4339" s="162" t="s">
        <v>7604</v>
      </c>
      <c r="P4339" s="160">
        <v>45894</v>
      </c>
      <c r="Q4339" s="162" t="s">
        <v>7585</v>
      </c>
      <c r="R4339" s="164">
        <v>5243.88</v>
      </c>
      <c r="S4339" s="163" t="s">
        <v>5657</v>
      </c>
      <c r="T4339" s="163"/>
      <c r="U4339" s="161" t="s">
        <v>10</v>
      </c>
      <c r="V4339" s="161" t="s">
        <v>11</v>
      </c>
      <c r="W4339" s="161" t="s">
        <v>12</v>
      </c>
      <c r="X4339" s="161" t="s">
        <v>13</v>
      </c>
      <c r="Y4339" s="165">
        <v>6210</v>
      </c>
      <c r="Z4339" s="165">
        <v>9041101</v>
      </c>
      <c r="AA4339" s="166">
        <v>5.0469480856961367E-2</v>
      </c>
      <c r="AB4339" s="167" t="s">
        <v>5975</v>
      </c>
      <c r="AC4339" s="168" t="s">
        <v>3166</v>
      </c>
    </row>
    <row r="4340" spans="1:29" x14ac:dyDescent="0.3">
      <c r="A4340" s="156" t="s">
        <v>2735</v>
      </c>
      <c r="B4340" s="157">
        <v>3</v>
      </c>
      <c r="C4340" s="156" t="s">
        <v>1473</v>
      </c>
      <c r="D4340" s="163" t="s">
        <v>412</v>
      </c>
      <c r="E4340" s="156" t="s">
        <v>2722</v>
      </c>
      <c r="F4340" s="159" t="s">
        <v>5599</v>
      </c>
      <c r="G4340" s="156" t="s">
        <v>341</v>
      </c>
      <c r="H4340" s="160">
        <v>45363</v>
      </c>
      <c r="I4340" s="160">
        <v>45911</v>
      </c>
      <c r="J4340" s="161" t="s">
        <v>6707</v>
      </c>
      <c r="K4340" s="162"/>
      <c r="L4340" s="163" t="s">
        <v>6068</v>
      </c>
      <c r="M4340" s="171">
        <v>0</v>
      </c>
      <c r="N4340" s="164">
        <v>5243.87</v>
      </c>
      <c r="O4340" s="162" t="s">
        <v>7605</v>
      </c>
      <c r="P4340" s="160">
        <v>45911</v>
      </c>
      <c r="Q4340" s="162" t="s">
        <v>7606</v>
      </c>
      <c r="R4340" s="164">
        <v>5243.87</v>
      </c>
      <c r="S4340" s="162" t="s">
        <v>5657</v>
      </c>
      <c r="T4340" s="163"/>
      <c r="U4340" s="161" t="s">
        <v>10</v>
      </c>
      <c r="V4340" s="161" t="s">
        <v>11</v>
      </c>
      <c r="W4340" s="161" t="s">
        <v>12</v>
      </c>
      <c r="X4340" s="161" t="s">
        <v>13</v>
      </c>
      <c r="Y4340" s="169">
        <v>6210</v>
      </c>
      <c r="Z4340" s="169">
        <v>9041101</v>
      </c>
      <c r="AA4340" s="166">
        <v>5.0469384612423243E-2</v>
      </c>
      <c r="AB4340" s="158" t="s">
        <v>5975</v>
      </c>
      <c r="AC4340" s="168" t="s">
        <v>3166</v>
      </c>
    </row>
    <row r="4341" spans="1:29" x14ac:dyDescent="0.3">
      <c r="A4341" s="156" t="s">
        <v>2735</v>
      </c>
      <c r="B4341" s="157">
        <v>3</v>
      </c>
      <c r="C4341" s="158" t="s">
        <v>1473</v>
      </c>
      <c r="D4341" s="158" t="s">
        <v>412</v>
      </c>
      <c r="E4341" s="156" t="s">
        <v>2722</v>
      </c>
      <c r="F4341" s="159" t="s">
        <v>5599</v>
      </c>
      <c r="G4341" s="158" t="s">
        <v>341</v>
      </c>
      <c r="H4341" s="160">
        <v>45363</v>
      </c>
      <c r="I4341" s="160">
        <v>45911</v>
      </c>
      <c r="J4341" s="161" t="s">
        <v>6707</v>
      </c>
      <c r="K4341" s="162"/>
      <c r="L4341" s="163" t="s">
        <v>6068</v>
      </c>
      <c r="M4341" s="171">
        <v>0</v>
      </c>
      <c r="N4341" s="164">
        <v>5243.88</v>
      </c>
      <c r="O4341" s="162" t="s">
        <v>7607</v>
      </c>
      <c r="P4341" s="160">
        <v>45911</v>
      </c>
      <c r="Q4341" s="162" t="s">
        <v>7606</v>
      </c>
      <c r="R4341" s="164">
        <v>5243.88</v>
      </c>
      <c r="S4341" s="163" t="s">
        <v>5657</v>
      </c>
      <c r="T4341" s="163"/>
      <c r="U4341" s="161" t="s">
        <v>10</v>
      </c>
      <c r="V4341" s="161" t="s">
        <v>11</v>
      </c>
      <c r="W4341" s="161" t="s">
        <v>12</v>
      </c>
      <c r="X4341" s="161" t="s">
        <v>13</v>
      </c>
      <c r="Y4341" s="165">
        <v>6210</v>
      </c>
      <c r="Z4341" s="165">
        <v>9041101</v>
      </c>
      <c r="AA4341" s="166">
        <v>5.0469480856961367E-2</v>
      </c>
      <c r="AB4341" s="167" t="s">
        <v>5975</v>
      </c>
      <c r="AC4341" s="168" t="s">
        <v>3166</v>
      </c>
    </row>
    <row r="4342" spans="1:29" x14ac:dyDescent="0.3">
      <c r="A4342" s="156" t="s">
        <v>2735</v>
      </c>
      <c r="B4342" s="157">
        <v>3</v>
      </c>
      <c r="C4342" s="158" t="s">
        <v>1473</v>
      </c>
      <c r="D4342" s="158" t="s">
        <v>412</v>
      </c>
      <c r="E4342" s="156" t="s">
        <v>2722</v>
      </c>
      <c r="F4342" s="159" t="s">
        <v>5599</v>
      </c>
      <c r="G4342" s="158" t="s">
        <v>341</v>
      </c>
      <c r="H4342" s="160">
        <v>45363</v>
      </c>
      <c r="I4342" s="160">
        <v>45971</v>
      </c>
      <c r="J4342" s="161" t="s">
        <v>6707</v>
      </c>
      <c r="K4342" s="162"/>
      <c r="L4342" s="163" t="s">
        <v>6068</v>
      </c>
      <c r="M4342" s="171">
        <v>0</v>
      </c>
      <c r="N4342" s="164">
        <v>5243.87</v>
      </c>
      <c r="O4342" s="162" t="s">
        <v>7808</v>
      </c>
      <c r="P4342" s="160">
        <v>45971</v>
      </c>
      <c r="Q4342" s="162" t="s">
        <v>7806</v>
      </c>
      <c r="R4342" s="164">
        <v>5243.87</v>
      </c>
      <c r="S4342" s="163" t="s">
        <v>5657</v>
      </c>
      <c r="T4342" s="163"/>
      <c r="U4342" s="161" t="s">
        <v>10</v>
      </c>
      <c r="V4342" s="161" t="s">
        <v>11</v>
      </c>
      <c r="W4342" s="161" t="s">
        <v>12</v>
      </c>
      <c r="X4342" s="161" t="s">
        <v>13</v>
      </c>
      <c r="Y4342" s="165">
        <v>6210</v>
      </c>
      <c r="Z4342" s="165">
        <v>9041101</v>
      </c>
      <c r="AA4342" s="166">
        <v>5.0469384612423243E-2</v>
      </c>
      <c r="AB4342" s="167" t="s">
        <v>5975</v>
      </c>
      <c r="AC4342" s="168" t="s">
        <v>3166</v>
      </c>
    </row>
    <row r="4343" spans="1:29" x14ac:dyDescent="0.3">
      <c r="A4343" s="156" t="s">
        <v>2735</v>
      </c>
      <c r="B4343" s="157">
        <v>3</v>
      </c>
      <c r="C4343" s="158" t="s">
        <v>1473</v>
      </c>
      <c r="D4343" s="158" t="s">
        <v>412</v>
      </c>
      <c r="E4343" s="156" t="s">
        <v>2722</v>
      </c>
      <c r="F4343" s="159" t="s">
        <v>5599</v>
      </c>
      <c r="G4343" s="158" t="s">
        <v>341</v>
      </c>
      <c r="H4343" s="160">
        <v>45363</v>
      </c>
      <c r="I4343" s="160">
        <v>46034</v>
      </c>
      <c r="J4343" s="161" t="s">
        <v>6707</v>
      </c>
      <c r="K4343" s="162"/>
      <c r="L4343" s="163" t="s">
        <v>6068</v>
      </c>
      <c r="M4343" s="171">
        <v>0</v>
      </c>
      <c r="N4343" s="164">
        <v>5243.88</v>
      </c>
      <c r="O4343" s="162" t="s">
        <v>8050</v>
      </c>
      <c r="P4343" s="160">
        <v>46034</v>
      </c>
      <c r="Q4343" s="162" t="s">
        <v>8040</v>
      </c>
      <c r="R4343" s="164">
        <v>5243.88</v>
      </c>
      <c r="S4343" s="163" t="s">
        <v>5657</v>
      </c>
      <c r="T4343" s="163"/>
      <c r="U4343" s="161" t="s">
        <v>10</v>
      </c>
      <c r="V4343" s="161" t="s">
        <v>11</v>
      </c>
      <c r="W4343" s="161" t="s">
        <v>12</v>
      </c>
      <c r="X4343" s="161" t="s">
        <v>13</v>
      </c>
      <c r="Y4343" s="165">
        <v>6210</v>
      </c>
      <c r="Z4343" s="165">
        <v>9041101</v>
      </c>
      <c r="AA4343" s="166">
        <v>5.0469480856961367E-2</v>
      </c>
      <c r="AB4343" s="167" t="s">
        <v>5975</v>
      </c>
      <c r="AC4343" s="168" t="s">
        <v>3166</v>
      </c>
    </row>
    <row r="4344" spans="1:29" x14ac:dyDescent="0.3">
      <c r="A4344" s="156" t="s">
        <v>2735</v>
      </c>
      <c r="B4344" s="157">
        <v>3</v>
      </c>
      <c r="C4344" s="158" t="s">
        <v>1473</v>
      </c>
      <c r="D4344" s="158" t="s">
        <v>412</v>
      </c>
      <c r="E4344" s="156" t="s">
        <v>2722</v>
      </c>
      <c r="F4344" s="159" t="s">
        <v>5599</v>
      </c>
      <c r="G4344" s="158" t="s">
        <v>341</v>
      </c>
      <c r="H4344" s="160">
        <v>45363</v>
      </c>
      <c r="I4344" s="160">
        <v>46079</v>
      </c>
      <c r="J4344" s="161" t="s">
        <v>6707</v>
      </c>
      <c r="K4344" s="162"/>
      <c r="L4344" s="163" t="s">
        <v>6068</v>
      </c>
      <c r="M4344" s="171">
        <v>0</v>
      </c>
      <c r="N4344" s="164">
        <v>5243.88</v>
      </c>
      <c r="O4344" s="162" t="s">
        <v>8051</v>
      </c>
      <c r="P4344" s="160">
        <v>46079</v>
      </c>
      <c r="Q4344" s="162" t="s">
        <v>8049</v>
      </c>
      <c r="R4344" s="164">
        <v>5243.88</v>
      </c>
      <c r="S4344" s="163" t="s">
        <v>5657</v>
      </c>
      <c r="T4344" s="163"/>
      <c r="U4344" s="161" t="s">
        <v>10</v>
      </c>
      <c r="V4344" s="161" t="s">
        <v>11</v>
      </c>
      <c r="W4344" s="161" t="s">
        <v>12</v>
      </c>
      <c r="X4344" s="161" t="s">
        <v>13</v>
      </c>
      <c r="Y4344" s="165">
        <v>6210</v>
      </c>
      <c r="Z4344" s="165">
        <v>9041101</v>
      </c>
      <c r="AA4344" s="166">
        <v>5.0469480856961367E-2</v>
      </c>
      <c r="AB4344" s="172" t="s">
        <v>5975</v>
      </c>
      <c r="AC4344" s="168" t="s">
        <v>3166</v>
      </c>
    </row>
    <row r="4345" spans="1:29" x14ac:dyDescent="0.3">
      <c r="A4345" s="156" t="s">
        <v>2735</v>
      </c>
      <c r="B4345" s="157">
        <v>3</v>
      </c>
      <c r="C4345" s="156" t="s">
        <v>1473</v>
      </c>
      <c r="D4345" s="158" t="s">
        <v>412</v>
      </c>
      <c r="E4345" s="156" t="s">
        <v>2722</v>
      </c>
      <c r="F4345" s="159" t="s">
        <v>5599</v>
      </c>
      <c r="G4345" s="156" t="s">
        <v>341</v>
      </c>
      <c r="H4345" s="160">
        <v>45363</v>
      </c>
      <c r="I4345" s="160">
        <v>46175</v>
      </c>
      <c r="J4345" s="161" t="s">
        <v>6707</v>
      </c>
      <c r="K4345" s="162"/>
      <c r="L4345" s="163" t="s">
        <v>6068</v>
      </c>
      <c r="M4345" s="171">
        <v>0</v>
      </c>
      <c r="N4345" s="164">
        <v>5243.87</v>
      </c>
      <c r="O4345" s="162" t="s">
        <v>8476</v>
      </c>
      <c r="P4345" s="160">
        <v>46175</v>
      </c>
      <c r="Q4345" s="162" t="s">
        <v>8474</v>
      </c>
      <c r="R4345" s="164">
        <v>5243.87</v>
      </c>
      <c r="S4345" s="162" t="s">
        <v>5657</v>
      </c>
      <c r="T4345" s="163"/>
      <c r="U4345" s="161" t="s">
        <v>10</v>
      </c>
      <c r="V4345" s="161" t="s">
        <v>11</v>
      </c>
      <c r="W4345" s="161" t="s">
        <v>12</v>
      </c>
      <c r="X4345" s="161" t="s">
        <v>13</v>
      </c>
      <c r="Y4345" s="169">
        <v>6210</v>
      </c>
      <c r="Z4345" s="169">
        <v>9041101</v>
      </c>
      <c r="AA4345" s="166">
        <v>5.0469384612423243E-2</v>
      </c>
      <c r="AB4345" s="158" t="s">
        <v>5975</v>
      </c>
      <c r="AC4345" s="168" t="s">
        <v>3166</v>
      </c>
    </row>
    <row r="4346" spans="1:29" x14ac:dyDescent="0.3">
      <c r="A4346" s="156" t="s">
        <v>2735</v>
      </c>
      <c r="B4346" s="157">
        <v>3</v>
      </c>
      <c r="C4346" s="158" t="s">
        <v>1473</v>
      </c>
      <c r="D4346" s="156" t="s">
        <v>412</v>
      </c>
      <c r="E4346" s="156" t="s">
        <v>2722</v>
      </c>
      <c r="F4346" s="162" t="s">
        <v>5599</v>
      </c>
      <c r="G4346" s="158" t="s">
        <v>341</v>
      </c>
      <c r="H4346" s="160">
        <v>45363</v>
      </c>
      <c r="I4346" s="160">
        <v>46945</v>
      </c>
      <c r="J4346" s="161" t="s">
        <v>6707</v>
      </c>
      <c r="K4346" s="162" t="s">
        <v>5971</v>
      </c>
      <c r="L4346" s="158" t="s">
        <v>6068</v>
      </c>
      <c r="M4346" s="171">
        <v>25243.869999999995</v>
      </c>
      <c r="N4346" s="171">
        <v>25243.869999999995</v>
      </c>
      <c r="O4346" s="162"/>
      <c r="P4346" s="160"/>
      <c r="Q4346" s="162"/>
      <c r="R4346" s="171">
        <v>0</v>
      </c>
      <c r="S4346" s="158" t="s">
        <v>5657</v>
      </c>
      <c r="T4346" s="156"/>
      <c r="U4346" s="161" t="s">
        <v>10</v>
      </c>
      <c r="V4346" s="161" t="s">
        <v>11</v>
      </c>
      <c r="W4346" s="161" t="s">
        <v>12</v>
      </c>
      <c r="X4346" s="161" t="s">
        <v>13</v>
      </c>
      <c r="Y4346" s="165">
        <v>6210</v>
      </c>
      <c r="Z4346" s="165">
        <v>9041101</v>
      </c>
      <c r="AA4346" s="166">
        <v>0</v>
      </c>
      <c r="AB4346" s="163" t="s">
        <v>5975</v>
      </c>
      <c r="AC4346" s="168" t="s">
        <v>3166</v>
      </c>
    </row>
    <row r="4347" spans="1:29" x14ac:dyDescent="0.3">
      <c r="A4347" s="156" t="s">
        <v>2825</v>
      </c>
      <c r="B4347" s="157">
        <v>3</v>
      </c>
      <c r="C4347" s="156" t="s">
        <v>1473</v>
      </c>
      <c r="D4347" s="158" t="s">
        <v>436</v>
      </c>
      <c r="E4347" s="156" t="s">
        <v>2722</v>
      </c>
      <c r="F4347" s="159" t="s">
        <v>5599</v>
      </c>
      <c r="G4347" s="156" t="s">
        <v>341</v>
      </c>
      <c r="H4347" s="160">
        <v>45363</v>
      </c>
      <c r="I4347" s="160">
        <v>45461</v>
      </c>
      <c r="J4347" s="161" t="s">
        <v>5251</v>
      </c>
      <c r="K4347" s="162"/>
      <c r="L4347" s="163" t="s">
        <v>6069</v>
      </c>
      <c r="M4347" s="171">
        <v>0</v>
      </c>
      <c r="N4347" s="164">
        <v>34450.01</v>
      </c>
      <c r="O4347" s="158">
        <v>4761</v>
      </c>
      <c r="P4347" s="160">
        <v>45461</v>
      </c>
      <c r="Q4347" s="162" t="s">
        <v>6122</v>
      </c>
      <c r="R4347" s="164">
        <v>34450.01</v>
      </c>
      <c r="S4347" s="163" t="s">
        <v>5859</v>
      </c>
      <c r="T4347" s="163"/>
      <c r="U4347" s="161" t="s">
        <v>10</v>
      </c>
      <c r="V4347" s="161" t="s">
        <v>11</v>
      </c>
      <c r="W4347" s="161" t="s">
        <v>12</v>
      </c>
      <c r="X4347" s="161" t="s">
        <v>13</v>
      </c>
      <c r="Y4347" s="169">
        <v>6210</v>
      </c>
      <c r="Z4347" s="169">
        <v>9131101</v>
      </c>
      <c r="AA4347" s="166">
        <v>0.24970070353243404</v>
      </c>
      <c r="AB4347" s="158" t="s">
        <v>5976</v>
      </c>
      <c r="AC4347" s="168" t="s">
        <v>3202</v>
      </c>
    </row>
    <row r="4348" spans="1:29" x14ac:dyDescent="0.3">
      <c r="A4348" s="156" t="s">
        <v>2825</v>
      </c>
      <c r="B4348" s="157">
        <v>3</v>
      </c>
      <c r="C4348" s="158" t="s">
        <v>1473</v>
      </c>
      <c r="D4348" s="158" t="s">
        <v>436</v>
      </c>
      <c r="E4348" s="156" t="s">
        <v>2722</v>
      </c>
      <c r="F4348" s="159" t="s">
        <v>5599</v>
      </c>
      <c r="G4348" s="158" t="s">
        <v>341</v>
      </c>
      <c r="H4348" s="160">
        <v>45363</v>
      </c>
      <c r="I4348" s="160">
        <v>45461</v>
      </c>
      <c r="J4348" s="161" t="s">
        <v>5251</v>
      </c>
      <c r="K4348" s="162"/>
      <c r="L4348" s="163" t="s">
        <v>6069</v>
      </c>
      <c r="M4348" s="171">
        <v>0</v>
      </c>
      <c r="N4348" s="164">
        <v>2087.88</v>
      </c>
      <c r="O4348" s="162">
        <v>4914</v>
      </c>
      <c r="P4348" s="160">
        <v>45461</v>
      </c>
      <c r="Q4348" s="162" t="s">
        <v>6122</v>
      </c>
      <c r="R4348" s="164">
        <v>2087.88</v>
      </c>
      <c r="S4348" s="163" t="s">
        <v>5859</v>
      </c>
      <c r="T4348" s="163"/>
      <c r="U4348" s="161" t="s">
        <v>10</v>
      </c>
      <c r="V4348" s="161" t="s">
        <v>11</v>
      </c>
      <c r="W4348" s="161" t="s">
        <v>12</v>
      </c>
      <c r="X4348" s="161" t="s">
        <v>13</v>
      </c>
      <c r="Y4348" s="165">
        <v>6210</v>
      </c>
      <c r="Z4348" s="165">
        <v>9131101</v>
      </c>
      <c r="AA4348" s="166">
        <v>1.5133380364513635E-2</v>
      </c>
      <c r="AB4348" s="167" t="s">
        <v>5976</v>
      </c>
      <c r="AC4348" s="168" t="s">
        <v>3202</v>
      </c>
    </row>
    <row r="4349" spans="1:29" x14ac:dyDescent="0.3">
      <c r="A4349" s="156" t="s">
        <v>2825</v>
      </c>
      <c r="B4349" s="157">
        <v>3</v>
      </c>
      <c r="C4349" s="156" t="s">
        <v>1473</v>
      </c>
      <c r="D4349" s="156" t="s">
        <v>436</v>
      </c>
      <c r="E4349" s="156" t="s">
        <v>2722</v>
      </c>
      <c r="F4349" s="159" t="s">
        <v>5599</v>
      </c>
      <c r="G4349" s="156" t="s">
        <v>341</v>
      </c>
      <c r="H4349" s="160">
        <v>45363</v>
      </c>
      <c r="I4349" s="160">
        <v>45595</v>
      </c>
      <c r="J4349" s="161" t="s">
        <v>6174</v>
      </c>
      <c r="K4349" s="162"/>
      <c r="L4349" s="163" t="s">
        <v>6069</v>
      </c>
      <c r="M4349" s="171">
        <v>0</v>
      </c>
      <c r="N4349" s="164">
        <v>4175.76</v>
      </c>
      <c r="O4349" s="162" t="s">
        <v>6555</v>
      </c>
      <c r="P4349" s="160">
        <v>45595</v>
      </c>
      <c r="Q4349" s="162" t="s">
        <v>6551</v>
      </c>
      <c r="R4349" s="164">
        <v>4175.76</v>
      </c>
      <c r="S4349" s="158" t="s">
        <v>5859</v>
      </c>
      <c r="T4349" s="163"/>
      <c r="U4349" s="161" t="s">
        <v>10</v>
      </c>
      <c r="V4349" s="161" t="s">
        <v>11</v>
      </c>
      <c r="W4349" s="161" t="s">
        <v>12</v>
      </c>
      <c r="X4349" s="161" t="s">
        <v>13</v>
      </c>
      <c r="Y4349" s="169">
        <v>6210</v>
      </c>
      <c r="Z4349" s="169">
        <v>9131101</v>
      </c>
      <c r="AA4349" s="166">
        <v>3.0266760729027269E-2</v>
      </c>
      <c r="AB4349" s="158" t="s">
        <v>5976</v>
      </c>
      <c r="AC4349" s="168" t="s">
        <v>3202</v>
      </c>
    </row>
    <row r="4350" spans="1:29" x14ac:dyDescent="0.3">
      <c r="A4350" s="156" t="s">
        <v>2825</v>
      </c>
      <c r="B4350" s="157">
        <v>3</v>
      </c>
      <c r="C4350" s="156" t="s">
        <v>1473</v>
      </c>
      <c r="D4350" s="158" t="s">
        <v>436</v>
      </c>
      <c r="E4350" s="156" t="s">
        <v>2722</v>
      </c>
      <c r="F4350" s="159" t="s">
        <v>5599</v>
      </c>
      <c r="G4350" s="156" t="s">
        <v>341</v>
      </c>
      <c r="H4350" s="160">
        <v>45363</v>
      </c>
      <c r="I4350" s="160">
        <v>45622</v>
      </c>
      <c r="J4350" s="161" t="s">
        <v>6174</v>
      </c>
      <c r="K4350" s="173"/>
      <c r="L4350" s="158" t="s">
        <v>6069</v>
      </c>
      <c r="M4350" s="171">
        <v>0</v>
      </c>
      <c r="N4350" s="164">
        <v>2087.88</v>
      </c>
      <c r="O4350" s="162" t="s">
        <v>6556</v>
      </c>
      <c r="P4350" s="160">
        <v>45622</v>
      </c>
      <c r="Q4350" s="162" t="s">
        <v>6549</v>
      </c>
      <c r="R4350" s="164">
        <v>2087.88</v>
      </c>
      <c r="S4350" s="162" t="s">
        <v>5859</v>
      </c>
      <c r="T4350" s="163"/>
      <c r="U4350" s="161" t="s">
        <v>10</v>
      </c>
      <c r="V4350" s="161" t="s">
        <v>11</v>
      </c>
      <c r="W4350" s="161" t="s">
        <v>12</v>
      </c>
      <c r="X4350" s="161" t="s">
        <v>13</v>
      </c>
      <c r="Y4350" s="165">
        <v>6210</v>
      </c>
      <c r="Z4350" s="169">
        <v>9131101</v>
      </c>
      <c r="AA4350" s="166">
        <v>1.5133380364513635E-2</v>
      </c>
      <c r="AB4350" s="158" t="s">
        <v>5976</v>
      </c>
      <c r="AC4350" s="168" t="s">
        <v>3202</v>
      </c>
    </row>
    <row r="4351" spans="1:29" x14ac:dyDescent="0.3">
      <c r="A4351" s="156" t="s">
        <v>2825</v>
      </c>
      <c r="B4351" s="157">
        <v>3</v>
      </c>
      <c r="C4351" s="158" t="s">
        <v>1473</v>
      </c>
      <c r="D4351" s="158" t="s">
        <v>436</v>
      </c>
      <c r="E4351" s="156" t="s">
        <v>2722</v>
      </c>
      <c r="F4351" s="158" t="s">
        <v>5599</v>
      </c>
      <c r="G4351" s="158" t="s">
        <v>341</v>
      </c>
      <c r="H4351" s="160">
        <v>45363</v>
      </c>
      <c r="I4351" s="160">
        <v>45737</v>
      </c>
      <c r="J4351" s="161" t="s">
        <v>6174</v>
      </c>
      <c r="K4351" s="162"/>
      <c r="L4351" s="158" t="s">
        <v>6069</v>
      </c>
      <c r="M4351" s="171">
        <v>0</v>
      </c>
      <c r="N4351" s="171">
        <v>2087.88</v>
      </c>
      <c r="O4351" s="162" t="s">
        <v>7139</v>
      </c>
      <c r="P4351" s="160">
        <v>45737</v>
      </c>
      <c r="Q4351" s="162" t="s">
        <v>7127</v>
      </c>
      <c r="R4351" s="171">
        <v>2087.88</v>
      </c>
      <c r="S4351" s="163" t="s">
        <v>5859</v>
      </c>
      <c r="T4351" s="156"/>
      <c r="U4351" s="161" t="s">
        <v>10</v>
      </c>
      <c r="V4351" s="161" t="s">
        <v>11</v>
      </c>
      <c r="W4351" s="161" t="s">
        <v>12</v>
      </c>
      <c r="X4351" s="161" t="s">
        <v>13</v>
      </c>
      <c r="Y4351" s="165">
        <v>6210</v>
      </c>
      <c r="Z4351" s="165">
        <v>9131101</v>
      </c>
      <c r="AA4351" s="166">
        <v>1.5133380364513635E-2</v>
      </c>
      <c r="AB4351" s="158" t="s">
        <v>5976</v>
      </c>
      <c r="AC4351" s="168" t="s">
        <v>3202</v>
      </c>
    </row>
    <row r="4352" spans="1:29" x14ac:dyDescent="0.3">
      <c r="A4352" s="156" t="s">
        <v>2825</v>
      </c>
      <c r="B4352" s="157">
        <v>3</v>
      </c>
      <c r="C4352" s="158" t="s">
        <v>1473</v>
      </c>
      <c r="D4352" s="158" t="s">
        <v>436</v>
      </c>
      <c r="E4352" s="156" t="s">
        <v>2722</v>
      </c>
      <c r="F4352" s="159" t="s">
        <v>5599</v>
      </c>
      <c r="G4352" s="158" t="s">
        <v>341</v>
      </c>
      <c r="H4352" s="160">
        <v>45363</v>
      </c>
      <c r="I4352" s="160">
        <v>45825</v>
      </c>
      <c r="J4352" s="161" t="s">
        <v>6174</v>
      </c>
      <c r="K4352" s="162"/>
      <c r="L4352" s="163" t="s">
        <v>6069</v>
      </c>
      <c r="M4352" s="171">
        <v>0</v>
      </c>
      <c r="N4352" s="164">
        <v>2609.85</v>
      </c>
      <c r="O4352" s="162" t="s">
        <v>7140</v>
      </c>
      <c r="P4352" s="160">
        <v>45825</v>
      </c>
      <c r="Q4352" s="162" t="s">
        <v>7120</v>
      </c>
      <c r="R4352" s="164">
        <v>2609.85</v>
      </c>
      <c r="S4352" s="163" t="s">
        <v>5859</v>
      </c>
      <c r="T4352" s="163"/>
      <c r="U4352" s="161" t="s">
        <v>10</v>
      </c>
      <c r="V4352" s="161" t="s">
        <v>11</v>
      </c>
      <c r="W4352" s="161" t="s">
        <v>12</v>
      </c>
      <c r="X4352" s="161" t="s">
        <v>13</v>
      </c>
      <c r="Y4352" s="165">
        <v>6210</v>
      </c>
      <c r="Z4352" s="165">
        <v>9131101</v>
      </c>
      <c r="AA4352" s="166">
        <v>1.8916725455642044E-2</v>
      </c>
      <c r="AB4352" s="167" t="s">
        <v>5976</v>
      </c>
      <c r="AC4352" s="168" t="s">
        <v>3202</v>
      </c>
    </row>
    <row r="4353" spans="1:29" x14ac:dyDescent="0.3">
      <c r="A4353" s="156" t="s">
        <v>2825</v>
      </c>
      <c r="B4353" s="157">
        <v>3</v>
      </c>
      <c r="C4353" s="158" t="s">
        <v>1473</v>
      </c>
      <c r="D4353" s="158" t="s">
        <v>436</v>
      </c>
      <c r="E4353" s="156" t="s">
        <v>2722</v>
      </c>
      <c r="F4353" s="159" t="s">
        <v>5599</v>
      </c>
      <c r="G4353" s="156" t="s">
        <v>341</v>
      </c>
      <c r="H4353" s="160">
        <v>45363</v>
      </c>
      <c r="I4353" s="160">
        <v>45855</v>
      </c>
      <c r="J4353" s="161" t="s">
        <v>6174</v>
      </c>
      <c r="K4353" s="162"/>
      <c r="L4353" s="163" t="s">
        <v>6069</v>
      </c>
      <c r="M4353" s="171">
        <v>0</v>
      </c>
      <c r="N4353" s="164">
        <v>7829.54</v>
      </c>
      <c r="O4353" s="162" t="s">
        <v>7608</v>
      </c>
      <c r="P4353" s="160">
        <v>45855</v>
      </c>
      <c r="Q4353" s="162" t="s">
        <v>7583</v>
      </c>
      <c r="R4353" s="164">
        <v>7829.54</v>
      </c>
      <c r="S4353" s="162" t="s">
        <v>5859</v>
      </c>
      <c r="T4353" s="163"/>
      <c r="U4353" s="161" t="s">
        <v>10</v>
      </c>
      <c r="V4353" s="161" t="s">
        <v>11</v>
      </c>
      <c r="W4353" s="161" t="s">
        <v>12</v>
      </c>
      <c r="X4353" s="161" t="s">
        <v>13</v>
      </c>
      <c r="Y4353" s="169">
        <v>6210</v>
      </c>
      <c r="Z4353" s="169">
        <v>9131101</v>
      </c>
      <c r="AA4353" s="166">
        <v>5.6750103884885182E-2</v>
      </c>
      <c r="AB4353" s="183" t="s">
        <v>5976</v>
      </c>
      <c r="AC4353" s="168" t="s">
        <v>3202</v>
      </c>
    </row>
    <row r="4354" spans="1:29" x14ac:dyDescent="0.3">
      <c r="A4354" s="156" t="s">
        <v>2825</v>
      </c>
      <c r="B4354" s="157">
        <v>3</v>
      </c>
      <c r="C4354" s="158" t="s">
        <v>1473</v>
      </c>
      <c r="D4354" s="158" t="s">
        <v>436</v>
      </c>
      <c r="E4354" s="156" t="s">
        <v>2722</v>
      </c>
      <c r="F4354" s="159" t="s">
        <v>5599</v>
      </c>
      <c r="G4354" s="158" t="s">
        <v>341</v>
      </c>
      <c r="H4354" s="160">
        <v>45363</v>
      </c>
      <c r="I4354" s="160">
        <v>45894</v>
      </c>
      <c r="J4354" s="161" t="s">
        <v>6707</v>
      </c>
      <c r="K4354" s="162"/>
      <c r="L4354" s="163" t="s">
        <v>6069</v>
      </c>
      <c r="M4354" s="171">
        <v>0</v>
      </c>
      <c r="N4354" s="164">
        <v>2609.85</v>
      </c>
      <c r="O4354" s="162" t="s">
        <v>7609</v>
      </c>
      <c r="P4354" s="160">
        <v>45894</v>
      </c>
      <c r="Q4354" s="162" t="s">
        <v>7585</v>
      </c>
      <c r="R4354" s="164">
        <v>2609.85</v>
      </c>
      <c r="S4354" s="163" t="s">
        <v>5859</v>
      </c>
      <c r="T4354" s="163"/>
      <c r="U4354" s="161" t="s">
        <v>10</v>
      </c>
      <c r="V4354" s="161" t="s">
        <v>11</v>
      </c>
      <c r="W4354" s="161" t="s">
        <v>12</v>
      </c>
      <c r="X4354" s="161" t="s">
        <v>13</v>
      </c>
      <c r="Y4354" s="169">
        <v>6210</v>
      </c>
      <c r="Z4354" s="169">
        <v>9131101</v>
      </c>
      <c r="AA4354" s="166">
        <v>1.8916725455642044E-2</v>
      </c>
      <c r="AB4354" s="167" t="s">
        <v>5976</v>
      </c>
      <c r="AC4354" s="168" t="s">
        <v>3202</v>
      </c>
    </row>
    <row r="4355" spans="1:29" x14ac:dyDescent="0.3">
      <c r="A4355" s="156" t="s">
        <v>2825</v>
      </c>
      <c r="B4355" s="157">
        <v>3</v>
      </c>
      <c r="C4355" s="158" t="s">
        <v>1473</v>
      </c>
      <c r="D4355" s="158" t="s">
        <v>436</v>
      </c>
      <c r="E4355" s="156" t="s">
        <v>2722</v>
      </c>
      <c r="F4355" s="159" t="s">
        <v>5599</v>
      </c>
      <c r="G4355" s="156" t="s">
        <v>341</v>
      </c>
      <c r="H4355" s="160">
        <v>45363</v>
      </c>
      <c r="I4355" s="160">
        <v>45894</v>
      </c>
      <c r="J4355" s="161" t="s">
        <v>6707</v>
      </c>
      <c r="K4355" s="162"/>
      <c r="L4355" s="163" t="s">
        <v>6069</v>
      </c>
      <c r="M4355" s="171">
        <v>0</v>
      </c>
      <c r="N4355" s="164">
        <v>5219.7</v>
      </c>
      <c r="O4355" s="162" t="s">
        <v>7610</v>
      </c>
      <c r="P4355" s="160">
        <v>45894</v>
      </c>
      <c r="Q4355" s="162" t="s">
        <v>7585</v>
      </c>
      <c r="R4355" s="164">
        <v>5219.7</v>
      </c>
      <c r="S4355" s="163" t="s">
        <v>5859</v>
      </c>
      <c r="T4355" s="163"/>
      <c r="U4355" s="161" t="s">
        <v>10</v>
      </c>
      <c r="V4355" s="161" t="s">
        <v>11</v>
      </c>
      <c r="W4355" s="161" t="s">
        <v>12</v>
      </c>
      <c r="X4355" s="161" t="s">
        <v>13</v>
      </c>
      <c r="Y4355" s="169">
        <v>6210</v>
      </c>
      <c r="Z4355" s="169">
        <v>9131101</v>
      </c>
      <c r="AA4355" s="166">
        <v>3.7833450911284087E-2</v>
      </c>
      <c r="AB4355" s="158" t="s">
        <v>5976</v>
      </c>
      <c r="AC4355" s="168" t="s">
        <v>3202</v>
      </c>
    </row>
    <row r="4356" spans="1:29" x14ac:dyDescent="0.3">
      <c r="A4356" s="156" t="s">
        <v>2825</v>
      </c>
      <c r="B4356" s="157">
        <v>3</v>
      </c>
      <c r="C4356" s="158" t="s">
        <v>1473</v>
      </c>
      <c r="D4356" s="156" t="s">
        <v>436</v>
      </c>
      <c r="E4356" s="156" t="s">
        <v>2722</v>
      </c>
      <c r="F4356" s="158" t="s">
        <v>5599</v>
      </c>
      <c r="G4356" s="158" t="s">
        <v>341</v>
      </c>
      <c r="H4356" s="179">
        <v>45363</v>
      </c>
      <c r="I4356" s="179">
        <v>45922</v>
      </c>
      <c r="J4356" s="161" t="s">
        <v>6707</v>
      </c>
      <c r="K4356" s="162"/>
      <c r="L4356" s="158" t="s">
        <v>6069</v>
      </c>
      <c r="M4356" s="171">
        <v>0</v>
      </c>
      <c r="N4356" s="171">
        <v>5219.71</v>
      </c>
      <c r="O4356" s="162" t="s">
        <v>7611</v>
      </c>
      <c r="P4356" s="160">
        <v>45922</v>
      </c>
      <c r="Q4356" s="162" t="s">
        <v>7588</v>
      </c>
      <c r="R4356" s="171">
        <v>5219.71</v>
      </c>
      <c r="S4356" s="162" t="s">
        <v>5859</v>
      </c>
      <c r="T4356" s="156"/>
      <c r="U4356" s="161" t="s">
        <v>10</v>
      </c>
      <c r="V4356" s="161" t="s">
        <v>11</v>
      </c>
      <c r="W4356" s="161" t="s">
        <v>12</v>
      </c>
      <c r="X4356" s="161" t="s">
        <v>13</v>
      </c>
      <c r="Y4356" s="165">
        <v>6210</v>
      </c>
      <c r="Z4356" s="165">
        <v>9131101</v>
      </c>
      <c r="AA4356" s="166">
        <v>3.7833523393325033E-2</v>
      </c>
      <c r="AB4356" s="158" t="s">
        <v>5976</v>
      </c>
      <c r="AC4356" s="168" t="s">
        <v>3202</v>
      </c>
    </row>
    <row r="4357" spans="1:29" x14ac:dyDescent="0.3">
      <c r="A4357" s="156" t="s">
        <v>2825</v>
      </c>
      <c r="B4357" s="157">
        <v>3</v>
      </c>
      <c r="C4357" s="158" t="s">
        <v>1473</v>
      </c>
      <c r="D4357" s="158" t="s">
        <v>436</v>
      </c>
      <c r="E4357" s="156" t="s">
        <v>2722</v>
      </c>
      <c r="F4357" s="159" t="s">
        <v>5599</v>
      </c>
      <c r="G4357" s="158" t="s">
        <v>341</v>
      </c>
      <c r="H4357" s="160">
        <v>45363</v>
      </c>
      <c r="I4357" s="160">
        <v>45971</v>
      </c>
      <c r="J4357" s="161" t="s">
        <v>6707</v>
      </c>
      <c r="K4357" s="162"/>
      <c r="L4357" s="163" t="s">
        <v>6069</v>
      </c>
      <c r="M4357" s="171">
        <v>0</v>
      </c>
      <c r="N4357" s="164">
        <v>5219.7</v>
      </c>
      <c r="O4357" s="162" t="s">
        <v>7809</v>
      </c>
      <c r="P4357" s="160">
        <v>45971</v>
      </c>
      <c r="Q4357" s="162" t="s">
        <v>7806</v>
      </c>
      <c r="R4357" s="164">
        <v>5219.7</v>
      </c>
      <c r="S4357" s="163" t="s">
        <v>5859</v>
      </c>
      <c r="T4357" s="163"/>
      <c r="U4357" s="161" t="s">
        <v>10</v>
      </c>
      <c r="V4357" s="161" t="s">
        <v>11</v>
      </c>
      <c r="W4357" s="161" t="s">
        <v>12</v>
      </c>
      <c r="X4357" s="161" t="s">
        <v>13</v>
      </c>
      <c r="Y4357" s="165">
        <v>6210</v>
      </c>
      <c r="Z4357" s="165">
        <v>9131101</v>
      </c>
      <c r="AA4357" s="166">
        <v>3.7833450911284087E-2</v>
      </c>
      <c r="AB4357" s="167" t="s">
        <v>5976</v>
      </c>
      <c r="AC4357" s="168" t="s">
        <v>3202</v>
      </c>
    </row>
    <row r="4358" spans="1:29" x14ac:dyDescent="0.3">
      <c r="A4358" s="156" t="s">
        <v>2825</v>
      </c>
      <c r="B4358" s="157">
        <v>3</v>
      </c>
      <c r="C4358" s="158" t="s">
        <v>1473</v>
      </c>
      <c r="D4358" s="158" t="s">
        <v>436</v>
      </c>
      <c r="E4358" s="156" t="s">
        <v>2722</v>
      </c>
      <c r="F4358" s="159" t="s">
        <v>5599</v>
      </c>
      <c r="G4358" s="158" t="s">
        <v>341</v>
      </c>
      <c r="H4358" s="160">
        <v>45363</v>
      </c>
      <c r="I4358" s="160">
        <v>46002</v>
      </c>
      <c r="J4358" s="161" t="s">
        <v>6707</v>
      </c>
      <c r="K4358" s="162"/>
      <c r="L4358" s="163" t="s">
        <v>6069</v>
      </c>
      <c r="M4358" s="171">
        <v>0</v>
      </c>
      <c r="N4358" s="164">
        <v>5219.7</v>
      </c>
      <c r="O4358" s="162" t="s">
        <v>8052</v>
      </c>
      <c r="P4358" s="160">
        <v>46002</v>
      </c>
      <c r="Q4358" s="162" t="s">
        <v>8038</v>
      </c>
      <c r="R4358" s="164">
        <v>5219.7</v>
      </c>
      <c r="S4358" s="163" t="s">
        <v>5859</v>
      </c>
      <c r="T4358" s="163"/>
      <c r="U4358" s="161" t="s">
        <v>10</v>
      </c>
      <c r="V4358" s="161" t="s">
        <v>11</v>
      </c>
      <c r="W4358" s="161" t="s">
        <v>12</v>
      </c>
      <c r="X4358" s="161" t="s">
        <v>13</v>
      </c>
      <c r="Y4358" s="169">
        <v>6210</v>
      </c>
      <c r="Z4358" s="169">
        <v>9131101</v>
      </c>
      <c r="AA4358" s="166">
        <v>3.7833450911284087E-2</v>
      </c>
      <c r="AB4358" s="167" t="s">
        <v>5976</v>
      </c>
      <c r="AC4358" s="168" t="s">
        <v>3202</v>
      </c>
    </row>
    <row r="4359" spans="1:29" x14ac:dyDescent="0.3">
      <c r="A4359" s="156" t="s">
        <v>2825</v>
      </c>
      <c r="B4359" s="157">
        <v>3</v>
      </c>
      <c r="C4359" s="156" t="s">
        <v>1473</v>
      </c>
      <c r="D4359" s="156" t="s">
        <v>436</v>
      </c>
      <c r="E4359" s="156" t="s">
        <v>2722</v>
      </c>
      <c r="F4359" s="159" t="s">
        <v>5599</v>
      </c>
      <c r="G4359" s="156" t="s">
        <v>341</v>
      </c>
      <c r="H4359" s="160">
        <v>45363</v>
      </c>
      <c r="I4359" s="160">
        <v>46034</v>
      </c>
      <c r="J4359" s="161" t="s">
        <v>6707</v>
      </c>
      <c r="K4359" s="162"/>
      <c r="L4359" s="163" t="s">
        <v>6069</v>
      </c>
      <c r="M4359" s="171">
        <v>0</v>
      </c>
      <c r="N4359" s="164">
        <v>5219.7</v>
      </c>
      <c r="O4359" s="162" t="s">
        <v>8053</v>
      </c>
      <c r="P4359" s="160">
        <v>46034</v>
      </c>
      <c r="Q4359" s="162" t="s">
        <v>8040</v>
      </c>
      <c r="R4359" s="164">
        <v>5219.7</v>
      </c>
      <c r="S4359" s="158" t="s">
        <v>5859</v>
      </c>
      <c r="T4359" s="163"/>
      <c r="U4359" s="161" t="s">
        <v>10</v>
      </c>
      <c r="V4359" s="161" t="s">
        <v>11</v>
      </c>
      <c r="W4359" s="161" t="s">
        <v>12</v>
      </c>
      <c r="X4359" s="161" t="s">
        <v>13</v>
      </c>
      <c r="Y4359" s="169">
        <v>6210</v>
      </c>
      <c r="Z4359" s="169">
        <v>9131101</v>
      </c>
      <c r="AA4359" s="166">
        <v>3.7833450911284087E-2</v>
      </c>
      <c r="AB4359" s="183" t="s">
        <v>5976</v>
      </c>
      <c r="AC4359" s="168" t="s">
        <v>3202</v>
      </c>
    </row>
    <row r="4360" spans="1:29" x14ac:dyDescent="0.3">
      <c r="A4360" s="156" t="s">
        <v>2825</v>
      </c>
      <c r="B4360" s="157">
        <v>3</v>
      </c>
      <c r="C4360" s="158" t="s">
        <v>1473</v>
      </c>
      <c r="D4360" s="158" t="s">
        <v>436</v>
      </c>
      <c r="E4360" s="156" t="s">
        <v>2722</v>
      </c>
      <c r="F4360" s="159" t="s">
        <v>5599</v>
      </c>
      <c r="G4360" s="156" t="s">
        <v>341</v>
      </c>
      <c r="H4360" s="160">
        <v>45363</v>
      </c>
      <c r="I4360" s="160">
        <v>46112</v>
      </c>
      <c r="J4360" s="161" t="s">
        <v>6707</v>
      </c>
      <c r="K4360" s="162"/>
      <c r="L4360" s="163" t="s">
        <v>6069</v>
      </c>
      <c r="M4360" s="171">
        <v>0</v>
      </c>
      <c r="N4360" s="164">
        <v>2609.85</v>
      </c>
      <c r="O4360" s="162" t="s">
        <v>8054</v>
      </c>
      <c r="P4360" s="160">
        <v>46112</v>
      </c>
      <c r="Q4360" s="162" t="s">
        <v>8046</v>
      </c>
      <c r="R4360" s="164">
        <v>2609.85</v>
      </c>
      <c r="S4360" s="162" t="s">
        <v>5859</v>
      </c>
      <c r="T4360" s="163"/>
      <c r="U4360" s="161" t="s">
        <v>10</v>
      </c>
      <c r="V4360" s="161" t="s">
        <v>11</v>
      </c>
      <c r="W4360" s="161" t="s">
        <v>12</v>
      </c>
      <c r="X4360" s="161" t="s">
        <v>13</v>
      </c>
      <c r="Y4360" s="169">
        <v>6210</v>
      </c>
      <c r="Z4360" s="169">
        <v>9131101</v>
      </c>
      <c r="AA4360" s="166">
        <v>1.8916725455642044E-2</v>
      </c>
      <c r="AB4360" s="158" t="s">
        <v>5976</v>
      </c>
      <c r="AC4360" s="168" t="s">
        <v>3202</v>
      </c>
    </row>
    <row r="4361" spans="1:29" x14ac:dyDescent="0.3">
      <c r="A4361" s="156" t="s">
        <v>2825</v>
      </c>
      <c r="B4361" s="157">
        <v>3</v>
      </c>
      <c r="C4361" s="156" t="s">
        <v>1473</v>
      </c>
      <c r="D4361" s="156" t="s">
        <v>436</v>
      </c>
      <c r="E4361" s="156" t="s">
        <v>2722</v>
      </c>
      <c r="F4361" s="159" t="s">
        <v>5599</v>
      </c>
      <c r="G4361" s="156" t="s">
        <v>341</v>
      </c>
      <c r="H4361" s="160">
        <v>45363</v>
      </c>
      <c r="I4361" s="160">
        <v>46175</v>
      </c>
      <c r="J4361" s="161" t="s">
        <v>6707</v>
      </c>
      <c r="K4361" s="162"/>
      <c r="L4361" s="163" t="s">
        <v>6069</v>
      </c>
      <c r="M4361" s="171">
        <v>0</v>
      </c>
      <c r="N4361" s="164">
        <v>5219.7</v>
      </c>
      <c r="O4361" s="162" t="s">
        <v>8477</v>
      </c>
      <c r="P4361" s="160">
        <v>46175</v>
      </c>
      <c r="Q4361" s="162" t="s">
        <v>8474</v>
      </c>
      <c r="R4361" s="164">
        <v>5219.7</v>
      </c>
      <c r="S4361" s="162" t="s">
        <v>5859</v>
      </c>
      <c r="T4361" s="163"/>
      <c r="U4361" s="161" t="s">
        <v>10</v>
      </c>
      <c r="V4361" s="161" t="s">
        <v>11</v>
      </c>
      <c r="W4361" s="161" t="s">
        <v>12</v>
      </c>
      <c r="X4361" s="161" t="s">
        <v>13</v>
      </c>
      <c r="Y4361" s="169">
        <v>6210</v>
      </c>
      <c r="Z4361" s="169">
        <v>9131101</v>
      </c>
      <c r="AA4361" s="166">
        <v>3.7833450911284087E-2</v>
      </c>
      <c r="AB4361" s="167" t="s">
        <v>5976</v>
      </c>
      <c r="AC4361" s="168" t="s">
        <v>3202</v>
      </c>
    </row>
    <row r="4362" spans="1:29" x14ac:dyDescent="0.3">
      <c r="A4362" s="156" t="s">
        <v>2825</v>
      </c>
      <c r="B4362" s="157">
        <v>3</v>
      </c>
      <c r="C4362" s="158" t="s">
        <v>1473</v>
      </c>
      <c r="D4362" s="158" t="s">
        <v>436</v>
      </c>
      <c r="E4362" s="156" t="s">
        <v>2722</v>
      </c>
      <c r="F4362" s="159" t="s">
        <v>5599</v>
      </c>
      <c r="G4362" s="158" t="s">
        <v>341</v>
      </c>
      <c r="H4362" s="160">
        <v>45363</v>
      </c>
      <c r="I4362" s="160">
        <v>46175</v>
      </c>
      <c r="J4362" s="161" t="s">
        <v>6707</v>
      </c>
      <c r="K4362" s="162"/>
      <c r="L4362" s="163" t="s">
        <v>6069</v>
      </c>
      <c r="M4362" s="171">
        <v>0</v>
      </c>
      <c r="N4362" s="164">
        <v>5219.7</v>
      </c>
      <c r="O4362" s="162" t="s">
        <v>8478</v>
      </c>
      <c r="P4362" s="160">
        <v>46175</v>
      </c>
      <c r="Q4362" s="162" t="s">
        <v>8474</v>
      </c>
      <c r="R4362" s="164">
        <v>5219.7</v>
      </c>
      <c r="S4362" s="163" t="s">
        <v>5859</v>
      </c>
      <c r="T4362" s="163"/>
      <c r="U4362" s="161" t="s">
        <v>10</v>
      </c>
      <c r="V4362" s="161" t="s">
        <v>11</v>
      </c>
      <c r="W4362" s="161" t="s">
        <v>12</v>
      </c>
      <c r="X4362" s="161" t="s">
        <v>13</v>
      </c>
      <c r="Y4362" s="169">
        <v>6210</v>
      </c>
      <c r="Z4362" s="169">
        <v>9131101</v>
      </c>
      <c r="AA4362" s="166">
        <v>3.7833450911284087E-2</v>
      </c>
      <c r="AB4362" s="167" t="s">
        <v>5976</v>
      </c>
      <c r="AC4362" s="168" t="s">
        <v>3202</v>
      </c>
    </row>
    <row r="4363" spans="1:29" x14ac:dyDescent="0.3">
      <c r="A4363" s="156" t="s">
        <v>2825</v>
      </c>
      <c r="B4363" s="157">
        <v>3</v>
      </c>
      <c r="C4363" s="158" t="s">
        <v>1473</v>
      </c>
      <c r="D4363" s="158" t="s">
        <v>436</v>
      </c>
      <c r="E4363" s="156" t="s">
        <v>2722</v>
      </c>
      <c r="F4363" s="159" t="s">
        <v>5599</v>
      </c>
      <c r="G4363" s="158" t="s">
        <v>341</v>
      </c>
      <c r="H4363" s="160">
        <v>45363</v>
      </c>
      <c r="I4363" s="160">
        <v>46945</v>
      </c>
      <c r="J4363" s="161" t="s">
        <v>6707</v>
      </c>
      <c r="K4363" s="162" t="s">
        <v>5972</v>
      </c>
      <c r="L4363" s="163" t="s">
        <v>6069</v>
      </c>
      <c r="M4363" s="171">
        <v>40878.800000000003</v>
      </c>
      <c r="N4363" s="164">
        <v>40878.800000000003</v>
      </c>
      <c r="O4363" s="162"/>
      <c r="P4363" s="160"/>
      <c r="Q4363" s="162"/>
      <c r="R4363" s="164">
        <v>0</v>
      </c>
      <c r="S4363" s="163" t="s">
        <v>5859</v>
      </c>
      <c r="T4363" s="163"/>
      <c r="U4363" s="161" t="s">
        <v>10</v>
      </c>
      <c r="V4363" s="161" t="s">
        <v>11</v>
      </c>
      <c r="W4363" s="161" t="s">
        <v>12</v>
      </c>
      <c r="X4363" s="161" t="s">
        <v>13</v>
      </c>
      <c r="Y4363" s="169">
        <v>6210</v>
      </c>
      <c r="Z4363" s="169">
        <v>9131101</v>
      </c>
      <c r="AA4363" s="166">
        <v>0</v>
      </c>
      <c r="AB4363" s="158" t="s">
        <v>5976</v>
      </c>
      <c r="AC4363" s="168" t="s">
        <v>3202</v>
      </c>
    </row>
    <row r="4364" spans="1:29" x14ac:dyDescent="0.3">
      <c r="A4364" s="156" t="s">
        <v>2844</v>
      </c>
      <c r="B4364" s="157">
        <v>4</v>
      </c>
      <c r="C4364" s="158" t="s">
        <v>1473</v>
      </c>
      <c r="D4364" s="156" t="s">
        <v>135</v>
      </c>
      <c r="E4364" s="156" t="s">
        <v>2722</v>
      </c>
      <c r="F4364" s="159" t="s">
        <v>5599</v>
      </c>
      <c r="G4364" s="156" t="s">
        <v>341</v>
      </c>
      <c r="H4364" s="160">
        <v>45363</v>
      </c>
      <c r="I4364" s="160">
        <v>45461</v>
      </c>
      <c r="J4364" s="161" t="s">
        <v>5251</v>
      </c>
      <c r="K4364" s="162"/>
      <c r="L4364" s="163" t="s">
        <v>6070</v>
      </c>
      <c r="M4364" s="171">
        <v>0</v>
      </c>
      <c r="N4364" s="164">
        <v>38321.910000000003</v>
      </c>
      <c r="O4364" s="162">
        <v>4760</v>
      </c>
      <c r="P4364" s="160">
        <v>45461</v>
      </c>
      <c r="Q4364" s="162" t="s">
        <v>6122</v>
      </c>
      <c r="R4364" s="164">
        <v>38321.910000000003</v>
      </c>
      <c r="S4364" s="162" t="s">
        <v>5858</v>
      </c>
      <c r="T4364" s="163"/>
      <c r="U4364" s="161" t="s">
        <v>10</v>
      </c>
      <c r="V4364" s="161" t="s">
        <v>11</v>
      </c>
      <c r="W4364" s="161" t="s">
        <v>12</v>
      </c>
      <c r="X4364" s="161" t="s">
        <v>13</v>
      </c>
      <c r="Y4364" s="169">
        <v>6210</v>
      </c>
      <c r="Z4364" s="169">
        <v>9201101</v>
      </c>
      <c r="AA4364" s="166">
        <v>0.25341238277037742</v>
      </c>
      <c r="AB4364" s="158" t="s">
        <v>5977</v>
      </c>
      <c r="AC4364" s="168" t="s">
        <v>3232</v>
      </c>
    </row>
    <row r="4365" spans="1:29" x14ac:dyDescent="0.3">
      <c r="A4365" s="156" t="s">
        <v>2844</v>
      </c>
      <c r="B4365" s="157">
        <v>4</v>
      </c>
      <c r="C4365" s="158" t="s">
        <v>1473</v>
      </c>
      <c r="D4365" s="158" t="s">
        <v>135</v>
      </c>
      <c r="E4365" s="156" t="s">
        <v>2722</v>
      </c>
      <c r="F4365" s="159" t="s">
        <v>5599</v>
      </c>
      <c r="G4365" s="158" t="s">
        <v>341</v>
      </c>
      <c r="H4365" s="160">
        <v>45363</v>
      </c>
      <c r="I4365" s="160">
        <v>45461</v>
      </c>
      <c r="J4365" s="161" t="s">
        <v>5251</v>
      </c>
      <c r="K4365" s="162"/>
      <c r="L4365" s="163" t="s">
        <v>6070</v>
      </c>
      <c r="M4365" s="171">
        <v>0</v>
      </c>
      <c r="N4365" s="164">
        <v>2322.54</v>
      </c>
      <c r="O4365" s="162">
        <v>4913</v>
      </c>
      <c r="P4365" s="160">
        <v>45461</v>
      </c>
      <c r="Q4365" s="162" t="s">
        <v>6122</v>
      </c>
      <c r="R4365" s="164">
        <v>2322.54</v>
      </c>
      <c r="S4365" s="163" t="s">
        <v>5858</v>
      </c>
      <c r="T4365" s="163"/>
      <c r="U4365" s="161" t="s">
        <v>10</v>
      </c>
      <c r="V4365" s="161" t="s">
        <v>11</v>
      </c>
      <c r="W4365" s="161" t="s">
        <v>12</v>
      </c>
      <c r="X4365" s="161" t="s">
        <v>13</v>
      </c>
      <c r="Y4365" s="169">
        <v>6210</v>
      </c>
      <c r="Z4365" s="169">
        <v>9201101</v>
      </c>
      <c r="AA4365" s="166">
        <v>1.5358326228507722E-2</v>
      </c>
      <c r="AB4365" s="167" t="s">
        <v>5977</v>
      </c>
      <c r="AC4365" s="168" t="s">
        <v>3232</v>
      </c>
    </row>
    <row r="4366" spans="1:29" ht="15" customHeight="1" x14ac:dyDescent="0.3">
      <c r="A4366" s="156" t="s">
        <v>2844</v>
      </c>
      <c r="B4366" s="157">
        <v>4</v>
      </c>
      <c r="C4366" s="158" t="s">
        <v>1473</v>
      </c>
      <c r="D4366" s="158" t="s">
        <v>135</v>
      </c>
      <c r="E4366" s="156" t="s">
        <v>2722</v>
      </c>
      <c r="F4366" s="159" t="s">
        <v>5599</v>
      </c>
      <c r="G4366" s="158" t="s">
        <v>341</v>
      </c>
      <c r="H4366" s="160">
        <v>45363</v>
      </c>
      <c r="I4366" s="160">
        <v>45595</v>
      </c>
      <c r="J4366" s="161" t="s">
        <v>6174</v>
      </c>
      <c r="K4366" s="162"/>
      <c r="L4366" s="163" t="s">
        <v>6070</v>
      </c>
      <c r="M4366" s="171">
        <v>0</v>
      </c>
      <c r="N4366" s="164">
        <v>6967.62</v>
      </c>
      <c r="O4366" s="162" t="s">
        <v>6557</v>
      </c>
      <c r="P4366" s="160">
        <v>45595</v>
      </c>
      <c r="Q4366" s="162" t="s">
        <v>6551</v>
      </c>
      <c r="R4366" s="164">
        <v>6967.62</v>
      </c>
      <c r="S4366" s="163" t="s">
        <v>5858</v>
      </c>
      <c r="T4366" s="163"/>
      <c r="U4366" s="161" t="s">
        <v>10</v>
      </c>
      <c r="V4366" s="161" t="s">
        <v>11</v>
      </c>
      <c r="W4366" s="161" t="s">
        <v>12</v>
      </c>
      <c r="X4366" s="161" t="s">
        <v>13</v>
      </c>
      <c r="Y4366" s="165">
        <v>6210</v>
      </c>
      <c r="Z4366" s="165">
        <v>9201101</v>
      </c>
      <c r="AA4366" s="166">
        <v>4.6074978685523169E-2</v>
      </c>
      <c r="AB4366" s="167" t="s">
        <v>5977</v>
      </c>
      <c r="AC4366" s="168" t="s">
        <v>3232</v>
      </c>
    </row>
    <row r="4367" spans="1:29" ht="15" customHeight="1" x14ac:dyDescent="0.3">
      <c r="A4367" s="156" t="s">
        <v>2844</v>
      </c>
      <c r="B4367" s="157">
        <v>4</v>
      </c>
      <c r="C4367" s="158" t="s">
        <v>1473</v>
      </c>
      <c r="D4367" s="158" t="s">
        <v>135</v>
      </c>
      <c r="E4367" s="156" t="s">
        <v>2722</v>
      </c>
      <c r="F4367" s="159" t="s">
        <v>5599</v>
      </c>
      <c r="G4367" s="158" t="s">
        <v>341</v>
      </c>
      <c r="H4367" s="160">
        <v>45363</v>
      </c>
      <c r="I4367" s="160">
        <v>45622</v>
      </c>
      <c r="J4367" s="161" t="s">
        <v>6174</v>
      </c>
      <c r="K4367" s="162"/>
      <c r="L4367" s="163" t="s">
        <v>6070</v>
      </c>
      <c r="M4367" s="171">
        <v>0</v>
      </c>
      <c r="N4367" s="164">
        <v>2322.54</v>
      </c>
      <c r="O4367" s="162" t="s">
        <v>6558</v>
      </c>
      <c r="P4367" s="160">
        <v>45622</v>
      </c>
      <c r="Q4367" s="162" t="s">
        <v>6549</v>
      </c>
      <c r="R4367" s="164">
        <v>2322.54</v>
      </c>
      <c r="S4367" s="163" t="s">
        <v>5858</v>
      </c>
      <c r="T4367" s="163"/>
      <c r="U4367" s="161" t="s">
        <v>10</v>
      </c>
      <c r="V4367" s="161" t="s">
        <v>11</v>
      </c>
      <c r="W4367" s="161" t="s">
        <v>12</v>
      </c>
      <c r="X4367" s="161" t="s">
        <v>13</v>
      </c>
      <c r="Y4367" s="169">
        <v>6210</v>
      </c>
      <c r="Z4367" s="169">
        <v>9201101</v>
      </c>
      <c r="AA4367" s="166">
        <v>1.5358326228507722E-2</v>
      </c>
      <c r="AB4367" s="175" t="s">
        <v>5977</v>
      </c>
      <c r="AC4367" s="168" t="s">
        <v>3232</v>
      </c>
    </row>
    <row r="4368" spans="1:29" ht="15" customHeight="1" x14ac:dyDescent="0.3">
      <c r="A4368" s="156" t="s">
        <v>2844</v>
      </c>
      <c r="B4368" s="157">
        <v>4</v>
      </c>
      <c r="C4368" s="158" t="s">
        <v>1473</v>
      </c>
      <c r="D4368" s="156" t="s">
        <v>135</v>
      </c>
      <c r="E4368" s="156" t="s">
        <v>2722</v>
      </c>
      <c r="F4368" s="156" t="s">
        <v>5599</v>
      </c>
      <c r="G4368" s="158" t="s">
        <v>341</v>
      </c>
      <c r="H4368" s="160">
        <v>45363</v>
      </c>
      <c r="I4368" s="160">
        <v>45673</v>
      </c>
      <c r="J4368" s="161" t="s">
        <v>6174</v>
      </c>
      <c r="K4368" s="162"/>
      <c r="L4368" s="156" t="s">
        <v>6070</v>
      </c>
      <c r="M4368" s="171">
        <v>0</v>
      </c>
      <c r="N4368" s="170">
        <v>5806.35</v>
      </c>
      <c r="O4368" s="162" t="s">
        <v>7141</v>
      </c>
      <c r="P4368" s="160">
        <v>45673</v>
      </c>
      <c r="Q4368" s="162" t="s">
        <v>7122</v>
      </c>
      <c r="R4368" s="171">
        <v>5806.35</v>
      </c>
      <c r="S4368" s="158" t="s">
        <v>5858</v>
      </c>
      <c r="T4368" s="162"/>
      <c r="U4368" s="161" t="s">
        <v>10</v>
      </c>
      <c r="V4368" s="161" t="s">
        <v>11</v>
      </c>
      <c r="W4368" s="161" t="s">
        <v>12</v>
      </c>
      <c r="X4368" s="161" t="s">
        <v>13</v>
      </c>
      <c r="Y4368" s="165">
        <v>6210</v>
      </c>
      <c r="Z4368" s="165">
        <v>9201101</v>
      </c>
      <c r="AA4368" s="166">
        <v>3.8395815571269309E-2</v>
      </c>
      <c r="AB4368" s="185" t="s">
        <v>5977</v>
      </c>
      <c r="AC4368" s="168" t="s">
        <v>3232</v>
      </c>
    </row>
    <row r="4369" spans="1:29" ht="15" customHeight="1" x14ac:dyDescent="0.3">
      <c r="A4369" s="156" t="s">
        <v>2844</v>
      </c>
      <c r="B4369" s="157">
        <v>4</v>
      </c>
      <c r="C4369" s="158" t="s">
        <v>1473</v>
      </c>
      <c r="D4369" s="158" t="s">
        <v>135</v>
      </c>
      <c r="E4369" s="156" t="s">
        <v>2722</v>
      </c>
      <c r="F4369" s="159" t="s">
        <v>5599</v>
      </c>
      <c r="G4369" s="158" t="s">
        <v>341</v>
      </c>
      <c r="H4369" s="160">
        <v>45363</v>
      </c>
      <c r="I4369" s="160">
        <v>45737</v>
      </c>
      <c r="J4369" s="161" t="s">
        <v>6174</v>
      </c>
      <c r="K4369" s="162"/>
      <c r="L4369" s="163" t="s">
        <v>6070</v>
      </c>
      <c r="M4369" s="171">
        <v>0</v>
      </c>
      <c r="N4369" s="164">
        <v>5806.35</v>
      </c>
      <c r="O4369" s="162" t="s">
        <v>7142</v>
      </c>
      <c r="P4369" s="160">
        <v>45737</v>
      </c>
      <c r="Q4369" s="162" t="s">
        <v>7127</v>
      </c>
      <c r="R4369" s="164">
        <v>5806.35</v>
      </c>
      <c r="S4369" s="163" t="s">
        <v>5858</v>
      </c>
      <c r="T4369" s="163"/>
      <c r="U4369" s="161" t="s">
        <v>10</v>
      </c>
      <c r="V4369" s="161" t="s">
        <v>11</v>
      </c>
      <c r="W4369" s="161" t="s">
        <v>12</v>
      </c>
      <c r="X4369" s="161" t="s">
        <v>13</v>
      </c>
      <c r="Y4369" s="165">
        <v>6210</v>
      </c>
      <c r="Z4369" s="165">
        <v>9201101</v>
      </c>
      <c r="AA4369" s="166">
        <v>3.8395815571269309E-2</v>
      </c>
      <c r="AB4369" s="167" t="s">
        <v>5977</v>
      </c>
      <c r="AC4369" s="168" t="s">
        <v>3232</v>
      </c>
    </row>
    <row r="4370" spans="1:29" ht="15" customHeight="1" x14ac:dyDescent="0.3">
      <c r="A4370" s="156" t="s">
        <v>2844</v>
      </c>
      <c r="B4370" s="157">
        <v>4</v>
      </c>
      <c r="C4370" s="158" t="s">
        <v>1473</v>
      </c>
      <c r="D4370" s="158" t="s">
        <v>135</v>
      </c>
      <c r="E4370" s="156" t="s">
        <v>2722</v>
      </c>
      <c r="F4370" s="159" t="s">
        <v>5599</v>
      </c>
      <c r="G4370" s="158" t="s">
        <v>341</v>
      </c>
      <c r="H4370" s="160">
        <v>45363</v>
      </c>
      <c r="I4370" s="160">
        <v>45768</v>
      </c>
      <c r="J4370" s="161" t="s">
        <v>6174</v>
      </c>
      <c r="K4370" s="162"/>
      <c r="L4370" s="163" t="s">
        <v>6070</v>
      </c>
      <c r="M4370" s="171">
        <v>0</v>
      </c>
      <c r="N4370" s="164">
        <v>5806.35</v>
      </c>
      <c r="O4370" s="162" t="s">
        <v>7143</v>
      </c>
      <c r="P4370" s="160">
        <v>45768</v>
      </c>
      <c r="Q4370" s="162" t="s">
        <v>7130</v>
      </c>
      <c r="R4370" s="164">
        <v>5806.35</v>
      </c>
      <c r="S4370" s="163" t="s">
        <v>5858</v>
      </c>
      <c r="T4370" s="163"/>
      <c r="U4370" s="161" t="s">
        <v>10</v>
      </c>
      <c r="V4370" s="161" t="s">
        <v>11</v>
      </c>
      <c r="W4370" s="161" t="s">
        <v>12</v>
      </c>
      <c r="X4370" s="161" t="s">
        <v>13</v>
      </c>
      <c r="Y4370" s="169">
        <v>6210</v>
      </c>
      <c r="Z4370" s="169">
        <v>9201101</v>
      </c>
      <c r="AA4370" s="166">
        <v>3.8395815571269309E-2</v>
      </c>
      <c r="AB4370" s="156" t="s">
        <v>5977</v>
      </c>
      <c r="AC4370" s="168" t="s">
        <v>3232</v>
      </c>
    </row>
    <row r="4371" spans="1:29" ht="15" customHeight="1" x14ac:dyDescent="0.3">
      <c r="A4371" s="156" t="s">
        <v>2844</v>
      </c>
      <c r="B4371" s="157">
        <v>4</v>
      </c>
      <c r="C4371" s="158" t="s">
        <v>1473</v>
      </c>
      <c r="D4371" s="156" t="s">
        <v>135</v>
      </c>
      <c r="E4371" s="156" t="s">
        <v>2722</v>
      </c>
      <c r="F4371" s="159" t="s">
        <v>5599</v>
      </c>
      <c r="G4371" s="156" t="s">
        <v>341</v>
      </c>
      <c r="H4371" s="160">
        <v>45363</v>
      </c>
      <c r="I4371" s="160">
        <v>45793</v>
      </c>
      <c r="J4371" s="161" t="s">
        <v>6174</v>
      </c>
      <c r="K4371" s="162"/>
      <c r="L4371" s="163" t="s">
        <v>6070</v>
      </c>
      <c r="M4371" s="171">
        <v>0</v>
      </c>
      <c r="N4371" s="164">
        <v>5806.35</v>
      </c>
      <c r="O4371" s="162" t="s">
        <v>7144</v>
      </c>
      <c r="P4371" s="160">
        <v>45793</v>
      </c>
      <c r="Q4371" s="162" t="s">
        <v>7133</v>
      </c>
      <c r="R4371" s="164">
        <v>5806.35</v>
      </c>
      <c r="S4371" s="162" t="s">
        <v>5858</v>
      </c>
      <c r="T4371" s="163"/>
      <c r="U4371" s="161" t="s">
        <v>10</v>
      </c>
      <c r="V4371" s="161" t="s">
        <v>11</v>
      </c>
      <c r="W4371" s="161" t="s">
        <v>12</v>
      </c>
      <c r="X4371" s="161" t="s">
        <v>13</v>
      </c>
      <c r="Y4371" s="169">
        <v>6210</v>
      </c>
      <c r="Z4371" s="169">
        <v>9201101</v>
      </c>
      <c r="AA4371" s="166">
        <v>3.8395815571269309E-2</v>
      </c>
      <c r="AB4371" s="158" t="s">
        <v>5977</v>
      </c>
      <c r="AC4371" s="168" t="s">
        <v>3232</v>
      </c>
    </row>
    <row r="4372" spans="1:29" ht="15" customHeight="1" x14ac:dyDescent="0.3">
      <c r="A4372" s="156" t="s">
        <v>2844</v>
      </c>
      <c r="B4372" s="157">
        <v>4</v>
      </c>
      <c r="C4372" s="158" t="s">
        <v>1473</v>
      </c>
      <c r="D4372" s="158" t="s">
        <v>135</v>
      </c>
      <c r="E4372" s="156" t="s">
        <v>2722</v>
      </c>
      <c r="F4372" s="158" t="s">
        <v>5599</v>
      </c>
      <c r="G4372" s="158" t="s">
        <v>341</v>
      </c>
      <c r="H4372" s="160">
        <v>45363</v>
      </c>
      <c r="I4372" s="160">
        <v>45825</v>
      </c>
      <c r="J4372" s="161" t="s">
        <v>6174</v>
      </c>
      <c r="K4372" s="162"/>
      <c r="L4372" s="158" t="s">
        <v>6070</v>
      </c>
      <c r="M4372" s="171">
        <v>0</v>
      </c>
      <c r="N4372" s="171">
        <v>5806.35</v>
      </c>
      <c r="O4372" s="162" t="s">
        <v>7145</v>
      </c>
      <c r="P4372" s="160">
        <v>45825</v>
      </c>
      <c r="Q4372" s="162" t="s">
        <v>7120</v>
      </c>
      <c r="R4372" s="171">
        <v>5806.35</v>
      </c>
      <c r="S4372" s="162" t="s">
        <v>5858</v>
      </c>
      <c r="T4372" s="156"/>
      <c r="U4372" s="161" t="s">
        <v>10</v>
      </c>
      <c r="V4372" s="161" t="s">
        <v>11</v>
      </c>
      <c r="W4372" s="161" t="s">
        <v>12</v>
      </c>
      <c r="X4372" s="161" t="s">
        <v>13</v>
      </c>
      <c r="Y4372" s="165">
        <v>6210</v>
      </c>
      <c r="Z4372" s="165">
        <v>9201101</v>
      </c>
      <c r="AA4372" s="166">
        <v>3.8395815571269309E-2</v>
      </c>
      <c r="AB4372" s="158" t="s">
        <v>5977</v>
      </c>
      <c r="AC4372" s="168" t="s">
        <v>3232</v>
      </c>
    </row>
    <row r="4373" spans="1:29" ht="15" customHeight="1" x14ac:dyDescent="0.3">
      <c r="A4373" s="156" t="s">
        <v>2844</v>
      </c>
      <c r="B4373" s="157">
        <v>4</v>
      </c>
      <c r="C4373" s="158" t="s">
        <v>1473</v>
      </c>
      <c r="D4373" s="156" t="s">
        <v>135</v>
      </c>
      <c r="E4373" s="156" t="s">
        <v>2722</v>
      </c>
      <c r="F4373" s="159" t="s">
        <v>5599</v>
      </c>
      <c r="G4373" s="156" t="s">
        <v>341</v>
      </c>
      <c r="H4373" s="160">
        <v>45363</v>
      </c>
      <c r="I4373" s="160">
        <v>45855</v>
      </c>
      <c r="J4373" s="161" t="s">
        <v>6174</v>
      </c>
      <c r="K4373" s="162"/>
      <c r="L4373" s="163" t="s">
        <v>6070</v>
      </c>
      <c r="M4373" s="171">
        <v>0</v>
      </c>
      <c r="N4373" s="164">
        <v>5806.35</v>
      </c>
      <c r="O4373" s="162" t="s">
        <v>7612</v>
      </c>
      <c r="P4373" s="160">
        <v>45855</v>
      </c>
      <c r="Q4373" s="162" t="s">
        <v>7583</v>
      </c>
      <c r="R4373" s="164">
        <v>5806.35</v>
      </c>
      <c r="S4373" s="163" t="s">
        <v>5858</v>
      </c>
      <c r="T4373" s="163"/>
      <c r="U4373" s="161" t="s">
        <v>10</v>
      </c>
      <c r="V4373" s="161" t="s">
        <v>11</v>
      </c>
      <c r="W4373" s="161" t="s">
        <v>12</v>
      </c>
      <c r="X4373" s="161" t="s">
        <v>13</v>
      </c>
      <c r="Y4373" s="169">
        <v>6210</v>
      </c>
      <c r="Z4373" s="169">
        <v>9201101</v>
      </c>
      <c r="AA4373" s="166">
        <v>3.8395815571269309E-2</v>
      </c>
      <c r="AB4373" s="158" t="s">
        <v>5977</v>
      </c>
      <c r="AC4373" s="168" t="s">
        <v>3232</v>
      </c>
    </row>
    <row r="4374" spans="1:29" ht="15" customHeight="1" x14ac:dyDescent="0.3">
      <c r="A4374" s="156" t="s">
        <v>2844</v>
      </c>
      <c r="B4374" s="157">
        <v>4</v>
      </c>
      <c r="C4374" s="158" t="s">
        <v>1473</v>
      </c>
      <c r="D4374" s="158" t="s">
        <v>135</v>
      </c>
      <c r="E4374" s="156" t="s">
        <v>2722</v>
      </c>
      <c r="F4374" s="159" t="s">
        <v>5599</v>
      </c>
      <c r="G4374" s="158" t="s">
        <v>341</v>
      </c>
      <c r="H4374" s="160">
        <v>45363</v>
      </c>
      <c r="I4374" s="160">
        <v>45894</v>
      </c>
      <c r="J4374" s="161" t="s">
        <v>6707</v>
      </c>
      <c r="K4374" s="162"/>
      <c r="L4374" s="163" t="s">
        <v>6070</v>
      </c>
      <c r="M4374" s="171">
        <v>0</v>
      </c>
      <c r="N4374" s="164">
        <v>5806.35</v>
      </c>
      <c r="O4374" s="162" t="s">
        <v>7613</v>
      </c>
      <c r="P4374" s="160">
        <v>45894</v>
      </c>
      <c r="Q4374" s="162" t="s">
        <v>7585</v>
      </c>
      <c r="R4374" s="164">
        <v>5806.35</v>
      </c>
      <c r="S4374" s="163" t="s">
        <v>5858</v>
      </c>
      <c r="T4374" s="163"/>
      <c r="U4374" s="161" t="s">
        <v>10</v>
      </c>
      <c r="V4374" s="161" t="s">
        <v>11</v>
      </c>
      <c r="W4374" s="161" t="s">
        <v>12</v>
      </c>
      <c r="X4374" s="161" t="s">
        <v>13</v>
      </c>
      <c r="Y4374" s="169">
        <v>6210</v>
      </c>
      <c r="Z4374" s="169">
        <v>9201101</v>
      </c>
      <c r="AA4374" s="166">
        <v>3.8395815571269309E-2</v>
      </c>
      <c r="AB4374" s="167" t="s">
        <v>5977</v>
      </c>
      <c r="AC4374" s="168" t="s">
        <v>3232</v>
      </c>
    </row>
    <row r="4375" spans="1:29" ht="15" customHeight="1" x14ac:dyDescent="0.3">
      <c r="A4375" s="156" t="s">
        <v>2844</v>
      </c>
      <c r="B4375" s="157">
        <v>4</v>
      </c>
      <c r="C4375" s="158" t="s">
        <v>1473</v>
      </c>
      <c r="D4375" s="156" t="s">
        <v>135</v>
      </c>
      <c r="E4375" s="156" t="s">
        <v>2722</v>
      </c>
      <c r="F4375" s="159" t="s">
        <v>5599</v>
      </c>
      <c r="G4375" s="156" t="s">
        <v>341</v>
      </c>
      <c r="H4375" s="160">
        <v>45363</v>
      </c>
      <c r="I4375" s="160">
        <v>45894</v>
      </c>
      <c r="J4375" s="161" t="s">
        <v>6707</v>
      </c>
      <c r="K4375" s="162"/>
      <c r="L4375" s="163" t="s">
        <v>6070</v>
      </c>
      <c r="M4375" s="171">
        <v>0</v>
      </c>
      <c r="N4375" s="164">
        <v>5806.35</v>
      </c>
      <c r="O4375" s="162" t="s">
        <v>7614</v>
      </c>
      <c r="P4375" s="160">
        <v>45894</v>
      </c>
      <c r="Q4375" s="162" t="s">
        <v>7585</v>
      </c>
      <c r="R4375" s="164">
        <v>5806.35</v>
      </c>
      <c r="S4375" s="162" t="s">
        <v>5858</v>
      </c>
      <c r="T4375" s="163"/>
      <c r="U4375" s="161" t="s">
        <v>10</v>
      </c>
      <c r="V4375" s="161" t="s">
        <v>11</v>
      </c>
      <c r="W4375" s="161" t="s">
        <v>12</v>
      </c>
      <c r="X4375" s="161" t="s">
        <v>13</v>
      </c>
      <c r="Y4375" s="169">
        <v>6210</v>
      </c>
      <c r="Z4375" s="169">
        <v>9201101</v>
      </c>
      <c r="AA4375" s="166">
        <v>3.8395815571269309E-2</v>
      </c>
      <c r="AB4375" s="158" t="s">
        <v>5977</v>
      </c>
      <c r="AC4375" s="168" t="s">
        <v>3232</v>
      </c>
    </row>
    <row r="4376" spans="1:29" ht="15" customHeight="1" x14ac:dyDescent="0.3">
      <c r="A4376" s="156" t="s">
        <v>2844</v>
      </c>
      <c r="B4376" s="157">
        <v>4</v>
      </c>
      <c r="C4376" s="158" t="s">
        <v>1473</v>
      </c>
      <c r="D4376" s="158" t="s">
        <v>135</v>
      </c>
      <c r="E4376" s="156" t="s">
        <v>2722</v>
      </c>
      <c r="F4376" s="159" t="s">
        <v>5599</v>
      </c>
      <c r="G4376" s="158" t="s">
        <v>341</v>
      </c>
      <c r="H4376" s="160">
        <v>45363</v>
      </c>
      <c r="I4376" s="160">
        <v>45922</v>
      </c>
      <c r="J4376" s="161" t="s">
        <v>6707</v>
      </c>
      <c r="K4376" s="162"/>
      <c r="L4376" s="163" t="s">
        <v>6070</v>
      </c>
      <c r="M4376" s="171">
        <v>0</v>
      </c>
      <c r="N4376" s="164">
        <v>5806.35</v>
      </c>
      <c r="O4376" s="162" t="s">
        <v>7615</v>
      </c>
      <c r="P4376" s="160">
        <v>45922</v>
      </c>
      <c r="Q4376" s="162" t="s">
        <v>7588</v>
      </c>
      <c r="R4376" s="164">
        <v>5806.35</v>
      </c>
      <c r="S4376" s="163" t="s">
        <v>5858</v>
      </c>
      <c r="T4376" s="163"/>
      <c r="U4376" s="161" t="s">
        <v>10</v>
      </c>
      <c r="V4376" s="161" t="s">
        <v>11</v>
      </c>
      <c r="W4376" s="161" t="s">
        <v>12</v>
      </c>
      <c r="X4376" s="161" t="s">
        <v>13</v>
      </c>
      <c r="Y4376" s="169">
        <v>6210</v>
      </c>
      <c r="Z4376" s="169">
        <v>9201101</v>
      </c>
      <c r="AA4376" s="166">
        <v>3.8395815571269309E-2</v>
      </c>
      <c r="AB4376" s="167" t="s">
        <v>5977</v>
      </c>
      <c r="AC4376" s="168" t="s">
        <v>3232</v>
      </c>
    </row>
    <row r="4377" spans="1:29" ht="15" customHeight="1" x14ac:dyDescent="0.3">
      <c r="A4377" s="156" t="s">
        <v>2844</v>
      </c>
      <c r="B4377" s="157">
        <v>4</v>
      </c>
      <c r="C4377" s="158" t="s">
        <v>1473</v>
      </c>
      <c r="D4377" s="158" t="s">
        <v>135</v>
      </c>
      <c r="E4377" s="156" t="s">
        <v>2722</v>
      </c>
      <c r="F4377" s="159" t="s">
        <v>5599</v>
      </c>
      <c r="G4377" s="158" t="s">
        <v>341</v>
      </c>
      <c r="H4377" s="160">
        <v>45363</v>
      </c>
      <c r="I4377" s="160">
        <v>45922</v>
      </c>
      <c r="J4377" s="161" t="s">
        <v>6707</v>
      </c>
      <c r="K4377" s="162"/>
      <c r="L4377" s="163" t="s">
        <v>6070</v>
      </c>
      <c r="M4377" s="171">
        <v>0</v>
      </c>
      <c r="N4377" s="164">
        <v>5806.35</v>
      </c>
      <c r="O4377" s="162" t="s">
        <v>7616</v>
      </c>
      <c r="P4377" s="160">
        <v>45922</v>
      </c>
      <c r="Q4377" s="162" t="s">
        <v>7588</v>
      </c>
      <c r="R4377" s="164">
        <v>5806.35</v>
      </c>
      <c r="S4377" s="163" t="s">
        <v>5858</v>
      </c>
      <c r="T4377" s="163"/>
      <c r="U4377" s="161" t="s">
        <v>10</v>
      </c>
      <c r="V4377" s="161" t="s">
        <v>11</v>
      </c>
      <c r="W4377" s="161" t="s">
        <v>12</v>
      </c>
      <c r="X4377" s="161" t="s">
        <v>13</v>
      </c>
      <c r="Y4377" s="169">
        <v>6210</v>
      </c>
      <c r="Z4377" s="169">
        <v>9201101</v>
      </c>
      <c r="AA4377" s="166">
        <v>3.8395815571269309E-2</v>
      </c>
      <c r="AB4377" s="167" t="s">
        <v>5977</v>
      </c>
      <c r="AC4377" s="168" t="s">
        <v>3232</v>
      </c>
    </row>
    <row r="4378" spans="1:29" ht="15" customHeight="1" x14ac:dyDescent="0.3">
      <c r="A4378" s="156" t="s">
        <v>2844</v>
      </c>
      <c r="B4378" s="157">
        <v>4</v>
      </c>
      <c r="C4378" s="158" t="s">
        <v>1473</v>
      </c>
      <c r="D4378" s="158" t="s">
        <v>135</v>
      </c>
      <c r="E4378" s="156" t="s">
        <v>2722</v>
      </c>
      <c r="F4378" s="159" t="s">
        <v>5599</v>
      </c>
      <c r="G4378" s="158" t="s">
        <v>341</v>
      </c>
      <c r="H4378" s="160">
        <v>45363</v>
      </c>
      <c r="I4378" s="160">
        <v>46034</v>
      </c>
      <c r="J4378" s="161" t="s">
        <v>6707</v>
      </c>
      <c r="K4378" s="162"/>
      <c r="L4378" s="163" t="s">
        <v>6070</v>
      </c>
      <c r="M4378" s="171">
        <v>0</v>
      </c>
      <c r="N4378" s="164">
        <v>5806.35</v>
      </c>
      <c r="O4378" s="162" t="s">
        <v>8055</v>
      </c>
      <c r="P4378" s="160">
        <v>46034</v>
      </c>
      <c r="Q4378" s="162" t="s">
        <v>8040</v>
      </c>
      <c r="R4378" s="164">
        <v>5806.35</v>
      </c>
      <c r="S4378" s="163" t="s">
        <v>5858</v>
      </c>
      <c r="T4378" s="163"/>
      <c r="U4378" s="161" t="s">
        <v>10</v>
      </c>
      <c r="V4378" s="161" t="s">
        <v>11</v>
      </c>
      <c r="W4378" s="161" t="s">
        <v>12</v>
      </c>
      <c r="X4378" s="161" t="s">
        <v>13</v>
      </c>
      <c r="Y4378" s="165">
        <v>6210</v>
      </c>
      <c r="Z4378" s="165">
        <v>9201101</v>
      </c>
      <c r="AA4378" s="166">
        <v>3.8395815571269309E-2</v>
      </c>
      <c r="AB4378" s="167" t="s">
        <v>5977</v>
      </c>
      <c r="AC4378" s="168" t="s">
        <v>3232</v>
      </c>
    </row>
    <row r="4379" spans="1:29" ht="15" customHeight="1" x14ac:dyDescent="0.3">
      <c r="A4379" s="156" t="s">
        <v>2844</v>
      </c>
      <c r="B4379" s="157">
        <v>4</v>
      </c>
      <c r="C4379" s="158" t="s">
        <v>1473</v>
      </c>
      <c r="D4379" s="158" t="s">
        <v>135</v>
      </c>
      <c r="E4379" s="156" t="s">
        <v>2722</v>
      </c>
      <c r="F4379" s="156" t="s">
        <v>5599</v>
      </c>
      <c r="G4379" s="158" t="s">
        <v>341</v>
      </c>
      <c r="H4379" s="160">
        <v>45363</v>
      </c>
      <c r="I4379" s="160">
        <v>46079</v>
      </c>
      <c r="J4379" s="161" t="s">
        <v>6707</v>
      </c>
      <c r="K4379" s="162"/>
      <c r="L4379" s="163" t="s">
        <v>6070</v>
      </c>
      <c r="M4379" s="171">
        <v>0</v>
      </c>
      <c r="N4379" s="170">
        <v>5806.35</v>
      </c>
      <c r="O4379" s="162" t="s">
        <v>8056</v>
      </c>
      <c r="P4379" s="160">
        <v>46079</v>
      </c>
      <c r="Q4379" s="162" t="s">
        <v>8049</v>
      </c>
      <c r="R4379" s="171">
        <v>5806.35</v>
      </c>
      <c r="S4379" s="163" t="s">
        <v>5858</v>
      </c>
      <c r="T4379" s="162"/>
      <c r="U4379" s="161" t="s">
        <v>10</v>
      </c>
      <c r="V4379" s="161" t="s">
        <v>11</v>
      </c>
      <c r="W4379" s="161" t="s">
        <v>12</v>
      </c>
      <c r="X4379" s="161" t="s">
        <v>13</v>
      </c>
      <c r="Y4379" s="165">
        <v>6210</v>
      </c>
      <c r="Z4379" s="165">
        <v>9201101</v>
      </c>
      <c r="AA4379" s="166">
        <v>3.8395815571269309E-2</v>
      </c>
      <c r="AB4379" s="158" t="s">
        <v>5977</v>
      </c>
      <c r="AC4379" s="168" t="s">
        <v>3232</v>
      </c>
    </row>
    <row r="4380" spans="1:29" ht="15" customHeight="1" x14ac:dyDescent="0.3">
      <c r="A4380" s="156" t="s">
        <v>2844</v>
      </c>
      <c r="B4380" s="157">
        <v>4</v>
      </c>
      <c r="C4380" s="158" t="s">
        <v>1473</v>
      </c>
      <c r="D4380" s="158" t="s">
        <v>135</v>
      </c>
      <c r="E4380" s="156" t="s">
        <v>2722</v>
      </c>
      <c r="F4380" s="159" t="s">
        <v>5599</v>
      </c>
      <c r="G4380" s="158" t="s">
        <v>341</v>
      </c>
      <c r="H4380" s="160">
        <v>45363</v>
      </c>
      <c r="I4380" s="160">
        <v>46175</v>
      </c>
      <c r="J4380" s="161" t="s">
        <v>6707</v>
      </c>
      <c r="K4380" s="162"/>
      <c r="L4380" s="163" t="s">
        <v>6070</v>
      </c>
      <c r="M4380" s="171">
        <v>0</v>
      </c>
      <c r="N4380" s="164">
        <v>5806.35</v>
      </c>
      <c r="O4380" s="162" t="s">
        <v>8479</v>
      </c>
      <c r="P4380" s="160">
        <v>46175</v>
      </c>
      <c r="Q4380" s="162" t="s">
        <v>8474</v>
      </c>
      <c r="R4380" s="164">
        <v>5806.35</v>
      </c>
      <c r="S4380" s="163" t="s">
        <v>5858</v>
      </c>
      <c r="T4380" s="163"/>
      <c r="U4380" s="161" t="s">
        <v>10</v>
      </c>
      <c r="V4380" s="161" t="s">
        <v>11</v>
      </c>
      <c r="W4380" s="161" t="s">
        <v>12</v>
      </c>
      <c r="X4380" s="161" t="s">
        <v>13</v>
      </c>
      <c r="Y4380" s="169">
        <v>6210</v>
      </c>
      <c r="Z4380" s="169">
        <v>9201101</v>
      </c>
      <c r="AA4380" s="166">
        <v>3.8395815571269309E-2</v>
      </c>
      <c r="AB4380" s="167" t="s">
        <v>5977</v>
      </c>
      <c r="AC4380" s="168" t="s">
        <v>3232</v>
      </c>
    </row>
    <row r="4381" spans="1:29" ht="15" customHeight="1" x14ac:dyDescent="0.3">
      <c r="A4381" s="156" t="s">
        <v>2844</v>
      </c>
      <c r="B4381" s="157">
        <v>4</v>
      </c>
      <c r="C4381" s="158" t="s">
        <v>1473</v>
      </c>
      <c r="D4381" s="163" t="s">
        <v>135</v>
      </c>
      <c r="E4381" s="156" t="s">
        <v>2722</v>
      </c>
      <c r="F4381" s="159" t="s">
        <v>5599</v>
      </c>
      <c r="G4381" s="156" t="s">
        <v>341</v>
      </c>
      <c r="H4381" s="160">
        <v>45363</v>
      </c>
      <c r="I4381" s="160">
        <v>46945</v>
      </c>
      <c r="J4381" s="161" t="s">
        <v>6707</v>
      </c>
      <c r="K4381" s="162" t="s">
        <v>5973</v>
      </c>
      <c r="L4381" s="163" t="s">
        <v>6070</v>
      </c>
      <c r="M4381" s="171">
        <v>25806.349999999948</v>
      </c>
      <c r="N4381" s="164">
        <v>25806.349999999948</v>
      </c>
      <c r="O4381" s="162"/>
      <c r="P4381" s="160"/>
      <c r="Q4381" s="162"/>
      <c r="R4381" s="164">
        <v>0</v>
      </c>
      <c r="S4381" s="162" t="s">
        <v>5858</v>
      </c>
      <c r="T4381" s="163"/>
      <c r="U4381" s="161" t="s">
        <v>10</v>
      </c>
      <c r="V4381" s="161" t="s">
        <v>11</v>
      </c>
      <c r="W4381" s="161" t="s">
        <v>12</v>
      </c>
      <c r="X4381" s="161" t="s">
        <v>13</v>
      </c>
      <c r="Y4381" s="169">
        <v>6210</v>
      </c>
      <c r="Z4381" s="169">
        <v>9201101</v>
      </c>
      <c r="AA4381" s="166">
        <v>0</v>
      </c>
      <c r="AB4381" s="158" t="s">
        <v>5977</v>
      </c>
      <c r="AC4381" s="168" t="s">
        <v>3232</v>
      </c>
    </row>
    <row r="4382" spans="1:29" ht="15" customHeight="1" x14ac:dyDescent="0.3">
      <c r="A4382" s="156" t="s">
        <v>4208</v>
      </c>
      <c r="B4382" s="157">
        <v>6</v>
      </c>
      <c r="C4382" s="158" t="s">
        <v>1473</v>
      </c>
      <c r="D4382" s="156" t="s">
        <v>500</v>
      </c>
      <c r="E4382" s="156" t="s">
        <v>2722</v>
      </c>
      <c r="F4382" s="159" t="s">
        <v>5599</v>
      </c>
      <c r="G4382" s="156" t="s">
        <v>341</v>
      </c>
      <c r="H4382" s="160">
        <v>45383</v>
      </c>
      <c r="I4382" s="160">
        <v>45461</v>
      </c>
      <c r="J4382" s="161" t="s">
        <v>5251</v>
      </c>
      <c r="K4382" s="162"/>
      <c r="L4382" s="163" t="s">
        <v>6058</v>
      </c>
      <c r="M4382" s="171">
        <v>0</v>
      </c>
      <c r="N4382" s="164">
        <v>17096</v>
      </c>
      <c r="O4382" s="162">
        <v>4911</v>
      </c>
      <c r="P4382" s="160">
        <v>45461</v>
      </c>
      <c r="Q4382" s="162" t="s">
        <v>6122</v>
      </c>
      <c r="R4382" s="164">
        <v>17096</v>
      </c>
      <c r="S4382" s="163" t="s">
        <v>6332</v>
      </c>
      <c r="T4382" s="163"/>
      <c r="U4382" s="161" t="s">
        <v>10</v>
      </c>
      <c r="V4382" s="161" t="s">
        <v>11</v>
      </c>
      <c r="W4382" s="161" t="s">
        <v>12</v>
      </c>
      <c r="X4382" s="161" t="s">
        <v>13</v>
      </c>
      <c r="Y4382" s="169">
        <v>6210</v>
      </c>
      <c r="Z4382" s="169">
        <v>9261101</v>
      </c>
      <c r="AA4382" s="166">
        <v>4.3838370369610594E-2</v>
      </c>
      <c r="AB4382" s="158" t="s">
        <v>6003</v>
      </c>
      <c r="AC4382" s="168" t="s">
        <v>3267</v>
      </c>
    </row>
    <row r="4383" spans="1:29" ht="15" customHeight="1" x14ac:dyDescent="0.3">
      <c r="A4383" s="156" t="s">
        <v>4208</v>
      </c>
      <c r="B4383" s="157">
        <v>6</v>
      </c>
      <c r="C4383" s="158" t="s">
        <v>1473</v>
      </c>
      <c r="D4383" s="163" t="s">
        <v>500</v>
      </c>
      <c r="E4383" s="156" t="s">
        <v>2722</v>
      </c>
      <c r="F4383" s="158" t="s">
        <v>5599</v>
      </c>
      <c r="G4383" s="158" t="s">
        <v>341</v>
      </c>
      <c r="H4383" s="160">
        <v>45383</v>
      </c>
      <c r="I4383" s="160">
        <v>45490</v>
      </c>
      <c r="J4383" s="161" t="s">
        <v>5251</v>
      </c>
      <c r="K4383" s="173"/>
      <c r="L4383" s="158" t="s">
        <v>6058</v>
      </c>
      <c r="M4383" s="171">
        <v>0</v>
      </c>
      <c r="N4383" s="171">
        <v>34193</v>
      </c>
      <c r="O4383" s="162">
        <v>5036</v>
      </c>
      <c r="P4383" s="160">
        <v>45490</v>
      </c>
      <c r="Q4383" s="162" t="s">
        <v>6203</v>
      </c>
      <c r="R4383" s="171">
        <v>34193</v>
      </c>
      <c r="S4383" s="163" t="s">
        <v>6332</v>
      </c>
      <c r="T4383" s="156"/>
      <c r="U4383" s="161" t="s">
        <v>10</v>
      </c>
      <c r="V4383" s="161" t="s">
        <v>11</v>
      </c>
      <c r="W4383" s="161" t="s">
        <v>12</v>
      </c>
      <c r="X4383" s="161" t="s">
        <v>13</v>
      </c>
      <c r="Y4383" s="165">
        <v>6210</v>
      </c>
      <c r="Z4383" s="165">
        <v>9261101</v>
      </c>
      <c r="AA4383" s="166">
        <v>8.7679304986435128E-2</v>
      </c>
      <c r="AB4383" s="167" t="s">
        <v>6003</v>
      </c>
      <c r="AC4383" s="168" t="s">
        <v>3267</v>
      </c>
    </row>
    <row r="4384" spans="1:29" ht="15" customHeight="1" x14ac:dyDescent="0.3">
      <c r="A4384" s="156" t="s">
        <v>4208</v>
      </c>
      <c r="B4384" s="157">
        <v>6</v>
      </c>
      <c r="C4384" s="158" t="s">
        <v>1473</v>
      </c>
      <c r="D4384" s="158" t="s">
        <v>500</v>
      </c>
      <c r="E4384" s="156" t="s">
        <v>2722</v>
      </c>
      <c r="F4384" s="159" t="s">
        <v>5599</v>
      </c>
      <c r="G4384" s="158" t="s">
        <v>341</v>
      </c>
      <c r="H4384" s="160">
        <v>45383</v>
      </c>
      <c r="I4384" s="160">
        <v>45490</v>
      </c>
      <c r="J4384" s="161" t="s">
        <v>5251</v>
      </c>
      <c r="K4384" s="162"/>
      <c r="L4384" s="163" t="s">
        <v>6058</v>
      </c>
      <c r="M4384" s="171">
        <v>0</v>
      </c>
      <c r="N4384" s="164">
        <v>12250</v>
      </c>
      <c r="O4384" s="162">
        <v>5036</v>
      </c>
      <c r="P4384" s="160">
        <v>45490</v>
      </c>
      <c r="Q4384" s="162" t="s">
        <v>6203</v>
      </c>
      <c r="R4384" s="164">
        <v>12250</v>
      </c>
      <c r="S4384" s="163" t="s">
        <v>6332</v>
      </c>
      <c r="T4384" s="163"/>
      <c r="U4384" s="161" t="s">
        <v>10</v>
      </c>
      <c r="V4384" s="161" t="s">
        <v>11</v>
      </c>
      <c r="W4384" s="161" t="s">
        <v>12</v>
      </c>
      <c r="X4384" s="161" t="s">
        <v>13</v>
      </c>
      <c r="Y4384" s="169">
        <v>6210</v>
      </c>
      <c r="Z4384" s="169">
        <v>9261101</v>
      </c>
      <c r="AA4384" s="166">
        <v>3.1412028370831173E-2</v>
      </c>
      <c r="AB4384" s="167" t="s">
        <v>6205</v>
      </c>
      <c r="AC4384" s="168" t="s">
        <v>3267</v>
      </c>
    </row>
    <row r="4385" spans="1:29" ht="15" customHeight="1" x14ac:dyDescent="0.3">
      <c r="A4385" s="156" t="s">
        <v>4208</v>
      </c>
      <c r="B4385" s="157">
        <v>6</v>
      </c>
      <c r="C4385" s="158" t="s">
        <v>1473</v>
      </c>
      <c r="D4385" s="156" t="s">
        <v>500</v>
      </c>
      <c r="E4385" s="156" t="s">
        <v>2722</v>
      </c>
      <c r="F4385" s="158" t="s">
        <v>5599</v>
      </c>
      <c r="G4385" s="158" t="s">
        <v>341</v>
      </c>
      <c r="H4385" s="160">
        <v>45383</v>
      </c>
      <c r="I4385" s="160">
        <v>45544</v>
      </c>
      <c r="J4385" s="161" t="s">
        <v>6174</v>
      </c>
      <c r="K4385" s="162"/>
      <c r="L4385" s="158" t="s">
        <v>6058</v>
      </c>
      <c r="M4385" s="171">
        <v>0</v>
      </c>
      <c r="N4385" s="171">
        <v>51289</v>
      </c>
      <c r="O4385" s="162">
        <v>5101</v>
      </c>
      <c r="P4385" s="160">
        <v>45544</v>
      </c>
      <c r="Q4385" s="162" t="s">
        <v>6274</v>
      </c>
      <c r="R4385" s="171">
        <v>51289</v>
      </c>
      <c r="S4385" s="162" t="s">
        <v>6332</v>
      </c>
      <c r="T4385" s="156"/>
      <c r="U4385" s="161" t="s">
        <v>10</v>
      </c>
      <c r="V4385" s="161" t="s">
        <v>11</v>
      </c>
      <c r="W4385" s="161" t="s">
        <v>12</v>
      </c>
      <c r="X4385" s="161" t="s">
        <v>13</v>
      </c>
      <c r="Y4385" s="165">
        <v>6210</v>
      </c>
      <c r="Z4385" s="165">
        <v>9261101</v>
      </c>
      <c r="AA4385" s="166">
        <v>0.13151767535604572</v>
      </c>
      <c r="AB4385" s="158" t="s">
        <v>6003</v>
      </c>
      <c r="AC4385" s="168" t="s">
        <v>3267</v>
      </c>
    </row>
    <row r="4386" spans="1:29" ht="15" customHeight="1" x14ac:dyDescent="0.3">
      <c r="A4386" s="156" t="s">
        <v>4208</v>
      </c>
      <c r="B4386" s="157">
        <v>6</v>
      </c>
      <c r="C4386" s="158" t="s">
        <v>1473</v>
      </c>
      <c r="D4386" s="158" t="s">
        <v>500</v>
      </c>
      <c r="E4386" s="156" t="s">
        <v>2722</v>
      </c>
      <c r="F4386" s="159" t="s">
        <v>5599</v>
      </c>
      <c r="G4386" s="158" t="s">
        <v>341</v>
      </c>
      <c r="H4386" s="160">
        <v>45383</v>
      </c>
      <c r="I4386" s="160">
        <v>45548</v>
      </c>
      <c r="J4386" s="161" t="s">
        <v>6174</v>
      </c>
      <c r="K4386" s="162"/>
      <c r="L4386" s="163" t="s">
        <v>6058</v>
      </c>
      <c r="M4386" s="171">
        <v>0</v>
      </c>
      <c r="N4386" s="164">
        <v>47870.400000000001</v>
      </c>
      <c r="O4386" s="162">
        <v>5171</v>
      </c>
      <c r="P4386" s="160">
        <v>45548</v>
      </c>
      <c r="Q4386" s="162" t="s">
        <v>6275</v>
      </c>
      <c r="R4386" s="164">
        <v>47870.400000000001</v>
      </c>
      <c r="S4386" s="163" t="s">
        <v>6332</v>
      </c>
      <c r="T4386" s="163"/>
      <c r="U4386" s="161" t="s">
        <v>10</v>
      </c>
      <c r="V4386" s="161" t="s">
        <v>11</v>
      </c>
      <c r="W4386" s="161" t="s">
        <v>12</v>
      </c>
      <c r="X4386" s="161" t="s">
        <v>13</v>
      </c>
      <c r="Y4386" s="169">
        <v>6210</v>
      </c>
      <c r="Z4386" s="169">
        <v>9261101</v>
      </c>
      <c r="AA4386" s="166">
        <v>0.12275153983045198</v>
      </c>
      <c r="AB4386" s="167" t="s">
        <v>6003</v>
      </c>
      <c r="AC4386" s="168" t="s">
        <v>3267</v>
      </c>
    </row>
    <row r="4387" spans="1:29" ht="15" customHeight="1" x14ac:dyDescent="0.3">
      <c r="A4387" s="156" t="s">
        <v>4208</v>
      </c>
      <c r="B4387" s="157">
        <v>6</v>
      </c>
      <c r="C4387" s="158" t="s">
        <v>1473</v>
      </c>
      <c r="D4387" s="158" t="s">
        <v>500</v>
      </c>
      <c r="E4387" s="156" t="s">
        <v>2722</v>
      </c>
      <c r="F4387" s="159" t="s">
        <v>5599</v>
      </c>
      <c r="G4387" s="158" t="s">
        <v>341</v>
      </c>
      <c r="H4387" s="160">
        <v>45383</v>
      </c>
      <c r="I4387" s="160">
        <v>45595</v>
      </c>
      <c r="J4387" s="161" t="s">
        <v>6174</v>
      </c>
      <c r="K4387" s="162"/>
      <c r="L4387" s="163" t="s">
        <v>6058</v>
      </c>
      <c r="M4387" s="171">
        <v>0</v>
      </c>
      <c r="N4387" s="164">
        <v>71805.600000000006</v>
      </c>
      <c r="O4387" s="162" t="s">
        <v>6559</v>
      </c>
      <c r="P4387" s="160">
        <v>45595</v>
      </c>
      <c r="Q4387" s="162" t="s">
        <v>6551</v>
      </c>
      <c r="R4387" s="164">
        <v>71805.600000000006</v>
      </c>
      <c r="S4387" s="163" t="s">
        <v>6332</v>
      </c>
      <c r="T4387" s="163"/>
      <c r="U4387" s="161" t="s">
        <v>10</v>
      </c>
      <c r="V4387" s="161" t="s">
        <v>11</v>
      </c>
      <c r="W4387" s="161" t="s">
        <v>12</v>
      </c>
      <c r="X4387" s="161" t="s">
        <v>13</v>
      </c>
      <c r="Y4387" s="169">
        <v>6210</v>
      </c>
      <c r="Z4387" s="169">
        <v>9261101</v>
      </c>
      <c r="AA4387" s="166">
        <v>0.18412730974567798</v>
      </c>
      <c r="AB4387" s="167" t="s">
        <v>6003</v>
      </c>
      <c r="AC4387" s="168" t="s">
        <v>3267</v>
      </c>
    </row>
    <row r="4388" spans="1:29" ht="15" customHeight="1" x14ac:dyDescent="0.3">
      <c r="A4388" s="156" t="s">
        <v>4208</v>
      </c>
      <c r="B4388" s="157">
        <v>6</v>
      </c>
      <c r="C4388" s="158" t="s">
        <v>1473</v>
      </c>
      <c r="D4388" s="158" t="s">
        <v>500</v>
      </c>
      <c r="E4388" s="156" t="s">
        <v>2722</v>
      </c>
      <c r="F4388" s="159" t="s">
        <v>5599</v>
      </c>
      <c r="G4388" s="158" t="s">
        <v>341</v>
      </c>
      <c r="H4388" s="160">
        <v>45383</v>
      </c>
      <c r="I4388" s="160">
        <v>45622</v>
      </c>
      <c r="J4388" s="161" t="s">
        <v>6174</v>
      </c>
      <c r="K4388" s="162"/>
      <c r="L4388" s="163" t="s">
        <v>6058</v>
      </c>
      <c r="M4388" s="171">
        <v>0</v>
      </c>
      <c r="N4388" s="164">
        <v>3419.2</v>
      </c>
      <c r="O4388" s="162" t="s">
        <v>6560</v>
      </c>
      <c r="P4388" s="160">
        <v>45622</v>
      </c>
      <c r="Q4388" s="162" t="s">
        <v>6549</v>
      </c>
      <c r="R4388" s="164">
        <v>3419.2</v>
      </c>
      <c r="S4388" s="163" t="s">
        <v>6332</v>
      </c>
      <c r="T4388" s="163"/>
      <c r="U4388" s="161" t="s">
        <v>10</v>
      </c>
      <c r="V4388" s="161" t="s">
        <v>11</v>
      </c>
      <c r="W4388" s="161" t="s">
        <v>12</v>
      </c>
      <c r="X4388" s="161" t="s">
        <v>13</v>
      </c>
      <c r="Y4388" s="165">
        <v>6210</v>
      </c>
      <c r="Z4388" s="165">
        <v>9261101</v>
      </c>
      <c r="AA4388" s="166">
        <v>8.767674073922118E-3</v>
      </c>
      <c r="AB4388" s="175" t="s">
        <v>6003</v>
      </c>
      <c r="AC4388" s="168" t="s">
        <v>3267</v>
      </c>
    </row>
    <row r="4389" spans="1:29" ht="15" customHeight="1" x14ac:dyDescent="0.3">
      <c r="A4389" s="156" t="s">
        <v>4208</v>
      </c>
      <c r="B4389" s="157">
        <v>6</v>
      </c>
      <c r="C4389" s="158" t="s">
        <v>1473</v>
      </c>
      <c r="D4389" s="158" t="s">
        <v>500</v>
      </c>
      <c r="E4389" s="156" t="s">
        <v>2722</v>
      </c>
      <c r="F4389" s="159" t="s">
        <v>5599</v>
      </c>
      <c r="G4389" s="156" t="s">
        <v>341</v>
      </c>
      <c r="H4389" s="160">
        <v>45383</v>
      </c>
      <c r="I4389" s="160">
        <v>45673</v>
      </c>
      <c r="J4389" s="161" t="s">
        <v>6174</v>
      </c>
      <c r="K4389" s="162"/>
      <c r="L4389" s="163" t="s">
        <v>6058</v>
      </c>
      <c r="M4389" s="171">
        <v>0</v>
      </c>
      <c r="N4389" s="164">
        <v>3419.2</v>
      </c>
      <c r="O4389" s="162" t="s">
        <v>7146</v>
      </c>
      <c r="P4389" s="160">
        <v>45673</v>
      </c>
      <c r="Q4389" s="162" t="s">
        <v>7122</v>
      </c>
      <c r="R4389" s="164">
        <v>3419.2</v>
      </c>
      <c r="S4389" s="162" t="s">
        <v>6332</v>
      </c>
      <c r="T4389" s="163"/>
      <c r="U4389" s="161" t="s">
        <v>10</v>
      </c>
      <c r="V4389" s="161" t="s">
        <v>11</v>
      </c>
      <c r="W4389" s="161" t="s">
        <v>12</v>
      </c>
      <c r="X4389" s="161" t="s">
        <v>13</v>
      </c>
      <c r="Y4389" s="169">
        <v>6210</v>
      </c>
      <c r="Z4389" s="169">
        <v>9261101</v>
      </c>
      <c r="AA4389" s="166">
        <v>8.767674073922118E-3</v>
      </c>
      <c r="AB4389" s="158" t="s">
        <v>6003</v>
      </c>
      <c r="AC4389" s="168" t="s">
        <v>3267</v>
      </c>
    </row>
    <row r="4390" spans="1:29" ht="15" customHeight="1" x14ac:dyDescent="0.3">
      <c r="A4390" s="156" t="s">
        <v>4208</v>
      </c>
      <c r="B4390" s="157">
        <v>6</v>
      </c>
      <c r="C4390" s="158" t="s">
        <v>1473</v>
      </c>
      <c r="D4390" s="158" t="s">
        <v>500</v>
      </c>
      <c r="E4390" s="156" t="s">
        <v>2722</v>
      </c>
      <c r="F4390" s="159" t="s">
        <v>5599</v>
      </c>
      <c r="G4390" s="158" t="s">
        <v>341</v>
      </c>
      <c r="H4390" s="160">
        <v>45383</v>
      </c>
      <c r="I4390" s="160">
        <v>45737</v>
      </c>
      <c r="J4390" s="161" t="s">
        <v>6174</v>
      </c>
      <c r="K4390" s="162"/>
      <c r="L4390" s="163" t="s">
        <v>6058</v>
      </c>
      <c r="M4390" s="171">
        <v>0</v>
      </c>
      <c r="N4390" s="164">
        <v>3419.2</v>
      </c>
      <c r="O4390" s="162" t="s">
        <v>7147</v>
      </c>
      <c r="P4390" s="160">
        <v>45737</v>
      </c>
      <c r="Q4390" s="162" t="s">
        <v>7127</v>
      </c>
      <c r="R4390" s="164">
        <v>3419.2</v>
      </c>
      <c r="S4390" s="163" t="s">
        <v>6332</v>
      </c>
      <c r="T4390" s="163"/>
      <c r="U4390" s="161" t="s">
        <v>10</v>
      </c>
      <c r="V4390" s="161" t="s">
        <v>11</v>
      </c>
      <c r="W4390" s="161" t="s">
        <v>12</v>
      </c>
      <c r="X4390" s="161" t="s">
        <v>13</v>
      </c>
      <c r="Y4390" s="169">
        <v>6210</v>
      </c>
      <c r="Z4390" s="169">
        <v>9261101</v>
      </c>
      <c r="AA4390" s="166">
        <v>8.767674073922118E-3</v>
      </c>
      <c r="AB4390" s="167" t="s">
        <v>6003</v>
      </c>
      <c r="AC4390" s="168" t="s">
        <v>3267</v>
      </c>
    </row>
    <row r="4391" spans="1:29" ht="15" customHeight="1" x14ac:dyDescent="0.3">
      <c r="A4391" s="156" t="s">
        <v>4208</v>
      </c>
      <c r="B4391" s="157">
        <v>6</v>
      </c>
      <c r="C4391" s="158" t="s">
        <v>1473</v>
      </c>
      <c r="D4391" s="156" t="s">
        <v>500</v>
      </c>
      <c r="E4391" s="156" t="s">
        <v>2722</v>
      </c>
      <c r="F4391" s="159" t="s">
        <v>5599</v>
      </c>
      <c r="G4391" s="156" t="s">
        <v>341</v>
      </c>
      <c r="H4391" s="160">
        <v>45383</v>
      </c>
      <c r="I4391" s="160">
        <v>45768</v>
      </c>
      <c r="J4391" s="161" t="s">
        <v>6174</v>
      </c>
      <c r="K4391" s="162"/>
      <c r="L4391" s="163" t="s">
        <v>6058</v>
      </c>
      <c r="M4391" s="171">
        <v>0</v>
      </c>
      <c r="N4391" s="164">
        <v>3419.2</v>
      </c>
      <c r="O4391" s="162" t="s">
        <v>7148</v>
      </c>
      <c r="P4391" s="160">
        <v>45768</v>
      </c>
      <c r="Q4391" s="162" t="s">
        <v>7130</v>
      </c>
      <c r="R4391" s="164">
        <v>3419.2</v>
      </c>
      <c r="S4391" s="163" t="s">
        <v>6332</v>
      </c>
      <c r="T4391" s="163"/>
      <c r="U4391" s="161" t="s">
        <v>10</v>
      </c>
      <c r="V4391" s="161" t="s">
        <v>11</v>
      </c>
      <c r="W4391" s="161" t="s">
        <v>12</v>
      </c>
      <c r="X4391" s="161" t="s">
        <v>13</v>
      </c>
      <c r="Y4391" s="169">
        <v>6210</v>
      </c>
      <c r="Z4391" s="169">
        <v>9261101</v>
      </c>
      <c r="AA4391" s="166">
        <v>8.767674073922118E-3</v>
      </c>
      <c r="AB4391" s="158" t="s">
        <v>6003</v>
      </c>
      <c r="AC4391" s="168" t="s">
        <v>3267</v>
      </c>
    </row>
    <row r="4392" spans="1:29" ht="15" customHeight="1" x14ac:dyDescent="0.3">
      <c r="A4392" s="156" t="s">
        <v>4208</v>
      </c>
      <c r="B4392" s="157">
        <v>6</v>
      </c>
      <c r="C4392" s="158" t="s">
        <v>1473</v>
      </c>
      <c r="D4392" s="158" t="s">
        <v>500</v>
      </c>
      <c r="E4392" s="156" t="s">
        <v>2722</v>
      </c>
      <c r="F4392" s="159" t="s">
        <v>5599</v>
      </c>
      <c r="G4392" s="158" t="s">
        <v>341</v>
      </c>
      <c r="H4392" s="160">
        <v>45383</v>
      </c>
      <c r="I4392" s="160">
        <v>45825</v>
      </c>
      <c r="J4392" s="161" t="s">
        <v>6174</v>
      </c>
      <c r="K4392" s="162"/>
      <c r="L4392" s="163" t="s">
        <v>6058</v>
      </c>
      <c r="M4392" s="171">
        <v>0</v>
      </c>
      <c r="N4392" s="164">
        <v>17069</v>
      </c>
      <c r="O4392" s="162" t="s">
        <v>7149</v>
      </c>
      <c r="P4392" s="160">
        <v>45825</v>
      </c>
      <c r="Q4392" s="162" t="s">
        <v>7120</v>
      </c>
      <c r="R4392" s="164">
        <v>17069</v>
      </c>
      <c r="S4392" s="163" t="s">
        <v>6332</v>
      </c>
      <c r="T4392" s="163"/>
      <c r="U4392" s="161" t="s">
        <v>10</v>
      </c>
      <c r="V4392" s="161" t="s">
        <v>11</v>
      </c>
      <c r="W4392" s="161" t="s">
        <v>12</v>
      </c>
      <c r="X4392" s="161" t="s">
        <v>13</v>
      </c>
      <c r="Y4392" s="169">
        <v>6210</v>
      </c>
      <c r="Z4392" s="169">
        <v>9261101</v>
      </c>
      <c r="AA4392" s="166">
        <v>4.3769135694834066E-2</v>
      </c>
      <c r="AB4392" s="167" t="s">
        <v>6003</v>
      </c>
      <c r="AC4392" s="168" t="s">
        <v>3267</v>
      </c>
    </row>
    <row r="4393" spans="1:29" ht="15" customHeight="1" x14ac:dyDescent="0.3">
      <c r="A4393" s="156" t="s">
        <v>4208</v>
      </c>
      <c r="B4393" s="157">
        <v>6</v>
      </c>
      <c r="C4393" s="156" t="s">
        <v>1473</v>
      </c>
      <c r="D4393" s="156" t="s">
        <v>500</v>
      </c>
      <c r="E4393" s="156" t="s">
        <v>2722</v>
      </c>
      <c r="F4393" s="162" t="s">
        <v>5599</v>
      </c>
      <c r="G4393" s="158" t="s">
        <v>341</v>
      </c>
      <c r="H4393" s="160">
        <v>45383</v>
      </c>
      <c r="I4393" s="160">
        <v>45884</v>
      </c>
      <c r="J4393" s="161" t="s">
        <v>6707</v>
      </c>
      <c r="K4393" s="162"/>
      <c r="L4393" s="158" t="s">
        <v>6058</v>
      </c>
      <c r="M4393" s="171">
        <v>0</v>
      </c>
      <c r="N4393" s="171">
        <v>27</v>
      </c>
      <c r="O4393" s="162" t="s">
        <v>7149</v>
      </c>
      <c r="P4393" s="160">
        <v>45884</v>
      </c>
      <c r="Q4393" s="162" t="s">
        <v>7617</v>
      </c>
      <c r="R4393" s="171">
        <v>27</v>
      </c>
      <c r="S4393" s="163" t="s">
        <v>6332</v>
      </c>
      <c r="T4393" s="156"/>
      <c r="U4393" s="161" t="s">
        <v>10</v>
      </c>
      <c r="V4393" s="161" t="s">
        <v>11</v>
      </c>
      <c r="W4393" s="161" t="s">
        <v>12</v>
      </c>
      <c r="X4393" s="161" t="s">
        <v>13</v>
      </c>
      <c r="Y4393" s="165">
        <v>6210</v>
      </c>
      <c r="Z4393" s="165">
        <v>9261101</v>
      </c>
      <c r="AA4393" s="166">
        <v>6.9234674776525856E-5</v>
      </c>
      <c r="AB4393" s="158" t="s">
        <v>6003</v>
      </c>
      <c r="AC4393" s="168" t="s">
        <v>3267</v>
      </c>
    </row>
    <row r="4394" spans="1:29" ht="15" customHeight="1" x14ac:dyDescent="0.3">
      <c r="A4394" s="156" t="s">
        <v>4208</v>
      </c>
      <c r="B4394" s="157">
        <v>6</v>
      </c>
      <c r="C4394" s="158" t="s">
        <v>1473</v>
      </c>
      <c r="D4394" s="158" t="s">
        <v>500</v>
      </c>
      <c r="E4394" s="156" t="s">
        <v>2722</v>
      </c>
      <c r="F4394" s="159" t="s">
        <v>5599</v>
      </c>
      <c r="G4394" s="158" t="s">
        <v>341</v>
      </c>
      <c r="H4394" s="160">
        <v>45383</v>
      </c>
      <c r="I4394" s="160">
        <v>45922</v>
      </c>
      <c r="J4394" s="161" t="s">
        <v>6707</v>
      </c>
      <c r="K4394" s="162"/>
      <c r="L4394" s="163" t="s">
        <v>6058</v>
      </c>
      <c r="M4394" s="171">
        <v>0</v>
      </c>
      <c r="N4394" s="164">
        <v>3419.2</v>
      </c>
      <c r="O4394" s="162" t="s">
        <v>7618</v>
      </c>
      <c r="P4394" s="160">
        <v>45922</v>
      </c>
      <c r="Q4394" s="162" t="s">
        <v>7588</v>
      </c>
      <c r="R4394" s="164">
        <v>3419.2</v>
      </c>
      <c r="S4394" s="163" t="s">
        <v>6332</v>
      </c>
      <c r="T4394" s="163"/>
      <c r="U4394" s="161" t="s">
        <v>10</v>
      </c>
      <c r="V4394" s="161" t="s">
        <v>11</v>
      </c>
      <c r="W4394" s="161" t="s">
        <v>12</v>
      </c>
      <c r="X4394" s="161" t="s">
        <v>13</v>
      </c>
      <c r="Y4394" s="169">
        <v>6210</v>
      </c>
      <c r="Z4394" s="169">
        <v>9261101</v>
      </c>
      <c r="AA4394" s="166">
        <v>8.767674073922118E-3</v>
      </c>
      <c r="AB4394" s="167" t="s">
        <v>6003</v>
      </c>
      <c r="AC4394" s="168" t="s">
        <v>3267</v>
      </c>
    </row>
    <row r="4395" spans="1:29" ht="15" customHeight="1" x14ac:dyDescent="0.3">
      <c r="A4395" s="156" t="s">
        <v>4208</v>
      </c>
      <c r="B4395" s="157">
        <v>6</v>
      </c>
      <c r="C4395" s="156" t="s">
        <v>1473</v>
      </c>
      <c r="D4395" s="158" t="s">
        <v>500</v>
      </c>
      <c r="E4395" s="156" t="s">
        <v>2722</v>
      </c>
      <c r="F4395" s="159" t="s">
        <v>5599</v>
      </c>
      <c r="G4395" s="158" t="s">
        <v>341</v>
      </c>
      <c r="H4395" s="160">
        <v>45383</v>
      </c>
      <c r="I4395" s="160">
        <v>46785</v>
      </c>
      <c r="J4395" s="161" t="s">
        <v>6707</v>
      </c>
      <c r="K4395" s="162" t="s">
        <v>6004</v>
      </c>
      <c r="L4395" s="163" t="s">
        <v>6058</v>
      </c>
      <c r="M4395" s="171">
        <v>121281.99999999994</v>
      </c>
      <c r="N4395" s="164">
        <v>121281.99999999994</v>
      </c>
      <c r="O4395" s="162"/>
      <c r="P4395" s="160"/>
      <c r="Q4395" s="162"/>
      <c r="R4395" s="171">
        <v>0</v>
      </c>
      <c r="S4395" s="158" t="s">
        <v>6332</v>
      </c>
      <c r="T4395" s="163"/>
      <c r="U4395" s="161" t="s">
        <v>10</v>
      </c>
      <c r="V4395" s="161" t="s">
        <v>11</v>
      </c>
      <c r="W4395" s="161" t="s">
        <v>12</v>
      </c>
      <c r="X4395" s="161" t="s">
        <v>13</v>
      </c>
      <c r="Y4395" s="169">
        <v>6210</v>
      </c>
      <c r="Z4395" s="169">
        <v>9261101</v>
      </c>
      <c r="AA4395" s="166">
        <v>0</v>
      </c>
      <c r="AB4395" s="158" t="s">
        <v>6003</v>
      </c>
      <c r="AC4395" s="168" t="s">
        <v>3267</v>
      </c>
    </row>
    <row r="4396" spans="1:29" ht="15" customHeight="1" x14ac:dyDescent="0.3">
      <c r="A4396" s="156" t="s">
        <v>4497</v>
      </c>
      <c r="B4396" s="157">
        <v>6</v>
      </c>
      <c r="C4396" s="156" t="s">
        <v>1473</v>
      </c>
      <c r="D4396" s="158" t="s">
        <v>301</v>
      </c>
      <c r="E4396" s="156" t="s">
        <v>2722</v>
      </c>
      <c r="F4396" s="159" t="s">
        <v>5599</v>
      </c>
      <c r="G4396" s="156" t="s">
        <v>341</v>
      </c>
      <c r="H4396" s="160">
        <v>45383</v>
      </c>
      <c r="I4396" s="160">
        <v>45461</v>
      </c>
      <c r="J4396" s="161" t="s">
        <v>5251</v>
      </c>
      <c r="K4396" s="173"/>
      <c r="L4396" s="156" t="s">
        <v>6059</v>
      </c>
      <c r="M4396" s="171">
        <v>0</v>
      </c>
      <c r="N4396" s="171">
        <v>17096</v>
      </c>
      <c r="O4396" s="162">
        <v>4912</v>
      </c>
      <c r="P4396" s="160">
        <v>45461</v>
      </c>
      <c r="Q4396" s="162" t="s">
        <v>6122</v>
      </c>
      <c r="R4396" s="164">
        <v>17096</v>
      </c>
      <c r="S4396" s="158" t="s">
        <v>6334</v>
      </c>
      <c r="T4396" s="163"/>
      <c r="U4396" s="161" t="s">
        <v>10</v>
      </c>
      <c r="V4396" s="161" t="s">
        <v>11</v>
      </c>
      <c r="W4396" s="161" t="s">
        <v>12</v>
      </c>
      <c r="X4396" s="161" t="s">
        <v>13</v>
      </c>
      <c r="Y4396" s="169">
        <v>6210</v>
      </c>
      <c r="Z4396" s="165">
        <v>9341101</v>
      </c>
      <c r="AA4396" s="166">
        <v>4.6783497706798606E-2</v>
      </c>
      <c r="AB4396" s="183" t="s">
        <v>6006</v>
      </c>
      <c r="AC4396" s="168" t="s">
        <v>3302</v>
      </c>
    </row>
    <row r="4397" spans="1:29" ht="15" customHeight="1" x14ac:dyDescent="0.3">
      <c r="A4397" s="156" t="s">
        <v>4497</v>
      </c>
      <c r="B4397" s="157">
        <v>6</v>
      </c>
      <c r="C4397" s="158" t="s">
        <v>1473</v>
      </c>
      <c r="D4397" s="158" t="s">
        <v>301</v>
      </c>
      <c r="E4397" s="156" t="s">
        <v>2722</v>
      </c>
      <c r="F4397" s="159" t="s">
        <v>5599</v>
      </c>
      <c r="G4397" s="156" t="s">
        <v>341</v>
      </c>
      <c r="H4397" s="160">
        <v>45383</v>
      </c>
      <c r="I4397" s="160">
        <v>45489</v>
      </c>
      <c r="J4397" s="161" t="s">
        <v>5251</v>
      </c>
      <c r="K4397" s="162"/>
      <c r="L4397" s="163" t="s">
        <v>6059</v>
      </c>
      <c r="M4397" s="171">
        <v>0</v>
      </c>
      <c r="N4397" s="164">
        <v>34193</v>
      </c>
      <c r="O4397" s="162">
        <v>5037</v>
      </c>
      <c r="P4397" s="160">
        <v>45489</v>
      </c>
      <c r="Q4397" s="162" t="s">
        <v>6190</v>
      </c>
      <c r="R4397" s="164">
        <v>34193</v>
      </c>
      <c r="S4397" s="162" t="s">
        <v>6334</v>
      </c>
      <c r="T4397" s="163"/>
      <c r="U4397" s="161" t="s">
        <v>10</v>
      </c>
      <c r="V4397" s="161" t="s">
        <v>11</v>
      </c>
      <c r="W4397" s="161" t="s">
        <v>12</v>
      </c>
      <c r="X4397" s="161" t="s">
        <v>13</v>
      </c>
      <c r="Y4397" s="169">
        <v>6210</v>
      </c>
      <c r="Z4397" s="169">
        <v>9341101</v>
      </c>
      <c r="AA4397" s="166">
        <v>9.3569731930777056E-2</v>
      </c>
      <c r="AB4397" s="156" t="s">
        <v>6006</v>
      </c>
      <c r="AC4397" s="168" t="s">
        <v>3302</v>
      </c>
    </row>
    <row r="4398" spans="1:29" ht="15" customHeight="1" x14ac:dyDescent="0.3">
      <c r="A4398" s="156" t="s">
        <v>4497</v>
      </c>
      <c r="B4398" s="157">
        <v>6</v>
      </c>
      <c r="C4398" s="158" t="s">
        <v>1473</v>
      </c>
      <c r="D4398" s="158" t="s">
        <v>301</v>
      </c>
      <c r="E4398" s="156" t="s">
        <v>2722</v>
      </c>
      <c r="F4398" s="159" t="s">
        <v>5599</v>
      </c>
      <c r="G4398" s="156" t="s">
        <v>341</v>
      </c>
      <c r="H4398" s="160">
        <v>45383</v>
      </c>
      <c r="I4398" s="160">
        <v>45544</v>
      </c>
      <c r="J4398" s="161" t="s">
        <v>6174</v>
      </c>
      <c r="K4398" s="162"/>
      <c r="L4398" s="163" t="s">
        <v>6059</v>
      </c>
      <c r="M4398" s="171">
        <v>0</v>
      </c>
      <c r="N4398" s="164">
        <v>51289</v>
      </c>
      <c r="O4398" s="162">
        <v>5102</v>
      </c>
      <c r="P4398" s="160">
        <v>45544</v>
      </c>
      <c r="Q4398" s="162" t="s">
        <v>6274</v>
      </c>
      <c r="R4398" s="164">
        <v>51289</v>
      </c>
      <c r="S4398" s="162" t="s">
        <v>6334</v>
      </c>
      <c r="T4398" s="163"/>
      <c r="U4398" s="161" t="s">
        <v>10</v>
      </c>
      <c r="V4398" s="161" t="s">
        <v>11</v>
      </c>
      <c r="W4398" s="161" t="s">
        <v>12</v>
      </c>
      <c r="X4398" s="161" t="s">
        <v>13</v>
      </c>
      <c r="Y4398" s="169">
        <v>6210</v>
      </c>
      <c r="Z4398" s="169">
        <v>9341101</v>
      </c>
      <c r="AA4398" s="166">
        <v>0.14035322963757565</v>
      </c>
      <c r="AB4398" s="158" t="s">
        <v>6006</v>
      </c>
      <c r="AC4398" s="168" t="s">
        <v>3302</v>
      </c>
    </row>
    <row r="4399" spans="1:29" ht="15" customHeight="1" x14ac:dyDescent="0.3">
      <c r="A4399" s="156" t="s">
        <v>4497</v>
      </c>
      <c r="B4399" s="157">
        <v>6</v>
      </c>
      <c r="C4399" s="158" t="s">
        <v>1473</v>
      </c>
      <c r="D4399" s="158" t="s">
        <v>301</v>
      </c>
      <c r="E4399" s="156" t="s">
        <v>2722</v>
      </c>
      <c r="F4399" s="159" t="s">
        <v>5599</v>
      </c>
      <c r="G4399" s="158" t="s">
        <v>341</v>
      </c>
      <c r="H4399" s="160">
        <v>45383</v>
      </c>
      <c r="I4399" s="160">
        <v>45548</v>
      </c>
      <c r="J4399" s="161" t="s">
        <v>6174</v>
      </c>
      <c r="K4399" s="162"/>
      <c r="L4399" s="163" t="s">
        <v>6059</v>
      </c>
      <c r="M4399" s="171">
        <v>0</v>
      </c>
      <c r="N4399" s="164">
        <v>47870.400000000001</v>
      </c>
      <c r="O4399" s="162">
        <v>5172</v>
      </c>
      <c r="P4399" s="160">
        <v>45548</v>
      </c>
      <c r="Q4399" s="162" t="s">
        <v>6275</v>
      </c>
      <c r="R4399" s="164">
        <v>47870.400000000001</v>
      </c>
      <c r="S4399" s="163" t="s">
        <v>6334</v>
      </c>
      <c r="T4399" s="163"/>
      <c r="U4399" s="161" t="s">
        <v>10</v>
      </c>
      <c r="V4399" s="161" t="s">
        <v>11</v>
      </c>
      <c r="W4399" s="161" t="s">
        <v>12</v>
      </c>
      <c r="X4399" s="161" t="s">
        <v>13</v>
      </c>
      <c r="Y4399" s="165">
        <v>6210</v>
      </c>
      <c r="Z4399" s="165">
        <v>9341101</v>
      </c>
      <c r="AA4399" s="166">
        <v>0.13099817200652386</v>
      </c>
      <c r="AB4399" s="167" t="s">
        <v>6006</v>
      </c>
      <c r="AC4399" s="168" t="s">
        <v>3302</v>
      </c>
    </row>
    <row r="4400" spans="1:29" ht="15" customHeight="1" x14ac:dyDescent="0.3">
      <c r="A4400" s="156" t="s">
        <v>4497</v>
      </c>
      <c r="B4400" s="157">
        <v>6</v>
      </c>
      <c r="C4400" s="158" t="s">
        <v>1473</v>
      </c>
      <c r="D4400" s="156" t="s">
        <v>301</v>
      </c>
      <c r="E4400" s="156" t="s">
        <v>2722</v>
      </c>
      <c r="F4400" s="158" t="s">
        <v>5599</v>
      </c>
      <c r="G4400" s="158" t="s">
        <v>341</v>
      </c>
      <c r="H4400" s="160">
        <v>45383</v>
      </c>
      <c r="I4400" s="160">
        <v>45595</v>
      </c>
      <c r="J4400" s="161" t="s">
        <v>6174</v>
      </c>
      <c r="K4400" s="162"/>
      <c r="L4400" s="158" t="s">
        <v>6059</v>
      </c>
      <c r="M4400" s="171">
        <v>0</v>
      </c>
      <c r="N4400" s="171">
        <v>71805.600000000006</v>
      </c>
      <c r="O4400" s="162" t="s">
        <v>6561</v>
      </c>
      <c r="P4400" s="160">
        <v>45595</v>
      </c>
      <c r="Q4400" s="162" t="s">
        <v>6551</v>
      </c>
      <c r="R4400" s="171">
        <v>71805.600000000006</v>
      </c>
      <c r="S4400" s="162" t="s">
        <v>6334</v>
      </c>
      <c r="T4400" s="156"/>
      <c r="U4400" s="161" t="s">
        <v>10</v>
      </c>
      <c r="V4400" s="161" t="s">
        <v>11</v>
      </c>
      <c r="W4400" s="161" t="s">
        <v>12</v>
      </c>
      <c r="X4400" s="161" t="s">
        <v>13</v>
      </c>
      <c r="Y4400" s="165">
        <v>6210</v>
      </c>
      <c r="Z4400" s="165">
        <v>9341101</v>
      </c>
      <c r="AA4400" s="166">
        <v>0.19649725800978579</v>
      </c>
      <c r="AB4400" s="158" t="s">
        <v>6006</v>
      </c>
      <c r="AC4400" s="168" t="s">
        <v>3302</v>
      </c>
    </row>
    <row r="4401" spans="1:29" ht="15" customHeight="1" x14ac:dyDescent="0.3">
      <c r="A4401" s="156" t="s">
        <v>4497</v>
      </c>
      <c r="B4401" s="157">
        <v>6</v>
      </c>
      <c r="C4401" s="158" t="s">
        <v>1473</v>
      </c>
      <c r="D4401" s="158" t="s">
        <v>301</v>
      </c>
      <c r="E4401" s="156" t="s">
        <v>2722</v>
      </c>
      <c r="F4401" s="159" t="s">
        <v>5599</v>
      </c>
      <c r="G4401" s="158" t="s">
        <v>341</v>
      </c>
      <c r="H4401" s="160">
        <v>45383</v>
      </c>
      <c r="I4401" s="160">
        <v>45622</v>
      </c>
      <c r="J4401" s="161" t="s">
        <v>6174</v>
      </c>
      <c r="K4401" s="162"/>
      <c r="L4401" s="163" t="s">
        <v>6059</v>
      </c>
      <c r="M4401" s="171">
        <v>0</v>
      </c>
      <c r="N4401" s="164">
        <v>3419.2</v>
      </c>
      <c r="O4401" s="162" t="s">
        <v>6562</v>
      </c>
      <c r="P4401" s="160">
        <v>45622</v>
      </c>
      <c r="Q4401" s="162" t="s">
        <v>6549</v>
      </c>
      <c r="R4401" s="164">
        <v>3419.2</v>
      </c>
      <c r="S4401" s="163" t="s">
        <v>6334</v>
      </c>
      <c r="T4401" s="163"/>
      <c r="U4401" s="161" t="s">
        <v>10</v>
      </c>
      <c r="V4401" s="161" t="s">
        <v>11</v>
      </c>
      <c r="W4401" s="161" t="s">
        <v>12</v>
      </c>
      <c r="X4401" s="161" t="s">
        <v>13</v>
      </c>
      <c r="Y4401" s="165">
        <v>6210</v>
      </c>
      <c r="Z4401" s="165">
        <v>9341101</v>
      </c>
      <c r="AA4401" s="166">
        <v>9.3566995413597205E-3</v>
      </c>
      <c r="AB4401" s="167" t="s">
        <v>6006</v>
      </c>
      <c r="AC4401" s="168" t="s">
        <v>3302</v>
      </c>
    </row>
    <row r="4402" spans="1:29" ht="15" customHeight="1" x14ac:dyDescent="0.3">
      <c r="A4402" s="156" t="s">
        <v>4497</v>
      </c>
      <c r="B4402" s="157">
        <v>6</v>
      </c>
      <c r="C4402" s="158" t="s">
        <v>1473</v>
      </c>
      <c r="D4402" s="158" t="s">
        <v>301</v>
      </c>
      <c r="E4402" s="156" t="s">
        <v>2722</v>
      </c>
      <c r="F4402" s="159" t="s">
        <v>5599</v>
      </c>
      <c r="G4402" s="156" t="s">
        <v>341</v>
      </c>
      <c r="H4402" s="160">
        <v>45383</v>
      </c>
      <c r="I4402" s="160">
        <v>45673</v>
      </c>
      <c r="J4402" s="161" t="s">
        <v>6174</v>
      </c>
      <c r="K4402" s="162"/>
      <c r="L4402" s="163" t="s">
        <v>6059</v>
      </c>
      <c r="M4402" s="171">
        <v>0</v>
      </c>
      <c r="N4402" s="164">
        <v>3419.2</v>
      </c>
      <c r="O4402" s="162" t="s">
        <v>7150</v>
      </c>
      <c r="P4402" s="160">
        <v>45673</v>
      </c>
      <c r="Q4402" s="162" t="s">
        <v>7122</v>
      </c>
      <c r="R4402" s="164">
        <v>3419.2</v>
      </c>
      <c r="S4402" s="162" t="s">
        <v>6334</v>
      </c>
      <c r="T4402" s="163"/>
      <c r="U4402" s="161" t="s">
        <v>10</v>
      </c>
      <c r="V4402" s="161" t="s">
        <v>11</v>
      </c>
      <c r="W4402" s="161" t="s">
        <v>12</v>
      </c>
      <c r="X4402" s="161" t="s">
        <v>13</v>
      </c>
      <c r="Y4402" s="169">
        <v>6210</v>
      </c>
      <c r="Z4402" s="169">
        <v>9341101</v>
      </c>
      <c r="AA4402" s="166">
        <v>9.3566995413597205E-3</v>
      </c>
      <c r="AB4402" s="183" t="s">
        <v>6006</v>
      </c>
      <c r="AC4402" s="168" t="s">
        <v>3302</v>
      </c>
    </row>
    <row r="4403" spans="1:29" ht="15" customHeight="1" x14ac:dyDescent="0.3">
      <c r="A4403" s="156" t="s">
        <v>4497</v>
      </c>
      <c r="B4403" s="157">
        <v>6</v>
      </c>
      <c r="C4403" s="158" t="s">
        <v>1473</v>
      </c>
      <c r="D4403" s="158" t="s">
        <v>301</v>
      </c>
      <c r="E4403" s="156" t="s">
        <v>2722</v>
      </c>
      <c r="F4403" s="159" t="s">
        <v>5599</v>
      </c>
      <c r="G4403" s="158" t="s">
        <v>341</v>
      </c>
      <c r="H4403" s="160">
        <v>45383</v>
      </c>
      <c r="I4403" s="160">
        <v>45737</v>
      </c>
      <c r="J4403" s="161" t="s">
        <v>6174</v>
      </c>
      <c r="K4403" s="162"/>
      <c r="L4403" s="163" t="s">
        <v>6059</v>
      </c>
      <c r="M4403" s="171">
        <v>0</v>
      </c>
      <c r="N4403" s="164">
        <v>3419.2</v>
      </c>
      <c r="O4403" s="162" t="s">
        <v>7151</v>
      </c>
      <c r="P4403" s="160">
        <v>45737</v>
      </c>
      <c r="Q4403" s="162" t="s">
        <v>7127</v>
      </c>
      <c r="R4403" s="164">
        <v>3419.2</v>
      </c>
      <c r="S4403" s="163" t="s">
        <v>6334</v>
      </c>
      <c r="T4403" s="163"/>
      <c r="U4403" s="161" t="s">
        <v>10</v>
      </c>
      <c r="V4403" s="161" t="s">
        <v>11</v>
      </c>
      <c r="W4403" s="161" t="s">
        <v>12</v>
      </c>
      <c r="X4403" s="161" t="s">
        <v>13</v>
      </c>
      <c r="Y4403" s="165">
        <v>6210</v>
      </c>
      <c r="Z4403" s="165">
        <v>9341101</v>
      </c>
      <c r="AA4403" s="166">
        <v>9.3566995413597205E-3</v>
      </c>
      <c r="AB4403" s="167" t="s">
        <v>6006</v>
      </c>
      <c r="AC4403" s="168" t="s">
        <v>3302</v>
      </c>
    </row>
    <row r="4404" spans="1:29" ht="15" customHeight="1" x14ac:dyDescent="0.3">
      <c r="A4404" s="156" t="s">
        <v>4497</v>
      </c>
      <c r="B4404" s="157">
        <v>6</v>
      </c>
      <c r="C4404" s="156" t="s">
        <v>1473</v>
      </c>
      <c r="D4404" s="158" t="s">
        <v>301</v>
      </c>
      <c r="E4404" s="156" t="s">
        <v>2722</v>
      </c>
      <c r="F4404" s="159" t="s">
        <v>5599</v>
      </c>
      <c r="G4404" s="156" t="s">
        <v>341</v>
      </c>
      <c r="H4404" s="160">
        <v>45383</v>
      </c>
      <c r="I4404" s="160">
        <v>45768</v>
      </c>
      <c r="J4404" s="161" t="s">
        <v>6174</v>
      </c>
      <c r="K4404" s="162"/>
      <c r="L4404" s="163" t="s">
        <v>6059</v>
      </c>
      <c r="M4404" s="171">
        <v>0</v>
      </c>
      <c r="N4404" s="164">
        <v>3419.2</v>
      </c>
      <c r="O4404" s="162" t="s">
        <v>7152</v>
      </c>
      <c r="P4404" s="160">
        <v>45768</v>
      </c>
      <c r="Q4404" s="162" t="s">
        <v>7130</v>
      </c>
      <c r="R4404" s="164">
        <v>3419.2</v>
      </c>
      <c r="S4404" s="162" t="s">
        <v>6334</v>
      </c>
      <c r="T4404" s="163"/>
      <c r="U4404" s="161" t="s">
        <v>10</v>
      </c>
      <c r="V4404" s="161" t="s">
        <v>11</v>
      </c>
      <c r="W4404" s="161" t="s">
        <v>12</v>
      </c>
      <c r="X4404" s="161" t="s">
        <v>13</v>
      </c>
      <c r="Y4404" s="169">
        <v>6210</v>
      </c>
      <c r="Z4404" s="169">
        <v>9341101</v>
      </c>
      <c r="AA4404" s="166">
        <v>9.3566995413597205E-3</v>
      </c>
      <c r="AB4404" s="158" t="s">
        <v>6006</v>
      </c>
      <c r="AC4404" s="168" t="s">
        <v>3302</v>
      </c>
    </row>
    <row r="4405" spans="1:29" ht="15" customHeight="1" x14ac:dyDescent="0.3">
      <c r="A4405" s="156" t="s">
        <v>4497</v>
      </c>
      <c r="B4405" s="157">
        <v>6</v>
      </c>
      <c r="C4405" s="158" t="s">
        <v>1473</v>
      </c>
      <c r="D4405" s="156" t="s">
        <v>301</v>
      </c>
      <c r="E4405" s="156" t="s">
        <v>2722</v>
      </c>
      <c r="F4405" s="159" t="s">
        <v>5599</v>
      </c>
      <c r="G4405" s="156" t="s">
        <v>341</v>
      </c>
      <c r="H4405" s="160">
        <v>45383</v>
      </c>
      <c r="I4405" s="160">
        <v>45825</v>
      </c>
      <c r="J4405" s="161" t="s">
        <v>6174</v>
      </c>
      <c r="K4405" s="162"/>
      <c r="L4405" s="163" t="s">
        <v>6059</v>
      </c>
      <c r="M4405" s="171">
        <v>0</v>
      </c>
      <c r="N4405" s="164">
        <v>17096</v>
      </c>
      <c r="O4405" s="162" t="s">
        <v>7153</v>
      </c>
      <c r="P4405" s="160">
        <v>45825</v>
      </c>
      <c r="Q4405" s="162" t="s">
        <v>7120</v>
      </c>
      <c r="R4405" s="164">
        <v>17096</v>
      </c>
      <c r="S4405" s="162" t="s">
        <v>6334</v>
      </c>
      <c r="T4405" s="163"/>
      <c r="U4405" s="161" t="s">
        <v>10</v>
      </c>
      <c r="V4405" s="161" t="s">
        <v>11</v>
      </c>
      <c r="W4405" s="161" t="s">
        <v>12</v>
      </c>
      <c r="X4405" s="161" t="s">
        <v>13</v>
      </c>
      <c r="Y4405" s="169">
        <v>6210</v>
      </c>
      <c r="Z4405" s="169">
        <v>9341101</v>
      </c>
      <c r="AA4405" s="166">
        <v>4.6783497706798606E-2</v>
      </c>
      <c r="AB4405" s="158" t="s">
        <v>6006</v>
      </c>
      <c r="AC4405" s="168" t="s">
        <v>3302</v>
      </c>
    </row>
    <row r="4406" spans="1:29" ht="15" customHeight="1" x14ac:dyDescent="0.3">
      <c r="A4406" s="156" t="s">
        <v>4497</v>
      </c>
      <c r="B4406" s="157">
        <v>6</v>
      </c>
      <c r="C4406" s="158" t="s">
        <v>1473</v>
      </c>
      <c r="D4406" s="158" t="s">
        <v>301</v>
      </c>
      <c r="E4406" s="156" t="s">
        <v>2722</v>
      </c>
      <c r="F4406" s="159" t="s">
        <v>5599</v>
      </c>
      <c r="G4406" s="158" t="s">
        <v>341</v>
      </c>
      <c r="H4406" s="160">
        <v>45383</v>
      </c>
      <c r="I4406" s="160">
        <v>45894</v>
      </c>
      <c r="J4406" s="161" t="s">
        <v>6707</v>
      </c>
      <c r="K4406" s="162"/>
      <c r="L4406" s="163" t="s">
        <v>6059</v>
      </c>
      <c r="M4406" s="171">
        <v>0</v>
      </c>
      <c r="N4406" s="164">
        <v>9574.0400000000009</v>
      </c>
      <c r="O4406" s="162" t="s">
        <v>7619</v>
      </c>
      <c r="P4406" s="160">
        <v>45894</v>
      </c>
      <c r="Q4406" s="162" t="s">
        <v>7585</v>
      </c>
      <c r="R4406" s="164">
        <v>9574.0400000000009</v>
      </c>
      <c r="S4406" s="163" t="s">
        <v>6334</v>
      </c>
      <c r="T4406" s="163"/>
      <c r="U4406" s="161" t="s">
        <v>10</v>
      </c>
      <c r="V4406" s="161" t="s">
        <v>11</v>
      </c>
      <c r="W4406" s="161" t="s">
        <v>12</v>
      </c>
      <c r="X4406" s="161" t="s">
        <v>13</v>
      </c>
      <c r="Y4406" s="165">
        <v>6210</v>
      </c>
      <c r="Z4406" s="165">
        <v>9341101</v>
      </c>
      <c r="AA4406" s="166">
        <v>2.6199524940617579E-2</v>
      </c>
      <c r="AB4406" s="167" t="s">
        <v>6006</v>
      </c>
      <c r="AC4406" s="168" t="s">
        <v>3302</v>
      </c>
    </row>
    <row r="4407" spans="1:29" ht="15" customHeight="1" x14ac:dyDescent="0.3">
      <c r="A4407" s="156" t="s">
        <v>4497</v>
      </c>
      <c r="B4407" s="157">
        <v>6</v>
      </c>
      <c r="C4407" s="156" t="s">
        <v>1473</v>
      </c>
      <c r="D4407" s="158" t="s">
        <v>301</v>
      </c>
      <c r="E4407" s="156" t="s">
        <v>2722</v>
      </c>
      <c r="F4407" s="159" t="s">
        <v>5599</v>
      </c>
      <c r="G4407" s="156" t="s">
        <v>341</v>
      </c>
      <c r="H4407" s="160">
        <v>45383</v>
      </c>
      <c r="I4407" s="160">
        <v>45922</v>
      </c>
      <c r="J4407" s="161" t="s">
        <v>6707</v>
      </c>
      <c r="K4407" s="162"/>
      <c r="L4407" s="163" t="s">
        <v>6059</v>
      </c>
      <c r="M4407" s="171">
        <v>0</v>
      </c>
      <c r="N4407" s="164">
        <v>3419.2</v>
      </c>
      <c r="O4407" s="162" t="s">
        <v>7620</v>
      </c>
      <c r="P4407" s="160">
        <v>45922</v>
      </c>
      <c r="Q4407" s="162" t="s">
        <v>7588</v>
      </c>
      <c r="R4407" s="164">
        <v>3419.2</v>
      </c>
      <c r="S4407" s="162" t="s">
        <v>6334</v>
      </c>
      <c r="T4407" s="163"/>
      <c r="U4407" s="161" t="s">
        <v>10</v>
      </c>
      <c r="V4407" s="161" t="s">
        <v>11</v>
      </c>
      <c r="W4407" s="161" t="s">
        <v>12</v>
      </c>
      <c r="X4407" s="161" t="s">
        <v>13</v>
      </c>
      <c r="Y4407" s="169">
        <v>6210</v>
      </c>
      <c r="Z4407" s="169">
        <v>9341101</v>
      </c>
      <c r="AA4407" s="166">
        <v>9.3566995413597205E-3</v>
      </c>
      <c r="AB4407" s="158" t="s">
        <v>6006</v>
      </c>
      <c r="AC4407" s="168" t="s">
        <v>3302</v>
      </c>
    </row>
    <row r="4408" spans="1:29" ht="15" customHeight="1" x14ac:dyDescent="0.3">
      <c r="A4408" s="156" t="s">
        <v>4497</v>
      </c>
      <c r="B4408" s="157">
        <v>6</v>
      </c>
      <c r="C4408" s="156" t="s">
        <v>1473</v>
      </c>
      <c r="D4408" s="156" t="s">
        <v>301</v>
      </c>
      <c r="E4408" s="156" t="s">
        <v>2722</v>
      </c>
      <c r="F4408" s="159" t="s">
        <v>5599</v>
      </c>
      <c r="G4408" s="156" t="s">
        <v>341</v>
      </c>
      <c r="H4408" s="160">
        <v>45383</v>
      </c>
      <c r="I4408" s="160">
        <v>45922</v>
      </c>
      <c r="J4408" s="161" t="s">
        <v>6707</v>
      </c>
      <c r="K4408" s="162"/>
      <c r="L4408" s="163" t="s">
        <v>6059</v>
      </c>
      <c r="M4408" s="171">
        <v>0</v>
      </c>
      <c r="N4408" s="164">
        <v>9574.0400000000009</v>
      </c>
      <c r="O4408" s="162" t="s">
        <v>7621</v>
      </c>
      <c r="P4408" s="160">
        <v>45922</v>
      </c>
      <c r="Q4408" s="162" t="s">
        <v>7588</v>
      </c>
      <c r="R4408" s="164">
        <v>9574.0400000000009</v>
      </c>
      <c r="S4408" s="162" t="s">
        <v>6334</v>
      </c>
      <c r="T4408" s="163"/>
      <c r="U4408" s="161" t="s">
        <v>10</v>
      </c>
      <c r="V4408" s="161" t="s">
        <v>11</v>
      </c>
      <c r="W4408" s="161" t="s">
        <v>12</v>
      </c>
      <c r="X4408" s="161" t="s">
        <v>13</v>
      </c>
      <c r="Y4408" s="169">
        <v>6210</v>
      </c>
      <c r="Z4408" s="169">
        <v>9341101</v>
      </c>
      <c r="AA4408" s="166">
        <v>2.6199524940617579E-2</v>
      </c>
      <c r="AB4408" s="158" t="s">
        <v>6006</v>
      </c>
      <c r="AC4408" s="168" t="s">
        <v>3302</v>
      </c>
    </row>
    <row r="4409" spans="1:29" ht="15" customHeight="1" x14ac:dyDescent="0.3">
      <c r="A4409" s="156" t="s">
        <v>4497</v>
      </c>
      <c r="B4409" s="157">
        <v>6</v>
      </c>
      <c r="C4409" s="158" t="s">
        <v>1473</v>
      </c>
      <c r="D4409" s="158" t="s">
        <v>301</v>
      </c>
      <c r="E4409" s="156" t="s">
        <v>2722</v>
      </c>
      <c r="F4409" s="159" t="s">
        <v>5599</v>
      </c>
      <c r="G4409" s="158" t="s">
        <v>341</v>
      </c>
      <c r="H4409" s="160">
        <v>45383</v>
      </c>
      <c r="I4409" s="160">
        <v>45971</v>
      </c>
      <c r="J4409" s="161" t="s">
        <v>6707</v>
      </c>
      <c r="K4409" s="162"/>
      <c r="L4409" s="163" t="s">
        <v>6059</v>
      </c>
      <c r="M4409" s="171">
        <v>0</v>
      </c>
      <c r="N4409" s="164">
        <v>9574.0400000000009</v>
      </c>
      <c r="O4409" s="162" t="s">
        <v>7810</v>
      </c>
      <c r="P4409" s="160">
        <v>45971</v>
      </c>
      <c r="Q4409" s="162" t="s">
        <v>7806</v>
      </c>
      <c r="R4409" s="164">
        <v>9574.0400000000009</v>
      </c>
      <c r="S4409" s="163" t="s">
        <v>6334</v>
      </c>
      <c r="T4409" s="163"/>
      <c r="U4409" s="161" t="s">
        <v>10</v>
      </c>
      <c r="V4409" s="161" t="s">
        <v>11</v>
      </c>
      <c r="W4409" s="161" t="s">
        <v>12</v>
      </c>
      <c r="X4409" s="161" t="s">
        <v>13</v>
      </c>
      <c r="Y4409" s="169">
        <v>6210</v>
      </c>
      <c r="Z4409" s="169">
        <v>9341101</v>
      </c>
      <c r="AA4409" s="166">
        <v>2.6199524940617579E-2</v>
      </c>
      <c r="AB4409" s="167" t="s">
        <v>6006</v>
      </c>
      <c r="AC4409" s="168" t="s">
        <v>3302</v>
      </c>
    </row>
    <row r="4410" spans="1:29" ht="15" customHeight="1" x14ac:dyDescent="0.3">
      <c r="A4410" s="156" t="s">
        <v>4497</v>
      </c>
      <c r="B4410" s="157">
        <v>6</v>
      </c>
      <c r="C4410" s="156" t="s">
        <v>1473</v>
      </c>
      <c r="D4410" s="163" t="s">
        <v>301</v>
      </c>
      <c r="E4410" s="156" t="s">
        <v>2722</v>
      </c>
      <c r="F4410" s="159" t="s">
        <v>5599</v>
      </c>
      <c r="G4410" s="156" t="s">
        <v>341</v>
      </c>
      <c r="H4410" s="160">
        <v>45383</v>
      </c>
      <c r="I4410" s="160">
        <v>46002</v>
      </c>
      <c r="J4410" s="161" t="s">
        <v>6707</v>
      </c>
      <c r="K4410" s="162"/>
      <c r="L4410" s="163" t="s">
        <v>6059</v>
      </c>
      <c r="M4410" s="171">
        <v>0</v>
      </c>
      <c r="N4410" s="164">
        <v>10257.9</v>
      </c>
      <c r="O4410" s="162" t="s">
        <v>8057</v>
      </c>
      <c r="P4410" s="160">
        <v>46002</v>
      </c>
      <c r="Q4410" s="162" t="s">
        <v>8038</v>
      </c>
      <c r="R4410" s="164">
        <v>10257.9</v>
      </c>
      <c r="S4410" s="162" t="s">
        <v>6334</v>
      </c>
      <c r="T4410" s="163"/>
      <c r="U4410" s="161" t="s">
        <v>10</v>
      </c>
      <c r="V4410" s="161" t="s">
        <v>11</v>
      </c>
      <c r="W4410" s="161" t="s">
        <v>12</v>
      </c>
      <c r="X4410" s="161" t="s">
        <v>13</v>
      </c>
      <c r="Y4410" s="169">
        <v>6210</v>
      </c>
      <c r="Z4410" s="169">
        <v>9341101</v>
      </c>
      <c r="AA4410" s="166">
        <v>2.8070919579233116E-2</v>
      </c>
      <c r="AB4410" s="158" t="s">
        <v>6006</v>
      </c>
      <c r="AC4410" s="168" t="s">
        <v>3302</v>
      </c>
    </row>
    <row r="4411" spans="1:29" ht="15" customHeight="1" x14ac:dyDescent="0.3">
      <c r="A4411" s="156" t="s">
        <v>4497</v>
      </c>
      <c r="B4411" s="157">
        <v>6</v>
      </c>
      <c r="C4411" s="158" t="s">
        <v>1473</v>
      </c>
      <c r="D4411" s="158" t="s">
        <v>301</v>
      </c>
      <c r="E4411" s="156" t="s">
        <v>2722</v>
      </c>
      <c r="F4411" s="159" t="s">
        <v>5599</v>
      </c>
      <c r="G4411" s="158" t="s">
        <v>341</v>
      </c>
      <c r="H4411" s="160">
        <v>45383</v>
      </c>
      <c r="I4411" s="160">
        <v>46034</v>
      </c>
      <c r="J4411" s="161" t="s">
        <v>6707</v>
      </c>
      <c r="K4411" s="162"/>
      <c r="L4411" s="163" t="s">
        <v>6059</v>
      </c>
      <c r="M4411" s="171">
        <v>0</v>
      </c>
      <c r="N4411" s="164">
        <v>9574.0400000000009</v>
      </c>
      <c r="O4411" s="162" t="s">
        <v>8058</v>
      </c>
      <c r="P4411" s="160">
        <v>46034</v>
      </c>
      <c r="Q4411" s="162" t="s">
        <v>8040</v>
      </c>
      <c r="R4411" s="164">
        <v>9574.0400000000009</v>
      </c>
      <c r="S4411" s="163" t="s">
        <v>6334</v>
      </c>
      <c r="T4411" s="163"/>
      <c r="U4411" s="161" t="s">
        <v>10</v>
      </c>
      <c r="V4411" s="161" t="s">
        <v>11</v>
      </c>
      <c r="W4411" s="161" t="s">
        <v>12</v>
      </c>
      <c r="X4411" s="161" t="s">
        <v>13</v>
      </c>
      <c r="Y4411" s="169">
        <v>6210</v>
      </c>
      <c r="Z4411" s="169">
        <v>9341101</v>
      </c>
      <c r="AA4411" s="166">
        <v>2.6199524940617579E-2</v>
      </c>
      <c r="AB4411" s="158" t="s">
        <v>6006</v>
      </c>
      <c r="AC4411" s="168" t="s">
        <v>3302</v>
      </c>
    </row>
    <row r="4412" spans="1:29" ht="15" customHeight="1" x14ac:dyDescent="0.3">
      <c r="A4412" s="156" t="s">
        <v>4497</v>
      </c>
      <c r="B4412" s="157">
        <v>6</v>
      </c>
      <c r="C4412" s="158" t="s">
        <v>1473</v>
      </c>
      <c r="D4412" s="163" t="s">
        <v>301</v>
      </c>
      <c r="E4412" s="156" t="s">
        <v>2722</v>
      </c>
      <c r="F4412" s="159" t="s">
        <v>5599</v>
      </c>
      <c r="G4412" s="158" t="s">
        <v>341</v>
      </c>
      <c r="H4412" s="160">
        <v>45383</v>
      </c>
      <c r="I4412" s="160">
        <v>46079</v>
      </c>
      <c r="J4412" s="161" t="s">
        <v>6707</v>
      </c>
      <c r="K4412" s="162"/>
      <c r="L4412" s="163" t="s">
        <v>6059</v>
      </c>
      <c r="M4412" s="171">
        <v>0</v>
      </c>
      <c r="N4412" s="164">
        <v>9574.0400000000009</v>
      </c>
      <c r="O4412" s="162" t="s">
        <v>8059</v>
      </c>
      <c r="P4412" s="160">
        <v>46079</v>
      </c>
      <c r="Q4412" s="162" t="s">
        <v>8049</v>
      </c>
      <c r="R4412" s="164">
        <v>9574.0400000000009</v>
      </c>
      <c r="S4412" s="163" t="s">
        <v>6334</v>
      </c>
      <c r="T4412" s="163"/>
      <c r="U4412" s="161" t="s">
        <v>10</v>
      </c>
      <c r="V4412" s="161" t="s">
        <v>11</v>
      </c>
      <c r="W4412" s="161" t="s">
        <v>12</v>
      </c>
      <c r="X4412" s="161" t="s">
        <v>13</v>
      </c>
      <c r="Y4412" s="165">
        <v>6210</v>
      </c>
      <c r="Z4412" s="165">
        <v>9341101</v>
      </c>
      <c r="AA4412" s="166">
        <v>2.6199524940617579E-2</v>
      </c>
      <c r="AB4412" s="167" t="s">
        <v>6006</v>
      </c>
      <c r="AC4412" s="168" t="s">
        <v>3302</v>
      </c>
    </row>
    <row r="4413" spans="1:29" ht="15" customHeight="1" x14ac:dyDescent="0.3">
      <c r="A4413" s="156" t="s">
        <v>4497</v>
      </c>
      <c r="B4413" s="157">
        <v>6</v>
      </c>
      <c r="C4413" s="158" t="s">
        <v>1473</v>
      </c>
      <c r="D4413" s="158" t="s">
        <v>301</v>
      </c>
      <c r="E4413" s="156" t="s">
        <v>2722</v>
      </c>
      <c r="F4413" s="159" t="s">
        <v>5599</v>
      </c>
      <c r="G4413" s="158" t="s">
        <v>341</v>
      </c>
      <c r="H4413" s="160">
        <v>45383</v>
      </c>
      <c r="I4413" s="160">
        <v>46112</v>
      </c>
      <c r="J4413" s="161" t="s">
        <v>6707</v>
      </c>
      <c r="K4413" s="162"/>
      <c r="L4413" s="163" t="s">
        <v>6059</v>
      </c>
      <c r="M4413" s="171">
        <v>0</v>
      </c>
      <c r="N4413" s="164">
        <v>8548</v>
      </c>
      <c r="O4413" s="162" t="s">
        <v>8060</v>
      </c>
      <c r="P4413" s="160">
        <v>46112</v>
      </c>
      <c r="Q4413" s="162" t="s">
        <v>8046</v>
      </c>
      <c r="R4413" s="164">
        <v>8548</v>
      </c>
      <c r="S4413" s="163" t="s">
        <v>6334</v>
      </c>
      <c r="T4413" s="163"/>
      <c r="U4413" s="161" t="s">
        <v>10</v>
      </c>
      <c r="V4413" s="161" t="s">
        <v>11</v>
      </c>
      <c r="W4413" s="161" t="s">
        <v>12</v>
      </c>
      <c r="X4413" s="161" t="s">
        <v>13</v>
      </c>
      <c r="Y4413" s="169">
        <v>6210</v>
      </c>
      <c r="Z4413" s="169">
        <v>9341101</v>
      </c>
      <c r="AA4413" s="166">
        <v>2.3391748853399303E-2</v>
      </c>
      <c r="AB4413" s="167" t="s">
        <v>6006</v>
      </c>
      <c r="AC4413" s="168" t="s">
        <v>3302</v>
      </c>
    </row>
    <row r="4414" spans="1:29" ht="15" customHeight="1" x14ac:dyDescent="0.3">
      <c r="A4414" s="156" t="s">
        <v>4497</v>
      </c>
      <c r="B4414" s="157">
        <v>6</v>
      </c>
      <c r="C4414" s="158" t="s">
        <v>1473</v>
      </c>
      <c r="D4414" s="158" t="s">
        <v>301</v>
      </c>
      <c r="E4414" s="156" t="s">
        <v>2722</v>
      </c>
      <c r="F4414" s="159" t="s">
        <v>5599</v>
      </c>
      <c r="G4414" s="158" t="s">
        <v>341</v>
      </c>
      <c r="H4414" s="160">
        <v>45383</v>
      </c>
      <c r="I4414" s="160">
        <v>46175</v>
      </c>
      <c r="J4414" s="161" t="s">
        <v>6707</v>
      </c>
      <c r="K4414" s="162"/>
      <c r="L4414" s="163" t="s">
        <v>6059</v>
      </c>
      <c r="M4414" s="171">
        <v>0</v>
      </c>
      <c r="N4414" s="164">
        <v>10257.9</v>
      </c>
      <c r="O4414" s="162" t="s">
        <v>8480</v>
      </c>
      <c r="P4414" s="160">
        <v>46175</v>
      </c>
      <c r="Q4414" s="162" t="s">
        <v>8474</v>
      </c>
      <c r="R4414" s="164">
        <v>10257.9</v>
      </c>
      <c r="S4414" s="163" t="s">
        <v>6334</v>
      </c>
      <c r="T4414" s="163"/>
      <c r="U4414" s="161" t="s">
        <v>10</v>
      </c>
      <c r="V4414" s="161" t="s">
        <v>11</v>
      </c>
      <c r="W4414" s="161" t="s">
        <v>12</v>
      </c>
      <c r="X4414" s="161" t="s">
        <v>13</v>
      </c>
      <c r="Y4414" s="169">
        <v>6210</v>
      </c>
      <c r="Z4414" s="169">
        <v>9341101</v>
      </c>
      <c r="AA4414" s="166">
        <v>2.8070919579233116E-2</v>
      </c>
      <c r="AB4414" s="167" t="s">
        <v>6006</v>
      </c>
      <c r="AC4414" s="168" t="s">
        <v>3302</v>
      </c>
    </row>
    <row r="4415" spans="1:29" ht="15" customHeight="1" x14ac:dyDescent="0.3">
      <c r="A4415" s="156" t="s">
        <v>4497</v>
      </c>
      <c r="B4415" s="157">
        <v>6</v>
      </c>
      <c r="C4415" s="158" t="s">
        <v>1473</v>
      </c>
      <c r="D4415" s="156" t="s">
        <v>301</v>
      </c>
      <c r="E4415" s="156" t="s">
        <v>2722</v>
      </c>
      <c r="F4415" s="159" t="s">
        <v>5599</v>
      </c>
      <c r="G4415" s="156" t="s">
        <v>341</v>
      </c>
      <c r="H4415" s="160">
        <v>45383</v>
      </c>
      <c r="I4415" s="160">
        <v>46785</v>
      </c>
      <c r="J4415" s="161" t="s">
        <v>6707</v>
      </c>
      <c r="K4415" s="162" t="s">
        <v>6005</v>
      </c>
      <c r="L4415" s="163" t="s">
        <v>6059</v>
      </c>
      <c r="M4415" s="171">
        <v>32048</v>
      </c>
      <c r="N4415" s="164">
        <v>32048</v>
      </c>
      <c r="O4415" s="162"/>
      <c r="P4415" s="160"/>
      <c r="Q4415" s="162"/>
      <c r="R4415" s="164">
        <v>0</v>
      </c>
      <c r="S4415" s="163" t="s">
        <v>6334</v>
      </c>
      <c r="T4415" s="163"/>
      <c r="U4415" s="161" t="s">
        <v>10</v>
      </c>
      <c r="V4415" s="161" t="s">
        <v>11</v>
      </c>
      <c r="W4415" s="161" t="s">
        <v>12</v>
      </c>
      <c r="X4415" s="161" t="s">
        <v>13</v>
      </c>
      <c r="Y4415" s="169">
        <v>6210</v>
      </c>
      <c r="Z4415" s="169">
        <v>9341101</v>
      </c>
      <c r="AA4415" s="166">
        <v>0</v>
      </c>
      <c r="AB4415" s="158" t="s">
        <v>6006</v>
      </c>
      <c r="AC4415" s="168" t="s">
        <v>3302</v>
      </c>
    </row>
    <row r="4416" spans="1:29" ht="15" customHeight="1" x14ac:dyDescent="0.3">
      <c r="A4416" s="156" t="s">
        <v>2883</v>
      </c>
      <c r="B4416" s="157">
        <v>2</v>
      </c>
      <c r="C4416" s="158" t="s">
        <v>1473</v>
      </c>
      <c r="D4416" s="156" t="s">
        <v>284</v>
      </c>
      <c r="E4416" s="156" t="s">
        <v>2722</v>
      </c>
      <c r="F4416" s="159" t="s">
        <v>5599</v>
      </c>
      <c r="G4416" s="158" t="s">
        <v>341</v>
      </c>
      <c r="H4416" s="160">
        <v>46001</v>
      </c>
      <c r="I4416" s="160">
        <v>46079</v>
      </c>
      <c r="J4416" s="161" t="s">
        <v>6707</v>
      </c>
      <c r="K4416" s="162"/>
      <c r="L4416" s="163" t="s">
        <v>8061</v>
      </c>
      <c r="M4416" s="171">
        <v>0</v>
      </c>
      <c r="N4416" s="164">
        <v>12644</v>
      </c>
      <c r="O4416" s="162" t="s">
        <v>8062</v>
      </c>
      <c r="P4416" s="160">
        <v>46079</v>
      </c>
      <c r="Q4416" s="162" t="s">
        <v>8049</v>
      </c>
      <c r="R4416" s="164">
        <v>12644</v>
      </c>
      <c r="S4416" s="162" t="s">
        <v>1573</v>
      </c>
      <c r="T4416" s="163"/>
      <c r="U4416" s="161" t="s">
        <v>10</v>
      </c>
      <c r="V4416" s="161" t="s">
        <v>11</v>
      </c>
      <c r="W4416" s="161" t="s">
        <v>12</v>
      </c>
      <c r="X4416" s="161" t="s">
        <v>13</v>
      </c>
      <c r="Y4416" s="169">
        <v>6210</v>
      </c>
      <c r="Z4416" s="169">
        <v>9301101</v>
      </c>
      <c r="AA4416" s="166">
        <v>4.4825752472790442E-2</v>
      </c>
      <c r="AB4416" s="158" t="s">
        <v>8063</v>
      </c>
      <c r="AC4416" s="168" t="s">
        <v>3282</v>
      </c>
    </row>
    <row r="4417" spans="1:29" ht="15" customHeight="1" x14ac:dyDescent="0.3">
      <c r="A4417" s="156" t="s">
        <v>2883</v>
      </c>
      <c r="B4417" s="157">
        <v>2</v>
      </c>
      <c r="C4417" s="158" t="s">
        <v>1473</v>
      </c>
      <c r="D4417" s="156" t="s">
        <v>284</v>
      </c>
      <c r="E4417" s="156" t="s">
        <v>2722</v>
      </c>
      <c r="F4417" s="156" t="s">
        <v>5599</v>
      </c>
      <c r="G4417" s="158" t="s">
        <v>341</v>
      </c>
      <c r="H4417" s="160">
        <v>46001</v>
      </c>
      <c r="I4417" s="160">
        <v>46112</v>
      </c>
      <c r="J4417" s="161" t="s">
        <v>6707</v>
      </c>
      <c r="K4417" s="162"/>
      <c r="L4417" s="163" t="s">
        <v>8061</v>
      </c>
      <c r="M4417" s="171">
        <v>0</v>
      </c>
      <c r="N4417" s="170">
        <v>12644</v>
      </c>
      <c r="O4417" s="162" t="s">
        <v>8064</v>
      </c>
      <c r="P4417" s="160">
        <v>46112</v>
      </c>
      <c r="Q4417" s="162" t="s">
        <v>8046</v>
      </c>
      <c r="R4417" s="164">
        <v>12644</v>
      </c>
      <c r="S4417" s="162" t="s">
        <v>1573</v>
      </c>
      <c r="T4417" s="162"/>
      <c r="U4417" s="161" t="s">
        <v>10</v>
      </c>
      <c r="V4417" s="161" t="s">
        <v>11</v>
      </c>
      <c r="W4417" s="161" t="s">
        <v>12</v>
      </c>
      <c r="X4417" s="161" t="s">
        <v>13</v>
      </c>
      <c r="Y4417" s="165">
        <v>6210</v>
      </c>
      <c r="Z4417" s="165">
        <v>9301101</v>
      </c>
      <c r="AA4417" s="166">
        <v>4.4825752472790442E-2</v>
      </c>
      <c r="AB4417" s="167" t="s">
        <v>8063</v>
      </c>
      <c r="AC4417" s="168" t="s">
        <v>3282</v>
      </c>
    </row>
    <row r="4418" spans="1:29" ht="15" customHeight="1" x14ac:dyDescent="0.3">
      <c r="A4418" s="156" t="s">
        <v>2883</v>
      </c>
      <c r="B4418" s="157">
        <v>2</v>
      </c>
      <c r="C4418" s="158" t="s">
        <v>1473</v>
      </c>
      <c r="D4418" s="158" t="s">
        <v>284</v>
      </c>
      <c r="E4418" s="156" t="s">
        <v>2722</v>
      </c>
      <c r="F4418" s="159" t="s">
        <v>5599</v>
      </c>
      <c r="G4418" s="158" t="s">
        <v>341</v>
      </c>
      <c r="H4418" s="160">
        <v>46001</v>
      </c>
      <c r="I4418" s="160">
        <v>46120</v>
      </c>
      <c r="J4418" s="161" t="s">
        <v>6707</v>
      </c>
      <c r="K4418" s="162"/>
      <c r="L4418" s="163" t="s">
        <v>8061</v>
      </c>
      <c r="M4418" s="171">
        <v>0</v>
      </c>
      <c r="N4418" s="164">
        <v>37932</v>
      </c>
      <c r="O4418" s="162" t="s">
        <v>8065</v>
      </c>
      <c r="P4418" s="160">
        <v>46120</v>
      </c>
      <c r="Q4418" s="162" t="s">
        <v>8042</v>
      </c>
      <c r="R4418" s="164">
        <v>37932</v>
      </c>
      <c r="S4418" s="163" t="s">
        <v>1573</v>
      </c>
      <c r="T4418" s="163"/>
      <c r="U4418" s="161" t="s">
        <v>10</v>
      </c>
      <c r="V4418" s="161" t="s">
        <v>11</v>
      </c>
      <c r="W4418" s="161" t="s">
        <v>12</v>
      </c>
      <c r="X4418" s="161" t="s">
        <v>13</v>
      </c>
      <c r="Y4418" s="169">
        <v>6210</v>
      </c>
      <c r="Z4418" s="169">
        <v>9301101</v>
      </c>
      <c r="AA4418" s="166">
        <v>0.13447725741837133</v>
      </c>
      <c r="AB4418" s="167" t="s">
        <v>8063</v>
      </c>
      <c r="AC4418" s="168" t="s">
        <v>3282</v>
      </c>
    </row>
    <row r="4419" spans="1:29" ht="15" customHeight="1" x14ac:dyDescent="0.3">
      <c r="A4419" s="156" t="s">
        <v>2883</v>
      </c>
      <c r="B4419" s="157">
        <v>2</v>
      </c>
      <c r="C4419" s="156" t="s">
        <v>1473</v>
      </c>
      <c r="D4419" s="158" t="s">
        <v>284</v>
      </c>
      <c r="E4419" s="156" t="s">
        <v>2722</v>
      </c>
      <c r="F4419" s="159" t="s">
        <v>5599</v>
      </c>
      <c r="G4419" s="156" t="s">
        <v>341</v>
      </c>
      <c r="H4419" s="160">
        <v>46001</v>
      </c>
      <c r="I4419" s="160">
        <v>46175</v>
      </c>
      <c r="J4419" s="161" t="s">
        <v>6707</v>
      </c>
      <c r="K4419" s="162"/>
      <c r="L4419" s="163" t="s">
        <v>8061</v>
      </c>
      <c r="M4419" s="171">
        <v>0</v>
      </c>
      <c r="N4419" s="164">
        <v>12644</v>
      </c>
      <c r="O4419" s="162" t="s">
        <v>8481</v>
      </c>
      <c r="P4419" s="160">
        <v>46175</v>
      </c>
      <c r="Q4419" s="162" t="s">
        <v>8474</v>
      </c>
      <c r="R4419" s="164">
        <v>12644</v>
      </c>
      <c r="S4419" s="163" t="s">
        <v>1573</v>
      </c>
      <c r="T4419" s="163"/>
      <c r="U4419" s="161" t="s">
        <v>10</v>
      </c>
      <c r="V4419" s="161" t="s">
        <v>11</v>
      </c>
      <c r="W4419" s="161" t="s">
        <v>12</v>
      </c>
      <c r="X4419" s="161" t="s">
        <v>13</v>
      </c>
      <c r="Y4419" s="169">
        <v>6210</v>
      </c>
      <c r="Z4419" s="169">
        <v>9301101</v>
      </c>
      <c r="AA4419" s="166">
        <v>4.4825752472790442E-2</v>
      </c>
      <c r="AB4419" s="156" t="s">
        <v>8063</v>
      </c>
      <c r="AC4419" s="168" t="s">
        <v>3282</v>
      </c>
    </row>
    <row r="4420" spans="1:29" ht="15" customHeight="1" x14ac:dyDescent="0.3">
      <c r="A4420" s="156" t="s">
        <v>2883</v>
      </c>
      <c r="B4420" s="157">
        <v>2</v>
      </c>
      <c r="C4420" s="158" t="s">
        <v>1473</v>
      </c>
      <c r="D4420" s="156" t="s">
        <v>284</v>
      </c>
      <c r="E4420" s="156" t="s">
        <v>2722</v>
      </c>
      <c r="F4420" s="156" t="s">
        <v>5599</v>
      </c>
      <c r="G4420" s="158" t="s">
        <v>341</v>
      </c>
      <c r="H4420" s="160">
        <v>46001</v>
      </c>
      <c r="I4420" s="160">
        <v>47635</v>
      </c>
      <c r="J4420" s="161" t="s">
        <v>6707</v>
      </c>
      <c r="K4420" s="162" t="s">
        <v>8066</v>
      </c>
      <c r="L4420" s="163" t="s">
        <v>8061</v>
      </c>
      <c r="M4420" s="171">
        <v>206206</v>
      </c>
      <c r="N4420" s="170">
        <v>206206</v>
      </c>
      <c r="O4420" s="162"/>
      <c r="P4420" s="160"/>
      <c r="Q4420" s="162"/>
      <c r="R4420" s="171">
        <v>0</v>
      </c>
      <c r="S4420" s="158" t="s">
        <v>1573</v>
      </c>
      <c r="T4420" s="162"/>
      <c r="U4420" s="161" t="s">
        <v>10</v>
      </c>
      <c r="V4420" s="161" t="s">
        <v>11</v>
      </c>
      <c r="W4420" s="161" t="s">
        <v>12</v>
      </c>
      <c r="X4420" s="161" t="s">
        <v>13</v>
      </c>
      <c r="Y4420" s="165">
        <v>6210</v>
      </c>
      <c r="Z4420" s="165">
        <v>9301101</v>
      </c>
      <c r="AA4420" s="166">
        <v>0</v>
      </c>
      <c r="AB4420" s="185" t="s">
        <v>8063</v>
      </c>
      <c r="AC4420" s="168" t="s">
        <v>3282</v>
      </c>
    </row>
    <row r="4421" spans="1:29" ht="15" customHeight="1" x14ac:dyDescent="0.3">
      <c r="A4421" s="156" t="s">
        <v>1704</v>
      </c>
      <c r="B4421" s="157">
        <v>1</v>
      </c>
      <c r="C4421" s="158" t="s">
        <v>310</v>
      </c>
      <c r="D4421" s="156" t="s">
        <v>268</v>
      </c>
      <c r="E4421" s="156" t="s">
        <v>236</v>
      </c>
      <c r="F4421" s="158" t="s">
        <v>264</v>
      </c>
      <c r="G4421" s="158" t="s">
        <v>3079</v>
      </c>
      <c r="H4421" s="179">
        <v>43474</v>
      </c>
      <c r="I4421" s="160">
        <v>43476</v>
      </c>
      <c r="J4421" s="161" t="s">
        <v>265</v>
      </c>
      <c r="K4421" s="162"/>
      <c r="L4421" s="158" t="s">
        <v>269</v>
      </c>
      <c r="M4421" s="171">
        <v>0</v>
      </c>
      <c r="N4421" s="171">
        <v>636</v>
      </c>
      <c r="O4421" s="162" t="s">
        <v>267</v>
      </c>
      <c r="P4421" s="160">
        <v>43476</v>
      </c>
      <c r="Q4421" s="162">
        <v>25024227</v>
      </c>
      <c r="R4421" s="170">
        <v>636</v>
      </c>
      <c r="S4421" s="162" t="s">
        <v>642</v>
      </c>
      <c r="T4421" s="156"/>
      <c r="U4421" s="161" t="s">
        <v>10</v>
      </c>
      <c r="V4421" s="161" t="s">
        <v>11</v>
      </c>
      <c r="W4421" s="161" t="s">
        <v>12</v>
      </c>
      <c r="X4421" s="161" t="s">
        <v>13</v>
      </c>
      <c r="Y4421" s="165">
        <v>5800</v>
      </c>
      <c r="Z4421" s="165">
        <v>9221102</v>
      </c>
      <c r="AA4421" s="166">
        <v>1</v>
      </c>
      <c r="AB4421" s="158" t="s">
        <v>2649</v>
      </c>
      <c r="AC4421" s="168" t="s">
        <v>3246</v>
      </c>
    </row>
    <row r="4422" spans="1:29" ht="15" customHeight="1" x14ac:dyDescent="0.3">
      <c r="A4422" s="156" t="s">
        <v>1704</v>
      </c>
      <c r="B4422" s="157">
        <v>1</v>
      </c>
      <c r="C4422" s="158" t="s">
        <v>310</v>
      </c>
      <c r="D4422" s="163" t="s">
        <v>268</v>
      </c>
      <c r="E4422" s="156" t="s">
        <v>236</v>
      </c>
      <c r="F4422" s="159" t="s">
        <v>264</v>
      </c>
      <c r="G4422" s="158" t="s">
        <v>526</v>
      </c>
      <c r="H4422" s="160">
        <v>43532</v>
      </c>
      <c r="I4422" s="160">
        <v>43536</v>
      </c>
      <c r="J4422" s="161" t="s">
        <v>265</v>
      </c>
      <c r="K4422" s="162"/>
      <c r="L4422" s="163" t="s">
        <v>270</v>
      </c>
      <c r="M4422" s="171">
        <v>0</v>
      </c>
      <c r="N4422" s="164">
        <v>2000</v>
      </c>
      <c r="O4422" s="162" t="s">
        <v>267</v>
      </c>
      <c r="P4422" s="160">
        <v>43536</v>
      </c>
      <c r="Q4422" s="162">
        <v>25148637</v>
      </c>
      <c r="R4422" s="164">
        <v>2000</v>
      </c>
      <c r="S4422" s="163" t="s">
        <v>642</v>
      </c>
      <c r="T4422" s="163"/>
      <c r="U4422" s="161" t="s">
        <v>10</v>
      </c>
      <c r="V4422" s="161" t="s">
        <v>11</v>
      </c>
      <c r="W4422" s="161" t="s">
        <v>12</v>
      </c>
      <c r="X4422" s="161" t="s">
        <v>13</v>
      </c>
      <c r="Y4422" s="165">
        <v>5800</v>
      </c>
      <c r="Z4422" s="165">
        <v>9221102</v>
      </c>
      <c r="AA4422" s="166">
        <v>1</v>
      </c>
      <c r="AB4422" s="167" t="s">
        <v>1085</v>
      </c>
      <c r="AC4422" s="168" t="s">
        <v>3246</v>
      </c>
    </row>
    <row r="4423" spans="1:29" ht="15" customHeight="1" x14ac:dyDescent="0.3">
      <c r="A4423" s="156" t="s">
        <v>1683</v>
      </c>
      <c r="B4423" s="157">
        <v>1</v>
      </c>
      <c r="C4423" s="158" t="s">
        <v>310</v>
      </c>
      <c r="D4423" s="158" t="s">
        <v>263</v>
      </c>
      <c r="E4423" s="156" t="s">
        <v>236</v>
      </c>
      <c r="F4423" s="159" t="s">
        <v>264</v>
      </c>
      <c r="G4423" s="158" t="s">
        <v>3079</v>
      </c>
      <c r="H4423" s="160">
        <v>43571</v>
      </c>
      <c r="I4423" s="160">
        <v>43572</v>
      </c>
      <c r="J4423" s="161" t="s">
        <v>265</v>
      </c>
      <c r="K4423" s="162"/>
      <c r="L4423" s="163" t="s">
        <v>266</v>
      </c>
      <c r="M4423" s="171">
        <v>0</v>
      </c>
      <c r="N4423" s="164">
        <v>212</v>
      </c>
      <c r="O4423" s="162" t="s">
        <v>267</v>
      </c>
      <c r="P4423" s="160">
        <v>43572</v>
      </c>
      <c r="Q4423" s="162">
        <v>25234519</v>
      </c>
      <c r="R4423" s="164">
        <v>212</v>
      </c>
      <c r="S4423" s="163" t="s">
        <v>634</v>
      </c>
      <c r="T4423" s="163"/>
      <c r="U4423" s="161" t="s">
        <v>10</v>
      </c>
      <c r="V4423" s="161" t="s">
        <v>11</v>
      </c>
      <c r="W4423" s="161" t="s">
        <v>12</v>
      </c>
      <c r="X4423" s="161" t="s">
        <v>13</v>
      </c>
      <c r="Y4423" s="169">
        <v>5800</v>
      </c>
      <c r="Z4423" s="169">
        <v>9051102</v>
      </c>
      <c r="AA4423" s="166">
        <v>1</v>
      </c>
      <c r="AB4423" s="167" t="s">
        <v>2648</v>
      </c>
      <c r="AC4423" s="168" t="s">
        <v>3175</v>
      </c>
    </row>
    <row r="4424" spans="1:29" ht="15" customHeight="1" x14ac:dyDescent="0.3">
      <c r="A4424" s="156" t="s">
        <v>1683</v>
      </c>
      <c r="B4424" s="157">
        <v>1</v>
      </c>
      <c r="C4424" s="167" t="s">
        <v>310</v>
      </c>
      <c r="D4424" s="156" t="s">
        <v>263</v>
      </c>
      <c r="E4424" s="156" t="s">
        <v>236</v>
      </c>
      <c r="F4424" s="162" t="s">
        <v>264</v>
      </c>
      <c r="G4424" s="167" t="s">
        <v>912</v>
      </c>
      <c r="H4424" s="160">
        <v>43794</v>
      </c>
      <c r="I4424" s="160">
        <v>43809</v>
      </c>
      <c r="J4424" s="161" t="s">
        <v>5</v>
      </c>
      <c r="K4424" s="162" t="s">
        <v>476</v>
      </c>
      <c r="L4424" s="158" t="s">
        <v>487</v>
      </c>
      <c r="M4424" s="171">
        <v>0</v>
      </c>
      <c r="N4424" s="171">
        <v>3000</v>
      </c>
      <c r="O4424" s="162" t="s">
        <v>267</v>
      </c>
      <c r="P4424" s="160">
        <v>43809</v>
      </c>
      <c r="Q4424" s="162" t="s">
        <v>491</v>
      </c>
      <c r="R4424" s="171">
        <v>3000</v>
      </c>
      <c r="S4424" s="163" t="s">
        <v>634</v>
      </c>
      <c r="T4424" s="156"/>
      <c r="U4424" s="161" t="s">
        <v>10</v>
      </c>
      <c r="V4424" s="161" t="s">
        <v>11</v>
      </c>
      <c r="W4424" s="161" t="s">
        <v>12</v>
      </c>
      <c r="X4424" s="161" t="s">
        <v>13</v>
      </c>
      <c r="Y4424" s="169">
        <v>5800</v>
      </c>
      <c r="Z4424" s="169">
        <v>9051102</v>
      </c>
      <c r="AA4424" s="166">
        <v>1</v>
      </c>
      <c r="AB4424" s="167" t="s">
        <v>923</v>
      </c>
      <c r="AC4424" s="168" t="s">
        <v>3175</v>
      </c>
    </row>
    <row r="4425" spans="1:29" ht="15" customHeight="1" x14ac:dyDescent="0.3">
      <c r="A4425" s="156" t="s">
        <v>1704</v>
      </c>
      <c r="B4425" s="157">
        <v>1</v>
      </c>
      <c r="C4425" s="158" t="s">
        <v>310</v>
      </c>
      <c r="D4425" s="158" t="s">
        <v>268</v>
      </c>
      <c r="E4425" s="156" t="s">
        <v>236</v>
      </c>
      <c r="F4425" s="159" t="s">
        <v>264</v>
      </c>
      <c r="G4425" s="158" t="s">
        <v>525</v>
      </c>
      <c r="H4425" s="160">
        <v>43838</v>
      </c>
      <c r="I4425" s="160">
        <v>43846</v>
      </c>
      <c r="J4425" s="161" t="s">
        <v>5</v>
      </c>
      <c r="K4425" s="162" t="s">
        <v>524</v>
      </c>
      <c r="L4425" s="163" t="s">
        <v>565</v>
      </c>
      <c r="M4425" s="171">
        <v>0</v>
      </c>
      <c r="N4425" s="164">
        <v>39498.69</v>
      </c>
      <c r="O4425" s="162" t="s">
        <v>267</v>
      </c>
      <c r="P4425" s="160">
        <v>43846</v>
      </c>
      <c r="Q4425" s="162" t="s">
        <v>566</v>
      </c>
      <c r="R4425" s="164">
        <v>39498.69</v>
      </c>
      <c r="S4425" s="163" t="s">
        <v>642</v>
      </c>
      <c r="T4425" s="163"/>
      <c r="U4425" s="161" t="s">
        <v>10</v>
      </c>
      <c r="V4425" s="161" t="s">
        <v>11</v>
      </c>
      <c r="W4425" s="161" t="s">
        <v>12</v>
      </c>
      <c r="X4425" s="161" t="s">
        <v>13</v>
      </c>
      <c r="Y4425" s="169">
        <v>5800</v>
      </c>
      <c r="Z4425" s="169">
        <v>9221102</v>
      </c>
      <c r="AA4425" s="166">
        <v>1</v>
      </c>
      <c r="AB4425" s="167" t="s">
        <v>5918</v>
      </c>
      <c r="AC4425" s="168" t="s">
        <v>3246</v>
      </c>
    </row>
    <row r="4426" spans="1:29" ht="15" customHeight="1" x14ac:dyDescent="0.3">
      <c r="A4426" s="156" t="s">
        <v>1714</v>
      </c>
      <c r="B4426" s="157">
        <v>1</v>
      </c>
      <c r="C4426" s="158" t="s">
        <v>310</v>
      </c>
      <c r="D4426" s="158" t="s">
        <v>235</v>
      </c>
      <c r="E4426" s="156" t="s">
        <v>236</v>
      </c>
      <c r="F4426" s="159" t="s">
        <v>264</v>
      </c>
      <c r="G4426" s="158" t="s">
        <v>3079</v>
      </c>
      <c r="H4426" s="160">
        <v>43844</v>
      </c>
      <c r="I4426" s="160">
        <v>43853</v>
      </c>
      <c r="J4426" s="161" t="s">
        <v>5</v>
      </c>
      <c r="K4426" s="162" t="s">
        <v>542</v>
      </c>
      <c r="L4426" s="163" t="s">
        <v>1779</v>
      </c>
      <c r="M4426" s="171">
        <v>0</v>
      </c>
      <c r="N4426" s="164">
        <v>212</v>
      </c>
      <c r="O4426" s="162" t="s">
        <v>267</v>
      </c>
      <c r="P4426" s="160">
        <v>43853</v>
      </c>
      <c r="Q4426" s="162" t="s">
        <v>571</v>
      </c>
      <c r="R4426" s="164">
        <v>212</v>
      </c>
      <c r="S4426" s="163" t="s">
        <v>559</v>
      </c>
      <c r="T4426" s="163"/>
      <c r="U4426" s="161" t="s">
        <v>10</v>
      </c>
      <c r="V4426" s="161" t="s">
        <v>11</v>
      </c>
      <c r="W4426" s="161" t="s">
        <v>12</v>
      </c>
      <c r="X4426" s="161" t="s">
        <v>13</v>
      </c>
      <c r="Y4426" s="169">
        <v>5800</v>
      </c>
      <c r="Z4426" s="169">
        <v>9241102</v>
      </c>
      <c r="AA4426" s="166">
        <v>1</v>
      </c>
      <c r="AB4426" s="163" t="s">
        <v>2650</v>
      </c>
      <c r="AC4426" s="168" t="s">
        <v>3256</v>
      </c>
    </row>
    <row r="4427" spans="1:29" ht="15" customHeight="1" x14ac:dyDescent="0.3">
      <c r="A4427" s="156" t="s">
        <v>2398</v>
      </c>
      <c r="B4427" s="157">
        <v>3</v>
      </c>
      <c r="C4427" s="156" t="s">
        <v>310</v>
      </c>
      <c r="D4427" s="158" t="s">
        <v>412</v>
      </c>
      <c r="E4427" s="156" t="s">
        <v>236</v>
      </c>
      <c r="F4427" s="158" t="s">
        <v>264</v>
      </c>
      <c r="G4427" s="156" t="s">
        <v>3079</v>
      </c>
      <c r="H4427" s="160">
        <v>44454</v>
      </c>
      <c r="I4427" s="160">
        <v>44466</v>
      </c>
      <c r="J4427" s="161" t="s">
        <v>2202</v>
      </c>
      <c r="K4427" s="162"/>
      <c r="L4427" s="163" t="s">
        <v>2409</v>
      </c>
      <c r="M4427" s="171">
        <v>0</v>
      </c>
      <c r="N4427" s="171">
        <v>212</v>
      </c>
      <c r="O4427" s="162" t="s">
        <v>267</v>
      </c>
      <c r="P4427" s="160">
        <v>44466</v>
      </c>
      <c r="Q4427" s="162" t="s">
        <v>2411</v>
      </c>
      <c r="R4427" s="171">
        <v>212</v>
      </c>
      <c r="S4427" s="163"/>
      <c r="T4427" s="162"/>
      <c r="U4427" s="161" t="s">
        <v>10</v>
      </c>
      <c r="V4427" s="161" t="s">
        <v>11</v>
      </c>
      <c r="W4427" s="161" t="s">
        <v>12</v>
      </c>
      <c r="X4427" s="161" t="s">
        <v>13</v>
      </c>
      <c r="Y4427" s="165">
        <v>5800</v>
      </c>
      <c r="Z4427" s="165">
        <v>9041102</v>
      </c>
      <c r="AA4427" s="166">
        <v>1</v>
      </c>
      <c r="AB4427" s="156" t="s">
        <v>2647</v>
      </c>
      <c r="AC4427" s="168" t="s">
        <v>3170</v>
      </c>
    </row>
    <row r="4428" spans="1:29" ht="15" customHeight="1" x14ac:dyDescent="0.3">
      <c r="A4428" s="156" t="s">
        <v>2398</v>
      </c>
      <c r="B4428" s="157">
        <v>3</v>
      </c>
      <c r="C4428" s="158" t="s">
        <v>310</v>
      </c>
      <c r="D4428" s="156" t="s">
        <v>412</v>
      </c>
      <c r="E4428" s="156" t="s">
        <v>236</v>
      </c>
      <c r="F4428" s="158" t="s">
        <v>264</v>
      </c>
      <c r="G4428" s="158" t="s">
        <v>3079</v>
      </c>
      <c r="H4428" s="160">
        <v>44454</v>
      </c>
      <c r="I4428" s="160">
        <v>44646</v>
      </c>
      <c r="J4428" s="161" t="s">
        <v>2202</v>
      </c>
      <c r="K4428" s="162" t="s">
        <v>2408</v>
      </c>
      <c r="L4428" s="158" t="s">
        <v>2409</v>
      </c>
      <c r="M4428" s="171">
        <v>0</v>
      </c>
      <c r="N4428" s="171">
        <v>-212</v>
      </c>
      <c r="O4428" s="162" t="s">
        <v>267</v>
      </c>
      <c r="P4428" s="160">
        <v>44466</v>
      </c>
      <c r="Q4428" s="162" t="s">
        <v>2411</v>
      </c>
      <c r="R4428" s="171">
        <v>-212</v>
      </c>
      <c r="S4428" s="162"/>
      <c r="T4428" s="156"/>
      <c r="U4428" s="161" t="s">
        <v>10</v>
      </c>
      <c r="V4428" s="161" t="s">
        <v>11</v>
      </c>
      <c r="W4428" s="161" t="s">
        <v>12</v>
      </c>
      <c r="X4428" s="161" t="s">
        <v>13</v>
      </c>
      <c r="Y4428" s="165">
        <v>5800</v>
      </c>
      <c r="Z4428" s="165">
        <v>9041102</v>
      </c>
      <c r="AA4428" s="166">
        <v>-1</v>
      </c>
      <c r="AB4428" s="158" t="s">
        <v>5910</v>
      </c>
      <c r="AC4428" s="168" t="s">
        <v>3170</v>
      </c>
    </row>
    <row r="4429" spans="1:29" ht="15" customHeight="1" x14ac:dyDescent="0.3">
      <c r="A4429" s="156" t="s">
        <v>2908</v>
      </c>
      <c r="B4429" s="157">
        <v>2</v>
      </c>
      <c r="C4429" s="158" t="s">
        <v>1473</v>
      </c>
      <c r="D4429" s="158" t="s">
        <v>285</v>
      </c>
      <c r="E4429" s="156" t="s">
        <v>2722</v>
      </c>
      <c r="F4429" s="159" t="s">
        <v>2644</v>
      </c>
      <c r="G4429" s="158" t="s">
        <v>341</v>
      </c>
      <c r="H4429" s="160">
        <v>43252</v>
      </c>
      <c r="I4429" s="160">
        <v>43279</v>
      </c>
      <c r="J4429" s="161" t="s">
        <v>244</v>
      </c>
      <c r="K4429" s="162"/>
      <c r="L4429" s="163" t="s">
        <v>378</v>
      </c>
      <c r="M4429" s="171">
        <v>0</v>
      </c>
      <c r="N4429" s="164">
        <v>2363.6799999999998</v>
      </c>
      <c r="O4429" s="162">
        <v>54895</v>
      </c>
      <c r="P4429" s="160">
        <v>43279</v>
      </c>
      <c r="Q4429" s="162">
        <v>24653416</v>
      </c>
      <c r="R4429" s="164">
        <v>2363.6799999999998</v>
      </c>
      <c r="S4429" s="163" t="s">
        <v>633</v>
      </c>
      <c r="T4429" s="163"/>
      <c r="U4429" s="161" t="s">
        <v>10</v>
      </c>
      <c r="V4429" s="161" t="s">
        <v>11</v>
      </c>
      <c r="W4429" s="161" t="s">
        <v>12</v>
      </c>
      <c r="X4429" s="161" t="s">
        <v>13</v>
      </c>
      <c r="Y4429" s="169">
        <v>6210</v>
      </c>
      <c r="Z4429" s="169">
        <v>9381101</v>
      </c>
      <c r="AA4429" s="166">
        <v>1.9999999999999997E-2</v>
      </c>
      <c r="AB4429" s="174" t="s">
        <v>2651</v>
      </c>
      <c r="AC4429" s="168" t="s">
        <v>3332</v>
      </c>
    </row>
    <row r="4430" spans="1:29" ht="15" customHeight="1" x14ac:dyDescent="0.3">
      <c r="A4430" s="156" t="s">
        <v>2908</v>
      </c>
      <c r="B4430" s="157">
        <v>2</v>
      </c>
      <c r="C4430" s="158" t="s">
        <v>1473</v>
      </c>
      <c r="D4430" s="156" t="s">
        <v>285</v>
      </c>
      <c r="E4430" s="156" t="s">
        <v>2722</v>
      </c>
      <c r="F4430" s="158" t="s">
        <v>2644</v>
      </c>
      <c r="G4430" s="158" t="s">
        <v>341</v>
      </c>
      <c r="H4430" s="179">
        <v>43252</v>
      </c>
      <c r="I4430" s="160">
        <v>43558</v>
      </c>
      <c r="J4430" s="161" t="s">
        <v>265</v>
      </c>
      <c r="K4430" s="162"/>
      <c r="L4430" s="158" t="s">
        <v>378</v>
      </c>
      <c r="M4430" s="171">
        <v>0</v>
      </c>
      <c r="N4430" s="170">
        <v>4581.84</v>
      </c>
      <c r="O4430" s="162" t="s">
        <v>379</v>
      </c>
      <c r="P4430" s="160">
        <v>43558</v>
      </c>
      <c r="Q4430" s="162">
        <v>25206760</v>
      </c>
      <c r="R4430" s="171">
        <v>4581.84</v>
      </c>
      <c r="S4430" s="162" t="s">
        <v>633</v>
      </c>
      <c r="T4430" s="156"/>
      <c r="U4430" s="161" t="s">
        <v>10</v>
      </c>
      <c r="V4430" s="161" t="s">
        <v>11</v>
      </c>
      <c r="W4430" s="161" t="s">
        <v>12</v>
      </c>
      <c r="X4430" s="161" t="s">
        <v>13</v>
      </c>
      <c r="Y4430" s="165">
        <v>6210</v>
      </c>
      <c r="Z4430" s="165">
        <v>9381101</v>
      </c>
      <c r="AA4430" s="166">
        <v>3.8768699654775605E-2</v>
      </c>
      <c r="AB4430" s="158" t="s">
        <v>2651</v>
      </c>
      <c r="AC4430" s="168" t="s">
        <v>3332</v>
      </c>
    </row>
    <row r="4431" spans="1:29" ht="15" customHeight="1" x14ac:dyDescent="0.3">
      <c r="A4431" s="156" t="s">
        <v>2908</v>
      </c>
      <c r="B4431" s="157">
        <v>2</v>
      </c>
      <c r="C4431" s="158" t="s">
        <v>1473</v>
      </c>
      <c r="D4431" s="158" t="s">
        <v>285</v>
      </c>
      <c r="E4431" s="156" t="s">
        <v>2722</v>
      </c>
      <c r="F4431" s="159" t="s">
        <v>2644</v>
      </c>
      <c r="G4431" s="158" t="s">
        <v>341</v>
      </c>
      <c r="H4431" s="160">
        <v>43252</v>
      </c>
      <c r="I4431" s="160">
        <v>43713</v>
      </c>
      <c r="J4431" s="161" t="s">
        <v>265</v>
      </c>
      <c r="K4431" s="162"/>
      <c r="L4431" s="163" t="s">
        <v>378</v>
      </c>
      <c r="M4431" s="171">
        <v>0</v>
      </c>
      <c r="N4431" s="164">
        <v>23782.32</v>
      </c>
      <c r="O4431" s="162">
        <v>55870</v>
      </c>
      <c r="P4431" s="160">
        <v>43713</v>
      </c>
      <c r="Q4431" s="162" t="s">
        <v>788</v>
      </c>
      <c r="R4431" s="164">
        <v>23782.32</v>
      </c>
      <c r="S4431" s="158" t="s">
        <v>633</v>
      </c>
      <c r="T4431" s="163"/>
      <c r="U4431" s="161" t="s">
        <v>10</v>
      </c>
      <c r="V4431" s="161" t="s">
        <v>11</v>
      </c>
      <c r="W4431" s="161" t="s">
        <v>12</v>
      </c>
      <c r="X4431" s="161" t="s">
        <v>13</v>
      </c>
      <c r="Y4431" s="165">
        <v>6210</v>
      </c>
      <c r="Z4431" s="165">
        <v>9381101</v>
      </c>
      <c r="AA4431" s="166">
        <v>0.20123130034522441</v>
      </c>
      <c r="AB4431" s="167" t="s">
        <v>2651</v>
      </c>
      <c r="AC4431" s="168" t="s">
        <v>3332</v>
      </c>
    </row>
    <row r="4432" spans="1:29" ht="15" customHeight="1" x14ac:dyDescent="0.3">
      <c r="A4432" s="156" t="s">
        <v>2908</v>
      </c>
      <c r="B4432" s="157">
        <v>2</v>
      </c>
      <c r="C4432" s="158" t="s">
        <v>1473</v>
      </c>
      <c r="D4432" s="158" t="s">
        <v>285</v>
      </c>
      <c r="E4432" s="156" t="s">
        <v>2722</v>
      </c>
      <c r="F4432" s="159" t="s">
        <v>2644</v>
      </c>
      <c r="G4432" s="158" t="s">
        <v>341</v>
      </c>
      <c r="H4432" s="160">
        <v>43252</v>
      </c>
      <c r="I4432" s="160">
        <v>43713</v>
      </c>
      <c r="J4432" s="161" t="s">
        <v>265</v>
      </c>
      <c r="K4432" s="162"/>
      <c r="L4432" s="163" t="s">
        <v>378</v>
      </c>
      <c r="M4432" s="171">
        <v>0</v>
      </c>
      <c r="N4432" s="164">
        <v>30432.38</v>
      </c>
      <c r="O4432" s="162">
        <v>55871</v>
      </c>
      <c r="P4432" s="160">
        <v>43713</v>
      </c>
      <c r="Q4432" s="162" t="s">
        <v>788</v>
      </c>
      <c r="R4432" s="164">
        <v>30432.38</v>
      </c>
      <c r="S4432" s="158" t="s">
        <v>633</v>
      </c>
      <c r="T4432" s="163"/>
      <c r="U4432" s="161" t="s">
        <v>10</v>
      </c>
      <c r="V4432" s="161" t="s">
        <v>11</v>
      </c>
      <c r="W4432" s="161" t="s">
        <v>12</v>
      </c>
      <c r="X4432" s="161" t="s">
        <v>13</v>
      </c>
      <c r="Y4432" s="165">
        <v>6210</v>
      </c>
      <c r="Z4432" s="165">
        <v>9381101</v>
      </c>
      <c r="AA4432" s="166">
        <v>0.25750000000000001</v>
      </c>
      <c r="AB4432" s="167" t="s">
        <v>2651</v>
      </c>
      <c r="AC4432" s="168" t="s">
        <v>3332</v>
      </c>
    </row>
    <row r="4433" spans="1:29" ht="15" customHeight="1" x14ac:dyDescent="0.3">
      <c r="A4433" s="156" t="s">
        <v>2908</v>
      </c>
      <c r="B4433" s="157">
        <v>2</v>
      </c>
      <c r="C4433" s="158" t="s">
        <v>1473</v>
      </c>
      <c r="D4433" s="158" t="s">
        <v>285</v>
      </c>
      <c r="E4433" s="156" t="s">
        <v>2722</v>
      </c>
      <c r="F4433" s="159" t="s">
        <v>2644</v>
      </c>
      <c r="G4433" s="158" t="s">
        <v>341</v>
      </c>
      <c r="H4433" s="160">
        <v>43252</v>
      </c>
      <c r="I4433" s="160">
        <v>43763</v>
      </c>
      <c r="J4433" s="161" t="s">
        <v>5</v>
      </c>
      <c r="K4433" s="162"/>
      <c r="L4433" s="163" t="s">
        <v>378</v>
      </c>
      <c r="M4433" s="171">
        <v>0</v>
      </c>
      <c r="N4433" s="164">
        <v>1950.04</v>
      </c>
      <c r="O4433" s="162">
        <v>20031048</v>
      </c>
      <c r="P4433" s="160">
        <v>43763</v>
      </c>
      <c r="Q4433" s="162" t="s">
        <v>792</v>
      </c>
      <c r="R4433" s="164">
        <v>1950.04</v>
      </c>
      <c r="S4433" s="158" t="s">
        <v>633</v>
      </c>
      <c r="T4433" s="163"/>
      <c r="U4433" s="161" t="s">
        <v>10</v>
      </c>
      <c r="V4433" s="161" t="s">
        <v>11</v>
      </c>
      <c r="W4433" s="161" t="s">
        <v>12</v>
      </c>
      <c r="X4433" s="161" t="s">
        <v>13</v>
      </c>
      <c r="Y4433" s="165">
        <v>6210</v>
      </c>
      <c r="Z4433" s="165">
        <v>9381101</v>
      </c>
      <c r="AA4433" s="166">
        <v>1.6500033845529005E-2</v>
      </c>
      <c r="AB4433" s="167" t="s">
        <v>2651</v>
      </c>
      <c r="AC4433" s="168" t="s">
        <v>3332</v>
      </c>
    </row>
    <row r="4434" spans="1:29" ht="15" customHeight="1" x14ac:dyDescent="0.3">
      <c r="A4434" s="156" t="s">
        <v>2908</v>
      </c>
      <c r="B4434" s="157">
        <v>2</v>
      </c>
      <c r="C4434" s="158" t="s">
        <v>1473</v>
      </c>
      <c r="D4434" s="158" t="s">
        <v>285</v>
      </c>
      <c r="E4434" s="156" t="s">
        <v>2722</v>
      </c>
      <c r="F4434" s="159" t="s">
        <v>2644</v>
      </c>
      <c r="G4434" s="158" t="s">
        <v>341</v>
      </c>
      <c r="H4434" s="160">
        <v>43252</v>
      </c>
      <c r="I4434" s="160">
        <v>43763</v>
      </c>
      <c r="J4434" s="161" t="s">
        <v>5</v>
      </c>
      <c r="K4434" s="162"/>
      <c r="L4434" s="163" t="s">
        <v>378</v>
      </c>
      <c r="M4434" s="171">
        <v>0</v>
      </c>
      <c r="N4434" s="164">
        <v>3900.07</v>
      </c>
      <c r="O4434" s="162">
        <v>20031048</v>
      </c>
      <c r="P4434" s="160">
        <v>43763</v>
      </c>
      <c r="Q4434" s="162" t="s">
        <v>792</v>
      </c>
      <c r="R4434" s="164">
        <v>3900.07</v>
      </c>
      <c r="S4434" s="158" t="s">
        <v>633</v>
      </c>
      <c r="T4434" s="163"/>
      <c r="U4434" s="161" t="s">
        <v>10</v>
      </c>
      <c r="V4434" s="161" t="s">
        <v>11</v>
      </c>
      <c r="W4434" s="161" t="s">
        <v>12</v>
      </c>
      <c r="X4434" s="161" t="s">
        <v>13</v>
      </c>
      <c r="Y4434" s="165">
        <v>6210</v>
      </c>
      <c r="Z4434" s="165">
        <v>9381101</v>
      </c>
      <c r="AA4434" s="166">
        <v>3.2999983077235499E-2</v>
      </c>
      <c r="AB4434" s="167" t="s">
        <v>2651</v>
      </c>
      <c r="AC4434" s="168" t="s">
        <v>3332</v>
      </c>
    </row>
    <row r="4435" spans="1:29" ht="15" customHeight="1" x14ac:dyDescent="0.3">
      <c r="A4435" s="156" t="s">
        <v>2908</v>
      </c>
      <c r="B4435" s="157">
        <v>2</v>
      </c>
      <c r="C4435" s="158" t="s">
        <v>1473</v>
      </c>
      <c r="D4435" s="158" t="s">
        <v>285</v>
      </c>
      <c r="E4435" s="156" t="s">
        <v>2722</v>
      </c>
      <c r="F4435" s="159" t="s">
        <v>2644</v>
      </c>
      <c r="G4435" s="158" t="s">
        <v>341</v>
      </c>
      <c r="H4435" s="160">
        <v>43252</v>
      </c>
      <c r="I4435" s="160">
        <v>43977</v>
      </c>
      <c r="J4435" s="161" t="s">
        <v>5</v>
      </c>
      <c r="K4435" s="162"/>
      <c r="L4435" s="163" t="s">
        <v>378</v>
      </c>
      <c r="M4435" s="171">
        <v>0</v>
      </c>
      <c r="N4435" s="164">
        <v>9809.27</v>
      </c>
      <c r="O4435" s="162" t="s">
        <v>814</v>
      </c>
      <c r="P4435" s="160">
        <v>43977</v>
      </c>
      <c r="Q4435" s="162" t="s">
        <v>815</v>
      </c>
      <c r="R4435" s="164">
        <v>9809.27</v>
      </c>
      <c r="S4435" s="158" t="s">
        <v>633</v>
      </c>
      <c r="T4435" s="163"/>
      <c r="U4435" s="161" t="s">
        <v>10</v>
      </c>
      <c r="V4435" s="161" t="s">
        <v>11</v>
      </c>
      <c r="W4435" s="161" t="s">
        <v>12</v>
      </c>
      <c r="X4435" s="161" t="s">
        <v>13</v>
      </c>
      <c r="Y4435" s="165">
        <v>6210</v>
      </c>
      <c r="Z4435" s="165">
        <v>9381101</v>
      </c>
      <c r="AA4435" s="166">
        <v>8.2999983077235495E-2</v>
      </c>
      <c r="AB4435" s="167" t="s">
        <v>2651</v>
      </c>
      <c r="AC4435" s="168" t="s">
        <v>3332</v>
      </c>
    </row>
    <row r="4436" spans="1:29" ht="15" customHeight="1" x14ac:dyDescent="0.3">
      <c r="A4436" s="156" t="s">
        <v>2908</v>
      </c>
      <c r="B4436" s="157">
        <v>2</v>
      </c>
      <c r="C4436" s="158" t="s">
        <v>1473</v>
      </c>
      <c r="D4436" s="158" t="s">
        <v>285</v>
      </c>
      <c r="E4436" s="156" t="s">
        <v>2722</v>
      </c>
      <c r="F4436" s="159" t="s">
        <v>2644</v>
      </c>
      <c r="G4436" s="158" t="s">
        <v>341</v>
      </c>
      <c r="H4436" s="160">
        <v>43252</v>
      </c>
      <c r="I4436" s="160">
        <v>44061</v>
      </c>
      <c r="J4436" s="161" t="s">
        <v>979</v>
      </c>
      <c r="K4436" s="162"/>
      <c r="L4436" s="163" t="s">
        <v>378</v>
      </c>
      <c r="M4436" s="171">
        <v>0</v>
      </c>
      <c r="N4436" s="164">
        <v>5909.2</v>
      </c>
      <c r="O4436" s="162">
        <v>56975</v>
      </c>
      <c r="P4436" s="160">
        <v>44061</v>
      </c>
      <c r="Q4436" s="162" t="s">
        <v>1074</v>
      </c>
      <c r="R4436" s="164">
        <v>5909.2</v>
      </c>
      <c r="S4436" s="158" t="s">
        <v>633</v>
      </c>
      <c r="T4436" s="163"/>
      <c r="U4436" s="161" t="s">
        <v>10</v>
      </c>
      <c r="V4436" s="161" t="s">
        <v>11</v>
      </c>
      <c r="W4436" s="161" t="s">
        <v>12</v>
      </c>
      <c r="X4436" s="161" t="s">
        <v>13</v>
      </c>
      <c r="Y4436" s="165">
        <v>6210</v>
      </c>
      <c r="Z4436" s="165">
        <v>9381101</v>
      </c>
      <c r="AA4436" s="166">
        <v>4.9999999999999996E-2</v>
      </c>
      <c r="AB4436" s="167" t="s">
        <v>2651</v>
      </c>
      <c r="AC4436" s="168" t="s">
        <v>3332</v>
      </c>
    </row>
    <row r="4437" spans="1:29" ht="15" customHeight="1" x14ac:dyDescent="0.3">
      <c r="A4437" s="156" t="s">
        <v>2908</v>
      </c>
      <c r="B4437" s="157">
        <v>2</v>
      </c>
      <c r="C4437" s="158" t="s">
        <v>1473</v>
      </c>
      <c r="D4437" s="158" t="s">
        <v>285</v>
      </c>
      <c r="E4437" s="156" t="s">
        <v>2722</v>
      </c>
      <c r="F4437" s="159" t="s">
        <v>2644</v>
      </c>
      <c r="G4437" s="158" t="s">
        <v>341</v>
      </c>
      <c r="H4437" s="160">
        <v>43252</v>
      </c>
      <c r="I4437" s="160">
        <v>44232</v>
      </c>
      <c r="J4437" s="161" t="s">
        <v>979</v>
      </c>
      <c r="K4437" s="162"/>
      <c r="L4437" s="163" t="s">
        <v>378</v>
      </c>
      <c r="M4437" s="171">
        <v>0</v>
      </c>
      <c r="N4437" s="164">
        <v>14773</v>
      </c>
      <c r="O4437" s="162">
        <v>57291</v>
      </c>
      <c r="P4437" s="160">
        <v>44232</v>
      </c>
      <c r="Q4437" s="162" t="s">
        <v>1594</v>
      </c>
      <c r="R4437" s="164">
        <v>14773</v>
      </c>
      <c r="S4437" s="158" t="s">
        <v>633</v>
      </c>
      <c r="T4437" s="163"/>
      <c r="U4437" s="161" t="s">
        <v>10</v>
      </c>
      <c r="V4437" s="161" t="s">
        <v>11</v>
      </c>
      <c r="W4437" s="161" t="s">
        <v>12</v>
      </c>
      <c r="X4437" s="161" t="s">
        <v>13</v>
      </c>
      <c r="Y4437" s="165">
        <v>6210</v>
      </c>
      <c r="Z4437" s="165">
        <v>9381101</v>
      </c>
      <c r="AA4437" s="166">
        <v>0.125</v>
      </c>
      <c r="AB4437" s="167" t="s">
        <v>2651</v>
      </c>
      <c r="AC4437" s="168" t="s">
        <v>3332</v>
      </c>
    </row>
    <row r="4438" spans="1:29" ht="15" customHeight="1" x14ac:dyDescent="0.3">
      <c r="A4438" s="156" t="s">
        <v>2908</v>
      </c>
      <c r="B4438" s="157">
        <v>2</v>
      </c>
      <c r="C4438" s="158" t="s">
        <v>1473</v>
      </c>
      <c r="D4438" s="158" t="s">
        <v>285</v>
      </c>
      <c r="E4438" s="156" t="s">
        <v>2722</v>
      </c>
      <c r="F4438" s="159" t="s">
        <v>2644</v>
      </c>
      <c r="G4438" s="158" t="s">
        <v>341</v>
      </c>
      <c r="H4438" s="160">
        <v>43252</v>
      </c>
      <c r="I4438" s="160">
        <v>44232</v>
      </c>
      <c r="J4438" s="161" t="s">
        <v>979</v>
      </c>
      <c r="K4438" s="162"/>
      <c r="L4438" s="163" t="s">
        <v>378</v>
      </c>
      <c r="M4438" s="171">
        <v>0</v>
      </c>
      <c r="N4438" s="164">
        <v>4431.8999999999996</v>
      </c>
      <c r="O4438" s="162">
        <v>57389</v>
      </c>
      <c r="P4438" s="160">
        <v>44232</v>
      </c>
      <c r="Q4438" s="162" t="s">
        <v>1594</v>
      </c>
      <c r="R4438" s="164">
        <v>4431.8999999999996</v>
      </c>
      <c r="S4438" s="158" t="s">
        <v>633</v>
      </c>
      <c r="T4438" s="163"/>
      <c r="U4438" s="161" t="s">
        <v>10</v>
      </c>
      <c r="V4438" s="161" t="s">
        <v>11</v>
      </c>
      <c r="W4438" s="161" t="s">
        <v>12</v>
      </c>
      <c r="X4438" s="161" t="s">
        <v>13</v>
      </c>
      <c r="Y4438" s="165">
        <v>6210</v>
      </c>
      <c r="Z4438" s="165">
        <v>9381101</v>
      </c>
      <c r="AA4438" s="166">
        <v>3.7499999999999999E-2</v>
      </c>
      <c r="AB4438" s="167" t="s">
        <v>2651</v>
      </c>
      <c r="AC4438" s="168" t="s">
        <v>3332</v>
      </c>
    </row>
    <row r="4439" spans="1:29" ht="15" customHeight="1" x14ac:dyDescent="0.3">
      <c r="A4439" s="156" t="s">
        <v>2908</v>
      </c>
      <c r="B4439" s="157">
        <v>2</v>
      </c>
      <c r="C4439" s="158" t="s">
        <v>1473</v>
      </c>
      <c r="D4439" s="158" t="s">
        <v>285</v>
      </c>
      <c r="E4439" s="156" t="s">
        <v>2722</v>
      </c>
      <c r="F4439" s="159" t="s">
        <v>2644</v>
      </c>
      <c r="G4439" s="158" t="s">
        <v>341</v>
      </c>
      <c r="H4439" s="160">
        <v>43252</v>
      </c>
      <c r="I4439" s="160">
        <v>44644</v>
      </c>
      <c r="J4439" s="161" t="s">
        <v>979</v>
      </c>
      <c r="K4439" s="162"/>
      <c r="L4439" s="163" t="s">
        <v>378</v>
      </c>
      <c r="M4439" s="171">
        <v>0</v>
      </c>
      <c r="N4439" s="164">
        <v>2954.6</v>
      </c>
      <c r="O4439" s="162" t="s">
        <v>2187</v>
      </c>
      <c r="P4439" s="160">
        <v>44644</v>
      </c>
      <c r="Q4439" s="162" t="s">
        <v>2558</v>
      </c>
      <c r="R4439" s="164">
        <v>2954.6</v>
      </c>
      <c r="S4439" s="158" t="s">
        <v>633</v>
      </c>
      <c r="T4439" s="163"/>
      <c r="U4439" s="161" t="s">
        <v>10</v>
      </c>
      <c r="V4439" s="161" t="s">
        <v>11</v>
      </c>
      <c r="W4439" s="161" t="s">
        <v>12</v>
      </c>
      <c r="X4439" s="161" t="s">
        <v>13</v>
      </c>
      <c r="Y4439" s="165">
        <v>6210</v>
      </c>
      <c r="Z4439" s="165">
        <v>9381101</v>
      </c>
      <c r="AA4439" s="166">
        <v>2.4999999999999998E-2</v>
      </c>
      <c r="AB4439" s="167" t="s">
        <v>2651</v>
      </c>
      <c r="AC4439" s="168" t="s">
        <v>3332</v>
      </c>
    </row>
    <row r="4440" spans="1:29" ht="15" customHeight="1" x14ac:dyDescent="0.3">
      <c r="A4440" s="156" t="s">
        <v>2908</v>
      </c>
      <c r="B4440" s="157">
        <v>2</v>
      </c>
      <c r="C4440" s="158" t="s">
        <v>1473</v>
      </c>
      <c r="D4440" s="158" t="s">
        <v>285</v>
      </c>
      <c r="E4440" s="156" t="s">
        <v>2722</v>
      </c>
      <c r="F4440" s="159" t="s">
        <v>2644</v>
      </c>
      <c r="G4440" s="158" t="s">
        <v>341</v>
      </c>
      <c r="H4440" s="160">
        <v>43252</v>
      </c>
      <c r="I4440" s="160">
        <v>44644</v>
      </c>
      <c r="J4440" s="161" t="s">
        <v>979</v>
      </c>
      <c r="K4440" s="162"/>
      <c r="L4440" s="163" t="s">
        <v>378</v>
      </c>
      <c r="M4440" s="171">
        <v>0</v>
      </c>
      <c r="N4440" s="164">
        <v>9750.18</v>
      </c>
      <c r="O4440" s="162" t="s">
        <v>2188</v>
      </c>
      <c r="P4440" s="160">
        <v>44644</v>
      </c>
      <c r="Q4440" s="162" t="s">
        <v>2558</v>
      </c>
      <c r="R4440" s="164">
        <v>9750.18</v>
      </c>
      <c r="S4440" s="158" t="s">
        <v>633</v>
      </c>
      <c r="T4440" s="163"/>
      <c r="U4440" s="161" t="s">
        <v>10</v>
      </c>
      <c r="V4440" s="161" t="s">
        <v>11</v>
      </c>
      <c r="W4440" s="161" t="s">
        <v>12</v>
      </c>
      <c r="X4440" s="161" t="s">
        <v>13</v>
      </c>
      <c r="Y4440" s="165">
        <v>6210</v>
      </c>
      <c r="Z4440" s="165">
        <v>9381101</v>
      </c>
      <c r="AA4440" s="166">
        <v>8.2500000000000004E-2</v>
      </c>
      <c r="AB4440" s="167" t="s">
        <v>2651</v>
      </c>
      <c r="AC4440" s="168" t="s">
        <v>3332</v>
      </c>
    </row>
    <row r="4441" spans="1:29" ht="15" customHeight="1" x14ac:dyDescent="0.3">
      <c r="A4441" s="156" t="s">
        <v>2908</v>
      </c>
      <c r="B4441" s="157">
        <v>2</v>
      </c>
      <c r="C4441" s="158" t="s">
        <v>1473</v>
      </c>
      <c r="D4441" s="158" t="s">
        <v>285</v>
      </c>
      <c r="E4441" s="156" t="s">
        <v>2722</v>
      </c>
      <c r="F4441" s="159" t="s">
        <v>2644</v>
      </c>
      <c r="G4441" s="158" t="s">
        <v>341</v>
      </c>
      <c r="H4441" s="160">
        <v>43252</v>
      </c>
      <c r="I4441" s="160">
        <v>44685</v>
      </c>
      <c r="J4441" s="161" t="s">
        <v>2202</v>
      </c>
      <c r="K4441" s="162" t="s">
        <v>380</v>
      </c>
      <c r="L4441" s="163" t="s">
        <v>378</v>
      </c>
      <c r="M4441" s="171">
        <v>0</v>
      </c>
      <c r="N4441" s="164">
        <v>3545.52</v>
      </c>
      <c r="O4441" s="162">
        <v>58793</v>
      </c>
      <c r="P4441" s="160">
        <v>44685</v>
      </c>
      <c r="Q4441" s="162" t="s">
        <v>2610</v>
      </c>
      <c r="R4441" s="164">
        <v>3545.52</v>
      </c>
      <c r="S4441" s="158" t="s">
        <v>633</v>
      </c>
      <c r="T4441" s="163"/>
      <c r="U4441" s="161" t="s">
        <v>10</v>
      </c>
      <c r="V4441" s="161" t="s">
        <v>11</v>
      </c>
      <c r="W4441" s="161" t="s">
        <v>12</v>
      </c>
      <c r="X4441" s="161" t="s">
        <v>13</v>
      </c>
      <c r="Y4441" s="165">
        <v>6210</v>
      </c>
      <c r="Z4441" s="165">
        <v>9381101</v>
      </c>
      <c r="AA4441" s="166">
        <v>2.9999999999999912E-2</v>
      </c>
      <c r="AB4441" s="167" t="s">
        <v>2651</v>
      </c>
      <c r="AC4441" s="168" t="s">
        <v>3332</v>
      </c>
    </row>
    <row r="4442" spans="1:29" ht="15" customHeight="1" x14ac:dyDescent="0.3">
      <c r="A4442" s="156" t="s">
        <v>2908</v>
      </c>
      <c r="B4442" s="157">
        <v>2</v>
      </c>
      <c r="C4442" s="158" t="s">
        <v>1473</v>
      </c>
      <c r="D4442" s="158" t="s">
        <v>285</v>
      </c>
      <c r="E4442" s="156" t="s">
        <v>2722</v>
      </c>
      <c r="F4442" s="159" t="s">
        <v>2644</v>
      </c>
      <c r="G4442" s="158" t="s">
        <v>341</v>
      </c>
      <c r="H4442" s="160">
        <v>43252</v>
      </c>
      <c r="I4442" s="160">
        <v>43504</v>
      </c>
      <c r="J4442" s="161" t="s">
        <v>265</v>
      </c>
      <c r="K4442" s="162"/>
      <c r="L4442" s="163" t="s">
        <v>381</v>
      </c>
      <c r="M4442" s="171">
        <v>0</v>
      </c>
      <c r="N4442" s="164">
        <v>3450</v>
      </c>
      <c r="O4442" s="162">
        <v>55509</v>
      </c>
      <c r="P4442" s="160">
        <v>43504</v>
      </c>
      <c r="Q4442" s="162">
        <v>25085117</v>
      </c>
      <c r="R4442" s="164">
        <v>3450</v>
      </c>
      <c r="S4442" s="158" t="s">
        <v>633</v>
      </c>
      <c r="T4442" s="163"/>
      <c r="U4442" s="161" t="s">
        <v>10</v>
      </c>
      <c r="V4442" s="161" t="s">
        <v>11</v>
      </c>
      <c r="W4442" s="161" t="s">
        <v>12</v>
      </c>
      <c r="X4442" s="161" t="s">
        <v>13</v>
      </c>
      <c r="Y4442" s="165">
        <v>6210</v>
      </c>
      <c r="Z4442" s="165">
        <v>9381101</v>
      </c>
      <c r="AA4442" s="166">
        <v>0.6503360069369174</v>
      </c>
      <c r="AB4442" s="167" t="s">
        <v>2652</v>
      </c>
      <c r="AC4442" s="168" t="s">
        <v>3332</v>
      </c>
    </row>
    <row r="4443" spans="1:29" ht="15" customHeight="1" x14ac:dyDescent="0.3">
      <c r="A4443" s="156" t="s">
        <v>2908</v>
      </c>
      <c r="B4443" s="157">
        <v>2</v>
      </c>
      <c r="C4443" s="158" t="s">
        <v>1473</v>
      </c>
      <c r="D4443" s="158" t="s">
        <v>285</v>
      </c>
      <c r="E4443" s="156" t="s">
        <v>2722</v>
      </c>
      <c r="F4443" s="159" t="s">
        <v>2644</v>
      </c>
      <c r="G4443" s="158" t="s">
        <v>341</v>
      </c>
      <c r="H4443" s="160">
        <v>43252</v>
      </c>
      <c r="I4443" s="160">
        <v>43504</v>
      </c>
      <c r="J4443" s="161" t="s">
        <v>265</v>
      </c>
      <c r="K4443" s="162"/>
      <c r="L4443" s="163" t="s">
        <v>381</v>
      </c>
      <c r="M4443" s="171">
        <v>0</v>
      </c>
      <c r="N4443" s="164">
        <v>1450</v>
      </c>
      <c r="O4443" s="162">
        <v>55510</v>
      </c>
      <c r="P4443" s="160">
        <v>43504</v>
      </c>
      <c r="Q4443" s="162">
        <v>25085117</v>
      </c>
      <c r="R4443" s="164">
        <v>1450</v>
      </c>
      <c r="S4443" s="158" t="s">
        <v>633</v>
      </c>
      <c r="T4443" s="163"/>
      <c r="U4443" s="161" t="s">
        <v>10</v>
      </c>
      <c r="V4443" s="161" t="s">
        <v>11</v>
      </c>
      <c r="W4443" s="161" t="s">
        <v>12</v>
      </c>
      <c r="X4443" s="161" t="s">
        <v>13</v>
      </c>
      <c r="Y4443" s="165">
        <v>6210</v>
      </c>
      <c r="Z4443" s="165">
        <v>9381101</v>
      </c>
      <c r="AA4443" s="166">
        <v>0.27332962610392181</v>
      </c>
      <c r="AB4443" s="167" t="s">
        <v>2652</v>
      </c>
      <c r="AC4443" s="168" t="s">
        <v>3332</v>
      </c>
    </row>
    <row r="4444" spans="1:29" ht="15" customHeight="1" x14ac:dyDescent="0.3">
      <c r="A4444" s="156" t="s">
        <v>2908</v>
      </c>
      <c r="B4444" s="157">
        <v>2</v>
      </c>
      <c r="C4444" s="158" t="s">
        <v>1473</v>
      </c>
      <c r="D4444" s="158" t="s">
        <v>285</v>
      </c>
      <c r="E4444" s="156" t="s">
        <v>2722</v>
      </c>
      <c r="F4444" s="159" t="s">
        <v>2644</v>
      </c>
      <c r="G4444" s="158" t="s">
        <v>341</v>
      </c>
      <c r="H4444" s="160">
        <v>43252</v>
      </c>
      <c r="I4444" s="160">
        <v>43985</v>
      </c>
      <c r="J4444" s="161" t="s">
        <v>5</v>
      </c>
      <c r="K4444" s="162"/>
      <c r="L4444" s="163" t="s">
        <v>381</v>
      </c>
      <c r="M4444" s="171">
        <v>0</v>
      </c>
      <c r="N4444" s="164">
        <v>404.95</v>
      </c>
      <c r="O4444" s="162" t="s">
        <v>861</v>
      </c>
      <c r="P4444" s="160">
        <v>43985</v>
      </c>
      <c r="Q4444" s="162" t="s">
        <v>862</v>
      </c>
      <c r="R4444" s="164">
        <v>404.95</v>
      </c>
      <c r="S4444" s="158" t="s">
        <v>633</v>
      </c>
      <c r="T4444" s="163"/>
      <c r="U4444" s="161" t="s">
        <v>10</v>
      </c>
      <c r="V4444" s="161" t="s">
        <v>11</v>
      </c>
      <c r="W4444" s="161" t="s">
        <v>12</v>
      </c>
      <c r="X4444" s="161" t="s">
        <v>13</v>
      </c>
      <c r="Y4444" s="165">
        <v>6210</v>
      </c>
      <c r="Z4444" s="165">
        <v>9381101</v>
      </c>
      <c r="AA4444" s="166">
        <v>7.6334366959160779E-2</v>
      </c>
      <c r="AB4444" s="167" t="s">
        <v>2652</v>
      </c>
      <c r="AC4444" s="168" t="s">
        <v>3332</v>
      </c>
    </row>
    <row r="4445" spans="1:29" ht="15" customHeight="1" x14ac:dyDescent="0.3">
      <c r="A4445" s="156" t="s">
        <v>2908</v>
      </c>
      <c r="B4445" s="157">
        <v>2</v>
      </c>
      <c r="C4445" s="158" t="s">
        <v>1473</v>
      </c>
      <c r="D4445" s="158" t="s">
        <v>285</v>
      </c>
      <c r="E4445" s="156" t="s">
        <v>2722</v>
      </c>
      <c r="F4445" s="159" t="s">
        <v>2644</v>
      </c>
      <c r="G4445" s="158" t="s">
        <v>341</v>
      </c>
      <c r="H4445" s="160">
        <v>43252</v>
      </c>
      <c r="I4445" s="160">
        <v>44377</v>
      </c>
      <c r="J4445" s="161" t="s">
        <v>2202</v>
      </c>
      <c r="K4445" s="162"/>
      <c r="L4445" s="163" t="s">
        <v>381</v>
      </c>
      <c r="M4445" s="171">
        <v>14695.05</v>
      </c>
      <c r="N4445" s="164">
        <v>14695.05</v>
      </c>
      <c r="O4445" s="162"/>
      <c r="P4445" s="160"/>
      <c r="Q4445" s="162"/>
      <c r="R4445" s="164">
        <v>0</v>
      </c>
      <c r="S4445" s="158" t="s">
        <v>633</v>
      </c>
      <c r="T4445" s="163"/>
      <c r="U4445" s="161" t="s">
        <v>10</v>
      </c>
      <c r="V4445" s="161" t="s">
        <v>11</v>
      </c>
      <c r="W4445" s="161" t="s">
        <v>12</v>
      </c>
      <c r="X4445" s="161" t="s">
        <v>13</v>
      </c>
      <c r="Y4445" s="165">
        <v>6210</v>
      </c>
      <c r="Z4445" s="165">
        <v>9381101</v>
      </c>
      <c r="AA4445" s="166">
        <v>0</v>
      </c>
      <c r="AB4445" s="167" t="s">
        <v>4953</v>
      </c>
      <c r="AC4445" s="168" t="s">
        <v>3332</v>
      </c>
    </row>
    <row r="4446" spans="1:29" ht="15" customHeight="1" x14ac:dyDescent="0.3">
      <c r="A4446" s="156" t="s">
        <v>2908</v>
      </c>
      <c r="B4446" s="157">
        <v>2</v>
      </c>
      <c r="C4446" s="158" t="s">
        <v>1473</v>
      </c>
      <c r="D4446" s="158" t="s">
        <v>285</v>
      </c>
      <c r="E4446" s="156" t="s">
        <v>2722</v>
      </c>
      <c r="F4446" s="159" t="s">
        <v>2644</v>
      </c>
      <c r="G4446" s="158" t="s">
        <v>341</v>
      </c>
      <c r="H4446" s="160">
        <v>43252</v>
      </c>
      <c r="I4446" s="160">
        <v>44679</v>
      </c>
      <c r="J4446" s="161" t="s">
        <v>2202</v>
      </c>
      <c r="K4446" s="162" t="s">
        <v>382</v>
      </c>
      <c r="L4446" s="163" t="s">
        <v>381</v>
      </c>
      <c r="M4446" s="171">
        <v>-14695.05</v>
      </c>
      <c r="N4446" s="164">
        <v>-14695.05</v>
      </c>
      <c r="O4446" s="162"/>
      <c r="P4446" s="160"/>
      <c r="Q4446" s="162"/>
      <c r="R4446" s="164">
        <v>0</v>
      </c>
      <c r="S4446" s="158" t="s">
        <v>633</v>
      </c>
      <c r="T4446" s="163"/>
      <c r="U4446" s="161" t="s">
        <v>10</v>
      </c>
      <c r="V4446" s="161" t="s">
        <v>11</v>
      </c>
      <c r="W4446" s="161" t="s">
        <v>12</v>
      </c>
      <c r="X4446" s="161" t="s">
        <v>13</v>
      </c>
      <c r="Y4446" s="165">
        <v>6210</v>
      </c>
      <c r="Z4446" s="165">
        <v>9381101</v>
      </c>
      <c r="AA4446" s="166">
        <v>0</v>
      </c>
      <c r="AB4446" s="167" t="s">
        <v>2653</v>
      </c>
      <c r="AC4446" s="168" t="s">
        <v>3332</v>
      </c>
    </row>
    <row r="4447" spans="1:29" ht="15" customHeight="1" x14ac:dyDescent="0.3">
      <c r="A4447" s="156" t="s">
        <v>2904</v>
      </c>
      <c r="B4447" s="157">
        <v>2</v>
      </c>
      <c r="C4447" s="158" t="s">
        <v>1547</v>
      </c>
      <c r="D4447" s="158" t="s">
        <v>285</v>
      </c>
      <c r="E4447" s="156" t="s">
        <v>2722</v>
      </c>
      <c r="F4447" s="159" t="s">
        <v>2644</v>
      </c>
      <c r="G4447" s="158" t="s">
        <v>2509</v>
      </c>
      <c r="H4447" s="160">
        <v>43888</v>
      </c>
      <c r="I4447" s="160">
        <v>43923</v>
      </c>
      <c r="J4447" s="161" t="s">
        <v>5</v>
      </c>
      <c r="K4447" s="162" t="s">
        <v>651</v>
      </c>
      <c r="L4447" s="163" t="s">
        <v>657</v>
      </c>
      <c r="M4447" s="171">
        <v>0</v>
      </c>
      <c r="N4447" s="164">
        <v>2250</v>
      </c>
      <c r="O4447" s="162">
        <v>56405</v>
      </c>
      <c r="P4447" s="160">
        <v>43923</v>
      </c>
      <c r="Q4447" s="162" t="s">
        <v>691</v>
      </c>
      <c r="R4447" s="164">
        <v>2250</v>
      </c>
      <c r="S4447" s="158" t="s">
        <v>633</v>
      </c>
      <c r="T4447" s="163"/>
      <c r="U4447" s="161" t="s">
        <v>10</v>
      </c>
      <c r="V4447" s="161" t="s">
        <v>11</v>
      </c>
      <c r="W4447" s="161" t="s">
        <v>12</v>
      </c>
      <c r="X4447" s="161" t="s">
        <v>13</v>
      </c>
      <c r="Y4447" s="165">
        <v>6230</v>
      </c>
      <c r="Z4447" s="165">
        <v>9381101</v>
      </c>
      <c r="AA4447" s="166">
        <v>1</v>
      </c>
      <c r="AB4447" s="167" t="s">
        <v>5265</v>
      </c>
      <c r="AC4447" s="168" t="s">
        <v>3332</v>
      </c>
    </row>
    <row r="4448" spans="1:29" ht="15" customHeight="1" x14ac:dyDescent="0.3">
      <c r="A4448" s="156" t="s">
        <v>2939</v>
      </c>
      <c r="B4448" s="157">
        <v>6</v>
      </c>
      <c r="C4448" s="158" t="s">
        <v>1473</v>
      </c>
      <c r="D4448" s="158" t="s">
        <v>431</v>
      </c>
      <c r="E4448" s="156" t="s">
        <v>2723</v>
      </c>
      <c r="F4448" s="159" t="s">
        <v>383</v>
      </c>
      <c r="G4448" s="158" t="s">
        <v>341</v>
      </c>
      <c r="H4448" s="160">
        <v>43844</v>
      </c>
      <c r="I4448" s="160">
        <v>44987</v>
      </c>
      <c r="J4448" s="161" t="s">
        <v>2671</v>
      </c>
      <c r="K4448" s="162"/>
      <c r="L4448" s="163" t="s">
        <v>619</v>
      </c>
      <c r="M4448" s="171">
        <v>12125</v>
      </c>
      <c r="N4448" s="164">
        <v>12125</v>
      </c>
      <c r="O4448" s="162"/>
      <c r="P4448" s="160"/>
      <c r="Q4448" s="162"/>
      <c r="R4448" s="164">
        <v>0</v>
      </c>
      <c r="S4448" s="158" t="s">
        <v>644</v>
      </c>
      <c r="T4448" s="163"/>
      <c r="U4448" s="161" t="s">
        <v>10</v>
      </c>
      <c r="V4448" s="161" t="s">
        <v>11</v>
      </c>
      <c r="W4448" s="161" t="s">
        <v>12</v>
      </c>
      <c r="X4448" s="161" t="s">
        <v>13</v>
      </c>
      <c r="Y4448" s="165">
        <v>6210</v>
      </c>
      <c r="Z4448" s="165">
        <v>9031103</v>
      </c>
      <c r="AA4448" s="166">
        <v>0</v>
      </c>
      <c r="AB4448" s="167" t="s">
        <v>5101</v>
      </c>
      <c r="AC4448" s="168" t="s">
        <v>3164</v>
      </c>
    </row>
    <row r="4449" spans="1:29" ht="15" customHeight="1" x14ac:dyDescent="0.3">
      <c r="A4449" s="156" t="s">
        <v>2939</v>
      </c>
      <c r="B4449" s="157">
        <v>6</v>
      </c>
      <c r="C4449" s="158" t="s">
        <v>1473</v>
      </c>
      <c r="D4449" s="158" t="s">
        <v>431</v>
      </c>
      <c r="E4449" s="156" t="s">
        <v>2723</v>
      </c>
      <c r="F4449" s="159" t="s">
        <v>383</v>
      </c>
      <c r="G4449" s="158" t="s">
        <v>341</v>
      </c>
      <c r="H4449" s="160">
        <v>43844</v>
      </c>
      <c r="I4449" s="160">
        <v>44988</v>
      </c>
      <c r="J4449" s="161" t="s">
        <v>2671</v>
      </c>
      <c r="K4449" s="162" t="s">
        <v>543</v>
      </c>
      <c r="L4449" s="163" t="s">
        <v>619</v>
      </c>
      <c r="M4449" s="171">
        <v>-12125</v>
      </c>
      <c r="N4449" s="164">
        <v>-12125</v>
      </c>
      <c r="O4449" s="162"/>
      <c r="P4449" s="160"/>
      <c r="Q4449" s="162"/>
      <c r="R4449" s="164">
        <v>0</v>
      </c>
      <c r="S4449" s="158" t="s">
        <v>644</v>
      </c>
      <c r="T4449" s="163"/>
      <c r="U4449" s="161" t="s">
        <v>10</v>
      </c>
      <c r="V4449" s="161" t="s">
        <v>11</v>
      </c>
      <c r="W4449" s="161" t="s">
        <v>12</v>
      </c>
      <c r="X4449" s="161" t="s">
        <v>13</v>
      </c>
      <c r="Y4449" s="165">
        <v>6210</v>
      </c>
      <c r="Z4449" s="165">
        <v>9031103</v>
      </c>
      <c r="AA4449" s="166">
        <v>0</v>
      </c>
      <c r="AB4449" s="167" t="s">
        <v>5006</v>
      </c>
      <c r="AC4449" s="168" t="s">
        <v>3164</v>
      </c>
    </row>
    <row r="4450" spans="1:29" ht="15" customHeight="1" x14ac:dyDescent="0.3">
      <c r="A4450" s="156" t="s">
        <v>2961</v>
      </c>
      <c r="B4450" s="157">
        <v>3</v>
      </c>
      <c r="C4450" s="158" t="s">
        <v>1473</v>
      </c>
      <c r="D4450" s="158" t="s">
        <v>436</v>
      </c>
      <c r="E4450" s="156" t="s">
        <v>2723</v>
      </c>
      <c r="F4450" s="159" t="s">
        <v>383</v>
      </c>
      <c r="G4450" s="158" t="s">
        <v>341</v>
      </c>
      <c r="H4450" s="160">
        <v>43844</v>
      </c>
      <c r="I4450" s="160">
        <v>44987</v>
      </c>
      <c r="J4450" s="161" t="s">
        <v>2671</v>
      </c>
      <c r="K4450" s="162"/>
      <c r="L4450" s="163" t="s">
        <v>619</v>
      </c>
      <c r="M4450" s="171">
        <v>12125</v>
      </c>
      <c r="N4450" s="164">
        <v>12125</v>
      </c>
      <c r="O4450" s="162"/>
      <c r="P4450" s="160"/>
      <c r="Q4450" s="162"/>
      <c r="R4450" s="164">
        <v>0</v>
      </c>
      <c r="S4450" s="158" t="s">
        <v>645</v>
      </c>
      <c r="T4450" s="163"/>
      <c r="U4450" s="161" t="s">
        <v>10</v>
      </c>
      <c r="V4450" s="161" t="s">
        <v>11</v>
      </c>
      <c r="W4450" s="161" t="s">
        <v>12</v>
      </c>
      <c r="X4450" s="161" t="s">
        <v>13</v>
      </c>
      <c r="Y4450" s="165">
        <v>6210</v>
      </c>
      <c r="Z4450" s="165">
        <v>9131103</v>
      </c>
      <c r="AA4450" s="166">
        <v>0</v>
      </c>
      <c r="AB4450" s="167" t="s">
        <v>5107</v>
      </c>
      <c r="AC4450" s="168" t="s">
        <v>3205</v>
      </c>
    </row>
    <row r="4451" spans="1:29" ht="15" customHeight="1" x14ac:dyDescent="0.3">
      <c r="A4451" s="156" t="s">
        <v>2961</v>
      </c>
      <c r="B4451" s="157">
        <v>3</v>
      </c>
      <c r="C4451" s="158" t="s">
        <v>1473</v>
      </c>
      <c r="D4451" s="158" t="s">
        <v>436</v>
      </c>
      <c r="E4451" s="156" t="s">
        <v>2723</v>
      </c>
      <c r="F4451" s="159" t="s">
        <v>383</v>
      </c>
      <c r="G4451" s="158" t="s">
        <v>341</v>
      </c>
      <c r="H4451" s="160">
        <v>43844</v>
      </c>
      <c r="I4451" s="160">
        <v>44988</v>
      </c>
      <c r="J4451" s="161" t="s">
        <v>2671</v>
      </c>
      <c r="K4451" s="162" t="s">
        <v>544</v>
      </c>
      <c r="L4451" s="163" t="s">
        <v>619</v>
      </c>
      <c r="M4451" s="171">
        <v>-12125</v>
      </c>
      <c r="N4451" s="164">
        <v>-12125</v>
      </c>
      <c r="O4451" s="162"/>
      <c r="P4451" s="160"/>
      <c r="Q4451" s="162"/>
      <c r="R4451" s="164">
        <v>0</v>
      </c>
      <c r="S4451" s="158" t="s">
        <v>645</v>
      </c>
      <c r="T4451" s="163"/>
      <c r="U4451" s="161" t="s">
        <v>10</v>
      </c>
      <c r="V4451" s="161" t="s">
        <v>11</v>
      </c>
      <c r="W4451" s="161" t="s">
        <v>12</v>
      </c>
      <c r="X4451" s="161" t="s">
        <v>13</v>
      </c>
      <c r="Y4451" s="165">
        <v>6210</v>
      </c>
      <c r="Z4451" s="165">
        <v>9131103</v>
      </c>
      <c r="AA4451" s="166">
        <v>0</v>
      </c>
      <c r="AB4451" s="167" t="s">
        <v>5007</v>
      </c>
      <c r="AC4451" s="168" t="s">
        <v>3205</v>
      </c>
    </row>
    <row r="4452" spans="1:29" ht="15" customHeight="1" x14ac:dyDescent="0.3">
      <c r="A4452" s="156" t="s">
        <v>2967</v>
      </c>
      <c r="B4452" s="157">
        <v>6</v>
      </c>
      <c r="C4452" s="158" t="s">
        <v>1473</v>
      </c>
      <c r="D4452" s="158" t="s">
        <v>501</v>
      </c>
      <c r="E4452" s="156" t="s">
        <v>2723</v>
      </c>
      <c r="F4452" s="159" t="s">
        <v>383</v>
      </c>
      <c r="G4452" s="158" t="s">
        <v>341</v>
      </c>
      <c r="H4452" s="160">
        <v>43844</v>
      </c>
      <c r="I4452" s="160">
        <v>44987</v>
      </c>
      <c r="J4452" s="161" t="s">
        <v>2671</v>
      </c>
      <c r="K4452" s="162"/>
      <c r="L4452" s="163" t="s">
        <v>619</v>
      </c>
      <c r="M4452" s="171">
        <v>12375</v>
      </c>
      <c r="N4452" s="164">
        <v>12375</v>
      </c>
      <c r="O4452" s="162"/>
      <c r="P4452" s="160"/>
      <c r="Q4452" s="162"/>
      <c r="R4452" s="164">
        <v>0</v>
      </c>
      <c r="S4452" s="158" t="s">
        <v>646</v>
      </c>
      <c r="T4452" s="163"/>
      <c r="U4452" s="161" t="s">
        <v>10</v>
      </c>
      <c r="V4452" s="161" t="s">
        <v>11</v>
      </c>
      <c r="W4452" s="161" t="s">
        <v>12</v>
      </c>
      <c r="X4452" s="161" t="s">
        <v>13</v>
      </c>
      <c r="Y4452" s="165">
        <v>6210</v>
      </c>
      <c r="Z4452" s="165">
        <v>9171103</v>
      </c>
      <c r="AA4452" s="166">
        <v>0</v>
      </c>
      <c r="AB4452" s="167" t="s">
        <v>5112</v>
      </c>
      <c r="AC4452" s="168" t="s">
        <v>3220</v>
      </c>
    </row>
    <row r="4453" spans="1:29" ht="15" customHeight="1" x14ac:dyDescent="0.3">
      <c r="A4453" s="156" t="s">
        <v>2967</v>
      </c>
      <c r="B4453" s="157">
        <v>6</v>
      </c>
      <c r="C4453" s="158" t="s">
        <v>1473</v>
      </c>
      <c r="D4453" s="158" t="s">
        <v>501</v>
      </c>
      <c r="E4453" s="156" t="s">
        <v>2723</v>
      </c>
      <c r="F4453" s="159" t="s">
        <v>383</v>
      </c>
      <c r="G4453" s="158" t="s">
        <v>341</v>
      </c>
      <c r="H4453" s="160">
        <v>43844</v>
      </c>
      <c r="I4453" s="160">
        <v>44988</v>
      </c>
      <c r="J4453" s="161" t="s">
        <v>2671</v>
      </c>
      <c r="K4453" s="162" t="s">
        <v>545</v>
      </c>
      <c r="L4453" s="163" t="s">
        <v>619</v>
      </c>
      <c r="M4453" s="171">
        <v>-12375</v>
      </c>
      <c r="N4453" s="164">
        <v>-12375</v>
      </c>
      <c r="O4453" s="162"/>
      <c r="P4453" s="160"/>
      <c r="Q4453" s="162"/>
      <c r="R4453" s="164">
        <v>0</v>
      </c>
      <c r="S4453" s="158" t="s">
        <v>646</v>
      </c>
      <c r="T4453" s="163"/>
      <c r="U4453" s="161" t="s">
        <v>10</v>
      </c>
      <c r="V4453" s="161" t="s">
        <v>11</v>
      </c>
      <c r="W4453" s="161" t="s">
        <v>12</v>
      </c>
      <c r="X4453" s="161" t="s">
        <v>13</v>
      </c>
      <c r="Y4453" s="165">
        <v>6210</v>
      </c>
      <c r="Z4453" s="165">
        <v>9171103</v>
      </c>
      <c r="AA4453" s="166">
        <v>0</v>
      </c>
      <c r="AB4453" s="167" t="s">
        <v>5008</v>
      </c>
      <c r="AC4453" s="168" t="s">
        <v>3220</v>
      </c>
    </row>
    <row r="4454" spans="1:29" ht="15" customHeight="1" x14ac:dyDescent="0.3">
      <c r="A4454" s="156" t="s">
        <v>2998</v>
      </c>
      <c r="B4454" s="157">
        <v>7</v>
      </c>
      <c r="C4454" s="158" t="s">
        <v>1473</v>
      </c>
      <c r="D4454" s="158" t="s">
        <v>446</v>
      </c>
      <c r="E4454" s="156" t="s">
        <v>2723</v>
      </c>
      <c r="F4454" s="159" t="s">
        <v>383</v>
      </c>
      <c r="G4454" s="158" t="s">
        <v>341</v>
      </c>
      <c r="H4454" s="160">
        <v>43844</v>
      </c>
      <c r="I4454" s="160">
        <v>44987</v>
      </c>
      <c r="J4454" s="161" t="s">
        <v>2671</v>
      </c>
      <c r="K4454" s="162"/>
      <c r="L4454" s="163" t="s">
        <v>619</v>
      </c>
      <c r="M4454" s="171">
        <v>12125</v>
      </c>
      <c r="N4454" s="164">
        <v>12125</v>
      </c>
      <c r="O4454" s="162"/>
      <c r="P4454" s="160"/>
      <c r="Q4454" s="162"/>
      <c r="R4454" s="164">
        <v>0</v>
      </c>
      <c r="S4454" s="163" t="s">
        <v>647</v>
      </c>
      <c r="T4454" s="163"/>
      <c r="U4454" s="161" t="s">
        <v>10</v>
      </c>
      <c r="V4454" s="161" t="s">
        <v>11</v>
      </c>
      <c r="W4454" s="161" t="s">
        <v>12</v>
      </c>
      <c r="X4454" s="161" t="s">
        <v>13</v>
      </c>
      <c r="Y4454" s="165">
        <v>6210</v>
      </c>
      <c r="Z4454" s="165">
        <v>9291103</v>
      </c>
      <c r="AA4454" s="166">
        <v>0</v>
      </c>
      <c r="AB4454" s="167" t="s">
        <v>5118</v>
      </c>
      <c r="AC4454" s="168" t="s">
        <v>3280</v>
      </c>
    </row>
    <row r="4455" spans="1:29" ht="15" customHeight="1" x14ac:dyDescent="0.3">
      <c r="A4455" s="156" t="s">
        <v>2998</v>
      </c>
      <c r="B4455" s="157">
        <v>7</v>
      </c>
      <c r="C4455" s="158" t="s">
        <v>1473</v>
      </c>
      <c r="D4455" s="158" t="s">
        <v>446</v>
      </c>
      <c r="E4455" s="156" t="s">
        <v>2723</v>
      </c>
      <c r="F4455" s="159" t="s">
        <v>383</v>
      </c>
      <c r="G4455" s="158" t="s">
        <v>341</v>
      </c>
      <c r="H4455" s="160">
        <v>43844</v>
      </c>
      <c r="I4455" s="160">
        <v>44988</v>
      </c>
      <c r="J4455" s="161" t="s">
        <v>2671</v>
      </c>
      <c r="K4455" s="162" t="s">
        <v>546</v>
      </c>
      <c r="L4455" s="163" t="s">
        <v>619</v>
      </c>
      <c r="M4455" s="171">
        <v>-12125</v>
      </c>
      <c r="N4455" s="164">
        <v>-12125</v>
      </c>
      <c r="O4455" s="162"/>
      <c r="P4455" s="160"/>
      <c r="Q4455" s="162"/>
      <c r="R4455" s="164">
        <v>0</v>
      </c>
      <c r="S4455" s="163" t="s">
        <v>647</v>
      </c>
      <c r="T4455" s="163"/>
      <c r="U4455" s="161" t="s">
        <v>10</v>
      </c>
      <c r="V4455" s="161" t="s">
        <v>11</v>
      </c>
      <c r="W4455" s="161" t="s">
        <v>12</v>
      </c>
      <c r="X4455" s="161" t="s">
        <v>13</v>
      </c>
      <c r="Y4455" s="165">
        <v>6210</v>
      </c>
      <c r="Z4455" s="165">
        <v>9291103</v>
      </c>
      <c r="AA4455" s="166">
        <v>0</v>
      </c>
      <c r="AB4455" s="167" t="s">
        <v>5009</v>
      </c>
      <c r="AC4455" s="168" t="s">
        <v>3280</v>
      </c>
    </row>
    <row r="4456" spans="1:29" ht="15" customHeight="1" x14ac:dyDescent="0.3">
      <c r="A4456" s="156" t="s">
        <v>3004</v>
      </c>
      <c r="B4456" s="157">
        <v>4</v>
      </c>
      <c r="C4456" s="158" t="s">
        <v>1473</v>
      </c>
      <c r="D4456" s="158" t="s">
        <v>523</v>
      </c>
      <c r="E4456" s="156" t="s">
        <v>2723</v>
      </c>
      <c r="F4456" s="159" t="s">
        <v>383</v>
      </c>
      <c r="G4456" s="158" t="s">
        <v>341</v>
      </c>
      <c r="H4456" s="160">
        <v>43844</v>
      </c>
      <c r="I4456" s="160">
        <v>43977</v>
      </c>
      <c r="J4456" s="161" t="s">
        <v>5</v>
      </c>
      <c r="K4456" s="162"/>
      <c r="L4456" s="163" t="s">
        <v>619</v>
      </c>
      <c r="M4456" s="171">
        <v>0</v>
      </c>
      <c r="N4456" s="164">
        <v>9875</v>
      </c>
      <c r="O4456" s="162">
        <v>27770</v>
      </c>
      <c r="P4456" s="160">
        <v>43977</v>
      </c>
      <c r="Q4456" s="162" t="s">
        <v>820</v>
      </c>
      <c r="R4456" s="164">
        <v>9875</v>
      </c>
      <c r="S4456" s="163" t="s">
        <v>1187</v>
      </c>
      <c r="T4456" s="163"/>
      <c r="U4456" s="161" t="s">
        <v>10</v>
      </c>
      <c r="V4456" s="161" t="s">
        <v>11</v>
      </c>
      <c r="W4456" s="161" t="s">
        <v>12</v>
      </c>
      <c r="X4456" s="161" t="s">
        <v>13</v>
      </c>
      <c r="Y4456" s="165">
        <v>6210</v>
      </c>
      <c r="Z4456" s="165">
        <v>8021103</v>
      </c>
      <c r="AA4456" s="166">
        <v>0.33333333333333331</v>
      </c>
      <c r="AB4456" s="167" t="s">
        <v>5012</v>
      </c>
      <c r="AC4456" s="168" t="s">
        <v>3290</v>
      </c>
    </row>
    <row r="4457" spans="1:29" ht="15" customHeight="1" x14ac:dyDescent="0.3">
      <c r="A4457" s="156" t="s">
        <v>3004</v>
      </c>
      <c r="B4457" s="157">
        <v>4</v>
      </c>
      <c r="C4457" s="158" t="s">
        <v>1473</v>
      </c>
      <c r="D4457" s="158" t="s">
        <v>523</v>
      </c>
      <c r="E4457" s="156" t="s">
        <v>2723</v>
      </c>
      <c r="F4457" s="159" t="s">
        <v>383</v>
      </c>
      <c r="G4457" s="158" t="s">
        <v>341</v>
      </c>
      <c r="H4457" s="160">
        <v>43844</v>
      </c>
      <c r="I4457" s="160">
        <v>44001</v>
      </c>
      <c r="J4457" s="161" t="s">
        <v>5</v>
      </c>
      <c r="K4457" s="162"/>
      <c r="L4457" s="163" t="s">
        <v>619</v>
      </c>
      <c r="M4457" s="171">
        <v>0</v>
      </c>
      <c r="N4457" s="164">
        <v>9875</v>
      </c>
      <c r="O4457" s="162">
        <v>27839</v>
      </c>
      <c r="P4457" s="160">
        <v>44001</v>
      </c>
      <c r="Q4457" s="162" t="s">
        <v>895</v>
      </c>
      <c r="R4457" s="164">
        <v>9875</v>
      </c>
      <c r="S4457" s="163" t="s">
        <v>1187</v>
      </c>
      <c r="T4457" s="163"/>
      <c r="U4457" s="161" t="s">
        <v>10</v>
      </c>
      <c r="V4457" s="161" t="s">
        <v>11</v>
      </c>
      <c r="W4457" s="161" t="s">
        <v>12</v>
      </c>
      <c r="X4457" s="161" t="s">
        <v>13</v>
      </c>
      <c r="Y4457" s="165">
        <v>6210</v>
      </c>
      <c r="Z4457" s="165">
        <v>8021103</v>
      </c>
      <c r="AA4457" s="166">
        <v>0.33333333333333331</v>
      </c>
      <c r="AB4457" s="167" t="s">
        <v>5012</v>
      </c>
      <c r="AC4457" s="168" t="s">
        <v>3290</v>
      </c>
    </row>
    <row r="4458" spans="1:29" ht="15" customHeight="1" x14ac:dyDescent="0.3">
      <c r="A4458" s="156" t="s">
        <v>3004</v>
      </c>
      <c r="B4458" s="157">
        <v>4</v>
      </c>
      <c r="C4458" s="158" t="s">
        <v>1473</v>
      </c>
      <c r="D4458" s="158" t="s">
        <v>523</v>
      </c>
      <c r="E4458" s="156" t="s">
        <v>2723</v>
      </c>
      <c r="F4458" s="159" t="s">
        <v>383</v>
      </c>
      <c r="G4458" s="158" t="s">
        <v>341</v>
      </c>
      <c r="H4458" s="160">
        <v>43844</v>
      </c>
      <c r="I4458" s="160">
        <v>44118</v>
      </c>
      <c r="J4458" s="161" t="s">
        <v>979</v>
      </c>
      <c r="K4458" s="162"/>
      <c r="L4458" s="163" t="s">
        <v>619</v>
      </c>
      <c r="M4458" s="171">
        <v>0</v>
      </c>
      <c r="N4458" s="164">
        <v>7900</v>
      </c>
      <c r="O4458" s="162">
        <v>27976</v>
      </c>
      <c r="P4458" s="160">
        <v>44118</v>
      </c>
      <c r="Q4458" s="162" t="s">
        <v>1237</v>
      </c>
      <c r="R4458" s="164">
        <v>7900</v>
      </c>
      <c r="S4458" s="163" t="s">
        <v>1187</v>
      </c>
      <c r="T4458" s="163"/>
      <c r="U4458" s="161" t="s">
        <v>10</v>
      </c>
      <c r="V4458" s="161" t="s">
        <v>11</v>
      </c>
      <c r="W4458" s="161" t="s">
        <v>12</v>
      </c>
      <c r="X4458" s="161" t="s">
        <v>13</v>
      </c>
      <c r="Y4458" s="165">
        <v>6210</v>
      </c>
      <c r="Z4458" s="165">
        <v>8021103</v>
      </c>
      <c r="AA4458" s="166">
        <v>0.26666666666666666</v>
      </c>
      <c r="AB4458" s="167" t="s">
        <v>5012</v>
      </c>
      <c r="AC4458" s="168" t="s">
        <v>3290</v>
      </c>
    </row>
    <row r="4459" spans="1:29" ht="15" customHeight="1" x14ac:dyDescent="0.3">
      <c r="A4459" s="156" t="s">
        <v>3004</v>
      </c>
      <c r="B4459" s="157">
        <v>4</v>
      </c>
      <c r="C4459" s="158" t="s">
        <v>1473</v>
      </c>
      <c r="D4459" s="158" t="s">
        <v>523</v>
      </c>
      <c r="E4459" s="156" t="s">
        <v>2723</v>
      </c>
      <c r="F4459" s="159" t="s">
        <v>383</v>
      </c>
      <c r="G4459" s="158" t="s">
        <v>341</v>
      </c>
      <c r="H4459" s="160">
        <v>43844</v>
      </c>
      <c r="I4459" s="160">
        <v>44342</v>
      </c>
      <c r="J4459" s="161" t="s">
        <v>979</v>
      </c>
      <c r="K4459" s="162"/>
      <c r="L4459" s="163" t="s">
        <v>619</v>
      </c>
      <c r="M4459" s="171">
        <v>0</v>
      </c>
      <c r="N4459" s="164">
        <v>1975</v>
      </c>
      <c r="O4459" s="162">
        <v>28601</v>
      </c>
      <c r="P4459" s="160">
        <v>44342</v>
      </c>
      <c r="Q4459" s="162" t="s">
        <v>2081</v>
      </c>
      <c r="R4459" s="164">
        <v>1975</v>
      </c>
      <c r="S4459" s="163" t="s">
        <v>1187</v>
      </c>
      <c r="T4459" s="163"/>
      <c r="U4459" s="161" t="s">
        <v>10</v>
      </c>
      <c r="V4459" s="161" t="s">
        <v>11</v>
      </c>
      <c r="W4459" s="161" t="s">
        <v>12</v>
      </c>
      <c r="X4459" s="161" t="s">
        <v>13</v>
      </c>
      <c r="Y4459" s="165">
        <v>6210</v>
      </c>
      <c r="Z4459" s="165">
        <v>8021103</v>
      </c>
      <c r="AA4459" s="166">
        <v>6.6666666666666666E-2</v>
      </c>
      <c r="AB4459" s="167" t="s">
        <v>5012</v>
      </c>
      <c r="AC4459" s="168" t="s">
        <v>3290</v>
      </c>
    </row>
    <row r="4460" spans="1:29" ht="15" customHeight="1" x14ac:dyDescent="0.3">
      <c r="A4460" s="156" t="s">
        <v>3004</v>
      </c>
      <c r="B4460" s="157">
        <v>4</v>
      </c>
      <c r="C4460" s="158" t="s">
        <v>1473</v>
      </c>
      <c r="D4460" s="158" t="s">
        <v>523</v>
      </c>
      <c r="E4460" s="156" t="s">
        <v>2723</v>
      </c>
      <c r="F4460" s="159" t="s">
        <v>383</v>
      </c>
      <c r="G4460" s="158" t="s">
        <v>341</v>
      </c>
      <c r="H4460" s="160">
        <v>43844</v>
      </c>
      <c r="I4460" s="160">
        <v>44987</v>
      </c>
      <c r="J4460" s="161" t="s">
        <v>2671</v>
      </c>
      <c r="K4460" s="162"/>
      <c r="L4460" s="163" t="s">
        <v>619</v>
      </c>
      <c r="M4460" s="171">
        <v>9875</v>
      </c>
      <c r="N4460" s="164">
        <v>9875</v>
      </c>
      <c r="O4460" s="162"/>
      <c r="P4460" s="160"/>
      <c r="Q4460" s="162"/>
      <c r="R4460" s="164">
        <v>0</v>
      </c>
      <c r="S4460" s="163" t="s">
        <v>1187</v>
      </c>
      <c r="T4460" s="163"/>
      <c r="U4460" s="161" t="s">
        <v>10</v>
      </c>
      <c r="V4460" s="161" t="s">
        <v>11</v>
      </c>
      <c r="W4460" s="161" t="s">
        <v>12</v>
      </c>
      <c r="X4460" s="161" t="s">
        <v>13</v>
      </c>
      <c r="Y4460" s="165">
        <v>6210</v>
      </c>
      <c r="Z4460" s="165">
        <v>8021103</v>
      </c>
      <c r="AA4460" s="166">
        <v>0</v>
      </c>
      <c r="AB4460" s="167" t="s">
        <v>5119</v>
      </c>
      <c r="AC4460" s="168" t="s">
        <v>3290</v>
      </c>
    </row>
    <row r="4461" spans="1:29" ht="15" customHeight="1" x14ac:dyDescent="0.3">
      <c r="A4461" s="156" t="s">
        <v>3004</v>
      </c>
      <c r="B4461" s="157">
        <v>4</v>
      </c>
      <c r="C4461" s="158" t="s">
        <v>1473</v>
      </c>
      <c r="D4461" s="158" t="s">
        <v>523</v>
      </c>
      <c r="E4461" s="156" t="s">
        <v>2723</v>
      </c>
      <c r="F4461" s="159" t="s">
        <v>383</v>
      </c>
      <c r="G4461" s="158" t="s">
        <v>341</v>
      </c>
      <c r="H4461" s="160">
        <v>43844</v>
      </c>
      <c r="I4461" s="160">
        <v>44988</v>
      </c>
      <c r="J4461" s="161" t="s">
        <v>2671</v>
      </c>
      <c r="K4461" s="162" t="s">
        <v>547</v>
      </c>
      <c r="L4461" s="163" t="s">
        <v>619</v>
      </c>
      <c r="M4461" s="171">
        <v>-9875</v>
      </c>
      <c r="N4461" s="164">
        <v>-9875</v>
      </c>
      <c r="O4461" s="162"/>
      <c r="P4461" s="160"/>
      <c r="Q4461" s="162"/>
      <c r="R4461" s="164">
        <v>0</v>
      </c>
      <c r="S4461" s="163" t="s">
        <v>1187</v>
      </c>
      <c r="T4461" s="163"/>
      <c r="U4461" s="161" t="s">
        <v>10</v>
      </c>
      <c r="V4461" s="161" t="s">
        <v>11</v>
      </c>
      <c r="W4461" s="161" t="s">
        <v>12</v>
      </c>
      <c r="X4461" s="161" t="s">
        <v>13</v>
      </c>
      <c r="Y4461" s="165">
        <v>6210</v>
      </c>
      <c r="Z4461" s="165">
        <v>8021103</v>
      </c>
      <c r="AA4461" s="166">
        <v>0</v>
      </c>
      <c r="AB4461" s="167" t="s">
        <v>5010</v>
      </c>
      <c r="AC4461" s="168" t="s">
        <v>3290</v>
      </c>
    </row>
    <row r="4462" spans="1:29" ht="15" customHeight="1" x14ac:dyDescent="0.3">
      <c r="A4462" s="156" t="s">
        <v>3008</v>
      </c>
      <c r="B4462" s="157">
        <v>6</v>
      </c>
      <c r="C4462" s="158" t="s">
        <v>1473</v>
      </c>
      <c r="D4462" s="158" t="s">
        <v>301</v>
      </c>
      <c r="E4462" s="156" t="s">
        <v>2723</v>
      </c>
      <c r="F4462" s="159" t="s">
        <v>383</v>
      </c>
      <c r="G4462" s="158" t="s">
        <v>341</v>
      </c>
      <c r="H4462" s="160">
        <v>43844</v>
      </c>
      <c r="I4462" s="160">
        <v>44987</v>
      </c>
      <c r="J4462" s="161" t="s">
        <v>2671</v>
      </c>
      <c r="K4462" s="162"/>
      <c r="L4462" s="163" t="s">
        <v>619</v>
      </c>
      <c r="M4462" s="171">
        <v>12375</v>
      </c>
      <c r="N4462" s="164">
        <v>12375</v>
      </c>
      <c r="O4462" s="162"/>
      <c r="P4462" s="160"/>
      <c r="Q4462" s="162"/>
      <c r="R4462" s="164">
        <v>0</v>
      </c>
      <c r="S4462" s="163" t="s">
        <v>648</v>
      </c>
      <c r="T4462" s="163"/>
      <c r="U4462" s="161" t="s">
        <v>10</v>
      </c>
      <c r="V4462" s="161" t="s">
        <v>11</v>
      </c>
      <c r="W4462" s="161" t="s">
        <v>12</v>
      </c>
      <c r="X4462" s="161" t="s">
        <v>13</v>
      </c>
      <c r="Y4462" s="165">
        <v>6210</v>
      </c>
      <c r="Z4462" s="165">
        <v>9341103</v>
      </c>
      <c r="AA4462" s="166">
        <v>0</v>
      </c>
      <c r="AB4462" s="167" t="s">
        <v>5121</v>
      </c>
      <c r="AC4462" s="168" t="s">
        <v>3305</v>
      </c>
    </row>
    <row r="4463" spans="1:29" ht="15" customHeight="1" x14ac:dyDescent="0.3">
      <c r="A4463" s="156" t="s">
        <v>3008</v>
      </c>
      <c r="B4463" s="157">
        <v>6</v>
      </c>
      <c r="C4463" s="158" t="s">
        <v>1473</v>
      </c>
      <c r="D4463" s="158" t="s">
        <v>301</v>
      </c>
      <c r="E4463" s="156" t="s">
        <v>2723</v>
      </c>
      <c r="F4463" s="159" t="s">
        <v>383</v>
      </c>
      <c r="G4463" s="158" t="s">
        <v>341</v>
      </c>
      <c r="H4463" s="160">
        <v>43844</v>
      </c>
      <c r="I4463" s="160">
        <v>44988</v>
      </c>
      <c r="J4463" s="161" t="s">
        <v>2671</v>
      </c>
      <c r="K4463" s="162" t="s">
        <v>548</v>
      </c>
      <c r="L4463" s="163" t="s">
        <v>619</v>
      </c>
      <c r="M4463" s="171">
        <v>-12375</v>
      </c>
      <c r="N4463" s="164">
        <v>-12375</v>
      </c>
      <c r="O4463" s="162"/>
      <c r="P4463" s="160"/>
      <c r="Q4463" s="162"/>
      <c r="R4463" s="164">
        <v>0</v>
      </c>
      <c r="S4463" s="163" t="s">
        <v>648</v>
      </c>
      <c r="T4463" s="163"/>
      <c r="U4463" s="161" t="s">
        <v>10</v>
      </c>
      <c r="V4463" s="161" t="s">
        <v>11</v>
      </c>
      <c r="W4463" s="161" t="s">
        <v>12</v>
      </c>
      <c r="X4463" s="161" t="s">
        <v>13</v>
      </c>
      <c r="Y4463" s="165">
        <v>6210</v>
      </c>
      <c r="Z4463" s="165">
        <v>9341103</v>
      </c>
      <c r="AA4463" s="166">
        <v>0</v>
      </c>
      <c r="AB4463" s="167" t="s">
        <v>5011</v>
      </c>
      <c r="AC4463" s="168" t="s">
        <v>3305</v>
      </c>
    </row>
    <row r="4464" spans="1:29" ht="15" customHeight="1" x14ac:dyDescent="0.3">
      <c r="A4464" s="156" t="s">
        <v>2988</v>
      </c>
      <c r="B4464" s="157">
        <v>1</v>
      </c>
      <c r="C4464" s="158" t="s">
        <v>1473</v>
      </c>
      <c r="D4464" s="158" t="s">
        <v>235</v>
      </c>
      <c r="E4464" s="156" t="s">
        <v>2723</v>
      </c>
      <c r="F4464" s="159" t="s">
        <v>383</v>
      </c>
      <c r="G4464" s="158" t="s">
        <v>341</v>
      </c>
      <c r="H4464" s="160">
        <v>43282</v>
      </c>
      <c r="I4464" s="160">
        <v>44092</v>
      </c>
      <c r="J4464" s="161" t="s">
        <v>979</v>
      </c>
      <c r="K4464" s="162"/>
      <c r="L4464" s="163" t="s">
        <v>2715</v>
      </c>
      <c r="M4464" s="171">
        <v>0</v>
      </c>
      <c r="N4464" s="164">
        <v>7125</v>
      </c>
      <c r="O4464" s="162">
        <v>27975</v>
      </c>
      <c r="P4464" s="160">
        <v>44092</v>
      </c>
      <c r="Q4464" s="162">
        <v>20122659</v>
      </c>
      <c r="R4464" s="164">
        <v>7125</v>
      </c>
      <c r="S4464" s="163" t="s">
        <v>1185</v>
      </c>
      <c r="T4464" s="163"/>
      <c r="U4464" s="161" t="s">
        <v>10</v>
      </c>
      <c r="V4464" s="161" t="s">
        <v>11</v>
      </c>
      <c r="W4464" s="161" t="s">
        <v>12</v>
      </c>
      <c r="X4464" s="161" t="s">
        <v>13</v>
      </c>
      <c r="Y4464" s="165">
        <v>6210</v>
      </c>
      <c r="Z4464" s="165">
        <v>9241103</v>
      </c>
      <c r="AA4464" s="166">
        <v>1</v>
      </c>
      <c r="AB4464" s="167" t="s">
        <v>4998</v>
      </c>
      <c r="AC4464" s="168" t="s">
        <v>3255</v>
      </c>
    </row>
    <row r="4465" spans="1:29" ht="15" customHeight="1" x14ac:dyDescent="0.3">
      <c r="A4465" s="156" t="s">
        <v>1705</v>
      </c>
      <c r="B4465" s="157">
        <v>1</v>
      </c>
      <c r="C4465" s="158" t="s">
        <v>1473</v>
      </c>
      <c r="D4465" s="158" t="s">
        <v>268</v>
      </c>
      <c r="E4465" s="156" t="s">
        <v>236</v>
      </c>
      <c r="F4465" s="159" t="s">
        <v>383</v>
      </c>
      <c r="G4465" s="158" t="s">
        <v>341</v>
      </c>
      <c r="H4465" s="160">
        <v>43627</v>
      </c>
      <c r="I4465" s="160">
        <v>43699</v>
      </c>
      <c r="J4465" s="161" t="s">
        <v>265</v>
      </c>
      <c r="K4465" s="162"/>
      <c r="L4465" s="163" t="s">
        <v>384</v>
      </c>
      <c r="M4465" s="171">
        <v>0</v>
      </c>
      <c r="N4465" s="164">
        <v>26100</v>
      </c>
      <c r="O4465" s="162">
        <v>27120</v>
      </c>
      <c r="P4465" s="160">
        <v>43699</v>
      </c>
      <c r="Q4465" s="162" t="s">
        <v>786</v>
      </c>
      <c r="R4465" s="164">
        <v>26100</v>
      </c>
      <c r="S4465" s="163" t="s">
        <v>642</v>
      </c>
      <c r="T4465" s="163"/>
      <c r="U4465" s="161" t="s">
        <v>10</v>
      </c>
      <c r="V4465" s="161" t="s">
        <v>11</v>
      </c>
      <c r="W4465" s="161" t="s">
        <v>12</v>
      </c>
      <c r="X4465" s="161" t="s">
        <v>13</v>
      </c>
      <c r="Y4465" s="165">
        <v>6210</v>
      </c>
      <c r="Z4465" s="165">
        <v>9221102</v>
      </c>
      <c r="AA4465" s="166">
        <v>0.3</v>
      </c>
      <c r="AB4465" s="167" t="s">
        <v>1166</v>
      </c>
      <c r="AC4465" s="168" t="s">
        <v>3246</v>
      </c>
    </row>
    <row r="4466" spans="1:29" ht="15" customHeight="1" x14ac:dyDescent="0.3">
      <c r="A4466" s="156" t="s">
        <v>1705</v>
      </c>
      <c r="B4466" s="157">
        <v>1</v>
      </c>
      <c r="C4466" s="158" t="s">
        <v>1473</v>
      </c>
      <c r="D4466" s="158" t="s">
        <v>268</v>
      </c>
      <c r="E4466" s="156" t="s">
        <v>236</v>
      </c>
      <c r="F4466" s="159" t="s">
        <v>383</v>
      </c>
      <c r="G4466" s="158" t="s">
        <v>341</v>
      </c>
      <c r="H4466" s="160">
        <v>43627</v>
      </c>
      <c r="I4466" s="160">
        <v>43731</v>
      </c>
      <c r="J4466" s="161" t="s">
        <v>5</v>
      </c>
      <c r="K4466" s="162"/>
      <c r="L4466" s="163" t="s">
        <v>384</v>
      </c>
      <c r="M4466" s="171">
        <v>0</v>
      </c>
      <c r="N4466" s="164">
        <v>30450</v>
      </c>
      <c r="O4466" s="162">
        <v>27161</v>
      </c>
      <c r="P4466" s="160">
        <v>43731</v>
      </c>
      <c r="Q4466" s="162" t="s">
        <v>385</v>
      </c>
      <c r="R4466" s="164">
        <v>30450</v>
      </c>
      <c r="S4466" s="163" t="s">
        <v>642</v>
      </c>
      <c r="T4466" s="163"/>
      <c r="U4466" s="161" t="s">
        <v>10</v>
      </c>
      <c r="V4466" s="161" t="s">
        <v>11</v>
      </c>
      <c r="W4466" s="161" t="s">
        <v>12</v>
      </c>
      <c r="X4466" s="161" t="s">
        <v>13</v>
      </c>
      <c r="Y4466" s="165">
        <v>6210</v>
      </c>
      <c r="Z4466" s="165">
        <v>9221102</v>
      </c>
      <c r="AA4466" s="166">
        <v>0.35</v>
      </c>
      <c r="AB4466" s="167" t="s">
        <v>1166</v>
      </c>
      <c r="AC4466" s="168" t="s">
        <v>3246</v>
      </c>
    </row>
    <row r="4467" spans="1:29" ht="15" customHeight="1" x14ac:dyDescent="0.3">
      <c r="A4467" s="156" t="s">
        <v>1705</v>
      </c>
      <c r="B4467" s="157">
        <v>1</v>
      </c>
      <c r="C4467" s="158" t="s">
        <v>1473</v>
      </c>
      <c r="D4467" s="158" t="s">
        <v>268</v>
      </c>
      <c r="E4467" s="156" t="s">
        <v>236</v>
      </c>
      <c r="F4467" s="159" t="s">
        <v>383</v>
      </c>
      <c r="G4467" s="158" t="s">
        <v>341</v>
      </c>
      <c r="H4467" s="160">
        <v>43627</v>
      </c>
      <c r="I4467" s="160">
        <v>43845</v>
      </c>
      <c r="J4467" s="161" t="s">
        <v>5</v>
      </c>
      <c r="K4467" s="162"/>
      <c r="L4467" s="163" t="s">
        <v>384</v>
      </c>
      <c r="M4467" s="171">
        <v>0</v>
      </c>
      <c r="N4467" s="164">
        <v>8700</v>
      </c>
      <c r="O4467" s="162">
        <v>27447</v>
      </c>
      <c r="P4467" s="160">
        <v>43845</v>
      </c>
      <c r="Q4467" s="162" t="s">
        <v>562</v>
      </c>
      <c r="R4467" s="164">
        <v>8700</v>
      </c>
      <c r="S4467" s="163" t="s">
        <v>642</v>
      </c>
      <c r="T4467" s="163"/>
      <c r="U4467" s="161" t="s">
        <v>10</v>
      </c>
      <c r="V4467" s="161" t="s">
        <v>11</v>
      </c>
      <c r="W4467" s="161" t="s">
        <v>12</v>
      </c>
      <c r="X4467" s="161" t="s">
        <v>13</v>
      </c>
      <c r="Y4467" s="165">
        <v>6210</v>
      </c>
      <c r="Z4467" s="165">
        <v>9221102</v>
      </c>
      <c r="AA4467" s="166">
        <v>0.1</v>
      </c>
      <c r="AB4467" s="167" t="s">
        <v>1166</v>
      </c>
      <c r="AC4467" s="168" t="s">
        <v>3246</v>
      </c>
    </row>
    <row r="4468" spans="1:29" ht="15" customHeight="1" x14ac:dyDescent="0.3">
      <c r="A4468" s="156" t="s">
        <v>1705</v>
      </c>
      <c r="B4468" s="157">
        <v>1</v>
      </c>
      <c r="C4468" s="158" t="s">
        <v>1473</v>
      </c>
      <c r="D4468" s="158" t="s">
        <v>268</v>
      </c>
      <c r="E4468" s="156" t="s">
        <v>236</v>
      </c>
      <c r="F4468" s="159" t="s">
        <v>383</v>
      </c>
      <c r="G4468" s="158" t="s">
        <v>341</v>
      </c>
      <c r="H4468" s="160">
        <v>43627</v>
      </c>
      <c r="I4468" s="160">
        <v>43977</v>
      </c>
      <c r="J4468" s="161" t="s">
        <v>5</v>
      </c>
      <c r="K4468" s="162"/>
      <c r="L4468" s="163" t="s">
        <v>384</v>
      </c>
      <c r="M4468" s="171">
        <v>0</v>
      </c>
      <c r="N4468" s="164">
        <v>4350</v>
      </c>
      <c r="O4468" s="162">
        <v>27763</v>
      </c>
      <c r="P4468" s="160">
        <v>43977</v>
      </c>
      <c r="Q4468" s="162" t="s">
        <v>821</v>
      </c>
      <c r="R4468" s="164">
        <v>4350</v>
      </c>
      <c r="S4468" s="163" t="s">
        <v>642</v>
      </c>
      <c r="T4468" s="163"/>
      <c r="U4468" s="161" t="s">
        <v>10</v>
      </c>
      <c r="V4468" s="161" t="s">
        <v>11</v>
      </c>
      <c r="W4468" s="161" t="s">
        <v>12</v>
      </c>
      <c r="X4468" s="161" t="s">
        <v>13</v>
      </c>
      <c r="Y4468" s="165">
        <v>6210</v>
      </c>
      <c r="Z4468" s="165">
        <v>9221102</v>
      </c>
      <c r="AA4468" s="166">
        <v>0.05</v>
      </c>
      <c r="AB4468" s="167" t="s">
        <v>1166</v>
      </c>
      <c r="AC4468" s="168" t="s">
        <v>3246</v>
      </c>
    </row>
    <row r="4469" spans="1:29" ht="15" customHeight="1" x14ac:dyDescent="0.3">
      <c r="A4469" s="156" t="s">
        <v>1705</v>
      </c>
      <c r="B4469" s="157">
        <v>1</v>
      </c>
      <c r="C4469" s="158" t="s">
        <v>1473</v>
      </c>
      <c r="D4469" s="158" t="s">
        <v>268</v>
      </c>
      <c r="E4469" s="156" t="s">
        <v>236</v>
      </c>
      <c r="F4469" s="159" t="s">
        <v>383</v>
      </c>
      <c r="G4469" s="158" t="s">
        <v>341</v>
      </c>
      <c r="H4469" s="160">
        <v>43627</v>
      </c>
      <c r="I4469" s="160">
        <v>44001</v>
      </c>
      <c r="J4469" s="161" t="s">
        <v>5</v>
      </c>
      <c r="K4469" s="162"/>
      <c r="L4469" s="163" t="s">
        <v>384</v>
      </c>
      <c r="M4469" s="171">
        <v>0</v>
      </c>
      <c r="N4469" s="164">
        <v>4350</v>
      </c>
      <c r="O4469" s="162">
        <v>27834</v>
      </c>
      <c r="P4469" s="160">
        <v>44001</v>
      </c>
      <c r="Q4469" s="162" t="s">
        <v>895</v>
      </c>
      <c r="R4469" s="164">
        <v>4350</v>
      </c>
      <c r="S4469" s="163" t="s">
        <v>642</v>
      </c>
      <c r="T4469" s="163"/>
      <c r="U4469" s="161" t="s">
        <v>10</v>
      </c>
      <c r="V4469" s="161" t="s">
        <v>11</v>
      </c>
      <c r="W4469" s="161" t="s">
        <v>12</v>
      </c>
      <c r="X4469" s="161" t="s">
        <v>13</v>
      </c>
      <c r="Y4469" s="165">
        <v>6210</v>
      </c>
      <c r="Z4469" s="165">
        <v>9221102</v>
      </c>
      <c r="AA4469" s="166">
        <v>0.05</v>
      </c>
      <c r="AB4469" s="167" t="s">
        <v>1166</v>
      </c>
      <c r="AC4469" s="168" t="s">
        <v>3246</v>
      </c>
    </row>
    <row r="4470" spans="1:29" ht="15" customHeight="1" x14ac:dyDescent="0.3">
      <c r="A4470" s="156" t="s">
        <v>1705</v>
      </c>
      <c r="B4470" s="157">
        <v>1</v>
      </c>
      <c r="C4470" s="158" t="s">
        <v>1473</v>
      </c>
      <c r="D4470" s="158" t="s">
        <v>268</v>
      </c>
      <c r="E4470" s="156" t="s">
        <v>236</v>
      </c>
      <c r="F4470" s="159" t="s">
        <v>383</v>
      </c>
      <c r="G4470" s="156" t="s">
        <v>341</v>
      </c>
      <c r="H4470" s="160">
        <v>43627</v>
      </c>
      <c r="I4470" s="160">
        <v>44061</v>
      </c>
      <c r="J4470" s="161" t="s">
        <v>5</v>
      </c>
      <c r="K4470" s="162"/>
      <c r="L4470" s="163" t="s">
        <v>384</v>
      </c>
      <c r="M4470" s="171">
        <v>0</v>
      </c>
      <c r="N4470" s="164">
        <v>2610</v>
      </c>
      <c r="O4470" s="162">
        <v>27928</v>
      </c>
      <c r="P4470" s="160">
        <v>44061</v>
      </c>
      <c r="Q4470" s="162" t="s">
        <v>1075</v>
      </c>
      <c r="R4470" s="164">
        <v>2610</v>
      </c>
      <c r="S4470" s="163" t="s">
        <v>642</v>
      </c>
      <c r="T4470" s="163"/>
      <c r="U4470" s="161" t="s">
        <v>10</v>
      </c>
      <c r="V4470" s="161" t="s">
        <v>11</v>
      </c>
      <c r="W4470" s="161" t="s">
        <v>12</v>
      </c>
      <c r="X4470" s="161" t="s">
        <v>13</v>
      </c>
      <c r="Y4470" s="169">
        <v>6210</v>
      </c>
      <c r="Z4470" s="169">
        <v>9221102</v>
      </c>
      <c r="AA4470" s="166">
        <v>0.03</v>
      </c>
      <c r="AB4470" s="158" t="s">
        <v>1166</v>
      </c>
      <c r="AC4470" s="168" t="s">
        <v>3246</v>
      </c>
    </row>
    <row r="4471" spans="1:29" ht="15" customHeight="1" x14ac:dyDescent="0.3">
      <c r="A4471" s="156" t="s">
        <v>1705</v>
      </c>
      <c r="B4471" s="157">
        <v>1</v>
      </c>
      <c r="C4471" s="158" t="s">
        <v>1473</v>
      </c>
      <c r="D4471" s="158" t="s">
        <v>268</v>
      </c>
      <c r="E4471" s="156" t="s">
        <v>236</v>
      </c>
      <c r="F4471" s="159" t="s">
        <v>383</v>
      </c>
      <c r="G4471" s="156" t="s">
        <v>341</v>
      </c>
      <c r="H4471" s="160">
        <v>43627</v>
      </c>
      <c r="I4471" s="160">
        <v>44118</v>
      </c>
      <c r="J4471" s="161" t="s">
        <v>979</v>
      </c>
      <c r="K4471" s="162"/>
      <c r="L4471" s="156" t="s">
        <v>384</v>
      </c>
      <c r="M4471" s="171">
        <v>0</v>
      </c>
      <c r="N4471" s="164">
        <v>1740</v>
      </c>
      <c r="O4471" s="176">
        <v>27977</v>
      </c>
      <c r="P4471" s="160">
        <v>44118</v>
      </c>
      <c r="Q4471" s="162" t="s">
        <v>1237</v>
      </c>
      <c r="R4471" s="164">
        <v>1740</v>
      </c>
      <c r="S4471" s="158" t="s">
        <v>642</v>
      </c>
      <c r="T4471" s="163"/>
      <c r="U4471" s="161" t="s">
        <v>10</v>
      </c>
      <c r="V4471" s="161" t="s">
        <v>11</v>
      </c>
      <c r="W4471" s="161" t="s">
        <v>12</v>
      </c>
      <c r="X4471" s="161" t="s">
        <v>13</v>
      </c>
      <c r="Y4471" s="169">
        <v>6210</v>
      </c>
      <c r="Z4471" s="177">
        <v>9221102</v>
      </c>
      <c r="AA4471" s="166">
        <v>0.02</v>
      </c>
      <c r="AB4471" s="167" t="s">
        <v>1166</v>
      </c>
      <c r="AC4471" s="168" t="s">
        <v>3246</v>
      </c>
    </row>
    <row r="4472" spans="1:29" ht="15" customHeight="1" x14ac:dyDescent="0.3">
      <c r="A4472" s="156" t="s">
        <v>1705</v>
      </c>
      <c r="B4472" s="157">
        <v>1</v>
      </c>
      <c r="C4472" s="156" t="s">
        <v>1473</v>
      </c>
      <c r="D4472" s="156" t="s">
        <v>268</v>
      </c>
      <c r="E4472" s="156" t="s">
        <v>236</v>
      </c>
      <c r="F4472" s="159" t="s">
        <v>383</v>
      </c>
      <c r="G4472" s="156" t="s">
        <v>341</v>
      </c>
      <c r="H4472" s="160">
        <v>43627</v>
      </c>
      <c r="I4472" s="160">
        <v>44118</v>
      </c>
      <c r="J4472" s="161" t="s">
        <v>979</v>
      </c>
      <c r="K4472" s="162"/>
      <c r="L4472" s="163" t="s">
        <v>384</v>
      </c>
      <c r="M4472" s="171">
        <v>0</v>
      </c>
      <c r="N4472" s="164">
        <v>4350</v>
      </c>
      <c r="O4472" s="162">
        <v>28050</v>
      </c>
      <c r="P4472" s="160">
        <v>44118</v>
      </c>
      <c r="Q4472" s="162" t="s">
        <v>1237</v>
      </c>
      <c r="R4472" s="164">
        <v>4350</v>
      </c>
      <c r="S4472" s="162" t="s">
        <v>642</v>
      </c>
      <c r="T4472" s="163"/>
      <c r="U4472" s="161" t="s">
        <v>10</v>
      </c>
      <c r="V4472" s="161" t="s">
        <v>11</v>
      </c>
      <c r="W4472" s="161" t="s">
        <v>12</v>
      </c>
      <c r="X4472" s="161" t="s">
        <v>13</v>
      </c>
      <c r="Y4472" s="169">
        <v>6210</v>
      </c>
      <c r="Z4472" s="169">
        <v>9221102</v>
      </c>
      <c r="AA4472" s="166">
        <v>0.05</v>
      </c>
      <c r="AB4472" s="158" t="s">
        <v>1166</v>
      </c>
      <c r="AC4472" s="168" t="s">
        <v>3246</v>
      </c>
    </row>
    <row r="4473" spans="1:29" ht="15" customHeight="1" x14ac:dyDescent="0.3">
      <c r="A4473" s="156" t="s">
        <v>1705</v>
      </c>
      <c r="B4473" s="157">
        <v>1</v>
      </c>
      <c r="C4473" s="158" t="s">
        <v>1473</v>
      </c>
      <c r="D4473" s="156" t="s">
        <v>268</v>
      </c>
      <c r="E4473" s="156" t="s">
        <v>236</v>
      </c>
      <c r="F4473" s="156" t="s">
        <v>383</v>
      </c>
      <c r="G4473" s="158" t="s">
        <v>341</v>
      </c>
      <c r="H4473" s="160">
        <v>43627</v>
      </c>
      <c r="I4473" s="160">
        <v>44232</v>
      </c>
      <c r="J4473" s="161" t="s">
        <v>979</v>
      </c>
      <c r="K4473" s="162"/>
      <c r="L4473" s="158" t="s">
        <v>384</v>
      </c>
      <c r="M4473" s="171">
        <v>0</v>
      </c>
      <c r="N4473" s="170">
        <v>2610</v>
      </c>
      <c r="O4473" s="162">
        <v>28235</v>
      </c>
      <c r="P4473" s="160">
        <v>44232</v>
      </c>
      <c r="Q4473" s="162" t="s">
        <v>1595</v>
      </c>
      <c r="R4473" s="170">
        <v>2610</v>
      </c>
      <c r="S4473" s="162" t="s">
        <v>642</v>
      </c>
      <c r="T4473" s="162"/>
      <c r="U4473" s="161" t="s">
        <v>10</v>
      </c>
      <c r="V4473" s="161" t="s">
        <v>11</v>
      </c>
      <c r="W4473" s="161" t="s">
        <v>12</v>
      </c>
      <c r="X4473" s="161" t="s">
        <v>13</v>
      </c>
      <c r="Y4473" s="165">
        <v>6210</v>
      </c>
      <c r="Z4473" s="165">
        <v>9221102</v>
      </c>
      <c r="AA4473" s="166">
        <v>0.03</v>
      </c>
      <c r="AB4473" s="158" t="s">
        <v>1166</v>
      </c>
      <c r="AC4473" s="168" t="s">
        <v>3246</v>
      </c>
    </row>
    <row r="4474" spans="1:29" ht="15" customHeight="1" x14ac:dyDescent="0.3">
      <c r="A4474" s="156" t="s">
        <v>1705</v>
      </c>
      <c r="B4474" s="157">
        <v>1</v>
      </c>
      <c r="C4474" s="158" t="s">
        <v>1473</v>
      </c>
      <c r="D4474" s="156" t="s">
        <v>268</v>
      </c>
      <c r="E4474" s="156" t="s">
        <v>236</v>
      </c>
      <c r="F4474" s="159" t="s">
        <v>383</v>
      </c>
      <c r="G4474" s="156" t="s">
        <v>341</v>
      </c>
      <c r="H4474" s="160">
        <v>43627</v>
      </c>
      <c r="I4474" s="160">
        <v>44470</v>
      </c>
      <c r="J4474" s="161" t="s">
        <v>2202</v>
      </c>
      <c r="K4474" s="162" t="s">
        <v>386</v>
      </c>
      <c r="L4474" s="163" t="s">
        <v>384</v>
      </c>
      <c r="M4474" s="171">
        <v>0</v>
      </c>
      <c r="N4474" s="164">
        <v>1740</v>
      </c>
      <c r="O4474" s="162">
        <v>28879</v>
      </c>
      <c r="P4474" s="160">
        <v>44470</v>
      </c>
      <c r="Q4474" s="162" t="s">
        <v>2421</v>
      </c>
      <c r="R4474" s="164">
        <v>1740</v>
      </c>
      <c r="S4474" s="162" t="s">
        <v>642</v>
      </c>
      <c r="T4474" s="163"/>
      <c r="U4474" s="161" t="s">
        <v>10</v>
      </c>
      <c r="V4474" s="161" t="s">
        <v>11</v>
      </c>
      <c r="W4474" s="161" t="s">
        <v>12</v>
      </c>
      <c r="X4474" s="161" t="s">
        <v>13</v>
      </c>
      <c r="Y4474" s="169">
        <v>6210</v>
      </c>
      <c r="Z4474" s="169">
        <v>9221102</v>
      </c>
      <c r="AA4474" s="166">
        <v>0.02</v>
      </c>
      <c r="AB4474" s="156" t="s">
        <v>1166</v>
      </c>
      <c r="AC4474" s="168" t="s">
        <v>3246</v>
      </c>
    </row>
    <row r="4475" spans="1:29" ht="15" customHeight="1" x14ac:dyDescent="0.3">
      <c r="A4475" s="156" t="s">
        <v>2937</v>
      </c>
      <c r="B4475" s="157">
        <v>3</v>
      </c>
      <c r="C4475" s="158" t="s">
        <v>1473</v>
      </c>
      <c r="D4475" s="158" t="s">
        <v>421</v>
      </c>
      <c r="E4475" s="156" t="s">
        <v>2723</v>
      </c>
      <c r="F4475" s="159" t="s">
        <v>383</v>
      </c>
      <c r="G4475" s="158" t="s">
        <v>341</v>
      </c>
      <c r="H4475" s="160">
        <v>43282</v>
      </c>
      <c r="I4475" s="160">
        <v>44987</v>
      </c>
      <c r="J4475" s="161" t="s">
        <v>2671</v>
      </c>
      <c r="K4475" s="162"/>
      <c r="L4475" s="163" t="s">
        <v>1192</v>
      </c>
      <c r="M4475" s="171">
        <v>12125</v>
      </c>
      <c r="N4475" s="164">
        <v>12125</v>
      </c>
      <c r="O4475" s="162"/>
      <c r="P4475" s="160"/>
      <c r="Q4475" s="162"/>
      <c r="R4475" s="164">
        <v>0</v>
      </c>
      <c r="S4475" s="163" t="s">
        <v>6153</v>
      </c>
      <c r="T4475" s="163"/>
      <c r="U4475" s="161" t="s">
        <v>10</v>
      </c>
      <c r="V4475" s="161" t="s">
        <v>11</v>
      </c>
      <c r="W4475" s="161" t="s">
        <v>12</v>
      </c>
      <c r="X4475" s="161" t="s">
        <v>13</v>
      </c>
      <c r="Y4475" s="165">
        <v>6210</v>
      </c>
      <c r="Z4475" s="165">
        <v>9021103</v>
      </c>
      <c r="AA4475" s="166">
        <v>0</v>
      </c>
      <c r="AB4475" s="167" t="s">
        <v>5395</v>
      </c>
      <c r="AC4475" s="168" t="s">
        <v>3159</v>
      </c>
    </row>
    <row r="4476" spans="1:29" ht="15" customHeight="1" x14ac:dyDescent="0.3">
      <c r="A4476" s="156" t="s">
        <v>2937</v>
      </c>
      <c r="B4476" s="157">
        <v>3</v>
      </c>
      <c r="C4476" s="158" t="s">
        <v>1473</v>
      </c>
      <c r="D4476" s="158" t="s">
        <v>421</v>
      </c>
      <c r="E4476" s="156" t="s">
        <v>2723</v>
      </c>
      <c r="F4476" s="159" t="s">
        <v>383</v>
      </c>
      <c r="G4476" s="158" t="s">
        <v>341</v>
      </c>
      <c r="H4476" s="160">
        <v>43282</v>
      </c>
      <c r="I4476" s="160">
        <v>44988</v>
      </c>
      <c r="J4476" s="161" t="s">
        <v>2671</v>
      </c>
      <c r="K4476" s="162" t="s">
        <v>1189</v>
      </c>
      <c r="L4476" s="163" t="s">
        <v>1192</v>
      </c>
      <c r="M4476" s="171">
        <v>-12125</v>
      </c>
      <c r="N4476" s="164">
        <v>-12125</v>
      </c>
      <c r="O4476" s="162"/>
      <c r="P4476" s="160"/>
      <c r="Q4476" s="162"/>
      <c r="R4476" s="164">
        <v>0</v>
      </c>
      <c r="S4476" s="163" t="s">
        <v>6153</v>
      </c>
      <c r="T4476" s="163"/>
      <c r="U4476" s="161" t="s">
        <v>10</v>
      </c>
      <c r="V4476" s="161" t="s">
        <v>11</v>
      </c>
      <c r="W4476" s="161" t="s">
        <v>12</v>
      </c>
      <c r="X4476" s="161" t="s">
        <v>13</v>
      </c>
      <c r="Y4476" s="169">
        <v>6210</v>
      </c>
      <c r="Z4476" s="169">
        <v>9021103</v>
      </c>
      <c r="AA4476" s="166">
        <v>0</v>
      </c>
      <c r="AB4476" s="167" t="s">
        <v>5013</v>
      </c>
      <c r="AC4476" s="168" t="s">
        <v>3159</v>
      </c>
    </row>
    <row r="4477" spans="1:29" ht="15" customHeight="1" x14ac:dyDescent="0.3">
      <c r="A4477" s="156" t="s">
        <v>2941</v>
      </c>
      <c r="B4477" s="157">
        <v>3</v>
      </c>
      <c r="C4477" s="158" t="s">
        <v>1473</v>
      </c>
      <c r="D4477" s="158" t="s">
        <v>412</v>
      </c>
      <c r="E4477" s="156" t="s">
        <v>2723</v>
      </c>
      <c r="F4477" s="159" t="s">
        <v>383</v>
      </c>
      <c r="G4477" s="158" t="s">
        <v>341</v>
      </c>
      <c r="H4477" s="160">
        <v>43282</v>
      </c>
      <c r="I4477" s="160">
        <v>44232</v>
      </c>
      <c r="J4477" s="161" t="s">
        <v>979</v>
      </c>
      <c r="K4477" s="162"/>
      <c r="L4477" s="156" t="s">
        <v>1192</v>
      </c>
      <c r="M4477" s="171">
        <v>0</v>
      </c>
      <c r="N4477" s="164">
        <v>2425</v>
      </c>
      <c r="O4477" s="162">
        <v>28169</v>
      </c>
      <c r="P4477" s="160">
        <v>44232</v>
      </c>
      <c r="Q4477" s="162" t="s">
        <v>1595</v>
      </c>
      <c r="R4477" s="164">
        <v>2425</v>
      </c>
      <c r="S4477" s="163" t="s">
        <v>6150</v>
      </c>
      <c r="T4477" s="163"/>
      <c r="U4477" s="161" t="s">
        <v>10</v>
      </c>
      <c r="V4477" s="161" t="s">
        <v>11</v>
      </c>
      <c r="W4477" s="161" t="s">
        <v>12</v>
      </c>
      <c r="X4477" s="161" t="s">
        <v>13</v>
      </c>
      <c r="Y4477" s="169">
        <v>6210</v>
      </c>
      <c r="Z4477" s="169">
        <v>9041103</v>
      </c>
      <c r="AA4477" s="166">
        <v>1.9242213846459036E-2</v>
      </c>
      <c r="AB4477" s="167" t="s">
        <v>5126</v>
      </c>
      <c r="AC4477" s="168" t="s">
        <v>3169</v>
      </c>
    </row>
    <row r="4478" spans="1:29" ht="15" customHeight="1" x14ac:dyDescent="0.3">
      <c r="A4478" s="156" t="s">
        <v>2941</v>
      </c>
      <c r="B4478" s="157">
        <v>3</v>
      </c>
      <c r="C4478" s="158" t="s">
        <v>1473</v>
      </c>
      <c r="D4478" s="156" t="s">
        <v>412</v>
      </c>
      <c r="E4478" s="156" t="s">
        <v>2723</v>
      </c>
      <c r="F4478" s="159" t="s">
        <v>383</v>
      </c>
      <c r="G4478" s="156" t="s">
        <v>341</v>
      </c>
      <c r="H4478" s="160">
        <v>43282</v>
      </c>
      <c r="I4478" s="160">
        <v>44232</v>
      </c>
      <c r="J4478" s="161" t="s">
        <v>979</v>
      </c>
      <c r="K4478" s="162"/>
      <c r="L4478" s="163" t="s">
        <v>1192</v>
      </c>
      <c r="M4478" s="171">
        <v>0</v>
      </c>
      <c r="N4478" s="164">
        <v>2425</v>
      </c>
      <c r="O4478" s="162">
        <v>28227</v>
      </c>
      <c r="P4478" s="160">
        <v>44232</v>
      </c>
      <c r="Q4478" s="162" t="s">
        <v>1595</v>
      </c>
      <c r="R4478" s="164">
        <v>2425</v>
      </c>
      <c r="S4478" s="162" t="s">
        <v>6150</v>
      </c>
      <c r="T4478" s="163"/>
      <c r="U4478" s="161" t="s">
        <v>10</v>
      </c>
      <c r="V4478" s="161" t="s">
        <v>11</v>
      </c>
      <c r="W4478" s="161" t="s">
        <v>12</v>
      </c>
      <c r="X4478" s="161" t="s">
        <v>13</v>
      </c>
      <c r="Y4478" s="169">
        <v>6210</v>
      </c>
      <c r="Z4478" s="169">
        <v>9041103</v>
      </c>
      <c r="AA4478" s="166">
        <v>1.9242213846459036E-2</v>
      </c>
      <c r="AB4478" s="158" t="s">
        <v>5126</v>
      </c>
      <c r="AC4478" s="168" t="s">
        <v>3169</v>
      </c>
    </row>
    <row r="4479" spans="1:29" ht="15" customHeight="1" x14ac:dyDescent="0.3">
      <c r="A4479" s="156" t="s">
        <v>2941</v>
      </c>
      <c r="B4479" s="157">
        <v>3</v>
      </c>
      <c r="C4479" s="158" t="s">
        <v>1473</v>
      </c>
      <c r="D4479" s="158" t="s">
        <v>412</v>
      </c>
      <c r="E4479" s="156" t="s">
        <v>2723</v>
      </c>
      <c r="F4479" s="159" t="s">
        <v>383</v>
      </c>
      <c r="G4479" s="158" t="s">
        <v>341</v>
      </c>
      <c r="H4479" s="160">
        <v>43282</v>
      </c>
      <c r="I4479" s="160">
        <v>44279</v>
      </c>
      <c r="J4479" s="161" t="s">
        <v>979</v>
      </c>
      <c r="K4479" s="162"/>
      <c r="L4479" s="163" t="s">
        <v>1192</v>
      </c>
      <c r="M4479" s="171">
        <v>0</v>
      </c>
      <c r="N4479" s="164">
        <v>2425</v>
      </c>
      <c r="O4479" s="162">
        <v>28469</v>
      </c>
      <c r="P4479" s="160">
        <v>44279</v>
      </c>
      <c r="Q4479" s="162" t="s">
        <v>1824</v>
      </c>
      <c r="R4479" s="164">
        <v>2425</v>
      </c>
      <c r="S4479" s="163" t="s">
        <v>6150</v>
      </c>
      <c r="T4479" s="163"/>
      <c r="U4479" s="161" t="s">
        <v>10</v>
      </c>
      <c r="V4479" s="161" t="s">
        <v>11</v>
      </c>
      <c r="W4479" s="161" t="s">
        <v>12</v>
      </c>
      <c r="X4479" s="161" t="s">
        <v>13</v>
      </c>
      <c r="Y4479" s="165">
        <v>6210</v>
      </c>
      <c r="Z4479" s="165">
        <v>9041103</v>
      </c>
      <c r="AA4479" s="166">
        <v>1.9242213846459036E-2</v>
      </c>
      <c r="AB4479" s="167" t="s">
        <v>5126</v>
      </c>
      <c r="AC4479" s="168" t="s">
        <v>3169</v>
      </c>
    </row>
    <row r="4480" spans="1:29" ht="15" customHeight="1" x14ac:dyDescent="0.3">
      <c r="A4480" s="156" t="s">
        <v>2941</v>
      </c>
      <c r="B4480" s="157">
        <v>3</v>
      </c>
      <c r="C4480" s="156" t="s">
        <v>1473</v>
      </c>
      <c r="D4480" s="158" t="s">
        <v>412</v>
      </c>
      <c r="E4480" s="156" t="s">
        <v>2723</v>
      </c>
      <c r="F4480" s="159" t="s">
        <v>383</v>
      </c>
      <c r="G4480" s="156" t="s">
        <v>341</v>
      </c>
      <c r="H4480" s="160">
        <v>43282</v>
      </c>
      <c r="I4480" s="160">
        <v>44342</v>
      </c>
      <c r="J4480" s="161" t="s">
        <v>979</v>
      </c>
      <c r="K4480" s="162"/>
      <c r="L4480" s="163" t="s">
        <v>1192</v>
      </c>
      <c r="M4480" s="171">
        <v>0</v>
      </c>
      <c r="N4480" s="164">
        <v>2425</v>
      </c>
      <c r="O4480" s="162">
        <v>28606</v>
      </c>
      <c r="P4480" s="160">
        <v>44342</v>
      </c>
      <c r="Q4480" s="162" t="s">
        <v>2081</v>
      </c>
      <c r="R4480" s="164">
        <v>2425</v>
      </c>
      <c r="S4480" s="162" t="s">
        <v>6150</v>
      </c>
      <c r="T4480" s="163"/>
      <c r="U4480" s="161" t="s">
        <v>10</v>
      </c>
      <c r="V4480" s="161" t="s">
        <v>11</v>
      </c>
      <c r="W4480" s="161" t="s">
        <v>12</v>
      </c>
      <c r="X4480" s="161" t="s">
        <v>13</v>
      </c>
      <c r="Y4480" s="169">
        <v>6210</v>
      </c>
      <c r="Z4480" s="169">
        <v>9041103</v>
      </c>
      <c r="AA4480" s="166">
        <v>1.9242213846459036E-2</v>
      </c>
      <c r="AB4480" s="159" t="s">
        <v>5126</v>
      </c>
      <c r="AC4480" s="168" t="s">
        <v>3169</v>
      </c>
    </row>
    <row r="4481" spans="1:29" ht="15" customHeight="1" x14ac:dyDescent="0.3">
      <c r="A4481" s="156" t="s">
        <v>2941</v>
      </c>
      <c r="B4481" s="157">
        <v>3</v>
      </c>
      <c r="C4481" s="158" t="s">
        <v>1473</v>
      </c>
      <c r="D4481" s="156" t="s">
        <v>412</v>
      </c>
      <c r="E4481" s="156" t="s">
        <v>2723</v>
      </c>
      <c r="F4481" s="159" t="s">
        <v>383</v>
      </c>
      <c r="G4481" s="158" t="s">
        <v>341</v>
      </c>
      <c r="H4481" s="160">
        <v>43282</v>
      </c>
      <c r="I4481" s="160">
        <v>44448</v>
      </c>
      <c r="J4481" s="161" t="s">
        <v>979</v>
      </c>
      <c r="K4481" s="162"/>
      <c r="L4481" s="158" t="s">
        <v>1192</v>
      </c>
      <c r="M4481" s="171">
        <v>0</v>
      </c>
      <c r="N4481" s="170">
        <v>1455</v>
      </c>
      <c r="O4481" s="162">
        <v>28733</v>
      </c>
      <c r="P4481" s="160">
        <v>44448</v>
      </c>
      <c r="Q4481" s="162" t="s">
        <v>2380</v>
      </c>
      <c r="R4481" s="170">
        <v>1455</v>
      </c>
      <c r="S4481" s="158" t="s">
        <v>6150</v>
      </c>
      <c r="T4481" s="162"/>
      <c r="U4481" s="161" t="s">
        <v>10</v>
      </c>
      <c r="V4481" s="161" t="s">
        <v>11</v>
      </c>
      <c r="W4481" s="161" t="s">
        <v>12</v>
      </c>
      <c r="X4481" s="161" t="s">
        <v>13</v>
      </c>
      <c r="Y4481" s="165">
        <v>6210</v>
      </c>
      <c r="Z4481" s="165">
        <v>9041103</v>
      </c>
      <c r="AA4481" s="166">
        <v>1.1545328307875422E-2</v>
      </c>
      <c r="AB4481" s="158" t="s">
        <v>5126</v>
      </c>
      <c r="AC4481" s="168" t="s">
        <v>3169</v>
      </c>
    </row>
    <row r="4482" spans="1:29" ht="15" customHeight="1" x14ac:dyDescent="0.3">
      <c r="A4482" s="156" t="s">
        <v>2941</v>
      </c>
      <c r="B4482" s="157">
        <v>3</v>
      </c>
      <c r="C4482" s="156" t="s">
        <v>1473</v>
      </c>
      <c r="D4482" s="158" t="s">
        <v>412</v>
      </c>
      <c r="E4482" s="156" t="s">
        <v>2723</v>
      </c>
      <c r="F4482" s="159" t="s">
        <v>383</v>
      </c>
      <c r="G4482" s="156" t="s">
        <v>341</v>
      </c>
      <c r="H4482" s="160">
        <v>43282</v>
      </c>
      <c r="I4482" s="160">
        <v>44580</v>
      </c>
      <c r="J4482" s="161" t="s">
        <v>2202</v>
      </c>
      <c r="K4482" s="162" t="s">
        <v>1189</v>
      </c>
      <c r="L4482" s="158" t="s">
        <v>1192</v>
      </c>
      <c r="M4482" s="171">
        <v>0</v>
      </c>
      <c r="N4482" s="164">
        <v>970</v>
      </c>
      <c r="O4482" s="162">
        <v>29053</v>
      </c>
      <c r="P4482" s="160">
        <v>44580</v>
      </c>
      <c r="Q4482" s="162" t="s">
        <v>2496</v>
      </c>
      <c r="R4482" s="164">
        <v>970</v>
      </c>
      <c r="S4482" s="158" t="s">
        <v>6150</v>
      </c>
      <c r="T4482" s="163"/>
      <c r="U4482" s="161" t="s">
        <v>10</v>
      </c>
      <c r="V4482" s="161" t="s">
        <v>11</v>
      </c>
      <c r="W4482" s="161" t="s">
        <v>12</v>
      </c>
      <c r="X4482" s="161" t="s">
        <v>13</v>
      </c>
      <c r="Y4482" s="169">
        <v>6210</v>
      </c>
      <c r="Z4482" s="169">
        <v>9041103</v>
      </c>
      <c r="AA4482" s="166">
        <v>7.696885538583614E-3</v>
      </c>
      <c r="AB4482" s="163" t="s">
        <v>5126</v>
      </c>
      <c r="AC4482" s="168" t="s">
        <v>3169</v>
      </c>
    </row>
    <row r="4483" spans="1:29" ht="15" customHeight="1" x14ac:dyDescent="0.3">
      <c r="A4483" s="156" t="s">
        <v>2946</v>
      </c>
      <c r="B4483" s="157">
        <v>1</v>
      </c>
      <c r="C4483" s="156" t="s">
        <v>1473</v>
      </c>
      <c r="D4483" s="158" t="s">
        <v>263</v>
      </c>
      <c r="E4483" s="156" t="s">
        <v>2723</v>
      </c>
      <c r="F4483" s="159" t="s">
        <v>383</v>
      </c>
      <c r="G4483" s="156" t="s">
        <v>341</v>
      </c>
      <c r="H4483" s="160">
        <v>43282</v>
      </c>
      <c r="I4483" s="160">
        <v>44118</v>
      </c>
      <c r="J4483" s="161" t="s">
        <v>979</v>
      </c>
      <c r="K4483" s="162"/>
      <c r="L4483" s="163" t="s">
        <v>1192</v>
      </c>
      <c r="M4483" s="171">
        <v>0</v>
      </c>
      <c r="N4483" s="164">
        <v>2375</v>
      </c>
      <c r="O4483" s="162">
        <v>28044</v>
      </c>
      <c r="P4483" s="160">
        <v>44118</v>
      </c>
      <c r="Q4483" s="162" t="s">
        <v>1237</v>
      </c>
      <c r="R4483" s="164">
        <v>2375</v>
      </c>
      <c r="S4483" s="163" t="s">
        <v>1180</v>
      </c>
      <c r="T4483" s="163"/>
      <c r="U4483" s="161" t="s">
        <v>10</v>
      </c>
      <c r="V4483" s="161" t="s">
        <v>11</v>
      </c>
      <c r="W4483" s="161" t="s">
        <v>12</v>
      </c>
      <c r="X4483" s="161" t="s">
        <v>13</v>
      </c>
      <c r="Y4483" s="169">
        <v>6210</v>
      </c>
      <c r="Z4483" s="169">
        <v>9051103</v>
      </c>
      <c r="AA4483" s="166">
        <v>1.8845467169212458E-2</v>
      </c>
      <c r="AB4483" s="183" t="s">
        <v>5127</v>
      </c>
      <c r="AC4483" s="168" t="s">
        <v>3174</v>
      </c>
    </row>
    <row r="4484" spans="1:29" ht="15" customHeight="1" x14ac:dyDescent="0.3">
      <c r="A4484" s="156" t="s">
        <v>2946</v>
      </c>
      <c r="B4484" s="157">
        <v>1</v>
      </c>
      <c r="C4484" s="158" t="s">
        <v>1473</v>
      </c>
      <c r="D4484" s="158" t="s">
        <v>263</v>
      </c>
      <c r="E4484" s="156" t="s">
        <v>2723</v>
      </c>
      <c r="F4484" s="159" t="s">
        <v>383</v>
      </c>
      <c r="G4484" s="158" t="s">
        <v>341</v>
      </c>
      <c r="H4484" s="160">
        <v>43282</v>
      </c>
      <c r="I4484" s="160">
        <v>44232</v>
      </c>
      <c r="J4484" s="161" t="s">
        <v>979</v>
      </c>
      <c r="K4484" s="162"/>
      <c r="L4484" s="163" t="s">
        <v>1192</v>
      </c>
      <c r="M4484" s="171">
        <v>0</v>
      </c>
      <c r="N4484" s="164">
        <v>1425</v>
      </c>
      <c r="O4484" s="162">
        <v>28165</v>
      </c>
      <c r="P4484" s="160">
        <v>44232</v>
      </c>
      <c r="Q4484" s="162" t="s">
        <v>1595</v>
      </c>
      <c r="R4484" s="164">
        <v>1425</v>
      </c>
      <c r="S4484" s="162" t="s">
        <v>1180</v>
      </c>
      <c r="T4484" s="163"/>
      <c r="U4484" s="161" t="s">
        <v>10</v>
      </c>
      <c r="V4484" s="161" t="s">
        <v>11</v>
      </c>
      <c r="W4484" s="161" t="s">
        <v>12</v>
      </c>
      <c r="X4484" s="161" t="s">
        <v>13</v>
      </c>
      <c r="Y4484" s="169">
        <v>6210</v>
      </c>
      <c r="Z4484" s="169">
        <v>9051103</v>
      </c>
      <c r="AA4484" s="166">
        <v>1.1307280301527474E-2</v>
      </c>
      <c r="AB4484" s="167" t="s">
        <v>5127</v>
      </c>
      <c r="AC4484" s="168" t="s">
        <v>3174</v>
      </c>
    </row>
    <row r="4485" spans="1:29" ht="15" customHeight="1" x14ac:dyDescent="0.3">
      <c r="A4485" s="156" t="s">
        <v>2946</v>
      </c>
      <c r="B4485" s="157">
        <v>1</v>
      </c>
      <c r="C4485" s="158" t="s">
        <v>1473</v>
      </c>
      <c r="D4485" s="156" t="s">
        <v>263</v>
      </c>
      <c r="E4485" s="156" t="s">
        <v>2723</v>
      </c>
      <c r="F4485" s="159" t="s">
        <v>383</v>
      </c>
      <c r="G4485" s="156" t="s">
        <v>341</v>
      </c>
      <c r="H4485" s="160">
        <v>43282</v>
      </c>
      <c r="I4485" s="160">
        <v>44279</v>
      </c>
      <c r="J4485" s="161" t="s">
        <v>979</v>
      </c>
      <c r="K4485" s="162" t="s">
        <v>1189</v>
      </c>
      <c r="L4485" s="163" t="s">
        <v>1192</v>
      </c>
      <c r="M4485" s="171">
        <v>0</v>
      </c>
      <c r="N4485" s="164">
        <v>950</v>
      </c>
      <c r="O4485" s="162">
        <v>28461</v>
      </c>
      <c r="P4485" s="160">
        <v>44279</v>
      </c>
      <c r="Q4485" s="162" t="s">
        <v>1824</v>
      </c>
      <c r="R4485" s="164">
        <v>950</v>
      </c>
      <c r="S4485" s="162" t="s">
        <v>1180</v>
      </c>
      <c r="T4485" s="163"/>
      <c r="U4485" s="161" t="s">
        <v>10</v>
      </c>
      <c r="V4485" s="161" t="s">
        <v>11</v>
      </c>
      <c r="W4485" s="161" t="s">
        <v>12</v>
      </c>
      <c r="X4485" s="161" t="s">
        <v>13</v>
      </c>
      <c r="Y4485" s="169">
        <v>6210</v>
      </c>
      <c r="Z4485" s="169">
        <v>9051103</v>
      </c>
      <c r="AA4485" s="166">
        <v>7.5381868676849834E-3</v>
      </c>
      <c r="AB4485" s="158" t="s">
        <v>5127</v>
      </c>
      <c r="AC4485" s="168" t="s">
        <v>3174</v>
      </c>
    </row>
    <row r="4486" spans="1:29" ht="15" customHeight="1" x14ac:dyDescent="0.3">
      <c r="A4486" s="156" t="s">
        <v>2952</v>
      </c>
      <c r="B4486" s="157">
        <v>4</v>
      </c>
      <c r="C4486" s="158" t="s">
        <v>1473</v>
      </c>
      <c r="D4486" s="156" t="s">
        <v>418</v>
      </c>
      <c r="E4486" s="156" t="s">
        <v>2723</v>
      </c>
      <c r="F4486" s="158" t="s">
        <v>383</v>
      </c>
      <c r="G4486" s="158" t="s">
        <v>341</v>
      </c>
      <c r="H4486" s="160">
        <v>43282</v>
      </c>
      <c r="I4486" s="160">
        <v>44279</v>
      </c>
      <c r="J4486" s="161" t="s">
        <v>979</v>
      </c>
      <c r="K4486" s="162"/>
      <c r="L4486" s="163" t="s">
        <v>1192</v>
      </c>
      <c r="M4486" s="171">
        <v>0</v>
      </c>
      <c r="N4486" s="171">
        <v>2425</v>
      </c>
      <c r="O4486" s="162">
        <v>28383</v>
      </c>
      <c r="P4486" s="160">
        <v>44279</v>
      </c>
      <c r="Q4486" s="162" t="s">
        <v>1824</v>
      </c>
      <c r="R4486" s="171">
        <v>2425</v>
      </c>
      <c r="S4486" s="162" t="s">
        <v>6152</v>
      </c>
      <c r="T4486" s="156"/>
      <c r="U4486" s="161" t="s">
        <v>10</v>
      </c>
      <c r="V4486" s="161" t="s">
        <v>11</v>
      </c>
      <c r="W4486" s="161" t="s">
        <v>12</v>
      </c>
      <c r="X4486" s="161" t="s">
        <v>13</v>
      </c>
      <c r="Y4486" s="165">
        <v>6210</v>
      </c>
      <c r="Z4486" s="165">
        <v>9091103</v>
      </c>
      <c r="AA4486" s="166">
        <v>1.9242213846459036E-2</v>
      </c>
      <c r="AB4486" s="158" t="s">
        <v>5128</v>
      </c>
      <c r="AC4486" s="168" t="s">
        <v>3195</v>
      </c>
    </row>
    <row r="4487" spans="1:29" ht="15" customHeight="1" x14ac:dyDescent="0.3">
      <c r="A4487" s="156" t="s">
        <v>2952</v>
      </c>
      <c r="B4487" s="157">
        <v>4</v>
      </c>
      <c r="C4487" s="158" t="s">
        <v>1473</v>
      </c>
      <c r="D4487" s="156" t="s">
        <v>418</v>
      </c>
      <c r="E4487" s="156" t="s">
        <v>2723</v>
      </c>
      <c r="F4487" s="159" t="s">
        <v>383</v>
      </c>
      <c r="G4487" s="156" t="s">
        <v>341</v>
      </c>
      <c r="H4487" s="160">
        <v>43282</v>
      </c>
      <c r="I4487" s="160">
        <v>44279</v>
      </c>
      <c r="J4487" s="161" t="s">
        <v>979</v>
      </c>
      <c r="K4487" s="162"/>
      <c r="L4487" s="163" t="s">
        <v>1192</v>
      </c>
      <c r="M4487" s="171">
        <v>0</v>
      </c>
      <c r="N4487" s="164">
        <v>2425</v>
      </c>
      <c r="O4487" s="162">
        <v>28470</v>
      </c>
      <c r="P4487" s="160">
        <v>44279</v>
      </c>
      <c r="Q4487" s="162" t="s">
        <v>1824</v>
      </c>
      <c r="R4487" s="164">
        <v>2425</v>
      </c>
      <c r="S4487" s="162" t="s">
        <v>6152</v>
      </c>
      <c r="T4487" s="163"/>
      <c r="U4487" s="161" t="s">
        <v>10</v>
      </c>
      <c r="V4487" s="161" t="s">
        <v>11</v>
      </c>
      <c r="W4487" s="161" t="s">
        <v>12</v>
      </c>
      <c r="X4487" s="161" t="s">
        <v>13</v>
      </c>
      <c r="Y4487" s="169">
        <v>6210</v>
      </c>
      <c r="Z4487" s="169">
        <v>9091103</v>
      </c>
      <c r="AA4487" s="166">
        <v>1.9242213846459036E-2</v>
      </c>
      <c r="AB4487" s="158" t="s">
        <v>5128</v>
      </c>
      <c r="AC4487" s="168" t="s">
        <v>3195</v>
      </c>
    </row>
    <row r="4488" spans="1:29" ht="15" customHeight="1" x14ac:dyDescent="0.3">
      <c r="A4488" s="156" t="s">
        <v>2952</v>
      </c>
      <c r="B4488" s="157">
        <v>4</v>
      </c>
      <c r="C4488" s="156" t="s">
        <v>1473</v>
      </c>
      <c r="D4488" s="156" t="s">
        <v>418</v>
      </c>
      <c r="E4488" s="156" t="s">
        <v>2723</v>
      </c>
      <c r="F4488" s="156" t="s">
        <v>383</v>
      </c>
      <c r="G4488" s="158" t="s">
        <v>341</v>
      </c>
      <c r="H4488" s="160">
        <v>43282</v>
      </c>
      <c r="I4488" s="160">
        <v>44342</v>
      </c>
      <c r="J4488" s="161" t="s">
        <v>979</v>
      </c>
      <c r="K4488" s="162"/>
      <c r="L4488" s="156" t="s">
        <v>1192</v>
      </c>
      <c r="M4488" s="171">
        <v>0</v>
      </c>
      <c r="N4488" s="164">
        <v>2425</v>
      </c>
      <c r="O4488" s="162">
        <v>28520</v>
      </c>
      <c r="P4488" s="160">
        <v>44342</v>
      </c>
      <c r="Q4488" s="162" t="s">
        <v>2081</v>
      </c>
      <c r="R4488" s="171">
        <v>2425</v>
      </c>
      <c r="S4488" s="163" t="s">
        <v>6152</v>
      </c>
      <c r="T4488" s="163"/>
      <c r="U4488" s="161" t="s">
        <v>10</v>
      </c>
      <c r="V4488" s="161" t="s">
        <v>11</v>
      </c>
      <c r="W4488" s="161" t="s">
        <v>12</v>
      </c>
      <c r="X4488" s="161" t="s">
        <v>13</v>
      </c>
      <c r="Y4488" s="165">
        <v>6210</v>
      </c>
      <c r="Z4488" s="169">
        <v>9091103</v>
      </c>
      <c r="AA4488" s="166">
        <v>1.9242213846459036E-2</v>
      </c>
      <c r="AB4488" s="183" t="s">
        <v>5128</v>
      </c>
      <c r="AC4488" s="168" t="s">
        <v>3195</v>
      </c>
    </row>
    <row r="4489" spans="1:29" ht="15" customHeight="1" x14ac:dyDescent="0.3">
      <c r="A4489" s="156" t="s">
        <v>2952</v>
      </c>
      <c r="B4489" s="157">
        <v>4</v>
      </c>
      <c r="C4489" s="156" t="s">
        <v>1473</v>
      </c>
      <c r="D4489" s="163" t="s">
        <v>418</v>
      </c>
      <c r="E4489" s="156" t="s">
        <v>2723</v>
      </c>
      <c r="F4489" s="159" t="s">
        <v>383</v>
      </c>
      <c r="G4489" s="156" t="s">
        <v>341</v>
      </c>
      <c r="H4489" s="160">
        <v>43282</v>
      </c>
      <c r="I4489" s="160">
        <v>44342</v>
      </c>
      <c r="J4489" s="161" t="s">
        <v>979</v>
      </c>
      <c r="K4489" s="162"/>
      <c r="L4489" s="163" t="s">
        <v>1192</v>
      </c>
      <c r="M4489" s="171">
        <v>0</v>
      </c>
      <c r="N4489" s="164">
        <v>2425</v>
      </c>
      <c r="O4489" s="162">
        <v>28614</v>
      </c>
      <c r="P4489" s="160">
        <v>44342</v>
      </c>
      <c r="Q4489" s="162" t="s">
        <v>2081</v>
      </c>
      <c r="R4489" s="164">
        <v>2425</v>
      </c>
      <c r="S4489" s="162" t="s">
        <v>6152</v>
      </c>
      <c r="T4489" s="163"/>
      <c r="U4489" s="161" t="s">
        <v>10</v>
      </c>
      <c r="V4489" s="161" t="s">
        <v>11</v>
      </c>
      <c r="W4489" s="161" t="s">
        <v>12</v>
      </c>
      <c r="X4489" s="161" t="s">
        <v>13</v>
      </c>
      <c r="Y4489" s="169">
        <v>6210</v>
      </c>
      <c r="Z4489" s="169">
        <v>9091103</v>
      </c>
      <c r="AA4489" s="166">
        <v>1.9242213846459036E-2</v>
      </c>
      <c r="AB4489" s="158" t="s">
        <v>5128</v>
      </c>
      <c r="AC4489" s="168" t="s">
        <v>3195</v>
      </c>
    </row>
    <row r="4490" spans="1:29" ht="15" customHeight="1" x14ac:dyDescent="0.3">
      <c r="A4490" s="156" t="s">
        <v>2952</v>
      </c>
      <c r="B4490" s="157">
        <v>4</v>
      </c>
      <c r="C4490" s="158" t="s">
        <v>1473</v>
      </c>
      <c r="D4490" s="156" t="s">
        <v>418</v>
      </c>
      <c r="E4490" s="156" t="s">
        <v>2723</v>
      </c>
      <c r="F4490" s="156" t="s">
        <v>383</v>
      </c>
      <c r="G4490" s="158" t="s">
        <v>341</v>
      </c>
      <c r="H4490" s="160">
        <v>43282</v>
      </c>
      <c r="I4490" s="160">
        <v>44448</v>
      </c>
      <c r="J4490" s="161" t="s">
        <v>979</v>
      </c>
      <c r="K4490" s="162"/>
      <c r="L4490" s="158" t="s">
        <v>1192</v>
      </c>
      <c r="M4490" s="171">
        <v>0</v>
      </c>
      <c r="N4490" s="171">
        <v>1455</v>
      </c>
      <c r="O4490" s="162">
        <v>28735</v>
      </c>
      <c r="P4490" s="160">
        <v>44448</v>
      </c>
      <c r="Q4490" s="162" t="s">
        <v>2380</v>
      </c>
      <c r="R4490" s="171">
        <v>1455</v>
      </c>
      <c r="S4490" s="163" t="s">
        <v>6152</v>
      </c>
      <c r="T4490" s="162"/>
      <c r="U4490" s="161" t="s">
        <v>10</v>
      </c>
      <c r="V4490" s="161" t="s">
        <v>11</v>
      </c>
      <c r="W4490" s="161" t="s">
        <v>12</v>
      </c>
      <c r="X4490" s="161" t="s">
        <v>13</v>
      </c>
      <c r="Y4490" s="165">
        <v>6210</v>
      </c>
      <c r="Z4490" s="165">
        <v>9091103</v>
      </c>
      <c r="AA4490" s="166">
        <v>1.1545328307875422E-2</v>
      </c>
      <c r="AB4490" s="158" t="s">
        <v>5128</v>
      </c>
      <c r="AC4490" s="168" t="s">
        <v>3195</v>
      </c>
    </row>
    <row r="4491" spans="1:29" ht="15" customHeight="1" x14ac:dyDescent="0.3">
      <c r="A4491" s="156" t="s">
        <v>2952</v>
      </c>
      <c r="B4491" s="157">
        <v>4</v>
      </c>
      <c r="C4491" s="156" t="s">
        <v>1473</v>
      </c>
      <c r="D4491" s="156" t="s">
        <v>418</v>
      </c>
      <c r="E4491" s="156" t="s">
        <v>2723</v>
      </c>
      <c r="F4491" s="159" t="s">
        <v>383</v>
      </c>
      <c r="G4491" s="156" t="s">
        <v>341</v>
      </c>
      <c r="H4491" s="160">
        <v>43282</v>
      </c>
      <c r="I4491" s="160">
        <v>44735</v>
      </c>
      <c r="J4491" s="161" t="s">
        <v>2202</v>
      </c>
      <c r="K4491" s="162" t="s">
        <v>1189</v>
      </c>
      <c r="L4491" s="158" t="s">
        <v>1192</v>
      </c>
      <c r="M4491" s="171">
        <v>0</v>
      </c>
      <c r="N4491" s="164">
        <v>970</v>
      </c>
      <c r="O4491" s="162">
        <v>29413</v>
      </c>
      <c r="P4491" s="160">
        <v>44735</v>
      </c>
      <c r="Q4491" s="162" t="s">
        <v>2670</v>
      </c>
      <c r="R4491" s="164">
        <v>970</v>
      </c>
      <c r="S4491" s="162" t="s">
        <v>6152</v>
      </c>
      <c r="T4491" s="163"/>
      <c r="U4491" s="161" t="s">
        <v>10</v>
      </c>
      <c r="V4491" s="161" t="s">
        <v>11</v>
      </c>
      <c r="W4491" s="161" t="s">
        <v>12</v>
      </c>
      <c r="X4491" s="161" t="s">
        <v>13</v>
      </c>
      <c r="Y4491" s="169">
        <v>6210</v>
      </c>
      <c r="Z4491" s="169">
        <v>9091103</v>
      </c>
      <c r="AA4491" s="166">
        <v>7.696885538583614E-3</v>
      </c>
      <c r="AB4491" s="158" t="s">
        <v>5128</v>
      </c>
      <c r="AC4491" s="168" t="s">
        <v>3195</v>
      </c>
    </row>
    <row r="4492" spans="1:29" ht="15" customHeight="1" x14ac:dyDescent="0.3">
      <c r="A4492" s="156" t="s">
        <v>2957</v>
      </c>
      <c r="B4492" s="157">
        <v>2</v>
      </c>
      <c r="C4492" s="156" t="s">
        <v>1473</v>
      </c>
      <c r="D4492" s="156" t="s">
        <v>130</v>
      </c>
      <c r="E4492" s="156" t="s">
        <v>2723</v>
      </c>
      <c r="F4492" s="159" t="s">
        <v>383</v>
      </c>
      <c r="G4492" s="156" t="s">
        <v>341</v>
      </c>
      <c r="H4492" s="160">
        <v>43282</v>
      </c>
      <c r="I4492" s="160">
        <v>44118</v>
      </c>
      <c r="J4492" s="161" t="s">
        <v>979</v>
      </c>
      <c r="K4492" s="162"/>
      <c r="L4492" s="163" t="s">
        <v>1192</v>
      </c>
      <c r="M4492" s="171">
        <v>0</v>
      </c>
      <c r="N4492" s="164">
        <v>2375</v>
      </c>
      <c r="O4492" s="162">
        <v>28044</v>
      </c>
      <c r="P4492" s="160">
        <v>44118</v>
      </c>
      <c r="Q4492" s="162" t="s">
        <v>1237</v>
      </c>
      <c r="R4492" s="164">
        <v>2375</v>
      </c>
      <c r="S4492" s="162" t="s">
        <v>1181</v>
      </c>
      <c r="T4492" s="163"/>
      <c r="U4492" s="161" t="s">
        <v>10</v>
      </c>
      <c r="V4492" s="161" t="s">
        <v>11</v>
      </c>
      <c r="W4492" s="161" t="s">
        <v>12</v>
      </c>
      <c r="X4492" s="161" t="s">
        <v>13</v>
      </c>
      <c r="Y4492" s="169">
        <v>6210</v>
      </c>
      <c r="Z4492" s="169">
        <v>9121103</v>
      </c>
      <c r="AA4492" s="166">
        <v>1.8845467169212458E-2</v>
      </c>
      <c r="AB4492" s="158" t="s">
        <v>5129</v>
      </c>
      <c r="AC4492" s="168" t="s">
        <v>3200</v>
      </c>
    </row>
    <row r="4493" spans="1:29" ht="15" customHeight="1" x14ac:dyDescent="0.3">
      <c r="A4493" s="156" t="s">
        <v>2957</v>
      </c>
      <c r="B4493" s="157">
        <v>2</v>
      </c>
      <c r="C4493" s="158" t="s">
        <v>1473</v>
      </c>
      <c r="D4493" s="158" t="s">
        <v>130</v>
      </c>
      <c r="E4493" s="156" t="s">
        <v>2723</v>
      </c>
      <c r="F4493" s="159" t="s">
        <v>383</v>
      </c>
      <c r="G4493" s="156" t="s">
        <v>341</v>
      </c>
      <c r="H4493" s="160">
        <v>43282</v>
      </c>
      <c r="I4493" s="160">
        <v>44203</v>
      </c>
      <c r="J4493" s="161" t="s">
        <v>979</v>
      </c>
      <c r="K4493" s="162"/>
      <c r="L4493" s="163" t="s">
        <v>1192</v>
      </c>
      <c r="M4493" s="171">
        <v>0</v>
      </c>
      <c r="N4493" s="164">
        <v>2375</v>
      </c>
      <c r="O4493" s="162">
        <v>28116</v>
      </c>
      <c r="P4493" s="160">
        <v>44203</v>
      </c>
      <c r="Q4493" s="162" t="s">
        <v>1503</v>
      </c>
      <c r="R4493" s="164">
        <v>2375</v>
      </c>
      <c r="S4493" s="162" t="s">
        <v>1181</v>
      </c>
      <c r="T4493" s="163"/>
      <c r="U4493" s="161" t="s">
        <v>10</v>
      </c>
      <c r="V4493" s="161" t="s">
        <v>11</v>
      </c>
      <c r="W4493" s="161" t="s">
        <v>12</v>
      </c>
      <c r="X4493" s="161" t="s">
        <v>13</v>
      </c>
      <c r="Y4493" s="169">
        <v>6210</v>
      </c>
      <c r="Z4493" s="165">
        <v>9121103</v>
      </c>
      <c r="AA4493" s="166">
        <v>1.8845467169212458E-2</v>
      </c>
      <c r="AB4493" s="183" t="s">
        <v>5129</v>
      </c>
      <c r="AC4493" s="168" t="s">
        <v>3200</v>
      </c>
    </row>
    <row r="4494" spans="1:29" ht="15" customHeight="1" x14ac:dyDescent="0.3">
      <c r="A4494" s="156" t="s">
        <v>2957</v>
      </c>
      <c r="B4494" s="157">
        <v>2</v>
      </c>
      <c r="C4494" s="158" t="s">
        <v>1473</v>
      </c>
      <c r="D4494" s="158" t="s">
        <v>130</v>
      </c>
      <c r="E4494" s="156" t="s">
        <v>2723</v>
      </c>
      <c r="F4494" s="159" t="s">
        <v>383</v>
      </c>
      <c r="G4494" s="156" t="s">
        <v>341</v>
      </c>
      <c r="H4494" s="160">
        <v>43282</v>
      </c>
      <c r="I4494" s="160">
        <v>44279</v>
      </c>
      <c r="J4494" s="161" t="s">
        <v>979</v>
      </c>
      <c r="K4494" s="162"/>
      <c r="L4494" s="163" t="s">
        <v>1192</v>
      </c>
      <c r="M4494" s="171">
        <v>0</v>
      </c>
      <c r="N4494" s="164">
        <v>2375</v>
      </c>
      <c r="O4494" s="162">
        <v>28378</v>
      </c>
      <c r="P4494" s="160">
        <v>44279</v>
      </c>
      <c r="Q4494" s="162" t="s">
        <v>1824</v>
      </c>
      <c r="R4494" s="164">
        <v>2375</v>
      </c>
      <c r="S4494" s="163" t="s">
        <v>1181</v>
      </c>
      <c r="T4494" s="163"/>
      <c r="U4494" s="161" t="s">
        <v>10</v>
      </c>
      <c r="V4494" s="161" t="s">
        <v>11</v>
      </c>
      <c r="W4494" s="161" t="s">
        <v>12</v>
      </c>
      <c r="X4494" s="161" t="s">
        <v>13</v>
      </c>
      <c r="Y4494" s="169">
        <v>6210</v>
      </c>
      <c r="Z4494" s="169">
        <v>9121103</v>
      </c>
      <c r="AA4494" s="166">
        <v>1.8845467169212458E-2</v>
      </c>
      <c r="AB4494" s="167" t="s">
        <v>5129</v>
      </c>
      <c r="AC4494" s="168" t="s">
        <v>3200</v>
      </c>
    </row>
    <row r="4495" spans="1:29" ht="15" customHeight="1" x14ac:dyDescent="0.3">
      <c r="A4495" s="156" t="s">
        <v>2957</v>
      </c>
      <c r="B4495" s="157">
        <v>2</v>
      </c>
      <c r="C4495" s="158" t="s">
        <v>1473</v>
      </c>
      <c r="D4495" s="158" t="s">
        <v>130</v>
      </c>
      <c r="E4495" s="156" t="s">
        <v>2723</v>
      </c>
      <c r="F4495" s="159" t="s">
        <v>383</v>
      </c>
      <c r="G4495" s="158" t="s">
        <v>341</v>
      </c>
      <c r="H4495" s="160">
        <v>43282</v>
      </c>
      <c r="I4495" s="160">
        <v>44279</v>
      </c>
      <c r="J4495" s="161" t="s">
        <v>979</v>
      </c>
      <c r="K4495" s="162"/>
      <c r="L4495" s="163" t="s">
        <v>1192</v>
      </c>
      <c r="M4495" s="171">
        <v>0</v>
      </c>
      <c r="N4495" s="164">
        <v>2375</v>
      </c>
      <c r="O4495" s="162">
        <v>28463</v>
      </c>
      <c r="P4495" s="160">
        <v>44279</v>
      </c>
      <c r="Q4495" s="162" t="s">
        <v>1824</v>
      </c>
      <c r="R4495" s="164">
        <v>2375</v>
      </c>
      <c r="S4495" s="163" t="s">
        <v>1181</v>
      </c>
      <c r="T4495" s="163"/>
      <c r="U4495" s="161" t="s">
        <v>10</v>
      </c>
      <c r="V4495" s="161" t="s">
        <v>11</v>
      </c>
      <c r="W4495" s="161" t="s">
        <v>12</v>
      </c>
      <c r="X4495" s="161" t="s">
        <v>13</v>
      </c>
      <c r="Y4495" s="169">
        <v>6210</v>
      </c>
      <c r="Z4495" s="169">
        <v>9121103</v>
      </c>
      <c r="AA4495" s="166">
        <v>1.8845467169212458E-2</v>
      </c>
      <c r="AB4495" s="167" t="s">
        <v>5129</v>
      </c>
      <c r="AC4495" s="168" t="s">
        <v>3200</v>
      </c>
    </row>
    <row r="4496" spans="1:29" ht="15" customHeight="1" x14ac:dyDescent="0.3">
      <c r="A4496" s="156" t="s">
        <v>2957</v>
      </c>
      <c r="B4496" s="157">
        <v>2</v>
      </c>
      <c r="C4496" s="158" t="s">
        <v>1473</v>
      </c>
      <c r="D4496" s="158" t="s">
        <v>130</v>
      </c>
      <c r="E4496" s="156" t="s">
        <v>2723</v>
      </c>
      <c r="F4496" s="159" t="s">
        <v>383</v>
      </c>
      <c r="G4496" s="158" t="s">
        <v>341</v>
      </c>
      <c r="H4496" s="160">
        <v>43282</v>
      </c>
      <c r="I4496" s="160">
        <v>44448</v>
      </c>
      <c r="J4496" s="161" t="s">
        <v>979</v>
      </c>
      <c r="K4496" s="162"/>
      <c r="L4496" s="163" t="s">
        <v>1192</v>
      </c>
      <c r="M4496" s="171">
        <v>0</v>
      </c>
      <c r="N4496" s="164">
        <v>1425</v>
      </c>
      <c r="O4496" s="162">
        <v>28729</v>
      </c>
      <c r="P4496" s="160">
        <v>44448</v>
      </c>
      <c r="Q4496" s="162" t="s">
        <v>2380</v>
      </c>
      <c r="R4496" s="164">
        <v>1425</v>
      </c>
      <c r="S4496" s="163" t="s">
        <v>1181</v>
      </c>
      <c r="T4496" s="163"/>
      <c r="U4496" s="161" t="s">
        <v>10</v>
      </c>
      <c r="V4496" s="161" t="s">
        <v>11</v>
      </c>
      <c r="W4496" s="161" t="s">
        <v>12</v>
      </c>
      <c r="X4496" s="161" t="s">
        <v>13</v>
      </c>
      <c r="Y4496" s="169">
        <v>6210</v>
      </c>
      <c r="Z4496" s="169">
        <v>9121103</v>
      </c>
      <c r="AA4496" s="166">
        <v>1.1307280301527474E-2</v>
      </c>
      <c r="AB4496" s="167" t="s">
        <v>5129</v>
      </c>
      <c r="AC4496" s="168" t="s">
        <v>3200</v>
      </c>
    </row>
    <row r="4497" spans="1:29" ht="15" customHeight="1" x14ac:dyDescent="0.3">
      <c r="A4497" s="156" t="s">
        <v>2957</v>
      </c>
      <c r="B4497" s="157">
        <v>2</v>
      </c>
      <c r="C4497" s="158" t="s">
        <v>1473</v>
      </c>
      <c r="D4497" s="158" t="s">
        <v>130</v>
      </c>
      <c r="E4497" s="156" t="s">
        <v>2723</v>
      </c>
      <c r="F4497" s="159" t="s">
        <v>383</v>
      </c>
      <c r="G4497" s="158" t="s">
        <v>341</v>
      </c>
      <c r="H4497" s="160">
        <v>43282</v>
      </c>
      <c r="I4497" s="160">
        <v>44517</v>
      </c>
      <c r="J4497" s="161" t="s">
        <v>2202</v>
      </c>
      <c r="K4497" s="162" t="s">
        <v>1189</v>
      </c>
      <c r="L4497" s="163" t="s">
        <v>1192</v>
      </c>
      <c r="M4497" s="171">
        <v>0</v>
      </c>
      <c r="N4497" s="164">
        <v>950</v>
      </c>
      <c r="O4497" s="162">
        <v>28994</v>
      </c>
      <c r="P4497" s="160">
        <v>44517</v>
      </c>
      <c r="Q4497" s="162" t="s">
        <v>2446</v>
      </c>
      <c r="R4497" s="164">
        <v>950</v>
      </c>
      <c r="S4497" s="163" t="s">
        <v>1181</v>
      </c>
      <c r="T4497" s="163"/>
      <c r="U4497" s="161" t="s">
        <v>10</v>
      </c>
      <c r="V4497" s="161" t="s">
        <v>11</v>
      </c>
      <c r="W4497" s="161" t="s">
        <v>12</v>
      </c>
      <c r="X4497" s="161" t="s">
        <v>13</v>
      </c>
      <c r="Y4497" s="169">
        <v>6210</v>
      </c>
      <c r="Z4497" s="169">
        <v>9121103</v>
      </c>
      <c r="AA4497" s="166">
        <v>7.5381868676849834E-3</v>
      </c>
      <c r="AB4497" s="167" t="s">
        <v>5129</v>
      </c>
      <c r="AC4497" s="168" t="s">
        <v>3200</v>
      </c>
    </row>
    <row r="4498" spans="1:29" ht="15" customHeight="1" x14ac:dyDescent="0.3">
      <c r="A4498" s="156" t="s">
        <v>2964</v>
      </c>
      <c r="B4498" s="157">
        <v>5</v>
      </c>
      <c r="C4498" s="156" t="s">
        <v>1473</v>
      </c>
      <c r="D4498" s="158" t="s">
        <v>312</v>
      </c>
      <c r="E4498" s="156" t="s">
        <v>2723</v>
      </c>
      <c r="F4498" s="159" t="s">
        <v>383</v>
      </c>
      <c r="G4498" s="156" t="s">
        <v>341</v>
      </c>
      <c r="H4498" s="160">
        <v>43282</v>
      </c>
      <c r="I4498" s="160">
        <v>44987</v>
      </c>
      <c r="J4498" s="161" t="s">
        <v>2671</v>
      </c>
      <c r="K4498" s="162"/>
      <c r="L4498" s="163" t="s">
        <v>1192</v>
      </c>
      <c r="M4498" s="171">
        <v>14700</v>
      </c>
      <c r="N4498" s="164">
        <v>14700</v>
      </c>
      <c r="O4498" s="162"/>
      <c r="P4498" s="160"/>
      <c r="Q4498" s="162"/>
      <c r="R4498" s="164">
        <v>0</v>
      </c>
      <c r="S4498" s="162" t="s">
        <v>1182</v>
      </c>
      <c r="T4498" s="163"/>
      <c r="U4498" s="161" t="s">
        <v>10</v>
      </c>
      <c r="V4498" s="161" t="s">
        <v>11</v>
      </c>
      <c r="W4498" s="161" t="s">
        <v>12</v>
      </c>
      <c r="X4498" s="161" t="s">
        <v>13</v>
      </c>
      <c r="Y4498" s="169">
        <v>6210</v>
      </c>
      <c r="Z4498" s="169">
        <v>9401103</v>
      </c>
      <c r="AA4498" s="166">
        <v>0</v>
      </c>
      <c r="AB4498" s="167" t="s">
        <v>5396</v>
      </c>
      <c r="AC4498" s="168" t="s">
        <v>3215</v>
      </c>
    </row>
    <row r="4499" spans="1:29" ht="15" customHeight="1" x14ac:dyDescent="0.3">
      <c r="A4499" s="156" t="s">
        <v>2964</v>
      </c>
      <c r="B4499" s="157">
        <v>5</v>
      </c>
      <c r="C4499" s="158" t="s">
        <v>1473</v>
      </c>
      <c r="D4499" s="158" t="s">
        <v>312</v>
      </c>
      <c r="E4499" s="156" t="s">
        <v>2723</v>
      </c>
      <c r="F4499" s="159" t="s">
        <v>383</v>
      </c>
      <c r="G4499" s="156" t="s">
        <v>341</v>
      </c>
      <c r="H4499" s="160">
        <v>43282</v>
      </c>
      <c r="I4499" s="160">
        <v>44988</v>
      </c>
      <c r="J4499" s="161" t="s">
        <v>2671</v>
      </c>
      <c r="K4499" s="162" t="s">
        <v>1189</v>
      </c>
      <c r="L4499" s="163" t="s">
        <v>1192</v>
      </c>
      <c r="M4499" s="171">
        <v>-14700</v>
      </c>
      <c r="N4499" s="164">
        <v>-14700</v>
      </c>
      <c r="O4499" s="162"/>
      <c r="P4499" s="160"/>
      <c r="Q4499" s="162"/>
      <c r="R4499" s="164">
        <v>0</v>
      </c>
      <c r="S4499" s="162" t="s">
        <v>1182</v>
      </c>
      <c r="T4499" s="163"/>
      <c r="U4499" s="161" t="s">
        <v>10</v>
      </c>
      <c r="V4499" s="161" t="s">
        <v>11</v>
      </c>
      <c r="W4499" s="161" t="s">
        <v>12</v>
      </c>
      <c r="X4499" s="161" t="s">
        <v>13</v>
      </c>
      <c r="Y4499" s="169">
        <v>6210</v>
      </c>
      <c r="Z4499" s="169">
        <v>9401103</v>
      </c>
      <c r="AA4499" s="166">
        <v>0</v>
      </c>
      <c r="AB4499" s="158" t="s">
        <v>5397</v>
      </c>
      <c r="AC4499" s="168" t="s">
        <v>3215</v>
      </c>
    </row>
    <row r="4500" spans="1:29" ht="15" customHeight="1" x14ac:dyDescent="0.3">
      <c r="A4500" s="156" t="s">
        <v>2968</v>
      </c>
      <c r="B4500" s="157">
        <v>2</v>
      </c>
      <c r="C4500" s="158" t="s">
        <v>1473</v>
      </c>
      <c r="D4500" s="158" t="s">
        <v>275</v>
      </c>
      <c r="E4500" s="156" t="s">
        <v>2723</v>
      </c>
      <c r="F4500" s="159" t="s">
        <v>383</v>
      </c>
      <c r="G4500" s="158" t="s">
        <v>341</v>
      </c>
      <c r="H4500" s="160">
        <v>43282</v>
      </c>
      <c r="I4500" s="160">
        <v>44279</v>
      </c>
      <c r="J4500" s="161" t="s">
        <v>979</v>
      </c>
      <c r="K4500" s="162"/>
      <c r="L4500" s="163" t="s">
        <v>1192</v>
      </c>
      <c r="M4500" s="171">
        <v>0</v>
      </c>
      <c r="N4500" s="164">
        <v>4750</v>
      </c>
      <c r="O4500" s="162">
        <v>28381</v>
      </c>
      <c r="P4500" s="160">
        <v>44279</v>
      </c>
      <c r="Q4500" s="162" t="s">
        <v>1824</v>
      </c>
      <c r="R4500" s="164">
        <v>4750</v>
      </c>
      <c r="S4500" s="163" t="s">
        <v>1527</v>
      </c>
      <c r="T4500" s="163"/>
      <c r="U4500" s="161" t="s">
        <v>10</v>
      </c>
      <c r="V4500" s="161" t="s">
        <v>11</v>
      </c>
      <c r="W4500" s="161" t="s">
        <v>12</v>
      </c>
      <c r="X4500" s="161" t="s">
        <v>13</v>
      </c>
      <c r="Y4500" s="169">
        <v>6210</v>
      </c>
      <c r="Z4500" s="169">
        <v>9191103</v>
      </c>
      <c r="AA4500" s="166">
        <v>3.7690934338424915E-2</v>
      </c>
      <c r="AB4500" s="167" t="s">
        <v>5130</v>
      </c>
      <c r="AC4500" s="168" t="s">
        <v>3225</v>
      </c>
    </row>
    <row r="4501" spans="1:29" ht="15" customHeight="1" x14ac:dyDescent="0.3">
      <c r="A4501" s="156" t="s">
        <v>2968</v>
      </c>
      <c r="B4501" s="157">
        <v>2</v>
      </c>
      <c r="C4501" s="158" t="s">
        <v>1473</v>
      </c>
      <c r="D4501" s="156" t="s">
        <v>275</v>
      </c>
      <c r="E4501" s="156" t="s">
        <v>2723</v>
      </c>
      <c r="F4501" s="159" t="s">
        <v>383</v>
      </c>
      <c r="G4501" s="156" t="s">
        <v>341</v>
      </c>
      <c r="H4501" s="160">
        <v>43282</v>
      </c>
      <c r="I4501" s="160">
        <v>44279</v>
      </c>
      <c r="J4501" s="161" t="s">
        <v>979</v>
      </c>
      <c r="K4501" s="162"/>
      <c r="L4501" s="163" t="s">
        <v>1192</v>
      </c>
      <c r="M4501" s="171">
        <v>0</v>
      </c>
      <c r="N4501" s="164">
        <v>2375</v>
      </c>
      <c r="O4501" s="162">
        <v>28466</v>
      </c>
      <c r="P4501" s="160">
        <v>44279</v>
      </c>
      <c r="Q4501" s="162" t="s">
        <v>1824</v>
      </c>
      <c r="R4501" s="164">
        <v>2375</v>
      </c>
      <c r="S4501" s="162" t="s">
        <v>1527</v>
      </c>
      <c r="T4501" s="163"/>
      <c r="U4501" s="161" t="s">
        <v>10</v>
      </c>
      <c r="V4501" s="161" t="s">
        <v>11</v>
      </c>
      <c r="W4501" s="161" t="s">
        <v>12</v>
      </c>
      <c r="X4501" s="161" t="s">
        <v>13</v>
      </c>
      <c r="Y4501" s="169">
        <v>6210</v>
      </c>
      <c r="Z4501" s="169">
        <v>9191103</v>
      </c>
      <c r="AA4501" s="166">
        <v>1.8845467169212458E-2</v>
      </c>
      <c r="AB4501" s="158" t="s">
        <v>5130</v>
      </c>
      <c r="AC4501" s="168" t="s">
        <v>3225</v>
      </c>
    </row>
    <row r="4502" spans="1:29" ht="15" customHeight="1" x14ac:dyDescent="0.3">
      <c r="A4502" s="156" t="s">
        <v>2968</v>
      </c>
      <c r="B4502" s="157">
        <v>2</v>
      </c>
      <c r="C4502" s="158" t="s">
        <v>1473</v>
      </c>
      <c r="D4502" s="158" t="s">
        <v>275</v>
      </c>
      <c r="E4502" s="156" t="s">
        <v>2723</v>
      </c>
      <c r="F4502" s="159" t="s">
        <v>383</v>
      </c>
      <c r="G4502" s="156" t="s">
        <v>341</v>
      </c>
      <c r="H4502" s="160">
        <v>43282</v>
      </c>
      <c r="I4502" s="160">
        <v>44342</v>
      </c>
      <c r="J4502" s="161" t="s">
        <v>979</v>
      </c>
      <c r="K4502" s="162"/>
      <c r="L4502" s="163" t="s">
        <v>1192</v>
      </c>
      <c r="M4502" s="171">
        <v>0</v>
      </c>
      <c r="N4502" s="164">
        <v>2375</v>
      </c>
      <c r="O4502" s="162">
        <v>28605</v>
      </c>
      <c r="P4502" s="160">
        <v>44342</v>
      </c>
      <c r="Q4502" s="162" t="s">
        <v>2081</v>
      </c>
      <c r="R4502" s="164">
        <v>2375</v>
      </c>
      <c r="S4502" s="162" t="s">
        <v>1527</v>
      </c>
      <c r="T4502" s="163"/>
      <c r="U4502" s="161" t="s">
        <v>10</v>
      </c>
      <c r="V4502" s="161" t="s">
        <v>11</v>
      </c>
      <c r="W4502" s="161" t="s">
        <v>12</v>
      </c>
      <c r="X4502" s="161" t="s">
        <v>13</v>
      </c>
      <c r="Y4502" s="169">
        <v>6210</v>
      </c>
      <c r="Z4502" s="169">
        <v>9191103</v>
      </c>
      <c r="AA4502" s="166">
        <v>1.8845467169212458E-2</v>
      </c>
      <c r="AB4502" s="156" t="s">
        <v>5130</v>
      </c>
      <c r="AC4502" s="168" t="s">
        <v>3225</v>
      </c>
    </row>
    <row r="4503" spans="1:29" ht="15" customHeight="1" x14ac:dyDescent="0.3">
      <c r="A4503" s="156" t="s">
        <v>2968</v>
      </c>
      <c r="B4503" s="157">
        <v>2</v>
      </c>
      <c r="C4503" s="158" t="s">
        <v>1473</v>
      </c>
      <c r="D4503" s="156" t="s">
        <v>275</v>
      </c>
      <c r="E4503" s="156" t="s">
        <v>2723</v>
      </c>
      <c r="F4503" s="156" t="s">
        <v>383</v>
      </c>
      <c r="G4503" s="158" t="s">
        <v>341</v>
      </c>
      <c r="H4503" s="160">
        <v>43282</v>
      </c>
      <c r="I4503" s="160">
        <v>44448</v>
      </c>
      <c r="J4503" s="161" t="s">
        <v>979</v>
      </c>
      <c r="K4503" s="162"/>
      <c r="L4503" s="158" t="s">
        <v>1192</v>
      </c>
      <c r="M4503" s="171">
        <v>0</v>
      </c>
      <c r="N4503" s="170">
        <v>1425</v>
      </c>
      <c r="O4503" s="162">
        <v>28732</v>
      </c>
      <c r="P4503" s="160">
        <v>44448</v>
      </c>
      <c r="Q4503" s="162" t="s">
        <v>2380</v>
      </c>
      <c r="R4503" s="170">
        <v>1425</v>
      </c>
      <c r="S4503" s="162" t="s">
        <v>1527</v>
      </c>
      <c r="T4503" s="162"/>
      <c r="U4503" s="161" t="s">
        <v>10</v>
      </c>
      <c r="V4503" s="161" t="s">
        <v>11</v>
      </c>
      <c r="W4503" s="161" t="s">
        <v>12</v>
      </c>
      <c r="X4503" s="161" t="s">
        <v>13</v>
      </c>
      <c r="Y4503" s="165">
        <v>6210</v>
      </c>
      <c r="Z4503" s="165">
        <v>9191103</v>
      </c>
      <c r="AA4503" s="166">
        <v>1.1307280301527474E-2</v>
      </c>
      <c r="AB4503" s="158" t="s">
        <v>5130</v>
      </c>
      <c r="AC4503" s="168" t="s">
        <v>3225</v>
      </c>
    </row>
    <row r="4504" spans="1:29" ht="15" customHeight="1" x14ac:dyDescent="0.3">
      <c r="A4504" s="156" t="s">
        <v>2968</v>
      </c>
      <c r="B4504" s="157">
        <v>2</v>
      </c>
      <c r="C4504" s="158" t="s">
        <v>1473</v>
      </c>
      <c r="D4504" s="156" t="s">
        <v>275</v>
      </c>
      <c r="E4504" s="156" t="s">
        <v>2723</v>
      </c>
      <c r="F4504" s="158" t="s">
        <v>383</v>
      </c>
      <c r="G4504" s="158" t="s">
        <v>341</v>
      </c>
      <c r="H4504" s="160">
        <v>43282</v>
      </c>
      <c r="I4504" s="160">
        <v>44580</v>
      </c>
      <c r="J4504" s="161" t="s">
        <v>2202</v>
      </c>
      <c r="K4504" s="162" t="s">
        <v>1189</v>
      </c>
      <c r="L4504" s="163" t="s">
        <v>1192</v>
      </c>
      <c r="M4504" s="171">
        <v>0</v>
      </c>
      <c r="N4504" s="171">
        <v>950</v>
      </c>
      <c r="O4504" s="162">
        <v>29052</v>
      </c>
      <c r="P4504" s="160">
        <v>44580</v>
      </c>
      <c r="Q4504" s="162" t="s">
        <v>2496</v>
      </c>
      <c r="R4504" s="171">
        <v>950</v>
      </c>
      <c r="S4504" s="162" t="s">
        <v>1527</v>
      </c>
      <c r="T4504" s="156"/>
      <c r="U4504" s="161" t="s">
        <v>10</v>
      </c>
      <c r="V4504" s="161" t="s">
        <v>11</v>
      </c>
      <c r="W4504" s="161" t="s">
        <v>12</v>
      </c>
      <c r="X4504" s="161" t="s">
        <v>13</v>
      </c>
      <c r="Y4504" s="165">
        <v>6210</v>
      </c>
      <c r="Z4504" s="165">
        <v>9191103</v>
      </c>
      <c r="AA4504" s="166">
        <v>7.5381868676849834E-3</v>
      </c>
      <c r="AB4504" s="158" t="s">
        <v>5130</v>
      </c>
      <c r="AC4504" s="168" t="s">
        <v>3225</v>
      </c>
    </row>
    <row r="4505" spans="1:29" ht="15" customHeight="1" x14ac:dyDescent="0.3">
      <c r="A4505" s="156" t="s">
        <v>2972</v>
      </c>
      <c r="B4505" s="157">
        <v>5</v>
      </c>
      <c r="C4505" s="156" t="s">
        <v>1473</v>
      </c>
      <c r="D4505" s="163" t="s">
        <v>333</v>
      </c>
      <c r="E4505" s="156" t="s">
        <v>2723</v>
      </c>
      <c r="F4505" s="159" t="s">
        <v>383</v>
      </c>
      <c r="G4505" s="156" t="s">
        <v>341</v>
      </c>
      <c r="H4505" s="160">
        <v>43282</v>
      </c>
      <c r="I4505" s="160">
        <v>44987</v>
      </c>
      <c r="J4505" s="161" t="s">
        <v>2671</v>
      </c>
      <c r="K4505" s="162"/>
      <c r="L4505" s="163" t="s">
        <v>1192</v>
      </c>
      <c r="M4505" s="171">
        <v>13950</v>
      </c>
      <c r="N4505" s="164">
        <v>13950</v>
      </c>
      <c r="O4505" s="162"/>
      <c r="P4505" s="160"/>
      <c r="Q4505" s="162"/>
      <c r="R4505" s="164">
        <v>0</v>
      </c>
      <c r="S4505" s="162" t="s">
        <v>6149</v>
      </c>
      <c r="T4505" s="163"/>
      <c r="U4505" s="161" t="s">
        <v>10</v>
      </c>
      <c r="V4505" s="161" t="s">
        <v>11</v>
      </c>
      <c r="W4505" s="161" t="s">
        <v>12</v>
      </c>
      <c r="X4505" s="161" t="s">
        <v>13</v>
      </c>
      <c r="Y4505" s="169">
        <v>6210</v>
      </c>
      <c r="Z4505" s="169">
        <v>9411103</v>
      </c>
      <c r="AA4505" s="166">
        <v>0</v>
      </c>
      <c r="AB4505" s="158" t="s">
        <v>5131</v>
      </c>
      <c r="AC4505" s="168" t="s">
        <v>3230</v>
      </c>
    </row>
    <row r="4506" spans="1:29" ht="15" customHeight="1" x14ac:dyDescent="0.3">
      <c r="A4506" s="156" t="s">
        <v>2972</v>
      </c>
      <c r="B4506" s="157">
        <v>5</v>
      </c>
      <c r="C4506" s="156" t="s">
        <v>1473</v>
      </c>
      <c r="D4506" s="163" t="s">
        <v>333</v>
      </c>
      <c r="E4506" s="156" t="s">
        <v>2723</v>
      </c>
      <c r="F4506" s="159" t="s">
        <v>383</v>
      </c>
      <c r="G4506" s="156" t="s">
        <v>341</v>
      </c>
      <c r="H4506" s="160">
        <v>43282</v>
      </c>
      <c r="I4506" s="160">
        <v>44988</v>
      </c>
      <c r="J4506" s="161" t="s">
        <v>2671</v>
      </c>
      <c r="K4506" s="162" t="s">
        <v>1189</v>
      </c>
      <c r="L4506" s="163" t="s">
        <v>1192</v>
      </c>
      <c r="M4506" s="171">
        <v>-13950</v>
      </c>
      <c r="N4506" s="164">
        <v>-13950</v>
      </c>
      <c r="O4506" s="162"/>
      <c r="P4506" s="160"/>
      <c r="Q4506" s="162"/>
      <c r="R4506" s="164">
        <v>0</v>
      </c>
      <c r="S4506" s="162" t="s">
        <v>6149</v>
      </c>
      <c r="T4506" s="163"/>
      <c r="U4506" s="161" t="s">
        <v>10</v>
      </c>
      <c r="V4506" s="161" t="s">
        <v>11</v>
      </c>
      <c r="W4506" s="161" t="s">
        <v>12</v>
      </c>
      <c r="X4506" s="161" t="s">
        <v>13</v>
      </c>
      <c r="Y4506" s="169">
        <v>6210</v>
      </c>
      <c r="Z4506" s="169">
        <v>9411103</v>
      </c>
      <c r="AA4506" s="166">
        <v>0</v>
      </c>
      <c r="AB4506" s="158" t="s">
        <v>5132</v>
      </c>
      <c r="AC4506" s="168" t="s">
        <v>3230</v>
      </c>
    </row>
    <row r="4507" spans="1:29" ht="15" customHeight="1" x14ac:dyDescent="0.3">
      <c r="A4507" s="156" t="s">
        <v>2975</v>
      </c>
      <c r="B4507" s="157">
        <v>4</v>
      </c>
      <c r="C4507" s="156" t="s">
        <v>1473</v>
      </c>
      <c r="D4507" s="163" t="s">
        <v>135</v>
      </c>
      <c r="E4507" s="156" t="s">
        <v>2723</v>
      </c>
      <c r="F4507" s="159" t="s">
        <v>383</v>
      </c>
      <c r="G4507" s="156" t="s">
        <v>341</v>
      </c>
      <c r="H4507" s="160">
        <v>43282</v>
      </c>
      <c r="I4507" s="160">
        <v>44279</v>
      </c>
      <c r="J4507" s="161" t="s">
        <v>979</v>
      </c>
      <c r="K4507" s="162"/>
      <c r="L4507" s="163" t="s">
        <v>1192</v>
      </c>
      <c r="M4507" s="171">
        <v>0</v>
      </c>
      <c r="N4507" s="164">
        <v>2425</v>
      </c>
      <c r="O4507" s="162">
        <v>28384</v>
      </c>
      <c r="P4507" s="160">
        <v>44279</v>
      </c>
      <c r="Q4507" s="162" t="s">
        <v>1824</v>
      </c>
      <c r="R4507" s="164">
        <v>2425</v>
      </c>
      <c r="S4507" s="162" t="s">
        <v>643</v>
      </c>
      <c r="T4507" s="163"/>
      <c r="U4507" s="161" t="s">
        <v>10</v>
      </c>
      <c r="V4507" s="161" t="s">
        <v>11</v>
      </c>
      <c r="W4507" s="161" t="s">
        <v>12</v>
      </c>
      <c r="X4507" s="161" t="s">
        <v>13</v>
      </c>
      <c r="Y4507" s="169">
        <v>6210</v>
      </c>
      <c r="Z4507" s="169">
        <v>9201103</v>
      </c>
      <c r="AA4507" s="166">
        <v>1.9242213846459036E-2</v>
      </c>
      <c r="AB4507" s="158" t="s">
        <v>5133</v>
      </c>
      <c r="AC4507" s="168" t="s">
        <v>3235</v>
      </c>
    </row>
    <row r="4508" spans="1:29" ht="15" customHeight="1" x14ac:dyDescent="0.3">
      <c r="A4508" s="156" t="s">
        <v>2975</v>
      </c>
      <c r="B4508" s="157">
        <v>4</v>
      </c>
      <c r="C4508" s="156" t="s">
        <v>1473</v>
      </c>
      <c r="D4508" s="163" t="s">
        <v>135</v>
      </c>
      <c r="E4508" s="156" t="s">
        <v>2723</v>
      </c>
      <c r="F4508" s="159" t="s">
        <v>383</v>
      </c>
      <c r="G4508" s="156" t="s">
        <v>341</v>
      </c>
      <c r="H4508" s="160">
        <v>43282</v>
      </c>
      <c r="I4508" s="160">
        <v>44279</v>
      </c>
      <c r="J4508" s="161" t="s">
        <v>979</v>
      </c>
      <c r="K4508" s="162"/>
      <c r="L4508" s="163" t="s">
        <v>1192</v>
      </c>
      <c r="M4508" s="171">
        <v>0</v>
      </c>
      <c r="N4508" s="164">
        <v>2425</v>
      </c>
      <c r="O4508" s="162">
        <v>28471</v>
      </c>
      <c r="P4508" s="160">
        <v>44279</v>
      </c>
      <c r="Q4508" s="162" t="s">
        <v>1824</v>
      </c>
      <c r="R4508" s="164">
        <v>2425</v>
      </c>
      <c r="S4508" s="162" t="s">
        <v>643</v>
      </c>
      <c r="T4508" s="163"/>
      <c r="U4508" s="161" t="s">
        <v>10</v>
      </c>
      <c r="V4508" s="161" t="s">
        <v>11</v>
      </c>
      <c r="W4508" s="161" t="s">
        <v>12</v>
      </c>
      <c r="X4508" s="161" t="s">
        <v>13</v>
      </c>
      <c r="Y4508" s="169">
        <v>6210</v>
      </c>
      <c r="Z4508" s="169">
        <v>9201103</v>
      </c>
      <c r="AA4508" s="166">
        <v>1.9242213846459036E-2</v>
      </c>
      <c r="AB4508" s="158" t="s">
        <v>5133</v>
      </c>
      <c r="AC4508" s="168" t="s">
        <v>3235</v>
      </c>
    </row>
    <row r="4509" spans="1:29" ht="15" customHeight="1" x14ac:dyDescent="0.3">
      <c r="A4509" s="156" t="s">
        <v>2975</v>
      </c>
      <c r="B4509" s="157">
        <v>4</v>
      </c>
      <c r="C4509" s="158" t="s">
        <v>1473</v>
      </c>
      <c r="D4509" s="158" t="s">
        <v>135</v>
      </c>
      <c r="E4509" s="156" t="s">
        <v>2723</v>
      </c>
      <c r="F4509" s="159" t="s">
        <v>383</v>
      </c>
      <c r="G4509" s="156" t="s">
        <v>341</v>
      </c>
      <c r="H4509" s="160">
        <v>43282</v>
      </c>
      <c r="I4509" s="160">
        <v>44342</v>
      </c>
      <c r="J4509" s="161" t="s">
        <v>979</v>
      </c>
      <c r="K4509" s="162"/>
      <c r="L4509" s="163" t="s">
        <v>1192</v>
      </c>
      <c r="M4509" s="171">
        <v>0</v>
      </c>
      <c r="N4509" s="164">
        <v>4850</v>
      </c>
      <c r="O4509" s="162">
        <v>28607</v>
      </c>
      <c r="P4509" s="160">
        <v>44342</v>
      </c>
      <c r="Q4509" s="162" t="s">
        <v>2081</v>
      </c>
      <c r="R4509" s="164">
        <v>4850</v>
      </c>
      <c r="S4509" s="162" t="s">
        <v>643</v>
      </c>
      <c r="T4509" s="163"/>
      <c r="U4509" s="161" t="s">
        <v>10</v>
      </c>
      <c r="V4509" s="161" t="s">
        <v>11</v>
      </c>
      <c r="W4509" s="161" t="s">
        <v>12</v>
      </c>
      <c r="X4509" s="161" t="s">
        <v>13</v>
      </c>
      <c r="Y4509" s="169">
        <v>6210</v>
      </c>
      <c r="Z4509" s="169">
        <v>9201103</v>
      </c>
      <c r="AA4509" s="166">
        <v>3.8484427692918072E-2</v>
      </c>
      <c r="AB4509" s="183" t="s">
        <v>5133</v>
      </c>
      <c r="AC4509" s="168" t="s">
        <v>3235</v>
      </c>
    </row>
    <row r="4510" spans="1:29" ht="15" customHeight="1" x14ac:dyDescent="0.3">
      <c r="A4510" s="156" t="s">
        <v>2975</v>
      </c>
      <c r="B4510" s="157">
        <v>4</v>
      </c>
      <c r="C4510" s="158" t="s">
        <v>1473</v>
      </c>
      <c r="D4510" s="158" t="s">
        <v>135</v>
      </c>
      <c r="E4510" s="156" t="s">
        <v>2723</v>
      </c>
      <c r="F4510" s="159" t="s">
        <v>383</v>
      </c>
      <c r="G4510" s="158" t="s">
        <v>341</v>
      </c>
      <c r="H4510" s="160">
        <v>43282</v>
      </c>
      <c r="I4510" s="160">
        <v>44448</v>
      </c>
      <c r="J4510" s="161" t="s">
        <v>979</v>
      </c>
      <c r="K4510" s="162"/>
      <c r="L4510" s="163" t="s">
        <v>1192</v>
      </c>
      <c r="M4510" s="171">
        <v>0</v>
      </c>
      <c r="N4510" s="164">
        <v>1455</v>
      </c>
      <c r="O4510" s="162">
        <v>28734</v>
      </c>
      <c r="P4510" s="160">
        <v>44448</v>
      </c>
      <c r="Q4510" s="162" t="s">
        <v>2380</v>
      </c>
      <c r="R4510" s="164">
        <v>1455</v>
      </c>
      <c r="S4510" s="163" t="s">
        <v>643</v>
      </c>
      <c r="T4510" s="163"/>
      <c r="U4510" s="161" t="s">
        <v>10</v>
      </c>
      <c r="V4510" s="161" t="s">
        <v>11</v>
      </c>
      <c r="W4510" s="161" t="s">
        <v>12</v>
      </c>
      <c r="X4510" s="161" t="s">
        <v>13</v>
      </c>
      <c r="Y4510" s="169">
        <v>6210</v>
      </c>
      <c r="Z4510" s="169">
        <v>9201103</v>
      </c>
      <c r="AA4510" s="166">
        <v>1.1545328307875422E-2</v>
      </c>
      <c r="AB4510" s="167" t="s">
        <v>5133</v>
      </c>
      <c r="AC4510" s="168" t="s">
        <v>3235</v>
      </c>
    </row>
    <row r="4511" spans="1:29" ht="15" customHeight="1" x14ac:dyDescent="0.3">
      <c r="A4511" s="156" t="s">
        <v>2975</v>
      </c>
      <c r="B4511" s="157">
        <v>4</v>
      </c>
      <c r="C4511" s="158" t="s">
        <v>1473</v>
      </c>
      <c r="D4511" s="158" t="s">
        <v>135</v>
      </c>
      <c r="E4511" s="156" t="s">
        <v>2723</v>
      </c>
      <c r="F4511" s="159" t="s">
        <v>383</v>
      </c>
      <c r="G4511" s="158" t="s">
        <v>341</v>
      </c>
      <c r="H4511" s="160">
        <v>43282</v>
      </c>
      <c r="I4511" s="160">
        <v>44735</v>
      </c>
      <c r="J4511" s="161" t="s">
        <v>2202</v>
      </c>
      <c r="K4511" s="162" t="s">
        <v>1189</v>
      </c>
      <c r="L4511" s="163" t="s">
        <v>1192</v>
      </c>
      <c r="M4511" s="171">
        <v>0</v>
      </c>
      <c r="N4511" s="164">
        <v>970</v>
      </c>
      <c r="O4511" s="162">
        <v>29414</v>
      </c>
      <c r="P4511" s="160">
        <v>44735</v>
      </c>
      <c r="Q4511" s="162" t="s">
        <v>2670</v>
      </c>
      <c r="R4511" s="164">
        <v>970</v>
      </c>
      <c r="S4511" s="162" t="s">
        <v>643</v>
      </c>
      <c r="T4511" s="163"/>
      <c r="U4511" s="161" t="s">
        <v>10</v>
      </c>
      <c r="V4511" s="161" t="s">
        <v>11</v>
      </c>
      <c r="W4511" s="161" t="s">
        <v>12</v>
      </c>
      <c r="X4511" s="161" t="s">
        <v>13</v>
      </c>
      <c r="Y4511" s="165">
        <v>6210</v>
      </c>
      <c r="Z4511" s="165">
        <v>9201103</v>
      </c>
      <c r="AA4511" s="166">
        <v>7.696885538583614E-3</v>
      </c>
      <c r="AB4511" s="167" t="s">
        <v>5133</v>
      </c>
      <c r="AC4511" s="168" t="s">
        <v>3235</v>
      </c>
    </row>
    <row r="4512" spans="1:29" ht="15" customHeight="1" x14ac:dyDescent="0.3">
      <c r="A4512" s="156" t="s">
        <v>2981</v>
      </c>
      <c r="B4512" s="157">
        <v>1</v>
      </c>
      <c r="C4512" s="156" t="s">
        <v>1473</v>
      </c>
      <c r="D4512" s="158" t="s">
        <v>268</v>
      </c>
      <c r="E4512" s="156" t="s">
        <v>2723</v>
      </c>
      <c r="F4512" s="159" t="s">
        <v>383</v>
      </c>
      <c r="G4512" s="158" t="s">
        <v>341</v>
      </c>
      <c r="H4512" s="160">
        <v>43282</v>
      </c>
      <c r="I4512" s="160">
        <v>44203</v>
      </c>
      <c r="J4512" s="161" t="s">
        <v>979</v>
      </c>
      <c r="K4512" s="162"/>
      <c r="L4512" s="163" t="s">
        <v>1192</v>
      </c>
      <c r="M4512" s="171">
        <v>0</v>
      </c>
      <c r="N4512" s="164">
        <v>2375</v>
      </c>
      <c r="O4512" s="162">
        <v>28121</v>
      </c>
      <c r="P4512" s="160">
        <v>44203</v>
      </c>
      <c r="Q4512" s="162" t="s">
        <v>1503</v>
      </c>
      <c r="R4512" s="164">
        <v>2375</v>
      </c>
      <c r="S4512" s="163" t="s">
        <v>1183</v>
      </c>
      <c r="T4512" s="163"/>
      <c r="U4512" s="161" t="s">
        <v>10</v>
      </c>
      <c r="V4512" s="161" t="s">
        <v>11</v>
      </c>
      <c r="W4512" s="161" t="s">
        <v>12</v>
      </c>
      <c r="X4512" s="161" t="s">
        <v>13</v>
      </c>
      <c r="Y4512" s="169">
        <v>6210</v>
      </c>
      <c r="Z4512" s="165">
        <v>9221103</v>
      </c>
      <c r="AA4512" s="166">
        <v>1.8845467169212458E-2</v>
      </c>
      <c r="AB4512" s="167" t="s">
        <v>5134</v>
      </c>
      <c r="AC4512" s="168" t="s">
        <v>3245</v>
      </c>
    </row>
    <row r="4513" spans="1:29" ht="15" customHeight="1" x14ac:dyDescent="0.3">
      <c r="A4513" s="156" t="s">
        <v>2981</v>
      </c>
      <c r="B4513" s="157">
        <v>1</v>
      </c>
      <c r="C4513" s="158" t="s">
        <v>1473</v>
      </c>
      <c r="D4513" s="158" t="s">
        <v>268</v>
      </c>
      <c r="E4513" s="156" t="s">
        <v>2723</v>
      </c>
      <c r="F4513" s="159" t="s">
        <v>383</v>
      </c>
      <c r="G4513" s="158" t="s">
        <v>341</v>
      </c>
      <c r="H4513" s="160">
        <v>43282</v>
      </c>
      <c r="I4513" s="160">
        <v>44232</v>
      </c>
      <c r="J4513" s="161" t="s">
        <v>979</v>
      </c>
      <c r="K4513" s="162"/>
      <c r="L4513" s="163" t="s">
        <v>1192</v>
      </c>
      <c r="M4513" s="171">
        <v>0</v>
      </c>
      <c r="N4513" s="164">
        <v>2375</v>
      </c>
      <c r="O4513" s="162">
        <v>28226</v>
      </c>
      <c r="P4513" s="160">
        <v>44232</v>
      </c>
      <c r="Q4513" s="162" t="s">
        <v>1595</v>
      </c>
      <c r="R4513" s="164">
        <v>2375</v>
      </c>
      <c r="S4513" s="158" t="s">
        <v>1183</v>
      </c>
      <c r="T4513" s="163"/>
      <c r="U4513" s="161" t="s">
        <v>10</v>
      </c>
      <c r="V4513" s="161" t="s">
        <v>11</v>
      </c>
      <c r="W4513" s="161" t="s">
        <v>12</v>
      </c>
      <c r="X4513" s="161" t="s">
        <v>13</v>
      </c>
      <c r="Y4513" s="169">
        <v>6210</v>
      </c>
      <c r="Z4513" s="169">
        <v>9221103</v>
      </c>
      <c r="AA4513" s="166">
        <v>1.8845467169212458E-2</v>
      </c>
      <c r="AB4513" s="158" t="s">
        <v>5134</v>
      </c>
      <c r="AC4513" s="168" t="s">
        <v>3245</v>
      </c>
    </row>
    <row r="4514" spans="1:29" ht="15" customHeight="1" x14ac:dyDescent="0.3">
      <c r="A4514" s="156" t="s">
        <v>2981</v>
      </c>
      <c r="B4514" s="157">
        <v>1</v>
      </c>
      <c r="C4514" s="158" t="s">
        <v>1473</v>
      </c>
      <c r="D4514" s="156" t="s">
        <v>268</v>
      </c>
      <c r="E4514" s="156" t="s">
        <v>2723</v>
      </c>
      <c r="F4514" s="156" t="s">
        <v>383</v>
      </c>
      <c r="G4514" s="158" t="s">
        <v>341</v>
      </c>
      <c r="H4514" s="160">
        <v>43282</v>
      </c>
      <c r="I4514" s="160">
        <v>44279</v>
      </c>
      <c r="J4514" s="161" t="s">
        <v>979</v>
      </c>
      <c r="K4514" s="162"/>
      <c r="L4514" s="158" t="s">
        <v>1192</v>
      </c>
      <c r="M4514" s="171">
        <v>0</v>
      </c>
      <c r="N4514" s="170">
        <v>2375</v>
      </c>
      <c r="O4514" s="162">
        <v>28379</v>
      </c>
      <c r="P4514" s="160">
        <v>44279</v>
      </c>
      <c r="Q4514" s="162" t="s">
        <v>1824</v>
      </c>
      <c r="R4514" s="170">
        <v>2375</v>
      </c>
      <c r="S4514" s="158" t="s">
        <v>1183</v>
      </c>
      <c r="T4514" s="162"/>
      <c r="U4514" s="161" t="s">
        <v>10</v>
      </c>
      <c r="V4514" s="161" t="s">
        <v>11</v>
      </c>
      <c r="W4514" s="161" t="s">
        <v>12</v>
      </c>
      <c r="X4514" s="161" t="s">
        <v>13</v>
      </c>
      <c r="Y4514" s="165">
        <v>6210</v>
      </c>
      <c r="Z4514" s="165">
        <v>9221103</v>
      </c>
      <c r="AA4514" s="166">
        <v>1.8845467169212458E-2</v>
      </c>
      <c r="AB4514" s="167" t="s">
        <v>5134</v>
      </c>
      <c r="AC4514" s="168" t="s">
        <v>3245</v>
      </c>
    </row>
    <row r="4515" spans="1:29" ht="15" customHeight="1" x14ac:dyDescent="0.3">
      <c r="A4515" s="156" t="s">
        <v>2981</v>
      </c>
      <c r="B4515" s="157">
        <v>1</v>
      </c>
      <c r="C4515" s="156" t="s">
        <v>1473</v>
      </c>
      <c r="D4515" s="156" t="s">
        <v>268</v>
      </c>
      <c r="E4515" s="156" t="s">
        <v>2723</v>
      </c>
      <c r="F4515" s="159" t="s">
        <v>383</v>
      </c>
      <c r="G4515" s="156" t="s">
        <v>341</v>
      </c>
      <c r="H4515" s="160">
        <v>43282</v>
      </c>
      <c r="I4515" s="160">
        <v>44279</v>
      </c>
      <c r="J4515" s="161" t="s">
        <v>979</v>
      </c>
      <c r="K4515" s="162"/>
      <c r="L4515" s="163" t="s">
        <v>1192</v>
      </c>
      <c r="M4515" s="171">
        <v>0</v>
      </c>
      <c r="N4515" s="164">
        <v>2375</v>
      </c>
      <c r="O4515" s="162">
        <v>28464</v>
      </c>
      <c r="P4515" s="160">
        <v>44279</v>
      </c>
      <c r="Q4515" s="162" t="s">
        <v>1824</v>
      </c>
      <c r="R4515" s="164">
        <v>2375</v>
      </c>
      <c r="S4515" s="162" t="s">
        <v>1183</v>
      </c>
      <c r="T4515" s="163"/>
      <c r="U4515" s="161" t="s">
        <v>10</v>
      </c>
      <c r="V4515" s="161" t="s">
        <v>11</v>
      </c>
      <c r="W4515" s="161" t="s">
        <v>12</v>
      </c>
      <c r="X4515" s="161" t="s">
        <v>13</v>
      </c>
      <c r="Y4515" s="169">
        <v>6210</v>
      </c>
      <c r="Z4515" s="169">
        <v>9221103</v>
      </c>
      <c r="AA4515" s="166">
        <v>1.8845467169212458E-2</v>
      </c>
      <c r="AB4515" s="158" t="s">
        <v>5134</v>
      </c>
      <c r="AC4515" s="168" t="s">
        <v>3245</v>
      </c>
    </row>
    <row r="4516" spans="1:29" ht="15" customHeight="1" x14ac:dyDescent="0.3">
      <c r="A4516" s="156" t="s">
        <v>2981</v>
      </c>
      <c r="B4516" s="157">
        <v>1</v>
      </c>
      <c r="C4516" s="158" t="s">
        <v>1473</v>
      </c>
      <c r="D4516" s="158" t="s">
        <v>268</v>
      </c>
      <c r="E4516" s="156" t="s">
        <v>2723</v>
      </c>
      <c r="F4516" s="159" t="s">
        <v>383</v>
      </c>
      <c r="G4516" s="158" t="s">
        <v>341</v>
      </c>
      <c r="H4516" s="160">
        <v>43282</v>
      </c>
      <c r="I4516" s="160">
        <v>44448</v>
      </c>
      <c r="J4516" s="161" t="s">
        <v>979</v>
      </c>
      <c r="K4516" s="162"/>
      <c r="L4516" s="163" t="s">
        <v>1192</v>
      </c>
      <c r="M4516" s="171">
        <v>0</v>
      </c>
      <c r="N4516" s="164">
        <v>1425</v>
      </c>
      <c r="O4516" s="162">
        <v>28730</v>
      </c>
      <c r="P4516" s="160">
        <v>44448</v>
      </c>
      <c r="Q4516" s="162" t="s">
        <v>2380</v>
      </c>
      <c r="R4516" s="164">
        <v>1425</v>
      </c>
      <c r="S4516" s="163" t="s">
        <v>1183</v>
      </c>
      <c r="T4516" s="163"/>
      <c r="U4516" s="161" t="s">
        <v>10</v>
      </c>
      <c r="V4516" s="161" t="s">
        <v>11</v>
      </c>
      <c r="W4516" s="161" t="s">
        <v>12</v>
      </c>
      <c r="X4516" s="161" t="s">
        <v>13</v>
      </c>
      <c r="Y4516" s="169">
        <v>6210</v>
      </c>
      <c r="Z4516" s="169">
        <v>9221103</v>
      </c>
      <c r="AA4516" s="166">
        <v>1.1307280301527474E-2</v>
      </c>
      <c r="AB4516" s="167" t="s">
        <v>5134</v>
      </c>
      <c r="AC4516" s="168" t="s">
        <v>3245</v>
      </c>
    </row>
    <row r="4517" spans="1:29" ht="15" customHeight="1" x14ac:dyDescent="0.3">
      <c r="A4517" s="156" t="s">
        <v>2981</v>
      </c>
      <c r="B4517" s="157">
        <v>1</v>
      </c>
      <c r="C4517" s="158" t="s">
        <v>1473</v>
      </c>
      <c r="D4517" s="156" t="s">
        <v>268</v>
      </c>
      <c r="E4517" s="156" t="s">
        <v>2723</v>
      </c>
      <c r="F4517" s="158" t="s">
        <v>383</v>
      </c>
      <c r="G4517" s="158" t="s">
        <v>341</v>
      </c>
      <c r="H4517" s="160">
        <v>43282</v>
      </c>
      <c r="I4517" s="160">
        <v>44540</v>
      </c>
      <c r="J4517" s="161" t="s">
        <v>2202</v>
      </c>
      <c r="K4517" s="162" t="s">
        <v>1189</v>
      </c>
      <c r="L4517" s="158" t="s">
        <v>1192</v>
      </c>
      <c r="M4517" s="171">
        <v>0</v>
      </c>
      <c r="N4517" s="171">
        <v>950</v>
      </c>
      <c r="O4517" s="162">
        <v>28931</v>
      </c>
      <c r="P4517" s="160">
        <v>44540</v>
      </c>
      <c r="Q4517" s="162" t="s">
        <v>2455</v>
      </c>
      <c r="R4517" s="171">
        <v>950</v>
      </c>
      <c r="S4517" s="163" t="s">
        <v>1183</v>
      </c>
      <c r="T4517" s="156"/>
      <c r="U4517" s="161" t="s">
        <v>10</v>
      </c>
      <c r="V4517" s="161" t="s">
        <v>11</v>
      </c>
      <c r="W4517" s="161" t="s">
        <v>12</v>
      </c>
      <c r="X4517" s="161" t="s">
        <v>13</v>
      </c>
      <c r="Y4517" s="165">
        <v>6210</v>
      </c>
      <c r="Z4517" s="165">
        <v>9221103</v>
      </c>
      <c r="AA4517" s="166">
        <v>7.5381868676849834E-3</v>
      </c>
      <c r="AB4517" s="158" t="s">
        <v>5134</v>
      </c>
      <c r="AC4517" s="168" t="s">
        <v>3245</v>
      </c>
    </row>
    <row r="4518" spans="1:29" ht="15" customHeight="1" x14ac:dyDescent="0.3">
      <c r="A4518" s="156" t="s">
        <v>2984</v>
      </c>
      <c r="B4518" s="157">
        <v>1</v>
      </c>
      <c r="C4518" s="156" t="s">
        <v>1473</v>
      </c>
      <c r="D4518" s="156" t="s">
        <v>283</v>
      </c>
      <c r="E4518" s="156" t="s">
        <v>2723</v>
      </c>
      <c r="F4518" s="159" t="s">
        <v>383</v>
      </c>
      <c r="G4518" s="156" t="s">
        <v>341</v>
      </c>
      <c r="H4518" s="160">
        <v>43282</v>
      </c>
      <c r="I4518" s="160">
        <v>44279</v>
      </c>
      <c r="J4518" s="161" t="s">
        <v>979</v>
      </c>
      <c r="K4518" s="162"/>
      <c r="L4518" s="163" t="s">
        <v>1192</v>
      </c>
      <c r="M4518" s="171">
        <v>0</v>
      </c>
      <c r="N4518" s="164">
        <v>4750</v>
      </c>
      <c r="O4518" s="162">
        <v>28380</v>
      </c>
      <c r="P4518" s="160">
        <v>44279</v>
      </c>
      <c r="Q4518" s="162" t="s">
        <v>1824</v>
      </c>
      <c r="R4518" s="164">
        <v>4750</v>
      </c>
      <c r="S4518" s="162" t="s">
        <v>1184</v>
      </c>
      <c r="T4518" s="163"/>
      <c r="U4518" s="161" t="s">
        <v>10</v>
      </c>
      <c r="V4518" s="161" t="s">
        <v>11</v>
      </c>
      <c r="W4518" s="161" t="s">
        <v>12</v>
      </c>
      <c r="X4518" s="161" t="s">
        <v>13</v>
      </c>
      <c r="Y4518" s="169">
        <v>6210</v>
      </c>
      <c r="Z4518" s="169">
        <v>9231103</v>
      </c>
      <c r="AA4518" s="166">
        <v>3.7690934338424915E-2</v>
      </c>
      <c r="AB4518" s="158" t="s">
        <v>5135</v>
      </c>
      <c r="AC4518" s="168" t="s">
        <v>3250</v>
      </c>
    </row>
    <row r="4519" spans="1:29" ht="15" customHeight="1" x14ac:dyDescent="0.3">
      <c r="A4519" s="156" t="s">
        <v>2984</v>
      </c>
      <c r="B4519" s="157">
        <v>1</v>
      </c>
      <c r="C4519" s="158" t="s">
        <v>1473</v>
      </c>
      <c r="D4519" s="156" t="s">
        <v>283</v>
      </c>
      <c r="E4519" s="156" t="s">
        <v>2723</v>
      </c>
      <c r="F4519" s="156" t="s">
        <v>383</v>
      </c>
      <c r="G4519" s="158" t="s">
        <v>341</v>
      </c>
      <c r="H4519" s="160">
        <v>43282</v>
      </c>
      <c r="I4519" s="160">
        <v>44279</v>
      </c>
      <c r="J4519" s="161" t="s">
        <v>979</v>
      </c>
      <c r="K4519" s="162"/>
      <c r="L4519" s="158" t="s">
        <v>1192</v>
      </c>
      <c r="M4519" s="171">
        <v>0</v>
      </c>
      <c r="N4519" s="170">
        <v>2375</v>
      </c>
      <c r="O4519" s="162">
        <v>28465</v>
      </c>
      <c r="P4519" s="160">
        <v>44279</v>
      </c>
      <c r="Q4519" s="162" t="s">
        <v>1824</v>
      </c>
      <c r="R4519" s="170">
        <v>2375</v>
      </c>
      <c r="S4519" s="158" t="s">
        <v>1184</v>
      </c>
      <c r="T4519" s="162"/>
      <c r="U4519" s="161" t="s">
        <v>10</v>
      </c>
      <c r="V4519" s="161" t="s">
        <v>11</v>
      </c>
      <c r="W4519" s="161" t="s">
        <v>12</v>
      </c>
      <c r="X4519" s="161" t="s">
        <v>13</v>
      </c>
      <c r="Y4519" s="165">
        <v>6210</v>
      </c>
      <c r="Z4519" s="165">
        <v>9231103</v>
      </c>
      <c r="AA4519" s="166">
        <v>1.8845467169212458E-2</v>
      </c>
      <c r="AB4519" s="167" t="s">
        <v>5135</v>
      </c>
      <c r="AC4519" s="168" t="s">
        <v>3250</v>
      </c>
    </row>
    <row r="4520" spans="1:29" ht="15" customHeight="1" x14ac:dyDescent="0.3">
      <c r="A4520" s="156" t="s">
        <v>2984</v>
      </c>
      <c r="B4520" s="157">
        <v>1</v>
      </c>
      <c r="C4520" s="156" t="s">
        <v>1473</v>
      </c>
      <c r="D4520" s="156" t="s">
        <v>283</v>
      </c>
      <c r="E4520" s="156" t="s">
        <v>2723</v>
      </c>
      <c r="F4520" s="159" t="s">
        <v>383</v>
      </c>
      <c r="G4520" s="156" t="s">
        <v>341</v>
      </c>
      <c r="H4520" s="160">
        <v>43282</v>
      </c>
      <c r="I4520" s="160">
        <v>44342</v>
      </c>
      <c r="J4520" s="161" t="s">
        <v>979</v>
      </c>
      <c r="K4520" s="162"/>
      <c r="L4520" s="156" t="s">
        <v>1192</v>
      </c>
      <c r="M4520" s="171">
        <v>0</v>
      </c>
      <c r="N4520" s="164">
        <v>2375</v>
      </c>
      <c r="O4520" s="162">
        <v>28604</v>
      </c>
      <c r="P4520" s="160">
        <v>44342</v>
      </c>
      <c r="Q4520" s="162" t="s">
        <v>2081</v>
      </c>
      <c r="R4520" s="164">
        <v>2375</v>
      </c>
      <c r="S4520" s="158" t="s">
        <v>1184</v>
      </c>
      <c r="T4520" s="156"/>
      <c r="U4520" s="161" t="s">
        <v>10</v>
      </c>
      <c r="V4520" s="161" t="s">
        <v>11</v>
      </c>
      <c r="W4520" s="161" t="s">
        <v>12</v>
      </c>
      <c r="X4520" s="161" t="s">
        <v>13</v>
      </c>
      <c r="Y4520" s="165">
        <v>6210</v>
      </c>
      <c r="Z4520" s="165">
        <v>9231103</v>
      </c>
      <c r="AA4520" s="166">
        <v>1.8845467169212458E-2</v>
      </c>
      <c r="AB4520" s="183" t="s">
        <v>5135</v>
      </c>
      <c r="AC4520" s="168" t="s">
        <v>3250</v>
      </c>
    </row>
    <row r="4521" spans="1:29" ht="15" customHeight="1" x14ac:dyDescent="0.3">
      <c r="A4521" s="156" t="s">
        <v>2984</v>
      </c>
      <c r="B4521" s="157">
        <v>1</v>
      </c>
      <c r="C4521" s="158" t="s">
        <v>1473</v>
      </c>
      <c r="D4521" s="158" t="s">
        <v>283</v>
      </c>
      <c r="E4521" s="156" t="s">
        <v>2723</v>
      </c>
      <c r="F4521" s="159" t="s">
        <v>383</v>
      </c>
      <c r="G4521" s="158" t="s">
        <v>341</v>
      </c>
      <c r="H4521" s="160">
        <v>43282</v>
      </c>
      <c r="I4521" s="160">
        <v>44448</v>
      </c>
      <c r="J4521" s="161" t="s">
        <v>979</v>
      </c>
      <c r="K4521" s="162"/>
      <c r="L4521" s="163" t="s">
        <v>1192</v>
      </c>
      <c r="M4521" s="171">
        <v>0</v>
      </c>
      <c r="N4521" s="164">
        <v>1425</v>
      </c>
      <c r="O4521" s="162">
        <v>28731</v>
      </c>
      <c r="P4521" s="160">
        <v>44448</v>
      </c>
      <c r="Q4521" s="162" t="s">
        <v>2380</v>
      </c>
      <c r="R4521" s="164">
        <v>1425</v>
      </c>
      <c r="S4521" s="158" t="s">
        <v>1184</v>
      </c>
      <c r="T4521" s="163"/>
      <c r="U4521" s="161" t="s">
        <v>10</v>
      </c>
      <c r="V4521" s="161" t="s">
        <v>11</v>
      </c>
      <c r="W4521" s="161" t="s">
        <v>12</v>
      </c>
      <c r="X4521" s="161" t="s">
        <v>13</v>
      </c>
      <c r="Y4521" s="169">
        <v>6210</v>
      </c>
      <c r="Z4521" s="169">
        <v>9231103</v>
      </c>
      <c r="AA4521" s="166">
        <v>1.1307280301527474E-2</v>
      </c>
      <c r="AB4521" s="158" t="s">
        <v>5135</v>
      </c>
      <c r="AC4521" s="168" t="s">
        <v>3250</v>
      </c>
    </row>
    <row r="4522" spans="1:29" ht="15" customHeight="1" x14ac:dyDescent="0.3">
      <c r="A4522" s="156" t="s">
        <v>2984</v>
      </c>
      <c r="B4522" s="157">
        <v>1</v>
      </c>
      <c r="C4522" s="158" t="s">
        <v>1473</v>
      </c>
      <c r="D4522" s="158" t="s">
        <v>283</v>
      </c>
      <c r="E4522" s="156" t="s">
        <v>2723</v>
      </c>
      <c r="F4522" s="159" t="s">
        <v>383</v>
      </c>
      <c r="G4522" s="158" t="s">
        <v>341</v>
      </c>
      <c r="H4522" s="160">
        <v>43282</v>
      </c>
      <c r="I4522" s="160">
        <v>44615</v>
      </c>
      <c r="J4522" s="161" t="s">
        <v>2202</v>
      </c>
      <c r="K4522" s="162"/>
      <c r="L4522" s="163" t="s">
        <v>1192</v>
      </c>
      <c r="M4522" s="171">
        <v>0</v>
      </c>
      <c r="N4522" s="164">
        <v>950</v>
      </c>
      <c r="O4522" s="162">
        <v>29184</v>
      </c>
      <c r="P4522" s="160">
        <v>44615</v>
      </c>
      <c r="Q4522" s="162" t="s">
        <v>5143</v>
      </c>
      <c r="R4522" s="164">
        <v>950</v>
      </c>
      <c r="S4522" s="158" t="s">
        <v>1184</v>
      </c>
      <c r="T4522" s="163"/>
      <c r="U4522" s="161" t="s">
        <v>10</v>
      </c>
      <c r="V4522" s="161" t="s">
        <v>11</v>
      </c>
      <c r="W4522" s="161" t="s">
        <v>12</v>
      </c>
      <c r="X4522" s="161" t="s">
        <v>13</v>
      </c>
      <c r="Y4522" s="169">
        <v>6210</v>
      </c>
      <c r="Z4522" s="169">
        <v>9231103</v>
      </c>
      <c r="AA4522" s="166">
        <v>7.5381868676849834E-3</v>
      </c>
      <c r="AB4522" s="158" t="s">
        <v>5135</v>
      </c>
      <c r="AC4522" s="168" t="s">
        <v>3250</v>
      </c>
    </row>
    <row r="4523" spans="1:29" ht="15" customHeight="1" x14ac:dyDescent="0.3">
      <c r="A4523" s="156" t="s">
        <v>2984</v>
      </c>
      <c r="B4523" s="157">
        <v>1</v>
      </c>
      <c r="C4523" s="158" t="s">
        <v>1473</v>
      </c>
      <c r="D4523" s="158" t="s">
        <v>283</v>
      </c>
      <c r="E4523" s="156" t="s">
        <v>2723</v>
      </c>
      <c r="F4523" s="159" t="s">
        <v>383</v>
      </c>
      <c r="G4523" s="158" t="s">
        <v>341</v>
      </c>
      <c r="H4523" s="160">
        <v>43282</v>
      </c>
      <c r="I4523" s="160">
        <v>44655</v>
      </c>
      <c r="J4523" s="161" t="s">
        <v>2202</v>
      </c>
      <c r="K4523" s="162"/>
      <c r="L4523" s="156" t="s">
        <v>1192</v>
      </c>
      <c r="M4523" s="171">
        <v>0</v>
      </c>
      <c r="N4523" s="164">
        <v>-950</v>
      </c>
      <c r="O4523" s="162">
        <v>29184</v>
      </c>
      <c r="P4523" s="160">
        <v>44615</v>
      </c>
      <c r="Q4523" s="162" t="s">
        <v>5143</v>
      </c>
      <c r="R4523" s="164">
        <v>-950</v>
      </c>
      <c r="S4523" s="162" t="s">
        <v>1184</v>
      </c>
      <c r="T4523" s="163"/>
      <c r="U4523" s="161" t="s">
        <v>10</v>
      </c>
      <c r="V4523" s="161" t="s">
        <v>11</v>
      </c>
      <c r="W4523" s="161" t="s">
        <v>12</v>
      </c>
      <c r="X4523" s="161" t="s">
        <v>13</v>
      </c>
      <c r="Y4523" s="169">
        <v>6210</v>
      </c>
      <c r="Z4523" s="169">
        <v>9231103</v>
      </c>
      <c r="AA4523" s="166">
        <v>-7.5381868676849834E-3</v>
      </c>
      <c r="AB4523" s="167" t="s">
        <v>5155</v>
      </c>
      <c r="AC4523" s="168" t="s">
        <v>3250</v>
      </c>
    </row>
    <row r="4524" spans="1:29" x14ac:dyDescent="0.3">
      <c r="A4524" s="156" t="s">
        <v>2984</v>
      </c>
      <c r="B4524" s="157">
        <v>1</v>
      </c>
      <c r="C4524" s="158" t="s">
        <v>1473</v>
      </c>
      <c r="D4524" s="158" t="s">
        <v>283</v>
      </c>
      <c r="E4524" s="156" t="s">
        <v>2723</v>
      </c>
      <c r="F4524" s="159" t="s">
        <v>383</v>
      </c>
      <c r="G4524" s="156" t="s">
        <v>341</v>
      </c>
      <c r="H4524" s="160">
        <v>43282</v>
      </c>
      <c r="I4524" s="160">
        <v>44657</v>
      </c>
      <c r="J4524" s="161" t="s">
        <v>2202</v>
      </c>
      <c r="K4524" s="162" t="s">
        <v>1189</v>
      </c>
      <c r="L4524" s="163" t="s">
        <v>1192</v>
      </c>
      <c r="M4524" s="171">
        <v>0</v>
      </c>
      <c r="N4524" s="164">
        <v>950</v>
      </c>
      <c r="O4524" s="162">
        <v>29184</v>
      </c>
      <c r="P4524" s="160">
        <v>44657</v>
      </c>
      <c r="Q4524" s="162" t="s">
        <v>2574</v>
      </c>
      <c r="R4524" s="164">
        <v>950</v>
      </c>
      <c r="S4524" s="163" t="s">
        <v>1184</v>
      </c>
      <c r="T4524" s="163"/>
      <c r="U4524" s="161" t="s">
        <v>10</v>
      </c>
      <c r="V4524" s="161" t="s">
        <v>11</v>
      </c>
      <c r="W4524" s="161" t="s">
        <v>12</v>
      </c>
      <c r="X4524" s="161" t="s">
        <v>13</v>
      </c>
      <c r="Y4524" s="169">
        <v>6210</v>
      </c>
      <c r="Z4524" s="169">
        <v>9231103</v>
      </c>
      <c r="AA4524" s="166">
        <v>7.5381868676849834E-3</v>
      </c>
      <c r="AB4524" s="183" t="s">
        <v>5154</v>
      </c>
      <c r="AC4524" s="168" t="s">
        <v>3250</v>
      </c>
    </row>
    <row r="4525" spans="1:29" x14ac:dyDescent="0.3">
      <c r="A4525" s="156" t="s">
        <v>2988</v>
      </c>
      <c r="B4525" s="157">
        <v>1</v>
      </c>
      <c r="C4525" s="158" t="s">
        <v>1473</v>
      </c>
      <c r="D4525" s="156" t="s">
        <v>235</v>
      </c>
      <c r="E4525" s="156" t="s">
        <v>2723</v>
      </c>
      <c r="F4525" s="156" t="s">
        <v>383</v>
      </c>
      <c r="G4525" s="158" t="s">
        <v>341</v>
      </c>
      <c r="H4525" s="160">
        <v>43282</v>
      </c>
      <c r="I4525" s="160">
        <v>44232</v>
      </c>
      <c r="J4525" s="161" t="s">
        <v>979</v>
      </c>
      <c r="K4525" s="162"/>
      <c r="L4525" s="158" t="s">
        <v>1192</v>
      </c>
      <c r="M4525" s="171">
        <v>0</v>
      </c>
      <c r="N4525" s="170">
        <v>1425</v>
      </c>
      <c r="O4525" s="162">
        <v>28167</v>
      </c>
      <c r="P4525" s="160">
        <v>44232</v>
      </c>
      <c r="Q4525" s="162" t="s">
        <v>1595</v>
      </c>
      <c r="R4525" s="171">
        <v>1425</v>
      </c>
      <c r="S4525" s="158" t="s">
        <v>1185</v>
      </c>
      <c r="T4525" s="162"/>
      <c r="U4525" s="161" t="s">
        <v>10</v>
      </c>
      <c r="V4525" s="161" t="s">
        <v>11</v>
      </c>
      <c r="W4525" s="161" t="s">
        <v>12</v>
      </c>
      <c r="X4525" s="161" t="s">
        <v>13</v>
      </c>
      <c r="Y4525" s="165">
        <v>6210</v>
      </c>
      <c r="Z4525" s="165">
        <v>9241103</v>
      </c>
      <c r="AA4525" s="166">
        <v>1.1307280301527474E-2</v>
      </c>
      <c r="AB4525" s="183" t="s">
        <v>5136</v>
      </c>
      <c r="AC4525" s="168" t="s">
        <v>3255</v>
      </c>
    </row>
    <row r="4526" spans="1:29" x14ac:dyDescent="0.3">
      <c r="A4526" s="156" t="s">
        <v>2988</v>
      </c>
      <c r="B4526" s="157">
        <v>1</v>
      </c>
      <c r="C4526" s="158" t="s">
        <v>1473</v>
      </c>
      <c r="D4526" s="156" t="s">
        <v>235</v>
      </c>
      <c r="E4526" s="156" t="s">
        <v>2723</v>
      </c>
      <c r="F4526" s="159" t="s">
        <v>383</v>
      </c>
      <c r="G4526" s="156" t="s">
        <v>341</v>
      </c>
      <c r="H4526" s="160">
        <v>43282</v>
      </c>
      <c r="I4526" s="160">
        <v>44342</v>
      </c>
      <c r="J4526" s="161" t="s">
        <v>979</v>
      </c>
      <c r="K4526" s="162" t="s">
        <v>1189</v>
      </c>
      <c r="L4526" s="163" t="s">
        <v>1192</v>
      </c>
      <c r="M4526" s="171">
        <v>0</v>
      </c>
      <c r="N4526" s="164">
        <v>950</v>
      </c>
      <c r="O4526" s="162">
        <v>28513</v>
      </c>
      <c r="P4526" s="160">
        <v>44342</v>
      </c>
      <c r="Q4526" s="162" t="s">
        <v>2081</v>
      </c>
      <c r="R4526" s="164">
        <v>950</v>
      </c>
      <c r="S4526" s="162" t="s">
        <v>1185</v>
      </c>
      <c r="T4526" s="163"/>
      <c r="U4526" s="161" t="s">
        <v>10</v>
      </c>
      <c r="V4526" s="161" t="s">
        <v>11</v>
      </c>
      <c r="W4526" s="161" t="s">
        <v>12</v>
      </c>
      <c r="X4526" s="161" t="s">
        <v>13</v>
      </c>
      <c r="Y4526" s="169">
        <v>6210</v>
      </c>
      <c r="Z4526" s="169">
        <v>9241103</v>
      </c>
      <c r="AA4526" s="166">
        <v>7.5381868676849834E-3</v>
      </c>
      <c r="AB4526" s="158" t="s">
        <v>5136</v>
      </c>
      <c r="AC4526" s="168" t="s">
        <v>3255</v>
      </c>
    </row>
    <row r="4527" spans="1:29" x14ac:dyDescent="0.3">
      <c r="A4527" s="156" t="s">
        <v>3000</v>
      </c>
      <c r="B4527" s="157">
        <v>2</v>
      </c>
      <c r="C4527" s="158" t="s">
        <v>1473</v>
      </c>
      <c r="D4527" s="163" t="s">
        <v>284</v>
      </c>
      <c r="E4527" s="156" t="s">
        <v>2723</v>
      </c>
      <c r="F4527" s="159" t="s">
        <v>383</v>
      </c>
      <c r="G4527" s="156" t="s">
        <v>341</v>
      </c>
      <c r="H4527" s="160">
        <v>43282</v>
      </c>
      <c r="I4527" s="160">
        <v>44118</v>
      </c>
      <c r="J4527" s="161" t="s">
        <v>979</v>
      </c>
      <c r="K4527" s="162"/>
      <c r="L4527" s="163" t="s">
        <v>1192</v>
      </c>
      <c r="M4527" s="171">
        <v>0</v>
      </c>
      <c r="N4527" s="164">
        <v>2475</v>
      </c>
      <c r="O4527" s="162">
        <v>28044</v>
      </c>
      <c r="P4527" s="160">
        <v>44118</v>
      </c>
      <c r="Q4527" s="162" t="s">
        <v>1237</v>
      </c>
      <c r="R4527" s="164">
        <v>2475</v>
      </c>
      <c r="S4527" s="162" t="s">
        <v>1186</v>
      </c>
      <c r="T4527" s="163"/>
      <c r="U4527" s="161" t="s">
        <v>10</v>
      </c>
      <c r="V4527" s="161" t="s">
        <v>11</v>
      </c>
      <c r="W4527" s="161" t="s">
        <v>12</v>
      </c>
      <c r="X4527" s="161" t="s">
        <v>13</v>
      </c>
      <c r="Y4527" s="169">
        <v>6210</v>
      </c>
      <c r="Z4527" s="169">
        <v>9301103</v>
      </c>
      <c r="AA4527" s="166">
        <v>1.9638960523705614E-2</v>
      </c>
      <c r="AB4527" s="156" t="s">
        <v>5137</v>
      </c>
      <c r="AC4527" s="168" t="s">
        <v>3285</v>
      </c>
    </row>
    <row r="4528" spans="1:29" x14ac:dyDescent="0.3">
      <c r="A4528" s="156" t="s">
        <v>3000</v>
      </c>
      <c r="B4528" s="157">
        <v>2</v>
      </c>
      <c r="C4528" s="158" t="s">
        <v>1473</v>
      </c>
      <c r="D4528" s="158" t="s">
        <v>284</v>
      </c>
      <c r="E4528" s="156" t="s">
        <v>2723</v>
      </c>
      <c r="F4528" s="159" t="s">
        <v>383</v>
      </c>
      <c r="G4528" s="158" t="s">
        <v>341</v>
      </c>
      <c r="H4528" s="160">
        <v>43282</v>
      </c>
      <c r="I4528" s="160">
        <v>44232</v>
      </c>
      <c r="J4528" s="161" t="s">
        <v>979</v>
      </c>
      <c r="K4528" s="162"/>
      <c r="L4528" s="163" t="s">
        <v>1192</v>
      </c>
      <c r="M4528" s="171">
        <v>0</v>
      </c>
      <c r="N4528" s="164">
        <v>1485</v>
      </c>
      <c r="O4528" s="162">
        <v>28166</v>
      </c>
      <c r="P4528" s="160">
        <v>44232</v>
      </c>
      <c r="Q4528" s="162" t="s">
        <v>1595</v>
      </c>
      <c r="R4528" s="164">
        <v>1485</v>
      </c>
      <c r="S4528" s="163" t="s">
        <v>1186</v>
      </c>
      <c r="T4528" s="163"/>
      <c r="U4528" s="161" t="s">
        <v>10</v>
      </c>
      <c r="V4528" s="161" t="s">
        <v>11</v>
      </c>
      <c r="W4528" s="161" t="s">
        <v>12</v>
      </c>
      <c r="X4528" s="161" t="s">
        <v>13</v>
      </c>
      <c r="Y4528" s="169">
        <v>6210</v>
      </c>
      <c r="Z4528" s="169">
        <v>9301103</v>
      </c>
      <c r="AA4528" s="166">
        <v>1.1783376314223368E-2</v>
      </c>
      <c r="AB4528" s="167" t="s">
        <v>5137</v>
      </c>
      <c r="AC4528" s="168" t="s">
        <v>3285</v>
      </c>
    </row>
    <row r="4529" spans="1:29" x14ac:dyDescent="0.3">
      <c r="A4529" s="156" t="s">
        <v>3000</v>
      </c>
      <c r="B4529" s="157">
        <v>2</v>
      </c>
      <c r="C4529" s="158" t="s">
        <v>1473</v>
      </c>
      <c r="D4529" s="158" t="s">
        <v>284</v>
      </c>
      <c r="E4529" s="156" t="s">
        <v>2723</v>
      </c>
      <c r="F4529" s="159" t="s">
        <v>383</v>
      </c>
      <c r="G4529" s="158" t="s">
        <v>341</v>
      </c>
      <c r="H4529" s="160">
        <v>43282</v>
      </c>
      <c r="I4529" s="160">
        <v>44279</v>
      </c>
      <c r="J4529" s="161" t="s">
        <v>979</v>
      </c>
      <c r="K4529" s="162" t="s">
        <v>1189</v>
      </c>
      <c r="L4529" s="163" t="s">
        <v>1192</v>
      </c>
      <c r="M4529" s="171">
        <v>0</v>
      </c>
      <c r="N4529" s="164">
        <v>990</v>
      </c>
      <c r="O4529" s="162">
        <v>28462</v>
      </c>
      <c r="P4529" s="160">
        <v>44279</v>
      </c>
      <c r="Q4529" s="162" t="s">
        <v>1824</v>
      </c>
      <c r="R4529" s="164">
        <v>990</v>
      </c>
      <c r="S4529" s="163" t="s">
        <v>1186</v>
      </c>
      <c r="T4529" s="163"/>
      <c r="U4529" s="161" t="s">
        <v>10</v>
      </c>
      <c r="V4529" s="161" t="s">
        <v>11</v>
      </c>
      <c r="W4529" s="161" t="s">
        <v>12</v>
      </c>
      <c r="X4529" s="161" t="s">
        <v>13</v>
      </c>
      <c r="Y4529" s="165">
        <v>6210</v>
      </c>
      <c r="Z4529" s="165">
        <v>9301103</v>
      </c>
      <c r="AA4529" s="166">
        <v>7.8555842094822463E-3</v>
      </c>
      <c r="AB4529" s="167" t="s">
        <v>5137</v>
      </c>
      <c r="AC4529" s="168" t="s">
        <v>3285</v>
      </c>
    </row>
    <row r="4530" spans="1:29" x14ac:dyDescent="0.3">
      <c r="A4530" s="156" t="s">
        <v>3010</v>
      </c>
      <c r="B4530" s="157">
        <v>8</v>
      </c>
      <c r="C4530" s="158" t="s">
        <v>1473</v>
      </c>
      <c r="D4530" s="158" t="s">
        <v>415</v>
      </c>
      <c r="E4530" s="156" t="s">
        <v>2723</v>
      </c>
      <c r="F4530" s="159" t="s">
        <v>383</v>
      </c>
      <c r="G4530" s="158" t="s">
        <v>341</v>
      </c>
      <c r="H4530" s="160">
        <v>43282</v>
      </c>
      <c r="I4530" s="160">
        <v>44118</v>
      </c>
      <c r="J4530" s="161" t="s">
        <v>979</v>
      </c>
      <c r="K4530" s="162"/>
      <c r="L4530" s="163" t="s">
        <v>1192</v>
      </c>
      <c r="M4530" s="171">
        <v>0</v>
      </c>
      <c r="N4530" s="164">
        <v>2275</v>
      </c>
      <c r="O4530" s="162">
        <v>28044</v>
      </c>
      <c r="P4530" s="160">
        <v>44118</v>
      </c>
      <c r="Q4530" s="162" t="s">
        <v>1237</v>
      </c>
      <c r="R4530" s="164">
        <v>2275</v>
      </c>
      <c r="S4530" s="163" t="s">
        <v>6151</v>
      </c>
      <c r="T4530" s="163"/>
      <c r="U4530" s="161" t="s">
        <v>10</v>
      </c>
      <c r="V4530" s="161" t="s">
        <v>11</v>
      </c>
      <c r="W4530" s="161" t="s">
        <v>12</v>
      </c>
      <c r="X4530" s="161" t="s">
        <v>13</v>
      </c>
      <c r="Y4530" s="165">
        <v>6210</v>
      </c>
      <c r="Z4530" s="165">
        <v>9441103</v>
      </c>
      <c r="AA4530" s="166">
        <v>1.8051973814719301E-2</v>
      </c>
      <c r="AB4530" s="167" t="s">
        <v>5138</v>
      </c>
      <c r="AC4530" s="168" t="s">
        <v>3310</v>
      </c>
    </row>
    <row r="4531" spans="1:29" x14ac:dyDescent="0.3">
      <c r="A4531" s="156" t="s">
        <v>3010</v>
      </c>
      <c r="B4531" s="157">
        <v>8</v>
      </c>
      <c r="C4531" s="156" t="s">
        <v>1473</v>
      </c>
      <c r="D4531" s="156" t="s">
        <v>415</v>
      </c>
      <c r="E4531" s="156" t="s">
        <v>2723</v>
      </c>
      <c r="F4531" s="159" t="s">
        <v>383</v>
      </c>
      <c r="G4531" s="156" t="s">
        <v>341</v>
      </c>
      <c r="H4531" s="160">
        <v>43282</v>
      </c>
      <c r="I4531" s="160">
        <v>44203</v>
      </c>
      <c r="J4531" s="161" t="s">
        <v>979</v>
      </c>
      <c r="K4531" s="162"/>
      <c r="L4531" s="163" t="s">
        <v>1192</v>
      </c>
      <c r="M4531" s="171">
        <v>0</v>
      </c>
      <c r="N4531" s="164">
        <v>2275</v>
      </c>
      <c r="O4531" s="162">
        <v>28118</v>
      </c>
      <c r="P4531" s="160">
        <v>44203</v>
      </c>
      <c r="Q4531" s="162" t="s">
        <v>1503</v>
      </c>
      <c r="R4531" s="164">
        <v>2275</v>
      </c>
      <c r="S4531" s="162" t="s">
        <v>6151</v>
      </c>
      <c r="T4531" s="163"/>
      <c r="U4531" s="161" t="s">
        <v>10</v>
      </c>
      <c r="V4531" s="161" t="s">
        <v>11</v>
      </c>
      <c r="W4531" s="161" t="s">
        <v>12</v>
      </c>
      <c r="X4531" s="161" t="s">
        <v>13</v>
      </c>
      <c r="Y4531" s="169">
        <v>6210</v>
      </c>
      <c r="Z4531" s="169">
        <v>9441103</v>
      </c>
      <c r="AA4531" s="166">
        <v>1.8051973814719301E-2</v>
      </c>
      <c r="AB4531" s="158" t="s">
        <v>5138</v>
      </c>
      <c r="AC4531" s="168" t="s">
        <v>3310</v>
      </c>
    </row>
    <row r="4532" spans="1:29" x14ac:dyDescent="0.3">
      <c r="A4532" s="156" t="s">
        <v>3010</v>
      </c>
      <c r="B4532" s="157">
        <v>8</v>
      </c>
      <c r="C4532" s="158" t="s">
        <v>1473</v>
      </c>
      <c r="D4532" s="158" t="s">
        <v>415</v>
      </c>
      <c r="E4532" s="156" t="s">
        <v>2723</v>
      </c>
      <c r="F4532" s="159" t="s">
        <v>383</v>
      </c>
      <c r="G4532" s="156" t="s">
        <v>341</v>
      </c>
      <c r="H4532" s="160">
        <v>43282</v>
      </c>
      <c r="I4532" s="160">
        <v>44232</v>
      </c>
      <c r="J4532" s="161" t="s">
        <v>979</v>
      </c>
      <c r="K4532" s="162"/>
      <c r="L4532" s="163" t="s">
        <v>1192</v>
      </c>
      <c r="M4532" s="171">
        <v>0</v>
      </c>
      <c r="N4532" s="164">
        <v>2275</v>
      </c>
      <c r="O4532" s="162">
        <v>28162</v>
      </c>
      <c r="P4532" s="160">
        <v>44232</v>
      </c>
      <c r="Q4532" s="162" t="s">
        <v>1595</v>
      </c>
      <c r="R4532" s="164">
        <v>2275</v>
      </c>
      <c r="S4532" s="158" t="s">
        <v>6151</v>
      </c>
      <c r="T4532" s="163"/>
      <c r="U4532" s="161" t="s">
        <v>10</v>
      </c>
      <c r="V4532" s="161" t="s">
        <v>11</v>
      </c>
      <c r="W4532" s="161" t="s">
        <v>12</v>
      </c>
      <c r="X4532" s="161" t="s">
        <v>13</v>
      </c>
      <c r="Y4532" s="169">
        <v>6210</v>
      </c>
      <c r="Z4532" s="165">
        <v>9441103</v>
      </c>
      <c r="AA4532" s="166">
        <v>1.8051973814719301E-2</v>
      </c>
      <c r="AB4532" s="158" t="s">
        <v>5138</v>
      </c>
      <c r="AC4532" s="168" t="s">
        <v>3310</v>
      </c>
    </row>
    <row r="4533" spans="1:29" x14ac:dyDescent="0.3">
      <c r="A4533" s="156" t="s">
        <v>3010</v>
      </c>
      <c r="B4533" s="157">
        <v>8</v>
      </c>
      <c r="C4533" s="158" t="s">
        <v>1473</v>
      </c>
      <c r="D4533" s="158" t="s">
        <v>415</v>
      </c>
      <c r="E4533" s="156" t="s">
        <v>2723</v>
      </c>
      <c r="F4533" s="159" t="s">
        <v>383</v>
      </c>
      <c r="G4533" s="156" t="s">
        <v>341</v>
      </c>
      <c r="H4533" s="160">
        <v>43282</v>
      </c>
      <c r="I4533" s="160">
        <v>44236</v>
      </c>
      <c r="J4533" s="161" t="s">
        <v>979</v>
      </c>
      <c r="K4533" s="162"/>
      <c r="L4533" s="163" t="s">
        <v>1192</v>
      </c>
      <c r="M4533" s="171">
        <v>0</v>
      </c>
      <c r="N4533" s="164">
        <v>3640</v>
      </c>
      <c r="O4533" s="162">
        <v>28274</v>
      </c>
      <c r="P4533" s="160">
        <v>44236</v>
      </c>
      <c r="Q4533" s="162" t="s">
        <v>1624</v>
      </c>
      <c r="R4533" s="164">
        <v>3640</v>
      </c>
      <c r="S4533" s="162" t="s">
        <v>6151</v>
      </c>
      <c r="T4533" s="163"/>
      <c r="U4533" s="161" t="s">
        <v>10</v>
      </c>
      <c r="V4533" s="161" t="s">
        <v>11</v>
      </c>
      <c r="W4533" s="161" t="s">
        <v>12</v>
      </c>
      <c r="X4533" s="161" t="s">
        <v>13</v>
      </c>
      <c r="Y4533" s="169">
        <v>6210</v>
      </c>
      <c r="Z4533" s="169">
        <v>9441103</v>
      </c>
      <c r="AA4533" s="166">
        <v>2.8883158103550882E-2</v>
      </c>
      <c r="AB4533" s="158" t="s">
        <v>5138</v>
      </c>
      <c r="AC4533" s="168" t="s">
        <v>3310</v>
      </c>
    </row>
    <row r="4534" spans="1:29" x14ac:dyDescent="0.3">
      <c r="A4534" s="156" t="s">
        <v>3010</v>
      </c>
      <c r="B4534" s="157">
        <v>8</v>
      </c>
      <c r="C4534" s="158" t="s">
        <v>1473</v>
      </c>
      <c r="D4534" s="158" t="s">
        <v>415</v>
      </c>
      <c r="E4534" s="156" t="s">
        <v>2723</v>
      </c>
      <c r="F4534" s="159" t="s">
        <v>383</v>
      </c>
      <c r="G4534" s="158" t="s">
        <v>341</v>
      </c>
      <c r="H4534" s="160">
        <v>43282</v>
      </c>
      <c r="I4534" s="160">
        <v>44497</v>
      </c>
      <c r="J4534" s="161" t="s">
        <v>2202</v>
      </c>
      <c r="K4534" s="162" t="s">
        <v>1189</v>
      </c>
      <c r="L4534" s="163" t="s">
        <v>1192</v>
      </c>
      <c r="M4534" s="171">
        <v>0</v>
      </c>
      <c r="N4534" s="164">
        <v>910</v>
      </c>
      <c r="O4534" s="162">
        <v>28874</v>
      </c>
      <c r="P4534" s="160">
        <v>44497</v>
      </c>
      <c r="Q4534" s="162" t="s">
        <v>2438</v>
      </c>
      <c r="R4534" s="164">
        <v>910</v>
      </c>
      <c r="S4534" s="163" t="s">
        <v>6151</v>
      </c>
      <c r="T4534" s="163"/>
      <c r="U4534" s="161" t="s">
        <v>10</v>
      </c>
      <c r="V4534" s="161" t="s">
        <v>11</v>
      </c>
      <c r="W4534" s="161" t="s">
        <v>12</v>
      </c>
      <c r="X4534" s="161" t="s">
        <v>13</v>
      </c>
      <c r="Y4534" s="169">
        <v>6210</v>
      </c>
      <c r="Z4534" s="169">
        <v>9441103</v>
      </c>
      <c r="AA4534" s="166">
        <v>7.2207895258877206E-3</v>
      </c>
      <c r="AB4534" s="174" t="s">
        <v>5138</v>
      </c>
      <c r="AC4534" s="168" t="s">
        <v>3310</v>
      </c>
    </row>
    <row r="4535" spans="1:29" x14ac:dyDescent="0.3">
      <c r="A4535" s="156" t="s">
        <v>3013</v>
      </c>
      <c r="B4535" s="157">
        <v>5</v>
      </c>
      <c r="C4535" s="158" t="s">
        <v>1473</v>
      </c>
      <c r="D4535" s="158" t="s">
        <v>317</v>
      </c>
      <c r="E4535" s="156" t="s">
        <v>2723</v>
      </c>
      <c r="F4535" s="159" t="s">
        <v>383</v>
      </c>
      <c r="G4535" s="158" t="s">
        <v>341</v>
      </c>
      <c r="H4535" s="160">
        <v>43282</v>
      </c>
      <c r="I4535" s="160">
        <v>44203</v>
      </c>
      <c r="J4535" s="161" t="s">
        <v>979</v>
      </c>
      <c r="K4535" s="162"/>
      <c r="L4535" s="163" t="s">
        <v>1192</v>
      </c>
      <c r="M4535" s="171">
        <v>0</v>
      </c>
      <c r="N4535" s="164">
        <v>2275</v>
      </c>
      <c r="O4535" s="162">
        <v>28122</v>
      </c>
      <c r="P4535" s="160">
        <v>44203</v>
      </c>
      <c r="Q4535" s="162" t="s">
        <v>1503</v>
      </c>
      <c r="R4535" s="164">
        <v>2275</v>
      </c>
      <c r="S4535" s="163" t="s">
        <v>1188</v>
      </c>
      <c r="T4535" s="163"/>
      <c r="U4535" s="161" t="s">
        <v>10</v>
      </c>
      <c r="V4535" s="161" t="s">
        <v>11</v>
      </c>
      <c r="W4535" s="161" t="s">
        <v>12</v>
      </c>
      <c r="X4535" s="161" t="s">
        <v>13</v>
      </c>
      <c r="Y4535" s="169">
        <v>6210</v>
      </c>
      <c r="Z4535" s="169">
        <v>9421103</v>
      </c>
      <c r="AA4535" s="166">
        <v>1.8051973814719301E-2</v>
      </c>
      <c r="AB4535" s="174" t="s">
        <v>5139</v>
      </c>
      <c r="AC4535" s="168" t="s">
        <v>3325</v>
      </c>
    </row>
    <row r="4536" spans="1:29" x14ac:dyDescent="0.3">
      <c r="A4536" s="156" t="s">
        <v>3013</v>
      </c>
      <c r="B4536" s="157">
        <v>5</v>
      </c>
      <c r="C4536" s="158" t="s">
        <v>1473</v>
      </c>
      <c r="D4536" s="158" t="s">
        <v>317</v>
      </c>
      <c r="E4536" s="156" t="s">
        <v>2723</v>
      </c>
      <c r="F4536" s="159" t="s">
        <v>383</v>
      </c>
      <c r="G4536" s="158" t="s">
        <v>341</v>
      </c>
      <c r="H4536" s="160">
        <v>43282</v>
      </c>
      <c r="I4536" s="160">
        <v>44232</v>
      </c>
      <c r="J4536" s="161" t="s">
        <v>979</v>
      </c>
      <c r="K4536" s="162"/>
      <c r="L4536" s="158" t="s">
        <v>1192</v>
      </c>
      <c r="M4536" s="171">
        <v>0</v>
      </c>
      <c r="N4536" s="164">
        <v>2275</v>
      </c>
      <c r="O4536" s="158">
        <v>28164</v>
      </c>
      <c r="P4536" s="160">
        <v>44232</v>
      </c>
      <c r="Q4536" s="162" t="s">
        <v>1595</v>
      </c>
      <c r="R4536" s="164">
        <v>2275</v>
      </c>
      <c r="S4536" s="163" t="s">
        <v>1188</v>
      </c>
      <c r="T4536" s="163"/>
      <c r="U4536" s="161" t="s">
        <v>10</v>
      </c>
      <c r="V4536" s="161" t="s">
        <v>11</v>
      </c>
      <c r="W4536" s="161" t="s">
        <v>12</v>
      </c>
      <c r="X4536" s="161" t="s">
        <v>13</v>
      </c>
      <c r="Y4536" s="169">
        <v>6210</v>
      </c>
      <c r="Z4536" s="169">
        <v>9421103</v>
      </c>
      <c r="AA4536" s="166">
        <v>1.8051973814719301E-2</v>
      </c>
      <c r="AB4536" s="167" t="s">
        <v>5139</v>
      </c>
      <c r="AC4536" s="168" t="s">
        <v>3325</v>
      </c>
    </row>
    <row r="4537" spans="1:29" x14ac:dyDescent="0.3">
      <c r="A4537" s="156" t="s">
        <v>3013</v>
      </c>
      <c r="B4537" s="157">
        <v>5</v>
      </c>
      <c r="C4537" s="158" t="s">
        <v>1473</v>
      </c>
      <c r="D4537" s="158" t="s">
        <v>317</v>
      </c>
      <c r="E4537" s="156" t="s">
        <v>2723</v>
      </c>
      <c r="F4537" s="158" t="s">
        <v>383</v>
      </c>
      <c r="G4537" s="158" t="s">
        <v>341</v>
      </c>
      <c r="H4537" s="160">
        <v>43282</v>
      </c>
      <c r="I4537" s="160">
        <v>44279</v>
      </c>
      <c r="J4537" s="161" t="s">
        <v>979</v>
      </c>
      <c r="K4537" s="162"/>
      <c r="L4537" s="158" t="s">
        <v>1192</v>
      </c>
      <c r="M4537" s="171">
        <v>0</v>
      </c>
      <c r="N4537" s="171">
        <v>2275</v>
      </c>
      <c r="O4537" s="158">
        <v>28468</v>
      </c>
      <c r="P4537" s="160">
        <v>44279</v>
      </c>
      <c r="Q4537" s="162" t="s">
        <v>1824</v>
      </c>
      <c r="R4537" s="171">
        <v>2275</v>
      </c>
      <c r="S4537" s="162" t="s">
        <v>1188</v>
      </c>
      <c r="T4537" s="156"/>
      <c r="U4537" s="161" t="s">
        <v>10</v>
      </c>
      <c r="V4537" s="161" t="s">
        <v>11</v>
      </c>
      <c r="W4537" s="161" t="s">
        <v>12</v>
      </c>
      <c r="X4537" s="161" t="s">
        <v>13</v>
      </c>
      <c r="Y4537" s="165">
        <v>6210</v>
      </c>
      <c r="Z4537" s="165">
        <v>9421103</v>
      </c>
      <c r="AA4537" s="166">
        <v>1.8051973814719301E-2</v>
      </c>
      <c r="AB4537" s="158" t="s">
        <v>5139</v>
      </c>
      <c r="AC4537" s="168" t="s">
        <v>3325</v>
      </c>
    </row>
    <row r="4538" spans="1:29" x14ac:dyDescent="0.3">
      <c r="A4538" s="156" t="s">
        <v>3013</v>
      </c>
      <c r="B4538" s="157">
        <v>5</v>
      </c>
      <c r="C4538" s="158" t="s">
        <v>1473</v>
      </c>
      <c r="D4538" s="158" t="s">
        <v>317</v>
      </c>
      <c r="E4538" s="156" t="s">
        <v>2723</v>
      </c>
      <c r="F4538" s="159" t="s">
        <v>383</v>
      </c>
      <c r="G4538" s="158" t="s">
        <v>341</v>
      </c>
      <c r="H4538" s="160">
        <v>43282</v>
      </c>
      <c r="I4538" s="160">
        <v>44987</v>
      </c>
      <c r="J4538" s="161" t="s">
        <v>2671</v>
      </c>
      <c r="K4538" s="162"/>
      <c r="L4538" s="163" t="s">
        <v>1192</v>
      </c>
      <c r="M4538" s="171">
        <v>4550</v>
      </c>
      <c r="N4538" s="164">
        <v>4550</v>
      </c>
      <c r="O4538" s="158"/>
      <c r="P4538" s="160"/>
      <c r="Q4538" s="162"/>
      <c r="R4538" s="164">
        <v>0</v>
      </c>
      <c r="S4538" s="163" t="s">
        <v>1188</v>
      </c>
      <c r="T4538" s="163"/>
      <c r="U4538" s="161" t="s">
        <v>10</v>
      </c>
      <c r="V4538" s="161" t="s">
        <v>11</v>
      </c>
      <c r="W4538" s="161" t="s">
        <v>12</v>
      </c>
      <c r="X4538" s="161" t="s">
        <v>13</v>
      </c>
      <c r="Y4538" s="169">
        <v>6210</v>
      </c>
      <c r="Z4538" s="169">
        <v>9421103</v>
      </c>
      <c r="AA4538" s="166">
        <v>0</v>
      </c>
      <c r="AB4538" s="167" t="s">
        <v>5140</v>
      </c>
      <c r="AC4538" s="168" t="s">
        <v>3325</v>
      </c>
    </row>
    <row r="4539" spans="1:29" x14ac:dyDescent="0.3">
      <c r="A4539" s="156" t="s">
        <v>3013</v>
      </c>
      <c r="B4539" s="157">
        <v>5</v>
      </c>
      <c r="C4539" s="158" t="s">
        <v>1473</v>
      </c>
      <c r="D4539" s="156" t="s">
        <v>317</v>
      </c>
      <c r="E4539" s="156" t="s">
        <v>2723</v>
      </c>
      <c r="F4539" s="158" t="s">
        <v>383</v>
      </c>
      <c r="G4539" s="158" t="s">
        <v>341</v>
      </c>
      <c r="H4539" s="179">
        <v>43282</v>
      </c>
      <c r="I4539" s="179">
        <v>44988</v>
      </c>
      <c r="J4539" s="161" t="s">
        <v>2671</v>
      </c>
      <c r="K4539" s="162" t="s">
        <v>1189</v>
      </c>
      <c r="L4539" s="158" t="s">
        <v>1192</v>
      </c>
      <c r="M4539" s="171">
        <v>-4550</v>
      </c>
      <c r="N4539" s="171">
        <v>-4550</v>
      </c>
      <c r="O4539" s="162"/>
      <c r="P4539" s="160"/>
      <c r="Q4539" s="162"/>
      <c r="R4539" s="171">
        <v>0</v>
      </c>
      <c r="S4539" s="158" t="s">
        <v>1188</v>
      </c>
      <c r="T4539" s="156"/>
      <c r="U4539" s="161" t="s">
        <v>10</v>
      </c>
      <c r="V4539" s="161" t="s">
        <v>11</v>
      </c>
      <c r="W4539" s="161" t="s">
        <v>12</v>
      </c>
      <c r="X4539" s="161" t="s">
        <v>13</v>
      </c>
      <c r="Y4539" s="165">
        <v>6210</v>
      </c>
      <c r="Z4539" s="165">
        <v>9421103</v>
      </c>
      <c r="AA4539" s="166">
        <v>0</v>
      </c>
      <c r="AB4539" s="158" t="s">
        <v>5141</v>
      </c>
      <c r="AC4539" s="168" t="s">
        <v>3325</v>
      </c>
    </row>
    <row r="4540" spans="1:29" x14ac:dyDescent="0.3">
      <c r="A4540" s="156" t="s">
        <v>3018</v>
      </c>
      <c r="B4540" s="157">
        <v>2</v>
      </c>
      <c r="C4540" s="158" t="s">
        <v>1473</v>
      </c>
      <c r="D4540" s="158" t="s">
        <v>285</v>
      </c>
      <c r="E4540" s="156" t="s">
        <v>2723</v>
      </c>
      <c r="F4540" s="159" t="s">
        <v>383</v>
      </c>
      <c r="G4540" s="158" t="s">
        <v>341</v>
      </c>
      <c r="H4540" s="160">
        <v>43282</v>
      </c>
      <c r="I4540" s="160">
        <v>44203</v>
      </c>
      <c r="J4540" s="161" t="s">
        <v>979</v>
      </c>
      <c r="K4540" s="162"/>
      <c r="L4540" s="163" t="s">
        <v>1192</v>
      </c>
      <c r="M4540" s="171">
        <v>0</v>
      </c>
      <c r="N4540" s="164">
        <v>2375</v>
      </c>
      <c r="O4540" s="162">
        <v>28123</v>
      </c>
      <c r="P4540" s="160">
        <v>44203</v>
      </c>
      <c r="Q4540" s="162" t="s">
        <v>1503</v>
      </c>
      <c r="R4540" s="164">
        <v>2375</v>
      </c>
      <c r="S4540" s="163" t="s">
        <v>1526</v>
      </c>
      <c r="T4540" s="163"/>
      <c r="U4540" s="161" t="s">
        <v>10</v>
      </c>
      <c r="V4540" s="161" t="s">
        <v>11</v>
      </c>
      <c r="W4540" s="161" t="s">
        <v>12</v>
      </c>
      <c r="X4540" s="161" t="s">
        <v>13</v>
      </c>
      <c r="Y4540" s="169">
        <v>6210</v>
      </c>
      <c r="Z4540" s="165">
        <v>9381103</v>
      </c>
      <c r="AA4540" s="166">
        <v>1.8845467169212458E-2</v>
      </c>
      <c r="AB4540" s="167" t="s">
        <v>5142</v>
      </c>
      <c r="AC4540" s="168" t="s">
        <v>3335</v>
      </c>
    </row>
    <row r="4541" spans="1:29" x14ac:dyDescent="0.3">
      <c r="A4541" s="156" t="s">
        <v>3018</v>
      </c>
      <c r="B4541" s="157">
        <v>2</v>
      </c>
      <c r="C4541" s="158" t="s">
        <v>1473</v>
      </c>
      <c r="D4541" s="158" t="s">
        <v>285</v>
      </c>
      <c r="E4541" s="156" t="s">
        <v>2723</v>
      </c>
      <c r="F4541" s="159" t="s">
        <v>383</v>
      </c>
      <c r="G4541" s="158" t="s">
        <v>341</v>
      </c>
      <c r="H4541" s="160">
        <v>43282</v>
      </c>
      <c r="I4541" s="160">
        <v>44279</v>
      </c>
      <c r="J4541" s="161" t="s">
        <v>979</v>
      </c>
      <c r="K4541" s="162"/>
      <c r="L4541" s="163" t="s">
        <v>1192</v>
      </c>
      <c r="M4541" s="171">
        <v>0</v>
      </c>
      <c r="N4541" s="164">
        <v>4750</v>
      </c>
      <c r="O4541" s="162">
        <v>28382</v>
      </c>
      <c r="P4541" s="160">
        <v>44279</v>
      </c>
      <c r="Q4541" s="162" t="s">
        <v>1824</v>
      </c>
      <c r="R4541" s="164">
        <v>4750</v>
      </c>
      <c r="S4541" s="163" t="s">
        <v>1526</v>
      </c>
      <c r="T4541" s="163"/>
      <c r="U4541" s="161" t="s">
        <v>10</v>
      </c>
      <c r="V4541" s="161" t="s">
        <v>11</v>
      </c>
      <c r="W4541" s="161" t="s">
        <v>12</v>
      </c>
      <c r="X4541" s="161" t="s">
        <v>13</v>
      </c>
      <c r="Y4541" s="169">
        <v>6210</v>
      </c>
      <c r="Z4541" s="169">
        <v>9381103</v>
      </c>
      <c r="AA4541" s="166">
        <v>3.7690934338424915E-2</v>
      </c>
      <c r="AB4541" s="167" t="s">
        <v>5142</v>
      </c>
      <c r="AC4541" s="168" t="s">
        <v>3335</v>
      </c>
    </row>
    <row r="4542" spans="1:29" x14ac:dyDescent="0.3">
      <c r="A4542" s="156" t="s">
        <v>3018</v>
      </c>
      <c r="B4542" s="157">
        <v>2</v>
      </c>
      <c r="C4542" s="158" t="s">
        <v>1473</v>
      </c>
      <c r="D4542" s="158" t="s">
        <v>285</v>
      </c>
      <c r="E4542" s="156" t="s">
        <v>2723</v>
      </c>
      <c r="F4542" s="159" t="s">
        <v>383</v>
      </c>
      <c r="G4542" s="158" t="s">
        <v>341</v>
      </c>
      <c r="H4542" s="160">
        <v>43282</v>
      </c>
      <c r="I4542" s="160">
        <v>44279</v>
      </c>
      <c r="J4542" s="161" t="s">
        <v>979</v>
      </c>
      <c r="K4542" s="162"/>
      <c r="L4542" s="163" t="s">
        <v>1192</v>
      </c>
      <c r="M4542" s="171">
        <v>0</v>
      </c>
      <c r="N4542" s="164">
        <v>2375</v>
      </c>
      <c r="O4542" s="162">
        <v>28467</v>
      </c>
      <c r="P4542" s="160">
        <v>44279</v>
      </c>
      <c r="Q4542" s="162" t="s">
        <v>1824</v>
      </c>
      <c r="R4542" s="164">
        <v>2375</v>
      </c>
      <c r="S4542" s="163" t="s">
        <v>1526</v>
      </c>
      <c r="T4542" s="163"/>
      <c r="U4542" s="161" t="s">
        <v>10</v>
      </c>
      <c r="V4542" s="161" t="s">
        <v>11</v>
      </c>
      <c r="W4542" s="161" t="s">
        <v>12</v>
      </c>
      <c r="X4542" s="161" t="s">
        <v>13</v>
      </c>
      <c r="Y4542" s="169">
        <v>6210</v>
      </c>
      <c r="Z4542" s="169">
        <v>9381103</v>
      </c>
      <c r="AA4542" s="166">
        <v>1.8845467169212458E-2</v>
      </c>
      <c r="AB4542" s="174" t="s">
        <v>5142</v>
      </c>
      <c r="AC4542" s="168" t="s">
        <v>3335</v>
      </c>
    </row>
    <row r="4543" spans="1:29" x14ac:dyDescent="0.3">
      <c r="A4543" s="156" t="s">
        <v>3018</v>
      </c>
      <c r="B4543" s="157">
        <v>2</v>
      </c>
      <c r="C4543" s="158" t="s">
        <v>1473</v>
      </c>
      <c r="D4543" s="158" t="s">
        <v>285</v>
      </c>
      <c r="E4543" s="156" t="s">
        <v>2723</v>
      </c>
      <c r="F4543" s="159" t="s">
        <v>383</v>
      </c>
      <c r="G4543" s="158" t="s">
        <v>341</v>
      </c>
      <c r="H4543" s="160">
        <v>43282</v>
      </c>
      <c r="I4543" s="160">
        <v>44448</v>
      </c>
      <c r="J4543" s="161" t="s">
        <v>979</v>
      </c>
      <c r="K4543" s="162"/>
      <c r="L4543" s="163" t="s">
        <v>1192</v>
      </c>
      <c r="M4543" s="171">
        <v>0</v>
      </c>
      <c r="N4543" s="164">
        <v>1425</v>
      </c>
      <c r="O4543" s="162">
        <v>28727</v>
      </c>
      <c r="P4543" s="160">
        <v>44448</v>
      </c>
      <c r="Q4543" s="162" t="s">
        <v>2380</v>
      </c>
      <c r="R4543" s="164">
        <v>1425</v>
      </c>
      <c r="S4543" s="163" t="s">
        <v>1526</v>
      </c>
      <c r="T4543" s="163"/>
      <c r="U4543" s="161" t="s">
        <v>10</v>
      </c>
      <c r="V4543" s="161" t="s">
        <v>11</v>
      </c>
      <c r="W4543" s="161" t="s">
        <v>12</v>
      </c>
      <c r="X4543" s="161" t="s">
        <v>13</v>
      </c>
      <c r="Y4543" s="169">
        <v>6210</v>
      </c>
      <c r="Z4543" s="169">
        <v>9381103</v>
      </c>
      <c r="AA4543" s="166">
        <v>1.1307280301527474E-2</v>
      </c>
      <c r="AB4543" s="175" t="s">
        <v>5142</v>
      </c>
      <c r="AC4543" s="168" t="s">
        <v>3335</v>
      </c>
    </row>
    <row r="4544" spans="1:29" x14ac:dyDescent="0.3">
      <c r="A4544" s="156" t="s">
        <v>3018</v>
      </c>
      <c r="B4544" s="157">
        <v>2</v>
      </c>
      <c r="C4544" s="158" t="s">
        <v>1473</v>
      </c>
      <c r="D4544" s="163" t="s">
        <v>285</v>
      </c>
      <c r="E4544" s="156" t="s">
        <v>2723</v>
      </c>
      <c r="F4544" s="159" t="s">
        <v>383</v>
      </c>
      <c r="G4544" s="158" t="s">
        <v>341</v>
      </c>
      <c r="H4544" s="160">
        <v>43282</v>
      </c>
      <c r="I4544" s="160">
        <v>44615</v>
      </c>
      <c r="J4544" s="161" t="s">
        <v>2202</v>
      </c>
      <c r="K4544" s="162"/>
      <c r="L4544" s="163" t="s">
        <v>1192</v>
      </c>
      <c r="M4544" s="171">
        <v>0</v>
      </c>
      <c r="N4544" s="164">
        <v>950</v>
      </c>
      <c r="O4544" s="162">
        <v>29185</v>
      </c>
      <c r="P4544" s="160">
        <v>44615</v>
      </c>
      <c r="Q4544" s="162" t="s">
        <v>5143</v>
      </c>
      <c r="R4544" s="164">
        <v>950</v>
      </c>
      <c r="S4544" s="163" t="s">
        <v>1526</v>
      </c>
      <c r="T4544" s="163"/>
      <c r="U4544" s="161" t="s">
        <v>10</v>
      </c>
      <c r="V4544" s="161" t="s">
        <v>11</v>
      </c>
      <c r="W4544" s="161" t="s">
        <v>12</v>
      </c>
      <c r="X4544" s="161" t="s">
        <v>13</v>
      </c>
      <c r="Y4544" s="165">
        <v>6210</v>
      </c>
      <c r="Z4544" s="165">
        <v>9381103</v>
      </c>
      <c r="AA4544" s="166">
        <v>7.5381868676849834E-3</v>
      </c>
      <c r="AB4544" s="167" t="s">
        <v>5142</v>
      </c>
      <c r="AC4544" s="168" t="s">
        <v>3335</v>
      </c>
    </row>
    <row r="4545" spans="1:29" x14ac:dyDescent="0.3">
      <c r="A4545" s="156" t="s">
        <v>3018</v>
      </c>
      <c r="B4545" s="157">
        <v>2</v>
      </c>
      <c r="C4545" s="158" t="s">
        <v>1473</v>
      </c>
      <c r="D4545" s="158" t="s">
        <v>285</v>
      </c>
      <c r="E4545" s="156" t="s">
        <v>2723</v>
      </c>
      <c r="F4545" s="159" t="s">
        <v>383</v>
      </c>
      <c r="G4545" s="158" t="s">
        <v>341</v>
      </c>
      <c r="H4545" s="160">
        <v>43282</v>
      </c>
      <c r="I4545" s="160">
        <v>44655</v>
      </c>
      <c r="J4545" s="161" t="s">
        <v>2202</v>
      </c>
      <c r="K4545" s="162"/>
      <c r="L4545" s="163" t="s">
        <v>1192</v>
      </c>
      <c r="M4545" s="171">
        <v>0</v>
      </c>
      <c r="N4545" s="164">
        <v>-950</v>
      </c>
      <c r="O4545" s="162">
        <v>29185</v>
      </c>
      <c r="P4545" s="160">
        <v>44615</v>
      </c>
      <c r="Q4545" s="162" t="s">
        <v>5143</v>
      </c>
      <c r="R4545" s="164">
        <v>-950</v>
      </c>
      <c r="S4545" s="163" t="s">
        <v>1526</v>
      </c>
      <c r="T4545" s="163"/>
      <c r="U4545" s="161" t="s">
        <v>10</v>
      </c>
      <c r="V4545" s="161" t="s">
        <v>11</v>
      </c>
      <c r="W4545" s="161" t="s">
        <v>12</v>
      </c>
      <c r="X4545" s="161" t="s">
        <v>13</v>
      </c>
      <c r="Y4545" s="169">
        <v>6210</v>
      </c>
      <c r="Z4545" s="169">
        <v>9381103</v>
      </c>
      <c r="AA4545" s="166">
        <v>-7.5381868676849834E-3</v>
      </c>
      <c r="AB4545" s="167" t="s">
        <v>5157</v>
      </c>
      <c r="AC4545" s="168" t="s">
        <v>3335</v>
      </c>
    </row>
    <row r="4546" spans="1:29" x14ac:dyDescent="0.3">
      <c r="A4546" s="156" t="s">
        <v>3018</v>
      </c>
      <c r="B4546" s="157">
        <v>2</v>
      </c>
      <c r="C4546" s="158" t="s">
        <v>1473</v>
      </c>
      <c r="D4546" s="156" t="s">
        <v>285</v>
      </c>
      <c r="E4546" s="156" t="s">
        <v>2723</v>
      </c>
      <c r="F4546" s="159" t="s">
        <v>383</v>
      </c>
      <c r="G4546" s="158" t="s">
        <v>341</v>
      </c>
      <c r="H4546" s="160">
        <v>43282</v>
      </c>
      <c r="I4546" s="160">
        <v>44657</v>
      </c>
      <c r="J4546" s="161" t="s">
        <v>2202</v>
      </c>
      <c r="K4546" s="162" t="s">
        <v>1189</v>
      </c>
      <c r="L4546" s="163" t="s">
        <v>1192</v>
      </c>
      <c r="M4546" s="171">
        <v>0</v>
      </c>
      <c r="N4546" s="164">
        <v>950</v>
      </c>
      <c r="O4546" s="162">
        <v>29185</v>
      </c>
      <c r="P4546" s="160">
        <v>44657</v>
      </c>
      <c r="Q4546" s="162" t="s">
        <v>2574</v>
      </c>
      <c r="R4546" s="164">
        <v>950</v>
      </c>
      <c r="S4546" s="162" t="s">
        <v>1526</v>
      </c>
      <c r="T4546" s="163"/>
      <c r="U4546" s="161" t="s">
        <v>10</v>
      </c>
      <c r="V4546" s="161" t="s">
        <v>11</v>
      </c>
      <c r="W4546" s="161" t="s">
        <v>12</v>
      </c>
      <c r="X4546" s="161" t="s">
        <v>13</v>
      </c>
      <c r="Y4546" s="169">
        <v>6210</v>
      </c>
      <c r="Z4546" s="169">
        <v>9381103</v>
      </c>
      <c r="AA4546" s="166">
        <v>7.5381868676849834E-3</v>
      </c>
      <c r="AB4546" s="158" t="s">
        <v>5156</v>
      </c>
      <c r="AC4546" s="168" t="s">
        <v>3335</v>
      </c>
    </row>
    <row r="4547" spans="1:29" x14ac:dyDescent="0.3">
      <c r="A4547" s="156" t="s">
        <v>2950</v>
      </c>
      <c r="B4547" s="157">
        <v>7</v>
      </c>
      <c r="C4547" s="158" t="s">
        <v>1473</v>
      </c>
      <c r="D4547" s="158" t="s">
        <v>434</v>
      </c>
      <c r="E4547" s="156" t="s">
        <v>2723</v>
      </c>
      <c r="F4547" s="159" t="s">
        <v>383</v>
      </c>
      <c r="G4547" s="158" t="s">
        <v>341</v>
      </c>
      <c r="H4547" s="160">
        <v>44124</v>
      </c>
      <c r="I4547" s="160">
        <v>44232</v>
      </c>
      <c r="J4547" s="161" t="s">
        <v>979</v>
      </c>
      <c r="K4547" s="162"/>
      <c r="L4547" s="163" t="s">
        <v>1304</v>
      </c>
      <c r="M4547" s="171">
        <v>0</v>
      </c>
      <c r="N4547" s="164">
        <v>7275</v>
      </c>
      <c r="O4547" s="158">
        <v>28228</v>
      </c>
      <c r="P4547" s="160">
        <v>44232</v>
      </c>
      <c r="Q4547" s="162" t="s">
        <v>1595</v>
      </c>
      <c r="R4547" s="164">
        <v>7275</v>
      </c>
      <c r="S4547" s="163" t="s">
        <v>6155</v>
      </c>
      <c r="T4547" s="163"/>
      <c r="U4547" s="161" t="s">
        <v>10</v>
      </c>
      <c r="V4547" s="161" t="s">
        <v>11</v>
      </c>
      <c r="W4547" s="161" t="s">
        <v>12</v>
      </c>
      <c r="X4547" s="161" t="s">
        <v>13</v>
      </c>
      <c r="Y4547" s="169">
        <v>6210</v>
      </c>
      <c r="Z4547" s="169">
        <v>9061103</v>
      </c>
      <c r="AA4547" s="166">
        <v>2.4871794871794872E-2</v>
      </c>
      <c r="AB4547" s="167" t="s">
        <v>1262</v>
      </c>
      <c r="AC4547" s="168" t="s">
        <v>3179</v>
      </c>
    </row>
    <row r="4548" spans="1:29" x14ac:dyDescent="0.3">
      <c r="A4548" s="156" t="s">
        <v>2950</v>
      </c>
      <c r="B4548" s="157">
        <v>7</v>
      </c>
      <c r="C4548" s="158" t="s">
        <v>1473</v>
      </c>
      <c r="D4548" s="158" t="s">
        <v>434</v>
      </c>
      <c r="E4548" s="156" t="s">
        <v>2723</v>
      </c>
      <c r="F4548" s="159" t="s">
        <v>383</v>
      </c>
      <c r="G4548" s="158" t="s">
        <v>341</v>
      </c>
      <c r="H4548" s="160">
        <v>44124</v>
      </c>
      <c r="I4548" s="160">
        <v>44236</v>
      </c>
      <c r="J4548" s="161" t="s">
        <v>979</v>
      </c>
      <c r="K4548" s="162"/>
      <c r="L4548" s="163" t="s">
        <v>1304</v>
      </c>
      <c r="M4548" s="171">
        <v>0</v>
      </c>
      <c r="N4548" s="164">
        <v>7275</v>
      </c>
      <c r="O4548" s="162">
        <v>28289</v>
      </c>
      <c r="P4548" s="160">
        <v>44236</v>
      </c>
      <c r="Q4548" s="162" t="s">
        <v>1624</v>
      </c>
      <c r="R4548" s="164">
        <v>7275</v>
      </c>
      <c r="S4548" s="163" t="s">
        <v>6155</v>
      </c>
      <c r="T4548" s="163"/>
      <c r="U4548" s="161" t="s">
        <v>10</v>
      </c>
      <c r="V4548" s="161" t="s">
        <v>11</v>
      </c>
      <c r="W4548" s="161" t="s">
        <v>12</v>
      </c>
      <c r="X4548" s="161" t="s">
        <v>13</v>
      </c>
      <c r="Y4548" s="169">
        <v>6210</v>
      </c>
      <c r="Z4548" s="169">
        <v>9061103</v>
      </c>
      <c r="AA4548" s="166">
        <v>2.4871794871794872E-2</v>
      </c>
      <c r="AB4548" s="167" t="s">
        <v>1262</v>
      </c>
      <c r="AC4548" s="168" t="s">
        <v>3179</v>
      </c>
    </row>
    <row r="4549" spans="1:29" x14ac:dyDescent="0.3">
      <c r="A4549" s="156" t="s">
        <v>2950</v>
      </c>
      <c r="B4549" s="157">
        <v>7</v>
      </c>
      <c r="C4549" s="158" t="s">
        <v>1473</v>
      </c>
      <c r="D4549" s="156" t="s">
        <v>434</v>
      </c>
      <c r="E4549" s="156" t="s">
        <v>2723</v>
      </c>
      <c r="F4549" s="159" t="s">
        <v>383</v>
      </c>
      <c r="G4549" s="156" t="s">
        <v>341</v>
      </c>
      <c r="H4549" s="160">
        <v>44124</v>
      </c>
      <c r="I4549" s="160">
        <v>44279</v>
      </c>
      <c r="J4549" s="161" t="s">
        <v>979</v>
      </c>
      <c r="K4549" s="162"/>
      <c r="L4549" s="163" t="s">
        <v>1304</v>
      </c>
      <c r="M4549" s="171">
        <v>0</v>
      </c>
      <c r="N4549" s="164">
        <v>7275</v>
      </c>
      <c r="O4549" s="162">
        <v>28385</v>
      </c>
      <c r="P4549" s="160">
        <v>44279</v>
      </c>
      <c r="Q4549" s="162" t="s">
        <v>1824</v>
      </c>
      <c r="R4549" s="164">
        <v>7275</v>
      </c>
      <c r="S4549" s="163" t="s">
        <v>6155</v>
      </c>
      <c r="T4549" s="163"/>
      <c r="U4549" s="161" t="s">
        <v>10</v>
      </c>
      <c r="V4549" s="161" t="s">
        <v>11</v>
      </c>
      <c r="W4549" s="161" t="s">
        <v>12</v>
      </c>
      <c r="X4549" s="161" t="s">
        <v>13</v>
      </c>
      <c r="Y4549" s="169">
        <v>6210</v>
      </c>
      <c r="Z4549" s="165">
        <v>9061103</v>
      </c>
      <c r="AA4549" s="166">
        <v>2.4871794871794872E-2</v>
      </c>
      <c r="AB4549" s="167" t="s">
        <v>1262</v>
      </c>
      <c r="AC4549" s="168" t="s">
        <v>3179</v>
      </c>
    </row>
    <row r="4550" spans="1:29" x14ac:dyDescent="0.3">
      <c r="A4550" s="156" t="s">
        <v>2950</v>
      </c>
      <c r="B4550" s="157">
        <v>7</v>
      </c>
      <c r="C4550" s="158" t="s">
        <v>1473</v>
      </c>
      <c r="D4550" s="158" t="s">
        <v>434</v>
      </c>
      <c r="E4550" s="156" t="s">
        <v>2723</v>
      </c>
      <c r="F4550" s="159" t="s">
        <v>383</v>
      </c>
      <c r="G4550" s="158" t="s">
        <v>341</v>
      </c>
      <c r="H4550" s="160">
        <v>44124</v>
      </c>
      <c r="I4550" s="160">
        <v>44342</v>
      </c>
      <c r="J4550" s="161" t="s">
        <v>979</v>
      </c>
      <c r="K4550" s="162"/>
      <c r="L4550" s="163" t="s">
        <v>1304</v>
      </c>
      <c r="M4550" s="171">
        <v>0</v>
      </c>
      <c r="N4550" s="164">
        <v>2425</v>
      </c>
      <c r="O4550" s="162">
        <v>28514</v>
      </c>
      <c r="P4550" s="160">
        <v>44342</v>
      </c>
      <c r="Q4550" s="162" t="s">
        <v>2081</v>
      </c>
      <c r="R4550" s="164">
        <v>2425</v>
      </c>
      <c r="S4550" s="163" t="s">
        <v>6155</v>
      </c>
      <c r="T4550" s="163"/>
      <c r="U4550" s="161" t="s">
        <v>10</v>
      </c>
      <c r="V4550" s="161" t="s">
        <v>11</v>
      </c>
      <c r="W4550" s="161" t="s">
        <v>12</v>
      </c>
      <c r="X4550" s="161" t="s">
        <v>13</v>
      </c>
      <c r="Y4550" s="165">
        <v>6210</v>
      </c>
      <c r="Z4550" s="165">
        <v>9061103</v>
      </c>
      <c r="AA4550" s="166">
        <v>8.2905982905982899E-3</v>
      </c>
      <c r="AB4550" s="167" t="s">
        <v>1262</v>
      </c>
      <c r="AC4550" s="168" t="s">
        <v>3179</v>
      </c>
    </row>
    <row r="4551" spans="1:29" x14ac:dyDescent="0.3">
      <c r="A4551" s="156" t="s">
        <v>2950</v>
      </c>
      <c r="B4551" s="157">
        <v>7</v>
      </c>
      <c r="C4551" s="158" t="s">
        <v>1473</v>
      </c>
      <c r="D4551" s="163" t="s">
        <v>434</v>
      </c>
      <c r="E4551" s="156" t="s">
        <v>2723</v>
      </c>
      <c r="F4551" s="158" t="s">
        <v>383</v>
      </c>
      <c r="G4551" s="158" t="s">
        <v>341</v>
      </c>
      <c r="H4551" s="160">
        <v>44124</v>
      </c>
      <c r="I4551" s="160">
        <v>44342</v>
      </c>
      <c r="J4551" s="161" t="s">
        <v>979</v>
      </c>
      <c r="K4551" s="162"/>
      <c r="L4551" s="158" t="s">
        <v>1304</v>
      </c>
      <c r="M4551" s="171">
        <v>0</v>
      </c>
      <c r="N4551" s="171">
        <v>9700</v>
      </c>
      <c r="O4551" s="162">
        <v>28608</v>
      </c>
      <c r="P4551" s="160">
        <v>44342</v>
      </c>
      <c r="Q4551" s="162" t="s">
        <v>2081</v>
      </c>
      <c r="R4551" s="171">
        <v>9700</v>
      </c>
      <c r="S4551" s="163" t="s">
        <v>6155</v>
      </c>
      <c r="T4551" s="156"/>
      <c r="U4551" s="161" t="s">
        <v>10</v>
      </c>
      <c r="V4551" s="161" t="s">
        <v>11</v>
      </c>
      <c r="W4551" s="161" t="s">
        <v>12</v>
      </c>
      <c r="X4551" s="161" t="s">
        <v>13</v>
      </c>
      <c r="Y4551" s="165">
        <v>6210</v>
      </c>
      <c r="Z4551" s="165">
        <v>9061103</v>
      </c>
      <c r="AA4551" s="166">
        <v>3.316239316239316E-2</v>
      </c>
      <c r="AB4551" s="158" t="s">
        <v>1262</v>
      </c>
      <c r="AC4551" s="168" t="s">
        <v>3179</v>
      </c>
    </row>
    <row r="4552" spans="1:29" x14ac:dyDescent="0.3">
      <c r="A4552" s="156" t="s">
        <v>2950</v>
      </c>
      <c r="B4552" s="157">
        <v>7</v>
      </c>
      <c r="C4552" s="156" t="s">
        <v>1473</v>
      </c>
      <c r="D4552" s="156" t="s">
        <v>434</v>
      </c>
      <c r="E4552" s="156" t="s">
        <v>2723</v>
      </c>
      <c r="F4552" s="159" t="s">
        <v>383</v>
      </c>
      <c r="G4552" s="156" t="s">
        <v>341</v>
      </c>
      <c r="H4552" s="160">
        <v>44124</v>
      </c>
      <c r="I4552" s="160">
        <v>44370</v>
      </c>
      <c r="J4552" s="161" t="s">
        <v>979</v>
      </c>
      <c r="K4552" s="162"/>
      <c r="L4552" s="163" t="s">
        <v>1304</v>
      </c>
      <c r="M4552" s="171">
        <v>0</v>
      </c>
      <c r="N4552" s="164">
        <v>1455</v>
      </c>
      <c r="O4552" s="162">
        <v>28684</v>
      </c>
      <c r="P4552" s="160">
        <v>44370</v>
      </c>
      <c r="Q4552" s="162" t="s">
        <v>2184</v>
      </c>
      <c r="R4552" s="164">
        <v>1455</v>
      </c>
      <c r="S4552" s="162" t="s">
        <v>6155</v>
      </c>
      <c r="T4552" s="163"/>
      <c r="U4552" s="161" t="s">
        <v>10</v>
      </c>
      <c r="V4552" s="161" t="s">
        <v>11</v>
      </c>
      <c r="W4552" s="161" t="s">
        <v>12</v>
      </c>
      <c r="X4552" s="161" t="s">
        <v>13</v>
      </c>
      <c r="Y4552" s="169">
        <v>6210</v>
      </c>
      <c r="Z4552" s="169">
        <v>9061103</v>
      </c>
      <c r="AA4552" s="166">
        <v>4.9743589743589745E-3</v>
      </c>
      <c r="AB4552" s="158" t="s">
        <v>1262</v>
      </c>
      <c r="AC4552" s="168" t="s">
        <v>3179</v>
      </c>
    </row>
    <row r="4553" spans="1:29" x14ac:dyDescent="0.3">
      <c r="A4553" s="156" t="s">
        <v>2950</v>
      </c>
      <c r="B4553" s="157">
        <v>7</v>
      </c>
      <c r="C4553" s="156" t="s">
        <v>1473</v>
      </c>
      <c r="D4553" s="156" t="s">
        <v>434</v>
      </c>
      <c r="E4553" s="156" t="s">
        <v>2723</v>
      </c>
      <c r="F4553" s="159" t="s">
        <v>383</v>
      </c>
      <c r="G4553" s="156" t="s">
        <v>341</v>
      </c>
      <c r="H4553" s="160">
        <v>44124</v>
      </c>
      <c r="I4553" s="160">
        <v>44448</v>
      </c>
      <c r="J4553" s="161" t="s">
        <v>2202</v>
      </c>
      <c r="K4553" s="162"/>
      <c r="L4553" s="163" t="s">
        <v>1304</v>
      </c>
      <c r="M4553" s="171">
        <v>0</v>
      </c>
      <c r="N4553" s="164">
        <v>970</v>
      </c>
      <c r="O4553" s="162">
        <v>28833</v>
      </c>
      <c r="P4553" s="160">
        <v>44448</v>
      </c>
      <c r="Q4553" s="162" t="s">
        <v>2381</v>
      </c>
      <c r="R4553" s="164">
        <v>970</v>
      </c>
      <c r="S4553" s="158" t="s">
        <v>6155</v>
      </c>
      <c r="T4553" s="163"/>
      <c r="U4553" s="161" t="s">
        <v>10</v>
      </c>
      <c r="V4553" s="161" t="s">
        <v>11</v>
      </c>
      <c r="W4553" s="161" t="s">
        <v>12</v>
      </c>
      <c r="X4553" s="161" t="s">
        <v>13</v>
      </c>
      <c r="Y4553" s="169">
        <v>6210</v>
      </c>
      <c r="Z4553" s="169">
        <v>9061103</v>
      </c>
      <c r="AA4553" s="166">
        <v>3.3162393162393163E-3</v>
      </c>
      <c r="AB4553" s="183" t="s">
        <v>1262</v>
      </c>
      <c r="AC4553" s="168" t="s">
        <v>3179</v>
      </c>
    </row>
    <row r="4554" spans="1:29" x14ac:dyDescent="0.3">
      <c r="A4554" s="156" t="s">
        <v>2950</v>
      </c>
      <c r="B4554" s="157">
        <v>7</v>
      </c>
      <c r="C4554" s="158" t="s">
        <v>1473</v>
      </c>
      <c r="D4554" s="158" t="s">
        <v>434</v>
      </c>
      <c r="E4554" s="156" t="s">
        <v>2723</v>
      </c>
      <c r="F4554" s="159" t="s">
        <v>383</v>
      </c>
      <c r="G4554" s="156" t="s">
        <v>341</v>
      </c>
      <c r="H4554" s="160">
        <v>44124</v>
      </c>
      <c r="I4554" s="160">
        <v>44987</v>
      </c>
      <c r="J4554" s="161" t="s">
        <v>2671</v>
      </c>
      <c r="K4554" s="162"/>
      <c r="L4554" s="163" t="s">
        <v>1304</v>
      </c>
      <c r="M4554" s="171">
        <v>12125</v>
      </c>
      <c r="N4554" s="164">
        <v>12125</v>
      </c>
      <c r="O4554" s="162"/>
      <c r="P4554" s="160"/>
      <c r="Q4554" s="162"/>
      <c r="R4554" s="164">
        <v>0</v>
      </c>
      <c r="S4554" s="162" t="s">
        <v>6155</v>
      </c>
      <c r="T4554" s="163"/>
      <c r="U4554" s="161" t="s">
        <v>10</v>
      </c>
      <c r="V4554" s="161" t="s">
        <v>11</v>
      </c>
      <c r="W4554" s="161" t="s">
        <v>12</v>
      </c>
      <c r="X4554" s="161" t="s">
        <v>13</v>
      </c>
      <c r="Y4554" s="169">
        <v>6210</v>
      </c>
      <c r="Z4554" s="169">
        <v>9061103</v>
      </c>
      <c r="AA4554" s="166">
        <v>0</v>
      </c>
      <c r="AB4554" s="183" t="s">
        <v>5104</v>
      </c>
      <c r="AC4554" s="168" t="s">
        <v>3179</v>
      </c>
    </row>
    <row r="4555" spans="1:29" x14ac:dyDescent="0.3">
      <c r="A4555" s="156" t="s">
        <v>2950</v>
      </c>
      <c r="B4555" s="157">
        <v>7</v>
      </c>
      <c r="C4555" s="156" t="s">
        <v>1473</v>
      </c>
      <c r="D4555" s="158" t="s">
        <v>434</v>
      </c>
      <c r="E4555" s="156" t="s">
        <v>2723</v>
      </c>
      <c r="F4555" s="159" t="s">
        <v>383</v>
      </c>
      <c r="G4555" s="156" t="s">
        <v>341</v>
      </c>
      <c r="H4555" s="160">
        <v>44124</v>
      </c>
      <c r="I4555" s="160">
        <v>44988</v>
      </c>
      <c r="J4555" s="161" t="s">
        <v>2671</v>
      </c>
      <c r="K4555" s="162" t="s">
        <v>1261</v>
      </c>
      <c r="L4555" s="163" t="s">
        <v>1304</v>
      </c>
      <c r="M4555" s="171">
        <v>-12125</v>
      </c>
      <c r="N4555" s="164">
        <v>-12125</v>
      </c>
      <c r="O4555" s="162"/>
      <c r="P4555" s="160"/>
      <c r="Q4555" s="162"/>
      <c r="R4555" s="164">
        <v>0</v>
      </c>
      <c r="S4555" s="162" t="s">
        <v>6155</v>
      </c>
      <c r="T4555" s="163"/>
      <c r="U4555" s="161" t="s">
        <v>10</v>
      </c>
      <c r="V4555" s="161" t="s">
        <v>11</v>
      </c>
      <c r="W4555" s="161" t="s">
        <v>12</v>
      </c>
      <c r="X4555" s="161" t="s">
        <v>13</v>
      </c>
      <c r="Y4555" s="169">
        <v>6210</v>
      </c>
      <c r="Z4555" s="169">
        <v>9061103</v>
      </c>
      <c r="AA4555" s="166">
        <v>0</v>
      </c>
      <c r="AB4555" s="158" t="s">
        <v>5014</v>
      </c>
      <c r="AC4555" s="168" t="s">
        <v>3179</v>
      </c>
    </row>
    <row r="4556" spans="1:29" x14ac:dyDescent="0.3">
      <c r="A4556" s="156" t="s">
        <v>2963</v>
      </c>
      <c r="B4556" s="157">
        <v>7</v>
      </c>
      <c r="C4556" s="158" t="s">
        <v>1473</v>
      </c>
      <c r="D4556" s="158" t="s">
        <v>438</v>
      </c>
      <c r="E4556" s="156" t="s">
        <v>2723</v>
      </c>
      <c r="F4556" s="159" t="s">
        <v>383</v>
      </c>
      <c r="G4556" s="158" t="s">
        <v>341</v>
      </c>
      <c r="H4556" s="160">
        <v>44124</v>
      </c>
      <c r="I4556" s="160">
        <v>44232</v>
      </c>
      <c r="J4556" s="161" t="s">
        <v>979</v>
      </c>
      <c r="K4556" s="162"/>
      <c r="L4556" s="163" t="s">
        <v>1304</v>
      </c>
      <c r="M4556" s="171">
        <v>0</v>
      </c>
      <c r="N4556" s="164">
        <v>7275</v>
      </c>
      <c r="O4556" s="162">
        <v>28229</v>
      </c>
      <c r="P4556" s="160">
        <v>44232</v>
      </c>
      <c r="Q4556" s="162" t="s">
        <v>1595</v>
      </c>
      <c r="R4556" s="164">
        <v>7275</v>
      </c>
      <c r="S4556" s="163" t="s">
        <v>6156</v>
      </c>
      <c r="T4556" s="163"/>
      <c r="U4556" s="161" t="s">
        <v>10</v>
      </c>
      <c r="V4556" s="161" t="s">
        <v>11</v>
      </c>
      <c r="W4556" s="161" t="s">
        <v>12</v>
      </c>
      <c r="X4556" s="161" t="s">
        <v>13</v>
      </c>
      <c r="Y4556" s="165">
        <v>6210</v>
      </c>
      <c r="Z4556" s="165">
        <v>9161103</v>
      </c>
      <c r="AA4556" s="166">
        <v>2.4871794871794872E-2</v>
      </c>
      <c r="AB4556" s="167" t="s">
        <v>1263</v>
      </c>
      <c r="AC4556" s="168" t="s">
        <v>3210</v>
      </c>
    </row>
    <row r="4557" spans="1:29" x14ac:dyDescent="0.3">
      <c r="A4557" s="156" t="s">
        <v>2963</v>
      </c>
      <c r="B4557" s="157">
        <v>7</v>
      </c>
      <c r="C4557" s="158" t="s">
        <v>1473</v>
      </c>
      <c r="D4557" s="158" t="s">
        <v>438</v>
      </c>
      <c r="E4557" s="156" t="s">
        <v>2723</v>
      </c>
      <c r="F4557" s="159" t="s">
        <v>383</v>
      </c>
      <c r="G4557" s="158" t="s">
        <v>341</v>
      </c>
      <c r="H4557" s="160">
        <v>44124</v>
      </c>
      <c r="I4557" s="160">
        <v>44236</v>
      </c>
      <c r="J4557" s="161" t="s">
        <v>979</v>
      </c>
      <c r="K4557" s="162"/>
      <c r="L4557" s="163" t="s">
        <v>1304</v>
      </c>
      <c r="M4557" s="171">
        <v>0</v>
      </c>
      <c r="N4557" s="164">
        <v>7275</v>
      </c>
      <c r="O4557" s="162">
        <v>28290</v>
      </c>
      <c r="P4557" s="160">
        <v>44236</v>
      </c>
      <c r="Q4557" s="162" t="s">
        <v>1624</v>
      </c>
      <c r="R4557" s="164">
        <v>7275</v>
      </c>
      <c r="S4557" s="163" t="s">
        <v>6156</v>
      </c>
      <c r="T4557" s="163"/>
      <c r="U4557" s="161" t="s">
        <v>10</v>
      </c>
      <c r="V4557" s="161" t="s">
        <v>11</v>
      </c>
      <c r="W4557" s="161" t="s">
        <v>12</v>
      </c>
      <c r="X4557" s="161" t="s">
        <v>13</v>
      </c>
      <c r="Y4557" s="169">
        <v>6210</v>
      </c>
      <c r="Z4557" s="169">
        <v>9161103</v>
      </c>
      <c r="AA4557" s="166">
        <v>2.4871794871794872E-2</v>
      </c>
      <c r="AB4557" s="167" t="s">
        <v>1263</v>
      </c>
      <c r="AC4557" s="168" t="s">
        <v>3210</v>
      </c>
    </row>
    <row r="4558" spans="1:29" x14ac:dyDescent="0.3">
      <c r="A4558" s="156" t="s">
        <v>2963</v>
      </c>
      <c r="B4558" s="157">
        <v>7</v>
      </c>
      <c r="C4558" s="158" t="s">
        <v>1473</v>
      </c>
      <c r="D4558" s="158" t="s">
        <v>438</v>
      </c>
      <c r="E4558" s="156" t="s">
        <v>2723</v>
      </c>
      <c r="F4558" s="159" t="s">
        <v>383</v>
      </c>
      <c r="G4558" s="158" t="s">
        <v>341</v>
      </c>
      <c r="H4558" s="160">
        <v>44124</v>
      </c>
      <c r="I4558" s="160">
        <v>44279</v>
      </c>
      <c r="J4558" s="161" t="s">
        <v>979</v>
      </c>
      <c r="K4558" s="162"/>
      <c r="L4558" s="163" t="s">
        <v>1304</v>
      </c>
      <c r="M4558" s="171">
        <v>0</v>
      </c>
      <c r="N4558" s="164">
        <v>7275</v>
      </c>
      <c r="O4558" s="162">
        <v>28386</v>
      </c>
      <c r="P4558" s="160">
        <v>44279</v>
      </c>
      <c r="Q4558" s="162" t="s">
        <v>1824</v>
      </c>
      <c r="R4558" s="164">
        <v>7275</v>
      </c>
      <c r="S4558" s="163" t="s">
        <v>6156</v>
      </c>
      <c r="T4558" s="163"/>
      <c r="U4558" s="161" t="s">
        <v>10</v>
      </c>
      <c r="V4558" s="161" t="s">
        <v>11</v>
      </c>
      <c r="W4558" s="161" t="s">
        <v>12</v>
      </c>
      <c r="X4558" s="161" t="s">
        <v>13</v>
      </c>
      <c r="Y4558" s="165">
        <v>6210</v>
      </c>
      <c r="Z4558" s="165">
        <v>9161103</v>
      </c>
      <c r="AA4558" s="166">
        <v>2.4871794871794872E-2</v>
      </c>
      <c r="AB4558" s="167" t="s">
        <v>1263</v>
      </c>
      <c r="AC4558" s="168" t="s">
        <v>3210</v>
      </c>
    </row>
    <row r="4559" spans="1:29" x14ac:dyDescent="0.3">
      <c r="A4559" s="156" t="s">
        <v>2963</v>
      </c>
      <c r="B4559" s="157">
        <v>7</v>
      </c>
      <c r="C4559" s="156" t="s">
        <v>1473</v>
      </c>
      <c r="D4559" s="156" t="s">
        <v>438</v>
      </c>
      <c r="E4559" s="156" t="s">
        <v>2723</v>
      </c>
      <c r="F4559" s="159" t="s">
        <v>383</v>
      </c>
      <c r="G4559" s="156" t="s">
        <v>341</v>
      </c>
      <c r="H4559" s="160">
        <v>44124</v>
      </c>
      <c r="I4559" s="160">
        <v>44342</v>
      </c>
      <c r="J4559" s="161" t="s">
        <v>979</v>
      </c>
      <c r="K4559" s="162"/>
      <c r="L4559" s="163" t="s">
        <v>1304</v>
      </c>
      <c r="M4559" s="171">
        <v>0</v>
      </c>
      <c r="N4559" s="164">
        <v>2425</v>
      </c>
      <c r="O4559" s="162">
        <v>28515</v>
      </c>
      <c r="P4559" s="160">
        <v>44342</v>
      </c>
      <c r="Q4559" s="162" t="s">
        <v>2081</v>
      </c>
      <c r="R4559" s="164">
        <v>2425</v>
      </c>
      <c r="S4559" s="162" t="s">
        <v>6156</v>
      </c>
      <c r="T4559" s="163"/>
      <c r="U4559" s="161" t="s">
        <v>10</v>
      </c>
      <c r="V4559" s="161" t="s">
        <v>11</v>
      </c>
      <c r="W4559" s="161" t="s">
        <v>12</v>
      </c>
      <c r="X4559" s="161" t="s">
        <v>13</v>
      </c>
      <c r="Y4559" s="169">
        <v>6210</v>
      </c>
      <c r="Z4559" s="169">
        <v>9161103</v>
      </c>
      <c r="AA4559" s="166">
        <v>8.2905982905982899E-3</v>
      </c>
      <c r="AB4559" s="158" t="s">
        <v>1263</v>
      </c>
      <c r="AC4559" s="168" t="s">
        <v>3210</v>
      </c>
    </row>
    <row r="4560" spans="1:29" x14ac:dyDescent="0.3">
      <c r="A4560" s="156" t="s">
        <v>2963</v>
      </c>
      <c r="B4560" s="157">
        <v>7</v>
      </c>
      <c r="C4560" s="158" t="s">
        <v>1473</v>
      </c>
      <c r="D4560" s="158" t="s">
        <v>438</v>
      </c>
      <c r="E4560" s="156" t="s">
        <v>2723</v>
      </c>
      <c r="F4560" s="159" t="s">
        <v>383</v>
      </c>
      <c r="G4560" s="158" t="s">
        <v>341</v>
      </c>
      <c r="H4560" s="160">
        <v>44124</v>
      </c>
      <c r="I4560" s="160">
        <v>44342</v>
      </c>
      <c r="J4560" s="161" t="s">
        <v>979</v>
      </c>
      <c r="K4560" s="162"/>
      <c r="L4560" s="163" t="s">
        <v>1304</v>
      </c>
      <c r="M4560" s="171">
        <v>0</v>
      </c>
      <c r="N4560" s="164">
        <v>9700</v>
      </c>
      <c r="O4560" s="162">
        <v>28609</v>
      </c>
      <c r="P4560" s="160">
        <v>44342</v>
      </c>
      <c r="Q4560" s="162" t="s">
        <v>2081</v>
      </c>
      <c r="R4560" s="164">
        <v>9700</v>
      </c>
      <c r="S4560" s="163" t="s">
        <v>6156</v>
      </c>
      <c r="T4560" s="163"/>
      <c r="U4560" s="161" t="s">
        <v>10</v>
      </c>
      <c r="V4560" s="161" t="s">
        <v>11</v>
      </c>
      <c r="W4560" s="161" t="s">
        <v>12</v>
      </c>
      <c r="X4560" s="161" t="s">
        <v>13</v>
      </c>
      <c r="Y4560" s="169">
        <v>6210</v>
      </c>
      <c r="Z4560" s="169">
        <v>9161103</v>
      </c>
      <c r="AA4560" s="166">
        <v>3.316239316239316E-2</v>
      </c>
      <c r="AB4560" s="175" t="s">
        <v>1263</v>
      </c>
      <c r="AC4560" s="168" t="s">
        <v>3210</v>
      </c>
    </row>
    <row r="4561" spans="1:29" x14ac:dyDescent="0.3">
      <c r="A4561" s="156" t="s">
        <v>2963</v>
      </c>
      <c r="B4561" s="157">
        <v>7</v>
      </c>
      <c r="C4561" s="158" t="s">
        <v>1473</v>
      </c>
      <c r="D4561" s="156" t="s">
        <v>438</v>
      </c>
      <c r="E4561" s="156" t="s">
        <v>2723</v>
      </c>
      <c r="F4561" s="156" t="s">
        <v>383</v>
      </c>
      <c r="G4561" s="158" t="s">
        <v>341</v>
      </c>
      <c r="H4561" s="160">
        <v>44124</v>
      </c>
      <c r="I4561" s="160">
        <v>44370</v>
      </c>
      <c r="J4561" s="161" t="s">
        <v>979</v>
      </c>
      <c r="K4561" s="162"/>
      <c r="L4561" s="158" t="s">
        <v>1304</v>
      </c>
      <c r="M4561" s="171">
        <v>0</v>
      </c>
      <c r="N4561" s="170">
        <v>1455</v>
      </c>
      <c r="O4561" s="162">
        <v>28685</v>
      </c>
      <c r="P4561" s="160">
        <v>44370</v>
      </c>
      <c r="Q4561" s="162" t="s">
        <v>2184</v>
      </c>
      <c r="R4561" s="171">
        <v>1455</v>
      </c>
      <c r="S4561" s="163" t="s">
        <v>6156</v>
      </c>
      <c r="T4561" s="162"/>
      <c r="U4561" s="161" t="s">
        <v>10</v>
      </c>
      <c r="V4561" s="161" t="s">
        <v>11</v>
      </c>
      <c r="W4561" s="161" t="s">
        <v>12</v>
      </c>
      <c r="X4561" s="161" t="s">
        <v>13</v>
      </c>
      <c r="Y4561" s="165">
        <v>6210</v>
      </c>
      <c r="Z4561" s="165">
        <v>9161103</v>
      </c>
      <c r="AA4561" s="166">
        <v>4.9743589743589745E-3</v>
      </c>
      <c r="AB4561" s="158" t="s">
        <v>1263</v>
      </c>
      <c r="AC4561" s="168" t="s">
        <v>3210</v>
      </c>
    </row>
    <row r="4562" spans="1:29" x14ac:dyDescent="0.3">
      <c r="A4562" s="156" t="s">
        <v>2963</v>
      </c>
      <c r="B4562" s="157">
        <v>7</v>
      </c>
      <c r="C4562" s="158" t="s">
        <v>1473</v>
      </c>
      <c r="D4562" s="158" t="s">
        <v>438</v>
      </c>
      <c r="E4562" s="156" t="s">
        <v>2723</v>
      </c>
      <c r="F4562" s="159" t="s">
        <v>383</v>
      </c>
      <c r="G4562" s="158" t="s">
        <v>341</v>
      </c>
      <c r="H4562" s="160">
        <v>44124</v>
      </c>
      <c r="I4562" s="160">
        <v>44448</v>
      </c>
      <c r="J4562" s="161" t="s">
        <v>2202</v>
      </c>
      <c r="K4562" s="162"/>
      <c r="L4562" s="163" t="s">
        <v>1304</v>
      </c>
      <c r="M4562" s="171">
        <v>0</v>
      </c>
      <c r="N4562" s="164">
        <v>970</v>
      </c>
      <c r="O4562" s="162">
        <v>28834</v>
      </c>
      <c r="P4562" s="160">
        <v>44448</v>
      </c>
      <c r="Q4562" s="162" t="s">
        <v>2381</v>
      </c>
      <c r="R4562" s="164">
        <v>970</v>
      </c>
      <c r="S4562" s="163" t="s">
        <v>6156</v>
      </c>
      <c r="T4562" s="163"/>
      <c r="U4562" s="161" t="s">
        <v>10</v>
      </c>
      <c r="V4562" s="161" t="s">
        <v>11</v>
      </c>
      <c r="W4562" s="161" t="s">
        <v>12</v>
      </c>
      <c r="X4562" s="161" t="s">
        <v>13</v>
      </c>
      <c r="Y4562" s="165">
        <v>6210</v>
      </c>
      <c r="Z4562" s="165">
        <v>9161103</v>
      </c>
      <c r="AA4562" s="166">
        <v>3.3162393162393163E-3</v>
      </c>
      <c r="AB4562" s="167" t="s">
        <v>1263</v>
      </c>
      <c r="AC4562" s="168" t="s">
        <v>3210</v>
      </c>
    </row>
    <row r="4563" spans="1:29" x14ac:dyDescent="0.3">
      <c r="A4563" s="156" t="s">
        <v>2963</v>
      </c>
      <c r="B4563" s="157">
        <v>7</v>
      </c>
      <c r="C4563" s="156" t="s">
        <v>1473</v>
      </c>
      <c r="D4563" s="156" t="s">
        <v>438</v>
      </c>
      <c r="E4563" s="156" t="s">
        <v>2723</v>
      </c>
      <c r="F4563" s="159" t="s">
        <v>383</v>
      </c>
      <c r="G4563" s="156" t="s">
        <v>341</v>
      </c>
      <c r="H4563" s="160">
        <v>44124</v>
      </c>
      <c r="I4563" s="160">
        <v>44987</v>
      </c>
      <c r="J4563" s="161" t="s">
        <v>2671</v>
      </c>
      <c r="K4563" s="162"/>
      <c r="L4563" s="163" t="s">
        <v>1304</v>
      </c>
      <c r="M4563" s="171">
        <v>12125</v>
      </c>
      <c r="N4563" s="164">
        <v>12125</v>
      </c>
      <c r="O4563" s="162"/>
      <c r="P4563" s="160"/>
      <c r="Q4563" s="162"/>
      <c r="R4563" s="164">
        <v>0</v>
      </c>
      <c r="S4563" s="162" t="s">
        <v>6156</v>
      </c>
      <c r="T4563" s="163"/>
      <c r="U4563" s="161" t="s">
        <v>10</v>
      </c>
      <c r="V4563" s="161" t="s">
        <v>11</v>
      </c>
      <c r="W4563" s="161" t="s">
        <v>12</v>
      </c>
      <c r="X4563" s="161" t="s">
        <v>13</v>
      </c>
      <c r="Y4563" s="169">
        <v>6210</v>
      </c>
      <c r="Z4563" s="169">
        <v>9161103</v>
      </c>
      <c r="AA4563" s="166">
        <v>0</v>
      </c>
      <c r="AB4563" s="158" t="s">
        <v>5109</v>
      </c>
      <c r="AC4563" s="168" t="s">
        <v>3210</v>
      </c>
    </row>
    <row r="4564" spans="1:29" x14ac:dyDescent="0.3">
      <c r="A4564" s="156" t="s">
        <v>2963</v>
      </c>
      <c r="B4564" s="157">
        <v>7</v>
      </c>
      <c r="C4564" s="156" t="s">
        <v>1473</v>
      </c>
      <c r="D4564" s="158" t="s">
        <v>438</v>
      </c>
      <c r="E4564" s="156" t="s">
        <v>2723</v>
      </c>
      <c r="F4564" s="159" t="s">
        <v>383</v>
      </c>
      <c r="G4564" s="158" t="s">
        <v>341</v>
      </c>
      <c r="H4564" s="160">
        <v>44124</v>
      </c>
      <c r="I4564" s="160">
        <v>44988</v>
      </c>
      <c r="J4564" s="161" t="s">
        <v>2671</v>
      </c>
      <c r="K4564" s="162" t="s">
        <v>1261</v>
      </c>
      <c r="L4564" s="163" t="s">
        <v>1304</v>
      </c>
      <c r="M4564" s="171">
        <v>-12125</v>
      </c>
      <c r="N4564" s="164">
        <v>-12125</v>
      </c>
      <c r="O4564" s="162"/>
      <c r="P4564" s="160"/>
      <c r="Q4564" s="162"/>
      <c r="R4564" s="164">
        <v>0</v>
      </c>
      <c r="S4564" s="163" t="s">
        <v>6156</v>
      </c>
      <c r="T4564" s="163"/>
      <c r="U4564" s="161" t="s">
        <v>10</v>
      </c>
      <c r="V4564" s="161" t="s">
        <v>11</v>
      </c>
      <c r="W4564" s="161" t="s">
        <v>12</v>
      </c>
      <c r="X4564" s="161" t="s">
        <v>13</v>
      </c>
      <c r="Y4564" s="165">
        <v>6210</v>
      </c>
      <c r="Z4564" s="165">
        <v>9161103</v>
      </c>
      <c r="AA4564" s="166">
        <v>0</v>
      </c>
      <c r="AB4564" s="167" t="s">
        <v>5015</v>
      </c>
      <c r="AC4564" s="168" t="s">
        <v>3210</v>
      </c>
    </row>
    <row r="4565" spans="1:29" x14ac:dyDescent="0.3">
      <c r="A4565" s="156" t="s">
        <v>2979</v>
      </c>
      <c r="B4565" s="157">
        <v>9</v>
      </c>
      <c r="C4565" s="158" t="s">
        <v>1473</v>
      </c>
      <c r="D4565" s="158" t="s">
        <v>442</v>
      </c>
      <c r="E4565" s="156" t="s">
        <v>2723</v>
      </c>
      <c r="F4565" s="159" t="s">
        <v>383</v>
      </c>
      <c r="G4565" s="158" t="s">
        <v>341</v>
      </c>
      <c r="H4565" s="160">
        <v>44124</v>
      </c>
      <c r="I4565" s="160">
        <v>44232</v>
      </c>
      <c r="J4565" s="161" t="s">
        <v>979</v>
      </c>
      <c r="K4565" s="162"/>
      <c r="L4565" s="163" t="s">
        <v>1304</v>
      </c>
      <c r="M4565" s="171">
        <v>0</v>
      </c>
      <c r="N4565" s="164">
        <v>7275</v>
      </c>
      <c r="O4565" s="162">
        <v>28230</v>
      </c>
      <c r="P4565" s="160">
        <v>44232</v>
      </c>
      <c r="Q4565" s="162" t="s">
        <v>1595</v>
      </c>
      <c r="R4565" s="164">
        <v>7275</v>
      </c>
      <c r="S4565" s="163" t="s">
        <v>6157</v>
      </c>
      <c r="T4565" s="163"/>
      <c r="U4565" s="161" t="s">
        <v>10</v>
      </c>
      <c r="V4565" s="161" t="s">
        <v>11</v>
      </c>
      <c r="W4565" s="161" t="s">
        <v>12</v>
      </c>
      <c r="X4565" s="161" t="s">
        <v>13</v>
      </c>
      <c r="Y4565" s="165">
        <v>6210</v>
      </c>
      <c r="Z4565" s="165">
        <v>9211103</v>
      </c>
      <c r="AA4565" s="166">
        <v>2.4871794871794872E-2</v>
      </c>
      <c r="AB4565" s="167" t="s">
        <v>1264</v>
      </c>
      <c r="AC4565" s="168" t="s">
        <v>3240</v>
      </c>
    </row>
    <row r="4566" spans="1:29" x14ac:dyDescent="0.3">
      <c r="A4566" s="156" t="s">
        <v>2979</v>
      </c>
      <c r="B4566" s="157">
        <v>9</v>
      </c>
      <c r="C4566" s="158" t="s">
        <v>1473</v>
      </c>
      <c r="D4566" s="158" t="s">
        <v>442</v>
      </c>
      <c r="E4566" s="156" t="s">
        <v>2723</v>
      </c>
      <c r="F4566" s="159" t="s">
        <v>383</v>
      </c>
      <c r="G4566" s="158" t="s">
        <v>341</v>
      </c>
      <c r="H4566" s="160">
        <v>44124</v>
      </c>
      <c r="I4566" s="160">
        <v>44236</v>
      </c>
      <c r="J4566" s="161" t="s">
        <v>979</v>
      </c>
      <c r="K4566" s="162"/>
      <c r="L4566" s="163" t="s">
        <v>1304</v>
      </c>
      <c r="M4566" s="171">
        <v>0</v>
      </c>
      <c r="N4566" s="164">
        <v>7275</v>
      </c>
      <c r="O4566" s="162">
        <v>28291</v>
      </c>
      <c r="P4566" s="160">
        <v>44236</v>
      </c>
      <c r="Q4566" s="162" t="s">
        <v>1624</v>
      </c>
      <c r="R4566" s="164">
        <v>7275</v>
      </c>
      <c r="S4566" s="162" t="s">
        <v>6157</v>
      </c>
      <c r="T4566" s="163"/>
      <c r="U4566" s="161" t="s">
        <v>10</v>
      </c>
      <c r="V4566" s="161" t="s">
        <v>11</v>
      </c>
      <c r="W4566" s="161" t="s">
        <v>12</v>
      </c>
      <c r="X4566" s="161" t="s">
        <v>13</v>
      </c>
      <c r="Y4566" s="169">
        <v>6210</v>
      </c>
      <c r="Z4566" s="169">
        <v>9211103</v>
      </c>
      <c r="AA4566" s="166">
        <v>2.4871794871794872E-2</v>
      </c>
      <c r="AB4566" s="167" t="s">
        <v>1264</v>
      </c>
      <c r="AC4566" s="168" t="s">
        <v>3240</v>
      </c>
    </row>
    <row r="4567" spans="1:29" x14ac:dyDescent="0.3">
      <c r="A4567" s="156" t="s">
        <v>2979</v>
      </c>
      <c r="B4567" s="157">
        <v>9</v>
      </c>
      <c r="C4567" s="158" t="s">
        <v>1473</v>
      </c>
      <c r="D4567" s="158" t="s">
        <v>442</v>
      </c>
      <c r="E4567" s="156" t="s">
        <v>2723</v>
      </c>
      <c r="F4567" s="159" t="s">
        <v>383</v>
      </c>
      <c r="G4567" s="158" t="s">
        <v>341</v>
      </c>
      <c r="H4567" s="160">
        <v>44124</v>
      </c>
      <c r="I4567" s="160">
        <v>44279</v>
      </c>
      <c r="J4567" s="161" t="s">
        <v>979</v>
      </c>
      <c r="K4567" s="162"/>
      <c r="L4567" s="163" t="s">
        <v>1304</v>
      </c>
      <c r="M4567" s="171">
        <v>0</v>
      </c>
      <c r="N4567" s="164">
        <v>7275</v>
      </c>
      <c r="O4567" s="162">
        <v>28387</v>
      </c>
      <c r="P4567" s="160">
        <v>44279</v>
      </c>
      <c r="Q4567" s="162" t="s">
        <v>1824</v>
      </c>
      <c r="R4567" s="164">
        <v>7275</v>
      </c>
      <c r="S4567" s="162" t="s">
        <v>6157</v>
      </c>
      <c r="T4567" s="163"/>
      <c r="U4567" s="161" t="s">
        <v>10</v>
      </c>
      <c r="V4567" s="161" t="s">
        <v>11</v>
      </c>
      <c r="W4567" s="161" t="s">
        <v>12</v>
      </c>
      <c r="X4567" s="161" t="s">
        <v>13</v>
      </c>
      <c r="Y4567" s="169">
        <v>6210</v>
      </c>
      <c r="Z4567" s="169">
        <v>9211103</v>
      </c>
      <c r="AA4567" s="166">
        <v>2.4871794871794872E-2</v>
      </c>
      <c r="AB4567" s="167" t="s">
        <v>1264</v>
      </c>
      <c r="AC4567" s="168" t="s">
        <v>3240</v>
      </c>
    </row>
    <row r="4568" spans="1:29" x14ac:dyDescent="0.3">
      <c r="A4568" s="156" t="s">
        <v>2979</v>
      </c>
      <c r="B4568" s="157">
        <v>9</v>
      </c>
      <c r="C4568" s="156" t="s">
        <v>1473</v>
      </c>
      <c r="D4568" s="163" t="s">
        <v>442</v>
      </c>
      <c r="E4568" s="156" t="s">
        <v>2723</v>
      </c>
      <c r="F4568" s="159" t="s">
        <v>383</v>
      </c>
      <c r="G4568" s="156" t="s">
        <v>341</v>
      </c>
      <c r="H4568" s="160">
        <v>44124</v>
      </c>
      <c r="I4568" s="160">
        <v>44342</v>
      </c>
      <c r="J4568" s="161" t="s">
        <v>979</v>
      </c>
      <c r="K4568" s="162"/>
      <c r="L4568" s="163" t="s">
        <v>1304</v>
      </c>
      <c r="M4568" s="171">
        <v>0</v>
      </c>
      <c r="N4568" s="164">
        <v>2425</v>
      </c>
      <c r="O4568" s="162">
        <v>28516</v>
      </c>
      <c r="P4568" s="160">
        <v>44342</v>
      </c>
      <c r="Q4568" s="162" t="s">
        <v>2081</v>
      </c>
      <c r="R4568" s="164">
        <v>2425</v>
      </c>
      <c r="S4568" s="162" t="s">
        <v>6157</v>
      </c>
      <c r="T4568" s="163"/>
      <c r="U4568" s="161" t="s">
        <v>10</v>
      </c>
      <c r="V4568" s="161" t="s">
        <v>11</v>
      </c>
      <c r="W4568" s="161" t="s">
        <v>12</v>
      </c>
      <c r="X4568" s="161" t="s">
        <v>13</v>
      </c>
      <c r="Y4568" s="169">
        <v>6210</v>
      </c>
      <c r="Z4568" s="169">
        <v>9211103</v>
      </c>
      <c r="AA4568" s="166">
        <v>8.2905982905982899E-3</v>
      </c>
      <c r="AB4568" s="158" t="s">
        <v>1264</v>
      </c>
      <c r="AC4568" s="168" t="s">
        <v>3240</v>
      </c>
    </row>
    <row r="4569" spans="1:29" x14ac:dyDescent="0.3">
      <c r="A4569" s="156" t="s">
        <v>2979</v>
      </c>
      <c r="B4569" s="157">
        <v>9</v>
      </c>
      <c r="C4569" s="158" t="s">
        <v>1473</v>
      </c>
      <c r="D4569" s="156" t="s">
        <v>442</v>
      </c>
      <c r="E4569" s="156" t="s">
        <v>2723</v>
      </c>
      <c r="F4569" s="159" t="s">
        <v>383</v>
      </c>
      <c r="G4569" s="156" t="s">
        <v>341</v>
      </c>
      <c r="H4569" s="160">
        <v>44124</v>
      </c>
      <c r="I4569" s="160">
        <v>44342</v>
      </c>
      <c r="J4569" s="161" t="s">
        <v>979</v>
      </c>
      <c r="K4569" s="162"/>
      <c r="L4569" s="163" t="s">
        <v>1304</v>
      </c>
      <c r="M4569" s="171">
        <v>0</v>
      </c>
      <c r="N4569" s="164">
        <v>9700</v>
      </c>
      <c r="O4569" s="162">
        <v>28610</v>
      </c>
      <c r="P4569" s="160">
        <v>44342</v>
      </c>
      <c r="Q4569" s="162" t="s">
        <v>2081</v>
      </c>
      <c r="R4569" s="164">
        <v>9700</v>
      </c>
      <c r="S4569" s="162" t="s">
        <v>6157</v>
      </c>
      <c r="T4569" s="163"/>
      <c r="U4569" s="161" t="s">
        <v>10</v>
      </c>
      <c r="V4569" s="161" t="s">
        <v>11</v>
      </c>
      <c r="W4569" s="161" t="s">
        <v>12</v>
      </c>
      <c r="X4569" s="161" t="s">
        <v>13</v>
      </c>
      <c r="Y4569" s="169">
        <v>6210</v>
      </c>
      <c r="Z4569" s="169">
        <v>9211103</v>
      </c>
      <c r="AA4569" s="166">
        <v>3.316239316239316E-2</v>
      </c>
      <c r="AB4569" s="156" t="s">
        <v>1264</v>
      </c>
      <c r="AC4569" s="168" t="s">
        <v>3240</v>
      </c>
    </row>
    <row r="4570" spans="1:29" x14ac:dyDescent="0.3">
      <c r="A4570" s="156" t="s">
        <v>2979</v>
      </c>
      <c r="B4570" s="157">
        <v>9</v>
      </c>
      <c r="C4570" s="158" t="s">
        <v>1473</v>
      </c>
      <c r="D4570" s="156" t="s">
        <v>442</v>
      </c>
      <c r="E4570" s="156" t="s">
        <v>2723</v>
      </c>
      <c r="F4570" s="156" t="s">
        <v>383</v>
      </c>
      <c r="G4570" s="158" t="s">
        <v>341</v>
      </c>
      <c r="H4570" s="160">
        <v>44124</v>
      </c>
      <c r="I4570" s="160">
        <v>44370</v>
      </c>
      <c r="J4570" s="161" t="s">
        <v>979</v>
      </c>
      <c r="K4570" s="162"/>
      <c r="L4570" s="158" t="s">
        <v>1304</v>
      </c>
      <c r="M4570" s="171">
        <v>0</v>
      </c>
      <c r="N4570" s="170">
        <v>1455</v>
      </c>
      <c r="O4570" s="162">
        <v>28686</v>
      </c>
      <c r="P4570" s="160">
        <v>44370</v>
      </c>
      <c r="Q4570" s="162" t="s">
        <v>2184</v>
      </c>
      <c r="R4570" s="170">
        <v>1455</v>
      </c>
      <c r="S4570" s="158" t="s">
        <v>6157</v>
      </c>
      <c r="T4570" s="162"/>
      <c r="U4570" s="161" t="s">
        <v>10</v>
      </c>
      <c r="V4570" s="161" t="s">
        <v>11</v>
      </c>
      <c r="W4570" s="161" t="s">
        <v>12</v>
      </c>
      <c r="X4570" s="161" t="s">
        <v>13</v>
      </c>
      <c r="Y4570" s="165">
        <v>6210</v>
      </c>
      <c r="Z4570" s="165">
        <v>9211103</v>
      </c>
      <c r="AA4570" s="166">
        <v>4.9743589743589745E-3</v>
      </c>
      <c r="AB4570" s="183" t="s">
        <v>1264</v>
      </c>
      <c r="AC4570" s="168" t="s">
        <v>3240</v>
      </c>
    </row>
    <row r="4571" spans="1:29" x14ac:dyDescent="0.3">
      <c r="A4571" s="156" t="s">
        <v>2979</v>
      </c>
      <c r="B4571" s="157">
        <v>9</v>
      </c>
      <c r="C4571" s="156" t="s">
        <v>1473</v>
      </c>
      <c r="D4571" s="156" t="s">
        <v>442</v>
      </c>
      <c r="E4571" s="156" t="s">
        <v>2723</v>
      </c>
      <c r="F4571" s="159" t="s">
        <v>383</v>
      </c>
      <c r="G4571" s="156" t="s">
        <v>341</v>
      </c>
      <c r="H4571" s="160">
        <v>44124</v>
      </c>
      <c r="I4571" s="160">
        <v>44448</v>
      </c>
      <c r="J4571" s="161" t="s">
        <v>2202</v>
      </c>
      <c r="K4571" s="162"/>
      <c r="L4571" s="163" t="s">
        <v>1304</v>
      </c>
      <c r="M4571" s="171">
        <v>0</v>
      </c>
      <c r="N4571" s="164">
        <v>970</v>
      </c>
      <c r="O4571" s="162">
        <v>28835</v>
      </c>
      <c r="P4571" s="160">
        <v>44448</v>
      </c>
      <c r="Q4571" s="162" t="s">
        <v>2381</v>
      </c>
      <c r="R4571" s="164">
        <v>970</v>
      </c>
      <c r="S4571" s="162" t="s">
        <v>6157</v>
      </c>
      <c r="T4571" s="163"/>
      <c r="U4571" s="161" t="s">
        <v>10</v>
      </c>
      <c r="V4571" s="161" t="s">
        <v>11</v>
      </c>
      <c r="W4571" s="161" t="s">
        <v>12</v>
      </c>
      <c r="X4571" s="161" t="s">
        <v>13</v>
      </c>
      <c r="Y4571" s="169">
        <v>6210</v>
      </c>
      <c r="Z4571" s="169">
        <v>9211103</v>
      </c>
      <c r="AA4571" s="166">
        <v>3.3162393162393163E-3</v>
      </c>
      <c r="AB4571" s="158" t="s">
        <v>1264</v>
      </c>
      <c r="AC4571" s="168" t="s">
        <v>3240</v>
      </c>
    </row>
    <row r="4572" spans="1:29" x14ac:dyDescent="0.3">
      <c r="A4572" s="156" t="s">
        <v>2979</v>
      </c>
      <c r="B4572" s="157">
        <v>9</v>
      </c>
      <c r="C4572" s="158" t="s">
        <v>1473</v>
      </c>
      <c r="D4572" s="158" t="s">
        <v>442</v>
      </c>
      <c r="E4572" s="156" t="s">
        <v>2723</v>
      </c>
      <c r="F4572" s="159" t="s">
        <v>383</v>
      </c>
      <c r="G4572" s="158" t="s">
        <v>341</v>
      </c>
      <c r="H4572" s="160">
        <v>44124</v>
      </c>
      <c r="I4572" s="160">
        <v>44987</v>
      </c>
      <c r="J4572" s="161" t="s">
        <v>2671</v>
      </c>
      <c r="K4572" s="162"/>
      <c r="L4572" s="163" t="s">
        <v>1304</v>
      </c>
      <c r="M4572" s="171">
        <v>12125</v>
      </c>
      <c r="N4572" s="164">
        <v>12125</v>
      </c>
      <c r="O4572" s="162"/>
      <c r="P4572" s="160"/>
      <c r="Q4572" s="162"/>
      <c r="R4572" s="164">
        <v>0</v>
      </c>
      <c r="S4572" s="163" t="s">
        <v>6157</v>
      </c>
      <c r="T4572" s="163"/>
      <c r="U4572" s="161" t="s">
        <v>10</v>
      </c>
      <c r="V4572" s="161" t="s">
        <v>11</v>
      </c>
      <c r="W4572" s="161" t="s">
        <v>12</v>
      </c>
      <c r="X4572" s="161" t="s">
        <v>13</v>
      </c>
      <c r="Y4572" s="169">
        <v>6210</v>
      </c>
      <c r="Z4572" s="165">
        <v>9211103</v>
      </c>
      <c r="AA4572" s="166">
        <v>0</v>
      </c>
      <c r="AB4572" s="167" t="s">
        <v>5113</v>
      </c>
      <c r="AC4572" s="168" t="s">
        <v>3240</v>
      </c>
    </row>
    <row r="4573" spans="1:29" x14ac:dyDescent="0.3">
      <c r="A4573" s="156" t="s">
        <v>2979</v>
      </c>
      <c r="B4573" s="157">
        <v>9</v>
      </c>
      <c r="C4573" s="156" t="s">
        <v>1473</v>
      </c>
      <c r="D4573" s="158" t="s">
        <v>442</v>
      </c>
      <c r="E4573" s="156" t="s">
        <v>2723</v>
      </c>
      <c r="F4573" s="159" t="s">
        <v>383</v>
      </c>
      <c r="G4573" s="158" t="s">
        <v>341</v>
      </c>
      <c r="H4573" s="160">
        <v>44124</v>
      </c>
      <c r="I4573" s="160">
        <v>44988</v>
      </c>
      <c r="J4573" s="161" t="s">
        <v>2671</v>
      </c>
      <c r="K4573" s="162" t="s">
        <v>1261</v>
      </c>
      <c r="L4573" s="156" t="s">
        <v>1304</v>
      </c>
      <c r="M4573" s="171">
        <v>-12125</v>
      </c>
      <c r="N4573" s="170">
        <v>-12125</v>
      </c>
      <c r="O4573" s="162"/>
      <c r="P4573" s="160"/>
      <c r="Q4573" s="162"/>
      <c r="R4573" s="170">
        <v>0</v>
      </c>
      <c r="S4573" s="158" t="s">
        <v>6157</v>
      </c>
      <c r="T4573" s="162"/>
      <c r="U4573" s="161" t="s">
        <v>10</v>
      </c>
      <c r="V4573" s="161" t="s">
        <v>11</v>
      </c>
      <c r="W4573" s="161" t="s">
        <v>12</v>
      </c>
      <c r="X4573" s="161" t="s">
        <v>13</v>
      </c>
      <c r="Y4573" s="165">
        <v>6210</v>
      </c>
      <c r="Z4573" s="165">
        <v>9211103</v>
      </c>
      <c r="AA4573" s="166">
        <v>0</v>
      </c>
      <c r="AB4573" s="183" t="s">
        <v>5016</v>
      </c>
      <c r="AC4573" s="168" t="s">
        <v>3240</v>
      </c>
    </row>
    <row r="4574" spans="1:29" x14ac:dyDescent="0.3">
      <c r="A4574" s="156" t="s">
        <v>2992</v>
      </c>
      <c r="B4574" s="157">
        <v>3</v>
      </c>
      <c r="C4574" s="158" t="s">
        <v>1473</v>
      </c>
      <c r="D4574" s="158" t="s">
        <v>506</v>
      </c>
      <c r="E4574" s="156" t="s">
        <v>2723</v>
      </c>
      <c r="F4574" s="159" t="s">
        <v>383</v>
      </c>
      <c r="G4574" s="158" t="s">
        <v>341</v>
      </c>
      <c r="H4574" s="160">
        <v>44124</v>
      </c>
      <c r="I4574" s="160">
        <v>44232</v>
      </c>
      <c r="J4574" s="161" t="s">
        <v>979</v>
      </c>
      <c r="K4574" s="162"/>
      <c r="L4574" s="163" t="s">
        <v>1304</v>
      </c>
      <c r="M4574" s="171">
        <v>0</v>
      </c>
      <c r="N4574" s="164">
        <v>7425</v>
      </c>
      <c r="O4574" s="162">
        <v>28231</v>
      </c>
      <c r="P4574" s="160">
        <v>44232</v>
      </c>
      <c r="Q4574" s="162" t="s">
        <v>1595</v>
      </c>
      <c r="R4574" s="164">
        <v>7425</v>
      </c>
      <c r="S4574" s="163" t="s">
        <v>6158</v>
      </c>
      <c r="T4574" s="163"/>
      <c r="U4574" s="161" t="s">
        <v>10</v>
      </c>
      <c r="V4574" s="161" t="s">
        <v>11</v>
      </c>
      <c r="W4574" s="161" t="s">
        <v>12</v>
      </c>
      <c r="X4574" s="161" t="s">
        <v>13</v>
      </c>
      <c r="Y4574" s="169">
        <v>6210</v>
      </c>
      <c r="Z4574" s="169">
        <v>9251103</v>
      </c>
      <c r="AA4574" s="166">
        <v>2.5384615384615384E-2</v>
      </c>
      <c r="AB4574" s="167" t="s">
        <v>1265</v>
      </c>
      <c r="AC4574" s="168" t="s">
        <v>3260</v>
      </c>
    </row>
    <row r="4575" spans="1:29" x14ac:dyDescent="0.3">
      <c r="A4575" s="156" t="s">
        <v>2992</v>
      </c>
      <c r="B4575" s="157">
        <v>3</v>
      </c>
      <c r="C4575" s="158" t="s">
        <v>1473</v>
      </c>
      <c r="D4575" s="158" t="s">
        <v>506</v>
      </c>
      <c r="E4575" s="156" t="s">
        <v>2723</v>
      </c>
      <c r="F4575" s="159" t="s">
        <v>383</v>
      </c>
      <c r="G4575" s="158" t="s">
        <v>341</v>
      </c>
      <c r="H4575" s="160">
        <v>44124</v>
      </c>
      <c r="I4575" s="160">
        <v>44236</v>
      </c>
      <c r="J4575" s="161" t="s">
        <v>979</v>
      </c>
      <c r="K4575" s="162"/>
      <c r="L4575" s="163" t="s">
        <v>1304</v>
      </c>
      <c r="M4575" s="171">
        <v>0</v>
      </c>
      <c r="N4575" s="164">
        <v>4920</v>
      </c>
      <c r="O4575" s="162">
        <v>28292</v>
      </c>
      <c r="P4575" s="160">
        <v>44236</v>
      </c>
      <c r="Q4575" s="162" t="s">
        <v>1624</v>
      </c>
      <c r="R4575" s="164">
        <v>4920</v>
      </c>
      <c r="S4575" s="162" t="s">
        <v>6158</v>
      </c>
      <c r="T4575" s="163"/>
      <c r="U4575" s="161" t="s">
        <v>10</v>
      </c>
      <c r="V4575" s="161" t="s">
        <v>11</v>
      </c>
      <c r="W4575" s="161" t="s">
        <v>12</v>
      </c>
      <c r="X4575" s="161" t="s">
        <v>13</v>
      </c>
      <c r="Y4575" s="169">
        <v>6210</v>
      </c>
      <c r="Z4575" s="169">
        <v>9251103</v>
      </c>
      <c r="AA4575" s="166">
        <v>1.682051282051282E-2</v>
      </c>
      <c r="AB4575" s="167" t="s">
        <v>1265</v>
      </c>
      <c r="AC4575" s="168" t="s">
        <v>3260</v>
      </c>
    </row>
    <row r="4576" spans="1:29" x14ac:dyDescent="0.3">
      <c r="A4576" s="156" t="s">
        <v>2992</v>
      </c>
      <c r="B4576" s="157">
        <v>3</v>
      </c>
      <c r="C4576" s="158" t="s">
        <v>1473</v>
      </c>
      <c r="D4576" s="158" t="s">
        <v>506</v>
      </c>
      <c r="E4576" s="156" t="s">
        <v>2723</v>
      </c>
      <c r="F4576" s="159" t="s">
        <v>383</v>
      </c>
      <c r="G4576" s="158" t="s">
        <v>341</v>
      </c>
      <c r="H4576" s="160">
        <v>44124</v>
      </c>
      <c r="I4576" s="160">
        <v>44249</v>
      </c>
      <c r="J4576" s="161" t="s">
        <v>979</v>
      </c>
      <c r="K4576" s="162"/>
      <c r="L4576" s="163" t="s">
        <v>1304</v>
      </c>
      <c r="M4576" s="171">
        <v>0</v>
      </c>
      <c r="N4576" s="164">
        <v>30</v>
      </c>
      <c r="O4576" s="162">
        <v>28292</v>
      </c>
      <c r="P4576" s="160">
        <v>44249</v>
      </c>
      <c r="Q4576" s="162" t="s">
        <v>1674</v>
      </c>
      <c r="R4576" s="164">
        <v>30</v>
      </c>
      <c r="S4576" s="163" t="s">
        <v>6158</v>
      </c>
      <c r="T4576" s="163"/>
      <c r="U4576" s="161" t="s">
        <v>10</v>
      </c>
      <c r="V4576" s="161" t="s">
        <v>11</v>
      </c>
      <c r="W4576" s="161" t="s">
        <v>12</v>
      </c>
      <c r="X4576" s="161" t="s">
        <v>13</v>
      </c>
      <c r="Y4576" s="165">
        <v>6210</v>
      </c>
      <c r="Z4576" s="165">
        <v>9251103</v>
      </c>
      <c r="AA4576" s="166">
        <v>1.0256410256410256E-4</v>
      </c>
      <c r="AB4576" s="167" t="s">
        <v>1265</v>
      </c>
      <c r="AC4576" s="168" t="s">
        <v>3260</v>
      </c>
    </row>
    <row r="4577" spans="1:29" x14ac:dyDescent="0.3">
      <c r="A4577" s="156" t="s">
        <v>2992</v>
      </c>
      <c r="B4577" s="157">
        <v>3</v>
      </c>
      <c r="C4577" s="158" t="s">
        <v>1473</v>
      </c>
      <c r="D4577" s="158" t="s">
        <v>506</v>
      </c>
      <c r="E4577" s="156" t="s">
        <v>2723</v>
      </c>
      <c r="F4577" s="159" t="s">
        <v>383</v>
      </c>
      <c r="G4577" s="158" t="s">
        <v>341</v>
      </c>
      <c r="H4577" s="160">
        <v>44124</v>
      </c>
      <c r="I4577" s="160">
        <v>44279</v>
      </c>
      <c r="J4577" s="161" t="s">
        <v>979</v>
      </c>
      <c r="K4577" s="162"/>
      <c r="L4577" s="163" t="s">
        <v>1304</v>
      </c>
      <c r="M4577" s="171">
        <v>0</v>
      </c>
      <c r="N4577" s="164">
        <v>4950</v>
      </c>
      <c r="O4577" s="162">
        <v>28388</v>
      </c>
      <c r="P4577" s="160">
        <v>44279</v>
      </c>
      <c r="Q4577" s="162" t="s">
        <v>1824</v>
      </c>
      <c r="R4577" s="164">
        <v>4950</v>
      </c>
      <c r="S4577" s="163" t="s">
        <v>6158</v>
      </c>
      <c r="T4577" s="163"/>
      <c r="U4577" s="161" t="s">
        <v>10</v>
      </c>
      <c r="V4577" s="161" t="s">
        <v>11</v>
      </c>
      <c r="W4577" s="161" t="s">
        <v>12</v>
      </c>
      <c r="X4577" s="161" t="s">
        <v>13</v>
      </c>
      <c r="Y4577" s="165">
        <v>6210</v>
      </c>
      <c r="Z4577" s="165">
        <v>9251103</v>
      </c>
      <c r="AA4577" s="166">
        <v>1.6923076923076923E-2</v>
      </c>
      <c r="AB4577" s="167" t="s">
        <v>1265</v>
      </c>
      <c r="AC4577" s="168" t="s">
        <v>3260</v>
      </c>
    </row>
    <row r="4578" spans="1:29" x14ac:dyDescent="0.3">
      <c r="A4578" s="156" t="s">
        <v>2992</v>
      </c>
      <c r="B4578" s="157">
        <v>3</v>
      </c>
      <c r="C4578" s="156" t="s">
        <v>1473</v>
      </c>
      <c r="D4578" s="163" t="s">
        <v>506</v>
      </c>
      <c r="E4578" s="156" t="s">
        <v>2723</v>
      </c>
      <c r="F4578" s="159" t="s">
        <v>383</v>
      </c>
      <c r="G4578" s="156" t="s">
        <v>341</v>
      </c>
      <c r="H4578" s="160">
        <v>44124</v>
      </c>
      <c r="I4578" s="160">
        <v>44279</v>
      </c>
      <c r="J4578" s="161" t="s">
        <v>979</v>
      </c>
      <c r="K4578" s="162"/>
      <c r="L4578" s="163" t="s">
        <v>1304</v>
      </c>
      <c r="M4578" s="171">
        <v>0</v>
      </c>
      <c r="N4578" s="164">
        <v>4950</v>
      </c>
      <c r="O4578" s="162">
        <v>28472</v>
      </c>
      <c r="P4578" s="160">
        <v>44279</v>
      </c>
      <c r="Q4578" s="162" t="s">
        <v>1824</v>
      </c>
      <c r="R4578" s="164">
        <v>4950</v>
      </c>
      <c r="S4578" s="163" t="s">
        <v>6158</v>
      </c>
      <c r="T4578" s="163"/>
      <c r="U4578" s="161" t="s">
        <v>10</v>
      </c>
      <c r="V4578" s="161" t="s">
        <v>11</v>
      </c>
      <c r="W4578" s="161" t="s">
        <v>12</v>
      </c>
      <c r="X4578" s="161" t="s">
        <v>13</v>
      </c>
      <c r="Y4578" s="169">
        <v>6210</v>
      </c>
      <c r="Z4578" s="169">
        <v>9251103</v>
      </c>
      <c r="AA4578" s="166">
        <v>1.6923076923076923E-2</v>
      </c>
      <c r="AB4578" s="158" t="s">
        <v>1265</v>
      </c>
      <c r="AC4578" s="168" t="s">
        <v>3260</v>
      </c>
    </row>
    <row r="4579" spans="1:29" x14ac:dyDescent="0.3">
      <c r="A4579" s="156" t="s">
        <v>2992</v>
      </c>
      <c r="B4579" s="157">
        <v>3</v>
      </c>
      <c r="C4579" s="158" t="s">
        <v>1473</v>
      </c>
      <c r="D4579" s="158" t="s">
        <v>506</v>
      </c>
      <c r="E4579" s="156" t="s">
        <v>2723</v>
      </c>
      <c r="F4579" s="159" t="s">
        <v>383</v>
      </c>
      <c r="G4579" s="156" t="s">
        <v>341</v>
      </c>
      <c r="H4579" s="160">
        <v>44124</v>
      </c>
      <c r="I4579" s="160">
        <v>44342</v>
      </c>
      <c r="J4579" s="161" t="s">
        <v>979</v>
      </c>
      <c r="K4579" s="162"/>
      <c r="L4579" s="163" t="s">
        <v>1304</v>
      </c>
      <c r="M4579" s="171">
        <v>0</v>
      </c>
      <c r="N4579" s="164">
        <v>2475</v>
      </c>
      <c r="O4579" s="162">
        <v>28521</v>
      </c>
      <c r="P4579" s="160">
        <v>44342</v>
      </c>
      <c r="Q4579" s="162" t="s">
        <v>2081</v>
      </c>
      <c r="R4579" s="164">
        <v>2475</v>
      </c>
      <c r="S4579" s="162" t="s">
        <v>6158</v>
      </c>
      <c r="T4579" s="163"/>
      <c r="U4579" s="161" t="s">
        <v>10</v>
      </c>
      <c r="V4579" s="161" t="s">
        <v>11</v>
      </c>
      <c r="W4579" s="161" t="s">
        <v>12</v>
      </c>
      <c r="X4579" s="161" t="s">
        <v>13</v>
      </c>
      <c r="Y4579" s="169">
        <v>6210</v>
      </c>
      <c r="Z4579" s="169">
        <v>9251103</v>
      </c>
      <c r="AA4579" s="166">
        <v>8.4615384615384613E-3</v>
      </c>
      <c r="AB4579" s="183" t="s">
        <v>1265</v>
      </c>
      <c r="AC4579" s="168" t="s">
        <v>3260</v>
      </c>
    </row>
    <row r="4580" spans="1:29" x14ac:dyDescent="0.3">
      <c r="A4580" s="156" t="s">
        <v>2992</v>
      </c>
      <c r="B4580" s="157">
        <v>3</v>
      </c>
      <c r="C4580" s="158" t="s">
        <v>1473</v>
      </c>
      <c r="D4580" s="158" t="s">
        <v>506</v>
      </c>
      <c r="E4580" s="156" t="s">
        <v>2723</v>
      </c>
      <c r="F4580" s="159" t="s">
        <v>383</v>
      </c>
      <c r="G4580" s="158" t="s">
        <v>341</v>
      </c>
      <c r="H4580" s="160">
        <v>44124</v>
      </c>
      <c r="I4580" s="160">
        <v>44342</v>
      </c>
      <c r="J4580" s="161" t="s">
        <v>979</v>
      </c>
      <c r="K4580" s="162"/>
      <c r="L4580" s="163" t="s">
        <v>1304</v>
      </c>
      <c r="M4580" s="171">
        <v>0</v>
      </c>
      <c r="N4580" s="164">
        <v>9900</v>
      </c>
      <c r="O4580" s="162">
        <v>28615</v>
      </c>
      <c r="P4580" s="160">
        <v>44342</v>
      </c>
      <c r="Q4580" s="162" t="s">
        <v>2081</v>
      </c>
      <c r="R4580" s="164">
        <v>9900</v>
      </c>
      <c r="S4580" s="163" t="s">
        <v>6158</v>
      </c>
      <c r="T4580" s="163"/>
      <c r="U4580" s="161" t="s">
        <v>10</v>
      </c>
      <c r="V4580" s="161" t="s">
        <v>11</v>
      </c>
      <c r="W4580" s="161" t="s">
        <v>12</v>
      </c>
      <c r="X4580" s="161" t="s">
        <v>13</v>
      </c>
      <c r="Y4580" s="165">
        <v>6210</v>
      </c>
      <c r="Z4580" s="165">
        <v>9251103</v>
      </c>
      <c r="AA4580" s="166">
        <v>3.3846153846153845E-2</v>
      </c>
      <c r="AB4580" s="167" t="s">
        <v>1265</v>
      </c>
      <c r="AC4580" s="168" t="s">
        <v>3260</v>
      </c>
    </row>
    <row r="4581" spans="1:29" x14ac:dyDescent="0.3">
      <c r="A4581" s="156" t="s">
        <v>2992</v>
      </c>
      <c r="B4581" s="157">
        <v>3</v>
      </c>
      <c r="C4581" s="158" t="s">
        <v>1473</v>
      </c>
      <c r="D4581" s="158" t="s">
        <v>506</v>
      </c>
      <c r="E4581" s="156" t="s">
        <v>2723</v>
      </c>
      <c r="F4581" s="159" t="s">
        <v>383</v>
      </c>
      <c r="G4581" s="158" t="s">
        <v>341</v>
      </c>
      <c r="H4581" s="160">
        <v>44124</v>
      </c>
      <c r="I4581" s="160">
        <v>44370</v>
      </c>
      <c r="J4581" s="161" t="s">
        <v>979</v>
      </c>
      <c r="K4581" s="162"/>
      <c r="L4581" s="163" t="s">
        <v>1304</v>
      </c>
      <c r="M4581" s="171">
        <v>0</v>
      </c>
      <c r="N4581" s="164">
        <v>1485</v>
      </c>
      <c r="O4581" s="162">
        <v>28688</v>
      </c>
      <c r="P4581" s="160">
        <v>44370</v>
      </c>
      <c r="Q4581" s="162" t="s">
        <v>2184</v>
      </c>
      <c r="R4581" s="164">
        <v>1485</v>
      </c>
      <c r="S4581" s="158" t="s">
        <v>6158</v>
      </c>
      <c r="T4581" s="163"/>
      <c r="U4581" s="161" t="s">
        <v>10</v>
      </c>
      <c r="V4581" s="161" t="s">
        <v>11</v>
      </c>
      <c r="W4581" s="161" t="s">
        <v>12</v>
      </c>
      <c r="X4581" s="161" t="s">
        <v>13</v>
      </c>
      <c r="Y4581" s="169">
        <v>6210</v>
      </c>
      <c r="Z4581" s="169">
        <v>9251103</v>
      </c>
      <c r="AA4581" s="166">
        <v>5.076923076923077E-3</v>
      </c>
      <c r="AB4581" s="167" t="s">
        <v>1265</v>
      </c>
      <c r="AC4581" s="168" t="s">
        <v>3260</v>
      </c>
    </row>
    <row r="4582" spans="1:29" x14ac:dyDescent="0.3">
      <c r="A4582" s="156" t="s">
        <v>2992</v>
      </c>
      <c r="B4582" s="157">
        <v>3</v>
      </c>
      <c r="C4582" s="158" t="s">
        <v>1473</v>
      </c>
      <c r="D4582" s="158" t="s">
        <v>506</v>
      </c>
      <c r="E4582" s="156" t="s">
        <v>2723</v>
      </c>
      <c r="F4582" s="159" t="s">
        <v>383</v>
      </c>
      <c r="G4582" s="158" t="s">
        <v>341</v>
      </c>
      <c r="H4582" s="160">
        <v>44124</v>
      </c>
      <c r="I4582" s="160">
        <v>44448</v>
      </c>
      <c r="J4582" s="161" t="s">
        <v>2202</v>
      </c>
      <c r="K4582" s="162"/>
      <c r="L4582" s="163" t="s">
        <v>1304</v>
      </c>
      <c r="M4582" s="171">
        <v>0</v>
      </c>
      <c r="N4582" s="164">
        <v>990</v>
      </c>
      <c r="O4582" s="162">
        <v>28836</v>
      </c>
      <c r="P4582" s="160">
        <v>44448</v>
      </c>
      <c r="Q4582" s="162" t="s">
        <v>2381</v>
      </c>
      <c r="R4582" s="164">
        <v>990</v>
      </c>
      <c r="S4582" s="163" t="s">
        <v>6158</v>
      </c>
      <c r="T4582" s="163"/>
      <c r="U4582" s="161" t="s">
        <v>10</v>
      </c>
      <c r="V4582" s="161" t="s">
        <v>11</v>
      </c>
      <c r="W4582" s="161" t="s">
        <v>12</v>
      </c>
      <c r="X4582" s="161" t="s">
        <v>13</v>
      </c>
      <c r="Y4582" s="169">
        <v>6210</v>
      </c>
      <c r="Z4582" s="169">
        <v>9251103</v>
      </c>
      <c r="AA4582" s="166">
        <v>3.3846153846153848E-3</v>
      </c>
      <c r="AB4582" s="167" t="s">
        <v>1265</v>
      </c>
      <c r="AC4582" s="168" t="s">
        <v>3260</v>
      </c>
    </row>
    <row r="4583" spans="1:29" x14ac:dyDescent="0.3">
      <c r="A4583" s="156" t="s">
        <v>2992</v>
      </c>
      <c r="B4583" s="157">
        <v>3</v>
      </c>
      <c r="C4583" s="156" t="s">
        <v>1473</v>
      </c>
      <c r="D4583" s="158" t="s">
        <v>506</v>
      </c>
      <c r="E4583" s="156" t="s">
        <v>2723</v>
      </c>
      <c r="F4583" s="159" t="s">
        <v>383</v>
      </c>
      <c r="G4583" s="156" t="s">
        <v>341</v>
      </c>
      <c r="H4583" s="160">
        <v>44124</v>
      </c>
      <c r="I4583" s="160">
        <v>44987</v>
      </c>
      <c r="J4583" s="161" t="s">
        <v>2671</v>
      </c>
      <c r="K4583" s="162"/>
      <c r="L4583" s="163" t="s">
        <v>1304</v>
      </c>
      <c r="M4583" s="171">
        <v>12375</v>
      </c>
      <c r="N4583" s="164">
        <v>12375</v>
      </c>
      <c r="O4583" s="162"/>
      <c r="P4583" s="160"/>
      <c r="Q4583" s="162"/>
      <c r="R4583" s="164">
        <v>0</v>
      </c>
      <c r="S4583" s="162" t="s">
        <v>6158</v>
      </c>
      <c r="T4583" s="163"/>
      <c r="U4583" s="161" t="s">
        <v>10</v>
      </c>
      <c r="V4583" s="161" t="s">
        <v>11</v>
      </c>
      <c r="W4583" s="161" t="s">
        <v>12</v>
      </c>
      <c r="X4583" s="161" t="s">
        <v>13</v>
      </c>
      <c r="Y4583" s="169">
        <v>6210</v>
      </c>
      <c r="Z4583" s="169">
        <v>9251103</v>
      </c>
      <c r="AA4583" s="166">
        <v>0</v>
      </c>
      <c r="AB4583" s="158" t="s">
        <v>5114</v>
      </c>
      <c r="AC4583" s="168" t="s">
        <v>3260</v>
      </c>
    </row>
    <row r="4584" spans="1:29" x14ac:dyDescent="0.3">
      <c r="A4584" s="156" t="s">
        <v>2992</v>
      </c>
      <c r="B4584" s="157">
        <v>3</v>
      </c>
      <c r="C4584" s="158" t="s">
        <v>1473</v>
      </c>
      <c r="D4584" s="158" t="s">
        <v>506</v>
      </c>
      <c r="E4584" s="156" t="s">
        <v>2723</v>
      </c>
      <c r="F4584" s="159" t="s">
        <v>383</v>
      </c>
      <c r="G4584" s="158" t="s">
        <v>341</v>
      </c>
      <c r="H4584" s="160">
        <v>44124</v>
      </c>
      <c r="I4584" s="160">
        <v>44988</v>
      </c>
      <c r="J4584" s="161" t="s">
        <v>2671</v>
      </c>
      <c r="K4584" s="162" t="s">
        <v>1261</v>
      </c>
      <c r="L4584" s="158" t="s">
        <v>1304</v>
      </c>
      <c r="M4584" s="171">
        <v>-12375</v>
      </c>
      <c r="N4584" s="171">
        <v>-12375</v>
      </c>
      <c r="O4584" s="162"/>
      <c r="P4584" s="160"/>
      <c r="Q4584" s="162"/>
      <c r="R4584" s="171">
        <v>0</v>
      </c>
      <c r="S4584" s="158" t="s">
        <v>6158</v>
      </c>
      <c r="T4584" s="156"/>
      <c r="U4584" s="161" t="s">
        <v>10</v>
      </c>
      <c r="V4584" s="161" t="s">
        <v>11</v>
      </c>
      <c r="W4584" s="161" t="s">
        <v>12</v>
      </c>
      <c r="X4584" s="161" t="s">
        <v>13</v>
      </c>
      <c r="Y4584" s="165">
        <v>6210</v>
      </c>
      <c r="Z4584" s="165">
        <v>9251103</v>
      </c>
      <c r="AA4584" s="166">
        <v>0</v>
      </c>
      <c r="AB4584" s="158" t="s">
        <v>5017</v>
      </c>
      <c r="AC4584" s="168" t="s">
        <v>3260</v>
      </c>
    </row>
    <row r="4585" spans="1:29" x14ac:dyDescent="0.3">
      <c r="A4585" s="156" t="s">
        <v>2994</v>
      </c>
      <c r="B4585" s="157">
        <v>6</v>
      </c>
      <c r="C4585" s="158" t="s">
        <v>1473</v>
      </c>
      <c r="D4585" s="158" t="s">
        <v>500</v>
      </c>
      <c r="E4585" s="156" t="s">
        <v>2723</v>
      </c>
      <c r="F4585" s="159" t="s">
        <v>383</v>
      </c>
      <c r="G4585" s="158" t="s">
        <v>341</v>
      </c>
      <c r="H4585" s="160">
        <v>44124</v>
      </c>
      <c r="I4585" s="160">
        <v>44232</v>
      </c>
      <c r="J4585" s="161" t="s">
        <v>979</v>
      </c>
      <c r="K4585" s="162"/>
      <c r="L4585" s="163" t="s">
        <v>1304</v>
      </c>
      <c r="M4585" s="171">
        <v>0</v>
      </c>
      <c r="N4585" s="164">
        <v>7275</v>
      </c>
      <c r="O4585" s="162">
        <v>28232</v>
      </c>
      <c r="P4585" s="160">
        <v>44232</v>
      </c>
      <c r="Q4585" s="162" t="s">
        <v>1595</v>
      </c>
      <c r="R4585" s="164">
        <v>7275</v>
      </c>
      <c r="S4585" s="162" t="s">
        <v>6159</v>
      </c>
      <c r="T4585" s="163"/>
      <c r="U4585" s="161" t="s">
        <v>10</v>
      </c>
      <c r="V4585" s="161" t="s">
        <v>11</v>
      </c>
      <c r="W4585" s="161" t="s">
        <v>12</v>
      </c>
      <c r="X4585" s="161" t="s">
        <v>13</v>
      </c>
      <c r="Y4585" s="169">
        <v>6210</v>
      </c>
      <c r="Z4585" s="169">
        <v>9261103</v>
      </c>
      <c r="AA4585" s="166">
        <v>2.4871794871794872E-2</v>
      </c>
      <c r="AB4585" s="167" t="s">
        <v>1266</v>
      </c>
      <c r="AC4585" s="168" t="s">
        <v>3270</v>
      </c>
    </row>
    <row r="4586" spans="1:29" x14ac:dyDescent="0.3">
      <c r="A4586" s="156" t="s">
        <v>2994</v>
      </c>
      <c r="B4586" s="157">
        <v>6</v>
      </c>
      <c r="C4586" s="158" t="s">
        <v>1473</v>
      </c>
      <c r="D4586" s="158" t="s">
        <v>500</v>
      </c>
      <c r="E4586" s="156" t="s">
        <v>2723</v>
      </c>
      <c r="F4586" s="159" t="s">
        <v>383</v>
      </c>
      <c r="G4586" s="158" t="s">
        <v>341</v>
      </c>
      <c r="H4586" s="160">
        <v>44124</v>
      </c>
      <c r="I4586" s="160">
        <v>44236</v>
      </c>
      <c r="J4586" s="161" t="s">
        <v>979</v>
      </c>
      <c r="K4586" s="162"/>
      <c r="L4586" s="163" t="s">
        <v>1304</v>
      </c>
      <c r="M4586" s="171">
        <v>0</v>
      </c>
      <c r="N4586" s="164">
        <v>7275</v>
      </c>
      <c r="O4586" s="162">
        <v>28293</v>
      </c>
      <c r="P4586" s="160">
        <v>44236</v>
      </c>
      <c r="Q4586" s="162" t="s">
        <v>1624</v>
      </c>
      <c r="R4586" s="164">
        <v>7275</v>
      </c>
      <c r="S4586" s="158" t="s">
        <v>6159</v>
      </c>
      <c r="T4586" s="163"/>
      <c r="U4586" s="161" t="s">
        <v>10</v>
      </c>
      <c r="V4586" s="161" t="s">
        <v>11</v>
      </c>
      <c r="W4586" s="161" t="s">
        <v>12</v>
      </c>
      <c r="X4586" s="161" t="s">
        <v>13</v>
      </c>
      <c r="Y4586" s="169">
        <v>6210</v>
      </c>
      <c r="Z4586" s="169">
        <v>9261103</v>
      </c>
      <c r="AA4586" s="166">
        <v>2.4871794871794872E-2</v>
      </c>
      <c r="AB4586" s="167" t="s">
        <v>1266</v>
      </c>
      <c r="AC4586" s="168" t="s">
        <v>3270</v>
      </c>
    </row>
    <row r="4587" spans="1:29" x14ac:dyDescent="0.3">
      <c r="A4587" s="156" t="s">
        <v>2994</v>
      </c>
      <c r="B4587" s="157">
        <v>6</v>
      </c>
      <c r="C4587" s="158" t="s">
        <v>1473</v>
      </c>
      <c r="D4587" s="158" t="s">
        <v>500</v>
      </c>
      <c r="E4587" s="156" t="s">
        <v>2723</v>
      </c>
      <c r="F4587" s="158" t="s">
        <v>383</v>
      </c>
      <c r="G4587" s="158" t="s">
        <v>341</v>
      </c>
      <c r="H4587" s="160">
        <v>44124</v>
      </c>
      <c r="I4587" s="160">
        <v>44279</v>
      </c>
      <c r="J4587" s="161" t="s">
        <v>979</v>
      </c>
      <c r="K4587" s="173"/>
      <c r="L4587" s="158" t="s">
        <v>1304</v>
      </c>
      <c r="M4587" s="171">
        <v>0</v>
      </c>
      <c r="N4587" s="171">
        <v>4850</v>
      </c>
      <c r="O4587" s="162">
        <v>28389</v>
      </c>
      <c r="P4587" s="160">
        <v>44279</v>
      </c>
      <c r="Q4587" s="162" t="s">
        <v>1824</v>
      </c>
      <c r="R4587" s="171">
        <v>4850</v>
      </c>
      <c r="S4587" s="163" t="s">
        <v>6159</v>
      </c>
      <c r="T4587" s="156"/>
      <c r="U4587" s="161" t="s">
        <v>10</v>
      </c>
      <c r="V4587" s="161" t="s">
        <v>11</v>
      </c>
      <c r="W4587" s="161" t="s">
        <v>12</v>
      </c>
      <c r="X4587" s="161" t="s">
        <v>13</v>
      </c>
      <c r="Y4587" s="165">
        <v>6210</v>
      </c>
      <c r="Z4587" s="165">
        <v>9261103</v>
      </c>
      <c r="AA4587" s="166">
        <v>1.658119658119658E-2</v>
      </c>
      <c r="AB4587" s="163" t="s">
        <v>1266</v>
      </c>
      <c r="AC4587" s="168" t="s">
        <v>3270</v>
      </c>
    </row>
    <row r="4588" spans="1:29" x14ac:dyDescent="0.3">
      <c r="A4588" s="156" t="s">
        <v>2994</v>
      </c>
      <c r="B4588" s="157">
        <v>6</v>
      </c>
      <c r="C4588" s="158" t="s">
        <v>1473</v>
      </c>
      <c r="D4588" s="158" t="s">
        <v>500</v>
      </c>
      <c r="E4588" s="156" t="s">
        <v>2723</v>
      </c>
      <c r="F4588" s="159" t="s">
        <v>383</v>
      </c>
      <c r="G4588" s="156" t="s">
        <v>341</v>
      </c>
      <c r="H4588" s="160">
        <v>44124</v>
      </c>
      <c r="I4588" s="160">
        <v>44279</v>
      </c>
      <c r="J4588" s="161" t="s">
        <v>979</v>
      </c>
      <c r="K4588" s="162"/>
      <c r="L4588" s="163" t="s">
        <v>1304</v>
      </c>
      <c r="M4588" s="171">
        <v>0</v>
      </c>
      <c r="N4588" s="164">
        <v>2425</v>
      </c>
      <c r="O4588" s="162">
        <v>28473</v>
      </c>
      <c r="P4588" s="160">
        <v>44279</v>
      </c>
      <c r="Q4588" s="162" t="s">
        <v>1824</v>
      </c>
      <c r="R4588" s="164">
        <v>2425</v>
      </c>
      <c r="S4588" s="162" t="s">
        <v>6159</v>
      </c>
      <c r="T4588" s="163"/>
      <c r="U4588" s="161" t="s">
        <v>10</v>
      </c>
      <c r="V4588" s="161" t="s">
        <v>11</v>
      </c>
      <c r="W4588" s="161" t="s">
        <v>12</v>
      </c>
      <c r="X4588" s="161" t="s">
        <v>13</v>
      </c>
      <c r="Y4588" s="169">
        <v>6210</v>
      </c>
      <c r="Z4588" s="169">
        <v>9261103</v>
      </c>
      <c r="AA4588" s="166">
        <v>8.2905982905982899E-3</v>
      </c>
      <c r="AB4588" s="156" t="s">
        <v>1266</v>
      </c>
      <c r="AC4588" s="168" t="s">
        <v>3270</v>
      </c>
    </row>
    <row r="4589" spans="1:29" x14ac:dyDescent="0.3">
      <c r="A4589" s="156" t="s">
        <v>2994</v>
      </c>
      <c r="B4589" s="157">
        <v>6</v>
      </c>
      <c r="C4589" s="158" t="s">
        <v>1473</v>
      </c>
      <c r="D4589" s="158" t="s">
        <v>500</v>
      </c>
      <c r="E4589" s="156" t="s">
        <v>2723</v>
      </c>
      <c r="F4589" s="159" t="s">
        <v>383</v>
      </c>
      <c r="G4589" s="156" t="s">
        <v>341</v>
      </c>
      <c r="H4589" s="160">
        <v>44124</v>
      </c>
      <c r="I4589" s="160">
        <v>44342</v>
      </c>
      <c r="J4589" s="161" t="s">
        <v>979</v>
      </c>
      <c r="K4589" s="162"/>
      <c r="L4589" s="163" t="s">
        <v>1304</v>
      </c>
      <c r="M4589" s="171">
        <v>0</v>
      </c>
      <c r="N4589" s="164">
        <v>2425</v>
      </c>
      <c r="O4589" s="162">
        <v>28522</v>
      </c>
      <c r="P4589" s="160">
        <v>44342</v>
      </c>
      <c r="Q4589" s="162" t="s">
        <v>2081</v>
      </c>
      <c r="R4589" s="164">
        <v>2425</v>
      </c>
      <c r="S4589" s="162" t="s">
        <v>6159</v>
      </c>
      <c r="T4589" s="163"/>
      <c r="U4589" s="161" t="s">
        <v>10</v>
      </c>
      <c r="V4589" s="161" t="s">
        <v>11</v>
      </c>
      <c r="W4589" s="161" t="s">
        <v>12</v>
      </c>
      <c r="X4589" s="161" t="s">
        <v>13</v>
      </c>
      <c r="Y4589" s="169">
        <v>6210</v>
      </c>
      <c r="Z4589" s="169">
        <v>9261103</v>
      </c>
      <c r="AA4589" s="166">
        <v>8.2905982905982899E-3</v>
      </c>
      <c r="AB4589" s="156" t="s">
        <v>1266</v>
      </c>
      <c r="AC4589" s="168" t="s">
        <v>3270</v>
      </c>
    </row>
    <row r="4590" spans="1:29" x14ac:dyDescent="0.3">
      <c r="A4590" s="156" t="s">
        <v>2994</v>
      </c>
      <c r="B4590" s="157">
        <v>6</v>
      </c>
      <c r="C4590" s="158" t="s">
        <v>1473</v>
      </c>
      <c r="D4590" s="158" t="s">
        <v>500</v>
      </c>
      <c r="E4590" s="156" t="s">
        <v>2723</v>
      </c>
      <c r="F4590" s="159" t="s">
        <v>383</v>
      </c>
      <c r="G4590" s="158" t="s">
        <v>341</v>
      </c>
      <c r="H4590" s="160">
        <v>44124</v>
      </c>
      <c r="I4590" s="160">
        <v>44342</v>
      </c>
      <c r="J4590" s="161" t="s">
        <v>979</v>
      </c>
      <c r="K4590" s="162"/>
      <c r="L4590" s="163" t="s">
        <v>1304</v>
      </c>
      <c r="M4590" s="171">
        <v>0</v>
      </c>
      <c r="N4590" s="164">
        <v>9700</v>
      </c>
      <c r="O4590" s="162">
        <v>28616</v>
      </c>
      <c r="P4590" s="160">
        <v>44342</v>
      </c>
      <c r="Q4590" s="162" t="s">
        <v>2081</v>
      </c>
      <c r="R4590" s="164">
        <v>9700</v>
      </c>
      <c r="S4590" s="163" t="s">
        <v>6159</v>
      </c>
      <c r="T4590" s="163"/>
      <c r="U4590" s="161" t="s">
        <v>10</v>
      </c>
      <c r="V4590" s="161" t="s">
        <v>11</v>
      </c>
      <c r="W4590" s="161" t="s">
        <v>12</v>
      </c>
      <c r="X4590" s="161" t="s">
        <v>13</v>
      </c>
      <c r="Y4590" s="165">
        <v>6210</v>
      </c>
      <c r="Z4590" s="165">
        <v>9261103</v>
      </c>
      <c r="AA4590" s="166">
        <v>3.316239316239316E-2</v>
      </c>
      <c r="AB4590" s="167" t="s">
        <v>1266</v>
      </c>
      <c r="AC4590" s="168" t="s">
        <v>3270</v>
      </c>
    </row>
    <row r="4591" spans="1:29" x14ac:dyDescent="0.3">
      <c r="A4591" s="156" t="s">
        <v>2994</v>
      </c>
      <c r="B4591" s="157">
        <v>6</v>
      </c>
      <c r="C4591" s="158" t="s">
        <v>1473</v>
      </c>
      <c r="D4591" s="158" t="s">
        <v>500</v>
      </c>
      <c r="E4591" s="156" t="s">
        <v>2723</v>
      </c>
      <c r="F4591" s="159" t="s">
        <v>383</v>
      </c>
      <c r="G4591" s="158" t="s">
        <v>341</v>
      </c>
      <c r="H4591" s="160">
        <v>44124</v>
      </c>
      <c r="I4591" s="160">
        <v>44370</v>
      </c>
      <c r="J4591" s="161" t="s">
        <v>979</v>
      </c>
      <c r="K4591" s="162"/>
      <c r="L4591" s="163" t="s">
        <v>1304</v>
      </c>
      <c r="M4591" s="171">
        <v>0</v>
      </c>
      <c r="N4591" s="164">
        <v>1455</v>
      </c>
      <c r="O4591" s="162">
        <v>28689</v>
      </c>
      <c r="P4591" s="160">
        <v>44370</v>
      </c>
      <c r="Q4591" s="162" t="s">
        <v>2184</v>
      </c>
      <c r="R4591" s="164">
        <v>1455</v>
      </c>
      <c r="S4591" s="163" t="s">
        <v>6159</v>
      </c>
      <c r="T4591" s="163"/>
      <c r="U4591" s="161" t="s">
        <v>10</v>
      </c>
      <c r="V4591" s="161" t="s">
        <v>11</v>
      </c>
      <c r="W4591" s="161" t="s">
        <v>12</v>
      </c>
      <c r="X4591" s="161" t="s">
        <v>13</v>
      </c>
      <c r="Y4591" s="165">
        <v>6210</v>
      </c>
      <c r="Z4591" s="165">
        <v>9261103</v>
      </c>
      <c r="AA4591" s="166">
        <v>4.9743589743589745E-3</v>
      </c>
      <c r="AB4591" s="167" t="s">
        <v>1266</v>
      </c>
      <c r="AC4591" s="168" t="s">
        <v>3270</v>
      </c>
    </row>
    <row r="4592" spans="1:29" x14ac:dyDescent="0.3">
      <c r="A4592" s="156" t="s">
        <v>2994</v>
      </c>
      <c r="B4592" s="157">
        <v>6</v>
      </c>
      <c r="C4592" s="158" t="s">
        <v>1473</v>
      </c>
      <c r="D4592" s="156" t="s">
        <v>500</v>
      </c>
      <c r="E4592" s="156" t="s">
        <v>2723</v>
      </c>
      <c r="F4592" s="159" t="s">
        <v>383</v>
      </c>
      <c r="G4592" s="156" t="s">
        <v>341</v>
      </c>
      <c r="H4592" s="160">
        <v>44124</v>
      </c>
      <c r="I4592" s="160">
        <v>44448</v>
      </c>
      <c r="J4592" s="161" t="s">
        <v>2202</v>
      </c>
      <c r="K4592" s="162"/>
      <c r="L4592" s="163" t="s">
        <v>1304</v>
      </c>
      <c r="M4592" s="171">
        <v>0</v>
      </c>
      <c r="N4592" s="164">
        <v>970</v>
      </c>
      <c r="O4592" s="162">
        <v>28837</v>
      </c>
      <c r="P4592" s="160">
        <v>44448</v>
      </c>
      <c r="Q4592" s="162" t="s">
        <v>2381</v>
      </c>
      <c r="R4592" s="164">
        <v>970</v>
      </c>
      <c r="S4592" s="162" t="s">
        <v>6159</v>
      </c>
      <c r="T4592" s="163"/>
      <c r="U4592" s="161" t="s">
        <v>10</v>
      </c>
      <c r="V4592" s="161" t="s">
        <v>11</v>
      </c>
      <c r="W4592" s="161" t="s">
        <v>12</v>
      </c>
      <c r="X4592" s="161" t="s">
        <v>13</v>
      </c>
      <c r="Y4592" s="169">
        <v>6210</v>
      </c>
      <c r="Z4592" s="169">
        <v>9261103</v>
      </c>
      <c r="AA4592" s="166">
        <v>3.3162393162393163E-3</v>
      </c>
      <c r="AB4592" s="156" t="s">
        <v>1266</v>
      </c>
      <c r="AC4592" s="168" t="s">
        <v>3270</v>
      </c>
    </row>
    <row r="4593" spans="1:29" x14ac:dyDescent="0.3">
      <c r="A4593" s="156" t="s">
        <v>2994</v>
      </c>
      <c r="B4593" s="157">
        <v>6</v>
      </c>
      <c r="C4593" s="158" t="s">
        <v>1473</v>
      </c>
      <c r="D4593" s="158" t="s">
        <v>500</v>
      </c>
      <c r="E4593" s="156" t="s">
        <v>2723</v>
      </c>
      <c r="F4593" s="159" t="s">
        <v>383</v>
      </c>
      <c r="G4593" s="158" t="s">
        <v>341</v>
      </c>
      <c r="H4593" s="160">
        <v>44124</v>
      </c>
      <c r="I4593" s="160">
        <v>44987</v>
      </c>
      <c r="J4593" s="161" t="s">
        <v>2671</v>
      </c>
      <c r="K4593" s="162"/>
      <c r="L4593" s="163" t="s">
        <v>1304</v>
      </c>
      <c r="M4593" s="171">
        <v>12125</v>
      </c>
      <c r="N4593" s="164">
        <v>12125</v>
      </c>
      <c r="O4593" s="158"/>
      <c r="P4593" s="160"/>
      <c r="Q4593" s="162"/>
      <c r="R4593" s="164">
        <v>0</v>
      </c>
      <c r="S4593" s="163" t="s">
        <v>6159</v>
      </c>
      <c r="T4593" s="163"/>
      <c r="U4593" s="161" t="s">
        <v>10</v>
      </c>
      <c r="V4593" s="161" t="s">
        <v>11</v>
      </c>
      <c r="W4593" s="161" t="s">
        <v>12</v>
      </c>
      <c r="X4593" s="161" t="s">
        <v>13</v>
      </c>
      <c r="Y4593" s="169">
        <v>6210</v>
      </c>
      <c r="Z4593" s="169">
        <v>9261103</v>
      </c>
      <c r="AA4593" s="166">
        <v>0</v>
      </c>
      <c r="AB4593" s="167" t="s">
        <v>5115</v>
      </c>
      <c r="AC4593" s="168" t="s">
        <v>3270</v>
      </c>
    </row>
    <row r="4594" spans="1:29" x14ac:dyDescent="0.3">
      <c r="A4594" s="156" t="s">
        <v>2994</v>
      </c>
      <c r="B4594" s="157">
        <v>6</v>
      </c>
      <c r="C4594" s="158" t="s">
        <v>1473</v>
      </c>
      <c r="D4594" s="158" t="s">
        <v>500</v>
      </c>
      <c r="E4594" s="156" t="s">
        <v>2723</v>
      </c>
      <c r="F4594" s="159" t="s">
        <v>383</v>
      </c>
      <c r="G4594" s="158" t="s">
        <v>341</v>
      </c>
      <c r="H4594" s="160">
        <v>44124</v>
      </c>
      <c r="I4594" s="160">
        <v>44988</v>
      </c>
      <c r="J4594" s="161" t="s">
        <v>2671</v>
      </c>
      <c r="K4594" s="162" t="s">
        <v>1261</v>
      </c>
      <c r="L4594" s="163" t="s">
        <v>1304</v>
      </c>
      <c r="M4594" s="171">
        <v>-12125</v>
      </c>
      <c r="N4594" s="164">
        <v>-12125</v>
      </c>
      <c r="O4594" s="162"/>
      <c r="P4594" s="160"/>
      <c r="Q4594" s="162"/>
      <c r="R4594" s="164">
        <v>0</v>
      </c>
      <c r="S4594" s="163" t="s">
        <v>6159</v>
      </c>
      <c r="T4594" s="163"/>
      <c r="U4594" s="161" t="s">
        <v>10</v>
      </c>
      <c r="V4594" s="161" t="s">
        <v>11</v>
      </c>
      <c r="W4594" s="161" t="s">
        <v>12</v>
      </c>
      <c r="X4594" s="161" t="s">
        <v>13</v>
      </c>
      <c r="Y4594" s="165">
        <v>6210</v>
      </c>
      <c r="Z4594" s="165">
        <v>9261103</v>
      </c>
      <c r="AA4594" s="166">
        <v>0</v>
      </c>
      <c r="AB4594" s="167" t="s">
        <v>5018</v>
      </c>
      <c r="AC4594" s="168" t="s">
        <v>3270</v>
      </c>
    </row>
    <row r="4595" spans="1:29" x14ac:dyDescent="0.3">
      <c r="A4595" s="156" t="s">
        <v>2996</v>
      </c>
      <c r="B4595" s="157">
        <v>8</v>
      </c>
      <c r="C4595" s="158" t="s">
        <v>1473</v>
      </c>
      <c r="D4595" s="158" t="s">
        <v>507</v>
      </c>
      <c r="E4595" s="156" t="s">
        <v>2723</v>
      </c>
      <c r="F4595" s="158" t="s">
        <v>383</v>
      </c>
      <c r="G4595" s="158" t="s">
        <v>341</v>
      </c>
      <c r="H4595" s="179">
        <v>44124</v>
      </c>
      <c r="I4595" s="179">
        <v>44279</v>
      </c>
      <c r="J4595" s="161" t="s">
        <v>979</v>
      </c>
      <c r="K4595" s="162"/>
      <c r="L4595" s="158" t="s">
        <v>1304</v>
      </c>
      <c r="M4595" s="171">
        <v>0</v>
      </c>
      <c r="N4595" s="170">
        <v>14850</v>
      </c>
      <c r="O4595" s="158">
        <v>28390</v>
      </c>
      <c r="P4595" s="160">
        <v>44279</v>
      </c>
      <c r="Q4595" s="162" t="s">
        <v>1824</v>
      </c>
      <c r="R4595" s="171">
        <v>14850</v>
      </c>
      <c r="S4595" s="162" t="s">
        <v>6162</v>
      </c>
      <c r="T4595" s="156"/>
      <c r="U4595" s="161" t="s">
        <v>10</v>
      </c>
      <c r="V4595" s="161" t="s">
        <v>11</v>
      </c>
      <c r="W4595" s="161" t="s">
        <v>12</v>
      </c>
      <c r="X4595" s="161" t="s">
        <v>13</v>
      </c>
      <c r="Y4595" s="165">
        <v>6210</v>
      </c>
      <c r="Z4595" s="165">
        <v>9281103</v>
      </c>
      <c r="AA4595" s="166">
        <v>5.0769230769230768E-2</v>
      </c>
      <c r="AB4595" s="158" t="s">
        <v>1267</v>
      </c>
      <c r="AC4595" s="168" t="s">
        <v>3275</v>
      </c>
    </row>
    <row r="4596" spans="1:29" x14ac:dyDescent="0.3">
      <c r="A4596" s="156" t="s">
        <v>2996</v>
      </c>
      <c r="B4596" s="157">
        <v>8</v>
      </c>
      <c r="C4596" s="158" t="s">
        <v>1473</v>
      </c>
      <c r="D4596" s="158" t="s">
        <v>507</v>
      </c>
      <c r="E4596" s="156" t="s">
        <v>2723</v>
      </c>
      <c r="F4596" s="159" t="s">
        <v>383</v>
      </c>
      <c r="G4596" s="158" t="s">
        <v>341</v>
      </c>
      <c r="H4596" s="160">
        <v>44124</v>
      </c>
      <c r="I4596" s="160">
        <v>44279</v>
      </c>
      <c r="J4596" s="161" t="s">
        <v>979</v>
      </c>
      <c r="K4596" s="162"/>
      <c r="L4596" s="163" t="s">
        <v>1304</v>
      </c>
      <c r="M4596" s="171">
        <v>0</v>
      </c>
      <c r="N4596" s="164">
        <v>4950</v>
      </c>
      <c r="O4596" s="162">
        <v>28474</v>
      </c>
      <c r="P4596" s="160">
        <v>44279</v>
      </c>
      <c r="Q4596" s="162" t="s">
        <v>1824</v>
      </c>
      <c r="R4596" s="164">
        <v>4950</v>
      </c>
      <c r="S4596" s="163" t="s">
        <v>6162</v>
      </c>
      <c r="T4596" s="163"/>
      <c r="U4596" s="161" t="s">
        <v>10</v>
      </c>
      <c r="V4596" s="161" t="s">
        <v>11</v>
      </c>
      <c r="W4596" s="161" t="s">
        <v>12</v>
      </c>
      <c r="X4596" s="161" t="s">
        <v>13</v>
      </c>
      <c r="Y4596" s="169">
        <v>6210</v>
      </c>
      <c r="Z4596" s="169">
        <v>9281103</v>
      </c>
      <c r="AA4596" s="166">
        <v>1.6923076923076923E-2</v>
      </c>
      <c r="AB4596" s="167" t="s">
        <v>1267</v>
      </c>
      <c r="AC4596" s="168" t="s">
        <v>3275</v>
      </c>
    </row>
    <row r="4597" spans="1:29" x14ac:dyDescent="0.3">
      <c r="A4597" s="156" t="s">
        <v>2996</v>
      </c>
      <c r="B4597" s="157">
        <v>8</v>
      </c>
      <c r="C4597" s="158" t="s">
        <v>1473</v>
      </c>
      <c r="D4597" s="158" t="s">
        <v>507</v>
      </c>
      <c r="E4597" s="156" t="s">
        <v>2723</v>
      </c>
      <c r="F4597" s="159" t="s">
        <v>383</v>
      </c>
      <c r="G4597" s="158" t="s">
        <v>341</v>
      </c>
      <c r="H4597" s="160">
        <v>44124</v>
      </c>
      <c r="I4597" s="160">
        <v>44342</v>
      </c>
      <c r="J4597" s="161" t="s">
        <v>979</v>
      </c>
      <c r="K4597" s="162"/>
      <c r="L4597" s="163" t="s">
        <v>1304</v>
      </c>
      <c r="M4597" s="171">
        <v>0</v>
      </c>
      <c r="N4597" s="164">
        <v>4950</v>
      </c>
      <c r="O4597" s="162">
        <v>28523</v>
      </c>
      <c r="P4597" s="160">
        <v>44342</v>
      </c>
      <c r="Q4597" s="162" t="s">
        <v>2081</v>
      </c>
      <c r="R4597" s="164">
        <v>4950</v>
      </c>
      <c r="S4597" s="163" t="s">
        <v>6162</v>
      </c>
      <c r="T4597" s="163"/>
      <c r="U4597" s="161" t="s">
        <v>10</v>
      </c>
      <c r="V4597" s="161" t="s">
        <v>11</v>
      </c>
      <c r="W4597" s="161" t="s">
        <v>12</v>
      </c>
      <c r="X4597" s="161" t="s">
        <v>13</v>
      </c>
      <c r="Y4597" s="165">
        <v>6210</v>
      </c>
      <c r="Z4597" s="165">
        <v>9281103</v>
      </c>
      <c r="AA4597" s="166">
        <v>1.6923076923076923E-2</v>
      </c>
      <c r="AB4597" s="167" t="s">
        <v>1267</v>
      </c>
      <c r="AC4597" s="168" t="s">
        <v>3275</v>
      </c>
    </row>
    <row r="4598" spans="1:29" x14ac:dyDescent="0.3">
      <c r="A4598" s="156" t="s">
        <v>2996</v>
      </c>
      <c r="B4598" s="157">
        <v>8</v>
      </c>
      <c r="C4598" s="158" t="s">
        <v>1473</v>
      </c>
      <c r="D4598" s="158" t="s">
        <v>507</v>
      </c>
      <c r="E4598" s="156" t="s">
        <v>2723</v>
      </c>
      <c r="F4598" s="159" t="s">
        <v>383</v>
      </c>
      <c r="G4598" s="156" t="s">
        <v>341</v>
      </c>
      <c r="H4598" s="160">
        <v>44124</v>
      </c>
      <c r="I4598" s="160">
        <v>44342</v>
      </c>
      <c r="J4598" s="161" t="s">
        <v>979</v>
      </c>
      <c r="K4598" s="162"/>
      <c r="L4598" s="163" t="s">
        <v>1304</v>
      </c>
      <c r="M4598" s="171">
        <v>0</v>
      </c>
      <c r="N4598" s="164">
        <v>9900</v>
      </c>
      <c r="O4598" s="162">
        <v>28617</v>
      </c>
      <c r="P4598" s="160">
        <v>44342</v>
      </c>
      <c r="Q4598" s="162" t="s">
        <v>2081</v>
      </c>
      <c r="R4598" s="164">
        <v>9900</v>
      </c>
      <c r="S4598" s="163" t="s">
        <v>6162</v>
      </c>
      <c r="T4598" s="163"/>
      <c r="U4598" s="161" t="s">
        <v>10</v>
      </c>
      <c r="V4598" s="161" t="s">
        <v>11</v>
      </c>
      <c r="W4598" s="161" t="s">
        <v>12</v>
      </c>
      <c r="X4598" s="161" t="s">
        <v>13</v>
      </c>
      <c r="Y4598" s="169">
        <v>6210</v>
      </c>
      <c r="Z4598" s="169">
        <v>9281103</v>
      </c>
      <c r="AA4598" s="166">
        <v>3.3846153846153845E-2</v>
      </c>
      <c r="AB4598" s="158" t="s">
        <v>1267</v>
      </c>
      <c r="AC4598" s="168" t="s">
        <v>3275</v>
      </c>
    </row>
    <row r="4599" spans="1:29" x14ac:dyDescent="0.3">
      <c r="A4599" s="156" t="s">
        <v>2996</v>
      </c>
      <c r="B4599" s="157">
        <v>8</v>
      </c>
      <c r="C4599" s="158" t="s">
        <v>1473</v>
      </c>
      <c r="D4599" s="156" t="s">
        <v>507</v>
      </c>
      <c r="E4599" s="156" t="s">
        <v>2723</v>
      </c>
      <c r="F4599" s="159" t="s">
        <v>383</v>
      </c>
      <c r="G4599" s="156" t="s">
        <v>341</v>
      </c>
      <c r="H4599" s="160">
        <v>44124</v>
      </c>
      <c r="I4599" s="160">
        <v>44370</v>
      </c>
      <c r="J4599" s="161" t="s">
        <v>979</v>
      </c>
      <c r="K4599" s="162"/>
      <c r="L4599" s="163" t="s">
        <v>1304</v>
      </c>
      <c r="M4599" s="171">
        <v>0</v>
      </c>
      <c r="N4599" s="164">
        <v>1485</v>
      </c>
      <c r="O4599" s="162">
        <v>28690</v>
      </c>
      <c r="P4599" s="160">
        <v>44370</v>
      </c>
      <c r="Q4599" s="162" t="s">
        <v>2184</v>
      </c>
      <c r="R4599" s="164">
        <v>1485</v>
      </c>
      <c r="S4599" s="163" t="s">
        <v>6162</v>
      </c>
      <c r="T4599" s="163"/>
      <c r="U4599" s="161" t="s">
        <v>10</v>
      </c>
      <c r="V4599" s="161" t="s">
        <v>11</v>
      </c>
      <c r="W4599" s="161" t="s">
        <v>12</v>
      </c>
      <c r="X4599" s="161" t="s">
        <v>13</v>
      </c>
      <c r="Y4599" s="169">
        <v>6210</v>
      </c>
      <c r="Z4599" s="169">
        <v>9281103</v>
      </c>
      <c r="AA4599" s="166">
        <v>5.076923076923077E-3</v>
      </c>
      <c r="AB4599" s="156" t="s">
        <v>1267</v>
      </c>
      <c r="AC4599" s="168" t="s">
        <v>3275</v>
      </c>
    </row>
    <row r="4600" spans="1:29" x14ac:dyDescent="0.3">
      <c r="A4600" s="156" t="s">
        <v>2996</v>
      </c>
      <c r="B4600" s="157">
        <v>8</v>
      </c>
      <c r="C4600" s="158" t="s">
        <v>1473</v>
      </c>
      <c r="D4600" s="158" t="s">
        <v>507</v>
      </c>
      <c r="E4600" s="156" t="s">
        <v>2723</v>
      </c>
      <c r="F4600" s="159" t="s">
        <v>383</v>
      </c>
      <c r="G4600" s="158" t="s">
        <v>341</v>
      </c>
      <c r="H4600" s="160">
        <v>44124</v>
      </c>
      <c r="I4600" s="160">
        <v>44448</v>
      </c>
      <c r="J4600" s="161" t="s">
        <v>2202</v>
      </c>
      <c r="K4600" s="162"/>
      <c r="L4600" s="163" t="s">
        <v>1304</v>
      </c>
      <c r="M4600" s="171">
        <v>0</v>
      </c>
      <c r="N4600" s="164">
        <v>990</v>
      </c>
      <c r="O4600" s="162">
        <v>28838</v>
      </c>
      <c r="P4600" s="160">
        <v>44448</v>
      </c>
      <c r="Q4600" s="162" t="s">
        <v>2381</v>
      </c>
      <c r="R4600" s="164">
        <v>990</v>
      </c>
      <c r="S4600" s="163" t="s">
        <v>6162</v>
      </c>
      <c r="T4600" s="163"/>
      <c r="U4600" s="161" t="s">
        <v>10</v>
      </c>
      <c r="V4600" s="161" t="s">
        <v>11</v>
      </c>
      <c r="W4600" s="161" t="s">
        <v>12</v>
      </c>
      <c r="X4600" s="161" t="s">
        <v>13</v>
      </c>
      <c r="Y4600" s="169">
        <v>6210</v>
      </c>
      <c r="Z4600" s="169">
        <v>9281103</v>
      </c>
      <c r="AA4600" s="166">
        <v>3.3846153846153848E-3</v>
      </c>
      <c r="AB4600" s="167" t="s">
        <v>1267</v>
      </c>
      <c r="AC4600" s="168" t="s">
        <v>3275</v>
      </c>
    </row>
    <row r="4601" spans="1:29" x14ac:dyDescent="0.3">
      <c r="A4601" s="156" t="s">
        <v>2996</v>
      </c>
      <c r="B4601" s="157">
        <v>8</v>
      </c>
      <c r="C4601" s="158" t="s">
        <v>1473</v>
      </c>
      <c r="D4601" s="156" t="s">
        <v>507</v>
      </c>
      <c r="E4601" s="156" t="s">
        <v>2723</v>
      </c>
      <c r="F4601" s="159" t="s">
        <v>383</v>
      </c>
      <c r="G4601" s="156" t="s">
        <v>341</v>
      </c>
      <c r="H4601" s="160">
        <v>44124</v>
      </c>
      <c r="I4601" s="160">
        <v>44987</v>
      </c>
      <c r="J4601" s="161" t="s">
        <v>2671</v>
      </c>
      <c r="K4601" s="162"/>
      <c r="L4601" s="163" t="s">
        <v>1304</v>
      </c>
      <c r="M4601" s="171">
        <v>12375</v>
      </c>
      <c r="N4601" s="164">
        <v>12375</v>
      </c>
      <c r="O4601" s="162"/>
      <c r="P4601" s="160"/>
      <c r="Q4601" s="162"/>
      <c r="R4601" s="164">
        <v>0</v>
      </c>
      <c r="S4601" s="162" t="s">
        <v>6162</v>
      </c>
      <c r="T4601" s="163"/>
      <c r="U4601" s="161" t="s">
        <v>10</v>
      </c>
      <c r="V4601" s="161" t="s">
        <v>11</v>
      </c>
      <c r="W4601" s="161" t="s">
        <v>12</v>
      </c>
      <c r="X4601" s="161" t="s">
        <v>13</v>
      </c>
      <c r="Y4601" s="169">
        <v>6210</v>
      </c>
      <c r="Z4601" s="169">
        <v>9281103</v>
      </c>
      <c r="AA4601" s="166">
        <v>0</v>
      </c>
      <c r="AB4601" s="158" t="s">
        <v>5116</v>
      </c>
      <c r="AC4601" s="168" t="s">
        <v>3275</v>
      </c>
    </row>
    <row r="4602" spans="1:29" x14ac:dyDescent="0.3">
      <c r="A4602" s="156" t="s">
        <v>2996</v>
      </c>
      <c r="B4602" s="157">
        <v>8</v>
      </c>
      <c r="C4602" s="158" t="s">
        <v>1473</v>
      </c>
      <c r="D4602" s="158" t="s">
        <v>507</v>
      </c>
      <c r="E4602" s="156" t="s">
        <v>2723</v>
      </c>
      <c r="F4602" s="159" t="s">
        <v>383</v>
      </c>
      <c r="G4602" s="158" t="s">
        <v>341</v>
      </c>
      <c r="H4602" s="160">
        <v>44124</v>
      </c>
      <c r="I4602" s="160">
        <v>44988</v>
      </c>
      <c r="J4602" s="161" t="s">
        <v>2671</v>
      </c>
      <c r="K4602" s="162" t="s">
        <v>1261</v>
      </c>
      <c r="L4602" s="163" t="s">
        <v>1304</v>
      </c>
      <c r="M4602" s="171">
        <v>-12375</v>
      </c>
      <c r="N4602" s="164">
        <v>-12375</v>
      </c>
      <c r="O4602" s="162"/>
      <c r="P4602" s="160"/>
      <c r="Q4602" s="162"/>
      <c r="R4602" s="164">
        <v>0</v>
      </c>
      <c r="S4602" s="163" t="s">
        <v>6162</v>
      </c>
      <c r="T4602" s="163"/>
      <c r="U4602" s="161" t="s">
        <v>10</v>
      </c>
      <c r="V4602" s="161" t="s">
        <v>11</v>
      </c>
      <c r="W4602" s="161" t="s">
        <v>12</v>
      </c>
      <c r="X4602" s="161" t="s">
        <v>13</v>
      </c>
      <c r="Y4602" s="165">
        <v>6210</v>
      </c>
      <c r="Z4602" s="165">
        <v>9281103</v>
      </c>
      <c r="AA4602" s="166">
        <v>0</v>
      </c>
      <c r="AB4602" s="167" t="s">
        <v>5019</v>
      </c>
      <c r="AC4602" s="168" t="s">
        <v>3275</v>
      </c>
    </row>
    <row r="4603" spans="1:29" x14ac:dyDescent="0.3">
      <c r="A4603" s="156" t="s">
        <v>3006</v>
      </c>
      <c r="B4603" s="157">
        <v>4</v>
      </c>
      <c r="C4603" s="156" t="s">
        <v>1473</v>
      </c>
      <c r="D4603" s="158" t="s">
        <v>448</v>
      </c>
      <c r="E4603" s="156" t="s">
        <v>2723</v>
      </c>
      <c r="F4603" s="159" t="s">
        <v>383</v>
      </c>
      <c r="G4603" s="156" t="s">
        <v>341</v>
      </c>
      <c r="H4603" s="160">
        <v>44124</v>
      </c>
      <c r="I4603" s="160">
        <v>44232</v>
      </c>
      <c r="J4603" s="161" t="s">
        <v>979</v>
      </c>
      <c r="K4603" s="162"/>
      <c r="L4603" s="163" t="s">
        <v>1304</v>
      </c>
      <c r="M4603" s="171">
        <v>0</v>
      </c>
      <c r="N4603" s="164">
        <v>2425</v>
      </c>
      <c r="O4603" s="162">
        <v>28233</v>
      </c>
      <c r="P4603" s="160">
        <v>44232</v>
      </c>
      <c r="Q4603" s="162" t="s">
        <v>1595</v>
      </c>
      <c r="R4603" s="164">
        <v>2425</v>
      </c>
      <c r="S4603" s="162" t="s">
        <v>6160</v>
      </c>
      <c r="T4603" s="163"/>
      <c r="U4603" s="161" t="s">
        <v>10</v>
      </c>
      <c r="V4603" s="161" t="s">
        <v>11</v>
      </c>
      <c r="W4603" s="161" t="s">
        <v>12</v>
      </c>
      <c r="X4603" s="161" t="s">
        <v>13</v>
      </c>
      <c r="Y4603" s="169">
        <v>6210</v>
      </c>
      <c r="Z4603" s="169">
        <v>9311103</v>
      </c>
      <c r="AA4603" s="166">
        <v>8.2905982905982899E-3</v>
      </c>
      <c r="AB4603" s="158" t="s">
        <v>1268</v>
      </c>
      <c r="AC4603" s="168" t="s">
        <v>3295</v>
      </c>
    </row>
    <row r="4604" spans="1:29" x14ac:dyDescent="0.3">
      <c r="A4604" s="156" t="s">
        <v>3006</v>
      </c>
      <c r="B4604" s="157">
        <v>4</v>
      </c>
      <c r="C4604" s="158" t="s">
        <v>1473</v>
      </c>
      <c r="D4604" s="158" t="s">
        <v>448</v>
      </c>
      <c r="E4604" s="156" t="s">
        <v>2723</v>
      </c>
      <c r="F4604" s="159" t="s">
        <v>383</v>
      </c>
      <c r="G4604" s="156" t="s">
        <v>341</v>
      </c>
      <c r="H4604" s="160">
        <v>44124</v>
      </c>
      <c r="I4604" s="160">
        <v>44236</v>
      </c>
      <c r="J4604" s="161" t="s">
        <v>979</v>
      </c>
      <c r="K4604" s="162"/>
      <c r="L4604" s="163" t="s">
        <v>1304</v>
      </c>
      <c r="M4604" s="171">
        <v>0</v>
      </c>
      <c r="N4604" s="164">
        <v>9700</v>
      </c>
      <c r="O4604" s="162">
        <v>28294</v>
      </c>
      <c r="P4604" s="160">
        <v>44236</v>
      </c>
      <c r="Q4604" s="162" t="s">
        <v>1624</v>
      </c>
      <c r="R4604" s="164">
        <v>9700</v>
      </c>
      <c r="S4604" s="162" t="s">
        <v>6160</v>
      </c>
      <c r="T4604" s="163"/>
      <c r="U4604" s="161" t="s">
        <v>10</v>
      </c>
      <c r="V4604" s="161" t="s">
        <v>11</v>
      </c>
      <c r="W4604" s="161" t="s">
        <v>12</v>
      </c>
      <c r="X4604" s="161" t="s">
        <v>13</v>
      </c>
      <c r="Y4604" s="169">
        <v>6210</v>
      </c>
      <c r="Z4604" s="169">
        <v>9311103</v>
      </c>
      <c r="AA4604" s="166">
        <v>3.316239316239316E-2</v>
      </c>
      <c r="AB4604" s="158" t="s">
        <v>1268</v>
      </c>
      <c r="AC4604" s="168" t="s">
        <v>3295</v>
      </c>
    </row>
    <row r="4605" spans="1:29" x14ac:dyDescent="0.3">
      <c r="A4605" s="156" t="s">
        <v>3006</v>
      </c>
      <c r="B4605" s="157">
        <v>4</v>
      </c>
      <c r="C4605" s="158" t="s">
        <v>1473</v>
      </c>
      <c r="D4605" s="156" t="s">
        <v>448</v>
      </c>
      <c r="E4605" s="156" t="s">
        <v>2723</v>
      </c>
      <c r="F4605" s="159" t="s">
        <v>383</v>
      </c>
      <c r="G4605" s="156" t="s">
        <v>341</v>
      </c>
      <c r="H4605" s="160">
        <v>44124</v>
      </c>
      <c r="I4605" s="160">
        <v>44279</v>
      </c>
      <c r="J4605" s="161" t="s">
        <v>979</v>
      </c>
      <c r="K4605" s="162"/>
      <c r="L4605" s="163" t="s">
        <v>1304</v>
      </c>
      <c r="M4605" s="171">
        <v>0</v>
      </c>
      <c r="N4605" s="164">
        <v>4850</v>
      </c>
      <c r="O4605" s="162">
        <v>28391</v>
      </c>
      <c r="P4605" s="160">
        <v>44279</v>
      </c>
      <c r="Q4605" s="162" t="s">
        <v>1824</v>
      </c>
      <c r="R4605" s="164">
        <v>4850</v>
      </c>
      <c r="S4605" s="162" t="s">
        <v>6160</v>
      </c>
      <c r="T4605" s="163"/>
      <c r="U4605" s="161" t="s">
        <v>10</v>
      </c>
      <c r="V4605" s="161" t="s">
        <v>11</v>
      </c>
      <c r="W4605" s="161" t="s">
        <v>12</v>
      </c>
      <c r="X4605" s="161" t="s">
        <v>13</v>
      </c>
      <c r="Y4605" s="169">
        <v>6210</v>
      </c>
      <c r="Z4605" s="169">
        <v>9311103</v>
      </c>
      <c r="AA4605" s="166">
        <v>1.658119658119658E-2</v>
      </c>
      <c r="AB4605" s="158" t="s">
        <v>1268</v>
      </c>
      <c r="AC4605" s="168" t="s">
        <v>3295</v>
      </c>
    </row>
    <row r="4606" spans="1:29" x14ac:dyDescent="0.3">
      <c r="A4606" s="156" t="s">
        <v>3006</v>
      </c>
      <c r="B4606" s="157">
        <v>4</v>
      </c>
      <c r="C4606" s="158" t="s">
        <v>1473</v>
      </c>
      <c r="D4606" s="158" t="s">
        <v>448</v>
      </c>
      <c r="E4606" s="156" t="s">
        <v>2723</v>
      </c>
      <c r="F4606" s="158" t="s">
        <v>383</v>
      </c>
      <c r="G4606" s="158" t="s">
        <v>341</v>
      </c>
      <c r="H4606" s="160">
        <v>44124</v>
      </c>
      <c r="I4606" s="160">
        <v>44279</v>
      </c>
      <c r="J4606" s="161" t="s">
        <v>979</v>
      </c>
      <c r="K4606" s="162"/>
      <c r="L4606" s="158" t="s">
        <v>1304</v>
      </c>
      <c r="M4606" s="171">
        <v>0</v>
      </c>
      <c r="N4606" s="171">
        <v>2425</v>
      </c>
      <c r="O4606" s="162">
        <v>28475</v>
      </c>
      <c r="P4606" s="160">
        <v>44279</v>
      </c>
      <c r="Q4606" s="162" t="s">
        <v>1824</v>
      </c>
      <c r="R4606" s="171">
        <v>2425</v>
      </c>
      <c r="S4606" s="163" t="s">
        <v>6160</v>
      </c>
      <c r="T4606" s="156"/>
      <c r="U4606" s="161" t="s">
        <v>10</v>
      </c>
      <c r="V4606" s="161" t="s">
        <v>11</v>
      </c>
      <c r="W4606" s="161" t="s">
        <v>12</v>
      </c>
      <c r="X4606" s="161" t="s">
        <v>13</v>
      </c>
      <c r="Y4606" s="165">
        <v>6210</v>
      </c>
      <c r="Z4606" s="165">
        <v>9311103</v>
      </c>
      <c r="AA4606" s="166">
        <v>8.2905982905982899E-3</v>
      </c>
      <c r="AB4606" s="158" t="s">
        <v>1268</v>
      </c>
      <c r="AC4606" s="168" t="s">
        <v>3295</v>
      </c>
    </row>
    <row r="4607" spans="1:29" x14ac:dyDescent="0.3">
      <c r="A4607" s="156" t="s">
        <v>3006</v>
      </c>
      <c r="B4607" s="157">
        <v>4</v>
      </c>
      <c r="C4607" s="158" t="s">
        <v>1473</v>
      </c>
      <c r="D4607" s="156" t="s">
        <v>448</v>
      </c>
      <c r="E4607" s="156" t="s">
        <v>2723</v>
      </c>
      <c r="F4607" s="159" t="s">
        <v>383</v>
      </c>
      <c r="G4607" s="156" t="s">
        <v>341</v>
      </c>
      <c r="H4607" s="160">
        <v>44124</v>
      </c>
      <c r="I4607" s="160">
        <v>44342</v>
      </c>
      <c r="J4607" s="161" t="s">
        <v>979</v>
      </c>
      <c r="K4607" s="162"/>
      <c r="L4607" s="163" t="s">
        <v>1304</v>
      </c>
      <c r="M4607" s="171">
        <v>0</v>
      </c>
      <c r="N4607" s="164">
        <v>4850</v>
      </c>
      <c r="O4607" s="162">
        <v>28524</v>
      </c>
      <c r="P4607" s="160">
        <v>44342</v>
      </c>
      <c r="Q4607" s="162" t="s">
        <v>2081</v>
      </c>
      <c r="R4607" s="164">
        <v>4850</v>
      </c>
      <c r="S4607" s="162" t="s">
        <v>6160</v>
      </c>
      <c r="T4607" s="163"/>
      <c r="U4607" s="161" t="s">
        <v>10</v>
      </c>
      <c r="V4607" s="161" t="s">
        <v>11</v>
      </c>
      <c r="W4607" s="161" t="s">
        <v>12</v>
      </c>
      <c r="X4607" s="161" t="s">
        <v>13</v>
      </c>
      <c r="Y4607" s="169">
        <v>6210</v>
      </c>
      <c r="Z4607" s="169">
        <v>9311103</v>
      </c>
      <c r="AA4607" s="166">
        <v>1.658119658119658E-2</v>
      </c>
      <c r="AB4607" s="158" t="s">
        <v>1268</v>
      </c>
      <c r="AC4607" s="168" t="s">
        <v>3295</v>
      </c>
    </row>
    <row r="4608" spans="1:29" x14ac:dyDescent="0.3">
      <c r="A4608" s="156" t="s">
        <v>3006</v>
      </c>
      <c r="B4608" s="157">
        <v>4</v>
      </c>
      <c r="C4608" s="158" t="s">
        <v>1473</v>
      </c>
      <c r="D4608" s="158" t="s">
        <v>448</v>
      </c>
      <c r="E4608" s="156" t="s">
        <v>2723</v>
      </c>
      <c r="F4608" s="159" t="s">
        <v>383</v>
      </c>
      <c r="G4608" s="158" t="s">
        <v>341</v>
      </c>
      <c r="H4608" s="160">
        <v>44124</v>
      </c>
      <c r="I4608" s="160">
        <v>44342</v>
      </c>
      <c r="J4608" s="161" t="s">
        <v>979</v>
      </c>
      <c r="K4608" s="162"/>
      <c r="L4608" s="163" t="s">
        <v>1304</v>
      </c>
      <c r="M4608" s="171">
        <v>0</v>
      </c>
      <c r="N4608" s="164">
        <v>9700</v>
      </c>
      <c r="O4608" s="158">
        <v>28618</v>
      </c>
      <c r="P4608" s="160">
        <v>44342</v>
      </c>
      <c r="Q4608" s="162" t="s">
        <v>2081</v>
      </c>
      <c r="R4608" s="164">
        <v>9700</v>
      </c>
      <c r="S4608" s="158" t="s">
        <v>6160</v>
      </c>
      <c r="T4608" s="163"/>
      <c r="U4608" s="161" t="s">
        <v>10</v>
      </c>
      <c r="V4608" s="161" t="s">
        <v>11</v>
      </c>
      <c r="W4608" s="161" t="s">
        <v>12</v>
      </c>
      <c r="X4608" s="161" t="s">
        <v>13</v>
      </c>
      <c r="Y4608" s="169">
        <v>6210</v>
      </c>
      <c r="Z4608" s="169">
        <v>9311103</v>
      </c>
      <c r="AA4608" s="166">
        <v>3.316239316239316E-2</v>
      </c>
      <c r="AB4608" s="167" t="s">
        <v>1268</v>
      </c>
      <c r="AC4608" s="168" t="s">
        <v>3295</v>
      </c>
    </row>
    <row r="4609" spans="1:29" x14ac:dyDescent="0.3">
      <c r="A4609" s="156" t="s">
        <v>3006</v>
      </c>
      <c r="B4609" s="157">
        <v>4</v>
      </c>
      <c r="C4609" s="158" t="s">
        <v>1473</v>
      </c>
      <c r="D4609" s="156" t="s">
        <v>448</v>
      </c>
      <c r="E4609" s="156" t="s">
        <v>2723</v>
      </c>
      <c r="F4609" s="159" t="s">
        <v>383</v>
      </c>
      <c r="G4609" s="156" t="s">
        <v>341</v>
      </c>
      <c r="H4609" s="160">
        <v>44124</v>
      </c>
      <c r="I4609" s="160">
        <v>44370</v>
      </c>
      <c r="J4609" s="161" t="s">
        <v>979</v>
      </c>
      <c r="K4609" s="162"/>
      <c r="L4609" s="163" t="s">
        <v>1304</v>
      </c>
      <c r="M4609" s="171">
        <v>0</v>
      </c>
      <c r="N4609" s="164">
        <v>1455</v>
      </c>
      <c r="O4609" s="162">
        <v>28691</v>
      </c>
      <c r="P4609" s="160">
        <v>44370</v>
      </c>
      <c r="Q4609" s="162" t="s">
        <v>2184</v>
      </c>
      <c r="R4609" s="164">
        <v>1455</v>
      </c>
      <c r="S4609" s="158" t="s">
        <v>6160</v>
      </c>
      <c r="T4609" s="163"/>
      <c r="U4609" s="161" t="s">
        <v>10</v>
      </c>
      <c r="V4609" s="161" t="s">
        <v>11</v>
      </c>
      <c r="W4609" s="161" t="s">
        <v>12</v>
      </c>
      <c r="X4609" s="161" t="s">
        <v>13</v>
      </c>
      <c r="Y4609" s="169">
        <v>6210</v>
      </c>
      <c r="Z4609" s="169">
        <v>9311103</v>
      </c>
      <c r="AA4609" s="166">
        <v>4.9743589743589745E-3</v>
      </c>
      <c r="AB4609" s="158" t="s">
        <v>1268</v>
      </c>
      <c r="AC4609" s="168" t="s">
        <v>3295</v>
      </c>
    </row>
    <row r="4610" spans="1:29" x14ac:dyDescent="0.3">
      <c r="A4610" s="156" t="s">
        <v>3006</v>
      </c>
      <c r="B4610" s="157">
        <v>4</v>
      </c>
      <c r="C4610" s="158" t="s">
        <v>1473</v>
      </c>
      <c r="D4610" s="158" t="s">
        <v>448</v>
      </c>
      <c r="E4610" s="156" t="s">
        <v>2723</v>
      </c>
      <c r="F4610" s="159" t="s">
        <v>383</v>
      </c>
      <c r="G4610" s="158" t="s">
        <v>341</v>
      </c>
      <c r="H4610" s="160">
        <v>44124</v>
      </c>
      <c r="I4610" s="160">
        <v>44448</v>
      </c>
      <c r="J4610" s="161" t="s">
        <v>2202</v>
      </c>
      <c r="K4610" s="162"/>
      <c r="L4610" s="163" t="s">
        <v>1304</v>
      </c>
      <c r="M4610" s="171">
        <v>0</v>
      </c>
      <c r="N4610" s="164">
        <v>970</v>
      </c>
      <c r="O4610" s="162">
        <v>28839</v>
      </c>
      <c r="P4610" s="160">
        <v>44448</v>
      </c>
      <c r="Q4610" s="162" t="s">
        <v>2381</v>
      </c>
      <c r="R4610" s="164">
        <v>970</v>
      </c>
      <c r="S4610" s="163" t="s">
        <v>6160</v>
      </c>
      <c r="T4610" s="163"/>
      <c r="U4610" s="161" t="s">
        <v>10</v>
      </c>
      <c r="V4610" s="161" t="s">
        <v>11</v>
      </c>
      <c r="W4610" s="161" t="s">
        <v>12</v>
      </c>
      <c r="X4610" s="161" t="s">
        <v>13</v>
      </c>
      <c r="Y4610" s="165">
        <v>6210</v>
      </c>
      <c r="Z4610" s="165">
        <v>9311103</v>
      </c>
      <c r="AA4610" s="166">
        <v>3.3162393162393163E-3</v>
      </c>
      <c r="AB4610" s="167" t="s">
        <v>1268</v>
      </c>
      <c r="AC4610" s="168" t="s">
        <v>3295</v>
      </c>
    </row>
    <row r="4611" spans="1:29" x14ac:dyDescent="0.3">
      <c r="A4611" s="156" t="s">
        <v>3006</v>
      </c>
      <c r="B4611" s="157">
        <v>4</v>
      </c>
      <c r="C4611" s="158" t="s">
        <v>1473</v>
      </c>
      <c r="D4611" s="158" t="s">
        <v>448</v>
      </c>
      <c r="E4611" s="156" t="s">
        <v>2723</v>
      </c>
      <c r="F4611" s="159" t="s">
        <v>383</v>
      </c>
      <c r="G4611" s="158" t="s">
        <v>341</v>
      </c>
      <c r="H4611" s="160">
        <v>44124</v>
      </c>
      <c r="I4611" s="160">
        <v>44987</v>
      </c>
      <c r="J4611" s="161" t="s">
        <v>2671</v>
      </c>
      <c r="K4611" s="162"/>
      <c r="L4611" s="163" t="s">
        <v>1304</v>
      </c>
      <c r="M4611" s="171">
        <v>12125</v>
      </c>
      <c r="N4611" s="164">
        <v>12125</v>
      </c>
      <c r="O4611" s="162"/>
      <c r="P4611" s="160"/>
      <c r="Q4611" s="162"/>
      <c r="R4611" s="164">
        <v>0</v>
      </c>
      <c r="S4611" s="162" t="s">
        <v>6160</v>
      </c>
      <c r="T4611" s="163"/>
      <c r="U4611" s="161" t="s">
        <v>10</v>
      </c>
      <c r="V4611" s="161" t="s">
        <v>11</v>
      </c>
      <c r="W4611" s="161" t="s">
        <v>12</v>
      </c>
      <c r="X4611" s="161" t="s">
        <v>13</v>
      </c>
      <c r="Y4611" s="169">
        <v>6210</v>
      </c>
      <c r="Z4611" s="169">
        <v>9311103</v>
      </c>
      <c r="AA4611" s="166">
        <v>0</v>
      </c>
      <c r="AB4611" s="167" t="s">
        <v>5120</v>
      </c>
      <c r="AC4611" s="168" t="s">
        <v>3295</v>
      </c>
    </row>
    <row r="4612" spans="1:29" x14ac:dyDescent="0.3">
      <c r="A4612" s="156" t="s">
        <v>3006</v>
      </c>
      <c r="B4612" s="157">
        <v>4</v>
      </c>
      <c r="C4612" s="158" t="s">
        <v>1473</v>
      </c>
      <c r="D4612" s="158" t="s">
        <v>448</v>
      </c>
      <c r="E4612" s="156" t="s">
        <v>2723</v>
      </c>
      <c r="F4612" s="159" t="s">
        <v>383</v>
      </c>
      <c r="G4612" s="158" t="s">
        <v>341</v>
      </c>
      <c r="H4612" s="160">
        <v>44124</v>
      </c>
      <c r="I4612" s="160">
        <v>44988</v>
      </c>
      <c r="J4612" s="161" t="s">
        <v>2671</v>
      </c>
      <c r="K4612" s="162" t="s">
        <v>1261</v>
      </c>
      <c r="L4612" s="163" t="s">
        <v>1304</v>
      </c>
      <c r="M4612" s="171">
        <v>-12125</v>
      </c>
      <c r="N4612" s="164">
        <v>-12125</v>
      </c>
      <c r="O4612" s="162"/>
      <c r="P4612" s="160"/>
      <c r="Q4612" s="162"/>
      <c r="R4612" s="164">
        <v>0</v>
      </c>
      <c r="S4612" s="163" t="s">
        <v>6160</v>
      </c>
      <c r="T4612" s="163"/>
      <c r="U4612" s="161" t="s">
        <v>10</v>
      </c>
      <c r="V4612" s="161" t="s">
        <v>11</v>
      </c>
      <c r="W4612" s="161" t="s">
        <v>12</v>
      </c>
      <c r="X4612" s="161" t="s">
        <v>13</v>
      </c>
      <c r="Y4612" s="169">
        <v>6210</v>
      </c>
      <c r="Z4612" s="169">
        <v>9311103</v>
      </c>
      <c r="AA4612" s="166">
        <v>0</v>
      </c>
      <c r="AB4612" s="167" t="s">
        <v>5020</v>
      </c>
      <c r="AC4612" s="168" t="s">
        <v>3295</v>
      </c>
    </row>
    <row r="4613" spans="1:29" ht="15" customHeight="1" x14ac:dyDescent="0.3">
      <c r="A4613" s="156" t="s">
        <v>3017</v>
      </c>
      <c r="B4613" s="157">
        <v>9</v>
      </c>
      <c r="C4613" s="156" t="s">
        <v>1473</v>
      </c>
      <c r="D4613" s="156" t="s">
        <v>328</v>
      </c>
      <c r="E4613" s="156" t="s">
        <v>2723</v>
      </c>
      <c r="F4613" s="159" t="s">
        <v>383</v>
      </c>
      <c r="G4613" s="156" t="s">
        <v>341</v>
      </c>
      <c r="H4613" s="160">
        <v>44124</v>
      </c>
      <c r="I4613" s="160">
        <v>44232</v>
      </c>
      <c r="J4613" s="161" t="s">
        <v>979</v>
      </c>
      <c r="K4613" s="162"/>
      <c r="L4613" s="163" t="s">
        <v>1304</v>
      </c>
      <c r="M4613" s="171">
        <v>0</v>
      </c>
      <c r="N4613" s="164">
        <v>7275</v>
      </c>
      <c r="O4613" s="162">
        <v>28234</v>
      </c>
      <c r="P4613" s="160">
        <v>44232</v>
      </c>
      <c r="Q4613" s="162" t="s">
        <v>1595</v>
      </c>
      <c r="R4613" s="164">
        <v>7275</v>
      </c>
      <c r="S4613" s="162" t="s">
        <v>6161</v>
      </c>
      <c r="T4613" s="163"/>
      <c r="U4613" s="161" t="s">
        <v>10</v>
      </c>
      <c r="V4613" s="161" t="s">
        <v>11</v>
      </c>
      <c r="W4613" s="161" t="s">
        <v>12</v>
      </c>
      <c r="X4613" s="161" t="s">
        <v>13</v>
      </c>
      <c r="Y4613" s="169">
        <v>6210</v>
      </c>
      <c r="Z4613" s="169">
        <v>9371103</v>
      </c>
      <c r="AA4613" s="166">
        <v>2.4871794871794872E-2</v>
      </c>
      <c r="AB4613" s="158" t="s">
        <v>1269</v>
      </c>
      <c r="AC4613" s="168" t="s">
        <v>3330</v>
      </c>
    </row>
    <row r="4614" spans="1:29" ht="15" customHeight="1" x14ac:dyDescent="0.3">
      <c r="A4614" s="156" t="s">
        <v>3017</v>
      </c>
      <c r="B4614" s="157">
        <v>9</v>
      </c>
      <c r="C4614" s="158" t="s">
        <v>1473</v>
      </c>
      <c r="D4614" s="158" t="s">
        <v>328</v>
      </c>
      <c r="E4614" s="156" t="s">
        <v>2723</v>
      </c>
      <c r="F4614" s="159" t="s">
        <v>383</v>
      </c>
      <c r="G4614" s="158" t="s">
        <v>341</v>
      </c>
      <c r="H4614" s="160">
        <v>44124</v>
      </c>
      <c r="I4614" s="160">
        <v>44236</v>
      </c>
      <c r="J4614" s="161" t="s">
        <v>979</v>
      </c>
      <c r="K4614" s="162"/>
      <c r="L4614" s="163" t="s">
        <v>1304</v>
      </c>
      <c r="M4614" s="171">
        <v>0</v>
      </c>
      <c r="N4614" s="171">
        <v>7275</v>
      </c>
      <c r="O4614" s="162">
        <v>28295</v>
      </c>
      <c r="P4614" s="160">
        <v>44236</v>
      </c>
      <c r="Q4614" s="162" t="s">
        <v>1624</v>
      </c>
      <c r="R4614" s="164">
        <v>7275</v>
      </c>
      <c r="S4614" s="163" t="s">
        <v>6161</v>
      </c>
      <c r="T4614" s="163"/>
      <c r="U4614" s="161" t="s">
        <v>10</v>
      </c>
      <c r="V4614" s="161" t="s">
        <v>11</v>
      </c>
      <c r="W4614" s="161" t="s">
        <v>12</v>
      </c>
      <c r="X4614" s="161" t="s">
        <v>13</v>
      </c>
      <c r="Y4614" s="165">
        <v>6210</v>
      </c>
      <c r="Z4614" s="165">
        <v>9371103</v>
      </c>
      <c r="AA4614" s="166">
        <v>2.4871794871794872E-2</v>
      </c>
      <c r="AB4614" s="167" t="s">
        <v>1269</v>
      </c>
      <c r="AC4614" s="168" t="s">
        <v>3330</v>
      </c>
    </row>
    <row r="4615" spans="1:29" ht="15" customHeight="1" x14ac:dyDescent="0.3">
      <c r="A4615" s="156" t="s">
        <v>3017</v>
      </c>
      <c r="B4615" s="157">
        <v>9</v>
      </c>
      <c r="C4615" s="158" t="s">
        <v>1473</v>
      </c>
      <c r="D4615" s="158" t="s">
        <v>328</v>
      </c>
      <c r="E4615" s="156" t="s">
        <v>2723</v>
      </c>
      <c r="F4615" s="159" t="s">
        <v>383</v>
      </c>
      <c r="G4615" s="158" t="s">
        <v>341</v>
      </c>
      <c r="H4615" s="160">
        <v>44124</v>
      </c>
      <c r="I4615" s="160">
        <v>44279</v>
      </c>
      <c r="J4615" s="161" t="s">
        <v>979</v>
      </c>
      <c r="K4615" s="162"/>
      <c r="L4615" s="163" t="s">
        <v>1304</v>
      </c>
      <c r="M4615" s="171">
        <v>0</v>
      </c>
      <c r="N4615" s="164">
        <v>2425</v>
      </c>
      <c r="O4615" s="162">
        <v>28392</v>
      </c>
      <c r="P4615" s="160">
        <v>44279</v>
      </c>
      <c r="Q4615" s="162" t="s">
        <v>1824</v>
      </c>
      <c r="R4615" s="164">
        <v>2425</v>
      </c>
      <c r="S4615" s="163" t="s">
        <v>6161</v>
      </c>
      <c r="T4615" s="163"/>
      <c r="U4615" s="161" t="s">
        <v>10</v>
      </c>
      <c r="V4615" s="161" t="s">
        <v>11</v>
      </c>
      <c r="W4615" s="161" t="s">
        <v>12</v>
      </c>
      <c r="X4615" s="161" t="s">
        <v>13</v>
      </c>
      <c r="Y4615" s="165">
        <v>6210</v>
      </c>
      <c r="Z4615" s="165">
        <v>9371103</v>
      </c>
      <c r="AA4615" s="166">
        <v>8.2905982905982899E-3</v>
      </c>
      <c r="AB4615" s="167" t="s">
        <v>1269</v>
      </c>
      <c r="AC4615" s="168" t="s">
        <v>3330</v>
      </c>
    </row>
    <row r="4616" spans="1:29" x14ac:dyDescent="0.3">
      <c r="A4616" s="156" t="s">
        <v>3017</v>
      </c>
      <c r="B4616" s="157">
        <v>9</v>
      </c>
      <c r="C4616" s="158" t="s">
        <v>1473</v>
      </c>
      <c r="D4616" s="158" t="s">
        <v>328</v>
      </c>
      <c r="E4616" s="156" t="s">
        <v>2723</v>
      </c>
      <c r="F4616" s="159" t="s">
        <v>383</v>
      </c>
      <c r="G4616" s="158" t="s">
        <v>341</v>
      </c>
      <c r="H4616" s="160">
        <v>44124</v>
      </c>
      <c r="I4616" s="160">
        <v>44279</v>
      </c>
      <c r="J4616" s="161" t="s">
        <v>979</v>
      </c>
      <c r="K4616" s="162"/>
      <c r="L4616" s="163" t="s">
        <v>1304</v>
      </c>
      <c r="M4616" s="171">
        <v>0</v>
      </c>
      <c r="N4616" s="170">
        <v>2425</v>
      </c>
      <c r="O4616" s="158">
        <v>28476</v>
      </c>
      <c r="P4616" s="160">
        <v>44279</v>
      </c>
      <c r="Q4616" s="162" t="s">
        <v>1824</v>
      </c>
      <c r="R4616" s="164">
        <v>2425</v>
      </c>
      <c r="S4616" s="163" t="s">
        <v>6161</v>
      </c>
      <c r="T4616" s="163"/>
      <c r="U4616" s="161" t="s">
        <v>10</v>
      </c>
      <c r="V4616" s="161" t="s">
        <v>11</v>
      </c>
      <c r="W4616" s="161" t="s">
        <v>12</v>
      </c>
      <c r="X4616" s="161" t="s">
        <v>13</v>
      </c>
      <c r="Y4616" s="169">
        <v>6210</v>
      </c>
      <c r="Z4616" s="169">
        <v>9371103</v>
      </c>
      <c r="AA4616" s="166">
        <v>8.2905982905982899E-3</v>
      </c>
      <c r="AB4616" s="167" t="s">
        <v>1269</v>
      </c>
      <c r="AC4616" s="168" t="s">
        <v>3330</v>
      </c>
    </row>
    <row r="4617" spans="1:29" x14ac:dyDescent="0.3">
      <c r="A4617" s="156" t="s">
        <v>3017</v>
      </c>
      <c r="B4617" s="157">
        <v>9</v>
      </c>
      <c r="C4617" s="158" t="s">
        <v>1473</v>
      </c>
      <c r="D4617" s="158" t="s">
        <v>328</v>
      </c>
      <c r="E4617" s="156" t="s">
        <v>2723</v>
      </c>
      <c r="F4617" s="159" t="s">
        <v>383</v>
      </c>
      <c r="G4617" s="158" t="s">
        <v>341</v>
      </c>
      <c r="H4617" s="160">
        <v>44124</v>
      </c>
      <c r="I4617" s="160">
        <v>44342</v>
      </c>
      <c r="J4617" s="161" t="s">
        <v>979</v>
      </c>
      <c r="K4617" s="162"/>
      <c r="L4617" s="163" t="s">
        <v>1304</v>
      </c>
      <c r="M4617" s="171">
        <v>0</v>
      </c>
      <c r="N4617" s="164">
        <v>4850</v>
      </c>
      <c r="O4617" s="162">
        <v>28525</v>
      </c>
      <c r="P4617" s="160">
        <v>44342</v>
      </c>
      <c r="Q4617" s="162" t="s">
        <v>2081</v>
      </c>
      <c r="R4617" s="164">
        <v>4850</v>
      </c>
      <c r="S4617" s="158" t="s">
        <v>6161</v>
      </c>
      <c r="T4617" s="163"/>
      <c r="U4617" s="161" t="s">
        <v>10</v>
      </c>
      <c r="V4617" s="161" t="s">
        <v>11</v>
      </c>
      <c r="W4617" s="161" t="s">
        <v>12</v>
      </c>
      <c r="X4617" s="161" t="s">
        <v>13</v>
      </c>
      <c r="Y4617" s="169">
        <v>6210</v>
      </c>
      <c r="Z4617" s="169">
        <v>9371103</v>
      </c>
      <c r="AA4617" s="166">
        <v>1.658119658119658E-2</v>
      </c>
      <c r="AB4617" s="167" t="s">
        <v>1269</v>
      </c>
      <c r="AC4617" s="168" t="s">
        <v>3330</v>
      </c>
    </row>
    <row r="4618" spans="1:29" x14ac:dyDescent="0.3">
      <c r="A4618" s="156" t="s">
        <v>3017</v>
      </c>
      <c r="B4618" s="157">
        <v>9</v>
      </c>
      <c r="C4618" s="158" t="s">
        <v>1473</v>
      </c>
      <c r="D4618" s="158" t="s">
        <v>328</v>
      </c>
      <c r="E4618" s="156" t="s">
        <v>2723</v>
      </c>
      <c r="F4618" s="159" t="s">
        <v>383</v>
      </c>
      <c r="G4618" s="158" t="s">
        <v>341</v>
      </c>
      <c r="H4618" s="160">
        <v>44124</v>
      </c>
      <c r="I4618" s="160">
        <v>44342</v>
      </c>
      <c r="J4618" s="161" t="s">
        <v>979</v>
      </c>
      <c r="K4618" s="162"/>
      <c r="L4618" s="163" t="s">
        <v>1304</v>
      </c>
      <c r="M4618" s="171">
        <v>0</v>
      </c>
      <c r="N4618" s="164">
        <v>9700</v>
      </c>
      <c r="O4618" s="162">
        <v>28619</v>
      </c>
      <c r="P4618" s="160">
        <v>44342</v>
      </c>
      <c r="Q4618" s="162" t="s">
        <v>2081</v>
      </c>
      <c r="R4618" s="164">
        <v>9700</v>
      </c>
      <c r="S4618" s="163" t="s">
        <v>6161</v>
      </c>
      <c r="T4618" s="163"/>
      <c r="U4618" s="161" t="s">
        <v>10</v>
      </c>
      <c r="V4618" s="161" t="s">
        <v>11</v>
      </c>
      <c r="W4618" s="161" t="s">
        <v>12</v>
      </c>
      <c r="X4618" s="161" t="s">
        <v>13</v>
      </c>
      <c r="Y4618" s="165">
        <v>6210</v>
      </c>
      <c r="Z4618" s="165">
        <v>9371103</v>
      </c>
      <c r="AA4618" s="166">
        <v>3.316239316239316E-2</v>
      </c>
      <c r="AB4618" s="175" t="s">
        <v>1269</v>
      </c>
      <c r="AC4618" s="168" t="s">
        <v>3330</v>
      </c>
    </row>
    <row r="4619" spans="1:29" x14ac:dyDescent="0.3">
      <c r="A4619" s="156" t="s">
        <v>3017</v>
      </c>
      <c r="B4619" s="157">
        <v>9</v>
      </c>
      <c r="C4619" s="158" t="s">
        <v>1473</v>
      </c>
      <c r="D4619" s="156" t="s">
        <v>328</v>
      </c>
      <c r="E4619" s="156" t="s">
        <v>2723</v>
      </c>
      <c r="F4619" s="159" t="s">
        <v>383</v>
      </c>
      <c r="G4619" s="156" t="s">
        <v>341</v>
      </c>
      <c r="H4619" s="160">
        <v>44124</v>
      </c>
      <c r="I4619" s="160">
        <v>44370</v>
      </c>
      <c r="J4619" s="161" t="s">
        <v>979</v>
      </c>
      <c r="K4619" s="162"/>
      <c r="L4619" s="163" t="s">
        <v>1304</v>
      </c>
      <c r="M4619" s="171">
        <v>0</v>
      </c>
      <c r="N4619" s="164">
        <v>1455</v>
      </c>
      <c r="O4619" s="162">
        <v>28692</v>
      </c>
      <c r="P4619" s="160">
        <v>44370</v>
      </c>
      <c r="Q4619" s="162" t="s">
        <v>2184</v>
      </c>
      <c r="R4619" s="164">
        <v>1455</v>
      </c>
      <c r="S4619" s="162" t="s">
        <v>6161</v>
      </c>
      <c r="T4619" s="163"/>
      <c r="U4619" s="161" t="s">
        <v>10</v>
      </c>
      <c r="V4619" s="161" t="s">
        <v>11</v>
      </c>
      <c r="W4619" s="161" t="s">
        <v>12</v>
      </c>
      <c r="X4619" s="161" t="s">
        <v>13</v>
      </c>
      <c r="Y4619" s="169">
        <v>6210</v>
      </c>
      <c r="Z4619" s="169">
        <v>9371103</v>
      </c>
      <c r="AA4619" s="166">
        <v>4.9743589743589745E-3</v>
      </c>
      <c r="AB4619" s="158" t="s">
        <v>1269</v>
      </c>
      <c r="AC4619" s="168" t="s">
        <v>3330</v>
      </c>
    </row>
    <row r="4620" spans="1:29" x14ac:dyDescent="0.3">
      <c r="A4620" s="156" t="s">
        <v>3017</v>
      </c>
      <c r="B4620" s="157">
        <v>9</v>
      </c>
      <c r="C4620" s="158" t="s">
        <v>1473</v>
      </c>
      <c r="D4620" s="158" t="s">
        <v>328</v>
      </c>
      <c r="E4620" s="156" t="s">
        <v>2723</v>
      </c>
      <c r="F4620" s="159" t="s">
        <v>383</v>
      </c>
      <c r="G4620" s="158" t="s">
        <v>341</v>
      </c>
      <c r="H4620" s="160">
        <v>44124</v>
      </c>
      <c r="I4620" s="160">
        <v>44448</v>
      </c>
      <c r="J4620" s="161" t="s">
        <v>2202</v>
      </c>
      <c r="K4620" s="162"/>
      <c r="L4620" s="163" t="s">
        <v>1304</v>
      </c>
      <c r="M4620" s="171">
        <v>0</v>
      </c>
      <c r="N4620" s="164">
        <v>970</v>
      </c>
      <c r="O4620" s="162">
        <v>28840</v>
      </c>
      <c r="P4620" s="160">
        <v>44448</v>
      </c>
      <c r="Q4620" s="162" t="s">
        <v>2381</v>
      </c>
      <c r="R4620" s="164">
        <v>970</v>
      </c>
      <c r="S4620" s="163" t="s">
        <v>6161</v>
      </c>
      <c r="T4620" s="163"/>
      <c r="U4620" s="161" t="s">
        <v>10</v>
      </c>
      <c r="V4620" s="161" t="s">
        <v>11</v>
      </c>
      <c r="W4620" s="161" t="s">
        <v>12</v>
      </c>
      <c r="X4620" s="161" t="s">
        <v>13</v>
      </c>
      <c r="Y4620" s="165">
        <v>6210</v>
      </c>
      <c r="Z4620" s="165">
        <v>9371103</v>
      </c>
      <c r="AA4620" s="166">
        <v>3.3162393162393163E-3</v>
      </c>
      <c r="AB4620" s="167" t="s">
        <v>1269</v>
      </c>
      <c r="AC4620" s="168" t="s">
        <v>3330</v>
      </c>
    </row>
    <row r="4621" spans="1:29" x14ac:dyDescent="0.3">
      <c r="A4621" s="156" t="s">
        <v>3017</v>
      </c>
      <c r="B4621" s="157">
        <v>9</v>
      </c>
      <c r="C4621" s="158" t="s">
        <v>1473</v>
      </c>
      <c r="D4621" s="158" t="s">
        <v>328</v>
      </c>
      <c r="E4621" s="156" t="s">
        <v>2723</v>
      </c>
      <c r="F4621" s="159" t="s">
        <v>383</v>
      </c>
      <c r="G4621" s="158" t="s">
        <v>341</v>
      </c>
      <c r="H4621" s="160">
        <v>44124</v>
      </c>
      <c r="I4621" s="160">
        <v>44987</v>
      </c>
      <c r="J4621" s="161" t="s">
        <v>2671</v>
      </c>
      <c r="K4621" s="162"/>
      <c r="L4621" s="163" t="s">
        <v>1304</v>
      </c>
      <c r="M4621" s="171">
        <v>12125</v>
      </c>
      <c r="N4621" s="164">
        <v>12125</v>
      </c>
      <c r="O4621" s="162"/>
      <c r="P4621" s="160"/>
      <c r="Q4621" s="162"/>
      <c r="R4621" s="164">
        <v>0</v>
      </c>
      <c r="S4621" s="163" t="s">
        <v>6161</v>
      </c>
      <c r="T4621" s="163"/>
      <c r="U4621" s="161" t="s">
        <v>10</v>
      </c>
      <c r="V4621" s="161" t="s">
        <v>11</v>
      </c>
      <c r="W4621" s="161" t="s">
        <v>12</v>
      </c>
      <c r="X4621" s="161" t="s">
        <v>13</v>
      </c>
      <c r="Y4621" s="169">
        <v>6210</v>
      </c>
      <c r="Z4621" s="169">
        <v>9371103</v>
      </c>
      <c r="AA4621" s="166">
        <v>0</v>
      </c>
      <c r="AB4621" s="167" t="s">
        <v>5125</v>
      </c>
      <c r="AC4621" s="168" t="s">
        <v>3330</v>
      </c>
    </row>
    <row r="4622" spans="1:29" x14ac:dyDescent="0.3">
      <c r="A4622" s="156" t="s">
        <v>3017</v>
      </c>
      <c r="B4622" s="157">
        <v>9</v>
      </c>
      <c r="C4622" s="158" t="s">
        <v>1473</v>
      </c>
      <c r="D4622" s="158" t="s">
        <v>328</v>
      </c>
      <c r="E4622" s="156" t="s">
        <v>2723</v>
      </c>
      <c r="F4622" s="159" t="s">
        <v>383</v>
      </c>
      <c r="G4622" s="158" t="s">
        <v>341</v>
      </c>
      <c r="H4622" s="160">
        <v>44124</v>
      </c>
      <c r="I4622" s="160">
        <v>44988</v>
      </c>
      <c r="J4622" s="161" t="s">
        <v>2671</v>
      </c>
      <c r="K4622" s="162" t="s">
        <v>1261</v>
      </c>
      <c r="L4622" s="163" t="s">
        <v>1304</v>
      </c>
      <c r="M4622" s="171">
        <v>-12125</v>
      </c>
      <c r="N4622" s="164">
        <v>-12125</v>
      </c>
      <c r="O4622" s="162"/>
      <c r="P4622" s="160"/>
      <c r="Q4622" s="162"/>
      <c r="R4622" s="164">
        <v>0</v>
      </c>
      <c r="S4622" s="163" t="s">
        <v>6161</v>
      </c>
      <c r="T4622" s="163"/>
      <c r="U4622" s="161" t="s">
        <v>10</v>
      </c>
      <c r="V4622" s="161" t="s">
        <v>11</v>
      </c>
      <c r="W4622" s="161" t="s">
        <v>12</v>
      </c>
      <c r="X4622" s="161" t="s">
        <v>13</v>
      </c>
      <c r="Y4622" s="165">
        <v>6210</v>
      </c>
      <c r="Z4622" s="165">
        <v>9371103</v>
      </c>
      <c r="AA4622" s="166">
        <v>0</v>
      </c>
      <c r="AB4622" s="167" t="s">
        <v>5021</v>
      </c>
      <c r="AC4622" s="168" t="s">
        <v>3330</v>
      </c>
    </row>
    <row r="4623" spans="1:29" x14ac:dyDescent="0.3">
      <c r="A4623" s="156" t="s">
        <v>4717</v>
      </c>
      <c r="B4623" s="157">
        <v>9</v>
      </c>
      <c r="C4623" s="156" t="s">
        <v>1473</v>
      </c>
      <c r="D4623" s="158" t="s">
        <v>328</v>
      </c>
      <c r="E4623" s="156" t="s">
        <v>2722</v>
      </c>
      <c r="F4623" s="159" t="s">
        <v>383</v>
      </c>
      <c r="G4623" s="156" t="s">
        <v>341</v>
      </c>
      <c r="H4623" s="160">
        <v>45378</v>
      </c>
      <c r="I4623" s="160">
        <v>45461</v>
      </c>
      <c r="J4623" s="161" t="s">
        <v>5251</v>
      </c>
      <c r="K4623" s="162"/>
      <c r="L4623" s="163" t="s">
        <v>6060</v>
      </c>
      <c r="M4623" s="171">
        <v>0</v>
      </c>
      <c r="N4623" s="164">
        <v>5228.8100000000004</v>
      </c>
      <c r="O4623" s="162">
        <v>31544</v>
      </c>
      <c r="P4623" s="160">
        <v>45461</v>
      </c>
      <c r="Q4623" s="162" t="s">
        <v>6127</v>
      </c>
      <c r="R4623" s="164">
        <v>5228.8100000000004</v>
      </c>
      <c r="S4623" s="162" t="s">
        <v>6336</v>
      </c>
      <c r="T4623" s="163"/>
      <c r="U4623" s="161" t="s">
        <v>10</v>
      </c>
      <c r="V4623" s="161" t="s">
        <v>11</v>
      </c>
      <c r="W4623" s="161" t="s">
        <v>12</v>
      </c>
      <c r="X4623" s="161" t="s">
        <v>13</v>
      </c>
      <c r="Y4623" s="169">
        <v>6210</v>
      </c>
      <c r="Z4623" s="169">
        <v>9371101</v>
      </c>
      <c r="AA4623" s="166">
        <v>1.4420842446088801E-2</v>
      </c>
      <c r="AB4623" s="158" t="s">
        <v>6002</v>
      </c>
      <c r="AC4623" s="168" t="s">
        <v>3327</v>
      </c>
    </row>
    <row r="4624" spans="1:29" x14ac:dyDescent="0.3">
      <c r="A4624" s="156" t="s">
        <v>4717</v>
      </c>
      <c r="B4624" s="157">
        <v>9</v>
      </c>
      <c r="C4624" s="158" t="s">
        <v>1473</v>
      </c>
      <c r="D4624" s="156" t="s">
        <v>328</v>
      </c>
      <c r="E4624" s="156" t="s">
        <v>2722</v>
      </c>
      <c r="F4624" s="156" t="s">
        <v>383</v>
      </c>
      <c r="G4624" s="158" t="s">
        <v>341</v>
      </c>
      <c r="H4624" s="160">
        <v>45378</v>
      </c>
      <c r="I4624" s="160">
        <v>45475</v>
      </c>
      <c r="J4624" s="161" t="s">
        <v>5251</v>
      </c>
      <c r="K4624" s="162"/>
      <c r="L4624" s="158" t="s">
        <v>6060</v>
      </c>
      <c r="M4624" s="171">
        <v>0</v>
      </c>
      <c r="N4624" s="170">
        <v>7843.2</v>
      </c>
      <c r="O4624" s="162">
        <v>31676</v>
      </c>
      <c r="P4624" s="160">
        <v>45475</v>
      </c>
      <c r="Q4624" s="162" t="s">
        <v>6173</v>
      </c>
      <c r="R4624" s="171">
        <v>7843.2</v>
      </c>
      <c r="S4624" s="158" t="s">
        <v>6336</v>
      </c>
      <c r="T4624" s="162"/>
      <c r="U4624" s="161" t="s">
        <v>10</v>
      </c>
      <c r="V4624" s="161" t="s">
        <v>11</v>
      </c>
      <c r="W4624" s="161" t="s">
        <v>12</v>
      </c>
      <c r="X4624" s="161" t="s">
        <v>13</v>
      </c>
      <c r="Y4624" s="165">
        <v>6210</v>
      </c>
      <c r="Z4624" s="165">
        <v>9371101</v>
      </c>
      <c r="AA4624" s="166">
        <v>2.1631222299751507E-2</v>
      </c>
      <c r="AB4624" s="183" t="s">
        <v>6002</v>
      </c>
      <c r="AC4624" s="168" t="s">
        <v>3327</v>
      </c>
    </row>
    <row r="4625" spans="1:29" x14ac:dyDescent="0.3">
      <c r="A4625" s="156" t="s">
        <v>4717</v>
      </c>
      <c r="B4625" s="157">
        <v>9</v>
      </c>
      <c r="C4625" s="156" t="s">
        <v>1473</v>
      </c>
      <c r="D4625" s="156" t="s">
        <v>328</v>
      </c>
      <c r="E4625" s="156" t="s">
        <v>2722</v>
      </c>
      <c r="F4625" s="159" t="s">
        <v>383</v>
      </c>
      <c r="G4625" s="156" t="s">
        <v>341</v>
      </c>
      <c r="H4625" s="160">
        <v>45378</v>
      </c>
      <c r="I4625" s="160">
        <v>45490</v>
      </c>
      <c r="J4625" s="161" t="s">
        <v>5251</v>
      </c>
      <c r="K4625" s="162"/>
      <c r="L4625" s="163" t="s">
        <v>6060</v>
      </c>
      <c r="M4625" s="171">
        <v>0</v>
      </c>
      <c r="N4625" s="164">
        <v>10457.61</v>
      </c>
      <c r="O4625" s="162">
        <v>31795</v>
      </c>
      <c r="P4625" s="160">
        <v>45490</v>
      </c>
      <c r="Q4625" s="162" t="s">
        <v>6206</v>
      </c>
      <c r="R4625" s="164">
        <v>10457.61</v>
      </c>
      <c r="S4625" s="162" t="s">
        <v>6336</v>
      </c>
      <c r="T4625" s="163"/>
      <c r="U4625" s="161" t="s">
        <v>10</v>
      </c>
      <c r="V4625" s="161" t="s">
        <v>11</v>
      </c>
      <c r="W4625" s="161" t="s">
        <v>12</v>
      </c>
      <c r="X4625" s="161" t="s">
        <v>13</v>
      </c>
      <c r="Y4625" s="169">
        <v>6210</v>
      </c>
      <c r="Z4625" s="169">
        <v>9371101</v>
      </c>
      <c r="AA4625" s="166">
        <v>2.8841657312589808E-2</v>
      </c>
      <c r="AB4625" s="158" t="s">
        <v>6002</v>
      </c>
      <c r="AC4625" s="168" t="s">
        <v>3327</v>
      </c>
    </row>
    <row r="4626" spans="1:29" x14ac:dyDescent="0.3">
      <c r="A4626" s="156" t="s">
        <v>4717</v>
      </c>
      <c r="B4626" s="157">
        <v>9</v>
      </c>
      <c r="C4626" s="158" t="s">
        <v>1473</v>
      </c>
      <c r="D4626" s="158" t="s">
        <v>328</v>
      </c>
      <c r="E4626" s="156" t="s">
        <v>2722</v>
      </c>
      <c r="F4626" s="159" t="s">
        <v>383</v>
      </c>
      <c r="G4626" s="158" t="s">
        <v>341</v>
      </c>
      <c r="H4626" s="160">
        <v>45378</v>
      </c>
      <c r="I4626" s="160">
        <v>45490</v>
      </c>
      <c r="J4626" s="161" t="s">
        <v>5251</v>
      </c>
      <c r="K4626" s="162"/>
      <c r="L4626" s="163" t="s">
        <v>6060</v>
      </c>
      <c r="M4626" s="171">
        <v>0</v>
      </c>
      <c r="N4626" s="164">
        <v>14000</v>
      </c>
      <c r="O4626" s="162">
        <v>31795</v>
      </c>
      <c r="P4626" s="160">
        <v>45490</v>
      </c>
      <c r="Q4626" s="162" t="s">
        <v>6206</v>
      </c>
      <c r="R4626" s="164">
        <v>14000</v>
      </c>
      <c r="S4626" s="163" t="s">
        <v>6336</v>
      </c>
      <c r="T4626" s="163"/>
      <c r="U4626" s="161" t="s">
        <v>10</v>
      </c>
      <c r="V4626" s="161" t="s">
        <v>11</v>
      </c>
      <c r="W4626" s="161" t="s">
        <v>12</v>
      </c>
      <c r="X4626" s="161" t="s">
        <v>13</v>
      </c>
      <c r="Y4626" s="165">
        <v>6210</v>
      </c>
      <c r="Z4626" s="165">
        <v>9371101</v>
      </c>
      <c r="AA4626" s="166">
        <v>3.861142291367313E-2</v>
      </c>
      <c r="AB4626" s="167" t="s">
        <v>6207</v>
      </c>
      <c r="AC4626" s="168" t="s">
        <v>3327</v>
      </c>
    </row>
    <row r="4627" spans="1:29" x14ac:dyDescent="0.3">
      <c r="A4627" s="156" t="s">
        <v>4717</v>
      </c>
      <c r="B4627" s="157">
        <v>9</v>
      </c>
      <c r="C4627" s="158" t="s">
        <v>1473</v>
      </c>
      <c r="D4627" s="156" t="s">
        <v>328</v>
      </c>
      <c r="E4627" s="156" t="s">
        <v>2722</v>
      </c>
      <c r="F4627" s="159" t="s">
        <v>383</v>
      </c>
      <c r="G4627" s="156" t="s">
        <v>341</v>
      </c>
      <c r="H4627" s="160">
        <v>45378</v>
      </c>
      <c r="I4627" s="160">
        <v>45595</v>
      </c>
      <c r="J4627" s="161" t="s">
        <v>6174</v>
      </c>
      <c r="K4627" s="162"/>
      <c r="L4627" s="163" t="s">
        <v>6060</v>
      </c>
      <c r="M4627" s="171">
        <v>0</v>
      </c>
      <c r="N4627" s="164">
        <v>40958.97</v>
      </c>
      <c r="O4627" s="162" t="s">
        <v>6563</v>
      </c>
      <c r="P4627" s="160">
        <v>45595</v>
      </c>
      <c r="Q4627" s="162" t="s">
        <v>6564</v>
      </c>
      <c r="R4627" s="164">
        <v>40958.97</v>
      </c>
      <c r="S4627" s="162" t="s">
        <v>6336</v>
      </c>
      <c r="T4627" s="163"/>
      <c r="U4627" s="161" t="s">
        <v>10</v>
      </c>
      <c r="V4627" s="161" t="s">
        <v>11</v>
      </c>
      <c r="W4627" s="161" t="s">
        <v>12</v>
      </c>
      <c r="X4627" s="161" t="s">
        <v>13</v>
      </c>
      <c r="Y4627" s="169">
        <v>6210</v>
      </c>
      <c r="Z4627" s="169">
        <v>9371101</v>
      </c>
      <c r="AA4627" s="166">
        <v>0.11296315091274646</v>
      </c>
      <c r="AB4627" s="158" t="s">
        <v>6002</v>
      </c>
      <c r="AC4627" s="168" t="s">
        <v>3327</v>
      </c>
    </row>
    <row r="4628" spans="1:29" x14ac:dyDescent="0.3">
      <c r="A4628" s="156" t="s">
        <v>4717</v>
      </c>
      <c r="B4628" s="157">
        <v>9</v>
      </c>
      <c r="C4628" s="158" t="s">
        <v>1473</v>
      </c>
      <c r="D4628" s="158" t="s">
        <v>328</v>
      </c>
      <c r="E4628" s="156" t="s">
        <v>2722</v>
      </c>
      <c r="F4628" s="159" t="s">
        <v>383</v>
      </c>
      <c r="G4628" s="158" t="s">
        <v>341</v>
      </c>
      <c r="H4628" s="160">
        <v>45378</v>
      </c>
      <c r="I4628" s="160">
        <v>45595</v>
      </c>
      <c r="J4628" s="161" t="s">
        <v>6174</v>
      </c>
      <c r="K4628" s="162"/>
      <c r="L4628" s="163" t="s">
        <v>6060</v>
      </c>
      <c r="M4628" s="171">
        <v>0</v>
      </c>
      <c r="N4628" s="164">
        <v>48802.18</v>
      </c>
      <c r="O4628" s="162" t="s">
        <v>6565</v>
      </c>
      <c r="P4628" s="160">
        <v>45595</v>
      </c>
      <c r="Q4628" s="162" t="s">
        <v>6564</v>
      </c>
      <c r="R4628" s="164">
        <v>48802.18</v>
      </c>
      <c r="S4628" s="163" t="s">
        <v>6336</v>
      </c>
      <c r="T4628" s="163"/>
      <c r="U4628" s="161" t="s">
        <v>10</v>
      </c>
      <c r="V4628" s="161" t="s">
        <v>11</v>
      </c>
      <c r="W4628" s="161" t="s">
        <v>12</v>
      </c>
      <c r="X4628" s="161" t="s">
        <v>13</v>
      </c>
      <c r="Y4628" s="169">
        <v>6210</v>
      </c>
      <c r="Z4628" s="169">
        <v>9371101</v>
      </c>
      <c r="AA4628" s="166">
        <v>0.13459440079208576</v>
      </c>
      <c r="AB4628" s="167" t="s">
        <v>6002</v>
      </c>
      <c r="AC4628" s="168" t="s">
        <v>3327</v>
      </c>
    </row>
    <row r="4629" spans="1:29" x14ac:dyDescent="0.3">
      <c r="A4629" s="156" t="s">
        <v>4717</v>
      </c>
      <c r="B4629" s="157">
        <v>9</v>
      </c>
      <c r="C4629" s="156" t="s">
        <v>1473</v>
      </c>
      <c r="D4629" s="156" t="s">
        <v>328</v>
      </c>
      <c r="E4629" s="156" t="s">
        <v>2722</v>
      </c>
      <c r="F4629" s="158" t="s">
        <v>383</v>
      </c>
      <c r="G4629" s="158" t="s">
        <v>341</v>
      </c>
      <c r="H4629" s="160">
        <v>45378</v>
      </c>
      <c r="I4629" s="160">
        <v>45622</v>
      </c>
      <c r="J4629" s="161" t="s">
        <v>6174</v>
      </c>
      <c r="K4629" s="162"/>
      <c r="L4629" s="158" t="s">
        <v>6060</v>
      </c>
      <c r="M4629" s="171">
        <v>0</v>
      </c>
      <c r="N4629" s="171">
        <v>39216.04</v>
      </c>
      <c r="O4629" s="162" t="s">
        <v>6566</v>
      </c>
      <c r="P4629" s="160">
        <v>45622</v>
      </c>
      <c r="Q4629" s="162" t="s">
        <v>6567</v>
      </c>
      <c r="R4629" s="171">
        <v>39216.04</v>
      </c>
      <c r="S4629" s="163" t="s">
        <v>6336</v>
      </c>
      <c r="T4629" s="156"/>
      <c r="U4629" s="161" t="s">
        <v>10</v>
      </c>
      <c r="V4629" s="161" t="s">
        <v>11</v>
      </c>
      <c r="W4629" s="161" t="s">
        <v>12</v>
      </c>
      <c r="X4629" s="161" t="s">
        <v>13</v>
      </c>
      <c r="Y4629" s="165">
        <v>6210</v>
      </c>
      <c r="Z4629" s="165">
        <v>9371101</v>
      </c>
      <c r="AA4629" s="166">
        <v>0.10815622181710872</v>
      </c>
      <c r="AB4629" s="183" t="s">
        <v>6002</v>
      </c>
      <c r="AC4629" s="168" t="s">
        <v>3327</v>
      </c>
    </row>
    <row r="4630" spans="1:29" x14ac:dyDescent="0.3">
      <c r="A4630" s="156" t="s">
        <v>4717</v>
      </c>
      <c r="B4630" s="157">
        <v>9</v>
      </c>
      <c r="C4630" s="156" t="s">
        <v>1473</v>
      </c>
      <c r="D4630" s="158" t="s">
        <v>328</v>
      </c>
      <c r="E4630" s="156" t="s">
        <v>2722</v>
      </c>
      <c r="F4630" s="159" t="s">
        <v>383</v>
      </c>
      <c r="G4630" s="158" t="s">
        <v>341</v>
      </c>
      <c r="H4630" s="160">
        <v>45378</v>
      </c>
      <c r="I4630" s="160">
        <v>45622</v>
      </c>
      <c r="J4630" s="161" t="s">
        <v>6174</v>
      </c>
      <c r="K4630" s="162"/>
      <c r="L4630" s="158" t="s">
        <v>6060</v>
      </c>
      <c r="M4630" s="171">
        <v>0</v>
      </c>
      <c r="N4630" s="164">
        <v>61002.73</v>
      </c>
      <c r="O4630" s="162" t="s">
        <v>6568</v>
      </c>
      <c r="P4630" s="160">
        <v>45622</v>
      </c>
      <c r="Q4630" s="162" t="s">
        <v>6567</v>
      </c>
      <c r="R4630" s="164">
        <v>61002.73</v>
      </c>
      <c r="S4630" s="158" t="s">
        <v>6336</v>
      </c>
      <c r="T4630" s="163"/>
      <c r="U4630" s="161" t="s">
        <v>10</v>
      </c>
      <c r="V4630" s="161" t="s">
        <v>11</v>
      </c>
      <c r="W4630" s="161" t="s">
        <v>12</v>
      </c>
      <c r="X4630" s="161" t="s">
        <v>13</v>
      </c>
      <c r="Y4630" s="169">
        <v>6210</v>
      </c>
      <c r="Z4630" s="169">
        <v>9371101</v>
      </c>
      <c r="AA4630" s="166">
        <v>0.16824301477990111</v>
      </c>
      <c r="AB4630" s="158" t="s">
        <v>6002</v>
      </c>
      <c r="AC4630" s="168" t="s">
        <v>3327</v>
      </c>
    </row>
    <row r="4631" spans="1:29" x14ac:dyDescent="0.3">
      <c r="A4631" s="156" t="s">
        <v>4717</v>
      </c>
      <c r="B4631" s="157">
        <v>9</v>
      </c>
      <c r="C4631" s="158" t="s">
        <v>1473</v>
      </c>
      <c r="D4631" s="158" t="s">
        <v>328</v>
      </c>
      <c r="E4631" s="156" t="s">
        <v>2722</v>
      </c>
      <c r="F4631" s="159" t="s">
        <v>383</v>
      </c>
      <c r="G4631" s="158" t="s">
        <v>341</v>
      </c>
      <c r="H4631" s="160">
        <v>45378</v>
      </c>
      <c r="I4631" s="160">
        <v>45727</v>
      </c>
      <c r="J4631" s="161" t="s">
        <v>6174</v>
      </c>
      <c r="K4631" s="162"/>
      <c r="L4631" s="163" t="s">
        <v>6060</v>
      </c>
      <c r="M4631" s="171">
        <v>0</v>
      </c>
      <c r="N4631" s="164">
        <v>4183.04</v>
      </c>
      <c r="O4631" s="186" t="s">
        <v>7154</v>
      </c>
      <c r="P4631" s="160">
        <v>45727</v>
      </c>
      <c r="Q4631" s="162" t="s">
        <v>7155</v>
      </c>
      <c r="R4631" s="164">
        <v>4183.04</v>
      </c>
      <c r="S4631" s="163" t="s">
        <v>6336</v>
      </c>
      <c r="T4631" s="163"/>
      <c r="U4631" s="161" t="s">
        <v>10</v>
      </c>
      <c r="V4631" s="161" t="s">
        <v>11</v>
      </c>
      <c r="W4631" s="161" t="s">
        <v>12</v>
      </c>
      <c r="X4631" s="161" t="s">
        <v>13</v>
      </c>
      <c r="Y4631" s="165">
        <v>6210</v>
      </c>
      <c r="Z4631" s="165">
        <v>9371101</v>
      </c>
      <c r="AA4631" s="166">
        <v>1.1536651893200803E-2</v>
      </c>
      <c r="AB4631" s="167" t="s">
        <v>6002</v>
      </c>
      <c r="AC4631" s="168" t="s">
        <v>3327</v>
      </c>
    </row>
    <row r="4632" spans="1:29" x14ac:dyDescent="0.3">
      <c r="A4632" s="156" t="s">
        <v>4717</v>
      </c>
      <c r="B4632" s="157">
        <v>9</v>
      </c>
      <c r="C4632" s="158" t="s">
        <v>1473</v>
      </c>
      <c r="D4632" s="156" t="s">
        <v>328</v>
      </c>
      <c r="E4632" s="156" t="s">
        <v>2722</v>
      </c>
      <c r="F4632" s="158" t="s">
        <v>383</v>
      </c>
      <c r="G4632" s="158" t="s">
        <v>341</v>
      </c>
      <c r="H4632" s="160">
        <v>45378</v>
      </c>
      <c r="I4632" s="160">
        <v>45737</v>
      </c>
      <c r="J4632" s="161" t="s">
        <v>6174</v>
      </c>
      <c r="K4632" s="162"/>
      <c r="L4632" s="158" t="s">
        <v>6060</v>
      </c>
      <c r="M4632" s="171">
        <v>0</v>
      </c>
      <c r="N4632" s="171">
        <v>2614.4</v>
      </c>
      <c r="O4632" s="162" t="s">
        <v>7156</v>
      </c>
      <c r="P4632" s="160">
        <v>45737</v>
      </c>
      <c r="Q4632" s="162" t="s">
        <v>7157</v>
      </c>
      <c r="R4632" s="171">
        <v>2614.4</v>
      </c>
      <c r="S4632" s="163" t="s">
        <v>6336</v>
      </c>
      <c r="T4632" s="156"/>
      <c r="U4632" s="161" t="s">
        <v>10</v>
      </c>
      <c r="V4632" s="161" t="s">
        <v>11</v>
      </c>
      <c r="W4632" s="161" t="s">
        <v>12</v>
      </c>
      <c r="X4632" s="161" t="s">
        <v>13</v>
      </c>
      <c r="Y4632" s="165">
        <v>6210</v>
      </c>
      <c r="Z4632" s="165">
        <v>9371101</v>
      </c>
      <c r="AA4632" s="166">
        <v>7.2104074332505026E-3</v>
      </c>
      <c r="AB4632" s="158" t="s">
        <v>6002</v>
      </c>
      <c r="AC4632" s="168" t="s">
        <v>3327</v>
      </c>
    </row>
    <row r="4633" spans="1:29" x14ac:dyDescent="0.3">
      <c r="A4633" s="156" t="s">
        <v>4717</v>
      </c>
      <c r="B4633" s="157">
        <v>9</v>
      </c>
      <c r="C4633" s="158" t="s">
        <v>1473</v>
      </c>
      <c r="D4633" s="156" t="s">
        <v>328</v>
      </c>
      <c r="E4633" s="156" t="s">
        <v>2722</v>
      </c>
      <c r="F4633" s="159" t="s">
        <v>383</v>
      </c>
      <c r="G4633" s="156" t="s">
        <v>341</v>
      </c>
      <c r="H4633" s="160">
        <v>45378</v>
      </c>
      <c r="I4633" s="160">
        <v>45782</v>
      </c>
      <c r="J4633" s="161" t="s">
        <v>6174</v>
      </c>
      <c r="K4633" s="162"/>
      <c r="L4633" s="163" t="s">
        <v>6060</v>
      </c>
      <c r="M4633" s="171">
        <v>0</v>
      </c>
      <c r="N4633" s="164">
        <v>2614.41</v>
      </c>
      <c r="O4633" s="162" t="s">
        <v>7158</v>
      </c>
      <c r="P4633" s="160">
        <v>45782</v>
      </c>
      <c r="Q4633" s="162" t="s">
        <v>7159</v>
      </c>
      <c r="R4633" s="164">
        <v>2614.41</v>
      </c>
      <c r="S4633" s="163" t="s">
        <v>6336</v>
      </c>
      <c r="T4633" s="163"/>
      <c r="U4633" s="161" t="s">
        <v>10</v>
      </c>
      <c r="V4633" s="161" t="s">
        <v>11</v>
      </c>
      <c r="W4633" s="161" t="s">
        <v>12</v>
      </c>
      <c r="X4633" s="161" t="s">
        <v>13</v>
      </c>
      <c r="Y4633" s="169">
        <v>6210</v>
      </c>
      <c r="Z4633" s="169">
        <v>9371101</v>
      </c>
      <c r="AA4633" s="166">
        <v>7.2104350128382975E-3</v>
      </c>
      <c r="AB4633" s="158" t="s">
        <v>6002</v>
      </c>
      <c r="AC4633" s="168" t="s">
        <v>3327</v>
      </c>
    </row>
    <row r="4634" spans="1:29" x14ac:dyDescent="0.3">
      <c r="A4634" s="156" t="s">
        <v>4717</v>
      </c>
      <c r="B4634" s="157">
        <v>9</v>
      </c>
      <c r="C4634" s="158" t="s">
        <v>1473</v>
      </c>
      <c r="D4634" s="158" t="s">
        <v>328</v>
      </c>
      <c r="E4634" s="156" t="s">
        <v>2722</v>
      </c>
      <c r="F4634" s="159" t="s">
        <v>383</v>
      </c>
      <c r="G4634" s="158" t="s">
        <v>341</v>
      </c>
      <c r="H4634" s="160">
        <v>45378</v>
      </c>
      <c r="I4634" s="160">
        <v>45813</v>
      </c>
      <c r="J4634" s="161" t="s">
        <v>6174</v>
      </c>
      <c r="K4634" s="162"/>
      <c r="L4634" s="163" t="s">
        <v>6060</v>
      </c>
      <c r="M4634" s="171">
        <v>0</v>
      </c>
      <c r="N4634" s="164">
        <v>30501.360000000001</v>
      </c>
      <c r="O4634" s="162" t="s">
        <v>7160</v>
      </c>
      <c r="P4634" s="160">
        <v>45813</v>
      </c>
      <c r="Q4634" s="162" t="s">
        <v>7161</v>
      </c>
      <c r="R4634" s="164">
        <v>30501.360000000001</v>
      </c>
      <c r="S4634" s="163" t="s">
        <v>6336</v>
      </c>
      <c r="T4634" s="163"/>
      <c r="U4634" s="161" t="s">
        <v>10</v>
      </c>
      <c r="V4634" s="161" t="s">
        <v>11</v>
      </c>
      <c r="W4634" s="161" t="s">
        <v>12</v>
      </c>
      <c r="X4634" s="161" t="s">
        <v>13</v>
      </c>
      <c r="Y4634" s="165">
        <v>6210</v>
      </c>
      <c r="Z4634" s="165">
        <v>9371101</v>
      </c>
      <c r="AA4634" s="166">
        <v>8.4121493600156652E-2</v>
      </c>
      <c r="AB4634" s="167" t="s">
        <v>6002</v>
      </c>
      <c r="AC4634" s="168" t="s">
        <v>3327</v>
      </c>
    </row>
    <row r="4635" spans="1:29" x14ac:dyDescent="0.3">
      <c r="A4635" s="156" t="s">
        <v>4717</v>
      </c>
      <c r="B4635" s="157">
        <v>9</v>
      </c>
      <c r="C4635" s="158" t="s">
        <v>1473</v>
      </c>
      <c r="D4635" s="158" t="s">
        <v>328</v>
      </c>
      <c r="E4635" s="156" t="s">
        <v>2722</v>
      </c>
      <c r="F4635" s="159" t="s">
        <v>383</v>
      </c>
      <c r="G4635" s="158" t="s">
        <v>341</v>
      </c>
      <c r="H4635" s="160">
        <v>45378</v>
      </c>
      <c r="I4635" s="160">
        <v>45813</v>
      </c>
      <c r="J4635" s="161" t="s">
        <v>6174</v>
      </c>
      <c r="K4635" s="162"/>
      <c r="L4635" s="163" t="s">
        <v>6060</v>
      </c>
      <c r="M4635" s="171">
        <v>0</v>
      </c>
      <c r="N4635" s="164">
        <v>1045.76</v>
      </c>
      <c r="O4635" s="162" t="s">
        <v>7162</v>
      </c>
      <c r="P4635" s="160">
        <v>45813</v>
      </c>
      <c r="Q4635" s="162" t="s">
        <v>7161</v>
      </c>
      <c r="R4635" s="164">
        <v>1045.76</v>
      </c>
      <c r="S4635" s="163" t="s">
        <v>6336</v>
      </c>
      <c r="T4635" s="163"/>
      <c r="U4635" s="161" t="s">
        <v>10</v>
      </c>
      <c r="V4635" s="161" t="s">
        <v>11</v>
      </c>
      <c r="W4635" s="161" t="s">
        <v>12</v>
      </c>
      <c r="X4635" s="161" t="s">
        <v>13</v>
      </c>
      <c r="Y4635" s="169">
        <v>6210</v>
      </c>
      <c r="Z4635" s="169">
        <v>9371101</v>
      </c>
      <c r="AA4635" s="166">
        <v>2.8841629733002009E-3</v>
      </c>
      <c r="AB4635" s="172" t="s">
        <v>6002</v>
      </c>
      <c r="AC4635" s="168" t="s">
        <v>3327</v>
      </c>
    </row>
    <row r="4636" spans="1:29" x14ac:dyDescent="0.3">
      <c r="A4636" s="156" t="s">
        <v>4717</v>
      </c>
      <c r="B4636" s="157">
        <v>9</v>
      </c>
      <c r="C4636" s="158" t="s">
        <v>1473</v>
      </c>
      <c r="D4636" s="156" t="s">
        <v>328</v>
      </c>
      <c r="E4636" s="156" t="s">
        <v>2722</v>
      </c>
      <c r="F4636" s="156" t="s">
        <v>383</v>
      </c>
      <c r="G4636" s="158" t="s">
        <v>341</v>
      </c>
      <c r="H4636" s="160">
        <v>45378</v>
      </c>
      <c r="I4636" s="160">
        <v>45835</v>
      </c>
      <c r="J4636" s="161" t="s">
        <v>6174</v>
      </c>
      <c r="K4636" s="162"/>
      <c r="L4636" s="163" t="s">
        <v>6060</v>
      </c>
      <c r="M4636" s="171">
        <v>0</v>
      </c>
      <c r="N4636" s="170">
        <v>17429.349999999999</v>
      </c>
      <c r="O4636" s="162" t="s">
        <v>7163</v>
      </c>
      <c r="P4636" s="160">
        <v>45835</v>
      </c>
      <c r="Q4636" s="162" t="s">
        <v>7164</v>
      </c>
      <c r="R4636" s="171">
        <v>17429.349999999999</v>
      </c>
      <c r="S4636" s="162" t="s">
        <v>6336</v>
      </c>
      <c r="T4636" s="162"/>
      <c r="U4636" s="161" t="s">
        <v>10</v>
      </c>
      <c r="V4636" s="161" t="s">
        <v>11</v>
      </c>
      <c r="W4636" s="161" t="s">
        <v>12</v>
      </c>
      <c r="X4636" s="161" t="s">
        <v>13</v>
      </c>
      <c r="Y4636" s="165">
        <v>6210</v>
      </c>
      <c r="Z4636" s="165">
        <v>9371101</v>
      </c>
      <c r="AA4636" s="166">
        <v>4.8069428854316337E-2</v>
      </c>
      <c r="AB4636" s="185" t="s">
        <v>6002</v>
      </c>
      <c r="AC4636" s="168" t="s">
        <v>3327</v>
      </c>
    </row>
    <row r="4637" spans="1:29" x14ac:dyDescent="0.3">
      <c r="A4637" s="156" t="s">
        <v>4717</v>
      </c>
      <c r="B4637" s="157">
        <v>9</v>
      </c>
      <c r="C4637" s="158" t="s">
        <v>1473</v>
      </c>
      <c r="D4637" s="158" t="s">
        <v>328</v>
      </c>
      <c r="E4637" s="156" t="s">
        <v>2722</v>
      </c>
      <c r="F4637" s="159" t="s">
        <v>383</v>
      </c>
      <c r="G4637" s="158" t="s">
        <v>341</v>
      </c>
      <c r="H4637" s="160">
        <v>45378</v>
      </c>
      <c r="I4637" s="160">
        <v>45904</v>
      </c>
      <c r="J4637" s="161" t="s">
        <v>6707</v>
      </c>
      <c r="K4637" s="162"/>
      <c r="L4637" s="163" t="s">
        <v>6060</v>
      </c>
      <c r="M4637" s="171">
        <v>0</v>
      </c>
      <c r="N4637" s="164">
        <v>3485.87</v>
      </c>
      <c r="O4637" s="162" t="s">
        <v>7622</v>
      </c>
      <c r="P4637" s="160">
        <v>45904</v>
      </c>
      <c r="Q4637" s="162" t="s">
        <v>7623</v>
      </c>
      <c r="R4637" s="164">
        <v>3485.87</v>
      </c>
      <c r="S4637" s="163" t="s">
        <v>6336</v>
      </c>
      <c r="T4637" s="163"/>
      <c r="U4637" s="161" t="s">
        <v>10</v>
      </c>
      <c r="V4637" s="161" t="s">
        <v>11</v>
      </c>
      <c r="W4637" s="161" t="s">
        <v>12</v>
      </c>
      <c r="X4637" s="161" t="s">
        <v>13</v>
      </c>
      <c r="Y4637" s="165">
        <v>6210</v>
      </c>
      <c r="Z4637" s="165">
        <v>9371101</v>
      </c>
      <c r="AA4637" s="166">
        <v>9.6138857708632681E-3</v>
      </c>
      <c r="AB4637" s="172" t="s">
        <v>6002</v>
      </c>
      <c r="AC4637" s="168" t="s">
        <v>3327</v>
      </c>
    </row>
    <row r="4638" spans="1:29" x14ac:dyDescent="0.3">
      <c r="A4638" s="156" t="s">
        <v>4717</v>
      </c>
      <c r="B4638" s="157">
        <v>9</v>
      </c>
      <c r="C4638" s="158" t="s">
        <v>1473</v>
      </c>
      <c r="D4638" s="158" t="s">
        <v>328</v>
      </c>
      <c r="E4638" s="156" t="s">
        <v>2722</v>
      </c>
      <c r="F4638" s="159" t="s">
        <v>383</v>
      </c>
      <c r="G4638" s="158" t="s">
        <v>341</v>
      </c>
      <c r="H4638" s="160">
        <v>45378</v>
      </c>
      <c r="I4638" s="160">
        <v>45922</v>
      </c>
      <c r="J4638" s="161" t="s">
        <v>6707</v>
      </c>
      <c r="K4638" s="162"/>
      <c r="L4638" s="163" t="s">
        <v>6060</v>
      </c>
      <c r="M4638" s="171">
        <v>0</v>
      </c>
      <c r="N4638" s="164">
        <v>3485.87</v>
      </c>
      <c r="O4638" s="162" t="s">
        <v>7624</v>
      </c>
      <c r="P4638" s="160">
        <v>45922</v>
      </c>
      <c r="Q4638" s="162" t="s">
        <v>7625</v>
      </c>
      <c r="R4638" s="164">
        <v>3485.87</v>
      </c>
      <c r="S4638" s="163" t="s">
        <v>6336</v>
      </c>
      <c r="T4638" s="163"/>
      <c r="U4638" s="161" t="s">
        <v>10</v>
      </c>
      <c r="V4638" s="161" t="s">
        <v>11</v>
      </c>
      <c r="W4638" s="161" t="s">
        <v>12</v>
      </c>
      <c r="X4638" s="161" t="s">
        <v>13</v>
      </c>
      <c r="Y4638" s="169">
        <v>6210</v>
      </c>
      <c r="Z4638" s="169">
        <v>9371101</v>
      </c>
      <c r="AA4638" s="166">
        <v>9.6138857708632681E-3</v>
      </c>
      <c r="AB4638" s="167" t="s">
        <v>6002</v>
      </c>
      <c r="AC4638" s="168" t="s">
        <v>3327</v>
      </c>
    </row>
    <row r="4639" spans="1:29" x14ac:dyDescent="0.3">
      <c r="A4639" s="156" t="s">
        <v>4717</v>
      </c>
      <c r="B4639" s="157">
        <v>9</v>
      </c>
      <c r="C4639" s="158" t="s">
        <v>1473</v>
      </c>
      <c r="D4639" s="158" t="s">
        <v>328</v>
      </c>
      <c r="E4639" s="156" t="s">
        <v>2722</v>
      </c>
      <c r="F4639" s="159" t="s">
        <v>383</v>
      </c>
      <c r="G4639" s="158" t="s">
        <v>341</v>
      </c>
      <c r="H4639" s="160">
        <v>45378</v>
      </c>
      <c r="I4639" s="160">
        <v>45973</v>
      </c>
      <c r="J4639" s="161" t="s">
        <v>6707</v>
      </c>
      <c r="K4639" s="162"/>
      <c r="L4639" s="163" t="s">
        <v>6060</v>
      </c>
      <c r="M4639" s="171">
        <v>0</v>
      </c>
      <c r="N4639" s="164">
        <v>17429.349999999999</v>
      </c>
      <c r="O4639" s="162" t="s">
        <v>7811</v>
      </c>
      <c r="P4639" s="160">
        <v>45973</v>
      </c>
      <c r="Q4639" s="162" t="s">
        <v>7812</v>
      </c>
      <c r="R4639" s="164">
        <v>17429.349999999999</v>
      </c>
      <c r="S4639" s="163" t="s">
        <v>6336</v>
      </c>
      <c r="T4639" s="163"/>
      <c r="U4639" s="161" t="s">
        <v>10</v>
      </c>
      <c r="V4639" s="161" t="s">
        <v>11</v>
      </c>
      <c r="W4639" s="161" t="s">
        <v>12</v>
      </c>
      <c r="X4639" s="161" t="s">
        <v>13</v>
      </c>
      <c r="Y4639" s="169">
        <v>6210</v>
      </c>
      <c r="Z4639" s="169">
        <v>9371101</v>
      </c>
      <c r="AA4639" s="166">
        <v>4.8069428854316337E-2</v>
      </c>
      <c r="AB4639" s="167" t="s">
        <v>6002</v>
      </c>
      <c r="AC4639" s="168" t="s">
        <v>3327</v>
      </c>
    </row>
    <row r="4640" spans="1:29" x14ac:dyDescent="0.3">
      <c r="A4640" s="156" t="s">
        <v>4717</v>
      </c>
      <c r="B4640" s="157">
        <v>9</v>
      </c>
      <c r="C4640" s="158" t="s">
        <v>1473</v>
      </c>
      <c r="D4640" s="158" t="s">
        <v>328</v>
      </c>
      <c r="E4640" s="156" t="s">
        <v>2722</v>
      </c>
      <c r="F4640" s="159" t="s">
        <v>383</v>
      </c>
      <c r="G4640" s="156" t="s">
        <v>341</v>
      </c>
      <c r="H4640" s="160">
        <v>45378</v>
      </c>
      <c r="I4640" s="160">
        <v>45996</v>
      </c>
      <c r="J4640" s="161" t="s">
        <v>6707</v>
      </c>
      <c r="K4640" s="162"/>
      <c r="L4640" s="163" t="s">
        <v>6060</v>
      </c>
      <c r="M4640" s="171">
        <v>0</v>
      </c>
      <c r="N4640" s="164">
        <v>3485.87</v>
      </c>
      <c r="O4640" s="162" t="s">
        <v>8067</v>
      </c>
      <c r="P4640" s="160">
        <v>45996</v>
      </c>
      <c r="Q4640" s="162" t="s">
        <v>8068</v>
      </c>
      <c r="R4640" s="164">
        <v>3485.87</v>
      </c>
      <c r="S4640" s="162" t="s">
        <v>6336</v>
      </c>
      <c r="T4640" s="163"/>
      <c r="U4640" s="161" t="s">
        <v>10</v>
      </c>
      <c r="V4640" s="161" t="s">
        <v>11</v>
      </c>
      <c r="W4640" s="161" t="s">
        <v>12</v>
      </c>
      <c r="X4640" s="161" t="s">
        <v>13</v>
      </c>
      <c r="Y4640" s="169">
        <v>6210</v>
      </c>
      <c r="Z4640" s="169">
        <v>9371101</v>
      </c>
      <c r="AA4640" s="166">
        <v>9.6138857708632681E-3</v>
      </c>
      <c r="AB4640" s="158" t="s">
        <v>6002</v>
      </c>
      <c r="AC4640" s="168" t="s">
        <v>3327</v>
      </c>
    </row>
    <row r="4641" spans="1:29" x14ac:dyDescent="0.3">
      <c r="A4641" s="156" t="s">
        <v>4717</v>
      </c>
      <c r="B4641" s="157">
        <v>9</v>
      </c>
      <c r="C4641" s="158" t="s">
        <v>1473</v>
      </c>
      <c r="D4641" s="158" t="s">
        <v>328</v>
      </c>
      <c r="E4641" s="156" t="s">
        <v>2722</v>
      </c>
      <c r="F4641" s="159" t="s">
        <v>383</v>
      </c>
      <c r="G4641" s="156" t="s">
        <v>341</v>
      </c>
      <c r="H4641" s="160">
        <v>45378</v>
      </c>
      <c r="I4641" s="160">
        <v>46013</v>
      </c>
      <c r="J4641" s="161" t="s">
        <v>6707</v>
      </c>
      <c r="K4641" s="162"/>
      <c r="L4641" s="163" t="s">
        <v>6060</v>
      </c>
      <c r="M4641" s="171">
        <v>0</v>
      </c>
      <c r="N4641" s="164">
        <v>3485.87</v>
      </c>
      <c r="O4641" s="162" t="s">
        <v>8069</v>
      </c>
      <c r="P4641" s="160">
        <v>46013</v>
      </c>
      <c r="Q4641" s="162" t="s">
        <v>8070</v>
      </c>
      <c r="R4641" s="164">
        <v>3485.87</v>
      </c>
      <c r="S4641" s="162" t="s">
        <v>6336</v>
      </c>
      <c r="T4641" s="163"/>
      <c r="U4641" s="161" t="s">
        <v>10</v>
      </c>
      <c r="V4641" s="161" t="s">
        <v>11</v>
      </c>
      <c r="W4641" s="161" t="s">
        <v>12</v>
      </c>
      <c r="X4641" s="161" t="s">
        <v>13</v>
      </c>
      <c r="Y4641" s="169">
        <v>6210</v>
      </c>
      <c r="Z4641" s="169">
        <v>9371101</v>
      </c>
      <c r="AA4641" s="166">
        <v>9.6138857708632681E-3</v>
      </c>
      <c r="AB4641" s="158" t="s">
        <v>6002</v>
      </c>
      <c r="AC4641" s="168" t="s">
        <v>3327</v>
      </c>
    </row>
    <row r="4642" spans="1:29" x14ac:dyDescent="0.3">
      <c r="A4642" s="156" t="s">
        <v>4717</v>
      </c>
      <c r="B4642" s="157">
        <v>9</v>
      </c>
      <c r="C4642" s="158" t="s">
        <v>1473</v>
      </c>
      <c r="D4642" s="158" t="s">
        <v>328</v>
      </c>
      <c r="E4642" s="156" t="s">
        <v>2722</v>
      </c>
      <c r="F4642" s="159" t="s">
        <v>383</v>
      </c>
      <c r="G4642" s="156" t="s">
        <v>341</v>
      </c>
      <c r="H4642" s="160">
        <v>45378</v>
      </c>
      <c r="I4642" s="160">
        <v>46078</v>
      </c>
      <c r="J4642" s="161" t="s">
        <v>6707</v>
      </c>
      <c r="K4642" s="162"/>
      <c r="L4642" s="163" t="s">
        <v>6060</v>
      </c>
      <c r="M4642" s="171">
        <v>0</v>
      </c>
      <c r="N4642" s="164">
        <v>3485.87</v>
      </c>
      <c r="O4642" s="162" t="s">
        <v>8071</v>
      </c>
      <c r="P4642" s="160">
        <v>46078</v>
      </c>
      <c r="Q4642" s="162" t="s">
        <v>8072</v>
      </c>
      <c r="R4642" s="164">
        <v>3485.87</v>
      </c>
      <c r="S4642" s="162" t="s">
        <v>6336</v>
      </c>
      <c r="T4642" s="163"/>
      <c r="U4642" s="161" t="s">
        <v>10</v>
      </c>
      <c r="V4642" s="161" t="s">
        <v>11</v>
      </c>
      <c r="W4642" s="161" t="s">
        <v>12</v>
      </c>
      <c r="X4642" s="161" t="s">
        <v>13</v>
      </c>
      <c r="Y4642" s="169">
        <v>6210</v>
      </c>
      <c r="Z4642" s="169">
        <v>9371101</v>
      </c>
      <c r="AA4642" s="166">
        <v>9.6138857708632681E-3</v>
      </c>
      <c r="AB4642" s="167" t="s">
        <v>6002</v>
      </c>
      <c r="AC4642" s="168" t="s">
        <v>3327</v>
      </c>
    </row>
    <row r="4643" spans="1:29" x14ac:dyDescent="0.3">
      <c r="A4643" s="156" t="s">
        <v>4717</v>
      </c>
      <c r="B4643" s="157">
        <v>9</v>
      </c>
      <c r="C4643" s="158" t="s">
        <v>1473</v>
      </c>
      <c r="D4643" s="156" t="s">
        <v>328</v>
      </c>
      <c r="E4643" s="156" t="s">
        <v>2722</v>
      </c>
      <c r="F4643" s="159" t="s">
        <v>383</v>
      </c>
      <c r="G4643" s="156" t="s">
        <v>341</v>
      </c>
      <c r="H4643" s="160">
        <v>45378</v>
      </c>
      <c r="I4643" s="160">
        <v>46106</v>
      </c>
      <c r="J4643" s="161" t="s">
        <v>6707</v>
      </c>
      <c r="K4643" s="162"/>
      <c r="L4643" s="163" t="s">
        <v>6060</v>
      </c>
      <c r="M4643" s="171">
        <v>0</v>
      </c>
      <c r="N4643" s="164">
        <v>6971.74</v>
      </c>
      <c r="O4643" s="162" t="s">
        <v>8073</v>
      </c>
      <c r="P4643" s="160">
        <v>46106</v>
      </c>
      <c r="Q4643" s="162" t="s">
        <v>8074</v>
      </c>
      <c r="R4643" s="164">
        <v>6971.74</v>
      </c>
      <c r="S4643" s="162" t="s">
        <v>6336</v>
      </c>
      <c r="T4643" s="163"/>
      <c r="U4643" s="161" t="s">
        <v>10</v>
      </c>
      <c r="V4643" s="161" t="s">
        <v>11</v>
      </c>
      <c r="W4643" s="161" t="s">
        <v>12</v>
      </c>
      <c r="X4643" s="161" t="s">
        <v>13</v>
      </c>
      <c r="Y4643" s="169">
        <v>6210</v>
      </c>
      <c r="Z4643" s="169">
        <v>9371101</v>
      </c>
      <c r="AA4643" s="166">
        <v>1.9227771541726536E-2</v>
      </c>
      <c r="AB4643" s="158" t="s">
        <v>6002</v>
      </c>
      <c r="AC4643" s="168" t="s">
        <v>3327</v>
      </c>
    </row>
    <row r="4644" spans="1:29" x14ac:dyDescent="0.3">
      <c r="A4644" s="156" t="s">
        <v>4717</v>
      </c>
      <c r="B4644" s="157">
        <v>9</v>
      </c>
      <c r="C4644" s="156" t="s">
        <v>1473</v>
      </c>
      <c r="D4644" s="156" t="s">
        <v>328</v>
      </c>
      <c r="E4644" s="156" t="s">
        <v>2722</v>
      </c>
      <c r="F4644" s="159" t="s">
        <v>383</v>
      </c>
      <c r="G4644" s="156" t="s">
        <v>341</v>
      </c>
      <c r="H4644" s="160">
        <v>45378</v>
      </c>
      <c r="I4644" s="160">
        <v>46136</v>
      </c>
      <c r="J4644" s="161" t="s">
        <v>6707</v>
      </c>
      <c r="K4644" s="162"/>
      <c r="L4644" s="163" t="s">
        <v>6060</v>
      </c>
      <c r="M4644" s="171">
        <v>0</v>
      </c>
      <c r="N4644" s="164">
        <v>6971.75</v>
      </c>
      <c r="O4644" s="162" t="s">
        <v>8075</v>
      </c>
      <c r="P4644" s="160">
        <v>46136</v>
      </c>
      <c r="Q4644" s="162" t="s">
        <v>8076</v>
      </c>
      <c r="R4644" s="164">
        <v>6971.75</v>
      </c>
      <c r="S4644" s="162" t="s">
        <v>6336</v>
      </c>
      <c r="T4644" s="163"/>
      <c r="U4644" s="161" t="s">
        <v>10</v>
      </c>
      <c r="V4644" s="161" t="s">
        <v>11</v>
      </c>
      <c r="W4644" s="161" t="s">
        <v>12</v>
      </c>
      <c r="X4644" s="161" t="s">
        <v>13</v>
      </c>
      <c r="Y4644" s="169">
        <v>6210</v>
      </c>
      <c r="Z4644" s="169">
        <v>9371101</v>
      </c>
      <c r="AA4644" s="166">
        <v>1.9227799121314334E-2</v>
      </c>
      <c r="AB4644" s="158" t="s">
        <v>6002</v>
      </c>
      <c r="AC4644" s="168" t="s">
        <v>3327</v>
      </c>
    </row>
    <row r="4645" spans="1:29" x14ac:dyDescent="0.3">
      <c r="A4645" s="156" t="s">
        <v>4717</v>
      </c>
      <c r="B4645" s="157">
        <v>9</v>
      </c>
      <c r="C4645" s="158" t="s">
        <v>1473</v>
      </c>
      <c r="D4645" s="158" t="s">
        <v>328</v>
      </c>
      <c r="E4645" s="156" t="s">
        <v>2722</v>
      </c>
      <c r="F4645" s="158" t="s">
        <v>383</v>
      </c>
      <c r="G4645" s="158" t="s">
        <v>341</v>
      </c>
      <c r="H4645" s="160">
        <v>45378</v>
      </c>
      <c r="I4645" s="160">
        <v>46157</v>
      </c>
      <c r="J4645" s="161" t="s">
        <v>6707</v>
      </c>
      <c r="K4645" s="162"/>
      <c r="L4645" s="158" t="s">
        <v>6060</v>
      </c>
      <c r="M4645" s="171">
        <v>0</v>
      </c>
      <c r="N4645" s="171">
        <v>3485.87</v>
      </c>
      <c r="O4645" s="162" t="s">
        <v>8482</v>
      </c>
      <c r="P4645" s="160">
        <v>46157</v>
      </c>
      <c r="Q4645" s="162" t="s">
        <v>8483</v>
      </c>
      <c r="R4645" s="171">
        <v>3485.87</v>
      </c>
      <c r="S4645" s="163" t="s">
        <v>6336</v>
      </c>
      <c r="T4645" s="156"/>
      <c r="U4645" s="161" t="s">
        <v>10</v>
      </c>
      <c r="V4645" s="161" t="s">
        <v>11</v>
      </c>
      <c r="W4645" s="161" t="s">
        <v>12</v>
      </c>
      <c r="X4645" s="161" t="s">
        <v>13</v>
      </c>
      <c r="Y4645" s="165">
        <v>6210</v>
      </c>
      <c r="Z4645" s="165">
        <v>9371101</v>
      </c>
      <c r="AA4645" s="166">
        <v>9.6138857708632681E-3</v>
      </c>
      <c r="AB4645" s="158" t="s">
        <v>6002</v>
      </c>
      <c r="AC4645" s="168" t="s">
        <v>3327</v>
      </c>
    </row>
    <row r="4646" spans="1:29" x14ac:dyDescent="0.3">
      <c r="A4646" s="156" t="s">
        <v>4717</v>
      </c>
      <c r="B4646" s="157">
        <v>9</v>
      </c>
      <c r="C4646" s="158" t="s">
        <v>1473</v>
      </c>
      <c r="D4646" s="156" t="s">
        <v>328</v>
      </c>
      <c r="E4646" s="156" t="s">
        <v>2722</v>
      </c>
      <c r="F4646" s="159" t="s">
        <v>383</v>
      </c>
      <c r="G4646" s="156" t="s">
        <v>341</v>
      </c>
      <c r="H4646" s="160">
        <v>45378</v>
      </c>
      <c r="I4646" s="160">
        <v>46157</v>
      </c>
      <c r="J4646" s="161" t="s">
        <v>6707</v>
      </c>
      <c r="K4646" s="162"/>
      <c r="L4646" s="163" t="s">
        <v>6060</v>
      </c>
      <c r="M4646" s="171">
        <v>0</v>
      </c>
      <c r="N4646" s="164">
        <v>6971.74</v>
      </c>
      <c r="O4646" s="162" t="s">
        <v>8484</v>
      </c>
      <c r="P4646" s="160">
        <v>46157</v>
      </c>
      <c r="Q4646" s="162" t="s">
        <v>8483</v>
      </c>
      <c r="R4646" s="164">
        <v>6971.74</v>
      </c>
      <c r="S4646" s="162" t="s">
        <v>6336</v>
      </c>
      <c r="T4646" s="163"/>
      <c r="U4646" s="161" t="s">
        <v>10</v>
      </c>
      <c r="V4646" s="161" t="s">
        <v>11</v>
      </c>
      <c r="W4646" s="161" t="s">
        <v>12</v>
      </c>
      <c r="X4646" s="161" t="s">
        <v>13</v>
      </c>
      <c r="Y4646" s="169">
        <v>6210</v>
      </c>
      <c r="Z4646" s="169">
        <v>9371101</v>
      </c>
      <c r="AA4646" s="166">
        <v>1.9227771541726536E-2</v>
      </c>
      <c r="AB4646" s="158" t="s">
        <v>6002</v>
      </c>
      <c r="AC4646" s="168" t="s">
        <v>3327</v>
      </c>
    </row>
    <row r="4647" spans="1:29" x14ac:dyDescent="0.3">
      <c r="A4647" s="156" t="s">
        <v>4717</v>
      </c>
      <c r="B4647" s="157">
        <v>9</v>
      </c>
      <c r="C4647" s="156" t="s">
        <v>1473</v>
      </c>
      <c r="D4647" s="156" t="s">
        <v>328</v>
      </c>
      <c r="E4647" s="156" t="s">
        <v>2722</v>
      </c>
      <c r="F4647" s="159" t="s">
        <v>383</v>
      </c>
      <c r="G4647" s="156" t="s">
        <v>341</v>
      </c>
      <c r="H4647" s="160">
        <v>45378</v>
      </c>
      <c r="I4647" s="160">
        <v>46204</v>
      </c>
      <c r="J4647" s="161" t="s">
        <v>6707</v>
      </c>
      <c r="K4647" s="162"/>
      <c r="L4647" s="163" t="s">
        <v>6060</v>
      </c>
      <c r="M4647" s="171">
        <v>0</v>
      </c>
      <c r="N4647" s="164">
        <v>5577.39</v>
      </c>
      <c r="O4647" s="162" t="s">
        <v>8485</v>
      </c>
      <c r="P4647" s="160">
        <v>46204</v>
      </c>
      <c r="Q4647" s="162" t="s">
        <v>8486</v>
      </c>
      <c r="R4647" s="164">
        <v>5577.39</v>
      </c>
      <c r="S4647" s="158" t="s">
        <v>6336</v>
      </c>
      <c r="T4647" s="163"/>
      <c r="U4647" s="161" t="s">
        <v>10</v>
      </c>
      <c r="V4647" s="161" t="s">
        <v>11</v>
      </c>
      <c r="W4647" s="161" t="s">
        <v>12</v>
      </c>
      <c r="X4647" s="161" t="s">
        <v>13</v>
      </c>
      <c r="Y4647" s="169">
        <v>6210</v>
      </c>
      <c r="Z4647" s="169">
        <v>9371101</v>
      </c>
      <c r="AA4647" s="166">
        <v>1.5382211717463672E-2</v>
      </c>
      <c r="AB4647" s="183" t="s">
        <v>6002</v>
      </c>
      <c r="AC4647" s="168" t="s">
        <v>3327</v>
      </c>
    </row>
    <row r="4648" spans="1:29" x14ac:dyDescent="0.3">
      <c r="A4648" s="156" t="s">
        <v>4717</v>
      </c>
      <c r="B4648" s="157">
        <v>9</v>
      </c>
      <c r="C4648" s="158" t="s">
        <v>1473</v>
      </c>
      <c r="D4648" s="158" t="s">
        <v>328</v>
      </c>
      <c r="E4648" s="156" t="s">
        <v>2722</v>
      </c>
      <c r="F4648" s="159" t="s">
        <v>383</v>
      </c>
      <c r="G4648" s="158" t="s">
        <v>341</v>
      </c>
      <c r="H4648" s="160">
        <v>45378</v>
      </c>
      <c r="I4648" s="160">
        <v>46204</v>
      </c>
      <c r="J4648" s="161" t="s">
        <v>6707</v>
      </c>
      <c r="K4648" s="162"/>
      <c r="L4648" s="163" t="s">
        <v>6060</v>
      </c>
      <c r="M4648" s="171">
        <v>0</v>
      </c>
      <c r="N4648" s="164">
        <v>4880.21</v>
      </c>
      <c r="O4648" s="162" t="s">
        <v>8487</v>
      </c>
      <c r="P4648" s="160">
        <v>46204</v>
      </c>
      <c r="Q4648" s="162" t="s">
        <v>8486</v>
      </c>
      <c r="R4648" s="164">
        <v>4880.21</v>
      </c>
      <c r="S4648" s="163" t="s">
        <v>6336</v>
      </c>
      <c r="T4648" s="163"/>
      <c r="U4648" s="161" t="s">
        <v>10</v>
      </c>
      <c r="V4648" s="161" t="s">
        <v>11</v>
      </c>
      <c r="W4648" s="161" t="s">
        <v>12</v>
      </c>
      <c r="X4648" s="161" t="s">
        <v>13</v>
      </c>
      <c r="Y4648" s="169">
        <v>6210</v>
      </c>
      <c r="Z4648" s="169">
        <v>9371101</v>
      </c>
      <c r="AA4648" s="166">
        <v>1.345941801553834E-2</v>
      </c>
      <c r="AB4648" s="167" t="s">
        <v>6002</v>
      </c>
      <c r="AC4648" s="168" t="s">
        <v>3327</v>
      </c>
    </row>
    <row r="4649" spans="1:29" x14ac:dyDescent="0.3">
      <c r="A4649" s="156" t="s">
        <v>4717</v>
      </c>
      <c r="B4649" s="157">
        <v>9</v>
      </c>
      <c r="C4649" s="158" t="s">
        <v>1473</v>
      </c>
      <c r="D4649" s="156" t="s">
        <v>328</v>
      </c>
      <c r="E4649" s="156" t="s">
        <v>2722</v>
      </c>
      <c r="F4649" s="158" t="s">
        <v>383</v>
      </c>
      <c r="G4649" s="158" t="s">
        <v>341</v>
      </c>
      <c r="H4649" s="160">
        <v>45378</v>
      </c>
      <c r="I4649" s="160">
        <v>46220</v>
      </c>
      <c r="J4649" s="161" t="s">
        <v>6707</v>
      </c>
      <c r="K4649" s="156"/>
      <c r="L4649" s="158" t="s">
        <v>6060</v>
      </c>
      <c r="M4649" s="171">
        <v>0</v>
      </c>
      <c r="N4649" s="171">
        <v>697.17</v>
      </c>
      <c r="O4649" s="162" t="s">
        <v>8488</v>
      </c>
      <c r="P4649" s="160">
        <v>46220</v>
      </c>
      <c r="Q4649" s="162" t="s">
        <v>8489</v>
      </c>
      <c r="R4649" s="171">
        <v>697.17</v>
      </c>
      <c r="S4649" s="163" t="s">
        <v>6336</v>
      </c>
      <c r="T4649" s="156"/>
      <c r="U4649" s="161" t="s">
        <v>10</v>
      </c>
      <c r="V4649" s="161" t="s">
        <v>11</v>
      </c>
      <c r="W4649" s="161" t="s">
        <v>12</v>
      </c>
      <c r="X4649" s="161" t="s">
        <v>13</v>
      </c>
      <c r="Y4649" s="165">
        <v>6210</v>
      </c>
      <c r="Z4649" s="165">
        <v>9371101</v>
      </c>
      <c r="AA4649" s="166">
        <v>1.9227661223375355E-3</v>
      </c>
      <c r="AB4649" s="163" t="s">
        <v>6002</v>
      </c>
      <c r="AC4649" s="168" t="s">
        <v>3327</v>
      </c>
    </row>
    <row r="4650" spans="1:29" x14ac:dyDescent="0.3">
      <c r="A4650" s="156" t="s">
        <v>4717</v>
      </c>
      <c r="B4650" s="157">
        <v>9</v>
      </c>
      <c r="C4650" s="158" t="s">
        <v>1473</v>
      </c>
      <c r="D4650" s="158" t="s">
        <v>328</v>
      </c>
      <c r="E4650" s="156" t="s">
        <v>2722</v>
      </c>
      <c r="F4650" s="159" t="s">
        <v>383</v>
      </c>
      <c r="G4650" s="158" t="s">
        <v>341</v>
      </c>
      <c r="H4650" s="160">
        <v>45378</v>
      </c>
      <c r="I4650" s="160">
        <v>46785</v>
      </c>
      <c r="J4650" s="161" t="s">
        <v>6707</v>
      </c>
      <c r="K4650" s="162" t="s">
        <v>6001</v>
      </c>
      <c r="L4650" s="163" t="s">
        <v>6060</v>
      </c>
      <c r="M4650" s="171">
        <v>6274.5700000000652</v>
      </c>
      <c r="N4650" s="164">
        <v>6274.5700000000652</v>
      </c>
      <c r="O4650" s="162"/>
      <c r="P4650" s="160"/>
      <c r="Q4650" s="162"/>
      <c r="R4650" s="164">
        <v>0</v>
      </c>
      <c r="S4650" s="163" t="s">
        <v>6336</v>
      </c>
      <c r="T4650" s="163"/>
      <c r="U4650" s="161" t="s">
        <v>10</v>
      </c>
      <c r="V4650" s="161" t="s">
        <v>11</v>
      </c>
      <c r="W4650" s="161" t="s">
        <v>12</v>
      </c>
      <c r="X4650" s="161" t="s">
        <v>13</v>
      </c>
      <c r="Y4650" s="165">
        <v>6210</v>
      </c>
      <c r="Z4650" s="165">
        <v>9371101</v>
      </c>
      <c r="AA4650" s="166">
        <v>0</v>
      </c>
      <c r="AB4650" s="167" t="s">
        <v>6002</v>
      </c>
      <c r="AC4650" s="168" t="s">
        <v>3327</v>
      </c>
    </row>
    <row r="4651" spans="1:29" x14ac:dyDescent="0.3">
      <c r="A4651" s="156" t="s">
        <v>4540</v>
      </c>
      <c r="B4651" s="157">
        <v>8</v>
      </c>
      <c r="C4651" s="158" t="s">
        <v>1473</v>
      </c>
      <c r="D4651" s="158" t="s">
        <v>415</v>
      </c>
      <c r="E4651" s="156" t="s">
        <v>2722</v>
      </c>
      <c r="F4651" s="159" t="s">
        <v>383</v>
      </c>
      <c r="G4651" s="156" t="s">
        <v>341</v>
      </c>
      <c r="H4651" s="160">
        <v>45468</v>
      </c>
      <c r="I4651" s="160">
        <v>45510</v>
      </c>
      <c r="J4651" s="161" t="s">
        <v>5251</v>
      </c>
      <c r="K4651" s="162"/>
      <c r="L4651" s="163" t="s">
        <v>6136</v>
      </c>
      <c r="M4651" s="171">
        <v>0</v>
      </c>
      <c r="N4651" s="164">
        <v>7264.26</v>
      </c>
      <c r="O4651" s="162" t="s">
        <v>6208</v>
      </c>
      <c r="P4651" s="160">
        <v>45510</v>
      </c>
      <c r="Q4651" s="162" t="s">
        <v>6319</v>
      </c>
      <c r="R4651" s="164">
        <v>7264.26</v>
      </c>
      <c r="S4651" s="163" t="s">
        <v>6335</v>
      </c>
      <c r="T4651" s="163"/>
      <c r="U4651" s="161" t="s">
        <v>10</v>
      </c>
      <c r="V4651" s="161" t="s">
        <v>11</v>
      </c>
      <c r="W4651" s="161" t="s">
        <v>12</v>
      </c>
      <c r="X4651" s="161" t="s">
        <v>13</v>
      </c>
      <c r="Y4651" s="165">
        <v>6210</v>
      </c>
      <c r="Z4651" s="165">
        <v>9441101</v>
      </c>
      <c r="AA4651" s="166">
        <v>2.5815446068118496E-2</v>
      </c>
      <c r="AB4651" s="167" t="s">
        <v>6320</v>
      </c>
      <c r="AC4651" s="168" t="s">
        <v>3307</v>
      </c>
    </row>
    <row r="4652" spans="1:29" x14ac:dyDescent="0.3">
      <c r="A4652" s="156" t="s">
        <v>4540</v>
      </c>
      <c r="B4652" s="157">
        <v>8</v>
      </c>
      <c r="C4652" s="158" t="s">
        <v>1473</v>
      </c>
      <c r="D4652" s="158" t="s">
        <v>415</v>
      </c>
      <c r="E4652" s="156" t="s">
        <v>2722</v>
      </c>
      <c r="F4652" s="159" t="s">
        <v>383</v>
      </c>
      <c r="G4652" s="158" t="s">
        <v>341</v>
      </c>
      <c r="H4652" s="160">
        <v>45468</v>
      </c>
      <c r="I4652" s="160">
        <v>45595</v>
      </c>
      <c r="J4652" s="161" t="s">
        <v>6174</v>
      </c>
      <c r="K4652" s="162"/>
      <c r="L4652" s="163" t="s">
        <v>6136</v>
      </c>
      <c r="M4652" s="171">
        <v>0</v>
      </c>
      <c r="N4652" s="164">
        <v>30267.75</v>
      </c>
      <c r="O4652" s="162" t="s">
        <v>6569</v>
      </c>
      <c r="P4652" s="160">
        <v>45595</v>
      </c>
      <c r="Q4652" s="162" t="s">
        <v>6564</v>
      </c>
      <c r="R4652" s="164">
        <v>30267.75</v>
      </c>
      <c r="S4652" s="163" t="s">
        <v>6335</v>
      </c>
      <c r="T4652" s="163"/>
      <c r="U4652" s="161" t="s">
        <v>10</v>
      </c>
      <c r="V4652" s="161" t="s">
        <v>11</v>
      </c>
      <c r="W4652" s="161" t="s">
        <v>12</v>
      </c>
      <c r="X4652" s="161" t="s">
        <v>13</v>
      </c>
      <c r="Y4652" s="169">
        <v>6210</v>
      </c>
      <c r="Z4652" s="169">
        <v>9441101</v>
      </c>
      <c r="AA4652" s="166">
        <v>0.1075643586171604</v>
      </c>
      <c r="AB4652" s="167" t="s">
        <v>6137</v>
      </c>
      <c r="AC4652" s="168" t="s">
        <v>3307</v>
      </c>
    </row>
    <row r="4653" spans="1:29" x14ac:dyDescent="0.3">
      <c r="A4653" s="156" t="s">
        <v>4540</v>
      </c>
      <c r="B4653" s="157">
        <v>8</v>
      </c>
      <c r="C4653" s="158" t="s">
        <v>1473</v>
      </c>
      <c r="D4653" s="158" t="s">
        <v>415</v>
      </c>
      <c r="E4653" s="156" t="s">
        <v>2722</v>
      </c>
      <c r="F4653" s="159" t="s">
        <v>383</v>
      </c>
      <c r="G4653" s="156" t="s">
        <v>341</v>
      </c>
      <c r="H4653" s="160">
        <v>45468</v>
      </c>
      <c r="I4653" s="160">
        <v>45595</v>
      </c>
      <c r="J4653" s="161" t="s">
        <v>6174</v>
      </c>
      <c r="K4653" s="162"/>
      <c r="L4653" s="163" t="s">
        <v>6136</v>
      </c>
      <c r="M4653" s="171">
        <v>0</v>
      </c>
      <c r="N4653" s="164">
        <v>57508.73</v>
      </c>
      <c r="O4653" s="162" t="s">
        <v>6570</v>
      </c>
      <c r="P4653" s="160">
        <v>45595</v>
      </c>
      <c r="Q4653" s="162" t="s">
        <v>6564</v>
      </c>
      <c r="R4653" s="164">
        <v>57508.73</v>
      </c>
      <c r="S4653" s="163" t="s">
        <v>6335</v>
      </c>
      <c r="T4653" s="163"/>
      <c r="U4653" s="161" t="s">
        <v>10</v>
      </c>
      <c r="V4653" s="161" t="s">
        <v>11</v>
      </c>
      <c r="W4653" s="161" t="s">
        <v>12</v>
      </c>
      <c r="X4653" s="161" t="s">
        <v>13</v>
      </c>
      <c r="Y4653" s="169">
        <v>6210</v>
      </c>
      <c r="Z4653" s="169">
        <v>9441101</v>
      </c>
      <c r="AA4653" s="166">
        <v>0.20437229914141128</v>
      </c>
      <c r="AB4653" s="167" t="s">
        <v>6137</v>
      </c>
      <c r="AC4653" s="168" t="s">
        <v>3307</v>
      </c>
    </row>
    <row r="4654" spans="1:29" x14ac:dyDescent="0.3">
      <c r="A4654" s="156" t="s">
        <v>4540</v>
      </c>
      <c r="B4654" s="157">
        <v>8</v>
      </c>
      <c r="C4654" s="158" t="s">
        <v>1473</v>
      </c>
      <c r="D4654" s="156" t="s">
        <v>415</v>
      </c>
      <c r="E4654" s="156" t="s">
        <v>2722</v>
      </c>
      <c r="F4654" s="158" t="s">
        <v>383</v>
      </c>
      <c r="G4654" s="158" t="s">
        <v>341</v>
      </c>
      <c r="H4654" s="160">
        <v>45468</v>
      </c>
      <c r="I4654" s="160">
        <v>45595</v>
      </c>
      <c r="J4654" s="161" t="s">
        <v>6174</v>
      </c>
      <c r="K4654" s="162"/>
      <c r="L4654" s="163" t="s">
        <v>6136</v>
      </c>
      <c r="M4654" s="171">
        <v>0</v>
      </c>
      <c r="N4654" s="171">
        <v>19250</v>
      </c>
      <c r="O4654" s="162" t="s">
        <v>6569</v>
      </c>
      <c r="P4654" s="160">
        <v>45595</v>
      </c>
      <c r="Q4654" s="162" t="s">
        <v>6564</v>
      </c>
      <c r="R4654" s="171">
        <v>19250</v>
      </c>
      <c r="S4654" s="158" t="s">
        <v>6335</v>
      </c>
      <c r="T4654" s="156"/>
      <c r="U4654" s="161" t="s">
        <v>10</v>
      </c>
      <c r="V4654" s="161" t="s">
        <v>11</v>
      </c>
      <c r="W4654" s="161" t="s">
        <v>12</v>
      </c>
      <c r="X4654" s="161" t="s">
        <v>13</v>
      </c>
      <c r="Y4654" s="165">
        <v>6210</v>
      </c>
      <c r="Z4654" s="165">
        <v>9441101</v>
      </c>
      <c r="AA4654" s="166">
        <v>6.8409905043498032E-2</v>
      </c>
      <c r="AB4654" s="158" t="s">
        <v>6137</v>
      </c>
      <c r="AC4654" s="168" t="s">
        <v>3307</v>
      </c>
    </row>
    <row r="4655" spans="1:29" x14ac:dyDescent="0.3">
      <c r="A4655" s="156" t="s">
        <v>4540</v>
      </c>
      <c r="B4655" s="157">
        <v>8</v>
      </c>
      <c r="C4655" s="158" t="s">
        <v>1473</v>
      </c>
      <c r="D4655" s="156" t="s">
        <v>415</v>
      </c>
      <c r="E4655" s="156" t="s">
        <v>2722</v>
      </c>
      <c r="F4655" s="159" t="s">
        <v>383</v>
      </c>
      <c r="G4655" s="156" t="s">
        <v>341</v>
      </c>
      <c r="H4655" s="160">
        <v>45468</v>
      </c>
      <c r="I4655" s="160">
        <v>45622</v>
      </c>
      <c r="J4655" s="161" t="s">
        <v>6174</v>
      </c>
      <c r="K4655" s="162"/>
      <c r="L4655" s="163" t="s">
        <v>6136</v>
      </c>
      <c r="M4655" s="171">
        <v>0</v>
      </c>
      <c r="N4655" s="164">
        <v>42374.85</v>
      </c>
      <c r="O4655" s="162" t="s">
        <v>6571</v>
      </c>
      <c r="P4655" s="160">
        <v>45622</v>
      </c>
      <c r="Q4655" s="162" t="s">
        <v>6567</v>
      </c>
      <c r="R4655" s="164">
        <v>42374.85</v>
      </c>
      <c r="S4655" s="158" t="s">
        <v>6335</v>
      </c>
      <c r="T4655" s="163"/>
      <c r="U4655" s="161" t="s">
        <v>10</v>
      </c>
      <c r="V4655" s="161" t="s">
        <v>11</v>
      </c>
      <c r="W4655" s="161" t="s">
        <v>12</v>
      </c>
      <c r="X4655" s="161" t="s">
        <v>13</v>
      </c>
      <c r="Y4655" s="169">
        <v>6210</v>
      </c>
      <c r="Z4655" s="169">
        <v>9441101</v>
      </c>
      <c r="AA4655" s="166">
        <v>0.15059010206402457</v>
      </c>
      <c r="AB4655" s="158" t="s">
        <v>6137</v>
      </c>
      <c r="AC4655" s="168" t="s">
        <v>3307</v>
      </c>
    </row>
    <row r="4656" spans="1:29" x14ac:dyDescent="0.3">
      <c r="A4656" s="156" t="s">
        <v>4540</v>
      </c>
      <c r="B4656" s="157">
        <v>8</v>
      </c>
      <c r="C4656" s="158" t="s">
        <v>1473</v>
      </c>
      <c r="D4656" s="156" t="s">
        <v>415</v>
      </c>
      <c r="E4656" s="156" t="s">
        <v>2722</v>
      </c>
      <c r="F4656" s="156" t="s">
        <v>383</v>
      </c>
      <c r="G4656" s="158" t="s">
        <v>341</v>
      </c>
      <c r="H4656" s="160">
        <v>45468</v>
      </c>
      <c r="I4656" s="160">
        <v>45673</v>
      </c>
      <c r="J4656" s="161" t="s">
        <v>6174</v>
      </c>
      <c r="K4656" s="162"/>
      <c r="L4656" s="158" t="s">
        <v>6136</v>
      </c>
      <c r="M4656" s="171">
        <v>0</v>
      </c>
      <c r="N4656" s="170">
        <v>10896.39</v>
      </c>
      <c r="O4656" s="162" t="s">
        <v>7165</v>
      </c>
      <c r="P4656" s="160">
        <v>45673</v>
      </c>
      <c r="Q4656" s="162" t="s">
        <v>7166</v>
      </c>
      <c r="R4656" s="171">
        <v>10896.39</v>
      </c>
      <c r="S4656" s="162" t="s">
        <v>6335</v>
      </c>
      <c r="T4656" s="162"/>
      <c r="U4656" s="161" t="s">
        <v>10</v>
      </c>
      <c r="V4656" s="161" t="s">
        <v>11</v>
      </c>
      <c r="W4656" s="161" t="s">
        <v>12</v>
      </c>
      <c r="X4656" s="161" t="s">
        <v>13</v>
      </c>
      <c r="Y4656" s="165">
        <v>6210</v>
      </c>
      <c r="Z4656" s="165">
        <v>9441101</v>
      </c>
      <c r="AA4656" s="166">
        <v>3.872316910217774E-2</v>
      </c>
      <c r="AB4656" s="158" t="s">
        <v>6137</v>
      </c>
      <c r="AC4656" s="168" t="s">
        <v>3307</v>
      </c>
    </row>
    <row r="4657" spans="1:29" x14ac:dyDescent="0.3">
      <c r="A4657" s="156" t="s">
        <v>4540</v>
      </c>
      <c r="B4657" s="157">
        <v>8</v>
      </c>
      <c r="C4657" s="158" t="s">
        <v>1473</v>
      </c>
      <c r="D4657" s="158" t="s">
        <v>415</v>
      </c>
      <c r="E4657" s="156" t="s">
        <v>2722</v>
      </c>
      <c r="F4657" s="159" t="s">
        <v>383</v>
      </c>
      <c r="G4657" s="156" t="s">
        <v>341</v>
      </c>
      <c r="H4657" s="160">
        <v>45468</v>
      </c>
      <c r="I4657" s="160">
        <v>45727</v>
      </c>
      <c r="J4657" s="161" t="s">
        <v>6174</v>
      </c>
      <c r="K4657" s="162"/>
      <c r="L4657" s="163" t="s">
        <v>6136</v>
      </c>
      <c r="M4657" s="171">
        <v>0</v>
      </c>
      <c r="N4657" s="164">
        <v>2905.7</v>
      </c>
      <c r="O4657" s="162" t="s">
        <v>7167</v>
      </c>
      <c r="P4657" s="160">
        <v>45727</v>
      </c>
      <c r="Q4657" s="162" t="s">
        <v>7155</v>
      </c>
      <c r="R4657" s="164">
        <v>2905.7</v>
      </c>
      <c r="S4657" s="163" t="s">
        <v>6335</v>
      </c>
      <c r="T4657" s="163"/>
      <c r="U4657" s="161" t="s">
        <v>10</v>
      </c>
      <c r="V4657" s="161" t="s">
        <v>11</v>
      </c>
      <c r="W4657" s="161" t="s">
        <v>12</v>
      </c>
      <c r="X4657" s="161" t="s">
        <v>13</v>
      </c>
      <c r="Y4657" s="165">
        <v>6210</v>
      </c>
      <c r="Z4657" s="165">
        <v>9441101</v>
      </c>
      <c r="AA4657" s="166">
        <v>1.0326164212202194E-2</v>
      </c>
      <c r="AB4657" s="167" t="s">
        <v>6137</v>
      </c>
      <c r="AC4657" s="168" t="s">
        <v>3307</v>
      </c>
    </row>
    <row r="4658" spans="1:29" x14ac:dyDescent="0.3">
      <c r="A4658" s="156" t="s">
        <v>4540</v>
      </c>
      <c r="B4658" s="157">
        <v>8</v>
      </c>
      <c r="C4658" s="156" t="s">
        <v>1473</v>
      </c>
      <c r="D4658" s="158" t="s">
        <v>415</v>
      </c>
      <c r="E4658" s="156" t="s">
        <v>2722</v>
      </c>
      <c r="F4658" s="159" t="s">
        <v>383</v>
      </c>
      <c r="G4658" s="156" t="s">
        <v>341</v>
      </c>
      <c r="H4658" s="160">
        <v>45468</v>
      </c>
      <c r="I4658" s="160">
        <v>45744</v>
      </c>
      <c r="J4658" s="161" t="s">
        <v>6174</v>
      </c>
      <c r="K4658" s="173"/>
      <c r="L4658" s="158" t="s">
        <v>6136</v>
      </c>
      <c r="M4658" s="171">
        <v>0</v>
      </c>
      <c r="N4658" s="171">
        <v>1816.07</v>
      </c>
      <c r="O4658" s="176" t="s">
        <v>7168</v>
      </c>
      <c r="P4658" s="160">
        <v>45744</v>
      </c>
      <c r="Q4658" s="162" t="s">
        <v>7169</v>
      </c>
      <c r="R4658" s="164">
        <v>1816.07</v>
      </c>
      <c r="S4658" s="158" t="s">
        <v>6335</v>
      </c>
      <c r="T4658" s="163"/>
      <c r="U4658" s="161" t="s">
        <v>10</v>
      </c>
      <c r="V4658" s="161" t="s">
        <v>11</v>
      </c>
      <c r="W4658" s="161" t="s">
        <v>12</v>
      </c>
      <c r="X4658" s="161" t="s">
        <v>13</v>
      </c>
      <c r="Y4658" s="169">
        <v>6210</v>
      </c>
      <c r="Z4658" s="177">
        <v>9441101</v>
      </c>
      <c r="AA4658" s="166">
        <v>6.4538792858361291E-3</v>
      </c>
      <c r="AB4658" s="156" t="s">
        <v>6137</v>
      </c>
      <c r="AC4658" s="168" t="s">
        <v>3307</v>
      </c>
    </row>
    <row r="4659" spans="1:29" x14ac:dyDescent="0.3">
      <c r="A4659" s="156" t="s">
        <v>4540</v>
      </c>
      <c r="B4659" s="157">
        <v>8</v>
      </c>
      <c r="C4659" s="158" t="s">
        <v>1473</v>
      </c>
      <c r="D4659" s="156" t="s">
        <v>415</v>
      </c>
      <c r="E4659" s="156" t="s">
        <v>2722</v>
      </c>
      <c r="F4659" s="159" t="s">
        <v>383</v>
      </c>
      <c r="G4659" s="156" t="s">
        <v>341</v>
      </c>
      <c r="H4659" s="160">
        <v>45468</v>
      </c>
      <c r="I4659" s="160">
        <v>45813</v>
      </c>
      <c r="J4659" s="161" t="s">
        <v>6174</v>
      </c>
      <c r="K4659" s="162"/>
      <c r="L4659" s="163" t="s">
        <v>6136</v>
      </c>
      <c r="M4659" s="171">
        <v>0</v>
      </c>
      <c r="N4659" s="164">
        <v>21187.42</v>
      </c>
      <c r="O4659" s="162" t="s">
        <v>7170</v>
      </c>
      <c r="P4659" s="160">
        <v>45813</v>
      </c>
      <c r="Q4659" s="162" t="s">
        <v>7161</v>
      </c>
      <c r="R4659" s="164">
        <v>21187.42</v>
      </c>
      <c r="S4659" s="162" t="s">
        <v>6335</v>
      </c>
      <c r="T4659" s="163"/>
      <c r="U4659" s="161" t="s">
        <v>10</v>
      </c>
      <c r="V4659" s="161" t="s">
        <v>11</v>
      </c>
      <c r="W4659" s="161" t="s">
        <v>12</v>
      </c>
      <c r="X4659" s="161" t="s">
        <v>13</v>
      </c>
      <c r="Y4659" s="169">
        <v>6210</v>
      </c>
      <c r="Z4659" s="169">
        <v>9441101</v>
      </c>
      <c r="AA4659" s="166">
        <v>7.5295033263205774E-2</v>
      </c>
      <c r="AB4659" s="158" t="s">
        <v>6137</v>
      </c>
      <c r="AC4659" s="168" t="s">
        <v>3307</v>
      </c>
    </row>
    <row r="4660" spans="1:29" x14ac:dyDescent="0.3">
      <c r="A4660" s="156" t="s">
        <v>4540</v>
      </c>
      <c r="B4660" s="157">
        <v>8</v>
      </c>
      <c r="C4660" s="158" t="s">
        <v>1473</v>
      </c>
      <c r="D4660" s="158" t="s">
        <v>415</v>
      </c>
      <c r="E4660" s="156" t="s">
        <v>2722</v>
      </c>
      <c r="F4660" s="159" t="s">
        <v>383</v>
      </c>
      <c r="G4660" s="158" t="s">
        <v>341</v>
      </c>
      <c r="H4660" s="160">
        <v>45468</v>
      </c>
      <c r="I4660" s="160">
        <v>45813</v>
      </c>
      <c r="J4660" s="161" t="s">
        <v>6174</v>
      </c>
      <c r="K4660" s="162"/>
      <c r="L4660" s="163" t="s">
        <v>6136</v>
      </c>
      <c r="M4660" s="171">
        <v>0</v>
      </c>
      <c r="N4660" s="164">
        <v>726.43</v>
      </c>
      <c r="O4660" s="162" t="s">
        <v>7171</v>
      </c>
      <c r="P4660" s="160">
        <v>45813</v>
      </c>
      <c r="Q4660" s="162" t="s">
        <v>7161</v>
      </c>
      <c r="R4660" s="164">
        <v>726.43</v>
      </c>
      <c r="S4660" s="163" t="s">
        <v>6335</v>
      </c>
      <c r="T4660" s="163"/>
      <c r="U4660" s="161" t="s">
        <v>10</v>
      </c>
      <c r="V4660" s="161" t="s">
        <v>11</v>
      </c>
      <c r="W4660" s="161" t="s">
        <v>12</v>
      </c>
      <c r="X4660" s="161" t="s">
        <v>13</v>
      </c>
      <c r="Y4660" s="165">
        <v>6210</v>
      </c>
      <c r="Z4660" s="165">
        <v>9441101</v>
      </c>
      <c r="AA4660" s="166">
        <v>2.5815588218570532E-3</v>
      </c>
      <c r="AB4660" s="167" t="s">
        <v>6137</v>
      </c>
      <c r="AC4660" s="168" t="s">
        <v>3307</v>
      </c>
    </row>
    <row r="4661" spans="1:29" x14ac:dyDescent="0.3">
      <c r="A4661" s="156" t="s">
        <v>4540</v>
      </c>
      <c r="B4661" s="157">
        <v>8</v>
      </c>
      <c r="C4661" s="158" t="s">
        <v>1473</v>
      </c>
      <c r="D4661" s="158" t="s">
        <v>415</v>
      </c>
      <c r="E4661" s="156" t="s">
        <v>2722</v>
      </c>
      <c r="F4661" s="159" t="s">
        <v>383</v>
      </c>
      <c r="G4661" s="158" t="s">
        <v>341</v>
      </c>
      <c r="H4661" s="160">
        <v>45468</v>
      </c>
      <c r="I4661" s="160">
        <v>45852</v>
      </c>
      <c r="J4661" s="161" t="s">
        <v>6174</v>
      </c>
      <c r="K4661" s="162"/>
      <c r="L4661" s="163" t="s">
        <v>6136</v>
      </c>
      <c r="M4661" s="171">
        <v>0</v>
      </c>
      <c r="N4661" s="164">
        <v>363.21</v>
      </c>
      <c r="O4661" s="162" t="s">
        <v>7626</v>
      </c>
      <c r="P4661" s="160">
        <v>45852</v>
      </c>
      <c r="Q4661" s="162" t="s">
        <v>7627</v>
      </c>
      <c r="R4661" s="164">
        <v>363.21</v>
      </c>
      <c r="S4661" s="163" t="s">
        <v>6335</v>
      </c>
      <c r="T4661" s="163"/>
      <c r="U4661" s="161" t="s">
        <v>10</v>
      </c>
      <c r="V4661" s="161" t="s">
        <v>11</v>
      </c>
      <c r="W4661" s="161" t="s">
        <v>12</v>
      </c>
      <c r="X4661" s="161" t="s">
        <v>13</v>
      </c>
      <c r="Y4661" s="169">
        <v>6210</v>
      </c>
      <c r="Z4661" s="169">
        <v>9441101</v>
      </c>
      <c r="AA4661" s="166">
        <v>1.2907616421220219E-3</v>
      </c>
      <c r="AB4661" s="167" t="s">
        <v>6137</v>
      </c>
      <c r="AC4661" s="168" t="s">
        <v>3307</v>
      </c>
    </row>
    <row r="4662" spans="1:29" x14ac:dyDescent="0.3">
      <c r="A4662" s="156" t="s">
        <v>4540</v>
      </c>
      <c r="B4662" s="157">
        <v>8</v>
      </c>
      <c r="C4662" s="158" t="s">
        <v>1473</v>
      </c>
      <c r="D4662" s="158" t="s">
        <v>415</v>
      </c>
      <c r="E4662" s="156" t="s">
        <v>2722</v>
      </c>
      <c r="F4662" s="159" t="s">
        <v>383</v>
      </c>
      <c r="G4662" s="158" t="s">
        <v>341</v>
      </c>
      <c r="H4662" s="160">
        <v>45468</v>
      </c>
      <c r="I4662" s="160">
        <v>45852</v>
      </c>
      <c r="J4662" s="161" t="s">
        <v>6174</v>
      </c>
      <c r="K4662" s="162"/>
      <c r="L4662" s="163" t="s">
        <v>6136</v>
      </c>
      <c r="M4662" s="171">
        <v>0</v>
      </c>
      <c r="N4662" s="164">
        <v>363.21</v>
      </c>
      <c r="O4662" s="162" t="s">
        <v>7628</v>
      </c>
      <c r="P4662" s="160">
        <v>45852</v>
      </c>
      <c r="Q4662" s="162" t="s">
        <v>7627</v>
      </c>
      <c r="R4662" s="164">
        <v>363.21</v>
      </c>
      <c r="S4662" s="163" t="s">
        <v>6335</v>
      </c>
      <c r="T4662" s="163"/>
      <c r="U4662" s="161" t="s">
        <v>10</v>
      </c>
      <c r="V4662" s="161" t="s">
        <v>11</v>
      </c>
      <c r="W4662" s="161" t="s">
        <v>12</v>
      </c>
      <c r="X4662" s="161" t="s">
        <v>13</v>
      </c>
      <c r="Y4662" s="169">
        <v>6210</v>
      </c>
      <c r="Z4662" s="169">
        <v>9441101</v>
      </c>
      <c r="AA4662" s="166">
        <v>1.2907616421220219E-3</v>
      </c>
      <c r="AB4662" s="167" t="s">
        <v>6137</v>
      </c>
      <c r="AC4662" s="168" t="s">
        <v>3307</v>
      </c>
    </row>
    <row r="4663" spans="1:29" x14ac:dyDescent="0.3">
      <c r="A4663" s="156" t="s">
        <v>4540</v>
      </c>
      <c r="B4663" s="157">
        <v>8</v>
      </c>
      <c r="C4663" s="158" t="s">
        <v>1473</v>
      </c>
      <c r="D4663" s="158" t="s">
        <v>415</v>
      </c>
      <c r="E4663" s="156" t="s">
        <v>2722</v>
      </c>
      <c r="F4663" s="159" t="s">
        <v>383</v>
      </c>
      <c r="G4663" s="156" t="s">
        <v>341</v>
      </c>
      <c r="H4663" s="160">
        <v>45468</v>
      </c>
      <c r="I4663" s="160">
        <v>45860</v>
      </c>
      <c r="J4663" s="161" t="s">
        <v>6174</v>
      </c>
      <c r="K4663" s="173"/>
      <c r="L4663" s="163" t="s">
        <v>6136</v>
      </c>
      <c r="M4663" s="171">
        <v>0</v>
      </c>
      <c r="N4663" s="164">
        <v>363.21</v>
      </c>
      <c r="O4663" s="162" t="s">
        <v>7629</v>
      </c>
      <c r="P4663" s="160">
        <v>45860</v>
      </c>
      <c r="Q4663" s="162" t="s">
        <v>7630</v>
      </c>
      <c r="R4663" s="164">
        <v>363.21</v>
      </c>
      <c r="S4663" s="162" t="s">
        <v>6335</v>
      </c>
      <c r="T4663" s="163"/>
      <c r="U4663" s="161" t="s">
        <v>10</v>
      </c>
      <c r="V4663" s="161" t="s">
        <v>11</v>
      </c>
      <c r="W4663" s="161" t="s">
        <v>12</v>
      </c>
      <c r="X4663" s="161" t="s">
        <v>13</v>
      </c>
      <c r="Y4663" s="169">
        <v>6210</v>
      </c>
      <c r="Z4663" s="169">
        <v>9441101</v>
      </c>
      <c r="AA4663" s="166">
        <v>1.2907616421220219E-3</v>
      </c>
      <c r="AB4663" s="156" t="s">
        <v>6137</v>
      </c>
      <c r="AC4663" s="168" t="s">
        <v>3307</v>
      </c>
    </row>
    <row r="4664" spans="1:29" x14ac:dyDescent="0.3">
      <c r="A4664" s="156" t="s">
        <v>4540</v>
      </c>
      <c r="B4664" s="157">
        <v>8</v>
      </c>
      <c r="C4664" s="158" t="s">
        <v>1473</v>
      </c>
      <c r="D4664" s="158" t="s">
        <v>415</v>
      </c>
      <c r="E4664" s="156" t="s">
        <v>2722</v>
      </c>
      <c r="F4664" s="159" t="s">
        <v>383</v>
      </c>
      <c r="G4664" s="158" t="s">
        <v>341</v>
      </c>
      <c r="H4664" s="160">
        <v>45468</v>
      </c>
      <c r="I4664" s="160">
        <v>45860</v>
      </c>
      <c r="J4664" s="161" t="s">
        <v>6174</v>
      </c>
      <c r="K4664" s="162"/>
      <c r="L4664" s="163" t="s">
        <v>6136</v>
      </c>
      <c r="M4664" s="171">
        <v>0</v>
      </c>
      <c r="N4664" s="164">
        <v>363.21</v>
      </c>
      <c r="O4664" s="162" t="s">
        <v>7631</v>
      </c>
      <c r="P4664" s="160">
        <v>45860</v>
      </c>
      <c r="Q4664" s="162" t="s">
        <v>7630</v>
      </c>
      <c r="R4664" s="164">
        <v>363.21</v>
      </c>
      <c r="S4664" s="163" t="s">
        <v>6335</v>
      </c>
      <c r="T4664" s="163"/>
      <c r="U4664" s="161" t="s">
        <v>10</v>
      </c>
      <c r="V4664" s="161" t="s">
        <v>11</v>
      </c>
      <c r="W4664" s="161" t="s">
        <v>12</v>
      </c>
      <c r="X4664" s="161" t="s">
        <v>13</v>
      </c>
      <c r="Y4664" s="169">
        <v>6210</v>
      </c>
      <c r="Z4664" s="169">
        <v>9441101</v>
      </c>
      <c r="AA4664" s="166">
        <v>1.2907616421220219E-3</v>
      </c>
      <c r="AB4664" s="167" t="s">
        <v>6137</v>
      </c>
      <c r="AC4664" s="168" t="s">
        <v>3307</v>
      </c>
    </row>
    <row r="4665" spans="1:29" x14ac:dyDescent="0.3">
      <c r="A4665" s="156" t="s">
        <v>4540</v>
      </c>
      <c r="B4665" s="157">
        <v>8</v>
      </c>
      <c r="C4665" s="167" t="s">
        <v>1473</v>
      </c>
      <c r="D4665" s="156" t="s">
        <v>415</v>
      </c>
      <c r="E4665" s="156" t="s">
        <v>2722</v>
      </c>
      <c r="F4665" s="162" t="s">
        <v>383</v>
      </c>
      <c r="G4665" s="167" t="s">
        <v>341</v>
      </c>
      <c r="H4665" s="160">
        <v>45468</v>
      </c>
      <c r="I4665" s="160">
        <v>45911</v>
      </c>
      <c r="J4665" s="161" t="s">
        <v>6707</v>
      </c>
      <c r="K4665" s="162"/>
      <c r="L4665" s="158" t="s">
        <v>6136</v>
      </c>
      <c r="M4665" s="171">
        <v>0</v>
      </c>
      <c r="N4665" s="171">
        <v>363.22</v>
      </c>
      <c r="O4665" s="162" t="s">
        <v>7632</v>
      </c>
      <c r="P4665" s="160">
        <v>45911</v>
      </c>
      <c r="Q4665" s="162" t="s">
        <v>7633</v>
      </c>
      <c r="R4665" s="171">
        <v>363.22</v>
      </c>
      <c r="S4665" s="163" t="s">
        <v>6335</v>
      </c>
      <c r="T4665" s="156"/>
      <c r="U4665" s="161" t="s">
        <v>10</v>
      </c>
      <c r="V4665" s="161" t="s">
        <v>11</v>
      </c>
      <c r="W4665" s="161" t="s">
        <v>12</v>
      </c>
      <c r="X4665" s="161" t="s">
        <v>13</v>
      </c>
      <c r="Y4665" s="169">
        <v>6210</v>
      </c>
      <c r="Z4665" s="169">
        <v>9441101</v>
      </c>
      <c r="AA4665" s="166">
        <v>1.2907971797350318E-3</v>
      </c>
      <c r="AB4665" s="167" t="s">
        <v>6137</v>
      </c>
      <c r="AC4665" s="168" t="s">
        <v>3307</v>
      </c>
    </row>
    <row r="4666" spans="1:29" x14ac:dyDescent="0.3">
      <c r="A4666" s="156" t="s">
        <v>4540</v>
      </c>
      <c r="B4666" s="157">
        <v>8</v>
      </c>
      <c r="C4666" s="158" t="s">
        <v>1473</v>
      </c>
      <c r="D4666" s="158" t="s">
        <v>415</v>
      </c>
      <c r="E4666" s="156" t="s">
        <v>2722</v>
      </c>
      <c r="F4666" s="159" t="s">
        <v>383</v>
      </c>
      <c r="G4666" s="156" t="s">
        <v>341</v>
      </c>
      <c r="H4666" s="160">
        <v>45468</v>
      </c>
      <c r="I4666" s="160">
        <v>46785</v>
      </c>
      <c r="J4666" s="161" t="s">
        <v>6707</v>
      </c>
      <c r="K4666" s="162" t="s">
        <v>6135</v>
      </c>
      <c r="L4666" s="163" t="s">
        <v>6136</v>
      </c>
      <c r="M4666" s="171">
        <v>85378.340000000055</v>
      </c>
      <c r="N4666" s="164">
        <v>85378.340000000055</v>
      </c>
      <c r="O4666" s="162"/>
      <c r="P4666" s="160"/>
      <c r="Q4666" s="162"/>
      <c r="R4666" s="164">
        <v>0</v>
      </c>
      <c r="S4666" s="162" t="s">
        <v>6335</v>
      </c>
      <c r="T4666" s="163"/>
      <c r="U4666" s="161" t="s">
        <v>10</v>
      </c>
      <c r="V4666" s="161" t="s">
        <v>11</v>
      </c>
      <c r="W4666" s="161" t="s">
        <v>12</v>
      </c>
      <c r="X4666" s="161" t="s">
        <v>13</v>
      </c>
      <c r="Y4666" s="169">
        <v>6210</v>
      </c>
      <c r="Z4666" s="169">
        <v>9441101</v>
      </c>
      <c r="AA4666" s="166">
        <v>0</v>
      </c>
      <c r="AB4666" s="167" t="s">
        <v>6137</v>
      </c>
      <c r="AC4666" s="168" t="s">
        <v>3307</v>
      </c>
    </row>
    <row r="4667" spans="1:29" x14ac:dyDescent="0.3">
      <c r="A4667" s="156" t="s">
        <v>2813</v>
      </c>
      <c r="B4667" s="157">
        <v>1</v>
      </c>
      <c r="C4667" s="158" t="s">
        <v>1472</v>
      </c>
      <c r="D4667" s="158" t="s">
        <v>263</v>
      </c>
      <c r="E4667" s="156" t="s">
        <v>2722</v>
      </c>
      <c r="F4667" s="159" t="s">
        <v>2595</v>
      </c>
      <c r="G4667" s="158" t="s">
        <v>2596</v>
      </c>
      <c r="H4667" s="160">
        <v>44120</v>
      </c>
      <c r="I4667" s="160">
        <v>44166</v>
      </c>
      <c r="J4667" s="161" t="s">
        <v>979</v>
      </c>
      <c r="K4667" s="162"/>
      <c r="L4667" s="163" t="s">
        <v>2597</v>
      </c>
      <c r="M4667" s="171">
        <v>0</v>
      </c>
      <c r="N4667" s="164">
        <v>1792</v>
      </c>
      <c r="O4667" s="162"/>
      <c r="P4667" s="160"/>
      <c r="Q4667" s="162"/>
      <c r="R4667" s="164">
        <v>1792</v>
      </c>
      <c r="S4667" s="163" t="s">
        <v>2249</v>
      </c>
      <c r="T4667" s="163"/>
      <c r="U4667" s="161" t="s">
        <v>10</v>
      </c>
      <c r="V4667" s="161" t="s">
        <v>11</v>
      </c>
      <c r="W4667" s="161" t="s">
        <v>1355</v>
      </c>
      <c r="X4667" s="161" t="s">
        <v>1356</v>
      </c>
      <c r="Y4667" s="165">
        <v>2900</v>
      </c>
      <c r="Z4667" s="165">
        <v>9051101</v>
      </c>
      <c r="AA4667" s="166">
        <v>0.29279897520358678</v>
      </c>
      <c r="AB4667" s="167" t="s">
        <v>2605</v>
      </c>
      <c r="AC4667" s="168" t="s">
        <v>3171</v>
      </c>
    </row>
    <row r="4668" spans="1:29" x14ac:dyDescent="0.3">
      <c r="A4668" s="156" t="s">
        <v>2813</v>
      </c>
      <c r="B4668" s="157">
        <v>1</v>
      </c>
      <c r="C4668" s="156" t="s">
        <v>1472</v>
      </c>
      <c r="D4668" s="158" t="s">
        <v>263</v>
      </c>
      <c r="E4668" s="156" t="s">
        <v>2722</v>
      </c>
      <c r="F4668" s="159" t="s">
        <v>2595</v>
      </c>
      <c r="G4668" s="156" t="s">
        <v>2596</v>
      </c>
      <c r="H4668" s="160">
        <v>44120</v>
      </c>
      <c r="I4668" s="160">
        <v>44166</v>
      </c>
      <c r="J4668" s="161" t="s">
        <v>979</v>
      </c>
      <c r="K4668" s="162"/>
      <c r="L4668" s="158" t="s">
        <v>2597</v>
      </c>
      <c r="M4668" s="171">
        <v>0</v>
      </c>
      <c r="N4668" s="164">
        <v>289.23</v>
      </c>
      <c r="O4668" s="162"/>
      <c r="P4668" s="160"/>
      <c r="Q4668" s="162"/>
      <c r="R4668" s="164">
        <v>289.23</v>
      </c>
      <c r="S4668" s="158" t="s">
        <v>2249</v>
      </c>
      <c r="T4668" s="163"/>
      <c r="U4668" s="161" t="s">
        <v>10</v>
      </c>
      <c r="V4668" s="161" t="s">
        <v>11</v>
      </c>
      <c r="W4668" s="161" t="s">
        <v>1355</v>
      </c>
      <c r="X4668" s="161" t="s">
        <v>1356</v>
      </c>
      <c r="Y4668" s="169">
        <v>3112</v>
      </c>
      <c r="Z4668" s="169">
        <v>9051101</v>
      </c>
      <c r="AA4668" s="166">
        <v>4.7257950668601237E-2</v>
      </c>
      <c r="AB4668" s="163" t="s">
        <v>2606</v>
      </c>
      <c r="AC4668" s="168" t="s">
        <v>3171</v>
      </c>
    </row>
    <row r="4669" spans="1:29" x14ac:dyDescent="0.3">
      <c r="A4669" s="156" t="s">
        <v>2813</v>
      </c>
      <c r="B4669" s="157">
        <v>1</v>
      </c>
      <c r="C4669" s="158" t="s">
        <v>1472</v>
      </c>
      <c r="D4669" s="158" t="s">
        <v>263</v>
      </c>
      <c r="E4669" s="156" t="s">
        <v>2722</v>
      </c>
      <c r="F4669" s="159" t="s">
        <v>2595</v>
      </c>
      <c r="G4669" s="156" t="s">
        <v>2596</v>
      </c>
      <c r="H4669" s="160">
        <v>44120</v>
      </c>
      <c r="I4669" s="160">
        <v>44166</v>
      </c>
      <c r="J4669" s="161" t="s">
        <v>979</v>
      </c>
      <c r="K4669" s="162"/>
      <c r="L4669" s="163" t="s">
        <v>2597</v>
      </c>
      <c r="M4669" s="171">
        <v>0</v>
      </c>
      <c r="N4669" s="164">
        <v>24.9</v>
      </c>
      <c r="O4669" s="162"/>
      <c r="P4669" s="160"/>
      <c r="Q4669" s="162"/>
      <c r="R4669" s="164">
        <v>24.9</v>
      </c>
      <c r="S4669" s="158" t="s">
        <v>2249</v>
      </c>
      <c r="T4669" s="163"/>
      <c r="U4669" s="161" t="s">
        <v>10</v>
      </c>
      <c r="V4669" s="161" t="s">
        <v>11</v>
      </c>
      <c r="W4669" s="161" t="s">
        <v>1355</v>
      </c>
      <c r="X4669" s="161" t="s">
        <v>1356</v>
      </c>
      <c r="Y4669" s="169">
        <v>3332</v>
      </c>
      <c r="Z4669" s="165">
        <v>9051101</v>
      </c>
      <c r="AA4669" s="166">
        <v>4.0684679032194811E-3</v>
      </c>
      <c r="AB4669" s="158" t="s">
        <v>2606</v>
      </c>
      <c r="AC4669" s="168" t="s">
        <v>3171</v>
      </c>
    </row>
    <row r="4670" spans="1:29" x14ac:dyDescent="0.3">
      <c r="A4670" s="156" t="s">
        <v>2813</v>
      </c>
      <c r="B4670" s="157">
        <v>1</v>
      </c>
      <c r="C4670" s="158" t="s">
        <v>1472</v>
      </c>
      <c r="D4670" s="158" t="s">
        <v>263</v>
      </c>
      <c r="E4670" s="156" t="s">
        <v>2722</v>
      </c>
      <c r="F4670" s="159" t="s">
        <v>2595</v>
      </c>
      <c r="G4670" s="158" t="s">
        <v>2596</v>
      </c>
      <c r="H4670" s="160">
        <v>44120</v>
      </c>
      <c r="I4670" s="160">
        <v>44166</v>
      </c>
      <c r="J4670" s="161" t="s">
        <v>979</v>
      </c>
      <c r="K4670" s="162"/>
      <c r="L4670" s="163" t="s">
        <v>2597</v>
      </c>
      <c r="M4670" s="171">
        <v>0</v>
      </c>
      <c r="N4670" s="164">
        <v>0.86</v>
      </c>
      <c r="O4670" s="162"/>
      <c r="P4670" s="160"/>
      <c r="Q4670" s="162"/>
      <c r="R4670" s="164">
        <v>0.86</v>
      </c>
      <c r="S4670" s="163" t="s">
        <v>2249</v>
      </c>
      <c r="T4670" s="163"/>
      <c r="U4670" s="161" t="s">
        <v>10</v>
      </c>
      <c r="V4670" s="161" t="s">
        <v>11</v>
      </c>
      <c r="W4670" s="161" t="s">
        <v>1355</v>
      </c>
      <c r="X4670" s="161" t="s">
        <v>1356</v>
      </c>
      <c r="Y4670" s="165">
        <v>3512</v>
      </c>
      <c r="Z4670" s="165">
        <v>9051101</v>
      </c>
      <c r="AA4670" s="166">
        <v>1.405173653320785E-4</v>
      </c>
      <c r="AB4670" s="172" t="s">
        <v>2606</v>
      </c>
      <c r="AC4670" s="168" t="s">
        <v>3171</v>
      </c>
    </row>
    <row r="4671" spans="1:29" x14ac:dyDescent="0.3">
      <c r="A4671" s="156" t="s">
        <v>2813</v>
      </c>
      <c r="B4671" s="157">
        <v>1</v>
      </c>
      <c r="C4671" s="156" t="s">
        <v>1472</v>
      </c>
      <c r="D4671" s="156" t="s">
        <v>263</v>
      </c>
      <c r="E4671" s="156" t="s">
        <v>2722</v>
      </c>
      <c r="F4671" s="159" t="s">
        <v>2595</v>
      </c>
      <c r="G4671" s="156" t="s">
        <v>2596</v>
      </c>
      <c r="H4671" s="160">
        <v>44120</v>
      </c>
      <c r="I4671" s="160">
        <v>44166</v>
      </c>
      <c r="J4671" s="161" t="s">
        <v>979</v>
      </c>
      <c r="K4671" s="162"/>
      <c r="L4671" s="163" t="s">
        <v>2597</v>
      </c>
      <c r="M4671" s="171">
        <v>0</v>
      </c>
      <c r="N4671" s="164">
        <v>17.91</v>
      </c>
      <c r="O4671" s="162"/>
      <c r="P4671" s="160"/>
      <c r="Q4671" s="162"/>
      <c r="R4671" s="164">
        <v>17.91</v>
      </c>
      <c r="S4671" s="158" t="s">
        <v>2249</v>
      </c>
      <c r="T4671" s="163"/>
      <c r="U4671" s="161" t="s">
        <v>10</v>
      </c>
      <c r="V4671" s="161" t="s">
        <v>11</v>
      </c>
      <c r="W4671" s="161" t="s">
        <v>1355</v>
      </c>
      <c r="X4671" s="161" t="s">
        <v>1356</v>
      </c>
      <c r="Y4671" s="169">
        <v>3612</v>
      </c>
      <c r="Z4671" s="169">
        <v>9051101</v>
      </c>
      <c r="AA4671" s="166">
        <v>2.9263558291831695E-3</v>
      </c>
      <c r="AB4671" s="158" t="s">
        <v>2606</v>
      </c>
      <c r="AC4671" s="168" t="s">
        <v>3171</v>
      </c>
    </row>
    <row r="4672" spans="1:29" x14ac:dyDescent="0.3">
      <c r="A4672" s="156" t="s">
        <v>2813</v>
      </c>
      <c r="B4672" s="157">
        <v>1</v>
      </c>
      <c r="C4672" s="158" t="s">
        <v>1472</v>
      </c>
      <c r="D4672" s="156" t="s">
        <v>263</v>
      </c>
      <c r="E4672" s="156" t="s">
        <v>2722</v>
      </c>
      <c r="F4672" s="158" t="s">
        <v>2595</v>
      </c>
      <c r="G4672" s="158" t="s">
        <v>2596</v>
      </c>
      <c r="H4672" s="179">
        <v>44120</v>
      </c>
      <c r="I4672" s="179">
        <v>44166</v>
      </c>
      <c r="J4672" s="161" t="s">
        <v>979</v>
      </c>
      <c r="K4672" s="162"/>
      <c r="L4672" s="158" t="s">
        <v>2597</v>
      </c>
      <c r="M4672" s="171">
        <v>0</v>
      </c>
      <c r="N4672" s="171">
        <v>17.91</v>
      </c>
      <c r="O4672" s="162"/>
      <c r="P4672" s="160"/>
      <c r="Q4672" s="162"/>
      <c r="R4672" s="171">
        <v>17.91</v>
      </c>
      <c r="S4672" s="162" t="s">
        <v>2249</v>
      </c>
      <c r="T4672" s="156"/>
      <c r="U4672" s="161" t="s">
        <v>10</v>
      </c>
      <c r="V4672" s="161" t="s">
        <v>11</v>
      </c>
      <c r="W4672" s="161" t="s">
        <v>1355</v>
      </c>
      <c r="X4672" s="161" t="s">
        <v>1356</v>
      </c>
      <c r="Y4672" s="165">
        <v>3712</v>
      </c>
      <c r="Z4672" s="165">
        <v>9051101</v>
      </c>
      <c r="AA4672" s="166">
        <v>2.9263558291831695E-3</v>
      </c>
      <c r="AB4672" s="158" t="s">
        <v>2606</v>
      </c>
      <c r="AC4672" s="168" t="s">
        <v>3171</v>
      </c>
    </row>
    <row r="4673" spans="1:29" x14ac:dyDescent="0.3">
      <c r="A4673" s="156" t="s">
        <v>2813</v>
      </c>
      <c r="B4673" s="157">
        <v>1</v>
      </c>
      <c r="C4673" s="158" t="s">
        <v>1472</v>
      </c>
      <c r="D4673" s="156" t="s">
        <v>263</v>
      </c>
      <c r="E4673" s="156" t="s">
        <v>2722</v>
      </c>
      <c r="F4673" s="158" t="s">
        <v>2595</v>
      </c>
      <c r="G4673" s="156" t="s">
        <v>2596</v>
      </c>
      <c r="H4673" s="160">
        <v>44120</v>
      </c>
      <c r="I4673" s="160">
        <v>44580</v>
      </c>
      <c r="J4673" s="161" t="s">
        <v>2202</v>
      </c>
      <c r="K4673" s="162"/>
      <c r="L4673" s="158" t="s">
        <v>2597</v>
      </c>
      <c r="M4673" s="171">
        <v>0</v>
      </c>
      <c r="N4673" s="171">
        <v>-1792</v>
      </c>
      <c r="O4673" s="162"/>
      <c r="P4673" s="160"/>
      <c r="Q4673" s="162"/>
      <c r="R4673" s="171">
        <v>-1792</v>
      </c>
      <c r="S4673" s="162" t="s">
        <v>2249</v>
      </c>
      <c r="T4673" s="156"/>
      <c r="U4673" s="161" t="s">
        <v>10</v>
      </c>
      <c r="V4673" s="161" t="s">
        <v>11</v>
      </c>
      <c r="W4673" s="161" t="s">
        <v>1355</v>
      </c>
      <c r="X4673" s="161" t="s">
        <v>1356</v>
      </c>
      <c r="Y4673" s="165">
        <v>2900</v>
      </c>
      <c r="Z4673" s="165">
        <v>9051101</v>
      </c>
      <c r="AA4673" s="166">
        <v>-0.292798975203587</v>
      </c>
      <c r="AB4673" s="156" t="s">
        <v>4954</v>
      </c>
      <c r="AC4673" s="168" t="s">
        <v>3171</v>
      </c>
    </row>
    <row r="4674" spans="1:29" x14ac:dyDescent="0.3">
      <c r="A4674" s="156" t="s">
        <v>2813</v>
      </c>
      <c r="B4674" s="157">
        <v>1</v>
      </c>
      <c r="C4674" s="158" t="s">
        <v>1472</v>
      </c>
      <c r="D4674" s="158" t="s">
        <v>263</v>
      </c>
      <c r="E4674" s="156" t="s">
        <v>2722</v>
      </c>
      <c r="F4674" s="159" t="s">
        <v>2595</v>
      </c>
      <c r="G4674" s="158" t="s">
        <v>2596</v>
      </c>
      <c r="H4674" s="160">
        <v>44120</v>
      </c>
      <c r="I4674" s="160">
        <v>44580</v>
      </c>
      <c r="J4674" s="161" t="s">
        <v>2202</v>
      </c>
      <c r="K4674" s="162"/>
      <c r="L4674" s="163" t="s">
        <v>2597</v>
      </c>
      <c r="M4674" s="171">
        <v>0</v>
      </c>
      <c r="N4674" s="164">
        <v>-289.23</v>
      </c>
      <c r="O4674" s="162"/>
      <c r="P4674" s="160"/>
      <c r="Q4674" s="162"/>
      <c r="R4674" s="164">
        <v>-289.23</v>
      </c>
      <c r="S4674" s="163" t="s">
        <v>2249</v>
      </c>
      <c r="T4674" s="163"/>
      <c r="U4674" s="161" t="s">
        <v>10</v>
      </c>
      <c r="V4674" s="161" t="s">
        <v>11</v>
      </c>
      <c r="W4674" s="161" t="s">
        <v>1355</v>
      </c>
      <c r="X4674" s="161" t="s">
        <v>1356</v>
      </c>
      <c r="Y4674" s="169">
        <v>3112</v>
      </c>
      <c r="Z4674" s="169">
        <v>9051101</v>
      </c>
      <c r="AA4674" s="166">
        <v>-4.7257950668601202E-2</v>
      </c>
      <c r="AB4674" s="167" t="s">
        <v>4955</v>
      </c>
      <c r="AC4674" s="168" t="s">
        <v>3171</v>
      </c>
    </row>
    <row r="4675" spans="1:29" x14ac:dyDescent="0.3">
      <c r="A4675" s="156" t="s">
        <v>2813</v>
      </c>
      <c r="B4675" s="157">
        <v>1</v>
      </c>
      <c r="C4675" s="158" t="s">
        <v>1472</v>
      </c>
      <c r="D4675" s="163" t="s">
        <v>263</v>
      </c>
      <c r="E4675" s="156" t="s">
        <v>2722</v>
      </c>
      <c r="F4675" s="159" t="s">
        <v>2595</v>
      </c>
      <c r="G4675" s="158" t="s">
        <v>2596</v>
      </c>
      <c r="H4675" s="160">
        <v>44120</v>
      </c>
      <c r="I4675" s="160">
        <v>44580</v>
      </c>
      <c r="J4675" s="161" t="s">
        <v>2202</v>
      </c>
      <c r="K4675" s="162"/>
      <c r="L4675" s="163" t="s">
        <v>2597</v>
      </c>
      <c r="M4675" s="171">
        <v>0</v>
      </c>
      <c r="N4675" s="164">
        <v>-24.9</v>
      </c>
      <c r="O4675" s="162"/>
      <c r="P4675" s="160"/>
      <c r="Q4675" s="162"/>
      <c r="R4675" s="164">
        <v>-24.9</v>
      </c>
      <c r="S4675" s="163" t="s">
        <v>2249</v>
      </c>
      <c r="T4675" s="163"/>
      <c r="U4675" s="161" t="s">
        <v>10</v>
      </c>
      <c r="V4675" s="161" t="s">
        <v>11</v>
      </c>
      <c r="W4675" s="161" t="s">
        <v>1355</v>
      </c>
      <c r="X4675" s="161" t="s">
        <v>1356</v>
      </c>
      <c r="Y4675" s="165">
        <v>3332</v>
      </c>
      <c r="Z4675" s="165">
        <v>9051101</v>
      </c>
      <c r="AA4675" s="166">
        <v>-4.0684679032194802E-3</v>
      </c>
      <c r="AB4675" s="167" t="s">
        <v>4955</v>
      </c>
      <c r="AC4675" s="168" t="s">
        <v>3171</v>
      </c>
    </row>
    <row r="4676" spans="1:29" x14ac:dyDescent="0.3">
      <c r="A4676" s="156" t="s">
        <v>2813</v>
      </c>
      <c r="B4676" s="157">
        <v>1</v>
      </c>
      <c r="C4676" s="156" t="s">
        <v>1472</v>
      </c>
      <c r="D4676" s="156" t="s">
        <v>263</v>
      </c>
      <c r="E4676" s="156" t="s">
        <v>2722</v>
      </c>
      <c r="F4676" s="162" t="s">
        <v>2595</v>
      </c>
      <c r="G4676" s="158" t="s">
        <v>2596</v>
      </c>
      <c r="H4676" s="160">
        <v>44120</v>
      </c>
      <c r="I4676" s="160">
        <v>44580</v>
      </c>
      <c r="J4676" s="161" t="s">
        <v>2202</v>
      </c>
      <c r="K4676" s="162"/>
      <c r="L4676" s="158" t="s">
        <v>2597</v>
      </c>
      <c r="M4676" s="171">
        <v>0</v>
      </c>
      <c r="N4676" s="171">
        <v>-0.86</v>
      </c>
      <c r="O4676" s="162"/>
      <c r="P4676" s="160"/>
      <c r="Q4676" s="162"/>
      <c r="R4676" s="171">
        <v>-0.86</v>
      </c>
      <c r="S4676" s="163" t="s">
        <v>2249</v>
      </c>
      <c r="T4676" s="156"/>
      <c r="U4676" s="161" t="s">
        <v>10</v>
      </c>
      <c r="V4676" s="161" t="s">
        <v>11</v>
      </c>
      <c r="W4676" s="161" t="s">
        <v>1355</v>
      </c>
      <c r="X4676" s="161" t="s">
        <v>1356</v>
      </c>
      <c r="Y4676" s="165">
        <v>3512</v>
      </c>
      <c r="Z4676" s="165">
        <v>9051101</v>
      </c>
      <c r="AA4676" s="166">
        <v>-1.4051736533207801E-4</v>
      </c>
      <c r="AB4676" s="158" t="s">
        <v>4955</v>
      </c>
      <c r="AC4676" s="168" t="s">
        <v>3171</v>
      </c>
    </row>
    <row r="4677" spans="1:29" x14ac:dyDescent="0.3">
      <c r="A4677" s="156" t="s">
        <v>2813</v>
      </c>
      <c r="B4677" s="157">
        <v>1</v>
      </c>
      <c r="C4677" s="158" t="s">
        <v>1472</v>
      </c>
      <c r="D4677" s="158" t="s">
        <v>263</v>
      </c>
      <c r="E4677" s="156" t="s">
        <v>2722</v>
      </c>
      <c r="F4677" s="184" t="s">
        <v>2595</v>
      </c>
      <c r="G4677" s="158" t="s">
        <v>2596</v>
      </c>
      <c r="H4677" s="160">
        <v>44120</v>
      </c>
      <c r="I4677" s="160">
        <v>44580</v>
      </c>
      <c r="J4677" s="161" t="s">
        <v>2202</v>
      </c>
      <c r="K4677" s="162"/>
      <c r="L4677" s="163" t="s">
        <v>2597</v>
      </c>
      <c r="M4677" s="171">
        <v>0</v>
      </c>
      <c r="N4677" s="164">
        <v>-17.91</v>
      </c>
      <c r="O4677" s="162"/>
      <c r="P4677" s="160"/>
      <c r="Q4677" s="162"/>
      <c r="R4677" s="164">
        <v>-17.91</v>
      </c>
      <c r="S4677" s="163" t="s">
        <v>2249</v>
      </c>
      <c r="T4677" s="163"/>
      <c r="U4677" s="161" t="s">
        <v>10</v>
      </c>
      <c r="V4677" s="161" t="s">
        <v>11</v>
      </c>
      <c r="W4677" s="161" t="s">
        <v>1355</v>
      </c>
      <c r="X4677" s="161" t="s">
        <v>1356</v>
      </c>
      <c r="Y4677" s="169">
        <v>3612</v>
      </c>
      <c r="Z4677" s="169">
        <v>9051101</v>
      </c>
      <c r="AA4677" s="166">
        <v>-2.9263558291831699E-3</v>
      </c>
      <c r="AB4677" s="167" t="s">
        <v>4955</v>
      </c>
      <c r="AC4677" s="168" t="s">
        <v>3171</v>
      </c>
    </row>
    <row r="4678" spans="1:29" x14ac:dyDescent="0.3">
      <c r="A4678" s="156" t="s">
        <v>2813</v>
      </c>
      <c r="B4678" s="157">
        <v>1</v>
      </c>
      <c r="C4678" s="167" t="s">
        <v>1472</v>
      </c>
      <c r="D4678" s="156" t="s">
        <v>263</v>
      </c>
      <c r="E4678" s="156" t="s">
        <v>2722</v>
      </c>
      <c r="F4678" s="162" t="s">
        <v>2595</v>
      </c>
      <c r="G4678" s="167" t="s">
        <v>2596</v>
      </c>
      <c r="H4678" s="160">
        <v>44120</v>
      </c>
      <c r="I4678" s="160">
        <v>44580</v>
      </c>
      <c r="J4678" s="161" t="s">
        <v>2202</v>
      </c>
      <c r="K4678" s="162"/>
      <c r="L4678" s="158" t="s">
        <v>2597</v>
      </c>
      <c r="M4678" s="171">
        <v>0</v>
      </c>
      <c r="N4678" s="171">
        <v>-17.91</v>
      </c>
      <c r="O4678" s="162"/>
      <c r="P4678" s="160"/>
      <c r="Q4678" s="162"/>
      <c r="R4678" s="171">
        <v>-17.91</v>
      </c>
      <c r="S4678" s="163" t="s">
        <v>2249</v>
      </c>
      <c r="T4678" s="156"/>
      <c r="U4678" s="161" t="s">
        <v>10</v>
      </c>
      <c r="V4678" s="161" t="s">
        <v>11</v>
      </c>
      <c r="W4678" s="161" t="s">
        <v>1355</v>
      </c>
      <c r="X4678" s="161" t="s">
        <v>1356</v>
      </c>
      <c r="Y4678" s="169">
        <v>3712</v>
      </c>
      <c r="Z4678" s="169">
        <v>9051101</v>
      </c>
      <c r="AA4678" s="166">
        <v>-2.9263558291831699E-3</v>
      </c>
      <c r="AB4678" s="167" t="s">
        <v>4955</v>
      </c>
      <c r="AC4678" s="168" t="s">
        <v>3171</v>
      </c>
    </row>
    <row r="4679" spans="1:29" x14ac:dyDescent="0.3">
      <c r="A4679" s="156" t="s">
        <v>2814</v>
      </c>
      <c r="B4679" s="157">
        <v>1</v>
      </c>
      <c r="C4679" s="158" t="s">
        <v>1472</v>
      </c>
      <c r="D4679" s="158" t="s">
        <v>268</v>
      </c>
      <c r="E4679" s="156" t="s">
        <v>2722</v>
      </c>
      <c r="F4679" s="159" t="s">
        <v>2595</v>
      </c>
      <c r="G4679" s="158" t="s">
        <v>2596</v>
      </c>
      <c r="H4679" s="160">
        <v>44120</v>
      </c>
      <c r="I4679" s="160">
        <v>44166</v>
      </c>
      <c r="J4679" s="161" t="s">
        <v>979</v>
      </c>
      <c r="K4679" s="162"/>
      <c r="L4679" s="163" t="s">
        <v>2597</v>
      </c>
      <c r="M4679" s="171">
        <v>0</v>
      </c>
      <c r="N4679" s="164">
        <v>3328</v>
      </c>
      <c r="O4679" s="162"/>
      <c r="P4679" s="160"/>
      <c r="Q4679" s="162"/>
      <c r="R4679" s="164">
        <v>3328</v>
      </c>
      <c r="S4679" s="163" t="s">
        <v>2250</v>
      </c>
      <c r="T4679" s="163"/>
      <c r="U4679" s="161" t="s">
        <v>10</v>
      </c>
      <c r="V4679" s="161" t="s">
        <v>11</v>
      </c>
      <c r="W4679" s="161" t="s">
        <v>1355</v>
      </c>
      <c r="X4679" s="161" t="s">
        <v>1356</v>
      </c>
      <c r="Y4679" s="165">
        <v>2900</v>
      </c>
      <c r="Z4679" s="165">
        <v>9221101</v>
      </c>
      <c r="AA4679" s="166">
        <v>0.54376952537808976</v>
      </c>
      <c r="AB4679" s="167" t="s">
        <v>2598</v>
      </c>
      <c r="AC4679" s="168" t="s">
        <v>3242</v>
      </c>
    </row>
    <row r="4680" spans="1:29" x14ac:dyDescent="0.3">
      <c r="A4680" s="156" t="s">
        <v>2814</v>
      </c>
      <c r="B4680" s="157">
        <v>1</v>
      </c>
      <c r="C4680" s="158" t="s">
        <v>1472</v>
      </c>
      <c r="D4680" s="158" t="s">
        <v>268</v>
      </c>
      <c r="E4680" s="156" t="s">
        <v>2722</v>
      </c>
      <c r="F4680" s="159" t="s">
        <v>2595</v>
      </c>
      <c r="G4680" s="158" t="s">
        <v>2596</v>
      </c>
      <c r="H4680" s="160">
        <v>44120</v>
      </c>
      <c r="I4680" s="160">
        <v>44166</v>
      </c>
      <c r="J4680" s="161" t="s">
        <v>979</v>
      </c>
      <c r="K4680" s="162"/>
      <c r="L4680" s="163" t="s">
        <v>2597</v>
      </c>
      <c r="M4680" s="171">
        <v>0</v>
      </c>
      <c r="N4680" s="164">
        <v>537.38</v>
      </c>
      <c r="O4680" s="162"/>
      <c r="P4680" s="160"/>
      <c r="Q4680" s="162"/>
      <c r="R4680" s="164">
        <v>537.38</v>
      </c>
      <c r="S4680" s="158" t="s">
        <v>2250</v>
      </c>
      <c r="T4680" s="163"/>
      <c r="U4680" s="161" t="s">
        <v>10</v>
      </c>
      <c r="V4680" s="161" t="s">
        <v>11</v>
      </c>
      <c r="W4680" s="161" t="s">
        <v>1355</v>
      </c>
      <c r="X4680" s="161" t="s">
        <v>1356</v>
      </c>
      <c r="Y4680" s="169">
        <v>3112</v>
      </c>
      <c r="Z4680" s="169">
        <v>9221101</v>
      </c>
      <c r="AA4680" s="166">
        <v>8.7803746258316676E-2</v>
      </c>
      <c r="AB4680" s="167" t="s">
        <v>2599</v>
      </c>
      <c r="AC4680" s="168" t="s">
        <v>3242</v>
      </c>
    </row>
    <row r="4681" spans="1:29" x14ac:dyDescent="0.3">
      <c r="A4681" s="156" t="s">
        <v>2814</v>
      </c>
      <c r="B4681" s="157">
        <v>1</v>
      </c>
      <c r="C4681" s="156" t="s">
        <v>1472</v>
      </c>
      <c r="D4681" s="156" t="s">
        <v>268</v>
      </c>
      <c r="E4681" s="156" t="s">
        <v>2722</v>
      </c>
      <c r="F4681" s="159" t="s">
        <v>2595</v>
      </c>
      <c r="G4681" s="156" t="s">
        <v>2596</v>
      </c>
      <c r="H4681" s="160">
        <v>44120</v>
      </c>
      <c r="I4681" s="160">
        <v>44166</v>
      </c>
      <c r="J4681" s="161" t="s">
        <v>979</v>
      </c>
      <c r="K4681" s="162"/>
      <c r="L4681" s="163" t="s">
        <v>2597</v>
      </c>
      <c r="M4681" s="171">
        <v>0</v>
      </c>
      <c r="N4681" s="164">
        <v>45.36</v>
      </c>
      <c r="O4681" s="162"/>
      <c r="P4681" s="160"/>
      <c r="Q4681" s="162"/>
      <c r="R4681" s="164">
        <v>45.36</v>
      </c>
      <c r="S4681" s="158" t="s">
        <v>2250</v>
      </c>
      <c r="T4681" s="163"/>
      <c r="U4681" s="161" t="s">
        <v>10</v>
      </c>
      <c r="V4681" s="161" t="s">
        <v>11</v>
      </c>
      <c r="W4681" s="161" t="s">
        <v>1355</v>
      </c>
      <c r="X4681" s="161" t="s">
        <v>1356</v>
      </c>
      <c r="Y4681" s="169">
        <v>3332</v>
      </c>
      <c r="Z4681" s="169">
        <v>9221101</v>
      </c>
      <c r="AA4681" s="166">
        <v>7.4114740598407907E-3</v>
      </c>
      <c r="AB4681" s="158" t="s">
        <v>2599</v>
      </c>
      <c r="AC4681" s="168" t="s">
        <v>3242</v>
      </c>
    </row>
    <row r="4682" spans="1:29" x14ac:dyDescent="0.3">
      <c r="A4682" s="156" t="s">
        <v>2814</v>
      </c>
      <c r="B4682" s="157">
        <v>1</v>
      </c>
      <c r="C4682" s="158" t="s">
        <v>1472</v>
      </c>
      <c r="D4682" s="158" t="s">
        <v>268</v>
      </c>
      <c r="E4682" s="156" t="s">
        <v>2722</v>
      </c>
      <c r="F4682" s="159" t="s">
        <v>2595</v>
      </c>
      <c r="G4682" s="158" t="s">
        <v>2596</v>
      </c>
      <c r="H4682" s="160">
        <v>44120</v>
      </c>
      <c r="I4682" s="160">
        <v>44166</v>
      </c>
      <c r="J4682" s="161" t="s">
        <v>979</v>
      </c>
      <c r="K4682" s="162"/>
      <c r="L4682" s="163" t="s">
        <v>2597</v>
      </c>
      <c r="M4682" s="171">
        <v>0</v>
      </c>
      <c r="N4682" s="164">
        <v>1.57</v>
      </c>
      <c r="O4682" s="162"/>
      <c r="P4682" s="160"/>
      <c r="Q4682" s="162"/>
      <c r="R4682" s="164">
        <v>1.57</v>
      </c>
      <c r="S4682" s="163" t="s">
        <v>2250</v>
      </c>
      <c r="T4682" s="163"/>
      <c r="U4682" s="161" t="s">
        <v>10</v>
      </c>
      <c r="V4682" s="161" t="s">
        <v>11</v>
      </c>
      <c r="W4682" s="161" t="s">
        <v>1355</v>
      </c>
      <c r="X4682" s="161" t="s">
        <v>1356</v>
      </c>
      <c r="Y4682" s="169">
        <v>3512</v>
      </c>
      <c r="Z4682" s="169">
        <v>9221101</v>
      </c>
      <c r="AA4682" s="166">
        <v>2.5652588787367819E-4</v>
      </c>
      <c r="AB4682" s="174" t="s">
        <v>2599</v>
      </c>
      <c r="AC4682" s="168" t="s">
        <v>3242</v>
      </c>
    </row>
    <row r="4683" spans="1:29" x14ac:dyDescent="0.3">
      <c r="A4683" s="156" t="s">
        <v>2814</v>
      </c>
      <c r="B4683" s="157">
        <v>1</v>
      </c>
      <c r="C4683" s="158" t="s">
        <v>1472</v>
      </c>
      <c r="D4683" s="158" t="s">
        <v>268</v>
      </c>
      <c r="E4683" s="156" t="s">
        <v>2722</v>
      </c>
      <c r="F4683" s="159" t="s">
        <v>2595</v>
      </c>
      <c r="G4683" s="158" t="s">
        <v>2596</v>
      </c>
      <c r="H4683" s="160">
        <v>44120</v>
      </c>
      <c r="I4683" s="160">
        <v>44166</v>
      </c>
      <c r="J4683" s="161" t="s">
        <v>979</v>
      </c>
      <c r="K4683" s="162"/>
      <c r="L4683" s="163" t="s">
        <v>2597</v>
      </c>
      <c r="M4683" s="171">
        <v>0</v>
      </c>
      <c r="N4683" s="164">
        <v>33.28</v>
      </c>
      <c r="O4683" s="162"/>
      <c r="P4683" s="160"/>
      <c r="Q4683" s="162"/>
      <c r="R4683" s="164">
        <v>33.28</v>
      </c>
      <c r="S4683" s="158" t="s">
        <v>2250</v>
      </c>
      <c r="T4683" s="163"/>
      <c r="U4683" s="161" t="s">
        <v>10</v>
      </c>
      <c r="V4683" s="161" t="s">
        <v>11</v>
      </c>
      <c r="W4683" s="161" t="s">
        <v>1355</v>
      </c>
      <c r="X4683" s="161" t="s">
        <v>1356</v>
      </c>
      <c r="Y4683" s="169">
        <v>3612</v>
      </c>
      <c r="Z4683" s="169">
        <v>9221101</v>
      </c>
      <c r="AA4683" s="166">
        <v>5.4376952537808975E-3</v>
      </c>
      <c r="AB4683" s="167" t="s">
        <v>2599</v>
      </c>
      <c r="AC4683" s="168" t="s">
        <v>3242</v>
      </c>
    </row>
    <row r="4684" spans="1:29" x14ac:dyDescent="0.3">
      <c r="A4684" s="156" t="s">
        <v>2814</v>
      </c>
      <c r="B4684" s="157">
        <v>1</v>
      </c>
      <c r="C4684" s="158" t="s">
        <v>1472</v>
      </c>
      <c r="D4684" s="158" t="s">
        <v>268</v>
      </c>
      <c r="E4684" s="156" t="s">
        <v>2722</v>
      </c>
      <c r="F4684" s="159" t="s">
        <v>2595</v>
      </c>
      <c r="G4684" s="156" t="s">
        <v>2596</v>
      </c>
      <c r="H4684" s="160">
        <v>44120</v>
      </c>
      <c r="I4684" s="160">
        <v>44166</v>
      </c>
      <c r="J4684" s="161" t="s">
        <v>979</v>
      </c>
      <c r="K4684" s="162"/>
      <c r="L4684" s="163" t="s">
        <v>2597</v>
      </c>
      <c r="M4684" s="171">
        <v>0</v>
      </c>
      <c r="N4684" s="164">
        <v>31.84</v>
      </c>
      <c r="O4684" s="162"/>
      <c r="P4684" s="160"/>
      <c r="Q4684" s="162"/>
      <c r="R4684" s="164">
        <v>31.84</v>
      </c>
      <c r="S4684" s="162" t="s">
        <v>2250</v>
      </c>
      <c r="T4684" s="163"/>
      <c r="U4684" s="161" t="s">
        <v>10</v>
      </c>
      <c r="V4684" s="161" t="s">
        <v>11</v>
      </c>
      <c r="W4684" s="161" t="s">
        <v>1355</v>
      </c>
      <c r="X4684" s="161" t="s">
        <v>1356</v>
      </c>
      <c r="Y4684" s="169">
        <v>3712</v>
      </c>
      <c r="Z4684" s="169">
        <v>9221101</v>
      </c>
      <c r="AA4684" s="166">
        <v>5.2024103629923013E-3</v>
      </c>
      <c r="AB4684" s="158" t="s">
        <v>2599</v>
      </c>
      <c r="AC4684" s="168" t="s">
        <v>3242</v>
      </c>
    </row>
    <row r="4685" spans="1:29" x14ac:dyDescent="0.3">
      <c r="A4685" s="156" t="s">
        <v>2814</v>
      </c>
      <c r="B4685" s="157">
        <v>1</v>
      </c>
      <c r="C4685" s="158" t="s">
        <v>1472</v>
      </c>
      <c r="D4685" s="158" t="s">
        <v>268</v>
      </c>
      <c r="E4685" s="156" t="s">
        <v>2722</v>
      </c>
      <c r="F4685" s="159" t="s">
        <v>2595</v>
      </c>
      <c r="G4685" s="158" t="s">
        <v>2596</v>
      </c>
      <c r="H4685" s="160">
        <v>44120</v>
      </c>
      <c r="I4685" s="160">
        <v>44580</v>
      </c>
      <c r="J4685" s="161" t="s">
        <v>2202</v>
      </c>
      <c r="K4685" s="162"/>
      <c r="L4685" s="163" t="s">
        <v>2597</v>
      </c>
      <c r="M4685" s="171">
        <v>0</v>
      </c>
      <c r="N4685" s="164">
        <v>-3328</v>
      </c>
      <c r="O4685" s="162"/>
      <c r="P4685" s="160"/>
      <c r="Q4685" s="162"/>
      <c r="R4685" s="164">
        <v>-3328</v>
      </c>
      <c r="S4685" s="163" t="s">
        <v>2250</v>
      </c>
      <c r="T4685" s="163"/>
      <c r="U4685" s="161" t="s">
        <v>10</v>
      </c>
      <c r="V4685" s="161" t="s">
        <v>11</v>
      </c>
      <c r="W4685" s="161" t="s">
        <v>1355</v>
      </c>
      <c r="X4685" s="161" t="s">
        <v>1356</v>
      </c>
      <c r="Y4685" s="165">
        <v>2900</v>
      </c>
      <c r="Z4685" s="165">
        <v>9221101</v>
      </c>
      <c r="AA4685" s="166">
        <v>-0.54376952537808998</v>
      </c>
      <c r="AB4685" s="167" t="s">
        <v>4956</v>
      </c>
      <c r="AC4685" s="168" t="s">
        <v>3242</v>
      </c>
    </row>
    <row r="4686" spans="1:29" x14ac:dyDescent="0.3">
      <c r="A4686" s="156" t="s">
        <v>2814</v>
      </c>
      <c r="B4686" s="157">
        <v>1</v>
      </c>
      <c r="C4686" s="158" t="s">
        <v>1472</v>
      </c>
      <c r="D4686" s="158" t="s">
        <v>268</v>
      </c>
      <c r="E4686" s="156" t="s">
        <v>2722</v>
      </c>
      <c r="F4686" s="159" t="s">
        <v>2595</v>
      </c>
      <c r="G4686" s="158" t="s">
        <v>2596</v>
      </c>
      <c r="H4686" s="160">
        <v>44120</v>
      </c>
      <c r="I4686" s="160">
        <v>44580</v>
      </c>
      <c r="J4686" s="161" t="s">
        <v>2202</v>
      </c>
      <c r="K4686" s="162"/>
      <c r="L4686" s="163" t="s">
        <v>2597</v>
      </c>
      <c r="M4686" s="171">
        <v>0</v>
      </c>
      <c r="N4686" s="164">
        <v>-537.38</v>
      </c>
      <c r="O4686" s="162"/>
      <c r="P4686" s="160"/>
      <c r="Q4686" s="162"/>
      <c r="R4686" s="164">
        <v>-537.38</v>
      </c>
      <c r="S4686" s="163" t="s">
        <v>2250</v>
      </c>
      <c r="T4686" s="163"/>
      <c r="U4686" s="161" t="s">
        <v>10</v>
      </c>
      <c r="V4686" s="161" t="s">
        <v>11</v>
      </c>
      <c r="W4686" s="161" t="s">
        <v>1355</v>
      </c>
      <c r="X4686" s="161" t="s">
        <v>1356</v>
      </c>
      <c r="Y4686" s="165">
        <v>3112</v>
      </c>
      <c r="Z4686" s="165">
        <v>9221101</v>
      </c>
      <c r="AA4686" s="166">
        <v>-8.7803746258316703E-2</v>
      </c>
      <c r="AB4686" s="167" t="s">
        <v>4957</v>
      </c>
      <c r="AC4686" s="168" t="s">
        <v>3242</v>
      </c>
    </row>
    <row r="4687" spans="1:29" x14ac:dyDescent="0.3">
      <c r="A4687" s="156" t="s">
        <v>2814</v>
      </c>
      <c r="B4687" s="157">
        <v>1</v>
      </c>
      <c r="C4687" s="156" t="s">
        <v>1472</v>
      </c>
      <c r="D4687" s="158" t="s">
        <v>268</v>
      </c>
      <c r="E4687" s="156" t="s">
        <v>2722</v>
      </c>
      <c r="F4687" s="159" t="s">
        <v>2595</v>
      </c>
      <c r="G4687" s="156" t="s">
        <v>2596</v>
      </c>
      <c r="H4687" s="160">
        <v>44120</v>
      </c>
      <c r="I4687" s="160">
        <v>44580</v>
      </c>
      <c r="J4687" s="161" t="s">
        <v>2202</v>
      </c>
      <c r="K4687" s="162"/>
      <c r="L4687" s="163" t="s">
        <v>2597</v>
      </c>
      <c r="M4687" s="171">
        <v>0</v>
      </c>
      <c r="N4687" s="164">
        <v>-45.36</v>
      </c>
      <c r="O4687" s="162"/>
      <c r="P4687" s="160"/>
      <c r="Q4687" s="162"/>
      <c r="R4687" s="164">
        <v>-45.36</v>
      </c>
      <c r="S4687" s="163" t="s">
        <v>2250</v>
      </c>
      <c r="T4687" s="156"/>
      <c r="U4687" s="161" t="s">
        <v>10</v>
      </c>
      <c r="V4687" s="161" t="s">
        <v>11</v>
      </c>
      <c r="W4687" s="161" t="s">
        <v>1355</v>
      </c>
      <c r="X4687" s="161" t="s">
        <v>1356</v>
      </c>
      <c r="Y4687" s="169">
        <v>3332</v>
      </c>
      <c r="Z4687" s="169">
        <v>9221101</v>
      </c>
      <c r="AA4687" s="166">
        <v>-7.4114740598407898E-3</v>
      </c>
      <c r="AB4687" s="156" t="s">
        <v>4957</v>
      </c>
      <c r="AC4687" s="168" t="s">
        <v>3242</v>
      </c>
    </row>
    <row r="4688" spans="1:29" x14ac:dyDescent="0.3">
      <c r="A4688" s="156" t="s">
        <v>2814</v>
      </c>
      <c r="B4688" s="157">
        <v>1</v>
      </c>
      <c r="C4688" s="158" t="s">
        <v>1472</v>
      </c>
      <c r="D4688" s="158" t="s">
        <v>268</v>
      </c>
      <c r="E4688" s="156" t="s">
        <v>2722</v>
      </c>
      <c r="F4688" s="159" t="s">
        <v>2595</v>
      </c>
      <c r="G4688" s="158" t="s">
        <v>2596</v>
      </c>
      <c r="H4688" s="160">
        <v>44120</v>
      </c>
      <c r="I4688" s="160">
        <v>44580</v>
      </c>
      <c r="J4688" s="161" t="s">
        <v>2202</v>
      </c>
      <c r="K4688" s="162"/>
      <c r="L4688" s="163" t="s">
        <v>2597</v>
      </c>
      <c r="M4688" s="171">
        <v>0</v>
      </c>
      <c r="N4688" s="164">
        <v>-1.57</v>
      </c>
      <c r="O4688" s="162"/>
      <c r="P4688" s="160"/>
      <c r="Q4688" s="162"/>
      <c r="R4688" s="164">
        <v>-1.57</v>
      </c>
      <c r="S4688" s="158" t="s">
        <v>2250</v>
      </c>
      <c r="T4688" s="163"/>
      <c r="U4688" s="161" t="s">
        <v>10</v>
      </c>
      <c r="V4688" s="161" t="s">
        <v>11</v>
      </c>
      <c r="W4688" s="161" t="s">
        <v>1355</v>
      </c>
      <c r="X4688" s="161" t="s">
        <v>1356</v>
      </c>
      <c r="Y4688" s="169">
        <v>3512</v>
      </c>
      <c r="Z4688" s="169">
        <v>9221101</v>
      </c>
      <c r="AA4688" s="166">
        <v>-2.5652588787367802E-4</v>
      </c>
      <c r="AB4688" s="158" t="s">
        <v>4957</v>
      </c>
      <c r="AC4688" s="168" t="s">
        <v>3242</v>
      </c>
    </row>
    <row r="4689" spans="1:29" x14ac:dyDescent="0.3">
      <c r="A4689" s="156" t="s">
        <v>2814</v>
      </c>
      <c r="B4689" s="157">
        <v>1</v>
      </c>
      <c r="C4689" s="158" t="s">
        <v>1472</v>
      </c>
      <c r="D4689" s="156" t="s">
        <v>268</v>
      </c>
      <c r="E4689" s="156" t="s">
        <v>2722</v>
      </c>
      <c r="F4689" s="159" t="s">
        <v>2595</v>
      </c>
      <c r="G4689" s="156" t="s">
        <v>2596</v>
      </c>
      <c r="H4689" s="160">
        <v>44120</v>
      </c>
      <c r="I4689" s="160">
        <v>44580</v>
      </c>
      <c r="J4689" s="161" t="s">
        <v>2202</v>
      </c>
      <c r="K4689" s="162"/>
      <c r="L4689" s="163" t="s">
        <v>2597</v>
      </c>
      <c r="M4689" s="171">
        <v>0</v>
      </c>
      <c r="N4689" s="164">
        <v>-33.28</v>
      </c>
      <c r="O4689" s="162"/>
      <c r="P4689" s="160"/>
      <c r="Q4689" s="162"/>
      <c r="R4689" s="164">
        <v>-33.28</v>
      </c>
      <c r="S4689" s="163" t="s">
        <v>2250</v>
      </c>
      <c r="T4689" s="163"/>
      <c r="U4689" s="161" t="s">
        <v>10</v>
      </c>
      <c r="V4689" s="161" t="s">
        <v>11</v>
      </c>
      <c r="W4689" s="161" t="s">
        <v>1355</v>
      </c>
      <c r="X4689" s="161" t="s">
        <v>1356</v>
      </c>
      <c r="Y4689" s="169">
        <v>3612</v>
      </c>
      <c r="Z4689" s="169">
        <v>9221101</v>
      </c>
      <c r="AA4689" s="166">
        <v>-5.4376952537809001E-3</v>
      </c>
      <c r="AB4689" s="158" t="s">
        <v>4957</v>
      </c>
      <c r="AC4689" s="168" t="s">
        <v>3242</v>
      </c>
    </row>
    <row r="4690" spans="1:29" x14ac:dyDescent="0.3">
      <c r="A4690" s="156" t="s">
        <v>2814</v>
      </c>
      <c r="B4690" s="157">
        <v>1</v>
      </c>
      <c r="C4690" s="158" t="s">
        <v>1472</v>
      </c>
      <c r="D4690" s="158" t="s">
        <v>268</v>
      </c>
      <c r="E4690" s="156" t="s">
        <v>2722</v>
      </c>
      <c r="F4690" s="159" t="s">
        <v>2595</v>
      </c>
      <c r="G4690" s="158" t="s">
        <v>2596</v>
      </c>
      <c r="H4690" s="160">
        <v>44120</v>
      </c>
      <c r="I4690" s="160">
        <v>44580</v>
      </c>
      <c r="J4690" s="161" t="s">
        <v>2202</v>
      </c>
      <c r="K4690" s="162"/>
      <c r="L4690" s="163" t="s">
        <v>2597</v>
      </c>
      <c r="M4690" s="171">
        <v>0</v>
      </c>
      <c r="N4690" s="164">
        <v>-31.84</v>
      </c>
      <c r="O4690" s="162"/>
      <c r="P4690" s="160"/>
      <c r="Q4690" s="162"/>
      <c r="R4690" s="164">
        <v>-31.84</v>
      </c>
      <c r="S4690" s="163" t="s">
        <v>2250</v>
      </c>
      <c r="T4690" s="163"/>
      <c r="U4690" s="161" t="s">
        <v>10</v>
      </c>
      <c r="V4690" s="161" t="s">
        <v>11</v>
      </c>
      <c r="W4690" s="161" t="s">
        <v>1355</v>
      </c>
      <c r="X4690" s="161" t="s">
        <v>1356</v>
      </c>
      <c r="Y4690" s="165">
        <v>3712</v>
      </c>
      <c r="Z4690" s="165">
        <v>9221101</v>
      </c>
      <c r="AA4690" s="166">
        <v>-5.2024103629922996E-3</v>
      </c>
      <c r="AB4690" s="167" t="s">
        <v>4957</v>
      </c>
      <c r="AC4690" s="168" t="s">
        <v>3242</v>
      </c>
    </row>
    <row r="4691" spans="1:29" x14ac:dyDescent="0.3">
      <c r="A4691" s="156" t="s">
        <v>2813</v>
      </c>
      <c r="B4691" s="157">
        <v>1</v>
      </c>
      <c r="C4691" s="158" t="s">
        <v>1472</v>
      </c>
      <c r="D4691" s="158" t="s">
        <v>263</v>
      </c>
      <c r="E4691" s="156" t="s">
        <v>2722</v>
      </c>
      <c r="F4691" s="159" t="s">
        <v>2595</v>
      </c>
      <c r="G4691" s="158" t="s">
        <v>2596</v>
      </c>
      <c r="H4691" s="160">
        <v>44120</v>
      </c>
      <c r="I4691" s="160">
        <v>44200</v>
      </c>
      <c r="J4691" s="161" t="s">
        <v>979</v>
      </c>
      <c r="K4691" s="162"/>
      <c r="L4691" s="163" t="s">
        <v>2607</v>
      </c>
      <c r="M4691" s="171">
        <v>0</v>
      </c>
      <c r="N4691" s="164">
        <v>672</v>
      </c>
      <c r="O4691" s="162"/>
      <c r="P4691" s="160"/>
      <c r="Q4691" s="162"/>
      <c r="R4691" s="164">
        <v>672</v>
      </c>
      <c r="S4691" s="163" t="s">
        <v>2249</v>
      </c>
      <c r="T4691" s="163"/>
      <c r="U4691" s="161" t="s">
        <v>10</v>
      </c>
      <c r="V4691" s="161" t="s">
        <v>11</v>
      </c>
      <c r="W4691" s="161" t="s">
        <v>1355</v>
      </c>
      <c r="X4691" s="161" t="s">
        <v>1356</v>
      </c>
      <c r="Y4691" s="165">
        <v>2900</v>
      </c>
      <c r="Z4691" s="165">
        <v>9051101</v>
      </c>
      <c r="AA4691" s="166">
        <v>0.83614328907912239</v>
      </c>
      <c r="AB4691" s="167" t="s">
        <v>2605</v>
      </c>
      <c r="AC4691" s="168" t="s">
        <v>3171</v>
      </c>
    </row>
    <row r="4692" spans="1:29" x14ac:dyDescent="0.3">
      <c r="A4692" s="156" t="s">
        <v>2813</v>
      </c>
      <c r="B4692" s="157">
        <v>1</v>
      </c>
      <c r="C4692" s="158" t="s">
        <v>1472</v>
      </c>
      <c r="D4692" s="158" t="s">
        <v>263</v>
      </c>
      <c r="E4692" s="156" t="s">
        <v>2722</v>
      </c>
      <c r="F4692" s="159" t="s">
        <v>2595</v>
      </c>
      <c r="G4692" s="158" t="s">
        <v>2596</v>
      </c>
      <c r="H4692" s="160">
        <v>44120</v>
      </c>
      <c r="I4692" s="160">
        <v>44200</v>
      </c>
      <c r="J4692" s="161" t="s">
        <v>979</v>
      </c>
      <c r="K4692" s="162"/>
      <c r="L4692" s="163" t="s">
        <v>2607</v>
      </c>
      <c r="M4692" s="171">
        <v>0</v>
      </c>
      <c r="N4692" s="164">
        <v>108.58</v>
      </c>
      <c r="O4692" s="162"/>
      <c r="P4692" s="160"/>
      <c r="Q4692" s="162"/>
      <c r="R4692" s="164">
        <v>108.58</v>
      </c>
      <c r="S4692" s="163" t="s">
        <v>2249</v>
      </c>
      <c r="T4692" s="163"/>
      <c r="U4692" s="161" t="s">
        <v>10</v>
      </c>
      <c r="V4692" s="161" t="s">
        <v>11</v>
      </c>
      <c r="W4692" s="161" t="s">
        <v>1355</v>
      </c>
      <c r="X4692" s="161" t="s">
        <v>1356</v>
      </c>
      <c r="Y4692" s="165">
        <v>3112</v>
      </c>
      <c r="Z4692" s="165">
        <v>9051101</v>
      </c>
      <c r="AA4692" s="166">
        <v>0.13510184275031414</v>
      </c>
      <c r="AB4692" s="167" t="s">
        <v>2606</v>
      </c>
      <c r="AC4692" s="168" t="s">
        <v>3171</v>
      </c>
    </row>
    <row r="4693" spans="1:29" x14ac:dyDescent="0.3">
      <c r="A4693" s="156" t="s">
        <v>2813</v>
      </c>
      <c r="B4693" s="157">
        <v>1</v>
      </c>
      <c r="C4693" s="158" t="s">
        <v>1472</v>
      </c>
      <c r="D4693" s="158" t="s">
        <v>263</v>
      </c>
      <c r="E4693" s="156" t="s">
        <v>2722</v>
      </c>
      <c r="F4693" s="159" t="s">
        <v>2595</v>
      </c>
      <c r="G4693" s="158" t="s">
        <v>2596</v>
      </c>
      <c r="H4693" s="160">
        <v>44120</v>
      </c>
      <c r="I4693" s="160">
        <v>44200</v>
      </c>
      <c r="J4693" s="161" t="s">
        <v>979</v>
      </c>
      <c r="K4693" s="162"/>
      <c r="L4693" s="163" t="s">
        <v>2607</v>
      </c>
      <c r="M4693" s="171">
        <v>0</v>
      </c>
      <c r="N4693" s="164">
        <v>9.35</v>
      </c>
      <c r="O4693" s="162"/>
      <c r="P4693" s="160"/>
      <c r="Q4693" s="162"/>
      <c r="R4693" s="164">
        <v>9.35</v>
      </c>
      <c r="S4693" s="163" t="s">
        <v>2249</v>
      </c>
      <c r="T4693" s="163"/>
      <c r="U4693" s="161" t="s">
        <v>10</v>
      </c>
      <c r="V4693" s="161" t="s">
        <v>11</v>
      </c>
      <c r="W4693" s="161" t="s">
        <v>1355</v>
      </c>
      <c r="X4693" s="161" t="s">
        <v>1356</v>
      </c>
      <c r="Y4693" s="165">
        <v>3332</v>
      </c>
      <c r="Z4693" s="165">
        <v>9051101</v>
      </c>
      <c r="AA4693" s="166">
        <v>1.1633838917990766E-2</v>
      </c>
      <c r="AB4693" s="167" t="s">
        <v>2606</v>
      </c>
      <c r="AC4693" s="168" t="s">
        <v>3171</v>
      </c>
    </row>
    <row r="4694" spans="1:29" x14ac:dyDescent="0.3">
      <c r="A4694" s="156" t="s">
        <v>2813</v>
      </c>
      <c r="B4694" s="157">
        <v>1</v>
      </c>
      <c r="C4694" s="158" t="s">
        <v>1472</v>
      </c>
      <c r="D4694" s="158" t="s">
        <v>263</v>
      </c>
      <c r="E4694" s="156" t="s">
        <v>2722</v>
      </c>
      <c r="F4694" s="159" t="s">
        <v>2595</v>
      </c>
      <c r="G4694" s="158" t="s">
        <v>2596</v>
      </c>
      <c r="H4694" s="160">
        <v>44120</v>
      </c>
      <c r="I4694" s="160">
        <v>44200</v>
      </c>
      <c r="J4694" s="161" t="s">
        <v>979</v>
      </c>
      <c r="K4694" s="162"/>
      <c r="L4694" s="163" t="s">
        <v>2607</v>
      </c>
      <c r="M4694" s="171">
        <v>0</v>
      </c>
      <c r="N4694" s="164">
        <v>0.32</v>
      </c>
      <c r="O4694" s="162"/>
      <c r="P4694" s="160"/>
      <c r="Q4694" s="162"/>
      <c r="R4694" s="164">
        <v>0.32</v>
      </c>
      <c r="S4694" s="163" t="s">
        <v>2249</v>
      </c>
      <c r="T4694" s="163"/>
      <c r="U4694" s="161" t="s">
        <v>10</v>
      </c>
      <c r="V4694" s="161" t="s">
        <v>11</v>
      </c>
      <c r="W4694" s="161" t="s">
        <v>1355</v>
      </c>
      <c r="X4694" s="161" t="s">
        <v>1356</v>
      </c>
      <c r="Y4694" s="165">
        <v>3512</v>
      </c>
      <c r="Z4694" s="165">
        <v>9051101</v>
      </c>
      <c r="AA4694" s="166">
        <v>3.981634709900583E-4</v>
      </c>
      <c r="AB4694" s="167" t="s">
        <v>2606</v>
      </c>
      <c r="AC4694" s="168" t="s">
        <v>3171</v>
      </c>
    </row>
    <row r="4695" spans="1:29" x14ac:dyDescent="0.3">
      <c r="A4695" s="156" t="s">
        <v>2813</v>
      </c>
      <c r="B4695" s="157">
        <v>1</v>
      </c>
      <c r="C4695" s="158" t="s">
        <v>1472</v>
      </c>
      <c r="D4695" s="156" t="s">
        <v>263</v>
      </c>
      <c r="E4695" s="156" t="s">
        <v>2722</v>
      </c>
      <c r="F4695" s="159" t="s">
        <v>2595</v>
      </c>
      <c r="G4695" s="156" t="s">
        <v>2596</v>
      </c>
      <c r="H4695" s="160">
        <v>44120</v>
      </c>
      <c r="I4695" s="160">
        <v>44200</v>
      </c>
      <c r="J4695" s="161" t="s">
        <v>979</v>
      </c>
      <c r="K4695" s="162"/>
      <c r="L4695" s="163" t="s">
        <v>2607</v>
      </c>
      <c r="M4695" s="171">
        <v>0</v>
      </c>
      <c r="N4695" s="164">
        <v>6.72</v>
      </c>
      <c r="O4695" s="162"/>
      <c r="P4695" s="160"/>
      <c r="Q4695" s="162"/>
      <c r="R4695" s="164">
        <v>6.72</v>
      </c>
      <c r="S4695" s="162" t="s">
        <v>2249</v>
      </c>
      <c r="T4695" s="163"/>
      <c r="U4695" s="161" t="s">
        <v>10</v>
      </c>
      <c r="V4695" s="161" t="s">
        <v>11</v>
      </c>
      <c r="W4695" s="161" t="s">
        <v>1355</v>
      </c>
      <c r="X4695" s="161" t="s">
        <v>1356</v>
      </c>
      <c r="Y4695" s="169">
        <v>3612</v>
      </c>
      <c r="Z4695" s="169">
        <v>9051101</v>
      </c>
      <c r="AA4695" s="166">
        <v>8.361432890791224E-3</v>
      </c>
      <c r="AB4695" s="158" t="s">
        <v>2606</v>
      </c>
      <c r="AC4695" s="168" t="s">
        <v>3171</v>
      </c>
    </row>
    <row r="4696" spans="1:29" x14ac:dyDescent="0.3">
      <c r="A4696" s="156" t="s">
        <v>2813</v>
      </c>
      <c r="B4696" s="157">
        <v>1</v>
      </c>
      <c r="C4696" s="158" t="s">
        <v>1472</v>
      </c>
      <c r="D4696" s="156" t="s">
        <v>263</v>
      </c>
      <c r="E4696" s="156" t="s">
        <v>2722</v>
      </c>
      <c r="F4696" s="159" t="s">
        <v>2595</v>
      </c>
      <c r="G4696" s="156" t="s">
        <v>2596</v>
      </c>
      <c r="H4696" s="160">
        <v>44120</v>
      </c>
      <c r="I4696" s="160">
        <v>44200</v>
      </c>
      <c r="J4696" s="161" t="s">
        <v>979</v>
      </c>
      <c r="K4696" s="162"/>
      <c r="L4696" s="163" t="s">
        <v>2607</v>
      </c>
      <c r="M4696" s="171">
        <v>0</v>
      </c>
      <c r="N4696" s="164">
        <v>6.72</v>
      </c>
      <c r="O4696" s="162"/>
      <c r="P4696" s="160"/>
      <c r="Q4696" s="162"/>
      <c r="R4696" s="164">
        <v>6.72</v>
      </c>
      <c r="S4696" s="158" t="s">
        <v>2249</v>
      </c>
      <c r="T4696" s="163"/>
      <c r="U4696" s="161" t="s">
        <v>10</v>
      </c>
      <c r="V4696" s="161" t="s">
        <v>11</v>
      </c>
      <c r="W4696" s="161" t="s">
        <v>1355</v>
      </c>
      <c r="X4696" s="161" t="s">
        <v>1356</v>
      </c>
      <c r="Y4696" s="169">
        <v>3712</v>
      </c>
      <c r="Z4696" s="169">
        <v>9051101</v>
      </c>
      <c r="AA4696" s="166">
        <v>8.361432890791224E-3</v>
      </c>
      <c r="AB4696" s="158" t="s">
        <v>2606</v>
      </c>
      <c r="AC4696" s="168" t="s">
        <v>3171</v>
      </c>
    </row>
    <row r="4697" spans="1:29" x14ac:dyDescent="0.3">
      <c r="A4697" s="156" t="s">
        <v>2813</v>
      </c>
      <c r="B4697" s="157">
        <v>1</v>
      </c>
      <c r="C4697" s="156" t="s">
        <v>1472</v>
      </c>
      <c r="D4697" s="158" t="s">
        <v>263</v>
      </c>
      <c r="E4697" s="156" t="s">
        <v>2722</v>
      </c>
      <c r="F4697" s="159" t="s">
        <v>2595</v>
      </c>
      <c r="G4697" s="156" t="s">
        <v>2596</v>
      </c>
      <c r="H4697" s="160">
        <v>44120</v>
      </c>
      <c r="I4697" s="160">
        <v>44580</v>
      </c>
      <c r="J4697" s="161" t="s">
        <v>2202</v>
      </c>
      <c r="K4697" s="173"/>
      <c r="L4697" s="156" t="s">
        <v>2607</v>
      </c>
      <c r="M4697" s="171">
        <v>0</v>
      </c>
      <c r="N4697" s="171">
        <v>-672</v>
      </c>
      <c r="O4697" s="162"/>
      <c r="P4697" s="160"/>
      <c r="Q4697" s="162"/>
      <c r="R4697" s="164">
        <v>-672</v>
      </c>
      <c r="S4697" s="163" t="s">
        <v>2249</v>
      </c>
      <c r="T4697" s="163"/>
      <c r="U4697" s="161" t="s">
        <v>10</v>
      </c>
      <c r="V4697" s="161" t="s">
        <v>11</v>
      </c>
      <c r="W4697" s="161" t="s">
        <v>1355</v>
      </c>
      <c r="X4697" s="161" t="s">
        <v>1356</v>
      </c>
      <c r="Y4697" s="169">
        <v>2900</v>
      </c>
      <c r="Z4697" s="169">
        <v>9051101</v>
      </c>
      <c r="AA4697" s="166">
        <v>-0.83614328907912205</v>
      </c>
      <c r="AB4697" s="183" t="s">
        <v>4954</v>
      </c>
      <c r="AC4697" s="168" t="s">
        <v>3171</v>
      </c>
    </row>
    <row r="4698" spans="1:29" x14ac:dyDescent="0.3">
      <c r="A4698" s="156" t="s">
        <v>2813</v>
      </c>
      <c r="B4698" s="157">
        <v>1</v>
      </c>
      <c r="C4698" s="158" t="s">
        <v>1472</v>
      </c>
      <c r="D4698" s="158" t="s">
        <v>263</v>
      </c>
      <c r="E4698" s="156" t="s">
        <v>2722</v>
      </c>
      <c r="F4698" s="159" t="s">
        <v>2595</v>
      </c>
      <c r="G4698" s="158" t="s">
        <v>2596</v>
      </c>
      <c r="H4698" s="160">
        <v>44120</v>
      </c>
      <c r="I4698" s="160">
        <v>44580</v>
      </c>
      <c r="J4698" s="161" t="s">
        <v>2202</v>
      </c>
      <c r="K4698" s="162"/>
      <c r="L4698" s="163" t="s">
        <v>2607</v>
      </c>
      <c r="M4698" s="171">
        <v>0</v>
      </c>
      <c r="N4698" s="164">
        <v>-108.58</v>
      </c>
      <c r="O4698" s="162"/>
      <c r="P4698" s="160"/>
      <c r="Q4698" s="162"/>
      <c r="R4698" s="164">
        <v>-108.58</v>
      </c>
      <c r="S4698" s="163" t="s">
        <v>2249</v>
      </c>
      <c r="T4698" s="163"/>
      <c r="U4698" s="161" t="s">
        <v>10</v>
      </c>
      <c r="V4698" s="161" t="s">
        <v>11</v>
      </c>
      <c r="W4698" s="161" t="s">
        <v>1355</v>
      </c>
      <c r="X4698" s="161" t="s">
        <v>1356</v>
      </c>
      <c r="Y4698" s="169">
        <v>3112</v>
      </c>
      <c r="Z4698" s="169">
        <v>9051101</v>
      </c>
      <c r="AA4698" s="166">
        <v>-0.13510184275031401</v>
      </c>
      <c r="AB4698" s="167" t="s">
        <v>4955</v>
      </c>
      <c r="AC4698" s="168" t="s">
        <v>3171</v>
      </c>
    </row>
    <row r="4699" spans="1:29" x14ac:dyDescent="0.3">
      <c r="A4699" s="156" t="s">
        <v>2813</v>
      </c>
      <c r="B4699" s="157">
        <v>1</v>
      </c>
      <c r="C4699" s="158" t="s">
        <v>1472</v>
      </c>
      <c r="D4699" s="163" t="s">
        <v>263</v>
      </c>
      <c r="E4699" s="156" t="s">
        <v>2722</v>
      </c>
      <c r="F4699" s="159" t="s">
        <v>2595</v>
      </c>
      <c r="G4699" s="156" t="s">
        <v>2596</v>
      </c>
      <c r="H4699" s="160">
        <v>44120</v>
      </c>
      <c r="I4699" s="160">
        <v>44580</v>
      </c>
      <c r="J4699" s="161" t="s">
        <v>2202</v>
      </c>
      <c r="K4699" s="162"/>
      <c r="L4699" s="163" t="s">
        <v>2607</v>
      </c>
      <c r="M4699" s="171">
        <v>0</v>
      </c>
      <c r="N4699" s="164">
        <v>-9.35</v>
      </c>
      <c r="O4699" s="162"/>
      <c r="P4699" s="160"/>
      <c r="Q4699" s="162"/>
      <c r="R4699" s="164">
        <v>-9.35</v>
      </c>
      <c r="S4699" s="162" t="s">
        <v>2249</v>
      </c>
      <c r="T4699" s="163"/>
      <c r="U4699" s="161" t="s">
        <v>10</v>
      </c>
      <c r="V4699" s="161" t="s">
        <v>11</v>
      </c>
      <c r="W4699" s="161" t="s">
        <v>1355</v>
      </c>
      <c r="X4699" s="161" t="s">
        <v>1356</v>
      </c>
      <c r="Y4699" s="169">
        <v>3332</v>
      </c>
      <c r="Z4699" s="169">
        <v>9051101</v>
      </c>
      <c r="AA4699" s="166">
        <v>-1.16338389179908E-2</v>
      </c>
      <c r="AB4699" s="156" t="s">
        <v>4955</v>
      </c>
      <c r="AC4699" s="168" t="s">
        <v>3171</v>
      </c>
    </row>
    <row r="4700" spans="1:29" x14ac:dyDescent="0.3">
      <c r="A4700" s="156" t="s">
        <v>2813</v>
      </c>
      <c r="B4700" s="157">
        <v>1</v>
      </c>
      <c r="C4700" s="158" t="s">
        <v>1472</v>
      </c>
      <c r="D4700" s="156" t="s">
        <v>263</v>
      </c>
      <c r="E4700" s="156" t="s">
        <v>2722</v>
      </c>
      <c r="F4700" s="156" t="s">
        <v>2595</v>
      </c>
      <c r="G4700" s="158" t="s">
        <v>2596</v>
      </c>
      <c r="H4700" s="160">
        <v>44120</v>
      </c>
      <c r="I4700" s="160">
        <v>44580</v>
      </c>
      <c r="J4700" s="161" t="s">
        <v>2202</v>
      </c>
      <c r="K4700" s="162"/>
      <c r="L4700" s="163" t="s">
        <v>2607</v>
      </c>
      <c r="M4700" s="171">
        <v>0</v>
      </c>
      <c r="N4700" s="170">
        <v>-0.32</v>
      </c>
      <c r="O4700" s="162"/>
      <c r="P4700" s="160"/>
      <c r="Q4700" s="162"/>
      <c r="R4700" s="171">
        <v>-0.32</v>
      </c>
      <c r="S4700" s="162" t="s">
        <v>2249</v>
      </c>
      <c r="T4700" s="162"/>
      <c r="U4700" s="161" t="s">
        <v>10</v>
      </c>
      <c r="V4700" s="161" t="s">
        <v>11</v>
      </c>
      <c r="W4700" s="161" t="s">
        <v>1355</v>
      </c>
      <c r="X4700" s="161" t="s">
        <v>1356</v>
      </c>
      <c r="Y4700" s="165">
        <v>3512</v>
      </c>
      <c r="Z4700" s="165">
        <v>9051101</v>
      </c>
      <c r="AA4700" s="166">
        <v>-3.9816347099005798E-4</v>
      </c>
      <c r="AB4700" s="158" t="s">
        <v>4955</v>
      </c>
      <c r="AC4700" s="168" t="s">
        <v>3171</v>
      </c>
    </row>
    <row r="4701" spans="1:29" x14ac:dyDescent="0.3">
      <c r="A4701" s="156" t="s">
        <v>2813</v>
      </c>
      <c r="B4701" s="157">
        <v>1</v>
      </c>
      <c r="C4701" s="158" t="s">
        <v>1472</v>
      </c>
      <c r="D4701" s="156" t="s">
        <v>263</v>
      </c>
      <c r="E4701" s="156" t="s">
        <v>2722</v>
      </c>
      <c r="F4701" s="156" t="s">
        <v>2595</v>
      </c>
      <c r="G4701" s="158" t="s">
        <v>2596</v>
      </c>
      <c r="H4701" s="160">
        <v>44120</v>
      </c>
      <c r="I4701" s="160">
        <v>44580</v>
      </c>
      <c r="J4701" s="161" t="s">
        <v>2202</v>
      </c>
      <c r="K4701" s="162"/>
      <c r="L4701" s="158" t="s">
        <v>2607</v>
      </c>
      <c r="M4701" s="171">
        <v>0</v>
      </c>
      <c r="N4701" s="171">
        <v>-6.72</v>
      </c>
      <c r="O4701" s="162"/>
      <c r="P4701" s="160"/>
      <c r="Q4701" s="162"/>
      <c r="R4701" s="171">
        <v>-6.72</v>
      </c>
      <c r="S4701" s="158" t="s">
        <v>2249</v>
      </c>
      <c r="T4701" s="162"/>
      <c r="U4701" s="161" t="s">
        <v>10</v>
      </c>
      <c r="V4701" s="161" t="s">
        <v>11</v>
      </c>
      <c r="W4701" s="161" t="s">
        <v>1355</v>
      </c>
      <c r="X4701" s="161" t="s">
        <v>1356</v>
      </c>
      <c r="Y4701" s="165">
        <v>3612</v>
      </c>
      <c r="Z4701" s="165">
        <v>9051101</v>
      </c>
      <c r="AA4701" s="166">
        <v>-8.3614328907912205E-3</v>
      </c>
      <c r="AB4701" s="158" t="s">
        <v>4955</v>
      </c>
      <c r="AC4701" s="168" t="s">
        <v>3171</v>
      </c>
    </row>
    <row r="4702" spans="1:29" x14ac:dyDescent="0.3">
      <c r="A4702" s="156" t="s">
        <v>2813</v>
      </c>
      <c r="B4702" s="157">
        <v>1</v>
      </c>
      <c r="C4702" s="156" t="s">
        <v>1472</v>
      </c>
      <c r="D4702" s="156" t="s">
        <v>263</v>
      </c>
      <c r="E4702" s="156" t="s">
        <v>2722</v>
      </c>
      <c r="F4702" s="156" t="s">
        <v>2595</v>
      </c>
      <c r="G4702" s="158" t="s">
        <v>2596</v>
      </c>
      <c r="H4702" s="160">
        <v>44120</v>
      </c>
      <c r="I4702" s="160">
        <v>44580</v>
      </c>
      <c r="J4702" s="161" t="s">
        <v>2202</v>
      </c>
      <c r="K4702" s="158"/>
      <c r="L4702" s="156" t="s">
        <v>2607</v>
      </c>
      <c r="M4702" s="171">
        <v>0</v>
      </c>
      <c r="N4702" s="170">
        <v>-6.72</v>
      </c>
      <c r="O4702" s="162"/>
      <c r="P4702" s="160"/>
      <c r="Q4702" s="162"/>
      <c r="R4702" s="178">
        <v>-6.72</v>
      </c>
      <c r="S4702" s="158" t="s">
        <v>2249</v>
      </c>
      <c r="T4702" s="162"/>
      <c r="U4702" s="161" t="s">
        <v>10</v>
      </c>
      <c r="V4702" s="161" t="s">
        <v>11</v>
      </c>
      <c r="W4702" s="161" t="s">
        <v>1355</v>
      </c>
      <c r="X4702" s="161" t="s">
        <v>1356</v>
      </c>
      <c r="Y4702" s="165">
        <v>3712</v>
      </c>
      <c r="Z4702" s="165">
        <v>9051101</v>
      </c>
      <c r="AA4702" s="166">
        <v>-8.3614328907912205E-3</v>
      </c>
      <c r="AB4702" s="162" t="s">
        <v>4955</v>
      </c>
      <c r="AC4702" s="168" t="s">
        <v>3171</v>
      </c>
    </row>
    <row r="4703" spans="1:29" x14ac:dyDescent="0.3">
      <c r="A4703" s="156" t="s">
        <v>2813</v>
      </c>
      <c r="B4703" s="157">
        <v>1</v>
      </c>
      <c r="C4703" s="158" t="s">
        <v>1472</v>
      </c>
      <c r="D4703" s="156" t="s">
        <v>263</v>
      </c>
      <c r="E4703" s="156" t="s">
        <v>2722</v>
      </c>
      <c r="F4703" s="158" t="s">
        <v>2595</v>
      </c>
      <c r="G4703" s="158" t="s">
        <v>2596</v>
      </c>
      <c r="H4703" s="160">
        <v>44120</v>
      </c>
      <c r="I4703" s="160">
        <v>44256</v>
      </c>
      <c r="J4703" s="161" t="s">
        <v>979</v>
      </c>
      <c r="K4703" s="162"/>
      <c r="L4703" s="158" t="s">
        <v>2600</v>
      </c>
      <c r="M4703" s="171">
        <v>0</v>
      </c>
      <c r="N4703" s="171">
        <v>1536</v>
      </c>
      <c r="O4703" s="162"/>
      <c r="P4703" s="160"/>
      <c r="Q4703" s="162"/>
      <c r="R4703" s="171">
        <v>1536</v>
      </c>
      <c r="S4703" s="163" t="s">
        <v>2249</v>
      </c>
      <c r="T4703" s="156"/>
      <c r="U4703" s="161" t="s">
        <v>10</v>
      </c>
      <c r="V4703" s="161" t="s">
        <v>11</v>
      </c>
      <c r="W4703" s="161" t="s">
        <v>1355</v>
      </c>
      <c r="X4703" s="161" t="s">
        <v>1356</v>
      </c>
      <c r="Y4703" s="165">
        <v>2900</v>
      </c>
      <c r="Z4703" s="165">
        <v>9051101</v>
      </c>
      <c r="AA4703" s="166">
        <v>0.47509023930814981</v>
      </c>
      <c r="AB4703" s="158" t="s">
        <v>2605</v>
      </c>
      <c r="AC4703" s="168" t="s">
        <v>3171</v>
      </c>
    </row>
    <row r="4704" spans="1:29" x14ac:dyDescent="0.3">
      <c r="A4704" s="156" t="s">
        <v>2813</v>
      </c>
      <c r="B4704" s="157">
        <v>1</v>
      </c>
      <c r="C4704" s="158" t="s">
        <v>1472</v>
      </c>
      <c r="D4704" s="158" t="s">
        <v>263</v>
      </c>
      <c r="E4704" s="156" t="s">
        <v>2722</v>
      </c>
      <c r="F4704" s="159" t="s">
        <v>2595</v>
      </c>
      <c r="G4704" s="156" t="s">
        <v>2596</v>
      </c>
      <c r="H4704" s="160">
        <v>44120</v>
      </c>
      <c r="I4704" s="160">
        <v>44256</v>
      </c>
      <c r="J4704" s="161" t="s">
        <v>979</v>
      </c>
      <c r="K4704" s="162"/>
      <c r="L4704" s="163" t="s">
        <v>2600</v>
      </c>
      <c r="M4704" s="171">
        <v>0</v>
      </c>
      <c r="N4704" s="164">
        <v>248</v>
      </c>
      <c r="O4704" s="162"/>
      <c r="P4704" s="160"/>
      <c r="Q4704" s="162"/>
      <c r="R4704" s="164">
        <v>248</v>
      </c>
      <c r="S4704" s="158" t="s">
        <v>2249</v>
      </c>
      <c r="T4704" s="163"/>
      <c r="U4704" s="161" t="s">
        <v>10</v>
      </c>
      <c r="V4704" s="161" t="s">
        <v>11</v>
      </c>
      <c r="W4704" s="161" t="s">
        <v>1355</v>
      </c>
      <c r="X4704" s="161" t="s">
        <v>1356</v>
      </c>
      <c r="Y4704" s="169">
        <v>3112</v>
      </c>
      <c r="Z4704" s="165">
        <v>9051101</v>
      </c>
      <c r="AA4704" s="166">
        <v>7.6707278221628358E-2</v>
      </c>
      <c r="AB4704" s="158" t="s">
        <v>2606</v>
      </c>
      <c r="AC4704" s="168" t="s">
        <v>3171</v>
      </c>
    </row>
    <row r="4705" spans="1:29" x14ac:dyDescent="0.3">
      <c r="A4705" s="156" t="s">
        <v>2813</v>
      </c>
      <c r="B4705" s="157">
        <v>1</v>
      </c>
      <c r="C4705" s="158" t="s">
        <v>1472</v>
      </c>
      <c r="D4705" s="158" t="s">
        <v>263</v>
      </c>
      <c r="E4705" s="156" t="s">
        <v>2722</v>
      </c>
      <c r="F4705" s="159" t="s">
        <v>2595</v>
      </c>
      <c r="G4705" s="158" t="s">
        <v>2596</v>
      </c>
      <c r="H4705" s="160">
        <v>44120</v>
      </c>
      <c r="I4705" s="160">
        <v>44256</v>
      </c>
      <c r="J4705" s="161" t="s">
        <v>979</v>
      </c>
      <c r="K4705" s="162"/>
      <c r="L4705" s="163" t="s">
        <v>2600</v>
      </c>
      <c r="M4705" s="171">
        <v>0</v>
      </c>
      <c r="N4705" s="164">
        <v>20.78</v>
      </c>
      <c r="O4705" s="162"/>
      <c r="P4705" s="160"/>
      <c r="Q4705" s="162"/>
      <c r="R4705" s="164">
        <v>20.78</v>
      </c>
      <c r="S4705" s="163" t="s">
        <v>2249</v>
      </c>
      <c r="T4705" s="163"/>
      <c r="U4705" s="161" t="s">
        <v>10</v>
      </c>
      <c r="V4705" s="161" t="s">
        <v>11</v>
      </c>
      <c r="W4705" s="161" t="s">
        <v>1355</v>
      </c>
      <c r="X4705" s="161" t="s">
        <v>1356</v>
      </c>
      <c r="Y4705" s="165">
        <v>3332</v>
      </c>
      <c r="Z4705" s="165">
        <v>9051101</v>
      </c>
      <c r="AA4705" s="166">
        <v>6.4273275864735373E-3</v>
      </c>
      <c r="AB4705" s="167" t="s">
        <v>2606</v>
      </c>
      <c r="AC4705" s="168" t="s">
        <v>3171</v>
      </c>
    </row>
    <row r="4706" spans="1:29" x14ac:dyDescent="0.3">
      <c r="A4706" s="156" t="s">
        <v>2813</v>
      </c>
      <c r="B4706" s="157">
        <v>1</v>
      </c>
      <c r="C4706" s="158" t="s">
        <v>1472</v>
      </c>
      <c r="D4706" s="156" t="s">
        <v>263</v>
      </c>
      <c r="E4706" s="156" t="s">
        <v>2722</v>
      </c>
      <c r="F4706" s="158" t="s">
        <v>2595</v>
      </c>
      <c r="G4706" s="158" t="s">
        <v>2596</v>
      </c>
      <c r="H4706" s="179">
        <v>44120</v>
      </c>
      <c r="I4706" s="160">
        <v>44256</v>
      </c>
      <c r="J4706" s="161" t="s">
        <v>979</v>
      </c>
      <c r="K4706" s="162"/>
      <c r="L4706" s="158" t="s">
        <v>2600</v>
      </c>
      <c r="M4706" s="171">
        <v>0</v>
      </c>
      <c r="N4706" s="171">
        <v>0.71</v>
      </c>
      <c r="O4706" s="162"/>
      <c r="P4706" s="160"/>
      <c r="Q4706" s="162"/>
      <c r="R4706" s="171">
        <v>0.71</v>
      </c>
      <c r="S4706" s="162" t="s">
        <v>2249</v>
      </c>
      <c r="T4706" s="156"/>
      <c r="U4706" s="161" t="s">
        <v>10</v>
      </c>
      <c r="V4706" s="161" t="s">
        <v>11</v>
      </c>
      <c r="W4706" s="161" t="s">
        <v>1355</v>
      </c>
      <c r="X4706" s="161" t="s">
        <v>1356</v>
      </c>
      <c r="Y4706" s="165">
        <v>3512</v>
      </c>
      <c r="Z4706" s="165">
        <v>9051101</v>
      </c>
      <c r="AA4706" s="166">
        <v>2.1960551426353277E-4</v>
      </c>
      <c r="AB4706" s="167" t="s">
        <v>2606</v>
      </c>
      <c r="AC4706" s="168" t="s">
        <v>3171</v>
      </c>
    </row>
    <row r="4707" spans="1:29" x14ac:dyDescent="0.3">
      <c r="A4707" s="156" t="s">
        <v>2813</v>
      </c>
      <c r="B4707" s="157">
        <v>1</v>
      </c>
      <c r="C4707" s="156" t="s">
        <v>1472</v>
      </c>
      <c r="D4707" s="156" t="s">
        <v>263</v>
      </c>
      <c r="E4707" s="156" t="s">
        <v>2722</v>
      </c>
      <c r="F4707" s="158" t="s">
        <v>2595</v>
      </c>
      <c r="G4707" s="158" t="s">
        <v>2596</v>
      </c>
      <c r="H4707" s="160">
        <v>44120</v>
      </c>
      <c r="I4707" s="160">
        <v>44256</v>
      </c>
      <c r="J4707" s="161" t="s">
        <v>979</v>
      </c>
      <c r="K4707" s="162"/>
      <c r="L4707" s="163" t="s">
        <v>2600</v>
      </c>
      <c r="M4707" s="171">
        <v>0</v>
      </c>
      <c r="N4707" s="171">
        <v>15.36</v>
      </c>
      <c r="O4707" s="162"/>
      <c r="P4707" s="160"/>
      <c r="Q4707" s="162"/>
      <c r="R4707" s="171">
        <v>15.36</v>
      </c>
      <c r="S4707" s="163" t="s">
        <v>2249</v>
      </c>
      <c r="T4707" s="156"/>
      <c r="U4707" s="161" t="s">
        <v>10</v>
      </c>
      <c r="V4707" s="161" t="s">
        <v>11</v>
      </c>
      <c r="W4707" s="161" t="s">
        <v>1355</v>
      </c>
      <c r="X4707" s="161" t="s">
        <v>1356</v>
      </c>
      <c r="Y4707" s="165">
        <v>3612</v>
      </c>
      <c r="Z4707" s="165">
        <v>9051101</v>
      </c>
      <c r="AA4707" s="166">
        <v>4.7509023930814983E-3</v>
      </c>
      <c r="AB4707" s="158" t="s">
        <v>2606</v>
      </c>
      <c r="AC4707" s="168" t="s">
        <v>3171</v>
      </c>
    </row>
    <row r="4708" spans="1:29" x14ac:dyDescent="0.3">
      <c r="A4708" s="156" t="s">
        <v>2813</v>
      </c>
      <c r="B4708" s="157">
        <v>1</v>
      </c>
      <c r="C4708" s="158" t="s">
        <v>1472</v>
      </c>
      <c r="D4708" s="156" t="s">
        <v>263</v>
      </c>
      <c r="E4708" s="156" t="s">
        <v>2722</v>
      </c>
      <c r="F4708" s="159" t="s">
        <v>2595</v>
      </c>
      <c r="G4708" s="156" t="s">
        <v>2596</v>
      </c>
      <c r="H4708" s="160">
        <v>44120</v>
      </c>
      <c r="I4708" s="160">
        <v>44256</v>
      </c>
      <c r="J4708" s="161" t="s">
        <v>979</v>
      </c>
      <c r="K4708" s="162"/>
      <c r="L4708" s="163" t="s">
        <v>2600</v>
      </c>
      <c r="M4708" s="171">
        <v>0</v>
      </c>
      <c r="N4708" s="164">
        <v>15.36</v>
      </c>
      <c r="O4708" s="162"/>
      <c r="P4708" s="160"/>
      <c r="Q4708" s="162"/>
      <c r="R4708" s="164">
        <v>15.36</v>
      </c>
      <c r="S4708" s="158" t="s">
        <v>2249</v>
      </c>
      <c r="T4708" s="163"/>
      <c r="U4708" s="161" t="s">
        <v>10</v>
      </c>
      <c r="V4708" s="161" t="s">
        <v>11</v>
      </c>
      <c r="W4708" s="161" t="s">
        <v>1355</v>
      </c>
      <c r="X4708" s="161" t="s">
        <v>1356</v>
      </c>
      <c r="Y4708" s="169">
        <v>3712</v>
      </c>
      <c r="Z4708" s="169">
        <v>9051101</v>
      </c>
      <c r="AA4708" s="166">
        <v>4.7509023930814983E-3</v>
      </c>
      <c r="AB4708" s="158" t="s">
        <v>2606</v>
      </c>
      <c r="AC4708" s="168" t="s">
        <v>3171</v>
      </c>
    </row>
    <row r="4709" spans="1:29" x14ac:dyDescent="0.3">
      <c r="A4709" s="156" t="s">
        <v>2813</v>
      </c>
      <c r="B4709" s="157">
        <v>1</v>
      </c>
      <c r="C4709" s="158" t="s">
        <v>1472</v>
      </c>
      <c r="D4709" s="158" t="s">
        <v>263</v>
      </c>
      <c r="E4709" s="156" t="s">
        <v>2722</v>
      </c>
      <c r="F4709" s="159" t="s">
        <v>2595</v>
      </c>
      <c r="G4709" s="158" t="s">
        <v>2596</v>
      </c>
      <c r="H4709" s="160">
        <v>44120</v>
      </c>
      <c r="I4709" s="160">
        <v>44580</v>
      </c>
      <c r="J4709" s="161" t="s">
        <v>2202</v>
      </c>
      <c r="K4709" s="162"/>
      <c r="L4709" s="163" t="s">
        <v>2600</v>
      </c>
      <c r="M4709" s="171">
        <v>0</v>
      </c>
      <c r="N4709" s="164">
        <v>-1536</v>
      </c>
      <c r="O4709" s="162"/>
      <c r="P4709" s="160"/>
      <c r="Q4709" s="162"/>
      <c r="R4709" s="164">
        <v>-1536</v>
      </c>
      <c r="S4709" s="163" t="s">
        <v>2249</v>
      </c>
      <c r="T4709" s="163"/>
      <c r="U4709" s="161" t="s">
        <v>10</v>
      </c>
      <c r="V4709" s="161" t="s">
        <v>11</v>
      </c>
      <c r="W4709" s="161" t="s">
        <v>1355</v>
      </c>
      <c r="X4709" s="161" t="s">
        <v>1356</v>
      </c>
      <c r="Y4709" s="165">
        <v>2900</v>
      </c>
      <c r="Z4709" s="165">
        <v>9051101</v>
      </c>
      <c r="AA4709" s="166">
        <v>-0.47509023930814998</v>
      </c>
      <c r="AB4709" s="167" t="s">
        <v>4954</v>
      </c>
      <c r="AC4709" s="168" t="s">
        <v>3171</v>
      </c>
    </row>
    <row r="4710" spans="1:29" x14ac:dyDescent="0.3">
      <c r="A4710" s="156" t="s">
        <v>2813</v>
      </c>
      <c r="B4710" s="157">
        <v>1</v>
      </c>
      <c r="C4710" s="158" t="s">
        <v>1472</v>
      </c>
      <c r="D4710" s="158" t="s">
        <v>263</v>
      </c>
      <c r="E4710" s="156" t="s">
        <v>2722</v>
      </c>
      <c r="F4710" s="159" t="s">
        <v>2595</v>
      </c>
      <c r="G4710" s="158" t="s">
        <v>2596</v>
      </c>
      <c r="H4710" s="160">
        <v>44120</v>
      </c>
      <c r="I4710" s="160">
        <v>44580</v>
      </c>
      <c r="J4710" s="161" t="s">
        <v>2202</v>
      </c>
      <c r="K4710" s="162"/>
      <c r="L4710" s="163" t="s">
        <v>2600</v>
      </c>
      <c r="M4710" s="171">
        <v>0</v>
      </c>
      <c r="N4710" s="164">
        <v>-248</v>
      </c>
      <c r="O4710" s="162"/>
      <c r="P4710" s="160"/>
      <c r="Q4710" s="162"/>
      <c r="R4710" s="164">
        <v>-248</v>
      </c>
      <c r="S4710" s="163" t="s">
        <v>2249</v>
      </c>
      <c r="T4710" s="163"/>
      <c r="U4710" s="161" t="s">
        <v>10</v>
      </c>
      <c r="V4710" s="161" t="s">
        <v>11</v>
      </c>
      <c r="W4710" s="161" t="s">
        <v>1355</v>
      </c>
      <c r="X4710" s="161" t="s">
        <v>1356</v>
      </c>
      <c r="Y4710" s="165">
        <v>3112</v>
      </c>
      <c r="Z4710" s="165">
        <v>9051101</v>
      </c>
      <c r="AA4710" s="166">
        <v>-7.67072782216284E-2</v>
      </c>
      <c r="AB4710" s="167" t="s">
        <v>4955</v>
      </c>
      <c r="AC4710" s="168" t="s">
        <v>3171</v>
      </c>
    </row>
    <row r="4711" spans="1:29" x14ac:dyDescent="0.3">
      <c r="A4711" s="156" t="s">
        <v>2813</v>
      </c>
      <c r="B4711" s="157">
        <v>1</v>
      </c>
      <c r="C4711" s="158" t="s">
        <v>1472</v>
      </c>
      <c r="D4711" s="158" t="s">
        <v>263</v>
      </c>
      <c r="E4711" s="156" t="s">
        <v>2722</v>
      </c>
      <c r="F4711" s="159" t="s">
        <v>2595</v>
      </c>
      <c r="G4711" s="156" t="s">
        <v>2596</v>
      </c>
      <c r="H4711" s="160">
        <v>44120</v>
      </c>
      <c r="I4711" s="160">
        <v>44580</v>
      </c>
      <c r="J4711" s="161" t="s">
        <v>2202</v>
      </c>
      <c r="K4711" s="162"/>
      <c r="L4711" s="163" t="s">
        <v>2600</v>
      </c>
      <c r="M4711" s="171">
        <v>0</v>
      </c>
      <c r="N4711" s="164">
        <v>-20.78</v>
      </c>
      <c r="O4711" s="162"/>
      <c r="P4711" s="160"/>
      <c r="Q4711" s="162"/>
      <c r="R4711" s="164">
        <v>-20.78</v>
      </c>
      <c r="S4711" s="163" t="s">
        <v>2249</v>
      </c>
      <c r="T4711" s="163"/>
      <c r="U4711" s="161" t="s">
        <v>10</v>
      </c>
      <c r="V4711" s="161" t="s">
        <v>11</v>
      </c>
      <c r="W4711" s="161" t="s">
        <v>1355</v>
      </c>
      <c r="X4711" s="161" t="s">
        <v>1356</v>
      </c>
      <c r="Y4711" s="169">
        <v>3332</v>
      </c>
      <c r="Z4711" s="169">
        <v>9051101</v>
      </c>
      <c r="AA4711" s="166">
        <v>-6.4273275864735399E-3</v>
      </c>
      <c r="AB4711" s="163" t="s">
        <v>4955</v>
      </c>
      <c r="AC4711" s="168" t="s">
        <v>3171</v>
      </c>
    </row>
    <row r="4712" spans="1:29" x14ac:dyDescent="0.3">
      <c r="A4712" s="156" t="s">
        <v>2813</v>
      </c>
      <c r="B4712" s="157">
        <v>1</v>
      </c>
      <c r="C4712" s="156" t="s">
        <v>1472</v>
      </c>
      <c r="D4712" s="158" t="s">
        <v>263</v>
      </c>
      <c r="E4712" s="156" t="s">
        <v>2722</v>
      </c>
      <c r="F4712" s="159" t="s">
        <v>2595</v>
      </c>
      <c r="G4712" s="156" t="s">
        <v>2596</v>
      </c>
      <c r="H4712" s="160">
        <v>44120</v>
      </c>
      <c r="I4712" s="160">
        <v>44580</v>
      </c>
      <c r="J4712" s="161" t="s">
        <v>2202</v>
      </c>
      <c r="K4712" s="162"/>
      <c r="L4712" s="163" t="s">
        <v>2600</v>
      </c>
      <c r="M4712" s="171">
        <v>0</v>
      </c>
      <c r="N4712" s="164">
        <v>-0.71</v>
      </c>
      <c r="O4712" s="162"/>
      <c r="P4712" s="160"/>
      <c r="Q4712" s="162"/>
      <c r="R4712" s="164">
        <v>-0.71</v>
      </c>
      <c r="S4712" s="162" t="s">
        <v>2249</v>
      </c>
      <c r="T4712" s="163"/>
      <c r="U4712" s="161" t="s">
        <v>10</v>
      </c>
      <c r="V4712" s="161" t="s">
        <v>11</v>
      </c>
      <c r="W4712" s="161" t="s">
        <v>1355</v>
      </c>
      <c r="X4712" s="161" t="s">
        <v>1356</v>
      </c>
      <c r="Y4712" s="169">
        <v>3512</v>
      </c>
      <c r="Z4712" s="169">
        <v>9051101</v>
      </c>
      <c r="AA4712" s="166">
        <v>-2.1960551426353301E-4</v>
      </c>
      <c r="AB4712" s="158" t="s">
        <v>4955</v>
      </c>
      <c r="AC4712" s="168" t="s">
        <v>3171</v>
      </c>
    </row>
    <row r="4713" spans="1:29" x14ac:dyDescent="0.3">
      <c r="A4713" s="156" t="s">
        <v>2813</v>
      </c>
      <c r="B4713" s="157">
        <v>1</v>
      </c>
      <c r="C4713" s="158" t="s">
        <v>1472</v>
      </c>
      <c r="D4713" s="158" t="s">
        <v>263</v>
      </c>
      <c r="E4713" s="156" t="s">
        <v>2722</v>
      </c>
      <c r="F4713" s="159" t="s">
        <v>2595</v>
      </c>
      <c r="G4713" s="156" t="s">
        <v>2596</v>
      </c>
      <c r="H4713" s="160">
        <v>44120</v>
      </c>
      <c r="I4713" s="160">
        <v>44580</v>
      </c>
      <c r="J4713" s="161" t="s">
        <v>2202</v>
      </c>
      <c r="K4713" s="162"/>
      <c r="L4713" s="163" t="s">
        <v>2600</v>
      </c>
      <c r="M4713" s="171">
        <v>0</v>
      </c>
      <c r="N4713" s="164">
        <v>-15.36</v>
      </c>
      <c r="O4713" s="162"/>
      <c r="P4713" s="160"/>
      <c r="Q4713" s="162"/>
      <c r="R4713" s="164">
        <v>-15.36</v>
      </c>
      <c r="S4713" s="158" t="s">
        <v>2249</v>
      </c>
      <c r="T4713" s="163"/>
      <c r="U4713" s="161" t="s">
        <v>10</v>
      </c>
      <c r="V4713" s="161" t="s">
        <v>11</v>
      </c>
      <c r="W4713" s="161" t="s">
        <v>1355</v>
      </c>
      <c r="X4713" s="161" t="s">
        <v>1356</v>
      </c>
      <c r="Y4713" s="169">
        <v>3612</v>
      </c>
      <c r="Z4713" s="169">
        <v>9051101</v>
      </c>
      <c r="AA4713" s="166">
        <v>-4.7509023930815001E-3</v>
      </c>
      <c r="AB4713" s="167" t="s">
        <v>4955</v>
      </c>
      <c r="AC4713" s="168" t="s">
        <v>3171</v>
      </c>
    </row>
    <row r="4714" spans="1:29" x14ac:dyDescent="0.3">
      <c r="A4714" s="156" t="s">
        <v>2813</v>
      </c>
      <c r="B4714" s="157">
        <v>1</v>
      </c>
      <c r="C4714" s="158" t="s">
        <v>1472</v>
      </c>
      <c r="D4714" s="158" t="s">
        <v>263</v>
      </c>
      <c r="E4714" s="156" t="s">
        <v>2722</v>
      </c>
      <c r="F4714" s="159" t="s">
        <v>2595</v>
      </c>
      <c r="G4714" s="158" t="s">
        <v>2596</v>
      </c>
      <c r="H4714" s="160">
        <v>44120</v>
      </c>
      <c r="I4714" s="160">
        <v>44580</v>
      </c>
      <c r="J4714" s="161" t="s">
        <v>2202</v>
      </c>
      <c r="K4714" s="162"/>
      <c r="L4714" s="163" t="s">
        <v>2600</v>
      </c>
      <c r="M4714" s="171">
        <v>0</v>
      </c>
      <c r="N4714" s="164">
        <v>-15.36</v>
      </c>
      <c r="O4714" s="162"/>
      <c r="P4714" s="160"/>
      <c r="Q4714" s="162"/>
      <c r="R4714" s="164">
        <v>-15.36</v>
      </c>
      <c r="S4714" s="163" t="s">
        <v>2249</v>
      </c>
      <c r="T4714" s="163"/>
      <c r="U4714" s="161" t="s">
        <v>10</v>
      </c>
      <c r="V4714" s="161" t="s">
        <v>11</v>
      </c>
      <c r="W4714" s="161" t="s">
        <v>1355</v>
      </c>
      <c r="X4714" s="161" t="s">
        <v>1356</v>
      </c>
      <c r="Y4714" s="169">
        <v>3712</v>
      </c>
      <c r="Z4714" s="169">
        <v>9051101</v>
      </c>
      <c r="AA4714" s="166">
        <v>-4.7509023930815001E-3</v>
      </c>
      <c r="AB4714" s="167" t="s">
        <v>4955</v>
      </c>
      <c r="AC4714" s="168" t="s">
        <v>3171</v>
      </c>
    </row>
    <row r="4715" spans="1:29" x14ac:dyDescent="0.3">
      <c r="A4715" s="156" t="s">
        <v>2814</v>
      </c>
      <c r="B4715" s="157">
        <v>1</v>
      </c>
      <c r="C4715" s="158" t="s">
        <v>1472</v>
      </c>
      <c r="D4715" s="158" t="s">
        <v>268</v>
      </c>
      <c r="E4715" s="156" t="s">
        <v>2722</v>
      </c>
      <c r="F4715" s="159" t="s">
        <v>2595</v>
      </c>
      <c r="G4715" s="158" t="s">
        <v>2596</v>
      </c>
      <c r="H4715" s="160">
        <v>44120</v>
      </c>
      <c r="I4715" s="160">
        <v>44256</v>
      </c>
      <c r="J4715" s="161" t="s">
        <v>979</v>
      </c>
      <c r="K4715" s="162"/>
      <c r="L4715" s="163" t="s">
        <v>2600</v>
      </c>
      <c r="M4715" s="171">
        <v>0</v>
      </c>
      <c r="N4715" s="164">
        <v>1168</v>
      </c>
      <c r="O4715" s="162"/>
      <c r="P4715" s="160"/>
      <c r="Q4715" s="162"/>
      <c r="R4715" s="164">
        <v>1168</v>
      </c>
      <c r="S4715" s="163" t="s">
        <v>2250</v>
      </c>
      <c r="T4715" s="163"/>
      <c r="U4715" s="161" t="s">
        <v>10</v>
      </c>
      <c r="V4715" s="161" t="s">
        <v>11</v>
      </c>
      <c r="W4715" s="161" t="s">
        <v>1355</v>
      </c>
      <c r="X4715" s="161" t="s">
        <v>1356</v>
      </c>
      <c r="Y4715" s="169">
        <v>2900</v>
      </c>
      <c r="Z4715" s="169">
        <v>9221101</v>
      </c>
      <c r="AA4715" s="166">
        <v>0.36126653614057225</v>
      </c>
      <c r="AB4715" s="167" t="s">
        <v>2598</v>
      </c>
      <c r="AC4715" s="168" t="s">
        <v>3242</v>
      </c>
    </row>
    <row r="4716" spans="1:29" x14ac:dyDescent="0.3">
      <c r="A4716" s="156" t="s">
        <v>2814</v>
      </c>
      <c r="B4716" s="157">
        <v>1</v>
      </c>
      <c r="C4716" s="156" t="s">
        <v>1472</v>
      </c>
      <c r="D4716" s="156" t="s">
        <v>268</v>
      </c>
      <c r="E4716" s="156" t="s">
        <v>2722</v>
      </c>
      <c r="F4716" s="156" t="s">
        <v>2595</v>
      </c>
      <c r="G4716" s="158" t="s">
        <v>2596</v>
      </c>
      <c r="H4716" s="160">
        <v>44120</v>
      </c>
      <c r="I4716" s="160">
        <v>44256</v>
      </c>
      <c r="J4716" s="161" t="s">
        <v>979</v>
      </c>
      <c r="K4716" s="158"/>
      <c r="L4716" s="163" t="s">
        <v>2600</v>
      </c>
      <c r="M4716" s="171">
        <v>0</v>
      </c>
      <c r="N4716" s="170">
        <v>188.62</v>
      </c>
      <c r="O4716" s="162"/>
      <c r="P4716" s="160"/>
      <c r="Q4716" s="162"/>
      <c r="R4716" s="178">
        <v>188.62</v>
      </c>
      <c r="S4716" s="158" t="s">
        <v>2250</v>
      </c>
      <c r="T4716" s="162"/>
      <c r="U4716" s="161" t="s">
        <v>10</v>
      </c>
      <c r="V4716" s="161" t="s">
        <v>11</v>
      </c>
      <c r="W4716" s="161" t="s">
        <v>1355</v>
      </c>
      <c r="X4716" s="161" t="s">
        <v>1356</v>
      </c>
      <c r="Y4716" s="165">
        <v>3112</v>
      </c>
      <c r="Z4716" s="165">
        <v>9221101</v>
      </c>
      <c r="AA4716" s="166">
        <v>5.8340833944207825E-2</v>
      </c>
      <c r="AB4716" s="162" t="s">
        <v>2599</v>
      </c>
      <c r="AC4716" s="168" t="s">
        <v>3242</v>
      </c>
    </row>
    <row r="4717" spans="1:29" x14ac:dyDescent="0.3">
      <c r="A4717" s="156" t="s">
        <v>2814</v>
      </c>
      <c r="B4717" s="157">
        <v>1</v>
      </c>
      <c r="C4717" s="156" t="s">
        <v>1472</v>
      </c>
      <c r="D4717" s="158" t="s">
        <v>268</v>
      </c>
      <c r="E4717" s="156" t="s">
        <v>2722</v>
      </c>
      <c r="F4717" s="159" t="s">
        <v>2595</v>
      </c>
      <c r="G4717" s="156" t="s">
        <v>2596</v>
      </c>
      <c r="H4717" s="160">
        <v>44120</v>
      </c>
      <c r="I4717" s="160">
        <v>44256</v>
      </c>
      <c r="J4717" s="161" t="s">
        <v>979</v>
      </c>
      <c r="K4717" s="162"/>
      <c r="L4717" s="163" t="s">
        <v>2600</v>
      </c>
      <c r="M4717" s="171">
        <v>0</v>
      </c>
      <c r="N4717" s="164">
        <v>16.34</v>
      </c>
      <c r="O4717" s="162"/>
      <c r="P4717" s="160"/>
      <c r="Q4717" s="162"/>
      <c r="R4717" s="164">
        <v>16.34</v>
      </c>
      <c r="S4717" s="162" t="s">
        <v>2250</v>
      </c>
      <c r="T4717" s="163"/>
      <c r="U4717" s="161" t="s">
        <v>10</v>
      </c>
      <c r="V4717" s="161" t="s">
        <v>11</v>
      </c>
      <c r="W4717" s="161" t="s">
        <v>1355</v>
      </c>
      <c r="X4717" s="161" t="s">
        <v>1356</v>
      </c>
      <c r="Y4717" s="169">
        <v>3332</v>
      </c>
      <c r="Z4717" s="169">
        <v>9221101</v>
      </c>
      <c r="AA4717" s="166">
        <v>5.0540198634734168E-3</v>
      </c>
      <c r="AB4717" s="158" t="s">
        <v>2599</v>
      </c>
      <c r="AC4717" s="168" t="s">
        <v>3242</v>
      </c>
    </row>
    <row r="4718" spans="1:29" x14ac:dyDescent="0.3">
      <c r="A4718" s="156" t="s">
        <v>2814</v>
      </c>
      <c r="B4718" s="157">
        <v>1</v>
      </c>
      <c r="C4718" s="158" t="s">
        <v>1472</v>
      </c>
      <c r="D4718" s="158" t="s">
        <v>268</v>
      </c>
      <c r="E4718" s="156" t="s">
        <v>2722</v>
      </c>
      <c r="F4718" s="159" t="s">
        <v>2595</v>
      </c>
      <c r="G4718" s="158" t="s">
        <v>2596</v>
      </c>
      <c r="H4718" s="160">
        <v>44120</v>
      </c>
      <c r="I4718" s="160">
        <v>44256</v>
      </c>
      <c r="J4718" s="161" t="s">
        <v>979</v>
      </c>
      <c r="K4718" s="162"/>
      <c r="L4718" s="163" t="s">
        <v>2600</v>
      </c>
      <c r="M4718" s="171">
        <v>0</v>
      </c>
      <c r="N4718" s="164">
        <v>0.56000000000000005</v>
      </c>
      <c r="O4718" s="162"/>
      <c r="P4718" s="160"/>
      <c r="Q4718" s="162"/>
      <c r="R4718" s="164">
        <v>0.56000000000000005</v>
      </c>
      <c r="S4718" s="163" t="s">
        <v>2250</v>
      </c>
      <c r="T4718" s="163"/>
      <c r="U4718" s="161" t="s">
        <v>10</v>
      </c>
      <c r="V4718" s="161" t="s">
        <v>11</v>
      </c>
      <c r="W4718" s="161" t="s">
        <v>1355</v>
      </c>
      <c r="X4718" s="161" t="s">
        <v>1356</v>
      </c>
      <c r="Y4718" s="169">
        <v>3512</v>
      </c>
      <c r="Z4718" s="169">
        <v>9221101</v>
      </c>
      <c r="AA4718" s="166">
        <v>1.7320998308109631E-4</v>
      </c>
      <c r="AB4718" s="167" t="s">
        <v>2599</v>
      </c>
      <c r="AC4718" s="168" t="s">
        <v>3242</v>
      </c>
    </row>
    <row r="4719" spans="1:29" x14ac:dyDescent="0.3">
      <c r="A4719" s="156" t="s">
        <v>2814</v>
      </c>
      <c r="B4719" s="157">
        <v>1</v>
      </c>
      <c r="C4719" s="158" t="s">
        <v>1472</v>
      </c>
      <c r="D4719" s="158" t="s">
        <v>268</v>
      </c>
      <c r="E4719" s="156" t="s">
        <v>2722</v>
      </c>
      <c r="F4719" s="159" t="s">
        <v>2595</v>
      </c>
      <c r="G4719" s="158" t="s">
        <v>2596</v>
      </c>
      <c r="H4719" s="160">
        <v>44120</v>
      </c>
      <c r="I4719" s="160">
        <v>44256</v>
      </c>
      <c r="J4719" s="161" t="s">
        <v>979</v>
      </c>
      <c r="K4719" s="162"/>
      <c r="L4719" s="163" t="s">
        <v>2600</v>
      </c>
      <c r="M4719" s="171">
        <v>0</v>
      </c>
      <c r="N4719" s="164">
        <v>11.67</v>
      </c>
      <c r="O4719" s="162"/>
      <c r="P4719" s="160"/>
      <c r="Q4719" s="162"/>
      <c r="R4719" s="164">
        <v>11.67</v>
      </c>
      <c r="S4719" s="163" t="s">
        <v>2250</v>
      </c>
      <c r="T4719" s="163"/>
      <c r="U4719" s="161" t="s">
        <v>10</v>
      </c>
      <c r="V4719" s="161" t="s">
        <v>11</v>
      </c>
      <c r="W4719" s="161" t="s">
        <v>1355</v>
      </c>
      <c r="X4719" s="161" t="s">
        <v>1356</v>
      </c>
      <c r="Y4719" s="169">
        <v>3612</v>
      </c>
      <c r="Z4719" s="169">
        <v>9221101</v>
      </c>
      <c r="AA4719" s="166">
        <v>3.60957232599356E-3</v>
      </c>
      <c r="AB4719" s="167" t="s">
        <v>2599</v>
      </c>
      <c r="AC4719" s="168" t="s">
        <v>3242</v>
      </c>
    </row>
    <row r="4720" spans="1:29" x14ac:dyDescent="0.3">
      <c r="A4720" s="156" t="s">
        <v>2814</v>
      </c>
      <c r="B4720" s="157">
        <v>1</v>
      </c>
      <c r="C4720" s="156" t="s">
        <v>1472</v>
      </c>
      <c r="D4720" s="163" t="s">
        <v>268</v>
      </c>
      <c r="E4720" s="156" t="s">
        <v>2722</v>
      </c>
      <c r="F4720" s="159" t="s">
        <v>2595</v>
      </c>
      <c r="G4720" s="156" t="s">
        <v>2596</v>
      </c>
      <c r="H4720" s="160">
        <v>44120</v>
      </c>
      <c r="I4720" s="160">
        <v>44256</v>
      </c>
      <c r="J4720" s="161" t="s">
        <v>979</v>
      </c>
      <c r="K4720" s="162"/>
      <c r="L4720" s="163" t="s">
        <v>2600</v>
      </c>
      <c r="M4720" s="171">
        <v>0</v>
      </c>
      <c r="N4720" s="164">
        <v>11.67</v>
      </c>
      <c r="O4720" s="162"/>
      <c r="P4720" s="160"/>
      <c r="Q4720" s="162"/>
      <c r="R4720" s="164">
        <v>11.67</v>
      </c>
      <c r="S4720" s="162" t="s">
        <v>2250</v>
      </c>
      <c r="T4720" s="163"/>
      <c r="U4720" s="161" t="s">
        <v>10</v>
      </c>
      <c r="V4720" s="161" t="s">
        <v>11</v>
      </c>
      <c r="W4720" s="161" t="s">
        <v>1355</v>
      </c>
      <c r="X4720" s="161" t="s">
        <v>1356</v>
      </c>
      <c r="Y4720" s="169">
        <v>3712</v>
      </c>
      <c r="Z4720" s="169">
        <v>9221101</v>
      </c>
      <c r="AA4720" s="166">
        <v>3.60957232599356E-3</v>
      </c>
      <c r="AB4720" s="158" t="s">
        <v>2599</v>
      </c>
      <c r="AC4720" s="168" t="s">
        <v>3242</v>
      </c>
    </row>
    <row r="4721" spans="1:29" x14ac:dyDescent="0.3">
      <c r="A4721" s="156" t="s">
        <v>2814</v>
      </c>
      <c r="B4721" s="157">
        <v>1</v>
      </c>
      <c r="C4721" s="158" t="s">
        <v>1472</v>
      </c>
      <c r="D4721" s="158" t="s">
        <v>268</v>
      </c>
      <c r="E4721" s="156" t="s">
        <v>2722</v>
      </c>
      <c r="F4721" s="159" t="s">
        <v>2595</v>
      </c>
      <c r="G4721" s="156" t="s">
        <v>2596</v>
      </c>
      <c r="H4721" s="160">
        <v>44120</v>
      </c>
      <c r="I4721" s="160">
        <v>44580</v>
      </c>
      <c r="J4721" s="161" t="s">
        <v>2202</v>
      </c>
      <c r="K4721" s="162"/>
      <c r="L4721" s="163" t="s">
        <v>2600</v>
      </c>
      <c r="M4721" s="171">
        <v>0</v>
      </c>
      <c r="N4721" s="164">
        <v>-1168</v>
      </c>
      <c r="O4721" s="162"/>
      <c r="P4721" s="160"/>
      <c r="Q4721" s="162"/>
      <c r="R4721" s="164">
        <v>-1168</v>
      </c>
      <c r="S4721" s="163" t="s">
        <v>2250</v>
      </c>
      <c r="T4721" s="163"/>
      <c r="U4721" s="161" t="s">
        <v>10</v>
      </c>
      <c r="V4721" s="161" t="s">
        <v>11</v>
      </c>
      <c r="W4721" s="161" t="s">
        <v>1355</v>
      </c>
      <c r="X4721" s="161" t="s">
        <v>1356</v>
      </c>
      <c r="Y4721" s="169">
        <v>2900</v>
      </c>
      <c r="Z4721" s="169">
        <v>9221101</v>
      </c>
      <c r="AA4721" s="166">
        <v>-0.36126653614057203</v>
      </c>
      <c r="AB4721" s="158" t="s">
        <v>4956</v>
      </c>
      <c r="AC4721" s="168" t="s">
        <v>3242</v>
      </c>
    </row>
    <row r="4722" spans="1:29" x14ac:dyDescent="0.3">
      <c r="A4722" s="156" t="s">
        <v>2814</v>
      </c>
      <c r="B4722" s="157">
        <v>1</v>
      </c>
      <c r="C4722" s="156" t="s">
        <v>1472</v>
      </c>
      <c r="D4722" s="163" t="s">
        <v>268</v>
      </c>
      <c r="E4722" s="156" t="s">
        <v>2722</v>
      </c>
      <c r="F4722" s="159" t="s">
        <v>2595</v>
      </c>
      <c r="G4722" s="156" t="s">
        <v>2596</v>
      </c>
      <c r="H4722" s="160">
        <v>44120</v>
      </c>
      <c r="I4722" s="160">
        <v>44580</v>
      </c>
      <c r="J4722" s="161" t="s">
        <v>2202</v>
      </c>
      <c r="K4722" s="162"/>
      <c r="L4722" s="163" t="s">
        <v>2600</v>
      </c>
      <c r="M4722" s="171">
        <v>0</v>
      </c>
      <c r="N4722" s="164">
        <v>-188.62</v>
      </c>
      <c r="O4722" s="162"/>
      <c r="P4722" s="160"/>
      <c r="Q4722" s="162"/>
      <c r="R4722" s="164">
        <v>-188.62</v>
      </c>
      <c r="S4722" s="162" t="s">
        <v>2250</v>
      </c>
      <c r="T4722" s="163"/>
      <c r="U4722" s="161" t="s">
        <v>10</v>
      </c>
      <c r="V4722" s="161" t="s">
        <v>11</v>
      </c>
      <c r="W4722" s="161" t="s">
        <v>1355</v>
      </c>
      <c r="X4722" s="161" t="s">
        <v>1356</v>
      </c>
      <c r="Y4722" s="169">
        <v>3112</v>
      </c>
      <c r="Z4722" s="169">
        <v>9221101</v>
      </c>
      <c r="AA4722" s="166">
        <v>-5.8340833944207797E-2</v>
      </c>
      <c r="AB4722" s="167" t="s">
        <v>4957</v>
      </c>
      <c r="AC4722" s="168" t="s">
        <v>3242</v>
      </c>
    </row>
    <row r="4723" spans="1:29" x14ac:dyDescent="0.3">
      <c r="A4723" s="156" t="s">
        <v>2814</v>
      </c>
      <c r="B4723" s="157">
        <v>1</v>
      </c>
      <c r="C4723" s="156" t="s">
        <v>1472</v>
      </c>
      <c r="D4723" s="163" t="s">
        <v>268</v>
      </c>
      <c r="E4723" s="156" t="s">
        <v>2722</v>
      </c>
      <c r="F4723" s="159" t="s">
        <v>2595</v>
      </c>
      <c r="G4723" s="156" t="s">
        <v>2596</v>
      </c>
      <c r="H4723" s="160">
        <v>44120</v>
      </c>
      <c r="I4723" s="160">
        <v>44580</v>
      </c>
      <c r="J4723" s="161" t="s">
        <v>2202</v>
      </c>
      <c r="K4723" s="162"/>
      <c r="L4723" s="163" t="s">
        <v>2600</v>
      </c>
      <c r="M4723" s="171">
        <v>0</v>
      </c>
      <c r="N4723" s="164">
        <v>-16.34</v>
      </c>
      <c r="O4723" s="162"/>
      <c r="P4723" s="160"/>
      <c r="Q4723" s="162"/>
      <c r="R4723" s="164">
        <v>-16.34</v>
      </c>
      <c r="S4723" s="162" t="s">
        <v>2250</v>
      </c>
      <c r="T4723" s="163"/>
      <c r="U4723" s="161" t="s">
        <v>10</v>
      </c>
      <c r="V4723" s="161" t="s">
        <v>11</v>
      </c>
      <c r="W4723" s="161" t="s">
        <v>1355</v>
      </c>
      <c r="X4723" s="161" t="s">
        <v>1356</v>
      </c>
      <c r="Y4723" s="169">
        <v>3332</v>
      </c>
      <c r="Z4723" s="169">
        <v>9221101</v>
      </c>
      <c r="AA4723" s="166">
        <v>-5.0540198634734202E-3</v>
      </c>
      <c r="AB4723" s="167" t="s">
        <v>4957</v>
      </c>
      <c r="AC4723" s="168" t="s">
        <v>3242</v>
      </c>
    </row>
    <row r="4724" spans="1:29" x14ac:dyDescent="0.3">
      <c r="A4724" s="156" t="s">
        <v>2814</v>
      </c>
      <c r="B4724" s="157">
        <v>1</v>
      </c>
      <c r="C4724" s="156" t="s">
        <v>1472</v>
      </c>
      <c r="D4724" s="156" t="s">
        <v>268</v>
      </c>
      <c r="E4724" s="156" t="s">
        <v>2722</v>
      </c>
      <c r="F4724" s="159" t="s">
        <v>2595</v>
      </c>
      <c r="G4724" s="158" t="s">
        <v>2596</v>
      </c>
      <c r="H4724" s="160">
        <v>44120</v>
      </c>
      <c r="I4724" s="160">
        <v>44580</v>
      </c>
      <c r="J4724" s="161" t="s">
        <v>2202</v>
      </c>
      <c r="K4724" s="158"/>
      <c r="L4724" s="163" t="s">
        <v>2600</v>
      </c>
      <c r="M4724" s="171">
        <v>0</v>
      </c>
      <c r="N4724" s="170">
        <v>-0.56000000000000005</v>
      </c>
      <c r="O4724" s="162"/>
      <c r="P4724" s="160"/>
      <c r="Q4724" s="162"/>
      <c r="R4724" s="178">
        <v>-0.56000000000000005</v>
      </c>
      <c r="S4724" s="158" t="s">
        <v>2250</v>
      </c>
      <c r="T4724" s="162"/>
      <c r="U4724" s="161" t="s">
        <v>10</v>
      </c>
      <c r="V4724" s="161" t="s">
        <v>11</v>
      </c>
      <c r="W4724" s="161" t="s">
        <v>1355</v>
      </c>
      <c r="X4724" s="161" t="s">
        <v>1356</v>
      </c>
      <c r="Y4724" s="165">
        <v>3512</v>
      </c>
      <c r="Z4724" s="165">
        <v>9221101</v>
      </c>
      <c r="AA4724" s="166">
        <v>-1.7320998308109601E-4</v>
      </c>
      <c r="AB4724" s="162" t="s">
        <v>4957</v>
      </c>
      <c r="AC4724" s="168" t="s">
        <v>3242</v>
      </c>
    </row>
    <row r="4725" spans="1:29" x14ac:dyDescent="0.3">
      <c r="A4725" s="156" t="s">
        <v>2814</v>
      </c>
      <c r="B4725" s="157">
        <v>1</v>
      </c>
      <c r="C4725" s="158" t="s">
        <v>1472</v>
      </c>
      <c r="D4725" s="158" t="s">
        <v>268</v>
      </c>
      <c r="E4725" s="156" t="s">
        <v>2722</v>
      </c>
      <c r="F4725" s="159" t="s">
        <v>2595</v>
      </c>
      <c r="G4725" s="158" t="s">
        <v>2596</v>
      </c>
      <c r="H4725" s="160">
        <v>44120</v>
      </c>
      <c r="I4725" s="160">
        <v>44580</v>
      </c>
      <c r="J4725" s="161" t="s">
        <v>2202</v>
      </c>
      <c r="K4725" s="162"/>
      <c r="L4725" s="163" t="s">
        <v>2600</v>
      </c>
      <c r="M4725" s="171">
        <v>0</v>
      </c>
      <c r="N4725" s="164">
        <v>-11.67</v>
      </c>
      <c r="O4725" s="162"/>
      <c r="P4725" s="160"/>
      <c r="Q4725" s="162"/>
      <c r="R4725" s="164">
        <v>-11.67</v>
      </c>
      <c r="S4725" s="163" t="s">
        <v>2250</v>
      </c>
      <c r="T4725" s="163"/>
      <c r="U4725" s="161" t="s">
        <v>10</v>
      </c>
      <c r="V4725" s="161" t="s">
        <v>11</v>
      </c>
      <c r="W4725" s="161" t="s">
        <v>1355</v>
      </c>
      <c r="X4725" s="161" t="s">
        <v>1356</v>
      </c>
      <c r="Y4725" s="165">
        <v>3612</v>
      </c>
      <c r="Z4725" s="165">
        <v>9221101</v>
      </c>
      <c r="AA4725" s="166">
        <v>-3.60957232599356E-3</v>
      </c>
      <c r="AB4725" s="172" t="s">
        <v>4957</v>
      </c>
      <c r="AC4725" s="168" t="s">
        <v>3242</v>
      </c>
    </row>
    <row r="4726" spans="1:29" x14ac:dyDescent="0.3">
      <c r="A4726" s="156" t="s">
        <v>2814</v>
      </c>
      <c r="B4726" s="157">
        <v>1</v>
      </c>
      <c r="C4726" s="158" t="s">
        <v>1472</v>
      </c>
      <c r="D4726" s="158" t="s">
        <v>268</v>
      </c>
      <c r="E4726" s="156" t="s">
        <v>2722</v>
      </c>
      <c r="F4726" s="159" t="s">
        <v>2595</v>
      </c>
      <c r="G4726" s="156" t="s">
        <v>2596</v>
      </c>
      <c r="H4726" s="160">
        <v>44120</v>
      </c>
      <c r="I4726" s="160">
        <v>44580</v>
      </c>
      <c r="J4726" s="161" t="s">
        <v>2202</v>
      </c>
      <c r="K4726" s="162"/>
      <c r="L4726" s="163" t="s">
        <v>2600</v>
      </c>
      <c r="M4726" s="171">
        <v>0</v>
      </c>
      <c r="N4726" s="164">
        <v>-11.67</v>
      </c>
      <c r="O4726" s="162"/>
      <c r="P4726" s="160"/>
      <c r="Q4726" s="162"/>
      <c r="R4726" s="164">
        <v>-11.67</v>
      </c>
      <c r="S4726" s="158" t="s">
        <v>2250</v>
      </c>
      <c r="T4726" s="163"/>
      <c r="U4726" s="161" t="s">
        <v>10</v>
      </c>
      <c r="V4726" s="161" t="s">
        <v>11</v>
      </c>
      <c r="W4726" s="161" t="s">
        <v>1355</v>
      </c>
      <c r="X4726" s="161" t="s">
        <v>1356</v>
      </c>
      <c r="Y4726" s="169">
        <v>3712</v>
      </c>
      <c r="Z4726" s="165">
        <v>9221101</v>
      </c>
      <c r="AA4726" s="166">
        <v>-3.60957232599356E-3</v>
      </c>
      <c r="AB4726" s="183" t="s">
        <v>4957</v>
      </c>
      <c r="AC4726" s="168" t="s">
        <v>3242</v>
      </c>
    </row>
    <row r="4727" spans="1:29" x14ac:dyDescent="0.3">
      <c r="A4727" s="156" t="s">
        <v>2813</v>
      </c>
      <c r="B4727" s="157">
        <v>1</v>
      </c>
      <c r="C4727" s="158" t="s">
        <v>1472</v>
      </c>
      <c r="D4727" s="156" t="s">
        <v>263</v>
      </c>
      <c r="E4727" s="156" t="s">
        <v>2722</v>
      </c>
      <c r="F4727" s="156" t="s">
        <v>2595</v>
      </c>
      <c r="G4727" s="158" t="s">
        <v>2596</v>
      </c>
      <c r="H4727" s="160">
        <v>44120</v>
      </c>
      <c r="I4727" s="160">
        <v>44287</v>
      </c>
      <c r="J4727" s="161" t="s">
        <v>979</v>
      </c>
      <c r="K4727" s="162"/>
      <c r="L4727" s="156" t="s">
        <v>2601</v>
      </c>
      <c r="M4727" s="171">
        <v>0</v>
      </c>
      <c r="N4727" s="170">
        <v>256</v>
      </c>
      <c r="O4727" s="162"/>
      <c r="P4727" s="160"/>
      <c r="Q4727" s="162"/>
      <c r="R4727" s="171">
        <v>256</v>
      </c>
      <c r="S4727" s="162" t="s">
        <v>2249</v>
      </c>
      <c r="T4727" s="162"/>
      <c r="U4727" s="161" t="s">
        <v>10</v>
      </c>
      <c r="V4727" s="161" t="s">
        <v>11</v>
      </c>
      <c r="W4727" s="161" t="s">
        <v>1355</v>
      </c>
      <c r="X4727" s="161" t="s">
        <v>1356</v>
      </c>
      <c r="Y4727" s="165">
        <v>2900</v>
      </c>
      <c r="Z4727" s="165">
        <v>9051101</v>
      </c>
      <c r="AA4727" s="166">
        <v>0.27883976516463527</v>
      </c>
      <c r="AB4727" s="163" t="s">
        <v>2605</v>
      </c>
      <c r="AC4727" s="168" t="s">
        <v>3171</v>
      </c>
    </row>
    <row r="4728" spans="1:29" x14ac:dyDescent="0.3">
      <c r="A4728" s="156" t="s">
        <v>2813</v>
      </c>
      <c r="B4728" s="157">
        <v>1</v>
      </c>
      <c r="C4728" s="156" t="s">
        <v>1472</v>
      </c>
      <c r="D4728" s="158" t="s">
        <v>263</v>
      </c>
      <c r="E4728" s="156" t="s">
        <v>2722</v>
      </c>
      <c r="F4728" s="159" t="s">
        <v>2595</v>
      </c>
      <c r="G4728" s="156" t="s">
        <v>2596</v>
      </c>
      <c r="H4728" s="160">
        <v>44120</v>
      </c>
      <c r="I4728" s="160">
        <v>44287</v>
      </c>
      <c r="J4728" s="161" t="s">
        <v>979</v>
      </c>
      <c r="K4728" s="162"/>
      <c r="L4728" s="163" t="s">
        <v>2601</v>
      </c>
      <c r="M4728" s="171">
        <v>0</v>
      </c>
      <c r="N4728" s="164">
        <v>41.31</v>
      </c>
      <c r="O4728" s="162"/>
      <c r="P4728" s="160"/>
      <c r="Q4728" s="162"/>
      <c r="R4728" s="164">
        <v>41.31</v>
      </c>
      <c r="S4728" s="162" t="s">
        <v>2249</v>
      </c>
      <c r="T4728" s="163"/>
      <c r="U4728" s="161" t="s">
        <v>10</v>
      </c>
      <c r="V4728" s="161" t="s">
        <v>11</v>
      </c>
      <c r="W4728" s="161" t="s">
        <v>1355</v>
      </c>
      <c r="X4728" s="161" t="s">
        <v>1356</v>
      </c>
      <c r="Y4728" s="169">
        <v>3112</v>
      </c>
      <c r="Z4728" s="169">
        <v>9051101</v>
      </c>
      <c r="AA4728" s="166">
        <v>4.499558866777767E-2</v>
      </c>
      <c r="AB4728" s="158" t="s">
        <v>2606</v>
      </c>
      <c r="AC4728" s="168" t="s">
        <v>3171</v>
      </c>
    </row>
    <row r="4729" spans="1:29" x14ac:dyDescent="0.3">
      <c r="A4729" s="156" t="s">
        <v>2813</v>
      </c>
      <c r="B4729" s="157">
        <v>1</v>
      </c>
      <c r="C4729" s="158" t="s">
        <v>1472</v>
      </c>
      <c r="D4729" s="158" t="s">
        <v>263</v>
      </c>
      <c r="E4729" s="156" t="s">
        <v>2722</v>
      </c>
      <c r="F4729" s="159" t="s">
        <v>2595</v>
      </c>
      <c r="G4729" s="158" t="s">
        <v>2596</v>
      </c>
      <c r="H4729" s="160">
        <v>44120</v>
      </c>
      <c r="I4729" s="160">
        <v>44287</v>
      </c>
      <c r="J4729" s="161" t="s">
        <v>979</v>
      </c>
      <c r="K4729" s="162"/>
      <c r="L4729" s="163" t="s">
        <v>2601</v>
      </c>
      <c r="M4729" s="171">
        <v>0</v>
      </c>
      <c r="N4729" s="164">
        <v>3.51</v>
      </c>
      <c r="O4729" s="162"/>
      <c r="P4729" s="160"/>
      <c r="Q4729" s="162"/>
      <c r="R4729" s="164">
        <v>3.51</v>
      </c>
      <c r="S4729" s="163" t="s">
        <v>2249</v>
      </c>
      <c r="T4729" s="163"/>
      <c r="U4729" s="161" t="s">
        <v>10</v>
      </c>
      <c r="V4729" s="161" t="s">
        <v>11</v>
      </c>
      <c r="W4729" s="161" t="s">
        <v>1355</v>
      </c>
      <c r="X4729" s="161" t="s">
        <v>1356</v>
      </c>
      <c r="Y4729" s="169">
        <v>3332</v>
      </c>
      <c r="Z4729" s="169">
        <v>9051101</v>
      </c>
      <c r="AA4729" s="166">
        <v>3.8231545926869911E-3</v>
      </c>
      <c r="AB4729" s="167" t="s">
        <v>2606</v>
      </c>
      <c r="AC4729" s="168" t="s">
        <v>3171</v>
      </c>
    </row>
    <row r="4730" spans="1:29" x14ac:dyDescent="0.3">
      <c r="A4730" s="156" t="s">
        <v>2813</v>
      </c>
      <c r="B4730" s="157">
        <v>1</v>
      </c>
      <c r="C4730" s="158" t="s">
        <v>1472</v>
      </c>
      <c r="D4730" s="156" t="s">
        <v>263</v>
      </c>
      <c r="E4730" s="156" t="s">
        <v>2722</v>
      </c>
      <c r="F4730" s="156" t="s">
        <v>2595</v>
      </c>
      <c r="G4730" s="158" t="s">
        <v>2596</v>
      </c>
      <c r="H4730" s="160">
        <v>44120</v>
      </c>
      <c r="I4730" s="160">
        <v>44287</v>
      </c>
      <c r="J4730" s="161" t="s">
        <v>979</v>
      </c>
      <c r="K4730" s="162"/>
      <c r="L4730" s="158" t="s">
        <v>2601</v>
      </c>
      <c r="M4730" s="171">
        <v>0</v>
      </c>
      <c r="N4730" s="170">
        <v>0.12</v>
      </c>
      <c r="O4730" s="162"/>
      <c r="P4730" s="160"/>
      <c r="Q4730" s="162"/>
      <c r="R4730" s="171">
        <v>0.12</v>
      </c>
      <c r="S4730" s="158" t="s">
        <v>2249</v>
      </c>
      <c r="T4730" s="162"/>
      <c r="U4730" s="161" t="s">
        <v>10</v>
      </c>
      <c r="V4730" s="161" t="s">
        <v>11</v>
      </c>
      <c r="W4730" s="161" t="s">
        <v>1355</v>
      </c>
      <c r="X4730" s="161" t="s">
        <v>1356</v>
      </c>
      <c r="Y4730" s="165">
        <v>3512</v>
      </c>
      <c r="Z4730" s="165">
        <v>9051101</v>
      </c>
      <c r="AA4730" s="166">
        <v>1.3070613992092277E-4</v>
      </c>
      <c r="AB4730" s="158" t="s">
        <v>2606</v>
      </c>
      <c r="AC4730" s="168" t="s">
        <v>3171</v>
      </c>
    </row>
    <row r="4731" spans="1:29" x14ac:dyDescent="0.3">
      <c r="A4731" s="156" t="s">
        <v>2813</v>
      </c>
      <c r="B4731" s="157">
        <v>1</v>
      </c>
      <c r="C4731" s="156" t="s">
        <v>1472</v>
      </c>
      <c r="D4731" s="156" t="s">
        <v>263</v>
      </c>
      <c r="E4731" s="156" t="s">
        <v>2722</v>
      </c>
      <c r="F4731" s="156" t="s">
        <v>2595</v>
      </c>
      <c r="G4731" s="158" t="s">
        <v>2596</v>
      </c>
      <c r="H4731" s="160">
        <v>44120</v>
      </c>
      <c r="I4731" s="160">
        <v>44287</v>
      </c>
      <c r="J4731" s="161" t="s">
        <v>979</v>
      </c>
      <c r="K4731" s="158"/>
      <c r="L4731" s="163" t="s">
        <v>2601</v>
      </c>
      <c r="M4731" s="171">
        <v>0</v>
      </c>
      <c r="N4731" s="170">
        <v>2.56</v>
      </c>
      <c r="O4731" s="162"/>
      <c r="P4731" s="160"/>
      <c r="Q4731" s="162"/>
      <c r="R4731" s="178">
        <v>2.56</v>
      </c>
      <c r="S4731" s="158" t="s">
        <v>2249</v>
      </c>
      <c r="T4731" s="162"/>
      <c r="U4731" s="161" t="s">
        <v>10</v>
      </c>
      <c r="V4731" s="161" t="s">
        <v>11</v>
      </c>
      <c r="W4731" s="161" t="s">
        <v>1355</v>
      </c>
      <c r="X4731" s="161" t="s">
        <v>1356</v>
      </c>
      <c r="Y4731" s="165">
        <v>3612</v>
      </c>
      <c r="Z4731" s="165">
        <v>9051101</v>
      </c>
      <c r="AA4731" s="166">
        <v>2.7883976516463525E-3</v>
      </c>
      <c r="AB4731" s="162" t="s">
        <v>2606</v>
      </c>
      <c r="AC4731" s="168" t="s">
        <v>3171</v>
      </c>
    </row>
    <row r="4732" spans="1:29" x14ac:dyDescent="0.3">
      <c r="A4732" s="156" t="s">
        <v>2813</v>
      </c>
      <c r="B4732" s="157">
        <v>1</v>
      </c>
      <c r="C4732" s="158" t="s">
        <v>1472</v>
      </c>
      <c r="D4732" s="158" t="s">
        <v>263</v>
      </c>
      <c r="E4732" s="156" t="s">
        <v>2722</v>
      </c>
      <c r="F4732" s="159" t="s">
        <v>2595</v>
      </c>
      <c r="G4732" s="156" t="s">
        <v>2596</v>
      </c>
      <c r="H4732" s="160">
        <v>44120</v>
      </c>
      <c r="I4732" s="160">
        <v>44287</v>
      </c>
      <c r="J4732" s="161" t="s">
        <v>979</v>
      </c>
      <c r="K4732" s="162"/>
      <c r="L4732" s="163" t="s">
        <v>2601</v>
      </c>
      <c r="M4732" s="171">
        <v>0</v>
      </c>
      <c r="N4732" s="164">
        <v>2.56</v>
      </c>
      <c r="O4732" s="162"/>
      <c r="P4732" s="160"/>
      <c r="Q4732" s="162"/>
      <c r="R4732" s="164">
        <v>2.56</v>
      </c>
      <c r="S4732" s="162" t="s">
        <v>2249</v>
      </c>
      <c r="T4732" s="163"/>
      <c r="U4732" s="161" t="s">
        <v>10</v>
      </c>
      <c r="V4732" s="161" t="s">
        <v>11</v>
      </c>
      <c r="W4732" s="161" t="s">
        <v>1355</v>
      </c>
      <c r="X4732" s="161" t="s">
        <v>1356</v>
      </c>
      <c r="Y4732" s="169">
        <v>3712</v>
      </c>
      <c r="Z4732" s="169">
        <v>9051101</v>
      </c>
      <c r="AA4732" s="166">
        <v>2.7883976516463525E-3</v>
      </c>
      <c r="AB4732" s="167" t="s">
        <v>2606</v>
      </c>
      <c r="AC4732" s="168" t="s">
        <v>3171</v>
      </c>
    </row>
    <row r="4733" spans="1:29" x14ac:dyDescent="0.3">
      <c r="A4733" s="156" t="s">
        <v>2813</v>
      </c>
      <c r="B4733" s="157">
        <v>1</v>
      </c>
      <c r="C4733" s="156" t="s">
        <v>1472</v>
      </c>
      <c r="D4733" s="156" t="s">
        <v>263</v>
      </c>
      <c r="E4733" s="156" t="s">
        <v>2722</v>
      </c>
      <c r="F4733" s="159" t="s">
        <v>2595</v>
      </c>
      <c r="G4733" s="156" t="s">
        <v>2596</v>
      </c>
      <c r="H4733" s="160">
        <v>44120</v>
      </c>
      <c r="I4733" s="160">
        <v>44580</v>
      </c>
      <c r="J4733" s="161" t="s">
        <v>2202</v>
      </c>
      <c r="K4733" s="162"/>
      <c r="L4733" s="163" t="s">
        <v>2601</v>
      </c>
      <c r="M4733" s="171">
        <v>0</v>
      </c>
      <c r="N4733" s="164">
        <v>-256</v>
      </c>
      <c r="O4733" s="162"/>
      <c r="P4733" s="160"/>
      <c r="Q4733" s="162"/>
      <c r="R4733" s="164">
        <v>-256</v>
      </c>
      <c r="S4733" s="158" t="s">
        <v>2249</v>
      </c>
      <c r="T4733" s="163"/>
      <c r="U4733" s="161" t="s">
        <v>10</v>
      </c>
      <c r="V4733" s="161" t="s">
        <v>11</v>
      </c>
      <c r="W4733" s="161" t="s">
        <v>1355</v>
      </c>
      <c r="X4733" s="161" t="s">
        <v>1356</v>
      </c>
      <c r="Y4733" s="169">
        <v>2900</v>
      </c>
      <c r="Z4733" s="165">
        <v>9051101</v>
      </c>
      <c r="AA4733" s="166">
        <v>-0.27883976516463499</v>
      </c>
      <c r="AB4733" s="167" t="s">
        <v>4954</v>
      </c>
      <c r="AC4733" s="168" t="s">
        <v>3171</v>
      </c>
    </row>
    <row r="4734" spans="1:29" x14ac:dyDescent="0.3">
      <c r="A4734" s="156" t="s">
        <v>2813</v>
      </c>
      <c r="B4734" s="157">
        <v>1</v>
      </c>
      <c r="C4734" s="158" t="s">
        <v>1472</v>
      </c>
      <c r="D4734" s="158" t="s">
        <v>263</v>
      </c>
      <c r="E4734" s="156" t="s">
        <v>2722</v>
      </c>
      <c r="F4734" s="159" t="s">
        <v>2595</v>
      </c>
      <c r="G4734" s="158" t="s">
        <v>2596</v>
      </c>
      <c r="H4734" s="160">
        <v>44120</v>
      </c>
      <c r="I4734" s="160">
        <v>44580</v>
      </c>
      <c r="J4734" s="161" t="s">
        <v>2202</v>
      </c>
      <c r="K4734" s="162"/>
      <c r="L4734" s="163" t="s">
        <v>2601</v>
      </c>
      <c r="M4734" s="171">
        <v>0</v>
      </c>
      <c r="N4734" s="164">
        <v>-41.31</v>
      </c>
      <c r="O4734" s="162"/>
      <c r="P4734" s="160"/>
      <c r="Q4734" s="162"/>
      <c r="R4734" s="164">
        <v>-41.31</v>
      </c>
      <c r="S4734" s="163" t="s">
        <v>2249</v>
      </c>
      <c r="T4734" s="163"/>
      <c r="U4734" s="161" t="s">
        <v>10</v>
      </c>
      <c r="V4734" s="161" t="s">
        <v>11</v>
      </c>
      <c r="W4734" s="161" t="s">
        <v>1355</v>
      </c>
      <c r="X4734" s="161" t="s">
        <v>1356</v>
      </c>
      <c r="Y4734" s="169">
        <v>3112</v>
      </c>
      <c r="Z4734" s="169">
        <v>9051101</v>
      </c>
      <c r="AA4734" s="166">
        <v>-4.4995588667777697E-2</v>
      </c>
      <c r="AB4734" s="167" t="s">
        <v>4955</v>
      </c>
      <c r="AC4734" s="168" t="s">
        <v>3171</v>
      </c>
    </row>
    <row r="4735" spans="1:29" x14ac:dyDescent="0.3">
      <c r="A4735" s="156" t="s">
        <v>2813</v>
      </c>
      <c r="B4735" s="157">
        <v>1</v>
      </c>
      <c r="C4735" s="156" t="s">
        <v>1472</v>
      </c>
      <c r="D4735" s="158" t="s">
        <v>263</v>
      </c>
      <c r="E4735" s="156" t="s">
        <v>2722</v>
      </c>
      <c r="F4735" s="159" t="s">
        <v>2595</v>
      </c>
      <c r="G4735" s="156" t="s">
        <v>2596</v>
      </c>
      <c r="H4735" s="160">
        <v>44120</v>
      </c>
      <c r="I4735" s="160">
        <v>44580</v>
      </c>
      <c r="J4735" s="161" t="s">
        <v>2202</v>
      </c>
      <c r="K4735" s="173"/>
      <c r="L4735" s="163" t="s">
        <v>2601</v>
      </c>
      <c r="M4735" s="171">
        <v>0</v>
      </c>
      <c r="N4735" s="171">
        <v>-3.51</v>
      </c>
      <c r="O4735" s="162"/>
      <c r="P4735" s="160"/>
      <c r="Q4735" s="162"/>
      <c r="R4735" s="164">
        <v>-3.51</v>
      </c>
      <c r="S4735" s="158" t="s">
        <v>2249</v>
      </c>
      <c r="T4735" s="163"/>
      <c r="U4735" s="161" t="s">
        <v>10</v>
      </c>
      <c r="V4735" s="161" t="s">
        <v>11</v>
      </c>
      <c r="W4735" s="161" t="s">
        <v>1355</v>
      </c>
      <c r="X4735" s="161" t="s">
        <v>1356</v>
      </c>
      <c r="Y4735" s="169">
        <v>3332</v>
      </c>
      <c r="Z4735" s="169">
        <v>9051101</v>
      </c>
      <c r="AA4735" s="166">
        <v>-3.8231545926869898E-3</v>
      </c>
      <c r="AB4735" s="183" t="s">
        <v>4955</v>
      </c>
      <c r="AC4735" s="168" t="s">
        <v>3171</v>
      </c>
    </row>
    <row r="4736" spans="1:29" x14ac:dyDescent="0.3">
      <c r="A4736" s="156" t="s">
        <v>2813</v>
      </c>
      <c r="B4736" s="157">
        <v>1</v>
      </c>
      <c r="C4736" s="158" t="s">
        <v>1472</v>
      </c>
      <c r="D4736" s="156" t="s">
        <v>263</v>
      </c>
      <c r="E4736" s="156" t="s">
        <v>2722</v>
      </c>
      <c r="F4736" s="159" t="s">
        <v>2595</v>
      </c>
      <c r="G4736" s="156" t="s">
        <v>2596</v>
      </c>
      <c r="H4736" s="160">
        <v>44120</v>
      </c>
      <c r="I4736" s="160">
        <v>44580</v>
      </c>
      <c r="J4736" s="161" t="s">
        <v>2202</v>
      </c>
      <c r="K4736" s="162"/>
      <c r="L4736" s="163" t="s">
        <v>2601</v>
      </c>
      <c r="M4736" s="171">
        <v>0</v>
      </c>
      <c r="N4736" s="164">
        <v>-0.12</v>
      </c>
      <c r="O4736" s="162"/>
      <c r="P4736" s="160"/>
      <c r="Q4736" s="162"/>
      <c r="R4736" s="164">
        <v>-0.12</v>
      </c>
      <c r="S4736" s="162" t="s">
        <v>2249</v>
      </c>
      <c r="T4736" s="163"/>
      <c r="U4736" s="161" t="s">
        <v>10</v>
      </c>
      <c r="V4736" s="161" t="s">
        <v>11</v>
      </c>
      <c r="W4736" s="161" t="s">
        <v>1355</v>
      </c>
      <c r="X4736" s="161" t="s">
        <v>1356</v>
      </c>
      <c r="Y4736" s="169">
        <v>3512</v>
      </c>
      <c r="Z4736" s="169">
        <v>9051101</v>
      </c>
      <c r="AA4736" s="166">
        <v>-1.3070613992092301E-4</v>
      </c>
      <c r="AB4736" s="156" t="s">
        <v>4955</v>
      </c>
      <c r="AC4736" s="168" t="s">
        <v>3171</v>
      </c>
    </row>
    <row r="4737" spans="1:29" x14ac:dyDescent="0.3">
      <c r="A4737" s="156" t="s">
        <v>2813</v>
      </c>
      <c r="B4737" s="157">
        <v>1</v>
      </c>
      <c r="C4737" s="158" t="s">
        <v>1472</v>
      </c>
      <c r="D4737" s="158" t="s">
        <v>263</v>
      </c>
      <c r="E4737" s="156" t="s">
        <v>2722</v>
      </c>
      <c r="F4737" s="159" t="s">
        <v>2595</v>
      </c>
      <c r="G4737" s="158" t="s">
        <v>2596</v>
      </c>
      <c r="H4737" s="160">
        <v>44120</v>
      </c>
      <c r="I4737" s="160">
        <v>44580</v>
      </c>
      <c r="J4737" s="161" t="s">
        <v>2202</v>
      </c>
      <c r="K4737" s="162"/>
      <c r="L4737" s="163" t="s">
        <v>2601</v>
      </c>
      <c r="M4737" s="171">
        <v>0</v>
      </c>
      <c r="N4737" s="164">
        <v>-2.56</v>
      </c>
      <c r="O4737" s="162"/>
      <c r="P4737" s="160"/>
      <c r="Q4737" s="162"/>
      <c r="R4737" s="164">
        <v>-2.56</v>
      </c>
      <c r="S4737" s="163" t="s">
        <v>2249</v>
      </c>
      <c r="T4737" s="163"/>
      <c r="U4737" s="161" t="s">
        <v>10</v>
      </c>
      <c r="V4737" s="161" t="s">
        <v>11</v>
      </c>
      <c r="W4737" s="161" t="s">
        <v>1355</v>
      </c>
      <c r="X4737" s="161" t="s">
        <v>1356</v>
      </c>
      <c r="Y4737" s="169">
        <v>3612</v>
      </c>
      <c r="Z4737" s="169">
        <v>9051101</v>
      </c>
      <c r="AA4737" s="166">
        <v>-2.7883976516463499E-3</v>
      </c>
      <c r="AB4737" s="167" t="s">
        <v>4955</v>
      </c>
      <c r="AC4737" s="168" t="s">
        <v>3171</v>
      </c>
    </row>
    <row r="4738" spans="1:29" x14ac:dyDescent="0.3">
      <c r="A4738" s="156" t="s">
        <v>2813</v>
      </c>
      <c r="B4738" s="157">
        <v>1</v>
      </c>
      <c r="C4738" s="158" t="s">
        <v>1472</v>
      </c>
      <c r="D4738" s="158" t="s">
        <v>263</v>
      </c>
      <c r="E4738" s="156" t="s">
        <v>2722</v>
      </c>
      <c r="F4738" s="159" t="s">
        <v>2595</v>
      </c>
      <c r="G4738" s="158" t="s">
        <v>2596</v>
      </c>
      <c r="H4738" s="160">
        <v>44120</v>
      </c>
      <c r="I4738" s="160">
        <v>44580</v>
      </c>
      <c r="J4738" s="161" t="s">
        <v>2202</v>
      </c>
      <c r="K4738" s="162"/>
      <c r="L4738" s="163" t="s">
        <v>2601</v>
      </c>
      <c r="M4738" s="171">
        <v>0</v>
      </c>
      <c r="N4738" s="164">
        <v>-2.56</v>
      </c>
      <c r="O4738" s="162"/>
      <c r="P4738" s="160"/>
      <c r="Q4738" s="162"/>
      <c r="R4738" s="164">
        <v>-2.56</v>
      </c>
      <c r="S4738" s="163" t="s">
        <v>2249</v>
      </c>
      <c r="T4738" s="163"/>
      <c r="U4738" s="161" t="s">
        <v>10</v>
      </c>
      <c r="V4738" s="161" t="s">
        <v>11</v>
      </c>
      <c r="W4738" s="161" t="s">
        <v>1355</v>
      </c>
      <c r="X4738" s="161" t="s">
        <v>1356</v>
      </c>
      <c r="Y4738" s="165">
        <v>3712</v>
      </c>
      <c r="Z4738" s="165">
        <v>9051101</v>
      </c>
      <c r="AA4738" s="166">
        <v>-2.7883976516463499E-3</v>
      </c>
      <c r="AB4738" s="172" t="s">
        <v>4955</v>
      </c>
      <c r="AC4738" s="168" t="s">
        <v>3171</v>
      </c>
    </row>
    <row r="4739" spans="1:29" x14ac:dyDescent="0.3">
      <c r="A4739" s="156" t="s">
        <v>2814</v>
      </c>
      <c r="B4739" s="157">
        <v>1</v>
      </c>
      <c r="C4739" s="158" t="s">
        <v>1472</v>
      </c>
      <c r="D4739" s="158" t="s">
        <v>268</v>
      </c>
      <c r="E4739" s="156" t="s">
        <v>2722</v>
      </c>
      <c r="F4739" s="159" t="s">
        <v>2595</v>
      </c>
      <c r="G4739" s="158" t="s">
        <v>2596</v>
      </c>
      <c r="H4739" s="160">
        <v>44120</v>
      </c>
      <c r="I4739" s="160">
        <v>44287</v>
      </c>
      <c r="J4739" s="161" t="s">
        <v>979</v>
      </c>
      <c r="K4739" s="162"/>
      <c r="L4739" s="163" t="s">
        <v>2601</v>
      </c>
      <c r="M4739" s="171">
        <v>0</v>
      </c>
      <c r="N4739" s="164">
        <v>512</v>
      </c>
      <c r="O4739" s="162"/>
      <c r="P4739" s="160"/>
      <c r="Q4739" s="162"/>
      <c r="R4739" s="164">
        <v>512</v>
      </c>
      <c r="S4739" s="163" t="s">
        <v>2250</v>
      </c>
      <c r="T4739" s="163"/>
      <c r="U4739" s="161" t="s">
        <v>10</v>
      </c>
      <c r="V4739" s="161" t="s">
        <v>11</v>
      </c>
      <c r="W4739" s="161" t="s">
        <v>1355</v>
      </c>
      <c r="X4739" s="161" t="s">
        <v>1356</v>
      </c>
      <c r="Y4739" s="169">
        <v>2900</v>
      </c>
      <c r="Z4739" s="169">
        <v>9221101</v>
      </c>
      <c r="AA4739" s="166">
        <v>0.55767953032927053</v>
      </c>
      <c r="AB4739" s="167" t="s">
        <v>2598</v>
      </c>
      <c r="AC4739" s="168" t="s">
        <v>3242</v>
      </c>
    </row>
    <row r="4740" spans="1:29" x14ac:dyDescent="0.3">
      <c r="A4740" s="156" t="s">
        <v>2814</v>
      </c>
      <c r="B4740" s="157">
        <v>1</v>
      </c>
      <c r="C4740" s="158" t="s">
        <v>1472</v>
      </c>
      <c r="D4740" s="158" t="s">
        <v>268</v>
      </c>
      <c r="E4740" s="156" t="s">
        <v>2722</v>
      </c>
      <c r="F4740" s="159" t="s">
        <v>2595</v>
      </c>
      <c r="G4740" s="158" t="s">
        <v>2596</v>
      </c>
      <c r="H4740" s="160">
        <v>44120</v>
      </c>
      <c r="I4740" s="160">
        <v>44287</v>
      </c>
      <c r="J4740" s="161" t="s">
        <v>979</v>
      </c>
      <c r="K4740" s="162"/>
      <c r="L4740" s="163" t="s">
        <v>2601</v>
      </c>
      <c r="M4740" s="171">
        <v>0</v>
      </c>
      <c r="N4740" s="164">
        <v>82.72</v>
      </c>
      <c r="O4740" s="158"/>
      <c r="P4740" s="160"/>
      <c r="Q4740" s="162"/>
      <c r="R4740" s="164">
        <v>82.72</v>
      </c>
      <c r="S4740" s="163" t="s">
        <v>2250</v>
      </c>
      <c r="T4740" s="163"/>
      <c r="U4740" s="161" t="s">
        <v>10</v>
      </c>
      <c r="V4740" s="161" t="s">
        <v>11</v>
      </c>
      <c r="W4740" s="161" t="s">
        <v>1355</v>
      </c>
      <c r="X4740" s="161" t="s">
        <v>1356</v>
      </c>
      <c r="Y4740" s="165">
        <v>3112</v>
      </c>
      <c r="Z4740" s="165">
        <v>9221101</v>
      </c>
      <c r="AA4740" s="166">
        <v>9.0100099118822774E-2</v>
      </c>
      <c r="AB4740" s="167" t="s">
        <v>2599</v>
      </c>
      <c r="AC4740" s="168" t="s">
        <v>3242</v>
      </c>
    </row>
    <row r="4741" spans="1:29" x14ac:dyDescent="0.3">
      <c r="A4741" s="156" t="s">
        <v>2814</v>
      </c>
      <c r="B4741" s="157">
        <v>1</v>
      </c>
      <c r="C4741" s="158" t="s">
        <v>1472</v>
      </c>
      <c r="D4741" s="158" t="s">
        <v>268</v>
      </c>
      <c r="E4741" s="156" t="s">
        <v>2722</v>
      </c>
      <c r="F4741" s="159" t="s">
        <v>2595</v>
      </c>
      <c r="G4741" s="158" t="s">
        <v>2596</v>
      </c>
      <c r="H4741" s="160">
        <v>44120</v>
      </c>
      <c r="I4741" s="160">
        <v>44287</v>
      </c>
      <c r="J4741" s="161" t="s">
        <v>979</v>
      </c>
      <c r="K4741" s="162"/>
      <c r="L4741" s="163" t="s">
        <v>2601</v>
      </c>
      <c r="M4741" s="171">
        <v>0</v>
      </c>
      <c r="N4741" s="164">
        <v>6.83</v>
      </c>
      <c r="O4741" s="162"/>
      <c r="P4741" s="160"/>
      <c r="Q4741" s="162"/>
      <c r="R4741" s="164">
        <v>6.83</v>
      </c>
      <c r="S4741" s="163" t="s">
        <v>2250</v>
      </c>
      <c r="T4741" s="163"/>
      <c r="U4741" s="161" t="s">
        <v>10</v>
      </c>
      <c r="V4741" s="161" t="s">
        <v>11</v>
      </c>
      <c r="W4741" s="161" t="s">
        <v>1355</v>
      </c>
      <c r="X4741" s="161" t="s">
        <v>1356</v>
      </c>
      <c r="Y4741" s="169">
        <v>3332</v>
      </c>
      <c r="Z4741" s="169">
        <v>9221101</v>
      </c>
      <c r="AA4741" s="166">
        <v>7.4393577971658548E-3</v>
      </c>
      <c r="AB4741" s="174" t="s">
        <v>2599</v>
      </c>
      <c r="AC4741" s="168" t="s">
        <v>3242</v>
      </c>
    </row>
    <row r="4742" spans="1:29" x14ac:dyDescent="0.3">
      <c r="A4742" s="156" t="s">
        <v>2814</v>
      </c>
      <c r="B4742" s="157">
        <v>1</v>
      </c>
      <c r="C4742" s="156" t="s">
        <v>1472</v>
      </c>
      <c r="D4742" s="163" t="s">
        <v>268</v>
      </c>
      <c r="E4742" s="156" t="s">
        <v>2722</v>
      </c>
      <c r="F4742" s="159" t="s">
        <v>2595</v>
      </c>
      <c r="G4742" s="156" t="s">
        <v>2596</v>
      </c>
      <c r="H4742" s="160">
        <v>44120</v>
      </c>
      <c r="I4742" s="160">
        <v>44287</v>
      </c>
      <c r="J4742" s="161" t="s">
        <v>979</v>
      </c>
      <c r="K4742" s="162"/>
      <c r="L4742" s="163" t="s">
        <v>2601</v>
      </c>
      <c r="M4742" s="171">
        <v>0</v>
      </c>
      <c r="N4742" s="164">
        <v>0.24</v>
      </c>
      <c r="O4742" s="162"/>
      <c r="P4742" s="160"/>
      <c r="Q4742" s="162"/>
      <c r="R4742" s="164">
        <v>0.24</v>
      </c>
      <c r="S4742" s="162" t="s">
        <v>2250</v>
      </c>
      <c r="T4742" s="163"/>
      <c r="U4742" s="161" t="s">
        <v>10</v>
      </c>
      <c r="V4742" s="161" t="s">
        <v>11</v>
      </c>
      <c r="W4742" s="161" t="s">
        <v>1355</v>
      </c>
      <c r="X4742" s="161" t="s">
        <v>1356</v>
      </c>
      <c r="Y4742" s="169">
        <v>3512</v>
      </c>
      <c r="Z4742" s="169">
        <v>9221101</v>
      </c>
      <c r="AA4742" s="166">
        <v>2.6141227984184553E-4</v>
      </c>
      <c r="AB4742" s="158" t="s">
        <v>2599</v>
      </c>
      <c r="AC4742" s="168" t="s">
        <v>3242</v>
      </c>
    </row>
    <row r="4743" spans="1:29" x14ac:dyDescent="0.3">
      <c r="A4743" s="156" t="s">
        <v>2814</v>
      </c>
      <c r="B4743" s="157">
        <v>1</v>
      </c>
      <c r="C4743" s="158" t="s">
        <v>1472</v>
      </c>
      <c r="D4743" s="158" t="s">
        <v>268</v>
      </c>
      <c r="E4743" s="156" t="s">
        <v>2722</v>
      </c>
      <c r="F4743" s="159" t="s">
        <v>2595</v>
      </c>
      <c r="G4743" s="158" t="s">
        <v>2596</v>
      </c>
      <c r="H4743" s="160">
        <v>44120</v>
      </c>
      <c r="I4743" s="160">
        <v>44287</v>
      </c>
      <c r="J4743" s="161" t="s">
        <v>979</v>
      </c>
      <c r="K4743" s="162"/>
      <c r="L4743" s="163" t="s">
        <v>2601</v>
      </c>
      <c r="M4743" s="171">
        <v>0</v>
      </c>
      <c r="N4743" s="164">
        <v>5.12</v>
      </c>
      <c r="O4743" s="162"/>
      <c r="P4743" s="160"/>
      <c r="Q4743" s="162"/>
      <c r="R4743" s="164">
        <v>5.12</v>
      </c>
      <c r="S4743" s="163" t="s">
        <v>2250</v>
      </c>
      <c r="T4743" s="163"/>
      <c r="U4743" s="161" t="s">
        <v>10</v>
      </c>
      <c r="V4743" s="161" t="s">
        <v>11</v>
      </c>
      <c r="W4743" s="161" t="s">
        <v>1355</v>
      </c>
      <c r="X4743" s="161" t="s">
        <v>1356</v>
      </c>
      <c r="Y4743" s="165">
        <v>3612</v>
      </c>
      <c r="Z4743" s="165">
        <v>9221101</v>
      </c>
      <c r="AA4743" s="166">
        <v>5.576795303292705E-3</v>
      </c>
      <c r="AB4743" s="183" t="s">
        <v>2599</v>
      </c>
      <c r="AC4743" s="168" t="s">
        <v>3242</v>
      </c>
    </row>
    <row r="4744" spans="1:29" x14ac:dyDescent="0.3">
      <c r="A4744" s="156" t="s">
        <v>2814</v>
      </c>
      <c r="B4744" s="157">
        <v>1</v>
      </c>
      <c r="C4744" s="158" t="s">
        <v>1472</v>
      </c>
      <c r="D4744" s="156" t="s">
        <v>268</v>
      </c>
      <c r="E4744" s="156" t="s">
        <v>2722</v>
      </c>
      <c r="F4744" s="159" t="s">
        <v>2595</v>
      </c>
      <c r="G4744" s="156" t="s">
        <v>2596</v>
      </c>
      <c r="H4744" s="160">
        <v>44120</v>
      </c>
      <c r="I4744" s="160">
        <v>44287</v>
      </c>
      <c r="J4744" s="161" t="s">
        <v>979</v>
      </c>
      <c r="K4744" s="162"/>
      <c r="L4744" s="163" t="s">
        <v>2601</v>
      </c>
      <c r="M4744" s="171">
        <v>0</v>
      </c>
      <c r="N4744" s="164">
        <v>5.12</v>
      </c>
      <c r="O4744" s="162"/>
      <c r="P4744" s="160"/>
      <c r="Q4744" s="162"/>
      <c r="R4744" s="164">
        <v>5.12</v>
      </c>
      <c r="S4744" s="162" t="s">
        <v>2250</v>
      </c>
      <c r="T4744" s="163"/>
      <c r="U4744" s="161" t="s">
        <v>10</v>
      </c>
      <c r="V4744" s="161" t="s">
        <v>11</v>
      </c>
      <c r="W4744" s="161" t="s">
        <v>1355</v>
      </c>
      <c r="X4744" s="161" t="s">
        <v>1356</v>
      </c>
      <c r="Y4744" s="169">
        <v>3712</v>
      </c>
      <c r="Z4744" s="169">
        <v>9221101</v>
      </c>
      <c r="AA4744" s="166">
        <v>5.576795303292705E-3</v>
      </c>
      <c r="AB4744" s="158" t="s">
        <v>2599</v>
      </c>
      <c r="AC4744" s="168" t="s">
        <v>3242</v>
      </c>
    </row>
    <row r="4745" spans="1:29" x14ac:dyDescent="0.3">
      <c r="A4745" s="156" t="s">
        <v>2814</v>
      </c>
      <c r="B4745" s="157">
        <v>1</v>
      </c>
      <c r="C4745" s="158" t="s">
        <v>1472</v>
      </c>
      <c r="D4745" s="156" t="s">
        <v>268</v>
      </c>
      <c r="E4745" s="156" t="s">
        <v>2722</v>
      </c>
      <c r="F4745" s="159" t="s">
        <v>2595</v>
      </c>
      <c r="G4745" s="158" t="s">
        <v>2596</v>
      </c>
      <c r="H4745" s="160">
        <v>44120</v>
      </c>
      <c r="I4745" s="160">
        <v>44580</v>
      </c>
      <c r="J4745" s="161" t="s">
        <v>2202</v>
      </c>
      <c r="K4745" s="162"/>
      <c r="L4745" s="158" t="s">
        <v>2601</v>
      </c>
      <c r="M4745" s="171">
        <v>0</v>
      </c>
      <c r="N4745" s="170">
        <v>-512</v>
      </c>
      <c r="O4745" s="162"/>
      <c r="P4745" s="160"/>
      <c r="Q4745" s="162"/>
      <c r="R4745" s="170">
        <v>-512</v>
      </c>
      <c r="S4745" s="158" t="s">
        <v>2250</v>
      </c>
      <c r="T4745" s="162"/>
      <c r="U4745" s="161" t="s">
        <v>10</v>
      </c>
      <c r="V4745" s="161" t="s">
        <v>11</v>
      </c>
      <c r="W4745" s="161" t="s">
        <v>1355</v>
      </c>
      <c r="X4745" s="161" t="s">
        <v>1356</v>
      </c>
      <c r="Y4745" s="165">
        <v>2900</v>
      </c>
      <c r="Z4745" s="165">
        <v>9221101</v>
      </c>
      <c r="AA4745" s="166">
        <v>-0.55767953032927098</v>
      </c>
      <c r="AB4745" s="158" t="s">
        <v>4956</v>
      </c>
      <c r="AC4745" s="168" t="s">
        <v>3242</v>
      </c>
    </row>
    <row r="4746" spans="1:29" x14ac:dyDescent="0.3">
      <c r="A4746" s="156" t="s">
        <v>2814</v>
      </c>
      <c r="B4746" s="157">
        <v>1</v>
      </c>
      <c r="C4746" s="158" t="s">
        <v>1472</v>
      </c>
      <c r="D4746" s="156" t="s">
        <v>268</v>
      </c>
      <c r="E4746" s="156" t="s">
        <v>2722</v>
      </c>
      <c r="F4746" s="159" t="s">
        <v>2595</v>
      </c>
      <c r="G4746" s="156" t="s">
        <v>2596</v>
      </c>
      <c r="H4746" s="160">
        <v>44120</v>
      </c>
      <c r="I4746" s="160">
        <v>44580</v>
      </c>
      <c r="J4746" s="161" t="s">
        <v>2202</v>
      </c>
      <c r="K4746" s="173"/>
      <c r="L4746" s="158" t="s">
        <v>2601</v>
      </c>
      <c r="M4746" s="171">
        <v>0</v>
      </c>
      <c r="N4746" s="171">
        <v>-82.72</v>
      </c>
      <c r="O4746" s="162"/>
      <c r="P4746" s="160"/>
      <c r="Q4746" s="162"/>
      <c r="R4746" s="164">
        <v>-82.72</v>
      </c>
      <c r="S4746" s="162" t="s">
        <v>2250</v>
      </c>
      <c r="T4746" s="163"/>
      <c r="U4746" s="161" t="s">
        <v>10</v>
      </c>
      <c r="V4746" s="161" t="s">
        <v>11</v>
      </c>
      <c r="W4746" s="161" t="s">
        <v>1355</v>
      </c>
      <c r="X4746" s="161" t="s">
        <v>1356</v>
      </c>
      <c r="Y4746" s="169">
        <v>3112</v>
      </c>
      <c r="Z4746" s="169">
        <v>9221101</v>
      </c>
      <c r="AA4746" s="166">
        <v>-9.0100099118822802E-2</v>
      </c>
      <c r="AB4746" s="158" t="s">
        <v>4957</v>
      </c>
      <c r="AC4746" s="168" t="s">
        <v>3242</v>
      </c>
    </row>
    <row r="4747" spans="1:29" x14ac:dyDescent="0.3">
      <c r="A4747" s="156" t="s">
        <v>2814</v>
      </c>
      <c r="B4747" s="157">
        <v>1</v>
      </c>
      <c r="C4747" s="158" t="s">
        <v>1472</v>
      </c>
      <c r="D4747" s="156" t="s">
        <v>268</v>
      </c>
      <c r="E4747" s="156" t="s">
        <v>2722</v>
      </c>
      <c r="F4747" s="159" t="s">
        <v>2595</v>
      </c>
      <c r="G4747" s="156" t="s">
        <v>2596</v>
      </c>
      <c r="H4747" s="160">
        <v>44120</v>
      </c>
      <c r="I4747" s="160">
        <v>44580</v>
      </c>
      <c r="J4747" s="161" t="s">
        <v>2202</v>
      </c>
      <c r="K4747" s="162"/>
      <c r="L4747" s="163" t="s">
        <v>2601</v>
      </c>
      <c r="M4747" s="171">
        <v>0</v>
      </c>
      <c r="N4747" s="164">
        <v>-6.83</v>
      </c>
      <c r="O4747" s="162"/>
      <c r="P4747" s="160"/>
      <c r="Q4747" s="162"/>
      <c r="R4747" s="164">
        <v>-6.83</v>
      </c>
      <c r="S4747" s="158" t="s">
        <v>2250</v>
      </c>
      <c r="T4747" s="163"/>
      <c r="U4747" s="161" t="s">
        <v>10</v>
      </c>
      <c r="V4747" s="161" t="s">
        <v>11</v>
      </c>
      <c r="W4747" s="161" t="s">
        <v>1355</v>
      </c>
      <c r="X4747" s="161" t="s">
        <v>1356</v>
      </c>
      <c r="Y4747" s="169">
        <v>3332</v>
      </c>
      <c r="Z4747" s="169">
        <v>9221101</v>
      </c>
      <c r="AA4747" s="166">
        <v>-7.43935779716586E-3</v>
      </c>
      <c r="AB4747" s="158" t="s">
        <v>4957</v>
      </c>
      <c r="AC4747" s="168" t="s">
        <v>3242</v>
      </c>
    </row>
    <row r="4748" spans="1:29" x14ac:dyDescent="0.3">
      <c r="A4748" s="156" t="s">
        <v>2814</v>
      </c>
      <c r="B4748" s="157">
        <v>1</v>
      </c>
      <c r="C4748" s="158" t="s">
        <v>1472</v>
      </c>
      <c r="D4748" s="158" t="s">
        <v>268</v>
      </c>
      <c r="E4748" s="156" t="s">
        <v>2722</v>
      </c>
      <c r="F4748" s="159" t="s">
        <v>2595</v>
      </c>
      <c r="G4748" s="158" t="s">
        <v>2596</v>
      </c>
      <c r="H4748" s="160">
        <v>44120</v>
      </c>
      <c r="I4748" s="160">
        <v>44580</v>
      </c>
      <c r="J4748" s="161" t="s">
        <v>2202</v>
      </c>
      <c r="K4748" s="162"/>
      <c r="L4748" s="163" t="s">
        <v>2601</v>
      </c>
      <c r="M4748" s="171">
        <v>0</v>
      </c>
      <c r="N4748" s="164">
        <v>-0.24</v>
      </c>
      <c r="O4748" s="162"/>
      <c r="P4748" s="160"/>
      <c r="Q4748" s="162"/>
      <c r="R4748" s="164">
        <v>-0.24</v>
      </c>
      <c r="S4748" s="163" t="s">
        <v>2250</v>
      </c>
      <c r="T4748" s="163"/>
      <c r="U4748" s="161" t="s">
        <v>10</v>
      </c>
      <c r="V4748" s="161" t="s">
        <v>11</v>
      </c>
      <c r="W4748" s="161" t="s">
        <v>1355</v>
      </c>
      <c r="X4748" s="161" t="s">
        <v>1356</v>
      </c>
      <c r="Y4748" s="169">
        <v>3512</v>
      </c>
      <c r="Z4748" s="169">
        <v>9221101</v>
      </c>
      <c r="AA4748" s="166">
        <v>-2.6141227984184602E-4</v>
      </c>
      <c r="AB4748" s="167" t="s">
        <v>4957</v>
      </c>
      <c r="AC4748" s="168" t="s">
        <v>3242</v>
      </c>
    </row>
    <row r="4749" spans="1:29" x14ac:dyDescent="0.3">
      <c r="A4749" s="156" t="s">
        <v>2814</v>
      </c>
      <c r="B4749" s="157">
        <v>1</v>
      </c>
      <c r="C4749" s="156" t="s">
        <v>1472</v>
      </c>
      <c r="D4749" s="158" t="s">
        <v>268</v>
      </c>
      <c r="E4749" s="156" t="s">
        <v>2722</v>
      </c>
      <c r="F4749" s="159" t="s">
        <v>2595</v>
      </c>
      <c r="G4749" s="156" t="s">
        <v>2596</v>
      </c>
      <c r="H4749" s="160">
        <v>44120</v>
      </c>
      <c r="I4749" s="160">
        <v>44580</v>
      </c>
      <c r="J4749" s="161" t="s">
        <v>2202</v>
      </c>
      <c r="K4749" s="162"/>
      <c r="L4749" s="163" t="s">
        <v>2601</v>
      </c>
      <c r="M4749" s="171">
        <v>0</v>
      </c>
      <c r="N4749" s="164">
        <v>-5.12</v>
      </c>
      <c r="O4749" s="162"/>
      <c r="P4749" s="160"/>
      <c r="Q4749" s="162"/>
      <c r="R4749" s="164">
        <v>-5.12</v>
      </c>
      <c r="S4749" s="162" t="s">
        <v>2250</v>
      </c>
      <c r="T4749" s="163"/>
      <c r="U4749" s="161" t="s">
        <v>10</v>
      </c>
      <c r="V4749" s="161" t="s">
        <v>11</v>
      </c>
      <c r="W4749" s="161" t="s">
        <v>1355</v>
      </c>
      <c r="X4749" s="161" t="s">
        <v>1356</v>
      </c>
      <c r="Y4749" s="169">
        <v>3612</v>
      </c>
      <c r="Z4749" s="169">
        <v>9221101</v>
      </c>
      <c r="AA4749" s="166">
        <v>-5.5767953032927102E-3</v>
      </c>
      <c r="AB4749" s="158" t="s">
        <v>4957</v>
      </c>
      <c r="AC4749" s="168" t="s">
        <v>3242</v>
      </c>
    </row>
    <row r="4750" spans="1:29" x14ac:dyDescent="0.3">
      <c r="A4750" s="156" t="s">
        <v>2814</v>
      </c>
      <c r="B4750" s="157">
        <v>1</v>
      </c>
      <c r="C4750" s="158" t="s">
        <v>1472</v>
      </c>
      <c r="D4750" s="158" t="s">
        <v>268</v>
      </c>
      <c r="E4750" s="156" t="s">
        <v>2722</v>
      </c>
      <c r="F4750" s="159" t="s">
        <v>2595</v>
      </c>
      <c r="G4750" s="156" t="s">
        <v>2596</v>
      </c>
      <c r="H4750" s="160">
        <v>44120</v>
      </c>
      <c r="I4750" s="160">
        <v>44580</v>
      </c>
      <c r="J4750" s="161" t="s">
        <v>2202</v>
      </c>
      <c r="K4750" s="173"/>
      <c r="L4750" s="158" t="s">
        <v>2601</v>
      </c>
      <c r="M4750" s="171">
        <v>0</v>
      </c>
      <c r="N4750" s="171">
        <v>-5.12</v>
      </c>
      <c r="O4750" s="162"/>
      <c r="P4750" s="160"/>
      <c r="Q4750" s="162"/>
      <c r="R4750" s="164">
        <v>-5.12</v>
      </c>
      <c r="S4750" s="163" t="s">
        <v>2250</v>
      </c>
      <c r="T4750" s="163"/>
      <c r="U4750" s="161" t="s">
        <v>10</v>
      </c>
      <c r="V4750" s="161" t="s">
        <v>11</v>
      </c>
      <c r="W4750" s="161" t="s">
        <v>1355</v>
      </c>
      <c r="X4750" s="161" t="s">
        <v>1356</v>
      </c>
      <c r="Y4750" s="169">
        <v>3712</v>
      </c>
      <c r="Z4750" s="165">
        <v>9221101</v>
      </c>
      <c r="AA4750" s="166">
        <v>-5.5767953032927102E-3</v>
      </c>
      <c r="AB4750" s="167" t="s">
        <v>4957</v>
      </c>
      <c r="AC4750" s="168" t="s">
        <v>3242</v>
      </c>
    </row>
    <row r="4751" spans="1:29" x14ac:dyDescent="0.3">
      <c r="A4751" s="156" t="s">
        <v>2814</v>
      </c>
      <c r="B4751" s="157">
        <v>1</v>
      </c>
      <c r="C4751" s="158" t="s">
        <v>1472</v>
      </c>
      <c r="D4751" s="158" t="s">
        <v>268</v>
      </c>
      <c r="E4751" s="156" t="s">
        <v>2722</v>
      </c>
      <c r="F4751" s="159" t="s">
        <v>2595</v>
      </c>
      <c r="G4751" s="158" t="s">
        <v>2596</v>
      </c>
      <c r="H4751" s="160">
        <v>44120</v>
      </c>
      <c r="I4751" s="160">
        <v>44319</v>
      </c>
      <c r="J4751" s="161" t="s">
        <v>979</v>
      </c>
      <c r="K4751" s="162"/>
      <c r="L4751" s="163" t="s">
        <v>2602</v>
      </c>
      <c r="M4751" s="171">
        <v>0</v>
      </c>
      <c r="N4751" s="164">
        <v>1856</v>
      </c>
      <c r="O4751" s="162"/>
      <c r="P4751" s="160"/>
      <c r="Q4751" s="162"/>
      <c r="R4751" s="164">
        <v>1856</v>
      </c>
      <c r="S4751" s="163" t="s">
        <v>2250</v>
      </c>
      <c r="T4751" s="163"/>
      <c r="U4751" s="161" t="s">
        <v>10</v>
      </c>
      <c r="V4751" s="161" t="s">
        <v>11</v>
      </c>
      <c r="W4751" s="161" t="s">
        <v>1355</v>
      </c>
      <c r="X4751" s="161" t="s">
        <v>1356</v>
      </c>
      <c r="Y4751" s="169">
        <v>2900</v>
      </c>
      <c r="Z4751" s="169">
        <v>9221101</v>
      </c>
      <c r="AA4751" s="166">
        <v>0.83622437485920231</v>
      </c>
      <c r="AB4751" s="167" t="s">
        <v>2598</v>
      </c>
      <c r="AC4751" s="168" t="s">
        <v>3242</v>
      </c>
    </row>
    <row r="4752" spans="1:29" x14ac:dyDescent="0.3">
      <c r="A4752" s="156" t="s">
        <v>2814</v>
      </c>
      <c r="B4752" s="157">
        <v>1</v>
      </c>
      <c r="C4752" s="158" t="s">
        <v>1472</v>
      </c>
      <c r="D4752" s="158" t="s">
        <v>268</v>
      </c>
      <c r="E4752" s="156" t="s">
        <v>2722</v>
      </c>
      <c r="F4752" s="159" t="s">
        <v>2595</v>
      </c>
      <c r="G4752" s="158" t="s">
        <v>2596</v>
      </c>
      <c r="H4752" s="160">
        <v>44120</v>
      </c>
      <c r="I4752" s="160">
        <v>44319</v>
      </c>
      <c r="J4752" s="161" t="s">
        <v>979</v>
      </c>
      <c r="K4752" s="162"/>
      <c r="L4752" s="163" t="s">
        <v>2602</v>
      </c>
      <c r="M4752" s="171">
        <v>0</v>
      </c>
      <c r="N4752" s="164">
        <v>299.64999999999998</v>
      </c>
      <c r="O4752" s="162"/>
      <c r="P4752" s="160"/>
      <c r="Q4752" s="162"/>
      <c r="R4752" s="164">
        <v>299.64999999999998</v>
      </c>
      <c r="S4752" s="163" t="s">
        <v>2250</v>
      </c>
      <c r="T4752" s="163"/>
      <c r="U4752" s="161" t="s">
        <v>10</v>
      </c>
      <c r="V4752" s="161" t="s">
        <v>11</v>
      </c>
      <c r="W4752" s="161" t="s">
        <v>1355</v>
      </c>
      <c r="X4752" s="161" t="s">
        <v>1356</v>
      </c>
      <c r="Y4752" s="169">
        <v>3112</v>
      </c>
      <c r="Z4752" s="169">
        <v>9221101</v>
      </c>
      <c r="AA4752" s="166">
        <v>0.13500788465870689</v>
      </c>
      <c r="AB4752" s="167" t="s">
        <v>2599</v>
      </c>
      <c r="AC4752" s="168" t="s">
        <v>3242</v>
      </c>
    </row>
    <row r="4753" spans="1:29" x14ac:dyDescent="0.3">
      <c r="A4753" s="156" t="s">
        <v>2814</v>
      </c>
      <c r="B4753" s="157">
        <v>1</v>
      </c>
      <c r="C4753" s="158" t="s">
        <v>1472</v>
      </c>
      <c r="D4753" s="158" t="s">
        <v>268</v>
      </c>
      <c r="E4753" s="156" t="s">
        <v>2722</v>
      </c>
      <c r="F4753" s="159" t="s">
        <v>2595</v>
      </c>
      <c r="G4753" s="156" t="s">
        <v>2596</v>
      </c>
      <c r="H4753" s="160">
        <v>44120</v>
      </c>
      <c r="I4753" s="160">
        <v>44319</v>
      </c>
      <c r="J4753" s="161" t="s">
        <v>979</v>
      </c>
      <c r="K4753" s="162"/>
      <c r="L4753" s="163" t="s">
        <v>2602</v>
      </c>
      <c r="M4753" s="171">
        <v>0</v>
      </c>
      <c r="N4753" s="164">
        <v>25.87</v>
      </c>
      <c r="O4753" s="162"/>
      <c r="P4753" s="160"/>
      <c r="Q4753" s="162"/>
      <c r="R4753" s="164">
        <v>25.87</v>
      </c>
      <c r="S4753" s="158" t="s">
        <v>2250</v>
      </c>
      <c r="T4753" s="163"/>
      <c r="U4753" s="161" t="s">
        <v>10</v>
      </c>
      <c r="V4753" s="161" t="s">
        <v>11</v>
      </c>
      <c r="W4753" s="161" t="s">
        <v>1355</v>
      </c>
      <c r="X4753" s="161" t="s">
        <v>1356</v>
      </c>
      <c r="Y4753" s="169">
        <v>3332</v>
      </c>
      <c r="Z4753" s="165">
        <v>9221101</v>
      </c>
      <c r="AA4753" s="166">
        <v>1.1655778328452352E-2</v>
      </c>
      <c r="AB4753" s="158" t="s">
        <v>2599</v>
      </c>
      <c r="AC4753" s="168" t="s">
        <v>3242</v>
      </c>
    </row>
    <row r="4754" spans="1:29" x14ac:dyDescent="0.3">
      <c r="A4754" s="156" t="s">
        <v>2814</v>
      </c>
      <c r="B4754" s="157">
        <v>1</v>
      </c>
      <c r="C4754" s="158" t="s">
        <v>1472</v>
      </c>
      <c r="D4754" s="158" t="s">
        <v>268</v>
      </c>
      <c r="E4754" s="156" t="s">
        <v>2722</v>
      </c>
      <c r="F4754" s="159" t="s">
        <v>2595</v>
      </c>
      <c r="G4754" s="158" t="s">
        <v>2596</v>
      </c>
      <c r="H4754" s="160">
        <v>44120</v>
      </c>
      <c r="I4754" s="160">
        <v>44319</v>
      </c>
      <c r="J4754" s="161" t="s">
        <v>979</v>
      </c>
      <c r="K4754" s="162"/>
      <c r="L4754" s="163" t="s">
        <v>2602</v>
      </c>
      <c r="M4754" s="171">
        <v>0</v>
      </c>
      <c r="N4754" s="164">
        <v>0.88</v>
      </c>
      <c r="O4754" s="162"/>
      <c r="P4754" s="160"/>
      <c r="Q4754" s="162"/>
      <c r="R4754" s="164">
        <v>0.88</v>
      </c>
      <c r="S4754" s="163" t="s">
        <v>2250</v>
      </c>
      <c r="T4754" s="163"/>
      <c r="U4754" s="161" t="s">
        <v>10</v>
      </c>
      <c r="V4754" s="161" t="s">
        <v>11</v>
      </c>
      <c r="W4754" s="161" t="s">
        <v>1355</v>
      </c>
      <c r="X4754" s="161" t="s">
        <v>1356</v>
      </c>
      <c r="Y4754" s="169">
        <v>3512</v>
      </c>
      <c r="Z4754" s="165">
        <v>9221101</v>
      </c>
      <c r="AA4754" s="166">
        <v>3.9648569497634592E-4</v>
      </c>
      <c r="AB4754" s="167" t="s">
        <v>2599</v>
      </c>
      <c r="AC4754" s="168" t="s">
        <v>3242</v>
      </c>
    </row>
    <row r="4755" spans="1:29" x14ac:dyDescent="0.3">
      <c r="A4755" s="156" t="s">
        <v>2814</v>
      </c>
      <c r="B4755" s="157">
        <v>1</v>
      </c>
      <c r="C4755" s="158" t="s">
        <v>1472</v>
      </c>
      <c r="D4755" s="156" t="s">
        <v>268</v>
      </c>
      <c r="E4755" s="156" t="s">
        <v>2722</v>
      </c>
      <c r="F4755" s="156" t="s">
        <v>2595</v>
      </c>
      <c r="G4755" s="158" t="s">
        <v>2596</v>
      </c>
      <c r="H4755" s="160">
        <v>44120</v>
      </c>
      <c r="I4755" s="160">
        <v>44319</v>
      </c>
      <c r="J4755" s="161" t="s">
        <v>979</v>
      </c>
      <c r="K4755" s="162"/>
      <c r="L4755" s="158" t="s">
        <v>2602</v>
      </c>
      <c r="M4755" s="171">
        <v>0</v>
      </c>
      <c r="N4755" s="170">
        <v>18.55</v>
      </c>
      <c r="O4755" s="162"/>
      <c r="P4755" s="160"/>
      <c r="Q4755" s="162"/>
      <c r="R4755" s="170">
        <v>18.55</v>
      </c>
      <c r="S4755" s="163" t="s">
        <v>2250</v>
      </c>
      <c r="T4755" s="162"/>
      <c r="U4755" s="161" t="s">
        <v>10</v>
      </c>
      <c r="V4755" s="161" t="s">
        <v>11</v>
      </c>
      <c r="W4755" s="161" t="s">
        <v>1355</v>
      </c>
      <c r="X4755" s="161" t="s">
        <v>1356</v>
      </c>
      <c r="Y4755" s="165">
        <v>3612</v>
      </c>
      <c r="Z4755" s="165">
        <v>9221101</v>
      </c>
      <c r="AA4755" s="166">
        <v>8.3577382293309292E-3</v>
      </c>
      <c r="AB4755" s="158" t="s">
        <v>2599</v>
      </c>
      <c r="AC4755" s="168" t="s">
        <v>3242</v>
      </c>
    </row>
    <row r="4756" spans="1:29" x14ac:dyDescent="0.3">
      <c r="A4756" s="156" t="s">
        <v>2814</v>
      </c>
      <c r="B4756" s="157">
        <v>1</v>
      </c>
      <c r="C4756" s="158" t="s">
        <v>1472</v>
      </c>
      <c r="D4756" s="158" t="s">
        <v>268</v>
      </c>
      <c r="E4756" s="156" t="s">
        <v>2722</v>
      </c>
      <c r="F4756" s="159" t="s">
        <v>2595</v>
      </c>
      <c r="G4756" s="158" t="s">
        <v>2596</v>
      </c>
      <c r="H4756" s="160">
        <v>44120</v>
      </c>
      <c r="I4756" s="160">
        <v>44319</v>
      </c>
      <c r="J4756" s="161" t="s">
        <v>979</v>
      </c>
      <c r="K4756" s="162"/>
      <c r="L4756" s="163" t="s">
        <v>2602</v>
      </c>
      <c r="M4756" s="171">
        <v>0</v>
      </c>
      <c r="N4756" s="164">
        <v>18.55</v>
      </c>
      <c r="O4756" s="162"/>
      <c r="P4756" s="160"/>
      <c r="Q4756" s="162"/>
      <c r="R4756" s="164">
        <v>18.55</v>
      </c>
      <c r="S4756" s="163" t="s">
        <v>2250</v>
      </c>
      <c r="T4756" s="163"/>
      <c r="U4756" s="161" t="s">
        <v>10</v>
      </c>
      <c r="V4756" s="161" t="s">
        <v>11</v>
      </c>
      <c r="W4756" s="161" t="s">
        <v>1355</v>
      </c>
      <c r="X4756" s="161" t="s">
        <v>1356</v>
      </c>
      <c r="Y4756" s="169">
        <v>3712</v>
      </c>
      <c r="Z4756" s="169">
        <v>9221101</v>
      </c>
      <c r="AA4756" s="166">
        <v>8.3577382293309292E-3</v>
      </c>
      <c r="AB4756" s="167" t="s">
        <v>2599</v>
      </c>
      <c r="AC4756" s="168" t="s">
        <v>3242</v>
      </c>
    </row>
    <row r="4757" spans="1:29" x14ac:dyDescent="0.3">
      <c r="A4757" s="156" t="s">
        <v>2814</v>
      </c>
      <c r="B4757" s="157">
        <v>1</v>
      </c>
      <c r="C4757" s="158" t="s">
        <v>1472</v>
      </c>
      <c r="D4757" s="156" t="s">
        <v>268</v>
      </c>
      <c r="E4757" s="156" t="s">
        <v>2722</v>
      </c>
      <c r="F4757" s="156" t="s">
        <v>2595</v>
      </c>
      <c r="G4757" s="158" t="s">
        <v>2596</v>
      </c>
      <c r="H4757" s="160">
        <v>44120</v>
      </c>
      <c r="I4757" s="160">
        <v>44580</v>
      </c>
      <c r="J4757" s="161" t="s">
        <v>2202</v>
      </c>
      <c r="K4757" s="162"/>
      <c r="L4757" s="163" t="s">
        <v>2602</v>
      </c>
      <c r="M4757" s="171">
        <v>0</v>
      </c>
      <c r="N4757" s="170">
        <v>-1856</v>
      </c>
      <c r="O4757" s="162"/>
      <c r="P4757" s="160"/>
      <c r="Q4757" s="162"/>
      <c r="R4757" s="171">
        <v>-1856</v>
      </c>
      <c r="S4757" s="158" t="s">
        <v>2250</v>
      </c>
      <c r="T4757" s="162"/>
      <c r="U4757" s="161" t="s">
        <v>10</v>
      </c>
      <c r="V4757" s="161" t="s">
        <v>11</v>
      </c>
      <c r="W4757" s="161" t="s">
        <v>1355</v>
      </c>
      <c r="X4757" s="161" t="s">
        <v>1356</v>
      </c>
      <c r="Y4757" s="165">
        <v>2900</v>
      </c>
      <c r="Z4757" s="169">
        <v>9221101</v>
      </c>
      <c r="AA4757" s="166">
        <v>-0.83622437485920198</v>
      </c>
      <c r="AB4757" s="185" t="s">
        <v>4956</v>
      </c>
      <c r="AC4757" s="168" t="s">
        <v>3242</v>
      </c>
    </row>
    <row r="4758" spans="1:29" x14ac:dyDescent="0.3">
      <c r="A4758" s="156" t="s">
        <v>2814</v>
      </c>
      <c r="B4758" s="157">
        <v>1</v>
      </c>
      <c r="C4758" s="158" t="s">
        <v>1472</v>
      </c>
      <c r="D4758" s="156" t="s">
        <v>268</v>
      </c>
      <c r="E4758" s="156" t="s">
        <v>2722</v>
      </c>
      <c r="F4758" s="156" t="s">
        <v>2595</v>
      </c>
      <c r="G4758" s="158" t="s">
        <v>2596</v>
      </c>
      <c r="H4758" s="160">
        <v>44120</v>
      </c>
      <c r="I4758" s="160">
        <v>44580</v>
      </c>
      <c r="J4758" s="161" t="s">
        <v>2202</v>
      </c>
      <c r="K4758" s="162"/>
      <c r="L4758" s="163" t="s">
        <v>2602</v>
      </c>
      <c r="M4758" s="171">
        <v>0</v>
      </c>
      <c r="N4758" s="170">
        <v>-299.64999999999998</v>
      </c>
      <c r="O4758" s="162"/>
      <c r="P4758" s="160"/>
      <c r="Q4758" s="162"/>
      <c r="R4758" s="171">
        <v>-299.64999999999998</v>
      </c>
      <c r="S4758" s="158" t="s">
        <v>2250</v>
      </c>
      <c r="T4758" s="162"/>
      <c r="U4758" s="161" t="s">
        <v>10</v>
      </c>
      <c r="V4758" s="161" t="s">
        <v>11</v>
      </c>
      <c r="W4758" s="161" t="s">
        <v>1355</v>
      </c>
      <c r="X4758" s="161" t="s">
        <v>1356</v>
      </c>
      <c r="Y4758" s="165">
        <v>3112</v>
      </c>
      <c r="Z4758" s="169">
        <v>9221101</v>
      </c>
      <c r="AA4758" s="166">
        <v>-0.135007884658707</v>
      </c>
      <c r="AB4758" s="185" t="s">
        <v>4957</v>
      </c>
      <c r="AC4758" s="168" t="s">
        <v>3242</v>
      </c>
    </row>
    <row r="4759" spans="1:29" x14ac:dyDescent="0.3">
      <c r="A4759" s="156" t="s">
        <v>2814</v>
      </c>
      <c r="B4759" s="157">
        <v>1</v>
      </c>
      <c r="C4759" s="158" t="s">
        <v>1472</v>
      </c>
      <c r="D4759" s="158" t="s">
        <v>268</v>
      </c>
      <c r="E4759" s="156" t="s">
        <v>2722</v>
      </c>
      <c r="F4759" s="159" t="s">
        <v>2595</v>
      </c>
      <c r="G4759" s="158" t="s">
        <v>2596</v>
      </c>
      <c r="H4759" s="160">
        <v>44120</v>
      </c>
      <c r="I4759" s="160">
        <v>44580</v>
      </c>
      <c r="J4759" s="161" t="s">
        <v>2202</v>
      </c>
      <c r="K4759" s="162"/>
      <c r="L4759" s="163" t="s">
        <v>2602</v>
      </c>
      <c r="M4759" s="171">
        <v>0</v>
      </c>
      <c r="N4759" s="164">
        <v>-25.87</v>
      </c>
      <c r="O4759" s="162"/>
      <c r="P4759" s="160"/>
      <c r="Q4759" s="162"/>
      <c r="R4759" s="164">
        <v>-25.87</v>
      </c>
      <c r="S4759" s="158" t="s">
        <v>2250</v>
      </c>
      <c r="T4759" s="163"/>
      <c r="U4759" s="161" t="s">
        <v>10</v>
      </c>
      <c r="V4759" s="161" t="s">
        <v>11</v>
      </c>
      <c r="W4759" s="161" t="s">
        <v>1355</v>
      </c>
      <c r="X4759" s="161" t="s">
        <v>1356</v>
      </c>
      <c r="Y4759" s="169">
        <v>3332</v>
      </c>
      <c r="Z4759" s="169">
        <v>9221101</v>
      </c>
      <c r="AA4759" s="166">
        <v>-1.1655778328452399E-2</v>
      </c>
      <c r="AB4759" s="167" t="s">
        <v>4957</v>
      </c>
      <c r="AC4759" s="168" t="s">
        <v>3242</v>
      </c>
    </row>
    <row r="4760" spans="1:29" x14ac:dyDescent="0.3">
      <c r="A4760" s="156" t="s">
        <v>2814</v>
      </c>
      <c r="B4760" s="157">
        <v>1</v>
      </c>
      <c r="C4760" s="158" t="s">
        <v>1472</v>
      </c>
      <c r="D4760" s="158" t="s">
        <v>268</v>
      </c>
      <c r="E4760" s="156" t="s">
        <v>2722</v>
      </c>
      <c r="F4760" s="159" t="s">
        <v>2595</v>
      </c>
      <c r="G4760" s="158" t="s">
        <v>2596</v>
      </c>
      <c r="H4760" s="160">
        <v>44120</v>
      </c>
      <c r="I4760" s="160">
        <v>44580</v>
      </c>
      <c r="J4760" s="161" t="s">
        <v>2202</v>
      </c>
      <c r="K4760" s="162"/>
      <c r="L4760" s="163" t="s">
        <v>2602</v>
      </c>
      <c r="M4760" s="171">
        <v>0</v>
      </c>
      <c r="N4760" s="164">
        <v>-0.88</v>
      </c>
      <c r="O4760" s="162"/>
      <c r="P4760" s="160"/>
      <c r="Q4760" s="162"/>
      <c r="R4760" s="164">
        <v>-0.88</v>
      </c>
      <c r="S4760" s="158" t="s">
        <v>2250</v>
      </c>
      <c r="T4760" s="163"/>
      <c r="U4760" s="161" t="s">
        <v>10</v>
      </c>
      <c r="V4760" s="161" t="s">
        <v>11</v>
      </c>
      <c r="W4760" s="161" t="s">
        <v>1355</v>
      </c>
      <c r="X4760" s="161" t="s">
        <v>1356</v>
      </c>
      <c r="Y4760" s="169">
        <v>3512</v>
      </c>
      <c r="Z4760" s="169">
        <v>9221101</v>
      </c>
      <c r="AA4760" s="166">
        <v>-3.9648569497634603E-4</v>
      </c>
      <c r="AB4760" s="167" t="s">
        <v>4957</v>
      </c>
      <c r="AC4760" s="168" t="s">
        <v>3242</v>
      </c>
    </row>
    <row r="4761" spans="1:29" x14ac:dyDescent="0.3">
      <c r="A4761" s="156" t="s">
        <v>2814</v>
      </c>
      <c r="B4761" s="157">
        <v>1</v>
      </c>
      <c r="C4761" s="158" t="s">
        <v>1472</v>
      </c>
      <c r="D4761" s="158" t="s">
        <v>268</v>
      </c>
      <c r="E4761" s="156" t="s">
        <v>2722</v>
      </c>
      <c r="F4761" s="159" t="s">
        <v>2595</v>
      </c>
      <c r="G4761" s="158" t="s">
        <v>2596</v>
      </c>
      <c r="H4761" s="160">
        <v>44120</v>
      </c>
      <c r="I4761" s="160">
        <v>44580</v>
      </c>
      <c r="J4761" s="161" t="s">
        <v>2202</v>
      </c>
      <c r="K4761" s="162"/>
      <c r="L4761" s="163" t="s">
        <v>2602</v>
      </c>
      <c r="M4761" s="171">
        <v>0</v>
      </c>
      <c r="N4761" s="164">
        <v>-18.55</v>
      </c>
      <c r="O4761" s="162"/>
      <c r="P4761" s="160"/>
      <c r="Q4761" s="162"/>
      <c r="R4761" s="164">
        <v>-18.55</v>
      </c>
      <c r="S4761" s="163" t="s">
        <v>2250</v>
      </c>
      <c r="T4761" s="163"/>
      <c r="U4761" s="161" t="s">
        <v>10</v>
      </c>
      <c r="V4761" s="161" t="s">
        <v>11</v>
      </c>
      <c r="W4761" s="161" t="s">
        <v>1355</v>
      </c>
      <c r="X4761" s="161" t="s">
        <v>1356</v>
      </c>
      <c r="Y4761" s="165">
        <v>3612</v>
      </c>
      <c r="Z4761" s="165">
        <v>9221101</v>
      </c>
      <c r="AA4761" s="166">
        <v>-8.3577382293309292E-3</v>
      </c>
      <c r="AB4761" s="172" t="s">
        <v>4957</v>
      </c>
      <c r="AC4761" s="168" t="s">
        <v>3242</v>
      </c>
    </row>
    <row r="4762" spans="1:29" x14ac:dyDescent="0.3">
      <c r="A4762" s="156" t="s">
        <v>2814</v>
      </c>
      <c r="B4762" s="157">
        <v>1</v>
      </c>
      <c r="C4762" s="158" t="s">
        <v>1472</v>
      </c>
      <c r="D4762" s="158" t="s">
        <v>268</v>
      </c>
      <c r="E4762" s="156" t="s">
        <v>2722</v>
      </c>
      <c r="F4762" s="159" t="s">
        <v>2595</v>
      </c>
      <c r="G4762" s="158" t="s">
        <v>2596</v>
      </c>
      <c r="H4762" s="160">
        <v>44120</v>
      </c>
      <c r="I4762" s="160">
        <v>44580</v>
      </c>
      <c r="J4762" s="161" t="s">
        <v>2202</v>
      </c>
      <c r="K4762" s="162"/>
      <c r="L4762" s="163" t="s">
        <v>2602</v>
      </c>
      <c r="M4762" s="171">
        <v>0</v>
      </c>
      <c r="N4762" s="164">
        <v>-18.55</v>
      </c>
      <c r="O4762" s="162"/>
      <c r="P4762" s="160"/>
      <c r="Q4762" s="162"/>
      <c r="R4762" s="164">
        <v>-18.55</v>
      </c>
      <c r="S4762" s="163" t="s">
        <v>2250</v>
      </c>
      <c r="T4762" s="163"/>
      <c r="U4762" s="161" t="s">
        <v>10</v>
      </c>
      <c r="V4762" s="161" t="s">
        <v>11</v>
      </c>
      <c r="W4762" s="161" t="s">
        <v>1355</v>
      </c>
      <c r="X4762" s="161" t="s">
        <v>1356</v>
      </c>
      <c r="Y4762" s="165">
        <v>3712</v>
      </c>
      <c r="Z4762" s="165">
        <v>9221101</v>
      </c>
      <c r="AA4762" s="166">
        <v>-8.3577382293309292E-3</v>
      </c>
      <c r="AB4762" s="167" t="s">
        <v>4957</v>
      </c>
      <c r="AC4762" s="168" t="s">
        <v>3242</v>
      </c>
    </row>
    <row r="4763" spans="1:29" x14ac:dyDescent="0.3">
      <c r="A4763" s="156" t="s">
        <v>2814</v>
      </c>
      <c r="B4763" s="157">
        <v>1</v>
      </c>
      <c r="C4763" s="158" t="s">
        <v>1472</v>
      </c>
      <c r="D4763" s="158" t="s">
        <v>268</v>
      </c>
      <c r="E4763" s="156" t="s">
        <v>2722</v>
      </c>
      <c r="F4763" s="184" t="s">
        <v>2595</v>
      </c>
      <c r="G4763" s="158" t="s">
        <v>2596</v>
      </c>
      <c r="H4763" s="160">
        <v>44120</v>
      </c>
      <c r="I4763" s="160">
        <v>44348</v>
      </c>
      <c r="J4763" s="161" t="s">
        <v>979</v>
      </c>
      <c r="K4763" s="162"/>
      <c r="L4763" s="163" t="s">
        <v>2603</v>
      </c>
      <c r="M4763" s="171">
        <v>0</v>
      </c>
      <c r="N4763" s="164">
        <v>256</v>
      </c>
      <c r="O4763" s="162"/>
      <c r="P4763" s="160"/>
      <c r="Q4763" s="162"/>
      <c r="R4763" s="164">
        <v>256</v>
      </c>
      <c r="S4763" s="163" t="s">
        <v>2250</v>
      </c>
      <c r="T4763" s="163"/>
      <c r="U4763" s="161" t="s">
        <v>10</v>
      </c>
      <c r="V4763" s="161" t="s">
        <v>11</v>
      </c>
      <c r="W4763" s="161" t="s">
        <v>1355</v>
      </c>
      <c r="X4763" s="161" t="s">
        <v>1356</v>
      </c>
      <c r="Y4763" s="165">
        <v>2900</v>
      </c>
      <c r="Z4763" s="165">
        <v>9221101</v>
      </c>
      <c r="AA4763" s="166">
        <v>0.83638264506011506</v>
      </c>
      <c r="AB4763" s="167" t="s">
        <v>2598</v>
      </c>
      <c r="AC4763" s="168" t="s">
        <v>3242</v>
      </c>
    </row>
    <row r="4764" spans="1:29" x14ac:dyDescent="0.3">
      <c r="A4764" s="156" t="s">
        <v>2814</v>
      </c>
      <c r="B4764" s="157">
        <v>1</v>
      </c>
      <c r="C4764" s="156" t="s">
        <v>1472</v>
      </c>
      <c r="D4764" s="158" t="s">
        <v>268</v>
      </c>
      <c r="E4764" s="156" t="s">
        <v>2722</v>
      </c>
      <c r="F4764" s="159" t="s">
        <v>2595</v>
      </c>
      <c r="G4764" s="156" t="s">
        <v>2596</v>
      </c>
      <c r="H4764" s="160">
        <v>44120</v>
      </c>
      <c r="I4764" s="160">
        <v>44348</v>
      </c>
      <c r="J4764" s="161" t="s">
        <v>979</v>
      </c>
      <c r="K4764" s="173"/>
      <c r="L4764" s="163" t="s">
        <v>2603</v>
      </c>
      <c r="M4764" s="171">
        <v>0</v>
      </c>
      <c r="N4764" s="171">
        <v>41.3</v>
      </c>
      <c r="O4764" s="162"/>
      <c r="P4764" s="160"/>
      <c r="Q4764" s="162"/>
      <c r="R4764" s="164">
        <v>41.3</v>
      </c>
      <c r="S4764" s="158" t="s">
        <v>2250</v>
      </c>
      <c r="T4764" s="163"/>
      <c r="U4764" s="161" t="s">
        <v>10</v>
      </c>
      <c r="V4764" s="161" t="s">
        <v>11</v>
      </c>
      <c r="W4764" s="161" t="s">
        <v>1355</v>
      </c>
      <c r="X4764" s="161" t="s">
        <v>1356</v>
      </c>
      <c r="Y4764" s="169">
        <v>3112</v>
      </c>
      <c r="Z4764" s="169">
        <v>9221101</v>
      </c>
      <c r="AA4764" s="166">
        <v>0.13493204391008887</v>
      </c>
      <c r="AB4764" s="156" t="s">
        <v>2599</v>
      </c>
      <c r="AC4764" s="168" t="s">
        <v>3242</v>
      </c>
    </row>
    <row r="4765" spans="1:29" x14ac:dyDescent="0.3">
      <c r="A4765" s="156" t="s">
        <v>2814</v>
      </c>
      <c r="B4765" s="157">
        <v>1</v>
      </c>
      <c r="C4765" s="156" t="s">
        <v>1472</v>
      </c>
      <c r="D4765" s="156" t="s">
        <v>268</v>
      </c>
      <c r="E4765" s="156" t="s">
        <v>2722</v>
      </c>
      <c r="F4765" s="159" t="s">
        <v>2595</v>
      </c>
      <c r="G4765" s="156" t="s">
        <v>2596</v>
      </c>
      <c r="H4765" s="160">
        <v>44120</v>
      </c>
      <c r="I4765" s="160">
        <v>44348</v>
      </c>
      <c r="J4765" s="161" t="s">
        <v>979</v>
      </c>
      <c r="K4765" s="173"/>
      <c r="L4765" s="158" t="s">
        <v>2603</v>
      </c>
      <c r="M4765" s="171">
        <v>0</v>
      </c>
      <c r="N4765" s="164">
        <v>3.54</v>
      </c>
      <c r="O4765" s="162"/>
      <c r="P4765" s="160"/>
      <c r="Q4765" s="162"/>
      <c r="R4765" s="164">
        <v>3.54</v>
      </c>
      <c r="S4765" s="158" t="s">
        <v>2250</v>
      </c>
      <c r="T4765" s="163"/>
      <c r="U4765" s="161" t="s">
        <v>10</v>
      </c>
      <c r="V4765" s="161" t="s">
        <v>11</v>
      </c>
      <c r="W4765" s="161" t="s">
        <v>1355</v>
      </c>
      <c r="X4765" s="161" t="s">
        <v>1356</v>
      </c>
      <c r="Y4765" s="165">
        <v>3332</v>
      </c>
      <c r="Z4765" s="169">
        <v>9221101</v>
      </c>
      <c r="AA4765" s="166">
        <v>1.1565603763721904E-2</v>
      </c>
      <c r="AB4765" s="158" t="s">
        <v>2599</v>
      </c>
      <c r="AC4765" s="168" t="s">
        <v>3242</v>
      </c>
    </row>
    <row r="4766" spans="1:29" x14ac:dyDescent="0.3">
      <c r="A4766" s="156" t="s">
        <v>2814</v>
      </c>
      <c r="B4766" s="157">
        <v>1</v>
      </c>
      <c r="C4766" s="156" t="s">
        <v>1472</v>
      </c>
      <c r="D4766" s="156" t="s">
        <v>268</v>
      </c>
      <c r="E4766" s="156" t="s">
        <v>2722</v>
      </c>
      <c r="F4766" s="159" t="s">
        <v>2595</v>
      </c>
      <c r="G4766" s="156" t="s">
        <v>2596</v>
      </c>
      <c r="H4766" s="160">
        <v>44120</v>
      </c>
      <c r="I4766" s="160">
        <v>44348</v>
      </c>
      <c r="J4766" s="161" t="s">
        <v>979</v>
      </c>
      <c r="K4766" s="173"/>
      <c r="L4766" s="156" t="s">
        <v>2603</v>
      </c>
      <c r="M4766" s="171">
        <v>0</v>
      </c>
      <c r="N4766" s="164">
        <v>0.12</v>
      </c>
      <c r="O4766" s="162"/>
      <c r="P4766" s="160"/>
      <c r="Q4766" s="162"/>
      <c r="R4766" s="164">
        <v>0.12</v>
      </c>
      <c r="S4766" s="163" t="s">
        <v>2250</v>
      </c>
      <c r="T4766" s="163"/>
      <c r="U4766" s="161" t="s">
        <v>10</v>
      </c>
      <c r="V4766" s="161" t="s">
        <v>11</v>
      </c>
      <c r="W4766" s="161" t="s">
        <v>1355</v>
      </c>
      <c r="X4766" s="161" t="s">
        <v>1356</v>
      </c>
      <c r="Y4766" s="165">
        <v>3512</v>
      </c>
      <c r="Z4766" s="169">
        <v>9221101</v>
      </c>
      <c r="AA4766" s="166">
        <v>3.9205436487192892E-4</v>
      </c>
      <c r="AB4766" s="158" t="s">
        <v>2599</v>
      </c>
      <c r="AC4766" s="168" t="s">
        <v>3242</v>
      </c>
    </row>
    <row r="4767" spans="1:29" x14ac:dyDescent="0.3">
      <c r="A4767" s="156" t="s">
        <v>2814</v>
      </c>
      <c r="B4767" s="157">
        <v>1</v>
      </c>
      <c r="C4767" s="156" t="s">
        <v>1472</v>
      </c>
      <c r="D4767" s="156" t="s">
        <v>268</v>
      </c>
      <c r="E4767" s="156" t="s">
        <v>2722</v>
      </c>
      <c r="F4767" s="159" t="s">
        <v>2595</v>
      </c>
      <c r="G4767" s="156" t="s">
        <v>2596</v>
      </c>
      <c r="H4767" s="160">
        <v>44120</v>
      </c>
      <c r="I4767" s="160">
        <v>44348</v>
      </c>
      <c r="J4767" s="161" t="s">
        <v>979</v>
      </c>
      <c r="K4767" s="173"/>
      <c r="L4767" s="156" t="s">
        <v>2603</v>
      </c>
      <c r="M4767" s="171">
        <v>0</v>
      </c>
      <c r="N4767" s="164">
        <v>2.56</v>
      </c>
      <c r="O4767" s="162"/>
      <c r="P4767" s="160"/>
      <c r="Q4767" s="162"/>
      <c r="R4767" s="164">
        <v>2.56</v>
      </c>
      <c r="S4767" s="163" t="s">
        <v>2250</v>
      </c>
      <c r="T4767" s="163"/>
      <c r="U4767" s="161" t="s">
        <v>10</v>
      </c>
      <c r="V4767" s="161" t="s">
        <v>11</v>
      </c>
      <c r="W4767" s="161" t="s">
        <v>1355</v>
      </c>
      <c r="X4767" s="161" t="s">
        <v>1356</v>
      </c>
      <c r="Y4767" s="165">
        <v>3612</v>
      </c>
      <c r="Z4767" s="169">
        <v>9221101</v>
      </c>
      <c r="AA4767" s="166">
        <v>8.3638264506011514E-3</v>
      </c>
      <c r="AB4767" s="158" t="s">
        <v>2599</v>
      </c>
      <c r="AC4767" s="168" t="s">
        <v>3242</v>
      </c>
    </row>
    <row r="4768" spans="1:29" x14ac:dyDescent="0.3">
      <c r="A4768" s="156" t="s">
        <v>2814</v>
      </c>
      <c r="B4768" s="157">
        <v>1</v>
      </c>
      <c r="C4768" s="156" t="s">
        <v>1472</v>
      </c>
      <c r="D4768" s="156" t="s">
        <v>268</v>
      </c>
      <c r="E4768" s="156" t="s">
        <v>2722</v>
      </c>
      <c r="F4768" s="159" t="s">
        <v>2595</v>
      </c>
      <c r="G4768" s="156" t="s">
        <v>2596</v>
      </c>
      <c r="H4768" s="160">
        <v>44120</v>
      </c>
      <c r="I4768" s="160">
        <v>44348</v>
      </c>
      <c r="J4768" s="161" t="s">
        <v>979</v>
      </c>
      <c r="K4768" s="173"/>
      <c r="L4768" s="156" t="s">
        <v>2603</v>
      </c>
      <c r="M4768" s="171">
        <v>0</v>
      </c>
      <c r="N4768" s="164">
        <v>2.56</v>
      </c>
      <c r="O4768" s="162"/>
      <c r="P4768" s="160"/>
      <c r="Q4768" s="162"/>
      <c r="R4768" s="164">
        <v>2.56</v>
      </c>
      <c r="S4768" s="163" t="s">
        <v>2250</v>
      </c>
      <c r="T4768" s="163"/>
      <c r="U4768" s="161" t="s">
        <v>10</v>
      </c>
      <c r="V4768" s="161" t="s">
        <v>11</v>
      </c>
      <c r="W4768" s="161" t="s">
        <v>1355</v>
      </c>
      <c r="X4768" s="161" t="s">
        <v>1356</v>
      </c>
      <c r="Y4768" s="165">
        <v>3712</v>
      </c>
      <c r="Z4768" s="169">
        <v>9221101</v>
      </c>
      <c r="AA4768" s="166">
        <v>8.3638264506011514E-3</v>
      </c>
      <c r="AB4768" s="158" t="s">
        <v>2599</v>
      </c>
      <c r="AC4768" s="168" t="s">
        <v>3242</v>
      </c>
    </row>
    <row r="4769" spans="1:29" x14ac:dyDescent="0.3">
      <c r="A4769" s="156" t="s">
        <v>2814</v>
      </c>
      <c r="B4769" s="157">
        <v>1</v>
      </c>
      <c r="C4769" s="156" t="s">
        <v>1472</v>
      </c>
      <c r="D4769" s="156" t="s">
        <v>268</v>
      </c>
      <c r="E4769" s="156" t="s">
        <v>2722</v>
      </c>
      <c r="F4769" s="159" t="s">
        <v>2595</v>
      </c>
      <c r="G4769" s="156" t="s">
        <v>2596</v>
      </c>
      <c r="H4769" s="160">
        <v>44120</v>
      </c>
      <c r="I4769" s="160">
        <v>44580</v>
      </c>
      <c r="J4769" s="161" t="s">
        <v>2202</v>
      </c>
      <c r="K4769" s="173"/>
      <c r="L4769" s="156" t="s">
        <v>2603</v>
      </c>
      <c r="M4769" s="171">
        <v>0</v>
      </c>
      <c r="N4769" s="164">
        <v>-256</v>
      </c>
      <c r="O4769" s="162"/>
      <c r="P4769" s="160"/>
      <c r="Q4769" s="162"/>
      <c r="R4769" s="164">
        <v>-256</v>
      </c>
      <c r="S4769" s="163" t="s">
        <v>2250</v>
      </c>
      <c r="T4769" s="163"/>
      <c r="U4769" s="161" t="s">
        <v>10</v>
      </c>
      <c r="V4769" s="161" t="s">
        <v>11</v>
      </c>
      <c r="W4769" s="161" t="s">
        <v>1355</v>
      </c>
      <c r="X4769" s="161" t="s">
        <v>1356</v>
      </c>
      <c r="Y4769" s="165">
        <v>2900</v>
      </c>
      <c r="Z4769" s="169">
        <v>9221101</v>
      </c>
      <c r="AA4769" s="166">
        <v>-0.83638264506011495</v>
      </c>
      <c r="AB4769" s="158" t="s">
        <v>4956</v>
      </c>
      <c r="AC4769" s="168" t="s">
        <v>3242</v>
      </c>
    </row>
    <row r="4770" spans="1:29" x14ac:dyDescent="0.3">
      <c r="A4770" s="156" t="s">
        <v>2814</v>
      </c>
      <c r="B4770" s="157">
        <v>1</v>
      </c>
      <c r="C4770" s="156" t="s">
        <v>1472</v>
      </c>
      <c r="D4770" s="156" t="s">
        <v>268</v>
      </c>
      <c r="E4770" s="156" t="s">
        <v>2722</v>
      </c>
      <c r="F4770" s="159" t="s">
        <v>2595</v>
      </c>
      <c r="G4770" s="156" t="s">
        <v>2596</v>
      </c>
      <c r="H4770" s="160">
        <v>44120</v>
      </c>
      <c r="I4770" s="160">
        <v>44580</v>
      </c>
      <c r="J4770" s="161" t="s">
        <v>2202</v>
      </c>
      <c r="K4770" s="173"/>
      <c r="L4770" s="156" t="s">
        <v>2603</v>
      </c>
      <c r="M4770" s="171">
        <v>0</v>
      </c>
      <c r="N4770" s="164">
        <v>-41.3</v>
      </c>
      <c r="O4770" s="162"/>
      <c r="P4770" s="160"/>
      <c r="Q4770" s="162"/>
      <c r="R4770" s="164">
        <v>-41.3</v>
      </c>
      <c r="S4770" s="163" t="s">
        <v>2250</v>
      </c>
      <c r="T4770" s="163"/>
      <c r="U4770" s="161" t="s">
        <v>10</v>
      </c>
      <c r="V4770" s="161" t="s">
        <v>11</v>
      </c>
      <c r="W4770" s="161" t="s">
        <v>1355</v>
      </c>
      <c r="X4770" s="161" t="s">
        <v>1356</v>
      </c>
      <c r="Y4770" s="165">
        <v>3112</v>
      </c>
      <c r="Z4770" s="169">
        <v>9221101</v>
      </c>
      <c r="AA4770" s="166">
        <v>-0.13493204391008901</v>
      </c>
      <c r="AB4770" s="158" t="s">
        <v>4957</v>
      </c>
      <c r="AC4770" s="168" t="s">
        <v>3242</v>
      </c>
    </row>
    <row r="4771" spans="1:29" x14ac:dyDescent="0.3">
      <c r="A4771" s="156" t="s">
        <v>2814</v>
      </c>
      <c r="B4771" s="157">
        <v>1</v>
      </c>
      <c r="C4771" s="156" t="s">
        <v>1472</v>
      </c>
      <c r="D4771" s="156" t="s">
        <v>268</v>
      </c>
      <c r="E4771" s="156" t="s">
        <v>2722</v>
      </c>
      <c r="F4771" s="159" t="s">
        <v>2595</v>
      </c>
      <c r="G4771" s="156" t="s">
        <v>2596</v>
      </c>
      <c r="H4771" s="160">
        <v>44120</v>
      </c>
      <c r="I4771" s="160">
        <v>44580</v>
      </c>
      <c r="J4771" s="161" t="s">
        <v>2202</v>
      </c>
      <c r="K4771" s="173"/>
      <c r="L4771" s="156" t="s">
        <v>2603</v>
      </c>
      <c r="M4771" s="171">
        <v>0</v>
      </c>
      <c r="N4771" s="164">
        <v>-3.54</v>
      </c>
      <c r="O4771" s="162"/>
      <c r="P4771" s="160"/>
      <c r="Q4771" s="162"/>
      <c r="R4771" s="164">
        <v>-3.54</v>
      </c>
      <c r="S4771" s="163" t="s">
        <v>2250</v>
      </c>
      <c r="T4771" s="163"/>
      <c r="U4771" s="161" t="s">
        <v>10</v>
      </c>
      <c r="V4771" s="161" t="s">
        <v>11</v>
      </c>
      <c r="W4771" s="161" t="s">
        <v>1355</v>
      </c>
      <c r="X4771" s="161" t="s">
        <v>1356</v>
      </c>
      <c r="Y4771" s="165">
        <v>3332</v>
      </c>
      <c r="Z4771" s="169">
        <v>9221101</v>
      </c>
      <c r="AA4771" s="166">
        <v>-1.1565603763721901E-2</v>
      </c>
      <c r="AB4771" s="158" t="s">
        <v>4957</v>
      </c>
      <c r="AC4771" s="168" t="s">
        <v>3242</v>
      </c>
    </row>
    <row r="4772" spans="1:29" x14ac:dyDescent="0.3">
      <c r="A4772" s="156" t="s">
        <v>2814</v>
      </c>
      <c r="B4772" s="157">
        <v>1</v>
      </c>
      <c r="C4772" s="156" t="s">
        <v>1472</v>
      </c>
      <c r="D4772" s="156" t="s">
        <v>268</v>
      </c>
      <c r="E4772" s="156" t="s">
        <v>2722</v>
      </c>
      <c r="F4772" s="159" t="s">
        <v>2595</v>
      </c>
      <c r="G4772" s="156" t="s">
        <v>2596</v>
      </c>
      <c r="H4772" s="160">
        <v>44120</v>
      </c>
      <c r="I4772" s="160">
        <v>44580</v>
      </c>
      <c r="J4772" s="161" t="s">
        <v>2202</v>
      </c>
      <c r="K4772" s="173"/>
      <c r="L4772" s="156" t="s">
        <v>2603</v>
      </c>
      <c r="M4772" s="171">
        <v>0</v>
      </c>
      <c r="N4772" s="164">
        <v>-0.12</v>
      </c>
      <c r="O4772" s="162"/>
      <c r="P4772" s="160"/>
      <c r="Q4772" s="162"/>
      <c r="R4772" s="164">
        <v>-0.12</v>
      </c>
      <c r="S4772" s="163" t="s">
        <v>2250</v>
      </c>
      <c r="T4772" s="163"/>
      <c r="U4772" s="161" t="s">
        <v>10</v>
      </c>
      <c r="V4772" s="161" t="s">
        <v>11</v>
      </c>
      <c r="W4772" s="161" t="s">
        <v>1355</v>
      </c>
      <c r="X4772" s="161" t="s">
        <v>1356</v>
      </c>
      <c r="Y4772" s="165">
        <v>3512</v>
      </c>
      <c r="Z4772" s="169">
        <v>9221101</v>
      </c>
      <c r="AA4772" s="166">
        <v>-3.9205436487192897E-4</v>
      </c>
      <c r="AB4772" s="158" t="s">
        <v>4957</v>
      </c>
      <c r="AC4772" s="168" t="s">
        <v>3242</v>
      </c>
    </row>
    <row r="4773" spans="1:29" x14ac:dyDescent="0.3">
      <c r="A4773" s="156" t="s">
        <v>2814</v>
      </c>
      <c r="B4773" s="157">
        <v>1</v>
      </c>
      <c r="C4773" s="156" t="s">
        <v>1472</v>
      </c>
      <c r="D4773" s="156" t="s">
        <v>268</v>
      </c>
      <c r="E4773" s="156" t="s">
        <v>2722</v>
      </c>
      <c r="F4773" s="159" t="s">
        <v>2595</v>
      </c>
      <c r="G4773" s="156" t="s">
        <v>2596</v>
      </c>
      <c r="H4773" s="160">
        <v>44120</v>
      </c>
      <c r="I4773" s="160">
        <v>44580</v>
      </c>
      <c r="J4773" s="161" t="s">
        <v>2202</v>
      </c>
      <c r="K4773" s="173"/>
      <c r="L4773" s="156" t="s">
        <v>2603</v>
      </c>
      <c r="M4773" s="171">
        <v>0</v>
      </c>
      <c r="N4773" s="164">
        <v>-2.56</v>
      </c>
      <c r="O4773" s="162"/>
      <c r="P4773" s="160"/>
      <c r="Q4773" s="162"/>
      <c r="R4773" s="164">
        <v>-2.56</v>
      </c>
      <c r="S4773" s="163" t="s">
        <v>2250</v>
      </c>
      <c r="T4773" s="163"/>
      <c r="U4773" s="161" t="s">
        <v>10</v>
      </c>
      <c r="V4773" s="161" t="s">
        <v>11</v>
      </c>
      <c r="W4773" s="161" t="s">
        <v>1355</v>
      </c>
      <c r="X4773" s="161" t="s">
        <v>1356</v>
      </c>
      <c r="Y4773" s="165">
        <v>3612</v>
      </c>
      <c r="Z4773" s="169">
        <v>9221101</v>
      </c>
      <c r="AA4773" s="166">
        <v>-8.3638264506011497E-3</v>
      </c>
      <c r="AB4773" s="158" t="s">
        <v>4957</v>
      </c>
      <c r="AC4773" s="168" t="s">
        <v>3242</v>
      </c>
    </row>
    <row r="4774" spans="1:29" x14ac:dyDescent="0.3">
      <c r="A4774" s="156" t="s">
        <v>2814</v>
      </c>
      <c r="B4774" s="157">
        <v>1</v>
      </c>
      <c r="C4774" s="156" t="s">
        <v>1472</v>
      </c>
      <c r="D4774" s="156" t="s">
        <v>268</v>
      </c>
      <c r="E4774" s="156" t="s">
        <v>2722</v>
      </c>
      <c r="F4774" s="159" t="s">
        <v>2595</v>
      </c>
      <c r="G4774" s="156" t="s">
        <v>2596</v>
      </c>
      <c r="H4774" s="160">
        <v>44120</v>
      </c>
      <c r="I4774" s="160">
        <v>44580</v>
      </c>
      <c r="J4774" s="161" t="s">
        <v>2202</v>
      </c>
      <c r="K4774" s="173"/>
      <c r="L4774" s="156" t="s">
        <v>2603</v>
      </c>
      <c r="M4774" s="171">
        <v>0</v>
      </c>
      <c r="N4774" s="164">
        <v>-2.56</v>
      </c>
      <c r="O4774" s="162"/>
      <c r="P4774" s="160"/>
      <c r="Q4774" s="162"/>
      <c r="R4774" s="164">
        <v>-2.56</v>
      </c>
      <c r="S4774" s="163" t="s">
        <v>2250</v>
      </c>
      <c r="T4774" s="163"/>
      <c r="U4774" s="161" t="s">
        <v>10</v>
      </c>
      <c r="V4774" s="161" t="s">
        <v>11</v>
      </c>
      <c r="W4774" s="161" t="s">
        <v>1355</v>
      </c>
      <c r="X4774" s="161" t="s">
        <v>1356</v>
      </c>
      <c r="Y4774" s="165">
        <v>3712</v>
      </c>
      <c r="Z4774" s="169">
        <v>9221101</v>
      </c>
      <c r="AA4774" s="166">
        <v>-8.3638264506011497E-3</v>
      </c>
      <c r="AB4774" s="158" t="s">
        <v>4957</v>
      </c>
      <c r="AC4774" s="168" t="s">
        <v>3242</v>
      </c>
    </row>
    <row r="4775" spans="1:29" x14ac:dyDescent="0.3">
      <c r="A4775" s="156" t="s">
        <v>2814</v>
      </c>
      <c r="B4775" s="157">
        <v>1</v>
      </c>
      <c r="C4775" s="156" t="s">
        <v>1472</v>
      </c>
      <c r="D4775" s="156" t="s">
        <v>268</v>
      </c>
      <c r="E4775" s="156" t="s">
        <v>2722</v>
      </c>
      <c r="F4775" s="159" t="s">
        <v>2595</v>
      </c>
      <c r="G4775" s="156" t="s">
        <v>2596</v>
      </c>
      <c r="H4775" s="160">
        <v>44120</v>
      </c>
      <c r="I4775" s="160">
        <v>44379</v>
      </c>
      <c r="J4775" s="161" t="s">
        <v>979</v>
      </c>
      <c r="K4775" s="173"/>
      <c r="L4775" s="156" t="s">
        <v>2604</v>
      </c>
      <c r="M4775" s="171">
        <v>0</v>
      </c>
      <c r="N4775" s="164">
        <v>768</v>
      </c>
      <c r="O4775" s="162"/>
      <c r="P4775" s="160"/>
      <c r="Q4775" s="162"/>
      <c r="R4775" s="164">
        <v>768</v>
      </c>
      <c r="S4775" s="163" t="s">
        <v>2250</v>
      </c>
      <c r="T4775" s="163"/>
      <c r="U4775" s="161" t="s">
        <v>10</v>
      </c>
      <c r="V4775" s="161" t="s">
        <v>11</v>
      </c>
      <c r="W4775" s="161" t="s">
        <v>1355</v>
      </c>
      <c r="X4775" s="161" t="s">
        <v>1356</v>
      </c>
      <c r="Y4775" s="165">
        <v>2900</v>
      </c>
      <c r="Z4775" s="169">
        <v>9221101</v>
      </c>
      <c r="AA4775" s="166">
        <v>0.83264668892840099</v>
      </c>
      <c r="AB4775" s="158" t="s">
        <v>2598</v>
      </c>
      <c r="AC4775" s="168" t="s">
        <v>3242</v>
      </c>
    </row>
    <row r="4776" spans="1:29" x14ac:dyDescent="0.3">
      <c r="A4776" s="156" t="s">
        <v>2814</v>
      </c>
      <c r="B4776" s="157">
        <v>1</v>
      </c>
      <c r="C4776" s="156" t="s">
        <v>1472</v>
      </c>
      <c r="D4776" s="156" t="s">
        <v>268</v>
      </c>
      <c r="E4776" s="156" t="s">
        <v>2722</v>
      </c>
      <c r="F4776" s="159" t="s">
        <v>2595</v>
      </c>
      <c r="G4776" s="156" t="s">
        <v>2596</v>
      </c>
      <c r="H4776" s="160">
        <v>44120</v>
      </c>
      <c r="I4776" s="160">
        <v>44379</v>
      </c>
      <c r="J4776" s="161" t="s">
        <v>979</v>
      </c>
      <c r="K4776" s="173"/>
      <c r="L4776" s="156" t="s">
        <v>2604</v>
      </c>
      <c r="M4776" s="171">
        <v>0</v>
      </c>
      <c r="N4776" s="164">
        <v>124.03</v>
      </c>
      <c r="O4776" s="162"/>
      <c r="P4776" s="160"/>
      <c r="Q4776" s="162"/>
      <c r="R4776" s="164">
        <v>124.03</v>
      </c>
      <c r="S4776" s="163" t="s">
        <v>2250</v>
      </c>
      <c r="T4776" s="163"/>
      <c r="U4776" s="161" t="s">
        <v>10</v>
      </c>
      <c r="V4776" s="161" t="s">
        <v>11</v>
      </c>
      <c r="W4776" s="161" t="s">
        <v>1355</v>
      </c>
      <c r="X4776" s="161" t="s">
        <v>1356</v>
      </c>
      <c r="Y4776" s="165">
        <v>3112</v>
      </c>
      <c r="Z4776" s="169">
        <v>9221101</v>
      </c>
      <c r="AA4776" s="166">
        <v>0.13447027191118435</v>
      </c>
      <c r="AB4776" s="158" t="s">
        <v>2599</v>
      </c>
      <c r="AC4776" s="168" t="s">
        <v>3242</v>
      </c>
    </row>
    <row r="4777" spans="1:29" x14ac:dyDescent="0.3">
      <c r="A4777" s="156" t="s">
        <v>2814</v>
      </c>
      <c r="B4777" s="157">
        <v>1</v>
      </c>
      <c r="C4777" s="156" t="s">
        <v>1472</v>
      </c>
      <c r="D4777" s="181" t="s">
        <v>268</v>
      </c>
      <c r="E4777" s="156" t="s">
        <v>2722</v>
      </c>
      <c r="F4777" s="159" t="s">
        <v>2595</v>
      </c>
      <c r="G4777" s="156" t="s">
        <v>2596</v>
      </c>
      <c r="H4777" s="160">
        <v>44120</v>
      </c>
      <c r="I4777" s="160">
        <v>44379</v>
      </c>
      <c r="J4777" s="161" t="s">
        <v>979</v>
      </c>
      <c r="K4777" s="173"/>
      <c r="L4777" s="192" t="s">
        <v>2604</v>
      </c>
      <c r="M4777" s="171">
        <v>0</v>
      </c>
      <c r="N4777" s="164">
        <v>11.13</v>
      </c>
      <c r="O4777" s="162"/>
      <c r="P4777" s="160"/>
      <c r="Q4777" s="162"/>
      <c r="R4777" s="164">
        <v>11.13</v>
      </c>
      <c r="S4777" s="182" t="s">
        <v>2250</v>
      </c>
      <c r="T4777" s="163"/>
      <c r="U4777" s="161" t="s">
        <v>10</v>
      </c>
      <c r="V4777" s="161" t="s">
        <v>11</v>
      </c>
      <c r="W4777" s="161" t="s">
        <v>1355</v>
      </c>
      <c r="X4777" s="161" t="s">
        <v>1356</v>
      </c>
      <c r="Y4777" s="165">
        <v>3332</v>
      </c>
      <c r="Z4777" s="169">
        <v>9221101</v>
      </c>
      <c r="AA4777" s="166">
        <v>1.2066871937204562E-2</v>
      </c>
      <c r="AB4777" s="158" t="s">
        <v>2599</v>
      </c>
      <c r="AC4777" s="168" t="s">
        <v>3242</v>
      </c>
    </row>
    <row r="4778" spans="1:29" x14ac:dyDescent="0.3">
      <c r="A4778" s="156" t="s">
        <v>2814</v>
      </c>
      <c r="B4778" s="157">
        <v>1</v>
      </c>
      <c r="C4778" s="156" t="s">
        <v>1472</v>
      </c>
      <c r="D4778" s="181" t="s">
        <v>268</v>
      </c>
      <c r="E4778" s="156" t="s">
        <v>2722</v>
      </c>
      <c r="F4778" s="159" t="s">
        <v>2595</v>
      </c>
      <c r="G4778" s="156" t="s">
        <v>2596</v>
      </c>
      <c r="H4778" s="160">
        <v>44120</v>
      </c>
      <c r="I4778" s="160">
        <v>44379</v>
      </c>
      <c r="J4778" s="161" t="s">
        <v>979</v>
      </c>
      <c r="K4778" s="173"/>
      <c r="L4778" s="192" t="s">
        <v>2604</v>
      </c>
      <c r="M4778" s="171">
        <v>0</v>
      </c>
      <c r="N4778" s="164">
        <v>3.84</v>
      </c>
      <c r="O4778" s="162"/>
      <c r="P4778" s="160"/>
      <c r="Q4778" s="162"/>
      <c r="R4778" s="164">
        <v>3.84</v>
      </c>
      <c r="S4778" s="182" t="s">
        <v>2250</v>
      </c>
      <c r="T4778" s="163"/>
      <c r="U4778" s="161" t="s">
        <v>10</v>
      </c>
      <c r="V4778" s="161" t="s">
        <v>11</v>
      </c>
      <c r="W4778" s="161" t="s">
        <v>1355</v>
      </c>
      <c r="X4778" s="161" t="s">
        <v>1356</v>
      </c>
      <c r="Y4778" s="165">
        <v>3512</v>
      </c>
      <c r="Z4778" s="169">
        <v>9221101</v>
      </c>
      <c r="AA4778" s="166">
        <v>4.1632334446420052E-3</v>
      </c>
      <c r="AB4778" s="158" t="s">
        <v>2599</v>
      </c>
      <c r="AC4778" s="168" t="s">
        <v>3242</v>
      </c>
    </row>
    <row r="4779" spans="1:29" x14ac:dyDescent="0.3">
      <c r="A4779" s="156" t="s">
        <v>2814</v>
      </c>
      <c r="B4779" s="157">
        <v>1</v>
      </c>
      <c r="C4779" s="156" t="s">
        <v>1472</v>
      </c>
      <c r="D4779" s="156" t="s">
        <v>268</v>
      </c>
      <c r="E4779" s="156" t="s">
        <v>2722</v>
      </c>
      <c r="F4779" s="159" t="s">
        <v>2595</v>
      </c>
      <c r="G4779" s="156" t="s">
        <v>2596</v>
      </c>
      <c r="H4779" s="160">
        <v>44120</v>
      </c>
      <c r="I4779" s="160">
        <v>44379</v>
      </c>
      <c r="J4779" s="161" t="s">
        <v>979</v>
      </c>
      <c r="K4779" s="173"/>
      <c r="L4779" s="156" t="s">
        <v>2604</v>
      </c>
      <c r="M4779" s="171">
        <v>0</v>
      </c>
      <c r="N4779" s="164">
        <v>7.68</v>
      </c>
      <c r="O4779" s="162"/>
      <c r="P4779" s="160"/>
      <c r="Q4779" s="162"/>
      <c r="R4779" s="164">
        <v>7.68</v>
      </c>
      <c r="S4779" s="163" t="s">
        <v>2250</v>
      </c>
      <c r="T4779" s="163"/>
      <c r="U4779" s="161" t="s">
        <v>10</v>
      </c>
      <c r="V4779" s="161" t="s">
        <v>11</v>
      </c>
      <c r="W4779" s="161" t="s">
        <v>1355</v>
      </c>
      <c r="X4779" s="161" t="s">
        <v>1356</v>
      </c>
      <c r="Y4779" s="165">
        <v>3612</v>
      </c>
      <c r="Z4779" s="169">
        <v>9221101</v>
      </c>
      <c r="AA4779" s="166">
        <v>8.3264668892840104E-3</v>
      </c>
      <c r="AB4779" s="158" t="s">
        <v>2599</v>
      </c>
      <c r="AC4779" s="168" t="s">
        <v>3242</v>
      </c>
    </row>
    <row r="4780" spans="1:29" x14ac:dyDescent="0.3">
      <c r="A4780" s="156" t="s">
        <v>2814</v>
      </c>
      <c r="B4780" s="157">
        <v>1</v>
      </c>
      <c r="C4780" s="156" t="s">
        <v>1472</v>
      </c>
      <c r="D4780" s="156" t="s">
        <v>268</v>
      </c>
      <c r="E4780" s="156" t="s">
        <v>2722</v>
      </c>
      <c r="F4780" s="159" t="s">
        <v>2595</v>
      </c>
      <c r="G4780" s="156" t="s">
        <v>2596</v>
      </c>
      <c r="H4780" s="160">
        <v>44120</v>
      </c>
      <c r="I4780" s="160">
        <v>44379</v>
      </c>
      <c r="J4780" s="161" t="s">
        <v>979</v>
      </c>
      <c r="K4780" s="173"/>
      <c r="L4780" s="156" t="s">
        <v>2604</v>
      </c>
      <c r="M4780" s="171">
        <v>0</v>
      </c>
      <c r="N4780" s="164">
        <v>7.68</v>
      </c>
      <c r="O4780" s="162"/>
      <c r="P4780" s="160"/>
      <c r="Q4780" s="162"/>
      <c r="R4780" s="164">
        <v>7.68</v>
      </c>
      <c r="S4780" s="163" t="s">
        <v>2250</v>
      </c>
      <c r="T4780" s="163"/>
      <c r="U4780" s="161" t="s">
        <v>10</v>
      </c>
      <c r="V4780" s="161" t="s">
        <v>11</v>
      </c>
      <c r="W4780" s="161" t="s">
        <v>1355</v>
      </c>
      <c r="X4780" s="161" t="s">
        <v>1356</v>
      </c>
      <c r="Y4780" s="165">
        <v>3712</v>
      </c>
      <c r="Z4780" s="169">
        <v>9221101</v>
      </c>
      <c r="AA4780" s="166">
        <v>8.3264668892840104E-3</v>
      </c>
      <c r="AB4780" s="158" t="s">
        <v>2599</v>
      </c>
      <c r="AC4780" s="168" t="s">
        <v>3242</v>
      </c>
    </row>
    <row r="4781" spans="1:29" x14ac:dyDescent="0.3">
      <c r="A4781" s="156" t="s">
        <v>2814</v>
      </c>
      <c r="B4781" s="157">
        <v>1</v>
      </c>
      <c r="C4781" s="156" t="s">
        <v>1472</v>
      </c>
      <c r="D4781" s="156" t="s">
        <v>268</v>
      </c>
      <c r="E4781" s="156" t="s">
        <v>2722</v>
      </c>
      <c r="F4781" s="159" t="s">
        <v>2595</v>
      </c>
      <c r="G4781" s="156" t="s">
        <v>2596</v>
      </c>
      <c r="H4781" s="160">
        <v>44120</v>
      </c>
      <c r="I4781" s="160">
        <v>44580</v>
      </c>
      <c r="J4781" s="161" t="s">
        <v>2202</v>
      </c>
      <c r="K4781" s="173"/>
      <c r="L4781" s="156" t="s">
        <v>2604</v>
      </c>
      <c r="M4781" s="171">
        <v>0</v>
      </c>
      <c r="N4781" s="164">
        <v>-768</v>
      </c>
      <c r="O4781" s="162"/>
      <c r="P4781" s="160"/>
      <c r="Q4781" s="162"/>
      <c r="R4781" s="164">
        <v>-768</v>
      </c>
      <c r="S4781" s="163" t="s">
        <v>2250</v>
      </c>
      <c r="T4781" s="163"/>
      <c r="U4781" s="161" t="s">
        <v>10</v>
      </c>
      <c r="V4781" s="161" t="s">
        <v>11</v>
      </c>
      <c r="W4781" s="161" t="s">
        <v>1355</v>
      </c>
      <c r="X4781" s="161" t="s">
        <v>1356</v>
      </c>
      <c r="Y4781" s="165">
        <v>2900</v>
      </c>
      <c r="Z4781" s="169">
        <v>9221101</v>
      </c>
      <c r="AA4781" s="166">
        <v>-0.83264668892840099</v>
      </c>
      <c r="AB4781" s="158" t="s">
        <v>4956</v>
      </c>
      <c r="AC4781" s="168" t="s">
        <v>3242</v>
      </c>
    </row>
    <row r="4782" spans="1:29" x14ac:dyDescent="0.3">
      <c r="A4782" s="156" t="s">
        <v>2814</v>
      </c>
      <c r="B4782" s="157">
        <v>1</v>
      </c>
      <c r="C4782" s="156" t="s">
        <v>1472</v>
      </c>
      <c r="D4782" s="156" t="s">
        <v>268</v>
      </c>
      <c r="E4782" s="156" t="s">
        <v>2722</v>
      </c>
      <c r="F4782" s="159" t="s">
        <v>2595</v>
      </c>
      <c r="G4782" s="156" t="s">
        <v>2596</v>
      </c>
      <c r="H4782" s="160">
        <v>44120</v>
      </c>
      <c r="I4782" s="160">
        <v>44580</v>
      </c>
      <c r="J4782" s="161" t="s">
        <v>2202</v>
      </c>
      <c r="K4782" s="173"/>
      <c r="L4782" s="156" t="s">
        <v>2604</v>
      </c>
      <c r="M4782" s="171">
        <v>0</v>
      </c>
      <c r="N4782" s="164">
        <v>-124.03</v>
      </c>
      <c r="O4782" s="162"/>
      <c r="P4782" s="160"/>
      <c r="Q4782" s="162"/>
      <c r="R4782" s="164">
        <v>-124.03</v>
      </c>
      <c r="S4782" s="163" t="s">
        <v>2250</v>
      </c>
      <c r="T4782" s="163"/>
      <c r="U4782" s="161" t="s">
        <v>10</v>
      </c>
      <c r="V4782" s="161" t="s">
        <v>11</v>
      </c>
      <c r="W4782" s="161" t="s">
        <v>1355</v>
      </c>
      <c r="X4782" s="161" t="s">
        <v>1356</v>
      </c>
      <c r="Y4782" s="165">
        <v>3112</v>
      </c>
      <c r="Z4782" s="169">
        <v>9221101</v>
      </c>
      <c r="AA4782" s="166">
        <v>-0.13447027191118399</v>
      </c>
      <c r="AB4782" s="158" t="s">
        <v>4957</v>
      </c>
      <c r="AC4782" s="168" t="s">
        <v>3242</v>
      </c>
    </row>
    <row r="4783" spans="1:29" x14ac:dyDescent="0.3">
      <c r="A4783" s="156" t="s">
        <v>2814</v>
      </c>
      <c r="B4783" s="157">
        <v>1</v>
      </c>
      <c r="C4783" s="156" t="s">
        <v>1472</v>
      </c>
      <c r="D4783" s="181" t="s">
        <v>268</v>
      </c>
      <c r="E4783" s="156" t="s">
        <v>2722</v>
      </c>
      <c r="F4783" s="159" t="s">
        <v>2595</v>
      </c>
      <c r="G4783" s="156" t="s">
        <v>2596</v>
      </c>
      <c r="H4783" s="160">
        <v>44120</v>
      </c>
      <c r="I4783" s="160">
        <v>44580</v>
      </c>
      <c r="J4783" s="161" t="s">
        <v>2202</v>
      </c>
      <c r="K4783" s="173"/>
      <c r="L4783" s="192" t="s">
        <v>2604</v>
      </c>
      <c r="M4783" s="171">
        <v>0</v>
      </c>
      <c r="N4783" s="164">
        <v>-11.13</v>
      </c>
      <c r="O4783" s="162"/>
      <c r="P4783" s="160"/>
      <c r="Q4783" s="162"/>
      <c r="R4783" s="164">
        <v>-11.13</v>
      </c>
      <c r="S4783" s="182" t="s">
        <v>2250</v>
      </c>
      <c r="T4783" s="163"/>
      <c r="U4783" s="161" t="s">
        <v>10</v>
      </c>
      <c r="V4783" s="161" t="s">
        <v>11</v>
      </c>
      <c r="W4783" s="161" t="s">
        <v>1355</v>
      </c>
      <c r="X4783" s="161" t="s">
        <v>1356</v>
      </c>
      <c r="Y4783" s="165">
        <v>3332</v>
      </c>
      <c r="Z4783" s="169">
        <v>9221101</v>
      </c>
      <c r="AA4783" s="166">
        <v>-1.20668719372046E-2</v>
      </c>
      <c r="AB4783" s="158" t="s">
        <v>4957</v>
      </c>
      <c r="AC4783" s="168" t="s">
        <v>3242</v>
      </c>
    </row>
    <row r="4784" spans="1:29" x14ac:dyDescent="0.3">
      <c r="A4784" s="156" t="s">
        <v>2814</v>
      </c>
      <c r="B4784" s="157">
        <v>1</v>
      </c>
      <c r="C4784" s="156" t="s">
        <v>1472</v>
      </c>
      <c r="D4784" s="181" t="s">
        <v>268</v>
      </c>
      <c r="E4784" s="156" t="s">
        <v>2722</v>
      </c>
      <c r="F4784" s="159" t="s">
        <v>2595</v>
      </c>
      <c r="G4784" s="156" t="s">
        <v>2596</v>
      </c>
      <c r="H4784" s="160">
        <v>44120</v>
      </c>
      <c r="I4784" s="160">
        <v>44580</v>
      </c>
      <c r="J4784" s="161" t="s">
        <v>2202</v>
      </c>
      <c r="K4784" s="173"/>
      <c r="L4784" s="192" t="s">
        <v>2604</v>
      </c>
      <c r="M4784" s="171">
        <v>0</v>
      </c>
      <c r="N4784" s="164">
        <v>-3.84</v>
      </c>
      <c r="O4784" s="162"/>
      <c r="P4784" s="160"/>
      <c r="Q4784" s="162"/>
      <c r="R4784" s="164">
        <v>-3.84</v>
      </c>
      <c r="S4784" s="182" t="s">
        <v>2250</v>
      </c>
      <c r="T4784" s="163"/>
      <c r="U4784" s="161" t="s">
        <v>10</v>
      </c>
      <c r="V4784" s="161" t="s">
        <v>11</v>
      </c>
      <c r="W4784" s="161" t="s">
        <v>1355</v>
      </c>
      <c r="X4784" s="161" t="s">
        <v>1356</v>
      </c>
      <c r="Y4784" s="165">
        <v>3512</v>
      </c>
      <c r="Z4784" s="169">
        <v>9221101</v>
      </c>
      <c r="AA4784" s="166">
        <v>-4.163233444642E-3</v>
      </c>
      <c r="AB4784" s="158" t="s">
        <v>4957</v>
      </c>
      <c r="AC4784" s="168" t="s">
        <v>3242</v>
      </c>
    </row>
    <row r="4785" spans="1:29" x14ac:dyDescent="0.3">
      <c r="A4785" s="156" t="s">
        <v>2814</v>
      </c>
      <c r="B4785" s="157">
        <v>1</v>
      </c>
      <c r="C4785" s="156" t="s">
        <v>1472</v>
      </c>
      <c r="D4785" s="181" t="s">
        <v>268</v>
      </c>
      <c r="E4785" s="156" t="s">
        <v>2722</v>
      </c>
      <c r="F4785" s="159" t="s">
        <v>2595</v>
      </c>
      <c r="G4785" s="156" t="s">
        <v>2596</v>
      </c>
      <c r="H4785" s="160">
        <v>44120</v>
      </c>
      <c r="I4785" s="160">
        <v>44580</v>
      </c>
      <c r="J4785" s="161" t="s">
        <v>2202</v>
      </c>
      <c r="K4785" s="173"/>
      <c r="L4785" s="192" t="s">
        <v>2604</v>
      </c>
      <c r="M4785" s="171">
        <v>0</v>
      </c>
      <c r="N4785" s="164">
        <v>-7.68</v>
      </c>
      <c r="O4785" s="162"/>
      <c r="P4785" s="160"/>
      <c r="Q4785" s="162"/>
      <c r="R4785" s="164">
        <v>-7.68</v>
      </c>
      <c r="S4785" s="182" t="s">
        <v>2250</v>
      </c>
      <c r="T4785" s="163"/>
      <c r="U4785" s="161" t="s">
        <v>10</v>
      </c>
      <c r="V4785" s="161" t="s">
        <v>11</v>
      </c>
      <c r="W4785" s="161" t="s">
        <v>1355</v>
      </c>
      <c r="X4785" s="161" t="s">
        <v>1356</v>
      </c>
      <c r="Y4785" s="165">
        <v>3612</v>
      </c>
      <c r="Z4785" s="169">
        <v>9221101</v>
      </c>
      <c r="AA4785" s="166">
        <v>-8.3264668892840104E-3</v>
      </c>
      <c r="AB4785" s="158" t="s">
        <v>4957</v>
      </c>
      <c r="AC4785" s="168" t="s">
        <v>3242</v>
      </c>
    </row>
    <row r="4786" spans="1:29" x14ac:dyDescent="0.3">
      <c r="A4786" s="156" t="s">
        <v>2814</v>
      </c>
      <c r="B4786" s="157">
        <v>1</v>
      </c>
      <c r="C4786" s="156" t="s">
        <v>1472</v>
      </c>
      <c r="D4786" s="181" t="s">
        <v>268</v>
      </c>
      <c r="E4786" s="156" t="s">
        <v>2722</v>
      </c>
      <c r="F4786" s="159" t="s">
        <v>2595</v>
      </c>
      <c r="G4786" s="156" t="s">
        <v>2596</v>
      </c>
      <c r="H4786" s="160">
        <v>44120</v>
      </c>
      <c r="I4786" s="160">
        <v>44580</v>
      </c>
      <c r="J4786" s="161" t="s">
        <v>2202</v>
      </c>
      <c r="K4786" s="173"/>
      <c r="L4786" s="192" t="s">
        <v>2604</v>
      </c>
      <c r="M4786" s="171">
        <v>0</v>
      </c>
      <c r="N4786" s="164">
        <v>-7.68</v>
      </c>
      <c r="O4786" s="162"/>
      <c r="P4786" s="160"/>
      <c r="Q4786" s="162"/>
      <c r="R4786" s="164">
        <v>-7.68</v>
      </c>
      <c r="S4786" s="182" t="s">
        <v>2250</v>
      </c>
      <c r="T4786" s="163"/>
      <c r="U4786" s="161" t="s">
        <v>10</v>
      </c>
      <c r="V4786" s="161" t="s">
        <v>11</v>
      </c>
      <c r="W4786" s="161" t="s">
        <v>1355</v>
      </c>
      <c r="X4786" s="161" t="s">
        <v>1356</v>
      </c>
      <c r="Y4786" s="165">
        <v>3712</v>
      </c>
      <c r="Z4786" s="169">
        <v>9221101</v>
      </c>
      <c r="AA4786" s="166">
        <v>-8.3264668892840104E-3</v>
      </c>
      <c r="AB4786" s="158" t="s">
        <v>4957</v>
      </c>
      <c r="AC4786" s="168" t="s">
        <v>3242</v>
      </c>
    </row>
    <row r="4787" spans="1:29" x14ac:dyDescent="0.3">
      <c r="A4787" s="156" t="s">
        <v>4333</v>
      </c>
      <c r="B4787" s="157">
        <v>2</v>
      </c>
      <c r="C4787" s="156" t="s">
        <v>1466</v>
      </c>
      <c r="D4787" s="181" t="s">
        <v>284</v>
      </c>
      <c r="E4787" s="156" t="s">
        <v>2722</v>
      </c>
      <c r="F4787" s="159" t="s">
        <v>454</v>
      </c>
      <c r="G4787" s="156" t="s">
        <v>455</v>
      </c>
      <c r="H4787" s="160">
        <v>45215</v>
      </c>
      <c r="I4787" s="160">
        <v>45315</v>
      </c>
      <c r="J4787" s="161" t="s">
        <v>5251</v>
      </c>
      <c r="K4787" s="173"/>
      <c r="L4787" s="192" t="s">
        <v>5607</v>
      </c>
      <c r="M4787" s="171">
        <v>0</v>
      </c>
      <c r="N4787" s="164">
        <v>1700</v>
      </c>
      <c r="O4787" s="162" t="s">
        <v>5695</v>
      </c>
      <c r="P4787" s="160">
        <v>45315</v>
      </c>
      <c r="Q4787" s="162" t="s">
        <v>5696</v>
      </c>
      <c r="R4787" s="164">
        <v>1700</v>
      </c>
      <c r="S4787" s="182" t="s">
        <v>1573</v>
      </c>
      <c r="T4787" s="163"/>
      <c r="U4787" s="161" t="s">
        <v>10</v>
      </c>
      <c r="V4787" s="161" t="s">
        <v>11</v>
      </c>
      <c r="W4787" s="161" t="s">
        <v>12</v>
      </c>
      <c r="X4787" s="161" t="s">
        <v>13</v>
      </c>
      <c r="Y4787" s="165">
        <v>6281</v>
      </c>
      <c r="Z4787" s="169">
        <v>9301101</v>
      </c>
      <c r="AA4787" s="166">
        <v>0.25316455696202533</v>
      </c>
      <c r="AB4787" s="158" t="s">
        <v>5550</v>
      </c>
      <c r="AC4787" s="168" t="s">
        <v>3282</v>
      </c>
    </row>
    <row r="4788" spans="1:29" x14ac:dyDescent="0.3">
      <c r="A4788" s="156" t="s">
        <v>4333</v>
      </c>
      <c r="B4788" s="157">
        <v>2</v>
      </c>
      <c r="C4788" s="156" t="s">
        <v>1466</v>
      </c>
      <c r="D4788" s="181" t="s">
        <v>284</v>
      </c>
      <c r="E4788" s="156" t="s">
        <v>2722</v>
      </c>
      <c r="F4788" s="159" t="s">
        <v>454</v>
      </c>
      <c r="G4788" s="156" t="s">
        <v>455</v>
      </c>
      <c r="H4788" s="160">
        <v>45215</v>
      </c>
      <c r="I4788" s="160">
        <v>45315</v>
      </c>
      <c r="J4788" s="161" t="s">
        <v>5251</v>
      </c>
      <c r="K4788" s="173"/>
      <c r="L4788" s="192" t="s">
        <v>5607</v>
      </c>
      <c r="M4788" s="171">
        <v>0</v>
      </c>
      <c r="N4788" s="164">
        <v>1870</v>
      </c>
      <c r="O4788" s="162" t="s">
        <v>5697</v>
      </c>
      <c r="P4788" s="160">
        <v>45315</v>
      </c>
      <c r="Q4788" s="162" t="s">
        <v>5696</v>
      </c>
      <c r="R4788" s="164">
        <v>1870</v>
      </c>
      <c r="S4788" s="182" t="s">
        <v>1573</v>
      </c>
      <c r="T4788" s="163"/>
      <c r="U4788" s="161" t="s">
        <v>10</v>
      </c>
      <c r="V4788" s="161" t="s">
        <v>11</v>
      </c>
      <c r="W4788" s="161" t="s">
        <v>12</v>
      </c>
      <c r="X4788" s="161" t="s">
        <v>13</v>
      </c>
      <c r="Y4788" s="165">
        <v>6281</v>
      </c>
      <c r="Z4788" s="169">
        <v>9301101</v>
      </c>
      <c r="AA4788" s="166">
        <v>0.27848101265822783</v>
      </c>
      <c r="AB4788" s="158" t="s">
        <v>5550</v>
      </c>
      <c r="AC4788" s="168" t="s">
        <v>3282</v>
      </c>
    </row>
    <row r="4789" spans="1:29" x14ac:dyDescent="0.3">
      <c r="A4789" s="156" t="s">
        <v>4333</v>
      </c>
      <c r="B4789" s="157">
        <v>2</v>
      </c>
      <c r="C4789" s="156" t="s">
        <v>1466</v>
      </c>
      <c r="D4789" s="181" t="s">
        <v>284</v>
      </c>
      <c r="E4789" s="156" t="s">
        <v>2722</v>
      </c>
      <c r="F4789" s="159" t="s">
        <v>454</v>
      </c>
      <c r="G4789" s="156" t="s">
        <v>455</v>
      </c>
      <c r="H4789" s="160">
        <v>45215</v>
      </c>
      <c r="I4789" s="160">
        <v>45315</v>
      </c>
      <c r="J4789" s="161" t="s">
        <v>5251</v>
      </c>
      <c r="K4789" s="173"/>
      <c r="L4789" s="192" t="s">
        <v>5607</v>
      </c>
      <c r="M4789" s="171">
        <v>0</v>
      </c>
      <c r="N4789" s="164">
        <v>1615</v>
      </c>
      <c r="O4789" s="162" t="s">
        <v>5698</v>
      </c>
      <c r="P4789" s="160">
        <v>45315</v>
      </c>
      <c r="Q4789" s="162" t="s">
        <v>5696</v>
      </c>
      <c r="R4789" s="164">
        <v>1615</v>
      </c>
      <c r="S4789" s="182" t="s">
        <v>1573</v>
      </c>
      <c r="T4789" s="163"/>
      <c r="U4789" s="161" t="s">
        <v>10</v>
      </c>
      <c r="V4789" s="161" t="s">
        <v>11</v>
      </c>
      <c r="W4789" s="161" t="s">
        <v>12</v>
      </c>
      <c r="X4789" s="161" t="s">
        <v>13</v>
      </c>
      <c r="Y4789" s="165">
        <v>6281</v>
      </c>
      <c r="Z4789" s="169">
        <v>9301101</v>
      </c>
      <c r="AA4789" s="166">
        <v>0.24050632911392406</v>
      </c>
      <c r="AB4789" s="158" t="s">
        <v>5550</v>
      </c>
      <c r="AC4789" s="168" t="s">
        <v>3282</v>
      </c>
    </row>
    <row r="4790" spans="1:29" x14ac:dyDescent="0.3">
      <c r="A4790" s="156" t="s">
        <v>4333</v>
      </c>
      <c r="B4790" s="157">
        <v>2</v>
      </c>
      <c r="C4790" s="156" t="s">
        <v>1466</v>
      </c>
      <c r="D4790" s="181" t="s">
        <v>284</v>
      </c>
      <c r="E4790" s="156" t="s">
        <v>2722</v>
      </c>
      <c r="F4790" s="159" t="s">
        <v>454</v>
      </c>
      <c r="G4790" s="156" t="s">
        <v>455</v>
      </c>
      <c r="H4790" s="160">
        <v>45215</v>
      </c>
      <c r="I4790" s="160">
        <v>45316</v>
      </c>
      <c r="J4790" s="161" t="s">
        <v>5251</v>
      </c>
      <c r="K4790" s="173"/>
      <c r="L4790" s="192" t="s">
        <v>5607</v>
      </c>
      <c r="M4790" s="171">
        <v>0</v>
      </c>
      <c r="N4790" s="164">
        <v>1530</v>
      </c>
      <c r="O4790" s="162" t="s">
        <v>5706</v>
      </c>
      <c r="P4790" s="160">
        <v>45316</v>
      </c>
      <c r="Q4790" s="162" t="s">
        <v>5707</v>
      </c>
      <c r="R4790" s="164">
        <v>1530</v>
      </c>
      <c r="S4790" s="182" t="s">
        <v>1573</v>
      </c>
      <c r="T4790" s="163"/>
      <c r="U4790" s="161" t="s">
        <v>10</v>
      </c>
      <c r="V4790" s="161" t="s">
        <v>11</v>
      </c>
      <c r="W4790" s="161" t="s">
        <v>12</v>
      </c>
      <c r="X4790" s="161" t="s">
        <v>13</v>
      </c>
      <c r="Y4790" s="165">
        <v>6281</v>
      </c>
      <c r="Z4790" s="169">
        <v>9301101</v>
      </c>
      <c r="AA4790" s="166">
        <v>0.22784810126582278</v>
      </c>
      <c r="AB4790" s="158" t="s">
        <v>5550</v>
      </c>
      <c r="AC4790" s="168" t="s">
        <v>3282</v>
      </c>
    </row>
    <row r="4791" spans="1:29" x14ac:dyDescent="0.3">
      <c r="A4791" s="156" t="s">
        <v>4333</v>
      </c>
      <c r="B4791" s="157">
        <v>2</v>
      </c>
      <c r="C4791" s="156" t="s">
        <v>1466</v>
      </c>
      <c r="D4791" s="181" t="s">
        <v>284</v>
      </c>
      <c r="E4791" s="156" t="s">
        <v>2722</v>
      </c>
      <c r="F4791" s="159" t="s">
        <v>454</v>
      </c>
      <c r="G4791" s="156" t="s">
        <v>455</v>
      </c>
      <c r="H4791" s="160">
        <v>45215</v>
      </c>
      <c r="I4791" s="160">
        <v>45357</v>
      </c>
      <c r="J4791" s="161" t="s">
        <v>5251</v>
      </c>
      <c r="K4791" s="173"/>
      <c r="L4791" s="192" t="s">
        <v>5607</v>
      </c>
      <c r="M4791" s="171">
        <v>3825</v>
      </c>
      <c r="N4791" s="164">
        <v>3825</v>
      </c>
      <c r="O4791" s="162"/>
      <c r="P4791" s="160"/>
      <c r="Q4791" s="162"/>
      <c r="R4791" s="164">
        <v>0</v>
      </c>
      <c r="S4791" s="182" t="s">
        <v>1573</v>
      </c>
      <c r="T4791" s="163"/>
      <c r="U4791" s="161" t="s">
        <v>10</v>
      </c>
      <c r="V4791" s="161" t="s">
        <v>11</v>
      </c>
      <c r="W4791" s="161" t="s">
        <v>12</v>
      </c>
      <c r="X4791" s="161" t="s">
        <v>13</v>
      </c>
      <c r="Y4791" s="165">
        <v>6281</v>
      </c>
      <c r="Z4791" s="169">
        <v>9301101</v>
      </c>
      <c r="AA4791" s="166">
        <v>0</v>
      </c>
      <c r="AB4791" s="158" t="s">
        <v>5550</v>
      </c>
      <c r="AC4791" s="168" t="s">
        <v>3282</v>
      </c>
    </row>
    <row r="4792" spans="1:29" x14ac:dyDescent="0.3">
      <c r="A4792" s="156" t="s">
        <v>4333</v>
      </c>
      <c r="B4792" s="157">
        <v>2</v>
      </c>
      <c r="C4792" s="156" t="s">
        <v>1466</v>
      </c>
      <c r="D4792" s="181" t="s">
        <v>284</v>
      </c>
      <c r="E4792" s="156" t="s">
        <v>2722</v>
      </c>
      <c r="F4792" s="159" t="s">
        <v>454</v>
      </c>
      <c r="G4792" s="156" t="s">
        <v>455</v>
      </c>
      <c r="H4792" s="160">
        <v>45215</v>
      </c>
      <c r="I4792" s="160">
        <v>45358</v>
      </c>
      <c r="J4792" s="161" t="s">
        <v>5251</v>
      </c>
      <c r="K4792" s="173" t="s">
        <v>5549</v>
      </c>
      <c r="L4792" s="192" t="s">
        <v>5607</v>
      </c>
      <c r="M4792" s="171">
        <v>-3825</v>
      </c>
      <c r="N4792" s="164">
        <v>-3825</v>
      </c>
      <c r="O4792" s="162"/>
      <c r="P4792" s="160"/>
      <c r="Q4792" s="162"/>
      <c r="R4792" s="164">
        <v>0</v>
      </c>
      <c r="S4792" s="182" t="s">
        <v>1573</v>
      </c>
      <c r="T4792" s="163"/>
      <c r="U4792" s="161" t="s">
        <v>10</v>
      </c>
      <c r="V4792" s="161" t="s">
        <v>11</v>
      </c>
      <c r="W4792" s="161" t="s">
        <v>12</v>
      </c>
      <c r="X4792" s="161" t="s">
        <v>13</v>
      </c>
      <c r="Y4792" s="165">
        <v>6281</v>
      </c>
      <c r="Z4792" s="169">
        <v>9301101</v>
      </c>
      <c r="AA4792" s="166">
        <v>0</v>
      </c>
      <c r="AB4792" s="158" t="s">
        <v>5953</v>
      </c>
      <c r="AC4792" s="168" t="s">
        <v>3282</v>
      </c>
    </row>
    <row r="4793" spans="1:29" x14ac:dyDescent="0.3">
      <c r="A4793" s="156" t="s">
        <v>1699</v>
      </c>
      <c r="B4793" s="157">
        <v>2</v>
      </c>
      <c r="C4793" s="156" t="s">
        <v>1466</v>
      </c>
      <c r="D4793" s="181" t="s">
        <v>275</v>
      </c>
      <c r="E4793" s="156" t="s">
        <v>236</v>
      </c>
      <c r="F4793" s="159" t="s">
        <v>454</v>
      </c>
      <c r="G4793" s="156" t="s">
        <v>455</v>
      </c>
      <c r="H4793" s="160">
        <v>43647</v>
      </c>
      <c r="I4793" s="160">
        <v>43810</v>
      </c>
      <c r="J4793" s="161" t="s">
        <v>5</v>
      </c>
      <c r="K4793" s="173"/>
      <c r="L4793" s="192" t="s">
        <v>457</v>
      </c>
      <c r="M4793" s="171">
        <v>0</v>
      </c>
      <c r="N4793" s="164">
        <v>9900</v>
      </c>
      <c r="O4793" s="162" t="s">
        <v>496</v>
      </c>
      <c r="P4793" s="160">
        <v>43810</v>
      </c>
      <c r="Q4793" s="162" t="s">
        <v>497</v>
      </c>
      <c r="R4793" s="164">
        <v>9900</v>
      </c>
      <c r="S4793" s="182" t="s">
        <v>637</v>
      </c>
      <c r="T4793" s="163"/>
      <c r="U4793" s="161" t="s">
        <v>10</v>
      </c>
      <c r="V4793" s="161" t="s">
        <v>11</v>
      </c>
      <c r="W4793" s="161" t="s">
        <v>12</v>
      </c>
      <c r="X4793" s="161" t="s">
        <v>13</v>
      </c>
      <c r="Y4793" s="165">
        <v>6281</v>
      </c>
      <c r="Z4793" s="169">
        <v>9191102</v>
      </c>
      <c r="AA4793" s="166">
        <v>0.75</v>
      </c>
      <c r="AB4793" s="158" t="s">
        <v>4871</v>
      </c>
      <c r="AC4793" s="168" t="s">
        <v>3226</v>
      </c>
    </row>
    <row r="4794" spans="1:29" x14ac:dyDescent="0.3">
      <c r="A4794" s="156" t="s">
        <v>1699</v>
      </c>
      <c r="B4794" s="157">
        <v>2</v>
      </c>
      <c r="C4794" s="156" t="s">
        <v>1466</v>
      </c>
      <c r="D4794" s="181" t="s">
        <v>275</v>
      </c>
      <c r="E4794" s="156" t="s">
        <v>236</v>
      </c>
      <c r="F4794" s="159" t="s">
        <v>454</v>
      </c>
      <c r="G4794" s="156" t="s">
        <v>455</v>
      </c>
      <c r="H4794" s="160">
        <v>43647</v>
      </c>
      <c r="I4794" s="160">
        <v>43845</v>
      </c>
      <c r="J4794" s="161" t="s">
        <v>5</v>
      </c>
      <c r="K4794" s="173" t="s">
        <v>456</v>
      </c>
      <c r="L4794" s="192" t="s">
        <v>457</v>
      </c>
      <c r="M4794" s="171">
        <v>0</v>
      </c>
      <c r="N4794" s="164">
        <v>3300</v>
      </c>
      <c r="O4794" s="162" t="s">
        <v>563</v>
      </c>
      <c r="P4794" s="160">
        <v>43845</v>
      </c>
      <c r="Q4794" s="162" t="s">
        <v>564</v>
      </c>
      <c r="R4794" s="164">
        <v>3300</v>
      </c>
      <c r="S4794" s="182" t="s">
        <v>637</v>
      </c>
      <c r="T4794" s="163"/>
      <c r="U4794" s="161" t="s">
        <v>10</v>
      </c>
      <c r="V4794" s="161" t="s">
        <v>11</v>
      </c>
      <c r="W4794" s="161" t="s">
        <v>12</v>
      </c>
      <c r="X4794" s="161" t="s">
        <v>13</v>
      </c>
      <c r="Y4794" s="165">
        <v>6281</v>
      </c>
      <c r="Z4794" s="169">
        <v>9191102</v>
      </c>
      <c r="AA4794" s="166">
        <v>0.25</v>
      </c>
      <c r="AB4794" s="158" t="s">
        <v>4871</v>
      </c>
      <c r="AC4794" s="168" t="s">
        <v>3226</v>
      </c>
    </row>
    <row r="4795" spans="1:29" x14ac:dyDescent="0.3">
      <c r="A4795" s="156" t="s">
        <v>2958</v>
      </c>
      <c r="B4795" s="157">
        <v>2</v>
      </c>
      <c r="C4795" s="156" t="s">
        <v>1466</v>
      </c>
      <c r="D4795" s="181" t="s">
        <v>130</v>
      </c>
      <c r="E4795" s="156" t="s">
        <v>2723</v>
      </c>
      <c r="F4795" s="159" t="s">
        <v>454</v>
      </c>
      <c r="G4795" s="156" t="s">
        <v>455</v>
      </c>
      <c r="H4795" s="160">
        <v>43795</v>
      </c>
      <c r="I4795" s="160">
        <v>43977</v>
      </c>
      <c r="J4795" s="161" t="s">
        <v>5</v>
      </c>
      <c r="K4795" s="173"/>
      <c r="L4795" s="192" t="s">
        <v>488</v>
      </c>
      <c r="M4795" s="171">
        <v>0</v>
      </c>
      <c r="N4795" s="164">
        <v>2345</v>
      </c>
      <c r="O4795" s="162" t="s">
        <v>818</v>
      </c>
      <c r="P4795" s="160">
        <v>43977</v>
      </c>
      <c r="Q4795" s="162" t="s">
        <v>817</v>
      </c>
      <c r="R4795" s="164">
        <v>2345</v>
      </c>
      <c r="S4795" s="182" t="s">
        <v>1181</v>
      </c>
      <c r="T4795" s="163"/>
      <c r="U4795" s="161" t="s">
        <v>10</v>
      </c>
      <c r="V4795" s="161" t="s">
        <v>11</v>
      </c>
      <c r="W4795" s="161" t="s">
        <v>12</v>
      </c>
      <c r="X4795" s="161" t="s">
        <v>13</v>
      </c>
      <c r="Y4795" s="165">
        <v>6281</v>
      </c>
      <c r="Z4795" s="169">
        <v>9121103</v>
      </c>
      <c r="AA4795" s="166">
        <v>0.25013333333333332</v>
      </c>
      <c r="AB4795" s="158" t="s">
        <v>938</v>
      </c>
      <c r="AC4795" s="168" t="s">
        <v>3200</v>
      </c>
    </row>
    <row r="4796" spans="1:29" x14ac:dyDescent="0.3">
      <c r="A4796" s="156" t="s">
        <v>2958</v>
      </c>
      <c r="B4796" s="157">
        <v>2</v>
      </c>
      <c r="C4796" s="156" t="s">
        <v>1466</v>
      </c>
      <c r="D4796" s="181" t="s">
        <v>130</v>
      </c>
      <c r="E4796" s="156" t="s">
        <v>2723</v>
      </c>
      <c r="F4796" s="159" t="s">
        <v>454</v>
      </c>
      <c r="G4796" s="156" t="s">
        <v>455</v>
      </c>
      <c r="H4796" s="160">
        <v>43795</v>
      </c>
      <c r="I4796" s="160">
        <v>44001</v>
      </c>
      <c r="J4796" s="161" t="s">
        <v>5</v>
      </c>
      <c r="K4796" s="173"/>
      <c r="L4796" s="192" t="s">
        <v>488</v>
      </c>
      <c r="M4796" s="171">
        <v>0</v>
      </c>
      <c r="N4796" s="164">
        <v>2345</v>
      </c>
      <c r="O4796" s="162" t="s">
        <v>898</v>
      </c>
      <c r="P4796" s="160">
        <v>44001</v>
      </c>
      <c r="Q4796" s="162" t="s">
        <v>897</v>
      </c>
      <c r="R4796" s="164">
        <v>2345</v>
      </c>
      <c r="S4796" s="182" t="s">
        <v>1181</v>
      </c>
      <c r="T4796" s="163"/>
      <c r="U4796" s="161" t="s">
        <v>10</v>
      </c>
      <c r="V4796" s="161" t="s">
        <v>11</v>
      </c>
      <c r="W4796" s="161" t="s">
        <v>12</v>
      </c>
      <c r="X4796" s="161" t="s">
        <v>13</v>
      </c>
      <c r="Y4796" s="165">
        <v>6281</v>
      </c>
      <c r="Z4796" s="169">
        <v>9121103</v>
      </c>
      <c r="AA4796" s="166">
        <v>0.25013333333333332</v>
      </c>
      <c r="AB4796" s="158" t="s">
        <v>938</v>
      </c>
      <c r="AC4796" s="168" t="s">
        <v>3200</v>
      </c>
    </row>
    <row r="4797" spans="1:29" x14ac:dyDescent="0.3">
      <c r="A4797" s="156" t="s">
        <v>2958</v>
      </c>
      <c r="B4797" s="157">
        <v>2</v>
      </c>
      <c r="C4797" s="156" t="s">
        <v>1466</v>
      </c>
      <c r="D4797" s="181" t="s">
        <v>130</v>
      </c>
      <c r="E4797" s="156" t="s">
        <v>2723</v>
      </c>
      <c r="F4797" s="159" t="s">
        <v>454</v>
      </c>
      <c r="G4797" s="156" t="s">
        <v>455</v>
      </c>
      <c r="H4797" s="160">
        <v>43795</v>
      </c>
      <c r="I4797" s="160">
        <v>44118</v>
      </c>
      <c r="J4797" s="161" t="s">
        <v>979</v>
      </c>
      <c r="K4797" s="173"/>
      <c r="L4797" s="192" t="s">
        <v>488</v>
      </c>
      <c r="M4797" s="171">
        <v>0</v>
      </c>
      <c r="N4797" s="164">
        <v>2345</v>
      </c>
      <c r="O4797" s="162" t="s">
        <v>1241</v>
      </c>
      <c r="P4797" s="160">
        <v>44118</v>
      </c>
      <c r="Q4797" s="162" t="s">
        <v>1239</v>
      </c>
      <c r="R4797" s="164">
        <v>2345</v>
      </c>
      <c r="S4797" s="182" t="s">
        <v>1181</v>
      </c>
      <c r="T4797" s="163"/>
      <c r="U4797" s="161" t="s">
        <v>10</v>
      </c>
      <c r="V4797" s="161" t="s">
        <v>11</v>
      </c>
      <c r="W4797" s="161" t="s">
        <v>12</v>
      </c>
      <c r="X4797" s="161" t="s">
        <v>13</v>
      </c>
      <c r="Y4797" s="165">
        <v>6281</v>
      </c>
      <c r="Z4797" s="169">
        <v>9121103</v>
      </c>
      <c r="AA4797" s="166">
        <v>0.25013333333333332</v>
      </c>
      <c r="AB4797" s="158" t="s">
        <v>938</v>
      </c>
      <c r="AC4797" s="168" t="s">
        <v>3200</v>
      </c>
    </row>
    <row r="4798" spans="1:29" x14ac:dyDescent="0.3">
      <c r="A4798" s="156" t="s">
        <v>2958</v>
      </c>
      <c r="B4798" s="157">
        <v>2</v>
      </c>
      <c r="C4798" s="156" t="s">
        <v>1466</v>
      </c>
      <c r="D4798" s="181" t="s">
        <v>130</v>
      </c>
      <c r="E4798" s="156" t="s">
        <v>2723</v>
      </c>
      <c r="F4798" s="159" t="s">
        <v>454</v>
      </c>
      <c r="G4798" s="156" t="s">
        <v>455</v>
      </c>
      <c r="H4798" s="160">
        <v>43795</v>
      </c>
      <c r="I4798" s="160">
        <v>44452</v>
      </c>
      <c r="J4798" s="161" t="s">
        <v>979</v>
      </c>
      <c r="K4798" s="173"/>
      <c r="L4798" s="192" t="s">
        <v>488</v>
      </c>
      <c r="M4798" s="171">
        <v>0</v>
      </c>
      <c r="N4798" s="164">
        <v>1840</v>
      </c>
      <c r="O4798" s="162" t="s">
        <v>2189</v>
      </c>
      <c r="P4798" s="160">
        <v>44452</v>
      </c>
      <c r="Q4798" s="162" t="s">
        <v>2396</v>
      </c>
      <c r="R4798" s="164">
        <v>1840</v>
      </c>
      <c r="S4798" s="182" t="s">
        <v>1181</v>
      </c>
      <c r="T4798" s="163"/>
      <c r="U4798" s="161" t="s">
        <v>10</v>
      </c>
      <c r="V4798" s="161" t="s">
        <v>11</v>
      </c>
      <c r="W4798" s="161" t="s">
        <v>12</v>
      </c>
      <c r="X4798" s="161" t="s">
        <v>13</v>
      </c>
      <c r="Y4798" s="165">
        <v>6281</v>
      </c>
      <c r="Z4798" s="169">
        <v>9121103</v>
      </c>
      <c r="AA4798" s="166">
        <v>0.19626666666666667</v>
      </c>
      <c r="AB4798" s="158" t="s">
        <v>938</v>
      </c>
      <c r="AC4798" s="168" t="s">
        <v>3200</v>
      </c>
    </row>
    <row r="4799" spans="1:29" x14ac:dyDescent="0.3">
      <c r="A4799" s="156" t="s">
        <v>2958</v>
      </c>
      <c r="B4799" s="157">
        <v>2</v>
      </c>
      <c r="C4799" s="156" t="s">
        <v>1466</v>
      </c>
      <c r="D4799" s="181" t="s">
        <v>130</v>
      </c>
      <c r="E4799" s="156" t="s">
        <v>2723</v>
      </c>
      <c r="F4799" s="159" t="s">
        <v>454</v>
      </c>
      <c r="G4799" s="156" t="s">
        <v>455</v>
      </c>
      <c r="H4799" s="160">
        <v>43795</v>
      </c>
      <c r="I4799" s="160">
        <v>44701</v>
      </c>
      <c r="J4799" s="161" t="s">
        <v>2202</v>
      </c>
      <c r="K4799" s="173" t="s">
        <v>480</v>
      </c>
      <c r="L4799" s="192" t="s">
        <v>488</v>
      </c>
      <c r="M4799" s="171">
        <v>0</v>
      </c>
      <c r="N4799" s="164">
        <v>500</v>
      </c>
      <c r="O4799" s="162" t="s">
        <v>2626</v>
      </c>
      <c r="P4799" s="160">
        <v>44701</v>
      </c>
      <c r="Q4799" s="162" t="s">
        <v>2622</v>
      </c>
      <c r="R4799" s="164">
        <v>500</v>
      </c>
      <c r="S4799" s="182" t="s">
        <v>1181</v>
      </c>
      <c r="T4799" s="163"/>
      <c r="U4799" s="161" t="s">
        <v>10</v>
      </c>
      <c r="V4799" s="161" t="s">
        <v>11</v>
      </c>
      <c r="W4799" s="161" t="s">
        <v>12</v>
      </c>
      <c r="X4799" s="161" t="s">
        <v>13</v>
      </c>
      <c r="Y4799" s="165">
        <v>6281</v>
      </c>
      <c r="Z4799" s="169">
        <v>9121103</v>
      </c>
      <c r="AA4799" s="166">
        <v>5.3333333333333337E-2</v>
      </c>
      <c r="AB4799" s="158" t="s">
        <v>938</v>
      </c>
      <c r="AC4799" s="168" t="s">
        <v>3200</v>
      </c>
    </row>
    <row r="4800" spans="1:29" x14ac:dyDescent="0.3">
      <c r="A4800" s="156" t="s">
        <v>2989</v>
      </c>
      <c r="B4800" s="157">
        <v>1</v>
      </c>
      <c r="C4800" s="156" t="s">
        <v>1466</v>
      </c>
      <c r="D4800" s="181" t="s">
        <v>235</v>
      </c>
      <c r="E4800" s="156" t="s">
        <v>2723</v>
      </c>
      <c r="F4800" s="159" t="s">
        <v>454</v>
      </c>
      <c r="G4800" s="156" t="s">
        <v>455</v>
      </c>
      <c r="H4800" s="160">
        <v>43795</v>
      </c>
      <c r="I4800" s="160">
        <v>43977</v>
      </c>
      <c r="J4800" s="161" t="s">
        <v>5</v>
      </c>
      <c r="K4800" s="173"/>
      <c r="L4800" s="192" t="s">
        <v>489</v>
      </c>
      <c r="M4800" s="171">
        <v>0</v>
      </c>
      <c r="N4800" s="164">
        <v>6090</v>
      </c>
      <c r="O4800" s="162" t="s">
        <v>819</v>
      </c>
      <c r="P4800" s="160">
        <v>43977</v>
      </c>
      <c r="Q4800" s="162" t="s">
        <v>817</v>
      </c>
      <c r="R4800" s="164">
        <v>6090</v>
      </c>
      <c r="S4800" s="182" t="s">
        <v>1185</v>
      </c>
      <c r="T4800" s="163"/>
      <c r="U4800" s="161" t="s">
        <v>10</v>
      </c>
      <c r="V4800" s="161" t="s">
        <v>11</v>
      </c>
      <c r="W4800" s="161" t="s">
        <v>12</v>
      </c>
      <c r="X4800" s="161" t="s">
        <v>13</v>
      </c>
      <c r="Y4800" s="165">
        <v>6281</v>
      </c>
      <c r="Z4800" s="169">
        <v>9241103</v>
      </c>
      <c r="AA4800" s="166">
        <v>0.74953846153846149</v>
      </c>
      <c r="AB4800" s="158" t="s">
        <v>939</v>
      </c>
      <c r="AC4800" s="168" t="s">
        <v>3255</v>
      </c>
    </row>
    <row r="4801" spans="1:29" x14ac:dyDescent="0.3">
      <c r="A4801" s="156" t="s">
        <v>2989</v>
      </c>
      <c r="B4801" s="157">
        <v>1</v>
      </c>
      <c r="C4801" s="156" t="s">
        <v>1466</v>
      </c>
      <c r="D4801" s="181" t="s">
        <v>235</v>
      </c>
      <c r="E4801" s="156" t="s">
        <v>2723</v>
      </c>
      <c r="F4801" s="159" t="s">
        <v>454</v>
      </c>
      <c r="G4801" s="156" t="s">
        <v>455</v>
      </c>
      <c r="H4801" s="160">
        <v>43795</v>
      </c>
      <c r="I4801" s="160">
        <v>44001</v>
      </c>
      <c r="J4801" s="161" t="s">
        <v>5</v>
      </c>
      <c r="K4801" s="173" t="s">
        <v>481</v>
      </c>
      <c r="L4801" s="192" t="s">
        <v>489</v>
      </c>
      <c r="M4801" s="171">
        <v>0</v>
      </c>
      <c r="N4801" s="164">
        <v>2035</v>
      </c>
      <c r="O4801" s="162" t="s">
        <v>899</v>
      </c>
      <c r="P4801" s="160">
        <v>44001</v>
      </c>
      <c r="Q4801" s="162" t="s">
        <v>897</v>
      </c>
      <c r="R4801" s="164">
        <v>2035</v>
      </c>
      <c r="S4801" s="182" t="s">
        <v>1185</v>
      </c>
      <c r="T4801" s="163"/>
      <c r="U4801" s="161" t="s">
        <v>10</v>
      </c>
      <c r="V4801" s="161" t="s">
        <v>11</v>
      </c>
      <c r="W4801" s="161" t="s">
        <v>12</v>
      </c>
      <c r="X4801" s="161" t="s">
        <v>13</v>
      </c>
      <c r="Y4801" s="165">
        <v>6281</v>
      </c>
      <c r="Z4801" s="169">
        <v>9241103</v>
      </c>
      <c r="AA4801" s="166">
        <v>0.25046153846153846</v>
      </c>
      <c r="AB4801" s="158" t="s">
        <v>939</v>
      </c>
      <c r="AC4801" s="168" t="s">
        <v>3255</v>
      </c>
    </row>
    <row r="4802" spans="1:29" x14ac:dyDescent="0.3">
      <c r="A4802" s="156" t="s">
        <v>3001</v>
      </c>
      <c r="B4802" s="157">
        <v>2</v>
      </c>
      <c r="C4802" s="156" t="s">
        <v>1466</v>
      </c>
      <c r="D4802" s="181" t="s">
        <v>284</v>
      </c>
      <c r="E4802" s="156" t="s">
        <v>2723</v>
      </c>
      <c r="F4802" s="159" t="s">
        <v>454</v>
      </c>
      <c r="G4802" s="156" t="s">
        <v>455</v>
      </c>
      <c r="H4802" s="160">
        <v>43795</v>
      </c>
      <c r="I4802" s="160">
        <v>43881</v>
      </c>
      <c r="J4802" s="161" t="s">
        <v>5</v>
      </c>
      <c r="K4802" s="173"/>
      <c r="L4802" s="192" t="s">
        <v>490</v>
      </c>
      <c r="M4802" s="171">
        <v>0</v>
      </c>
      <c r="N4802" s="164">
        <v>1720</v>
      </c>
      <c r="O4802" s="162" t="s">
        <v>639</v>
      </c>
      <c r="P4802" s="160">
        <v>43881</v>
      </c>
      <c r="Q4802" s="162" t="s">
        <v>640</v>
      </c>
      <c r="R4802" s="164">
        <v>1720</v>
      </c>
      <c r="S4802" s="182" t="s">
        <v>1186</v>
      </c>
      <c r="T4802" s="163"/>
      <c r="U4802" s="161" t="s">
        <v>10</v>
      </c>
      <c r="V4802" s="161" t="s">
        <v>11</v>
      </c>
      <c r="W4802" s="161" t="s">
        <v>12</v>
      </c>
      <c r="X4802" s="161" t="s">
        <v>13</v>
      </c>
      <c r="Y4802" s="165">
        <v>6281</v>
      </c>
      <c r="Z4802" s="169">
        <v>9301103</v>
      </c>
      <c r="AA4802" s="166">
        <v>0.25018181818181817</v>
      </c>
      <c r="AB4802" s="158" t="s">
        <v>940</v>
      </c>
      <c r="AC4802" s="168" t="s">
        <v>3285</v>
      </c>
    </row>
    <row r="4803" spans="1:29" x14ac:dyDescent="0.3">
      <c r="A4803" s="156" t="s">
        <v>3001</v>
      </c>
      <c r="B4803" s="157">
        <v>2</v>
      </c>
      <c r="C4803" s="156" t="s">
        <v>1466</v>
      </c>
      <c r="D4803" s="181" t="s">
        <v>284</v>
      </c>
      <c r="E4803" s="156" t="s">
        <v>2723</v>
      </c>
      <c r="F4803" s="159" t="s">
        <v>454</v>
      </c>
      <c r="G4803" s="156" t="s">
        <v>455</v>
      </c>
      <c r="H4803" s="160">
        <v>43795</v>
      </c>
      <c r="I4803" s="160">
        <v>43938</v>
      </c>
      <c r="J4803" s="161" t="s">
        <v>5</v>
      </c>
      <c r="K4803" s="173"/>
      <c r="L4803" s="192" t="s">
        <v>490</v>
      </c>
      <c r="M4803" s="171">
        <v>0</v>
      </c>
      <c r="N4803" s="164">
        <v>3440</v>
      </c>
      <c r="O4803" s="162" t="s">
        <v>716</v>
      </c>
      <c r="P4803" s="160">
        <v>43938</v>
      </c>
      <c r="Q4803" s="162" t="s">
        <v>717</v>
      </c>
      <c r="R4803" s="164">
        <v>3440</v>
      </c>
      <c r="S4803" s="182" t="s">
        <v>1186</v>
      </c>
      <c r="T4803" s="163"/>
      <c r="U4803" s="161" t="s">
        <v>10</v>
      </c>
      <c r="V4803" s="161" t="s">
        <v>11</v>
      </c>
      <c r="W4803" s="161" t="s">
        <v>12</v>
      </c>
      <c r="X4803" s="161" t="s">
        <v>13</v>
      </c>
      <c r="Y4803" s="165">
        <v>6281</v>
      </c>
      <c r="Z4803" s="169">
        <v>9301103</v>
      </c>
      <c r="AA4803" s="166">
        <v>0.50036363636363634</v>
      </c>
      <c r="AB4803" s="158" t="s">
        <v>940</v>
      </c>
      <c r="AC4803" s="168" t="s">
        <v>3285</v>
      </c>
    </row>
    <row r="4804" spans="1:29" x14ac:dyDescent="0.3">
      <c r="A4804" s="156" t="s">
        <v>3001</v>
      </c>
      <c r="B4804" s="157">
        <v>2</v>
      </c>
      <c r="C4804" s="156" t="s">
        <v>1466</v>
      </c>
      <c r="D4804" s="181" t="s">
        <v>284</v>
      </c>
      <c r="E4804" s="156" t="s">
        <v>2723</v>
      </c>
      <c r="F4804" s="159" t="s">
        <v>454</v>
      </c>
      <c r="G4804" s="156" t="s">
        <v>455</v>
      </c>
      <c r="H4804" s="160">
        <v>43795</v>
      </c>
      <c r="I4804" s="160">
        <v>44001</v>
      </c>
      <c r="J4804" s="161" t="s">
        <v>5</v>
      </c>
      <c r="K4804" s="173" t="s">
        <v>482</v>
      </c>
      <c r="L4804" s="192" t="s">
        <v>490</v>
      </c>
      <c r="M4804" s="171">
        <v>0</v>
      </c>
      <c r="N4804" s="164">
        <v>1715</v>
      </c>
      <c r="O4804" s="162" t="s">
        <v>900</v>
      </c>
      <c r="P4804" s="160">
        <v>44001</v>
      </c>
      <c r="Q4804" s="162" t="s">
        <v>897</v>
      </c>
      <c r="R4804" s="164">
        <v>1715</v>
      </c>
      <c r="S4804" s="182" t="s">
        <v>1186</v>
      </c>
      <c r="T4804" s="163"/>
      <c r="U4804" s="161" t="s">
        <v>10</v>
      </c>
      <c r="V4804" s="161" t="s">
        <v>11</v>
      </c>
      <c r="W4804" s="161" t="s">
        <v>12</v>
      </c>
      <c r="X4804" s="161" t="s">
        <v>13</v>
      </c>
      <c r="Y4804" s="165">
        <v>6281</v>
      </c>
      <c r="Z4804" s="169">
        <v>9301103</v>
      </c>
      <c r="AA4804" s="166">
        <v>0.24945454545454546</v>
      </c>
      <c r="AB4804" s="158" t="s">
        <v>940</v>
      </c>
      <c r="AC4804" s="168" t="s">
        <v>3285</v>
      </c>
    </row>
    <row r="4805" spans="1:29" x14ac:dyDescent="0.3">
      <c r="A4805" s="156" t="s">
        <v>2913</v>
      </c>
      <c r="B4805" s="157">
        <v>0</v>
      </c>
      <c r="C4805" s="156" t="s">
        <v>1466</v>
      </c>
      <c r="D4805" s="181" t="s">
        <v>137</v>
      </c>
      <c r="E4805" s="156" t="s">
        <v>2724</v>
      </c>
      <c r="F4805" s="159" t="s">
        <v>454</v>
      </c>
      <c r="G4805" s="156" t="s">
        <v>455</v>
      </c>
      <c r="H4805" s="160">
        <v>43836</v>
      </c>
      <c r="I4805" s="160">
        <v>44987</v>
      </c>
      <c r="J4805" s="161" t="s">
        <v>2671</v>
      </c>
      <c r="K4805" s="173"/>
      <c r="L4805" s="192" t="s">
        <v>784</v>
      </c>
      <c r="M4805" s="171">
        <v>1200</v>
      </c>
      <c r="N4805" s="164">
        <v>1200</v>
      </c>
      <c r="O4805" s="162"/>
      <c r="P4805" s="160"/>
      <c r="Q4805" s="162"/>
      <c r="R4805" s="164">
        <v>0</v>
      </c>
      <c r="S4805" s="182"/>
      <c r="T4805" s="163"/>
      <c r="U4805" s="161" t="s">
        <v>10</v>
      </c>
      <c r="V4805" s="161" t="s">
        <v>11</v>
      </c>
      <c r="W4805" s="161" t="s">
        <v>12</v>
      </c>
      <c r="X4805" s="161" t="s">
        <v>13</v>
      </c>
      <c r="Y4805" s="165">
        <v>6281</v>
      </c>
      <c r="Z4805" s="169">
        <v>9011104</v>
      </c>
      <c r="AA4805" s="166">
        <v>0</v>
      </c>
      <c r="AB4805" s="158" t="s">
        <v>5100</v>
      </c>
      <c r="AC4805" s="168" t="s">
        <v>3153</v>
      </c>
    </row>
    <row r="4806" spans="1:29" x14ac:dyDescent="0.3">
      <c r="A4806" s="156" t="s">
        <v>2913</v>
      </c>
      <c r="B4806" s="157">
        <v>0</v>
      </c>
      <c r="C4806" s="156" t="s">
        <v>1466</v>
      </c>
      <c r="D4806" s="181" t="s">
        <v>137</v>
      </c>
      <c r="E4806" s="156" t="s">
        <v>2724</v>
      </c>
      <c r="F4806" s="159" t="s">
        <v>454</v>
      </c>
      <c r="G4806" s="156" t="s">
        <v>455</v>
      </c>
      <c r="H4806" s="160">
        <v>43836</v>
      </c>
      <c r="I4806" s="160">
        <v>44988</v>
      </c>
      <c r="J4806" s="161" t="s">
        <v>2671</v>
      </c>
      <c r="K4806" s="173" t="s">
        <v>509</v>
      </c>
      <c r="L4806" s="192" t="s">
        <v>784</v>
      </c>
      <c r="M4806" s="171">
        <v>-1200</v>
      </c>
      <c r="N4806" s="164">
        <v>-1200</v>
      </c>
      <c r="O4806" s="162"/>
      <c r="P4806" s="160"/>
      <c r="Q4806" s="162"/>
      <c r="R4806" s="164">
        <v>0</v>
      </c>
      <c r="S4806" s="182"/>
      <c r="T4806" s="163"/>
      <c r="U4806" s="161" t="s">
        <v>10</v>
      </c>
      <c r="V4806" s="161" t="s">
        <v>11</v>
      </c>
      <c r="W4806" s="161" t="s">
        <v>12</v>
      </c>
      <c r="X4806" s="161" t="s">
        <v>13</v>
      </c>
      <c r="Y4806" s="165">
        <v>6281</v>
      </c>
      <c r="Z4806" s="169">
        <v>9011104</v>
      </c>
      <c r="AA4806" s="166">
        <v>0</v>
      </c>
      <c r="AB4806" s="158" t="s">
        <v>5022</v>
      </c>
      <c r="AC4806" s="168" t="s">
        <v>3153</v>
      </c>
    </row>
    <row r="4807" spans="1:29" x14ac:dyDescent="0.3">
      <c r="A4807" s="156" t="s">
        <v>2917</v>
      </c>
      <c r="B4807" s="157">
        <v>1</v>
      </c>
      <c r="C4807" s="156" t="s">
        <v>1466</v>
      </c>
      <c r="D4807" s="181" t="s">
        <v>263</v>
      </c>
      <c r="E4807" s="156" t="s">
        <v>2724</v>
      </c>
      <c r="F4807" s="159" t="s">
        <v>454</v>
      </c>
      <c r="G4807" s="156" t="s">
        <v>455</v>
      </c>
      <c r="H4807" s="160">
        <v>43836</v>
      </c>
      <c r="I4807" s="160">
        <v>44701</v>
      </c>
      <c r="J4807" s="161" t="s">
        <v>2202</v>
      </c>
      <c r="K4807" s="173" t="s">
        <v>510</v>
      </c>
      <c r="L4807" s="192" t="s">
        <v>784</v>
      </c>
      <c r="M4807" s="171">
        <v>0</v>
      </c>
      <c r="N4807" s="164">
        <v>1200</v>
      </c>
      <c r="O4807" s="162" t="s">
        <v>2628</v>
      </c>
      <c r="P4807" s="160">
        <v>44701</v>
      </c>
      <c r="Q4807" s="162" t="s">
        <v>2622</v>
      </c>
      <c r="R4807" s="164">
        <v>1200</v>
      </c>
      <c r="S4807" s="182"/>
      <c r="T4807" s="163"/>
      <c r="U4807" s="161" t="s">
        <v>10</v>
      </c>
      <c r="V4807" s="161" t="s">
        <v>11</v>
      </c>
      <c r="W4807" s="161" t="s">
        <v>12</v>
      </c>
      <c r="X4807" s="161" t="s">
        <v>13</v>
      </c>
      <c r="Y4807" s="165">
        <v>6281</v>
      </c>
      <c r="Z4807" s="169">
        <v>9051104</v>
      </c>
      <c r="AA4807" s="166">
        <v>0.5</v>
      </c>
      <c r="AB4807" s="158" t="s">
        <v>941</v>
      </c>
      <c r="AC4807" s="168" t="s">
        <v>3173</v>
      </c>
    </row>
    <row r="4808" spans="1:29" x14ac:dyDescent="0.3">
      <c r="A4808" s="156" t="s">
        <v>2918</v>
      </c>
      <c r="B4808" s="157">
        <v>4</v>
      </c>
      <c r="C4808" s="156" t="s">
        <v>1466</v>
      </c>
      <c r="D4808" s="181" t="s">
        <v>418</v>
      </c>
      <c r="E4808" s="156" t="s">
        <v>2724</v>
      </c>
      <c r="F4808" s="159" t="s">
        <v>454</v>
      </c>
      <c r="G4808" s="156" t="s">
        <v>455</v>
      </c>
      <c r="H4808" s="160">
        <v>43836</v>
      </c>
      <c r="I4808" s="160">
        <v>44987</v>
      </c>
      <c r="J4808" s="161" t="s">
        <v>2671</v>
      </c>
      <c r="K4808" s="173"/>
      <c r="L4808" s="192" t="s">
        <v>784</v>
      </c>
      <c r="M4808" s="171">
        <v>1200</v>
      </c>
      <c r="N4808" s="164">
        <v>1200</v>
      </c>
      <c r="O4808" s="162"/>
      <c r="P4808" s="160"/>
      <c r="Q4808" s="162"/>
      <c r="R4808" s="164">
        <v>0</v>
      </c>
      <c r="S4808" s="182"/>
      <c r="T4808" s="163"/>
      <c r="U4808" s="161" t="s">
        <v>10</v>
      </c>
      <c r="V4808" s="161" t="s">
        <v>11</v>
      </c>
      <c r="W4808" s="161" t="s">
        <v>12</v>
      </c>
      <c r="X4808" s="161" t="s">
        <v>13</v>
      </c>
      <c r="Y4808" s="165">
        <v>6281</v>
      </c>
      <c r="Z4808" s="169">
        <v>9091104</v>
      </c>
      <c r="AA4808" s="166">
        <v>0</v>
      </c>
      <c r="AB4808" s="158" t="s">
        <v>5398</v>
      </c>
      <c r="AC4808" s="168" t="s">
        <v>3194</v>
      </c>
    </row>
    <row r="4809" spans="1:29" x14ac:dyDescent="0.3">
      <c r="A4809" s="156" t="s">
        <v>2918</v>
      </c>
      <c r="B4809" s="157">
        <v>4</v>
      </c>
      <c r="C4809" s="156" t="s">
        <v>1466</v>
      </c>
      <c r="D4809" s="181" t="s">
        <v>418</v>
      </c>
      <c r="E4809" s="156" t="s">
        <v>2724</v>
      </c>
      <c r="F4809" s="159" t="s">
        <v>454</v>
      </c>
      <c r="G4809" s="156" t="s">
        <v>455</v>
      </c>
      <c r="H4809" s="160">
        <v>43836</v>
      </c>
      <c r="I4809" s="160">
        <v>44988</v>
      </c>
      <c r="J4809" s="161" t="s">
        <v>2671</v>
      </c>
      <c r="K4809" s="173" t="s">
        <v>511</v>
      </c>
      <c r="L4809" s="192" t="s">
        <v>784</v>
      </c>
      <c r="M4809" s="171">
        <v>-1200</v>
      </c>
      <c r="N4809" s="164">
        <v>-1200</v>
      </c>
      <c r="O4809" s="162"/>
      <c r="P4809" s="160"/>
      <c r="Q4809" s="162"/>
      <c r="R4809" s="164">
        <v>0</v>
      </c>
      <c r="S4809" s="182"/>
      <c r="T4809" s="163"/>
      <c r="U4809" s="161" t="s">
        <v>10</v>
      </c>
      <c r="V4809" s="161" t="s">
        <v>11</v>
      </c>
      <c r="W4809" s="161" t="s">
        <v>12</v>
      </c>
      <c r="X4809" s="161" t="s">
        <v>13</v>
      </c>
      <c r="Y4809" s="165">
        <v>6281</v>
      </c>
      <c r="Z4809" s="169">
        <v>9091104</v>
      </c>
      <c r="AA4809" s="166">
        <v>0</v>
      </c>
      <c r="AB4809" s="158" t="s">
        <v>5023</v>
      </c>
      <c r="AC4809" s="168" t="s">
        <v>3194</v>
      </c>
    </row>
    <row r="4810" spans="1:29" x14ac:dyDescent="0.3">
      <c r="A4810" s="156" t="s">
        <v>2919</v>
      </c>
      <c r="B4810" s="157">
        <v>7</v>
      </c>
      <c r="C4810" s="156" t="s">
        <v>1466</v>
      </c>
      <c r="D4810" s="181" t="s">
        <v>438</v>
      </c>
      <c r="E4810" s="156" t="s">
        <v>2724</v>
      </c>
      <c r="F4810" s="159" t="s">
        <v>454</v>
      </c>
      <c r="G4810" s="156" t="s">
        <v>455</v>
      </c>
      <c r="H4810" s="160">
        <v>43836</v>
      </c>
      <c r="I4810" s="160">
        <v>44987</v>
      </c>
      <c r="J4810" s="161" t="s">
        <v>2671</v>
      </c>
      <c r="K4810" s="173"/>
      <c r="L4810" s="192" t="s">
        <v>784</v>
      </c>
      <c r="M4810" s="171">
        <v>1200</v>
      </c>
      <c r="N4810" s="164">
        <v>1200</v>
      </c>
      <c r="O4810" s="162"/>
      <c r="P4810" s="160"/>
      <c r="Q4810" s="162"/>
      <c r="R4810" s="164">
        <v>0</v>
      </c>
      <c r="S4810" s="181"/>
      <c r="T4810" s="163"/>
      <c r="U4810" s="161" t="s">
        <v>10</v>
      </c>
      <c r="V4810" s="161" t="s">
        <v>11</v>
      </c>
      <c r="W4810" s="161" t="s">
        <v>12</v>
      </c>
      <c r="X4810" s="161" t="s">
        <v>13</v>
      </c>
      <c r="Y4810" s="165">
        <v>6281</v>
      </c>
      <c r="Z4810" s="169">
        <v>9161104</v>
      </c>
      <c r="AA4810" s="166">
        <v>0</v>
      </c>
      <c r="AB4810" s="158" t="s">
        <v>5108</v>
      </c>
      <c r="AC4810" s="168" t="s">
        <v>3209</v>
      </c>
    </row>
    <row r="4811" spans="1:29" x14ac:dyDescent="0.3">
      <c r="A4811" s="156" t="s">
        <v>2919</v>
      </c>
      <c r="B4811" s="157">
        <v>7</v>
      </c>
      <c r="C4811" s="156" t="s">
        <v>1466</v>
      </c>
      <c r="D4811" s="181" t="s">
        <v>438</v>
      </c>
      <c r="E4811" s="156" t="s">
        <v>2724</v>
      </c>
      <c r="F4811" s="159" t="s">
        <v>454</v>
      </c>
      <c r="G4811" s="156" t="s">
        <v>455</v>
      </c>
      <c r="H4811" s="160">
        <v>43836</v>
      </c>
      <c r="I4811" s="160">
        <v>44988</v>
      </c>
      <c r="J4811" s="161" t="s">
        <v>2671</v>
      </c>
      <c r="K4811" s="173" t="s">
        <v>512</v>
      </c>
      <c r="L4811" s="192" t="s">
        <v>784</v>
      </c>
      <c r="M4811" s="171">
        <v>-1200</v>
      </c>
      <c r="N4811" s="164">
        <v>-1200</v>
      </c>
      <c r="O4811" s="162"/>
      <c r="P4811" s="160"/>
      <c r="Q4811" s="162"/>
      <c r="R4811" s="164">
        <v>0</v>
      </c>
      <c r="S4811" s="181"/>
      <c r="T4811" s="163"/>
      <c r="U4811" s="161" t="s">
        <v>10</v>
      </c>
      <c r="V4811" s="161" t="s">
        <v>11</v>
      </c>
      <c r="W4811" s="161" t="s">
        <v>12</v>
      </c>
      <c r="X4811" s="161" t="s">
        <v>13</v>
      </c>
      <c r="Y4811" s="165">
        <v>6281</v>
      </c>
      <c r="Z4811" s="169">
        <v>9161104</v>
      </c>
      <c r="AA4811" s="166">
        <v>0</v>
      </c>
      <c r="AB4811" s="158" t="s">
        <v>5024</v>
      </c>
      <c r="AC4811" s="168" t="s">
        <v>3209</v>
      </c>
    </row>
    <row r="4812" spans="1:29" x14ac:dyDescent="0.3">
      <c r="A4812" s="156" t="s">
        <v>2920</v>
      </c>
      <c r="B4812" s="157">
        <v>5</v>
      </c>
      <c r="C4812" s="156" t="s">
        <v>1466</v>
      </c>
      <c r="D4812" s="181" t="s">
        <v>312</v>
      </c>
      <c r="E4812" s="156" t="s">
        <v>2724</v>
      </c>
      <c r="F4812" s="159" t="s">
        <v>454</v>
      </c>
      <c r="G4812" s="156" t="s">
        <v>455</v>
      </c>
      <c r="H4812" s="160">
        <v>43836</v>
      </c>
      <c r="I4812" s="160">
        <v>44987</v>
      </c>
      <c r="J4812" s="161" t="s">
        <v>2671</v>
      </c>
      <c r="K4812" s="173"/>
      <c r="L4812" s="192" t="s">
        <v>784</v>
      </c>
      <c r="M4812" s="171">
        <v>1200</v>
      </c>
      <c r="N4812" s="164">
        <v>1200</v>
      </c>
      <c r="O4812" s="162"/>
      <c r="P4812" s="160"/>
      <c r="Q4812" s="162"/>
      <c r="R4812" s="164">
        <v>0</v>
      </c>
      <c r="S4812" s="181"/>
      <c r="T4812" s="163"/>
      <c r="U4812" s="161" t="s">
        <v>10</v>
      </c>
      <c r="V4812" s="161" t="s">
        <v>11</v>
      </c>
      <c r="W4812" s="161" t="s">
        <v>12</v>
      </c>
      <c r="X4812" s="161" t="s">
        <v>13</v>
      </c>
      <c r="Y4812" s="165">
        <v>6281</v>
      </c>
      <c r="Z4812" s="169">
        <v>9401104</v>
      </c>
      <c r="AA4812" s="166">
        <v>0</v>
      </c>
      <c r="AB4812" s="158" t="s">
        <v>5110</v>
      </c>
      <c r="AC4812" s="168" t="s">
        <v>3214</v>
      </c>
    </row>
    <row r="4813" spans="1:29" x14ac:dyDescent="0.3">
      <c r="A4813" s="156" t="s">
        <v>2920</v>
      </c>
      <c r="B4813" s="157">
        <v>5</v>
      </c>
      <c r="C4813" s="156" t="s">
        <v>1466</v>
      </c>
      <c r="D4813" s="181" t="s">
        <v>312</v>
      </c>
      <c r="E4813" s="156" t="s">
        <v>2724</v>
      </c>
      <c r="F4813" s="159" t="s">
        <v>454</v>
      </c>
      <c r="G4813" s="156" t="s">
        <v>455</v>
      </c>
      <c r="H4813" s="160">
        <v>43836</v>
      </c>
      <c r="I4813" s="160">
        <v>44988</v>
      </c>
      <c r="J4813" s="161" t="s">
        <v>2671</v>
      </c>
      <c r="K4813" s="173" t="s">
        <v>513</v>
      </c>
      <c r="L4813" s="192" t="s">
        <v>784</v>
      </c>
      <c r="M4813" s="171">
        <v>-1200</v>
      </c>
      <c r="N4813" s="164">
        <v>-1200</v>
      </c>
      <c r="O4813" s="162"/>
      <c r="P4813" s="160"/>
      <c r="Q4813" s="162"/>
      <c r="R4813" s="164">
        <v>0</v>
      </c>
      <c r="S4813" s="181"/>
      <c r="T4813" s="163"/>
      <c r="U4813" s="161" t="s">
        <v>10</v>
      </c>
      <c r="V4813" s="161" t="s">
        <v>11</v>
      </c>
      <c r="W4813" s="161" t="s">
        <v>12</v>
      </c>
      <c r="X4813" s="161" t="s">
        <v>13</v>
      </c>
      <c r="Y4813" s="165">
        <v>6281</v>
      </c>
      <c r="Z4813" s="169">
        <v>9401104</v>
      </c>
      <c r="AA4813" s="166">
        <v>0</v>
      </c>
      <c r="AB4813" s="158" t="s">
        <v>5025</v>
      </c>
      <c r="AC4813" s="168" t="s">
        <v>3214</v>
      </c>
    </row>
    <row r="4814" spans="1:29" x14ac:dyDescent="0.3">
      <c r="A4814" s="156" t="s">
        <v>2921</v>
      </c>
      <c r="B4814" s="157">
        <v>6</v>
      </c>
      <c r="C4814" s="156" t="s">
        <v>1466</v>
      </c>
      <c r="D4814" s="181" t="s">
        <v>501</v>
      </c>
      <c r="E4814" s="156" t="s">
        <v>2724</v>
      </c>
      <c r="F4814" s="159" t="s">
        <v>454</v>
      </c>
      <c r="G4814" s="156" t="s">
        <v>455</v>
      </c>
      <c r="H4814" s="160">
        <v>43836</v>
      </c>
      <c r="I4814" s="160">
        <v>44987</v>
      </c>
      <c r="J4814" s="161" t="s">
        <v>2671</v>
      </c>
      <c r="K4814" s="173"/>
      <c r="L4814" s="192" t="s">
        <v>784</v>
      </c>
      <c r="M4814" s="171">
        <v>1200</v>
      </c>
      <c r="N4814" s="164">
        <v>1200</v>
      </c>
      <c r="O4814" s="162"/>
      <c r="P4814" s="160"/>
      <c r="Q4814" s="162"/>
      <c r="R4814" s="164">
        <v>0</v>
      </c>
      <c r="S4814" s="181"/>
      <c r="T4814" s="163"/>
      <c r="U4814" s="161" t="s">
        <v>10</v>
      </c>
      <c r="V4814" s="161" t="s">
        <v>11</v>
      </c>
      <c r="W4814" s="161" t="s">
        <v>12</v>
      </c>
      <c r="X4814" s="161" t="s">
        <v>13</v>
      </c>
      <c r="Y4814" s="165">
        <v>6281</v>
      </c>
      <c r="Z4814" s="169">
        <v>9171104</v>
      </c>
      <c r="AA4814" s="166">
        <v>0</v>
      </c>
      <c r="AB4814" s="158" t="s">
        <v>5111</v>
      </c>
      <c r="AC4814" s="168" t="s">
        <v>3219</v>
      </c>
    </row>
    <row r="4815" spans="1:29" x14ac:dyDescent="0.3">
      <c r="A4815" s="156" t="s">
        <v>2921</v>
      </c>
      <c r="B4815" s="157">
        <v>6</v>
      </c>
      <c r="C4815" s="156" t="s">
        <v>1466</v>
      </c>
      <c r="D4815" s="181" t="s">
        <v>501</v>
      </c>
      <c r="E4815" s="156" t="s">
        <v>2724</v>
      </c>
      <c r="F4815" s="159" t="s">
        <v>454</v>
      </c>
      <c r="G4815" s="156" t="s">
        <v>455</v>
      </c>
      <c r="H4815" s="160">
        <v>43836</v>
      </c>
      <c r="I4815" s="160">
        <v>44988</v>
      </c>
      <c r="J4815" s="161" t="s">
        <v>2671</v>
      </c>
      <c r="K4815" s="173" t="s">
        <v>514</v>
      </c>
      <c r="L4815" s="192" t="s">
        <v>784</v>
      </c>
      <c r="M4815" s="171">
        <v>-1200</v>
      </c>
      <c r="N4815" s="164">
        <v>-1200</v>
      </c>
      <c r="O4815" s="162"/>
      <c r="P4815" s="160"/>
      <c r="Q4815" s="162"/>
      <c r="R4815" s="164">
        <v>0</v>
      </c>
      <c r="S4815" s="181"/>
      <c r="T4815" s="163"/>
      <c r="U4815" s="161" t="s">
        <v>10</v>
      </c>
      <c r="V4815" s="161" t="s">
        <v>11</v>
      </c>
      <c r="W4815" s="161" t="s">
        <v>12</v>
      </c>
      <c r="X4815" s="161" t="s">
        <v>13</v>
      </c>
      <c r="Y4815" s="165">
        <v>6281</v>
      </c>
      <c r="Z4815" s="169">
        <v>9171104</v>
      </c>
      <c r="AA4815" s="166">
        <v>0</v>
      </c>
      <c r="AB4815" s="158" t="s">
        <v>5026</v>
      </c>
      <c r="AC4815" s="168" t="s">
        <v>3219</v>
      </c>
    </row>
    <row r="4816" spans="1:29" x14ac:dyDescent="0.3">
      <c r="A4816" s="156" t="s">
        <v>2929</v>
      </c>
      <c r="B4816" s="157">
        <v>7</v>
      </c>
      <c r="C4816" s="156" t="s">
        <v>1466</v>
      </c>
      <c r="D4816" s="181" t="s">
        <v>446</v>
      </c>
      <c r="E4816" s="156" t="s">
        <v>2724</v>
      </c>
      <c r="F4816" s="159" t="s">
        <v>454</v>
      </c>
      <c r="G4816" s="156" t="s">
        <v>455</v>
      </c>
      <c r="H4816" s="160">
        <v>43836</v>
      </c>
      <c r="I4816" s="160">
        <v>44987</v>
      </c>
      <c r="J4816" s="161" t="s">
        <v>2671</v>
      </c>
      <c r="K4816" s="173"/>
      <c r="L4816" s="192" t="s">
        <v>784</v>
      </c>
      <c r="M4816" s="171">
        <v>1200</v>
      </c>
      <c r="N4816" s="164">
        <v>1200</v>
      </c>
      <c r="O4816" s="162"/>
      <c r="P4816" s="160"/>
      <c r="Q4816" s="162"/>
      <c r="R4816" s="164">
        <v>0</v>
      </c>
      <c r="S4816" s="181"/>
      <c r="T4816" s="163"/>
      <c r="U4816" s="161" t="s">
        <v>10</v>
      </c>
      <c r="V4816" s="161" t="s">
        <v>11</v>
      </c>
      <c r="W4816" s="161" t="s">
        <v>12</v>
      </c>
      <c r="X4816" s="161" t="s">
        <v>13</v>
      </c>
      <c r="Y4816" s="165">
        <v>6281</v>
      </c>
      <c r="Z4816" s="169">
        <v>9291104</v>
      </c>
      <c r="AA4816" s="166">
        <v>0</v>
      </c>
      <c r="AB4816" s="158" t="s">
        <v>5117</v>
      </c>
      <c r="AC4816" s="168" t="s">
        <v>3279</v>
      </c>
    </row>
    <row r="4817" spans="1:29" x14ac:dyDescent="0.3">
      <c r="A4817" s="156" t="s">
        <v>2929</v>
      </c>
      <c r="B4817" s="157">
        <v>7</v>
      </c>
      <c r="C4817" s="156" t="s">
        <v>1466</v>
      </c>
      <c r="D4817" s="181" t="s">
        <v>446</v>
      </c>
      <c r="E4817" s="156" t="s">
        <v>2724</v>
      </c>
      <c r="F4817" s="159" t="s">
        <v>454</v>
      </c>
      <c r="G4817" s="156" t="s">
        <v>455</v>
      </c>
      <c r="H4817" s="160">
        <v>43836</v>
      </c>
      <c r="I4817" s="160">
        <v>44988</v>
      </c>
      <c r="J4817" s="161" t="s">
        <v>2671</v>
      </c>
      <c r="K4817" s="173" t="s">
        <v>515</v>
      </c>
      <c r="L4817" s="192" t="s">
        <v>784</v>
      </c>
      <c r="M4817" s="171">
        <v>-1200</v>
      </c>
      <c r="N4817" s="164">
        <v>-1200</v>
      </c>
      <c r="O4817" s="162"/>
      <c r="P4817" s="160"/>
      <c r="Q4817" s="162"/>
      <c r="R4817" s="164">
        <v>0</v>
      </c>
      <c r="S4817" s="181"/>
      <c r="T4817" s="163"/>
      <c r="U4817" s="161" t="s">
        <v>10</v>
      </c>
      <c r="V4817" s="161" t="s">
        <v>11</v>
      </c>
      <c r="W4817" s="161" t="s">
        <v>12</v>
      </c>
      <c r="X4817" s="161" t="s">
        <v>13</v>
      </c>
      <c r="Y4817" s="165">
        <v>6281</v>
      </c>
      <c r="Z4817" s="169">
        <v>9291104</v>
      </c>
      <c r="AA4817" s="166">
        <v>0</v>
      </c>
      <c r="AB4817" s="158" t="s">
        <v>5027</v>
      </c>
      <c r="AC4817" s="168" t="s">
        <v>3279</v>
      </c>
    </row>
    <row r="4818" spans="1:29" x14ac:dyDescent="0.3">
      <c r="A4818" s="156" t="s">
        <v>2932</v>
      </c>
      <c r="B4818" s="157">
        <v>0</v>
      </c>
      <c r="C4818" s="156" t="s">
        <v>1466</v>
      </c>
      <c r="D4818" s="181" t="s">
        <v>503</v>
      </c>
      <c r="E4818" s="156" t="s">
        <v>2724</v>
      </c>
      <c r="F4818" s="159" t="s">
        <v>454</v>
      </c>
      <c r="G4818" s="156" t="s">
        <v>455</v>
      </c>
      <c r="H4818" s="160">
        <v>43836</v>
      </c>
      <c r="I4818" s="160">
        <v>44987</v>
      </c>
      <c r="J4818" s="161" t="s">
        <v>2671</v>
      </c>
      <c r="K4818" s="173"/>
      <c r="L4818" s="192" t="s">
        <v>784</v>
      </c>
      <c r="M4818" s="171">
        <v>1200</v>
      </c>
      <c r="N4818" s="164">
        <v>1200</v>
      </c>
      <c r="O4818" s="162"/>
      <c r="P4818" s="160"/>
      <c r="Q4818" s="162"/>
      <c r="R4818" s="164">
        <v>0</v>
      </c>
      <c r="S4818" s="181"/>
      <c r="T4818" s="163"/>
      <c r="U4818" s="161" t="s">
        <v>10</v>
      </c>
      <c r="V4818" s="161" t="s">
        <v>11</v>
      </c>
      <c r="W4818" s="161" t="s">
        <v>12</v>
      </c>
      <c r="X4818" s="161" t="s">
        <v>13</v>
      </c>
      <c r="Y4818" s="165">
        <v>6281</v>
      </c>
      <c r="Z4818" s="169">
        <v>9351104</v>
      </c>
      <c r="AA4818" s="166">
        <v>0</v>
      </c>
      <c r="AB4818" s="158" t="s">
        <v>5123</v>
      </c>
      <c r="AC4818" s="168" t="s">
        <v>3314</v>
      </c>
    </row>
    <row r="4819" spans="1:29" x14ac:dyDescent="0.3">
      <c r="A4819" s="156" t="s">
        <v>2932</v>
      </c>
      <c r="B4819" s="157">
        <v>0</v>
      </c>
      <c r="C4819" s="156" t="s">
        <v>1466</v>
      </c>
      <c r="D4819" s="181" t="s">
        <v>503</v>
      </c>
      <c r="E4819" s="156" t="s">
        <v>2724</v>
      </c>
      <c r="F4819" s="159" t="s">
        <v>454</v>
      </c>
      <c r="G4819" s="156" t="s">
        <v>455</v>
      </c>
      <c r="H4819" s="160">
        <v>43836</v>
      </c>
      <c r="I4819" s="160">
        <v>44988</v>
      </c>
      <c r="J4819" s="161" t="s">
        <v>2671</v>
      </c>
      <c r="K4819" s="173" t="s">
        <v>516</v>
      </c>
      <c r="L4819" s="192" t="s">
        <v>784</v>
      </c>
      <c r="M4819" s="171">
        <v>-1200</v>
      </c>
      <c r="N4819" s="164">
        <v>-1200</v>
      </c>
      <c r="O4819" s="162"/>
      <c r="P4819" s="160"/>
      <c r="Q4819" s="162"/>
      <c r="R4819" s="164">
        <v>0</v>
      </c>
      <c r="S4819" s="181"/>
      <c r="T4819" s="163"/>
      <c r="U4819" s="161" t="s">
        <v>10</v>
      </c>
      <c r="V4819" s="161" t="s">
        <v>11</v>
      </c>
      <c r="W4819" s="161" t="s">
        <v>12</v>
      </c>
      <c r="X4819" s="161" t="s">
        <v>13</v>
      </c>
      <c r="Y4819" s="165">
        <v>6281</v>
      </c>
      <c r="Z4819" s="169">
        <v>9351104</v>
      </c>
      <c r="AA4819" s="166">
        <v>0</v>
      </c>
      <c r="AB4819" s="158" t="s">
        <v>5028</v>
      </c>
      <c r="AC4819" s="168" t="s">
        <v>3314</v>
      </c>
    </row>
    <row r="4820" spans="1:29" x14ac:dyDescent="0.3">
      <c r="A4820" s="156" t="s">
        <v>2933</v>
      </c>
      <c r="B4820" s="157">
        <v>5</v>
      </c>
      <c r="C4820" s="156" t="s">
        <v>1466</v>
      </c>
      <c r="D4820" s="181" t="s">
        <v>317</v>
      </c>
      <c r="E4820" s="156" t="s">
        <v>2724</v>
      </c>
      <c r="F4820" s="159" t="s">
        <v>454</v>
      </c>
      <c r="G4820" s="156" t="s">
        <v>455</v>
      </c>
      <c r="H4820" s="160">
        <v>43836</v>
      </c>
      <c r="I4820" s="160">
        <v>44987</v>
      </c>
      <c r="J4820" s="161" t="s">
        <v>2671</v>
      </c>
      <c r="K4820" s="173"/>
      <c r="L4820" s="192" t="s">
        <v>784</v>
      </c>
      <c r="M4820" s="171">
        <v>1200</v>
      </c>
      <c r="N4820" s="164">
        <v>1200</v>
      </c>
      <c r="O4820" s="162"/>
      <c r="P4820" s="160"/>
      <c r="Q4820" s="162"/>
      <c r="R4820" s="164">
        <v>0</v>
      </c>
      <c r="S4820" s="181"/>
      <c r="T4820" s="163"/>
      <c r="U4820" s="161" t="s">
        <v>10</v>
      </c>
      <c r="V4820" s="161" t="s">
        <v>11</v>
      </c>
      <c r="W4820" s="161" t="s">
        <v>12</v>
      </c>
      <c r="X4820" s="161" t="s">
        <v>13</v>
      </c>
      <c r="Y4820" s="165">
        <v>6281</v>
      </c>
      <c r="Z4820" s="169">
        <v>9421104</v>
      </c>
      <c r="AA4820" s="166">
        <v>0</v>
      </c>
      <c r="AB4820" s="158" t="s">
        <v>5124</v>
      </c>
      <c r="AC4820" s="168" t="s">
        <v>3324</v>
      </c>
    </row>
    <row r="4821" spans="1:29" x14ac:dyDescent="0.3">
      <c r="A4821" s="156" t="s">
        <v>2933</v>
      </c>
      <c r="B4821" s="157">
        <v>5</v>
      </c>
      <c r="C4821" s="156" t="s">
        <v>1466</v>
      </c>
      <c r="D4821" s="181" t="s">
        <v>317</v>
      </c>
      <c r="E4821" s="156" t="s">
        <v>2724</v>
      </c>
      <c r="F4821" s="159" t="s">
        <v>454</v>
      </c>
      <c r="G4821" s="156" t="s">
        <v>455</v>
      </c>
      <c r="H4821" s="160">
        <v>43836</v>
      </c>
      <c r="I4821" s="160">
        <v>44988</v>
      </c>
      <c r="J4821" s="161" t="s">
        <v>2671</v>
      </c>
      <c r="K4821" s="173" t="s">
        <v>517</v>
      </c>
      <c r="L4821" s="192" t="s">
        <v>784</v>
      </c>
      <c r="M4821" s="171">
        <v>-1200</v>
      </c>
      <c r="N4821" s="164">
        <v>-1200</v>
      </c>
      <c r="O4821" s="162"/>
      <c r="P4821" s="160"/>
      <c r="Q4821" s="162"/>
      <c r="R4821" s="164">
        <v>0</v>
      </c>
      <c r="S4821" s="181"/>
      <c r="T4821" s="163"/>
      <c r="U4821" s="161" t="s">
        <v>10</v>
      </c>
      <c r="V4821" s="161" t="s">
        <v>11</v>
      </c>
      <c r="W4821" s="161" t="s">
        <v>12</v>
      </c>
      <c r="X4821" s="161" t="s">
        <v>13</v>
      </c>
      <c r="Y4821" s="165">
        <v>6281</v>
      </c>
      <c r="Z4821" s="169">
        <v>9421104</v>
      </c>
      <c r="AA4821" s="166">
        <v>0</v>
      </c>
      <c r="AB4821" s="158" t="s">
        <v>5029</v>
      </c>
      <c r="AC4821" s="168" t="s">
        <v>3324</v>
      </c>
    </row>
    <row r="4822" spans="1:29" x14ac:dyDescent="0.3">
      <c r="A4822" s="156" t="s">
        <v>2935</v>
      </c>
      <c r="B4822" s="157">
        <v>2</v>
      </c>
      <c r="C4822" s="156" t="s">
        <v>1466</v>
      </c>
      <c r="D4822" s="181" t="s">
        <v>285</v>
      </c>
      <c r="E4822" s="156" t="s">
        <v>2724</v>
      </c>
      <c r="F4822" s="159" t="s">
        <v>454</v>
      </c>
      <c r="G4822" s="156" t="s">
        <v>455</v>
      </c>
      <c r="H4822" s="160">
        <v>43836</v>
      </c>
      <c r="I4822" s="160">
        <v>44279</v>
      </c>
      <c r="J4822" s="161" t="s">
        <v>979</v>
      </c>
      <c r="K4822" s="173" t="s">
        <v>518</v>
      </c>
      <c r="L4822" s="192" t="s">
        <v>784</v>
      </c>
      <c r="M4822" s="171">
        <v>0</v>
      </c>
      <c r="N4822" s="164">
        <v>1200</v>
      </c>
      <c r="O4822" s="162" t="s">
        <v>1812</v>
      </c>
      <c r="P4822" s="160">
        <v>44279</v>
      </c>
      <c r="Q4822" s="162" t="s">
        <v>1813</v>
      </c>
      <c r="R4822" s="164">
        <v>1200</v>
      </c>
      <c r="S4822" s="181"/>
      <c r="T4822" s="163"/>
      <c r="U4822" s="161" t="s">
        <v>10</v>
      </c>
      <c r="V4822" s="161" t="s">
        <v>11</v>
      </c>
      <c r="W4822" s="161" t="s">
        <v>12</v>
      </c>
      <c r="X4822" s="161" t="s">
        <v>13</v>
      </c>
      <c r="Y4822" s="165">
        <v>6281</v>
      </c>
      <c r="Z4822" s="169">
        <v>9381104</v>
      </c>
      <c r="AA4822" s="166">
        <v>0.5</v>
      </c>
      <c r="AB4822" s="158" t="s">
        <v>942</v>
      </c>
      <c r="AC4822" s="168" t="s">
        <v>3334</v>
      </c>
    </row>
    <row r="4823" spans="1:29" x14ac:dyDescent="0.3">
      <c r="A4823" s="156" t="s">
        <v>2947</v>
      </c>
      <c r="B4823" s="157">
        <v>1</v>
      </c>
      <c r="C4823" s="156" t="s">
        <v>1466</v>
      </c>
      <c r="D4823" s="181" t="s">
        <v>263</v>
      </c>
      <c r="E4823" s="156" t="s">
        <v>2723</v>
      </c>
      <c r="F4823" s="159" t="s">
        <v>454</v>
      </c>
      <c r="G4823" s="156" t="s">
        <v>455</v>
      </c>
      <c r="H4823" s="160">
        <v>43868</v>
      </c>
      <c r="I4823" s="160">
        <v>43977</v>
      </c>
      <c r="J4823" s="161" t="s">
        <v>5</v>
      </c>
      <c r="K4823" s="173"/>
      <c r="L4823" s="192" t="s">
        <v>603</v>
      </c>
      <c r="M4823" s="171">
        <v>0</v>
      </c>
      <c r="N4823" s="164">
        <v>6185</v>
      </c>
      <c r="O4823" s="162" t="s">
        <v>816</v>
      </c>
      <c r="P4823" s="160">
        <v>43977</v>
      </c>
      <c r="Q4823" s="162" t="s">
        <v>817</v>
      </c>
      <c r="R4823" s="164">
        <v>6185</v>
      </c>
      <c r="S4823" s="181" t="s">
        <v>1180</v>
      </c>
      <c r="T4823" s="163"/>
      <c r="U4823" s="161" t="s">
        <v>10</v>
      </c>
      <c r="V4823" s="161" t="s">
        <v>11</v>
      </c>
      <c r="W4823" s="161" t="s">
        <v>12</v>
      </c>
      <c r="X4823" s="161" t="s">
        <v>13</v>
      </c>
      <c r="Y4823" s="165">
        <v>6281</v>
      </c>
      <c r="Z4823" s="169">
        <v>9051103</v>
      </c>
      <c r="AA4823" s="166">
        <v>0.74969696969696975</v>
      </c>
      <c r="AB4823" s="158" t="s">
        <v>943</v>
      </c>
      <c r="AC4823" s="168" t="s">
        <v>3174</v>
      </c>
    </row>
    <row r="4824" spans="1:29" x14ac:dyDescent="0.3">
      <c r="A4824" s="156" t="s">
        <v>2947</v>
      </c>
      <c r="B4824" s="157">
        <v>1</v>
      </c>
      <c r="C4824" s="156" t="s">
        <v>1466</v>
      </c>
      <c r="D4824" s="181" t="s">
        <v>263</v>
      </c>
      <c r="E4824" s="156" t="s">
        <v>2723</v>
      </c>
      <c r="F4824" s="159" t="s">
        <v>454</v>
      </c>
      <c r="G4824" s="156" t="s">
        <v>455</v>
      </c>
      <c r="H4824" s="160">
        <v>43868</v>
      </c>
      <c r="I4824" s="160">
        <v>44118</v>
      </c>
      <c r="J4824" s="161" t="s">
        <v>979</v>
      </c>
      <c r="K4824" s="173" t="s">
        <v>598</v>
      </c>
      <c r="L4824" s="192" t="s">
        <v>603</v>
      </c>
      <c r="M4824" s="171">
        <v>0</v>
      </c>
      <c r="N4824" s="164">
        <v>2065</v>
      </c>
      <c r="O4824" s="162" t="s">
        <v>1242</v>
      </c>
      <c r="P4824" s="160">
        <v>44118</v>
      </c>
      <c r="Q4824" s="162" t="s">
        <v>1239</v>
      </c>
      <c r="R4824" s="164">
        <v>2065</v>
      </c>
      <c r="S4824" s="181" t="s">
        <v>1180</v>
      </c>
      <c r="T4824" s="163"/>
      <c r="U4824" s="161" t="s">
        <v>10</v>
      </c>
      <c r="V4824" s="161" t="s">
        <v>11</v>
      </c>
      <c r="W4824" s="161" t="s">
        <v>12</v>
      </c>
      <c r="X4824" s="161" t="s">
        <v>13</v>
      </c>
      <c r="Y4824" s="165">
        <v>6281</v>
      </c>
      <c r="Z4824" s="169">
        <v>9051103</v>
      </c>
      <c r="AA4824" s="166">
        <v>0.2503030303030303</v>
      </c>
      <c r="AB4824" s="158" t="s">
        <v>943</v>
      </c>
      <c r="AC4824" s="168" t="s">
        <v>3174</v>
      </c>
    </row>
    <row r="4825" spans="1:29" x14ac:dyDescent="0.3">
      <c r="A4825" s="156" t="s">
        <v>1707</v>
      </c>
      <c r="B4825" s="157">
        <v>1</v>
      </c>
      <c r="C4825" s="156" t="s">
        <v>1466</v>
      </c>
      <c r="D4825" s="181" t="s">
        <v>268</v>
      </c>
      <c r="E4825" s="156" t="s">
        <v>236</v>
      </c>
      <c r="F4825" s="159" t="s">
        <v>454</v>
      </c>
      <c r="G4825" s="156" t="s">
        <v>455</v>
      </c>
      <c r="H4825" s="160">
        <v>43874</v>
      </c>
      <c r="I4825" s="160">
        <v>44001</v>
      </c>
      <c r="J4825" s="161" t="s">
        <v>5</v>
      </c>
      <c r="K4825" s="173"/>
      <c r="L4825" s="192" t="s">
        <v>635</v>
      </c>
      <c r="M4825" s="171">
        <v>0</v>
      </c>
      <c r="N4825" s="164">
        <v>19870</v>
      </c>
      <c r="O4825" s="162" t="s">
        <v>901</v>
      </c>
      <c r="P4825" s="160">
        <v>44001</v>
      </c>
      <c r="Q4825" s="162" t="s">
        <v>897</v>
      </c>
      <c r="R4825" s="164">
        <v>19870</v>
      </c>
      <c r="S4825" s="181" t="s">
        <v>642</v>
      </c>
      <c r="T4825" s="163"/>
      <c r="U4825" s="161" t="s">
        <v>10</v>
      </c>
      <c r="V4825" s="161" t="s">
        <v>11</v>
      </c>
      <c r="W4825" s="161" t="s">
        <v>12</v>
      </c>
      <c r="X4825" s="161" t="s">
        <v>13</v>
      </c>
      <c r="Y4825" s="165">
        <v>6281</v>
      </c>
      <c r="Z4825" s="169">
        <v>9221102</v>
      </c>
      <c r="AA4825" s="166">
        <v>0.5</v>
      </c>
      <c r="AB4825" s="158" t="s">
        <v>944</v>
      </c>
      <c r="AC4825" s="168" t="s">
        <v>3246</v>
      </c>
    </row>
    <row r="4826" spans="1:29" x14ac:dyDescent="0.3">
      <c r="A4826" s="156" t="s">
        <v>1707</v>
      </c>
      <c r="B4826" s="157">
        <v>1</v>
      </c>
      <c r="C4826" s="156" t="s">
        <v>1466</v>
      </c>
      <c r="D4826" s="181" t="s">
        <v>268</v>
      </c>
      <c r="E4826" s="156" t="s">
        <v>236</v>
      </c>
      <c r="F4826" s="159" t="s">
        <v>454</v>
      </c>
      <c r="G4826" s="156" t="s">
        <v>455</v>
      </c>
      <c r="H4826" s="160">
        <v>43874</v>
      </c>
      <c r="I4826" s="160">
        <v>44062</v>
      </c>
      <c r="J4826" s="161" t="s">
        <v>979</v>
      </c>
      <c r="K4826" s="173"/>
      <c r="L4826" s="192" t="s">
        <v>635</v>
      </c>
      <c r="M4826" s="171">
        <v>0</v>
      </c>
      <c r="N4826" s="164">
        <v>9935</v>
      </c>
      <c r="O4826" s="162" t="s">
        <v>1080</v>
      </c>
      <c r="P4826" s="160">
        <v>44062</v>
      </c>
      <c r="Q4826" s="162" t="s">
        <v>1077</v>
      </c>
      <c r="R4826" s="164">
        <v>9935</v>
      </c>
      <c r="S4826" s="181" t="s">
        <v>642</v>
      </c>
      <c r="T4826" s="163"/>
      <c r="U4826" s="161" t="s">
        <v>10</v>
      </c>
      <c r="V4826" s="161" t="s">
        <v>11</v>
      </c>
      <c r="W4826" s="161" t="s">
        <v>12</v>
      </c>
      <c r="X4826" s="161" t="s">
        <v>13</v>
      </c>
      <c r="Y4826" s="165">
        <v>6281</v>
      </c>
      <c r="Z4826" s="169">
        <v>9221102</v>
      </c>
      <c r="AA4826" s="166">
        <v>0.25</v>
      </c>
      <c r="AB4826" s="158" t="s">
        <v>944</v>
      </c>
      <c r="AC4826" s="168" t="s">
        <v>3246</v>
      </c>
    </row>
    <row r="4827" spans="1:29" x14ac:dyDescent="0.3">
      <c r="A4827" s="156" t="s">
        <v>1707</v>
      </c>
      <c r="B4827" s="157">
        <v>1</v>
      </c>
      <c r="C4827" s="156" t="s">
        <v>1466</v>
      </c>
      <c r="D4827" s="181" t="s">
        <v>268</v>
      </c>
      <c r="E4827" s="156" t="s">
        <v>236</v>
      </c>
      <c r="F4827" s="159" t="s">
        <v>454</v>
      </c>
      <c r="G4827" s="156" t="s">
        <v>455</v>
      </c>
      <c r="H4827" s="160">
        <v>43874</v>
      </c>
      <c r="I4827" s="160">
        <v>44118</v>
      </c>
      <c r="J4827" s="161" t="s">
        <v>979</v>
      </c>
      <c r="K4827" s="173"/>
      <c r="L4827" s="192" t="s">
        <v>635</v>
      </c>
      <c r="M4827" s="171">
        <v>0</v>
      </c>
      <c r="N4827" s="164">
        <v>5960</v>
      </c>
      <c r="O4827" s="162" t="s">
        <v>1243</v>
      </c>
      <c r="P4827" s="160">
        <v>44118</v>
      </c>
      <c r="Q4827" s="162" t="s">
        <v>1239</v>
      </c>
      <c r="R4827" s="164">
        <v>5960</v>
      </c>
      <c r="S4827" s="181" t="s">
        <v>642</v>
      </c>
      <c r="T4827" s="163"/>
      <c r="U4827" s="161" t="s">
        <v>10</v>
      </c>
      <c r="V4827" s="161" t="s">
        <v>11</v>
      </c>
      <c r="W4827" s="161" t="s">
        <v>12</v>
      </c>
      <c r="X4827" s="161" t="s">
        <v>13</v>
      </c>
      <c r="Y4827" s="165">
        <v>6281</v>
      </c>
      <c r="Z4827" s="169">
        <v>9221102</v>
      </c>
      <c r="AA4827" s="166">
        <v>0.14997483643683945</v>
      </c>
      <c r="AB4827" s="158" t="s">
        <v>944</v>
      </c>
      <c r="AC4827" s="168" t="s">
        <v>3246</v>
      </c>
    </row>
    <row r="4828" spans="1:29" x14ac:dyDescent="0.3">
      <c r="A4828" s="156" t="s">
        <v>1707</v>
      </c>
      <c r="B4828" s="157">
        <v>1</v>
      </c>
      <c r="C4828" s="156" t="s">
        <v>1466</v>
      </c>
      <c r="D4828" s="181" t="s">
        <v>268</v>
      </c>
      <c r="E4828" s="156" t="s">
        <v>236</v>
      </c>
      <c r="F4828" s="159" t="s">
        <v>454</v>
      </c>
      <c r="G4828" s="156" t="s">
        <v>455</v>
      </c>
      <c r="H4828" s="160">
        <v>43874</v>
      </c>
      <c r="I4828" s="160">
        <v>44306</v>
      </c>
      <c r="J4828" s="161" t="s">
        <v>979</v>
      </c>
      <c r="K4828" s="173" t="s">
        <v>616</v>
      </c>
      <c r="L4828" s="192" t="s">
        <v>635</v>
      </c>
      <c r="M4828" s="171">
        <v>0</v>
      </c>
      <c r="N4828" s="164">
        <v>3975</v>
      </c>
      <c r="O4828" s="162" t="s">
        <v>1914</v>
      </c>
      <c r="P4828" s="160">
        <v>44306</v>
      </c>
      <c r="Q4828" s="162" t="s">
        <v>1911</v>
      </c>
      <c r="R4828" s="164">
        <v>3975</v>
      </c>
      <c r="S4828" s="181" t="s">
        <v>642</v>
      </c>
      <c r="T4828" s="163"/>
      <c r="U4828" s="161" t="s">
        <v>10</v>
      </c>
      <c r="V4828" s="161" t="s">
        <v>11</v>
      </c>
      <c r="W4828" s="161" t="s">
        <v>12</v>
      </c>
      <c r="X4828" s="161" t="s">
        <v>13</v>
      </c>
      <c r="Y4828" s="165">
        <v>6281</v>
      </c>
      <c r="Z4828" s="169">
        <v>9221102</v>
      </c>
      <c r="AA4828" s="166">
        <v>0.10002516356316055</v>
      </c>
      <c r="AB4828" s="158" t="s">
        <v>944</v>
      </c>
      <c r="AC4828" s="168" t="s">
        <v>3246</v>
      </c>
    </row>
    <row r="4829" spans="1:29" x14ac:dyDescent="0.3">
      <c r="A4829" s="156" t="s">
        <v>2838</v>
      </c>
      <c r="B4829" s="157">
        <v>2</v>
      </c>
      <c r="C4829" s="156" t="s">
        <v>1466</v>
      </c>
      <c r="D4829" s="181" t="s">
        <v>275</v>
      </c>
      <c r="E4829" s="156" t="s">
        <v>2722</v>
      </c>
      <c r="F4829" s="159" t="s">
        <v>454</v>
      </c>
      <c r="G4829" s="156" t="s">
        <v>455</v>
      </c>
      <c r="H4829" s="160">
        <v>43950</v>
      </c>
      <c r="I4829" s="160">
        <v>44001</v>
      </c>
      <c r="J4829" s="161" t="s">
        <v>5</v>
      </c>
      <c r="K4829" s="173"/>
      <c r="L4829" s="192" t="s">
        <v>750</v>
      </c>
      <c r="M4829" s="171">
        <v>0</v>
      </c>
      <c r="N4829" s="164">
        <v>4410</v>
      </c>
      <c r="O4829" s="162" t="s">
        <v>902</v>
      </c>
      <c r="P4829" s="160">
        <v>44001</v>
      </c>
      <c r="Q4829" s="162" t="s">
        <v>897</v>
      </c>
      <c r="R4829" s="164">
        <v>4410</v>
      </c>
      <c r="S4829" s="181" t="s">
        <v>395</v>
      </c>
      <c r="T4829" s="163"/>
      <c r="U4829" s="161" t="s">
        <v>10</v>
      </c>
      <c r="V4829" s="161" t="s">
        <v>11</v>
      </c>
      <c r="W4829" s="161" t="s">
        <v>12</v>
      </c>
      <c r="X4829" s="161" t="s">
        <v>13</v>
      </c>
      <c r="Y4829" s="165">
        <v>6281</v>
      </c>
      <c r="Z4829" s="169">
        <v>9191101</v>
      </c>
      <c r="AA4829" s="166">
        <v>0.12701612903225806</v>
      </c>
      <c r="AB4829" s="158" t="s">
        <v>4872</v>
      </c>
      <c r="AC4829" s="168" t="s">
        <v>3222</v>
      </c>
    </row>
    <row r="4830" spans="1:29" x14ac:dyDescent="0.3">
      <c r="A4830" s="156" t="s">
        <v>2838</v>
      </c>
      <c r="B4830" s="157">
        <v>2</v>
      </c>
      <c r="C4830" s="156" t="s">
        <v>1466</v>
      </c>
      <c r="D4830" s="181" t="s">
        <v>275</v>
      </c>
      <c r="E4830" s="156" t="s">
        <v>2722</v>
      </c>
      <c r="F4830" s="159" t="s">
        <v>454</v>
      </c>
      <c r="G4830" s="156" t="s">
        <v>455</v>
      </c>
      <c r="H4830" s="160">
        <v>43950</v>
      </c>
      <c r="I4830" s="160">
        <v>44062</v>
      </c>
      <c r="J4830" s="161" t="s">
        <v>979</v>
      </c>
      <c r="K4830" s="173"/>
      <c r="L4830" s="192" t="s">
        <v>750</v>
      </c>
      <c r="M4830" s="171">
        <v>0</v>
      </c>
      <c r="N4830" s="164">
        <v>6440</v>
      </c>
      <c r="O4830" s="162" t="s">
        <v>1079</v>
      </c>
      <c r="P4830" s="160">
        <v>44062</v>
      </c>
      <c r="Q4830" s="162" t="s">
        <v>1077</v>
      </c>
      <c r="R4830" s="164">
        <v>6440</v>
      </c>
      <c r="S4830" s="181" t="s">
        <v>395</v>
      </c>
      <c r="T4830" s="163"/>
      <c r="U4830" s="161" t="s">
        <v>10</v>
      </c>
      <c r="V4830" s="161" t="s">
        <v>11</v>
      </c>
      <c r="W4830" s="161" t="s">
        <v>12</v>
      </c>
      <c r="X4830" s="161" t="s">
        <v>13</v>
      </c>
      <c r="Y4830" s="165">
        <v>6281</v>
      </c>
      <c r="Z4830" s="169">
        <v>9191101</v>
      </c>
      <c r="AA4830" s="166">
        <v>0.18548387096774194</v>
      </c>
      <c r="AB4830" s="158" t="s">
        <v>4872</v>
      </c>
      <c r="AC4830" s="168" t="s">
        <v>3222</v>
      </c>
    </row>
    <row r="4831" spans="1:29" x14ac:dyDescent="0.3">
      <c r="A4831" s="156" t="s">
        <v>2838</v>
      </c>
      <c r="B4831" s="157">
        <v>2</v>
      </c>
      <c r="C4831" s="156" t="s">
        <v>1466</v>
      </c>
      <c r="D4831" s="181" t="s">
        <v>275</v>
      </c>
      <c r="E4831" s="156" t="s">
        <v>2722</v>
      </c>
      <c r="F4831" s="159" t="s">
        <v>454</v>
      </c>
      <c r="G4831" s="156" t="s">
        <v>455</v>
      </c>
      <c r="H4831" s="160">
        <v>43950</v>
      </c>
      <c r="I4831" s="160">
        <v>44118</v>
      </c>
      <c r="J4831" s="161" t="s">
        <v>979</v>
      </c>
      <c r="K4831" s="173"/>
      <c r="L4831" s="192" t="s">
        <v>750</v>
      </c>
      <c r="M4831" s="171">
        <v>0</v>
      </c>
      <c r="N4831" s="164">
        <v>5880</v>
      </c>
      <c r="O4831" s="162" t="s">
        <v>1244</v>
      </c>
      <c r="P4831" s="160">
        <v>44118</v>
      </c>
      <c r="Q4831" s="162" t="s">
        <v>1239</v>
      </c>
      <c r="R4831" s="164">
        <v>5880</v>
      </c>
      <c r="S4831" s="181" t="s">
        <v>395</v>
      </c>
      <c r="T4831" s="163"/>
      <c r="U4831" s="161" t="s">
        <v>10</v>
      </c>
      <c r="V4831" s="161" t="s">
        <v>11</v>
      </c>
      <c r="W4831" s="161" t="s">
        <v>12</v>
      </c>
      <c r="X4831" s="161" t="s">
        <v>13</v>
      </c>
      <c r="Y4831" s="165">
        <v>6281</v>
      </c>
      <c r="Z4831" s="169">
        <v>9191101</v>
      </c>
      <c r="AA4831" s="166">
        <v>0.16935483870967741</v>
      </c>
      <c r="AB4831" s="158" t="s">
        <v>4872</v>
      </c>
      <c r="AC4831" s="168" t="s">
        <v>3222</v>
      </c>
    </row>
    <row r="4832" spans="1:29" x14ac:dyDescent="0.3">
      <c r="A4832" s="156" t="s">
        <v>2838</v>
      </c>
      <c r="B4832" s="157">
        <v>2</v>
      </c>
      <c r="C4832" s="156" t="s">
        <v>1466</v>
      </c>
      <c r="D4832" s="181" t="s">
        <v>275</v>
      </c>
      <c r="E4832" s="156" t="s">
        <v>2722</v>
      </c>
      <c r="F4832" s="159" t="s">
        <v>454</v>
      </c>
      <c r="G4832" s="156" t="s">
        <v>455</v>
      </c>
      <c r="H4832" s="160">
        <v>43950</v>
      </c>
      <c r="I4832" s="160">
        <v>44125</v>
      </c>
      <c r="J4832" s="161" t="s">
        <v>979</v>
      </c>
      <c r="K4832" s="173"/>
      <c r="L4832" s="192" t="s">
        <v>750</v>
      </c>
      <c r="M4832" s="171">
        <v>0</v>
      </c>
      <c r="N4832" s="164">
        <v>5880</v>
      </c>
      <c r="O4832" s="162" t="s">
        <v>1277</v>
      </c>
      <c r="P4832" s="160">
        <v>44125</v>
      </c>
      <c r="Q4832" s="162" t="s">
        <v>1278</v>
      </c>
      <c r="R4832" s="164">
        <v>5880</v>
      </c>
      <c r="S4832" s="181" t="s">
        <v>395</v>
      </c>
      <c r="T4832" s="163"/>
      <c r="U4832" s="161" t="s">
        <v>10</v>
      </c>
      <c r="V4832" s="161" t="s">
        <v>11</v>
      </c>
      <c r="W4832" s="161" t="s">
        <v>12</v>
      </c>
      <c r="X4832" s="161" t="s">
        <v>13</v>
      </c>
      <c r="Y4832" s="165">
        <v>6281</v>
      </c>
      <c r="Z4832" s="169">
        <v>9191101</v>
      </c>
      <c r="AA4832" s="166">
        <v>0.16935483870967741</v>
      </c>
      <c r="AB4832" s="158" t="s">
        <v>4872</v>
      </c>
      <c r="AC4832" s="168" t="s">
        <v>3222</v>
      </c>
    </row>
    <row r="4833" spans="1:29" x14ac:dyDescent="0.3">
      <c r="A4833" s="156" t="s">
        <v>2838</v>
      </c>
      <c r="B4833" s="157">
        <v>2</v>
      </c>
      <c r="C4833" s="156" t="s">
        <v>1466</v>
      </c>
      <c r="D4833" s="181" t="s">
        <v>275</v>
      </c>
      <c r="E4833" s="156" t="s">
        <v>2722</v>
      </c>
      <c r="F4833" s="159" t="s">
        <v>454</v>
      </c>
      <c r="G4833" s="156" t="s">
        <v>455</v>
      </c>
      <c r="H4833" s="160">
        <v>43950</v>
      </c>
      <c r="I4833" s="160">
        <v>44232</v>
      </c>
      <c r="J4833" s="161" t="s">
        <v>979</v>
      </c>
      <c r="K4833" s="173"/>
      <c r="L4833" s="192" t="s">
        <v>750</v>
      </c>
      <c r="M4833" s="171">
        <v>0</v>
      </c>
      <c r="N4833" s="164">
        <v>3080</v>
      </c>
      <c r="O4833" s="162" t="s">
        <v>1601</v>
      </c>
      <c r="P4833" s="160">
        <v>44232</v>
      </c>
      <c r="Q4833" s="162" t="s">
        <v>1600</v>
      </c>
      <c r="R4833" s="164">
        <v>3080</v>
      </c>
      <c r="S4833" s="181" t="s">
        <v>395</v>
      </c>
      <c r="T4833" s="163"/>
      <c r="U4833" s="161" t="s">
        <v>10</v>
      </c>
      <c r="V4833" s="161" t="s">
        <v>11</v>
      </c>
      <c r="W4833" s="161" t="s">
        <v>12</v>
      </c>
      <c r="X4833" s="161" t="s">
        <v>13</v>
      </c>
      <c r="Y4833" s="165">
        <v>6281</v>
      </c>
      <c r="Z4833" s="169">
        <v>9191101</v>
      </c>
      <c r="AA4833" s="166">
        <v>8.8709677419354843E-2</v>
      </c>
      <c r="AB4833" s="158" t="s">
        <v>4872</v>
      </c>
      <c r="AC4833" s="168" t="s">
        <v>3222</v>
      </c>
    </row>
    <row r="4834" spans="1:29" x14ac:dyDescent="0.3">
      <c r="A4834" s="156" t="s">
        <v>2838</v>
      </c>
      <c r="B4834" s="157">
        <v>2</v>
      </c>
      <c r="C4834" s="156" t="s">
        <v>1466</v>
      </c>
      <c r="D4834" s="181" t="s">
        <v>275</v>
      </c>
      <c r="E4834" s="156" t="s">
        <v>2722</v>
      </c>
      <c r="F4834" s="159" t="s">
        <v>454</v>
      </c>
      <c r="G4834" s="156" t="s">
        <v>455</v>
      </c>
      <c r="H4834" s="160">
        <v>43950</v>
      </c>
      <c r="I4834" s="160">
        <v>44279</v>
      </c>
      <c r="J4834" s="161" t="s">
        <v>979</v>
      </c>
      <c r="K4834" s="173"/>
      <c r="L4834" s="192" t="s">
        <v>750</v>
      </c>
      <c r="M4834" s="171">
        <v>0</v>
      </c>
      <c r="N4834" s="164">
        <v>1610</v>
      </c>
      <c r="O4834" s="162" t="s">
        <v>1814</v>
      </c>
      <c r="P4834" s="160">
        <v>44279</v>
      </c>
      <c r="Q4834" s="162" t="s">
        <v>1813</v>
      </c>
      <c r="R4834" s="164">
        <v>1610</v>
      </c>
      <c r="S4834" s="181" t="s">
        <v>395</v>
      </c>
      <c r="T4834" s="163"/>
      <c r="U4834" s="161" t="s">
        <v>10</v>
      </c>
      <c r="V4834" s="161" t="s">
        <v>11</v>
      </c>
      <c r="W4834" s="161" t="s">
        <v>12</v>
      </c>
      <c r="X4834" s="161" t="s">
        <v>13</v>
      </c>
      <c r="Y4834" s="165">
        <v>6281</v>
      </c>
      <c r="Z4834" s="169">
        <v>9191101</v>
      </c>
      <c r="AA4834" s="166">
        <v>4.6370967741935484E-2</v>
      </c>
      <c r="AB4834" s="158" t="s">
        <v>4872</v>
      </c>
      <c r="AC4834" s="168" t="s">
        <v>3222</v>
      </c>
    </row>
    <row r="4835" spans="1:29" x14ac:dyDescent="0.3">
      <c r="A4835" s="156" t="s">
        <v>2838</v>
      </c>
      <c r="B4835" s="157">
        <v>2</v>
      </c>
      <c r="C4835" s="156" t="s">
        <v>1466</v>
      </c>
      <c r="D4835" s="181" t="s">
        <v>275</v>
      </c>
      <c r="E4835" s="156" t="s">
        <v>2722</v>
      </c>
      <c r="F4835" s="159" t="s">
        <v>454</v>
      </c>
      <c r="G4835" s="156" t="s">
        <v>455</v>
      </c>
      <c r="H4835" s="160">
        <v>43950</v>
      </c>
      <c r="I4835" s="160">
        <v>44279</v>
      </c>
      <c r="J4835" s="161" t="s">
        <v>979</v>
      </c>
      <c r="K4835" s="173"/>
      <c r="L4835" s="192" t="s">
        <v>750</v>
      </c>
      <c r="M4835" s="171">
        <v>0</v>
      </c>
      <c r="N4835" s="164">
        <v>420</v>
      </c>
      <c r="O4835" s="162" t="s">
        <v>1815</v>
      </c>
      <c r="P4835" s="160">
        <v>44279</v>
      </c>
      <c r="Q4835" s="162" t="s">
        <v>1813</v>
      </c>
      <c r="R4835" s="164">
        <v>420</v>
      </c>
      <c r="S4835" s="181" t="s">
        <v>395</v>
      </c>
      <c r="T4835" s="163"/>
      <c r="U4835" s="161" t="s">
        <v>10</v>
      </c>
      <c r="V4835" s="161" t="s">
        <v>11</v>
      </c>
      <c r="W4835" s="161" t="s">
        <v>12</v>
      </c>
      <c r="X4835" s="161" t="s">
        <v>13</v>
      </c>
      <c r="Y4835" s="165">
        <v>6281</v>
      </c>
      <c r="Z4835" s="169">
        <v>9191101</v>
      </c>
      <c r="AA4835" s="166">
        <v>1.2096774193548387E-2</v>
      </c>
      <c r="AB4835" s="158" t="s">
        <v>4872</v>
      </c>
      <c r="AC4835" s="168" t="s">
        <v>3222</v>
      </c>
    </row>
    <row r="4836" spans="1:29" x14ac:dyDescent="0.3">
      <c r="A4836" s="156" t="s">
        <v>2838</v>
      </c>
      <c r="B4836" s="157">
        <v>2</v>
      </c>
      <c r="C4836" s="156" t="s">
        <v>1466</v>
      </c>
      <c r="D4836" s="181" t="s">
        <v>275</v>
      </c>
      <c r="E4836" s="156" t="s">
        <v>2722</v>
      </c>
      <c r="F4836" s="159" t="s">
        <v>454</v>
      </c>
      <c r="G4836" s="156" t="s">
        <v>455</v>
      </c>
      <c r="H4836" s="160">
        <v>43950</v>
      </c>
      <c r="I4836" s="160">
        <v>44305</v>
      </c>
      <c r="J4836" s="161" t="s">
        <v>979</v>
      </c>
      <c r="K4836" s="173"/>
      <c r="L4836" s="192" t="s">
        <v>750</v>
      </c>
      <c r="M4836" s="171">
        <v>0</v>
      </c>
      <c r="N4836" s="164">
        <v>2520</v>
      </c>
      <c r="O4836" s="162" t="s">
        <v>1895</v>
      </c>
      <c r="P4836" s="160">
        <v>44305</v>
      </c>
      <c r="Q4836" s="162" t="s">
        <v>1896</v>
      </c>
      <c r="R4836" s="164">
        <v>2520</v>
      </c>
      <c r="S4836" s="181" t="s">
        <v>395</v>
      </c>
      <c r="T4836" s="163"/>
      <c r="U4836" s="161" t="s">
        <v>10</v>
      </c>
      <c r="V4836" s="161" t="s">
        <v>11</v>
      </c>
      <c r="W4836" s="161" t="s">
        <v>12</v>
      </c>
      <c r="X4836" s="161" t="s">
        <v>13</v>
      </c>
      <c r="Y4836" s="165">
        <v>6281</v>
      </c>
      <c r="Z4836" s="169">
        <v>9191101</v>
      </c>
      <c r="AA4836" s="166">
        <v>7.2580645161290328E-2</v>
      </c>
      <c r="AB4836" s="158" t="s">
        <v>4872</v>
      </c>
      <c r="AC4836" s="168" t="s">
        <v>3222</v>
      </c>
    </row>
    <row r="4837" spans="1:29" x14ac:dyDescent="0.3">
      <c r="A4837" s="156" t="s">
        <v>2838</v>
      </c>
      <c r="B4837" s="157">
        <v>2</v>
      </c>
      <c r="C4837" s="156" t="s">
        <v>1466</v>
      </c>
      <c r="D4837" s="156" t="s">
        <v>275</v>
      </c>
      <c r="E4837" s="156" t="s">
        <v>2722</v>
      </c>
      <c r="F4837" s="159" t="s">
        <v>454</v>
      </c>
      <c r="G4837" s="156" t="s">
        <v>455</v>
      </c>
      <c r="H4837" s="160">
        <v>43950</v>
      </c>
      <c r="I4837" s="160">
        <v>44305</v>
      </c>
      <c r="J4837" s="161" t="s">
        <v>979</v>
      </c>
      <c r="K4837" s="173" t="s">
        <v>745</v>
      </c>
      <c r="L4837" s="192" t="s">
        <v>750</v>
      </c>
      <c r="M4837" s="171">
        <v>0</v>
      </c>
      <c r="N4837" s="164">
        <v>4480</v>
      </c>
      <c r="O4837" s="162" t="s">
        <v>1897</v>
      </c>
      <c r="P4837" s="160">
        <v>44305</v>
      </c>
      <c r="Q4837" s="162" t="s">
        <v>1896</v>
      </c>
      <c r="R4837" s="164">
        <v>4480</v>
      </c>
      <c r="S4837" s="163" t="s">
        <v>395</v>
      </c>
      <c r="T4837" s="163"/>
      <c r="U4837" s="161" t="s">
        <v>10</v>
      </c>
      <c r="V4837" s="161" t="s">
        <v>11</v>
      </c>
      <c r="W4837" s="161" t="s">
        <v>12</v>
      </c>
      <c r="X4837" s="161" t="s">
        <v>13</v>
      </c>
      <c r="Y4837" s="165">
        <v>6281</v>
      </c>
      <c r="Z4837" s="169">
        <v>9191101</v>
      </c>
      <c r="AA4837" s="166">
        <v>0.12903225806451613</v>
      </c>
      <c r="AB4837" s="158" t="s">
        <v>4872</v>
      </c>
      <c r="AC4837" s="168" t="s">
        <v>3222</v>
      </c>
    </row>
    <row r="4838" spans="1:29" x14ac:dyDescent="0.3">
      <c r="A4838" s="156" t="s">
        <v>2864</v>
      </c>
      <c r="B4838" s="157">
        <v>1</v>
      </c>
      <c r="C4838" s="156" t="s">
        <v>1466</v>
      </c>
      <c r="D4838" s="156" t="s">
        <v>283</v>
      </c>
      <c r="E4838" s="156" t="s">
        <v>2722</v>
      </c>
      <c r="F4838" s="159" t="s">
        <v>454</v>
      </c>
      <c r="G4838" s="156" t="s">
        <v>455</v>
      </c>
      <c r="H4838" s="160">
        <v>43950</v>
      </c>
      <c r="I4838" s="160">
        <v>44001</v>
      </c>
      <c r="J4838" s="161" t="s">
        <v>5</v>
      </c>
      <c r="K4838" s="173"/>
      <c r="L4838" s="192" t="s">
        <v>751</v>
      </c>
      <c r="M4838" s="171">
        <v>0</v>
      </c>
      <c r="N4838" s="164">
        <v>4410</v>
      </c>
      <c r="O4838" s="162" t="s">
        <v>903</v>
      </c>
      <c r="P4838" s="160">
        <v>44001</v>
      </c>
      <c r="Q4838" s="162" t="s">
        <v>897</v>
      </c>
      <c r="R4838" s="164">
        <v>4410</v>
      </c>
      <c r="S4838" s="163" t="s">
        <v>401</v>
      </c>
      <c r="T4838" s="163"/>
      <c r="U4838" s="161" t="s">
        <v>10</v>
      </c>
      <c r="V4838" s="161" t="s">
        <v>11</v>
      </c>
      <c r="W4838" s="161" t="s">
        <v>12</v>
      </c>
      <c r="X4838" s="161" t="s">
        <v>13</v>
      </c>
      <c r="Y4838" s="165">
        <v>6281</v>
      </c>
      <c r="Z4838" s="169">
        <v>9231101</v>
      </c>
      <c r="AA4838" s="166">
        <v>0.13519313304721031</v>
      </c>
      <c r="AB4838" s="158" t="s">
        <v>4873</v>
      </c>
      <c r="AC4838" s="168" t="s">
        <v>3247</v>
      </c>
    </row>
    <row r="4839" spans="1:29" x14ac:dyDescent="0.3">
      <c r="A4839" s="156" t="s">
        <v>2864</v>
      </c>
      <c r="B4839" s="157">
        <v>1</v>
      </c>
      <c r="C4839" s="156" t="s">
        <v>1466</v>
      </c>
      <c r="D4839" s="156" t="s">
        <v>283</v>
      </c>
      <c r="E4839" s="156" t="s">
        <v>2722</v>
      </c>
      <c r="F4839" s="159" t="s">
        <v>454</v>
      </c>
      <c r="G4839" s="156" t="s">
        <v>455</v>
      </c>
      <c r="H4839" s="160">
        <v>43950</v>
      </c>
      <c r="I4839" s="160">
        <v>44062</v>
      </c>
      <c r="J4839" s="161" t="s">
        <v>979</v>
      </c>
      <c r="K4839" s="173"/>
      <c r="L4839" s="192" t="s">
        <v>751</v>
      </c>
      <c r="M4839" s="171">
        <v>0</v>
      </c>
      <c r="N4839" s="164">
        <v>3360</v>
      </c>
      <c r="O4839" s="162" t="s">
        <v>1082</v>
      </c>
      <c r="P4839" s="160">
        <v>44062</v>
      </c>
      <c r="Q4839" s="162" t="s">
        <v>1077</v>
      </c>
      <c r="R4839" s="164">
        <v>3360</v>
      </c>
      <c r="S4839" s="163" t="s">
        <v>401</v>
      </c>
      <c r="T4839" s="163"/>
      <c r="U4839" s="161" t="s">
        <v>10</v>
      </c>
      <c r="V4839" s="161" t="s">
        <v>11</v>
      </c>
      <c r="W4839" s="161" t="s">
        <v>12</v>
      </c>
      <c r="X4839" s="161" t="s">
        <v>13</v>
      </c>
      <c r="Y4839" s="165">
        <v>6281</v>
      </c>
      <c r="Z4839" s="169">
        <v>9231101</v>
      </c>
      <c r="AA4839" s="166">
        <v>0.10300429184549356</v>
      </c>
      <c r="AB4839" s="158" t="s">
        <v>4873</v>
      </c>
      <c r="AC4839" s="168" t="s">
        <v>3247</v>
      </c>
    </row>
    <row r="4840" spans="1:29" x14ac:dyDescent="0.3">
      <c r="A4840" s="156" t="s">
        <v>2864</v>
      </c>
      <c r="B4840" s="157">
        <v>1</v>
      </c>
      <c r="C4840" s="156" t="s">
        <v>1466</v>
      </c>
      <c r="D4840" s="156" t="s">
        <v>283</v>
      </c>
      <c r="E4840" s="156" t="s">
        <v>2722</v>
      </c>
      <c r="F4840" s="159" t="s">
        <v>454</v>
      </c>
      <c r="G4840" s="156" t="s">
        <v>455</v>
      </c>
      <c r="H4840" s="160">
        <v>43950</v>
      </c>
      <c r="I4840" s="160">
        <v>44118</v>
      </c>
      <c r="J4840" s="161" t="s">
        <v>979</v>
      </c>
      <c r="K4840" s="173"/>
      <c r="L4840" s="192" t="s">
        <v>751</v>
      </c>
      <c r="M4840" s="171">
        <v>0</v>
      </c>
      <c r="N4840" s="164">
        <v>2940</v>
      </c>
      <c r="O4840" s="162" t="s">
        <v>1245</v>
      </c>
      <c r="P4840" s="160">
        <v>44118</v>
      </c>
      <c r="Q4840" s="162" t="s">
        <v>1239</v>
      </c>
      <c r="R4840" s="164">
        <v>2940</v>
      </c>
      <c r="S4840" s="163" t="s">
        <v>401</v>
      </c>
      <c r="T4840" s="163"/>
      <c r="U4840" s="161" t="s">
        <v>10</v>
      </c>
      <c r="V4840" s="161" t="s">
        <v>11</v>
      </c>
      <c r="W4840" s="161" t="s">
        <v>12</v>
      </c>
      <c r="X4840" s="161" t="s">
        <v>13</v>
      </c>
      <c r="Y4840" s="165">
        <v>6281</v>
      </c>
      <c r="Z4840" s="169">
        <v>9231101</v>
      </c>
      <c r="AA4840" s="166">
        <v>9.012875536480687E-2</v>
      </c>
      <c r="AB4840" s="158" t="s">
        <v>4873</v>
      </c>
      <c r="AC4840" s="168" t="s">
        <v>3247</v>
      </c>
    </row>
    <row r="4841" spans="1:29" x14ac:dyDescent="0.3">
      <c r="A4841" s="156" t="s">
        <v>2864</v>
      </c>
      <c r="B4841" s="157">
        <v>1</v>
      </c>
      <c r="C4841" s="156" t="s">
        <v>1466</v>
      </c>
      <c r="D4841" s="156" t="s">
        <v>283</v>
      </c>
      <c r="E4841" s="156" t="s">
        <v>2722</v>
      </c>
      <c r="F4841" s="159" t="s">
        <v>454</v>
      </c>
      <c r="G4841" s="156" t="s">
        <v>455</v>
      </c>
      <c r="H4841" s="160">
        <v>43950</v>
      </c>
      <c r="I4841" s="160">
        <v>44125</v>
      </c>
      <c r="J4841" s="161" t="s">
        <v>979</v>
      </c>
      <c r="K4841" s="173"/>
      <c r="L4841" s="192" t="s">
        <v>751</v>
      </c>
      <c r="M4841" s="171">
        <v>0</v>
      </c>
      <c r="N4841" s="164">
        <v>2940</v>
      </c>
      <c r="O4841" s="162" t="s">
        <v>1279</v>
      </c>
      <c r="P4841" s="160">
        <v>44125</v>
      </c>
      <c r="Q4841" s="162" t="s">
        <v>1278</v>
      </c>
      <c r="R4841" s="164">
        <v>2940</v>
      </c>
      <c r="S4841" s="163" t="s">
        <v>401</v>
      </c>
      <c r="T4841" s="163"/>
      <c r="U4841" s="161" t="s">
        <v>10</v>
      </c>
      <c r="V4841" s="161" t="s">
        <v>11</v>
      </c>
      <c r="W4841" s="161" t="s">
        <v>12</v>
      </c>
      <c r="X4841" s="161" t="s">
        <v>13</v>
      </c>
      <c r="Y4841" s="165">
        <v>6281</v>
      </c>
      <c r="Z4841" s="169">
        <v>9231101</v>
      </c>
      <c r="AA4841" s="166">
        <v>9.012875536480687E-2</v>
      </c>
      <c r="AB4841" s="158" t="s">
        <v>4873</v>
      </c>
      <c r="AC4841" s="168" t="s">
        <v>3247</v>
      </c>
    </row>
    <row r="4842" spans="1:29" x14ac:dyDescent="0.3">
      <c r="A4842" s="156" t="s">
        <v>2864</v>
      </c>
      <c r="B4842" s="157">
        <v>1</v>
      </c>
      <c r="C4842" s="156" t="s">
        <v>1466</v>
      </c>
      <c r="D4842" s="156" t="s">
        <v>283</v>
      </c>
      <c r="E4842" s="156" t="s">
        <v>2722</v>
      </c>
      <c r="F4842" s="159" t="s">
        <v>454</v>
      </c>
      <c r="G4842" s="156" t="s">
        <v>455</v>
      </c>
      <c r="H4842" s="160">
        <v>43950</v>
      </c>
      <c r="I4842" s="160">
        <v>44232</v>
      </c>
      <c r="J4842" s="161" t="s">
        <v>979</v>
      </c>
      <c r="K4842" s="173"/>
      <c r="L4842" s="192" t="s">
        <v>751</v>
      </c>
      <c r="M4842" s="171">
        <v>0</v>
      </c>
      <c r="N4842" s="164">
        <v>6160</v>
      </c>
      <c r="O4842" s="162" t="s">
        <v>1602</v>
      </c>
      <c r="P4842" s="160">
        <v>44232</v>
      </c>
      <c r="Q4842" s="162" t="s">
        <v>1600</v>
      </c>
      <c r="R4842" s="164">
        <v>6160</v>
      </c>
      <c r="S4842" s="163" t="s">
        <v>401</v>
      </c>
      <c r="T4842" s="163"/>
      <c r="U4842" s="161" t="s">
        <v>10</v>
      </c>
      <c r="V4842" s="161" t="s">
        <v>11</v>
      </c>
      <c r="W4842" s="161" t="s">
        <v>12</v>
      </c>
      <c r="X4842" s="161" t="s">
        <v>13</v>
      </c>
      <c r="Y4842" s="165">
        <v>6281</v>
      </c>
      <c r="Z4842" s="169">
        <v>9231101</v>
      </c>
      <c r="AA4842" s="166">
        <v>0.18884120171673821</v>
      </c>
      <c r="AB4842" s="158" t="s">
        <v>4873</v>
      </c>
      <c r="AC4842" s="168" t="s">
        <v>3247</v>
      </c>
    </row>
    <row r="4843" spans="1:29" x14ac:dyDescent="0.3">
      <c r="A4843" s="156" t="s">
        <v>2864</v>
      </c>
      <c r="B4843" s="157">
        <v>1</v>
      </c>
      <c r="C4843" s="156" t="s">
        <v>1466</v>
      </c>
      <c r="D4843" s="156" t="s">
        <v>283</v>
      </c>
      <c r="E4843" s="156" t="s">
        <v>2722</v>
      </c>
      <c r="F4843" s="159" t="s">
        <v>454</v>
      </c>
      <c r="G4843" s="156" t="s">
        <v>455</v>
      </c>
      <c r="H4843" s="160">
        <v>43950</v>
      </c>
      <c r="I4843" s="160">
        <v>44279</v>
      </c>
      <c r="J4843" s="161" t="s">
        <v>979</v>
      </c>
      <c r="K4843" s="173"/>
      <c r="L4843" s="156" t="s">
        <v>751</v>
      </c>
      <c r="M4843" s="171">
        <v>0</v>
      </c>
      <c r="N4843" s="164">
        <v>1890</v>
      </c>
      <c r="O4843" s="162" t="s">
        <v>1816</v>
      </c>
      <c r="P4843" s="160">
        <v>44279</v>
      </c>
      <c r="Q4843" s="162" t="s">
        <v>1813</v>
      </c>
      <c r="R4843" s="164">
        <v>1890</v>
      </c>
      <c r="S4843" s="163" t="s">
        <v>401</v>
      </c>
      <c r="T4843" s="163"/>
      <c r="U4843" s="161" t="s">
        <v>10</v>
      </c>
      <c r="V4843" s="161" t="s">
        <v>11</v>
      </c>
      <c r="W4843" s="161" t="s">
        <v>12</v>
      </c>
      <c r="X4843" s="161" t="s">
        <v>13</v>
      </c>
      <c r="Y4843" s="165">
        <v>6281</v>
      </c>
      <c r="Z4843" s="169">
        <v>9231101</v>
      </c>
      <c r="AA4843" s="166">
        <v>5.7939914163090127E-2</v>
      </c>
      <c r="AB4843" s="158" t="s">
        <v>4873</v>
      </c>
      <c r="AC4843" s="168" t="s">
        <v>3247</v>
      </c>
    </row>
    <row r="4844" spans="1:29" x14ac:dyDescent="0.3">
      <c r="A4844" s="156" t="s">
        <v>2864</v>
      </c>
      <c r="B4844" s="157">
        <v>1</v>
      </c>
      <c r="C4844" s="156" t="s">
        <v>1466</v>
      </c>
      <c r="D4844" s="181" t="s">
        <v>283</v>
      </c>
      <c r="E4844" s="156" t="s">
        <v>2722</v>
      </c>
      <c r="F4844" s="159" t="s">
        <v>454</v>
      </c>
      <c r="G4844" s="156" t="s">
        <v>455</v>
      </c>
      <c r="H4844" s="160">
        <v>43950</v>
      </c>
      <c r="I4844" s="160">
        <v>44279</v>
      </c>
      <c r="J4844" s="161" t="s">
        <v>979</v>
      </c>
      <c r="K4844" s="173"/>
      <c r="L4844" s="192" t="s">
        <v>751</v>
      </c>
      <c r="M4844" s="171">
        <v>0</v>
      </c>
      <c r="N4844" s="164">
        <v>2380</v>
      </c>
      <c r="O4844" s="162" t="s">
        <v>1817</v>
      </c>
      <c r="P4844" s="160">
        <v>44279</v>
      </c>
      <c r="Q4844" s="162" t="s">
        <v>1813</v>
      </c>
      <c r="R4844" s="164">
        <v>2380</v>
      </c>
      <c r="S4844" s="182" t="s">
        <v>401</v>
      </c>
      <c r="T4844" s="163"/>
      <c r="U4844" s="161" t="s">
        <v>10</v>
      </c>
      <c r="V4844" s="161" t="s">
        <v>11</v>
      </c>
      <c r="W4844" s="161" t="s">
        <v>12</v>
      </c>
      <c r="X4844" s="161" t="s">
        <v>13</v>
      </c>
      <c r="Y4844" s="165">
        <v>6281</v>
      </c>
      <c r="Z4844" s="169">
        <v>9231101</v>
      </c>
      <c r="AA4844" s="166">
        <v>7.2961373390557943E-2</v>
      </c>
      <c r="AB4844" s="158" t="s">
        <v>4873</v>
      </c>
      <c r="AC4844" s="168" t="s">
        <v>3247</v>
      </c>
    </row>
    <row r="4845" spans="1:29" x14ac:dyDescent="0.3">
      <c r="A4845" s="156" t="s">
        <v>2864</v>
      </c>
      <c r="B4845" s="157">
        <v>1</v>
      </c>
      <c r="C4845" s="156" t="s">
        <v>1466</v>
      </c>
      <c r="D4845" s="158" t="s">
        <v>283</v>
      </c>
      <c r="E4845" s="156" t="s">
        <v>2722</v>
      </c>
      <c r="F4845" s="159" t="s">
        <v>454</v>
      </c>
      <c r="G4845" s="156" t="s">
        <v>455</v>
      </c>
      <c r="H4845" s="160">
        <v>43950</v>
      </c>
      <c r="I4845" s="160">
        <v>44305</v>
      </c>
      <c r="J4845" s="161" t="s">
        <v>979</v>
      </c>
      <c r="K4845" s="173"/>
      <c r="L4845" s="156" t="s">
        <v>751</v>
      </c>
      <c r="M4845" s="171">
        <v>0</v>
      </c>
      <c r="N4845" s="164">
        <v>2520</v>
      </c>
      <c r="O4845" s="162" t="s">
        <v>1898</v>
      </c>
      <c r="P4845" s="160">
        <v>44305</v>
      </c>
      <c r="Q4845" s="162" t="s">
        <v>1896</v>
      </c>
      <c r="R4845" s="164">
        <v>2520</v>
      </c>
      <c r="S4845" s="163" t="s">
        <v>401</v>
      </c>
      <c r="T4845" s="163"/>
      <c r="U4845" s="161" t="s">
        <v>10</v>
      </c>
      <c r="V4845" s="161" t="s">
        <v>11</v>
      </c>
      <c r="W4845" s="161" t="s">
        <v>12</v>
      </c>
      <c r="X4845" s="161" t="s">
        <v>13</v>
      </c>
      <c r="Y4845" s="165">
        <v>6281</v>
      </c>
      <c r="Z4845" s="169">
        <v>9231101</v>
      </c>
      <c r="AA4845" s="166">
        <v>7.7253218884120178E-2</v>
      </c>
      <c r="AB4845" s="158" t="s">
        <v>4873</v>
      </c>
      <c r="AC4845" s="168" t="s">
        <v>3247</v>
      </c>
    </row>
    <row r="4846" spans="1:29" x14ac:dyDescent="0.3">
      <c r="A4846" s="156" t="s">
        <v>2864</v>
      </c>
      <c r="B4846" s="157">
        <v>1</v>
      </c>
      <c r="C4846" s="156" t="s">
        <v>1466</v>
      </c>
      <c r="D4846" s="158" t="s">
        <v>283</v>
      </c>
      <c r="E4846" s="156" t="s">
        <v>2722</v>
      </c>
      <c r="F4846" s="159" t="s">
        <v>454</v>
      </c>
      <c r="G4846" s="156" t="s">
        <v>455</v>
      </c>
      <c r="H4846" s="160">
        <v>43950</v>
      </c>
      <c r="I4846" s="160">
        <v>44305</v>
      </c>
      <c r="J4846" s="161" t="s">
        <v>979</v>
      </c>
      <c r="K4846" s="173"/>
      <c r="L4846" s="156" t="s">
        <v>751</v>
      </c>
      <c r="M4846" s="171">
        <v>0</v>
      </c>
      <c r="N4846" s="164">
        <v>2800</v>
      </c>
      <c r="O4846" s="162" t="s">
        <v>1899</v>
      </c>
      <c r="P4846" s="160">
        <v>44305</v>
      </c>
      <c r="Q4846" s="162" t="s">
        <v>1896</v>
      </c>
      <c r="R4846" s="164">
        <v>2800</v>
      </c>
      <c r="S4846" s="163" t="s">
        <v>401</v>
      </c>
      <c r="T4846" s="163"/>
      <c r="U4846" s="161" t="s">
        <v>10</v>
      </c>
      <c r="V4846" s="161" t="s">
        <v>11</v>
      </c>
      <c r="W4846" s="161" t="s">
        <v>12</v>
      </c>
      <c r="X4846" s="161" t="s">
        <v>13</v>
      </c>
      <c r="Y4846" s="165">
        <v>6281</v>
      </c>
      <c r="Z4846" s="169">
        <v>9231101</v>
      </c>
      <c r="AA4846" s="166">
        <v>8.5836909871244635E-2</v>
      </c>
      <c r="AB4846" s="158" t="s">
        <v>4873</v>
      </c>
      <c r="AC4846" s="168" t="s">
        <v>3247</v>
      </c>
    </row>
    <row r="4847" spans="1:29" x14ac:dyDescent="0.3">
      <c r="A4847" s="156" t="s">
        <v>2864</v>
      </c>
      <c r="B4847" s="157">
        <v>1</v>
      </c>
      <c r="C4847" s="156" t="s">
        <v>1466</v>
      </c>
      <c r="D4847" s="158" t="s">
        <v>283</v>
      </c>
      <c r="E4847" s="156" t="s">
        <v>2722</v>
      </c>
      <c r="F4847" s="159" t="s">
        <v>454</v>
      </c>
      <c r="G4847" s="156" t="s">
        <v>455</v>
      </c>
      <c r="H4847" s="160">
        <v>43950</v>
      </c>
      <c r="I4847" s="160">
        <v>44306</v>
      </c>
      <c r="J4847" s="161" t="s">
        <v>979</v>
      </c>
      <c r="K4847" s="173"/>
      <c r="L4847" s="156" t="s">
        <v>751</v>
      </c>
      <c r="M4847" s="171">
        <v>0</v>
      </c>
      <c r="N4847" s="164">
        <v>3220</v>
      </c>
      <c r="O4847" s="162" t="s">
        <v>1915</v>
      </c>
      <c r="P4847" s="160">
        <v>44306</v>
      </c>
      <c r="Q4847" s="162" t="s">
        <v>1911</v>
      </c>
      <c r="R4847" s="164">
        <v>3220</v>
      </c>
      <c r="S4847" s="163" t="s">
        <v>401</v>
      </c>
      <c r="T4847" s="163"/>
      <c r="U4847" s="161" t="s">
        <v>10</v>
      </c>
      <c r="V4847" s="161" t="s">
        <v>11</v>
      </c>
      <c r="W4847" s="161" t="s">
        <v>12</v>
      </c>
      <c r="X4847" s="161" t="s">
        <v>13</v>
      </c>
      <c r="Y4847" s="165">
        <v>6281</v>
      </c>
      <c r="Z4847" s="169">
        <v>9231101</v>
      </c>
      <c r="AA4847" s="166">
        <v>9.8712446351931327E-2</v>
      </c>
      <c r="AB4847" s="158" t="s">
        <v>4873</v>
      </c>
      <c r="AC4847" s="168" t="s">
        <v>3247</v>
      </c>
    </row>
    <row r="4848" spans="1:29" x14ac:dyDescent="0.3">
      <c r="A4848" s="156" t="s">
        <v>2864</v>
      </c>
      <c r="B4848" s="157">
        <v>1</v>
      </c>
      <c r="C4848" s="156" t="s">
        <v>1466</v>
      </c>
      <c r="D4848" s="156" t="s">
        <v>283</v>
      </c>
      <c r="E4848" s="156" t="s">
        <v>2722</v>
      </c>
      <c r="F4848" s="159" t="s">
        <v>454</v>
      </c>
      <c r="G4848" s="156" t="s">
        <v>455</v>
      </c>
      <c r="H4848" s="160">
        <v>43950</v>
      </c>
      <c r="I4848" s="160">
        <v>44753</v>
      </c>
      <c r="J4848" s="161" t="s">
        <v>2671</v>
      </c>
      <c r="K4848" s="173"/>
      <c r="L4848" s="156" t="s">
        <v>751</v>
      </c>
      <c r="M4848" s="171">
        <v>2100</v>
      </c>
      <c r="N4848" s="164">
        <v>2100</v>
      </c>
      <c r="O4848" s="162"/>
      <c r="P4848" s="160"/>
      <c r="Q4848" s="162"/>
      <c r="R4848" s="164">
        <v>0</v>
      </c>
      <c r="S4848" s="163" t="s">
        <v>401</v>
      </c>
      <c r="T4848" s="163"/>
      <c r="U4848" s="161" t="s">
        <v>10</v>
      </c>
      <c r="V4848" s="161" t="s">
        <v>11</v>
      </c>
      <c r="W4848" s="161" t="s">
        <v>12</v>
      </c>
      <c r="X4848" s="161" t="s">
        <v>13</v>
      </c>
      <c r="Y4848" s="165">
        <v>6281</v>
      </c>
      <c r="Z4848" s="169">
        <v>9231101</v>
      </c>
      <c r="AA4848" s="166">
        <v>0</v>
      </c>
      <c r="AB4848" s="158" t="s">
        <v>5503</v>
      </c>
      <c r="AC4848" s="168" t="s">
        <v>3247</v>
      </c>
    </row>
    <row r="4849" spans="1:29" x14ac:dyDescent="0.3">
      <c r="A4849" s="156" t="s">
        <v>2864</v>
      </c>
      <c r="B4849" s="157">
        <v>1</v>
      </c>
      <c r="C4849" s="156" t="s">
        <v>1466</v>
      </c>
      <c r="D4849" s="156" t="s">
        <v>283</v>
      </c>
      <c r="E4849" s="156" t="s">
        <v>2722</v>
      </c>
      <c r="F4849" s="159" t="s">
        <v>454</v>
      </c>
      <c r="G4849" s="156" t="s">
        <v>455</v>
      </c>
      <c r="H4849" s="160">
        <v>43950</v>
      </c>
      <c r="I4849" s="160">
        <v>45107</v>
      </c>
      <c r="J4849" s="161" t="s">
        <v>2671</v>
      </c>
      <c r="K4849" s="173" t="s">
        <v>746</v>
      </c>
      <c r="L4849" s="156" t="s">
        <v>751</v>
      </c>
      <c r="M4849" s="171">
        <v>-2100</v>
      </c>
      <c r="N4849" s="164">
        <v>-2100</v>
      </c>
      <c r="O4849" s="162"/>
      <c r="P4849" s="160"/>
      <c r="Q4849" s="162"/>
      <c r="R4849" s="164">
        <v>0</v>
      </c>
      <c r="S4849" s="163" t="s">
        <v>401</v>
      </c>
      <c r="T4849" s="163"/>
      <c r="U4849" s="161" t="s">
        <v>10</v>
      </c>
      <c r="V4849" s="161" t="s">
        <v>11</v>
      </c>
      <c r="W4849" s="161" t="s">
        <v>12</v>
      </c>
      <c r="X4849" s="161" t="s">
        <v>13</v>
      </c>
      <c r="Y4849" s="165">
        <v>6281</v>
      </c>
      <c r="Z4849" s="169">
        <v>9231101</v>
      </c>
      <c r="AA4849" s="166">
        <v>0</v>
      </c>
      <c r="AB4849" s="158" t="s">
        <v>5504</v>
      </c>
      <c r="AC4849" s="168" t="s">
        <v>3247</v>
      </c>
    </row>
    <row r="4850" spans="1:29" x14ac:dyDescent="0.3">
      <c r="A4850" s="156" t="s">
        <v>2909</v>
      </c>
      <c r="B4850" s="157">
        <v>2</v>
      </c>
      <c r="C4850" s="156" t="s">
        <v>1466</v>
      </c>
      <c r="D4850" s="181" t="s">
        <v>285</v>
      </c>
      <c r="E4850" s="156" t="s">
        <v>2722</v>
      </c>
      <c r="F4850" s="159" t="s">
        <v>454</v>
      </c>
      <c r="G4850" s="156" t="s">
        <v>455</v>
      </c>
      <c r="H4850" s="160">
        <v>43950</v>
      </c>
      <c r="I4850" s="160">
        <v>44001</v>
      </c>
      <c r="J4850" s="161" t="s">
        <v>5</v>
      </c>
      <c r="K4850" s="173"/>
      <c r="L4850" s="156" t="s">
        <v>752</v>
      </c>
      <c r="M4850" s="171">
        <v>0</v>
      </c>
      <c r="N4850" s="164">
        <v>2940</v>
      </c>
      <c r="O4850" s="162" t="s">
        <v>904</v>
      </c>
      <c r="P4850" s="160">
        <v>44001</v>
      </c>
      <c r="Q4850" s="162" t="s">
        <v>897</v>
      </c>
      <c r="R4850" s="164">
        <v>2940</v>
      </c>
      <c r="S4850" s="181" t="s">
        <v>633</v>
      </c>
      <c r="T4850" s="163"/>
      <c r="U4850" s="161" t="s">
        <v>10</v>
      </c>
      <c r="V4850" s="161" t="s">
        <v>11</v>
      </c>
      <c r="W4850" s="161" t="s">
        <v>12</v>
      </c>
      <c r="X4850" s="161" t="s">
        <v>13</v>
      </c>
      <c r="Y4850" s="165">
        <v>6281</v>
      </c>
      <c r="Z4850" s="169">
        <v>9381101</v>
      </c>
      <c r="AA4850" s="166">
        <v>0.11538461538461539</v>
      </c>
      <c r="AB4850" s="158" t="s">
        <v>4874</v>
      </c>
      <c r="AC4850" s="168" t="s">
        <v>3332</v>
      </c>
    </row>
    <row r="4851" spans="1:29" x14ac:dyDescent="0.3">
      <c r="A4851" s="156" t="s">
        <v>2909</v>
      </c>
      <c r="B4851" s="157">
        <v>2</v>
      </c>
      <c r="C4851" s="156" t="s">
        <v>1466</v>
      </c>
      <c r="D4851" s="181" t="s">
        <v>285</v>
      </c>
      <c r="E4851" s="156" t="s">
        <v>2722</v>
      </c>
      <c r="F4851" s="159" t="s">
        <v>454</v>
      </c>
      <c r="G4851" s="156" t="s">
        <v>455</v>
      </c>
      <c r="H4851" s="160">
        <v>43950</v>
      </c>
      <c r="I4851" s="160">
        <v>44062</v>
      </c>
      <c r="J4851" s="161" t="s">
        <v>979</v>
      </c>
      <c r="K4851" s="173"/>
      <c r="L4851" s="156" t="s">
        <v>752</v>
      </c>
      <c r="M4851" s="171">
        <v>0</v>
      </c>
      <c r="N4851" s="164">
        <v>3080</v>
      </c>
      <c r="O4851" s="162" t="s">
        <v>1081</v>
      </c>
      <c r="P4851" s="160">
        <v>44062</v>
      </c>
      <c r="Q4851" s="162" t="s">
        <v>1077</v>
      </c>
      <c r="R4851" s="164">
        <v>3080</v>
      </c>
      <c r="S4851" s="181" t="s">
        <v>633</v>
      </c>
      <c r="T4851" s="163"/>
      <c r="U4851" s="161" t="s">
        <v>10</v>
      </c>
      <c r="V4851" s="161" t="s">
        <v>11</v>
      </c>
      <c r="W4851" s="161" t="s">
        <v>12</v>
      </c>
      <c r="X4851" s="161" t="s">
        <v>13</v>
      </c>
      <c r="Y4851" s="165">
        <v>6281</v>
      </c>
      <c r="Z4851" s="169">
        <v>9381101</v>
      </c>
      <c r="AA4851" s="166">
        <v>0.12087912087912088</v>
      </c>
      <c r="AB4851" s="158" t="s">
        <v>4874</v>
      </c>
      <c r="AC4851" s="168" t="s">
        <v>3332</v>
      </c>
    </row>
    <row r="4852" spans="1:29" x14ac:dyDescent="0.3">
      <c r="A4852" s="156" t="s">
        <v>2909</v>
      </c>
      <c r="B4852" s="157">
        <v>2</v>
      </c>
      <c r="C4852" s="156" t="s">
        <v>1466</v>
      </c>
      <c r="D4852" s="181" t="s">
        <v>285</v>
      </c>
      <c r="E4852" s="156" t="s">
        <v>2722</v>
      </c>
      <c r="F4852" s="159" t="s">
        <v>454</v>
      </c>
      <c r="G4852" s="156" t="s">
        <v>455</v>
      </c>
      <c r="H4852" s="160">
        <v>43950</v>
      </c>
      <c r="I4852" s="160">
        <v>44118</v>
      </c>
      <c r="J4852" s="161" t="s">
        <v>979</v>
      </c>
      <c r="K4852" s="173"/>
      <c r="L4852" s="156" t="s">
        <v>752</v>
      </c>
      <c r="M4852" s="171">
        <v>0</v>
      </c>
      <c r="N4852" s="164">
        <v>3500</v>
      </c>
      <c r="O4852" s="162" t="s">
        <v>1246</v>
      </c>
      <c r="P4852" s="160">
        <v>44118</v>
      </c>
      <c r="Q4852" s="162" t="s">
        <v>1239</v>
      </c>
      <c r="R4852" s="164">
        <v>3500</v>
      </c>
      <c r="S4852" s="181" t="s">
        <v>633</v>
      </c>
      <c r="T4852" s="163"/>
      <c r="U4852" s="161" t="s">
        <v>10</v>
      </c>
      <c r="V4852" s="161" t="s">
        <v>11</v>
      </c>
      <c r="W4852" s="161" t="s">
        <v>12</v>
      </c>
      <c r="X4852" s="161" t="s">
        <v>13</v>
      </c>
      <c r="Y4852" s="165">
        <v>6281</v>
      </c>
      <c r="Z4852" s="169">
        <v>9381101</v>
      </c>
      <c r="AA4852" s="166">
        <v>0.13736263736263737</v>
      </c>
      <c r="AB4852" s="158" t="s">
        <v>4874</v>
      </c>
      <c r="AC4852" s="168" t="s">
        <v>3332</v>
      </c>
    </row>
    <row r="4853" spans="1:29" x14ac:dyDescent="0.3">
      <c r="A4853" s="156" t="s">
        <v>2909</v>
      </c>
      <c r="B4853" s="157">
        <v>2</v>
      </c>
      <c r="C4853" s="156" t="s">
        <v>1466</v>
      </c>
      <c r="D4853" s="181" t="s">
        <v>285</v>
      </c>
      <c r="E4853" s="156" t="s">
        <v>2722</v>
      </c>
      <c r="F4853" s="159" t="s">
        <v>454</v>
      </c>
      <c r="G4853" s="156" t="s">
        <v>455</v>
      </c>
      <c r="H4853" s="160">
        <v>43950</v>
      </c>
      <c r="I4853" s="160">
        <v>44125</v>
      </c>
      <c r="J4853" s="161" t="s">
        <v>979</v>
      </c>
      <c r="K4853" s="173"/>
      <c r="L4853" s="156" t="s">
        <v>752</v>
      </c>
      <c r="M4853" s="171">
        <v>0</v>
      </c>
      <c r="N4853" s="164">
        <v>2940</v>
      </c>
      <c r="O4853" s="162" t="s">
        <v>1280</v>
      </c>
      <c r="P4853" s="160">
        <v>44125</v>
      </c>
      <c r="Q4853" s="162" t="s">
        <v>1278</v>
      </c>
      <c r="R4853" s="164">
        <v>2940</v>
      </c>
      <c r="S4853" s="181" t="s">
        <v>633</v>
      </c>
      <c r="T4853" s="163"/>
      <c r="U4853" s="161" t="s">
        <v>10</v>
      </c>
      <c r="V4853" s="161" t="s">
        <v>11</v>
      </c>
      <c r="W4853" s="161" t="s">
        <v>12</v>
      </c>
      <c r="X4853" s="161" t="s">
        <v>13</v>
      </c>
      <c r="Y4853" s="165">
        <v>6281</v>
      </c>
      <c r="Z4853" s="169">
        <v>9381101</v>
      </c>
      <c r="AA4853" s="166">
        <v>0.11538461538461539</v>
      </c>
      <c r="AB4853" s="158" t="s">
        <v>4874</v>
      </c>
      <c r="AC4853" s="168" t="s">
        <v>3332</v>
      </c>
    </row>
    <row r="4854" spans="1:29" x14ac:dyDescent="0.3">
      <c r="A4854" s="156" t="s">
        <v>2909</v>
      </c>
      <c r="B4854" s="157">
        <v>2</v>
      </c>
      <c r="C4854" s="156" t="s">
        <v>1466</v>
      </c>
      <c r="D4854" s="181" t="s">
        <v>285</v>
      </c>
      <c r="E4854" s="156" t="s">
        <v>2722</v>
      </c>
      <c r="F4854" s="159" t="s">
        <v>454</v>
      </c>
      <c r="G4854" s="156" t="s">
        <v>455</v>
      </c>
      <c r="H4854" s="160">
        <v>43950</v>
      </c>
      <c r="I4854" s="160">
        <v>44232</v>
      </c>
      <c r="J4854" s="161" t="s">
        <v>979</v>
      </c>
      <c r="K4854" s="173"/>
      <c r="L4854" s="156" t="s">
        <v>752</v>
      </c>
      <c r="M4854" s="171">
        <v>0</v>
      </c>
      <c r="N4854" s="164">
        <v>3080</v>
      </c>
      <c r="O4854" s="162" t="s">
        <v>1603</v>
      </c>
      <c r="P4854" s="160">
        <v>44232</v>
      </c>
      <c r="Q4854" s="162" t="s">
        <v>1600</v>
      </c>
      <c r="R4854" s="164">
        <v>3080</v>
      </c>
      <c r="S4854" s="181" t="s">
        <v>633</v>
      </c>
      <c r="T4854" s="163"/>
      <c r="U4854" s="161" t="s">
        <v>10</v>
      </c>
      <c r="V4854" s="161" t="s">
        <v>11</v>
      </c>
      <c r="W4854" s="161" t="s">
        <v>12</v>
      </c>
      <c r="X4854" s="161" t="s">
        <v>13</v>
      </c>
      <c r="Y4854" s="165">
        <v>6281</v>
      </c>
      <c r="Z4854" s="169">
        <v>9381101</v>
      </c>
      <c r="AA4854" s="166">
        <v>0.12087912087912088</v>
      </c>
      <c r="AB4854" s="158" t="s">
        <v>4874</v>
      </c>
      <c r="AC4854" s="168" t="s">
        <v>3332</v>
      </c>
    </row>
    <row r="4855" spans="1:29" x14ac:dyDescent="0.3">
      <c r="A4855" s="156" t="s">
        <v>2909</v>
      </c>
      <c r="B4855" s="157">
        <v>2</v>
      </c>
      <c r="C4855" s="156" t="s">
        <v>1466</v>
      </c>
      <c r="D4855" s="181" t="s">
        <v>285</v>
      </c>
      <c r="E4855" s="156" t="s">
        <v>2722</v>
      </c>
      <c r="F4855" s="159" t="s">
        <v>454</v>
      </c>
      <c r="G4855" s="156" t="s">
        <v>455</v>
      </c>
      <c r="H4855" s="160">
        <v>43950</v>
      </c>
      <c r="I4855" s="160">
        <v>44305</v>
      </c>
      <c r="J4855" s="161" t="s">
        <v>979</v>
      </c>
      <c r="K4855" s="173"/>
      <c r="L4855" s="156" t="s">
        <v>752</v>
      </c>
      <c r="M4855" s="171">
        <v>0</v>
      </c>
      <c r="N4855" s="164">
        <v>5040</v>
      </c>
      <c r="O4855" s="162" t="s">
        <v>1900</v>
      </c>
      <c r="P4855" s="160">
        <v>44305</v>
      </c>
      <c r="Q4855" s="162" t="s">
        <v>1896</v>
      </c>
      <c r="R4855" s="164">
        <v>5040</v>
      </c>
      <c r="S4855" s="181" t="s">
        <v>633</v>
      </c>
      <c r="T4855" s="163"/>
      <c r="U4855" s="161" t="s">
        <v>10</v>
      </c>
      <c r="V4855" s="161" t="s">
        <v>11</v>
      </c>
      <c r="W4855" s="161" t="s">
        <v>12</v>
      </c>
      <c r="X4855" s="161" t="s">
        <v>13</v>
      </c>
      <c r="Y4855" s="165">
        <v>6281</v>
      </c>
      <c r="Z4855" s="169">
        <v>9381101</v>
      </c>
      <c r="AA4855" s="166">
        <v>0.19780219780219779</v>
      </c>
      <c r="AB4855" s="158" t="s">
        <v>4874</v>
      </c>
      <c r="AC4855" s="168" t="s">
        <v>3332</v>
      </c>
    </row>
    <row r="4856" spans="1:29" x14ac:dyDescent="0.3">
      <c r="A4856" s="156" t="s">
        <v>2909</v>
      </c>
      <c r="B4856" s="157">
        <v>2</v>
      </c>
      <c r="C4856" s="156" t="s">
        <v>1466</v>
      </c>
      <c r="D4856" s="181" t="s">
        <v>285</v>
      </c>
      <c r="E4856" s="156" t="s">
        <v>2722</v>
      </c>
      <c r="F4856" s="159" t="s">
        <v>454</v>
      </c>
      <c r="G4856" s="156" t="s">
        <v>455</v>
      </c>
      <c r="H4856" s="160">
        <v>43950</v>
      </c>
      <c r="I4856" s="160">
        <v>44305</v>
      </c>
      <c r="J4856" s="161" t="s">
        <v>979</v>
      </c>
      <c r="K4856" s="173"/>
      <c r="L4856" s="156" t="s">
        <v>752</v>
      </c>
      <c r="M4856" s="171">
        <v>0</v>
      </c>
      <c r="N4856" s="164">
        <v>4900</v>
      </c>
      <c r="O4856" s="162" t="s">
        <v>1901</v>
      </c>
      <c r="P4856" s="160">
        <v>44305</v>
      </c>
      <c r="Q4856" s="162" t="s">
        <v>1896</v>
      </c>
      <c r="R4856" s="164">
        <v>4900</v>
      </c>
      <c r="S4856" s="181" t="s">
        <v>633</v>
      </c>
      <c r="T4856" s="163"/>
      <c r="U4856" s="161" t="s">
        <v>10</v>
      </c>
      <c r="V4856" s="161" t="s">
        <v>11</v>
      </c>
      <c r="W4856" s="161" t="s">
        <v>12</v>
      </c>
      <c r="X4856" s="161" t="s">
        <v>13</v>
      </c>
      <c r="Y4856" s="165">
        <v>6281</v>
      </c>
      <c r="Z4856" s="169">
        <v>9381101</v>
      </c>
      <c r="AA4856" s="166">
        <v>0.19230769230769232</v>
      </c>
      <c r="AB4856" s="158" t="s">
        <v>4874</v>
      </c>
      <c r="AC4856" s="168" t="s">
        <v>3332</v>
      </c>
    </row>
    <row r="4857" spans="1:29" x14ac:dyDescent="0.3">
      <c r="A4857" s="156" t="s">
        <v>2909</v>
      </c>
      <c r="B4857" s="157">
        <v>2</v>
      </c>
      <c r="C4857" s="156" t="s">
        <v>1466</v>
      </c>
      <c r="D4857" s="181" t="s">
        <v>285</v>
      </c>
      <c r="E4857" s="156" t="s">
        <v>2722</v>
      </c>
      <c r="F4857" s="159" t="s">
        <v>454</v>
      </c>
      <c r="G4857" s="156" t="s">
        <v>455</v>
      </c>
      <c r="H4857" s="160">
        <v>43950</v>
      </c>
      <c r="I4857" s="160">
        <v>44753</v>
      </c>
      <c r="J4857" s="161" t="s">
        <v>2671</v>
      </c>
      <c r="K4857" s="173"/>
      <c r="L4857" s="156" t="s">
        <v>752</v>
      </c>
      <c r="M4857" s="171">
        <v>9240</v>
      </c>
      <c r="N4857" s="164">
        <v>9240</v>
      </c>
      <c r="O4857" s="162"/>
      <c r="P4857" s="160"/>
      <c r="Q4857" s="162"/>
      <c r="R4857" s="164">
        <v>0</v>
      </c>
      <c r="S4857" s="181" t="s">
        <v>633</v>
      </c>
      <c r="T4857" s="163"/>
      <c r="U4857" s="161" t="s">
        <v>10</v>
      </c>
      <c r="V4857" s="161" t="s">
        <v>11</v>
      </c>
      <c r="W4857" s="161" t="s">
        <v>12</v>
      </c>
      <c r="X4857" s="161" t="s">
        <v>13</v>
      </c>
      <c r="Y4857" s="165">
        <v>6281</v>
      </c>
      <c r="Z4857" s="169">
        <v>9381101</v>
      </c>
      <c r="AA4857" s="166">
        <v>0</v>
      </c>
      <c r="AB4857" s="158" t="s">
        <v>5505</v>
      </c>
      <c r="AC4857" s="168" t="s">
        <v>3332</v>
      </c>
    </row>
    <row r="4858" spans="1:29" x14ac:dyDescent="0.3">
      <c r="A4858" s="156" t="s">
        <v>2909</v>
      </c>
      <c r="B4858" s="157">
        <v>2</v>
      </c>
      <c r="C4858" s="156" t="s">
        <v>1466</v>
      </c>
      <c r="D4858" s="181" t="s">
        <v>285</v>
      </c>
      <c r="E4858" s="156" t="s">
        <v>2722</v>
      </c>
      <c r="F4858" s="159" t="s">
        <v>454</v>
      </c>
      <c r="G4858" s="156" t="s">
        <v>455</v>
      </c>
      <c r="H4858" s="160">
        <v>43950</v>
      </c>
      <c r="I4858" s="160">
        <v>45107</v>
      </c>
      <c r="J4858" s="161" t="s">
        <v>2671</v>
      </c>
      <c r="K4858" s="173" t="s">
        <v>747</v>
      </c>
      <c r="L4858" s="156" t="s">
        <v>752</v>
      </c>
      <c r="M4858" s="171">
        <v>-9240</v>
      </c>
      <c r="N4858" s="164">
        <v>-9240</v>
      </c>
      <c r="O4858" s="162"/>
      <c r="P4858" s="160"/>
      <c r="Q4858" s="162"/>
      <c r="R4858" s="164">
        <v>0</v>
      </c>
      <c r="S4858" s="181" t="s">
        <v>633</v>
      </c>
      <c r="T4858" s="163"/>
      <c r="U4858" s="161" t="s">
        <v>10</v>
      </c>
      <c r="V4858" s="161" t="s">
        <v>11</v>
      </c>
      <c r="W4858" s="161" t="s">
        <v>12</v>
      </c>
      <c r="X4858" s="161" t="s">
        <v>13</v>
      </c>
      <c r="Y4858" s="165">
        <v>6281</v>
      </c>
      <c r="Z4858" s="169">
        <v>9381101</v>
      </c>
      <c r="AA4858" s="166">
        <v>0</v>
      </c>
      <c r="AB4858" s="158" t="s">
        <v>5506</v>
      </c>
      <c r="AC4858" s="168" t="s">
        <v>3332</v>
      </c>
    </row>
    <row r="4859" spans="1:29" x14ac:dyDescent="0.3">
      <c r="A4859" s="156" t="s">
        <v>2982</v>
      </c>
      <c r="B4859" s="157">
        <v>1</v>
      </c>
      <c r="C4859" s="156" t="s">
        <v>1466</v>
      </c>
      <c r="D4859" s="181" t="s">
        <v>268</v>
      </c>
      <c r="E4859" s="156" t="s">
        <v>2723</v>
      </c>
      <c r="F4859" s="159" t="s">
        <v>454</v>
      </c>
      <c r="G4859" s="156" t="s">
        <v>455</v>
      </c>
      <c r="H4859" s="160">
        <v>43964</v>
      </c>
      <c r="I4859" s="160">
        <v>44062</v>
      </c>
      <c r="J4859" s="161" t="s">
        <v>979</v>
      </c>
      <c r="K4859" s="173"/>
      <c r="L4859" s="156" t="s">
        <v>782</v>
      </c>
      <c r="M4859" s="171">
        <v>0</v>
      </c>
      <c r="N4859" s="164">
        <v>2065</v>
      </c>
      <c r="O4859" s="162" t="s">
        <v>1076</v>
      </c>
      <c r="P4859" s="160">
        <v>44062</v>
      </c>
      <c r="Q4859" s="162" t="s">
        <v>1077</v>
      </c>
      <c r="R4859" s="164">
        <v>2065</v>
      </c>
      <c r="S4859" s="181" t="s">
        <v>1183</v>
      </c>
      <c r="T4859" s="163"/>
      <c r="U4859" s="161" t="s">
        <v>10</v>
      </c>
      <c r="V4859" s="161" t="s">
        <v>11</v>
      </c>
      <c r="W4859" s="161" t="s">
        <v>12</v>
      </c>
      <c r="X4859" s="161" t="s">
        <v>13</v>
      </c>
      <c r="Y4859" s="165">
        <v>6281</v>
      </c>
      <c r="Z4859" s="169">
        <v>9221103</v>
      </c>
      <c r="AA4859" s="166">
        <v>0.2503030303030303</v>
      </c>
      <c r="AB4859" s="158" t="s">
        <v>4875</v>
      </c>
      <c r="AC4859" s="168" t="s">
        <v>3245</v>
      </c>
    </row>
    <row r="4860" spans="1:29" x14ac:dyDescent="0.3">
      <c r="A4860" s="156" t="s">
        <v>2982</v>
      </c>
      <c r="B4860" s="157">
        <v>1</v>
      </c>
      <c r="C4860" s="156" t="s">
        <v>1466</v>
      </c>
      <c r="D4860" s="158" t="s">
        <v>268</v>
      </c>
      <c r="E4860" s="156" t="s">
        <v>2723</v>
      </c>
      <c r="F4860" s="159" t="s">
        <v>454</v>
      </c>
      <c r="G4860" s="156" t="s">
        <v>455</v>
      </c>
      <c r="H4860" s="160">
        <v>43964</v>
      </c>
      <c r="I4860" s="160">
        <v>44118</v>
      </c>
      <c r="J4860" s="161" t="s">
        <v>979</v>
      </c>
      <c r="K4860" s="173"/>
      <c r="L4860" s="156" t="s">
        <v>782</v>
      </c>
      <c r="M4860" s="171">
        <v>0</v>
      </c>
      <c r="N4860" s="164">
        <v>2065</v>
      </c>
      <c r="O4860" s="162" t="s">
        <v>1238</v>
      </c>
      <c r="P4860" s="160">
        <v>44118</v>
      </c>
      <c r="Q4860" s="162" t="s">
        <v>1239</v>
      </c>
      <c r="R4860" s="164">
        <v>2065</v>
      </c>
      <c r="S4860" s="163" t="s">
        <v>1183</v>
      </c>
      <c r="T4860" s="163"/>
      <c r="U4860" s="161" t="s">
        <v>10</v>
      </c>
      <c r="V4860" s="161" t="s">
        <v>11</v>
      </c>
      <c r="W4860" s="161" t="s">
        <v>12</v>
      </c>
      <c r="X4860" s="161" t="s">
        <v>13</v>
      </c>
      <c r="Y4860" s="165">
        <v>6281</v>
      </c>
      <c r="Z4860" s="169">
        <v>9221103</v>
      </c>
      <c r="AA4860" s="166">
        <v>0.2503030303030303</v>
      </c>
      <c r="AB4860" s="158" t="s">
        <v>4875</v>
      </c>
      <c r="AC4860" s="168" t="s">
        <v>3245</v>
      </c>
    </row>
    <row r="4861" spans="1:29" x14ac:dyDescent="0.3">
      <c r="A4861" s="156" t="s">
        <v>2982</v>
      </c>
      <c r="B4861" s="157">
        <v>1</v>
      </c>
      <c r="C4861" s="156" t="s">
        <v>1466</v>
      </c>
      <c r="D4861" s="158" t="s">
        <v>268</v>
      </c>
      <c r="E4861" s="156" t="s">
        <v>2723</v>
      </c>
      <c r="F4861" s="159" t="s">
        <v>454</v>
      </c>
      <c r="G4861" s="156" t="s">
        <v>455</v>
      </c>
      <c r="H4861" s="160">
        <v>43964</v>
      </c>
      <c r="I4861" s="160">
        <v>44125</v>
      </c>
      <c r="J4861" s="161" t="s">
        <v>979</v>
      </c>
      <c r="K4861" s="173"/>
      <c r="L4861" s="156" t="s">
        <v>782</v>
      </c>
      <c r="M4861" s="171">
        <v>0</v>
      </c>
      <c r="N4861" s="164">
        <v>2065</v>
      </c>
      <c r="O4861" s="162" t="s">
        <v>1281</v>
      </c>
      <c r="P4861" s="160">
        <v>44125</v>
      </c>
      <c r="Q4861" s="162" t="s">
        <v>1278</v>
      </c>
      <c r="R4861" s="164">
        <v>2065</v>
      </c>
      <c r="S4861" s="163" t="s">
        <v>1183</v>
      </c>
      <c r="T4861" s="163"/>
      <c r="U4861" s="161" t="s">
        <v>10</v>
      </c>
      <c r="V4861" s="161" t="s">
        <v>11</v>
      </c>
      <c r="W4861" s="161" t="s">
        <v>12</v>
      </c>
      <c r="X4861" s="161" t="s">
        <v>13</v>
      </c>
      <c r="Y4861" s="165">
        <v>6281</v>
      </c>
      <c r="Z4861" s="169">
        <v>9221103</v>
      </c>
      <c r="AA4861" s="166">
        <v>0.2503030303030303</v>
      </c>
      <c r="AB4861" s="158" t="s">
        <v>4875</v>
      </c>
      <c r="AC4861" s="168" t="s">
        <v>3245</v>
      </c>
    </row>
    <row r="4862" spans="1:29" x14ac:dyDescent="0.3">
      <c r="A4862" s="156" t="s">
        <v>2982</v>
      </c>
      <c r="B4862" s="157">
        <v>1</v>
      </c>
      <c r="C4862" s="156" t="s">
        <v>1466</v>
      </c>
      <c r="D4862" s="158" t="s">
        <v>268</v>
      </c>
      <c r="E4862" s="156" t="s">
        <v>2723</v>
      </c>
      <c r="F4862" s="159" t="s">
        <v>454</v>
      </c>
      <c r="G4862" s="156" t="s">
        <v>455</v>
      </c>
      <c r="H4862" s="160">
        <v>43964</v>
      </c>
      <c r="I4862" s="160">
        <v>44452</v>
      </c>
      <c r="J4862" s="161" t="s">
        <v>979</v>
      </c>
      <c r="K4862" s="173" t="s">
        <v>780</v>
      </c>
      <c r="L4862" s="156" t="s">
        <v>782</v>
      </c>
      <c r="M4862" s="171">
        <v>0</v>
      </c>
      <c r="N4862" s="164">
        <v>2055</v>
      </c>
      <c r="O4862" s="162" t="s">
        <v>2190</v>
      </c>
      <c r="P4862" s="160">
        <v>44452</v>
      </c>
      <c r="Q4862" s="162" t="s">
        <v>2396</v>
      </c>
      <c r="R4862" s="164">
        <v>2055</v>
      </c>
      <c r="S4862" s="163" t="s">
        <v>1183</v>
      </c>
      <c r="T4862" s="163"/>
      <c r="U4862" s="161" t="s">
        <v>10</v>
      </c>
      <c r="V4862" s="161" t="s">
        <v>11</v>
      </c>
      <c r="W4862" s="161" t="s">
        <v>12</v>
      </c>
      <c r="X4862" s="161" t="s">
        <v>13</v>
      </c>
      <c r="Y4862" s="165">
        <v>6281</v>
      </c>
      <c r="Z4862" s="169">
        <v>9221103</v>
      </c>
      <c r="AA4862" s="166">
        <v>0.24909090909090909</v>
      </c>
      <c r="AB4862" s="158" t="s">
        <v>4875</v>
      </c>
      <c r="AC4862" s="168" t="s">
        <v>3245</v>
      </c>
    </row>
    <row r="4863" spans="1:29" x14ac:dyDescent="0.3">
      <c r="A4863" s="156" t="s">
        <v>3014</v>
      </c>
      <c r="B4863" s="157">
        <v>5</v>
      </c>
      <c r="C4863" s="156" t="s">
        <v>1466</v>
      </c>
      <c r="D4863" s="158" t="s">
        <v>317</v>
      </c>
      <c r="E4863" s="156" t="s">
        <v>2723</v>
      </c>
      <c r="F4863" s="159" t="s">
        <v>454</v>
      </c>
      <c r="G4863" s="156" t="s">
        <v>455</v>
      </c>
      <c r="H4863" s="160">
        <v>43964</v>
      </c>
      <c r="I4863" s="160">
        <v>44001</v>
      </c>
      <c r="J4863" s="161" t="s">
        <v>5</v>
      </c>
      <c r="K4863" s="173"/>
      <c r="L4863" s="156" t="s">
        <v>783</v>
      </c>
      <c r="M4863" s="171">
        <v>0</v>
      </c>
      <c r="N4863" s="164">
        <v>4125</v>
      </c>
      <c r="O4863" s="162" t="s">
        <v>896</v>
      </c>
      <c r="P4863" s="160">
        <v>44001</v>
      </c>
      <c r="Q4863" s="162" t="s">
        <v>897</v>
      </c>
      <c r="R4863" s="164">
        <v>4125</v>
      </c>
      <c r="S4863" s="163" t="s">
        <v>1188</v>
      </c>
      <c r="T4863" s="163"/>
      <c r="U4863" s="161" t="s">
        <v>10</v>
      </c>
      <c r="V4863" s="161" t="s">
        <v>11</v>
      </c>
      <c r="W4863" s="161" t="s">
        <v>12</v>
      </c>
      <c r="X4863" s="161" t="s">
        <v>13</v>
      </c>
      <c r="Y4863" s="165">
        <v>6281</v>
      </c>
      <c r="Z4863" s="169">
        <v>9421103</v>
      </c>
      <c r="AA4863" s="166">
        <v>0.25</v>
      </c>
      <c r="AB4863" s="158" t="s">
        <v>945</v>
      </c>
      <c r="AC4863" s="168" t="s">
        <v>3325</v>
      </c>
    </row>
    <row r="4864" spans="1:29" x14ac:dyDescent="0.3">
      <c r="A4864" s="156" t="s">
        <v>3014</v>
      </c>
      <c r="B4864" s="157">
        <v>5</v>
      </c>
      <c r="C4864" s="156" t="s">
        <v>1466</v>
      </c>
      <c r="D4864" s="158" t="s">
        <v>317</v>
      </c>
      <c r="E4864" s="156" t="s">
        <v>2723</v>
      </c>
      <c r="F4864" s="159" t="s">
        <v>454</v>
      </c>
      <c r="G4864" s="156" t="s">
        <v>455</v>
      </c>
      <c r="H4864" s="160">
        <v>43964</v>
      </c>
      <c r="I4864" s="160">
        <v>44062</v>
      </c>
      <c r="J4864" s="161" t="s">
        <v>979</v>
      </c>
      <c r="K4864" s="173"/>
      <c r="L4864" s="156" t="s">
        <v>783</v>
      </c>
      <c r="M4864" s="171">
        <v>0</v>
      </c>
      <c r="N4864" s="164">
        <v>8250</v>
      </c>
      <c r="O4864" s="162" t="s">
        <v>1078</v>
      </c>
      <c r="P4864" s="160">
        <v>44062</v>
      </c>
      <c r="Q4864" s="162" t="s">
        <v>1077</v>
      </c>
      <c r="R4864" s="164">
        <v>8250</v>
      </c>
      <c r="S4864" s="163" t="s">
        <v>1188</v>
      </c>
      <c r="T4864" s="163"/>
      <c r="U4864" s="161" t="s">
        <v>10</v>
      </c>
      <c r="V4864" s="161" t="s">
        <v>11</v>
      </c>
      <c r="W4864" s="161" t="s">
        <v>12</v>
      </c>
      <c r="X4864" s="161" t="s">
        <v>13</v>
      </c>
      <c r="Y4864" s="165">
        <v>6281</v>
      </c>
      <c r="Z4864" s="169">
        <v>9421103</v>
      </c>
      <c r="AA4864" s="166">
        <v>0.5</v>
      </c>
      <c r="AB4864" s="158" t="s">
        <v>945</v>
      </c>
      <c r="AC4864" s="168" t="s">
        <v>3325</v>
      </c>
    </row>
    <row r="4865" spans="1:29" x14ac:dyDescent="0.3">
      <c r="A4865" s="156" t="s">
        <v>3014</v>
      </c>
      <c r="B4865" s="157">
        <v>5</v>
      </c>
      <c r="C4865" s="156" t="s">
        <v>1466</v>
      </c>
      <c r="D4865" s="158" t="s">
        <v>317</v>
      </c>
      <c r="E4865" s="156" t="s">
        <v>2723</v>
      </c>
      <c r="F4865" s="159" t="s">
        <v>454</v>
      </c>
      <c r="G4865" s="156" t="s">
        <v>455</v>
      </c>
      <c r="H4865" s="160">
        <v>43964</v>
      </c>
      <c r="I4865" s="160">
        <v>44452</v>
      </c>
      <c r="J4865" s="161" t="s">
        <v>979</v>
      </c>
      <c r="K4865" s="173"/>
      <c r="L4865" s="156" t="s">
        <v>783</v>
      </c>
      <c r="M4865" s="171">
        <v>0</v>
      </c>
      <c r="N4865" s="164">
        <v>3625</v>
      </c>
      <c r="O4865" s="162" t="s">
        <v>2191</v>
      </c>
      <c r="P4865" s="160">
        <v>44452</v>
      </c>
      <c r="Q4865" s="162" t="s">
        <v>2396</v>
      </c>
      <c r="R4865" s="164">
        <v>3625</v>
      </c>
      <c r="S4865" s="163" t="s">
        <v>1188</v>
      </c>
      <c r="T4865" s="163"/>
      <c r="U4865" s="161" t="s">
        <v>10</v>
      </c>
      <c r="V4865" s="161" t="s">
        <v>11</v>
      </c>
      <c r="W4865" s="161" t="s">
        <v>12</v>
      </c>
      <c r="X4865" s="161" t="s">
        <v>13</v>
      </c>
      <c r="Y4865" s="165">
        <v>6281</v>
      </c>
      <c r="Z4865" s="169">
        <v>9421103</v>
      </c>
      <c r="AA4865" s="166">
        <v>0.2196969696969697</v>
      </c>
      <c r="AB4865" s="158" t="s">
        <v>945</v>
      </c>
      <c r="AC4865" s="168" t="s">
        <v>3325</v>
      </c>
    </row>
    <row r="4866" spans="1:29" x14ac:dyDescent="0.3">
      <c r="A4866" s="156" t="s">
        <v>3014</v>
      </c>
      <c r="B4866" s="157">
        <v>5</v>
      </c>
      <c r="C4866" s="156" t="s">
        <v>1466</v>
      </c>
      <c r="D4866" s="158" t="s">
        <v>317</v>
      </c>
      <c r="E4866" s="156" t="s">
        <v>2723</v>
      </c>
      <c r="F4866" s="159" t="s">
        <v>454</v>
      </c>
      <c r="G4866" s="156" t="s">
        <v>455</v>
      </c>
      <c r="H4866" s="160">
        <v>43964</v>
      </c>
      <c r="I4866" s="160">
        <v>44701</v>
      </c>
      <c r="J4866" s="161" t="s">
        <v>2202</v>
      </c>
      <c r="K4866" s="173" t="s">
        <v>781</v>
      </c>
      <c r="L4866" s="156" t="s">
        <v>783</v>
      </c>
      <c r="M4866" s="171">
        <v>0</v>
      </c>
      <c r="N4866" s="164">
        <v>500</v>
      </c>
      <c r="O4866" s="162" t="s">
        <v>2623</v>
      </c>
      <c r="P4866" s="160">
        <v>44701</v>
      </c>
      <c r="Q4866" s="162" t="s">
        <v>2622</v>
      </c>
      <c r="R4866" s="164">
        <v>500</v>
      </c>
      <c r="S4866" s="163" t="s">
        <v>1188</v>
      </c>
      <c r="T4866" s="163"/>
      <c r="U4866" s="161" t="s">
        <v>10</v>
      </c>
      <c r="V4866" s="161" t="s">
        <v>11</v>
      </c>
      <c r="W4866" s="161" t="s">
        <v>12</v>
      </c>
      <c r="X4866" s="161" t="s">
        <v>13</v>
      </c>
      <c r="Y4866" s="165">
        <v>6281</v>
      </c>
      <c r="Z4866" s="169">
        <v>9421103</v>
      </c>
      <c r="AA4866" s="166">
        <v>3.0303030303030304E-2</v>
      </c>
      <c r="AB4866" s="158" t="s">
        <v>945</v>
      </c>
      <c r="AC4866" s="168" t="s">
        <v>3325</v>
      </c>
    </row>
    <row r="4867" spans="1:29" x14ac:dyDescent="0.3">
      <c r="A4867" s="156" t="s">
        <v>1717</v>
      </c>
      <c r="B4867" s="157">
        <v>1</v>
      </c>
      <c r="C4867" s="156" t="s">
        <v>1466</v>
      </c>
      <c r="D4867" s="158" t="s">
        <v>235</v>
      </c>
      <c r="E4867" s="156" t="s">
        <v>236</v>
      </c>
      <c r="F4867" s="159" t="s">
        <v>454</v>
      </c>
      <c r="G4867" s="156" t="s">
        <v>455</v>
      </c>
      <c r="H4867" s="160">
        <v>44013</v>
      </c>
      <c r="I4867" s="160">
        <v>44701</v>
      </c>
      <c r="J4867" s="161" t="s">
        <v>2202</v>
      </c>
      <c r="K4867" s="173"/>
      <c r="L4867" s="156" t="s">
        <v>1750</v>
      </c>
      <c r="M4867" s="171">
        <v>0</v>
      </c>
      <c r="N4867" s="164">
        <v>12000</v>
      </c>
      <c r="O4867" s="162" t="s">
        <v>2624</v>
      </c>
      <c r="P4867" s="160">
        <v>44701</v>
      </c>
      <c r="Q4867" s="162" t="s">
        <v>2622</v>
      </c>
      <c r="R4867" s="164">
        <v>12000</v>
      </c>
      <c r="S4867" s="163" t="s">
        <v>559</v>
      </c>
      <c r="T4867" s="163"/>
      <c r="U4867" s="161" t="s">
        <v>10</v>
      </c>
      <c r="V4867" s="161" t="s">
        <v>11</v>
      </c>
      <c r="W4867" s="161" t="s">
        <v>12</v>
      </c>
      <c r="X4867" s="161" t="s">
        <v>13</v>
      </c>
      <c r="Y4867" s="165">
        <v>6281</v>
      </c>
      <c r="Z4867" s="169">
        <v>9241102</v>
      </c>
      <c r="AA4867" s="166">
        <v>0.75</v>
      </c>
      <c r="AB4867" s="158" t="s">
        <v>2298</v>
      </c>
      <c r="AC4867" s="168" t="s">
        <v>3256</v>
      </c>
    </row>
    <row r="4868" spans="1:29" x14ac:dyDescent="0.3">
      <c r="A4868" s="156" t="s">
        <v>1717</v>
      </c>
      <c r="B4868" s="157">
        <v>1</v>
      </c>
      <c r="C4868" s="156" t="s">
        <v>1466</v>
      </c>
      <c r="D4868" s="158" t="s">
        <v>235</v>
      </c>
      <c r="E4868" s="156" t="s">
        <v>236</v>
      </c>
      <c r="F4868" s="159" t="s">
        <v>454</v>
      </c>
      <c r="G4868" s="156" t="s">
        <v>455</v>
      </c>
      <c r="H4868" s="160">
        <v>44013</v>
      </c>
      <c r="I4868" s="160">
        <v>44750</v>
      </c>
      <c r="J4868" s="161" t="s">
        <v>2202</v>
      </c>
      <c r="K4868" s="173" t="s">
        <v>990</v>
      </c>
      <c r="L4868" s="156" t="s">
        <v>1750</v>
      </c>
      <c r="M4868" s="171">
        <v>0</v>
      </c>
      <c r="N4868" s="164">
        <v>4000</v>
      </c>
      <c r="O4868" s="162" t="s">
        <v>2681</v>
      </c>
      <c r="P4868" s="160">
        <v>44750</v>
      </c>
      <c r="Q4868" s="162" t="s">
        <v>2682</v>
      </c>
      <c r="R4868" s="164">
        <v>4000</v>
      </c>
      <c r="S4868" s="163" t="s">
        <v>559</v>
      </c>
      <c r="T4868" s="163"/>
      <c r="U4868" s="161" t="s">
        <v>10</v>
      </c>
      <c r="V4868" s="161" t="s">
        <v>11</v>
      </c>
      <c r="W4868" s="161" t="s">
        <v>12</v>
      </c>
      <c r="X4868" s="161" t="s">
        <v>13</v>
      </c>
      <c r="Y4868" s="165">
        <v>6281</v>
      </c>
      <c r="Z4868" s="169">
        <v>9241102</v>
      </c>
      <c r="AA4868" s="166">
        <v>0.25</v>
      </c>
      <c r="AB4868" s="158" t="s">
        <v>2298</v>
      </c>
      <c r="AC4868" s="168" t="s">
        <v>3256</v>
      </c>
    </row>
    <row r="4869" spans="1:29" x14ac:dyDescent="0.3">
      <c r="A4869" s="156" t="s">
        <v>3011</v>
      </c>
      <c r="B4869" s="157">
        <v>8</v>
      </c>
      <c r="C4869" s="156" t="s">
        <v>1466</v>
      </c>
      <c r="D4869" s="158" t="s">
        <v>415</v>
      </c>
      <c r="E4869" s="156" t="s">
        <v>2723</v>
      </c>
      <c r="F4869" s="159" t="s">
        <v>454</v>
      </c>
      <c r="G4869" s="156" t="s">
        <v>455</v>
      </c>
      <c r="H4869" s="160">
        <v>44062</v>
      </c>
      <c r="I4869" s="160">
        <v>44118</v>
      </c>
      <c r="J4869" s="161" t="s">
        <v>979</v>
      </c>
      <c r="K4869" s="173"/>
      <c r="L4869" s="156" t="s">
        <v>1093</v>
      </c>
      <c r="M4869" s="171">
        <v>0</v>
      </c>
      <c r="N4869" s="164">
        <v>3675</v>
      </c>
      <c r="O4869" s="162" t="s">
        <v>1240</v>
      </c>
      <c r="P4869" s="160">
        <v>44118</v>
      </c>
      <c r="Q4869" s="162" t="s">
        <v>1239</v>
      </c>
      <c r="R4869" s="164">
        <v>3675</v>
      </c>
      <c r="S4869" s="163" t="s">
        <v>6151</v>
      </c>
      <c r="T4869" s="163"/>
      <c r="U4869" s="161" t="s">
        <v>10</v>
      </c>
      <c r="V4869" s="161" t="s">
        <v>11</v>
      </c>
      <c r="W4869" s="161" t="s">
        <v>12</v>
      </c>
      <c r="X4869" s="161" t="s">
        <v>13</v>
      </c>
      <c r="Y4869" s="165">
        <v>6281</v>
      </c>
      <c r="Z4869" s="169">
        <v>9441103</v>
      </c>
      <c r="AA4869" s="166">
        <v>0.5</v>
      </c>
      <c r="AB4869" s="158" t="s">
        <v>1037</v>
      </c>
      <c r="AC4869" s="168" t="s">
        <v>3310</v>
      </c>
    </row>
    <row r="4870" spans="1:29" x14ac:dyDescent="0.3">
      <c r="A4870" s="156" t="s">
        <v>3011</v>
      </c>
      <c r="B4870" s="157">
        <v>8</v>
      </c>
      <c r="C4870" s="156" t="s">
        <v>1466</v>
      </c>
      <c r="D4870" s="158" t="s">
        <v>415</v>
      </c>
      <c r="E4870" s="156" t="s">
        <v>2723</v>
      </c>
      <c r="F4870" s="159" t="s">
        <v>454</v>
      </c>
      <c r="G4870" s="156" t="s">
        <v>455</v>
      </c>
      <c r="H4870" s="160">
        <v>44062</v>
      </c>
      <c r="I4870" s="160">
        <v>44236</v>
      </c>
      <c r="J4870" s="161" t="s">
        <v>979</v>
      </c>
      <c r="K4870" s="173" t="s">
        <v>1036</v>
      </c>
      <c r="L4870" s="156" t="s">
        <v>1093</v>
      </c>
      <c r="M4870" s="171">
        <v>0</v>
      </c>
      <c r="N4870" s="164">
        <v>3675</v>
      </c>
      <c r="O4870" s="162" t="s">
        <v>1617</v>
      </c>
      <c r="P4870" s="160">
        <v>44236</v>
      </c>
      <c r="Q4870" s="162" t="s">
        <v>1618</v>
      </c>
      <c r="R4870" s="164">
        <v>3675</v>
      </c>
      <c r="S4870" s="163" t="s">
        <v>6151</v>
      </c>
      <c r="T4870" s="163"/>
      <c r="U4870" s="161" t="s">
        <v>10</v>
      </c>
      <c r="V4870" s="161" t="s">
        <v>11</v>
      </c>
      <c r="W4870" s="161" t="s">
        <v>12</v>
      </c>
      <c r="X4870" s="161" t="s">
        <v>13</v>
      </c>
      <c r="Y4870" s="165">
        <v>6281</v>
      </c>
      <c r="Z4870" s="169">
        <v>9441103</v>
      </c>
      <c r="AA4870" s="166">
        <v>0.5</v>
      </c>
      <c r="AB4870" s="158" t="s">
        <v>1037</v>
      </c>
      <c r="AC4870" s="168" t="s">
        <v>3310</v>
      </c>
    </row>
    <row r="4871" spans="1:29" x14ac:dyDescent="0.3">
      <c r="A4871" s="156" t="s">
        <v>2942</v>
      </c>
      <c r="B4871" s="157">
        <v>3</v>
      </c>
      <c r="C4871" s="156" t="s">
        <v>1466</v>
      </c>
      <c r="D4871" s="158" t="s">
        <v>412</v>
      </c>
      <c r="E4871" s="156" t="s">
        <v>2723</v>
      </c>
      <c r="F4871" s="159" t="s">
        <v>454</v>
      </c>
      <c r="G4871" s="156" t="s">
        <v>455</v>
      </c>
      <c r="H4871" s="160">
        <v>44126</v>
      </c>
      <c r="I4871" s="160">
        <v>44232</v>
      </c>
      <c r="J4871" s="161" t="s">
        <v>979</v>
      </c>
      <c r="K4871" s="173"/>
      <c r="L4871" s="156" t="s">
        <v>1308</v>
      </c>
      <c r="M4871" s="171">
        <v>0</v>
      </c>
      <c r="N4871" s="164">
        <v>3060</v>
      </c>
      <c r="O4871" s="162" t="s">
        <v>1599</v>
      </c>
      <c r="P4871" s="160">
        <v>44232</v>
      </c>
      <c r="Q4871" s="162" t="s">
        <v>1600</v>
      </c>
      <c r="R4871" s="164">
        <v>3060</v>
      </c>
      <c r="S4871" s="163" t="s">
        <v>6150</v>
      </c>
      <c r="T4871" s="163"/>
      <c r="U4871" s="161" t="s">
        <v>10</v>
      </c>
      <c r="V4871" s="161" t="s">
        <v>11</v>
      </c>
      <c r="W4871" s="161" t="s">
        <v>12</v>
      </c>
      <c r="X4871" s="161" t="s">
        <v>13</v>
      </c>
      <c r="Y4871" s="165">
        <v>6281</v>
      </c>
      <c r="Z4871" s="169">
        <v>9041103</v>
      </c>
      <c r="AA4871" s="166">
        <v>0.24979591836734694</v>
      </c>
      <c r="AB4871" s="158" t="s">
        <v>1291</v>
      </c>
      <c r="AC4871" s="168" t="s">
        <v>3169</v>
      </c>
    </row>
    <row r="4872" spans="1:29" x14ac:dyDescent="0.3">
      <c r="A4872" s="156" t="s">
        <v>2942</v>
      </c>
      <c r="B4872" s="157">
        <v>3</v>
      </c>
      <c r="C4872" s="156" t="s">
        <v>1466</v>
      </c>
      <c r="D4872" s="158" t="s">
        <v>412</v>
      </c>
      <c r="E4872" s="156" t="s">
        <v>2723</v>
      </c>
      <c r="F4872" s="159" t="s">
        <v>454</v>
      </c>
      <c r="G4872" s="156" t="s">
        <v>455</v>
      </c>
      <c r="H4872" s="160">
        <v>44126</v>
      </c>
      <c r="I4872" s="160">
        <v>44236</v>
      </c>
      <c r="J4872" s="161" t="s">
        <v>979</v>
      </c>
      <c r="K4872" s="173"/>
      <c r="L4872" s="156" t="s">
        <v>1308</v>
      </c>
      <c r="M4872" s="171">
        <v>0</v>
      </c>
      <c r="N4872" s="164">
        <v>3060</v>
      </c>
      <c r="O4872" s="162" t="s">
        <v>1620</v>
      </c>
      <c r="P4872" s="160">
        <v>44236</v>
      </c>
      <c r="Q4872" s="162" t="s">
        <v>1618</v>
      </c>
      <c r="R4872" s="164">
        <v>3060</v>
      </c>
      <c r="S4872" s="163" t="s">
        <v>6150</v>
      </c>
      <c r="T4872" s="163"/>
      <c r="U4872" s="161" t="s">
        <v>10</v>
      </c>
      <c r="V4872" s="161" t="s">
        <v>11</v>
      </c>
      <c r="W4872" s="161" t="s">
        <v>12</v>
      </c>
      <c r="X4872" s="161" t="s">
        <v>13</v>
      </c>
      <c r="Y4872" s="165">
        <v>6281</v>
      </c>
      <c r="Z4872" s="169">
        <v>9041103</v>
      </c>
      <c r="AA4872" s="166">
        <v>0.24979591836734694</v>
      </c>
      <c r="AB4872" s="158" t="s">
        <v>1291</v>
      </c>
      <c r="AC4872" s="168" t="s">
        <v>3169</v>
      </c>
    </row>
    <row r="4873" spans="1:29" x14ac:dyDescent="0.3">
      <c r="A4873" s="156" t="s">
        <v>2942</v>
      </c>
      <c r="B4873" s="157">
        <v>3</v>
      </c>
      <c r="C4873" s="156" t="s">
        <v>1466</v>
      </c>
      <c r="D4873" s="158" t="s">
        <v>412</v>
      </c>
      <c r="E4873" s="156" t="s">
        <v>2723</v>
      </c>
      <c r="F4873" s="159" t="s">
        <v>454</v>
      </c>
      <c r="G4873" s="156" t="s">
        <v>455</v>
      </c>
      <c r="H4873" s="160">
        <v>44126</v>
      </c>
      <c r="I4873" s="160">
        <v>44236</v>
      </c>
      <c r="J4873" s="161" t="s">
        <v>979</v>
      </c>
      <c r="K4873" s="173"/>
      <c r="L4873" s="156" t="s">
        <v>1308</v>
      </c>
      <c r="M4873" s="171">
        <v>0</v>
      </c>
      <c r="N4873" s="164">
        <v>3060</v>
      </c>
      <c r="O4873" s="162" t="s">
        <v>1619</v>
      </c>
      <c r="P4873" s="160">
        <v>44236</v>
      </c>
      <c r="Q4873" s="162" t="s">
        <v>1618</v>
      </c>
      <c r="R4873" s="164">
        <v>3060</v>
      </c>
      <c r="S4873" s="163" t="s">
        <v>6150</v>
      </c>
      <c r="T4873" s="163"/>
      <c r="U4873" s="161" t="s">
        <v>10</v>
      </c>
      <c r="V4873" s="161" t="s">
        <v>11</v>
      </c>
      <c r="W4873" s="161" t="s">
        <v>12</v>
      </c>
      <c r="X4873" s="161" t="s">
        <v>13</v>
      </c>
      <c r="Y4873" s="165">
        <v>6281</v>
      </c>
      <c r="Z4873" s="169">
        <v>9041103</v>
      </c>
      <c r="AA4873" s="166">
        <v>0.24979591836734694</v>
      </c>
      <c r="AB4873" s="158" t="s">
        <v>1291</v>
      </c>
      <c r="AC4873" s="168" t="s">
        <v>3169</v>
      </c>
    </row>
    <row r="4874" spans="1:29" x14ac:dyDescent="0.3">
      <c r="A4874" s="156" t="s">
        <v>2942</v>
      </c>
      <c r="B4874" s="157">
        <v>3</v>
      </c>
      <c r="C4874" s="156" t="s">
        <v>1466</v>
      </c>
      <c r="D4874" s="158" t="s">
        <v>412</v>
      </c>
      <c r="E4874" s="156" t="s">
        <v>2723</v>
      </c>
      <c r="F4874" s="159" t="s">
        <v>454</v>
      </c>
      <c r="G4874" s="156" t="s">
        <v>455</v>
      </c>
      <c r="H4874" s="160">
        <v>44126</v>
      </c>
      <c r="I4874" s="160">
        <v>44454</v>
      </c>
      <c r="J4874" s="161" t="s">
        <v>979</v>
      </c>
      <c r="K4874" s="173"/>
      <c r="L4874" s="156" t="s">
        <v>1308</v>
      </c>
      <c r="M4874" s="171">
        <v>0</v>
      </c>
      <c r="N4874" s="164">
        <v>2570</v>
      </c>
      <c r="O4874" s="162" t="s">
        <v>2402</v>
      </c>
      <c r="P4874" s="160">
        <v>44454</v>
      </c>
      <c r="Q4874" s="162" t="s">
        <v>2403</v>
      </c>
      <c r="R4874" s="164">
        <v>2570</v>
      </c>
      <c r="S4874" s="163" t="s">
        <v>6150</v>
      </c>
      <c r="T4874" s="163"/>
      <c r="U4874" s="161" t="s">
        <v>10</v>
      </c>
      <c r="V4874" s="161" t="s">
        <v>11</v>
      </c>
      <c r="W4874" s="161" t="s">
        <v>12</v>
      </c>
      <c r="X4874" s="161" t="s">
        <v>13</v>
      </c>
      <c r="Y4874" s="165">
        <v>6281</v>
      </c>
      <c r="Z4874" s="169">
        <v>9041103</v>
      </c>
      <c r="AA4874" s="166">
        <v>0.20979591836734693</v>
      </c>
      <c r="AB4874" s="158" t="s">
        <v>1291</v>
      </c>
      <c r="AC4874" s="168" t="s">
        <v>3169</v>
      </c>
    </row>
    <row r="4875" spans="1:29" x14ac:dyDescent="0.3">
      <c r="A4875" s="156" t="s">
        <v>2942</v>
      </c>
      <c r="B4875" s="157">
        <v>3</v>
      </c>
      <c r="C4875" s="156" t="s">
        <v>1466</v>
      </c>
      <c r="D4875" s="158" t="s">
        <v>412</v>
      </c>
      <c r="E4875" s="156" t="s">
        <v>2723</v>
      </c>
      <c r="F4875" s="159" t="s">
        <v>454</v>
      </c>
      <c r="G4875" s="156" t="s">
        <v>455</v>
      </c>
      <c r="H4875" s="160">
        <v>44126</v>
      </c>
      <c r="I4875" s="160">
        <v>44701</v>
      </c>
      <c r="J4875" s="161" t="s">
        <v>2202</v>
      </c>
      <c r="K4875" s="173" t="s">
        <v>1290</v>
      </c>
      <c r="L4875" s="156" t="s">
        <v>1308</v>
      </c>
      <c r="M4875" s="171">
        <v>0</v>
      </c>
      <c r="N4875" s="164">
        <v>500</v>
      </c>
      <c r="O4875" s="162" t="s">
        <v>2621</v>
      </c>
      <c r="P4875" s="160">
        <v>44701</v>
      </c>
      <c r="Q4875" s="162" t="s">
        <v>2622</v>
      </c>
      <c r="R4875" s="164">
        <v>500</v>
      </c>
      <c r="S4875" s="163" t="s">
        <v>6150</v>
      </c>
      <c r="T4875" s="163"/>
      <c r="U4875" s="161" t="s">
        <v>10</v>
      </c>
      <c r="V4875" s="161" t="s">
        <v>11</v>
      </c>
      <c r="W4875" s="161" t="s">
        <v>12</v>
      </c>
      <c r="X4875" s="161" t="s">
        <v>13</v>
      </c>
      <c r="Y4875" s="165">
        <v>6281</v>
      </c>
      <c r="Z4875" s="169">
        <v>9041103</v>
      </c>
      <c r="AA4875" s="166">
        <v>4.0816326530612242E-2</v>
      </c>
      <c r="AB4875" s="158" t="s">
        <v>1291</v>
      </c>
      <c r="AC4875" s="168" t="s">
        <v>3169</v>
      </c>
    </row>
    <row r="4876" spans="1:29" x14ac:dyDescent="0.3">
      <c r="A4876" s="156" t="s">
        <v>2800</v>
      </c>
      <c r="B4876" s="157">
        <v>1</v>
      </c>
      <c r="C4876" s="156" t="s">
        <v>1466</v>
      </c>
      <c r="D4876" s="158" t="s">
        <v>263</v>
      </c>
      <c r="E4876" s="156" t="s">
        <v>2722</v>
      </c>
      <c r="F4876" s="159" t="s">
        <v>454</v>
      </c>
      <c r="G4876" s="156" t="s">
        <v>455</v>
      </c>
      <c r="H4876" s="160">
        <v>44133</v>
      </c>
      <c r="I4876" s="160">
        <v>44279</v>
      </c>
      <c r="J4876" s="161" t="s">
        <v>979</v>
      </c>
      <c r="K4876" s="173"/>
      <c r="L4876" s="156" t="s">
        <v>1370</v>
      </c>
      <c r="M4876" s="171">
        <v>0</v>
      </c>
      <c r="N4876" s="164">
        <v>2880</v>
      </c>
      <c r="O4876" s="162" t="s">
        <v>1825</v>
      </c>
      <c r="P4876" s="160">
        <v>44279</v>
      </c>
      <c r="Q4876" s="162" t="s">
        <v>1813</v>
      </c>
      <c r="R4876" s="164">
        <v>2880</v>
      </c>
      <c r="S4876" s="163" t="s">
        <v>2249</v>
      </c>
      <c r="T4876" s="163"/>
      <c r="U4876" s="161" t="s">
        <v>10</v>
      </c>
      <c r="V4876" s="161" t="s">
        <v>11</v>
      </c>
      <c r="W4876" s="161" t="s">
        <v>12</v>
      </c>
      <c r="X4876" s="161" t="s">
        <v>13</v>
      </c>
      <c r="Y4876" s="165">
        <v>6281</v>
      </c>
      <c r="Z4876" s="169">
        <v>9051101</v>
      </c>
      <c r="AA4876" s="166">
        <v>2.0387359836901122E-2</v>
      </c>
      <c r="AB4876" s="158" t="s">
        <v>4876</v>
      </c>
      <c r="AC4876" s="168" t="s">
        <v>3171</v>
      </c>
    </row>
    <row r="4877" spans="1:29" x14ac:dyDescent="0.3">
      <c r="A4877" s="156" t="s">
        <v>2800</v>
      </c>
      <c r="B4877" s="157">
        <v>1</v>
      </c>
      <c r="C4877" s="156" t="s">
        <v>1466</v>
      </c>
      <c r="D4877" s="158" t="s">
        <v>263</v>
      </c>
      <c r="E4877" s="156" t="s">
        <v>2722</v>
      </c>
      <c r="F4877" s="159" t="s">
        <v>454</v>
      </c>
      <c r="G4877" s="156" t="s">
        <v>455</v>
      </c>
      <c r="H4877" s="160">
        <v>44133</v>
      </c>
      <c r="I4877" s="160">
        <v>44279</v>
      </c>
      <c r="J4877" s="161" t="s">
        <v>979</v>
      </c>
      <c r="K4877" s="173"/>
      <c r="L4877" s="156" t="s">
        <v>1370</v>
      </c>
      <c r="M4877" s="171">
        <v>0</v>
      </c>
      <c r="N4877" s="164">
        <v>5760</v>
      </c>
      <c r="O4877" s="162" t="s">
        <v>1826</v>
      </c>
      <c r="P4877" s="160">
        <v>44279</v>
      </c>
      <c r="Q4877" s="162" t="s">
        <v>1813</v>
      </c>
      <c r="R4877" s="164">
        <v>5760</v>
      </c>
      <c r="S4877" s="163" t="s">
        <v>2249</v>
      </c>
      <c r="T4877" s="163"/>
      <c r="U4877" s="161" t="s">
        <v>10</v>
      </c>
      <c r="V4877" s="161" t="s">
        <v>11</v>
      </c>
      <c r="W4877" s="161" t="s">
        <v>12</v>
      </c>
      <c r="X4877" s="161" t="s">
        <v>13</v>
      </c>
      <c r="Y4877" s="165">
        <v>6281</v>
      </c>
      <c r="Z4877" s="169">
        <v>9051101</v>
      </c>
      <c r="AA4877" s="166">
        <v>4.0774719673802244E-2</v>
      </c>
      <c r="AB4877" s="158" t="s">
        <v>4876</v>
      </c>
      <c r="AC4877" s="168" t="s">
        <v>3171</v>
      </c>
    </row>
    <row r="4878" spans="1:29" x14ac:dyDescent="0.3">
      <c r="A4878" s="156" t="s">
        <v>2800</v>
      </c>
      <c r="B4878" s="157">
        <v>1</v>
      </c>
      <c r="C4878" s="156" t="s">
        <v>1466</v>
      </c>
      <c r="D4878" s="158" t="s">
        <v>263</v>
      </c>
      <c r="E4878" s="156" t="s">
        <v>2722</v>
      </c>
      <c r="F4878" s="159" t="s">
        <v>454</v>
      </c>
      <c r="G4878" s="156" t="s">
        <v>455</v>
      </c>
      <c r="H4878" s="160">
        <v>44133</v>
      </c>
      <c r="I4878" s="160">
        <v>44305</v>
      </c>
      <c r="J4878" s="161" t="s">
        <v>979</v>
      </c>
      <c r="K4878" s="173"/>
      <c r="L4878" s="156" t="s">
        <v>1370</v>
      </c>
      <c r="M4878" s="171">
        <v>0</v>
      </c>
      <c r="N4878" s="164">
        <v>5184</v>
      </c>
      <c r="O4878" s="162" t="s">
        <v>1902</v>
      </c>
      <c r="P4878" s="160">
        <v>44305</v>
      </c>
      <c r="Q4878" s="162" t="s">
        <v>1896</v>
      </c>
      <c r="R4878" s="164">
        <v>5184</v>
      </c>
      <c r="S4878" s="163" t="s">
        <v>2249</v>
      </c>
      <c r="T4878" s="163"/>
      <c r="U4878" s="161" t="s">
        <v>10</v>
      </c>
      <c r="V4878" s="161" t="s">
        <v>11</v>
      </c>
      <c r="W4878" s="161" t="s">
        <v>12</v>
      </c>
      <c r="X4878" s="161" t="s">
        <v>13</v>
      </c>
      <c r="Y4878" s="165">
        <v>6281</v>
      </c>
      <c r="Z4878" s="169">
        <v>9051101</v>
      </c>
      <c r="AA4878" s="166">
        <v>3.669724770642202E-2</v>
      </c>
      <c r="AB4878" s="158" t="s">
        <v>4876</v>
      </c>
      <c r="AC4878" s="168" t="s">
        <v>3171</v>
      </c>
    </row>
    <row r="4879" spans="1:29" x14ac:dyDescent="0.3">
      <c r="A4879" s="156" t="s">
        <v>2800</v>
      </c>
      <c r="B4879" s="157">
        <v>1</v>
      </c>
      <c r="C4879" s="156" t="s">
        <v>1466</v>
      </c>
      <c r="D4879" s="158" t="s">
        <v>263</v>
      </c>
      <c r="E4879" s="156" t="s">
        <v>2722</v>
      </c>
      <c r="F4879" s="159" t="s">
        <v>454</v>
      </c>
      <c r="G4879" s="156" t="s">
        <v>455</v>
      </c>
      <c r="H4879" s="160">
        <v>44133</v>
      </c>
      <c r="I4879" s="160">
        <v>44305</v>
      </c>
      <c r="J4879" s="161" t="s">
        <v>979</v>
      </c>
      <c r="K4879" s="173"/>
      <c r="L4879" s="156" t="s">
        <v>1370</v>
      </c>
      <c r="M4879" s="171">
        <v>0</v>
      </c>
      <c r="N4879" s="164">
        <v>3168</v>
      </c>
      <c r="O4879" s="162" t="s">
        <v>1903</v>
      </c>
      <c r="P4879" s="160">
        <v>44305</v>
      </c>
      <c r="Q4879" s="162" t="s">
        <v>1896</v>
      </c>
      <c r="R4879" s="164">
        <v>3168</v>
      </c>
      <c r="S4879" s="163" t="s">
        <v>2249</v>
      </c>
      <c r="T4879" s="163"/>
      <c r="U4879" s="161" t="s">
        <v>10</v>
      </c>
      <c r="V4879" s="161" t="s">
        <v>11</v>
      </c>
      <c r="W4879" s="161" t="s">
        <v>12</v>
      </c>
      <c r="X4879" s="161" t="s">
        <v>13</v>
      </c>
      <c r="Y4879" s="165">
        <v>6281</v>
      </c>
      <c r="Z4879" s="169">
        <v>9051101</v>
      </c>
      <c r="AA4879" s="166">
        <v>2.2426095820591234E-2</v>
      </c>
      <c r="AB4879" s="158" t="s">
        <v>4876</v>
      </c>
      <c r="AC4879" s="168" t="s">
        <v>3171</v>
      </c>
    </row>
    <row r="4880" spans="1:29" x14ac:dyDescent="0.3">
      <c r="A4880" s="156" t="s">
        <v>2800</v>
      </c>
      <c r="B4880" s="157">
        <v>1</v>
      </c>
      <c r="C4880" s="156" t="s">
        <v>1466</v>
      </c>
      <c r="D4880" s="158" t="s">
        <v>263</v>
      </c>
      <c r="E4880" s="156" t="s">
        <v>2722</v>
      </c>
      <c r="F4880" s="159" t="s">
        <v>454</v>
      </c>
      <c r="G4880" s="156" t="s">
        <v>455</v>
      </c>
      <c r="H4880" s="160">
        <v>44133</v>
      </c>
      <c r="I4880" s="160">
        <v>44306</v>
      </c>
      <c r="J4880" s="161" t="s">
        <v>979</v>
      </c>
      <c r="K4880" s="173"/>
      <c r="L4880" s="156" t="s">
        <v>1370</v>
      </c>
      <c r="M4880" s="171">
        <v>0</v>
      </c>
      <c r="N4880" s="164">
        <v>6624</v>
      </c>
      <c r="O4880" s="162" t="s">
        <v>1910</v>
      </c>
      <c r="P4880" s="160">
        <v>44306</v>
      </c>
      <c r="Q4880" s="162" t="s">
        <v>1911</v>
      </c>
      <c r="R4880" s="164">
        <v>6624</v>
      </c>
      <c r="S4880" s="163" t="s">
        <v>2249</v>
      </c>
      <c r="T4880" s="163"/>
      <c r="U4880" s="161" t="s">
        <v>10</v>
      </c>
      <c r="V4880" s="161" t="s">
        <v>11</v>
      </c>
      <c r="W4880" s="161" t="s">
        <v>12</v>
      </c>
      <c r="X4880" s="161" t="s">
        <v>13</v>
      </c>
      <c r="Y4880" s="165">
        <v>6281</v>
      </c>
      <c r="Z4880" s="169">
        <v>9051101</v>
      </c>
      <c r="AA4880" s="166">
        <v>4.6890927624872576E-2</v>
      </c>
      <c r="AB4880" s="158" t="s">
        <v>4876</v>
      </c>
      <c r="AC4880" s="168" t="s">
        <v>3171</v>
      </c>
    </row>
    <row r="4881" spans="1:29" x14ac:dyDescent="0.3">
      <c r="A4881" s="156" t="s">
        <v>2800</v>
      </c>
      <c r="B4881" s="157">
        <v>1</v>
      </c>
      <c r="C4881" s="156" t="s">
        <v>1466</v>
      </c>
      <c r="D4881" s="158" t="s">
        <v>263</v>
      </c>
      <c r="E4881" s="156" t="s">
        <v>2722</v>
      </c>
      <c r="F4881" s="159" t="s">
        <v>454</v>
      </c>
      <c r="G4881" s="156" t="s">
        <v>455</v>
      </c>
      <c r="H4881" s="160">
        <v>44133</v>
      </c>
      <c r="I4881" s="160">
        <v>44356</v>
      </c>
      <c r="J4881" s="161" t="s">
        <v>979</v>
      </c>
      <c r="K4881" s="173"/>
      <c r="L4881" s="156" t="s">
        <v>1370</v>
      </c>
      <c r="M4881" s="171">
        <v>0</v>
      </c>
      <c r="N4881" s="164">
        <v>6336</v>
      </c>
      <c r="O4881" s="162" t="s">
        <v>2123</v>
      </c>
      <c r="P4881" s="160">
        <v>44356</v>
      </c>
      <c r="Q4881" s="162" t="s">
        <v>2124</v>
      </c>
      <c r="R4881" s="164">
        <v>6336</v>
      </c>
      <c r="S4881" s="163" t="s">
        <v>2249</v>
      </c>
      <c r="T4881" s="163"/>
      <c r="U4881" s="161" t="s">
        <v>10</v>
      </c>
      <c r="V4881" s="161" t="s">
        <v>11</v>
      </c>
      <c r="W4881" s="161" t="s">
        <v>12</v>
      </c>
      <c r="X4881" s="161" t="s">
        <v>13</v>
      </c>
      <c r="Y4881" s="165">
        <v>6281</v>
      </c>
      <c r="Z4881" s="169">
        <v>9051101</v>
      </c>
      <c r="AA4881" s="166">
        <v>4.4852191641182468E-2</v>
      </c>
      <c r="AB4881" s="158" t="s">
        <v>4876</v>
      </c>
      <c r="AC4881" s="168" t="s">
        <v>3171</v>
      </c>
    </row>
    <row r="4882" spans="1:29" x14ac:dyDescent="0.3">
      <c r="A4882" s="156" t="s">
        <v>2800</v>
      </c>
      <c r="B4882" s="157">
        <v>1</v>
      </c>
      <c r="C4882" s="156" t="s">
        <v>1466</v>
      </c>
      <c r="D4882" s="158" t="s">
        <v>263</v>
      </c>
      <c r="E4882" s="156" t="s">
        <v>2722</v>
      </c>
      <c r="F4882" s="159" t="s">
        <v>454</v>
      </c>
      <c r="G4882" s="156" t="s">
        <v>455</v>
      </c>
      <c r="H4882" s="160">
        <v>44133</v>
      </c>
      <c r="I4882" s="160">
        <v>44370</v>
      </c>
      <c r="J4882" s="161" t="s">
        <v>979</v>
      </c>
      <c r="K4882" s="173"/>
      <c r="L4882" s="156" t="s">
        <v>1370</v>
      </c>
      <c r="M4882" s="171">
        <v>0</v>
      </c>
      <c r="N4882" s="164">
        <v>2880</v>
      </c>
      <c r="O4882" s="162" t="s">
        <v>2181</v>
      </c>
      <c r="P4882" s="160">
        <v>44370</v>
      </c>
      <c r="Q4882" s="162" t="s">
        <v>2182</v>
      </c>
      <c r="R4882" s="164">
        <v>2880</v>
      </c>
      <c r="S4882" s="163" t="s">
        <v>2249</v>
      </c>
      <c r="T4882" s="163"/>
      <c r="U4882" s="161" t="s">
        <v>10</v>
      </c>
      <c r="V4882" s="161" t="s">
        <v>11</v>
      </c>
      <c r="W4882" s="161" t="s">
        <v>12</v>
      </c>
      <c r="X4882" s="161" t="s">
        <v>13</v>
      </c>
      <c r="Y4882" s="165">
        <v>6281</v>
      </c>
      <c r="Z4882" s="169">
        <v>9051101</v>
      </c>
      <c r="AA4882" s="166">
        <v>2.0387359836901122E-2</v>
      </c>
      <c r="AB4882" s="158" t="s">
        <v>4876</v>
      </c>
      <c r="AC4882" s="168" t="s">
        <v>3171</v>
      </c>
    </row>
    <row r="4883" spans="1:29" x14ac:dyDescent="0.3">
      <c r="A4883" s="156" t="s">
        <v>2800</v>
      </c>
      <c r="B4883" s="157">
        <v>1</v>
      </c>
      <c r="C4883" s="156" t="s">
        <v>1466</v>
      </c>
      <c r="D4883" s="158" t="s">
        <v>263</v>
      </c>
      <c r="E4883" s="156" t="s">
        <v>2722</v>
      </c>
      <c r="F4883" s="159" t="s">
        <v>454</v>
      </c>
      <c r="G4883" s="156" t="s">
        <v>455</v>
      </c>
      <c r="H4883" s="160">
        <v>44133</v>
      </c>
      <c r="I4883" s="160">
        <v>44448</v>
      </c>
      <c r="J4883" s="161" t="s">
        <v>979</v>
      </c>
      <c r="K4883" s="173"/>
      <c r="L4883" s="156" t="s">
        <v>1370</v>
      </c>
      <c r="M4883" s="171">
        <v>0</v>
      </c>
      <c r="N4883" s="164">
        <v>3168</v>
      </c>
      <c r="O4883" s="162" t="s">
        <v>2389</v>
      </c>
      <c r="P4883" s="160">
        <v>44448</v>
      </c>
      <c r="Q4883" s="162" t="s">
        <v>2390</v>
      </c>
      <c r="R4883" s="164">
        <v>3168</v>
      </c>
      <c r="S4883" s="162" t="s">
        <v>2249</v>
      </c>
      <c r="T4883" s="163"/>
      <c r="U4883" s="161" t="s">
        <v>10</v>
      </c>
      <c r="V4883" s="161" t="s">
        <v>11</v>
      </c>
      <c r="W4883" s="161" t="s">
        <v>12</v>
      </c>
      <c r="X4883" s="161" t="s">
        <v>13</v>
      </c>
      <c r="Y4883" s="165">
        <v>6281</v>
      </c>
      <c r="Z4883" s="169">
        <v>9051101</v>
      </c>
      <c r="AA4883" s="166">
        <v>2.2426095820591234E-2</v>
      </c>
      <c r="AB4883" s="158" t="s">
        <v>4876</v>
      </c>
      <c r="AC4883" s="168" t="s">
        <v>3171</v>
      </c>
    </row>
    <row r="4884" spans="1:29" x14ac:dyDescent="0.3">
      <c r="A4884" s="156" t="s">
        <v>2800</v>
      </c>
      <c r="B4884" s="157">
        <v>1</v>
      </c>
      <c r="C4884" s="156" t="s">
        <v>1466</v>
      </c>
      <c r="D4884" s="158" t="s">
        <v>263</v>
      </c>
      <c r="E4884" s="156" t="s">
        <v>2722</v>
      </c>
      <c r="F4884" s="159" t="s">
        <v>454</v>
      </c>
      <c r="G4884" s="156" t="s">
        <v>455</v>
      </c>
      <c r="H4884" s="160">
        <v>44133</v>
      </c>
      <c r="I4884" s="160">
        <v>44461</v>
      </c>
      <c r="J4884" s="161" t="s">
        <v>2202</v>
      </c>
      <c r="K4884" s="173"/>
      <c r="L4884" s="156" t="s">
        <v>1370</v>
      </c>
      <c r="M4884" s="171">
        <v>0</v>
      </c>
      <c r="N4884" s="164">
        <v>11520</v>
      </c>
      <c r="O4884" s="162" t="s">
        <v>2404</v>
      </c>
      <c r="P4884" s="160">
        <v>44461</v>
      </c>
      <c r="Q4884" s="162" t="s">
        <v>2405</v>
      </c>
      <c r="R4884" s="164">
        <v>11520</v>
      </c>
      <c r="S4884" s="162" t="s">
        <v>2249</v>
      </c>
      <c r="T4884" s="163"/>
      <c r="U4884" s="161" t="s">
        <v>10</v>
      </c>
      <c r="V4884" s="161" t="s">
        <v>11</v>
      </c>
      <c r="W4884" s="161" t="s">
        <v>12</v>
      </c>
      <c r="X4884" s="161" t="s">
        <v>13</v>
      </c>
      <c r="Y4884" s="165">
        <v>6281</v>
      </c>
      <c r="Z4884" s="169">
        <v>9051101</v>
      </c>
      <c r="AA4884" s="166">
        <v>8.1549439347604488E-2</v>
      </c>
      <c r="AB4884" s="158" t="s">
        <v>4876</v>
      </c>
      <c r="AC4884" s="168" t="s">
        <v>3171</v>
      </c>
    </row>
    <row r="4885" spans="1:29" x14ac:dyDescent="0.3">
      <c r="A4885" s="156" t="s">
        <v>2800</v>
      </c>
      <c r="B4885" s="157">
        <v>1</v>
      </c>
      <c r="C4885" s="156" t="s">
        <v>1466</v>
      </c>
      <c r="D4885" s="158" t="s">
        <v>263</v>
      </c>
      <c r="E4885" s="156" t="s">
        <v>2722</v>
      </c>
      <c r="F4885" s="159" t="s">
        <v>454</v>
      </c>
      <c r="G4885" s="156" t="s">
        <v>455</v>
      </c>
      <c r="H4885" s="160">
        <v>44133</v>
      </c>
      <c r="I4885" s="160">
        <v>44491</v>
      </c>
      <c r="J4885" s="161" t="s">
        <v>2202</v>
      </c>
      <c r="K4885" s="173"/>
      <c r="L4885" s="156" t="s">
        <v>1370</v>
      </c>
      <c r="M4885" s="171">
        <v>0</v>
      </c>
      <c r="N4885" s="164">
        <v>6480</v>
      </c>
      <c r="O4885" s="162" t="s">
        <v>2436</v>
      </c>
      <c r="P4885" s="160">
        <v>44491</v>
      </c>
      <c r="Q4885" s="162" t="s">
        <v>2437</v>
      </c>
      <c r="R4885" s="164">
        <v>6480</v>
      </c>
      <c r="S4885" s="162" t="s">
        <v>2249</v>
      </c>
      <c r="T4885" s="163"/>
      <c r="U4885" s="161" t="s">
        <v>10</v>
      </c>
      <c r="V4885" s="161" t="s">
        <v>11</v>
      </c>
      <c r="W4885" s="161" t="s">
        <v>12</v>
      </c>
      <c r="X4885" s="161" t="s">
        <v>13</v>
      </c>
      <c r="Y4885" s="165">
        <v>6281</v>
      </c>
      <c r="Z4885" s="169">
        <v>9051101</v>
      </c>
      <c r="AA4885" s="166">
        <v>4.5871559633027525E-2</v>
      </c>
      <c r="AB4885" s="158" t="s">
        <v>4876</v>
      </c>
      <c r="AC4885" s="168" t="s">
        <v>3171</v>
      </c>
    </row>
    <row r="4886" spans="1:29" x14ac:dyDescent="0.3">
      <c r="A4886" s="156" t="s">
        <v>2800</v>
      </c>
      <c r="B4886" s="157">
        <v>1</v>
      </c>
      <c r="C4886" s="156" t="s">
        <v>1466</v>
      </c>
      <c r="D4886" s="158" t="s">
        <v>263</v>
      </c>
      <c r="E4886" s="156" t="s">
        <v>2722</v>
      </c>
      <c r="F4886" s="159" t="s">
        <v>454</v>
      </c>
      <c r="G4886" s="156" t="s">
        <v>455</v>
      </c>
      <c r="H4886" s="160">
        <v>44133</v>
      </c>
      <c r="I4886" s="160">
        <v>44531</v>
      </c>
      <c r="J4886" s="161" t="s">
        <v>2202</v>
      </c>
      <c r="K4886" s="173"/>
      <c r="L4886" s="156" t="s">
        <v>1370</v>
      </c>
      <c r="M4886" s="171">
        <v>0</v>
      </c>
      <c r="N4886" s="164">
        <v>5760</v>
      </c>
      <c r="O4886" s="162" t="s">
        <v>2453</v>
      </c>
      <c r="P4886" s="160">
        <v>44531</v>
      </c>
      <c r="Q4886" s="162" t="s">
        <v>2454</v>
      </c>
      <c r="R4886" s="164">
        <v>5760</v>
      </c>
      <c r="S4886" s="162" t="s">
        <v>2249</v>
      </c>
      <c r="T4886" s="163"/>
      <c r="U4886" s="161" t="s">
        <v>10</v>
      </c>
      <c r="V4886" s="161" t="s">
        <v>11</v>
      </c>
      <c r="W4886" s="161" t="s">
        <v>12</v>
      </c>
      <c r="X4886" s="161" t="s">
        <v>13</v>
      </c>
      <c r="Y4886" s="165">
        <v>6281</v>
      </c>
      <c r="Z4886" s="169">
        <v>9051101</v>
      </c>
      <c r="AA4886" s="166">
        <v>4.0774719673802244E-2</v>
      </c>
      <c r="AB4886" s="158" t="s">
        <v>4876</v>
      </c>
      <c r="AC4886" s="168" t="s">
        <v>3171</v>
      </c>
    </row>
    <row r="4887" spans="1:29" x14ac:dyDescent="0.3">
      <c r="A4887" s="156" t="s">
        <v>2800</v>
      </c>
      <c r="B4887" s="157">
        <v>1</v>
      </c>
      <c r="C4887" s="156" t="s">
        <v>1466</v>
      </c>
      <c r="D4887" s="158" t="s">
        <v>263</v>
      </c>
      <c r="E4887" s="156" t="s">
        <v>2722</v>
      </c>
      <c r="F4887" s="159" t="s">
        <v>454</v>
      </c>
      <c r="G4887" s="156" t="s">
        <v>455</v>
      </c>
      <c r="H4887" s="160">
        <v>44133</v>
      </c>
      <c r="I4887" s="160">
        <v>44550</v>
      </c>
      <c r="J4887" s="161" t="s">
        <v>2202</v>
      </c>
      <c r="K4887" s="173"/>
      <c r="L4887" s="156" t="s">
        <v>1370</v>
      </c>
      <c r="M4887" s="171">
        <v>0</v>
      </c>
      <c r="N4887" s="164">
        <v>6048</v>
      </c>
      <c r="O4887" s="162" t="s">
        <v>2469</v>
      </c>
      <c r="P4887" s="160">
        <v>44550</v>
      </c>
      <c r="Q4887" s="162" t="s">
        <v>2470</v>
      </c>
      <c r="R4887" s="164">
        <v>6048</v>
      </c>
      <c r="S4887" s="162" t="s">
        <v>2249</v>
      </c>
      <c r="T4887" s="163"/>
      <c r="U4887" s="161" t="s">
        <v>10</v>
      </c>
      <c r="V4887" s="161" t="s">
        <v>11</v>
      </c>
      <c r="W4887" s="161" t="s">
        <v>12</v>
      </c>
      <c r="X4887" s="161" t="s">
        <v>13</v>
      </c>
      <c r="Y4887" s="165">
        <v>6281</v>
      </c>
      <c r="Z4887" s="169">
        <v>9051101</v>
      </c>
      <c r="AA4887" s="166">
        <v>4.2813455657492352E-2</v>
      </c>
      <c r="AB4887" s="158" t="s">
        <v>4876</v>
      </c>
      <c r="AC4887" s="168" t="s">
        <v>3171</v>
      </c>
    </row>
    <row r="4888" spans="1:29" x14ac:dyDescent="0.3">
      <c r="A4888" s="156" t="s">
        <v>2800</v>
      </c>
      <c r="B4888" s="157">
        <v>1</v>
      </c>
      <c r="C4888" s="156" t="s">
        <v>1466</v>
      </c>
      <c r="D4888" s="158" t="s">
        <v>263</v>
      </c>
      <c r="E4888" s="156" t="s">
        <v>2722</v>
      </c>
      <c r="F4888" s="159" t="s">
        <v>454</v>
      </c>
      <c r="G4888" s="156" t="s">
        <v>455</v>
      </c>
      <c r="H4888" s="160">
        <v>44133</v>
      </c>
      <c r="I4888" s="160">
        <v>44573</v>
      </c>
      <c r="J4888" s="161" t="s">
        <v>2202</v>
      </c>
      <c r="K4888" s="173"/>
      <c r="L4888" s="156" t="s">
        <v>1370</v>
      </c>
      <c r="M4888" s="171">
        <v>0</v>
      </c>
      <c r="N4888" s="164">
        <v>3024</v>
      </c>
      <c r="O4888" s="162" t="s">
        <v>2486</v>
      </c>
      <c r="P4888" s="160">
        <v>44573</v>
      </c>
      <c r="Q4888" s="162" t="s">
        <v>2487</v>
      </c>
      <c r="R4888" s="164">
        <v>3024</v>
      </c>
      <c r="S4888" s="162" t="s">
        <v>2249</v>
      </c>
      <c r="T4888" s="163"/>
      <c r="U4888" s="161" t="s">
        <v>10</v>
      </c>
      <c r="V4888" s="161" t="s">
        <v>11</v>
      </c>
      <c r="W4888" s="161" t="s">
        <v>12</v>
      </c>
      <c r="X4888" s="161" t="s">
        <v>13</v>
      </c>
      <c r="Y4888" s="165">
        <v>6281</v>
      </c>
      <c r="Z4888" s="169">
        <v>9051101</v>
      </c>
      <c r="AA4888" s="166">
        <v>2.1406727828746176E-2</v>
      </c>
      <c r="AB4888" s="158" t="s">
        <v>4876</v>
      </c>
      <c r="AC4888" s="168" t="s">
        <v>3171</v>
      </c>
    </row>
    <row r="4889" spans="1:29" x14ac:dyDescent="0.3">
      <c r="A4889" s="156" t="s">
        <v>2800</v>
      </c>
      <c r="B4889" s="157">
        <v>1</v>
      </c>
      <c r="C4889" s="156" t="s">
        <v>1466</v>
      </c>
      <c r="D4889" s="158" t="s">
        <v>263</v>
      </c>
      <c r="E4889" s="156" t="s">
        <v>2722</v>
      </c>
      <c r="F4889" s="159" t="s">
        <v>454</v>
      </c>
      <c r="G4889" s="156" t="s">
        <v>455</v>
      </c>
      <c r="H4889" s="160">
        <v>44133</v>
      </c>
      <c r="I4889" s="160">
        <v>44743</v>
      </c>
      <c r="J4889" s="161" t="s">
        <v>2671</v>
      </c>
      <c r="K4889" s="173"/>
      <c r="L4889" s="156" t="s">
        <v>1370</v>
      </c>
      <c r="M4889" s="171">
        <v>24768</v>
      </c>
      <c r="N4889" s="164">
        <v>24768</v>
      </c>
      <c r="O4889" s="162"/>
      <c r="P4889" s="160"/>
      <c r="Q4889" s="162"/>
      <c r="R4889" s="164">
        <v>0</v>
      </c>
      <c r="S4889" s="162" t="s">
        <v>2249</v>
      </c>
      <c r="T4889" s="163"/>
      <c r="U4889" s="161" t="s">
        <v>10</v>
      </c>
      <c r="V4889" s="161" t="s">
        <v>11</v>
      </c>
      <c r="W4889" s="161" t="s">
        <v>12</v>
      </c>
      <c r="X4889" s="161" t="s">
        <v>13</v>
      </c>
      <c r="Y4889" s="165">
        <v>6281</v>
      </c>
      <c r="Z4889" s="169">
        <v>9051101</v>
      </c>
      <c r="AA4889" s="166">
        <v>0</v>
      </c>
      <c r="AB4889" s="158" t="s">
        <v>5499</v>
      </c>
      <c r="AC4889" s="168" t="s">
        <v>3171</v>
      </c>
    </row>
    <row r="4890" spans="1:29" x14ac:dyDescent="0.3">
      <c r="A4890" s="156" t="s">
        <v>2800</v>
      </c>
      <c r="B4890" s="157">
        <v>1</v>
      </c>
      <c r="C4890" s="156" t="s">
        <v>1466</v>
      </c>
      <c r="D4890" s="158" t="s">
        <v>263</v>
      </c>
      <c r="E4890" s="156" t="s">
        <v>2722</v>
      </c>
      <c r="F4890" s="159" t="s">
        <v>454</v>
      </c>
      <c r="G4890" s="156" t="s">
        <v>455</v>
      </c>
      <c r="H4890" s="160">
        <v>44133</v>
      </c>
      <c r="I4890" s="160">
        <v>45107</v>
      </c>
      <c r="J4890" s="161" t="s">
        <v>2671</v>
      </c>
      <c r="K4890" s="173" t="s">
        <v>1312</v>
      </c>
      <c r="L4890" s="156" t="s">
        <v>1370</v>
      </c>
      <c r="M4890" s="171">
        <v>-24768</v>
      </c>
      <c r="N4890" s="164">
        <v>-24768</v>
      </c>
      <c r="O4890" s="162"/>
      <c r="P4890" s="160"/>
      <c r="Q4890" s="162"/>
      <c r="R4890" s="164">
        <v>0</v>
      </c>
      <c r="S4890" s="162" t="s">
        <v>2249</v>
      </c>
      <c r="T4890" s="163"/>
      <c r="U4890" s="161" t="s">
        <v>10</v>
      </c>
      <c r="V4890" s="161" t="s">
        <v>11</v>
      </c>
      <c r="W4890" s="161" t="s">
        <v>12</v>
      </c>
      <c r="X4890" s="161" t="s">
        <v>13</v>
      </c>
      <c r="Y4890" s="165">
        <v>6281</v>
      </c>
      <c r="Z4890" s="169">
        <v>9051101</v>
      </c>
      <c r="AA4890" s="166">
        <v>0</v>
      </c>
      <c r="AB4890" s="158" t="s">
        <v>5500</v>
      </c>
      <c r="AC4890" s="168" t="s">
        <v>3171</v>
      </c>
    </row>
    <row r="4891" spans="1:29" x14ac:dyDescent="0.3">
      <c r="A4891" s="156" t="s">
        <v>1686</v>
      </c>
      <c r="B4891" s="157">
        <v>1</v>
      </c>
      <c r="C4891" s="156" t="s">
        <v>1466</v>
      </c>
      <c r="D4891" s="158" t="s">
        <v>263</v>
      </c>
      <c r="E4891" s="156" t="s">
        <v>236</v>
      </c>
      <c r="F4891" s="159" t="s">
        <v>454</v>
      </c>
      <c r="G4891" s="156" t="s">
        <v>455</v>
      </c>
      <c r="H4891" s="160">
        <v>44133</v>
      </c>
      <c r="I4891" s="160">
        <v>44279</v>
      </c>
      <c r="J4891" s="161" t="s">
        <v>979</v>
      </c>
      <c r="K4891" s="173"/>
      <c r="L4891" s="156" t="s">
        <v>1370</v>
      </c>
      <c r="M4891" s="171">
        <v>0</v>
      </c>
      <c r="N4891" s="164">
        <v>2880</v>
      </c>
      <c r="O4891" s="162" t="s">
        <v>1827</v>
      </c>
      <c r="P4891" s="160">
        <v>44279</v>
      </c>
      <c r="Q4891" s="162" t="s">
        <v>1813</v>
      </c>
      <c r="R4891" s="164">
        <v>2880</v>
      </c>
      <c r="S4891" s="162" t="s">
        <v>634</v>
      </c>
      <c r="T4891" s="163"/>
      <c r="U4891" s="161" t="s">
        <v>10</v>
      </c>
      <c r="V4891" s="161" t="s">
        <v>11</v>
      </c>
      <c r="W4891" s="161" t="s">
        <v>12</v>
      </c>
      <c r="X4891" s="161" t="s">
        <v>13</v>
      </c>
      <c r="Y4891" s="165">
        <v>6281</v>
      </c>
      <c r="Z4891" s="169">
        <v>9051102</v>
      </c>
      <c r="AA4891" s="166">
        <v>2.0387359836901122E-2</v>
      </c>
      <c r="AB4891" s="158" t="s">
        <v>1303</v>
      </c>
      <c r="AC4891" s="168" t="s">
        <v>3175</v>
      </c>
    </row>
    <row r="4892" spans="1:29" x14ac:dyDescent="0.3">
      <c r="A4892" s="156" t="s">
        <v>1686</v>
      </c>
      <c r="B4892" s="157">
        <v>1</v>
      </c>
      <c r="C4892" s="156" t="s">
        <v>1466</v>
      </c>
      <c r="D4892" s="158" t="s">
        <v>263</v>
      </c>
      <c r="E4892" s="156" t="s">
        <v>236</v>
      </c>
      <c r="F4892" s="159" t="s">
        <v>454</v>
      </c>
      <c r="G4892" s="156" t="s">
        <v>455</v>
      </c>
      <c r="H4892" s="160">
        <v>44133</v>
      </c>
      <c r="I4892" s="160">
        <v>44279</v>
      </c>
      <c r="J4892" s="161" t="s">
        <v>979</v>
      </c>
      <c r="K4892" s="173"/>
      <c r="L4892" s="156" t="s">
        <v>1370</v>
      </c>
      <c r="M4892" s="171">
        <v>0</v>
      </c>
      <c r="N4892" s="164">
        <v>2880</v>
      </c>
      <c r="O4892" s="162" t="s">
        <v>1828</v>
      </c>
      <c r="P4892" s="160">
        <v>44279</v>
      </c>
      <c r="Q4892" s="162" t="s">
        <v>1813</v>
      </c>
      <c r="R4892" s="164">
        <v>2880</v>
      </c>
      <c r="S4892" s="162" t="s">
        <v>634</v>
      </c>
      <c r="T4892" s="163"/>
      <c r="U4892" s="161" t="s">
        <v>10</v>
      </c>
      <c r="V4892" s="161" t="s">
        <v>11</v>
      </c>
      <c r="W4892" s="161" t="s">
        <v>12</v>
      </c>
      <c r="X4892" s="161" t="s">
        <v>13</v>
      </c>
      <c r="Y4892" s="165">
        <v>6281</v>
      </c>
      <c r="Z4892" s="169">
        <v>9051102</v>
      </c>
      <c r="AA4892" s="166">
        <v>2.0387359836901122E-2</v>
      </c>
      <c r="AB4892" s="158" t="s">
        <v>1303</v>
      </c>
      <c r="AC4892" s="168" t="s">
        <v>3175</v>
      </c>
    </row>
    <row r="4893" spans="1:29" x14ac:dyDescent="0.3">
      <c r="A4893" s="156" t="s">
        <v>1686</v>
      </c>
      <c r="B4893" s="157">
        <v>1</v>
      </c>
      <c r="C4893" s="156" t="s">
        <v>1466</v>
      </c>
      <c r="D4893" s="158" t="s">
        <v>263</v>
      </c>
      <c r="E4893" s="156" t="s">
        <v>236</v>
      </c>
      <c r="F4893" s="159" t="s">
        <v>454</v>
      </c>
      <c r="G4893" s="156" t="s">
        <v>455</v>
      </c>
      <c r="H4893" s="160">
        <v>44133</v>
      </c>
      <c r="I4893" s="160">
        <v>44305</v>
      </c>
      <c r="J4893" s="161" t="s">
        <v>979</v>
      </c>
      <c r="K4893" s="173"/>
      <c r="L4893" s="156" t="s">
        <v>1370</v>
      </c>
      <c r="M4893" s="171">
        <v>0</v>
      </c>
      <c r="N4893" s="164">
        <v>2736</v>
      </c>
      <c r="O4893" s="162" t="s">
        <v>1904</v>
      </c>
      <c r="P4893" s="160">
        <v>44305</v>
      </c>
      <c r="Q4893" s="162" t="s">
        <v>1896</v>
      </c>
      <c r="R4893" s="164">
        <v>2736</v>
      </c>
      <c r="S4893" s="162" t="s">
        <v>634</v>
      </c>
      <c r="T4893" s="163"/>
      <c r="U4893" s="161" t="s">
        <v>10</v>
      </c>
      <c r="V4893" s="161" t="s">
        <v>11</v>
      </c>
      <c r="W4893" s="161" t="s">
        <v>12</v>
      </c>
      <c r="X4893" s="161" t="s">
        <v>13</v>
      </c>
      <c r="Y4893" s="165">
        <v>6281</v>
      </c>
      <c r="Z4893" s="169">
        <v>9051102</v>
      </c>
      <c r="AA4893" s="166">
        <v>1.9367991845056064E-2</v>
      </c>
      <c r="AB4893" s="158" t="s">
        <v>1303</v>
      </c>
      <c r="AC4893" s="168" t="s">
        <v>3175</v>
      </c>
    </row>
    <row r="4894" spans="1:29" x14ac:dyDescent="0.3">
      <c r="A4894" s="156" t="s">
        <v>1686</v>
      </c>
      <c r="B4894" s="157">
        <v>1</v>
      </c>
      <c r="C4894" s="156" t="s">
        <v>1466</v>
      </c>
      <c r="D4894" s="158" t="s">
        <v>263</v>
      </c>
      <c r="E4894" s="156" t="s">
        <v>236</v>
      </c>
      <c r="F4894" s="159" t="s">
        <v>454</v>
      </c>
      <c r="G4894" s="156" t="s">
        <v>455</v>
      </c>
      <c r="H4894" s="160">
        <v>44133</v>
      </c>
      <c r="I4894" s="160">
        <v>44305</v>
      </c>
      <c r="J4894" s="161" t="s">
        <v>979</v>
      </c>
      <c r="K4894" s="173"/>
      <c r="L4894" s="156" t="s">
        <v>1370</v>
      </c>
      <c r="M4894" s="171">
        <v>0</v>
      </c>
      <c r="N4894" s="164">
        <v>3168</v>
      </c>
      <c r="O4894" s="162" t="s">
        <v>1905</v>
      </c>
      <c r="P4894" s="160">
        <v>44305</v>
      </c>
      <c r="Q4894" s="162" t="s">
        <v>1896</v>
      </c>
      <c r="R4894" s="164">
        <v>3168</v>
      </c>
      <c r="S4894" s="163" t="s">
        <v>634</v>
      </c>
      <c r="T4894" s="163"/>
      <c r="U4894" s="161" t="s">
        <v>10</v>
      </c>
      <c r="V4894" s="161" t="s">
        <v>11</v>
      </c>
      <c r="W4894" s="161" t="s">
        <v>12</v>
      </c>
      <c r="X4894" s="161" t="s">
        <v>13</v>
      </c>
      <c r="Y4894" s="165">
        <v>6281</v>
      </c>
      <c r="Z4894" s="169">
        <v>9051102</v>
      </c>
      <c r="AA4894" s="166">
        <v>2.2426095820591234E-2</v>
      </c>
      <c r="AB4894" s="158" t="s">
        <v>1303</v>
      </c>
      <c r="AC4894" s="168" t="s">
        <v>3175</v>
      </c>
    </row>
    <row r="4895" spans="1:29" x14ac:dyDescent="0.3">
      <c r="A4895" s="156" t="s">
        <v>1686</v>
      </c>
      <c r="B4895" s="157">
        <v>1</v>
      </c>
      <c r="C4895" s="156" t="s">
        <v>1466</v>
      </c>
      <c r="D4895" s="158" t="s">
        <v>263</v>
      </c>
      <c r="E4895" s="156" t="s">
        <v>236</v>
      </c>
      <c r="F4895" s="159" t="s">
        <v>454</v>
      </c>
      <c r="G4895" s="156" t="s">
        <v>455</v>
      </c>
      <c r="H4895" s="160">
        <v>44133</v>
      </c>
      <c r="I4895" s="160">
        <v>44306</v>
      </c>
      <c r="J4895" s="161" t="s">
        <v>979</v>
      </c>
      <c r="K4895" s="173" t="s">
        <v>1312</v>
      </c>
      <c r="L4895" s="156" t="s">
        <v>1370</v>
      </c>
      <c r="M4895" s="171">
        <v>0</v>
      </c>
      <c r="N4895" s="164">
        <v>3024</v>
      </c>
      <c r="O4895" s="162" t="s">
        <v>1912</v>
      </c>
      <c r="P4895" s="160">
        <v>44306</v>
      </c>
      <c r="Q4895" s="162" t="s">
        <v>1911</v>
      </c>
      <c r="R4895" s="164">
        <v>3024</v>
      </c>
      <c r="S4895" s="163" t="s">
        <v>634</v>
      </c>
      <c r="T4895" s="163"/>
      <c r="U4895" s="161" t="s">
        <v>10</v>
      </c>
      <c r="V4895" s="161" t="s">
        <v>11</v>
      </c>
      <c r="W4895" s="161" t="s">
        <v>12</v>
      </c>
      <c r="X4895" s="161" t="s">
        <v>13</v>
      </c>
      <c r="Y4895" s="165">
        <v>6281</v>
      </c>
      <c r="Z4895" s="169">
        <v>9051102</v>
      </c>
      <c r="AA4895" s="166">
        <v>2.1406727828746176E-2</v>
      </c>
      <c r="AB4895" s="158" t="s">
        <v>1303</v>
      </c>
      <c r="AC4895" s="168" t="s">
        <v>3175</v>
      </c>
    </row>
    <row r="4896" spans="1:29" x14ac:dyDescent="0.3">
      <c r="A4896" s="156" t="s">
        <v>2855</v>
      </c>
      <c r="B4896" s="157">
        <v>1</v>
      </c>
      <c r="C4896" s="156" t="s">
        <v>1466</v>
      </c>
      <c r="D4896" s="158" t="s">
        <v>268</v>
      </c>
      <c r="E4896" s="156" t="s">
        <v>2722</v>
      </c>
      <c r="F4896" s="159" t="s">
        <v>454</v>
      </c>
      <c r="G4896" s="156" t="s">
        <v>455</v>
      </c>
      <c r="H4896" s="160">
        <v>44133</v>
      </c>
      <c r="I4896" s="160">
        <v>44279</v>
      </c>
      <c r="J4896" s="161" t="s">
        <v>979</v>
      </c>
      <c r="K4896" s="173"/>
      <c r="L4896" s="156" t="s">
        <v>1370</v>
      </c>
      <c r="M4896" s="171">
        <v>0</v>
      </c>
      <c r="N4896" s="164">
        <v>5760</v>
      </c>
      <c r="O4896" s="162" t="s">
        <v>1830</v>
      </c>
      <c r="P4896" s="160">
        <v>44279</v>
      </c>
      <c r="Q4896" s="162" t="s">
        <v>1813</v>
      </c>
      <c r="R4896" s="164">
        <v>5760</v>
      </c>
      <c r="S4896" s="163" t="s">
        <v>2250</v>
      </c>
      <c r="T4896" s="163"/>
      <c r="U4896" s="161" t="s">
        <v>10</v>
      </c>
      <c r="V4896" s="161" t="s">
        <v>11</v>
      </c>
      <c r="W4896" s="161" t="s">
        <v>12</v>
      </c>
      <c r="X4896" s="161" t="s">
        <v>13</v>
      </c>
      <c r="Y4896" s="165">
        <v>6281</v>
      </c>
      <c r="Z4896" s="169">
        <v>9221101</v>
      </c>
      <c r="AA4896" s="166">
        <v>4.0774719673802244E-2</v>
      </c>
      <c r="AB4896" s="158" t="s">
        <v>4877</v>
      </c>
      <c r="AC4896" s="168" t="s">
        <v>3242</v>
      </c>
    </row>
    <row r="4897" spans="1:29" x14ac:dyDescent="0.3">
      <c r="A4897" s="156" t="s">
        <v>2855</v>
      </c>
      <c r="B4897" s="157">
        <v>1</v>
      </c>
      <c r="C4897" s="156" t="s">
        <v>1466</v>
      </c>
      <c r="D4897" s="158" t="s">
        <v>268</v>
      </c>
      <c r="E4897" s="156" t="s">
        <v>2722</v>
      </c>
      <c r="F4897" s="159" t="s">
        <v>454</v>
      </c>
      <c r="G4897" s="156" t="s">
        <v>455</v>
      </c>
      <c r="H4897" s="160">
        <v>44133</v>
      </c>
      <c r="I4897" s="160">
        <v>44279</v>
      </c>
      <c r="J4897" s="161" t="s">
        <v>979</v>
      </c>
      <c r="K4897" s="173"/>
      <c r="L4897" s="156" t="s">
        <v>1370</v>
      </c>
      <c r="M4897" s="171">
        <v>0</v>
      </c>
      <c r="N4897" s="164">
        <v>2880</v>
      </c>
      <c r="O4897" s="162" t="s">
        <v>1829</v>
      </c>
      <c r="P4897" s="160">
        <v>44279</v>
      </c>
      <c r="Q4897" s="162" t="s">
        <v>1813</v>
      </c>
      <c r="R4897" s="164">
        <v>2880</v>
      </c>
      <c r="S4897" s="163" t="s">
        <v>2250</v>
      </c>
      <c r="T4897" s="163"/>
      <c r="U4897" s="161" t="s">
        <v>10</v>
      </c>
      <c r="V4897" s="161" t="s">
        <v>11</v>
      </c>
      <c r="W4897" s="161" t="s">
        <v>12</v>
      </c>
      <c r="X4897" s="161" t="s">
        <v>13</v>
      </c>
      <c r="Y4897" s="165">
        <v>6281</v>
      </c>
      <c r="Z4897" s="169">
        <v>9221101</v>
      </c>
      <c r="AA4897" s="166">
        <v>2.0387359836901122E-2</v>
      </c>
      <c r="AB4897" s="158" t="s">
        <v>4877</v>
      </c>
      <c r="AC4897" s="168" t="s">
        <v>3242</v>
      </c>
    </row>
    <row r="4898" spans="1:29" x14ac:dyDescent="0.3">
      <c r="A4898" s="156" t="s">
        <v>2855</v>
      </c>
      <c r="B4898" s="157">
        <v>1</v>
      </c>
      <c r="C4898" s="156" t="s">
        <v>1466</v>
      </c>
      <c r="D4898" s="158" t="s">
        <v>268</v>
      </c>
      <c r="E4898" s="156" t="s">
        <v>2722</v>
      </c>
      <c r="F4898" s="159" t="s">
        <v>454</v>
      </c>
      <c r="G4898" s="156" t="s">
        <v>455</v>
      </c>
      <c r="H4898" s="160">
        <v>44133</v>
      </c>
      <c r="I4898" s="160">
        <v>44305</v>
      </c>
      <c r="J4898" s="161" t="s">
        <v>979</v>
      </c>
      <c r="K4898" s="173"/>
      <c r="L4898" s="156" t="s">
        <v>1370</v>
      </c>
      <c r="M4898" s="171">
        <v>0</v>
      </c>
      <c r="N4898" s="164">
        <v>5328</v>
      </c>
      <c r="O4898" s="162" t="s">
        <v>1907</v>
      </c>
      <c r="P4898" s="160">
        <v>44305</v>
      </c>
      <c r="Q4898" s="162" t="s">
        <v>1896</v>
      </c>
      <c r="R4898" s="164">
        <v>5328</v>
      </c>
      <c r="S4898" s="163" t="s">
        <v>2250</v>
      </c>
      <c r="T4898" s="163"/>
      <c r="U4898" s="161" t="s">
        <v>10</v>
      </c>
      <c r="V4898" s="161" t="s">
        <v>11</v>
      </c>
      <c r="W4898" s="161" t="s">
        <v>12</v>
      </c>
      <c r="X4898" s="161" t="s">
        <v>13</v>
      </c>
      <c r="Y4898" s="165">
        <v>6281</v>
      </c>
      <c r="Z4898" s="169">
        <v>9221101</v>
      </c>
      <c r="AA4898" s="166">
        <v>3.7716615698267071E-2</v>
      </c>
      <c r="AB4898" s="158" t="s">
        <v>4877</v>
      </c>
      <c r="AC4898" s="168" t="s">
        <v>3242</v>
      </c>
    </row>
    <row r="4899" spans="1:29" x14ac:dyDescent="0.3">
      <c r="A4899" s="156" t="s">
        <v>2855</v>
      </c>
      <c r="B4899" s="157">
        <v>1</v>
      </c>
      <c r="C4899" s="156" t="s">
        <v>1466</v>
      </c>
      <c r="D4899" s="158" t="s">
        <v>268</v>
      </c>
      <c r="E4899" s="156" t="s">
        <v>2722</v>
      </c>
      <c r="F4899" s="159" t="s">
        <v>454</v>
      </c>
      <c r="G4899" s="156" t="s">
        <v>455</v>
      </c>
      <c r="H4899" s="160">
        <v>44133</v>
      </c>
      <c r="I4899" s="160">
        <v>44305</v>
      </c>
      <c r="J4899" s="161" t="s">
        <v>979</v>
      </c>
      <c r="K4899" s="173"/>
      <c r="L4899" s="156" t="s">
        <v>1370</v>
      </c>
      <c r="M4899" s="171">
        <v>0</v>
      </c>
      <c r="N4899" s="164">
        <v>6336</v>
      </c>
      <c r="O4899" s="162" t="s">
        <v>1906</v>
      </c>
      <c r="P4899" s="160">
        <v>44305</v>
      </c>
      <c r="Q4899" s="162" t="s">
        <v>1896</v>
      </c>
      <c r="R4899" s="164">
        <v>6336</v>
      </c>
      <c r="S4899" s="162" t="s">
        <v>2250</v>
      </c>
      <c r="T4899" s="163"/>
      <c r="U4899" s="161" t="s">
        <v>10</v>
      </c>
      <c r="V4899" s="161" t="s">
        <v>11</v>
      </c>
      <c r="W4899" s="161" t="s">
        <v>12</v>
      </c>
      <c r="X4899" s="161" t="s">
        <v>13</v>
      </c>
      <c r="Y4899" s="165">
        <v>6281</v>
      </c>
      <c r="Z4899" s="169">
        <v>9221101</v>
      </c>
      <c r="AA4899" s="166">
        <v>4.4852191641182468E-2</v>
      </c>
      <c r="AB4899" s="158" t="s">
        <v>4877</v>
      </c>
      <c r="AC4899" s="168" t="s">
        <v>3242</v>
      </c>
    </row>
    <row r="4900" spans="1:29" x14ac:dyDescent="0.3">
      <c r="A4900" s="156" t="s">
        <v>2855</v>
      </c>
      <c r="B4900" s="157">
        <v>1</v>
      </c>
      <c r="C4900" s="158" t="s">
        <v>1466</v>
      </c>
      <c r="D4900" s="158" t="s">
        <v>268</v>
      </c>
      <c r="E4900" s="156" t="s">
        <v>2722</v>
      </c>
      <c r="F4900" s="159" t="s">
        <v>454</v>
      </c>
      <c r="G4900" s="158" t="s">
        <v>455</v>
      </c>
      <c r="H4900" s="160">
        <v>44133</v>
      </c>
      <c r="I4900" s="160">
        <v>44306</v>
      </c>
      <c r="J4900" s="161" t="s">
        <v>979</v>
      </c>
      <c r="K4900" s="162"/>
      <c r="L4900" s="163" t="s">
        <v>1370</v>
      </c>
      <c r="M4900" s="171">
        <v>0</v>
      </c>
      <c r="N4900" s="164">
        <v>3600</v>
      </c>
      <c r="O4900" s="162" t="s">
        <v>1913</v>
      </c>
      <c r="P4900" s="160">
        <v>44306</v>
      </c>
      <c r="Q4900" s="162" t="s">
        <v>1911</v>
      </c>
      <c r="R4900" s="164">
        <v>3600</v>
      </c>
      <c r="S4900" s="163" t="s">
        <v>2250</v>
      </c>
      <c r="T4900" s="163"/>
      <c r="U4900" s="161" t="s">
        <v>10</v>
      </c>
      <c r="V4900" s="161" t="s">
        <v>11</v>
      </c>
      <c r="W4900" s="161" t="s">
        <v>12</v>
      </c>
      <c r="X4900" s="161" t="s">
        <v>13</v>
      </c>
      <c r="Y4900" s="169">
        <v>6281</v>
      </c>
      <c r="Z4900" s="169">
        <v>9221101</v>
      </c>
      <c r="AA4900" s="166">
        <v>2.54841997961264E-2</v>
      </c>
      <c r="AB4900" s="183" t="s">
        <v>4877</v>
      </c>
      <c r="AC4900" s="168" t="s">
        <v>3242</v>
      </c>
    </row>
    <row r="4901" spans="1:29" x14ac:dyDescent="0.3">
      <c r="A4901" s="156" t="s">
        <v>2855</v>
      </c>
      <c r="B4901" s="157">
        <v>1</v>
      </c>
      <c r="C4901" s="158" t="s">
        <v>1466</v>
      </c>
      <c r="D4901" s="156" t="s">
        <v>268</v>
      </c>
      <c r="E4901" s="156" t="s">
        <v>2722</v>
      </c>
      <c r="F4901" s="158" t="s">
        <v>454</v>
      </c>
      <c r="G4901" s="158" t="s">
        <v>455</v>
      </c>
      <c r="H4901" s="160">
        <v>44133</v>
      </c>
      <c r="I4901" s="160">
        <v>44342</v>
      </c>
      <c r="J4901" s="161" t="s">
        <v>979</v>
      </c>
      <c r="K4901" s="162"/>
      <c r="L4901" s="158" t="s">
        <v>1370</v>
      </c>
      <c r="M4901" s="171">
        <v>0</v>
      </c>
      <c r="N4901" s="171">
        <v>6336</v>
      </c>
      <c r="O4901" s="186" t="s">
        <v>2096</v>
      </c>
      <c r="P4901" s="160">
        <v>44342</v>
      </c>
      <c r="Q4901" s="162" t="s">
        <v>2097</v>
      </c>
      <c r="R4901" s="171">
        <v>6336</v>
      </c>
      <c r="S4901" s="163" t="s">
        <v>2250</v>
      </c>
      <c r="T4901" s="156"/>
      <c r="U4901" s="161" t="s">
        <v>10</v>
      </c>
      <c r="V4901" s="161" t="s">
        <v>11</v>
      </c>
      <c r="W4901" s="161" t="s">
        <v>12</v>
      </c>
      <c r="X4901" s="161" t="s">
        <v>13</v>
      </c>
      <c r="Y4901" s="165">
        <v>6281</v>
      </c>
      <c r="Z4901" s="165">
        <v>9221101</v>
      </c>
      <c r="AA4901" s="166">
        <v>4.4852191641182468E-2</v>
      </c>
      <c r="AB4901" s="185" t="s">
        <v>4877</v>
      </c>
      <c r="AC4901" s="168" t="s">
        <v>3242</v>
      </c>
    </row>
    <row r="4902" spans="1:29" x14ac:dyDescent="0.3">
      <c r="A4902" s="156" t="s">
        <v>2855</v>
      </c>
      <c r="B4902" s="157">
        <v>1</v>
      </c>
      <c r="C4902" s="158" t="s">
        <v>1466</v>
      </c>
      <c r="D4902" s="156" t="s">
        <v>268</v>
      </c>
      <c r="E4902" s="156" t="s">
        <v>2722</v>
      </c>
      <c r="F4902" s="158" t="s">
        <v>454</v>
      </c>
      <c r="G4902" s="158" t="s">
        <v>455</v>
      </c>
      <c r="H4902" s="160">
        <v>44133</v>
      </c>
      <c r="I4902" s="160">
        <v>44370</v>
      </c>
      <c r="J4902" s="161" t="s">
        <v>979</v>
      </c>
      <c r="K4902" s="162"/>
      <c r="L4902" s="188" t="s">
        <v>1370</v>
      </c>
      <c r="M4902" s="171">
        <v>0</v>
      </c>
      <c r="N4902" s="171">
        <v>8640</v>
      </c>
      <c r="O4902" s="186" t="s">
        <v>2183</v>
      </c>
      <c r="P4902" s="160">
        <v>44370</v>
      </c>
      <c r="Q4902" s="162" t="s">
        <v>2182</v>
      </c>
      <c r="R4902" s="171">
        <v>8640</v>
      </c>
      <c r="S4902" s="163" t="s">
        <v>2250</v>
      </c>
      <c r="T4902" s="156"/>
      <c r="U4902" s="161" t="s">
        <v>10</v>
      </c>
      <c r="V4902" s="161" t="s">
        <v>11</v>
      </c>
      <c r="W4902" s="161" t="s">
        <v>12</v>
      </c>
      <c r="X4902" s="161" t="s">
        <v>13</v>
      </c>
      <c r="Y4902" s="165">
        <v>6281</v>
      </c>
      <c r="Z4902" s="165">
        <v>9221101</v>
      </c>
      <c r="AA4902" s="166">
        <v>6.1162079510703363E-2</v>
      </c>
      <c r="AB4902" s="158" t="s">
        <v>4877</v>
      </c>
      <c r="AC4902" s="168" t="s">
        <v>3242</v>
      </c>
    </row>
    <row r="4903" spans="1:29" x14ac:dyDescent="0.3">
      <c r="A4903" s="156" t="s">
        <v>2855</v>
      </c>
      <c r="B4903" s="157">
        <v>1</v>
      </c>
      <c r="C4903" s="158" t="s">
        <v>1466</v>
      </c>
      <c r="D4903" s="158" t="s">
        <v>268</v>
      </c>
      <c r="E4903" s="156" t="s">
        <v>2722</v>
      </c>
      <c r="F4903" s="159" t="s">
        <v>454</v>
      </c>
      <c r="G4903" s="158" t="s">
        <v>455</v>
      </c>
      <c r="H4903" s="160">
        <v>44133</v>
      </c>
      <c r="I4903" s="160">
        <v>44448</v>
      </c>
      <c r="J4903" s="161" t="s">
        <v>979</v>
      </c>
      <c r="K4903" s="162"/>
      <c r="L4903" s="163" t="s">
        <v>1370</v>
      </c>
      <c r="M4903" s="171">
        <v>0</v>
      </c>
      <c r="N4903" s="164">
        <v>9504</v>
      </c>
      <c r="O4903" s="162" t="s">
        <v>2393</v>
      </c>
      <c r="P4903" s="160">
        <v>44448</v>
      </c>
      <c r="Q4903" s="162" t="s">
        <v>2390</v>
      </c>
      <c r="R4903" s="164">
        <v>9504</v>
      </c>
      <c r="S4903" s="163" t="s">
        <v>2250</v>
      </c>
      <c r="T4903" s="163"/>
      <c r="U4903" s="161" t="s">
        <v>10</v>
      </c>
      <c r="V4903" s="161" t="s">
        <v>11</v>
      </c>
      <c r="W4903" s="161" t="s">
        <v>12</v>
      </c>
      <c r="X4903" s="161" t="s">
        <v>13</v>
      </c>
      <c r="Y4903" s="165">
        <v>6281</v>
      </c>
      <c r="Z4903" s="165">
        <v>9221101</v>
      </c>
      <c r="AA4903" s="166">
        <v>6.7278287461773695E-2</v>
      </c>
      <c r="AB4903" s="175" t="s">
        <v>4877</v>
      </c>
      <c r="AC4903" s="168" t="s">
        <v>3242</v>
      </c>
    </row>
    <row r="4904" spans="1:29" x14ac:dyDescent="0.3">
      <c r="A4904" s="156" t="s">
        <v>2855</v>
      </c>
      <c r="B4904" s="157">
        <v>1</v>
      </c>
      <c r="C4904" s="158" t="s">
        <v>1466</v>
      </c>
      <c r="D4904" s="156" t="s">
        <v>268</v>
      </c>
      <c r="E4904" s="156" t="s">
        <v>2722</v>
      </c>
      <c r="F4904" s="159" t="s">
        <v>454</v>
      </c>
      <c r="G4904" s="156" t="s">
        <v>455</v>
      </c>
      <c r="H4904" s="160">
        <v>44133</v>
      </c>
      <c r="I4904" s="160">
        <v>44448</v>
      </c>
      <c r="J4904" s="161" t="s">
        <v>2202</v>
      </c>
      <c r="K4904" s="162"/>
      <c r="L4904" s="163" t="s">
        <v>1370</v>
      </c>
      <c r="M4904" s="171">
        <v>0</v>
      </c>
      <c r="N4904" s="164">
        <v>9072</v>
      </c>
      <c r="O4904" s="162" t="s">
        <v>2394</v>
      </c>
      <c r="P4904" s="160">
        <v>44448</v>
      </c>
      <c r="Q4904" s="162" t="s">
        <v>2392</v>
      </c>
      <c r="R4904" s="164">
        <v>9072</v>
      </c>
      <c r="S4904" s="162" t="s">
        <v>2250</v>
      </c>
      <c r="T4904" s="163"/>
      <c r="U4904" s="161" t="s">
        <v>10</v>
      </c>
      <c r="V4904" s="161" t="s">
        <v>11</v>
      </c>
      <c r="W4904" s="161" t="s">
        <v>12</v>
      </c>
      <c r="X4904" s="161" t="s">
        <v>13</v>
      </c>
      <c r="Y4904" s="169">
        <v>6281</v>
      </c>
      <c r="Z4904" s="169">
        <v>9221101</v>
      </c>
      <c r="AA4904" s="166">
        <v>6.4220183486238536E-2</v>
      </c>
      <c r="AB4904" s="158" t="s">
        <v>4877</v>
      </c>
      <c r="AC4904" s="168" t="s">
        <v>3242</v>
      </c>
    </row>
    <row r="4905" spans="1:29" x14ac:dyDescent="0.3">
      <c r="A4905" s="156" t="s">
        <v>2855</v>
      </c>
      <c r="B4905" s="157">
        <v>1</v>
      </c>
      <c r="C4905" s="158" t="s">
        <v>1466</v>
      </c>
      <c r="D4905" s="158" t="s">
        <v>268</v>
      </c>
      <c r="E4905" s="156" t="s">
        <v>2722</v>
      </c>
      <c r="F4905" s="159" t="s">
        <v>454</v>
      </c>
      <c r="G4905" s="158" t="s">
        <v>455</v>
      </c>
      <c r="H4905" s="160">
        <v>44133</v>
      </c>
      <c r="I4905" s="160">
        <v>44461</v>
      </c>
      <c r="J4905" s="161" t="s">
        <v>2202</v>
      </c>
      <c r="K4905" s="162"/>
      <c r="L4905" s="163" t="s">
        <v>1370</v>
      </c>
      <c r="M4905" s="171">
        <v>0</v>
      </c>
      <c r="N4905" s="164">
        <v>288</v>
      </c>
      <c r="O4905" s="162" t="s">
        <v>2406</v>
      </c>
      <c r="P4905" s="160">
        <v>44461</v>
      </c>
      <c r="Q4905" s="162" t="s">
        <v>2405</v>
      </c>
      <c r="R4905" s="164">
        <v>288</v>
      </c>
      <c r="S4905" s="158" t="s">
        <v>2250</v>
      </c>
      <c r="T4905" s="163"/>
      <c r="U4905" s="161" t="s">
        <v>10</v>
      </c>
      <c r="V4905" s="161" t="s">
        <v>11</v>
      </c>
      <c r="W4905" s="161" t="s">
        <v>12</v>
      </c>
      <c r="X4905" s="161" t="s">
        <v>13</v>
      </c>
      <c r="Y4905" s="169">
        <v>6281</v>
      </c>
      <c r="Z4905" s="169">
        <v>9221101</v>
      </c>
      <c r="AA4905" s="166">
        <v>2.0387359836901123E-3</v>
      </c>
      <c r="AB4905" s="158" t="s">
        <v>4877</v>
      </c>
      <c r="AC4905" s="168" t="s">
        <v>3242</v>
      </c>
    </row>
    <row r="4906" spans="1:29" x14ac:dyDescent="0.3">
      <c r="A4906" s="156" t="s">
        <v>2855</v>
      </c>
      <c r="B4906" s="157">
        <v>1</v>
      </c>
      <c r="C4906" s="158" t="s">
        <v>1466</v>
      </c>
      <c r="D4906" s="156" t="s">
        <v>268</v>
      </c>
      <c r="E4906" s="156" t="s">
        <v>2722</v>
      </c>
      <c r="F4906" s="159" t="s">
        <v>454</v>
      </c>
      <c r="G4906" s="156" t="s">
        <v>455</v>
      </c>
      <c r="H4906" s="160">
        <v>44133</v>
      </c>
      <c r="I4906" s="160">
        <v>44743</v>
      </c>
      <c r="J4906" s="161" t="s">
        <v>2671</v>
      </c>
      <c r="K4906" s="162"/>
      <c r="L4906" s="163" t="s">
        <v>1370</v>
      </c>
      <c r="M4906" s="171">
        <v>35856</v>
      </c>
      <c r="N4906" s="164">
        <v>35856</v>
      </c>
      <c r="O4906" s="162"/>
      <c r="P4906" s="160"/>
      <c r="Q4906" s="162"/>
      <c r="R4906" s="164">
        <v>0</v>
      </c>
      <c r="S4906" s="162" t="s">
        <v>2250</v>
      </c>
      <c r="T4906" s="163"/>
      <c r="U4906" s="161" t="s">
        <v>10</v>
      </c>
      <c r="V4906" s="161" t="s">
        <v>11</v>
      </c>
      <c r="W4906" s="161" t="s">
        <v>12</v>
      </c>
      <c r="X4906" s="161" t="s">
        <v>13</v>
      </c>
      <c r="Y4906" s="169">
        <v>6281</v>
      </c>
      <c r="Z4906" s="169">
        <v>9221101</v>
      </c>
      <c r="AA4906" s="166">
        <v>0</v>
      </c>
      <c r="AB4906" s="158" t="s">
        <v>5501</v>
      </c>
      <c r="AC4906" s="168" t="s">
        <v>3242</v>
      </c>
    </row>
    <row r="4907" spans="1:29" x14ac:dyDescent="0.3">
      <c r="A4907" s="156" t="s">
        <v>2855</v>
      </c>
      <c r="B4907" s="157">
        <v>1</v>
      </c>
      <c r="C4907" s="158" t="s">
        <v>1466</v>
      </c>
      <c r="D4907" s="158" t="s">
        <v>268</v>
      </c>
      <c r="E4907" s="156" t="s">
        <v>2722</v>
      </c>
      <c r="F4907" s="159" t="s">
        <v>454</v>
      </c>
      <c r="G4907" s="158" t="s">
        <v>455</v>
      </c>
      <c r="H4907" s="160">
        <v>44133</v>
      </c>
      <c r="I4907" s="160">
        <v>45107</v>
      </c>
      <c r="J4907" s="161" t="s">
        <v>2671</v>
      </c>
      <c r="K4907" s="162" t="s">
        <v>1312</v>
      </c>
      <c r="L4907" s="163" t="s">
        <v>1370</v>
      </c>
      <c r="M4907" s="171">
        <v>-35856</v>
      </c>
      <c r="N4907" s="164">
        <v>-35856</v>
      </c>
      <c r="O4907" s="162"/>
      <c r="P4907" s="160"/>
      <c r="Q4907" s="162"/>
      <c r="R4907" s="164">
        <v>0</v>
      </c>
      <c r="S4907" s="163" t="s">
        <v>2250</v>
      </c>
      <c r="T4907" s="163"/>
      <c r="U4907" s="161" t="s">
        <v>10</v>
      </c>
      <c r="V4907" s="161" t="s">
        <v>11</v>
      </c>
      <c r="W4907" s="161" t="s">
        <v>12</v>
      </c>
      <c r="X4907" s="161" t="s">
        <v>13</v>
      </c>
      <c r="Y4907" s="169">
        <v>6281</v>
      </c>
      <c r="Z4907" s="169">
        <v>9221101</v>
      </c>
      <c r="AA4907" s="166">
        <v>0</v>
      </c>
      <c r="AB4907" s="167" t="s">
        <v>5502</v>
      </c>
      <c r="AC4907" s="168" t="s">
        <v>3242</v>
      </c>
    </row>
    <row r="4908" spans="1:29" x14ac:dyDescent="0.3">
      <c r="A4908" s="156" t="s">
        <v>2969</v>
      </c>
      <c r="B4908" s="157">
        <v>2</v>
      </c>
      <c r="C4908" s="158" t="s">
        <v>1466</v>
      </c>
      <c r="D4908" s="163" t="s">
        <v>275</v>
      </c>
      <c r="E4908" s="156" t="s">
        <v>2723</v>
      </c>
      <c r="F4908" s="159" t="s">
        <v>454</v>
      </c>
      <c r="G4908" s="156" t="s">
        <v>455</v>
      </c>
      <c r="H4908" s="160">
        <v>44180</v>
      </c>
      <c r="I4908" s="160">
        <v>44236</v>
      </c>
      <c r="J4908" s="161" t="s">
        <v>979</v>
      </c>
      <c r="K4908" s="162"/>
      <c r="L4908" s="163" t="s">
        <v>1509</v>
      </c>
      <c r="M4908" s="171">
        <v>0</v>
      </c>
      <c r="N4908" s="164">
        <v>3060</v>
      </c>
      <c r="O4908" s="162" t="s">
        <v>1621</v>
      </c>
      <c r="P4908" s="160">
        <v>44236</v>
      </c>
      <c r="Q4908" s="162" t="s">
        <v>1618</v>
      </c>
      <c r="R4908" s="164">
        <v>3060</v>
      </c>
      <c r="S4908" s="162" t="s">
        <v>1527</v>
      </c>
      <c r="T4908" s="163"/>
      <c r="U4908" s="161" t="s">
        <v>10</v>
      </c>
      <c r="V4908" s="161" t="s">
        <v>11</v>
      </c>
      <c r="W4908" s="161" t="s">
        <v>12</v>
      </c>
      <c r="X4908" s="161" t="s">
        <v>13</v>
      </c>
      <c r="Y4908" s="169">
        <v>6281</v>
      </c>
      <c r="Z4908" s="169">
        <v>9191103</v>
      </c>
      <c r="AA4908" s="166">
        <v>0.12489795918367347</v>
      </c>
      <c r="AB4908" s="167" t="s">
        <v>1461</v>
      </c>
      <c r="AC4908" s="168" t="s">
        <v>3225</v>
      </c>
    </row>
    <row r="4909" spans="1:29" x14ac:dyDescent="0.3">
      <c r="A4909" s="156" t="s">
        <v>2969</v>
      </c>
      <c r="B4909" s="157">
        <v>2</v>
      </c>
      <c r="C4909" s="158" t="s">
        <v>1466</v>
      </c>
      <c r="D4909" s="158" t="s">
        <v>275</v>
      </c>
      <c r="E4909" s="156" t="s">
        <v>2723</v>
      </c>
      <c r="F4909" s="159" t="s">
        <v>454</v>
      </c>
      <c r="G4909" s="158" t="s">
        <v>455</v>
      </c>
      <c r="H4909" s="160">
        <v>44180</v>
      </c>
      <c r="I4909" s="160">
        <v>44305</v>
      </c>
      <c r="J4909" s="161" t="s">
        <v>979</v>
      </c>
      <c r="K4909" s="162"/>
      <c r="L4909" s="163" t="s">
        <v>1509</v>
      </c>
      <c r="M4909" s="171">
        <v>0</v>
      </c>
      <c r="N4909" s="164">
        <v>6120</v>
      </c>
      <c r="O4909" s="162" t="s">
        <v>1908</v>
      </c>
      <c r="P4909" s="160">
        <v>44305</v>
      </c>
      <c r="Q4909" s="162" t="s">
        <v>1896</v>
      </c>
      <c r="R4909" s="164">
        <v>6120</v>
      </c>
      <c r="S4909" s="163" t="s">
        <v>1527</v>
      </c>
      <c r="T4909" s="163"/>
      <c r="U4909" s="161" t="s">
        <v>10</v>
      </c>
      <c r="V4909" s="161" t="s">
        <v>11</v>
      </c>
      <c r="W4909" s="161" t="s">
        <v>12</v>
      </c>
      <c r="X4909" s="161" t="s">
        <v>13</v>
      </c>
      <c r="Y4909" s="165">
        <v>6281</v>
      </c>
      <c r="Z4909" s="165">
        <v>9191103</v>
      </c>
      <c r="AA4909" s="166">
        <v>0.24979591836734694</v>
      </c>
      <c r="AB4909" s="174" t="s">
        <v>1461</v>
      </c>
      <c r="AC4909" s="168" t="s">
        <v>3225</v>
      </c>
    </row>
    <row r="4910" spans="1:29" x14ac:dyDescent="0.3">
      <c r="A4910" s="156" t="s">
        <v>2969</v>
      </c>
      <c r="B4910" s="157">
        <v>2</v>
      </c>
      <c r="C4910" s="158" t="s">
        <v>1466</v>
      </c>
      <c r="D4910" s="158" t="s">
        <v>275</v>
      </c>
      <c r="E4910" s="156" t="s">
        <v>2723</v>
      </c>
      <c r="F4910" s="159" t="s">
        <v>454</v>
      </c>
      <c r="G4910" s="158" t="s">
        <v>455</v>
      </c>
      <c r="H4910" s="160">
        <v>44180</v>
      </c>
      <c r="I4910" s="160">
        <v>44448</v>
      </c>
      <c r="J4910" s="161" t="s">
        <v>2202</v>
      </c>
      <c r="K4910" s="162" t="s">
        <v>1460</v>
      </c>
      <c r="L4910" s="163" t="s">
        <v>1509</v>
      </c>
      <c r="M4910" s="171">
        <v>0</v>
      </c>
      <c r="N4910" s="164">
        <v>500</v>
      </c>
      <c r="O4910" s="162" t="s">
        <v>2391</v>
      </c>
      <c r="P4910" s="160">
        <v>44448</v>
      </c>
      <c r="Q4910" s="162" t="s">
        <v>2392</v>
      </c>
      <c r="R4910" s="164">
        <v>500</v>
      </c>
      <c r="S4910" s="163" t="s">
        <v>1527</v>
      </c>
      <c r="T4910" s="163"/>
      <c r="U4910" s="161" t="s">
        <v>10</v>
      </c>
      <c r="V4910" s="161" t="s">
        <v>11</v>
      </c>
      <c r="W4910" s="161" t="s">
        <v>12</v>
      </c>
      <c r="X4910" s="161" t="s">
        <v>13</v>
      </c>
      <c r="Y4910" s="169">
        <v>6281</v>
      </c>
      <c r="Z4910" s="169">
        <v>9191103</v>
      </c>
      <c r="AA4910" s="166">
        <v>2.0408163265306121E-2</v>
      </c>
      <c r="AB4910" s="167" t="s">
        <v>1461</v>
      </c>
      <c r="AC4910" s="168" t="s">
        <v>3225</v>
      </c>
    </row>
    <row r="4911" spans="1:29" x14ac:dyDescent="0.3">
      <c r="A4911" s="156" t="s">
        <v>2969</v>
      </c>
      <c r="B4911" s="157">
        <v>2</v>
      </c>
      <c r="C4911" s="158" t="s">
        <v>1466</v>
      </c>
      <c r="D4911" s="156" t="s">
        <v>275</v>
      </c>
      <c r="E4911" s="156" t="s">
        <v>2723</v>
      </c>
      <c r="F4911" s="158" t="s">
        <v>454</v>
      </c>
      <c r="G4911" s="158" t="s">
        <v>455</v>
      </c>
      <c r="H4911" s="179">
        <v>44180</v>
      </c>
      <c r="I4911" s="160">
        <v>44452</v>
      </c>
      <c r="J4911" s="161" t="s">
        <v>979</v>
      </c>
      <c r="K4911" s="162"/>
      <c r="L4911" s="158" t="s">
        <v>1509</v>
      </c>
      <c r="M4911" s="171">
        <v>0</v>
      </c>
      <c r="N4911" s="171">
        <v>2570</v>
      </c>
      <c r="O4911" s="162" t="s">
        <v>2192</v>
      </c>
      <c r="P4911" s="160">
        <v>44452</v>
      </c>
      <c r="Q4911" s="162" t="s">
        <v>2396</v>
      </c>
      <c r="R4911" s="170">
        <v>2570</v>
      </c>
      <c r="S4911" s="158" t="s">
        <v>1527</v>
      </c>
      <c r="T4911" s="156"/>
      <c r="U4911" s="161" t="s">
        <v>10</v>
      </c>
      <c r="V4911" s="161" t="s">
        <v>11</v>
      </c>
      <c r="W4911" s="161" t="s">
        <v>12</v>
      </c>
      <c r="X4911" s="161" t="s">
        <v>13</v>
      </c>
      <c r="Y4911" s="165">
        <v>6281</v>
      </c>
      <c r="Z4911" s="165">
        <v>9191103</v>
      </c>
      <c r="AA4911" s="166">
        <v>0.10489795918367346</v>
      </c>
      <c r="AB4911" s="158" t="s">
        <v>1461</v>
      </c>
      <c r="AC4911" s="168" t="s">
        <v>3225</v>
      </c>
    </row>
    <row r="4912" spans="1:29" x14ac:dyDescent="0.3">
      <c r="A4912" s="156" t="s">
        <v>2985</v>
      </c>
      <c r="B4912" s="157">
        <v>1</v>
      </c>
      <c r="C4912" s="156" t="s">
        <v>1466</v>
      </c>
      <c r="D4912" s="158" t="s">
        <v>283</v>
      </c>
      <c r="E4912" s="156" t="s">
        <v>2723</v>
      </c>
      <c r="F4912" s="159" t="s">
        <v>454</v>
      </c>
      <c r="G4912" s="158" t="s">
        <v>455</v>
      </c>
      <c r="H4912" s="160">
        <v>44180</v>
      </c>
      <c r="I4912" s="160">
        <v>44236</v>
      </c>
      <c r="J4912" s="161" t="s">
        <v>979</v>
      </c>
      <c r="K4912" s="162"/>
      <c r="L4912" s="163" t="s">
        <v>1509</v>
      </c>
      <c r="M4912" s="171">
        <v>0</v>
      </c>
      <c r="N4912" s="164">
        <v>9180</v>
      </c>
      <c r="O4912" s="162" t="s">
        <v>1622</v>
      </c>
      <c r="P4912" s="160">
        <v>44236</v>
      </c>
      <c r="Q4912" s="162" t="s">
        <v>1618</v>
      </c>
      <c r="R4912" s="164">
        <v>9180</v>
      </c>
      <c r="S4912" s="163" t="s">
        <v>1184</v>
      </c>
      <c r="T4912" s="163"/>
      <c r="U4912" s="161" t="s">
        <v>10</v>
      </c>
      <c r="V4912" s="161" t="s">
        <v>11</v>
      </c>
      <c r="W4912" s="161" t="s">
        <v>12</v>
      </c>
      <c r="X4912" s="161" t="s">
        <v>13</v>
      </c>
      <c r="Y4912" s="169">
        <v>6281</v>
      </c>
      <c r="Z4912" s="169">
        <v>9231103</v>
      </c>
      <c r="AA4912" s="166">
        <v>0.3746938775510204</v>
      </c>
      <c r="AB4912" s="158" t="s">
        <v>1462</v>
      </c>
      <c r="AC4912" s="168" t="s">
        <v>3250</v>
      </c>
    </row>
    <row r="4913" spans="1:29" x14ac:dyDescent="0.3">
      <c r="A4913" s="156" t="s">
        <v>2985</v>
      </c>
      <c r="B4913" s="157">
        <v>1</v>
      </c>
      <c r="C4913" s="158" t="s">
        <v>1466</v>
      </c>
      <c r="D4913" s="158" t="s">
        <v>283</v>
      </c>
      <c r="E4913" s="156" t="s">
        <v>2723</v>
      </c>
      <c r="F4913" s="159" t="s">
        <v>454</v>
      </c>
      <c r="G4913" s="158" t="s">
        <v>455</v>
      </c>
      <c r="H4913" s="160">
        <v>44180</v>
      </c>
      <c r="I4913" s="160">
        <v>44448</v>
      </c>
      <c r="J4913" s="161" t="s">
        <v>2202</v>
      </c>
      <c r="K4913" s="162" t="s">
        <v>1460</v>
      </c>
      <c r="L4913" s="163" t="s">
        <v>1509</v>
      </c>
      <c r="M4913" s="171">
        <v>0</v>
      </c>
      <c r="N4913" s="164">
        <v>500</v>
      </c>
      <c r="O4913" s="162" t="s">
        <v>2395</v>
      </c>
      <c r="P4913" s="160">
        <v>44448</v>
      </c>
      <c r="Q4913" s="162" t="s">
        <v>2392</v>
      </c>
      <c r="R4913" s="164">
        <v>500</v>
      </c>
      <c r="S4913" s="163" t="s">
        <v>1184</v>
      </c>
      <c r="T4913" s="163"/>
      <c r="U4913" s="161" t="s">
        <v>10</v>
      </c>
      <c r="V4913" s="161" t="s">
        <v>11</v>
      </c>
      <c r="W4913" s="161" t="s">
        <v>12</v>
      </c>
      <c r="X4913" s="161" t="s">
        <v>13</v>
      </c>
      <c r="Y4913" s="165">
        <v>6281</v>
      </c>
      <c r="Z4913" s="165">
        <v>9231103</v>
      </c>
      <c r="AA4913" s="166">
        <v>2.0408163265306121E-2</v>
      </c>
      <c r="AB4913" s="167" t="s">
        <v>1462</v>
      </c>
      <c r="AC4913" s="168" t="s">
        <v>3250</v>
      </c>
    </row>
    <row r="4914" spans="1:29" x14ac:dyDescent="0.3">
      <c r="A4914" s="156" t="s">
        <v>2985</v>
      </c>
      <c r="B4914" s="157">
        <v>1</v>
      </c>
      <c r="C4914" s="158" t="s">
        <v>1466</v>
      </c>
      <c r="D4914" s="158" t="s">
        <v>283</v>
      </c>
      <c r="E4914" s="156" t="s">
        <v>2723</v>
      </c>
      <c r="F4914" s="159" t="s">
        <v>454</v>
      </c>
      <c r="G4914" s="158" t="s">
        <v>455</v>
      </c>
      <c r="H4914" s="160">
        <v>44180</v>
      </c>
      <c r="I4914" s="160">
        <v>44452</v>
      </c>
      <c r="J4914" s="161" t="s">
        <v>979</v>
      </c>
      <c r="K4914" s="162"/>
      <c r="L4914" s="163" t="s">
        <v>1509</v>
      </c>
      <c r="M4914" s="171">
        <v>0</v>
      </c>
      <c r="N4914" s="164">
        <v>2570</v>
      </c>
      <c r="O4914" s="162" t="s">
        <v>2193</v>
      </c>
      <c r="P4914" s="160">
        <v>44452</v>
      </c>
      <c r="Q4914" s="162" t="s">
        <v>2396</v>
      </c>
      <c r="R4914" s="164">
        <v>2570</v>
      </c>
      <c r="S4914" s="163" t="s">
        <v>1184</v>
      </c>
      <c r="T4914" s="163"/>
      <c r="U4914" s="161" t="s">
        <v>10</v>
      </c>
      <c r="V4914" s="161" t="s">
        <v>11</v>
      </c>
      <c r="W4914" s="161" t="s">
        <v>12</v>
      </c>
      <c r="X4914" s="161" t="s">
        <v>13</v>
      </c>
      <c r="Y4914" s="165">
        <v>6281</v>
      </c>
      <c r="Z4914" s="165">
        <v>9231103</v>
      </c>
      <c r="AA4914" s="166">
        <v>0.10489795918367346</v>
      </c>
      <c r="AB4914" s="167" t="s">
        <v>1462</v>
      </c>
      <c r="AC4914" s="168" t="s">
        <v>3250</v>
      </c>
    </row>
    <row r="4915" spans="1:29" x14ac:dyDescent="0.3">
      <c r="A4915" s="156" t="s">
        <v>3019</v>
      </c>
      <c r="B4915" s="157">
        <v>2</v>
      </c>
      <c r="C4915" s="156" t="s">
        <v>1466</v>
      </c>
      <c r="D4915" s="158" t="s">
        <v>285</v>
      </c>
      <c r="E4915" s="156" t="s">
        <v>2723</v>
      </c>
      <c r="F4915" s="159" t="s">
        <v>454</v>
      </c>
      <c r="G4915" s="156" t="s">
        <v>455</v>
      </c>
      <c r="H4915" s="160">
        <v>44209</v>
      </c>
      <c r="I4915" s="160">
        <v>44236</v>
      </c>
      <c r="J4915" s="161" t="s">
        <v>979</v>
      </c>
      <c r="K4915" s="162"/>
      <c r="L4915" s="163" t="s">
        <v>1522</v>
      </c>
      <c r="M4915" s="171">
        <v>0</v>
      </c>
      <c r="N4915" s="164">
        <v>6120</v>
      </c>
      <c r="O4915" s="158" t="s">
        <v>1623</v>
      </c>
      <c r="P4915" s="160">
        <v>44236</v>
      </c>
      <c r="Q4915" s="162" t="s">
        <v>1618</v>
      </c>
      <c r="R4915" s="164">
        <v>6120</v>
      </c>
      <c r="S4915" s="158" t="s">
        <v>1526</v>
      </c>
      <c r="T4915" s="163"/>
      <c r="U4915" s="161" t="s">
        <v>10</v>
      </c>
      <c r="V4915" s="161" t="s">
        <v>11</v>
      </c>
      <c r="W4915" s="161" t="s">
        <v>12</v>
      </c>
      <c r="X4915" s="161" t="s">
        <v>13</v>
      </c>
      <c r="Y4915" s="169">
        <v>6281</v>
      </c>
      <c r="Z4915" s="165">
        <v>9381103</v>
      </c>
      <c r="AA4915" s="166">
        <v>0.49959183673469387</v>
      </c>
      <c r="AB4915" s="158" t="s">
        <v>1515</v>
      </c>
      <c r="AC4915" s="168" t="s">
        <v>3335</v>
      </c>
    </row>
    <row r="4916" spans="1:29" x14ac:dyDescent="0.3">
      <c r="A4916" s="156" t="s">
        <v>3019</v>
      </c>
      <c r="B4916" s="157">
        <v>2</v>
      </c>
      <c r="C4916" s="156" t="s">
        <v>1466</v>
      </c>
      <c r="D4916" s="158" t="s">
        <v>285</v>
      </c>
      <c r="E4916" s="156" t="s">
        <v>2723</v>
      </c>
      <c r="F4916" s="159" t="s">
        <v>454</v>
      </c>
      <c r="G4916" s="156" t="s">
        <v>455</v>
      </c>
      <c r="H4916" s="160">
        <v>44209</v>
      </c>
      <c r="I4916" s="160">
        <v>44305</v>
      </c>
      <c r="J4916" s="161" t="s">
        <v>979</v>
      </c>
      <c r="K4916" s="162"/>
      <c r="L4916" s="163" t="s">
        <v>1522</v>
      </c>
      <c r="M4916" s="171">
        <v>0</v>
      </c>
      <c r="N4916" s="164">
        <v>3060</v>
      </c>
      <c r="O4916" s="162" t="s">
        <v>1909</v>
      </c>
      <c r="P4916" s="160">
        <v>44305</v>
      </c>
      <c r="Q4916" s="162" t="s">
        <v>1896</v>
      </c>
      <c r="R4916" s="164">
        <v>3060</v>
      </c>
      <c r="S4916" s="162" t="s">
        <v>1526</v>
      </c>
      <c r="T4916" s="163"/>
      <c r="U4916" s="161" t="s">
        <v>10</v>
      </c>
      <c r="V4916" s="161" t="s">
        <v>11</v>
      </c>
      <c r="W4916" s="161" t="s">
        <v>12</v>
      </c>
      <c r="X4916" s="161" t="s">
        <v>13</v>
      </c>
      <c r="Y4916" s="169">
        <v>6281</v>
      </c>
      <c r="Z4916" s="169">
        <v>9381103</v>
      </c>
      <c r="AA4916" s="166">
        <v>0.24979591836734694</v>
      </c>
      <c r="AB4916" s="158" t="s">
        <v>1515</v>
      </c>
      <c r="AC4916" s="168" t="s">
        <v>3335</v>
      </c>
    </row>
    <row r="4917" spans="1:29" x14ac:dyDescent="0.3">
      <c r="A4917" s="156" t="s">
        <v>3019</v>
      </c>
      <c r="B4917" s="157">
        <v>2</v>
      </c>
      <c r="C4917" s="156" t="s">
        <v>1466</v>
      </c>
      <c r="D4917" s="158" t="s">
        <v>285</v>
      </c>
      <c r="E4917" s="156" t="s">
        <v>2723</v>
      </c>
      <c r="F4917" s="159" t="s">
        <v>454</v>
      </c>
      <c r="G4917" s="156" t="s">
        <v>455</v>
      </c>
      <c r="H4917" s="160">
        <v>44209</v>
      </c>
      <c r="I4917" s="160">
        <v>44452</v>
      </c>
      <c r="J4917" s="161" t="s">
        <v>979</v>
      </c>
      <c r="K4917" s="162"/>
      <c r="L4917" s="163" t="s">
        <v>1522</v>
      </c>
      <c r="M4917" s="171">
        <v>0</v>
      </c>
      <c r="N4917" s="164">
        <v>2570</v>
      </c>
      <c r="O4917" s="162" t="s">
        <v>2194</v>
      </c>
      <c r="P4917" s="160">
        <v>44452</v>
      </c>
      <c r="Q4917" s="162" t="s">
        <v>2396</v>
      </c>
      <c r="R4917" s="164">
        <v>2570</v>
      </c>
      <c r="S4917" s="163" t="s">
        <v>1526</v>
      </c>
      <c r="T4917" s="163"/>
      <c r="U4917" s="161" t="s">
        <v>10</v>
      </c>
      <c r="V4917" s="161" t="s">
        <v>11</v>
      </c>
      <c r="W4917" s="161" t="s">
        <v>12</v>
      </c>
      <c r="X4917" s="161" t="s">
        <v>13</v>
      </c>
      <c r="Y4917" s="169">
        <v>6281</v>
      </c>
      <c r="Z4917" s="169">
        <v>9381103</v>
      </c>
      <c r="AA4917" s="166">
        <v>0.20979591836734693</v>
      </c>
      <c r="AB4917" s="156" t="s">
        <v>1515</v>
      </c>
      <c r="AC4917" s="168" t="s">
        <v>3335</v>
      </c>
    </row>
    <row r="4918" spans="1:29" x14ac:dyDescent="0.3">
      <c r="A4918" s="156" t="s">
        <v>3019</v>
      </c>
      <c r="B4918" s="157">
        <v>2</v>
      </c>
      <c r="C4918" s="158" t="s">
        <v>1466</v>
      </c>
      <c r="D4918" s="158" t="s">
        <v>285</v>
      </c>
      <c r="E4918" s="156" t="s">
        <v>2723</v>
      </c>
      <c r="F4918" s="159" t="s">
        <v>454</v>
      </c>
      <c r="G4918" s="158" t="s">
        <v>455</v>
      </c>
      <c r="H4918" s="160">
        <v>44209</v>
      </c>
      <c r="I4918" s="160">
        <v>44701</v>
      </c>
      <c r="J4918" s="161" t="s">
        <v>2202</v>
      </c>
      <c r="K4918" s="162" t="s">
        <v>1514</v>
      </c>
      <c r="L4918" s="163" t="s">
        <v>1522</v>
      </c>
      <c r="M4918" s="171">
        <v>0</v>
      </c>
      <c r="N4918" s="164">
        <v>500</v>
      </c>
      <c r="O4918" s="162" t="s">
        <v>2625</v>
      </c>
      <c r="P4918" s="160">
        <v>44701</v>
      </c>
      <c r="Q4918" s="162" t="s">
        <v>2622</v>
      </c>
      <c r="R4918" s="164">
        <v>500</v>
      </c>
      <c r="S4918" s="163" t="s">
        <v>1526</v>
      </c>
      <c r="T4918" s="163"/>
      <c r="U4918" s="161" t="s">
        <v>10</v>
      </c>
      <c r="V4918" s="161" t="s">
        <v>11</v>
      </c>
      <c r="W4918" s="161" t="s">
        <v>12</v>
      </c>
      <c r="X4918" s="161" t="s">
        <v>13</v>
      </c>
      <c r="Y4918" s="169">
        <v>6281</v>
      </c>
      <c r="Z4918" s="169">
        <v>9381103</v>
      </c>
      <c r="AA4918" s="166">
        <v>4.0816326530612242E-2</v>
      </c>
      <c r="AB4918" s="158" t="s">
        <v>1515</v>
      </c>
      <c r="AC4918" s="168" t="s">
        <v>3335</v>
      </c>
    </row>
    <row r="4919" spans="1:29" x14ac:dyDescent="0.3">
      <c r="A4919" s="156" t="s">
        <v>2953</v>
      </c>
      <c r="B4919" s="157">
        <v>4</v>
      </c>
      <c r="C4919" s="158" t="s">
        <v>1466</v>
      </c>
      <c r="D4919" s="158" t="s">
        <v>418</v>
      </c>
      <c r="E4919" s="156" t="s">
        <v>2723</v>
      </c>
      <c r="F4919" s="159" t="s">
        <v>454</v>
      </c>
      <c r="G4919" s="158" t="s">
        <v>455</v>
      </c>
      <c r="H4919" s="160">
        <v>44210</v>
      </c>
      <c r="I4919" s="160">
        <v>44488</v>
      </c>
      <c r="J4919" s="161" t="s">
        <v>2202</v>
      </c>
      <c r="K4919" s="162" t="s">
        <v>1516</v>
      </c>
      <c r="L4919" s="163" t="s">
        <v>1559</v>
      </c>
      <c r="M4919" s="171">
        <v>0</v>
      </c>
      <c r="N4919" s="164">
        <v>14350</v>
      </c>
      <c r="O4919" s="162" t="s">
        <v>2426</v>
      </c>
      <c r="P4919" s="160">
        <v>44488</v>
      </c>
      <c r="Q4919" s="162" t="s">
        <v>2427</v>
      </c>
      <c r="R4919" s="164">
        <v>14350</v>
      </c>
      <c r="S4919" s="163" t="s">
        <v>6152</v>
      </c>
      <c r="T4919" s="163"/>
      <c r="U4919" s="161" t="s">
        <v>10</v>
      </c>
      <c r="V4919" s="161" t="s">
        <v>11</v>
      </c>
      <c r="W4919" s="161" t="s">
        <v>12</v>
      </c>
      <c r="X4919" s="161" t="s">
        <v>13</v>
      </c>
      <c r="Y4919" s="169">
        <v>6281</v>
      </c>
      <c r="Z4919" s="169">
        <v>9091103</v>
      </c>
      <c r="AA4919" s="166">
        <v>0.5</v>
      </c>
      <c r="AB4919" s="167" t="s">
        <v>1517</v>
      </c>
      <c r="AC4919" s="168" t="s">
        <v>3195</v>
      </c>
    </row>
    <row r="4920" spans="1:29" x14ac:dyDescent="0.3">
      <c r="A4920" s="156" t="s">
        <v>2976</v>
      </c>
      <c r="B4920" s="157">
        <v>4</v>
      </c>
      <c r="C4920" s="158" t="s">
        <v>1466</v>
      </c>
      <c r="D4920" s="158" t="s">
        <v>135</v>
      </c>
      <c r="E4920" s="156" t="s">
        <v>2723</v>
      </c>
      <c r="F4920" s="158" t="s">
        <v>454</v>
      </c>
      <c r="G4920" s="158" t="s">
        <v>455</v>
      </c>
      <c r="H4920" s="160">
        <v>44210</v>
      </c>
      <c r="I4920" s="160">
        <v>44488</v>
      </c>
      <c r="J4920" s="161" t="s">
        <v>2202</v>
      </c>
      <c r="K4920" s="162" t="s">
        <v>1516</v>
      </c>
      <c r="L4920" s="158" t="s">
        <v>1559</v>
      </c>
      <c r="M4920" s="171">
        <v>0</v>
      </c>
      <c r="N4920" s="171">
        <v>14350</v>
      </c>
      <c r="O4920" s="162" t="s">
        <v>2428</v>
      </c>
      <c r="P4920" s="160">
        <v>44488</v>
      </c>
      <c r="Q4920" s="162" t="s">
        <v>2427</v>
      </c>
      <c r="R4920" s="171">
        <v>14350</v>
      </c>
      <c r="S4920" s="162" t="s">
        <v>643</v>
      </c>
      <c r="T4920" s="156"/>
      <c r="U4920" s="161" t="s">
        <v>10</v>
      </c>
      <c r="V4920" s="161" t="s">
        <v>11</v>
      </c>
      <c r="W4920" s="161" t="s">
        <v>12</v>
      </c>
      <c r="X4920" s="161" t="s">
        <v>13</v>
      </c>
      <c r="Y4920" s="165">
        <v>6281</v>
      </c>
      <c r="Z4920" s="165">
        <v>9201103</v>
      </c>
      <c r="AA4920" s="166">
        <v>0.5</v>
      </c>
      <c r="AB4920" s="158" t="s">
        <v>1518</v>
      </c>
      <c r="AC4920" s="168" t="s">
        <v>3235</v>
      </c>
    </row>
    <row r="4921" spans="1:29" x14ac:dyDescent="0.3">
      <c r="A4921" s="156" t="s">
        <v>3692</v>
      </c>
      <c r="B4921" s="157">
        <v>2</v>
      </c>
      <c r="C4921" s="158" t="s">
        <v>1466</v>
      </c>
      <c r="D4921" s="158" t="s">
        <v>130</v>
      </c>
      <c r="E4921" s="156" t="s">
        <v>2722</v>
      </c>
      <c r="F4921" s="159" t="s">
        <v>454</v>
      </c>
      <c r="G4921" s="158" t="s">
        <v>455</v>
      </c>
      <c r="H4921" s="160">
        <v>44896</v>
      </c>
      <c r="I4921" s="160">
        <v>44937</v>
      </c>
      <c r="J4921" s="161" t="s">
        <v>2671</v>
      </c>
      <c r="K4921" s="162"/>
      <c r="L4921" s="163" t="s">
        <v>4863</v>
      </c>
      <c r="M4921" s="171">
        <v>0</v>
      </c>
      <c r="N4921" s="164">
        <v>4505</v>
      </c>
      <c r="O4921" s="158" t="s">
        <v>4900</v>
      </c>
      <c r="P4921" s="160">
        <v>44937</v>
      </c>
      <c r="Q4921" s="162" t="s">
        <v>4901</v>
      </c>
      <c r="R4921" s="164">
        <v>4505</v>
      </c>
      <c r="S4921" s="158" t="s">
        <v>1571</v>
      </c>
      <c r="T4921" s="163"/>
      <c r="U4921" s="161" t="s">
        <v>10</v>
      </c>
      <c r="V4921" s="161" t="s">
        <v>11</v>
      </c>
      <c r="W4921" s="161" t="s">
        <v>12</v>
      </c>
      <c r="X4921" s="161" t="s">
        <v>13</v>
      </c>
      <c r="Y4921" s="169">
        <v>6281</v>
      </c>
      <c r="Z4921" s="169">
        <v>9121101</v>
      </c>
      <c r="AA4921" s="166">
        <v>2.1955260977630488E-2</v>
      </c>
      <c r="AB4921" s="158" t="s">
        <v>4878</v>
      </c>
      <c r="AC4921" s="168" t="s">
        <v>3197</v>
      </c>
    </row>
    <row r="4922" spans="1:29" x14ac:dyDescent="0.3">
      <c r="A4922" s="156" t="s">
        <v>3692</v>
      </c>
      <c r="B4922" s="157">
        <v>2</v>
      </c>
      <c r="C4922" s="156" t="s">
        <v>1466</v>
      </c>
      <c r="D4922" s="156" t="s">
        <v>130</v>
      </c>
      <c r="E4922" s="156" t="s">
        <v>2722</v>
      </c>
      <c r="F4922" s="159" t="s">
        <v>454</v>
      </c>
      <c r="G4922" s="156" t="s">
        <v>455</v>
      </c>
      <c r="H4922" s="160">
        <v>44896</v>
      </c>
      <c r="I4922" s="160">
        <v>44951</v>
      </c>
      <c r="J4922" s="161" t="s">
        <v>2671</v>
      </c>
      <c r="K4922" s="173"/>
      <c r="L4922" s="158" t="s">
        <v>4863</v>
      </c>
      <c r="M4922" s="171">
        <v>0</v>
      </c>
      <c r="N4922" s="171">
        <v>4080</v>
      </c>
      <c r="O4922" s="162" t="s">
        <v>4983</v>
      </c>
      <c r="P4922" s="160">
        <v>44951</v>
      </c>
      <c r="Q4922" s="162" t="s">
        <v>4984</v>
      </c>
      <c r="R4922" s="164">
        <v>4080</v>
      </c>
      <c r="S4922" s="162" t="s">
        <v>1571</v>
      </c>
      <c r="T4922" s="163"/>
      <c r="U4922" s="161" t="s">
        <v>10</v>
      </c>
      <c r="V4922" s="161" t="s">
        <v>11</v>
      </c>
      <c r="W4922" s="161" t="s">
        <v>12</v>
      </c>
      <c r="X4922" s="161" t="s">
        <v>13</v>
      </c>
      <c r="Y4922" s="169">
        <v>6281</v>
      </c>
      <c r="Z4922" s="169">
        <v>9121101</v>
      </c>
      <c r="AA4922" s="166">
        <v>1.9884009942004972E-2</v>
      </c>
      <c r="AB4922" s="156" t="s">
        <v>4878</v>
      </c>
      <c r="AC4922" s="168" t="s">
        <v>3197</v>
      </c>
    </row>
    <row r="4923" spans="1:29" x14ac:dyDescent="0.3">
      <c r="A4923" s="156" t="s">
        <v>3692</v>
      </c>
      <c r="B4923" s="157">
        <v>2</v>
      </c>
      <c r="C4923" s="156" t="s">
        <v>1466</v>
      </c>
      <c r="D4923" s="156" t="s">
        <v>130</v>
      </c>
      <c r="E4923" s="156" t="s">
        <v>2722</v>
      </c>
      <c r="F4923" s="156" t="s">
        <v>454</v>
      </c>
      <c r="G4923" s="158" t="s">
        <v>455</v>
      </c>
      <c r="H4923" s="160">
        <v>44896</v>
      </c>
      <c r="I4923" s="160">
        <v>44992</v>
      </c>
      <c r="J4923" s="161" t="s">
        <v>2671</v>
      </c>
      <c r="K4923" s="158"/>
      <c r="L4923" s="156" t="s">
        <v>4863</v>
      </c>
      <c r="M4923" s="171">
        <v>0</v>
      </c>
      <c r="N4923" s="170">
        <v>3570</v>
      </c>
      <c r="O4923" s="162" t="s">
        <v>5041</v>
      </c>
      <c r="P4923" s="160">
        <v>44992</v>
      </c>
      <c r="Q4923" s="162" t="s">
        <v>5042</v>
      </c>
      <c r="R4923" s="178">
        <v>3570</v>
      </c>
      <c r="S4923" s="158" t="s">
        <v>1571</v>
      </c>
      <c r="T4923" s="162"/>
      <c r="U4923" s="161" t="s">
        <v>10</v>
      </c>
      <c r="V4923" s="161" t="s">
        <v>11</v>
      </c>
      <c r="W4923" s="161" t="s">
        <v>12</v>
      </c>
      <c r="X4923" s="161" t="s">
        <v>13</v>
      </c>
      <c r="Y4923" s="165">
        <v>6281</v>
      </c>
      <c r="Z4923" s="165">
        <v>9121101</v>
      </c>
      <c r="AA4923" s="166">
        <v>1.7398508699254349E-2</v>
      </c>
      <c r="AB4923" s="162" t="s">
        <v>4878</v>
      </c>
      <c r="AC4923" s="168" t="s">
        <v>3197</v>
      </c>
    </row>
    <row r="4924" spans="1:29" x14ac:dyDescent="0.3">
      <c r="A4924" s="156" t="s">
        <v>3692</v>
      </c>
      <c r="B4924" s="157">
        <v>2</v>
      </c>
      <c r="C4924" s="158" t="s">
        <v>1466</v>
      </c>
      <c r="D4924" s="158" t="s">
        <v>130</v>
      </c>
      <c r="E4924" s="156" t="s">
        <v>2722</v>
      </c>
      <c r="F4924" s="159" t="s">
        <v>454</v>
      </c>
      <c r="G4924" s="156" t="s">
        <v>455</v>
      </c>
      <c r="H4924" s="160">
        <v>44896</v>
      </c>
      <c r="I4924" s="160">
        <v>45015</v>
      </c>
      <c r="J4924" s="161" t="s">
        <v>2671</v>
      </c>
      <c r="K4924" s="162"/>
      <c r="L4924" s="158" t="s">
        <v>4863</v>
      </c>
      <c r="M4924" s="171">
        <v>0</v>
      </c>
      <c r="N4924" s="164">
        <v>3230</v>
      </c>
      <c r="O4924" s="162" t="s">
        <v>5066</v>
      </c>
      <c r="P4924" s="160">
        <v>45015</v>
      </c>
      <c r="Q4924" s="162" t="s">
        <v>5067</v>
      </c>
      <c r="R4924" s="164">
        <v>3230</v>
      </c>
      <c r="S4924" s="158" t="s">
        <v>1571</v>
      </c>
      <c r="T4924" s="163"/>
      <c r="U4924" s="161" t="s">
        <v>10</v>
      </c>
      <c r="V4924" s="161" t="s">
        <v>11</v>
      </c>
      <c r="W4924" s="161" t="s">
        <v>12</v>
      </c>
      <c r="X4924" s="161" t="s">
        <v>13</v>
      </c>
      <c r="Y4924" s="169">
        <v>6281</v>
      </c>
      <c r="Z4924" s="169">
        <v>9121101</v>
      </c>
      <c r="AA4924" s="166">
        <v>1.5741507870753936E-2</v>
      </c>
      <c r="AB4924" s="163" t="s">
        <v>4878</v>
      </c>
      <c r="AC4924" s="168" t="s">
        <v>3197</v>
      </c>
    </row>
    <row r="4925" spans="1:29" x14ac:dyDescent="0.3">
      <c r="A4925" s="156" t="s">
        <v>3692</v>
      </c>
      <c r="B4925" s="157">
        <v>2</v>
      </c>
      <c r="C4925" s="158" t="s">
        <v>1466</v>
      </c>
      <c r="D4925" s="158" t="s">
        <v>130</v>
      </c>
      <c r="E4925" s="156" t="s">
        <v>2722</v>
      </c>
      <c r="F4925" s="159" t="s">
        <v>454</v>
      </c>
      <c r="G4925" s="158" t="s">
        <v>455</v>
      </c>
      <c r="H4925" s="160">
        <v>44896</v>
      </c>
      <c r="I4925" s="160">
        <v>45064</v>
      </c>
      <c r="J4925" s="161" t="s">
        <v>2671</v>
      </c>
      <c r="K4925" s="162"/>
      <c r="L4925" s="163" t="s">
        <v>4863</v>
      </c>
      <c r="M4925" s="171">
        <v>0</v>
      </c>
      <c r="N4925" s="164">
        <v>3910</v>
      </c>
      <c r="O4925" s="162" t="s">
        <v>5206</v>
      </c>
      <c r="P4925" s="160">
        <v>45064</v>
      </c>
      <c r="Q4925" s="162" t="s">
        <v>5205</v>
      </c>
      <c r="R4925" s="164">
        <v>3910</v>
      </c>
      <c r="S4925" s="158" t="s">
        <v>1571</v>
      </c>
      <c r="T4925" s="163"/>
      <c r="U4925" s="161" t="s">
        <v>10</v>
      </c>
      <c r="V4925" s="161" t="s">
        <v>11</v>
      </c>
      <c r="W4925" s="161" t="s">
        <v>12</v>
      </c>
      <c r="X4925" s="161" t="s">
        <v>13</v>
      </c>
      <c r="Y4925" s="169">
        <v>6281</v>
      </c>
      <c r="Z4925" s="169">
        <v>9121101</v>
      </c>
      <c r="AA4925" s="166">
        <v>1.9055509527754765E-2</v>
      </c>
      <c r="AB4925" s="167" t="s">
        <v>4878</v>
      </c>
      <c r="AC4925" s="168" t="s">
        <v>3197</v>
      </c>
    </row>
    <row r="4926" spans="1:29" x14ac:dyDescent="0.3">
      <c r="A4926" s="156" t="s">
        <v>3692</v>
      </c>
      <c r="B4926" s="157">
        <v>2</v>
      </c>
      <c r="C4926" s="156" t="s">
        <v>1466</v>
      </c>
      <c r="D4926" s="156" t="s">
        <v>130</v>
      </c>
      <c r="E4926" s="156" t="s">
        <v>2722</v>
      </c>
      <c r="F4926" s="159" t="s">
        <v>454</v>
      </c>
      <c r="G4926" s="156" t="s">
        <v>455</v>
      </c>
      <c r="H4926" s="160">
        <v>44896</v>
      </c>
      <c r="I4926" s="160">
        <v>45064</v>
      </c>
      <c r="J4926" s="161" t="s">
        <v>2671</v>
      </c>
      <c r="K4926" s="162"/>
      <c r="L4926" s="163" t="s">
        <v>4863</v>
      </c>
      <c r="M4926" s="171">
        <v>0</v>
      </c>
      <c r="N4926" s="164">
        <v>3400</v>
      </c>
      <c r="O4926" s="162" t="s">
        <v>5204</v>
      </c>
      <c r="P4926" s="160">
        <v>45064</v>
      </c>
      <c r="Q4926" s="162" t="s">
        <v>5205</v>
      </c>
      <c r="R4926" s="164">
        <v>3400</v>
      </c>
      <c r="S4926" s="162" t="s">
        <v>1571</v>
      </c>
      <c r="T4926" s="163"/>
      <c r="U4926" s="161" t="s">
        <v>10</v>
      </c>
      <c r="V4926" s="161" t="s">
        <v>11</v>
      </c>
      <c r="W4926" s="161" t="s">
        <v>12</v>
      </c>
      <c r="X4926" s="161" t="s">
        <v>13</v>
      </c>
      <c r="Y4926" s="169">
        <v>6281</v>
      </c>
      <c r="Z4926" s="169">
        <v>9121101</v>
      </c>
      <c r="AA4926" s="166">
        <v>1.6570008285004142E-2</v>
      </c>
      <c r="AB4926" s="158" t="s">
        <v>4878</v>
      </c>
      <c r="AC4926" s="168" t="s">
        <v>3197</v>
      </c>
    </row>
    <row r="4927" spans="1:29" x14ac:dyDescent="0.3">
      <c r="A4927" s="156" t="s">
        <v>3692</v>
      </c>
      <c r="B4927" s="157">
        <v>2</v>
      </c>
      <c r="C4927" s="158" t="s">
        <v>1466</v>
      </c>
      <c r="D4927" s="158" t="s">
        <v>130</v>
      </c>
      <c r="E4927" s="156" t="s">
        <v>2722</v>
      </c>
      <c r="F4927" s="159" t="s">
        <v>454</v>
      </c>
      <c r="G4927" s="158" t="s">
        <v>455</v>
      </c>
      <c r="H4927" s="160">
        <v>44896</v>
      </c>
      <c r="I4927" s="160">
        <v>45125</v>
      </c>
      <c r="J4927" s="161" t="s">
        <v>2671</v>
      </c>
      <c r="K4927" s="162"/>
      <c r="L4927" s="163" t="s">
        <v>4863</v>
      </c>
      <c r="M4927" s="171">
        <v>0</v>
      </c>
      <c r="N4927" s="164">
        <v>3740</v>
      </c>
      <c r="O4927" s="162" t="s">
        <v>5336</v>
      </c>
      <c r="P4927" s="160">
        <v>45125</v>
      </c>
      <c r="Q4927" s="162" t="s">
        <v>5327</v>
      </c>
      <c r="R4927" s="164">
        <v>3740</v>
      </c>
      <c r="S4927" s="163" t="s">
        <v>1571</v>
      </c>
      <c r="T4927" s="163"/>
      <c r="U4927" s="161" t="s">
        <v>10</v>
      </c>
      <c r="V4927" s="161" t="s">
        <v>11</v>
      </c>
      <c r="W4927" s="161" t="s">
        <v>12</v>
      </c>
      <c r="X4927" s="161" t="s">
        <v>13</v>
      </c>
      <c r="Y4927" s="165">
        <v>6281</v>
      </c>
      <c r="Z4927" s="165">
        <v>9121101</v>
      </c>
      <c r="AA4927" s="166">
        <v>1.8227009113504555E-2</v>
      </c>
      <c r="AB4927" s="167" t="s">
        <v>4878</v>
      </c>
      <c r="AC4927" s="168" t="s">
        <v>3197</v>
      </c>
    </row>
    <row r="4928" spans="1:29" x14ac:dyDescent="0.3">
      <c r="A4928" s="156" t="s">
        <v>3692</v>
      </c>
      <c r="B4928" s="157">
        <v>2</v>
      </c>
      <c r="C4928" s="156" t="s">
        <v>1466</v>
      </c>
      <c r="D4928" s="156" t="s">
        <v>130</v>
      </c>
      <c r="E4928" s="156" t="s">
        <v>2722</v>
      </c>
      <c r="F4928" s="156" t="s">
        <v>454</v>
      </c>
      <c r="G4928" s="158" t="s">
        <v>455</v>
      </c>
      <c r="H4928" s="160">
        <v>44896</v>
      </c>
      <c r="I4928" s="160">
        <v>45126</v>
      </c>
      <c r="J4928" s="161" t="s">
        <v>2671</v>
      </c>
      <c r="K4928" s="162"/>
      <c r="L4928" s="156" t="s">
        <v>4863</v>
      </c>
      <c r="M4928" s="171">
        <v>0</v>
      </c>
      <c r="N4928" s="170">
        <v>3740</v>
      </c>
      <c r="O4928" s="162" t="s">
        <v>5337</v>
      </c>
      <c r="P4928" s="160">
        <v>45126</v>
      </c>
      <c r="Q4928" s="162" t="s">
        <v>5338</v>
      </c>
      <c r="R4928" s="171">
        <v>3740</v>
      </c>
      <c r="S4928" s="158" t="s">
        <v>1571</v>
      </c>
      <c r="T4928" s="162"/>
      <c r="U4928" s="161" t="s">
        <v>10</v>
      </c>
      <c r="V4928" s="161" t="s">
        <v>11</v>
      </c>
      <c r="W4928" s="161" t="s">
        <v>12</v>
      </c>
      <c r="X4928" s="161" t="s">
        <v>13</v>
      </c>
      <c r="Y4928" s="165">
        <v>6281</v>
      </c>
      <c r="Z4928" s="165">
        <v>9121101</v>
      </c>
      <c r="AA4928" s="166">
        <v>1.8227009113504555E-2</v>
      </c>
      <c r="AB4928" s="183" t="s">
        <v>4878</v>
      </c>
      <c r="AC4928" s="168" t="s">
        <v>3197</v>
      </c>
    </row>
    <row r="4929" spans="1:29" x14ac:dyDescent="0.3">
      <c r="A4929" s="156" t="s">
        <v>3692</v>
      </c>
      <c r="B4929" s="157">
        <v>2</v>
      </c>
      <c r="C4929" s="156" t="s">
        <v>1466</v>
      </c>
      <c r="D4929" s="158" t="s">
        <v>130</v>
      </c>
      <c r="E4929" s="156" t="s">
        <v>2722</v>
      </c>
      <c r="F4929" s="159" t="s">
        <v>454</v>
      </c>
      <c r="G4929" s="156" t="s">
        <v>455</v>
      </c>
      <c r="H4929" s="160">
        <v>44896</v>
      </c>
      <c r="I4929" s="160">
        <v>45201</v>
      </c>
      <c r="J4929" s="161" t="s">
        <v>5251</v>
      </c>
      <c r="K4929" s="162"/>
      <c r="L4929" s="156" t="s">
        <v>4863</v>
      </c>
      <c r="M4929" s="171">
        <v>0</v>
      </c>
      <c r="N4929" s="164">
        <v>5100</v>
      </c>
      <c r="O4929" s="162" t="s">
        <v>5526</v>
      </c>
      <c r="P4929" s="160">
        <v>45201</v>
      </c>
      <c r="Q4929" s="162" t="s">
        <v>5527</v>
      </c>
      <c r="R4929" s="164">
        <v>5100</v>
      </c>
      <c r="S4929" s="158" t="s">
        <v>1571</v>
      </c>
      <c r="T4929" s="163"/>
      <c r="U4929" s="161" t="s">
        <v>10</v>
      </c>
      <c r="V4929" s="161" t="s">
        <v>11</v>
      </c>
      <c r="W4929" s="161" t="s">
        <v>12</v>
      </c>
      <c r="X4929" s="161" t="s">
        <v>13</v>
      </c>
      <c r="Y4929" s="169">
        <v>6281</v>
      </c>
      <c r="Z4929" s="169">
        <v>9121101</v>
      </c>
      <c r="AA4929" s="166">
        <v>2.4855012427506214E-2</v>
      </c>
      <c r="AB4929" s="163" t="s">
        <v>4878</v>
      </c>
      <c r="AC4929" s="168" t="s">
        <v>3197</v>
      </c>
    </row>
    <row r="4930" spans="1:29" x14ac:dyDescent="0.3">
      <c r="A4930" s="156" t="s">
        <v>3692</v>
      </c>
      <c r="B4930" s="157">
        <v>2</v>
      </c>
      <c r="C4930" s="158" t="s">
        <v>1466</v>
      </c>
      <c r="D4930" s="163" t="s">
        <v>130</v>
      </c>
      <c r="E4930" s="156" t="s">
        <v>2722</v>
      </c>
      <c r="F4930" s="159" t="s">
        <v>454</v>
      </c>
      <c r="G4930" s="156" t="s">
        <v>455</v>
      </c>
      <c r="H4930" s="160">
        <v>44896</v>
      </c>
      <c r="I4930" s="160">
        <v>45268</v>
      </c>
      <c r="J4930" s="161" t="s">
        <v>5251</v>
      </c>
      <c r="K4930" s="162"/>
      <c r="L4930" s="163" t="s">
        <v>4863</v>
      </c>
      <c r="M4930" s="171">
        <v>0</v>
      </c>
      <c r="N4930" s="164">
        <v>7055</v>
      </c>
      <c r="O4930" s="162" t="s">
        <v>5593</v>
      </c>
      <c r="P4930" s="160">
        <v>45268</v>
      </c>
      <c r="Q4930" s="162" t="s">
        <v>5594</v>
      </c>
      <c r="R4930" s="164">
        <v>7055</v>
      </c>
      <c r="S4930" s="162" t="s">
        <v>1571</v>
      </c>
      <c r="T4930" s="163"/>
      <c r="U4930" s="161" t="s">
        <v>10</v>
      </c>
      <c r="V4930" s="161" t="s">
        <v>11</v>
      </c>
      <c r="W4930" s="161" t="s">
        <v>12</v>
      </c>
      <c r="X4930" s="161" t="s">
        <v>13</v>
      </c>
      <c r="Y4930" s="169">
        <v>6281</v>
      </c>
      <c r="Z4930" s="169">
        <v>9121101</v>
      </c>
      <c r="AA4930" s="166">
        <v>3.4382767191383598E-2</v>
      </c>
      <c r="AB4930" s="156" t="s">
        <v>4878</v>
      </c>
      <c r="AC4930" s="168" t="s">
        <v>3197</v>
      </c>
    </row>
    <row r="4931" spans="1:29" x14ac:dyDescent="0.3">
      <c r="A4931" s="156" t="s">
        <v>3692</v>
      </c>
      <c r="B4931" s="157">
        <v>2</v>
      </c>
      <c r="C4931" s="158" t="s">
        <v>1466</v>
      </c>
      <c r="D4931" s="158" t="s">
        <v>130</v>
      </c>
      <c r="E4931" s="156" t="s">
        <v>2722</v>
      </c>
      <c r="F4931" s="159" t="s">
        <v>454</v>
      </c>
      <c r="G4931" s="158" t="s">
        <v>455</v>
      </c>
      <c r="H4931" s="160">
        <v>44896</v>
      </c>
      <c r="I4931" s="160">
        <v>45268</v>
      </c>
      <c r="J4931" s="161" t="s">
        <v>5251</v>
      </c>
      <c r="K4931" s="162"/>
      <c r="L4931" s="163" t="s">
        <v>4863</v>
      </c>
      <c r="M4931" s="171">
        <v>0</v>
      </c>
      <c r="N4931" s="164">
        <v>5100</v>
      </c>
      <c r="O4931" s="162" t="s">
        <v>5595</v>
      </c>
      <c r="P4931" s="160">
        <v>45268</v>
      </c>
      <c r="Q4931" s="162" t="s">
        <v>5594</v>
      </c>
      <c r="R4931" s="164">
        <v>5100</v>
      </c>
      <c r="S4931" s="163" t="s">
        <v>1571</v>
      </c>
      <c r="T4931" s="163"/>
      <c r="U4931" s="161" t="s">
        <v>10</v>
      </c>
      <c r="V4931" s="161" t="s">
        <v>11</v>
      </c>
      <c r="W4931" s="161" t="s">
        <v>12</v>
      </c>
      <c r="X4931" s="161" t="s">
        <v>13</v>
      </c>
      <c r="Y4931" s="169">
        <v>6281</v>
      </c>
      <c r="Z4931" s="169">
        <v>9121101</v>
      </c>
      <c r="AA4931" s="166">
        <v>2.4855012427506214E-2</v>
      </c>
      <c r="AB4931" s="167" t="s">
        <v>4878</v>
      </c>
      <c r="AC4931" s="168" t="s">
        <v>3197</v>
      </c>
    </row>
    <row r="4932" spans="1:29" x14ac:dyDescent="0.3">
      <c r="A4932" s="156" t="s">
        <v>3692</v>
      </c>
      <c r="B4932" s="157">
        <v>2</v>
      </c>
      <c r="C4932" s="158" t="s">
        <v>1466</v>
      </c>
      <c r="D4932" s="158" t="s">
        <v>130</v>
      </c>
      <c r="E4932" s="156" t="s">
        <v>2722</v>
      </c>
      <c r="F4932" s="159" t="s">
        <v>454</v>
      </c>
      <c r="G4932" s="158" t="s">
        <v>455</v>
      </c>
      <c r="H4932" s="160">
        <v>44896</v>
      </c>
      <c r="I4932" s="160">
        <v>45315</v>
      </c>
      <c r="J4932" s="161" t="s">
        <v>5251</v>
      </c>
      <c r="K4932" s="162"/>
      <c r="L4932" s="163" t="s">
        <v>4863</v>
      </c>
      <c r="M4932" s="171">
        <v>0</v>
      </c>
      <c r="N4932" s="164">
        <v>5610</v>
      </c>
      <c r="O4932" s="162" t="s">
        <v>5699</v>
      </c>
      <c r="P4932" s="160">
        <v>45315</v>
      </c>
      <c r="Q4932" s="162" t="s">
        <v>5696</v>
      </c>
      <c r="R4932" s="164">
        <v>5610</v>
      </c>
      <c r="S4932" s="158" t="s">
        <v>1571</v>
      </c>
      <c r="T4932" s="163"/>
      <c r="U4932" s="161" t="s">
        <v>10</v>
      </c>
      <c r="V4932" s="161" t="s">
        <v>11</v>
      </c>
      <c r="W4932" s="161" t="s">
        <v>12</v>
      </c>
      <c r="X4932" s="161" t="s">
        <v>13</v>
      </c>
      <c r="Y4932" s="169">
        <v>6281</v>
      </c>
      <c r="Z4932" s="169">
        <v>9121101</v>
      </c>
      <c r="AA4932" s="166">
        <v>2.7340513670256836E-2</v>
      </c>
      <c r="AB4932" s="167" t="s">
        <v>4878</v>
      </c>
      <c r="AC4932" s="168" t="s">
        <v>3197</v>
      </c>
    </row>
    <row r="4933" spans="1:29" x14ac:dyDescent="0.3">
      <c r="A4933" s="156" t="s">
        <v>3692</v>
      </c>
      <c r="B4933" s="157">
        <v>2</v>
      </c>
      <c r="C4933" s="156" t="s">
        <v>1466</v>
      </c>
      <c r="D4933" s="158" t="s">
        <v>130</v>
      </c>
      <c r="E4933" s="156" t="s">
        <v>2722</v>
      </c>
      <c r="F4933" s="158" t="s">
        <v>454</v>
      </c>
      <c r="G4933" s="156" t="s">
        <v>455</v>
      </c>
      <c r="H4933" s="160">
        <v>44896</v>
      </c>
      <c r="I4933" s="160">
        <v>45315</v>
      </c>
      <c r="J4933" s="161" t="s">
        <v>5251</v>
      </c>
      <c r="K4933" s="162"/>
      <c r="L4933" s="163" t="s">
        <v>4863</v>
      </c>
      <c r="M4933" s="171">
        <v>0</v>
      </c>
      <c r="N4933" s="171">
        <v>2125</v>
      </c>
      <c r="O4933" s="162" t="s">
        <v>5700</v>
      </c>
      <c r="P4933" s="160">
        <v>45315</v>
      </c>
      <c r="Q4933" s="162" t="s">
        <v>5696</v>
      </c>
      <c r="R4933" s="171">
        <v>2125</v>
      </c>
      <c r="S4933" s="163" t="s">
        <v>1571</v>
      </c>
      <c r="T4933" s="162"/>
      <c r="U4933" s="161" t="s">
        <v>10</v>
      </c>
      <c r="V4933" s="161" t="s">
        <v>11</v>
      </c>
      <c r="W4933" s="161" t="s">
        <v>12</v>
      </c>
      <c r="X4933" s="161" t="s">
        <v>13</v>
      </c>
      <c r="Y4933" s="165">
        <v>6281</v>
      </c>
      <c r="Z4933" s="165">
        <v>9121101</v>
      </c>
      <c r="AA4933" s="166">
        <v>1.0356255178127589E-2</v>
      </c>
      <c r="AB4933" s="156" t="s">
        <v>4878</v>
      </c>
      <c r="AC4933" s="168" t="s">
        <v>3197</v>
      </c>
    </row>
    <row r="4934" spans="1:29" x14ac:dyDescent="0.3">
      <c r="A4934" s="156" t="s">
        <v>3692</v>
      </c>
      <c r="B4934" s="157">
        <v>2</v>
      </c>
      <c r="C4934" s="158" t="s">
        <v>1466</v>
      </c>
      <c r="D4934" s="158" t="s">
        <v>130</v>
      </c>
      <c r="E4934" s="156" t="s">
        <v>2722</v>
      </c>
      <c r="F4934" s="159" t="s">
        <v>454</v>
      </c>
      <c r="G4934" s="158" t="s">
        <v>455</v>
      </c>
      <c r="H4934" s="160">
        <v>44896</v>
      </c>
      <c r="I4934" s="160">
        <v>45315</v>
      </c>
      <c r="J4934" s="161" t="s">
        <v>5251</v>
      </c>
      <c r="K4934" s="162"/>
      <c r="L4934" s="163" t="s">
        <v>4863</v>
      </c>
      <c r="M4934" s="171">
        <v>0</v>
      </c>
      <c r="N4934" s="164">
        <v>1530</v>
      </c>
      <c r="O4934" s="162" t="s">
        <v>5701</v>
      </c>
      <c r="P4934" s="160">
        <v>45315</v>
      </c>
      <c r="Q4934" s="162" t="s">
        <v>5696</v>
      </c>
      <c r="R4934" s="164">
        <v>1530</v>
      </c>
      <c r="S4934" s="163" t="s">
        <v>1571</v>
      </c>
      <c r="T4934" s="163"/>
      <c r="U4934" s="161" t="s">
        <v>10</v>
      </c>
      <c r="V4934" s="161" t="s">
        <v>11</v>
      </c>
      <c r="W4934" s="161" t="s">
        <v>12</v>
      </c>
      <c r="X4934" s="161" t="s">
        <v>13</v>
      </c>
      <c r="Y4934" s="169">
        <v>6281</v>
      </c>
      <c r="Z4934" s="169">
        <v>9121101</v>
      </c>
      <c r="AA4934" s="166">
        <v>7.4565037282518639E-3</v>
      </c>
      <c r="AB4934" s="167" t="s">
        <v>4878</v>
      </c>
      <c r="AC4934" s="168" t="s">
        <v>3197</v>
      </c>
    </row>
    <row r="4935" spans="1:29" x14ac:dyDescent="0.3">
      <c r="A4935" s="156" t="s">
        <v>3692</v>
      </c>
      <c r="B4935" s="157">
        <v>2</v>
      </c>
      <c r="C4935" s="158" t="s">
        <v>1466</v>
      </c>
      <c r="D4935" s="158" t="s">
        <v>130</v>
      </c>
      <c r="E4935" s="156" t="s">
        <v>2722</v>
      </c>
      <c r="F4935" s="159" t="s">
        <v>454</v>
      </c>
      <c r="G4935" s="158" t="s">
        <v>455</v>
      </c>
      <c r="H4935" s="160">
        <v>44896</v>
      </c>
      <c r="I4935" s="160">
        <v>45359</v>
      </c>
      <c r="J4935" s="161" t="s">
        <v>5251</v>
      </c>
      <c r="K4935" s="162" t="s">
        <v>4847</v>
      </c>
      <c r="L4935" s="163" t="s">
        <v>4863</v>
      </c>
      <c r="M4935" s="171">
        <v>0</v>
      </c>
      <c r="N4935" s="164">
        <v>595</v>
      </c>
      <c r="O4935" s="162" t="s">
        <v>5961</v>
      </c>
      <c r="P4935" s="160">
        <v>45359</v>
      </c>
      <c r="Q4935" s="162" t="s">
        <v>5962</v>
      </c>
      <c r="R4935" s="164">
        <v>595</v>
      </c>
      <c r="S4935" s="163" t="s">
        <v>1571</v>
      </c>
      <c r="T4935" s="163"/>
      <c r="U4935" s="161" t="s">
        <v>10</v>
      </c>
      <c r="V4935" s="161" t="s">
        <v>11</v>
      </c>
      <c r="W4935" s="161" t="s">
        <v>12</v>
      </c>
      <c r="X4935" s="161" t="s">
        <v>13</v>
      </c>
      <c r="Y4935" s="169">
        <v>6281</v>
      </c>
      <c r="Z4935" s="169">
        <v>9121101</v>
      </c>
      <c r="AA4935" s="166">
        <v>2.8997514498757251E-3</v>
      </c>
      <c r="AB4935" s="163" t="s">
        <v>4878</v>
      </c>
      <c r="AC4935" s="168" t="s">
        <v>3197</v>
      </c>
    </row>
    <row r="4936" spans="1:29" x14ac:dyDescent="0.3">
      <c r="A4936" s="156" t="s">
        <v>4092</v>
      </c>
      <c r="B4936" s="157">
        <v>1</v>
      </c>
      <c r="C4936" s="158" t="s">
        <v>1466</v>
      </c>
      <c r="D4936" s="158" t="s">
        <v>235</v>
      </c>
      <c r="E4936" s="156" t="s">
        <v>2722</v>
      </c>
      <c r="F4936" s="159" t="s">
        <v>454</v>
      </c>
      <c r="G4936" s="158" t="s">
        <v>455</v>
      </c>
      <c r="H4936" s="160">
        <v>44896</v>
      </c>
      <c r="I4936" s="160">
        <v>44937</v>
      </c>
      <c r="J4936" s="161" t="s">
        <v>2671</v>
      </c>
      <c r="K4936" s="162"/>
      <c r="L4936" s="163" t="s">
        <v>4863</v>
      </c>
      <c r="M4936" s="171">
        <v>0</v>
      </c>
      <c r="N4936" s="164">
        <v>7140</v>
      </c>
      <c r="O4936" s="162" t="s">
        <v>4902</v>
      </c>
      <c r="P4936" s="160">
        <v>44937</v>
      </c>
      <c r="Q4936" s="162" t="s">
        <v>4901</v>
      </c>
      <c r="R4936" s="171">
        <v>7140</v>
      </c>
      <c r="S4936" s="163" t="s">
        <v>1572</v>
      </c>
      <c r="T4936" s="163"/>
      <c r="U4936" s="161" t="s">
        <v>10</v>
      </c>
      <c r="V4936" s="161" t="s">
        <v>11</v>
      </c>
      <c r="W4936" s="161" t="s">
        <v>12</v>
      </c>
      <c r="X4936" s="161" t="s">
        <v>13</v>
      </c>
      <c r="Y4936" s="165">
        <v>6281</v>
      </c>
      <c r="Z4936" s="165">
        <v>9241101</v>
      </c>
      <c r="AA4936" s="166">
        <v>3.4797017398508698E-2</v>
      </c>
      <c r="AB4936" s="167" t="s">
        <v>4879</v>
      </c>
      <c r="AC4936" s="168" t="s">
        <v>3252</v>
      </c>
    </row>
    <row r="4937" spans="1:29" x14ac:dyDescent="0.3">
      <c r="A4937" s="156" t="s">
        <v>4092</v>
      </c>
      <c r="B4937" s="157">
        <v>1</v>
      </c>
      <c r="C4937" s="158" t="s">
        <v>1466</v>
      </c>
      <c r="D4937" s="156" t="s">
        <v>235</v>
      </c>
      <c r="E4937" s="156" t="s">
        <v>2722</v>
      </c>
      <c r="F4937" s="159" t="s">
        <v>454</v>
      </c>
      <c r="G4937" s="156" t="s">
        <v>455</v>
      </c>
      <c r="H4937" s="160">
        <v>44896</v>
      </c>
      <c r="I4937" s="160">
        <v>44951</v>
      </c>
      <c r="J4937" s="161" t="s">
        <v>2671</v>
      </c>
      <c r="K4937" s="162"/>
      <c r="L4937" s="163" t="s">
        <v>4863</v>
      </c>
      <c r="M4937" s="171">
        <v>0</v>
      </c>
      <c r="N4937" s="164">
        <v>7140</v>
      </c>
      <c r="O4937" s="162" t="s">
        <v>4985</v>
      </c>
      <c r="P4937" s="160">
        <v>44951</v>
      </c>
      <c r="Q4937" s="162" t="s">
        <v>4984</v>
      </c>
      <c r="R4937" s="164">
        <v>7140</v>
      </c>
      <c r="S4937" s="162" t="s">
        <v>1572</v>
      </c>
      <c r="T4937" s="163"/>
      <c r="U4937" s="161" t="s">
        <v>10</v>
      </c>
      <c r="V4937" s="161" t="s">
        <v>11</v>
      </c>
      <c r="W4937" s="161" t="s">
        <v>12</v>
      </c>
      <c r="X4937" s="161" t="s">
        <v>13</v>
      </c>
      <c r="Y4937" s="169">
        <v>6281</v>
      </c>
      <c r="Z4937" s="169">
        <v>9241101</v>
      </c>
      <c r="AA4937" s="166">
        <v>3.4797017398508698E-2</v>
      </c>
      <c r="AB4937" s="158" t="s">
        <v>4879</v>
      </c>
      <c r="AC4937" s="168" t="s">
        <v>3252</v>
      </c>
    </row>
    <row r="4938" spans="1:29" x14ac:dyDescent="0.3">
      <c r="A4938" s="156" t="s">
        <v>4092</v>
      </c>
      <c r="B4938" s="157">
        <v>1</v>
      </c>
      <c r="C4938" s="158" t="s">
        <v>1466</v>
      </c>
      <c r="D4938" s="158" t="s">
        <v>235</v>
      </c>
      <c r="E4938" s="156" t="s">
        <v>2722</v>
      </c>
      <c r="F4938" s="159" t="s">
        <v>454</v>
      </c>
      <c r="G4938" s="156" t="s">
        <v>455</v>
      </c>
      <c r="H4938" s="160">
        <v>44896</v>
      </c>
      <c r="I4938" s="160">
        <v>44992</v>
      </c>
      <c r="J4938" s="161" t="s">
        <v>2671</v>
      </c>
      <c r="K4938" s="162"/>
      <c r="L4938" s="163" t="s">
        <v>4863</v>
      </c>
      <c r="M4938" s="171">
        <v>0</v>
      </c>
      <c r="N4938" s="164">
        <v>7140</v>
      </c>
      <c r="O4938" s="162" t="s">
        <v>5043</v>
      </c>
      <c r="P4938" s="160">
        <v>44992</v>
      </c>
      <c r="Q4938" s="162" t="s">
        <v>5042</v>
      </c>
      <c r="R4938" s="164">
        <v>7140</v>
      </c>
      <c r="S4938" s="162" t="s">
        <v>1572</v>
      </c>
      <c r="T4938" s="163"/>
      <c r="U4938" s="161" t="s">
        <v>10</v>
      </c>
      <c r="V4938" s="161" t="s">
        <v>11</v>
      </c>
      <c r="W4938" s="161" t="s">
        <v>12</v>
      </c>
      <c r="X4938" s="161" t="s">
        <v>13</v>
      </c>
      <c r="Y4938" s="169">
        <v>6281</v>
      </c>
      <c r="Z4938" s="169">
        <v>9241101</v>
      </c>
      <c r="AA4938" s="166">
        <v>3.4797017398508698E-2</v>
      </c>
      <c r="AB4938" s="158" t="s">
        <v>4879</v>
      </c>
      <c r="AC4938" s="168" t="s">
        <v>3252</v>
      </c>
    </row>
    <row r="4939" spans="1:29" x14ac:dyDescent="0.3">
      <c r="A4939" s="156" t="s">
        <v>4092</v>
      </c>
      <c r="B4939" s="157">
        <v>1</v>
      </c>
      <c r="C4939" s="158" t="s">
        <v>1466</v>
      </c>
      <c r="D4939" s="158" t="s">
        <v>235</v>
      </c>
      <c r="E4939" s="156" t="s">
        <v>2722</v>
      </c>
      <c r="F4939" s="159" t="s">
        <v>454</v>
      </c>
      <c r="G4939" s="158" t="s">
        <v>455</v>
      </c>
      <c r="H4939" s="160">
        <v>44896</v>
      </c>
      <c r="I4939" s="160">
        <v>45015</v>
      </c>
      <c r="J4939" s="161" t="s">
        <v>2671</v>
      </c>
      <c r="K4939" s="162"/>
      <c r="L4939" s="163" t="s">
        <v>4863</v>
      </c>
      <c r="M4939" s="171">
        <v>0</v>
      </c>
      <c r="N4939" s="164">
        <v>6460</v>
      </c>
      <c r="O4939" s="162" t="s">
        <v>5068</v>
      </c>
      <c r="P4939" s="160">
        <v>45015</v>
      </c>
      <c r="Q4939" s="162" t="s">
        <v>5067</v>
      </c>
      <c r="R4939" s="164">
        <v>6460</v>
      </c>
      <c r="S4939" s="163" t="s">
        <v>1572</v>
      </c>
      <c r="T4939" s="163"/>
      <c r="U4939" s="161" t="s">
        <v>10</v>
      </c>
      <c r="V4939" s="161" t="s">
        <v>11</v>
      </c>
      <c r="W4939" s="161" t="s">
        <v>12</v>
      </c>
      <c r="X4939" s="161" t="s">
        <v>13</v>
      </c>
      <c r="Y4939" s="165">
        <v>6281</v>
      </c>
      <c r="Z4939" s="165">
        <v>9241101</v>
      </c>
      <c r="AA4939" s="166">
        <v>3.1483015741507872E-2</v>
      </c>
      <c r="AB4939" s="167" t="s">
        <v>4879</v>
      </c>
      <c r="AC4939" s="168" t="s">
        <v>3252</v>
      </c>
    </row>
    <row r="4940" spans="1:29" x14ac:dyDescent="0.3">
      <c r="A4940" s="156" t="s">
        <v>4092</v>
      </c>
      <c r="B4940" s="157">
        <v>1</v>
      </c>
      <c r="C4940" s="156" t="s">
        <v>1466</v>
      </c>
      <c r="D4940" s="163" t="s">
        <v>235</v>
      </c>
      <c r="E4940" s="156" t="s">
        <v>2722</v>
      </c>
      <c r="F4940" s="159" t="s">
        <v>454</v>
      </c>
      <c r="G4940" s="156" t="s">
        <v>455</v>
      </c>
      <c r="H4940" s="160">
        <v>44896</v>
      </c>
      <c r="I4940" s="160">
        <v>45064</v>
      </c>
      <c r="J4940" s="161" t="s">
        <v>2671</v>
      </c>
      <c r="K4940" s="162"/>
      <c r="L4940" s="163" t="s">
        <v>4863</v>
      </c>
      <c r="M4940" s="171">
        <v>0</v>
      </c>
      <c r="N4940" s="164">
        <v>7820</v>
      </c>
      <c r="O4940" s="162" t="s">
        <v>5208</v>
      </c>
      <c r="P4940" s="160">
        <v>45064</v>
      </c>
      <c r="Q4940" s="162" t="s">
        <v>5205</v>
      </c>
      <c r="R4940" s="164">
        <v>7820</v>
      </c>
      <c r="S4940" s="162" t="s">
        <v>1572</v>
      </c>
      <c r="T4940" s="163"/>
      <c r="U4940" s="161" t="s">
        <v>10</v>
      </c>
      <c r="V4940" s="161" t="s">
        <v>11</v>
      </c>
      <c r="W4940" s="161" t="s">
        <v>12</v>
      </c>
      <c r="X4940" s="161" t="s">
        <v>13</v>
      </c>
      <c r="Y4940" s="169">
        <v>6281</v>
      </c>
      <c r="Z4940" s="169">
        <v>9241101</v>
      </c>
      <c r="AA4940" s="166">
        <v>3.811101905550953E-2</v>
      </c>
      <c r="AB4940" s="158" t="s">
        <v>4879</v>
      </c>
      <c r="AC4940" s="168" t="s">
        <v>3252</v>
      </c>
    </row>
    <row r="4941" spans="1:29" x14ac:dyDescent="0.3">
      <c r="A4941" s="156" t="s">
        <v>4092</v>
      </c>
      <c r="B4941" s="157">
        <v>1</v>
      </c>
      <c r="C4941" s="156" t="s">
        <v>1466</v>
      </c>
      <c r="D4941" s="163" t="s">
        <v>235</v>
      </c>
      <c r="E4941" s="156" t="s">
        <v>2722</v>
      </c>
      <c r="F4941" s="159" t="s">
        <v>454</v>
      </c>
      <c r="G4941" s="156" t="s">
        <v>455</v>
      </c>
      <c r="H4941" s="160">
        <v>44896</v>
      </c>
      <c r="I4941" s="160">
        <v>45064</v>
      </c>
      <c r="J4941" s="161" t="s">
        <v>2671</v>
      </c>
      <c r="K4941" s="162"/>
      <c r="L4941" s="163" t="s">
        <v>4863</v>
      </c>
      <c r="M4941" s="171">
        <v>0</v>
      </c>
      <c r="N4941" s="164">
        <v>6800</v>
      </c>
      <c r="O4941" s="162" t="s">
        <v>5207</v>
      </c>
      <c r="P4941" s="160">
        <v>45064</v>
      </c>
      <c r="Q4941" s="162" t="s">
        <v>5205</v>
      </c>
      <c r="R4941" s="164">
        <v>6800</v>
      </c>
      <c r="S4941" s="162" t="s">
        <v>1572</v>
      </c>
      <c r="T4941" s="163"/>
      <c r="U4941" s="161" t="s">
        <v>10</v>
      </c>
      <c r="V4941" s="161" t="s">
        <v>11</v>
      </c>
      <c r="W4941" s="161" t="s">
        <v>12</v>
      </c>
      <c r="X4941" s="161" t="s">
        <v>13</v>
      </c>
      <c r="Y4941" s="169">
        <v>6281</v>
      </c>
      <c r="Z4941" s="169">
        <v>9241101</v>
      </c>
      <c r="AA4941" s="166">
        <v>3.3140016570008285E-2</v>
      </c>
      <c r="AB4941" s="158" t="s">
        <v>4879</v>
      </c>
      <c r="AC4941" s="168" t="s">
        <v>3252</v>
      </c>
    </row>
    <row r="4942" spans="1:29" x14ac:dyDescent="0.3">
      <c r="A4942" s="156" t="s">
        <v>4092</v>
      </c>
      <c r="B4942" s="157">
        <v>1</v>
      </c>
      <c r="C4942" s="158" t="s">
        <v>1466</v>
      </c>
      <c r="D4942" s="158" t="s">
        <v>235</v>
      </c>
      <c r="E4942" s="156" t="s">
        <v>2722</v>
      </c>
      <c r="F4942" s="159" t="s">
        <v>454</v>
      </c>
      <c r="G4942" s="158" t="s">
        <v>455</v>
      </c>
      <c r="H4942" s="160">
        <v>44896</v>
      </c>
      <c r="I4942" s="160">
        <v>45125</v>
      </c>
      <c r="J4942" s="161" t="s">
        <v>2671</v>
      </c>
      <c r="K4942" s="162"/>
      <c r="L4942" s="158" t="s">
        <v>4863</v>
      </c>
      <c r="M4942" s="171">
        <v>0</v>
      </c>
      <c r="N4942" s="164">
        <v>7480</v>
      </c>
      <c r="O4942" s="162" t="s">
        <v>5328</v>
      </c>
      <c r="P4942" s="160">
        <v>45125</v>
      </c>
      <c r="Q4942" s="162" t="s">
        <v>5327</v>
      </c>
      <c r="R4942" s="164">
        <v>7480</v>
      </c>
      <c r="S4942" s="163" t="s">
        <v>1572</v>
      </c>
      <c r="T4942" s="163"/>
      <c r="U4942" s="161" t="s">
        <v>10</v>
      </c>
      <c r="V4942" s="161" t="s">
        <v>11</v>
      </c>
      <c r="W4942" s="161" t="s">
        <v>12</v>
      </c>
      <c r="X4942" s="161" t="s">
        <v>13</v>
      </c>
      <c r="Y4942" s="169">
        <v>6281</v>
      </c>
      <c r="Z4942" s="169">
        <v>9241101</v>
      </c>
      <c r="AA4942" s="166">
        <v>3.6454018227009111E-2</v>
      </c>
      <c r="AB4942" s="163" t="s">
        <v>4879</v>
      </c>
      <c r="AC4942" s="168" t="s">
        <v>3252</v>
      </c>
    </row>
    <row r="4943" spans="1:29" x14ac:dyDescent="0.3">
      <c r="A4943" s="156" t="s">
        <v>4092</v>
      </c>
      <c r="B4943" s="157">
        <v>1</v>
      </c>
      <c r="C4943" s="158" t="s">
        <v>1466</v>
      </c>
      <c r="D4943" s="158" t="s">
        <v>235</v>
      </c>
      <c r="E4943" s="156" t="s">
        <v>2722</v>
      </c>
      <c r="F4943" s="159" t="s">
        <v>454</v>
      </c>
      <c r="G4943" s="158" t="s">
        <v>455</v>
      </c>
      <c r="H4943" s="160">
        <v>44896</v>
      </c>
      <c r="I4943" s="160">
        <v>45126</v>
      </c>
      <c r="J4943" s="161" t="s">
        <v>2671</v>
      </c>
      <c r="K4943" s="162"/>
      <c r="L4943" s="163" t="s">
        <v>4863</v>
      </c>
      <c r="M4943" s="171">
        <v>0</v>
      </c>
      <c r="N4943" s="164">
        <v>7480</v>
      </c>
      <c r="O4943" s="162" t="s">
        <v>5339</v>
      </c>
      <c r="P4943" s="160">
        <v>45126</v>
      </c>
      <c r="Q4943" s="162" t="s">
        <v>5338</v>
      </c>
      <c r="R4943" s="164">
        <v>7480</v>
      </c>
      <c r="S4943" s="163" t="s">
        <v>1572</v>
      </c>
      <c r="T4943" s="163"/>
      <c r="U4943" s="161" t="s">
        <v>10</v>
      </c>
      <c r="V4943" s="161" t="s">
        <v>11</v>
      </c>
      <c r="W4943" s="161" t="s">
        <v>12</v>
      </c>
      <c r="X4943" s="161" t="s">
        <v>13</v>
      </c>
      <c r="Y4943" s="165">
        <v>6281</v>
      </c>
      <c r="Z4943" s="165">
        <v>9241101</v>
      </c>
      <c r="AA4943" s="166">
        <v>3.6454018227009111E-2</v>
      </c>
      <c r="AB4943" s="167" t="s">
        <v>4879</v>
      </c>
      <c r="AC4943" s="168" t="s">
        <v>3252</v>
      </c>
    </row>
    <row r="4944" spans="1:29" x14ac:dyDescent="0.3">
      <c r="A4944" s="156" t="s">
        <v>4092</v>
      </c>
      <c r="B4944" s="157">
        <v>1</v>
      </c>
      <c r="C4944" s="158" t="s">
        <v>1466</v>
      </c>
      <c r="D4944" s="156" t="s">
        <v>235</v>
      </c>
      <c r="E4944" s="156" t="s">
        <v>2722</v>
      </c>
      <c r="F4944" s="159" t="s">
        <v>454</v>
      </c>
      <c r="G4944" s="158" t="s">
        <v>455</v>
      </c>
      <c r="H4944" s="160">
        <v>44896</v>
      </c>
      <c r="I4944" s="160">
        <v>45201</v>
      </c>
      <c r="J4944" s="161" t="s">
        <v>5251</v>
      </c>
      <c r="K4944" s="162"/>
      <c r="L4944" s="163" t="s">
        <v>4863</v>
      </c>
      <c r="M4944" s="171">
        <v>0</v>
      </c>
      <c r="N4944" s="171">
        <v>6800</v>
      </c>
      <c r="O4944" s="162" t="s">
        <v>5528</v>
      </c>
      <c r="P4944" s="160">
        <v>45201</v>
      </c>
      <c r="Q4944" s="162" t="s">
        <v>5527</v>
      </c>
      <c r="R4944" s="171">
        <v>6800</v>
      </c>
      <c r="S4944" s="158" t="s">
        <v>1572</v>
      </c>
      <c r="T4944" s="156"/>
      <c r="U4944" s="161" t="s">
        <v>10</v>
      </c>
      <c r="V4944" s="161" t="s">
        <v>11</v>
      </c>
      <c r="W4944" s="161" t="s">
        <v>12</v>
      </c>
      <c r="X4944" s="161" t="s">
        <v>13</v>
      </c>
      <c r="Y4944" s="165">
        <v>6281</v>
      </c>
      <c r="Z4944" s="165">
        <v>9241101</v>
      </c>
      <c r="AA4944" s="166">
        <v>3.3140016570008285E-2</v>
      </c>
      <c r="AB4944" s="158" t="s">
        <v>4879</v>
      </c>
      <c r="AC4944" s="168" t="s">
        <v>3252</v>
      </c>
    </row>
    <row r="4945" spans="1:29" x14ac:dyDescent="0.3">
      <c r="A4945" s="156" t="s">
        <v>4092</v>
      </c>
      <c r="B4945" s="157">
        <v>1</v>
      </c>
      <c r="C4945" s="156" t="s">
        <v>1466</v>
      </c>
      <c r="D4945" s="158" t="s">
        <v>235</v>
      </c>
      <c r="E4945" s="156" t="s">
        <v>2722</v>
      </c>
      <c r="F4945" s="159" t="s">
        <v>454</v>
      </c>
      <c r="G4945" s="156" t="s">
        <v>455</v>
      </c>
      <c r="H4945" s="160">
        <v>44896</v>
      </c>
      <c r="I4945" s="160">
        <v>45268</v>
      </c>
      <c r="J4945" s="161" t="s">
        <v>5251</v>
      </c>
      <c r="K4945" s="162"/>
      <c r="L4945" s="163" t="s">
        <v>4863</v>
      </c>
      <c r="M4945" s="171">
        <v>0</v>
      </c>
      <c r="N4945" s="164">
        <v>7820</v>
      </c>
      <c r="O4945" s="162" t="s">
        <v>5596</v>
      </c>
      <c r="P4945" s="160">
        <v>45268</v>
      </c>
      <c r="Q4945" s="162" t="s">
        <v>5594</v>
      </c>
      <c r="R4945" s="164">
        <v>7820</v>
      </c>
      <c r="S4945" s="162" t="s">
        <v>1572</v>
      </c>
      <c r="T4945" s="163"/>
      <c r="U4945" s="161" t="s">
        <v>10</v>
      </c>
      <c r="V4945" s="161" t="s">
        <v>11</v>
      </c>
      <c r="W4945" s="161" t="s">
        <v>12</v>
      </c>
      <c r="X4945" s="161" t="s">
        <v>13</v>
      </c>
      <c r="Y4945" s="169">
        <v>6281</v>
      </c>
      <c r="Z4945" s="169">
        <v>9241101</v>
      </c>
      <c r="AA4945" s="166">
        <v>3.811101905550953E-2</v>
      </c>
      <c r="AB4945" s="158" t="s">
        <v>4879</v>
      </c>
      <c r="AC4945" s="168" t="s">
        <v>3252</v>
      </c>
    </row>
    <row r="4946" spans="1:29" x14ac:dyDescent="0.3">
      <c r="A4946" s="156" t="s">
        <v>4092</v>
      </c>
      <c r="B4946" s="157">
        <v>1</v>
      </c>
      <c r="C4946" s="158" t="s">
        <v>1466</v>
      </c>
      <c r="D4946" s="158" t="s">
        <v>235</v>
      </c>
      <c r="E4946" s="156" t="s">
        <v>2722</v>
      </c>
      <c r="F4946" s="159" t="s">
        <v>454</v>
      </c>
      <c r="G4946" s="158" t="s">
        <v>455</v>
      </c>
      <c r="H4946" s="160">
        <v>44896</v>
      </c>
      <c r="I4946" s="160">
        <v>45268</v>
      </c>
      <c r="J4946" s="161" t="s">
        <v>5251</v>
      </c>
      <c r="K4946" s="162"/>
      <c r="L4946" s="163" t="s">
        <v>4863</v>
      </c>
      <c r="M4946" s="171">
        <v>0</v>
      </c>
      <c r="N4946" s="164">
        <v>6800</v>
      </c>
      <c r="O4946" s="162" t="s">
        <v>5597</v>
      </c>
      <c r="P4946" s="160">
        <v>45268</v>
      </c>
      <c r="Q4946" s="162" t="s">
        <v>5594</v>
      </c>
      <c r="R4946" s="164">
        <v>6800</v>
      </c>
      <c r="S4946" s="163" t="s">
        <v>1572</v>
      </c>
      <c r="T4946" s="163"/>
      <c r="U4946" s="161" t="s">
        <v>10</v>
      </c>
      <c r="V4946" s="161" t="s">
        <v>11</v>
      </c>
      <c r="W4946" s="161" t="s">
        <v>12</v>
      </c>
      <c r="X4946" s="161" t="s">
        <v>13</v>
      </c>
      <c r="Y4946" s="169">
        <v>6281</v>
      </c>
      <c r="Z4946" s="169">
        <v>9241101</v>
      </c>
      <c r="AA4946" s="166">
        <v>3.3140016570008285E-2</v>
      </c>
      <c r="AB4946" s="167" t="s">
        <v>4879</v>
      </c>
      <c r="AC4946" s="168" t="s">
        <v>3252</v>
      </c>
    </row>
    <row r="4947" spans="1:29" x14ac:dyDescent="0.3">
      <c r="A4947" s="156" t="s">
        <v>4092</v>
      </c>
      <c r="B4947" s="157">
        <v>1</v>
      </c>
      <c r="C4947" s="158" t="s">
        <v>1466</v>
      </c>
      <c r="D4947" s="158" t="s">
        <v>235</v>
      </c>
      <c r="E4947" s="156" t="s">
        <v>2722</v>
      </c>
      <c r="F4947" s="159" t="s">
        <v>454</v>
      </c>
      <c r="G4947" s="156" t="s">
        <v>455</v>
      </c>
      <c r="H4947" s="160">
        <v>44896</v>
      </c>
      <c r="I4947" s="160">
        <v>45315</v>
      </c>
      <c r="J4947" s="161" t="s">
        <v>5251</v>
      </c>
      <c r="K4947" s="162"/>
      <c r="L4947" s="163" t="s">
        <v>4863</v>
      </c>
      <c r="M4947" s="171">
        <v>0</v>
      </c>
      <c r="N4947" s="164">
        <v>7480</v>
      </c>
      <c r="O4947" s="162" t="s">
        <v>5702</v>
      </c>
      <c r="P4947" s="160">
        <v>45315</v>
      </c>
      <c r="Q4947" s="162" t="s">
        <v>5696</v>
      </c>
      <c r="R4947" s="171">
        <v>7480</v>
      </c>
      <c r="S4947" s="163" t="s">
        <v>1572</v>
      </c>
      <c r="T4947" s="163"/>
      <c r="U4947" s="161" t="s">
        <v>10</v>
      </c>
      <c r="V4947" s="161" t="s">
        <v>11</v>
      </c>
      <c r="W4947" s="161" t="s">
        <v>12</v>
      </c>
      <c r="X4947" s="161" t="s">
        <v>13</v>
      </c>
      <c r="Y4947" s="169">
        <v>6281</v>
      </c>
      <c r="Z4947" s="169">
        <v>9241101</v>
      </c>
      <c r="AA4947" s="166">
        <v>3.6454018227009111E-2</v>
      </c>
      <c r="AB4947" s="156" t="s">
        <v>4879</v>
      </c>
      <c r="AC4947" s="168" t="s">
        <v>3252</v>
      </c>
    </row>
    <row r="4948" spans="1:29" x14ac:dyDescent="0.3">
      <c r="A4948" s="156" t="s">
        <v>4092</v>
      </c>
      <c r="B4948" s="157">
        <v>1</v>
      </c>
      <c r="C4948" s="158" t="s">
        <v>1466</v>
      </c>
      <c r="D4948" s="163" t="s">
        <v>235</v>
      </c>
      <c r="E4948" s="156" t="s">
        <v>2722</v>
      </c>
      <c r="F4948" s="159" t="s">
        <v>454</v>
      </c>
      <c r="G4948" s="156" t="s">
        <v>455</v>
      </c>
      <c r="H4948" s="160">
        <v>44896</v>
      </c>
      <c r="I4948" s="160">
        <v>45315</v>
      </c>
      <c r="J4948" s="161" t="s">
        <v>5251</v>
      </c>
      <c r="K4948" s="162"/>
      <c r="L4948" s="163" t="s">
        <v>4863</v>
      </c>
      <c r="M4948" s="171">
        <v>0</v>
      </c>
      <c r="N4948" s="164">
        <v>6460</v>
      </c>
      <c r="O4948" s="162" t="s">
        <v>5703</v>
      </c>
      <c r="P4948" s="160">
        <v>45315</v>
      </c>
      <c r="Q4948" s="162" t="s">
        <v>5696</v>
      </c>
      <c r="R4948" s="164">
        <v>6460</v>
      </c>
      <c r="S4948" s="162" t="s">
        <v>1572</v>
      </c>
      <c r="T4948" s="163"/>
      <c r="U4948" s="161" t="s">
        <v>10</v>
      </c>
      <c r="V4948" s="161" t="s">
        <v>11</v>
      </c>
      <c r="W4948" s="161" t="s">
        <v>12</v>
      </c>
      <c r="X4948" s="161" t="s">
        <v>13</v>
      </c>
      <c r="Y4948" s="169">
        <v>6281</v>
      </c>
      <c r="Z4948" s="169">
        <v>9241101</v>
      </c>
      <c r="AA4948" s="166">
        <v>3.1483015741507872E-2</v>
      </c>
      <c r="AB4948" s="158" t="s">
        <v>4879</v>
      </c>
      <c r="AC4948" s="168" t="s">
        <v>3252</v>
      </c>
    </row>
    <row r="4949" spans="1:29" x14ac:dyDescent="0.3">
      <c r="A4949" s="156" t="s">
        <v>4092</v>
      </c>
      <c r="B4949" s="157">
        <v>1</v>
      </c>
      <c r="C4949" s="158" t="s">
        <v>1466</v>
      </c>
      <c r="D4949" s="158" t="s">
        <v>235</v>
      </c>
      <c r="E4949" s="156" t="s">
        <v>2722</v>
      </c>
      <c r="F4949" s="159" t="s">
        <v>454</v>
      </c>
      <c r="G4949" s="158" t="s">
        <v>455</v>
      </c>
      <c r="H4949" s="160">
        <v>44896</v>
      </c>
      <c r="I4949" s="160">
        <v>45315</v>
      </c>
      <c r="J4949" s="161" t="s">
        <v>5251</v>
      </c>
      <c r="K4949" s="162"/>
      <c r="L4949" s="163" t="s">
        <v>4863</v>
      </c>
      <c r="M4949" s="171">
        <v>0</v>
      </c>
      <c r="N4949" s="164">
        <v>3060</v>
      </c>
      <c r="O4949" s="162" t="s">
        <v>5704</v>
      </c>
      <c r="P4949" s="160">
        <v>45315</v>
      </c>
      <c r="Q4949" s="162" t="s">
        <v>5696</v>
      </c>
      <c r="R4949" s="164">
        <v>3060</v>
      </c>
      <c r="S4949" s="163" t="s">
        <v>1572</v>
      </c>
      <c r="T4949" s="163"/>
      <c r="U4949" s="161" t="s">
        <v>10</v>
      </c>
      <c r="V4949" s="161" t="s">
        <v>11</v>
      </c>
      <c r="W4949" s="161" t="s">
        <v>12</v>
      </c>
      <c r="X4949" s="161" t="s">
        <v>13</v>
      </c>
      <c r="Y4949" s="165">
        <v>6281</v>
      </c>
      <c r="Z4949" s="165">
        <v>9241101</v>
      </c>
      <c r="AA4949" s="166">
        <v>1.4913007456503728E-2</v>
      </c>
      <c r="AB4949" s="167" t="s">
        <v>4879</v>
      </c>
      <c r="AC4949" s="168" t="s">
        <v>3252</v>
      </c>
    </row>
    <row r="4950" spans="1:29" x14ac:dyDescent="0.3">
      <c r="A4950" s="156" t="s">
        <v>4092</v>
      </c>
      <c r="B4950" s="157">
        <v>1</v>
      </c>
      <c r="C4950" s="158" t="s">
        <v>1466</v>
      </c>
      <c r="D4950" s="158" t="s">
        <v>235</v>
      </c>
      <c r="E4950" s="156" t="s">
        <v>2722</v>
      </c>
      <c r="F4950" s="159" t="s">
        <v>454</v>
      </c>
      <c r="G4950" s="158" t="s">
        <v>455</v>
      </c>
      <c r="H4950" s="160">
        <v>44896</v>
      </c>
      <c r="I4950" s="160">
        <v>45359</v>
      </c>
      <c r="J4950" s="161" t="s">
        <v>5251</v>
      </c>
      <c r="K4950" s="162"/>
      <c r="L4950" s="163" t="s">
        <v>4863</v>
      </c>
      <c r="M4950" s="171">
        <v>0</v>
      </c>
      <c r="N4950" s="164">
        <v>3145</v>
      </c>
      <c r="O4950" s="162" t="s">
        <v>5963</v>
      </c>
      <c r="P4950" s="160">
        <v>45359</v>
      </c>
      <c r="Q4950" s="162" t="s">
        <v>5962</v>
      </c>
      <c r="R4950" s="164">
        <v>3145</v>
      </c>
      <c r="S4950" s="163" t="s">
        <v>1572</v>
      </c>
      <c r="T4950" s="163"/>
      <c r="U4950" s="161" t="s">
        <v>10</v>
      </c>
      <c r="V4950" s="161" t="s">
        <v>11</v>
      </c>
      <c r="W4950" s="161" t="s">
        <v>12</v>
      </c>
      <c r="X4950" s="161" t="s">
        <v>13</v>
      </c>
      <c r="Y4950" s="165">
        <v>6281</v>
      </c>
      <c r="Z4950" s="165">
        <v>9241101</v>
      </c>
      <c r="AA4950" s="166">
        <v>1.5327257663628831E-2</v>
      </c>
      <c r="AB4950" s="167" t="s">
        <v>4879</v>
      </c>
      <c r="AC4950" s="168" t="s">
        <v>3252</v>
      </c>
    </row>
    <row r="4951" spans="1:29" x14ac:dyDescent="0.3">
      <c r="A4951" s="156" t="s">
        <v>4092</v>
      </c>
      <c r="B4951" s="157">
        <v>1</v>
      </c>
      <c r="C4951" s="158" t="s">
        <v>1466</v>
      </c>
      <c r="D4951" s="158" t="s">
        <v>235</v>
      </c>
      <c r="E4951" s="156" t="s">
        <v>2722</v>
      </c>
      <c r="F4951" s="159" t="s">
        <v>454</v>
      </c>
      <c r="G4951" s="158" t="s">
        <v>455</v>
      </c>
      <c r="H4951" s="160">
        <v>44896</v>
      </c>
      <c r="I4951" s="160">
        <v>45461</v>
      </c>
      <c r="J4951" s="161" t="s">
        <v>5251</v>
      </c>
      <c r="K4951" s="162"/>
      <c r="L4951" s="163" t="s">
        <v>4863</v>
      </c>
      <c r="M4951" s="171">
        <v>0</v>
      </c>
      <c r="N4951" s="164">
        <v>3400</v>
      </c>
      <c r="O4951" s="162" t="s">
        <v>6119</v>
      </c>
      <c r="P4951" s="160">
        <v>45461</v>
      </c>
      <c r="Q4951" s="162" t="s">
        <v>6120</v>
      </c>
      <c r="R4951" s="164">
        <v>3400</v>
      </c>
      <c r="S4951" s="163" t="s">
        <v>1572</v>
      </c>
      <c r="T4951" s="163"/>
      <c r="U4951" s="161" t="s">
        <v>10</v>
      </c>
      <c r="V4951" s="161" t="s">
        <v>11</v>
      </c>
      <c r="W4951" s="161" t="s">
        <v>12</v>
      </c>
      <c r="X4951" s="161" t="s">
        <v>13</v>
      </c>
      <c r="Y4951" s="169">
        <v>6281</v>
      </c>
      <c r="Z4951" s="169">
        <v>9241101</v>
      </c>
      <c r="AA4951" s="166">
        <v>1.6570008285004142E-2</v>
      </c>
      <c r="AB4951" s="167" t="s">
        <v>4879</v>
      </c>
      <c r="AC4951" s="168" t="s">
        <v>3252</v>
      </c>
    </row>
    <row r="4952" spans="1:29" x14ac:dyDescent="0.3">
      <c r="A4952" s="156" t="s">
        <v>4092</v>
      </c>
      <c r="B4952" s="157">
        <v>1</v>
      </c>
      <c r="C4952" s="158" t="s">
        <v>1466</v>
      </c>
      <c r="D4952" s="158" t="s">
        <v>235</v>
      </c>
      <c r="E4952" s="156" t="s">
        <v>2722</v>
      </c>
      <c r="F4952" s="159" t="s">
        <v>454</v>
      </c>
      <c r="G4952" s="158" t="s">
        <v>455</v>
      </c>
      <c r="H4952" s="160">
        <v>44896</v>
      </c>
      <c r="I4952" s="160">
        <v>46539</v>
      </c>
      <c r="J4952" s="161" t="s">
        <v>6707</v>
      </c>
      <c r="K4952" s="162" t="s">
        <v>4847</v>
      </c>
      <c r="L4952" s="163" t="s">
        <v>4863</v>
      </c>
      <c r="M4952" s="171">
        <v>13345</v>
      </c>
      <c r="N4952" s="164">
        <v>13345</v>
      </c>
      <c r="O4952" s="162"/>
      <c r="P4952" s="160"/>
      <c r="Q4952" s="162"/>
      <c r="R4952" s="164">
        <v>0</v>
      </c>
      <c r="S4952" s="163" t="s">
        <v>1572</v>
      </c>
      <c r="T4952" s="163"/>
      <c r="U4952" s="161" t="s">
        <v>10</v>
      </c>
      <c r="V4952" s="161" t="s">
        <v>11</v>
      </c>
      <c r="W4952" s="161" t="s">
        <v>12</v>
      </c>
      <c r="X4952" s="161" t="s">
        <v>13</v>
      </c>
      <c r="Y4952" s="165">
        <v>6281</v>
      </c>
      <c r="Z4952" s="165">
        <v>9241101</v>
      </c>
      <c r="AA4952" s="166">
        <v>0</v>
      </c>
      <c r="AB4952" s="167" t="s">
        <v>4879</v>
      </c>
      <c r="AC4952" s="168" t="s">
        <v>3252</v>
      </c>
    </row>
    <row r="4953" spans="1:29" x14ac:dyDescent="0.3">
      <c r="A4953" s="156" t="s">
        <v>4333</v>
      </c>
      <c r="B4953" s="157">
        <v>2</v>
      </c>
      <c r="C4953" s="158" t="s">
        <v>1466</v>
      </c>
      <c r="D4953" s="158" t="s">
        <v>284</v>
      </c>
      <c r="E4953" s="156" t="s">
        <v>2722</v>
      </c>
      <c r="F4953" s="159" t="s">
        <v>454</v>
      </c>
      <c r="G4953" s="158" t="s">
        <v>455</v>
      </c>
      <c r="H4953" s="160">
        <v>44896</v>
      </c>
      <c r="I4953" s="160">
        <v>44937</v>
      </c>
      <c r="J4953" s="161" t="s">
        <v>2671</v>
      </c>
      <c r="K4953" s="162"/>
      <c r="L4953" s="163" t="s">
        <v>4863</v>
      </c>
      <c r="M4953" s="171">
        <v>0</v>
      </c>
      <c r="N4953" s="164">
        <v>4335</v>
      </c>
      <c r="O4953" s="162" t="s">
        <v>4903</v>
      </c>
      <c r="P4953" s="160">
        <v>44937</v>
      </c>
      <c r="Q4953" s="162" t="s">
        <v>4901</v>
      </c>
      <c r="R4953" s="164">
        <v>4335</v>
      </c>
      <c r="S4953" s="163" t="s">
        <v>1573</v>
      </c>
      <c r="T4953" s="163"/>
      <c r="U4953" s="161" t="s">
        <v>10</v>
      </c>
      <c r="V4953" s="161" t="s">
        <v>11</v>
      </c>
      <c r="W4953" s="161" t="s">
        <v>12</v>
      </c>
      <c r="X4953" s="161" t="s">
        <v>13</v>
      </c>
      <c r="Y4953" s="165">
        <v>6281</v>
      </c>
      <c r="Z4953" s="165">
        <v>9301101</v>
      </c>
      <c r="AA4953" s="166">
        <v>2.1126760563380281E-2</v>
      </c>
      <c r="AB4953" s="167" t="s">
        <v>4880</v>
      </c>
      <c r="AC4953" s="168" t="s">
        <v>3282</v>
      </c>
    </row>
    <row r="4954" spans="1:29" x14ac:dyDescent="0.3">
      <c r="A4954" s="156" t="s">
        <v>4333</v>
      </c>
      <c r="B4954" s="157">
        <v>2</v>
      </c>
      <c r="C4954" s="156" t="s">
        <v>1466</v>
      </c>
      <c r="D4954" s="158" t="s">
        <v>284</v>
      </c>
      <c r="E4954" s="156" t="s">
        <v>2722</v>
      </c>
      <c r="F4954" s="159" t="s">
        <v>454</v>
      </c>
      <c r="G4954" s="156" t="s">
        <v>455</v>
      </c>
      <c r="H4954" s="160">
        <v>44896</v>
      </c>
      <c r="I4954" s="160">
        <v>44951</v>
      </c>
      <c r="J4954" s="161" t="s">
        <v>2671</v>
      </c>
      <c r="K4954" s="162"/>
      <c r="L4954" s="163" t="s">
        <v>4863</v>
      </c>
      <c r="M4954" s="171">
        <v>0</v>
      </c>
      <c r="N4954" s="164">
        <v>3740</v>
      </c>
      <c r="O4954" s="162" t="s">
        <v>4986</v>
      </c>
      <c r="P4954" s="160">
        <v>44951</v>
      </c>
      <c r="Q4954" s="162" t="s">
        <v>4984</v>
      </c>
      <c r="R4954" s="164">
        <v>3740</v>
      </c>
      <c r="S4954" s="162" t="s">
        <v>1573</v>
      </c>
      <c r="T4954" s="163"/>
      <c r="U4954" s="161" t="s">
        <v>10</v>
      </c>
      <c r="V4954" s="161" t="s">
        <v>11</v>
      </c>
      <c r="W4954" s="161" t="s">
        <v>12</v>
      </c>
      <c r="X4954" s="161" t="s">
        <v>13</v>
      </c>
      <c r="Y4954" s="169">
        <v>6281</v>
      </c>
      <c r="Z4954" s="169">
        <v>9301101</v>
      </c>
      <c r="AA4954" s="166">
        <v>1.8227009113504555E-2</v>
      </c>
      <c r="AB4954" s="158" t="s">
        <v>4880</v>
      </c>
      <c r="AC4954" s="168" t="s">
        <v>3282</v>
      </c>
    </row>
    <row r="4955" spans="1:29" x14ac:dyDescent="0.3">
      <c r="A4955" s="156" t="s">
        <v>4333</v>
      </c>
      <c r="B4955" s="157">
        <v>2</v>
      </c>
      <c r="C4955" s="158" t="s">
        <v>1466</v>
      </c>
      <c r="D4955" s="158" t="s">
        <v>284</v>
      </c>
      <c r="E4955" s="156" t="s">
        <v>2722</v>
      </c>
      <c r="F4955" s="158" t="s">
        <v>454</v>
      </c>
      <c r="G4955" s="158" t="s">
        <v>455</v>
      </c>
      <c r="H4955" s="160">
        <v>44896</v>
      </c>
      <c r="I4955" s="160">
        <v>44992</v>
      </c>
      <c r="J4955" s="161" t="s">
        <v>2671</v>
      </c>
      <c r="K4955" s="173"/>
      <c r="L4955" s="158" t="s">
        <v>4863</v>
      </c>
      <c r="M4955" s="171">
        <v>0</v>
      </c>
      <c r="N4955" s="171">
        <v>3570</v>
      </c>
      <c r="O4955" s="162" t="s">
        <v>5044</v>
      </c>
      <c r="P4955" s="160">
        <v>44992</v>
      </c>
      <c r="Q4955" s="162" t="s">
        <v>5042</v>
      </c>
      <c r="R4955" s="171">
        <v>3570</v>
      </c>
      <c r="S4955" s="163" t="s">
        <v>1573</v>
      </c>
      <c r="T4955" s="156"/>
      <c r="U4955" s="161" t="s">
        <v>10</v>
      </c>
      <c r="V4955" s="161" t="s">
        <v>11</v>
      </c>
      <c r="W4955" s="161" t="s">
        <v>12</v>
      </c>
      <c r="X4955" s="161" t="s">
        <v>13</v>
      </c>
      <c r="Y4955" s="165">
        <v>6281</v>
      </c>
      <c r="Z4955" s="165">
        <v>9301101</v>
      </c>
      <c r="AA4955" s="166">
        <v>1.7398508699254349E-2</v>
      </c>
      <c r="AB4955" s="163" t="s">
        <v>4880</v>
      </c>
      <c r="AC4955" s="168" t="s">
        <v>3282</v>
      </c>
    </row>
    <row r="4956" spans="1:29" x14ac:dyDescent="0.3">
      <c r="A4956" s="156" t="s">
        <v>4333</v>
      </c>
      <c r="B4956" s="157">
        <v>2</v>
      </c>
      <c r="C4956" s="158" t="s">
        <v>1466</v>
      </c>
      <c r="D4956" s="158" t="s">
        <v>284</v>
      </c>
      <c r="E4956" s="156" t="s">
        <v>2722</v>
      </c>
      <c r="F4956" s="159" t="s">
        <v>454</v>
      </c>
      <c r="G4956" s="158" t="s">
        <v>455</v>
      </c>
      <c r="H4956" s="160">
        <v>44896</v>
      </c>
      <c r="I4956" s="160">
        <v>45015</v>
      </c>
      <c r="J4956" s="161" t="s">
        <v>2671</v>
      </c>
      <c r="K4956" s="162"/>
      <c r="L4956" s="163" t="s">
        <v>4863</v>
      </c>
      <c r="M4956" s="171">
        <v>0</v>
      </c>
      <c r="N4956" s="164">
        <v>3230</v>
      </c>
      <c r="O4956" s="162" t="s">
        <v>5069</v>
      </c>
      <c r="P4956" s="160">
        <v>45015</v>
      </c>
      <c r="Q4956" s="162" t="s">
        <v>5067</v>
      </c>
      <c r="R4956" s="164">
        <v>3230</v>
      </c>
      <c r="S4956" s="163" t="s">
        <v>1573</v>
      </c>
      <c r="T4956" s="163"/>
      <c r="U4956" s="161" t="s">
        <v>10</v>
      </c>
      <c r="V4956" s="161" t="s">
        <v>11</v>
      </c>
      <c r="W4956" s="161" t="s">
        <v>12</v>
      </c>
      <c r="X4956" s="161" t="s">
        <v>13</v>
      </c>
      <c r="Y4956" s="165">
        <v>6281</v>
      </c>
      <c r="Z4956" s="165">
        <v>9301101</v>
      </c>
      <c r="AA4956" s="166">
        <v>1.5741507870753936E-2</v>
      </c>
      <c r="AB4956" s="167" t="s">
        <v>4880</v>
      </c>
      <c r="AC4956" s="168" t="s">
        <v>3282</v>
      </c>
    </row>
    <row r="4957" spans="1:29" x14ac:dyDescent="0.3">
      <c r="A4957" s="156" t="s">
        <v>4333</v>
      </c>
      <c r="B4957" s="157">
        <v>2</v>
      </c>
      <c r="C4957" s="158" t="s">
        <v>1466</v>
      </c>
      <c r="D4957" s="158" t="s">
        <v>284</v>
      </c>
      <c r="E4957" s="156" t="s">
        <v>2722</v>
      </c>
      <c r="F4957" s="159" t="s">
        <v>454</v>
      </c>
      <c r="G4957" s="158" t="s">
        <v>455</v>
      </c>
      <c r="H4957" s="160">
        <v>44896</v>
      </c>
      <c r="I4957" s="160">
        <v>45064</v>
      </c>
      <c r="J4957" s="161" t="s">
        <v>2671</v>
      </c>
      <c r="K4957" s="162"/>
      <c r="L4957" s="163" t="s">
        <v>4863</v>
      </c>
      <c r="M4957" s="171">
        <v>0</v>
      </c>
      <c r="N4957" s="164">
        <v>3910</v>
      </c>
      <c r="O4957" s="162" t="s">
        <v>5210</v>
      </c>
      <c r="P4957" s="160">
        <v>45064</v>
      </c>
      <c r="Q4957" s="162" t="s">
        <v>5205</v>
      </c>
      <c r="R4957" s="164">
        <v>3910</v>
      </c>
      <c r="S4957" s="163" t="s">
        <v>1573</v>
      </c>
      <c r="T4957" s="163"/>
      <c r="U4957" s="161" t="s">
        <v>10</v>
      </c>
      <c r="V4957" s="161" t="s">
        <v>11</v>
      </c>
      <c r="W4957" s="161" t="s">
        <v>12</v>
      </c>
      <c r="X4957" s="161" t="s">
        <v>13</v>
      </c>
      <c r="Y4957" s="169">
        <v>6281</v>
      </c>
      <c r="Z4957" s="169">
        <v>9301101</v>
      </c>
      <c r="AA4957" s="166">
        <v>1.9055509527754765E-2</v>
      </c>
      <c r="AB4957" s="167" t="s">
        <v>4880</v>
      </c>
      <c r="AC4957" s="168" t="s">
        <v>3282</v>
      </c>
    </row>
    <row r="4958" spans="1:29" x14ac:dyDescent="0.3">
      <c r="A4958" s="156" t="s">
        <v>4333</v>
      </c>
      <c r="B4958" s="157">
        <v>2</v>
      </c>
      <c r="C4958" s="158" t="s">
        <v>1466</v>
      </c>
      <c r="D4958" s="158" t="s">
        <v>284</v>
      </c>
      <c r="E4958" s="156" t="s">
        <v>2722</v>
      </c>
      <c r="F4958" s="159" t="s">
        <v>454</v>
      </c>
      <c r="G4958" s="158" t="s">
        <v>455</v>
      </c>
      <c r="H4958" s="160">
        <v>44896</v>
      </c>
      <c r="I4958" s="160">
        <v>45064</v>
      </c>
      <c r="J4958" s="161" t="s">
        <v>2671</v>
      </c>
      <c r="K4958" s="162"/>
      <c r="L4958" s="163" t="s">
        <v>4863</v>
      </c>
      <c r="M4958" s="171">
        <v>0</v>
      </c>
      <c r="N4958" s="164">
        <v>3400</v>
      </c>
      <c r="O4958" s="162" t="s">
        <v>5209</v>
      </c>
      <c r="P4958" s="160">
        <v>45064</v>
      </c>
      <c r="Q4958" s="162" t="s">
        <v>5205</v>
      </c>
      <c r="R4958" s="164">
        <v>3400</v>
      </c>
      <c r="S4958" s="163" t="s">
        <v>1573</v>
      </c>
      <c r="T4958" s="163"/>
      <c r="U4958" s="161" t="s">
        <v>10</v>
      </c>
      <c r="V4958" s="161" t="s">
        <v>11</v>
      </c>
      <c r="W4958" s="161" t="s">
        <v>12</v>
      </c>
      <c r="X4958" s="161" t="s">
        <v>13</v>
      </c>
      <c r="Y4958" s="169">
        <v>6281</v>
      </c>
      <c r="Z4958" s="165">
        <v>9301101</v>
      </c>
      <c r="AA4958" s="166">
        <v>1.6570008285004142E-2</v>
      </c>
      <c r="AB4958" s="167" t="s">
        <v>4880</v>
      </c>
      <c r="AC4958" s="168" t="s">
        <v>3282</v>
      </c>
    </row>
    <row r="4959" spans="1:29" x14ac:dyDescent="0.3">
      <c r="A4959" s="156" t="s">
        <v>4333</v>
      </c>
      <c r="B4959" s="157">
        <v>2</v>
      </c>
      <c r="C4959" s="158" t="s">
        <v>1466</v>
      </c>
      <c r="D4959" s="158" t="s">
        <v>284</v>
      </c>
      <c r="E4959" s="156" t="s">
        <v>2722</v>
      </c>
      <c r="F4959" s="159" t="s">
        <v>454</v>
      </c>
      <c r="G4959" s="167" t="s">
        <v>455</v>
      </c>
      <c r="H4959" s="160">
        <v>44896</v>
      </c>
      <c r="I4959" s="160">
        <v>45125</v>
      </c>
      <c r="J4959" s="161" t="s">
        <v>2671</v>
      </c>
      <c r="K4959" s="162"/>
      <c r="L4959" s="158" t="s">
        <v>4863</v>
      </c>
      <c r="M4959" s="171">
        <v>0</v>
      </c>
      <c r="N4959" s="164">
        <v>3740</v>
      </c>
      <c r="O4959" s="162" t="s">
        <v>5329</v>
      </c>
      <c r="P4959" s="160">
        <v>45125</v>
      </c>
      <c r="Q4959" s="162" t="s">
        <v>5327</v>
      </c>
      <c r="R4959" s="164">
        <v>3740</v>
      </c>
      <c r="S4959" s="163" t="s">
        <v>1573</v>
      </c>
      <c r="T4959" s="163"/>
      <c r="U4959" s="161" t="s">
        <v>10</v>
      </c>
      <c r="V4959" s="161" t="s">
        <v>11</v>
      </c>
      <c r="W4959" s="161" t="s">
        <v>12</v>
      </c>
      <c r="X4959" s="161" t="s">
        <v>13</v>
      </c>
      <c r="Y4959" s="169">
        <v>6281</v>
      </c>
      <c r="Z4959" s="169">
        <v>9301101</v>
      </c>
      <c r="AA4959" s="166">
        <v>1.8227009113504555E-2</v>
      </c>
      <c r="AB4959" s="167" t="s">
        <v>4880</v>
      </c>
      <c r="AC4959" s="168" t="s">
        <v>3282</v>
      </c>
    </row>
    <row r="4960" spans="1:29" x14ac:dyDescent="0.3">
      <c r="A4960" s="156" t="s">
        <v>4333</v>
      </c>
      <c r="B4960" s="157">
        <v>2</v>
      </c>
      <c r="C4960" s="156" t="s">
        <v>1466</v>
      </c>
      <c r="D4960" s="156" t="s">
        <v>284</v>
      </c>
      <c r="E4960" s="156" t="s">
        <v>2722</v>
      </c>
      <c r="F4960" s="156" t="s">
        <v>454</v>
      </c>
      <c r="G4960" s="158" t="s">
        <v>455</v>
      </c>
      <c r="H4960" s="160">
        <v>44896</v>
      </c>
      <c r="I4960" s="160">
        <v>45126</v>
      </c>
      <c r="J4960" s="161" t="s">
        <v>2671</v>
      </c>
      <c r="K4960" s="162"/>
      <c r="L4960" s="156" t="s">
        <v>4863</v>
      </c>
      <c r="M4960" s="171">
        <v>0</v>
      </c>
      <c r="N4960" s="164">
        <v>3740</v>
      </c>
      <c r="O4960" s="162" t="s">
        <v>5340</v>
      </c>
      <c r="P4960" s="160">
        <v>45126</v>
      </c>
      <c r="Q4960" s="162" t="s">
        <v>5338</v>
      </c>
      <c r="R4960" s="164">
        <v>3740</v>
      </c>
      <c r="S4960" s="163" t="s">
        <v>1573</v>
      </c>
      <c r="T4960" s="163"/>
      <c r="U4960" s="161" t="s">
        <v>10</v>
      </c>
      <c r="V4960" s="161" t="s">
        <v>11</v>
      </c>
      <c r="W4960" s="161" t="s">
        <v>12</v>
      </c>
      <c r="X4960" s="161" t="s">
        <v>13</v>
      </c>
      <c r="Y4960" s="165">
        <v>6281</v>
      </c>
      <c r="Z4960" s="169">
        <v>9301101</v>
      </c>
      <c r="AA4960" s="166">
        <v>1.8227009113504555E-2</v>
      </c>
      <c r="AB4960" s="183" t="s">
        <v>4880</v>
      </c>
      <c r="AC4960" s="168" t="s">
        <v>3282</v>
      </c>
    </row>
    <row r="4961" spans="1:29" x14ac:dyDescent="0.3">
      <c r="A4961" s="156" t="s">
        <v>4333</v>
      </c>
      <c r="B4961" s="157">
        <v>2</v>
      </c>
      <c r="C4961" s="156" t="s">
        <v>1466</v>
      </c>
      <c r="D4961" s="156" t="s">
        <v>284</v>
      </c>
      <c r="E4961" s="156" t="s">
        <v>2722</v>
      </c>
      <c r="F4961" s="159" t="s">
        <v>454</v>
      </c>
      <c r="G4961" s="156" t="s">
        <v>455</v>
      </c>
      <c r="H4961" s="160">
        <v>44896</v>
      </c>
      <c r="I4961" s="160">
        <v>45201</v>
      </c>
      <c r="J4961" s="161" t="s">
        <v>5251</v>
      </c>
      <c r="K4961" s="162"/>
      <c r="L4961" s="163" t="s">
        <v>4863</v>
      </c>
      <c r="M4961" s="171">
        <v>0</v>
      </c>
      <c r="N4961" s="164">
        <v>1700</v>
      </c>
      <c r="O4961" s="162" t="s">
        <v>5529</v>
      </c>
      <c r="P4961" s="160">
        <v>45201</v>
      </c>
      <c r="Q4961" s="162" t="s">
        <v>5527</v>
      </c>
      <c r="R4961" s="164">
        <v>1700</v>
      </c>
      <c r="S4961" s="158" t="s">
        <v>1573</v>
      </c>
      <c r="T4961" s="163"/>
      <c r="U4961" s="161" t="s">
        <v>10</v>
      </c>
      <c r="V4961" s="161" t="s">
        <v>11</v>
      </c>
      <c r="W4961" s="161" t="s">
        <v>12</v>
      </c>
      <c r="X4961" s="161" t="s">
        <v>13</v>
      </c>
      <c r="Y4961" s="169">
        <v>6281</v>
      </c>
      <c r="Z4961" s="165">
        <v>9301101</v>
      </c>
      <c r="AA4961" s="166">
        <v>8.2850041425020712E-3</v>
      </c>
      <c r="AB4961" s="167" t="s">
        <v>4880</v>
      </c>
      <c r="AC4961" s="168" t="s">
        <v>3282</v>
      </c>
    </row>
    <row r="4962" spans="1:29" x14ac:dyDescent="0.3">
      <c r="A4962" s="156" t="s">
        <v>4333</v>
      </c>
      <c r="B4962" s="157">
        <v>2</v>
      </c>
      <c r="C4962" s="158" t="s">
        <v>1466</v>
      </c>
      <c r="D4962" s="158" t="s">
        <v>284</v>
      </c>
      <c r="E4962" s="156" t="s">
        <v>2722</v>
      </c>
      <c r="F4962" s="159" t="s">
        <v>454</v>
      </c>
      <c r="G4962" s="156" t="s">
        <v>455</v>
      </c>
      <c r="H4962" s="160">
        <v>44896</v>
      </c>
      <c r="I4962" s="160">
        <v>45268</v>
      </c>
      <c r="J4962" s="161" t="s">
        <v>5251</v>
      </c>
      <c r="K4962" s="162" t="s">
        <v>4847</v>
      </c>
      <c r="L4962" s="163" t="s">
        <v>4863</v>
      </c>
      <c r="M4962" s="171">
        <v>0</v>
      </c>
      <c r="N4962" s="164">
        <v>765</v>
      </c>
      <c r="O4962" s="162" t="s">
        <v>5598</v>
      </c>
      <c r="P4962" s="160">
        <v>45268</v>
      </c>
      <c r="Q4962" s="162" t="s">
        <v>5594</v>
      </c>
      <c r="R4962" s="164">
        <v>765</v>
      </c>
      <c r="S4962" s="162" t="s">
        <v>1573</v>
      </c>
      <c r="T4962" s="163"/>
      <c r="U4962" s="161" t="s">
        <v>10</v>
      </c>
      <c r="V4962" s="161" t="s">
        <v>11</v>
      </c>
      <c r="W4962" s="161" t="s">
        <v>12</v>
      </c>
      <c r="X4962" s="161" t="s">
        <v>13</v>
      </c>
      <c r="Y4962" s="169">
        <v>6281</v>
      </c>
      <c r="Z4962" s="169">
        <v>9301101</v>
      </c>
      <c r="AA4962" s="166">
        <v>3.728251864125932E-3</v>
      </c>
      <c r="AB4962" s="158" t="s">
        <v>4880</v>
      </c>
      <c r="AC4962" s="168" t="s">
        <v>3282</v>
      </c>
    </row>
    <row r="4963" spans="1:29" x14ac:dyDescent="0.3">
      <c r="A4963" s="156" t="s">
        <v>3726</v>
      </c>
      <c r="B4963" s="157">
        <v>3</v>
      </c>
      <c r="C4963" s="158" t="s">
        <v>1466</v>
      </c>
      <c r="D4963" s="158" t="s">
        <v>436</v>
      </c>
      <c r="E4963" s="156" t="s">
        <v>2722</v>
      </c>
      <c r="F4963" s="159" t="s">
        <v>454</v>
      </c>
      <c r="G4963" s="156" t="s">
        <v>455</v>
      </c>
      <c r="H4963" s="160">
        <v>45601</v>
      </c>
      <c r="I4963" s="160">
        <v>45852</v>
      </c>
      <c r="J4963" s="161" t="s">
        <v>6174</v>
      </c>
      <c r="K4963" s="162"/>
      <c r="L4963" s="163" t="s">
        <v>6573</v>
      </c>
      <c r="M4963" s="171">
        <v>0</v>
      </c>
      <c r="N4963" s="164">
        <v>1190</v>
      </c>
      <c r="O4963" s="162" t="s">
        <v>7634</v>
      </c>
      <c r="P4963" s="160">
        <v>45852</v>
      </c>
      <c r="Q4963" s="162" t="s">
        <v>7635</v>
      </c>
      <c r="R4963" s="164">
        <v>1190</v>
      </c>
      <c r="S4963" s="162" t="s">
        <v>5859</v>
      </c>
      <c r="T4963" s="163"/>
      <c r="U4963" s="161" t="s">
        <v>10</v>
      </c>
      <c r="V4963" s="161" t="s">
        <v>11</v>
      </c>
      <c r="W4963" s="161" t="s">
        <v>12</v>
      </c>
      <c r="X4963" s="161" t="s">
        <v>13</v>
      </c>
      <c r="Y4963" s="169">
        <v>6281</v>
      </c>
      <c r="Z4963" s="169">
        <v>9131101</v>
      </c>
      <c r="AA4963" s="166">
        <v>2.6515151515151516E-2</v>
      </c>
      <c r="AB4963" s="158" t="s">
        <v>6574</v>
      </c>
      <c r="AC4963" s="168" t="s">
        <v>3202</v>
      </c>
    </row>
    <row r="4964" spans="1:29" x14ac:dyDescent="0.3">
      <c r="A4964" s="156" t="s">
        <v>3726</v>
      </c>
      <c r="B4964" s="157">
        <v>3</v>
      </c>
      <c r="C4964" s="158" t="s">
        <v>1466</v>
      </c>
      <c r="D4964" s="158" t="s">
        <v>436</v>
      </c>
      <c r="E4964" s="156" t="s">
        <v>2722</v>
      </c>
      <c r="F4964" s="159" t="s">
        <v>454</v>
      </c>
      <c r="G4964" s="158" t="s">
        <v>455</v>
      </c>
      <c r="H4964" s="160">
        <v>45601</v>
      </c>
      <c r="I4964" s="160">
        <v>45860</v>
      </c>
      <c r="J4964" s="161" t="s">
        <v>6174</v>
      </c>
      <c r="K4964" s="162"/>
      <c r="L4964" s="163" t="s">
        <v>6573</v>
      </c>
      <c r="M4964" s="171">
        <v>0</v>
      </c>
      <c r="N4964" s="164">
        <v>5355</v>
      </c>
      <c r="O4964" s="162" t="s">
        <v>7636</v>
      </c>
      <c r="P4964" s="160">
        <v>45860</v>
      </c>
      <c r="Q4964" s="162" t="s">
        <v>7637</v>
      </c>
      <c r="R4964" s="164">
        <v>5355</v>
      </c>
      <c r="S4964" s="163" t="s">
        <v>5859</v>
      </c>
      <c r="T4964" s="163"/>
      <c r="U4964" s="161" t="s">
        <v>10</v>
      </c>
      <c r="V4964" s="161" t="s">
        <v>11</v>
      </c>
      <c r="W4964" s="161" t="s">
        <v>12</v>
      </c>
      <c r="X4964" s="161" t="s">
        <v>13</v>
      </c>
      <c r="Y4964" s="165">
        <v>6281</v>
      </c>
      <c r="Z4964" s="165">
        <v>9131101</v>
      </c>
      <c r="AA4964" s="166">
        <v>0.11931818181818182</v>
      </c>
      <c r="AB4964" s="167" t="s">
        <v>6574</v>
      </c>
      <c r="AC4964" s="168" t="s">
        <v>3202</v>
      </c>
    </row>
    <row r="4965" spans="1:29" x14ac:dyDescent="0.3">
      <c r="A4965" s="156" t="s">
        <v>3726</v>
      </c>
      <c r="B4965" s="157">
        <v>3</v>
      </c>
      <c r="C4965" s="158" t="s">
        <v>1466</v>
      </c>
      <c r="D4965" s="158" t="s">
        <v>436</v>
      </c>
      <c r="E4965" s="156" t="s">
        <v>2722</v>
      </c>
      <c r="F4965" s="159" t="s">
        <v>454</v>
      </c>
      <c r="G4965" s="158" t="s">
        <v>455</v>
      </c>
      <c r="H4965" s="160">
        <v>45601</v>
      </c>
      <c r="I4965" s="160">
        <v>45938</v>
      </c>
      <c r="J4965" s="161" t="s">
        <v>6707</v>
      </c>
      <c r="K4965" s="162"/>
      <c r="L4965" s="163" t="s">
        <v>6573</v>
      </c>
      <c r="M4965" s="171">
        <v>0</v>
      </c>
      <c r="N4965" s="164">
        <v>4250</v>
      </c>
      <c r="O4965" s="162" t="s">
        <v>7716</v>
      </c>
      <c r="P4965" s="160">
        <v>45938</v>
      </c>
      <c r="Q4965" s="162" t="s">
        <v>7717</v>
      </c>
      <c r="R4965" s="164">
        <v>4250</v>
      </c>
      <c r="S4965" s="163" t="s">
        <v>5859</v>
      </c>
      <c r="T4965" s="163"/>
      <c r="U4965" s="161" t="s">
        <v>10</v>
      </c>
      <c r="V4965" s="161" t="s">
        <v>11</v>
      </c>
      <c r="W4965" s="161" t="s">
        <v>12</v>
      </c>
      <c r="X4965" s="161" t="s">
        <v>13</v>
      </c>
      <c r="Y4965" s="169">
        <v>6281</v>
      </c>
      <c r="Z4965" s="165">
        <v>9131101</v>
      </c>
      <c r="AA4965" s="166">
        <v>9.4696969696969696E-2</v>
      </c>
      <c r="AB4965" s="167" t="s">
        <v>6574</v>
      </c>
      <c r="AC4965" s="168" t="s">
        <v>3202</v>
      </c>
    </row>
    <row r="4966" spans="1:29" x14ac:dyDescent="0.3">
      <c r="A4966" s="156" t="s">
        <v>3726</v>
      </c>
      <c r="B4966" s="157">
        <v>3</v>
      </c>
      <c r="C4966" s="158" t="s">
        <v>1466</v>
      </c>
      <c r="D4966" s="158" t="s">
        <v>436</v>
      </c>
      <c r="E4966" s="156" t="s">
        <v>2722</v>
      </c>
      <c r="F4966" s="159" t="s">
        <v>454</v>
      </c>
      <c r="G4966" s="156" t="s">
        <v>455</v>
      </c>
      <c r="H4966" s="160">
        <v>45601</v>
      </c>
      <c r="I4966" s="160">
        <v>45971</v>
      </c>
      <c r="J4966" s="161" t="s">
        <v>6707</v>
      </c>
      <c r="K4966" s="162"/>
      <c r="L4966" s="163" t="s">
        <v>6573</v>
      </c>
      <c r="M4966" s="171">
        <v>0</v>
      </c>
      <c r="N4966" s="164">
        <v>5440</v>
      </c>
      <c r="O4966" s="162" t="s">
        <v>7813</v>
      </c>
      <c r="P4966" s="160">
        <v>45971</v>
      </c>
      <c r="Q4966" s="162" t="s">
        <v>7814</v>
      </c>
      <c r="R4966" s="164">
        <v>5440</v>
      </c>
      <c r="S4966" s="158" t="s">
        <v>5859</v>
      </c>
      <c r="T4966" s="163"/>
      <c r="U4966" s="161" t="s">
        <v>10</v>
      </c>
      <c r="V4966" s="161" t="s">
        <v>11</v>
      </c>
      <c r="W4966" s="161" t="s">
        <v>12</v>
      </c>
      <c r="X4966" s="161" t="s">
        <v>13</v>
      </c>
      <c r="Y4966" s="169">
        <v>6281</v>
      </c>
      <c r="Z4966" s="165">
        <v>9131101</v>
      </c>
      <c r="AA4966" s="166">
        <v>0.12121212121212122</v>
      </c>
      <c r="AB4966" s="158" t="s">
        <v>6574</v>
      </c>
      <c r="AC4966" s="168" t="s">
        <v>3202</v>
      </c>
    </row>
    <row r="4967" spans="1:29" x14ac:dyDescent="0.3">
      <c r="A4967" s="156" t="s">
        <v>3726</v>
      </c>
      <c r="B4967" s="157">
        <v>3</v>
      </c>
      <c r="C4967" s="158" t="s">
        <v>1466</v>
      </c>
      <c r="D4967" s="158" t="s">
        <v>436</v>
      </c>
      <c r="E4967" s="156" t="s">
        <v>2722</v>
      </c>
      <c r="F4967" s="159" t="s">
        <v>454</v>
      </c>
      <c r="G4967" s="156" t="s">
        <v>455</v>
      </c>
      <c r="H4967" s="160">
        <v>45601</v>
      </c>
      <c r="I4967" s="160">
        <v>46048</v>
      </c>
      <c r="J4967" s="161" t="s">
        <v>6707</v>
      </c>
      <c r="K4967" s="162"/>
      <c r="L4967" s="163" t="s">
        <v>6573</v>
      </c>
      <c r="M4967" s="171">
        <v>0</v>
      </c>
      <c r="N4967" s="164">
        <v>3570</v>
      </c>
      <c r="O4967" s="162" t="s">
        <v>8077</v>
      </c>
      <c r="P4967" s="160">
        <v>46048</v>
      </c>
      <c r="Q4967" s="162" t="s">
        <v>8078</v>
      </c>
      <c r="R4967" s="164">
        <v>3570</v>
      </c>
      <c r="S4967" s="162" t="s">
        <v>5859</v>
      </c>
      <c r="T4967" s="163"/>
      <c r="U4967" s="161" t="s">
        <v>10</v>
      </c>
      <c r="V4967" s="161" t="s">
        <v>11</v>
      </c>
      <c r="W4967" s="161" t="s">
        <v>12</v>
      </c>
      <c r="X4967" s="161" t="s">
        <v>13</v>
      </c>
      <c r="Y4967" s="169">
        <v>6281</v>
      </c>
      <c r="Z4967" s="169">
        <v>9131101</v>
      </c>
      <c r="AA4967" s="166">
        <v>7.9545454545454544E-2</v>
      </c>
      <c r="AB4967" s="158" t="s">
        <v>6574</v>
      </c>
      <c r="AC4967" s="168" t="s">
        <v>3202</v>
      </c>
    </row>
    <row r="4968" spans="1:29" x14ac:dyDescent="0.3">
      <c r="A4968" s="156" t="s">
        <v>3726</v>
      </c>
      <c r="B4968" s="157">
        <v>3</v>
      </c>
      <c r="C4968" s="158" t="s">
        <v>1466</v>
      </c>
      <c r="D4968" s="158" t="s">
        <v>436</v>
      </c>
      <c r="E4968" s="156" t="s">
        <v>2722</v>
      </c>
      <c r="F4968" s="159" t="s">
        <v>454</v>
      </c>
      <c r="G4968" s="158" t="s">
        <v>455</v>
      </c>
      <c r="H4968" s="160">
        <v>45601</v>
      </c>
      <c r="I4968" s="160">
        <v>46048</v>
      </c>
      <c r="J4968" s="161" t="s">
        <v>6707</v>
      </c>
      <c r="K4968" s="162"/>
      <c r="L4968" s="163" t="s">
        <v>6573</v>
      </c>
      <c r="M4968" s="171">
        <v>0</v>
      </c>
      <c r="N4968" s="164">
        <v>3910</v>
      </c>
      <c r="O4968" s="162" t="s">
        <v>8079</v>
      </c>
      <c r="P4968" s="160">
        <v>46048</v>
      </c>
      <c r="Q4968" s="162" t="s">
        <v>8078</v>
      </c>
      <c r="R4968" s="164">
        <v>3910</v>
      </c>
      <c r="S4968" s="163" t="s">
        <v>5859</v>
      </c>
      <c r="T4968" s="163"/>
      <c r="U4968" s="161" t="s">
        <v>10</v>
      </c>
      <c r="V4968" s="161" t="s">
        <v>11</v>
      </c>
      <c r="W4968" s="161" t="s">
        <v>12</v>
      </c>
      <c r="X4968" s="161" t="s">
        <v>13</v>
      </c>
      <c r="Y4968" s="165">
        <v>6281</v>
      </c>
      <c r="Z4968" s="165">
        <v>9131101</v>
      </c>
      <c r="AA4968" s="166">
        <v>8.7121212121212127E-2</v>
      </c>
      <c r="AB4968" s="167" t="s">
        <v>6574</v>
      </c>
      <c r="AC4968" s="168" t="s">
        <v>3202</v>
      </c>
    </row>
    <row r="4969" spans="1:29" x14ac:dyDescent="0.3">
      <c r="A4969" s="156" t="s">
        <v>3726</v>
      </c>
      <c r="B4969" s="157">
        <v>3</v>
      </c>
      <c r="C4969" s="158" t="s">
        <v>1466</v>
      </c>
      <c r="D4969" s="163" t="s">
        <v>436</v>
      </c>
      <c r="E4969" s="156" t="s">
        <v>2722</v>
      </c>
      <c r="F4969" s="159" t="s">
        <v>454</v>
      </c>
      <c r="G4969" s="158" t="s">
        <v>455</v>
      </c>
      <c r="H4969" s="160">
        <v>45601</v>
      </c>
      <c r="I4969" s="160">
        <v>46048</v>
      </c>
      <c r="J4969" s="161" t="s">
        <v>6707</v>
      </c>
      <c r="K4969" s="162"/>
      <c r="L4969" s="163" t="s">
        <v>6573</v>
      </c>
      <c r="M4969" s="171">
        <v>0</v>
      </c>
      <c r="N4969" s="164">
        <v>4165</v>
      </c>
      <c r="O4969" s="162" t="s">
        <v>8080</v>
      </c>
      <c r="P4969" s="160">
        <v>46048</v>
      </c>
      <c r="Q4969" s="162" t="s">
        <v>8078</v>
      </c>
      <c r="R4969" s="164">
        <v>4165</v>
      </c>
      <c r="S4969" s="163" t="s">
        <v>5859</v>
      </c>
      <c r="T4969" s="163"/>
      <c r="U4969" s="161" t="s">
        <v>10</v>
      </c>
      <c r="V4969" s="161" t="s">
        <v>11</v>
      </c>
      <c r="W4969" s="161" t="s">
        <v>12</v>
      </c>
      <c r="X4969" s="161" t="s">
        <v>13</v>
      </c>
      <c r="Y4969" s="169">
        <v>6281</v>
      </c>
      <c r="Z4969" s="169">
        <v>9131101</v>
      </c>
      <c r="AA4969" s="166">
        <v>9.2803030303030304E-2</v>
      </c>
      <c r="AB4969" s="167" t="s">
        <v>6574</v>
      </c>
      <c r="AC4969" s="168" t="s">
        <v>3202</v>
      </c>
    </row>
    <row r="4970" spans="1:29" x14ac:dyDescent="0.3">
      <c r="A4970" s="156" t="s">
        <v>3726</v>
      </c>
      <c r="B4970" s="157">
        <v>3</v>
      </c>
      <c r="C4970" s="158" t="s">
        <v>1466</v>
      </c>
      <c r="D4970" s="158" t="s">
        <v>436</v>
      </c>
      <c r="E4970" s="156" t="s">
        <v>2722</v>
      </c>
      <c r="F4970" s="159" t="s">
        <v>454</v>
      </c>
      <c r="G4970" s="156" t="s">
        <v>455</v>
      </c>
      <c r="H4970" s="160">
        <v>45601</v>
      </c>
      <c r="I4970" s="160">
        <v>46128</v>
      </c>
      <c r="J4970" s="161" t="s">
        <v>6707</v>
      </c>
      <c r="K4970" s="162"/>
      <c r="L4970" s="163" t="s">
        <v>6573</v>
      </c>
      <c r="M4970" s="171">
        <v>0</v>
      </c>
      <c r="N4970" s="164">
        <v>3740</v>
      </c>
      <c r="O4970" s="162" t="s">
        <v>8081</v>
      </c>
      <c r="P4970" s="160">
        <v>46128</v>
      </c>
      <c r="Q4970" s="162" t="s">
        <v>8082</v>
      </c>
      <c r="R4970" s="164">
        <v>3740</v>
      </c>
      <c r="S4970" s="162" t="s">
        <v>5859</v>
      </c>
      <c r="T4970" s="163"/>
      <c r="U4970" s="161" t="s">
        <v>10</v>
      </c>
      <c r="V4970" s="161" t="s">
        <v>11</v>
      </c>
      <c r="W4970" s="161" t="s">
        <v>12</v>
      </c>
      <c r="X4970" s="161" t="s">
        <v>13</v>
      </c>
      <c r="Y4970" s="169">
        <v>6281</v>
      </c>
      <c r="Z4970" s="169">
        <v>9131101</v>
      </c>
      <c r="AA4970" s="166">
        <v>8.3333333333333329E-2</v>
      </c>
      <c r="AB4970" s="158" t="s">
        <v>6574</v>
      </c>
      <c r="AC4970" s="168" t="s">
        <v>3202</v>
      </c>
    </row>
    <row r="4971" spans="1:29" x14ac:dyDescent="0.3">
      <c r="A4971" s="156" t="s">
        <v>3726</v>
      </c>
      <c r="B4971" s="157">
        <v>3</v>
      </c>
      <c r="C4971" s="158" t="s">
        <v>1466</v>
      </c>
      <c r="D4971" s="156" t="s">
        <v>436</v>
      </c>
      <c r="E4971" s="156" t="s">
        <v>2722</v>
      </c>
      <c r="F4971" s="158" t="s">
        <v>454</v>
      </c>
      <c r="G4971" s="158" t="s">
        <v>455</v>
      </c>
      <c r="H4971" s="160">
        <v>45601</v>
      </c>
      <c r="I4971" s="160">
        <v>46128</v>
      </c>
      <c r="J4971" s="161" t="s">
        <v>6707</v>
      </c>
      <c r="K4971" s="162"/>
      <c r="L4971" s="158" t="s">
        <v>6573</v>
      </c>
      <c r="M4971" s="171">
        <v>0</v>
      </c>
      <c r="N4971" s="171">
        <v>5355</v>
      </c>
      <c r="O4971" s="162" t="s">
        <v>8083</v>
      </c>
      <c r="P4971" s="160">
        <v>46128</v>
      </c>
      <c r="Q4971" s="162" t="s">
        <v>8082</v>
      </c>
      <c r="R4971" s="171">
        <v>5355</v>
      </c>
      <c r="S4971" s="163" t="s">
        <v>5859</v>
      </c>
      <c r="T4971" s="156"/>
      <c r="U4971" s="161" t="s">
        <v>10</v>
      </c>
      <c r="V4971" s="161" t="s">
        <v>11</v>
      </c>
      <c r="W4971" s="161" t="s">
        <v>12</v>
      </c>
      <c r="X4971" s="161" t="s">
        <v>13</v>
      </c>
      <c r="Y4971" s="165">
        <v>6281</v>
      </c>
      <c r="Z4971" s="165">
        <v>9131101</v>
      </c>
      <c r="AA4971" s="166">
        <v>0.11931818181818182</v>
      </c>
      <c r="AB4971" s="158" t="s">
        <v>6574</v>
      </c>
      <c r="AC4971" s="168" t="s">
        <v>3202</v>
      </c>
    </row>
    <row r="4972" spans="1:29" x14ac:dyDescent="0.3">
      <c r="A4972" s="156" t="s">
        <v>3726</v>
      </c>
      <c r="B4972" s="157">
        <v>3</v>
      </c>
      <c r="C4972" s="158" t="s">
        <v>1466</v>
      </c>
      <c r="D4972" s="158" t="s">
        <v>436</v>
      </c>
      <c r="E4972" s="156" t="s">
        <v>2722</v>
      </c>
      <c r="F4972" s="159" t="s">
        <v>454</v>
      </c>
      <c r="G4972" s="158" t="s">
        <v>455</v>
      </c>
      <c r="H4972" s="160">
        <v>45601</v>
      </c>
      <c r="I4972" s="160">
        <v>46128</v>
      </c>
      <c r="J4972" s="161" t="s">
        <v>6707</v>
      </c>
      <c r="K4972" s="162"/>
      <c r="L4972" s="163" t="s">
        <v>6573</v>
      </c>
      <c r="M4972" s="171">
        <v>0</v>
      </c>
      <c r="N4972" s="164">
        <v>680</v>
      </c>
      <c r="O4972" s="162" t="s">
        <v>8084</v>
      </c>
      <c r="P4972" s="160">
        <v>46128</v>
      </c>
      <c r="Q4972" s="162" t="s">
        <v>8082</v>
      </c>
      <c r="R4972" s="164">
        <v>680</v>
      </c>
      <c r="S4972" s="163" t="s">
        <v>5859</v>
      </c>
      <c r="T4972" s="163"/>
      <c r="U4972" s="161" t="s">
        <v>10</v>
      </c>
      <c r="V4972" s="161" t="s">
        <v>11</v>
      </c>
      <c r="W4972" s="161" t="s">
        <v>12</v>
      </c>
      <c r="X4972" s="161" t="s">
        <v>13</v>
      </c>
      <c r="Y4972" s="169">
        <v>6281</v>
      </c>
      <c r="Z4972" s="169">
        <v>9131101</v>
      </c>
      <c r="AA4972" s="166">
        <v>1.5151515151515152E-2</v>
      </c>
      <c r="AB4972" s="167" t="s">
        <v>6574</v>
      </c>
      <c r="AC4972" s="168" t="s">
        <v>3202</v>
      </c>
    </row>
    <row r="4973" spans="1:29" x14ac:dyDescent="0.3">
      <c r="A4973" s="156" t="s">
        <v>3726</v>
      </c>
      <c r="B4973" s="157">
        <v>3</v>
      </c>
      <c r="C4973" s="158" t="s">
        <v>1466</v>
      </c>
      <c r="D4973" s="158" t="s">
        <v>436</v>
      </c>
      <c r="E4973" s="156" t="s">
        <v>2722</v>
      </c>
      <c r="F4973" s="159" t="s">
        <v>454</v>
      </c>
      <c r="G4973" s="158" t="s">
        <v>455</v>
      </c>
      <c r="H4973" s="160">
        <v>45601</v>
      </c>
      <c r="I4973" s="160">
        <v>46157</v>
      </c>
      <c r="J4973" s="161" t="s">
        <v>6707</v>
      </c>
      <c r="K4973" s="162"/>
      <c r="L4973" s="163" t="s">
        <v>6573</v>
      </c>
      <c r="M4973" s="171">
        <v>0</v>
      </c>
      <c r="N4973" s="164">
        <v>2380</v>
      </c>
      <c r="O4973" s="162" t="s">
        <v>8490</v>
      </c>
      <c r="P4973" s="160">
        <v>46157</v>
      </c>
      <c r="Q4973" s="162" t="s">
        <v>8491</v>
      </c>
      <c r="R4973" s="164">
        <v>2380</v>
      </c>
      <c r="S4973" s="163" t="s">
        <v>5859</v>
      </c>
      <c r="T4973" s="163"/>
      <c r="U4973" s="161" t="s">
        <v>10</v>
      </c>
      <c r="V4973" s="161" t="s">
        <v>11</v>
      </c>
      <c r="W4973" s="161" t="s">
        <v>12</v>
      </c>
      <c r="X4973" s="161" t="s">
        <v>13</v>
      </c>
      <c r="Y4973" s="169">
        <v>6281</v>
      </c>
      <c r="Z4973" s="169">
        <v>9131101</v>
      </c>
      <c r="AA4973" s="166">
        <v>5.3030303030303032E-2</v>
      </c>
      <c r="AB4973" s="167" t="s">
        <v>6574</v>
      </c>
      <c r="AC4973" s="168" t="s">
        <v>3202</v>
      </c>
    </row>
    <row r="4974" spans="1:29" x14ac:dyDescent="0.3">
      <c r="A4974" s="156" t="s">
        <v>3726</v>
      </c>
      <c r="B4974" s="157">
        <v>3</v>
      </c>
      <c r="C4974" s="158" t="s">
        <v>1466</v>
      </c>
      <c r="D4974" s="158" t="s">
        <v>436</v>
      </c>
      <c r="E4974" s="156" t="s">
        <v>2722</v>
      </c>
      <c r="F4974" s="159" t="s">
        <v>454</v>
      </c>
      <c r="G4974" s="158" t="s">
        <v>455</v>
      </c>
      <c r="H4974" s="160">
        <v>45601</v>
      </c>
      <c r="I4974" s="160">
        <v>46157</v>
      </c>
      <c r="J4974" s="161" t="s">
        <v>6707</v>
      </c>
      <c r="K4974" s="162"/>
      <c r="L4974" s="163" t="s">
        <v>6573</v>
      </c>
      <c r="M4974" s="171">
        <v>0</v>
      </c>
      <c r="N4974" s="164">
        <v>2550</v>
      </c>
      <c r="O4974" s="162" t="s">
        <v>8492</v>
      </c>
      <c r="P4974" s="160">
        <v>46157</v>
      </c>
      <c r="Q4974" s="162" t="s">
        <v>8491</v>
      </c>
      <c r="R4974" s="164">
        <v>2550</v>
      </c>
      <c r="S4974" s="163" t="s">
        <v>5859</v>
      </c>
      <c r="T4974" s="163"/>
      <c r="U4974" s="161" t="s">
        <v>10</v>
      </c>
      <c r="V4974" s="161" t="s">
        <v>11</v>
      </c>
      <c r="W4974" s="161" t="s">
        <v>12</v>
      </c>
      <c r="X4974" s="161" t="s">
        <v>13</v>
      </c>
      <c r="Y4974" s="165">
        <v>6281</v>
      </c>
      <c r="Z4974" s="165">
        <v>9131101</v>
      </c>
      <c r="AA4974" s="166">
        <v>5.6818181818181816E-2</v>
      </c>
      <c r="AB4974" s="167" t="s">
        <v>6574</v>
      </c>
      <c r="AC4974" s="168" t="s">
        <v>3202</v>
      </c>
    </row>
    <row r="4975" spans="1:29" x14ac:dyDescent="0.3">
      <c r="A4975" s="156" t="s">
        <v>3726</v>
      </c>
      <c r="B4975" s="157">
        <v>3</v>
      </c>
      <c r="C4975" s="158" t="s">
        <v>1466</v>
      </c>
      <c r="D4975" s="156" t="s">
        <v>436</v>
      </c>
      <c r="E4975" s="156" t="s">
        <v>2722</v>
      </c>
      <c r="F4975" s="159" t="s">
        <v>454</v>
      </c>
      <c r="G4975" s="156" t="s">
        <v>455</v>
      </c>
      <c r="H4975" s="160">
        <v>45601</v>
      </c>
      <c r="I4975" s="160">
        <v>46209</v>
      </c>
      <c r="J4975" s="161" t="s">
        <v>6707</v>
      </c>
      <c r="K4975" s="162"/>
      <c r="L4975" s="163" t="s">
        <v>6573</v>
      </c>
      <c r="M4975" s="171">
        <v>0</v>
      </c>
      <c r="N4975" s="164">
        <v>1275</v>
      </c>
      <c r="O4975" s="162" t="s">
        <v>8493</v>
      </c>
      <c r="P4975" s="160">
        <v>46209</v>
      </c>
      <c r="Q4975" s="162" t="s">
        <v>8494</v>
      </c>
      <c r="R4975" s="164">
        <v>1275</v>
      </c>
      <c r="S4975" s="162" t="s">
        <v>5859</v>
      </c>
      <c r="T4975" s="163"/>
      <c r="U4975" s="161" t="s">
        <v>10</v>
      </c>
      <c r="V4975" s="161" t="s">
        <v>11</v>
      </c>
      <c r="W4975" s="161" t="s">
        <v>12</v>
      </c>
      <c r="X4975" s="161" t="s">
        <v>13</v>
      </c>
      <c r="Y4975" s="169">
        <v>6281</v>
      </c>
      <c r="Z4975" s="169">
        <v>9131101</v>
      </c>
      <c r="AA4975" s="166">
        <v>2.8409090909090908E-2</v>
      </c>
      <c r="AB4975" s="156" t="s">
        <v>6574</v>
      </c>
      <c r="AC4975" s="168" t="s">
        <v>3202</v>
      </c>
    </row>
    <row r="4976" spans="1:29" x14ac:dyDescent="0.3">
      <c r="A4976" s="156" t="s">
        <v>3726</v>
      </c>
      <c r="B4976" s="157">
        <v>3</v>
      </c>
      <c r="C4976" s="158" t="s">
        <v>1466</v>
      </c>
      <c r="D4976" s="158" t="s">
        <v>436</v>
      </c>
      <c r="E4976" s="156" t="s">
        <v>2722</v>
      </c>
      <c r="F4976" s="159" t="s">
        <v>454</v>
      </c>
      <c r="G4976" s="158" t="s">
        <v>455</v>
      </c>
      <c r="H4976" s="160">
        <v>45601</v>
      </c>
      <c r="I4976" s="160">
        <v>46209</v>
      </c>
      <c r="J4976" s="161" t="s">
        <v>6707</v>
      </c>
      <c r="K4976" s="162" t="s">
        <v>6572</v>
      </c>
      <c r="L4976" s="163" t="s">
        <v>6573</v>
      </c>
      <c r="M4976" s="171">
        <v>0</v>
      </c>
      <c r="N4976" s="164">
        <v>1020</v>
      </c>
      <c r="O4976" s="162" t="s">
        <v>8495</v>
      </c>
      <c r="P4976" s="160">
        <v>46209</v>
      </c>
      <c r="Q4976" s="162" t="s">
        <v>8494</v>
      </c>
      <c r="R4976" s="164">
        <v>1020</v>
      </c>
      <c r="S4976" s="163" t="s">
        <v>5859</v>
      </c>
      <c r="T4976" s="163"/>
      <c r="U4976" s="161" t="s">
        <v>10</v>
      </c>
      <c r="V4976" s="161" t="s">
        <v>11</v>
      </c>
      <c r="W4976" s="161" t="s">
        <v>12</v>
      </c>
      <c r="X4976" s="161" t="s">
        <v>13</v>
      </c>
      <c r="Y4976" s="165">
        <v>6281</v>
      </c>
      <c r="Z4976" s="165">
        <v>9131101</v>
      </c>
      <c r="AA4976" s="166">
        <v>2.2727272727272728E-2</v>
      </c>
      <c r="AB4976" s="175" t="s">
        <v>6574</v>
      </c>
      <c r="AC4976" s="168" t="s">
        <v>3202</v>
      </c>
    </row>
    <row r="4977" spans="1:29" x14ac:dyDescent="0.3">
      <c r="A4977" s="156" t="s">
        <v>3657</v>
      </c>
      <c r="B4977" s="157">
        <v>4</v>
      </c>
      <c r="C4977" s="158" t="s">
        <v>1466</v>
      </c>
      <c r="D4977" s="158" t="s">
        <v>418</v>
      </c>
      <c r="E4977" s="156" t="s">
        <v>2722</v>
      </c>
      <c r="F4977" s="159" t="s">
        <v>454</v>
      </c>
      <c r="G4977" s="158" t="s">
        <v>455</v>
      </c>
      <c r="H4977" s="160">
        <v>45817</v>
      </c>
      <c r="I4977" s="160">
        <v>45852</v>
      </c>
      <c r="J4977" s="161" t="s">
        <v>6174</v>
      </c>
      <c r="K4977" s="162"/>
      <c r="L4977" s="163" t="s">
        <v>7173</v>
      </c>
      <c r="M4977" s="171">
        <v>0</v>
      </c>
      <c r="N4977" s="164">
        <v>1190</v>
      </c>
      <c r="O4977" s="162" t="s">
        <v>7638</v>
      </c>
      <c r="P4977" s="160">
        <v>45852</v>
      </c>
      <c r="Q4977" s="162" t="s">
        <v>7635</v>
      </c>
      <c r="R4977" s="164">
        <v>1190</v>
      </c>
      <c r="S4977" s="163" t="s">
        <v>6235</v>
      </c>
      <c r="T4977" s="163"/>
      <c r="U4977" s="161" t="s">
        <v>10</v>
      </c>
      <c r="V4977" s="161" t="s">
        <v>11</v>
      </c>
      <c r="W4977" s="161" t="s">
        <v>12</v>
      </c>
      <c r="X4977" s="161" t="s">
        <v>13</v>
      </c>
      <c r="Y4977" s="169">
        <v>6281</v>
      </c>
      <c r="Z4977" s="169">
        <v>9091101</v>
      </c>
      <c r="AA4977" s="166">
        <v>4.40251572327044E-2</v>
      </c>
      <c r="AB4977" s="167" t="s">
        <v>7174</v>
      </c>
      <c r="AC4977" s="168" t="s">
        <v>3192</v>
      </c>
    </row>
    <row r="4978" spans="1:29" x14ac:dyDescent="0.3">
      <c r="A4978" s="156" t="s">
        <v>3657</v>
      </c>
      <c r="B4978" s="157">
        <v>4</v>
      </c>
      <c r="C4978" s="158" t="s">
        <v>1466</v>
      </c>
      <c r="D4978" s="158" t="s">
        <v>418</v>
      </c>
      <c r="E4978" s="156" t="s">
        <v>2722</v>
      </c>
      <c r="F4978" s="159" t="s">
        <v>454</v>
      </c>
      <c r="G4978" s="158" t="s">
        <v>455</v>
      </c>
      <c r="H4978" s="160">
        <v>45817</v>
      </c>
      <c r="I4978" s="160">
        <v>45860</v>
      </c>
      <c r="J4978" s="161" t="s">
        <v>6174</v>
      </c>
      <c r="K4978" s="162"/>
      <c r="L4978" s="163" t="s">
        <v>7173</v>
      </c>
      <c r="M4978" s="171">
        <v>0</v>
      </c>
      <c r="N4978" s="164">
        <v>4845</v>
      </c>
      <c r="O4978" s="162" t="s">
        <v>7639</v>
      </c>
      <c r="P4978" s="160">
        <v>45860</v>
      </c>
      <c r="Q4978" s="162" t="s">
        <v>7637</v>
      </c>
      <c r="R4978" s="164">
        <v>4845</v>
      </c>
      <c r="S4978" s="163" t="s">
        <v>6235</v>
      </c>
      <c r="T4978" s="163"/>
      <c r="U4978" s="161" t="s">
        <v>10</v>
      </c>
      <c r="V4978" s="161" t="s">
        <v>11</v>
      </c>
      <c r="W4978" s="161" t="s">
        <v>12</v>
      </c>
      <c r="X4978" s="161" t="s">
        <v>13</v>
      </c>
      <c r="Y4978" s="165">
        <v>6281</v>
      </c>
      <c r="Z4978" s="165">
        <v>9091101</v>
      </c>
      <c r="AA4978" s="166">
        <v>0.17924528301886791</v>
      </c>
      <c r="AB4978" s="167" t="s">
        <v>7174</v>
      </c>
      <c r="AC4978" s="168" t="s">
        <v>3192</v>
      </c>
    </row>
    <row r="4979" spans="1:29" x14ac:dyDescent="0.3">
      <c r="A4979" s="156" t="s">
        <v>3657</v>
      </c>
      <c r="B4979" s="157">
        <v>4</v>
      </c>
      <c r="C4979" s="156" t="s">
        <v>1466</v>
      </c>
      <c r="D4979" s="156" t="s">
        <v>418</v>
      </c>
      <c r="E4979" s="156" t="s">
        <v>2722</v>
      </c>
      <c r="F4979" s="159" t="s">
        <v>454</v>
      </c>
      <c r="G4979" s="156" t="s">
        <v>455</v>
      </c>
      <c r="H4979" s="160">
        <v>45817</v>
      </c>
      <c r="I4979" s="160">
        <v>45938</v>
      </c>
      <c r="J4979" s="161" t="s">
        <v>6707</v>
      </c>
      <c r="K4979" s="162"/>
      <c r="L4979" s="163" t="s">
        <v>7173</v>
      </c>
      <c r="M4979" s="171">
        <v>0</v>
      </c>
      <c r="N4979" s="164">
        <v>5950</v>
      </c>
      <c r="O4979" s="162" t="s">
        <v>7718</v>
      </c>
      <c r="P4979" s="160">
        <v>45938</v>
      </c>
      <c r="Q4979" s="162" t="s">
        <v>7717</v>
      </c>
      <c r="R4979" s="164">
        <v>5950</v>
      </c>
      <c r="S4979" s="162" t="s">
        <v>6235</v>
      </c>
      <c r="T4979" s="163"/>
      <c r="U4979" s="161" t="s">
        <v>10</v>
      </c>
      <c r="V4979" s="161" t="s">
        <v>11</v>
      </c>
      <c r="W4979" s="161" t="s">
        <v>12</v>
      </c>
      <c r="X4979" s="161" t="s">
        <v>13</v>
      </c>
      <c r="Y4979" s="169">
        <v>6281</v>
      </c>
      <c r="Z4979" s="169">
        <v>9091101</v>
      </c>
      <c r="AA4979" s="166">
        <v>0.22012578616352202</v>
      </c>
      <c r="AB4979" s="158" t="s">
        <v>7174</v>
      </c>
      <c r="AC4979" s="168" t="s">
        <v>3192</v>
      </c>
    </row>
    <row r="4980" spans="1:29" x14ac:dyDescent="0.3">
      <c r="A4980" s="156" t="s">
        <v>3657</v>
      </c>
      <c r="B4980" s="157">
        <v>4</v>
      </c>
      <c r="C4980" s="158" t="s">
        <v>1466</v>
      </c>
      <c r="D4980" s="156" t="s">
        <v>418</v>
      </c>
      <c r="E4980" s="156" t="s">
        <v>2722</v>
      </c>
      <c r="F4980" s="156" t="s">
        <v>454</v>
      </c>
      <c r="G4980" s="158" t="s">
        <v>455</v>
      </c>
      <c r="H4980" s="160">
        <v>45817</v>
      </c>
      <c r="I4980" s="160">
        <v>45938</v>
      </c>
      <c r="J4980" s="161" t="s">
        <v>6707</v>
      </c>
      <c r="K4980" s="162"/>
      <c r="L4980" s="156" t="s">
        <v>7173</v>
      </c>
      <c r="M4980" s="171">
        <v>0</v>
      </c>
      <c r="N4980" s="170">
        <v>5865</v>
      </c>
      <c r="O4980" s="162" t="s">
        <v>7719</v>
      </c>
      <c r="P4980" s="160">
        <v>45938</v>
      </c>
      <c r="Q4980" s="162" t="s">
        <v>7717</v>
      </c>
      <c r="R4980" s="171">
        <v>5865</v>
      </c>
      <c r="S4980" s="158" t="s">
        <v>6235</v>
      </c>
      <c r="T4980" s="162"/>
      <c r="U4980" s="161" t="s">
        <v>10</v>
      </c>
      <c r="V4980" s="161" t="s">
        <v>11</v>
      </c>
      <c r="W4980" s="161" t="s">
        <v>12</v>
      </c>
      <c r="X4980" s="161" t="s">
        <v>13</v>
      </c>
      <c r="Y4980" s="165">
        <v>6281</v>
      </c>
      <c r="Z4980" s="165">
        <v>9091101</v>
      </c>
      <c r="AA4980" s="166">
        <v>0.21698113207547171</v>
      </c>
      <c r="AB4980" s="185" t="s">
        <v>7174</v>
      </c>
      <c r="AC4980" s="168" t="s">
        <v>3192</v>
      </c>
    </row>
    <row r="4981" spans="1:29" x14ac:dyDescent="0.3">
      <c r="A4981" s="156" t="s">
        <v>3657</v>
      </c>
      <c r="B4981" s="157">
        <v>4</v>
      </c>
      <c r="C4981" s="156" t="s">
        <v>1466</v>
      </c>
      <c r="D4981" s="156" t="s">
        <v>418</v>
      </c>
      <c r="E4981" s="156" t="s">
        <v>2722</v>
      </c>
      <c r="F4981" s="159" t="s">
        <v>454</v>
      </c>
      <c r="G4981" s="156" t="s">
        <v>455</v>
      </c>
      <c r="H4981" s="160">
        <v>45817</v>
      </c>
      <c r="I4981" s="160">
        <v>46048</v>
      </c>
      <c r="J4981" s="161" t="s">
        <v>6707</v>
      </c>
      <c r="K4981" s="162"/>
      <c r="L4981" s="163" t="s">
        <v>7173</v>
      </c>
      <c r="M4981" s="171">
        <v>0</v>
      </c>
      <c r="N4981" s="164">
        <v>4335</v>
      </c>
      <c r="O4981" s="162" t="s">
        <v>8085</v>
      </c>
      <c r="P4981" s="160">
        <v>46048</v>
      </c>
      <c r="Q4981" s="162" t="s">
        <v>8078</v>
      </c>
      <c r="R4981" s="164">
        <v>4335</v>
      </c>
      <c r="S4981" s="158" t="s">
        <v>6235</v>
      </c>
      <c r="T4981" s="163"/>
      <c r="U4981" s="161" t="s">
        <v>10</v>
      </c>
      <c r="V4981" s="161" t="s">
        <v>11</v>
      </c>
      <c r="W4981" s="161" t="s">
        <v>12</v>
      </c>
      <c r="X4981" s="161" t="s">
        <v>13</v>
      </c>
      <c r="Y4981" s="169">
        <v>6281</v>
      </c>
      <c r="Z4981" s="165">
        <v>9091101</v>
      </c>
      <c r="AA4981" s="166">
        <v>0.16037735849056603</v>
      </c>
      <c r="AB4981" s="167" t="s">
        <v>7174</v>
      </c>
      <c r="AC4981" s="168" t="s">
        <v>3192</v>
      </c>
    </row>
    <row r="4982" spans="1:29" x14ac:dyDescent="0.3">
      <c r="A4982" s="156" t="s">
        <v>3657</v>
      </c>
      <c r="B4982" s="157">
        <v>4</v>
      </c>
      <c r="C4982" s="158" t="s">
        <v>1466</v>
      </c>
      <c r="D4982" s="158" t="s">
        <v>418</v>
      </c>
      <c r="E4982" s="156" t="s">
        <v>2722</v>
      </c>
      <c r="F4982" s="159" t="s">
        <v>454</v>
      </c>
      <c r="G4982" s="158" t="s">
        <v>455</v>
      </c>
      <c r="H4982" s="160">
        <v>45817</v>
      </c>
      <c r="I4982" s="160">
        <v>46132</v>
      </c>
      <c r="J4982" s="161" t="s">
        <v>6707</v>
      </c>
      <c r="K4982" s="162" t="s">
        <v>7172</v>
      </c>
      <c r="L4982" s="163" t="s">
        <v>7173</v>
      </c>
      <c r="M4982" s="171">
        <v>0</v>
      </c>
      <c r="N4982" s="164">
        <v>4845</v>
      </c>
      <c r="O4982" s="162" t="s">
        <v>8086</v>
      </c>
      <c r="P4982" s="160">
        <v>46132</v>
      </c>
      <c r="Q4982" s="162" t="s">
        <v>8087</v>
      </c>
      <c r="R4982" s="164">
        <v>4845</v>
      </c>
      <c r="S4982" s="163" t="s">
        <v>6235</v>
      </c>
      <c r="T4982" s="163"/>
      <c r="U4982" s="161" t="s">
        <v>10</v>
      </c>
      <c r="V4982" s="161" t="s">
        <v>11</v>
      </c>
      <c r="W4982" s="161" t="s">
        <v>12</v>
      </c>
      <c r="X4982" s="161" t="s">
        <v>13</v>
      </c>
      <c r="Y4982" s="169">
        <v>6281</v>
      </c>
      <c r="Z4982" s="169">
        <v>9091101</v>
      </c>
      <c r="AA4982" s="166">
        <v>0.17924528301886791</v>
      </c>
      <c r="AB4982" s="167" t="s">
        <v>7174</v>
      </c>
      <c r="AC4982" s="168" t="s">
        <v>3192</v>
      </c>
    </row>
    <row r="4983" spans="1:29" x14ac:dyDescent="0.3">
      <c r="A4983" s="156" t="s">
        <v>3768</v>
      </c>
      <c r="B4983" s="157">
        <v>7</v>
      </c>
      <c r="C4983" s="158" t="s">
        <v>1466</v>
      </c>
      <c r="D4983" s="158" t="s">
        <v>438</v>
      </c>
      <c r="E4983" s="156" t="s">
        <v>2722</v>
      </c>
      <c r="F4983" s="159" t="s">
        <v>454</v>
      </c>
      <c r="G4983" s="158" t="s">
        <v>455</v>
      </c>
      <c r="H4983" s="160">
        <v>45817</v>
      </c>
      <c r="I4983" s="160">
        <v>45852</v>
      </c>
      <c r="J4983" s="161" t="s">
        <v>6174</v>
      </c>
      <c r="K4983" s="162"/>
      <c r="L4983" s="163" t="s">
        <v>7176</v>
      </c>
      <c r="M4983" s="171">
        <v>0</v>
      </c>
      <c r="N4983" s="164">
        <v>1190</v>
      </c>
      <c r="O4983" s="162" t="s">
        <v>7640</v>
      </c>
      <c r="P4983" s="160">
        <v>45852</v>
      </c>
      <c r="Q4983" s="162" t="s">
        <v>7635</v>
      </c>
      <c r="R4983" s="164">
        <v>1190</v>
      </c>
      <c r="S4983" s="163" t="s">
        <v>6132</v>
      </c>
      <c r="T4983" s="163"/>
      <c r="U4983" s="161" t="s">
        <v>10</v>
      </c>
      <c r="V4983" s="161" t="s">
        <v>11</v>
      </c>
      <c r="W4983" s="161" t="s">
        <v>12</v>
      </c>
      <c r="X4983" s="161" t="s">
        <v>13</v>
      </c>
      <c r="Y4983" s="169">
        <v>6281</v>
      </c>
      <c r="Z4983" s="169">
        <v>9161101</v>
      </c>
      <c r="AA4983" s="166">
        <v>3.7234042553191488E-2</v>
      </c>
      <c r="AB4983" s="167" t="s">
        <v>7177</v>
      </c>
      <c r="AC4983" s="168" t="s">
        <v>3207</v>
      </c>
    </row>
    <row r="4984" spans="1:29" x14ac:dyDescent="0.3">
      <c r="A4984" s="156" t="s">
        <v>3768</v>
      </c>
      <c r="B4984" s="157">
        <v>7</v>
      </c>
      <c r="C4984" s="158" t="s">
        <v>1466</v>
      </c>
      <c r="D4984" s="158" t="s">
        <v>438</v>
      </c>
      <c r="E4984" s="156" t="s">
        <v>2722</v>
      </c>
      <c r="F4984" s="159" t="s">
        <v>454</v>
      </c>
      <c r="G4984" s="158" t="s">
        <v>455</v>
      </c>
      <c r="H4984" s="160">
        <v>45817</v>
      </c>
      <c r="I4984" s="160">
        <v>45860</v>
      </c>
      <c r="J4984" s="161" t="s">
        <v>6174</v>
      </c>
      <c r="K4984" s="162"/>
      <c r="L4984" s="163" t="s">
        <v>7176</v>
      </c>
      <c r="M4984" s="171">
        <v>0</v>
      </c>
      <c r="N4984" s="164">
        <v>4845</v>
      </c>
      <c r="O4984" s="162" t="s">
        <v>7641</v>
      </c>
      <c r="P4984" s="160">
        <v>45860</v>
      </c>
      <c r="Q4984" s="162" t="s">
        <v>7637</v>
      </c>
      <c r="R4984" s="164">
        <v>4845</v>
      </c>
      <c r="S4984" s="163" t="s">
        <v>6132</v>
      </c>
      <c r="T4984" s="163"/>
      <c r="U4984" s="161" t="s">
        <v>10</v>
      </c>
      <c r="V4984" s="161" t="s">
        <v>11</v>
      </c>
      <c r="W4984" s="161" t="s">
        <v>12</v>
      </c>
      <c r="X4984" s="161" t="s">
        <v>13</v>
      </c>
      <c r="Y4984" s="169">
        <v>6281</v>
      </c>
      <c r="Z4984" s="169">
        <v>9161101</v>
      </c>
      <c r="AA4984" s="166">
        <v>0.15159574468085107</v>
      </c>
      <c r="AB4984" s="167" t="s">
        <v>7177</v>
      </c>
      <c r="AC4984" s="168" t="s">
        <v>3207</v>
      </c>
    </row>
    <row r="4985" spans="1:29" x14ac:dyDescent="0.3">
      <c r="A4985" s="156" t="s">
        <v>3768</v>
      </c>
      <c r="B4985" s="157">
        <v>7</v>
      </c>
      <c r="C4985" s="158" t="s">
        <v>1466</v>
      </c>
      <c r="D4985" s="158" t="s">
        <v>438</v>
      </c>
      <c r="E4985" s="156" t="s">
        <v>2722</v>
      </c>
      <c r="F4985" s="159" t="s">
        <v>454</v>
      </c>
      <c r="G4985" s="158" t="s">
        <v>455</v>
      </c>
      <c r="H4985" s="160">
        <v>45817</v>
      </c>
      <c r="I4985" s="160">
        <v>45938</v>
      </c>
      <c r="J4985" s="161" t="s">
        <v>6707</v>
      </c>
      <c r="K4985" s="162"/>
      <c r="L4985" s="163" t="s">
        <v>7176</v>
      </c>
      <c r="M4985" s="171">
        <v>0</v>
      </c>
      <c r="N4985" s="164">
        <v>6120</v>
      </c>
      <c r="O4985" s="162" t="s">
        <v>7720</v>
      </c>
      <c r="P4985" s="160">
        <v>45938</v>
      </c>
      <c r="Q4985" s="162" t="s">
        <v>7717</v>
      </c>
      <c r="R4985" s="164">
        <v>6120</v>
      </c>
      <c r="S4985" s="163" t="s">
        <v>6132</v>
      </c>
      <c r="T4985" s="163"/>
      <c r="U4985" s="161" t="s">
        <v>10</v>
      </c>
      <c r="V4985" s="161" t="s">
        <v>11</v>
      </c>
      <c r="W4985" s="161" t="s">
        <v>12</v>
      </c>
      <c r="X4985" s="161" t="s">
        <v>13</v>
      </c>
      <c r="Y4985" s="169">
        <v>6281</v>
      </c>
      <c r="Z4985" s="169">
        <v>9161101</v>
      </c>
      <c r="AA4985" s="166">
        <v>0.19148936170212766</v>
      </c>
      <c r="AB4985" s="167" t="s">
        <v>7177</v>
      </c>
      <c r="AC4985" s="168" t="s">
        <v>3207</v>
      </c>
    </row>
    <row r="4986" spans="1:29" x14ac:dyDescent="0.3">
      <c r="A4986" s="156" t="s">
        <v>3768</v>
      </c>
      <c r="B4986" s="157">
        <v>7</v>
      </c>
      <c r="C4986" s="156" t="s">
        <v>1466</v>
      </c>
      <c r="D4986" s="156" t="s">
        <v>438</v>
      </c>
      <c r="E4986" s="156" t="s">
        <v>2722</v>
      </c>
      <c r="F4986" s="159" t="s">
        <v>454</v>
      </c>
      <c r="G4986" s="156" t="s">
        <v>455</v>
      </c>
      <c r="H4986" s="160">
        <v>45817</v>
      </c>
      <c r="I4986" s="160">
        <v>45938</v>
      </c>
      <c r="J4986" s="161" t="s">
        <v>6707</v>
      </c>
      <c r="K4986" s="162"/>
      <c r="L4986" s="156" t="s">
        <v>7176</v>
      </c>
      <c r="M4986" s="171">
        <v>0</v>
      </c>
      <c r="N4986" s="164">
        <v>5440</v>
      </c>
      <c r="O4986" s="162" t="s">
        <v>7721</v>
      </c>
      <c r="P4986" s="160">
        <v>45938</v>
      </c>
      <c r="Q4986" s="162" t="s">
        <v>7717</v>
      </c>
      <c r="R4986" s="164">
        <v>5440</v>
      </c>
      <c r="S4986" s="158" t="s">
        <v>6132</v>
      </c>
      <c r="T4986" s="156"/>
      <c r="U4986" s="161" t="s">
        <v>10</v>
      </c>
      <c r="V4986" s="161" t="s">
        <v>11</v>
      </c>
      <c r="W4986" s="161" t="s">
        <v>12</v>
      </c>
      <c r="X4986" s="161" t="s">
        <v>13</v>
      </c>
      <c r="Y4986" s="165">
        <v>6281</v>
      </c>
      <c r="Z4986" s="165">
        <v>9161101</v>
      </c>
      <c r="AA4986" s="166">
        <v>0.1702127659574468</v>
      </c>
      <c r="AB4986" s="156" t="s">
        <v>7177</v>
      </c>
      <c r="AC4986" s="168" t="s">
        <v>3207</v>
      </c>
    </row>
    <row r="4987" spans="1:29" x14ac:dyDescent="0.3">
      <c r="A4987" s="156" t="s">
        <v>3768</v>
      </c>
      <c r="B4987" s="157">
        <v>7</v>
      </c>
      <c r="C4987" s="158" t="s">
        <v>1466</v>
      </c>
      <c r="D4987" s="158" t="s">
        <v>438</v>
      </c>
      <c r="E4987" s="156" t="s">
        <v>2722</v>
      </c>
      <c r="F4987" s="159" t="s">
        <v>454</v>
      </c>
      <c r="G4987" s="158" t="s">
        <v>455</v>
      </c>
      <c r="H4987" s="160">
        <v>45817</v>
      </c>
      <c r="I4987" s="160">
        <v>46048</v>
      </c>
      <c r="J4987" s="161" t="s">
        <v>6707</v>
      </c>
      <c r="K4987" s="162"/>
      <c r="L4987" s="163" t="s">
        <v>7176</v>
      </c>
      <c r="M4987" s="171">
        <v>0</v>
      </c>
      <c r="N4987" s="164">
        <v>3740</v>
      </c>
      <c r="O4987" s="162" t="s">
        <v>8088</v>
      </c>
      <c r="P4987" s="160">
        <v>46048</v>
      </c>
      <c r="Q4987" s="162" t="s">
        <v>8078</v>
      </c>
      <c r="R4987" s="164">
        <v>3740</v>
      </c>
      <c r="S4987" s="163" t="s">
        <v>6132</v>
      </c>
      <c r="T4987" s="163"/>
      <c r="U4987" s="161" t="s">
        <v>10</v>
      </c>
      <c r="V4987" s="161" t="s">
        <v>11</v>
      </c>
      <c r="W4987" s="161" t="s">
        <v>12</v>
      </c>
      <c r="X4987" s="161" t="s">
        <v>13</v>
      </c>
      <c r="Y4987" s="169">
        <v>6281</v>
      </c>
      <c r="Z4987" s="169">
        <v>9161101</v>
      </c>
      <c r="AA4987" s="166">
        <v>0.11702127659574468</v>
      </c>
      <c r="AB4987" s="167" t="s">
        <v>7177</v>
      </c>
      <c r="AC4987" s="168" t="s">
        <v>3207</v>
      </c>
    </row>
    <row r="4988" spans="1:29" x14ac:dyDescent="0.3">
      <c r="A4988" s="156" t="s">
        <v>3768</v>
      </c>
      <c r="B4988" s="157">
        <v>7</v>
      </c>
      <c r="C4988" s="158" t="s">
        <v>1466</v>
      </c>
      <c r="D4988" s="158" t="s">
        <v>438</v>
      </c>
      <c r="E4988" s="156" t="s">
        <v>2722</v>
      </c>
      <c r="F4988" s="159" t="s">
        <v>454</v>
      </c>
      <c r="G4988" s="158" t="s">
        <v>455</v>
      </c>
      <c r="H4988" s="160">
        <v>45817</v>
      </c>
      <c r="I4988" s="160">
        <v>46048</v>
      </c>
      <c r="J4988" s="161" t="s">
        <v>6707</v>
      </c>
      <c r="K4988" s="162"/>
      <c r="L4988" s="163" t="s">
        <v>7176</v>
      </c>
      <c r="M4988" s="171">
        <v>0</v>
      </c>
      <c r="N4988" s="164">
        <v>1955</v>
      </c>
      <c r="O4988" s="162" t="s">
        <v>8089</v>
      </c>
      <c r="P4988" s="160">
        <v>46048</v>
      </c>
      <c r="Q4988" s="162" t="s">
        <v>8078</v>
      </c>
      <c r="R4988" s="164">
        <v>1955</v>
      </c>
      <c r="S4988" s="163" t="s">
        <v>6132</v>
      </c>
      <c r="T4988" s="163"/>
      <c r="U4988" s="161" t="s">
        <v>10</v>
      </c>
      <c r="V4988" s="161" t="s">
        <v>11</v>
      </c>
      <c r="W4988" s="161" t="s">
        <v>12</v>
      </c>
      <c r="X4988" s="161" t="s">
        <v>13</v>
      </c>
      <c r="Y4988" s="165">
        <v>6281</v>
      </c>
      <c r="Z4988" s="165">
        <v>9161101</v>
      </c>
      <c r="AA4988" s="166">
        <v>6.1170212765957445E-2</v>
      </c>
      <c r="AB4988" s="167" t="s">
        <v>7177</v>
      </c>
      <c r="AC4988" s="168" t="s">
        <v>3207</v>
      </c>
    </row>
    <row r="4989" spans="1:29" x14ac:dyDescent="0.3">
      <c r="A4989" s="156" t="s">
        <v>3768</v>
      </c>
      <c r="B4989" s="157">
        <v>7</v>
      </c>
      <c r="C4989" s="158" t="s">
        <v>1466</v>
      </c>
      <c r="D4989" s="158" t="s">
        <v>438</v>
      </c>
      <c r="E4989" s="156" t="s">
        <v>2722</v>
      </c>
      <c r="F4989" s="159" t="s">
        <v>454</v>
      </c>
      <c r="G4989" s="156" t="s">
        <v>455</v>
      </c>
      <c r="H4989" s="160">
        <v>45817</v>
      </c>
      <c r="I4989" s="160">
        <v>46048</v>
      </c>
      <c r="J4989" s="161" t="s">
        <v>6707</v>
      </c>
      <c r="K4989" s="162"/>
      <c r="L4989" s="163" t="s">
        <v>7176</v>
      </c>
      <c r="M4989" s="171">
        <v>0</v>
      </c>
      <c r="N4989" s="164">
        <v>1445</v>
      </c>
      <c r="O4989" s="162" t="s">
        <v>8090</v>
      </c>
      <c r="P4989" s="160">
        <v>46048</v>
      </c>
      <c r="Q4989" s="162" t="s">
        <v>8078</v>
      </c>
      <c r="R4989" s="164">
        <v>1445</v>
      </c>
      <c r="S4989" s="162" t="s">
        <v>6132</v>
      </c>
      <c r="T4989" s="163"/>
      <c r="U4989" s="161" t="s">
        <v>10</v>
      </c>
      <c r="V4989" s="161" t="s">
        <v>11</v>
      </c>
      <c r="W4989" s="161" t="s">
        <v>12</v>
      </c>
      <c r="X4989" s="161" t="s">
        <v>13</v>
      </c>
      <c r="Y4989" s="169">
        <v>6281</v>
      </c>
      <c r="Z4989" s="169">
        <v>9161101</v>
      </c>
      <c r="AA4989" s="166">
        <v>4.5212765957446811E-2</v>
      </c>
      <c r="AB4989" s="158" t="s">
        <v>7177</v>
      </c>
      <c r="AC4989" s="168" t="s">
        <v>3207</v>
      </c>
    </row>
    <row r="4990" spans="1:29" x14ac:dyDescent="0.3">
      <c r="A4990" s="156" t="s">
        <v>3768</v>
      </c>
      <c r="B4990" s="157">
        <v>7</v>
      </c>
      <c r="C4990" s="156" t="s">
        <v>1466</v>
      </c>
      <c r="D4990" s="156" t="s">
        <v>438</v>
      </c>
      <c r="E4990" s="156" t="s">
        <v>2722</v>
      </c>
      <c r="F4990" s="156" t="s">
        <v>454</v>
      </c>
      <c r="G4990" s="158" t="s">
        <v>455</v>
      </c>
      <c r="H4990" s="160">
        <v>45817</v>
      </c>
      <c r="I4990" s="160">
        <v>46128</v>
      </c>
      <c r="J4990" s="161" t="s">
        <v>6707</v>
      </c>
      <c r="K4990" s="158"/>
      <c r="L4990" s="156" t="s">
        <v>7176</v>
      </c>
      <c r="M4990" s="171">
        <v>0</v>
      </c>
      <c r="N4990" s="170">
        <v>1785</v>
      </c>
      <c r="O4990" s="162" t="s">
        <v>8091</v>
      </c>
      <c r="P4990" s="160">
        <v>46128</v>
      </c>
      <c r="Q4990" s="162" t="s">
        <v>8082</v>
      </c>
      <c r="R4990" s="178">
        <v>1785</v>
      </c>
      <c r="S4990" s="158" t="s">
        <v>6132</v>
      </c>
      <c r="T4990" s="162"/>
      <c r="U4990" s="161" t="s">
        <v>10</v>
      </c>
      <c r="V4990" s="161" t="s">
        <v>11</v>
      </c>
      <c r="W4990" s="161" t="s">
        <v>12</v>
      </c>
      <c r="X4990" s="161" t="s">
        <v>13</v>
      </c>
      <c r="Y4990" s="165">
        <v>6281</v>
      </c>
      <c r="Z4990" s="165">
        <v>9161101</v>
      </c>
      <c r="AA4990" s="166">
        <v>5.5851063829787231E-2</v>
      </c>
      <c r="AB4990" s="162" t="s">
        <v>7177</v>
      </c>
      <c r="AC4990" s="168" t="s">
        <v>3207</v>
      </c>
    </row>
    <row r="4991" spans="1:29" x14ac:dyDescent="0.3">
      <c r="A4991" s="156" t="s">
        <v>3768</v>
      </c>
      <c r="B4991" s="157">
        <v>7</v>
      </c>
      <c r="C4991" s="158" t="s">
        <v>1466</v>
      </c>
      <c r="D4991" s="158" t="s">
        <v>438</v>
      </c>
      <c r="E4991" s="156" t="s">
        <v>2722</v>
      </c>
      <c r="F4991" s="159" t="s">
        <v>454</v>
      </c>
      <c r="G4991" s="158" t="s">
        <v>455</v>
      </c>
      <c r="H4991" s="160">
        <v>45817</v>
      </c>
      <c r="I4991" s="160">
        <v>46128</v>
      </c>
      <c r="J4991" s="161" t="s">
        <v>6707</v>
      </c>
      <c r="K4991" s="162"/>
      <c r="L4991" s="163" t="s">
        <v>7176</v>
      </c>
      <c r="M4991" s="171">
        <v>0</v>
      </c>
      <c r="N4991" s="164">
        <v>1700</v>
      </c>
      <c r="O4991" s="162" t="s">
        <v>8092</v>
      </c>
      <c r="P4991" s="160">
        <v>46128</v>
      </c>
      <c r="Q4991" s="162" t="s">
        <v>8082</v>
      </c>
      <c r="R4991" s="164">
        <v>1700</v>
      </c>
      <c r="S4991" s="163" t="s">
        <v>6132</v>
      </c>
      <c r="T4991" s="163"/>
      <c r="U4991" s="161" t="s">
        <v>10</v>
      </c>
      <c r="V4991" s="161" t="s">
        <v>11</v>
      </c>
      <c r="W4991" s="161" t="s">
        <v>12</v>
      </c>
      <c r="X4991" s="161" t="s">
        <v>13</v>
      </c>
      <c r="Y4991" s="169">
        <v>6281</v>
      </c>
      <c r="Z4991" s="169">
        <v>9161101</v>
      </c>
      <c r="AA4991" s="166">
        <v>5.3191489361702128E-2</v>
      </c>
      <c r="AB4991" s="175" t="s">
        <v>7177</v>
      </c>
      <c r="AC4991" s="168" t="s">
        <v>3207</v>
      </c>
    </row>
    <row r="4992" spans="1:29" x14ac:dyDescent="0.3">
      <c r="A4992" s="156" t="s">
        <v>3768</v>
      </c>
      <c r="B4992" s="157">
        <v>7</v>
      </c>
      <c r="C4992" s="158" t="s">
        <v>1466</v>
      </c>
      <c r="D4992" s="156" t="s">
        <v>438</v>
      </c>
      <c r="E4992" s="156" t="s">
        <v>2722</v>
      </c>
      <c r="F4992" s="156" t="s">
        <v>454</v>
      </c>
      <c r="G4992" s="158" t="s">
        <v>455</v>
      </c>
      <c r="H4992" s="160">
        <v>45817</v>
      </c>
      <c r="I4992" s="160">
        <v>46132</v>
      </c>
      <c r="J4992" s="161" t="s">
        <v>6707</v>
      </c>
      <c r="K4992" s="162" t="s">
        <v>7175</v>
      </c>
      <c r="L4992" s="156" t="s">
        <v>7176</v>
      </c>
      <c r="M4992" s="171">
        <v>0</v>
      </c>
      <c r="N4992" s="170">
        <v>3740</v>
      </c>
      <c r="O4992" s="162" t="s">
        <v>8093</v>
      </c>
      <c r="P4992" s="160">
        <v>46132</v>
      </c>
      <c r="Q4992" s="162" t="s">
        <v>8087</v>
      </c>
      <c r="R4992" s="171">
        <v>3740</v>
      </c>
      <c r="S4992" s="158" t="s">
        <v>6132</v>
      </c>
      <c r="T4992" s="162"/>
      <c r="U4992" s="161" t="s">
        <v>10</v>
      </c>
      <c r="V4992" s="161" t="s">
        <v>11</v>
      </c>
      <c r="W4992" s="161" t="s">
        <v>12</v>
      </c>
      <c r="X4992" s="161" t="s">
        <v>13</v>
      </c>
      <c r="Y4992" s="165">
        <v>6281</v>
      </c>
      <c r="Z4992" s="165">
        <v>9161101</v>
      </c>
      <c r="AA4992" s="166">
        <v>0.11702127659574468</v>
      </c>
      <c r="AB4992" s="183" t="s">
        <v>7177</v>
      </c>
      <c r="AC4992" s="168" t="s">
        <v>3207</v>
      </c>
    </row>
    <row r="4993" spans="1:29" x14ac:dyDescent="0.3">
      <c r="A4993" s="156" t="s">
        <v>3854</v>
      </c>
      <c r="B4993" s="157">
        <v>6</v>
      </c>
      <c r="C4993" s="158" t="s">
        <v>1466</v>
      </c>
      <c r="D4993" s="158" t="s">
        <v>501</v>
      </c>
      <c r="E4993" s="156" t="s">
        <v>2722</v>
      </c>
      <c r="F4993" s="159" t="s">
        <v>454</v>
      </c>
      <c r="G4993" s="158" t="s">
        <v>455</v>
      </c>
      <c r="H4993" s="160">
        <v>45817</v>
      </c>
      <c r="I4993" s="160">
        <v>45852</v>
      </c>
      <c r="J4993" s="161" t="s">
        <v>6174</v>
      </c>
      <c r="K4993" s="162"/>
      <c r="L4993" s="163" t="s">
        <v>7179</v>
      </c>
      <c r="M4993" s="171">
        <v>0</v>
      </c>
      <c r="N4993" s="164">
        <v>1190</v>
      </c>
      <c r="O4993" s="162" t="s">
        <v>7642</v>
      </c>
      <c r="P4993" s="160">
        <v>45852</v>
      </c>
      <c r="Q4993" s="162" t="s">
        <v>7635</v>
      </c>
      <c r="R4993" s="164">
        <v>1190</v>
      </c>
      <c r="S4993" s="163" t="s">
        <v>6176</v>
      </c>
      <c r="T4993" s="163"/>
      <c r="U4993" s="161" t="s">
        <v>10</v>
      </c>
      <c r="V4993" s="161" t="s">
        <v>11</v>
      </c>
      <c r="W4993" s="161" t="s">
        <v>12</v>
      </c>
      <c r="X4993" s="161" t="s">
        <v>13</v>
      </c>
      <c r="Y4993" s="169">
        <v>6281</v>
      </c>
      <c r="Z4993" s="169">
        <v>9171101</v>
      </c>
      <c r="AA4993" s="166">
        <v>5.3639846743295021E-2</v>
      </c>
      <c r="AB4993" s="167" t="s">
        <v>7180</v>
      </c>
      <c r="AC4993" s="168" t="s">
        <v>3217</v>
      </c>
    </row>
    <row r="4994" spans="1:29" x14ac:dyDescent="0.3">
      <c r="A4994" s="156" t="s">
        <v>3854</v>
      </c>
      <c r="B4994" s="157">
        <v>6</v>
      </c>
      <c r="C4994" s="158" t="s">
        <v>1466</v>
      </c>
      <c r="D4994" s="156" t="s">
        <v>501</v>
      </c>
      <c r="E4994" s="156" t="s">
        <v>2722</v>
      </c>
      <c r="F4994" s="158" t="s">
        <v>454</v>
      </c>
      <c r="G4994" s="158" t="s">
        <v>455</v>
      </c>
      <c r="H4994" s="160">
        <v>45817</v>
      </c>
      <c r="I4994" s="160">
        <v>45860</v>
      </c>
      <c r="J4994" s="161" t="s">
        <v>6174</v>
      </c>
      <c r="K4994" s="162"/>
      <c r="L4994" s="163" t="s">
        <v>7179</v>
      </c>
      <c r="M4994" s="171">
        <v>0</v>
      </c>
      <c r="N4994" s="171">
        <v>4845</v>
      </c>
      <c r="O4994" s="162" t="s">
        <v>7643</v>
      </c>
      <c r="P4994" s="160">
        <v>45860</v>
      </c>
      <c r="Q4994" s="162" t="s">
        <v>7637</v>
      </c>
      <c r="R4994" s="171">
        <v>4845</v>
      </c>
      <c r="S4994" s="158" t="s">
        <v>6176</v>
      </c>
      <c r="T4994" s="156"/>
      <c r="U4994" s="161" t="s">
        <v>10</v>
      </c>
      <c r="V4994" s="161" t="s">
        <v>11</v>
      </c>
      <c r="W4994" s="161" t="s">
        <v>12</v>
      </c>
      <c r="X4994" s="161" t="s">
        <v>13</v>
      </c>
      <c r="Y4994" s="165">
        <v>6281</v>
      </c>
      <c r="Z4994" s="165">
        <v>9171101</v>
      </c>
      <c r="AA4994" s="166">
        <v>0.21839080459770116</v>
      </c>
      <c r="AB4994" s="158" t="s">
        <v>7180</v>
      </c>
      <c r="AC4994" s="168" t="s">
        <v>3217</v>
      </c>
    </row>
    <row r="4995" spans="1:29" x14ac:dyDescent="0.3">
      <c r="A4995" s="156" t="s">
        <v>3854</v>
      </c>
      <c r="B4995" s="157">
        <v>6</v>
      </c>
      <c r="C4995" s="158" t="s">
        <v>1466</v>
      </c>
      <c r="D4995" s="156" t="s">
        <v>501</v>
      </c>
      <c r="E4995" s="156" t="s">
        <v>2722</v>
      </c>
      <c r="F4995" s="158" t="s">
        <v>454</v>
      </c>
      <c r="G4995" s="158" t="s">
        <v>455</v>
      </c>
      <c r="H4995" s="179">
        <v>45817</v>
      </c>
      <c r="I4995" s="179">
        <v>45938</v>
      </c>
      <c r="J4995" s="161" t="s">
        <v>6707</v>
      </c>
      <c r="K4995" s="162"/>
      <c r="L4995" s="158" t="s">
        <v>7179</v>
      </c>
      <c r="M4995" s="171">
        <v>0</v>
      </c>
      <c r="N4995" s="171">
        <v>5440</v>
      </c>
      <c r="O4995" s="162" t="s">
        <v>7722</v>
      </c>
      <c r="P4995" s="160">
        <v>45938</v>
      </c>
      <c r="Q4995" s="162" t="s">
        <v>7717</v>
      </c>
      <c r="R4995" s="171">
        <v>5440</v>
      </c>
      <c r="S4995" s="162" t="s">
        <v>6176</v>
      </c>
      <c r="T4995" s="156"/>
      <c r="U4995" s="161" t="s">
        <v>10</v>
      </c>
      <c r="V4995" s="161" t="s">
        <v>11</v>
      </c>
      <c r="W4995" s="161" t="s">
        <v>12</v>
      </c>
      <c r="X4995" s="161" t="s">
        <v>13</v>
      </c>
      <c r="Y4995" s="165">
        <v>6281</v>
      </c>
      <c r="Z4995" s="165">
        <v>9171101</v>
      </c>
      <c r="AA4995" s="166">
        <v>0.24521072796934865</v>
      </c>
      <c r="AB4995" s="158" t="s">
        <v>7180</v>
      </c>
      <c r="AC4995" s="168" t="s">
        <v>3217</v>
      </c>
    </row>
    <row r="4996" spans="1:29" x14ac:dyDescent="0.3">
      <c r="A4996" s="156" t="s">
        <v>3854</v>
      </c>
      <c r="B4996" s="157">
        <v>6</v>
      </c>
      <c r="C4996" s="158" t="s">
        <v>1466</v>
      </c>
      <c r="D4996" s="156" t="s">
        <v>501</v>
      </c>
      <c r="E4996" s="156" t="s">
        <v>2722</v>
      </c>
      <c r="F4996" s="156" t="s">
        <v>454</v>
      </c>
      <c r="G4996" s="158" t="s">
        <v>455</v>
      </c>
      <c r="H4996" s="160">
        <v>45817</v>
      </c>
      <c r="I4996" s="160">
        <v>45938</v>
      </c>
      <c r="J4996" s="161" t="s">
        <v>6707</v>
      </c>
      <c r="K4996" s="162"/>
      <c r="L4996" s="158" t="s">
        <v>7179</v>
      </c>
      <c r="M4996" s="171">
        <v>0</v>
      </c>
      <c r="N4996" s="170">
        <v>2125</v>
      </c>
      <c r="O4996" s="162" t="s">
        <v>7723</v>
      </c>
      <c r="P4996" s="160">
        <v>45938</v>
      </c>
      <c r="Q4996" s="162" t="s">
        <v>7717</v>
      </c>
      <c r="R4996" s="170">
        <v>2125</v>
      </c>
      <c r="S4996" s="162" t="s">
        <v>6176</v>
      </c>
      <c r="T4996" s="162"/>
      <c r="U4996" s="161" t="s">
        <v>10</v>
      </c>
      <c r="V4996" s="161" t="s">
        <v>11</v>
      </c>
      <c r="W4996" s="161" t="s">
        <v>12</v>
      </c>
      <c r="X4996" s="161" t="s">
        <v>13</v>
      </c>
      <c r="Y4996" s="165">
        <v>6281</v>
      </c>
      <c r="Z4996" s="165">
        <v>9171101</v>
      </c>
      <c r="AA4996" s="166">
        <v>9.5785440613026823E-2</v>
      </c>
      <c r="AB4996" s="158" t="s">
        <v>7180</v>
      </c>
      <c r="AC4996" s="168" t="s">
        <v>3217</v>
      </c>
    </row>
    <row r="4997" spans="1:29" x14ac:dyDescent="0.3">
      <c r="A4997" s="156" t="s">
        <v>3854</v>
      </c>
      <c r="B4997" s="157">
        <v>6</v>
      </c>
      <c r="C4997" s="158" t="s">
        <v>1466</v>
      </c>
      <c r="D4997" s="156" t="s">
        <v>501</v>
      </c>
      <c r="E4997" s="156" t="s">
        <v>2722</v>
      </c>
      <c r="F4997" s="159" t="s">
        <v>454</v>
      </c>
      <c r="G4997" s="158" t="s">
        <v>455</v>
      </c>
      <c r="H4997" s="160">
        <v>45817</v>
      </c>
      <c r="I4997" s="160">
        <v>46048</v>
      </c>
      <c r="J4997" s="161" t="s">
        <v>6707</v>
      </c>
      <c r="K4997" s="162"/>
      <c r="L4997" s="158" t="s">
        <v>7179</v>
      </c>
      <c r="M4997" s="171">
        <v>0</v>
      </c>
      <c r="N4997" s="171">
        <v>1445</v>
      </c>
      <c r="O4997" s="162" t="s">
        <v>8094</v>
      </c>
      <c r="P4997" s="160">
        <v>46048</v>
      </c>
      <c r="Q4997" s="162" t="s">
        <v>8078</v>
      </c>
      <c r="R4997" s="171">
        <v>1445</v>
      </c>
      <c r="S4997" s="163" t="s">
        <v>6176</v>
      </c>
      <c r="T4997" s="156"/>
      <c r="U4997" s="161" t="s">
        <v>10</v>
      </c>
      <c r="V4997" s="161" t="s">
        <v>11</v>
      </c>
      <c r="W4997" s="161" t="s">
        <v>12</v>
      </c>
      <c r="X4997" s="161" t="s">
        <v>13</v>
      </c>
      <c r="Y4997" s="165">
        <v>6281</v>
      </c>
      <c r="Z4997" s="165">
        <v>9171101</v>
      </c>
      <c r="AA4997" s="166">
        <v>6.5134099616858232E-2</v>
      </c>
      <c r="AB4997" s="158" t="s">
        <v>7180</v>
      </c>
      <c r="AC4997" s="168" t="s">
        <v>3217</v>
      </c>
    </row>
    <row r="4998" spans="1:29" x14ac:dyDescent="0.3">
      <c r="A4998" s="156" t="s">
        <v>3854</v>
      </c>
      <c r="B4998" s="157">
        <v>6</v>
      </c>
      <c r="C4998" s="156" t="s">
        <v>1466</v>
      </c>
      <c r="D4998" s="158" t="s">
        <v>501</v>
      </c>
      <c r="E4998" s="156" t="s">
        <v>2722</v>
      </c>
      <c r="F4998" s="159" t="s">
        <v>454</v>
      </c>
      <c r="G4998" s="156" t="s">
        <v>455</v>
      </c>
      <c r="H4998" s="160">
        <v>45817</v>
      </c>
      <c r="I4998" s="160">
        <v>46048</v>
      </c>
      <c r="J4998" s="161" t="s">
        <v>6707</v>
      </c>
      <c r="K4998" s="162"/>
      <c r="L4998" s="163" t="s">
        <v>7179</v>
      </c>
      <c r="M4998" s="171">
        <v>0</v>
      </c>
      <c r="N4998" s="164">
        <v>1870</v>
      </c>
      <c r="O4998" s="162" t="s">
        <v>8095</v>
      </c>
      <c r="P4998" s="160">
        <v>46048</v>
      </c>
      <c r="Q4998" s="162" t="s">
        <v>8078</v>
      </c>
      <c r="R4998" s="164">
        <v>1870</v>
      </c>
      <c r="S4998" s="163" t="s">
        <v>6176</v>
      </c>
      <c r="T4998" s="163"/>
      <c r="U4998" s="161" t="s">
        <v>10</v>
      </c>
      <c r="V4998" s="161" t="s">
        <v>11</v>
      </c>
      <c r="W4998" s="161" t="s">
        <v>12</v>
      </c>
      <c r="X4998" s="161" t="s">
        <v>13</v>
      </c>
      <c r="Y4998" s="169">
        <v>6281</v>
      </c>
      <c r="Z4998" s="169">
        <v>9171101</v>
      </c>
      <c r="AA4998" s="166">
        <v>8.4291187739463605E-2</v>
      </c>
      <c r="AB4998" s="158" t="s">
        <v>7180</v>
      </c>
      <c r="AC4998" s="168" t="s">
        <v>3217</v>
      </c>
    </row>
    <row r="4999" spans="1:29" x14ac:dyDescent="0.3">
      <c r="A4999" s="156" t="s">
        <v>3854</v>
      </c>
      <c r="B4999" s="157">
        <v>6</v>
      </c>
      <c r="C4999" s="158" t="s">
        <v>1466</v>
      </c>
      <c r="D4999" s="158" t="s">
        <v>501</v>
      </c>
      <c r="E4999" s="156" t="s">
        <v>2722</v>
      </c>
      <c r="F4999" s="159" t="s">
        <v>454</v>
      </c>
      <c r="G4999" s="158" t="s">
        <v>455</v>
      </c>
      <c r="H4999" s="160">
        <v>45817</v>
      </c>
      <c r="I4999" s="160">
        <v>46048</v>
      </c>
      <c r="J4999" s="161" t="s">
        <v>6707</v>
      </c>
      <c r="K4999" s="162"/>
      <c r="L4999" s="163" t="s">
        <v>7179</v>
      </c>
      <c r="M4999" s="171">
        <v>0</v>
      </c>
      <c r="N4999" s="164">
        <v>1955</v>
      </c>
      <c r="O4999" s="162" t="s">
        <v>8096</v>
      </c>
      <c r="P4999" s="160">
        <v>46048</v>
      </c>
      <c r="Q4999" s="162" t="s">
        <v>8078</v>
      </c>
      <c r="R4999" s="164">
        <v>1955</v>
      </c>
      <c r="S4999" s="163" t="s">
        <v>6176</v>
      </c>
      <c r="T4999" s="163"/>
      <c r="U4999" s="161" t="s">
        <v>10</v>
      </c>
      <c r="V4999" s="161" t="s">
        <v>11</v>
      </c>
      <c r="W4999" s="161" t="s">
        <v>12</v>
      </c>
      <c r="X4999" s="161" t="s">
        <v>13</v>
      </c>
      <c r="Y4999" s="169">
        <v>6281</v>
      </c>
      <c r="Z4999" s="169">
        <v>9171101</v>
      </c>
      <c r="AA4999" s="166">
        <v>8.8122605363984668E-2</v>
      </c>
      <c r="AB4999" s="167" t="s">
        <v>7180</v>
      </c>
      <c r="AC4999" s="168" t="s">
        <v>3217</v>
      </c>
    </row>
    <row r="5000" spans="1:29" x14ac:dyDescent="0.3">
      <c r="A5000" s="156" t="s">
        <v>3854</v>
      </c>
      <c r="B5000" s="157">
        <v>6</v>
      </c>
      <c r="C5000" s="158" t="s">
        <v>1466</v>
      </c>
      <c r="D5000" s="156" t="s">
        <v>501</v>
      </c>
      <c r="E5000" s="156" t="s">
        <v>2722</v>
      </c>
      <c r="F5000" s="159" t="s">
        <v>454</v>
      </c>
      <c r="G5000" s="156" t="s">
        <v>455</v>
      </c>
      <c r="H5000" s="160">
        <v>45817</v>
      </c>
      <c r="I5000" s="160">
        <v>46128</v>
      </c>
      <c r="J5000" s="161" t="s">
        <v>6707</v>
      </c>
      <c r="K5000" s="162"/>
      <c r="L5000" s="163" t="s">
        <v>7179</v>
      </c>
      <c r="M5000" s="171">
        <v>0</v>
      </c>
      <c r="N5000" s="164">
        <v>2295</v>
      </c>
      <c r="O5000" s="162" t="s">
        <v>8097</v>
      </c>
      <c r="P5000" s="160">
        <v>46128</v>
      </c>
      <c r="Q5000" s="162" t="s">
        <v>8082</v>
      </c>
      <c r="R5000" s="164">
        <v>2295</v>
      </c>
      <c r="S5000" s="162" t="s">
        <v>6176</v>
      </c>
      <c r="T5000" s="163"/>
      <c r="U5000" s="161" t="s">
        <v>10</v>
      </c>
      <c r="V5000" s="161" t="s">
        <v>11</v>
      </c>
      <c r="W5000" s="161" t="s">
        <v>12</v>
      </c>
      <c r="X5000" s="161" t="s">
        <v>13</v>
      </c>
      <c r="Y5000" s="169">
        <v>6281</v>
      </c>
      <c r="Z5000" s="169">
        <v>9171101</v>
      </c>
      <c r="AA5000" s="166">
        <v>0.10344827586206896</v>
      </c>
      <c r="AB5000" s="158" t="s">
        <v>7180</v>
      </c>
      <c r="AC5000" s="168" t="s">
        <v>3217</v>
      </c>
    </row>
    <row r="5001" spans="1:29" x14ac:dyDescent="0.3">
      <c r="A5001" s="156" t="s">
        <v>3854</v>
      </c>
      <c r="B5001" s="157">
        <v>6</v>
      </c>
      <c r="C5001" s="158" t="s">
        <v>1466</v>
      </c>
      <c r="D5001" s="156" t="s">
        <v>501</v>
      </c>
      <c r="E5001" s="156" t="s">
        <v>2722</v>
      </c>
      <c r="F5001" s="159" t="s">
        <v>454</v>
      </c>
      <c r="G5001" s="156" t="s">
        <v>455</v>
      </c>
      <c r="H5001" s="160">
        <v>45817</v>
      </c>
      <c r="I5001" s="160">
        <v>46128</v>
      </c>
      <c r="J5001" s="161" t="s">
        <v>6707</v>
      </c>
      <c r="K5001" s="162" t="s">
        <v>7178</v>
      </c>
      <c r="L5001" s="163" t="s">
        <v>7179</v>
      </c>
      <c r="M5001" s="171">
        <v>0</v>
      </c>
      <c r="N5001" s="164">
        <v>1020</v>
      </c>
      <c r="O5001" s="162" t="s">
        <v>8098</v>
      </c>
      <c r="P5001" s="160">
        <v>46128</v>
      </c>
      <c r="Q5001" s="162" t="s">
        <v>8082</v>
      </c>
      <c r="R5001" s="164">
        <v>1020</v>
      </c>
      <c r="S5001" s="162" t="s">
        <v>6176</v>
      </c>
      <c r="T5001" s="163"/>
      <c r="U5001" s="161" t="s">
        <v>10</v>
      </c>
      <c r="V5001" s="161" t="s">
        <v>11</v>
      </c>
      <c r="W5001" s="161" t="s">
        <v>12</v>
      </c>
      <c r="X5001" s="161" t="s">
        <v>13</v>
      </c>
      <c r="Y5001" s="169">
        <v>6281</v>
      </c>
      <c r="Z5001" s="169">
        <v>9171101</v>
      </c>
      <c r="AA5001" s="166">
        <v>4.5977011494252873E-2</v>
      </c>
      <c r="AB5001" s="158" t="s">
        <v>7180</v>
      </c>
      <c r="AC5001" s="168" t="s">
        <v>3217</v>
      </c>
    </row>
    <row r="5002" spans="1:29" x14ac:dyDescent="0.3">
      <c r="A5002" s="156" t="s">
        <v>4252</v>
      </c>
      <c r="B5002" s="157">
        <v>8</v>
      </c>
      <c r="C5002" s="158" t="s">
        <v>1466</v>
      </c>
      <c r="D5002" s="158" t="s">
        <v>507</v>
      </c>
      <c r="E5002" s="156" t="s">
        <v>2722</v>
      </c>
      <c r="F5002" s="159" t="s">
        <v>454</v>
      </c>
      <c r="G5002" s="158" t="s">
        <v>455</v>
      </c>
      <c r="H5002" s="160">
        <v>45817</v>
      </c>
      <c r="I5002" s="160">
        <v>45852</v>
      </c>
      <c r="J5002" s="161" t="s">
        <v>6174</v>
      </c>
      <c r="K5002" s="162"/>
      <c r="L5002" s="163" t="s">
        <v>7182</v>
      </c>
      <c r="M5002" s="171">
        <v>0</v>
      </c>
      <c r="N5002" s="164">
        <v>3570</v>
      </c>
      <c r="O5002" s="162" t="s">
        <v>7644</v>
      </c>
      <c r="P5002" s="160">
        <v>45852</v>
      </c>
      <c r="Q5002" s="162" t="s">
        <v>7635</v>
      </c>
      <c r="R5002" s="164">
        <v>3570</v>
      </c>
      <c r="S5002" s="163" t="s">
        <v>6241</v>
      </c>
      <c r="T5002" s="163"/>
      <c r="U5002" s="161" t="s">
        <v>10</v>
      </c>
      <c r="V5002" s="161" t="s">
        <v>11</v>
      </c>
      <c r="W5002" s="161" t="s">
        <v>12</v>
      </c>
      <c r="X5002" s="161" t="s">
        <v>13</v>
      </c>
      <c r="Y5002" s="169">
        <v>6281</v>
      </c>
      <c r="Z5002" s="169">
        <v>9281101</v>
      </c>
      <c r="AA5002" s="166">
        <v>0.11965811965811966</v>
      </c>
      <c r="AB5002" s="183" t="s">
        <v>7183</v>
      </c>
      <c r="AC5002" s="168" t="s">
        <v>3272</v>
      </c>
    </row>
    <row r="5003" spans="1:29" x14ac:dyDescent="0.3">
      <c r="A5003" s="156" t="s">
        <v>4252</v>
      </c>
      <c r="B5003" s="157">
        <v>8</v>
      </c>
      <c r="C5003" s="158" t="s">
        <v>1466</v>
      </c>
      <c r="D5003" s="158" t="s">
        <v>507</v>
      </c>
      <c r="E5003" s="156" t="s">
        <v>2722</v>
      </c>
      <c r="F5003" s="159" t="s">
        <v>454</v>
      </c>
      <c r="G5003" s="158" t="s">
        <v>455</v>
      </c>
      <c r="H5003" s="160">
        <v>45817</v>
      </c>
      <c r="I5003" s="160">
        <v>45860</v>
      </c>
      <c r="J5003" s="161" t="s">
        <v>6174</v>
      </c>
      <c r="K5003" s="162"/>
      <c r="L5003" s="163" t="s">
        <v>7182</v>
      </c>
      <c r="M5003" s="171">
        <v>0</v>
      </c>
      <c r="N5003" s="164">
        <v>5355</v>
      </c>
      <c r="O5003" s="162" t="s">
        <v>7645</v>
      </c>
      <c r="P5003" s="160">
        <v>45860</v>
      </c>
      <c r="Q5003" s="162" t="s">
        <v>7637</v>
      </c>
      <c r="R5003" s="164">
        <v>5355</v>
      </c>
      <c r="S5003" s="163" t="s">
        <v>6241</v>
      </c>
      <c r="T5003" s="163"/>
      <c r="U5003" s="161" t="s">
        <v>10</v>
      </c>
      <c r="V5003" s="161" t="s">
        <v>11</v>
      </c>
      <c r="W5003" s="161" t="s">
        <v>12</v>
      </c>
      <c r="X5003" s="161" t="s">
        <v>13</v>
      </c>
      <c r="Y5003" s="169">
        <v>6281</v>
      </c>
      <c r="Z5003" s="169">
        <v>9281101</v>
      </c>
      <c r="AA5003" s="166">
        <v>0.17948717948717949</v>
      </c>
      <c r="AB5003" s="167" t="s">
        <v>7183</v>
      </c>
      <c r="AC5003" s="168" t="s">
        <v>3272</v>
      </c>
    </row>
    <row r="5004" spans="1:29" x14ac:dyDescent="0.3">
      <c r="A5004" s="156" t="s">
        <v>4252</v>
      </c>
      <c r="B5004" s="157">
        <v>8</v>
      </c>
      <c r="C5004" s="158" t="s">
        <v>1466</v>
      </c>
      <c r="D5004" s="156" t="s">
        <v>507</v>
      </c>
      <c r="E5004" s="156" t="s">
        <v>2722</v>
      </c>
      <c r="F5004" s="159" t="s">
        <v>454</v>
      </c>
      <c r="G5004" s="156" t="s">
        <v>455</v>
      </c>
      <c r="H5004" s="160">
        <v>45817</v>
      </c>
      <c r="I5004" s="160">
        <v>45938</v>
      </c>
      <c r="J5004" s="161" t="s">
        <v>6707</v>
      </c>
      <c r="K5004" s="162"/>
      <c r="L5004" s="163" t="s">
        <v>7182</v>
      </c>
      <c r="M5004" s="171">
        <v>0</v>
      </c>
      <c r="N5004" s="164">
        <v>5695</v>
      </c>
      <c r="O5004" s="162" t="s">
        <v>7724</v>
      </c>
      <c r="P5004" s="160">
        <v>45938</v>
      </c>
      <c r="Q5004" s="162" t="s">
        <v>7717</v>
      </c>
      <c r="R5004" s="164">
        <v>5695</v>
      </c>
      <c r="S5004" s="162" t="s">
        <v>6241</v>
      </c>
      <c r="T5004" s="163"/>
      <c r="U5004" s="161" t="s">
        <v>10</v>
      </c>
      <c r="V5004" s="161" t="s">
        <v>11</v>
      </c>
      <c r="W5004" s="161" t="s">
        <v>12</v>
      </c>
      <c r="X5004" s="161" t="s">
        <v>13</v>
      </c>
      <c r="Y5004" s="169">
        <v>6281</v>
      </c>
      <c r="Z5004" s="169">
        <v>9281101</v>
      </c>
      <c r="AA5004" s="166">
        <v>0.19088319088319089</v>
      </c>
      <c r="AB5004" s="156" t="s">
        <v>7183</v>
      </c>
      <c r="AC5004" s="168" t="s">
        <v>3272</v>
      </c>
    </row>
    <row r="5005" spans="1:29" x14ac:dyDescent="0.3">
      <c r="A5005" s="156" t="s">
        <v>4252</v>
      </c>
      <c r="B5005" s="157">
        <v>8</v>
      </c>
      <c r="C5005" s="158" t="s">
        <v>1466</v>
      </c>
      <c r="D5005" s="158" t="s">
        <v>507</v>
      </c>
      <c r="E5005" s="156" t="s">
        <v>2722</v>
      </c>
      <c r="F5005" s="159" t="s">
        <v>454</v>
      </c>
      <c r="G5005" s="158" t="s">
        <v>455</v>
      </c>
      <c r="H5005" s="160">
        <v>45817</v>
      </c>
      <c r="I5005" s="160">
        <v>45938</v>
      </c>
      <c r="J5005" s="161" t="s">
        <v>6707</v>
      </c>
      <c r="K5005" s="162"/>
      <c r="L5005" s="163" t="s">
        <v>7182</v>
      </c>
      <c r="M5005" s="171">
        <v>0</v>
      </c>
      <c r="N5005" s="164">
        <v>4420</v>
      </c>
      <c r="O5005" s="158" t="s">
        <v>7725</v>
      </c>
      <c r="P5005" s="160">
        <v>45938</v>
      </c>
      <c r="Q5005" s="162" t="s">
        <v>7717</v>
      </c>
      <c r="R5005" s="164">
        <v>4420</v>
      </c>
      <c r="S5005" s="163" t="s">
        <v>6241</v>
      </c>
      <c r="T5005" s="163"/>
      <c r="U5005" s="161" t="s">
        <v>10</v>
      </c>
      <c r="V5005" s="161" t="s">
        <v>11</v>
      </c>
      <c r="W5005" s="161" t="s">
        <v>12</v>
      </c>
      <c r="X5005" s="161" t="s">
        <v>13</v>
      </c>
      <c r="Y5005" s="169">
        <v>6281</v>
      </c>
      <c r="Z5005" s="169">
        <v>9281101</v>
      </c>
      <c r="AA5005" s="166">
        <v>0.14814814814814814</v>
      </c>
      <c r="AB5005" s="167" t="s">
        <v>7183</v>
      </c>
      <c r="AC5005" s="168" t="s">
        <v>3272</v>
      </c>
    </row>
    <row r="5006" spans="1:29" x14ac:dyDescent="0.3">
      <c r="A5006" s="156" t="s">
        <v>4252</v>
      </c>
      <c r="B5006" s="157">
        <v>8</v>
      </c>
      <c r="C5006" s="156" t="s">
        <v>1466</v>
      </c>
      <c r="D5006" s="156" t="s">
        <v>507</v>
      </c>
      <c r="E5006" s="156" t="s">
        <v>2722</v>
      </c>
      <c r="F5006" s="159" t="s">
        <v>454</v>
      </c>
      <c r="G5006" s="156" t="s">
        <v>455</v>
      </c>
      <c r="H5006" s="160">
        <v>45817</v>
      </c>
      <c r="I5006" s="160">
        <v>46048</v>
      </c>
      <c r="J5006" s="161" t="s">
        <v>6707</v>
      </c>
      <c r="K5006" s="162"/>
      <c r="L5006" s="163" t="s">
        <v>7182</v>
      </c>
      <c r="M5006" s="171">
        <v>0</v>
      </c>
      <c r="N5006" s="164">
        <v>5865</v>
      </c>
      <c r="O5006" s="162" t="s">
        <v>8099</v>
      </c>
      <c r="P5006" s="160">
        <v>46048</v>
      </c>
      <c r="Q5006" s="162" t="s">
        <v>8078</v>
      </c>
      <c r="R5006" s="164">
        <v>5865</v>
      </c>
      <c r="S5006" s="162" t="s">
        <v>6241</v>
      </c>
      <c r="T5006" s="163"/>
      <c r="U5006" s="161" t="s">
        <v>10</v>
      </c>
      <c r="V5006" s="161" t="s">
        <v>11</v>
      </c>
      <c r="W5006" s="161" t="s">
        <v>12</v>
      </c>
      <c r="X5006" s="161" t="s">
        <v>13</v>
      </c>
      <c r="Y5006" s="169">
        <v>6281</v>
      </c>
      <c r="Z5006" s="169">
        <v>9281101</v>
      </c>
      <c r="AA5006" s="166">
        <v>0.19658119658119658</v>
      </c>
      <c r="AB5006" s="158" t="s">
        <v>7183</v>
      </c>
      <c r="AC5006" s="168" t="s">
        <v>3272</v>
      </c>
    </row>
    <row r="5007" spans="1:29" x14ac:dyDescent="0.3">
      <c r="A5007" s="156" t="s">
        <v>4252</v>
      </c>
      <c r="B5007" s="157">
        <v>8</v>
      </c>
      <c r="C5007" s="156" t="s">
        <v>1466</v>
      </c>
      <c r="D5007" s="156" t="s">
        <v>507</v>
      </c>
      <c r="E5007" s="156" t="s">
        <v>2722</v>
      </c>
      <c r="F5007" s="159" t="s">
        <v>454</v>
      </c>
      <c r="G5007" s="156" t="s">
        <v>455</v>
      </c>
      <c r="H5007" s="160">
        <v>45817</v>
      </c>
      <c r="I5007" s="160">
        <v>46048</v>
      </c>
      <c r="J5007" s="161" t="s">
        <v>6707</v>
      </c>
      <c r="K5007" s="162"/>
      <c r="L5007" s="163" t="s">
        <v>7182</v>
      </c>
      <c r="M5007" s="171">
        <v>0</v>
      </c>
      <c r="N5007" s="164">
        <v>4080</v>
      </c>
      <c r="O5007" s="162" t="s">
        <v>8100</v>
      </c>
      <c r="P5007" s="160">
        <v>46048</v>
      </c>
      <c r="Q5007" s="162" t="s">
        <v>8078</v>
      </c>
      <c r="R5007" s="164">
        <v>4080</v>
      </c>
      <c r="S5007" s="162" t="s">
        <v>6241</v>
      </c>
      <c r="T5007" s="163"/>
      <c r="U5007" s="161" t="s">
        <v>10</v>
      </c>
      <c r="V5007" s="161" t="s">
        <v>11</v>
      </c>
      <c r="W5007" s="161" t="s">
        <v>12</v>
      </c>
      <c r="X5007" s="161" t="s">
        <v>13</v>
      </c>
      <c r="Y5007" s="169">
        <v>6281</v>
      </c>
      <c r="Z5007" s="169">
        <v>9281101</v>
      </c>
      <c r="AA5007" s="166">
        <v>0.13675213675213677</v>
      </c>
      <c r="AB5007" s="158" t="s">
        <v>7183</v>
      </c>
      <c r="AC5007" s="168" t="s">
        <v>3272</v>
      </c>
    </row>
    <row r="5008" spans="1:29" x14ac:dyDescent="0.3">
      <c r="A5008" s="156" t="s">
        <v>4252</v>
      </c>
      <c r="B5008" s="157">
        <v>8</v>
      </c>
      <c r="C5008" s="158" t="s">
        <v>1466</v>
      </c>
      <c r="D5008" s="158" t="s">
        <v>507</v>
      </c>
      <c r="E5008" s="156" t="s">
        <v>2722</v>
      </c>
      <c r="F5008" s="159" t="s">
        <v>454</v>
      </c>
      <c r="G5008" s="158" t="s">
        <v>455</v>
      </c>
      <c r="H5008" s="160">
        <v>45817</v>
      </c>
      <c r="I5008" s="160">
        <v>46048</v>
      </c>
      <c r="J5008" s="161" t="s">
        <v>6707</v>
      </c>
      <c r="K5008" s="162"/>
      <c r="L5008" s="163" t="s">
        <v>7182</v>
      </c>
      <c r="M5008" s="171">
        <v>0</v>
      </c>
      <c r="N5008" s="164">
        <v>680</v>
      </c>
      <c r="O5008" s="162" t="s">
        <v>8101</v>
      </c>
      <c r="P5008" s="160">
        <v>46048</v>
      </c>
      <c r="Q5008" s="162" t="s">
        <v>8078</v>
      </c>
      <c r="R5008" s="164">
        <v>680</v>
      </c>
      <c r="S5008" s="163" t="s">
        <v>6241</v>
      </c>
      <c r="T5008" s="163"/>
      <c r="U5008" s="161" t="s">
        <v>10</v>
      </c>
      <c r="V5008" s="161" t="s">
        <v>11</v>
      </c>
      <c r="W5008" s="161" t="s">
        <v>12</v>
      </c>
      <c r="X5008" s="161" t="s">
        <v>13</v>
      </c>
      <c r="Y5008" s="169">
        <v>6281</v>
      </c>
      <c r="Z5008" s="169">
        <v>9281101</v>
      </c>
      <c r="AA5008" s="166">
        <v>2.2792022792022793E-2</v>
      </c>
      <c r="AB5008" s="167" t="s">
        <v>7183</v>
      </c>
      <c r="AC5008" s="168" t="s">
        <v>3272</v>
      </c>
    </row>
    <row r="5009" spans="1:29" x14ac:dyDescent="0.3">
      <c r="A5009" s="156" t="s">
        <v>4252</v>
      </c>
      <c r="B5009" s="157">
        <v>8</v>
      </c>
      <c r="C5009" s="158" t="s">
        <v>1466</v>
      </c>
      <c r="D5009" s="158" t="s">
        <v>507</v>
      </c>
      <c r="E5009" s="156" t="s">
        <v>2722</v>
      </c>
      <c r="F5009" s="159" t="s">
        <v>454</v>
      </c>
      <c r="G5009" s="158" t="s">
        <v>455</v>
      </c>
      <c r="H5009" s="160">
        <v>45817</v>
      </c>
      <c r="I5009" s="160">
        <v>46128</v>
      </c>
      <c r="J5009" s="161" t="s">
        <v>6707</v>
      </c>
      <c r="K5009" s="162" t="s">
        <v>7181</v>
      </c>
      <c r="L5009" s="163" t="s">
        <v>7182</v>
      </c>
      <c r="M5009" s="171">
        <v>0</v>
      </c>
      <c r="N5009" s="164">
        <v>170</v>
      </c>
      <c r="O5009" s="162" t="s">
        <v>8102</v>
      </c>
      <c r="P5009" s="160">
        <v>46128</v>
      </c>
      <c r="Q5009" s="162" t="s">
        <v>8082</v>
      </c>
      <c r="R5009" s="164">
        <v>170</v>
      </c>
      <c r="S5009" s="163" t="s">
        <v>6241</v>
      </c>
      <c r="T5009" s="163"/>
      <c r="U5009" s="161" t="s">
        <v>10</v>
      </c>
      <c r="V5009" s="161" t="s">
        <v>11</v>
      </c>
      <c r="W5009" s="161" t="s">
        <v>12</v>
      </c>
      <c r="X5009" s="161" t="s">
        <v>13</v>
      </c>
      <c r="Y5009" s="169">
        <v>6281</v>
      </c>
      <c r="Z5009" s="169">
        <v>9281101</v>
      </c>
      <c r="AA5009" s="166">
        <v>5.6980056980056983E-3</v>
      </c>
      <c r="AB5009" s="167" t="s">
        <v>7183</v>
      </c>
      <c r="AC5009" s="168" t="s">
        <v>3272</v>
      </c>
    </row>
    <row r="5010" spans="1:29" x14ac:dyDescent="0.3">
      <c r="A5010" s="156" t="s">
        <v>4296</v>
      </c>
      <c r="B5010" s="157">
        <v>7</v>
      </c>
      <c r="C5010" s="158" t="s">
        <v>1466</v>
      </c>
      <c r="D5010" s="163" t="s">
        <v>446</v>
      </c>
      <c r="E5010" s="156" t="s">
        <v>2722</v>
      </c>
      <c r="F5010" s="159" t="s">
        <v>454</v>
      </c>
      <c r="G5010" s="156" t="s">
        <v>455</v>
      </c>
      <c r="H5010" s="160">
        <v>45890</v>
      </c>
      <c r="I5010" s="160">
        <v>45938</v>
      </c>
      <c r="J5010" s="161" t="s">
        <v>6707</v>
      </c>
      <c r="K5010" s="162"/>
      <c r="L5010" s="163" t="s">
        <v>7647</v>
      </c>
      <c r="M5010" s="171">
        <v>0</v>
      </c>
      <c r="N5010" s="164">
        <v>1615</v>
      </c>
      <c r="O5010" s="162" t="s">
        <v>7726</v>
      </c>
      <c r="P5010" s="160">
        <v>45938</v>
      </c>
      <c r="Q5010" s="162" t="s">
        <v>7717</v>
      </c>
      <c r="R5010" s="164">
        <v>1615</v>
      </c>
      <c r="S5010" s="162" t="s">
        <v>6333</v>
      </c>
      <c r="T5010" s="163"/>
      <c r="U5010" s="161" t="s">
        <v>10</v>
      </c>
      <c r="V5010" s="161" t="s">
        <v>11</v>
      </c>
      <c r="W5010" s="161" t="s">
        <v>12</v>
      </c>
      <c r="X5010" s="161" t="s">
        <v>13</v>
      </c>
      <c r="Y5010" s="169">
        <v>6281</v>
      </c>
      <c r="Z5010" s="169">
        <v>9291101</v>
      </c>
      <c r="AA5010" s="166">
        <v>5.0666666666666665E-2</v>
      </c>
      <c r="AB5010" s="158" t="s">
        <v>7648</v>
      </c>
      <c r="AC5010" s="168" t="s">
        <v>3277</v>
      </c>
    </row>
    <row r="5011" spans="1:29" x14ac:dyDescent="0.3">
      <c r="A5011" s="156" t="s">
        <v>4296</v>
      </c>
      <c r="B5011" s="157">
        <v>7</v>
      </c>
      <c r="C5011" s="158" t="s">
        <v>1466</v>
      </c>
      <c r="D5011" s="156" t="s">
        <v>446</v>
      </c>
      <c r="E5011" s="156" t="s">
        <v>2722</v>
      </c>
      <c r="F5011" s="156" t="s">
        <v>454</v>
      </c>
      <c r="G5011" s="158" t="s">
        <v>455</v>
      </c>
      <c r="H5011" s="160">
        <v>45890</v>
      </c>
      <c r="I5011" s="160">
        <v>45938</v>
      </c>
      <c r="J5011" s="161" t="s">
        <v>6707</v>
      </c>
      <c r="K5011" s="162"/>
      <c r="L5011" s="158" t="s">
        <v>7647</v>
      </c>
      <c r="M5011" s="171">
        <v>0</v>
      </c>
      <c r="N5011" s="171">
        <v>3740</v>
      </c>
      <c r="O5011" s="162" t="s">
        <v>7727</v>
      </c>
      <c r="P5011" s="160">
        <v>45938</v>
      </c>
      <c r="Q5011" s="162" t="s">
        <v>7717</v>
      </c>
      <c r="R5011" s="171">
        <v>3740</v>
      </c>
      <c r="S5011" s="162" t="s">
        <v>6333</v>
      </c>
      <c r="T5011" s="162"/>
      <c r="U5011" s="161" t="s">
        <v>10</v>
      </c>
      <c r="V5011" s="161" t="s">
        <v>11</v>
      </c>
      <c r="W5011" s="161" t="s">
        <v>12</v>
      </c>
      <c r="X5011" s="161" t="s">
        <v>13</v>
      </c>
      <c r="Y5011" s="165">
        <v>6281</v>
      </c>
      <c r="Z5011" s="165">
        <v>9291101</v>
      </c>
      <c r="AA5011" s="166">
        <v>0.11733333333333333</v>
      </c>
      <c r="AB5011" s="158" t="s">
        <v>7648</v>
      </c>
      <c r="AC5011" s="168" t="s">
        <v>3277</v>
      </c>
    </row>
    <row r="5012" spans="1:29" x14ac:dyDescent="0.3">
      <c r="A5012" s="156" t="s">
        <v>4296</v>
      </c>
      <c r="B5012" s="157">
        <v>7</v>
      </c>
      <c r="C5012" s="158" t="s">
        <v>1466</v>
      </c>
      <c r="D5012" s="158" t="s">
        <v>446</v>
      </c>
      <c r="E5012" s="156" t="s">
        <v>2722</v>
      </c>
      <c r="F5012" s="159" t="s">
        <v>454</v>
      </c>
      <c r="G5012" s="158" t="s">
        <v>455</v>
      </c>
      <c r="H5012" s="160">
        <v>45890</v>
      </c>
      <c r="I5012" s="160">
        <v>46048</v>
      </c>
      <c r="J5012" s="161" t="s">
        <v>6707</v>
      </c>
      <c r="K5012" s="162"/>
      <c r="L5012" s="163" t="s">
        <v>7647</v>
      </c>
      <c r="M5012" s="171">
        <v>0</v>
      </c>
      <c r="N5012" s="164">
        <v>3740</v>
      </c>
      <c r="O5012" s="162" t="s">
        <v>8103</v>
      </c>
      <c r="P5012" s="160">
        <v>46048</v>
      </c>
      <c r="Q5012" s="162" t="s">
        <v>8078</v>
      </c>
      <c r="R5012" s="164">
        <v>3740</v>
      </c>
      <c r="S5012" s="163" t="s">
        <v>6333</v>
      </c>
      <c r="T5012" s="163"/>
      <c r="U5012" s="161" t="s">
        <v>10</v>
      </c>
      <c r="V5012" s="161" t="s">
        <v>11</v>
      </c>
      <c r="W5012" s="161" t="s">
        <v>12</v>
      </c>
      <c r="X5012" s="161" t="s">
        <v>13</v>
      </c>
      <c r="Y5012" s="165">
        <v>6281</v>
      </c>
      <c r="Z5012" s="165">
        <v>9291101</v>
      </c>
      <c r="AA5012" s="166">
        <v>0.11733333333333333</v>
      </c>
      <c r="AB5012" s="172" t="s">
        <v>7648</v>
      </c>
      <c r="AC5012" s="168" t="s">
        <v>3277</v>
      </c>
    </row>
    <row r="5013" spans="1:29" x14ac:dyDescent="0.3">
      <c r="A5013" s="156" t="s">
        <v>4296</v>
      </c>
      <c r="B5013" s="157">
        <v>7</v>
      </c>
      <c r="C5013" s="158" t="s">
        <v>1466</v>
      </c>
      <c r="D5013" s="156" t="s">
        <v>446</v>
      </c>
      <c r="E5013" s="156" t="s">
        <v>2722</v>
      </c>
      <c r="F5013" s="159" t="s">
        <v>454</v>
      </c>
      <c r="G5013" s="156" t="s">
        <v>455</v>
      </c>
      <c r="H5013" s="160">
        <v>45890</v>
      </c>
      <c r="I5013" s="160">
        <v>46048</v>
      </c>
      <c r="J5013" s="161" t="s">
        <v>6707</v>
      </c>
      <c r="K5013" s="162"/>
      <c r="L5013" s="163" t="s">
        <v>7647</v>
      </c>
      <c r="M5013" s="171">
        <v>0</v>
      </c>
      <c r="N5013" s="164">
        <v>4080</v>
      </c>
      <c r="O5013" s="162" t="s">
        <v>8104</v>
      </c>
      <c r="P5013" s="160">
        <v>46048</v>
      </c>
      <c r="Q5013" s="162" t="s">
        <v>8078</v>
      </c>
      <c r="R5013" s="164">
        <v>4080</v>
      </c>
      <c r="S5013" s="162" t="s">
        <v>6333</v>
      </c>
      <c r="T5013" s="163"/>
      <c r="U5013" s="161" t="s">
        <v>10</v>
      </c>
      <c r="V5013" s="161" t="s">
        <v>11</v>
      </c>
      <c r="W5013" s="161" t="s">
        <v>12</v>
      </c>
      <c r="X5013" s="161" t="s">
        <v>13</v>
      </c>
      <c r="Y5013" s="169">
        <v>6281</v>
      </c>
      <c r="Z5013" s="169">
        <v>9291101</v>
      </c>
      <c r="AA5013" s="166">
        <v>0.128</v>
      </c>
      <c r="AB5013" s="158" t="s">
        <v>7648</v>
      </c>
      <c r="AC5013" s="168" t="s">
        <v>3277</v>
      </c>
    </row>
    <row r="5014" spans="1:29" x14ac:dyDescent="0.3">
      <c r="A5014" s="156" t="s">
        <v>4296</v>
      </c>
      <c r="B5014" s="157">
        <v>7</v>
      </c>
      <c r="C5014" s="158" t="s">
        <v>1466</v>
      </c>
      <c r="D5014" s="156" t="s">
        <v>446</v>
      </c>
      <c r="E5014" s="156" t="s">
        <v>2722</v>
      </c>
      <c r="F5014" s="159" t="s">
        <v>454</v>
      </c>
      <c r="G5014" s="156" t="s">
        <v>455</v>
      </c>
      <c r="H5014" s="160">
        <v>45890</v>
      </c>
      <c r="I5014" s="160">
        <v>46048</v>
      </c>
      <c r="J5014" s="161" t="s">
        <v>6707</v>
      </c>
      <c r="K5014" s="162"/>
      <c r="L5014" s="163" t="s">
        <v>7647</v>
      </c>
      <c r="M5014" s="171">
        <v>0</v>
      </c>
      <c r="N5014" s="164">
        <v>3060</v>
      </c>
      <c r="O5014" s="162" t="s">
        <v>8105</v>
      </c>
      <c r="P5014" s="160">
        <v>46048</v>
      </c>
      <c r="Q5014" s="162" t="s">
        <v>8078</v>
      </c>
      <c r="R5014" s="164">
        <v>3060</v>
      </c>
      <c r="S5014" s="162" t="s">
        <v>6333</v>
      </c>
      <c r="T5014" s="163"/>
      <c r="U5014" s="161" t="s">
        <v>10</v>
      </c>
      <c r="V5014" s="161" t="s">
        <v>11</v>
      </c>
      <c r="W5014" s="161" t="s">
        <v>12</v>
      </c>
      <c r="X5014" s="161" t="s">
        <v>13</v>
      </c>
      <c r="Y5014" s="169">
        <v>6281</v>
      </c>
      <c r="Z5014" s="169">
        <v>9291101</v>
      </c>
      <c r="AA5014" s="166">
        <v>9.6000000000000002E-2</v>
      </c>
      <c r="AB5014" s="158" t="s">
        <v>7648</v>
      </c>
      <c r="AC5014" s="168" t="s">
        <v>3277</v>
      </c>
    </row>
    <row r="5015" spans="1:29" x14ac:dyDescent="0.3">
      <c r="A5015" s="156" t="s">
        <v>4296</v>
      </c>
      <c r="B5015" s="157">
        <v>7</v>
      </c>
      <c r="C5015" s="159" t="s">
        <v>1466</v>
      </c>
      <c r="D5015" s="158" t="s">
        <v>446</v>
      </c>
      <c r="E5015" s="156" t="s">
        <v>2722</v>
      </c>
      <c r="F5015" s="159" t="s">
        <v>454</v>
      </c>
      <c r="G5015" s="159" t="s">
        <v>455</v>
      </c>
      <c r="H5015" s="160">
        <v>45890</v>
      </c>
      <c r="I5015" s="160">
        <v>46128</v>
      </c>
      <c r="J5015" s="161" t="s">
        <v>6707</v>
      </c>
      <c r="K5015" s="162"/>
      <c r="L5015" s="163" t="s">
        <v>7647</v>
      </c>
      <c r="M5015" s="171">
        <v>0</v>
      </c>
      <c r="N5015" s="164">
        <v>3740</v>
      </c>
      <c r="O5015" s="162" t="s">
        <v>8106</v>
      </c>
      <c r="P5015" s="160">
        <v>46128</v>
      </c>
      <c r="Q5015" s="162" t="s">
        <v>8082</v>
      </c>
      <c r="R5015" s="164">
        <v>3740</v>
      </c>
      <c r="S5015" s="162" t="s">
        <v>6333</v>
      </c>
      <c r="T5015" s="163"/>
      <c r="U5015" s="161" t="s">
        <v>10</v>
      </c>
      <c r="V5015" s="161" t="s">
        <v>11</v>
      </c>
      <c r="W5015" s="161" t="s">
        <v>12</v>
      </c>
      <c r="X5015" s="161" t="s">
        <v>13</v>
      </c>
      <c r="Y5015" s="165">
        <v>6281</v>
      </c>
      <c r="Z5015" s="165">
        <v>9291101</v>
      </c>
      <c r="AA5015" s="166">
        <v>0.11733333333333333</v>
      </c>
      <c r="AB5015" s="159" t="s">
        <v>7648</v>
      </c>
      <c r="AC5015" s="168" t="s">
        <v>3277</v>
      </c>
    </row>
    <row r="5016" spans="1:29" x14ac:dyDescent="0.3">
      <c r="A5016" s="156" t="s">
        <v>4296</v>
      </c>
      <c r="B5016" s="157">
        <v>7</v>
      </c>
      <c r="C5016" s="158" t="s">
        <v>1466</v>
      </c>
      <c r="D5016" s="158" t="s">
        <v>446</v>
      </c>
      <c r="E5016" s="156" t="s">
        <v>2722</v>
      </c>
      <c r="F5016" s="159" t="s">
        <v>454</v>
      </c>
      <c r="G5016" s="158" t="s">
        <v>455</v>
      </c>
      <c r="H5016" s="160">
        <v>45890</v>
      </c>
      <c r="I5016" s="160">
        <v>46128</v>
      </c>
      <c r="J5016" s="161" t="s">
        <v>6707</v>
      </c>
      <c r="K5016" s="162"/>
      <c r="L5016" s="163" t="s">
        <v>7647</v>
      </c>
      <c r="M5016" s="171">
        <v>0</v>
      </c>
      <c r="N5016" s="164">
        <v>5355</v>
      </c>
      <c r="O5016" s="162" t="s">
        <v>8107</v>
      </c>
      <c r="P5016" s="160">
        <v>46128</v>
      </c>
      <c r="Q5016" s="162" t="s">
        <v>8082</v>
      </c>
      <c r="R5016" s="164">
        <v>5355</v>
      </c>
      <c r="S5016" s="163" t="s">
        <v>6333</v>
      </c>
      <c r="T5016" s="163"/>
      <c r="U5016" s="161" t="s">
        <v>10</v>
      </c>
      <c r="V5016" s="161" t="s">
        <v>11</v>
      </c>
      <c r="W5016" s="161" t="s">
        <v>12</v>
      </c>
      <c r="X5016" s="161" t="s">
        <v>13</v>
      </c>
      <c r="Y5016" s="165">
        <v>6281</v>
      </c>
      <c r="Z5016" s="165">
        <v>9291101</v>
      </c>
      <c r="AA5016" s="166">
        <v>0.16800000000000001</v>
      </c>
      <c r="AB5016" s="167" t="s">
        <v>7648</v>
      </c>
      <c r="AC5016" s="168" t="s">
        <v>3277</v>
      </c>
    </row>
    <row r="5017" spans="1:29" x14ac:dyDescent="0.3">
      <c r="A5017" s="156" t="s">
        <v>4296</v>
      </c>
      <c r="B5017" s="157">
        <v>7</v>
      </c>
      <c r="C5017" s="156" t="s">
        <v>1466</v>
      </c>
      <c r="D5017" s="156" t="s">
        <v>446</v>
      </c>
      <c r="E5017" s="156" t="s">
        <v>2722</v>
      </c>
      <c r="F5017" s="159" t="s">
        <v>454</v>
      </c>
      <c r="G5017" s="156" t="s">
        <v>455</v>
      </c>
      <c r="H5017" s="160">
        <v>45890</v>
      </c>
      <c r="I5017" s="160">
        <v>46128</v>
      </c>
      <c r="J5017" s="161" t="s">
        <v>6707</v>
      </c>
      <c r="K5017" s="162"/>
      <c r="L5017" s="163" t="s">
        <v>7647</v>
      </c>
      <c r="M5017" s="171">
        <v>0</v>
      </c>
      <c r="N5017" s="164">
        <v>5100</v>
      </c>
      <c r="O5017" s="162" t="s">
        <v>8108</v>
      </c>
      <c r="P5017" s="160">
        <v>46128</v>
      </c>
      <c r="Q5017" s="162" t="s">
        <v>8082</v>
      </c>
      <c r="R5017" s="164">
        <v>5100</v>
      </c>
      <c r="S5017" s="162" t="s">
        <v>6333</v>
      </c>
      <c r="T5017" s="163"/>
      <c r="U5017" s="161" t="s">
        <v>10</v>
      </c>
      <c r="V5017" s="161" t="s">
        <v>11</v>
      </c>
      <c r="W5017" s="161" t="s">
        <v>12</v>
      </c>
      <c r="X5017" s="161" t="s">
        <v>13</v>
      </c>
      <c r="Y5017" s="169">
        <v>6281</v>
      </c>
      <c r="Z5017" s="169">
        <v>9291101</v>
      </c>
      <c r="AA5017" s="166">
        <v>0.16</v>
      </c>
      <c r="AB5017" s="158" t="s">
        <v>7648</v>
      </c>
      <c r="AC5017" s="168" t="s">
        <v>3277</v>
      </c>
    </row>
    <row r="5018" spans="1:29" x14ac:dyDescent="0.3">
      <c r="A5018" s="156" t="s">
        <v>4296</v>
      </c>
      <c r="B5018" s="157">
        <v>7</v>
      </c>
      <c r="C5018" s="156" t="s">
        <v>1466</v>
      </c>
      <c r="D5018" s="158" t="s">
        <v>446</v>
      </c>
      <c r="E5018" s="156" t="s">
        <v>2722</v>
      </c>
      <c r="F5018" s="159" t="s">
        <v>454</v>
      </c>
      <c r="G5018" s="156" t="s">
        <v>455</v>
      </c>
      <c r="H5018" s="160">
        <v>45890</v>
      </c>
      <c r="I5018" s="160">
        <v>46157</v>
      </c>
      <c r="J5018" s="161" t="s">
        <v>6707</v>
      </c>
      <c r="K5018" s="162" t="s">
        <v>7646</v>
      </c>
      <c r="L5018" s="163" t="s">
        <v>7647</v>
      </c>
      <c r="M5018" s="171">
        <v>0</v>
      </c>
      <c r="N5018" s="164">
        <v>1445</v>
      </c>
      <c r="O5018" s="162" t="s">
        <v>8496</v>
      </c>
      <c r="P5018" s="160">
        <v>46157</v>
      </c>
      <c r="Q5018" s="162" t="s">
        <v>8491</v>
      </c>
      <c r="R5018" s="164">
        <v>1445</v>
      </c>
      <c r="S5018" s="162" t="s">
        <v>6333</v>
      </c>
      <c r="T5018" s="163"/>
      <c r="U5018" s="161" t="s">
        <v>10</v>
      </c>
      <c r="V5018" s="161" t="s">
        <v>11</v>
      </c>
      <c r="W5018" s="161" t="s">
        <v>12</v>
      </c>
      <c r="X5018" s="161" t="s">
        <v>13</v>
      </c>
      <c r="Y5018" s="169">
        <v>6281</v>
      </c>
      <c r="Z5018" s="169">
        <v>9291101</v>
      </c>
      <c r="AA5018" s="166">
        <v>4.5333333333333337E-2</v>
      </c>
      <c r="AB5018" s="167" t="s">
        <v>7648</v>
      </c>
      <c r="AC5018" s="168" t="s">
        <v>3277</v>
      </c>
    </row>
    <row r="5019" spans="1:29" x14ac:dyDescent="0.3">
      <c r="A5019" s="156" t="s">
        <v>4499</v>
      </c>
      <c r="B5019" s="157">
        <v>6</v>
      </c>
      <c r="C5019" s="158" t="s">
        <v>1466</v>
      </c>
      <c r="D5019" s="158" t="s">
        <v>301</v>
      </c>
      <c r="E5019" s="156" t="s">
        <v>2722</v>
      </c>
      <c r="F5019" s="159" t="s">
        <v>454</v>
      </c>
      <c r="G5019" s="158" t="s">
        <v>455</v>
      </c>
      <c r="H5019" s="160">
        <v>45890</v>
      </c>
      <c r="I5019" s="160">
        <v>45938</v>
      </c>
      <c r="J5019" s="161" t="s">
        <v>6707</v>
      </c>
      <c r="K5019" s="162"/>
      <c r="L5019" s="163" t="s">
        <v>7650</v>
      </c>
      <c r="M5019" s="171">
        <v>0</v>
      </c>
      <c r="N5019" s="164">
        <v>1615</v>
      </c>
      <c r="O5019" s="162" t="s">
        <v>7728</v>
      </c>
      <c r="P5019" s="160">
        <v>45938</v>
      </c>
      <c r="Q5019" s="162" t="s">
        <v>7717</v>
      </c>
      <c r="R5019" s="164">
        <v>1615</v>
      </c>
      <c r="S5019" s="163" t="s">
        <v>6334</v>
      </c>
      <c r="T5019" s="163"/>
      <c r="U5019" s="161" t="s">
        <v>10</v>
      </c>
      <c r="V5019" s="161" t="s">
        <v>11</v>
      </c>
      <c r="W5019" s="161" t="s">
        <v>12</v>
      </c>
      <c r="X5019" s="161" t="s">
        <v>13</v>
      </c>
      <c r="Y5019" s="169">
        <v>6281</v>
      </c>
      <c r="Z5019" s="169">
        <v>9341101</v>
      </c>
      <c r="AA5019" s="166">
        <v>7.3643410852713184E-2</v>
      </c>
      <c r="AB5019" s="167" t="s">
        <v>7651</v>
      </c>
      <c r="AC5019" s="168" t="s">
        <v>3302</v>
      </c>
    </row>
    <row r="5020" spans="1:29" x14ac:dyDescent="0.3">
      <c r="A5020" s="156" t="s">
        <v>4499</v>
      </c>
      <c r="B5020" s="157">
        <v>6</v>
      </c>
      <c r="C5020" s="158" t="s">
        <v>1466</v>
      </c>
      <c r="D5020" s="156" t="s">
        <v>301</v>
      </c>
      <c r="E5020" s="156" t="s">
        <v>2722</v>
      </c>
      <c r="F5020" s="159" t="s">
        <v>454</v>
      </c>
      <c r="G5020" s="158" t="s">
        <v>455</v>
      </c>
      <c r="H5020" s="160">
        <v>45890</v>
      </c>
      <c r="I5020" s="160">
        <v>45938</v>
      </c>
      <c r="J5020" s="161" t="s">
        <v>6707</v>
      </c>
      <c r="K5020" s="162"/>
      <c r="L5020" s="163" t="s">
        <v>7650</v>
      </c>
      <c r="M5020" s="171">
        <v>0</v>
      </c>
      <c r="N5020" s="164">
        <v>3655</v>
      </c>
      <c r="O5020" s="162" t="s">
        <v>7729</v>
      </c>
      <c r="P5020" s="160">
        <v>45938</v>
      </c>
      <c r="Q5020" s="162" t="s">
        <v>7717</v>
      </c>
      <c r="R5020" s="164">
        <v>3655</v>
      </c>
      <c r="S5020" s="162" t="s">
        <v>6334</v>
      </c>
      <c r="T5020" s="163"/>
      <c r="U5020" s="161" t="s">
        <v>10</v>
      </c>
      <c r="V5020" s="161" t="s">
        <v>11</v>
      </c>
      <c r="W5020" s="161" t="s">
        <v>12</v>
      </c>
      <c r="X5020" s="161" t="s">
        <v>13</v>
      </c>
      <c r="Y5020" s="169">
        <v>6281</v>
      </c>
      <c r="Z5020" s="169">
        <v>9341101</v>
      </c>
      <c r="AA5020" s="166">
        <v>0.16666666666666666</v>
      </c>
      <c r="AB5020" s="158" t="s">
        <v>7651</v>
      </c>
      <c r="AC5020" s="168" t="s">
        <v>3302</v>
      </c>
    </row>
    <row r="5021" spans="1:29" x14ac:dyDescent="0.3">
      <c r="A5021" s="156" t="s">
        <v>4499</v>
      </c>
      <c r="B5021" s="157">
        <v>6</v>
      </c>
      <c r="C5021" s="158" t="s">
        <v>1466</v>
      </c>
      <c r="D5021" s="158" t="s">
        <v>301</v>
      </c>
      <c r="E5021" s="156" t="s">
        <v>2722</v>
      </c>
      <c r="F5021" s="159" t="s">
        <v>454</v>
      </c>
      <c r="G5021" s="158" t="s">
        <v>455</v>
      </c>
      <c r="H5021" s="160">
        <v>45890</v>
      </c>
      <c r="I5021" s="160">
        <v>46048</v>
      </c>
      <c r="J5021" s="161" t="s">
        <v>6707</v>
      </c>
      <c r="K5021" s="162"/>
      <c r="L5021" s="163" t="s">
        <v>7650</v>
      </c>
      <c r="M5021" s="171">
        <v>0</v>
      </c>
      <c r="N5021" s="164">
        <v>1870</v>
      </c>
      <c r="O5021" s="162" t="s">
        <v>8109</v>
      </c>
      <c r="P5021" s="160">
        <v>46048</v>
      </c>
      <c r="Q5021" s="162" t="s">
        <v>8078</v>
      </c>
      <c r="R5021" s="164">
        <v>1870</v>
      </c>
      <c r="S5021" s="163" t="s">
        <v>6334</v>
      </c>
      <c r="T5021" s="163"/>
      <c r="U5021" s="161" t="s">
        <v>10</v>
      </c>
      <c r="V5021" s="161" t="s">
        <v>11</v>
      </c>
      <c r="W5021" s="161" t="s">
        <v>12</v>
      </c>
      <c r="X5021" s="161" t="s">
        <v>13</v>
      </c>
      <c r="Y5021" s="165">
        <v>6281</v>
      </c>
      <c r="Z5021" s="165">
        <v>9341101</v>
      </c>
      <c r="AA5021" s="166">
        <v>8.5271317829457363E-2</v>
      </c>
      <c r="AB5021" s="167" t="s">
        <v>7651</v>
      </c>
      <c r="AC5021" s="168" t="s">
        <v>3302</v>
      </c>
    </row>
    <row r="5022" spans="1:29" x14ac:dyDescent="0.3">
      <c r="A5022" s="156" t="s">
        <v>4499</v>
      </c>
      <c r="B5022" s="157">
        <v>6</v>
      </c>
      <c r="C5022" s="158" t="s">
        <v>1466</v>
      </c>
      <c r="D5022" s="158" t="s">
        <v>301</v>
      </c>
      <c r="E5022" s="156" t="s">
        <v>2722</v>
      </c>
      <c r="F5022" s="159" t="s">
        <v>454</v>
      </c>
      <c r="G5022" s="158" t="s">
        <v>455</v>
      </c>
      <c r="H5022" s="160">
        <v>45890</v>
      </c>
      <c r="I5022" s="160">
        <v>46049</v>
      </c>
      <c r="J5022" s="161" t="s">
        <v>6707</v>
      </c>
      <c r="K5022" s="162"/>
      <c r="L5022" s="163" t="s">
        <v>7650</v>
      </c>
      <c r="M5022" s="171">
        <v>0</v>
      </c>
      <c r="N5022" s="164">
        <v>4760</v>
      </c>
      <c r="O5022" s="162" t="s">
        <v>8110</v>
      </c>
      <c r="P5022" s="160">
        <v>46049</v>
      </c>
      <c r="Q5022" s="162" t="s">
        <v>8111</v>
      </c>
      <c r="R5022" s="164">
        <v>4760</v>
      </c>
      <c r="S5022" s="163" t="s">
        <v>6334</v>
      </c>
      <c r="T5022" s="163"/>
      <c r="U5022" s="161" t="s">
        <v>10</v>
      </c>
      <c r="V5022" s="161" t="s">
        <v>11</v>
      </c>
      <c r="W5022" s="161" t="s">
        <v>12</v>
      </c>
      <c r="X5022" s="161" t="s">
        <v>13</v>
      </c>
      <c r="Y5022" s="165">
        <v>6281</v>
      </c>
      <c r="Z5022" s="165">
        <v>9341101</v>
      </c>
      <c r="AA5022" s="166">
        <v>0.21705426356589147</v>
      </c>
      <c r="AB5022" s="172" t="s">
        <v>7651</v>
      </c>
      <c r="AC5022" s="168" t="s">
        <v>3302</v>
      </c>
    </row>
    <row r="5023" spans="1:29" x14ac:dyDescent="0.3">
      <c r="A5023" s="156" t="s">
        <v>4499</v>
      </c>
      <c r="B5023" s="157">
        <v>6</v>
      </c>
      <c r="C5023" s="158" t="s">
        <v>1466</v>
      </c>
      <c r="D5023" s="158" t="s">
        <v>301</v>
      </c>
      <c r="E5023" s="156" t="s">
        <v>2722</v>
      </c>
      <c r="F5023" s="159" t="s">
        <v>454</v>
      </c>
      <c r="G5023" s="156" t="s">
        <v>455</v>
      </c>
      <c r="H5023" s="160">
        <v>45890</v>
      </c>
      <c r="I5023" s="160">
        <v>46049</v>
      </c>
      <c r="J5023" s="161" t="s">
        <v>6707</v>
      </c>
      <c r="K5023" s="162"/>
      <c r="L5023" s="163" t="s">
        <v>7650</v>
      </c>
      <c r="M5023" s="171">
        <v>0</v>
      </c>
      <c r="N5023" s="164">
        <v>1445</v>
      </c>
      <c r="O5023" s="162" t="s">
        <v>8112</v>
      </c>
      <c r="P5023" s="160">
        <v>46049</v>
      </c>
      <c r="Q5023" s="162" t="s">
        <v>8111</v>
      </c>
      <c r="R5023" s="164">
        <v>1445</v>
      </c>
      <c r="S5023" s="162" t="s">
        <v>6334</v>
      </c>
      <c r="T5023" s="163"/>
      <c r="U5023" s="161" t="s">
        <v>10</v>
      </c>
      <c r="V5023" s="161" t="s">
        <v>11</v>
      </c>
      <c r="W5023" s="161" t="s">
        <v>12</v>
      </c>
      <c r="X5023" s="161" t="s">
        <v>13</v>
      </c>
      <c r="Y5023" s="169">
        <v>6281</v>
      </c>
      <c r="Z5023" s="169">
        <v>9341101</v>
      </c>
      <c r="AA5023" s="166">
        <v>6.589147286821706E-2</v>
      </c>
      <c r="AB5023" s="156" t="s">
        <v>7651</v>
      </c>
      <c r="AC5023" s="168" t="s">
        <v>3302</v>
      </c>
    </row>
    <row r="5024" spans="1:29" x14ac:dyDescent="0.3">
      <c r="A5024" s="156" t="s">
        <v>4499</v>
      </c>
      <c r="B5024" s="157">
        <v>6</v>
      </c>
      <c r="C5024" s="158" t="s">
        <v>1466</v>
      </c>
      <c r="D5024" s="156" t="s">
        <v>301</v>
      </c>
      <c r="E5024" s="156" t="s">
        <v>2722</v>
      </c>
      <c r="F5024" s="156" t="s">
        <v>454</v>
      </c>
      <c r="G5024" s="158" t="s">
        <v>455</v>
      </c>
      <c r="H5024" s="160">
        <v>45890</v>
      </c>
      <c r="I5024" s="160">
        <v>46128</v>
      </c>
      <c r="J5024" s="161" t="s">
        <v>6707</v>
      </c>
      <c r="K5024" s="162"/>
      <c r="L5024" s="158" t="s">
        <v>7650</v>
      </c>
      <c r="M5024" s="171">
        <v>0</v>
      </c>
      <c r="N5024" s="171">
        <v>3570</v>
      </c>
      <c r="O5024" s="162" t="s">
        <v>8113</v>
      </c>
      <c r="P5024" s="160">
        <v>46128</v>
      </c>
      <c r="Q5024" s="162" t="s">
        <v>8082</v>
      </c>
      <c r="R5024" s="171">
        <v>3570</v>
      </c>
      <c r="S5024" s="163" t="s">
        <v>6334</v>
      </c>
      <c r="T5024" s="162"/>
      <c r="U5024" s="161" t="s">
        <v>10</v>
      </c>
      <c r="V5024" s="161" t="s">
        <v>11</v>
      </c>
      <c r="W5024" s="161" t="s">
        <v>12</v>
      </c>
      <c r="X5024" s="161" t="s">
        <v>13</v>
      </c>
      <c r="Y5024" s="165">
        <v>6281</v>
      </c>
      <c r="Z5024" s="165">
        <v>9341101</v>
      </c>
      <c r="AA5024" s="166">
        <v>0.16279069767441862</v>
      </c>
      <c r="AB5024" s="158" t="s">
        <v>7651</v>
      </c>
      <c r="AC5024" s="168" t="s">
        <v>3302</v>
      </c>
    </row>
    <row r="5025" spans="1:29" x14ac:dyDescent="0.3">
      <c r="A5025" s="156" t="s">
        <v>4499</v>
      </c>
      <c r="B5025" s="157">
        <v>6</v>
      </c>
      <c r="C5025" s="158" t="s">
        <v>1466</v>
      </c>
      <c r="D5025" s="158" t="s">
        <v>301</v>
      </c>
      <c r="E5025" s="156" t="s">
        <v>2722</v>
      </c>
      <c r="F5025" s="159" t="s">
        <v>454</v>
      </c>
      <c r="G5025" s="158" t="s">
        <v>455</v>
      </c>
      <c r="H5025" s="160">
        <v>45890</v>
      </c>
      <c r="I5025" s="160">
        <v>46128</v>
      </c>
      <c r="J5025" s="161" t="s">
        <v>6707</v>
      </c>
      <c r="K5025" s="162"/>
      <c r="L5025" s="163" t="s">
        <v>7650</v>
      </c>
      <c r="M5025" s="171">
        <v>0</v>
      </c>
      <c r="N5025" s="164">
        <v>3145</v>
      </c>
      <c r="O5025" s="162" t="s">
        <v>8114</v>
      </c>
      <c r="P5025" s="160">
        <v>46128</v>
      </c>
      <c r="Q5025" s="162" t="s">
        <v>8082</v>
      </c>
      <c r="R5025" s="164">
        <v>3145</v>
      </c>
      <c r="S5025" s="163" t="s">
        <v>6334</v>
      </c>
      <c r="T5025" s="163"/>
      <c r="U5025" s="161" t="s">
        <v>10</v>
      </c>
      <c r="V5025" s="161" t="s">
        <v>11</v>
      </c>
      <c r="W5025" s="161" t="s">
        <v>12</v>
      </c>
      <c r="X5025" s="161" t="s">
        <v>13</v>
      </c>
      <c r="Y5025" s="169">
        <v>6281</v>
      </c>
      <c r="Z5025" s="169">
        <v>9341101</v>
      </c>
      <c r="AA5025" s="166">
        <v>0.1434108527131783</v>
      </c>
      <c r="AB5025" s="167" t="s">
        <v>7651</v>
      </c>
      <c r="AC5025" s="168" t="s">
        <v>3302</v>
      </c>
    </row>
    <row r="5026" spans="1:29" x14ac:dyDescent="0.3">
      <c r="A5026" s="156" t="s">
        <v>4499</v>
      </c>
      <c r="B5026" s="157">
        <v>6</v>
      </c>
      <c r="C5026" s="158" t="s">
        <v>1466</v>
      </c>
      <c r="D5026" s="156" t="s">
        <v>301</v>
      </c>
      <c r="E5026" s="156" t="s">
        <v>2722</v>
      </c>
      <c r="F5026" s="158" t="s">
        <v>454</v>
      </c>
      <c r="G5026" s="158" t="s">
        <v>455</v>
      </c>
      <c r="H5026" s="160">
        <v>45890</v>
      </c>
      <c r="I5026" s="160">
        <v>46128</v>
      </c>
      <c r="J5026" s="161" t="s">
        <v>6707</v>
      </c>
      <c r="K5026" s="156"/>
      <c r="L5026" s="158" t="s">
        <v>7650</v>
      </c>
      <c r="M5026" s="171">
        <v>0</v>
      </c>
      <c r="N5026" s="171">
        <v>1700</v>
      </c>
      <c r="O5026" s="162" t="s">
        <v>8115</v>
      </c>
      <c r="P5026" s="160">
        <v>46128</v>
      </c>
      <c r="Q5026" s="162" t="s">
        <v>8082</v>
      </c>
      <c r="R5026" s="171">
        <v>1700</v>
      </c>
      <c r="S5026" s="163" t="s">
        <v>6334</v>
      </c>
      <c r="T5026" s="156"/>
      <c r="U5026" s="161" t="s">
        <v>10</v>
      </c>
      <c r="V5026" s="161" t="s">
        <v>11</v>
      </c>
      <c r="W5026" s="161" t="s">
        <v>12</v>
      </c>
      <c r="X5026" s="161" t="s">
        <v>13</v>
      </c>
      <c r="Y5026" s="165">
        <v>6281</v>
      </c>
      <c r="Z5026" s="165">
        <v>9341101</v>
      </c>
      <c r="AA5026" s="166">
        <v>7.7519379844961239E-2</v>
      </c>
      <c r="AB5026" s="163" t="s">
        <v>7651</v>
      </c>
      <c r="AC5026" s="168" t="s">
        <v>3302</v>
      </c>
    </row>
    <row r="5027" spans="1:29" x14ac:dyDescent="0.3">
      <c r="A5027" s="156" t="s">
        <v>4499</v>
      </c>
      <c r="B5027" s="157">
        <v>6</v>
      </c>
      <c r="C5027" s="158" t="s">
        <v>1466</v>
      </c>
      <c r="D5027" s="158" t="s">
        <v>301</v>
      </c>
      <c r="E5027" s="156" t="s">
        <v>2722</v>
      </c>
      <c r="F5027" s="159" t="s">
        <v>454</v>
      </c>
      <c r="G5027" s="156" t="s">
        <v>455</v>
      </c>
      <c r="H5027" s="160">
        <v>45890</v>
      </c>
      <c r="I5027" s="160">
        <v>46157</v>
      </c>
      <c r="J5027" s="161" t="s">
        <v>6707</v>
      </c>
      <c r="K5027" s="162" t="s">
        <v>7649</v>
      </c>
      <c r="L5027" s="163" t="s">
        <v>7650</v>
      </c>
      <c r="M5027" s="171">
        <v>0</v>
      </c>
      <c r="N5027" s="164">
        <v>170</v>
      </c>
      <c r="O5027" s="162" t="s">
        <v>8497</v>
      </c>
      <c r="P5027" s="160">
        <v>46157</v>
      </c>
      <c r="Q5027" s="162" t="s">
        <v>8491</v>
      </c>
      <c r="R5027" s="164">
        <v>170</v>
      </c>
      <c r="S5027" s="162" t="s">
        <v>6334</v>
      </c>
      <c r="T5027" s="163"/>
      <c r="U5027" s="161" t="s">
        <v>10</v>
      </c>
      <c r="V5027" s="161" t="s">
        <v>11</v>
      </c>
      <c r="W5027" s="161" t="s">
        <v>12</v>
      </c>
      <c r="X5027" s="161" t="s">
        <v>13</v>
      </c>
      <c r="Y5027" s="169">
        <v>6281</v>
      </c>
      <c r="Z5027" s="169">
        <v>9341101</v>
      </c>
      <c r="AA5027" s="166">
        <v>7.7519379844961239E-3</v>
      </c>
      <c r="AB5027" s="158" t="s">
        <v>7651</v>
      </c>
      <c r="AC5027" s="168" t="s">
        <v>3302</v>
      </c>
    </row>
    <row r="5028" spans="1:29" x14ac:dyDescent="0.3">
      <c r="A5028" s="156" t="s">
        <v>4719</v>
      </c>
      <c r="B5028" s="157">
        <v>9</v>
      </c>
      <c r="C5028" s="158" t="s">
        <v>1466</v>
      </c>
      <c r="D5028" s="156" t="s">
        <v>328</v>
      </c>
      <c r="E5028" s="156" t="s">
        <v>2722</v>
      </c>
      <c r="F5028" s="158" t="s">
        <v>454</v>
      </c>
      <c r="G5028" s="158" t="s">
        <v>455</v>
      </c>
      <c r="H5028" s="179">
        <v>45890</v>
      </c>
      <c r="I5028" s="160">
        <v>45938</v>
      </c>
      <c r="J5028" s="161" t="s">
        <v>6707</v>
      </c>
      <c r="K5028" s="162"/>
      <c r="L5028" s="158" t="s">
        <v>7653</v>
      </c>
      <c r="M5028" s="171">
        <v>0</v>
      </c>
      <c r="N5028" s="171">
        <v>1615</v>
      </c>
      <c r="O5028" s="162" t="s">
        <v>7730</v>
      </c>
      <c r="P5028" s="160">
        <v>45938</v>
      </c>
      <c r="Q5028" s="162" t="s">
        <v>7717</v>
      </c>
      <c r="R5028" s="170">
        <v>1615</v>
      </c>
      <c r="S5028" s="158" t="s">
        <v>6336</v>
      </c>
      <c r="T5028" s="156"/>
      <c r="U5028" s="161" t="s">
        <v>10</v>
      </c>
      <c r="V5028" s="161" t="s">
        <v>11</v>
      </c>
      <c r="W5028" s="161" t="s">
        <v>12</v>
      </c>
      <c r="X5028" s="161" t="s">
        <v>13</v>
      </c>
      <c r="Y5028" s="165">
        <v>6281</v>
      </c>
      <c r="Z5028" s="165">
        <v>9371101</v>
      </c>
      <c r="AA5028" s="166">
        <v>5.6547619047619048E-2</v>
      </c>
      <c r="AB5028" s="158" t="s">
        <v>7654</v>
      </c>
      <c r="AC5028" s="168" t="s">
        <v>3327</v>
      </c>
    </row>
    <row r="5029" spans="1:29" x14ac:dyDescent="0.3">
      <c r="A5029" s="156" t="s">
        <v>4719</v>
      </c>
      <c r="B5029" s="157">
        <v>9</v>
      </c>
      <c r="C5029" s="158" t="s">
        <v>1466</v>
      </c>
      <c r="D5029" s="156" t="s">
        <v>328</v>
      </c>
      <c r="E5029" s="156" t="s">
        <v>2722</v>
      </c>
      <c r="F5029" s="159" t="s">
        <v>454</v>
      </c>
      <c r="G5029" s="156" t="s">
        <v>455</v>
      </c>
      <c r="H5029" s="160">
        <v>45890</v>
      </c>
      <c r="I5029" s="160">
        <v>45938</v>
      </c>
      <c r="J5029" s="161" t="s">
        <v>6707</v>
      </c>
      <c r="K5029" s="162"/>
      <c r="L5029" s="163" t="s">
        <v>7653</v>
      </c>
      <c r="M5029" s="171">
        <v>0</v>
      </c>
      <c r="N5029" s="164">
        <v>3740</v>
      </c>
      <c r="O5029" s="162" t="s">
        <v>7731</v>
      </c>
      <c r="P5029" s="160">
        <v>45938</v>
      </c>
      <c r="Q5029" s="162" t="s">
        <v>7717</v>
      </c>
      <c r="R5029" s="164">
        <v>3740</v>
      </c>
      <c r="S5029" s="162" t="s">
        <v>6336</v>
      </c>
      <c r="T5029" s="163"/>
      <c r="U5029" s="161" t="s">
        <v>10</v>
      </c>
      <c r="V5029" s="161" t="s">
        <v>11</v>
      </c>
      <c r="W5029" s="161" t="s">
        <v>12</v>
      </c>
      <c r="X5029" s="161" t="s">
        <v>13</v>
      </c>
      <c r="Y5029" s="169">
        <v>6281</v>
      </c>
      <c r="Z5029" s="169">
        <v>9371101</v>
      </c>
      <c r="AA5029" s="166">
        <v>0.13095238095238096</v>
      </c>
      <c r="AB5029" s="158" t="s">
        <v>7654</v>
      </c>
      <c r="AC5029" s="168" t="s">
        <v>3327</v>
      </c>
    </row>
    <row r="5030" spans="1:29" x14ac:dyDescent="0.3">
      <c r="A5030" s="156" t="s">
        <v>4719</v>
      </c>
      <c r="B5030" s="157">
        <v>9</v>
      </c>
      <c r="C5030" s="158" t="s">
        <v>1466</v>
      </c>
      <c r="D5030" s="158" t="s">
        <v>328</v>
      </c>
      <c r="E5030" s="156" t="s">
        <v>2722</v>
      </c>
      <c r="F5030" s="159" t="s">
        <v>454</v>
      </c>
      <c r="G5030" s="156" t="s">
        <v>455</v>
      </c>
      <c r="H5030" s="160">
        <v>45890</v>
      </c>
      <c r="I5030" s="160">
        <v>46049</v>
      </c>
      <c r="J5030" s="161" t="s">
        <v>6707</v>
      </c>
      <c r="K5030" s="162"/>
      <c r="L5030" s="163" t="s">
        <v>7653</v>
      </c>
      <c r="M5030" s="171">
        <v>0</v>
      </c>
      <c r="N5030" s="164">
        <v>3655</v>
      </c>
      <c r="O5030" s="162" t="s">
        <v>8116</v>
      </c>
      <c r="P5030" s="160">
        <v>46049</v>
      </c>
      <c r="Q5030" s="162" t="s">
        <v>8111</v>
      </c>
      <c r="R5030" s="164">
        <v>3655</v>
      </c>
      <c r="S5030" s="162" t="s">
        <v>6336</v>
      </c>
      <c r="T5030" s="163"/>
      <c r="U5030" s="161" t="s">
        <v>10</v>
      </c>
      <c r="V5030" s="161" t="s">
        <v>11</v>
      </c>
      <c r="W5030" s="161" t="s">
        <v>12</v>
      </c>
      <c r="X5030" s="161" t="s">
        <v>13</v>
      </c>
      <c r="Y5030" s="169">
        <v>6281</v>
      </c>
      <c r="Z5030" s="169">
        <v>9371101</v>
      </c>
      <c r="AA5030" s="166">
        <v>0.12797619047619047</v>
      </c>
      <c r="AB5030" s="158" t="s">
        <v>7654</v>
      </c>
      <c r="AC5030" s="168" t="s">
        <v>3327</v>
      </c>
    </row>
    <row r="5031" spans="1:29" x14ac:dyDescent="0.3">
      <c r="A5031" s="156" t="s">
        <v>4719</v>
      </c>
      <c r="B5031" s="157">
        <v>9</v>
      </c>
      <c r="C5031" s="158" t="s">
        <v>1466</v>
      </c>
      <c r="D5031" s="158" t="s">
        <v>328</v>
      </c>
      <c r="E5031" s="156" t="s">
        <v>2722</v>
      </c>
      <c r="F5031" s="159" t="s">
        <v>454</v>
      </c>
      <c r="G5031" s="158" t="s">
        <v>455</v>
      </c>
      <c r="H5031" s="160">
        <v>45890</v>
      </c>
      <c r="I5031" s="160">
        <v>46049</v>
      </c>
      <c r="J5031" s="161" t="s">
        <v>6707</v>
      </c>
      <c r="K5031" s="162"/>
      <c r="L5031" s="163" t="s">
        <v>7653</v>
      </c>
      <c r="M5031" s="171">
        <v>0</v>
      </c>
      <c r="N5031" s="164">
        <v>3910</v>
      </c>
      <c r="O5031" s="162" t="s">
        <v>8117</v>
      </c>
      <c r="P5031" s="160">
        <v>46049</v>
      </c>
      <c r="Q5031" s="162" t="s">
        <v>8111</v>
      </c>
      <c r="R5031" s="164">
        <v>3910</v>
      </c>
      <c r="S5031" s="163" t="s">
        <v>6336</v>
      </c>
      <c r="T5031" s="163"/>
      <c r="U5031" s="161" t="s">
        <v>10</v>
      </c>
      <c r="V5031" s="161" t="s">
        <v>11</v>
      </c>
      <c r="W5031" s="161" t="s">
        <v>12</v>
      </c>
      <c r="X5031" s="161" t="s">
        <v>13</v>
      </c>
      <c r="Y5031" s="165">
        <v>6281</v>
      </c>
      <c r="Z5031" s="165">
        <v>9371101</v>
      </c>
      <c r="AA5031" s="166">
        <v>0.13690476190476192</v>
      </c>
      <c r="AB5031" s="175" t="s">
        <v>7654</v>
      </c>
      <c r="AC5031" s="168" t="s">
        <v>3327</v>
      </c>
    </row>
    <row r="5032" spans="1:29" x14ac:dyDescent="0.3">
      <c r="A5032" s="156" t="s">
        <v>4719</v>
      </c>
      <c r="B5032" s="157">
        <v>9</v>
      </c>
      <c r="C5032" s="158" t="s">
        <v>1466</v>
      </c>
      <c r="D5032" s="158" t="s">
        <v>328</v>
      </c>
      <c r="E5032" s="156" t="s">
        <v>2722</v>
      </c>
      <c r="F5032" s="159" t="s">
        <v>454</v>
      </c>
      <c r="G5032" s="158" t="s">
        <v>455</v>
      </c>
      <c r="H5032" s="160">
        <v>45890</v>
      </c>
      <c r="I5032" s="160">
        <v>46049</v>
      </c>
      <c r="J5032" s="161" t="s">
        <v>6707</v>
      </c>
      <c r="K5032" s="162"/>
      <c r="L5032" s="163" t="s">
        <v>7653</v>
      </c>
      <c r="M5032" s="171">
        <v>0</v>
      </c>
      <c r="N5032" s="164">
        <v>3570</v>
      </c>
      <c r="O5032" s="162" t="s">
        <v>8118</v>
      </c>
      <c r="P5032" s="160">
        <v>46049</v>
      </c>
      <c r="Q5032" s="162" t="s">
        <v>8111</v>
      </c>
      <c r="R5032" s="164">
        <v>3570</v>
      </c>
      <c r="S5032" s="163" t="s">
        <v>6336</v>
      </c>
      <c r="T5032" s="163"/>
      <c r="U5032" s="161" t="s">
        <v>10</v>
      </c>
      <c r="V5032" s="161" t="s">
        <v>11</v>
      </c>
      <c r="W5032" s="161" t="s">
        <v>12</v>
      </c>
      <c r="X5032" s="161" t="s">
        <v>13</v>
      </c>
      <c r="Y5032" s="169">
        <v>6281</v>
      </c>
      <c r="Z5032" s="169">
        <v>9371101</v>
      </c>
      <c r="AA5032" s="166">
        <v>0.125</v>
      </c>
      <c r="AB5032" s="167" t="s">
        <v>7654</v>
      </c>
      <c r="AC5032" s="168" t="s">
        <v>3327</v>
      </c>
    </row>
    <row r="5033" spans="1:29" x14ac:dyDescent="0.3">
      <c r="A5033" s="156" t="s">
        <v>4719</v>
      </c>
      <c r="B5033" s="157">
        <v>9</v>
      </c>
      <c r="C5033" s="158" t="s">
        <v>1466</v>
      </c>
      <c r="D5033" s="158" t="s">
        <v>328</v>
      </c>
      <c r="E5033" s="156" t="s">
        <v>2722</v>
      </c>
      <c r="F5033" s="159" t="s">
        <v>454</v>
      </c>
      <c r="G5033" s="158" t="s">
        <v>455</v>
      </c>
      <c r="H5033" s="160">
        <v>45890</v>
      </c>
      <c r="I5033" s="160">
        <v>46128</v>
      </c>
      <c r="J5033" s="161" t="s">
        <v>6707</v>
      </c>
      <c r="K5033" s="162"/>
      <c r="L5033" s="163" t="s">
        <v>7653</v>
      </c>
      <c r="M5033" s="171">
        <v>0</v>
      </c>
      <c r="N5033" s="164">
        <v>3740</v>
      </c>
      <c r="O5033" s="162" t="s">
        <v>8119</v>
      </c>
      <c r="P5033" s="160">
        <v>46128</v>
      </c>
      <c r="Q5033" s="162" t="s">
        <v>8082</v>
      </c>
      <c r="R5033" s="164">
        <v>3740</v>
      </c>
      <c r="S5033" s="163" t="s">
        <v>6336</v>
      </c>
      <c r="T5033" s="163"/>
      <c r="U5033" s="161" t="s">
        <v>10</v>
      </c>
      <c r="V5033" s="161" t="s">
        <v>11</v>
      </c>
      <c r="W5033" s="161" t="s">
        <v>12</v>
      </c>
      <c r="X5033" s="161" t="s">
        <v>13</v>
      </c>
      <c r="Y5033" s="165">
        <v>6281</v>
      </c>
      <c r="Z5033" s="165">
        <v>9371101</v>
      </c>
      <c r="AA5033" s="166">
        <v>0.13095238095238096</v>
      </c>
      <c r="AB5033" s="172" t="s">
        <v>7654</v>
      </c>
      <c r="AC5033" s="168" t="s">
        <v>3327</v>
      </c>
    </row>
    <row r="5034" spans="1:29" x14ac:dyDescent="0.3">
      <c r="A5034" s="156" t="s">
        <v>4719</v>
      </c>
      <c r="B5034" s="157">
        <v>9</v>
      </c>
      <c r="C5034" s="158" t="s">
        <v>1466</v>
      </c>
      <c r="D5034" s="158" t="s">
        <v>328</v>
      </c>
      <c r="E5034" s="156" t="s">
        <v>2722</v>
      </c>
      <c r="F5034" s="159" t="s">
        <v>454</v>
      </c>
      <c r="G5034" s="158" t="s">
        <v>455</v>
      </c>
      <c r="H5034" s="160">
        <v>45890</v>
      </c>
      <c r="I5034" s="160">
        <v>46128</v>
      </c>
      <c r="J5034" s="161" t="s">
        <v>6707</v>
      </c>
      <c r="K5034" s="162"/>
      <c r="L5034" s="163" t="s">
        <v>7653</v>
      </c>
      <c r="M5034" s="171">
        <v>0</v>
      </c>
      <c r="N5034" s="164">
        <v>3570</v>
      </c>
      <c r="O5034" s="162" t="s">
        <v>8120</v>
      </c>
      <c r="P5034" s="160">
        <v>46128</v>
      </c>
      <c r="Q5034" s="162" t="s">
        <v>8082</v>
      </c>
      <c r="R5034" s="164">
        <v>3570</v>
      </c>
      <c r="S5034" s="163" t="s">
        <v>6336</v>
      </c>
      <c r="T5034" s="163"/>
      <c r="U5034" s="161" t="s">
        <v>10</v>
      </c>
      <c r="V5034" s="161" t="s">
        <v>11</v>
      </c>
      <c r="W5034" s="161" t="s">
        <v>12</v>
      </c>
      <c r="X5034" s="161" t="s">
        <v>13</v>
      </c>
      <c r="Y5034" s="165">
        <v>6281</v>
      </c>
      <c r="Z5034" s="165">
        <v>9371101</v>
      </c>
      <c r="AA5034" s="166">
        <v>0.125</v>
      </c>
      <c r="AB5034" s="175" t="s">
        <v>7654</v>
      </c>
      <c r="AC5034" s="168" t="s">
        <v>3327</v>
      </c>
    </row>
    <row r="5035" spans="1:29" x14ac:dyDescent="0.3">
      <c r="A5035" s="156" t="s">
        <v>4719</v>
      </c>
      <c r="B5035" s="157">
        <v>9</v>
      </c>
      <c r="C5035" s="158" t="s">
        <v>1466</v>
      </c>
      <c r="D5035" s="163" t="s">
        <v>328</v>
      </c>
      <c r="E5035" s="156" t="s">
        <v>2722</v>
      </c>
      <c r="F5035" s="159" t="s">
        <v>454</v>
      </c>
      <c r="G5035" s="158" t="s">
        <v>455</v>
      </c>
      <c r="H5035" s="160">
        <v>45890</v>
      </c>
      <c r="I5035" s="160">
        <v>46128</v>
      </c>
      <c r="J5035" s="161" t="s">
        <v>6707</v>
      </c>
      <c r="K5035" s="162"/>
      <c r="L5035" s="163" t="s">
        <v>7653</v>
      </c>
      <c r="M5035" s="171">
        <v>0</v>
      </c>
      <c r="N5035" s="164">
        <v>3230</v>
      </c>
      <c r="O5035" s="162" t="s">
        <v>8121</v>
      </c>
      <c r="P5035" s="160">
        <v>46128</v>
      </c>
      <c r="Q5035" s="162" t="s">
        <v>8082</v>
      </c>
      <c r="R5035" s="164">
        <v>3230</v>
      </c>
      <c r="S5035" s="163" t="s">
        <v>6336</v>
      </c>
      <c r="T5035" s="163"/>
      <c r="U5035" s="161" t="s">
        <v>10</v>
      </c>
      <c r="V5035" s="161" t="s">
        <v>11</v>
      </c>
      <c r="W5035" s="161" t="s">
        <v>12</v>
      </c>
      <c r="X5035" s="161" t="s">
        <v>13</v>
      </c>
      <c r="Y5035" s="165">
        <v>6281</v>
      </c>
      <c r="Z5035" s="165">
        <v>9371101</v>
      </c>
      <c r="AA5035" s="166">
        <v>0.1130952380952381</v>
      </c>
      <c r="AB5035" s="167" t="s">
        <v>7654</v>
      </c>
      <c r="AC5035" s="168" t="s">
        <v>3327</v>
      </c>
    </row>
    <row r="5036" spans="1:29" x14ac:dyDescent="0.3">
      <c r="A5036" s="156" t="s">
        <v>4719</v>
      </c>
      <c r="B5036" s="157">
        <v>9</v>
      </c>
      <c r="C5036" s="156" t="s">
        <v>1466</v>
      </c>
      <c r="D5036" s="156" t="s">
        <v>328</v>
      </c>
      <c r="E5036" s="156" t="s">
        <v>2722</v>
      </c>
      <c r="F5036" s="159" t="s">
        <v>454</v>
      </c>
      <c r="G5036" s="156" t="s">
        <v>455</v>
      </c>
      <c r="H5036" s="160">
        <v>45890</v>
      </c>
      <c r="I5036" s="160">
        <v>46157</v>
      </c>
      <c r="J5036" s="161" t="s">
        <v>6707</v>
      </c>
      <c r="K5036" s="173" t="s">
        <v>7652</v>
      </c>
      <c r="L5036" s="158" t="s">
        <v>7653</v>
      </c>
      <c r="M5036" s="171">
        <v>0</v>
      </c>
      <c r="N5036" s="164">
        <v>1530</v>
      </c>
      <c r="O5036" s="162" t="s">
        <v>8498</v>
      </c>
      <c r="P5036" s="160">
        <v>46157</v>
      </c>
      <c r="Q5036" s="162" t="s">
        <v>8491</v>
      </c>
      <c r="R5036" s="164">
        <v>1530</v>
      </c>
      <c r="S5036" s="162" t="s">
        <v>6336</v>
      </c>
      <c r="T5036" s="163"/>
      <c r="U5036" s="161" t="s">
        <v>10</v>
      </c>
      <c r="V5036" s="161" t="s">
        <v>11</v>
      </c>
      <c r="W5036" s="161" t="s">
        <v>12</v>
      </c>
      <c r="X5036" s="161" t="s">
        <v>13</v>
      </c>
      <c r="Y5036" s="165">
        <v>6281</v>
      </c>
      <c r="Z5036" s="169">
        <v>9371101</v>
      </c>
      <c r="AA5036" s="166">
        <v>5.3571428571428568E-2</v>
      </c>
      <c r="AB5036" s="156" t="s">
        <v>7654</v>
      </c>
      <c r="AC5036" s="168" t="s">
        <v>3327</v>
      </c>
    </row>
    <row r="5037" spans="1:29" x14ac:dyDescent="0.3">
      <c r="A5037" s="156" t="s">
        <v>3657</v>
      </c>
      <c r="B5037" s="157">
        <v>4</v>
      </c>
      <c r="C5037" s="158" t="s">
        <v>1466</v>
      </c>
      <c r="D5037" s="158" t="s">
        <v>418</v>
      </c>
      <c r="E5037" s="156" t="s">
        <v>2722</v>
      </c>
      <c r="F5037" s="159" t="s">
        <v>454</v>
      </c>
      <c r="G5037" s="158" t="s">
        <v>455</v>
      </c>
      <c r="H5037" s="160">
        <v>45950</v>
      </c>
      <c r="I5037" s="160">
        <v>46049</v>
      </c>
      <c r="J5037" s="161" t="s">
        <v>6707</v>
      </c>
      <c r="K5037" s="162"/>
      <c r="L5037" s="163" t="s">
        <v>8122</v>
      </c>
      <c r="M5037" s="171">
        <v>0</v>
      </c>
      <c r="N5037" s="164">
        <v>5355</v>
      </c>
      <c r="O5037" s="162" t="s">
        <v>8123</v>
      </c>
      <c r="P5037" s="160">
        <v>46049</v>
      </c>
      <c r="Q5037" s="162" t="s">
        <v>8111</v>
      </c>
      <c r="R5037" s="164">
        <v>5355</v>
      </c>
      <c r="S5037" s="163" t="s">
        <v>6235</v>
      </c>
      <c r="T5037" s="163"/>
      <c r="U5037" s="161" t="s">
        <v>10</v>
      </c>
      <c r="V5037" s="161" t="s">
        <v>11</v>
      </c>
      <c r="W5037" s="161" t="s">
        <v>12</v>
      </c>
      <c r="X5037" s="161" t="s">
        <v>13</v>
      </c>
      <c r="Y5037" s="165">
        <v>6281</v>
      </c>
      <c r="Z5037" s="165">
        <v>9091101</v>
      </c>
      <c r="AA5037" s="166">
        <v>0.1640625</v>
      </c>
      <c r="AB5037" s="175" t="s">
        <v>7816</v>
      </c>
      <c r="AC5037" s="168" t="s">
        <v>3192</v>
      </c>
    </row>
    <row r="5038" spans="1:29" x14ac:dyDescent="0.3">
      <c r="A5038" s="156" t="s">
        <v>3657</v>
      </c>
      <c r="B5038" s="157">
        <v>4</v>
      </c>
      <c r="C5038" s="158" t="s">
        <v>1466</v>
      </c>
      <c r="D5038" s="158" t="s">
        <v>418</v>
      </c>
      <c r="E5038" s="156" t="s">
        <v>2722</v>
      </c>
      <c r="F5038" s="159" t="s">
        <v>454</v>
      </c>
      <c r="G5038" s="158" t="s">
        <v>455</v>
      </c>
      <c r="H5038" s="160">
        <v>45950</v>
      </c>
      <c r="I5038" s="160">
        <v>46049</v>
      </c>
      <c r="J5038" s="161" t="s">
        <v>6707</v>
      </c>
      <c r="K5038" s="162"/>
      <c r="L5038" s="163" t="s">
        <v>8122</v>
      </c>
      <c r="M5038" s="171">
        <v>0</v>
      </c>
      <c r="N5038" s="164">
        <v>3825</v>
      </c>
      <c r="O5038" s="162" t="s">
        <v>8124</v>
      </c>
      <c r="P5038" s="160">
        <v>46049</v>
      </c>
      <c r="Q5038" s="162" t="s">
        <v>8111</v>
      </c>
      <c r="R5038" s="164">
        <v>3825</v>
      </c>
      <c r="S5038" s="163" t="s">
        <v>6235</v>
      </c>
      <c r="T5038" s="163"/>
      <c r="U5038" s="161" t="s">
        <v>10</v>
      </c>
      <c r="V5038" s="161" t="s">
        <v>11</v>
      </c>
      <c r="W5038" s="161" t="s">
        <v>12</v>
      </c>
      <c r="X5038" s="161" t="s">
        <v>13</v>
      </c>
      <c r="Y5038" s="169">
        <v>6281</v>
      </c>
      <c r="Z5038" s="169">
        <v>9091101</v>
      </c>
      <c r="AA5038" s="166">
        <v>0.1171875</v>
      </c>
      <c r="AB5038" s="167" t="s">
        <v>7816</v>
      </c>
      <c r="AC5038" s="168" t="s">
        <v>3192</v>
      </c>
    </row>
    <row r="5039" spans="1:29" x14ac:dyDescent="0.3">
      <c r="A5039" s="156" t="s">
        <v>3657</v>
      </c>
      <c r="B5039" s="157">
        <v>4</v>
      </c>
      <c r="C5039" s="158" t="s">
        <v>1466</v>
      </c>
      <c r="D5039" s="156" t="s">
        <v>418</v>
      </c>
      <c r="E5039" s="156" t="s">
        <v>2722</v>
      </c>
      <c r="F5039" s="159" t="s">
        <v>454</v>
      </c>
      <c r="G5039" s="156" t="s">
        <v>455</v>
      </c>
      <c r="H5039" s="160">
        <v>45950</v>
      </c>
      <c r="I5039" s="160">
        <v>46128</v>
      </c>
      <c r="J5039" s="161" t="s">
        <v>6707</v>
      </c>
      <c r="K5039" s="162"/>
      <c r="L5039" s="163" t="s">
        <v>8122</v>
      </c>
      <c r="M5039" s="171">
        <v>0</v>
      </c>
      <c r="N5039" s="164">
        <v>3485</v>
      </c>
      <c r="O5039" s="162" t="s">
        <v>8125</v>
      </c>
      <c r="P5039" s="160">
        <v>46128</v>
      </c>
      <c r="Q5039" s="162" t="s">
        <v>8082</v>
      </c>
      <c r="R5039" s="164">
        <v>3485</v>
      </c>
      <c r="S5039" s="162" t="s">
        <v>6235</v>
      </c>
      <c r="T5039" s="163"/>
      <c r="U5039" s="161" t="s">
        <v>10</v>
      </c>
      <c r="V5039" s="161" t="s">
        <v>11</v>
      </c>
      <c r="W5039" s="161" t="s">
        <v>12</v>
      </c>
      <c r="X5039" s="161" t="s">
        <v>13</v>
      </c>
      <c r="Y5039" s="169">
        <v>6281</v>
      </c>
      <c r="Z5039" s="169">
        <v>9091101</v>
      </c>
      <c r="AA5039" s="166">
        <v>0.10677083333333333</v>
      </c>
      <c r="AB5039" s="158" t="s">
        <v>7816</v>
      </c>
      <c r="AC5039" s="168" t="s">
        <v>3192</v>
      </c>
    </row>
    <row r="5040" spans="1:29" x14ac:dyDescent="0.3">
      <c r="A5040" s="156" t="s">
        <v>3657</v>
      </c>
      <c r="B5040" s="157">
        <v>4</v>
      </c>
      <c r="C5040" s="158" t="s">
        <v>1466</v>
      </c>
      <c r="D5040" s="158" t="s">
        <v>418</v>
      </c>
      <c r="E5040" s="156" t="s">
        <v>2722</v>
      </c>
      <c r="F5040" s="159" t="s">
        <v>454</v>
      </c>
      <c r="G5040" s="156" t="s">
        <v>455</v>
      </c>
      <c r="H5040" s="160">
        <v>45950</v>
      </c>
      <c r="I5040" s="160">
        <v>46128</v>
      </c>
      <c r="J5040" s="161" t="s">
        <v>6707</v>
      </c>
      <c r="K5040" s="162"/>
      <c r="L5040" s="163" t="s">
        <v>8122</v>
      </c>
      <c r="M5040" s="171">
        <v>0</v>
      </c>
      <c r="N5040" s="164">
        <v>4420</v>
      </c>
      <c r="O5040" s="162" t="s">
        <v>8126</v>
      </c>
      <c r="P5040" s="160">
        <v>46128</v>
      </c>
      <c r="Q5040" s="162" t="s">
        <v>8082</v>
      </c>
      <c r="R5040" s="164">
        <v>4420</v>
      </c>
      <c r="S5040" s="162" t="s">
        <v>6235</v>
      </c>
      <c r="T5040" s="163"/>
      <c r="U5040" s="161" t="s">
        <v>10</v>
      </c>
      <c r="V5040" s="161" t="s">
        <v>11</v>
      </c>
      <c r="W5040" s="161" t="s">
        <v>12</v>
      </c>
      <c r="X5040" s="161" t="s">
        <v>13</v>
      </c>
      <c r="Y5040" s="169">
        <v>6281</v>
      </c>
      <c r="Z5040" s="169">
        <v>9091101</v>
      </c>
      <c r="AA5040" s="166">
        <v>0.13541666666666666</v>
      </c>
      <c r="AB5040" s="158" t="s">
        <v>7816</v>
      </c>
      <c r="AC5040" s="168" t="s">
        <v>3192</v>
      </c>
    </row>
    <row r="5041" spans="1:29" x14ac:dyDescent="0.3">
      <c r="A5041" s="156" t="s">
        <v>3657</v>
      </c>
      <c r="B5041" s="157">
        <v>4</v>
      </c>
      <c r="C5041" s="158" t="s">
        <v>1466</v>
      </c>
      <c r="D5041" s="158" t="s">
        <v>418</v>
      </c>
      <c r="E5041" s="156" t="s">
        <v>2722</v>
      </c>
      <c r="F5041" s="159" t="s">
        <v>454</v>
      </c>
      <c r="G5041" s="158" t="s">
        <v>455</v>
      </c>
      <c r="H5041" s="160">
        <v>45950</v>
      </c>
      <c r="I5041" s="160">
        <v>46132</v>
      </c>
      <c r="J5041" s="161" t="s">
        <v>6707</v>
      </c>
      <c r="K5041" s="162"/>
      <c r="L5041" s="163" t="s">
        <v>8122</v>
      </c>
      <c r="M5041" s="171">
        <v>0</v>
      </c>
      <c r="N5041" s="164">
        <v>765</v>
      </c>
      <c r="O5041" s="162" t="s">
        <v>8127</v>
      </c>
      <c r="P5041" s="160">
        <v>46132</v>
      </c>
      <c r="Q5041" s="162" t="s">
        <v>8087</v>
      </c>
      <c r="R5041" s="164">
        <v>765</v>
      </c>
      <c r="S5041" s="163" t="s">
        <v>6235</v>
      </c>
      <c r="T5041" s="163"/>
      <c r="U5041" s="161" t="s">
        <v>10</v>
      </c>
      <c r="V5041" s="161" t="s">
        <v>11</v>
      </c>
      <c r="W5041" s="161" t="s">
        <v>12</v>
      </c>
      <c r="X5041" s="161" t="s">
        <v>13</v>
      </c>
      <c r="Y5041" s="165">
        <v>6281</v>
      </c>
      <c r="Z5041" s="165">
        <v>9091101</v>
      </c>
      <c r="AA5041" s="166">
        <v>2.34375E-2</v>
      </c>
      <c r="AB5041" s="175" t="s">
        <v>7816</v>
      </c>
      <c r="AC5041" s="168" t="s">
        <v>3192</v>
      </c>
    </row>
    <row r="5042" spans="1:29" x14ac:dyDescent="0.3">
      <c r="A5042" s="156" t="s">
        <v>3657</v>
      </c>
      <c r="B5042" s="157">
        <v>4</v>
      </c>
      <c r="C5042" s="156" t="s">
        <v>1466</v>
      </c>
      <c r="D5042" s="158" t="s">
        <v>418</v>
      </c>
      <c r="E5042" s="156" t="s">
        <v>2722</v>
      </c>
      <c r="F5042" s="159" t="s">
        <v>454</v>
      </c>
      <c r="G5042" s="156" t="s">
        <v>455</v>
      </c>
      <c r="H5042" s="160">
        <v>45950</v>
      </c>
      <c r="I5042" s="160">
        <v>46157</v>
      </c>
      <c r="J5042" s="161" t="s">
        <v>6707</v>
      </c>
      <c r="K5042" s="162"/>
      <c r="L5042" s="163" t="s">
        <v>8122</v>
      </c>
      <c r="M5042" s="171">
        <v>0</v>
      </c>
      <c r="N5042" s="164">
        <v>5950</v>
      </c>
      <c r="O5042" s="162" t="s">
        <v>8499</v>
      </c>
      <c r="P5042" s="160">
        <v>46157</v>
      </c>
      <c r="Q5042" s="162" t="s">
        <v>8491</v>
      </c>
      <c r="R5042" s="164">
        <v>5950</v>
      </c>
      <c r="S5042" s="162" t="s">
        <v>6235</v>
      </c>
      <c r="T5042" s="163"/>
      <c r="U5042" s="161" t="s">
        <v>10</v>
      </c>
      <c r="V5042" s="161" t="s">
        <v>11</v>
      </c>
      <c r="W5042" s="161" t="s">
        <v>12</v>
      </c>
      <c r="X5042" s="161" t="s">
        <v>13</v>
      </c>
      <c r="Y5042" s="169">
        <v>6281</v>
      </c>
      <c r="Z5042" s="169">
        <v>9091101</v>
      </c>
      <c r="AA5042" s="166">
        <v>0.18229166666666666</v>
      </c>
      <c r="AB5042" s="158" t="s">
        <v>7816</v>
      </c>
      <c r="AC5042" s="168" t="s">
        <v>3192</v>
      </c>
    </row>
    <row r="5043" spans="1:29" x14ac:dyDescent="0.3">
      <c r="A5043" s="156" t="s">
        <v>3657</v>
      </c>
      <c r="B5043" s="157">
        <v>4</v>
      </c>
      <c r="C5043" s="158" t="s">
        <v>1466</v>
      </c>
      <c r="D5043" s="158" t="s">
        <v>418</v>
      </c>
      <c r="E5043" s="156" t="s">
        <v>2722</v>
      </c>
      <c r="F5043" s="159" t="s">
        <v>454</v>
      </c>
      <c r="G5043" s="158" t="s">
        <v>455</v>
      </c>
      <c r="H5043" s="160">
        <v>45950</v>
      </c>
      <c r="I5043" s="160">
        <v>46157</v>
      </c>
      <c r="J5043" s="161" t="s">
        <v>6707</v>
      </c>
      <c r="K5043" s="162"/>
      <c r="L5043" s="163" t="s">
        <v>8122</v>
      </c>
      <c r="M5043" s="171">
        <v>0</v>
      </c>
      <c r="N5043" s="164">
        <v>2720</v>
      </c>
      <c r="O5043" s="162" t="s">
        <v>8500</v>
      </c>
      <c r="P5043" s="160">
        <v>46157</v>
      </c>
      <c r="Q5043" s="162" t="s">
        <v>8491</v>
      </c>
      <c r="R5043" s="164">
        <v>2720</v>
      </c>
      <c r="S5043" s="162" t="s">
        <v>6235</v>
      </c>
      <c r="T5043" s="163"/>
      <c r="U5043" s="161" t="s">
        <v>10</v>
      </c>
      <c r="V5043" s="161" t="s">
        <v>11</v>
      </c>
      <c r="W5043" s="161" t="s">
        <v>12</v>
      </c>
      <c r="X5043" s="161" t="s">
        <v>13</v>
      </c>
      <c r="Y5043" s="169">
        <v>6281</v>
      </c>
      <c r="Z5043" s="169">
        <v>9091101</v>
      </c>
      <c r="AA5043" s="166">
        <v>8.3333333333333329E-2</v>
      </c>
      <c r="AB5043" s="167" t="s">
        <v>7816</v>
      </c>
      <c r="AC5043" s="168" t="s">
        <v>3192</v>
      </c>
    </row>
    <row r="5044" spans="1:29" x14ac:dyDescent="0.3">
      <c r="A5044" s="156" t="s">
        <v>3657</v>
      </c>
      <c r="B5044" s="157">
        <v>4</v>
      </c>
      <c r="C5044" s="158" t="s">
        <v>1466</v>
      </c>
      <c r="D5044" s="158" t="s">
        <v>418</v>
      </c>
      <c r="E5044" s="156" t="s">
        <v>2722</v>
      </c>
      <c r="F5044" s="159" t="s">
        <v>454</v>
      </c>
      <c r="G5044" s="158" t="s">
        <v>455</v>
      </c>
      <c r="H5044" s="160">
        <v>45950</v>
      </c>
      <c r="I5044" s="160">
        <v>46209</v>
      </c>
      <c r="J5044" s="161" t="s">
        <v>6707</v>
      </c>
      <c r="K5044" s="162"/>
      <c r="L5044" s="163" t="s">
        <v>8122</v>
      </c>
      <c r="M5044" s="171">
        <v>0</v>
      </c>
      <c r="N5044" s="164">
        <v>1275</v>
      </c>
      <c r="O5044" s="162" t="s">
        <v>8501</v>
      </c>
      <c r="P5044" s="160">
        <v>46209</v>
      </c>
      <c r="Q5044" s="162" t="s">
        <v>8494</v>
      </c>
      <c r="R5044" s="164">
        <v>1275</v>
      </c>
      <c r="S5044" s="163" t="s">
        <v>6235</v>
      </c>
      <c r="T5044" s="163"/>
      <c r="U5044" s="161" t="s">
        <v>10</v>
      </c>
      <c r="V5044" s="161" t="s">
        <v>11</v>
      </c>
      <c r="W5044" s="161" t="s">
        <v>12</v>
      </c>
      <c r="X5044" s="161" t="s">
        <v>13</v>
      </c>
      <c r="Y5044" s="169">
        <v>6281</v>
      </c>
      <c r="Z5044" s="165">
        <v>9091101</v>
      </c>
      <c r="AA5044" s="166">
        <v>3.90625E-2</v>
      </c>
      <c r="AB5044" s="167" t="s">
        <v>7816</v>
      </c>
      <c r="AC5044" s="168" t="s">
        <v>3192</v>
      </c>
    </row>
    <row r="5045" spans="1:29" x14ac:dyDescent="0.3">
      <c r="A5045" s="156" t="s">
        <v>3657</v>
      </c>
      <c r="B5045" s="157">
        <v>4</v>
      </c>
      <c r="C5045" s="158" t="s">
        <v>1466</v>
      </c>
      <c r="D5045" s="158" t="s">
        <v>418</v>
      </c>
      <c r="E5045" s="156" t="s">
        <v>2722</v>
      </c>
      <c r="F5045" s="159" t="s">
        <v>454</v>
      </c>
      <c r="G5045" s="158" t="s">
        <v>455</v>
      </c>
      <c r="H5045" s="160">
        <v>45950</v>
      </c>
      <c r="I5045" s="160">
        <v>46945</v>
      </c>
      <c r="J5045" s="161" t="s">
        <v>6707</v>
      </c>
      <c r="K5045" s="162" t="s">
        <v>7815</v>
      </c>
      <c r="L5045" s="163" t="s">
        <v>8122</v>
      </c>
      <c r="M5045" s="171">
        <v>4845</v>
      </c>
      <c r="N5045" s="164">
        <v>4845</v>
      </c>
      <c r="O5045" s="162"/>
      <c r="P5045" s="160"/>
      <c r="Q5045" s="162"/>
      <c r="R5045" s="164">
        <v>0</v>
      </c>
      <c r="S5045" s="163" t="s">
        <v>6235</v>
      </c>
      <c r="T5045" s="163"/>
      <c r="U5045" s="161" t="s">
        <v>10</v>
      </c>
      <c r="V5045" s="161" t="s">
        <v>11</v>
      </c>
      <c r="W5045" s="161" t="s">
        <v>12</v>
      </c>
      <c r="X5045" s="161" t="s">
        <v>13</v>
      </c>
      <c r="Y5045" s="169">
        <v>6281</v>
      </c>
      <c r="Z5045" s="169">
        <v>9091101</v>
      </c>
      <c r="AA5045" s="166">
        <v>0</v>
      </c>
      <c r="AB5045" s="158" t="s">
        <v>7816</v>
      </c>
      <c r="AC5045" s="168" t="s">
        <v>3192</v>
      </c>
    </row>
    <row r="5046" spans="1:29" x14ac:dyDescent="0.3">
      <c r="A5046" s="156" t="s">
        <v>4210</v>
      </c>
      <c r="B5046" s="157">
        <v>6</v>
      </c>
      <c r="C5046" s="158" t="s">
        <v>1466</v>
      </c>
      <c r="D5046" s="158" t="s">
        <v>500</v>
      </c>
      <c r="E5046" s="156" t="s">
        <v>2722</v>
      </c>
      <c r="F5046" s="159" t="s">
        <v>454</v>
      </c>
      <c r="G5046" s="158" t="s">
        <v>455</v>
      </c>
      <c r="H5046" s="160">
        <v>46111</v>
      </c>
      <c r="I5046" s="160">
        <v>46157</v>
      </c>
      <c r="J5046" s="161" t="s">
        <v>6707</v>
      </c>
      <c r="K5046" s="162"/>
      <c r="L5046" s="163" t="s">
        <v>8129</v>
      </c>
      <c r="M5046" s="171">
        <v>0</v>
      </c>
      <c r="N5046" s="164">
        <v>12240</v>
      </c>
      <c r="O5046" s="162" t="s">
        <v>8502</v>
      </c>
      <c r="P5046" s="160">
        <v>46157</v>
      </c>
      <c r="Q5046" s="162" t="s">
        <v>8491</v>
      </c>
      <c r="R5046" s="164">
        <v>12240</v>
      </c>
      <c r="S5046" s="163" t="s">
        <v>6332</v>
      </c>
      <c r="T5046" s="163"/>
      <c r="U5046" s="161" t="s">
        <v>10</v>
      </c>
      <c r="V5046" s="161" t="s">
        <v>11</v>
      </c>
      <c r="W5046" s="161" t="s">
        <v>12</v>
      </c>
      <c r="X5046" s="161" t="s">
        <v>13</v>
      </c>
      <c r="Y5046" s="169">
        <v>6281</v>
      </c>
      <c r="Z5046" s="169">
        <v>9261101</v>
      </c>
      <c r="AA5046" s="166">
        <v>0.22641509433962265</v>
      </c>
      <c r="AB5046" s="167" t="s">
        <v>8130</v>
      </c>
      <c r="AC5046" s="168" t="s">
        <v>3267</v>
      </c>
    </row>
    <row r="5047" spans="1:29" x14ac:dyDescent="0.3">
      <c r="A5047" s="156" t="s">
        <v>4210</v>
      </c>
      <c r="B5047" s="157">
        <v>6</v>
      </c>
      <c r="C5047" s="158" t="s">
        <v>1466</v>
      </c>
      <c r="D5047" s="158" t="s">
        <v>500</v>
      </c>
      <c r="E5047" s="156" t="s">
        <v>2722</v>
      </c>
      <c r="F5047" s="159" t="s">
        <v>454</v>
      </c>
      <c r="G5047" s="158" t="s">
        <v>455</v>
      </c>
      <c r="H5047" s="160">
        <v>46111</v>
      </c>
      <c r="I5047" s="160">
        <v>46209</v>
      </c>
      <c r="J5047" s="161" t="s">
        <v>6707</v>
      </c>
      <c r="K5047" s="162"/>
      <c r="L5047" s="163" t="s">
        <v>8129</v>
      </c>
      <c r="M5047" s="171">
        <v>0</v>
      </c>
      <c r="N5047" s="164">
        <v>11560</v>
      </c>
      <c r="O5047" s="162" t="s">
        <v>8503</v>
      </c>
      <c r="P5047" s="160">
        <v>46209</v>
      </c>
      <c r="Q5047" s="162" t="s">
        <v>8494</v>
      </c>
      <c r="R5047" s="164">
        <v>11560</v>
      </c>
      <c r="S5047" s="163" t="s">
        <v>6332</v>
      </c>
      <c r="T5047" s="163"/>
      <c r="U5047" s="161" t="s">
        <v>10</v>
      </c>
      <c r="V5047" s="161" t="s">
        <v>11</v>
      </c>
      <c r="W5047" s="161" t="s">
        <v>12</v>
      </c>
      <c r="X5047" s="161" t="s">
        <v>13</v>
      </c>
      <c r="Y5047" s="169">
        <v>6281</v>
      </c>
      <c r="Z5047" s="169">
        <v>9261101</v>
      </c>
      <c r="AA5047" s="166">
        <v>0.21383647798742139</v>
      </c>
      <c r="AB5047" s="167" t="s">
        <v>8130</v>
      </c>
      <c r="AC5047" s="168" t="s">
        <v>3267</v>
      </c>
    </row>
    <row r="5048" spans="1:29" x14ac:dyDescent="0.3">
      <c r="A5048" s="156" t="s">
        <v>4210</v>
      </c>
      <c r="B5048" s="157">
        <v>6</v>
      </c>
      <c r="C5048" s="158" t="s">
        <v>1466</v>
      </c>
      <c r="D5048" s="158" t="s">
        <v>500</v>
      </c>
      <c r="E5048" s="156" t="s">
        <v>2722</v>
      </c>
      <c r="F5048" s="159" t="s">
        <v>454</v>
      </c>
      <c r="G5048" s="158" t="s">
        <v>455</v>
      </c>
      <c r="H5048" s="160">
        <v>46111</v>
      </c>
      <c r="I5048" s="160">
        <v>46209</v>
      </c>
      <c r="J5048" s="161" t="s">
        <v>6707</v>
      </c>
      <c r="K5048" s="162"/>
      <c r="L5048" s="163" t="s">
        <v>8129</v>
      </c>
      <c r="M5048" s="171">
        <v>0</v>
      </c>
      <c r="N5048" s="164">
        <v>14960</v>
      </c>
      <c r="O5048" s="162" t="s">
        <v>8504</v>
      </c>
      <c r="P5048" s="160">
        <v>46209</v>
      </c>
      <c r="Q5048" s="162" t="s">
        <v>8494</v>
      </c>
      <c r="R5048" s="164">
        <v>14960</v>
      </c>
      <c r="S5048" s="163" t="s">
        <v>6332</v>
      </c>
      <c r="T5048" s="163"/>
      <c r="U5048" s="161" t="s">
        <v>10</v>
      </c>
      <c r="V5048" s="161" t="s">
        <v>11</v>
      </c>
      <c r="W5048" s="161" t="s">
        <v>12</v>
      </c>
      <c r="X5048" s="161" t="s">
        <v>13</v>
      </c>
      <c r="Y5048" s="169">
        <v>6281</v>
      </c>
      <c r="Z5048" s="169">
        <v>9261101</v>
      </c>
      <c r="AA5048" s="166">
        <v>0.27672955974842767</v>
      </c>
      <c r="AB5048" s="167" t="s">
        <v>8130</v>
      </c>
      <c r="AC5048" s="168" t="s">
        <v>3267</v>
      </c>
    </row>
    <row r="5049" spans="1:29" x14ac:dyDescent="0.3">
      <c r="A5049" s="156" t="s">
        <v>4210</v>
      </c>
      <c r="B5049" s="157">
        <v>6</v>
      </c>
      <c r="C5049" s="158" t="s">
        <v>1466</v>
      </c>
      <c r="D5049" s="158" t="s">
        <v>500</v>
      </c>
      <c r="E5049" s="156" t="s">
        <v>2722</v>
      </c>
      <c r="F5049" s="159" t="s">
        <v>454</v>
      </c>
      <c r="G5049" s="158" t="s">
        <v>455</v>
      </c>
      <c r="H5049" s="160">
        <v>46111</v>
      </c>
      <c r="I5049" s="160">
        <v>47635</v>
      </c>
      <c r="J5049" s="161" t="s">
        <v>6707</v>
      </c>
      <c r="K5049" s="162" t="s">
        <v>8128</v>
      </c>
      <c r="L5049" s="163" t="s">
        <v>8129</v>
      </c>
      <c r="M5049" s="171">
        <v>15300</v>
      </c>
      <c r="N5049" s="164">
        <v>15300</v>
      </c>
      <c r="O5049" s="162"/>
      <c r="P5049" s="160"/>
      <c r="Q5049" s="162"/>
      <c r="R5049" s="164">
        <v>0</v>
      </c>
      <c r="S5049" s="163" t="s">
        <v>6332</v>
      </c>
      <c r="T5049" s="163"/>
      <c r="U5049" s="161" t="s">
        <v>10</v>
      </c>
      <c r="V5049" s="161" t="s">
        <v>11</v>
      </c>
      <c r="W5049" s="161" t="s">
        <v>12</v>
      </c>
      <c r="X5049" s="161" t="s">
        <v>13</v>
      </c>
      <c r="Y5049" s="169">
        <v>6281</v>
      </c>
      <c r="Z5049" s="169">
        <v>9261101</v>
      </c>
      <c r="AA5049" s="166">
        <v>0</v>
      </c>
      <c r="AB5049" s="167" t="s">
        <v>8130</v>
      </c>
      <c r="AC5049" s="168" t="s">
        <v>3267</v>
      </c>
    </row>
    <row r="5050" spans="1:29" x14ac:dyDescent="0.3">
      <c r="A5050" s="156" t="s">
        <v>3768</v>
      </c>
      <c r="B5050" s="157">
        <v>7</v>
      </c>
      <c r="C5050" s="158" t="s">
        <v>1466</v>
      </c>
      <c r="D5050" s="158" t="s">
        <v>438</v>
      </c>
      <c r="E5050" s="156" t="s">
        <v>2722</v>
      </c>
      <c r="F5050" s="159" t="s">
        <v>454</v>
      </c>
      <c r="G5050" s="158" t="s">
        <v>455</v>
      </c>
      <c r="H5050" s="160">
        <v>46115</v>
      </c>
      <c r="I5050" s="160">
        <v>46157</v>
      </c>
      <c r="J5050" s="161" t="s">
        <v>6707</v>
      </c>
      <c r="K5050" s="162"/>
      <c r="L5050" s="163" t="s">
        <v>8505</v>
      </c>
      <c r="M5050" s="171">
        <v>0</v>
      </c>
      <c r="N5050" s="164">
        <v>1870</v>
      </c>
      <c r="O5050" s="162" t="s">
        <v>8506</v>
      </c>
      <c r="P5050" s="160">
        <v>46157</v>
      </c>
      <c r="Q5050" s="162" t="s">
        <v>8491</v>
      </c>
      <c r="R5050" s="164">
        <v>1870</v>
      </c>
      <c r="S5050" s="163" t="s">
        <v>6132</v>
      </c>
      <c r="T5050" s="163"/>
      <c r="U5050" s="161" t="s">
        <v>10</v>
      </c>
      <c r="V5050" s="161" t="s">
        <v>11</v>
      </c>
      <c r="W5050" s="161" t="s">
        <v>12</v>
      </c>
      <c r="X5050" s="161" t="s">
        <v>13</v>
      </c>
      <c r="Y5050" s="169">
        <v>6281</v>
      </c>
      <c r="Z5050" s="169">
        <v>9161101</v>
      </c>
      <c r="AA5050" s="166">
        <v>0.17054263565891473</v>
      </c>
      <c r="AB5050" s="167" t="s">
        <v>8132</v>
      </c>
      <c r="AC5050" s="168" t="s">
        <v>3207</v>
      </c>
    </row>
    <row r="5051" spans="1:29" x14ac:dyDescent="0.3">
      <c r="A5051" s="156" t="s">
        <v>3768</v>
      </c>
      <c r="B5051" s="157">
        <v>7</v>
      </c>
      <c r="C5051" s="158" t="s">
        <v>1466</v>
      </c>
      <c r="D5051" s="158" t="s">
        <v>438</v>
      </c>
      <c r="E5051" s="156" t="s">
        <v>2722</v>
      </c>
      <c r="F5051" s="159" t="s">
        <v>454</v>
      </c>
      <c r="G5051" s="158" t="s">
        <v>455</v>
      </c>
      <c r="H5051" s="160">
        <v>46115</v>
      </c>
      <c r="I5051" s="160">
        <v>46157</v>
      </c>
      <c r="J5051" s="161" t="s">
        <v>6707</v>
      </c>
      <c r="K5051" s="162"/>
      <c r="L5051" s="156" t="s">
        <v>8505</v>
      </c>
      <c r="M5051" s="171">
        <v>0</v>
      </c>
      <c r="N5051" s="164">
        <v>1190</v>
      </c>
      <c r="O5051" s="162" t="s">
        <v>8507</v>
      </c>
      <c r="P5051" s="160">
        <v>46157</v>
      </c>
      <c r="Q5051" s="162" t="s">
        <v>8491</v>
      </c>
      <c r="R5051" s="164">
        <v>1190</v>
      </c>
      <c r="S5051" s="162" t="s">
        <v>6132</v>
      </c>
      <c r="T5051" s="163"/>
      <c r="U5051" s="161" t="s">
        <v>10</v>
      </c>
      <c r="V5051" s="161" t="s">
        <v>11</v>
      </c>
      <c r="W5051" s="161" t="s">
        <v>12</v>
      </c>
      <c r="X5051" s="161" t="s">
        <v>13</v>
      </c>
      <c r="Y5051" s="165">
        <v>6281</v>
      </c>
      <c r="Z5051" s="165">
        <v>9161101</v>
      </c>
      <c r="AA5051" s="166">
        <v>0.10852713178294573</v>
      </c>
      <c r="AB5051" s="167" t="s">
        <v>8132</v>
      </c>
      <c r="AC5051" s="168" t="s">
        <v>3207</v>
      </c>
    </row>
    <row r="5052" spans="1:29" x14ac:dyDescent="0.3">
      <c r="A5052" s="156" t="s">
        <v>3768</v>
      </c>
      <c r="B5052" s="157">
        <v>7</v>
      </c>
      <c r="C5052" s="158" t="s">
        <v>1466</v>
      </c>
      <c r="D5052" s="158" t="s">
        <v>438</v>
      </c>
      <c r="E5052" s="156" t="s">
        <v>2722</v>
      </c>
      <c r="F5052" s="159" t="s">
        <v>454</v>
      </c>
      <c r="G5052" s="158" t="s">
        <v>455</v>
      </c>
      <c r="H5052" s="160">
        <v>46115</v>
      </c>
      <c r="I5052" s="160">
        <v>46209</v>
      </c>
      <c r="J5052" s="161" t="s">
        <v>6707</v>
      </c>
      <c r="K5052" s="162"/>
      <c r="L5052" s="156" t="s">
        <v>8505</v>
      </c>
      <c r="M5052" s="171">
        <v>0</v>
      </c>
      <c r="N5052" s="164">
        <v>680</v>
      </c>
      <c r="O5052" s="162" t="s">
        <v>8508</v>
      </c>
      <c r="P5052" s="160">
        <v>46209</v>
      </c>
      <c r="Q5052" s="162" t="s">
        <v>8494</v>
      </c>
      <c r="R5052" s="164">
        <v>680</v>
      </c>
      <c r="S5052" s="162" t="s">
        <v>6132</v>
      </c>
      <c r="T5052" s="163"/>
      <c r="U5052" s="161" t="s">
        <v>10</v>
      </c>
      <c r="V5052" s="161" t="s">
        <v>11</v>
      </c>
      <c r="W5052" s="161" t="s">
        <v>12</v>
      </c>
      <c r="X5052" s="161" t="s">
        <v>13</v>
      </c>
      <c r="Y5052" s="165">
        <v>6281</v>
      </c>
      <c r="Z5052" s="165">
        <v>9161101</v>
      </c>
      <c r="AA5052" s="166">
        <v>6.2015503875968991E-2</v>
      </c>
      <c r="AB5052" s="167" t="s">
        <v>8132</v>
      </c>
      <c r="AC5052" s="168" t="s">
        <v>3207</v>
      </c>
    </row>
    <row r="5053" spans="1:29" x14ac:dyDescent="0.3">
      <c r="A5053" s="156" t="s">
        <v>3768</v>
      </c>
      <c r="B5053" s="157">
        <v>7</v>
      </c>
      <c r="C5053" s="158" t="s">
        <v>1466</v>
      </c>
      <c r="D5053" s="158" t="s">
        <v>438</v>
      </c>
      <c r="E5053" s="156" t="s">
        <v>2722</v>
      </c>
      <c r="F5053" s="159" t="s">
        <v>454</v>
      </c>
      <c r="G5053" s="158" t="s">
        <v>455</v>
      </c>
      <c r="H5053" s="160">
        <v>46115</v>
      </c>
      <c r="I5053" s="160">
        <v>46945</v>
      </c>
      <c r="J5053" s="161" t="s">
        <v>6707</v>
      </c>
      <c r="K5053" s="162" t="s">
        <v>8131</v>
      </c>
      <c r="L5053" s="156" t="s">
        <v>8505</v>
      </c>
      <c r="M5053" s="171">
        <v>7225</v>
      </c>
      <c r="N5053" s="164">
        <v>7225</v>
      </c>
      <c r="O5053" s="162"/>
      <c r="P5053" s="160"/>
      <c r="Q5053" s="162"/>
      <c r="R5053" s="164">
        <v>0</v>
      </c>
      <c r="S5053" s="162" t="s">
        <v>6132</v>
      </c>
      <c r="T5053" s="163"/>
      <c r="U5053" s="161" t="s">
        <v>10</v>
      </c>
      <c r="V5053" s="161" t="s">
        <v>11</v>
      </c>
      <c r="W5053" s="161" t="s">
        <v>12</v>
      </c>
      <c r="X5053" s="161" t="s">
        <v>13</v>
      </c>
      <c r="Y5053" s="165">
        <v>6281</v>
      </c>
      <c r="Z5053" s="165">
        <v>9161101</v>
      </c>
      <c r="AA5053" s="166">
        <v>0</v>
      </c>
      <c r="AB5053" s="167" t="s">
        <v>8132</v>
      </c>
      <c r="AC5053" s="168" t="s">
        <v>3207</v>
      </c>
    </row>
    <row r="5054" spans="1:29" x14ac:dyDescent="0.3">
      <c r="A5054" s="156" t="s">
        <v>4677</v>
      </c>
      <c r="B5054" s="157">
        <v>5</v>
      </c>
      <c r="C5054" s="158" t="s">
        <v>1466</v>
      </c>
      <c r="D5054" s="158" t="s">
        <v>317</v>
      </c>
      <c r="E5054" s="156" t="s">
        <v>2722</v>
      </c>
      <c r="F5054" s="159" t="s">
        <v>454</v>
      </c>
      <c r="G5054" s="158" t="s">
        <v>455</v>
      </c>
      <c r="H5054" s="160">
        <v>46181</v>
      </c>
      <c r="I5054" s="160">
        <v>47270</v>
      </c>
      <c r="J5054" s="161" t="s">
        <v>6707</v>
      </c>
      <c r="K5054" s="162" t="s">
        <v>8509</v>
      </c>
      <c r="L5054" s="156" t="s">
        <v>8510</v>
      </c>
      <c r="M5054" s="171">
        <v>36960</v>
      </c>
      <c r="N5054" s="164">
        <v>36960</v>
      </c>
      <c r="O5054" s="162"/>
      <c r="P5054" s="160"/>
      <c r="Q5054" s="162"/>
      <c r="R5054" s="164">
        <v>0</v>
      </c>
      <c r="S5054" s="162"/>
      <c r="T5054" s="163"/>
      <c r="U5054" s="161" t="s">
        <v>10</v>
      </c>
      <c r="V5054" s="161" t="s">
        <v>11</v>
      </c>
      <c r="W5054" s="161" t="s">
        <v>12</v>
      </c>
      <c r="X5054" s="161" t="s">
        <v>13</v>
      </c>
      <c r="Y5054" s="165">
        <v>6281</v>
      </c>
      <c r="Z5054" s="165">
        <v>9421101</v>
      </c>
      <c r="AA5054" s="166">
        <v>0</v>
      </c>
      <c r="AB5054" s="167" t="s">
        <v>8511</v>
      </c>
      <c r="AC5054" s="168" t="s">
        <v>3322</v>
      </c>
    </row>
    <row r="5055" spans="1:29" x14ac:dyDescent="0.3">
      <c r="A5055" s="156" t="s">
        <v>3473</v>
      </c>
      <c r="B5055" s="157">
        <v>3</v>
      </c>
      <c r="C5055" s="158" t="s">
        <v>1466</v>
      </c>
      <c r="D5055" s="158" t="s">
        <v>412</v>
      </c>
      <c r="E5055" s="156" t="s">
        <v>2722</v>
      </c>
      <c r="F5055" s="159" t="s">
        <v>6575</v>
      </c>
      <c r="G5055" s="158" t="s">
        <v>455</v>
      </c>
      <c r="H5055" s="160">
        <v>45611</v>
      </c>
      <c r="I5055" s="160">
        <v>45806</v>
      </c>
      <c r="J5055" s="161" t="s">
        <v>6174</v>
      </c>
      <c r="K5055" s="162"/>
      <c r="L5055" s="156" t="s">
        <v>6577</v>
      </c>
      <c r="M5055" s="171">
        <v>0</v>
      </c>
      <c r="N5055" s="164">
        <v>645.84</v>
      </c>
      <c r="O5055" s="162" t="s">
        <v>7184</v>
      </c>
      <c r="P5055" s="160">
        <v>45806</v>
      </c>
      <c r="Q5055" s="162" t="s">
        <v>7185</v>
      </c>
      <c r="R5055" s="164">
        <v>645.84</v>
      </c>
      <c r="S5055" s="162" t="s">
        <v>5657</v>
      </c>
      <c r="T5055" s="163"/>
      <c r="U5055" s="161" t="s">
        <v>10</v>
      </c>
      <c r="V5055" s="161" t="s">
        <v>11</v>
      </c>
      <c r="W5055" s="161" t="s">
        <v>12</v>
      </c>
      <c r="X5055" s="161" t="s">
        <v>13</v>
      </c>
      <c r="Y5055" s="165">
        <v>6281</v>
      </c>
      <c r="Z5055" s="165">
        <v>9041101</v>
      </c>
      <c r="AA5055" s="166">
        <v>0.43701618578465873</v>
      </c>
      <c r="AB5055" s="167" t="s">
        <v>6578</v>
      </c>
      <c r="AC5055" s="168" t="s">
        <v>3166</v>
      </c>
    </row>
    <row r="5056" spans="1:29" x14ac:dyDescent="0.3">
      <c r="A5056" s="156" t="s">
        <v>3473</v>
      </c>
      <c r="B5056" s="157">
        <v>3</v>
      </c>
      <c r="C5056" s="158" t="s">
        <v>1466</v>
      </c>
      <c r="D5056" s="158" t="s">
        <v>412</v>
      </c>
      <c r="E5056" s="156" t="s">
        <v>2722</v>
      </c>
      <c r="F5056" s="159" t="s">
        <v>6575</v>
      </c>
      <c r="G5056" s="158" t="s">
        <v>455</v>
      </c>
      <c r="H5056" s="160">
        <v>45611</v>
      </c>
      <c r="I5056" s="160">
        <v>46157</v>
      </c>
      <c r="J5056" s="161" t="s">
        <v>6707</v>
      </c>
      <c r="K5056" s="162" t="s">
        <v>6576</v>
      </c>
      <c r="L5056" s="156" t="s">
        <v>6577</v>
      </c>
      <c r="M5056" s="171">
        <v>0</v>
      </c>
      <c r="N5056" s="164">
        <v>831.99999999999989</v>
      </c>
      <c r="O5056" s="162" t="s">
        <v>8512</v>
      </c>
      <c r="P5056" s="160">
        <v>46157</v>
      </c>
      <c r="Q5056" s="162" t="s">
        <v>8513</v>
      </c>
      <c r="R5056" s="164">
        <v>832</v>
      </c>
      <c r="S5056" s="162" t="s">
        <v>5657</v>
      </c>
      <c r="T5056" s="163"/>
      <c r="U5056" s="161" t="s">
        <v>10</v>
      </c>
      <c r="V5056" s="161" t="s">
        <v>11</v>
      </c>
      <c r="W5056" s="161" t="s">
        <v>12</v>
      </c>
      <c r="X5056" s="161" t="s">
        <v>13</v>
      </c>
      <c r="Y5056" s="165">
        <v>6281</v>
      </c>
      <c r="Z5056" s="165">
        <v>9041101</v>
      </c>
      <c r="AA5056" s="166">
        <v>0.56298381421534138</v>
      </c>
      <c r="AB5056" s="167" t="s">
        <v>6578</v>
      </c>
      <c r="AC5056" s="168" t="s">
        <v>3166</v>
      </c>
    </row>
    <row r="5057" spans="1:29" x14ac:dyDescent="0.3">
      <c r="A5057" s="156" t="s">
        <v>3473</v>
      </c>
      <c r="B5057" s="157">
        <v>3</v>
      </c>
      <c r="C5057" s="158" t="s">
        <v>1466</v>
      </c>
      <c r="D5057" s="158" t="s">
        <v>412</v>
      </c>
      <c r="E5057" s="156" t="s">
        <v>2722</v>
      </c>
      <c r="F5057" s="159" t="s">
        <v>6575</v>
      </c>
      <c r="G5057" s="158" t="s">
        <v>455</v>
      </c>
      <c r="H5057" s="160">
        <v>45954</v>
      </c>
      <c r="I5057" s="160">
        <v>46157</v>
      </c>
      <c r="J5057" s="161" t="s">
        <v>6707</v>
      </c>
      <c r="K5057" s="162"/>
      <c r="L5057" s="156" t="s">
        <v>8514</v>
      </c>
      <c r="M5057" s="171">
        <v>0</v>
      </c>
      <c r="N5057" s="164">
        <v>645.84</v>
      </c>
      <c r="O5057" s="162" t="s">
        <v>8515</v>
      </c>
      <c r="P5057" s="160">
        <v>46157</v>
      </c>
      <c r="Q5057" s="162" t="s">
        <v>8516</v>
      </c>
      <c r="R5057" s="164">
        <v>645.84</v>
      </c>
      <c r="S5057" s="162" t="s">
        <v>5657</v>
      </c>
      <c r="T5057" s="163"/>
      <c r="U5057" s="161" t="s">
        <v>10</v>
      </c>
      <c r="V5057" s="161" t="s">
        <v>11</v>
      </c>
      <c r="W5057" s="161" t="s">
        <v>12</v>
      </c>
      <c r="X5057" s="161" t="s">
        <v>13</v>
      </c>
      <c r="Y5057" s="165">
        <v>6281</v>
      </c>
      <c r="Z5057" s="165">
        <v>9041101</v>
      </c>
      <c r="AA5057" s="166">
        <v>0.19859290054365208</v>
      </c>
      <c r="AB5057" s="167" t="s">
        <v>7818</v>
      </c>
      <c r="AC5057" s="168" t="s">
        <v>3166</v>
      </c>
    </row>
    <row r="5058" spans="1:29" x14ac:dyDescent="0.3">
      <c r="A5058" s="156" t="s">
        <v>3473</v>
      </c>
      <c r="B5058" s="157">
        <v>3</v>
      </c>
      <c r="C5058" s="158" t="s">
        <v>1466</v>
      </c>
      <c r="D5058" s="158" t="s">
        <v>412</v>
      </c>
      <c r="E5058" s="156" t="s">
        <v>2722</v>
      </c>
      <c r="F5058" s="159" t="s">
        <v>6575</v>
      </c>
      <c r="G5058" s="158" t="s">
        <v>455</v>
      </c>
      <c r="H5058" s="160">
        <v>45954</v>
      </c>
      <c r="I5058" s="160">
        <v>46157</v>
      </c>
      <c r="J5058" s="161" t="s">
        <v>6707</v>
      </c>
      <c r="K5058" s="162"/>
      <c r="L5058" s="156" t="s">
        <v>8514</v>
      </c>
      <c r="M5058" s="171">
        <v>0</v>
      </c>
      <c r="N5058" s="164">
        <v>241.28</v>
      </c>
      <c r="O5058" s="162" t="s">
        <v>8517</v>
      </c>
      <c r="P5058" s="160">
        <v>46157</v>
      </c>
      <c r="Q5058" s="162" t="s">
        <v>8516</v>
      </c>
      <c r="R5058" s="164">
        <v>241.28</v>
      </c>
      <c r="S5058" s="162" t="s">
        <v>5657</v>
      </c>
      <c r="T5058" s="163"/>
      <c r="U5058" s="161" t="s">
        <v>10</v>
      </c>
      <c r="V5058" s="161" t="s">
        <v>11</v>
      </c>
      <c r="W5058" s="161" t="s">
        <v>12</v>
      </c>
      <c r="X5058" s="161" t="s">
        <v>13</v>
      </c>
      <c r="Y5058" s="165">
        <v>6281</v>
      </c>
      <c r="Z5058" s="165">
        <v>9041101</v>
      </c>
      <c r="AA5058" s="166">
        <v>7.4192516789254884E-2</v>
      </c>
      <c r="AB5058" s="167" t="s">
        <v>7818</v>
      </c>
      <c r="AC5058" s="168" t="s">
        <v>3166</v>
      </c>
    </row>
    <row r="5059" spans="1:29" x14ac:dyDescent="0.3">
      <c r="A5059" s="156" t="s">
        <v>3473</v>
      </c>
      <c r="B5059" s="157">
        <v>3</v>
      </c>
      <c r="C5059" s="158" t="s">
        <v>1466</v>
      </c>
      <c r="D5059" s="158" t="s">
        <v>412</v>
      </c>
      <c r="E5059" s="156" t="s">
        <v>2722</v>
      </c>
      <c r="F5059" s="159" t="s">
        <v>6575</v>
      </c>
      <c r="G5059" s="158" t="s">
        <v>455</v>
      </c>
      <c r="H5059" s="160">
        <v>45954</v>
      </c>
      <c r="I5059" s="160">
        <v>46157</v>
      </c>
      <c r="J5059" s="161" t="s">
        <v>6707</v>
      </c>
      <c r="K5059" s="162"/>
      <c r="L5059" s="192" t="s">
        <v>8514</v>
      </c>
      <c r="M5059" s="171">
        <v>0</v>
      </c>
      <c r="N5059" s="164">
        <v>536.64</v>
      </c>
      <c r="O5059" s="162" t="s">
        <v>8518</v>
      </c>
      <c r="P5059" s="160">
        <v>46157</v>
      </c>
      <c r="Q5059" s="162" t="s">
        <v>8516</v>
      </c>
      <c r="R5059" s="164">
        <v>536.64</v>
      </c>
      <c r="S5059" s="162" t="s">
        <v>5657</v>
      </c>
      <c r="T5059" s="163"/>
      <c r="U5059" s="161" t="s">
        <v>10</v>
      </c>
      <c r="V5059" s="161" t="s">
        <v>11</v>
      </c>
      <c r="W5059" s="161" t="s">
        <v>12</v>
      </c>
      <c r="X5059" s="161" t="s">
        <v>13</v>
      </c>
      <c r="Y5059" s="165">
        <v>6281</v>
      </c>
      <c r="Z5059" s="165">
        <v>9041101</v>
      </c>
      <c r="AA5059" s="166">
        <v>0.16501439078989447</v>
      </c>
      <c r="AB5059" s="167" t="s">
        <v>7818</v>
      </c>
      <c r="AC5059" s="168" t="s">
        <v>3166</v>
      </c>
    </row>
    <row r="5060" spans="1:29" x14ac:dyDescent="0.3">
      <c r="A5060" s="156" t="s">
        <v>3473</v>
      </c>
      <c r="B5060" s="157">
        <v>3</v>
      </c>
      <c r="C5060" s="158" t="s">
        <v>1466</v>
      </c>
      <c r="D5060" s="158" t="s">
        <v>412</v>
      </c>
      <c r="E5060" s="156" t="s">
        <v>2722</v>
      </c>
      <c r="F5060" s="159" t="s">
        <v>6575</v>
      </c>
      <c r="G5060" s="158" t="s">
        <v>455</v>
      </c>
      <c r="H5060" s="160">
        <v>45954</v>
      </c>
      <c r="I5060" s="160">
        <v>46157</v>
      </c>
      <c r="J5060" s="161" t="s">
        <v>6707</v>
      </c>
      <c r="K5060" s="162"/>
      <c r="L5060" s="192" t="s">
        <v>8514</v>
      </c>
      <c r="M5060" s="171">
        <v>0</v>
      </c>
      <c r="N5060" s="164">
        <v>1291.68</v>
      </c>
      <c r="O5060" s="162" t="s">
        <v>8519</v>
      </c>
      <c r="P5060" s="160">
        <v>46157</v>
      </c>
      <c r="Q5060" s="162" t="s">
        <v>8516</v>
      </c>
      <c r="R5060" s="164">
        <v>1291.68</v>
      </c>
      <c r="S5060" s="162" t="s">
        <v>5657</v>
      </c>
      <c r="T5060" s="163"/>
      <c r="U5060" s="161" t="s">
        <v>10</v>
      </c>
      <c r="V5060" s="161" t="s">
        <v>11</v>
      </c>
      <c r="W5060" s="161" t="s">
        <v>12</v>
      </c>
      <c r="X5060" s="161" t="s">
        <v>13</v>
      </c>
      <c r="Y5060" s="165">
        <v>6281</v>
      </c>
      <c r="Z5060" s="165">
        <v>9041101</v>
      </c>
      <c r="AA5060" s="166">
        <v>0.39718580108730417</v>
      </c>
      <c r="AB5060" s="167" t="s">
        <v>7818</v>
      </c>
      <c r="AC5060" s="168" t="s">
        <v>3166</v>
      </c>
    </row>
    <row r="5061" spans="1:29" x14ac:dyDescent="0.3">
      <c r="A5061" s="156" t="s">
        <v>3473</v>
      </c>
      <c r="B5061" s="157">
        <v>3</v>
      </c>
      <c r="C5061" s="158" t="s">
        <v>1466</v>
      </c>
      <c r="D5061" s="158" t="s">
        <v>412</v>
      </c>
      <c r="E5061" s="156" t="s">
        <v>2722</v>
      </c>
      <c r="F5061" s="159" t="s">
        <v>6575</v>
      </c>
      <c r="G5061" s="158" t="s">
        <v>455</v>
      </c>
      <c r="H5061" s="160">
        <v>45954</v>
      </c>
      <c r="I5061" s="160">
        <v>46157</v>
      </c>
      <c r="J5061" s="161" t="s">
        <v>6707</v>
      </c>
      <c r="K5061" s="162" t="s">
        <v>7817</v>
      </c>
      <c r="L5061" s="192" t="s">
        <v>8514</v>
      </c>
      <c r="M5061" s="171">
        <v>0</v>
      </c>
      <c r="N5061" s="164">
        <v>536.64</v>
      </c>
      <c r="O5061" s="162" t="s">
        <v>8520</v>
      </c>
      <c r="P5061" s="160">
        <v>46157</v>
      </c>
      <c r="Q5061" s="162" t="s">
        <v>8516</v>
      </c>
      <c r="R5061" s="164">
        <v>536.64</v>
      </c>
      <c r="S5061" s="162" t="s">
        <v>5657</v>
      </c>
      <c r="T5061" s="163"/>
      <c r="U5061" s="161" t="s">
        <v>10</v>
      </c>
      <c r="V5061" s="161" t="s">
        <v>11</v>
      </c>
      <c r="W5061" s="161" t="s">
        <v>12</v>
      </c>
      <c r="X5061" s="161" t="s">
        <v>13</v>
      </c>
      <c r="Y5061" s="165">
        <v>6281</v>
      </c>
      <c r="Z5061" s="165">
        <v>9041101</v>
      </c>
      <c r="AA5061" s="166">
        <v>0.16501439078989447</v>
      </c>
      <c r="AB5061" s="167" t="s">
        <v>7818</v>
      </c>
      <c r="AC5061" s="168" t="s">
        <v>3166</v>
      </c>
    </row>
    <row r="5062" spans="1:29" x14ac:dyDescent="0.3">
      <c r="A5062" s="156" t="s">
        <v>3726</v>
      </c>
      <c r="B5062" s="157">
        <v>3</v>
      </c>
      <c r="C5062" s="158" t="s">
        <v>1466</v>
      </c>
      <c r="D5062" s="158" t="s">
        <v>436</v>
      </c>
      <c r="E5062" s="156" t="s">
        <v>2722</v>
      </c>
      <c r="F5062" s="159" t="s">
        <v>6575</v>
      </c>
      <c r="G5062" s="158" t="s">
        <v>455</v>
      </c>
      <c r="H5062" s="160">
        <v>45611</v>
      </c>
      <c r="I5062" s="160">
        <v>46078</v>
      </c>
      <c r="J5062" s="161" t="s">
        <v>6707</v>
      </c>
      <c r="K5062" s="162"/>
      <c r="L5062" s="192" t="s">
        <v>6580</v>
      </c>
      <c r="M5062" s="171">
        <v>0</v>
      </c>
      <c r="N5062" s="164">
        <v>595.91999999999996</v>
      </c>
      <c r="O5062" s="162" t="s">
        <v>8133</v>
      </c>
      <c r="P5062" s="160">
        <v>46078</v>
      </c>
      <c r="Q5062" s="162" t="s">
        <v>8134</v>
      </c>
      <c r="R5062" s="164">
        <v>595.91999999999996</v>
      </c>
      <c r="S5062" s="162" t="s">
        <v>5859</v>
      </c>
      <c r="T5062" s="163"/>
      <c r="U5062" s="161" t="s">
        <v>10</v>
      </c>
      <c r="V5062" s="161" t="s">
        <v>11</v>
      </c>
      <c r="W5062" s="161" t="s">
        <v>12</v>
      </c>
      <c r="X5062" s="161" t="s">
        <v>13</v>
      </c>
      <c r="Y5062" s="165">
        <v>6281</v>
      </c>
      <c r="Z5062" s="165">
        <v>9131101</v>
      </c>
      <c r="AA5062" s="166">
        <v>0.40323715693173823</v>
      </c>
      <c r="AB5062" s="167" t="s">
        <v>6581</v>
      </c>
      <c r="AC5062" s="168" t="s">
        <v>3202</v>
      </c>
    </row>
    <row r="5063" spans="1:29" x14ac:dyDescent="0.3">
      <c r="A5063" s="156" t="s">
        <v>3726</v>
      </c>
      <c r="B5063" s="157">
        <v>3</v>
      </c>
      <c r="C5063" s="158" t="s">
        <v>1466</v>
      </c>
      <c r="D5063" s="158" t="s">
        <v>436</v>
      </c>
      <c r="E5063" s="156" t="s">
        <v>2722</v>
      </c>
      <c r="F5063" s="159" t="s">
        <v>6575</v>
      </c>
      <c r="G5063" s="158" t="s">
        <v>455</v>
      </c>
      <c r="H5063" s="160">
        <v>45611</v>
      </c>
      <c r="I5063" s="160">
        <v>46175</v>
      </c>
      <c r="J5063" s="161" t="s">
        <v>6707</v>
      </c>
      <c r="K5063" s="162" t="s">
        <v>6579</v>
      </c>
      <c r="L5063" s="192" t="s">
        <v>6580</v>
      </c>
      <c r="M5063" s="171">
        <v>0</v>
      </c>
      <c r="N5063" s="164">
        <v>881.92</v>
      </c>
      <c r="O5063" s="162" t="s">
        <v>8521</v>
      </c>
      <c r="P5063" s="160">
        <v>46175</v>
      </c>
      <c r="Q5063" s="162" t="s">
        <v>8522</v>
      </c>
      <c r="R5063" s="164">
        <v>881.92</v>
      </c>
      <c r="S5063" s="162" t="s">
        <v>5859</v>
      </c>
      <c r="T5063" s="163"/>
      <c r="U5063" s="161" t="s">
        <v>10</v>
      </c>
      <c r="V5063" s="161" t="s">
        <v>11</v>
      </c>
      <c r="W5063" s="161" t="s">
        <v>12</v>
      </c>
      <c r="X5063" s="161" t="s">
        <v>13</v>
      </c>
      <c r="Y5063" s="165">
        <v>6281</v>
      </c>
      <c r="Z5063" s="165">
        <v>9131101</v>
      </c>
      <c r="AA5063" s="166">
        <v>0.59676284306826177</v>
      </c>
      <c r="AB5063" s="167" t="s">
        <v>6581</v>
      </c>
      <c r="AC5063" s="168" t="s">
        <v>3202</v>
      </c>
    </row>
    <row r="5064" spans="1:29" x14ac:dyDescent="0.3">
      <c r="A5064" s="156" t="s">
        <v>3657</v>
      </c>
      <c r="B5064" s="157">
        <v>4</v>
      </c>
      <c r="C5064" s="158" t="s">
        <v>1466</v>
      </c>
      <c r="D5064" s="158" t="s">
        <v>418</v>
      </c>
      <c r="E5064" s="156" t="s">
        <v>2722</v>
      </c>
      <c r="F5064" s="159" t="s">
        <v>6575</v>
      </c>
      <c r="G5064" s="158" t="s">
        <v>455</v>
      </c>
      <c r="H5064" s="160">
        <v>46077</v>
      </c>
      <c r="I5064" s="160">
        <v>46092</v>
      </c>
      <c r="J5064" s="161" t="s">
        <v>6707</v>
      </c>
      <c r="K5064" s="162"/>
      <c r="L5064" s="192" t="s">
        <v>8135</v>
      </c>
      <c r="M5064" s="171">
        <v>0</v>
      </c>
      <c r="N5064" s="164">
        <v>573</v>
      </c>
      <c r="O5064" s="162" t="s">
        <v>8136</v>
      </c>
      <c r="P5064" s="160">
        <v>46092</v>
      </c>
      <c r="Q5064" s="162" t="s">
        <v>8137</v>
      </c>
      <c r="R5064" s="164">
        <v>573</v>
      </c>
      <c r="S5064" s="162" t="s">
        <v>6235</v>
      </c>
      <c r="T5064" s="163"/>
      <c r="U5064" s="161" t="s">
        <v>10</v>
      </c>
      <c r="V5064" s="161" t="s">
        <v>11</v>
      </c>
      <c r="W5064" s="161" t="s">
        <v>12</v>
      </c>
      <c r="X5064" s="161" t="s">
        <v>13</v>
      </c>
      <c r="Y5064" s="165">
        <v>6281</v>
      </c>
      <c r="Z5064" s="165">
        <v>9091101</v>
      </c>
      <c r="AA5064" s="166">
        <v>9.5499999999999995E-3</v>
      </c>
      <c r="AB5064" s="167" t="s">
        <v>8138</v>
      </c>
      <c r="AC5064" s="168" t="s">
        <v>3192</v>
      </c>
    </row>
    <row r="5065" spans="1:29" x14ac:dyDescent="0.3">
      <c r="A5065" s="156" t="s">
        <v>3657</v>
      </c>
      <c r="B5065" s="157">
        <v>4</v>
      </c>
      <c r="C5065" s="158" t="s">
        <v>1466</v>
      </c>
      <c r="D5065" s="158" t="s">
        <v>418</v>
      </c>
      <c r="E5065" s="156" t="s">
        <v>2722</v>
      </c>
      <c r="F5065" s="159" t="s">
        <v>6575</v>
      </c>
      <c r="G5065" s="158" t="s">
        <v>455</v>
      </c>
      <c r="H5065" s="160">
        <v>46077</v>
      </c>
      <c r="I5065" s="160">
        <v>46092</v>
      </c>
      <c r="J5065" s="161" t="s">
        <v>6707</v>
      </c>
      <c r="K5065" s="162"/>
      <c r="L5065" s="192" t="s">
        <v>8135</v>
      </c>
      <c r="M5065" s="171">
        <v>0</v>
      </c>
      <c r="N5065" s="164">
        <v>2292</v>
      </c>
      <c r="O5065" s="162" t="s">
        <v>8139</v>
      </c>
      <c r="P5065" s="160">
        <v>46092</v>
      </c>
      <c r="Q5065" s="162" t="s">
        <v>8137</v>
      </c>
      <c r="R5065" s="164">
        <v>2292</v>
      </c>
      <c r="S5065" s="162" t="s">
        <v>6235</v>
      </c>
      <c r="T5065" s="163"/>
      <c r="U5065" s="161" t="s">
        <v>10</v>
      </c>
      <c r="V5065" s="161" t="s">
        <v>11</v>
      </c>
      <c r="W5065" s="161" t="s">
        <v>12</v>
      </c>
      <c r="X5065" s="161" t="s">
        <v>13</v>
      </c>
      <c r="Y5065" s="165">
        <v>6281</v>
      </c>
      <c r="Z5065" s="165">
        <v>9091101</v>
      </c>
      <c r="AA5065" s="166">
        <v>3.8199999999999998E-2</v>
      </c>
      <c r="AB5065" s="167" t="s">
        <v>8138</v>
      </c>
      <c r="AC5065" s="168" t="s">
        <v>3192</v>
      </c>
    </row>
    <row r="5066" spans="1:29" x14ac:dyDescent="0.3">
      <c r="A5066" s="156" t="s">
        <v>3657</v>
      </c>
      <c r="B5066" s="157">
        <v>4</v>
      </c>
      <c r="C5066" s="158" t="s">
        <v>1466</v>
      </c>
      <c r="D5066" s="158" t="s">
        <v>418</v>
      </c>
      <c r="E5066" s="156" t="s">
        <v>2722</v>
      </c>
      <c r="F5066" s="159" t="s">
        <v>6575</v>
      </c>
      <c r="G5066" s="158" t="s">
        <v>455</v>
      </c>
      <c r="H5066" s="160">
        <v>46077</v>
      </c>
      <c r="I5066" s="160">
        <v>46092</v>
      </c>
      <c r="J5066" s="161" t="s">
        <v>6707</v>
      </c>
      <c r="K5066" s="162"/>
      <c r="L5066" s="192" t="s">
        <v>8135</v>
      </c>
      <c r="M5066" s="171">
        <v>0</v>
      </c>
      <c r="N5066" s="164">
        <v>2445</v>
      </c>
      <c r="O5066" s="162" t="s">
        <v>8140</v>
      </c>
      <c r="P5066" s="160">
        <v>46092</v>
      </c>
      <c r="Q5066" s="162" t="s">
        <v>8137</v>
      </c>
      <c r="R5066" s="164">
        <v>2445</v>
      </c>
      <c r="S5066" s="162" t="s">
        <v>6235</v>
      </c>
      <c r="T5066" s="163"/>
      <c r="U5066" s="161" t="s">
        <v>10</v>
      </c>
      <c r="V5066" s="161" t="s">
        <v>11</v>
      </c>
      <c r="W5066" s="161" t="s">
        <v>12</v>
      </c>
      <c r="X5066" s="161" t="s">
        <v>13</v>
      </c>
      <c r="Y5066" s="165">
        <v>6281</v>
      </c>
      <c r="Z5066" s="165">
        <v>9091101</v>
      </c>
      <c r="AA5066" s="166">
        <v>4.0750000000000001E-2</v>
      </c>
      <c r="AB5066" s="167" t="s">
        <v>8138</v>
      </c>
      <c r="AC5066" s="168" t="s">
        <v>3192</v>
      </c>
    </row>
    <row r="5067" spans="1:29" x14ac:dyDescent="0.3">
      <c r="A5067" s="156" t="s">
        <v>3657</v>
      </c>
      <c r="B5067" s="157">
        <v>4</v>
      </c>
      <c r="C5067" s="158" t="s">
        <v>1466</v>
      </c>
      <c r="D5067" s="158" t="s">
        <v>418</v>
      </c>
      <c r="E5067" s="156" t="s">
        <v>2722</v>
      </c>
      <c r="F5067" s="159" t="s">
        <v>6575</v>
      </c>
      <c r="G5067" s="158" t="s">
        <v>455</v>
      </c>
      <c r="H5067" s="160">
        <v>46077</v>
      </c>
      <c r="I5067" s="160">
        <v>46157</v>
      </c>
      <c r="J5067" s="161" t="s">
        <v>6707</v>
      </c>
      <c r="K5067" s="162"/>
      <c r="L5067" s="192" t="s">
        <v>8135</v>
      </c>
      <c r="M5067" s="171">
        <v>0</v>
      </c>
      <c r="N5067" s="164">
        <v>3486</v>
      </c>
      <c r="O5067" s="162" t="s">
        <v>8523</v>
      </c>
      <c r="P5067" s="160">
        <v>46157</v>
      </c>
      <c r="Q5067" s="162" t="s">
        <v>8516</v>
      </c>
      <c r="R5067" s="164">
        <v>3486</v>
      </c>
      <c r="S5067" s="162" t="s">
        <v>6235</v>
      </c>
      <c r="T5067" s="163"/>
      <c r="U5067" s="161" t="s">
        <v>10</v>
      </c>
      <c r="V5067" s="161" t="s">
        <v>11</v>
      </c>
      <c r="W5067" s="161" t="s">
        <v>12</v>
      </c>
      <c r="X5067" s="161" t="s">
        <v>13</v>
      </c>
      <c r="Y5067" s="165">
        <v>6281</v>
      </c>
      <c r="Z5067" s="165">
        <v>9091101</v>
      </c>
      <c r="AA5067" s="166">
        <v>5.8099999999999999E-2</v>
      </c>
      <c r="AB5067" s="167" t="s">
        <v>8138</v>
      </c>
      <c r="AC5067" s="168" t="s">
        <v>3192</v>
      </c>
    </row>
    <row r="5068" spans="1:29" x14ac:dyDescent="0.3">
      <c r="A5068" s="156" t="s">
        <v>3657</v>
      </c>
      <c r="B5068" s="157">
        <v>4</v>
      </c>
      <c r="C5068" s="158" t="s">
        <v>1466</v>
      </c>
      <c r="D5068" s="158" t="s">
        <v>418</v>
      </c>
      <c r="E5068" s="156" t="s">
        <v>2722</v>
      </c>
      <c r="F5068" s="159" t="s">
        <v>6575</v>
      </c>
      <c r="G5068" s="158" t="s">
        <v>455</v>
      </c>
      <c r="H5068" s="160">
        <v>46077</v>
      </c>
      <c r="I5068" s="160">
        <v>46157</v>
      </c>
      <c r="J5068" s="161" t="s">
        <v>6707</v>
      </c>
      <c r="K5068" s="162"/>
      <c r="L5068" s="192" t="s">
        <v>8135</v>
      </c>
      <c r="M5068" s="171">
        <v>0</v>
      </c>
      <c r="N5068" s="164">
        <v>4922</v>
      </c>
      <c r="O5068" s="162" t="s">
        <v>8524</v>
      </c>
      <c r="P5068" s="160">
        <v>46157</v>
      </c>
      <c r="Q5068" s="162" t="s">
        <v>8516</v>
      </c>
      <c r="R5068" s="164">
        <v>4922</v>
      </c>
      <c r="S5068" s="162" t="s">
        <v>6235</v>
      </c>
      <c r="T5068" s="163"/>
      <c r="U5068" s="161" t="s">
        <v>10</v>
      </c>
      <c r="V5068" s="161" t="s">
        <v>11</v>
      </c>
      <c r="W5068" s="161" t="s">
        <v>12</v>
      </c>
      <c r="X5068" s="161" t="s">
        <v>13</v>
      </c>
      <c r="Y5068" s="165">
        <v>6281</v>
      </c>
      <c r="Z5068" s="165">
        <v>9091101</v>
      </c>
      <c r="AA5068" s="166">
        <v>8.2033333333333333E-2</v>
      </c>
      <c r="AB5068" s="167" t="s">
        <v>8138</v>
      </c>
      <c r="AC5068" s="168" t="s">
        <v>3192</v>
      </c>
    </row>
    <row r="5069" spans="1:29" x14ac:dyDescent="0.3">
      <c r="A5069" s="156" t="s">
        <v>3657</v>
      </c>
      <c r="B5069" s="157">
        <v>4</v>
      </c>
      <c r="C5069" s="158" t="s">
        <v>1466</v>
      </c>
      <c r="D5069" s="158" t="s">
        <v>418</v>
      </c>
      <c r="E5069" s="156" t="s">
        <v>2722</v>
      </c>
      <c r="F5069" s="159" t="s">
        <v>6575</v>
      </c>
      <c r="G5069" s="158" t="s">
        <v>455</v>
      </c>
      <c r="H5069" s="160">
        <v>46077</v>
      </c>
      <c r="I5069" s="160">
        <v>46182</v>
      </c>
      <c r="J5069" s="161" t="s">
        <v>6707</v>
      </c>
      <c r="K5069" s="162"/>
      <c r="L5069" s="192" t="s">
        <v>8135</v>
      </c>
      <c r="M5069" s="171">
        <v>0</v>
      </c>
      <c r="N5069" s="164">
        <v>1785.5</v>
      </c>
      <c r="O5069" s="162" t="s">
        <v>8525</v>
      </c>
      <c r="P5069" s="160">
        <v>46182</v>
      </c>
      <c r="Q5069" s="162" t="s">
        <v>8526</v>
      </c>
      <c r="R5069" s="164">
        <v>1785.5</v>
      </c>
      <c r="S5069" s="162" t="s">
        <v>6235</v>
      </c>
      <c r="T5069" s="163"/>
      <c r="U5069" s="161" t="s">
        <v>10</v>
      </c>
      <c r="V5069" s="161" t="s">
        <v>11</v>
      </c>
      <c r="W5069" s="161" t="s">
        <v>12</v>
      </c>
      <c r="X5069" s="161" t="s">
        <v>13</v>
      </c>
      <c r="Y5069" s="165">
        <v>6281</v>
      </c>
      <c r="Z5069" s="165">
        <v>9091101</v>
      </c>
      <c r="AA5069" s="166">
        <v>2.9758333333333335E-2</v>
      </c>
      <c r="AB5069" s="167" t="s">
        <v>8138</v>
      </c>
      <c r="AC5069" s="168" t="s">
        <v>3192</v>
      </c>
    </row>
    <row r="5070" spans="1:29" x14ac:dyDescent="0.3">
      <c r="A5070" s="156" t="s">
        <v>3657</v>
      </c>
      <c r="B5070" s="157">
        <v>4</v>
      </c>
      <c r="C5070" s="158" t="s">
        <v>1466</v>
      </c>
      <c r="D5070" s="156" t="s">
        <v>418</v>
      </c>
      <c r="E5070" s="156" t="s">
        <v>2722</v>
      </c>
      <c r="F5070" s="159" t="s">
        <v>6575</v>
      </c>
      <c r="G5070" s="158" t="s">
        <v>455</v>
      </c>
      <c r="H5070" s="160">
        <v>46077</v>
      </c>
      <c r="I5070" s="160">
        <v>46182</v>
      </c>
      <c r="J5070" s="161" t="s">
        <v>6707</v>
      </c>
      <c r="K5070" s="162"/>
      <c r="L5070" s="156" t="s">
        <v>8135</v>
      </c>
      <c r="M5070" s="171">
        <v>0</v>
      </c>
      <c r="N5070" s="164">
        <v>1954</v>
      </c>
      <c r="O5070" s="162" t="s">
        <v>8527</v>
      </c>
      <c r="P5070" s="160">
        <v>46182</v>
      </c>
      <c r="Q5070" s="162" t="s">
        <v>8526</v>
      </c>
      <c r="R5070" s="164">
        <v>1954</v>
      </c>
      <c r="S5070" s="163" t="s">
        <v>6235</v>
      </c>
      <c r="T5070" s="163"/>
      <c r="U5070" s="161" t="s">
        <v>10</v>
      </c>
      <c r="V5070" s="161" t="s">
        <v>11</v>
      </c>
      <c r="W5070" s="161" t="s">
        <v>12</v>
      </c>
      <c r="X5070" s="161" t="s">
        <v>13</v>
      </c>
      <c r="Y5070" s="165">
        <v>6281</v>
      </c>
      <c r="Z5070" s="165">
        <v>9091101</v>
      </c>
      <c r="AA5070" s="166">
        <v>3.2566666666666667E-2</v>
      </c>
      <c r="AB5070" s="167" t="s">
        <v>8138</v>
      </c>
      <c r="AC5070" s="168" t="s">
        <v>3192</v>
      </c>
    </row>
    <row r="5071" spans="1:29" x14ac:dyDescent="0.3">
      <c r="A5071" s="156" t="s">
        <v>3657</v>
      </c>
      <c r="B5071" s="157">
        <v>4</v>
      </c>
      <c r="C5071" s="158" t="s">
        <v>1466</v>
      </c>
      <c r="D5071" s="156" t="s">
        <v>418</v>
      </c>
      <c r="E5071" s="156" t="s">
        <v>2722</v>
      </c>
      <c r="F5071" s="159" t="s">
        <v>6575</v>
      </c>
      <c r="G5071" s="158" t="s">
        <v>455</v>
      </c>
      <c r="H5071" s="160">
        <v>46077</v>
      </c>
      <c r="I5071" s="160">
        <v>46182</v>
      </c>
      <c r="J5071" s="161" t="s">
        <v>6707</v>
      </c>
      <c r="K5071" s="162"/>
      <c r="L5071" s="156" t="s">
        <v>8135</v>
      </c>
      <c r="M5071" s="171">
        <v>0</v>
      </c>
      <c r="N5071" s="164">
        <v>1614</v>
      </c>
      <c r="O5071" s="162" t="s">
        <v>8528</v>
      </c>
      <c r="P5071" s="160">
        <v>46182</v>
      </c>
      <c r="Q5071" s="162" t="s">
        <v>8526</v>
      </c>
      <c r="R5071" s="164">
        <v>1614</v>
      </c>
      <c r="S5071" s="163" t="s">
        <v>6235</v>
      </c>
      <c r="T5071" s="163"/>
      <c r="U5071" s="161" t="s">
        <v>10</v>
      </c>
      <c r="V5071" s="161" t="s">
        <v>11</v>
      </c>
      <c r="W5071" s="161" t="s">
        <v>12</v>
      </c>
      <c r="X5071" s="161" t="s">
        <v>13</v>
      </c>
      <c r="Y5071" s="165">
        <v>6281</v>
      </c>
      <c r="Z5071" s="165">
        <v>9091101</v>
      </c>
      <c r="AA5071" s="166">
        <v>2.69E-2</v>
      </c>
      <c r="AB5071" s="167" t="s">
        <v>8138</v>
      </c>
      <c r="AC5071" s="168" t="s">
        <v>3192</v>
      </c>
    </row>
    <row r="5072" spans="1:29" x14ac:dyDescent="0.3">
      <c r="A5072" s="156" t="s">
        <v>3657</v>
      </c>
      <c r="B5072" s="157">
        <v>4</v>
      </c>
      <c r="C5072" s="158" t="s">
        <v>1466</v>
      </c>
      <c r="D5072" s="156" t="s">
        <v>418</v>
      </c>
      <c r="E5072" s="156" t="s">
        <v>2722</v>
      </c>
      <c r="F5072" s="159" t="s">
        <v>6575</v>
      </c>
      <c r="G5072" s="158" t="s">
        <v>455</v>
      </c>
      <c r="H5072" s="160">
        <v>46077</v>
      </c>
      <c r="I5072" s="160">
        <v>47635</v>
      </c>
      <c r="J5072" s="161" t="s">
        <v>6707</v>
      </c>
      <c r="K5072" s="162" t="s">
        <v>8141</v>
      </c>
      <c r="L5072" s="156" t="s">
        <v>8135</v>
      </c>
      <c r="M5072" s="171">
        <v>928.5</v>
      </c>
      <c r="N5072" s="164">
        <v>928.5</v>
      </c>
      <c r="O5072" s="162"/>
      <c r="P5072" s="160"/>
      <c r="Q5072" s="162"/>
      <c r="R5072" s="164">
        <v>0</v>
      </c>
      <c r="S5072" s="163" t="s">
        <v>6235</v>
      </c>
      <c r="T5072" s="163"/>
      <c r="U5072" s="161" t="s">
        <v>10</v>
      </c>
      <c r="V5072" s="161" t="s">
        <v>11</v>
      </c>
      <c r="W5072" s="161" t="s">
        <v>12</v>
      </c>
      <c r="X5072" s="161" t="s">
        <v>13</v>
      </c>
      <c r="Y5072" s="165">
        <v>6281</v>
      </c>
      <c r="Z5072" s="165">
        <v>9091101</v>
      </c>
      <c r="AA5072" s="166">
        <v>0</v>
      </c>
      <c r="AB5072" s="167" t="s">
        <v>8138</v>
      </c>
      <c r="AC5072" s="168" t="s">
        <v>3192</v>
      </c>
    </row>
    <row r="5073" spans="1:29" x14ac:dyDescent="0.3">
      <c r="A5073" s="156" t="s">
        <v>3854</v>
      </c>
      <c r="B5073" s="157">
        <v>6</v>
      </c>
      <c r="C5073" s="158" t="s">
        <v>1466</v>
      </c>
      <c r="D5073" s="156" t="s">
        <v>501</v>
      </c>
      <c r="E5073" s="156" t="s">
        <v>2722</v>
      </c>
      <c r="F5073" s="159" t="s">
        <v>6575</v>
      </c>
      <c r="G5073" s="158" t="s">
        <v>455</v>
      </c>
      <c r="H5073" s="160">
        <v>46077</v>
      </c>
      <c r="I5073" s="160">
        <v>46092</v>
      </c>
      <c r="J5073" s="161" t="s">
        <v>6707</v>
      </c>
      <c r="K5073" s="162"/>
      <c r="L5073" s="156" t="s">
        <v>8135</v>
      </c>
      <c r="M5073" s="171">
        <v>0</v>
      </c>
      <c r="N5073" s="164">
        <v>2240.2600000000002</v>
      </c>
      <c r="O5073" s="162" t="s">
        <v>8142</v>
      </c>
      <c r="P5073" s="160">
        <v>46092</v>
      </c>
      <c r="Q5073" s="162" t="s">
        <v>8137</v>
      </c>
      <c r="R5073" s="164">
        <v>2240.2600000000002</v>
      </c>
      <c r="S5073" s="163" t="s">
        <v>6176</v>
      </c>
      <c r="T5073" s="163"/>
      <c r="U5073" s="161" t="s">
        <v>10</v>
      </c>
      <c r="V5073" s="161" t="s">
        <v>11</v>
      </c>
      <c r="W5073" s="161" t="s">
        <v>12</v>
      </c>
      <c r="X5073" s="161" t="s">
        <v>13</v>
      </c>
      <c r="Y5073" s="165">
        <v>6281</v>
      </c>
      <c r="Z5073" s="165">
        <v>9171101</v>
      </c>
      <c r="AA5073" s="166">
        <v>3.7337666666666672E-2</v>
      </c>
      <c r="AB5073" s="167" t="s">
        <v>8143</v>
      </c>
      <c r="AC5073" s="168" t="s">
        <v>3217</v>
      </c>
    </row>
    <row r="5074" spans="1:29" x14ac:dyDescent="0.3">
      <c r="A5074" s="156" t="s">
        <v>3854</v>
      </c>
      <c r="B5074" s="157">
        <v>6</v>
      </c>
      <c r="C5074" s="158" t="s">
        <v>1466</v>
      </c>
      <c r="D5074" s="156" t="s">
        <v>501</v>
      </c>
      <c r="E5074" s="156" t="s">
        <v>2722</v>
      </c>
      <c r="F5074" s="159" t="s">
        <v>6575</v>
      </c>
      <c r="G5074" s="158" t="s">
        <v>455</v>
      </c>
      <c r="H5074" s="160">
        <v>46077</v>
      </c>
      <c r="I5074" s="160">
        <v>46182</v>
      </c>
      <c r="J5074" s="161" t="s">
        <v>6707</v>
      </c>
      <c r="K5074" s="162"/>
      <c r="L5074" s="156" t="s">
        <v>8135</v>
      </c>
      <c r="M5074" s="171">
        <v>0</v>
      </c>
      <c r="N5074" s="164">
        <v>1752</v>
      </c>
      <c r="O5074" s="162" t="s">
        <v>8529</v>
      </c>
      <c r="P5074" s="160">
        <v>46182</v>
      </c>
      <c r="Q5074" s="162" t="s">
        <v>8526</v>
      </c>
      <c r="R5074" s="164">
        <v>1752</v>
      </c>
      <c r="S5074" s="163" t="s">
        <v>6176</v>
      </c>
      <c r="T5074" s="163"/>
      <c r="U5074" s="161" t="s">
        <v>10</v>
      </c>
      <c r="V5074" s="161" t="s">
        <v>11</v>
      </c>
      <c r="W5074" s="161" t="s">
        <v>12</v>
      </c>
      <c r="X5074" s="161" t="s">
        <v>13</v>
      </c>
      <c r="Y5074" s="165">
        <v>6281</v>
      </c>
      <c r="Z5074" s="165">
        <v>9171101</v>
      </c>
      <c r="AA5074" s="166">
        <v>2.92E-2</v>
      </c>
      <c r="AB5074" s="167" t="s">
        <v>8143</v>
      </c>
      <c r="AC5074" s="168" t="s">
        <v>3217</v>
      </c>
    </row>
    <row r="5075" spans="1:29" x14ac:dyDescent="0.3">
      <c r="A5075" s="156" t="s">
        <v>3854</v>
      </c>
      <c r="B5075" s="157">
        <v>6</v>
      </c>
      <c r="C5075" s="158" t="s">
        <v>1466</v>
      </c>
      <c r="D5075" s="156" t="s">
        <v>501</v>
      </c>
      <c r="E5075" s="156" t="s">
        <v>2722</v>
      </c>
      <c r="F5075" s="159" t="s">
        <v>6575</v>
      </c>
      <c r="G5075" s="158" t="s">
        <v>455</v>
      </c>
      <c r="H5075" s="160">
        <v>46077</v>
      </c>
      <c r="I5075" s="160">
        <v>46182</v>
      </c>
      <c r="J5075" s="161" t="s">
        <v>6707</v>
      </c>
      <c r="K5075" s="162"/>
      <c r="L5075" s="156" t="s">
        <v>8135</v>
      </c>
      <c r="M5075" s="171">
        <v>0</v>
      </c>
      <c r="N5075" s="164">
        <v>968</v>
      </c>
      <c r="O5075" s="162" t="s">
        <v>8530</v>
      </c>
      <c r="P5075" s="160">
        <v>46182</v>
      </c>
      <c r="Q5075" s="162" t="s">
        <v>8526</v>
      </c>
      <c r="R5075" s="164">
        <v>968</v>
      </c>
      <c r="S5075" s="163" t="s">
        <v>6176</v>
      </c>
      <c r="T5075" s="163"/>
      <c r="U5075" s="161" t="s">
        <v>10</v>
      </c>
      <c r="V5075" s="161" t="s">
        <v>11</v>
      </c>
      <c r="W5075" s="161" t="s">
        <v>12</v>
      </c>
      <c r="X5075" s="161" t="s">
        <v>13</v>
      </c>
      <c r="Y5075" s="165">
        <v>6281</v>
      </c>
      <c r="Z5075" s="165">
        <v>9171101</v>
      </c>
      <c r="AA5075" s="166">
        <v>1.6133333333333333E-2</v>
      </c>
      <c r="AB5075" s="167" t="s">
        <v>8143</v>
      </c>
      <c r="AC5075" s="168" t="s">
        <v>3217</v>
      </c>
    </row>
    <row r="5076" spans="1:29" x14ac:dyDescent="0.3">
      <c r="A5076" s="156" t="s">
        <v>3854</v>
      </c>
      <c r="B5076" s="157">
        <v>6</v>
      </c>
      <c r="C5076" s="158" t="s">
        <v>1466</v>
      </c>
      <c r="D5076" s="156" t="s">
        <v>501</v>
      </c>
      <c r="E5076" s="156" t="s">
        <v>2722</v>
      </c>
      <c r="F5076" s="159" t="s">
        <v>6575</v>
      </c>
      <c r="G5076" s="158" t="s">
        <v>455</v>
      </c>
      <c r="H5076" s="160">
        <v>46077</v>
      </c>
      <c r="I5076" s="160">
        <v>46182</v>
      </c>
      <c r="J5076" s="161" t="s">
        <v>6707</v>
      </c>
      <c r="K5076" s="162"/>
      <c r="L5076" s="156" t="s">
        <v>8135</v>
      </c>
      <c r="M5076" s="171">
        <v>0</v>
      </c>
      <c r="N5076" s="164">
        <v>1665</v>
      </c>
      <c r="O5076" s="162" t="s">
        <v>8531</v>
      </c>
      <c r="P5076" s="160">
        <v>46182</v>
      </c>
      <c r="Q5076" s="162" t="s">
        <v>8526</v>
      </c>
      <c r="R5076" s="164">
        <v>1665</v>
      </c>
      <c r="S5076" s="163" t="s">
        <v>6176</v>
      </c>
      <c r="T5076" s="163"/>
      <c r="U5076" s="161" t="s">
        <v>10</v>
      </c>
      <c r="V5076" s="161" t="s">
        <v>11</v>
      </c>
      <c r="W5076" s="161" t="s">
        <v>12</v>
      </c>
      <c r="X5076" s="161" t="s">
        <v>13</v>
      </c>
      <c r="Y5076" s="165">
        <v>6281</v>
      </c>
      <c r="Z5076" s="165">
        <v>9171101</v>
      </c>
      <c r="AA5076" s="166">
        <v>2.775E-2</v>
      </c>
      <c r="AB5076" s="167" t="s">
        <v>8143</v>
      </c>
      <c r="AC5076" s="168" t="s">
        <v>3217</v>
      </c>
    </row>
    <row r="5077" spans="1:29" x14ac:dyDescent="0.3">
      <c r="A5077" s="156" t="s">
        <v>3854</v>
      </c>
      <c r="B5077" s="157">
        <v>6</v>
      </c>
      <c r="C5077" s="158" t="s">
        <v>1466</v>
      </c>
      <c r="D5077" s="156" t="s">
        <v>501</v>
      </c>
      <c r="E5077" s="156" t="s">
        <v>2722</v>
      </c>
      <c r="F5077" s="159" t="s">
        <v>6575</v>
      </c>
      <c r="G5077" s="158" t="s">
        <v>455</v>
      </c>
      <c r="H5077" s="160">
        <v>46077</v>
      </c>
      <c r="I5077" s="160">
        <v>46182</v>
      </c>
      <c r="J5077" s="161" t="s">
        <v>6707</v>
      </c>
      <c r="K5077" s="162"/>
      <c r="L5077" s="156" t="s">
        <v>8135</v>
      </c>
      <c r="M5077" s="171">
        <v>0</v>
      </c>
      <c r="N5077" s="164">
        <v>2367</v>
      </c>
      <c r="O5077" s="162" t="s">
        <v>8532</v>
      </c>
      <c r="P5077" s="160">
        <v>46182</v>
      </c>
      <c r="Q5077" s="162" t="s">
        <v>8526</v>
      </c>
      <c r="R5077" s="164">
        <v>2367</v>
      </c>
      <c r="S5077" s="163" t="s">
        <v>6176</v>
      </c>
      <c r="T5077" s="163"/>
      <c r="U5077" s="161" t="s">
        <v>10</v>
      </c>
      <c r="V5077" s="161" t="s">
        <v>11</v>
      </c>
      <c r="W5077" s="161" t="s">
        <v>12</v>
      </c>
      <c r="X5077" s="161" t="s">
        <v>13</v>
      </c>
      <c r="Y5077" s="165">
        <v>6281</v>
      </c>
      <c r="Z5077" s="165">
        <v>9171101</v>
      </c>
      <c r="AA5077" s="166">
        <v>3.9449999999999999E-2</v>
      </c>
      <c r="AB5077" s="167" t="s">
        <v>8143</v>
      </c>
      <c r="AC5077" s="168" t="s">
        <v>3217</v>
      </c>
    </row>
    <row r="5078" spans="1:29" x14ac:dyDescent="0.3">
      <c r="A5078" s="156" t="s">
        <v>3854</v>
      </c>
      <c r="B5078" s="157">
        <v>6</v>
      </c>
      <c r="C5078" s="158" t="s">
        <v>1466</v>
      </c>
      <c r="D5078" s="156" t="s">
        <v>501</v>
      </c>
      <c r="E5078" s="156" t="s">
        <v>2722</v>
      </c>
      <c r="F5078" s="159" t="s">
        <v>6575</v>
      </c>
      <c r="G5078" s="158" t="s">
        <v>455</v>
      </c>
      <c r="H5078" s="160">
        <v>46077</v>
      </c>
      <c r="I5078" s="160">
        <v>47635</v>
      </c>
      <c r="J5078" s="161" t="s">
        <v>6707</v>
      </c>
      <c r="K5078" s="162" t="s">
        <v>8141</v>
      </c>
      <c r="L5078" s="156" t="s">
        <v>8135</v>
      </c>
      <c r="M5078" s="171">
        <v>1007.7399999999998</v>
      </c>
      <c r="N5078" s="164">
        <v>1007.7399999999998</v>
      </c>
      <c r="O5078" s="162"/>
      <c r="P5078" s="160"/>
      <c r="Q5078" s="162"/>
      <c r="R5078" s="164">
        <v>0</v>
      </c>
      <c r="S5078" s="163" t="s">
        <v>6176</v>
      </c>
      <c r="T5078" s="163"/>
      <c r="U5078" s="161" t="s">
        <v>10</v>
      </c>
      <c r="V5078" s="161" t="s">
        <v>11</v>
      </c>
      <c r="W5078" s="161" t="s">
        <v>12</v>
      </c>
      <c r="X5078" s="161" t="s">
        <v>13</v>
      </c>
      <c r="Y5078" s="165">
        <v>6281</v>
      </c>
      <c r="Z5078" s="165">
        <v>9171101</v>
      </c>
      <c r="AA5078" s="166">
        <v>0</v>
      </c>
      <c r="AB5078" s="167" t="s">
        <v>8143</v>
      </c>
      <c r="AC5078" s="168" t="s">
        <v>3217</v>
      </c>
    </row>
    <row r="5079" spans="1:29" x14ac:dyDescent="0.3">
      <c r="A5079" s="156" t="s">
        <v>4252</v>
      </c>
      <c r="B5079" s="157">
        <v>8</v>
      </c>
      <c r="C5079" s="158" t="s">
        <v>1466</v>
      </c>
      <c r="D5079" s="156" t="s">
        <v>507</v>
      </c>
      <c r="E5079" s="156" t="s">
        <v>2722</v>
      </c>
      <c r="F5079" s="159" t="s">
        <v>6575</v>
      </c>
      <c r="G5079" s="158" t="s">
        <v>455</v>
      </c>
      <c r="H5079" s="160">
        <v>46077</v>
      </c>
      <c r="I5079" s="160">
        <v>46092</v>
      </c>
      <c r="J5079" s="161" t="s">
        <v>6707</v>
      </c>
      <c r="K5079" s="162"/>
      <c r="L5079" s="156" t="s">
        <v>8135</v>
      </c>
      <c r="M5079" s="171">
        <v>0</v>
      </c>
      <c r="N5079" s="164">
        <v>678</v>
      </c>
      <c r="O5079" s="162" t="s">
        <v>8144</v>
      </c>
      <c r="P5079" s="160">
        <v>46092</v>
      </c>
      <c r="Q5079" s="162" t="s">
        <v>8137</v>
      </c>
      <c r="R5079" s="164">
        <v>678</v>
      </c>
      <c r="S5079" s="163" t="s">
        <v>6241</v>
      </c>
      <c r="T5079" s="163"/>
      <c r="U5079" s="161" t="s">
        <v>10</v>
      </c>
      <c r="V5079" s="161" t="s">
        <v>11</v>
      </c>
      <c r="W5079" s="161" t="s">
        <v>12</v>
      </c>
      <c r="X5079" s="161" t="s">
        <v>13</v>
      </c>
      <c r="Y5079" s="165">
        <v>6281</v>
      </c>
      <c r="Z5079" s="165">
        <v>9281101</v>
      </c>
      <c r="AA5079" s="166">
        <v>1.1299999999999999E-2</v>
      </c>
      <c r="AB5079" s="167" t="s">
        <v>8145</v>
      </c>
      <c r="AC5079" s="168" t="s">
        <v>3272</v>
      </c>
    </row>
    <row r="5080" spans="1:29" x14ac:dyDescent="0.3">
      <c r="A5080" s="156" t="s">
        <v>4252</v>
      </c>
      <c r="B5080" s="157">
        <v>8</v>
      </c>
      <c r="C5080" s="158" t="s">
        <v>1466</v>
      </c>
      <c r="D5080" s="156" t="s">
        <v>507</v>
      </c>
      <c r="E5080" s="156" t="s">
        <v>2722</v>
      </c>
      <c r="F5080" s="159" t="s">
        <v>6575</v>
      </c>
      <c r="G5080" s="158" t="s">
        <v>455</v>
      </c>
      <c r="H5080" s="160">
        <v>46077</v>
      </c>
      <c r="I5080" s="160">
        <v>46092</v>
      </c>
      <c r="J5080" s="161" t="s">
        <v>6707</v>
      </c>
      <c r="K5080" s="162"/>
      <c r="L5080" s="156" t="s">
        <v>8135</v>
      </c>
      <c r="M5080" s="171">
        <v>0</v>
      </c>
      <c r="N5080" s="164">
        <v>4182</v>
      </c>
      <c r="O5080" s="162" t="s">
        <v>8146</v>
      </c>
      <c r="P5080" s="160">
        <v>46092</v>
      </c>
      <c r="Q5080" s="162" t="s">
        <v>8137</v>
      </c>
      <c r="R5080" s="164">
        <v>4182</v>
      </c>
      <c r="S5080" s="163" t="s">
        <v>6241</v>
      </c>
      <c r="T5080" s="163"/>
      <c r="U5080" s="161" t="s">
        <v>10</v>
      </c>
      <c r="V5080" s="161" t="s">
        <v>11</v>
      </c>
      <c r="W5080" s="161" t="s">
        <v>12</v>
      </c>
      <c r="X5080" s="161" t="s">
        <v>13</v>
      </c>
      <c r="Y5080" s="165">
        <v>6281</v>
      </c>
      <c r="Z5080" s="165">
        <v>9281101</v>
      </c>
      <c r="AA5080" s="166">
        <v>6.9699999999999998E-2</v>
      </c>
      <c r="AB5080" s="167" t="s">
        <v>8145</v>
      </c>
      <c r="AC5080" s="168" t="s">
        <v>3272</v>
      </c>
    </row>
    <row r="5081" spans="1:29" x14ac:dyDescent="0.3">
      <c r="A5081" s="156" t="s">
        <v>4252</v>
      </c>
      <c r="B5081" s="157">
        <v>8</v>
      </c>
      <c r="C5081" s="158" t="s">
        <v>1466</v>
      </c>
      <c r="D5081" s="156" t="s">
        <v>507</v>
      </c>
      <c r="E5081" s="156" t="s">
        <v>2722</v>
      </c>
      <c r="F5081" s="159" t="s">
        <v>6575</v>
      </c>
      <c r="G5081" s="158" t="s">
        <v>455</v>
      </c>
      <c r="H5081" s="160">
        <v>46077</v>
      </c>
      <c r="I5081" s="160">
        <v>46157</v>
      </c>
      <c r="J5081" s="161" t="s">
        <v>6707</v>
      </c>
      <c r="K5081" s="162"/>
      <c r="L5081" s="156" t="s">
        <v>8135</v>
      </c>
      <c r="M5081" s="171">
        <v>0</v>
      </c>
      <c r="N5081" s="164">
        <v>5890</v>
      </c>
      <c r="O5081" s="162" t="s">
        <v>8533</v>
      </c>
      <c r="P5081" s="160">
        <v>46157</v>
      </c>
      <c r="Q5081" s="162" t="s">
        <v>8516</v>
      </c>
      <c r="R5081" s="164">
        <v>5890</v>
      </c>
      <c r="S5081" s="163" t="s">
        <v>6241</v>
      </c>
      <c r="T5081" s="163"/>
      <c r="U5081" s="161" t="s">
        <v>10</v>
      </c>
      <c r="V5081" s="161" t="s">
        <v>11</v>
      </c>
      <c r="W5081" s="161" t="s">
        <v>12</v>
      </c>
      <c r="X5081" s="161" t="s">
        <v>13</v>
      </c>
      <c r="Y5081" s="165">
        <v>6281</v>
      </c>
      <c r="Z5081" s="165">
        <v>9281101</v>
      </c>
      <c r="AA5081" s="166">
        <v>9.8166666666666666E-2</v>
      </c>
      <c r="AB5081" s="167" t="s">
        <v>8145</v>
      </c>
      <c r="AC5081" s="168" t="s">
        <v>3272</v>
      </c>
    </row>
    <row r="5082" spans="1:29" x14ac:dyDescent="0.3">
      <c r="A5082" s="156" t="s">
        <v>4252</v>
      </c>
      <c r="B5082" s="157">
        <v>8</v>
      </c>
      <c r="C5082" s="158" t="s">
        <v>1466</v>
      </c>
      <c r="D5082" s="156" t="s">
        <v>507</v>
      </c>
      <c r="E5082" s="156" t="s">
        <v>2722</v>
      </c>
      <c r="F5082" s="159" t="s">
        <v>6575</v>
      </c>
      <c r="G5082" s="158" t="s">
        <v>455</v>
      </c>
      <c r="H5082" s="160">
        <v>46077</v>
      </c>
      <c r="I5082" s="160">
        <v>46157</v>
      </c>
      <c r="J5082" s="161" t="s">
        <v>6707</v>
      </c>
      <c r="K5082" s="162"/>
      <c r="L5082" s="156" t="s">
        <v>8135</v>
      </c>
      <c r="M5082" s="171">
        <v>0</v>
      </c>
      <c r="N5082" s="164">
        <v>4452</v>
      </c>
      <c r="O5082" s="162" t="s">
        <v>8534</v>
      </c>
      <c r="P5082" s="160">
        <v>46157</v>
      </c>
      <c r="Q5082" s="162" t="s">
        <v>8516</v>
      </c>
      <c r="R5082" s="164">
        <v>4452</v>
      </c>
      <c r="S5082" s="163" t="s">
        <v>6241</v>
      </c>
      <c r="T5082" s="163"/>
      <c r="U5082" s="161" t="s">
        <v>10</v>
      </c>
      <c r="V5082" s="161" t="s">
        <v>11</v>
      </c>
      <c r="W5082" s="161" t="s">
        <v>12</v>
      </c>
      <c r="X5082" s="161" t="s">
        <v>13</v>
      </c>
      <c r="Y5082" s="165">
        <v>6281</v>
      </c>
      <c r="Z5082" s="165">
        <v>9281101</v>
      </c>
      <c r="AA5082" s="166">
        <v>7.4200000000000002E-2</v>
      </c>
      <c r="AB5082" s="167" t="s">
        <v>8145</v>
      </c>
      <c r="AC5082" s="168" t="s">
        <v>3272</v>
      </c>
    </row>
    <row r="5083" spans="1:29" x14ac:dyDescent="0.3">
      <c r="A5083" s="156" t="s">
        <v>4252</v>
      </c>
      <c r="B5083" s="157">
        <v>8</v>
      </c>
      <c r="C5083" s="158" t="s">
        <v>1466</v>
      </c>
      <c r="D5083" s="156" t="s">
        <v>507</v>
      </c>
      <c r="E5083" s="156" t="s">
        <v>2722</v>
      </c>
      <c r="F5083" s="159" t="s">
        <v>6575</v>
      </c>
      <c r="G5083" s="158" t="s">
        <v>455</v>
      </c>
      <c r="H5083" s="160">
        <v>46077</v>
      </c>
      <c r="I5083" s="160">
        <v>46157</v>
      </c>
      <c r="J5083" s="161" t="s">
        <v>6707</v>
      </c>
      <c r="K5083" s="162"/>
      <c r="L5083" s="156" t="s">
        <v>8135</v>
      </c>
      <c r="M5083" s="171">
        <v>0</v>
      </c>
      <c r="N5083" s="164">
        <v>9517</v>
      </c>
      <c r="O5083" s="162" t="s">
        <v>8535</v>
      </c>
      <c r="P5083" s="160">
        <v>46157</v>
      </c>
      <c r="Q5083" s="162" t="s">
        <v>8516</v>
      </c>
      <c r="R5083" s="164">
        <v>9517</v>
      </c>
      <c r="S5083" s="163" t="s">
        <v>6241</v>
      </c>
      <c r="T5083" s="163"/>
      <c r="U5083" s="161" t="s">
        <v>10</v>
      </c>
      <c r="V5083" s="161" t="s">
        <v>11</v>
      </c>
      <c r="W5083" s="161" t="s">
        <v>12</v>
      </c>
      <c r="X5083" s="161" t="s">
        <v>13</v>
      </c>
      <c r="Y5083" s="165">
        <v>6281</v>
      </c>
      <c r="Z5083" s="165">
        <v>9281101</v>
      </c>
      <c r="AA5083" s="166">
        <v>0.15861666666666666</v>
      </c>
      <c r="AB5083" s="167" t="s">
        <v>8145</v>
      </c>
      <c r="AC5083" s="168" t="s">
        <v>3272</v>
      </c>
    </row>
    <row r="5084" spans="1:29" x14ac:dyDescent="0.3">
      <c r="A5084" s="156" t="s">
        <v>4252</v>
      </c>
      <c r="B5084" s="157">
        <v>8</v>
      </c>
      <c r="C5084" s="158" t="s">
        <v>1466</v>
      </c>
      <c r="D5084" s="156" t="s">
        <v>507</v>
      </c>
      <c r="E5084" s="156" t="s">
        <v>2722</v>
      </c>
      <c r="F5084" s="159" t="s">
        <v>6575</v>
      </c>
      <c r="G5084" s="158" t="s">
        <v>455</v>
      </c>
      <c r="H5084" s="160">
        <v>46077</v>
      </c>
      <c r="I5084" s="160">
        <v>47635</v>
      </c>
      <c r="J5084" s="161" t="s">
        <v>6707</v>
      </c>
      <c r="K5084" s="162" t="s">
        <v>8141</v>
      </c>
      <c r="L5084" s="156" t="s">
        <v>8135</v>
      </c>
      <c r="M5084" s="171">
        <v>5281</v>
      </c>
      <c r="N5084" s="164">
        <v>5281</v>
      </c>
      <c r="O5084" s="162"/>
      <c r="P5084" s="160"/>
      <c r="Q5084" s="162"/>
      <c r="R5084" s="164">
        <v>0</v>
      </c>
      <c r="S5084" s="163" t="s">
        <v>6241</v>
      </c>
      <c r="T5084" s="163"/>
      <c r="U5084" s="161" t="s">
        <v>10</v>
      </c>
      <c r="V5084" s="161" t="s">
        <v>11</v>
      </c>
      <c r="W5084" s="161" t="s">
        <v>12</v>
      </c>
      <c r="X5084" s="161" t="s">
        <v>13</v>
      </c>
      <c r="Y5084" s="165">
        <v>6281</v>
      </c>
      <c r="Z5084" s="165">
        <v>9281101</v>
      </c>
      <c r="AA5084" s="166">
        <v>0</v>
      </c>
      <c r="AB5084" s="167" t="s">
        <v>8145</v>
      </c>
      <c r="AC5084" s="168" t="s">
        <v>3272</v>
      </c>
    </row>
    <row r="5085" spans="1:29" x14ac:dyDescent="0.3">
      <c r="A5085" s="156" t="s">
        <v>3657</v>
      </c>
      <c r="B5085" s="157">
        <v>4</v>
      </c>
      <c r="C5085" s="158" t="s">
        <v>1466</v>
      </c>
      <c r="D5085" s="156" t="s">
        <v>418</v>
      </c>
      <c r="E5085" s="156" t="s">
        <v>2722</v>
      </c>
      <c r="F5085" s="159" t="s">
        <v>6575</v>
      </c>
      <c r="G5085" s="158" t="s">
        <v>455</v>
      </c>
      <c r="H5085" s="160">
        <v>46128</v>
      </c>
      <c r="I5085" s="160">
        <v>46209</v>
      </c>
      <c r="J5085" s="161" t="s">
        <v>6707</v>
      </c>
      <c r="K5085" s="162"/>
      <c r="L5085" s="156" t="s">
        <v>8536</v>
      </c>
      <c r="M5085" s="171">
        <v>0</v>
      </c>
      <c r="N5085" s="164">
        <v>820.5</v>
      </c>
      <c r="O5085" s="162" t="s">
        <v>8537</v>
      </c>
      <c r="P5085" s="160">
        <v>46209</v>
      </c>
      <c r="Q5085" s="162" t="s">
        <v>8538</v>
      </c>
      <c r="R5085" s="164">
        <v>820.5</v>
      </c>
      <c r="S5085" s="163" t="s">
        <v>6235</v>
      </c>
      <c r="T5085" s="163"/>
      <c r="U5085" s="161" t="s">
        <v>10</v>
      </c>
      <c r="V5085" s="161" t="s">
        <v>11</v>
      </c>
      <c r="W5085" s="161" t="s">
        <v>12</v>
      </c>
      <c r="X5085" s="161" t="s">
        <v>13</v>
      </c>
      <c r="Y5085" s="165">
        <v>6281</v>
      </c>
      <c r="Z5085" s="165">
        <v>9091101</v>
      </c>
      <c r="AA5085" s="166">
        <v>7.4706364381316587E-2</v>
      </c>
      <c r="AB5085" s="167" t="s">
        <v>8539</v>
      </c>
      <c r="AC5085" s="168" t="s">
        <v>3192</v>
      </c>
    </row>
    <row r="5086" spans="1:29" x14ac:dyDescent="0.3">
      <c r="A5086" s="156" t="s">
        <v>3657</v>
      </c>
      <c r="B5086" s="157">
        <v>4</v>
      </c>
      <c r="C5086" s="158" t="s">
        <v>1466</v>
      </c>
      <c r="D5086" s="156" t="s">
        <v>418</v>
      </c>
      <c r="E5086" s="156" t="s">
        <v>2722</v>
      </c>
      <c r="F5086" s="159" t="s">
        <v>6575</v>
      </c>
      <c r="G5086" s="158" t="s">
        <v>455</v>
      </c>
      <c r="H5086" s="160">
        <v>46128</v>
      </c>
      <c r="I5086" s="160">
        <v>46209</v>
      </c>
      <c r="J5086" s="161" t="s">
        <v>6707</v>
      </c>
      <c r="K5086" s="162"/>
      <c r="L5086" s="156" t="s">
        <v>8536</v>
      </c>
      <c r="M5086" s="171">
        <v>0</v>
      </c>
      <c r="N5086" s="164">
        <v>2840</v>
      </c>
      <c r="O5086" s="162" t="s">
        <v>8540</v>
      </c>
      <c r="P5086" s="160">
        <v>46209</v>
      </c>
      <c r="Q5086" s="162" t="s">
        <v>8538</v>
      </c>
      <c r="R5086" s="164">
        <v>2840</v>
      </c>
      <c r="S5086" s="163" t="s">
        <v>6235</v>
      </c>
      <c r="T5086" s="163"/>
      <c r="U5086" s="161" t="s">
        <v>10</v>
      </c>
      <c r="V5086" s="161" t="s">
        <v>11</v>
      </c>
      <c r="W5086" s="161" t="s">
        <v>12</v>
      </c>
      <c r="X5086" s="161" t="s">
        <v>13</v>
      </c>
      <c r="Y5086" s="165">
        <v>6281</v>
      </c>
      <c r="Z5086" s="165">
        <v>9091101</v>
      </c>
      <c r="AA5086" s="166">
        <v>0.2585814440498953</v>
      </c>
      <c r="AB5086" s="167" t="s">
        <v>8539</v>
      </c>
      <c r="AC5086" s="168" t="s">
        <v>3192</v>
      </c>
    </row>
    <row r="5087" spans="1:29" x14ac:dyDescent="0.3">
      <c r="A5087" s="156" t="s">
        <v>3657</v>
      </c>
      <c r="B5087" s="157">
        <v>4</v>
      </c>
      <c r="C5087" s="158" t="s">
        <v>1466</v>
      </c>
      <c r="D5087" s="156" t="s">
        <v>418</v>
      </c>
      <c r="E5087" s="156" t="s">
        <v>2722</v>
      </c>
      <c r="F5087" s="159" t="s">
        <v>6575</v>
      </c>
      <c r="G5087" s="158" t="s">
        <v>455</v>
      </c>
      <c r="H5087" s="160">
        <v>46128</v>
      </c>
      <c r="I5087" s="160">
        <v>46209</v>
      </c>
      <c r="J5087" s="161" t="s">
        <v>6707</v>
      </c>
      <c r="K5087" s="162"/>
      <c r="L5087" s="156" t="s">
        <v>8536</v>
      </c>
      <c r="M5087" s="171">
        <v>0</v>
      </c>
      <c r="N5087" s="164">
        <v>4817</v>
      </c>
      <c r="O5087" s="162" t="s">
        <v>8541</v>
      </c>
      <c r="P5087" s="160">
        <v>46209</v>
      </c>
      <c r="Q5087" s="162" t="s">
        <v>8538</v>
      </c>
      <c r="R5087" s="164">
        <v>4817</v>
      </c>
      <c r="S5087" s="163" t="s">
        <v>6235</v>
      </c>
      <c r="T5087" s="163"/>
      <c r="U5087" s="161" t="s">
        <v>10</v>
      </c>
      <c r="V5087" s="161" t="s">
        <v>11</v>
      </c>
      <c r="W5087" s="161" t="s">
        <v>12</v>
      </c>
      <c r="X5087" s="161" t="s">
        <v>13</v>
      </c>
      <c r="Y5087" s="165">
        <v>6281</v>
      </c>
      <c r="Z5087" s="165">
        <v>9091101</v>
      </c>
      <c r="AA5087" s="166">
        <v>0.43858690703814984</v>
      </c>
      <c r="AB5087" s="167" t="s">
        <v>8539</v>
      </c>
      <c r="AC5087" s="168" t="s">
        <v>3192</v>
      </c>
    </row>
    <row r="5088" spans="1:29" x14ac:dyDescent="0.3">
      <c r="A5088" s="156" t="s">
        <v>3657</v>
      </c>
      <c r="B5088" s="157">
        <v>4</v>
      </c>
      <c r="C5088" s="158" t="s">
        <v>1466</v>
      </c>
      <c r="D5088" s="156" t="s">
        <v>418</v>
      </c>
      <c r="E5088" s="156" t="s">
        <v>2722</v>
      </c>
      <c r="F5088" s="159" t="s">
        <v>6575</v>
      </c>
      <c r="G5088" s="158" t="s">
        <v>455</v>
      </c>
      <c r="H5088" s="160">
        <v>46128</v>
      </c>
      <c r="I5088" s="160">
        <v>46945</v>
      </c>
      <c r="J5088" s="161" t="s">
        <v>6707</v>
      </c>
      <c r="K5088" s="162" t="s">
        <v>8147</v>
      </c>
      <c r="L5088" s="156" t="s">
        <v>8536</v>
      </c>
      <c r="M5088" s="171">
        <v>2505.5</v>
      </c>
      <c r="N5088" s="164">
        <v>2505.5</v>
      </c>
      <c r="O5088" s="162"/>
      <c r="P5088" s="160"/>
      <c r="Q5088" s="162"/>
      <c r="R5088" s="164">
        <v>0</v>
      </c>
      <c r="S5088" s="163" t="s">
        <v>6235</v>
      </c>
      <c r="T5088" s="163"/>
      <c r="U5088" s="161" t="s">
        <v>10</v>
      </c>
      <c r="V5088" s="161" t="s">
        <v>11</v>
      </c>
      <c r="W5088" s="161" t="s">
        <v>12</v>
      </c>
      <c r="X5088" s="161" t="s">
        <v>13</v>
      </c>
      <c r="Y5088" s="165">
        <v>6281</v>
      </c>
      <c r="Z5088" s="165">
        <v>9091101</v>
      </c>
      <c r="AA5088" s="166">
        <v>0</v>
      </c>
      <c r="AB5088" s="167" t="s">
        <v>8539</v>
      </c>
      <c r="AC5088" s="168" t="s">
        <v>3192</v>
      </c>
    </row>
    <row r="5089" spans="1:29" x14ac:dyDescent="0.3">
      <c r="A5089" s="156" t="s">
        <v>3726</v>
      </c>
      <c r="B5089" s="157">
        <v>3</v>
      </c>
      <c r="C5089" s="158" t="s">
        <v>1466</v>
      </c>
      <c r="D5089" s="156" t="s">
        <v>436</v>
      </c>
      <c r="E5089" s="156" t="s">
        <v>2722</v>
      </c>
      <c r="F5089" s="159" t="s">
        <v>6575</v>
      </c>
      <c r="G5089" s="158" t="s">
        <v>455</v>
      </c>
      <c r="H5089" s="160">
        <v>46153</v>
      </c>
      <c r="I5089" s="160">
        <v>46189</v>
      </c>
      <c r="J5089" s="161" t="s">
        <v>6707</v>
      </c>
      <c r="K5089" s="162"/>
      <c r="L5089" s="156" t="s">
        <v>8542</v>
      </c>
      <c r="M5089" s="171">
        <v>0</v>
      </c>
      <c r="N5089" s="164">
        <v>989.04</v>
      </c>
      <c r="O5089" s="162" t="s">
        <v>8543</v>
      </c>
      <c r="P5089" s="160">
        <v>46189</v>
      </c>
      <c r="Q5089" s="162" t="s">
        <v>8544</v>
      </c>
      <c r="R5089" s="164">
        <v>989.04</v>
      </c>
      <c r="S5089" s="163" t="s">
        <v>5859</v>
      </c>
      <c r="T5089" s="163"/>
      <c r="U5089" s="161" t="s">
        <v>10</v>
      </c>
      <c r="V5089" s="161" t="s">
        <v>11</v>
      </c>
      <c r="W5089" s="161" t="s">
        <v>12</v>
      </c>
      <c r="X5089" s="161" t="s">
        <v>13</v>
      </c>
      <c r="Y5089" s="165">
        <v>6281</v>
      </c>
      <c r="Z5089" s="165">
        <v>9131101</v>
      </c>
      <c r="AA5089" s="166">
        <v>9.0051898388418455E-2</v>
      </c>
      <c r="AB5089" s="167" t="s">
        <v>8545</v>
      </c>
      <c r="AC5089" s="168" t="s">
        <v>3202</v>
      </c>
    </row>
    <row r="5090" spans="1:29" x14ac:dyDescent="0.3">
      <c r="A5090" s="156" t="s">
        <v>3726</v>
      </c>
      <c r="B5090" s="157">
        <v>3</v>
      </c>
      <c r="C5090" s="158" t="s">
        <v>1466</v>
      </c>
      <c r="D5090" s="156" t="s">
        <v>436</v>
      </c>
      <c r="E5090" s="156" t="s">
        <v>2722</v>
      </c>
      <c r="F5090" s="159" t="s">
        <v>6575</v>
      </c>
      <c r="G5090" s="158" t="s">
        <v>455</v>
      </c>
      <c r="H5090" s="160">
        <v>46153</v>
      </c>
      <c r="I5090" s="160">
        <v>46189</v>
      </c>
      <c r="J5090" s="161" t="s">
        <v>6707</v>
      </c>
      <c r="K5090" s="162"/>
      <c r="L5090" s="156" t="s">
        <v>8542</v>
      </c>
      <c r="M5090" s="171">
        <v>0</v>
      </c>
      <c r="N5090" s="164">
        <v>3142.88</v>
      </c>
      <c r="O5090" s="162" t="s">
        <v>8546</v>
      </c>
      <c r="P5090" s="160">
        <v>46189</v>
      </c>
      <c r="Q5090" s="162" t="s">
        <v>8544</v>
      </c>
      <c r="R5090" s="164">
        <v>3142.88</v>
      </c>
      <c r="S5090" s="163" t="s">
        <v>5859</v>
      </c>
      <c r="T5090" s="163"/>
      <c r="U5090" s="161" t="s">
        <v>10</v>
      </c>
      <c r="V5090" s="161" t="s">
        <v>11</v>
      </c>
      <c r="W5090" s="161" t="s">
        <v>12</v>
      </c>
      <c r="X5090" s="161" t="s">
        <v>13</v>
      </c>
      <c r="Y5090" s="165">
        <v>6281</v>
      </c>
      <c r="Z5090" s="165">
        <v>9131101</v>
      </c>
      <c r="AA5090" s="166">
        <v>0.28615860875899118</v>
      </c>
      <c r="AB5090" s="167" t="s">
        <v>8545</v>
      </c>
      <c r="AC5090" s="168" t="s">
        <v>3202</v>
      </c>
    </row>
    <row r="5091" spans="1:29" x14ac:dyDescent="0.3">
      <c r="A5091" s="156" t="s">
        <v>3726</v>
      </c>
      <c r="B5091" s="157">
        <v>3</v>
      </c>
      <c r="C5091" s="158" t="s">
        <v>1466</v>
      </c>
      <c r="D5091" s="156" t="s">
        <v>436</v>
      </c>
      <c r="E5091" s="156" t="s">
        <v>2722</v>
      </c>
      <c r="F5091" s="159" t="s">
        <v>6575</v>
      </c>
      <c r="G5091" s="158" t="s">
        <v>455</v>
      </c>
      <c r="H5091" s="160">
        <v>46153</v>
      </c>
      <c r="I5091" s="160">
        <v>46196</v>
      </c>
      <c r="J5091" s="161" t="s">
        <v>6707</v>
      </c>
      <c r="K5091" s="162" t="s">
        <v>8549</v>
      </c>
      <c r="L5091" s="156" t="s">
        <v>8542</v>
      </c>
      <c r="M5091" s="171">
        <v>0</v>
      </c>
      <c r="N5091" s="164">
        <v>1156.48</v>
      </c>
      <c r="O5091" s="162" t="s">
        <v>8547</v>
      </c>
      <c r="P5091" s="160">
        <v>46196</v>
      </c>
      <c r="Q5091" s="162" t="s">
        <v>8548</v>
      </c>
      <c r="R5091" s="164">
        <v>1156.48</v>
      </c>
      <c r="S5091" s="163" t="s">
        <v>5859</v>
      </c>
      <c r="T5091" s="163"/>
      <c r="U5091" s="161" t="s">
        <v>10</v>
      </c>
      <c r="V5091" s="161" t="s">
        <v>11</v>
      </c>
      <c r="W5091" s="161" t="s">
        <v>12</v>
      </c>
      <c r="X5091" s="161" t="s">
        <v>13</v>
      </c>
      <c r="Y5091" s="165">
        <v>6281</v>
      </c>
      <c r="Z5091" s="165">
        <v>9131101</v>
      </c>
      <c r="AA5091" s="166">
        <v>0.10529727761085314</v>
      </c>
      <c r="AB5091" s="167" t="s">
        <v>8545</v>
      </c>
      <c r="AC5091" s="168" t="s">
        <v>3202</v>
      </c>
    </row>
    <row r="5092" spans="1:29" x14ac:dyDescent="0.3">
      <c r="A5092" s="156" t="s">
        <v>3768</v>
      </c>
      <c r="B5092" s="157">
        <v>7</v>
      </c>
      <c r="C5092" s="158" t="s">
        <v>1466</v>
      </c>
      <c r="D5092" s="156" t="s">
        <v>438</v>
      </c>
      <c r="E5092" s="156" t="s">
        <v>2722</v>
      </c>
      <c r="F5092" s="159" t="s">
        <v>6575</v>
      </c>
      <c r="G5092" s="158" t="s">
        <v>455</v>
      </c>
      <c r="H5092" s="160">
        <v>46153</v>
      </c>
      <c r="I5092" s="160">
        <v>46182</v>
      </c>
      <c r="J5092" s="161" t="s">
        <v>6707</v>
      </c>
      <c r="K5092" s="162"/>
      <c r="L5092" s="156" t="s">
        <v>8550</v>
      </c>
      <c r="M5092" s="171">
        <v>0</v>
      </c>
      <c r="N5092" s="164">
        <v>1431</v>
      </c>
      <c r="O5092" s="162" t="s">
        <v>8551</v>
      </c>
      <c r="P5092" s="160">
        <v>46182</v>
      </c>
      <c r="Q5092" s="162" t="s">
        <v>8526</v>
      </c>
      <c r="R5092" s="164">
        <v>1431</v>
      </c>
      <c r="S5092" s="163" t="s">
        <v>6132</v>
      </c>
      <c r="T5092" s="163"/>
      <c r="U5092" s="161" t="s">
        <v>10</v>
      </c>
      <c r="V5092" s="161" t="s">
        <v>11</v>
      </c>
      <c r="W5092" s="161" t="s">
        <v>12</v>
      </c>
      <c r="X5092" s="161" t="s">
        <v>13</v>
      </c>
      <c r="Y5092" s="165">
        <v>6281</v>
      </c>
      <c r="Z5092" s="165">
        <v>9161101</v>
      </c>
      <c r="AA5092" s="166">
        <v>0.13029226987161976</v>
      </c>
      <c r="AB5092" s="167" t="s">
        <v>8552</v>
      </c>
      <c r="AC5092" s="168" t="s">
        <v>3207</v>
      </c>
    </row>
    <row r="5093" spans="1:29" x14ac:dyDescent="0.3">
      <c r="A5093" s="156" t="s">
        <v>3768</v>
      </c>
      <c r="B5093" s="157">
        <v>7</v>
      </c>
      <c r="C5093" s="158" t="s">
        <v>1466</v>
      </c>
      <c r="D5093" s="156" t="s">
        <v>438</v>
      </c>
      <c r="E5093" s="156" t="s">
        <v>2722</v>
      </c>
      <c r="F5093" s="159" t="s">
        <v>6575</v>
      </c>
      <c r="G5093" s="158" t="s">
        <v>455</v>
      </c>
      <c r="H5093" s="160">
        <v>46153</v>
      </c>
      <c r="I5093" s="160">
        <v>46182</v>
      </c>
      <c r="J5093" s="161" t="s">
        <v>6707</v>
      </c>
      <c r="K5093" s="162"/>
      <c r="L5093" s="156" t="s">
        <v>8550</v>
      </c>
      <c r="M5093" s="171">
        <v>0</v>
      </c>
      <c r="N5093" s="164">
        <v>4144</v>
      </c>
      <c r="O5093" s="162" t="s">
        <v>8553</v>
      </c>
      <c r="P5093" s="160">
        <v>46182</v>
      </c>
      <c r="Q5093" s="162" t="s">
        <v>8526</v>
      </c>
      <c r="R5093" s="164">
        <v>4144</v>
      </c>
      <c r="S5093" s="163" t="s">
        <v>6132</v>
      </c>
      <c r="T5093" s="163"/>
      <c r="U5093" s="161" t="s">
        <v>10</v>
      </c>
      <c r="V5093" s="161" t="s">
        <v>11</v>
      </c>
      <c r="W5093" s="161" t="s">
        <v>12</v>
      </c>
      <c r="X5093" s="161" t="s">
        <v>13</v>
      </c>
      <c r="Y5093" s="165">
        <v>6281</v>
      </c>
      <c r="Z5093" s="165">
        <v>9161101</v>
      </c>
      <c r="AA5093" s="166">
        <v>0.3773103887826641</v>
      </c>
      <c r="AB5093" s="167" t="s">
        <v>8552</v>
      </c>
      <c r="AC5093" s="168" t="s">
        <v>3207</v>
      </c>
    </row>
    <row r="5094" spans="1:29" x14ac:dyDescent="0.3">
      <c r="A5094" s="156" t="s">
        <v>3768</v>
      </c>
      <c r="B5094" s="157">
        <v>7</v>
      </c>
      <c r="C5094" s="158" t="s">
        <v>1466</v>
      </c>
      <c r="D5094" s="156" t="s">
        <v>438</v>
      </c>
      <c r="E5094" s="156" t="s">
        <v>2722</v>
      </c>
      <c r="F5094" s="159" t="s">
        <v>6575</v>
      </c>
      <c r="G5094" s="158" t="s">
        <v>455</v>
      </c>
      <c r="H5094" s="160">
        <v>46153</v>
      </c>
      <c r="I5094" s="160">
        <v>46188</v>
      </c>
      <c r="J5094" s="161" t="s">
        <v>6707</v>
      </c>
      <c r="K5094" s="162"/>
      <c r="L5094" s="156" t="s">
        <v>8550</v>
      </c>
      <c r="M5094" s="171">
        <v>0</v>
      </c>
      <c r="N5094" s="164">
        <v>468</v>
      </c>
      <c r="O5094" s="162" t="s">
        <v>8554</v>
      </c>
      <c r="P5094" s="160">
        <v>46188</v>
      </c>
      <c r="Q5094" s="162" t="s">
        <v>8555</v>
      </c>
      <c r="R5094" s="164">
        <v>468</v>
      </c>
      <c r="S5094" s="163" t="s">
        <v>6132</v>
      </c>
      <c r="T5094" s="163"/>
      <c r="U5094" s="161" t="s">
        <v>10</v>
      </c>
      <c r="V5094" s="161" t="s">
        <v>11</v>
      </c>
      <c r="W5094" s="161" t="s">
        <v>12</v>
      </c>
      <c r="X5094" s="161" t="s">
        <v>13</v>
      </c>
      <c r="Y5094" s="165">
        <v>6281</v>
      </c>
      <c r="Z5094" s="165">
        <v>9161101</v>
      </c>
      <c r="AA5094" s="166">
        <v>4.2611308385686969E-2</v>
      </c>
      <c r="AB5094" s="167" t="s">
        <v>8552</v>
      </c>
      <c r="AC5094" s="168" t="s">
        <v>3207</v>
      </c>
    </row>
    <row r="5095" spans="1:29" x14ac:dyDescent="0.3">
      <c r="A5095" s="156" t="s">
        <v>3768</v>
      </c>
      <c r="B5095" s="157">
        <v>7</v>
      </c>
      <c r="C5095" s="158" t="s">
        <v>1466</v>
      </c>
      <c r="D5095" s="156" t="s">
        <v>438</v>
      </c>
      <c r="E5095" s="156" t="s">
        <v>2722</v>
      </c>
      <c r="F5095" s="159" t="s">
        <v>6575</v>
      </c>
      <c r="G5095" s="158" t="s">
        <v>455</v>
      </c>
      <c r="H5095" s="160">
        <v>46153</v>
      </c>
      <c r="I5095" s="160">
        <v>46209</v>
      </c>
      <c r="J5095" s="161" t="s">
        <v>6707</v>
      </c>
      <c r="K5095" s="162"/>
      <c r="L5095" s="156" t="s">
        <v>8550</v>
      </c>
      <c r="M5095" s="171">
        <v>0</v>
      </c>
      <c r="N5095" s="164">
        <v>4890</v>
      </c>
      <c r="O5095" s="162" t="s">
        <v>8556</v>
      </c>
      <c r="P5095" s="160">
        <v>46209</v>
      </c>
      <c r="Q5095" s="162" t="s">
        <v>8538</v>
      </c>
      <c r="R5095" s="164">
        <v>4890</v>
      </c>
      <c r="S5095" s="163" t="s">
        <v>6132</v>
      </c>
      <c r="T5095" s="163"/>
      <c r="U5095" s="161" t="s">
        <v>10</v>
      </c>
      <c r="V5095" s="161" t="s">
        <v>11</v>
      </c>
      <c r="W5095" s="161" t="s">
        <v>12</v>
      </c>
      <c r="X5095" s="161" t="s">
        <v>13</v>
      </c>
      <c r="Y5095" s="165">
        <v>6281</v>
      </c>
      <c r="Z5095" s="165">
        <v>9161101</v>
      </c>
      <c r="AA5095" s="166">
        <v>0.44523354274788307</v>
      </c>
      <c r="AB5095" s="167" t="s">
        <v>8552</v>
      </c>
      <c r="AC5095" s="168" t="s">
        <v>3207</v>
      </c>
    </row>
    <row r="5096" spans="1:29" x14ac:dyDescent="0.3">
      <c r="A5096" s="156" t="s">
        <v>3768</v>
      </c>
      <c r="B5096" s="157">
        <v>7</v>
      </c>
      <c r="C5096" s="158" t="s">
        <v>1466</v>
      </c>
      <c r="D5096" s="156" t="s">
        <v>438</v>
      </c>
      <c r="E5096" s="156" t="s">
        <v>2722</v>
      </c>
      <c r="F5096" s="159" t="s">
        <v>6575</v>
      </c>
      <c r="G5096" s="158" t="s">
        <v>455</v>
      </c>
      <c r="H5096" s="160">
        <v>46153</v>
      </c>
      <c r="I5096" s="160">
        <v>46945</v>
      </c>
      <c r="J5096" s="161" t="s">
        <v>6707</v>
      </c>
      <c r="K5096" s="162" t="s">
        <v>8557</v>
      </c>
      <c r="L5096" s="156" t="s">
        <v>8550</v>
      </c>
      <c r="M5096" s="171">
        <v>32526</v>
      </c>
      <c r="N5096" s="164">
        <v>32526</v>
      </c>
      <c r="O5096" s="162"/>
      <c r="P5096" s="160"/>
      <c r="Q5096" s="162"/>
      <c r="R5096" s="164">
        <v>0</v>
      </c>
      <c r="S5096" s="163" t="s">
        <v>6132</v>
      </c>
      <c r="T5096" s="163"/>
      <c r="U5096" s="161" t="s">
        <v>10</v>
      </c>
      <c r="V5096" s="161" t="s">
        <v>11</v>
      </c>
      <c r="W5096" s="161" t="s">
        <v>12</v>
      </c>
      <c r="X5096" s="161" t="s">
        <v>13</v>
      </c>
      <c r="Y5096" s="165">
        <v>6281</v>
      </c>
      <c r="Z5096" s="165">
        <v>9161101</v>
      </c>
      <c r="AA5096" s="166">
        <v>0</v>
      </c>
      <c r="AB5096" s="167" t="s">
        <v>8552</v>
      </c>
      <c r="AC5096" s="168" t="s">
        <v>3207</v>
      </c>
    </row>
    <row r="5097" spans="1:29" x14ac:dyDescent="0.3">
      <c r="A5097" s="156" t="s">
        <v>3394</v>
      </c>
      <c r="B5097" s="157">
        <v>3</v>
      </c>
      <c r="C5097" s="158" t="s">
        <v>1466</v>
      </c>
      <c r="D5097" s="156" t="s">
        <v>421</v>
      </c>
      <c r="E5097" s="156" t="s">
        <v>2722</v>
      </c>
      <c r="F5097" s="159" t="s">
        <v>8558</v>
      </c>
      <c r="G5097" s="158" t="s">
        <v>455</v>
      </c>
      <c r="H5097" s="160">
        <v>45601</v>
      </c>
      <c r="I5097" s="160">
        <v>45709</v>
      </c>
      <c r="J5097" s="161" t="s">
        <v>6174</v>
      </c>
      <c r="K5097" s="162"/>
      <c r="L5097" s="156" t="s">
        <v>6583</v>
      </c>
      <c r="M5097" s="171">
        <v>0</v>
      </c>
      <c r="N5097" s="164">
        <v>4410</v>
      </c>
      <c r="O5097" s="162" t="s">
        <v>7186</v>
      </c>
      <c r="P5097" s="160">
        <v>45709</v>
      </c>
      <c r="Q5097" s="162" t="s">
        <v>7187</v>
      </c>
      <c r="R5097" s="164">
        <v>4410</v>
      </c>
      <c r="S5097" s="163" t="s">
        <v>5656</v>
      </c>
      <c r="T5097" s="163"/>
      <c r="U5097" s="161" t="s">
        <v>10</v>
      </c>
      <c r="V5097" s="161" t="s">
        <v>11</v>
      </c>
      <c r="W5097" s="161" t="s">
        <v>12</v>
      </c>
      <c r="X5097" s="161" t="s">
        <v>13</v>
      </c>
      <c r="Y5097" s="165">
        <v>6281</v>
      </c>
      <c r="Z5097" s="165">
        <v>9021101</v>
      </c>
      <c r="AA5097" s="166">
        <v>0.13012688108586604</v>
      </c>
      <c r="AB5097" s="167" t="s">
        <v>6584</v>
      </c>
      <c r="AC5097" s="168" t="s">
        <v>3156</v>
      </c>
    </row>
    <row r="5098" spans="1:29" x14ac:dyDescent="0.3">
      <c r="A5098" s="156" t="s">
        <v>3394</v>
      </c>
      <c r="B5098" s="157">
        <v>3</v>
      </c>
      <c r="C5098" s="158" t="s">
        <v>1466</v>
      </c>
      <c r="D5098" s="156" t="s">
        <v>421</v>
      </c>
      <c r="E5098" s="156" t="s">
        <v>2722</v>
      </c>
      <c r="F5098" s="159" t="s">
        <v>8558</v>
      </c>
      <c r="G5098" s="158" t="s">
        <v>455</v>
      </c>
      <c r="H5098" s="160">
        <v>45601</v>
      </c>
      <c r="I5098" s="160">
        <v>45742</v>
      </c>
      <c r="J5098" s="161" t="s">
        <v>6174</v>
      </c>
      <c r="K5098" s="162"/>
      <c r="L5098" s="156" t="s">
        <v>6583</v>
      </c>
      <c r="M5098" s="171">
        <v>0</v>
      </c>
      <c r="N5098" s="164">
        <v>1760</v>
      </c>
      <c r="O5098" s="162" t="s">
        <v>7188</v>
      </c>
      <c r="P5098" s="160">
        <v>45742</v>
      </c>
      <c r="Q5098" s="162" t="s">
        <v>7189</v>
      </c>
      <c r="R5098" s="164">
        <v>1760</v>
      </c>
      <c r="S5098" s="163" t="s">
        <v>5656</v>
      </c>
      <c r="T5098" s="163"/>
      <c r="U5098" s="161" t="s">
        <v>10</v>
      </c>
      <c r="V5098" s="161" t="s">
        <v>11</v>
      </c>
      <c r="W5098" s="161" t="s">
        <v>12</v>
      </c>
      <c r="X5098" s="161" t="s">
        <v>13</v>
      </c>
      <c r="Y5098" s="165">
        <v>6281</v>
      </c>
      <c r="Z5098" s="165">
        <v>9021101</v>
      </c>
      <c r="AA5098" s="166">
        <v>5.1932723517261727E-2</v>
      </c>
      <c r="AB5098" s="167" t="s">
        <v>6584</v>
      </c>
      <c r="AC5098" s="168" t="s">
        <v>3156</v>
      </c>
    </row>
    <row r="5099" spans="1:29" x14ac:dyDescent="0.3">
      <c r="A5099" s="156" t="s">
        <v>3394</v>
      </c>
      <c r="B5099" s="157">
        <v>3</v>
      </c>
      <c r="C5099" s="158" t="s">
        <v>1466</v>
      </c>
      <c r="D5099" s="156" t="s">
        <v>421</v>
      </c>
      <c r="E5099" s="156" t="s">
        <v>2722</v>
      </c>
      <c r="F5099" s="159" t="s">
        <v>8558</v>
      </c>
      <c r="G5099" s="158" t="s">
        <v>455</v>
      </c>
      <c r="H5099" s="160">
        <v>45601</v>
      </c>
      <c r="I5099" s="160">
        <v>45742</v>
      </c>
      <c r="J5099" s="161" t="s">
        <v>6174</v>
      </c>
      <c r="K5099" s="162"/>
      <c r="L5099" s="156" t="s">
        <v>6583</v>
      </c>
      <c r="M5099" s="171">
        <v>0</v>
      </c>
      <c r="N5099" s="164">
        <v>4320</v>
      </c>
      <c r="O5099" s="162" t="s">
        <v>7190</v>
      </c>
      <c r="P5099" s="160">
        <v>45742</v>
      </c>
      <c r="Q5099" s="162" t="s">
        <v>7189</v>
      </c>
      <c r="R5099" s="164">
        <v>4320</v>
      </c>
      <c r="S5099" s="163" t="s">
        <v>5656</v>
      </c>
      <c r="T5099" s="163"/>
      <c r="U5099" s="161" t="s">
        <v>10</v>
      </c>
      <c r="V5099" s="161" t="s">
        <v>11</v>
      </c>
      <c r="W5099" s="161" t="s">
        <v>12</v>
      </c>
      <c r="X5099" s="161" t="s">
        <v>13</v>
      </c>
      <c r="Y5099" s="165">
        <v>6281</v>
      </c>
      <c r="Z5099" s="165">
        <v>9021101</v>
      </c>
      <c r="AA5099" s="166">
        <v>0.12747123045146061</v>
      </c>
      <c r="AB5099" s="167" t="s">
        <v>6584</v>
      </c>
      <c r="AC5099" s="168" t="s">
        <v>3156</v>
      </c>
    </row>
    <row r="5100" spans="1:29" x14ac:dyDescent="0.3">
      <c r="A5100" s="156" t="s">
        <v>3394</v>
      </c>
      <c r="B5100" s="157">
        <v>3</v>
      </c>
      <c r="C5100" s="158" t="s">
        <v>1466</v>
      </c>
      <c r="D5100" s="156" t="s">
        <v>421</v>
      </c>
      <c r="E5100" s="156" t="s">
        <v>2722</v>
      </c>
      <c r="F5100" s="159" t="s">
        <v>8558</v>
      </c>
      <c r="G5100" s="158" t="s">
        <v>455</v>
      </c>
      <c r="H5100" s="160">
        <v>45601</v>
      </c>
      <c r="I5100" s="160">
        <v>45749</v>
      </c>
      <c r="J5100" s="161" t="s">
        <v>6174</v>
      </c>
      <c r="K5100" s="162"/>
      <c r="L5100" s="156" t="s">
        <v>6583</v>
      </c>
      <c r="M5100" s="171">
        <v>0</v>
      </c>
      <c r="N5100" s="164">
        <v>3240</v>
      </c>
      <c r="O5100" s="162" t="s">
        <v>7191</v>
      </c>
      <c r="P5100" s="160">
        <v>45749</v>
      </c>
      <c r="Q5100" s="162" t="s">
        <v>7192</v>
      </c>
      <c r="R5100" s="164">
        <v>3240</v>
      </c>
      <c r="S5100" s="163" t="s">
        <v>5656</v>
      </c>
      <c r="T5100" s="163"/>
      <c r="U5100" s="161" t="s">
        <v>10</v>
      </c>
      <c r="V5100" s="161" t="s">
        <v>11</v>
      </c>
      <c r="W5100" s="161" t="s">
        <v>12</v>
      </c>
      <c r="X5100" s="161" t="s">
        <v>13</v>
      </c>
      <c r="Y5100" s="165">
        <v>6281</v>
      </c>
      <c r="Z5100" s="165">
        <v>9021101</v>
      </c>
      <c r="AA5100" s="166">
        <v>9.560342283859545E-2</v>
      </c>
      <c r="AB5100" s="167" t="s">
        <v>6584</v>
      </c>
      <c r="AC5100" s="168" t="s">
        <v>3156</v>
      </c>
    </row>
    <row r="5101" spans="1:29" x14ac:dyDescent="0.3">
      <c r="A5101" s="156" t="s">
        <v>3394</v>
      </c>
      <c r="B5101" s="157">
        <v>3</v>
      </c>
      <c r="C5101" s="158" t="s">
        <v>1466</v>
      </c>
      <c r="D5101" s="156" t="s">
        <v>421</v>
      </c>
      <c r="E5101" s="156" t="s">
        <v>2722</v>
      </c>
      <c r="F5101" s="159" t="s">
        <v>8558</v>
      </c>
      <c r="G5101" s="158" t="s">
        <v>455</v>
      </c>
      <c r="H5101" s="160">
        <v>45601</v>
      </c>
      <c r="I5101" s="160">
        <v>45798</v>
      </c>
      <c r="J5101" s="161" t="s">
        <v>6174</v>
      </c>
      <c r="K5101" s="162"/>
      <c r="L5101" s="156" t="s">
        <v>6583</v>
      </c>
      <c r="M5101" s="171">
        <v>0</v>
      </c>
      <c r="N5101" s="164">
        <v>5400</v>
      </c>
      <c r="O5101" s="162" t="s">
        <v>7193</v>
      </c>
      <c r="P5101" s="160">
        <v>45798</v>
      </c>
      <c r="Q5101" s="162" t="s">
        <v>7194</v>
      </c>
      <c r="R5101" s="164">
        <v>5400</v>
      </c>
      <c r="S5101" s="163" t="s">
        <v>5656</v>
      </c>
      <c r="T5101" s="163"/>
      <c r="U5101" s="161" t="s">
        <v>10</v>
      </c>
      <c r="V5101" s="161" t="s">
        <v>11</v>
      </c>
      <c r="W5101" s="161" t="s">
        <v>12</v>
      </c>
      <c r="X5101" s="161" t="s">
        <v>13</v>
      </c>
      <c r="Y5101" s="165">
        <v>6281</v>
      </c>
      <c r="Z5101" s="165">
        <v>9021101</v>
      </c>
      <c r="AA5101" s="166">
        <v>0.15933903806432576</v>
      </c>
      <c r="AB5101" s="167" t="s">
        <v>6584</v>
      </c>
      <c r="AC5101" s="168" t="s">
        <v>3156</v>
      </c>
    </row>
    <row r="5102" spans="1:29" x14ac:dyDescent="0.3">
      <c r="A5102" s="156" t="s">
        <v>3394</v>
      </c>
      <c r="B5102" s="157">
        <v>3</v>
      </c>
      <c r="C5102" s="158" t="s">
        <v>1466</v>
      </c>
      <c r="D5102" s="156" t="s">
        <v>421</v>
      </c>
      <c r="E5102" s="156" t="s">
        <v>2722</v>
      </c>
      <c r="F5102" s="159" t="s">
        <v>8558</v>
      </c>
      <c r="G5102" s="158" t="s">
        <v>455</v>
      </c>
      <c r="H5102" s="160">
        <v>45601</v>
      </c>
      <c r="I5102" s="160">
        <v>45814</v>
      </c>
      <c r="J5102" s="161" t="s">
        <v>6174</v>
      </c>
      <c r="K5102" s="162"/>
      <c r="L5102" s="156" t="s">
        <v>6583</v>
      </c>
      <c r="M5102" s="171">
        <v>0</v>
      </c>
      <c r="N5102" s="164">
        <v>5130</v>
      </c>
      <c r="O5102" s="162" t="s">
        <v>7195</v>
      </c>
      <c r="P5102" s="160">
        <v>45814</v>
      </c>
      <c r="Q5102" s="162" t="s">
        <v>7196</v>
      </c>
      <c r="R5102" s="164">
        <v>5130</v>
      </c>
      <c r="S5102" s="163" t="s">
        <v>5656</v>
      </c>
      <c r="T5102" s="163"/>
      <c r="U5102" s="161" t="s">
        <v>10</v>
      </c>
      <c r="V5102" s="161" t="s">
        <v>11</v>
      </c>
      <c r="W5102" s="161" t="s">
        <v>12</v>
      </c>
      <c r="X5102" s="161" t="s">
        <v>13</v>
      </c>
      <c r="Y5102" s="165">
        <v>6281</v>
      </c>
      <c r="Z5102" s="165">
        <v>9021101</v>
      </c>
      <c r="AA5102" s="166">
        <v>0.15137208616110948</v>
      </c>
      <c r="AB5102" s="167" t="s">
        <v>6584</v>
      </c>
      <c r="AC5102" s="168" t="s">
        <v>3156</v>
      </c>
    </row>
    <row r="5103" spans="1:29" x14ac:dyDescent="0.3">
      <c r="A5103" s="156" t="s">
        <v>3394</v>
      </c>
      <c r="B5103" s="157">
        <v>3</v>
      </c>
      <c r="C5103" s="158" t="s">
        <v>1466</v>
      </c>
      <c r="D5103" s="158" t="s">
        <v>421</v>
      </c>
      <c r="E5103" s="156" t="s">
        <v>2722</v>
      </c>
      <c r="F5103" s="159" t="s">
        <v>8558</v>
      </c>
      <c r="G5103" s="158" t="s">
        <v>455</v>
      </c>
      <c r="H5103" s="160">
        <v>45601</v>
      </c>
      <c r="I5103" s="160">
        <v>45860</v>
      </c>
      <c r="J5103" s="161" t="s">
        <v>6174</v>
      </c>
      <c r="K5103" s="162"/>
      <c r="L5103" s="163" t="s">
        <v>6583</v>
      </c>
      <c r="M5103" s="171">
        <v>0</v>
      </c>
      <c r="N5103" s="164">
        <v>4140</v>
      </c>
      <c r="O5103" s="162" t="s">
        <v>7655</v>
      </c>
      <c r="P5103" s="160">
        <v>45860</v>
      </c>
      <c r="Q5103" s="162" t="s">
        <v>7656</v>
      </c>
      <c r="R5103" s="164">
        <v>4140</v>
      </c>
      <c r="S5103" s="163" t="s">
        <v>5656</v>
      </c>
      <c r="T5103" s="163"/>
      <c r="U5103" s="161" t="s">
        <v>10</v>
      </c>
      <c r="V5103" s="161" t="s">
        <v>11</v>
      </c>
      <c r="W5103" s="161" t="s">
        <v>12</v>
      </c>
      <c r="X5103" s="161" t="s">
        <v>13</v>
      </c>
      <c r="Y5103" s="165">
        <v>6281</v>
      </c>
      <c r="Z5103" s="165">
        <v>9021101</v>
      </c>
      <c r="AA5103" s="166">
        <v>0.12215992918264974</v>
      </c>
      <c r="AB5103" s="167" t="s">
        <v>6584</v>
      </c>
      <c r="AC5103" s="168" t="s">
        <v>3156</v>
      </c>
    </row>
    <row r="5104" spans="1:29" x14ac:dyDescent="0.3">
      <c r="A5104" s="156" t="s">
        <v>3394</v>
      </c>
      <c r="B5104" s="157">
        <v>3</v>
      </c>
      <c r="C5104" s="158" t="s">
        <v>1466</v>
      </c>
      <c r="D5104" s="158" t="s">
        <v>421</v>
      </c>
      <c r="E5104" s="156" t="s">
        <v>2722</v>
      </c>
      <c r="F5104" s="159" t="s">
        <v>8558</v>
      </c>
      <c r="G5104" s="158" t="s">
        <v>455</v>
      </c>
      <c r="H5104" s="160">
        <v>45601</v>
      </c>
      <c r="I5104" s="160">
        <v>45895</v>
      </c>
      <c r="J5104" s="161" t="s">
        <v>6707</v>
      </c>
      <c r="K5104" s="162"/>
      <c r="L5104" s="163" t="s">
        <v>6583</v>
      </c>
      <c r="M5104" s="171">
        <v>0</v>
      </c>
      <c r="N5104" s="164">
        <v>4050</v>
      </c>
      <c r="O5104" s="162" t="s">
        <v>7657</v>
      </c>
      <c r="P5104" s="160">
        <v>45895</v>
      </c>
      <c r="Q5104" s="162" t="s">
        <v>7658</v>
      </c>
      <c r="R5104" s="164">
        <v>4050</v>
      </c>
      <c r="S5104" s="163" t="s">
        <v>5656</v>
      </c>
      <c r="T5104" s="163"/>
      <c r="U5104" s="161" t="s">
        <v>10</v>
      </c>
      <c r="V5104" s="161" t="s">
        <v>11</v>
      </c>
      <c r="W5104" s="161" t="s">
        <v>12</v>
      </c>
      <c r="X5104" s="161" t="s">
        <v>13</v>
      </c>
      <c r="Y5104" s="165">
        <v>6281</v>
      </c>
      <c r="Z5104" s="165">
        <v>9021101</v>
      </c>
      <c r="AA5104" s="166">
        <v>0.11950427854824432</v>
      </c>
      <c r="AB5104" s="167" t="s">
        <v>6584</v>
      </c>
      <c r="AC5104" s="168" t="s">
        <v>3156</v>
      </c>
    </row>
    <row r="5105" spans="1:29" x14ac:dyDescent="0.3">
      <c r="A5105" s="156" t="s">
        <v>3394</v>
      </c>
      <c r="B5105" s="157">
        <v>3</v>
      </c>
      <c r="C5105" s="156" t="s">
        <v>1466</v>
      </c>
      <c r="D5105" s="158" t="s">
        <v>421</v>
      </c>
      <c r="E5105" s="156" t="s">
        <v>2722</v>
      </c>
      <c r="F5105" s="159" t="s">
        <v>8558</v>
      </c>
      <c r="G5105" s="156" t="s">
        <v>455</v>
      </c>
      <c r="H5105" s="160">
        <v>45601</v>
      </c>
      <c r="I5105" s="160">
        <v>45958</v>
      </c>
      <c r="J5105" s="161" t="s">
        <v>6707</v>
      </c>
      <c r="K5105" s="162"/>
      <c r="L5105" s="163" t="s">
        <v>6583</v>
      </c>
      <c r="M5105" s="171">
        <v>0</v>
      </c>
      <c r="N5105" s="164">
        <v>180</v>
      </c>
      <c r="O5105" s="162" t="s">
        <v>7819</v>
      </c>
      <c r="P5105" s="160">
        <v>45958</v>
      </c>
      <c r="Q5105" s="162" t="s">
        <v>7820</v>
      </c>
      <c r="R5105" s="164">
        <v>180</v>
      </c>
      <c r="S5105" s="162" t="s">
        <v>5656</v>
      </c>
      <c r="T5105" s="163"/>
      <c r="U5105" s="161" t="s">
        <v>10</v>
      </c>
      <c r="V5105" s="161" t="s">
        <v>11</v>
      </c>
      <c r="W5105" s="161" t="s">
        <v>12</v>
      </c>
      <c r="X5105" s="161" t="s">
        <v>13</v>
      </c>
      <c r="Y5105" s="169">
        <v>6281</v>
      </c>
      <c r="Z5105" s="169">
        <v>9021101</v>
      </c>
      <c r="AA5105" s="166">
        <v>5.311301268810859E-3</v>
      </c>
      <c r="AB5105" s="158" t="s">
        <v>6584</v>
      </c>
      <c r="AC5105" s="168" t="s">
        <v>3156</v>
      </c>
    </row>
    <row r="5106" spans="1:29" x14ac:dyDescent="0.3">
      <c r="A5106" s="156" t="s">
        <v>3394</v>
      </c>
      <c r="B5106" s="157">
        <v>3</v>
      </c>
      <c r="C5106" s="158" t="s">
        <v>1466</v>
      </c>
      <c r="D5106" s="158" t="s">
        <v>421</v>
      </c>
      <c r="E5106" s="156" t="s">
        <v>2722</v>
      </c>
      <c r="F5106" s="159" t="s">
        <v>8558</v>
      </c>
      <c r="G5106" s="158" t="s">
        <v>455</v>
      </c>
      <c r="H5106" s="160">
        <v>45601</v>
      </c>
      <c r="I5106" s="160">
        <v>45958</v>
      </c>
      <c r="J5106" s="161" t="s">
        <v>6707</v>
      </c>
      <c r="K5106" s="162"/>
      <c r="L5106" s="163" t="s">
        <v>6583</v>
      </c>
      <c r="M5106" s="171">
        <v>0</v>
      </c>
      <c r="N5106" s="164">
        <v>180</v>
      </c>
      <c r="O5106" s="162" t="s">
        <v>7821</v>
      </c>
      <c r="P5106" s="160">
        <v>45958</v>
      </c>
      <c r="Q5106" s="162" t="s">
        <v>7820</v>
      </c>
      <c r="R5106" s="164">
        <v>180</v>
      </c>
      <c r="S5106" s="163" t="s">
        <v>5656</v>
      </c>
      <c r="T5106" s="163"/>
      <c r="U5106" s="161" t="s">
        <v>10</v>
      </c>
      <c r="V5106" s="161" t="s">
        <v>11</v>
      </c>
      <c r="W5106" s="161" t="s">
        <v>12</v>
      </c>
      <c r="X5106" s="161" t="s">
        <v>13</v>
      </c>
      <c r="Y5106" s="169">
        <v>6281</v>
      </c>
      <c r="Z5106" s="169">
        <v>9021101</v>
      </c>
      <c r="AA5106" s="166">
        <v>5.311301268810859E-3</v>
      </c>
      <c r="AB5106" s="158" t="s">
        <v>6584</v>
      </c>
      <c r="AC5106" s="168" t="s">
        <v>3156</v>
      </c>
    </row>
    <row r="5107" spans="1:29" x14ac:dyDescent="0.3">
      <c r="A5107" s="156" t="s">
        <v>3394</v>
      </c>
      <c r="B5107" s="157">
        <v>3</v>
      </c>
      <c r="C5107" s="158" t="s">
        <v>1466</v>
      </c>
      <c r="D5107" s="158" t="s">
        <v>421</v>
      </c>
      <c r="E5107" s="156" t="s">
        <v>2722</v>
      </c>
      <c r="F5107" s="159" t="s">
        <v>8558</v>
      </c>
      <c r="G5107" s="156" t="s">
        <v>455</v>
      </c>
      <c r="H5107" s="160">
        <v>45601</v>
      </c>
      <c r="I5107" s="160">
        <v>45996</v>
      </c>
      <c r="J5107" s="161" t="s">
        <v>6707</v>
      </c>
      <c r="K5107" s="162"/>
      <c r="L5107" s="163" t="s">
        <v>6583</v>
      </c>
      <c r="M5107" s="171">
        <v>0</v>
      </c>
      <c r="N5107" s="164">
        <v>900</v>
      </c>
      <c r="O5107" s="162" t="s">
        <v>8148</v>
      </c>
      <c r="P5107" s="160">
        <v>45996</v>
      </c>
      <c r="Q5107" s="162" t="s">
        <v>8149</v>
      </c>
      <c r="R5107" s="164">
        <v>900</v>
      </c>
      <c r="S5107" s="162" t="s">
        <v>5656</v>
      </c>
      <c r="T5107" s="163"/>
      <c r="U5107" s="161" t="s">
        <v>10</v>
      </c>
      <c r="V5107" s="161" t="s">
        <v>11</v>
      </c>
      <c r="W5107" s="161" t="s">
        <v>12</v>
      </c>
      <c r="X5107" s="161" t="s">
        <v>13</v>
      </c>
      <c r="Y5107" s="169">
        <v>6281</v>
      </c>
      <c r="Z5107" s="169">
        <v>9021101</v>
      </c>
      <c r="AA5107" s="166">
        <v>2.6556506344054293E-2</v>
      </c>
      <c r="AB5107" s="158" t="s">
        <v>6584</v>
      </c>
      <c r="AC5107" s="168" t="s">
        <v>3156</v>
      </c>
    </row>
    <row r="5108" spans="1:29" x14ac:dyDescent="0.3">
      <c r="A5108" s="156" t="s">
        <v>3394</v>
      </c>
      <c r="B5108" s="157">
        <v>3</v>
      </c>
      <c r="C5108" s="158" t="s">
        <v>1466</v>
      </c>
      <c r="D5108" s="158" t="s">
        <v>421</v>
      </c>
      <c r="E5108" s="156" t="s">
        <v>2722</v>
      </c>
      <c r="F5108" s="159" t="s">
        <v>8558</v>
      </c>
      <c r="G5108" s="158" t="s">
        <v>455</v>
      </c>
      <c r="H5108" s="160">
        <v>45601</v>
      </c>
      <c r="I5108" s="160">
        <v>46013</v>
      </c>
      <c r="J5108" s="161" t="s">
        <v>6707</v>
      </c>
      <c r="K5108" s="162" t="s">
        <v>6582</v>
      </c>
      <c r="L5108" s="163" t="s">
        <v>6583</v>
      </c>
      <c r="M5108" s="171">
        <v>0</v>
      </c>
      <c r="N5108" s="164">
        <v>180</v>
      </c>
      <c r="O5108" s="162" t="s">
        <v>8150</v>
      </c>
      <c r="P5108" s="160">
        <v>46013</v>
      </c>
      <c r="Q5108" s="162" t="s">
        <v>8151</v>
      </c>
      <c r="R5108" s="164">
        <v>180</v>
      </c>
      <c r="S5108" s="163" t="s">
        <v>5656</v>
      </c>
      <c r="T5108" s="163"/>
      <c r="U5108" s="161" t="s">
        <v>10</v>
      </c>
      <c r="V5108" s="161" t="s">
        <v>11</v>
      </c>
      <c r="W5108" s="161" t="s">
        <v>12</v>
      </c>
      <c r="X5108" s="161" t="s">
        <v>13</v>
      </c>
      <c r="Y5108" s="169">
        <v>6281</v>
      </c>
      <c r="Z5108" s="169">
        <v>9021101</v>
      </c>
      <c r="AA5108" s="166">
        <v>5.311301268810859E-3</v>
      </c>
      <c r="AB5108" s="167" t="s">
        <v>6584</v>
      </c>
      <c r="AC5108" s="168" t="s">
        <v>3156</v>
      </c>
    </row>
    <row r="5109" spans="1:29" x14ac:dyDescent="0.3">
      <c r="A5109" s="156" t="s">
        <v>3473</v>
      </c>
      <c r="B5109" s="157">
        <v>3</v>
      </c>
      <c r="C5109" s="158" t="s">
        <v>1466</v>
      </c>
      <c r="D5109" s="158" t="s">
        <v>412</v>
      </c>
      <c r="E5109" s="156" t="s">
        <v>2722</v>
      </c>
      <c r="F5109" s="159" t="s">
        <v>8558</v>
      </c>
      <c r="G5109" s="158" t="s">
        <v>455</v>
      </c>
      <c r="H5109" s="160">
        <v>45601</v>
      </c>
      <c r="I5109" s="160">
        <v>45709</v>
      </c>
      <c r="J5109" s="161" t="s">
        <v>6174</v>
      </c>
      <c r="K5109" s="162"/>
      <c r="L5109" s="163" t="s">
        <v>6586</v>
      </c>
      <c r="M5109" s="171">
        <v>0</v>
      </c>
      <c r="N5109" s="164">
        <v>3780</v>
      </c>
      <c r="O5109" s="162" t="s">
        <v>7197</v>
      </c>
      <c r="P5109" s="160">
        <v>45709</v>
      </c>
      <c r="Q5109" s="162" t="s">
        <v>7187</v>
      </c>
      <c r="R5109" s="164">
        <v>3780</v>
      </c>
      <c r="S5109" s="163" t="s">
        <v>5657</v>
      </c>
      <c r="T5109" s="163"/>
      <c r="U5109" s="161" t="s">
        <v>10</v>
      </c>
      <c r="V5109" s="161" t="s">
        <v>11</v>
      </c>
      <c r="W5109" s="161" t="s">
        <v>12</v>
      </c>
      <c r="X5109" s="161" t="s">
        <v>13</v>
      </c>
      <c r="Y5109" s="169">
        <v>6281</v>
      </c>
      <c r="Z5109" s="169">
        <v>9041101</v>
      </c>
      <c r="AA5109" s="166">
        <v>0.11666666666666667</v>
      </c>
      <c r="AB5109" s="167" t="s">
        <v>6587</v>
      </c>
      <c r="AC5109" s="168" t="s">
        <v>3166</v>
      </c>
    </row>
    <row r="5110" spans="1:29" x14ac:dyDescent="0.3">
      <c r="A5110" s="156" t="s">
        <v>3473</v>
      </c>
      <c r="B5110" s="157">
        <v>3</v>
      </c>
      <c r="C5110" s="158" t="s">
        <v>1466</v>
      </c>
      <c r="D5110" s="158" t="s">
        <v>412</v>
      </c>
      <c r="E5110" s="156" t="s">
        <v>2722</v>
      </c>
      <c r="F5110" s="159" t="s">
        <v>8558</v>
      </c>
      <c r="G5110" s="159" t="s">
        <v>455</v>
      </c>
      <c r="H5110" s="160">
        <v>45601</v>
      </c>
      <c r="I5110" s="160">
        <v>45742</v>
      </c>
      <c r="J5110" s="161" t="s">
        <v>6174</v>
      </c>
      <c r="K5110" s="162"/>
      <c r="L5110" s="163" t="s">
        <v>6586</v>
      </c>
      <c r="M5110" s="171">
        <v>0</v>
      </c>
      <c r="N5110" s="164">
        <v>1310</v>
      </c>
      <c r="O5110" s="162" t="s">
        <v>7198</v>
      </c>
      <c r="P5110" s="160">
        <v>45742</v>
      </c>
      <c r="Q5110" s="162" t="s">
        <v>7189</v>
      </c>
      <c r="R5110" s="164">
        <v>1310</v>
      </c>
      <c r="S5110" s="162" t="s">
        <v>5657</v>
      </c>
      <c r="T5110" s="163"/>
      <c r="U5110" s="161" t="s">
        <v>10</v>
      </c>
      <c r="V5110" s="161" t="s">
        <v>11</v>
      </c>
      <c r="W5110" s="161" t="s">
        <v>12</v>
      </c>
      <c r="X5110" s="161" t="s">
        <v>13</v>
      </c>
      <c r="Y5110" s="165">
        <v>6281</v>
      </c>
      <c r="Z5110" s="165">
        <v>9041101</v>
      </c>
      <c r="AA5110" s="166">
        <v>4.0432098765432099E-2</v>
      </c>
      <c r="AB5110" s="159" t="s">
        <v>6587</v>
      </c>
      <c r="AC5110" s="168" t="s">
        <v>3166</v>
      </c>
    </row>
    <row r="5111" spans="1:29" x14ac:dyDescent="0.3">
      <c r="A5111" s="156" t="s">
        <v>3473</v>
      </c>
      <c r="B5111" s="157">
        <v>3</v>
      </c>
      <c r="C5111" s="158" t="s">
        <v>1466</v>
      </c>
      <c r="D5111" s="158" t="s">
        <v>412</v>
      </c>
      <c r="E5111" s="156" t="s">
        <v>2722</v>
      </c>
      <c r="F5111" s="159" t="s">
        <v>8558</v>
      </c>
      <c r="G5111" s="159" t="s">
        <v>455</v>
      </c>
      <c r="H5111" s="160">
        <v>45601</v>
      </c>
      <c r="I5111" s="160">
        <v>45742</v>
      </c>
      <c r="J5111" s="161" t="s">
        <v>6174</v>
      </c>
      <c r="K5111" s="162"/>
      <c r="L5111" s="163" t="s">
        <v>6586</v>
      </c>
      <c r="M5111" s="171">
        <v>0</v>
      </c>
      <c r="N5111" s="164">
        <v>3330</v>
      </c>
      <c r="O5111" s="162" t="s">
        <v>7199</v>
      </c>
      <c r="P5111" s="160">
        <v>45742</v>
      </c>
      <c r="Q5111" s="162" t="s">
        <v>7189</v>
      </c>
      <c r="R5111" s="164">
        <v>3330</v>
      </c>
      <c r="S5111" s="162" t="s">
        <v>5657</v>
      </c>
      <c r="T5111" s="163"/>
      <c r="U5111" s="161" t="s">
        <v>10</v>
      </c>
      <c r="V5111" s="161" t="s">
        <v>11</v>
      </c>
      <c r="W5111" s="161" t="s">
        <v>12</v>
      </c>
      <c r="X5111" s="161" t="s">
        <v>13</v>
      </c>
      <c r="Y5111" s="165">
        <v>6281</v>
      </c>
      <c r="Z5111" s="165">
        <v>9041101</v>
      </c>
      <c r="AA5111" s="166">
        <v>0.10277777777777777</v>
      </c>
      <c r="AB5111" s="159" t="s">
        <v>6587</v>
      </c>
      <c r="AC5111" s="168" t="s">
        <v>3166</v>
      </c>
    </row>
    <row r="5112" spans="1:29" x14ac:dyDescent="0.3">
      <c r="A5112" s="156" t="s">
        <v>3473</v>
      </c>
      <c r="B5112" s="157">
        <v>3</v>
      </c>
      <c r="C5112" s="158" t="s">
        <v>1466</v>
      </c>
      <c r="D5112" s="158" t="s">
        <v>412</v>
      </c>
      <c r="E5112" s="156" t="s">
        <v>2722</v>
      </c>
      <c r="F5112" s="159" t="s">
        <v>8558</v>
      </c>
      <c r="G5112" s="156" t="s">
        <v>455</v>
      </c>
      <c r="H5112" s="160">
        <v>45601</v>
      </c>
      <c r="I5112" s="160">
        <v>45749</v>
      </c>
      <c r="J5112" s="161" t="s">
        <v>6174</v>
      </c>
      <c r="K5112" s="162"/>
      <c r="L5112" s="163" t="s">
        <v>6586</v>
      </c>
      <c r="M5112" s="171">
        <v>0</v>
      </c>
      <c r="N5112" s="164">
        <v>2610</v>
      </c>
      <c r="O5112" s="162" t="s">
        <v>7200</v>
      </c>
      <c r="P5112" s="160">
        <v>45749</v>
      </c>
      <c r="Q5112" s="162" t="s">
        <v>7192</v>
      </c>
      <c r="R5112" s="164">
        <v>2610</v>
      </c>
      <c r="S5112" s="158" t="s">
        <v>5657</v>
      </c>
      <c r="T5112" s="163"/>
      <c r="U5112" s="161" t="s">
        <v>10</v>
      </c>
      <c r="V5112" s="161" t="s">
        <v>11</v>
      </c>
      <c r="W5112" s="161" t="s">
        <v>12</v>
      </c>
      <c r="X5112" s="161" t="s">
        <v>13</v>
      </c>
      <c r="Y5112" s="169">
        <v>6281</v>
      </c>
      <c r="Z5112" s="165">
        <v>9041101</v>
      </c>
      <c r="AA5112" s="166">
        <v>8.0555555555555561E-2</v>
      </c>
      <c r="AB5112" s="158" t="s">
        <v>6587</v>
      </c>
      <c r="AC5112" s="168" t="s">
        <v>3166</v>
      </c>
    </row>
    <row r="5113" spans="1:29" x14ac:dyDescent="0.3">
      <c r="A5113" s="156" t="s">
        <v>3473</v>
      </c>
      <c r="B5113" s="157">
        <v>3</v>
      </c>
      <c r="C5113" s="158" t="s">
        <v>1466</v>
      </c>
      <c r="D5113" s="163" t="s">
        <v>412</v>
      </c>
      <c r="E5113" s="156" t="s">
        <v>2722</v>
      </c>
      <c r="F5113" s="159" t="s">
        <v>8558</v>
      </c>
      <c r="G5113" s="156" t="s">
        <v>455</v>
      </c>
      <c r="H5113" s="160">
        <v>45601</v>
      </c>
      <c r="I5113" s="160">
        <v>45798</v>
      </c>
      <c r="J5113" s="161" t="s">
        <v>6174</v>
      </c>
      <c r="K5113" s="162"/>
      <c r="L5113" s="163" t="s">
        <v>6586</v>
      </c>
      <c r="M5113" s="171">
        <v>0</v>
      </c>
      <c r="N5113" s="164">
        <v>3690</v>
      </c>
      <c r="O5113" s="162" t="s">
        <v>7201</v>
      </c>
      <c r="P5113" s="160">
        <v>45798</v>
      </c>
      <c r="Q5113" s="162" t="s">
        <v>7194</v>
      </c>
      <c r="R5113" s="164">
        <v>3690</v>
      </c>
      <c r="S5113" s="162" t="s">
        <v>5657</v>
      </c>
      <c r="T5113" s="163"/>
      <c r="U5113" s="161" t="s">
        <v>10</v>
      </c>
      <c r="V5113" s="161" t="s">
        <v>11</v>
      </c>
      <c r="W5113" s="161" t="s">
        <v>12</v>
      </c>
      <c r="X5113" s="161" t="s">
        <v>13</v>
      </c>
      <c r="Y5113" s="169">
        <v>6281</v>
      </c>
      <c r="Z5113" s="169">
        <v>9041101</v>
      </c>
      <c r="AA5113" s="166">
        <v>0.11388888888888889</v>
      </c>
      <c r="AB5113" s="158" t="s">
        <v>6587</v>
      </c>
      <c r="AC5113" s="168" t="s">
        <v>3166</v>
      </c>
    </row>
    <row r="5114" spans="1:29" x14ac:dyDescent="0.3">
      <c r="A5114" s="156" t="s">
        <v>3473</v>
      </c>
      <c r="B5114" s="157">
        <v>3</v>
      </c>
      <c r="C5114" s="158" t="s">
        <v>1466</v>
      </c>
      <c r="D5114" s="158" t="s">
        <v>412</v>
      </c>
      <c r="E5114" s="156" t="s">
        <v>2722</v>
      </c>
      <c r="F5114" s="159" t="s">
        <v>8558</v>
      </c>
      <c r="G5114" s="158" t="s">
        <v>455</v>
      </c>
      <c r="H5114" s="160">
        <v>45601</v>
      </c>
      <c r="I5114" s="160">
        <v>45814</v>
      </c>
      <c r="J5114" s="161" t="s">
        <v>6174</v>
      </c>
      <c r="K5114" s="162"/>
      <c r="L5114" s="163" t="s">
        <v>6586</v>
      </c>
      <c r="M5114" s="171">
        <v>0</v>
      </c>
      <c r="N5114" s="164">
        <v>4500</v>
      </c>
      <c r="O5114" s="162" t="s">
        <v>7202</v>
      </c>
      <c r="P5114" s="160">
        <v>45814</v>
      </c>
      <c r="Q5114" s="162" t="s">
        <v>7196</v>
      </c>
      <c r="R5114" s="164">
        <v>4500</v>
      </c>
      <c r="S5114" s="163" t="s">
        <v>5657</v>
      </c>
      <c r="T5114" s="163"/>
      <c r="U5114" s="161" t="s">
        <v>10</v>
      </c>
      <c r="V5114" s="161" t="s">
        <v>11</v>
      </c>
      <c r="W5114" s="161" t="s">
        <v>12</v>
      </c>
      <c r="X5114" s="161" t="s">
        <v>13</v>
      </c>
      <c r="Y5114" s="165">
        <v>6281</v>
      </c>
      <c r="Z5114" s="165">
        <v>9041101</v>
      </c>
      <c r="AA5114" s="166">
        <v>0.1388888888888889</v>
      </c>
      <c r="AB5114" s="167" t="s">
        <v>6587</v>
      </c>
      <c r="AC5114" s="168" t="s">
        <v>3166</v>
      </c>
    </row>
    <row r="5115" spans="1:29" x14ac:dyDescent="0.3">
      <c r="A5115" s="156" t="s">
        <v>3473</v>
      </c>
      <c r="B5115" s="157">
        <v>3</v>
      </c>
      <c r="C5115" s="156" t="s">
        <v>1466</v>
      </c>
      <c r="D5115" s="156" t="s">
        <v>412</v>
      </c>
      <c r="E5115" s="156" t="s">
        <v>2722</v>
      </c>
      <c r="F5115" s="159" t="s">
        <v>8558</v>
      </c>
      <c r="G5115" s="156" t="s">
        <v>455</v>
      </c>
      <c r="H5115" s="160">
        <v>45601</v>
      </c>
      <c r="I5115" s="160">
        <v>45860</v>
      </c>
      <c r="J5115" s="161" t="s">
        <v>6174</v>
      </c>
      <c r="K5115" s="162"/>
      <c r="L5115" s="163" t="s">
        <v>6586</v>
      </c>
      <c r="M5115" s="171">
        <v>0</v>
      </c>
      <c r="N5115" s="164">
        <v>3960</v>
      </c>
      <c r="O5115" s="162" t="s">
        <v>7659</v>
      </c>
      <c r="P5115" s="160">
        <v>45860</v>
      </c>
      <c r="Q5115" s="162" t="s">
        <v>7656</v>
      </c>
      <c r="R5115" s="164">
        <v>3960</v>
      </c>
      <c r="S5115" s="158" t="s">
        <v>5657</v>
      </c>
      <c r="T5115" s="163"/>
      <c r="U5115" s="161" t="s">
        <v>10</v>
      </c>
      <c r="V5115" s="161" t="s">
        <v>11</v>
      </c>
      <c r="W5115" s="161" t="s">
        <v>12</v>
      </c>
      <c r="X5115" s="161" t="s">
        <v>13</v>
      </c>
      <c r="Y5115" s="169">
        <v>6281</v>
      </c>
      <c r="Z5115" s="169">
        <v>9041101</v>
      </c>
      <c r="AA5115" s="166">
        <v>0.12222222222222222</v>
      </c>
      <c r="AB5115" s="158" t="s">
        <v>6587</v>
      </c>
      <c r="AC5115" s="168" t="s">
        <v>3166</v>
      </c>
    </row>
    <row r="5116" spans="1:29" x14ac:dyDescent="0.3">
      <c r="A5116" s="156" t="s">
        <v>3473</v>
      </c>
      <c r="B5116" s="157">
        <v>3</v>
      </c>
      <c r="C5116" s="156" t="s">
        <v>1466</v>
      </c>
      <c r="D5116" s="158" t="s">
        <v>412</v>
      </c>
      <c r="E5116" s="156" t="s">
        <v>2722</v>
      </c>
      <c r="F5116" s="159" t="s">
        <v>8558</v>
      </c>
      <c r="G5116" s="156" t="s">
        <v>455</v>
      </c>
      <c r="H5116" s="160">
        <v>45601</v>
      </c>
      <c r="I5116" s="160">
        <v>45895</v>
      </c>
      <c r="J5116" s="161" t="s">
        <v>6707</v>
      </c>
      <c r="K5116" s="162"/>
      <c r="L5116" s="163" t="s">
        <v>6586</v>
      </c>
      <c r="M5116" s="171">
        <v>0</v>
      </c>
      <c r="N5116" s="164">
        <v>5130</v>
      </c>
      <c r="O5116" s="162" t="s">
        <v>7660</v>
      </c>
      <c r="P5116" s="160">
        <v>45895</v>
      </c>
      <c r="Q5116" s="162" t="s">
        <v>7658</v>
      </c>
      <c r="R5116" s="164">
        <v>5130</v>
      </c>
      <c r="S5116" s="162" t="s">
        <v>5657</v>
      </c>
      <c r="T5116" s="163"/>
      <c r="U5116" s="161" t="s">
        <v>10</v>
      </c>
      <c r="V5116" s="161" t="s">
        <v>11</v>
      </c>
      <c r="W5116" s="161" t="s">
        <v>12</v>
      </c>
      <c r="X5116" s="161" t="s">
        <v>13</v>
      </c>
      <c r="Y5116" s="169">
        <v>6281</v>
      </c>
      <c r="Z5116" s="169">
        <v>9041101</v>
      </c>
      <c r="AA5116" s="166">
        <v>0.15833333333333333</v>
      </c>
      <c r="AB5116" s="158" t="s">
        <v>6587</v>
      </c>
      <c r="AC5116" s="168" t="s">
        <v>3166</v>
      </c>
    </row>
    <row r="5117" spans="1:29" x14ac:dyDescent="0.3">
      <c r="A5117" s="156" t="s">
        <v>3473</v>
      </c>
      <c r="B5117" s="157">
        <v>3</v>
      </c>
      <c r="C5117" s="158" t="s">
        <v>1466</v>
      </c>
      <c r="D5117" s="158" t="s">
        <v>412</v>
      </c>
      <c r="E5117" s="156" t="s">
        <v>2722</v>
      </c>
      <c r="F5117" s="159" t="s">
        <v>8558</v>
      </c>
      <c r="G5117" s="158" t="s">
        <v>455</v>
      </c>
      <c r="H5117" s="160">
        <v>45601</v>
      </c>
      <c r="I5117" s="160">
        <v>45958</v>
      </c>
      <c r="J5117" s="161" t="s">
        <v>6707</v>
      </c>
      <c r="K5117" s="162"/>
      <c r="L5117" s="158" t="s">
        <v>6586</v>
      </c>
      <c r="M5117" s="171">
        <v>0</v>
      </c>
      <c r="N5117" s="164">
        <v>2970</v>
      </c>
      <c r="O5117" s="162" t="s">
        <v>7822</v>
      </c>
      <c r="P5117" s="160">
        <v>45958</v>
      </c>
      <c r="Q5117" s="162" t="s">
        <v>7820</v>
      </c>
      <c r="R5117" s="164">
        <v>2970</v>
      </c>
      <c r="S5117" s="163" t="s">
        <v>5657</v>
      </c>
      <c r="T5117" s="163"/>
      <c r="U5117" s="161" t="s">
        <v>10</v>
      </c>
      <c r="V5117" s="161" t="s">
        <v>11</v>
      </c>
      <c r="W5117" s="161" t="s">
        <v>12</v>
      </c>
      <c r="X5117" s="161" t="s">
        <v>13</v>
      </c>
      <c r="Y5117" s="169">
        <v>6281</v>
      </c>
      <c r="Z5117" s="169">
        <v>9041101</v>
      </c>
      <c r="AA5117" s="166">
        <v>9.166666666666666E-2</v>
      </c>
      <c r="AB5117" s="167" t="s">
        <v>6587</v>
      </c>
      <c r="AC5117" s="168" t="s">
        <v>3166</v>
      </c>
    </row>
    <row r="5118" spans="1:29" x14ac:dyDescent="0.3">
      <c r="A5118" s="156" t="s">
        <v>3473</v>
      </c>
      <c r="B5118" s="157">
        <v>3</v>
      </c>
      <c r="C5118" s="158" t="s">
        <v>1466</v>
      </c>
      <c r="D5118" s="158" t="s">
        <v>412</v>
      </c>
      <c r="E5118" s="156" t="s">
        <v>2722</v>
      </c>
      <c r="F5118" s="159" t="s">
        <v>8558</v>
      </c>
      <c r="G5118" s="158" t="s">
        <v>455</v>
      </c>
      <c r="H5118" s="160">
        <v>45601</v>
      </c>
      <c r="I5118" s="160">
        <v>45958</v>
      </c>
      <c r="J5118" s="161" t="s">
        <v>6707</v>
      </c>
      <c r="K5118" s="162"/>
      <c r="L5118" s="158" t="s">
        <v>6586</v>
      </c>
      <c r="M5118" s="171">
        <v>0</v>
      </c>
      <c r="N5118" s="164">
        <v>360</v>
      </c>
      <c r="O5118" s="162" t="s">
        <v>7823</v>
      </c>
      <c r="P5118" s="160">
        <v>45958</v>
      </c>
      <c r="Q5118" s="162" t="s">
        <v>7820</v>
      </c>
      <c r="R5118" s="164">
        <v>360</v>
      </c>
      <c r="S5118" s="163" t="s">
        <v>5657</v>
      </c>
      <c r="T5118" s="163"/>
      <c r="U5118" s="161" t="s">
        <v>10</v>
      </c>
      <c r="V5118" s="161" t="s">
        <v>11</v>
      </c>
      <c r="W5118" s="161" t="s">
        <v>12</v>
      </c>
      <c r="X5118" s="161" t="s">
        <v>13</v>
      </c>
      <c r="Y5118" s="169">
        <v>6281</v>
      </c>
      <c r="Z5118" s="169">
        <v>9041101</v>
      </c>
      <c r="AA5118" s="166">
        <v>1.1111111111111112E-2</v>
      </c>
      <c r="AB5118" s="167" t="s">
        <v>6587</v>
      </c>
      <c r="AC5118" s="168" t="s">
        <v>3166</v>
      </c>
    </row>
    <row r="5119" spans="1:29" x14ac:dyDescent="0.3">
      <c r="A5119" s="156" t="s">
        <v>3473</v>
      </c>
      <c r="B5119" s="157">
        <v>3</v>
      </c>
      <c r="C5119" s="158" t="s">
        <v>1466</v>
      </c>
      <c r="D5119" s="158" t="s">
        <v>412</v>
      </c>
      <c r="E5119" s="156" t="s">
        <v>2722</v>
      </c>
      <c r="F5119" s="159" t="s">
        <v>8558</v>
      </c>
      <c r="G5119" s="158" t="s">
        <v>455</v>
      </c>
      <c r="H5119" s="160">
        <v>45601</v>
      </c>
      <c r="I5119" s="160">
        <v>46945</v>
      </c>
      <c r="J5119" s="161" t="s">
        <v>6707</v>
      </c>
      <c r="K5119" s="162" t="s">
        <v>6585</v>
      </c>
      <c r="L5119" s="158" t="s">
        <v>6586</v>
      </c>
      <c r="M5119" s="171">
        <v>760</v>
      </c>
      <c r="N5119" s="164">
        <v>760</v>
      </c>
      <c r="O5119" s="162"/>
      <c r="P5119" s="160"/>
      <c r="Q5119" s="162"/>
      <c r="R5119" s="164">
        <v>0</v>
      </c>
      <c r="S5119" s="163" t="s">
        <v>5657</v>
      </c>
      <c r="T5119" s="163"/>
      <c r="U5119" s="161" t="s">
        <v>10</v>
      </c>
      <c r="V5119" s="161" t="s">
        <v>11</v>
      </c>
      <c r="W5119" s="161" t="s">
        <v>12</v>
      </c>
      <c r="X5119" s="161" t="s">
        <v>13</v>
      </c>
      <c r="Y5119" s="169">
        <v>6281</v>
      </c>
      <c r="Z5119" s="169">
        <v>9041101</v>
      </c>
      <c r="AA5119" s="166">
        <v>0</v>
      </c>
      <c r="AB5119" s="167" t="s">
        <v>6587</v>
      </c>
      <c r="AC5119" s="168" t="s">
        <v>3166</v>
      </c>
    </row>
    <row r="5120" spans="1:29" x14ac:dyDescent="0.3">
      <c r="A5120" s="156" t="s">
        <v>3962</v>
      </c>
      <c r="B5120" s="157">
        <v>4</v>
      </c>
      <c r="C5120" s="158" t="s">
        <v>1466</v>
      </c>
      <c r="D5120" s="158" t="s">
        <v>135</v>
      </c>
      <c r="E5120" s="156" t="s">
        <v>2722</v>
      </c>
      <c r="F5120" s="159" t="s">
        <v>8558</v>
      </c>
      <c r="G5120" s="158" t="s">
        <v>455</v>
      </c>
      <c r="H5120" s="160">
        <v>45601</v>
      </c>
      <c r="I5120" s="160">
        <v>45709</v>
      </c>
      <c r="J5120" s="161" t="s">
        <v>6174</v>
      </c>
      <c r="K5120" s="162"/>
      <c r="L5120" s="158" t="s">
        <v>6589</v>
      </c>
      <c r="M5120" s="171">
        <v>0</v>
      </c>
      <c r="N5120" s="164">
        <v>4950</v>
      </c>
      <c r="O5120" s="162" t="s">
        <v>7203</v>
      </c>
      <c r="P5120" s="160">
        <v>45709</v>
      </c>
      <c r="Q5120" s="162" t="s">
        <v>7187</v>
      </c>
      <c r="R5120" s="164">
        <v>4950</v>
      </c>
      <c r="S5120" s="163" t="s">
        <v>5858</v>
      </c>
      <c r="T5120" s="163"/>
      <c r="U5120" s="161" t="s">
        <v>10</v>
      </c>
      <c r="V5120" s="161" t="s">
        <v>11</v>
      </c>
      <c r="W5120" s="161" t="s">
        <v>12</v>
      </c>
      <c r="X5120" s="161" t="s">
        <v>13</v>
      </c>
      <c r="Y5120" s="169">
        <v>6281</v>
      </c>
      <c r="Z5120" s="169">
        <v>9201101</v>
      </c>
      <c r="AA5120" s="166">
        <v>0.14046538024971622</v>
      </c>
      <c r="AB5120" s="167" t="s">
        <v>6590</v>
      </c>
      <c r="AC5120" s="168" t="s">
        <v>3232</v>
      </c>
    </row>
    <row r="5121" spans="1:29" x14ac:dyDescent="0.3">
      <c r="A5121" s="156" t="s">
        <v>3962</v>
      </c>
      <c r="B5121" s="157">
        <v>4</v>
      </c>
      <c r="C5121" s="158" t="s">
        <v>1466</v>
      </c>
      <c r="D5121" s="158" t="s">
        <v>135</v>
      </c>
      <c r="E5121" s="156" t="s">
        <v>2722</v>
      </c>
      <c r="F5121" s="159" t="s">
        <v>8558</v>
      </c>
      <c r="G5121" s="158" t="s">
        <v>455</v>
      </c>
      <c r="H5121" s="160">
        <v>45601</v>
      </c>
      <c r="I5121" s="160">
        <v>45742</v>
      </c>
      <c r="J5121" s="161" t="s">
        <v>6174</v>
      </c>
      <c r="K5121" s="162"/>
      <c r="L5121" s="158" t="s">
        <v>6589</v>
      </c>
      <c r="M5121" s="171">
        <v>0</v>
      </c>
      <c r="N5121" s="164">
        <v>1850</v>
      </c>
      <c r="O5121" s="162" t="s">
        <v>7204</v>
      </c>
      <c r="P5121" s="160">
        <v>45742</v>
      </c>
      <c r="Q5121" s="162" t="s">
        <v>7189</v>
      </c>
      <c r="R5121" s="164">
        <v>1850</v>
      </c>
      <c r="S5121" s="163" t="s">
        <v>5858</v>
      </c>
      <c r="T5121" s="163"/>
      <c r="U5121" s="161" t="s">
        <v>10</v>
      </c>
      <c r="V5121" s="161" t="s">
        <v>11</v>
      </c>
      <c r="W5121" s="161" t="s">
        <v>12</v>
      </c>
      <c r="X5121" s="161" t="s">
        <v>13</v>
      </c>
      <c r="Y5121" s="169">
        <v>6281</v>
      </c>
      <c r="Z5121" s="169">
        <v>9201101</v>
      </c>
      <c r="AA5121" s="166">
        <v>5.2497162315550509E-2</v>
      </c>
      <c r="AB5121" s="167" t="s">
        <v>6590</v>
      </c>
      <c r="AC5121" s="168" t="s">
        <v>3232</v>
      </c>
    </row>
    <row r="5122" spans="1:29" x14ac:dyDescent="0.3">
      <c r="A5122" s="156" t="s">
        <v>3962</v>
      </c>
      <c r="B5122" s="157">
        <v>4</v>
      </c>
      <c r="C5122" s="158" t="s">
        <v>1466</v>
      </c>
      <c r="D5122" s="158" t="s">
        <v>135</v>
      </c>
      <c r="E5122" s="156" t="s">
        <v>2722</v>
      </c>
      <c r="F5122" s="159" t="s">
        <v>8558</v>
      </c>
      <c r="G5122" s="158" t="s">
        <v>455</v>
      </c>
      <c r="H5122" s="160">
        <v>45601</v>
      </c>
      <c r="I5122" s="160">
        <v>45742</v>
      </c>
      <c r="J5122" s="161" t="s">
        <v>6174</v>
      </c>
      <c r="K5122" s="162"/>
      <c r="L5122" s="158" t="s">
        <v>6589</v>
      </c>
      <c r="M5122" s="171">
        <v>0</v>
      </c>
      <c r="N5122" s="164">
        <v>5310</v>
      </c>
      <c r="O5122" s="162" t="s">
        <v>7205</v>
      </c>
      <c r="P5122" s="160">
        <v>45742</v>
      </c>
      <c r="Q5122" s="162" t="s">
        <v>7189</v>
      </c>
      <c r="R5122" s="164">
        <v>5310</v>
      </c>
      <c r="S5122" s="163" t="s">
        <v>5858</v>
      </c>
      <c r="T5122" s="163"/>
      <c r="U5122" s="161" t="s">
        <v>10</v>
      </c>
      <c r="V5122" s="161" t="s">
        <v>11</v>
      </c>
      <c r="W5122" s="161" t="s">
        <v>12</v>
      </c>
      <c r="X5122" s="161" t="s">
        <v>13</v>
      </c>
      <c r="Y5122" s="169">
        <v>6281</v>
      </c>
      <c r="Z5122" s="169">
        <v>9201101</v>
      </c>
      <c r="AA5122" s="166">
        <v>0.1506810442678774</v>
      </c>
      <c r="AB5122" s="167" t="s">
        <v>6590</v>
      </c>
      <c r="AC5122" s="168" t="s">
        <v>3232</v>
      </c>
    </row>
    <row r="5123" spans="1:29" x14ac:dyDescent="0.3">
      <c r="A5123" s="156" t="s">
        <v>3962</v>
      </c>
      <c r="B5123" s="157">
        <v>4</v>
      </c>
      <c r="C5123" s="158" t="s">
        <v>1466</v>
      </c>
      <c r="D5123" s="156" t="s">
        <v>135</v>
      </c>
      <c r="E5123" s="156" t="s">
        <v>2722</v>
      </c>
      <c r="F5123" s="159" t="s">
        <v>8558</v>
      </c>
      <c r="G5123" s="156" t="s">
        <v>455</v>
      </c>
      <c r="H5123" s="160">
        <v>45601</v>
      </c>
      <c r="I5123" s="160">
        <v>45749</v>
      </c>
      <c r="J5123" s="161" t="s">
        <v>6174</v>
      </c>
      <c r="K5123" s="162"/>
      <c r="L5123" s="163" t="s">
        <v>6589</v>
      </c>
      <c r="M5123" s="171">
        <v>0</v>
      </c>
      <c r="N5123" s="164">
        <v>4230</v>
      </c>
      <c r="O5123" s="162" t="s">
        <v>7206</v>
      </c>
      <c r="P5123" s="160">
        <v>45749</v>
      </c>
      <c r="Q5123" s="162" t="s">
        <v>7192</v>
      </c>
      <c r="R5123" s="164">
        <v>4230</v>
      </c>
      <c r="S5123" s="162" t="s">
        <v>5858</v>
      </c>
      <c r="T5123" s="163"/>
      <c r="U5123" s="161" t="s">
        <v>10</v>
      </c>
      <c r="V5123" s="161" t="s">
        <v>11</v>
      </c>
      <c r="W5123" s="161" t="s">
        <v>12</v>
      </c>
      <c r="X5123" s="161" t="s">
        <v>13</v>
      </c>
      <c r="Y5123" s="169">
        <v>6281</v>
      </c>
      <c r="Z5123" s="169">
        <v>9201101</v>
      </c>
      <c r="AA5123" s="166">
        <v>0.12003405221339387</v>
      </c>
      <c r="AB5123" s="158" t="s">
        <v>6590</v>
      </c>
      <c r="AC5123" s="168" t="s">
        <v>3232</v>
      </c>
    </row>
    <row r="5124" spans="1:29" x14ac:dyDescent="0.3">
      <c r="A5124" s="156" t="s">
        <v>3962</v>
      </c>
      <c r="B5124" s="157">
        <v>4</v>
      </c>
      <c r="C5124" s="158" t="s">
        <v>1466</v>
      </c>
      <c r="D5124" s="156" t="s">
        <v>135</v>
      </c>
      <c r="E5124" s="156" t="s">
        <v>2722</v>
      </c>
      <c r="F5124" s="159" t="s">
        <v>8558</v>
      </c>
      <c r="G5124" s="156" t="s">
        <v>455</v>
      </c>
      <c r="H5124" s="160">
        <v>45601</v>
      </c>
      <c r="I5124" s="160">
        <v>45798</v>
      </c>
      <c r="J5124" s="161" t="s">
        <v>6174</v>
      </c>
      <c r="K5124" s="162"/>
      <c r="L5124" s="163" t="s">
        <v>6589</v>
      </c>
      <c r="M5124" s="171">
        <v>0</v>
      </c>
      <c r="N5124" s="164">
        <v>3960</v>
      </c>
      <c r="O5124" s="162" t="s">
        <v>7207</v>
      </c>
      <c r="P5124" s="160">
        <v>45798</v>
      </c>
      <c r="Q5124" s="162" t="s">
        <v>7194</v>
      </c>
      <c r="R5124" s="164">
        <v>3960</v>
      </c>
      <c r="S5124" s="163" t="s">
        <v>5858</v>
      </c>
      <c r="T5124" s="163"/>
      <c r="U5124" s="161" t="s">
        <v>10</v>
      </c>
      <c r="V5124" s="161" t="s">
        <v>11</v>
      </c>
      <c r="W5124" s="161" t="s">
        <v>12</v>
      </c>
      <c r="X5124" s="161" t="s">
        <v>13</v>
      </c>
      <c r="Y5124" s="169">
        <v>6281</v>
      </c>
      <c r="Z5124" s="169">
        <v>9201101</v>
      </c>
      <c r="AA5124" s="166">
        <v>0.11237230419977298</v>
      </c>
      <c r="AB5124" s="167" t="s">
        <v>6590</v>
      </c>
      <c r="AC5124" s="168" t="s">
        <v>3232</v>
      </c>
    </row>
    <row r="5125" spans="1:29" x14ac:dyDescent="0.3">
      <c r="A5125" s="156" t="s">
        <v>3962</v>
      </c>
      <c r="B5125" s="157">
        <v>4</v>
      </c>
      <c r="C5125" s="156" t="s">
        <v>1466</v>
      </c>
      <c r="D5125" s="158" t="s">
        <v>135</v>
      </c>
      <c r="E5125" s="156" t="s">
        <v>2722</v>
      </c>
      <c r="F5125" s="159" t="s">
        <v>8558</v>
      </c>
      <c r="G5125" s="158" t="s">
        <v>455</v>
      </c>
      <c r="H5125" s="160">
        <v>45601</v>
      </c>
      <c r="I5125" s="160">
        <v>45814</v>
      </c>
      <c r="J5125" s="161" t="s">
        <v>6174</v>
      </c>
      <c r="K5125" s="162"/>
      <c r="L5125" s="158" t="s">
        <v>6589</v>
      </c>
      <c r="M5125" s="171">
        <v>0</v>
      </c>
      <c r="N5125" s="164">
        <v>4680</v>
      </c>
      <c r="O5125" s="162" t="s">
        <v>7208</v>
      </c>
      <c r="P5125" s="160">
        <v>45814</v>
      </c>
      <c r="Q5125" s="162" t="s">
        <v>7196</v>
      </c>
      <c r="R5125" s="171">
        <v>4680</v>
      </c>
      <c r="S5125" s="158" t="s">
        <v>5858</v>
      </c>
      <c r="T5125" s="163"/>
      <c r="U5125" s="161" t="s">
        <v>10</v>
      </c>
      <c r="V5125" s="161" t="s">
        <v>11</v>
      </c>
      <c r="W5125" s="161" t="s">
        <v>12</v>
      </c>
      <c r="X5125" s="161" t="s">
        <v>13</v>
      </c>
      <c r="Y5125" s="169">
        <v>6281</v>
      </c>
      <c r="Z5125" s="169">
        <v>9201101</v>
      </c>
      <c r="AA5125" s="166">
        <v>0.13280363223609534</v>
      </c>
      <c r="AB5125" s="158" t="s">
        <v>6590</v>
      </c>
      <c r="AC5125" s="168" t="s">
        <v>3232</v>
      </c>
    </row>
    <row r="5126" spans="1:29" x14ac:dyDescent="0.3">
      <c r="A5126" s="156" t="s">
        <v>3962</v>
      </c>
      <c r="B5126" s="157">
        <v>4</v>
      </c>
      <c r="C5126" s="158" t="s">
        <v>1466</v>
      </c>
      <c r="D5126" s="156" t="s">
        <v>135</v>
      </c>
      <c r="E5126" s="156" t="s">
        <v>2722</v>
      </c>
      <c r="F5126" s="159" t="s">
        <v>8558</v>
      </c>
      <c r="G5126" s="156" t="s">
        <v>455</v>
      </c>
      <c r="H5126" s="160">
        <v>45601</v>
      </c>
      <c r="I5126" s="160">
        <v>45860</v>
      </c>
      <c r="J5126" s="161" t="s">
        <v>6174</v>
      </c>
      <c r="K5126" s="162"/>
      <c r="L5126" s="163" t="s">
        <v>6589</v>
      </c>
      <c r="M5126" s="171">
        <v>0</v>
      </c>
      <c r="N5126" s="164">
        <v>5580</v>
      </c>
      <c r="O5126" s="162" t="s">
        <v>7661</v>
      </c>
      <c r="P5126" s="160">
        <v>45860</v>
      </c>
      <c r="Q5126" s="162" t="s">
        <v>7656</v>
      </c>
      <c r="R5126" s="164">
        <v>5580</v>
      </c>
      <c r="S5126" s="163" t="s">
        <v>5858</v>
      </c>
      <c r="T5126" s="163"/>
      <c r="U5126" s="161" t="s">
        <v>10</v>
      </c>
      <c r="V5126" s="161" t="s">
        <v>11</v>
      </c>
      <c r="W5126" s="161" t="s">
        <v>12</v>
      </c>
      <c r="X5126" s="161" t="s">
        <v>13</v>
      </c>
      <c r="Y5126" s="169">
        <v>6281</v>
      </c>
      <c r="Z5126" s="169">
        <v>9201101</v>
      </c>
      <c r="AA5126" s="166">
        <v>0.15834279228149831</v>
      </c>
      <c r="AB5126" s="156" t="s">
        <v>6590</v>
      </c>
      <c r="AC5126" s="168" t="s">
        <v>3232</v>
      </c>
    </row>
    <row r="5127" spans="1:29" x14ac:dyDescent="0.3">
      <c r="A5127" s="156" t="s">
        <v>3962</v>
      </c>
      <c r="B5127" s="157">
        <v>4</v>
      </c>
      <c r="C5127" s="158" t="s">
        <v>1466</v>
      </c>
      <c r="D5127" s="158" t="s">
        <v>135</v>
      </c>
      <c r="E5127" s="156" t="s">
        <v>2722</v>
      </c>
      <c r="F5127" s="159" t="s">
        <v>8558</v>
      </c>
      <c r="G5127" s="158" t="s">
        <v>455</v>
      </c>
      <c r="H5127" s="160">
        <v>45601</v>
      </c>
      <c r="I5127" s="160">
        <v>45895</v>
      </c>
      <c r="J5127" s="161" t="s">
        <v>6707</v>
      </c>
      <c r="K5127" s="162"/>
      <c r="L5127" s="163" t="s">
        <v>6589</v>
      </c>
      <c r="M5127" s="171">
        <v>0</v>
      </c>
      <c r="N5127" s="164">
        <v>3330</v>
      </c>
      <c r="O5127" s="162" t="s">
        <v>7662</v>
      </c>
      <c r="P5127" s="160">
        <v>45895</v>
      </c>
      <c r="Q5127" s="162" t="s">
        <v>7658</v>
      </c>
      <c r="R5127" s="164">
        <v>3330</v>
      </c>
      <c r="S5127" s="163" t="s">
        <v>5858</v>
      </c>
      <c r="T5127" s="163"/>
      <c r="U5127" s="161" t="s">
        <v>10</v>
      </c>
      <c r="V5127" s="161" t="s">
        <v>11</v>
      </c>
      <c r="W5127" s="161" t="s">
        <v>12</v>
      </c>
      <c r="X5127" s="161" t="s">
        <v>13</v>
      </c>
      <c r="Y5127" s="165">
        <v>6281</v>
      </c>
      <c r="Z5127" s="165">
        <v>9201101</v>
      </c>
      <c r="AA5127" s="166">
        <v>9.4494892167990924E-2</v>
      </c>
      <c r="AB5127" s="167" t="s">
        <v>6590</v>
      </c>
      <c r="AC5127" s="168" t="s">
        <v>3232</v>
      </c>
    </row>
    <row r="5128" spans="1:29" x14ac:dyDescent="0.3">
      <c r="A5128" s="156" t="s">
        <v>3962</v>
      </c>
      <c r="B5128" s="157">
        <v>4</v>
      </c>
      <c r="C5128" s="158" t="s">
        <v>1466</v>
      </c>
      <c r="D5128" s="158" t="s">
        <v>135</v>
      </c>
      <c r="E5128" s="156" t="s">
        <v>2722</v>
      </c>
      <c r="F5128" s="159" t="s">
        <v>8558</v>
      </c>
      <c r="G5128" s="158" t="s">
        <v>455</v>
      </c>
      <c r="H5128" s="160">
        <v>45601</v>
      </c>
      <c r="I5128" s="160">
        <v>45958</v>
      </c>
      <c r="J5128" s="161" t="s">
        <v>6707</v>
      </c>
      <c r="K5128" s="162"/>
      <c r="L5128" s="163" t="s">
        <v>6589</v>
      </c>
      <c r="M5128" s="171">
        <v>0</v>
      </c>
      <c r="N5128" s="164">
        <v>450</v>
      </c>
      <c r="O5128" s="162" t="s">
        <v>7824</v>
      </c>
      <c r="P5128" s="160">
        <v>45958</v>
      </c>
      <c r="Q5128" s="162" t="s">
        <v>7820</v>
      </c>
      <c r="R5128" s="164">
        <v>450</v>
      </c>
      <c r="S5128" s="163" t="s">
        <v>5858</v>
      </c>
      <c r="T5128" s="163"/>
      <c r="U5128" s="161" t="s">
        <v>10</v>
      </c>
      <c r="V5128" s="161" t="s">
        <v>11</v>
      </c>
      <c r="W5128" s="161" t="s">
        <v>12</v>
      </c>
      <c r="X5128" s="161" t="s">
        <v>13</v>
      </c>
      <c r="Y5128" s="165">
        <v>6281</v>
      </c>
      <c r="Z5128" s="165">
        <v>9201101</v>
      </c>
      <c r="AA5128" s="166">
        <v>1.2769580022701475E-2</v>
      </c>
      <c r="AB5128" s="167" t="s">
        <v>6590</v>
      </c>
      <c r="AC5128" s="168" t="s">
        <v>3232</v>
      </c>
    </row>
    <row r="5129" spans="1:29" x14ac:dyDescent="0.3">
      <c r="A5129" s="156" t="s">
        <v>3962</v>
      </c>
      <c r="B5129" s="157">
        <v>4</v>
      </c>
      <c r="C5129" s="158" t="s">
        <v>1466</v>
      </c>
      <c r="D5129" s="158" t="s">
        <v>135</v>
      </c>
      <c r="E5129" s="156" t="s">
        <v>2722</v>
      </c>
      <c r="F5129" s="159" t="s">
        <v>8558</v>
      </c>
      <c r="G5129" s="158" t="s">
        <v>455</v>
      </c>
      <c r="H5129" s="160">
        <v>45601</v>
      </c>
      <c r="I5129" s="160">
        <v>45980</v>
      </c>
      <c r="J5129" s="161" t="s">
        <v>6707</v>
      </c>
      <c r="K5129" s="162"/>
      <c r="L5129" s="163" t="s">
        <v>6589</v>
      </c>
      <c r="M5129" s="171">
        <v>0</v>
      </c>
      <c r="N5129" s="164">
        <v>180</v>
      </c>
      <c r="O5129" s="162" t="s">
        <v>7825</v>
      </c>
      <c r="P5129" s="160">
        <v>45980</v>
      </c>
      <c r="Q5129" s="162" t="s">
        <v>7826</v>
      </c>
      <c r="R5129" s="164">
        <v>180</v>
      </c>
      <c r="S5129" s="163" t="s">
        <v>5858</v>
      </c>
      <c r="T5129" s="163"/>
      <c r="U5129" s="161" t="s">
        <v>10</v>
      </c>
      <c r="V5129" s="161" t="s">
        <v>11</v>
      </c>
      <c r="W5129" s="161" t="s">
        <v>12</v>
      </c>
      <c r="X5129" s="161" t="s">
        <v>13</v>
      </c>
      <c r="Y5129" s="165">
        <v>6281</v>
      </c>
      <c r="Z5129" s="165">
        <v>9201101</v>
      </c>
      <c r="AA5129" s="166">
        <v>5.1078320090805901E-3</v>
      </c>
      <c r="AB5129" s="167" t="s">
        <v>6590</v>
      </c>
      <c r="AC5129" s="168" t="s">
        <v>3232</v>
      </c>
    </row>
    <row r="5130" spans="1:29" x14ac:dyDescent="0.3">
      <c r="A5130" s="156" t="s">
        <v>3962</v>
      </c>
      <c r="B5130" s="157">
        <v>4</v>
      </c>
      <c r="C5130" s="158" t="s">
        <v>1466</v>
      </c>
      <c r="D5130" s="158" t="s">
        <v>135</v>
      </c>
      <c r="E5130" s="156" t="s">
        <v>2722</v>
      </c>
      <c r="F5130" s="159" t="s">
        <v>8558</v>
      </c>
      <c r="G5130" s="158" t="s">
        <v>455</v>
      </c>
      <c r="H5130" s="160">
        <v>45601</v>
      </c>
      <c r="I5130" s="160">
        <v>45996</v>
      </c>
      <c r="J5130" s="161" t="s">
        <v>6707</v>
      </c>
      <c r="K5130" s="162" t="s">
        <v>6588</v>
      </c>
      <c r="L5130" s="163" t="s">
        <v>6589</v>
      </c>
      <c r="M5130" s="171">
        <v>0</v>
      </c>
      <c r="N5130" s="164">
        <v>720</v>
      </c>
      <c r="O5130" s="162" t="s">
        <v>8152</v>
      </c>
      <c r="P5130" s="160">
        <v>45996</v>
      </c>
      <c r="Q5130" s="162" t="s">
        <v>8149</v>
      </c>
      <c r="R5130" s="164">
        <v>720</v>
      </c>
      <c r="S5130" s="163" t="s">
        <v>5858</v>
      </c>
      <c r="T5130" s="163"/>
      <c r="U5130" s="161" t="s">
        <v>10</v>
      </c>
      <c r="V5130" s="161" t="s">
        <v>11</v>
      </c>
      <c r="W5130" s="161" t="s">
        <v>12</v>
      </c>
      <c r="X5130" s="161" t="s">
        <v>13</v>
      </c>
      <c r="Y5130" s="165">
        <v>6281</v>
      </c>
      <c r="Z5130" s="165">
        <v>9201101</v>
      </c>
      <c r="AA5130" s="166">
        <v>2.043132803632236E-2</v>
      </c>
      <c r="AB5130" s="167" t="s">
        <v>6590</v>
      </c>
      <c r="AC5130" s="168" t="s">
        <v>3232</v>
      </c>
    </row>
    <row r="5131" spans="1:29" x14ac:dyDescent="0.3">
      <c r="A5131" s="156" t="s">
        <v>3394</v>
      </c>
      <c r="B5131" s="157">
        <v>3</v>
      </c>
      <c r="C5131" s="158" t="s">
        <v>1466</v>
      </c>
      <c r="D5131" s="158" t="s">
        <v>421</v>
      </c>
      <c r="E5131" s="156" t="s">
        <v>2722</v>
      </c>
      <c r="F5131" s="159" t="s">
        <v>8558</v>
      </c>
      <c r="G5131" s="158" t="s">
        <v>455</v>
      </c>
      <c r="H5131" s="160">
        <v>45980</v>
      </c>
      <c r="I5131" s="160">
        <v>46120</v>
      </c>
      <c r="J5131" s="161" t="s">
        <v>6707</v>
      </c>
      <c r="K5131" s="162"/>
      <c r="L5131" s="163" t="s">
        <v>8153</v>
      </c>
      <c r="M5131" s="171">
        <v>0</v>
      </c>
      <c r="N5131" s="164">
        <v>360</v>
      </c>
      <c r="O5131" s="162" t="s">
        <v>8559</v>
      </c>
      <c r="P5131" s="160">
        <v>46120</v>
      </c>
      <c r="Q5131" s="162" t="s">
        <v>8154</v>
      </c>
      <c r="R5131" s="164">
        <v>360</v>
      </c>
      <c r="S5131" s="163" t="s">
        <v>5656</v>
      </c>
      <c r="T5131" s="163"/>
      <c r="U5131" s="161" t="s">
        <v>10</v>
      </c>
      <c r="V5131" s="161" t="s">
        <v>11</v>
      </c>
      <c r="W5131" s="161" t="s">
        <v>12</v>
      </c>
      <c r="X5131" s="161" t="s">
        <v>13</v>
      </c>
      <c r="Y5131" s="165">
        <v>6281</v>
      </c>
      <c r="Z5131" s="165">
        <v>9021101</v>
      </c>
      <c r="AA5131" s="166">
        <v>4.3010752688172046E-2</v>
      </c>
      <c r="AB5131" s="167" t="s">
        <v>7828</v>
      </c>
      <c r="AC5131" s="168" t="s">
        <v>3156</v>
      </c>
    </row>
    <row r="5132" spans="1:29" x14ac:dyDescent="0.3">
      <c r="A5132" s="156" t="s">
        <v>3394</v>
      </c>
      <c r="B5132" s="157">
        <v>3</v>
      </c>
      <c r="C5132" s="158" t="s">
        <v>1466</v>
      </c>
      <c r="D5132" s="158" t="s">
        <v>421</v>
      </c>
      <c r="E5132" s="156" t="s">
        <v>2722</v>
      </c>
      <c r="F5132" s="159" t="s">
        <v>8558</v>
      </c>
      <c r="G5132" s="158" t="s">
        <v>455</v>
      </c>
      <c r="H5132" s="160">
        <v>45980</v>
      </c>
      <c r="I5132" s="160">
        <v>46120</v>
      </c>
      <c r="J5132" s="161" t="s">
        <v>6707</v>
      </c>
      <c r="K5132" s="162"/>
      <c r="L5132" s="163" t="s">
        <v>8153</v>
      </c>
      <c r="M5132" s="171">
        <v>0</v>
      </c>
      <c r="N5132" s="164">
        <v>180</v>
      </c>
      <c r="O5132" s="162" t="s">
        <v>8155</v>
      </c>
      <c r="P5132" s="160">
        <v>46120</v>
      </c>
      <c r="Q5132" s="162" t="s">
        <v>8154</v>
      </c>
      <c r="R5132" s="164">
        <v>180</v>
      </c>
      <c r="S5132" s="163" t="s">
        <v>5656</v>
      </c>
      <c r="T5132" s="163"/>
      <c r="U5132" s="161" t="s">
        <v>10</v>
      </c>
      <c r="V5132" s="161" t="s">
        <v>11</v>
      </c>
      <c r="W5132" s="161" t="s">
        <v>12</v>
      </c>
      <c r="X5132" s="161" t="s">
        <v>13</v>
      </c>
      <c r="Y5132" s="165">
        <v>6281</v>
      </c>
      <c r="Z5132" s="165">
        <v>9021101</v>
      </c>
      <c r="AA5132" s="166">
        <v>2.1505376344086023E-2</v>
      </c>
      <c r="AB5132" s="167" t="s">
        <v>7828</v>
      </c>
      <c r="AC5132" s="168" t="s">
        <v>3156</v>
      </c>
    </row>
    <row r="5133" spans="1:29" x14ac:dyDescent="0.3">
      <c r="A5133" s="156" t="s">
        <v>3394</v>
      </c>
      <c r="B5133" s="157">
        <v>3</v>
      </c>
      <c r="C5133" s="158" t="s">
        <v>1466</v>
      </c>
      <c r="D5133" s="158" t="s">
        <v>421</v>
      </c>
      <c r="E5133" s="156" t="s">
        <v>2722</v>
      </c>
      <c r="F5133" s="159" t="s">
        <v>8558</v>
      </c>
      <c r="G5133" s="158" t="s">
        <v>455</v>
      </c>
      <c r="H5133" s="160">
        <v>45980</v>
      </c>
      <c r="I5133" s="160">
        <v>46189</v>
      </c>
      <c r="J5133" s="161" t="s">
        <v>6707</v>
      </c>
      <c r="K5133" s="162"/>
      <c r="L5133" s="163" t="s">
        <v>8153</v>
      </c>
      <c r="M5133" s="171">
        <v>0</v>
      </c>
      <c r="N5133" s="164">
        <v>1350</v>
      </c>
      <c r="O5133" s="162" t="s">
        <v>8560</v>
      </c>
      <c r="P5133" s="160">
        <v>46189</v>
      </c>
      <c r="Q5133" s="162" t="s">
        <v>8561</v>
      </c>
      <c r="R5133" s="164">
        <v>1350</v>
      </c>
      <c r="S5133" s="163" t="s">
        <v>5656</v>
      </c>
      <c r="T5133" s="163"/>
      <c r="U5133" s="161" t="s">
        <v>10</v>
      </c>
      <c r="V5133" s="161" t="s">
        <v>11</v>
      </c>
      <c r="W5133" s="161" t="s">
        <v>12</v>
      </c>
      <c r="X5133" s="161" t="s">
        <v>13</v>
      </c>
      <c r="Y5133" s="165">
        <v>6281</v>
      </c>
      <c r="Z5133" s="165">
        <v>9021101</v>
      </c>
      <c r="AA5133" s="166">
        <v>0.16129032258064516</v>
      </c>
      <c r="AB5133" s="167" t="s">
        <v>7828</v>
      </c>
      <c r="AC5133" s="168" t="s">
        <v>3156</v>
      </c>
    </row>
    <row r="5134" spans="1:29" x14ac:dyDescent="0.3">
      <c r="A5134" s="156" t="s">
        <v>3394</v>
      </c>
      <c r="B5134" s="157">
        <v>3</v>
      </c>
      <c r="C5134" s="158" t="s">
        <v>1466</v>
      </c>
      <c r="D5134" s="158" t="s">
        <v>421</v>
      </c>
      <c r="E5134" s="156" t="s">
        <v>2722</v>
      </c>
      <c r="F5134" s="159" t="s">
        <v>8558</v>
      </c>
      <c r="G5134" s="158" t="s">
        <v>455</v>
      </c>
      <c r="H5134" s="160">
        <v>45980</v>
      </c>
      <c r="I5134" s="160">
        <v>46945</v>
      </c>
      <c r="J5134" s="161" t="s">
        <v>6707</v>
      </c>
      <c r="K5134" s="162" t="s">
        <v>7827</v>
      </c>
      <c r="L5134" s="163" t="s">
        <v>8153</v>
      </c>
      <c r="M5134" s="171">
        <v>2840</v>
      </c>
      <c r="N5134" s="164">
        <v>2840</v>
      </c>
      <c r="O5134" s="162"/>
      <c r="P5134" s="160"/>
      <c r="Q5134" s="162"/>
      <c r="R5134" s="164">
        <v>0</v>
      </c>
      <c r="S5134" s="163" t="s">
        <v>5656</v>
      </c>
      <c r="T5134" s="163"/>
      <c r="U5134" s="161" t="s">
        <v>10</v>
      </c>
      <c r="V5134" s="161" t="s">
        <v>11</v>
      </c>
      <c r="W5134" s="161" t="s">
        <v>12</v>
      </c>
      <c r="X5134" s="161" t="s">
        <v>13</v>
      </c>
      <c r="Y5134" s="165">
        <v>6281</v>
      </c>
      <c r="Z5134" s="165">
        <v>9021101</v>
      </c>
      <c r="AA5134" s="166">
        <v>0</v>
      </c>
      <c r="AB5134" s="167" t="s">
        <v>7828</v>
      </c>
      <c r="AC5134" s="168" t="s">
        <v>3156</v>
      </c>
    </row>
    <row r="5135" spans="1:29" x14ac:dyDescent="0.3">
      <c r="A5135" s="156" t="s">
        <v>3473</v>
      </c>
      <c r="B5135" s="157">
        <v>3</v>
      </c>
      <c r="C5135" s="158" t="s">
        <v>1466</v>
      </c>
      <c r="D5135" s="158" t="s">
        <v>412</v>
      </c>
      <c r="E5135" s="156" t="s">
        <v>2722</v>
      </c>
      <c r="F5135" s="159" t="s">
        <v>8558</v>
      </c>
      <c r="G5135" s="158" t="s">
        <v>455</v>
      </c>
      <c r="H5135" s="160">
        <v>45980</v>
      </c>
      <c r="I5135" s="160">
        <v>46120</v>
      </c>
      <c r="J5135" s="161" t="s">
        <v>6707</v>
      </c>
      <c r="K5135" s="162"/>
      <c r="L5135" s="163" t="s">
        <v>8153</v>
      </c>
      <c r="M5135" s="171">
        <v>0</v>
      </c>
      <c r="N5135" s="164">
        <v>360</v>
      </c>
      <c r="O5135" s="162" t="s">
        <v>8562</v>
      </c>
      <c r="P5135" s="160">
        <v>46120</v>
      </c>
      <c r="Q5135" s="162" t="s">
        <v>8154</v>
      </c>
      <c r="R5135" s="164">
        <v>360</v>
      </c>
      <c r="S5135" s="163" t="s">
        <v>5657</v>
      </c>
      <c r="T5135" s="163"/>
      <c r="U5135" s="161" t="s">
        <v>10</v>
      </c>
      <c r="V5135" s="161" t="s">
        <v>11</v>
      </c>
      <c r="W5135" s="161" t="s">
        <v>12</v>
      </c>
      <c r="X5135" s="161" t="s">
        <v>13</v>
      </c>
      <c r="Y5135" s="165">
        <v>6281</v>
      </c>
      <c r="Z5135" s="165">
        <v>9041101</v>
      </c>
      <c r="AA5135" s="166">
        <v>4.3010752688172046E-2</v>
      </c>
      <c r="AB5135" s="167" t="s">
        <v>7829</v>
      </c>
      <c r="AC5135" s="168" t="s">
        <v>3166</v>
      </c>
    </row>
    <row r="5136" spans="1:29" x14ac:dyDescent="0.3">
      <c r="A5136" s="156" t="s">
        <v>3473</v>
      </c>
      <c r="B5136" s="157">
        <v>3</v>
      </c>
      <c r="C5136" s="158" t="s">
        <v>1466</v>
      </c>
      <c r="D5136" s="158" t="s">
        <v>412</v>
      </c>
      <c r="E5136" s="156" t="s">
        <v>2722</v>
      </c>
      <c r="F5136" s="159" t="s">
        <v>8558</v>
      </c>
      <c r="G5136" s="158" t="s">
        <v>455</v>
      </c>
      <c r="H5136" s="160">
        <v>45980</v>
      </c>
      <c r="I5136" s="160">
        <v>46189</v>
      </c>
      <c r="J5136" s="161" t="s">
        <v>6707</v>
      </c>
      <c r="K5136" s="162"/>
      <c r="L5136" s="163" t="s">
        <v>8153</v>
      </c>
      <c r="M5136" s="171">
        <v>0</v>
      </c>
      <c r="N5136" s="164">
        <v>360</v>
      </c>
      <c r="O5136" s="162" t="s">
        <v>8563</v>
      </c>
      <c r="P5136" s="160">
        <v>46189</v>
      </c>
      <c r="Q5136" s="162" t="s">
        <v>8561</v>
      </c>
      <c r="R5136" s="164">
        <v>360</v>
      </c>
      <c r="S5136" s="163" t="s">
        <v>5657</v>
      </c>
      <c r="T5136" s="163"/>
      <c r="U5136" s="161" t="s">
        <v>10</v>
      </c>
      <c r="V5136" s="161" t="s">
        <v>11</v>
      </c>
      <c r="W5136" s="161" t="s">
        <v>12</v>
      </c>
      <c r="X5136" s="161" t="s">
        <v>13</v>
      </c>
      <c r="Y5136" s="165">
        <v>6281</v>
      </c>
      <c r="Z5136" s="165">
        <v>9041101</v>
      </c>
      <c r="AA5136" s="166">
        <v>4.3010752688172046E-2</v>
      </c>
      <c r="AB5136" s="167" t="s">
        <v>7829</v>
      </c>
      <c r="AC5136" s="168" t="s">
        <v>3166</v>
      </c>
    </row>
    <row r="5137" spans="1:29" x14ac:dyDescent="0.3">
      <c r="A5137" s="156" t="s">
        <v>3473</v>
      </c>
      <c r="B5137" s="157">
        <v>3</v>
      </c>
      <c r="C5137" s="158" t="s">
        <v>1466</v>
      </c>
      <c r="D5137" s="158" t="s">
        <v>412</v>
      </c>
      <c r="E5137" s="156" t="s">
        <v>2722</v>
      </c>
      <c r="F5137" s="159" t="s">
        <v>8558</v>
      </c>
      <c r="G5137" s="158" t="s">
        <v>455</v>
      </c>
      <c r="H5137" s="160">
        <v>45980</v>
      </c>
      <c r="I5137" s="160">
        <v>46945</v>
      </c>
      <c r="J5137" s="161" t="s">
        <v>6707</v>
      </c>
      <c r="K5137" s="162" t="s">
        <v>7827</v>
      </c>
      <c r="L5137" s="163" t="s">
        <v>8153</v>
      </c>
      <c r="M5137" s="171">
        <v>400</v>
      </c>
      <c r="N5137" s="164">
        <v>400</v>
      </c>
      <c r="O5137" s="162"/>
      <c r="P5137" s="160"/>
      <c r="Q5137" s="162"/>
      <c r="R5137" s="164">
        <v>0</v>
      </c>
      <c r="S5137" s="163" t="s">
        <v>5657</v>
      </c>
      <c r="T5137" s="163"/>
      <c r="U5137" s="161" t="s">
        <v>10</v>
      </c>
      <c r="V5137" s="161" t="s">
        <v>11</v>
      </c>
      <c r="W5137" s="161" t="s">
        <v>12</v>
      </c>
      <c r="X5137" s="161" t="s">
        <v>13</v>
      </c>
      <c r="Y5137" s="165">
        <v>6281</v>
      </c>
      <c r="Z5137" s="165">
        <v>9041101</v>
      </c>
      <c r="AA5137" s="166">
        <v>0</v>
      </c>
      <c r="AB5137" s="167" t="s">
        <v>7829</v>
      </c>
      <c r="AC5137" s="168" t="s">
        <v>3166</v>
      </c>
    </row>
    <row r="5138" spans="1:29" x14ac:dyDescent="0.3">
      <c r="A5138" s="156" t="s">
        <v>3962</v>
      </c>
      <c r="B5138" s="157">
        <v>4</v>
      </c>
      <c r="C5138" s="158" t="s">
        <v>1466</v>
      </c>
      <c r="D5138" s="158" t="s">
        <v>135</v>
      </c>
      <c r="E5138" s="156" t="s">
        <v>2722</v>
      </c>
      <c r="F5138" s="159" t="s">
        <v>8558</v>
      </c>
      <c r="G5138" s="158" t="s">
        <v>455</v>
      </c>
      <c r="H5138" s="160">
        <v>45980</v>
      </c>
      <c r="I5138" s="160">
        <v>46189</v>
      </c>
      <c r="J5138" s="161" t="s">
        <v>6707</v>
      </c>
      <c r="K5138" s="162"/>
      <c r="L5138" s="163" t="s">
        <v>8153</v>
      </c>
      <c r="M5138" s="171">
        <v>0</v>
      </c>
      <c r="N5138" s="164">
        <v>180</v>
      </c>
      <c r="O5138" s="162" t="s">
        <v>8564</v>
      </c>
      <c r="P5138" s="160">
        <v>46189</v>
      </c>
      <c r="Q5138" s="162" t="s">
        <v>8561</v>
      </c>
      <c r="R5138" s="164">
        <v>180</v>
      </c>
      <c r="S5138" s="163" t="s">
        <v>5858</v>
      </c>
      <c r="T5138" s="163"/>
      <c r="U5138" s="161" t="s">
        <v>10</v>
      </c>
      <c r="V5138" s="161" t="s">
        <v>11</v>
      </c>
      <c r="W5138" s="161" t="s">
        <v>12</v>
      </c>
      <c r="X5138" s="161" t="s">
        <v>13</v>
      </c>
      <c r="Y5138" s="165">
        <v>6281</v>
      </c>
      <c r="Z5138" s="165">
        <v>9201101</v>
      </c>
      <c r="AA5138" s="166">
        <v>2.1505376344086023E-2</v>
      </c>
      <c r="AB5138" s="167" t="s">
        <v>7830</v>
      </c>
      <c r="AC5138" s="168" t="s">
        <v>3232</v>
      </c>
    </row>
    <row r="5139" spans="1:29" x14ac:dyDescent="0.3">
      <c r="A5139" s="156" t="s">
        <v>3962</v>
      </c>
      <c r="B5139" s="157">
        <v>4</v>
      </c>
      <c r="C5139" s="158" t="s">
        <v>1466</v>
      </c>
      <c r="D5139" s="156" t="s">
        <v>135</v>
      </c>
      <c r="E5139" s="156" t="s">
        <v>2722</v>
      </c>
      <c r="F5139" s="158" t="s">
        <v>8558</v>
      </c>
      <c r="G5139" s="158" t="s">
        <v>455</v>
      </c>
      <c r="H5139" s="179">
        <v>45980</v>
      </c>
      <c r="I5139" s="160">
        <v>46945</v>
      </c>
      <c r="J5139" s="161" t="s">
        <v>6707</v>
      </c>
      <c r="K5139" s="162" t="s">
        <v>7827</v>
      </c>
      <c r="L5139" s="158" t="s">
        <v>8153</v>
      </c>
      <c r="M5139" s="171">
        <v>2340</v>
      </c>
      <c r="N5139" s="170">
        <v>2340</v>
      </c>
      <c r="O5139" s="162"/>
      <c r="P5139" s="160"/>
      <c r="Q5139" s="162"/>
      <c r="R5139" s="171">
        <v>0</v>
      </c>
      <c r="S5139" s="163" t="s">
        <v>5858</v>
      </c>
      <c r="T5139" s="156"/>
      <c r="U5139" s="161" t="s">
        <v>10</v>
      </c>
      <c r="V5139" s="161" t="s">
        <v>11</v>
      </c>
      <c r="W5139" s="161" t="s">
        <v>12</v>
      </c>
      <c r="X5139" s="161" t="s">
        <v>13</v>
      </c>
      <c r="Y5139" s="165">
        <v>6281</v>
      </c>
      <c r="Z5139" s="165">
        <v>9201101</v>
      </c>
      <c r="AA5139" s="166">
        <v>0</v>
      </c>
      <c r="AB5139" s="183" t="s">
        <v>7830</v>
      </c>
      <c r="AC5139" s="168" t="s">
        <v>3232</v>
      </c>
    </row>
    <row r="5140" spans="1:29" x14ac:dyDescent="0.3">
      <c r="A5140" s="156" t="s">
        <v>2948</v>
      </c>
      <c r="B5140" s="157">
        <v>1</v>
      </c>
      <c r="C5140" s="158" t="s">
        <v>310</v>
      </c>
      <c r="D5140" s="158" t="s">
        <v>263</v>
      </c>
      <c r="E5140" s="156" t="s">
        <v>2723</v>
      </c>
      <c r="F5140" s="159" t="s">
        <v>2645</v>
      </c>
      <c r="G5140" s="158" t="s">
        <v>310</v>
      </c>
      <c r="H5140" s="160">
        <v>43734</v>
      </c>
      <c r="I5140" s="160">
        <v>43900</v>
      </c>
      <c r="J5140" s="161" t="s">
        <v>5</v>
      </c>
      <c r="K5140" s="162"/>
      <c r="L5140" s="163" t="s">
        <v>472</v>
      </c>
      <c r="M5140" s="171">
        <v>0</v>
      </c>
      <c r="N5140" s="164">
        <v>1202.7</v>
      </c>
      <c r="O5140" s="162" t="s">
        <v>468</v>
      </c>
      <c r="P5140" s="160">
        <v>43900</v>
      </c>
      <c r="Q5140" s="162" t="s">
        <v>671</v>
      </c>
      <c r="R5140" s="164">
        <v>1202.7</v>
      </c>
      <c r="S5140" s="163" t="s">
        <v>1180</v>
      </c>
      <c r="T5140" s="163"/>
      <c r="U5140" s="161" t="s">
        <v>10</v>
      </c>
      <c r="V5140" s="161" t="s">
        <v>11</v>
      </c>
      <c r="W5140" s="161" t="s">
        <v>12</v>
      </c>
      <c r="X5140" s="161" t="s">
        <v>13</v>
      </c>
      <c r="Y5140" s="165">
        <v>6150</v>
      </c>
      <c r="Z5140" s="165">
        <v>9051103</v>
      </c>
      <c r="AA5140" s="166">
        <v>9.3981314557991635E-4</v>
      </c>
      <c r="AB5140" s="167" t="s">
        <v>3126</v>
      </c>
      <c r="AC5140" s="168" t="s">
        <v>3174</v>
      </c>
    </row>
    <row r="5141" spans="1:29" x14ac:dyDescent="0.3">
      <c r="A5141" s="156" t="s">
        <v>2948</v>
      </c>
      <c r="B5141" s="157">
        <v>1</v>
      </c>
      <c r="C5141" s="158" t="s">
        <v>310</v>
      </c>
      <c r="D5141" s="156" t="s">
        <v>263</v>
      </c>
      <c r="E5141" s="156" t="s">
        <v>2723</v>
      </c>
      <c r="F5141" s="159" t="s">
        <v>2645</v>
      </c>
      <c r="G5141" s="156" t="s">
        <v>310</v>
      </c>
      <c r="H5141" s="160">
        <v>43734</v>
      </c>
      <c r="I5141" s="160">
        <v>43929</v>
      </c>
      <c r="J5141" s="161" t="s">
        <v>5</v>
      </c>
      <c r="K5141" s="162"/>
      <c r="L5141" s="163" t="s">
        <v>472</v>
      </c>
      <c r="M5141" s="171">
        <v>0</v>
      </c>
      <c r="N5141" s="164">
        <v>22141.65</v>
      </c>
      <c r="O5141" s="162" t="s">
        <v>696</v>
      </c>
      <c r="P5141" s="160">
        <v>43929</v>
      </c>
      <c r="Q5141" s="162" t="s">
        <v>697</v>
      </c>
      <c r="R5141" s="164">
        <v>22141.65</v>
      </c>
      <c r="S5141" s="162" t="s">
        <v>1180</v>
      </c>
      <c r="T5141" s="163"/>
      <c r="U5141" s="161" t="s">
        <v>10</v>
      </c>
      <c r="V5141" s="161" t="s">
        <v>11</v>
      </c>
      <c r="W5141" s="161" t="s">
        <v>12</v>
      </c>
      <c r="X5141" s="161" t="s">
        <v>13</v>
      </c>
      <c r="Y5141" s="169">
        <v>6150</v>
      </c>
      <c r="Z5141" s="169">
        <v>9051103</v>
      </c>
      <c r="AA5141" s="166">
        <v>1.7301915469218887E-2</v>
      </c>
      <c r="AB5141" s="158" t="s">
        <v>3126</v>
      </c>
      <c r="AC5141" s="168" t="s">
        <v>3174</v>
      </c>
    </row>
    <row r="5142" spans="1:29" x14ac:dyDescent="0.3">
      <c r="A5142" s="156" t="s">
        <v>2948</v>
      </c>
      <c r="B5142" s="157">
        <v>1</v>
      </c>
      <c r="C5142" s="158" t="s">
        <v>310</v>
      </c>
      <c r="D5142" s="158" t="s">
        <v>263</v>
      </c>
      <c r="E5142" s="156" t="s">
        <v>2723</v>
      </c>
      <c r="F5142" s="159" t="s">
        <v>2645</v>
      </c>
      <c r="G5142" s="158" t="s">
        <v>310</v>
      </c>
      <c r="H5142" s="160">
        <v>43734</v>
      </c>
      <c r="I5142" s="160">
        <v>43980</v>
      </c>
      <c r="J5142" s="161" t="s">
        <v>5</v>
      </c>
      <c r="K5142" s="162"/>
      <c r="L5142" s="163" t="s">
        <v>472</v>
      </c>
      <c r="M5142" s="171">
        <v>0</v>
      </c>
      <c r="N5142" s="164">
        <v>38354.720000000001</v>
      </c>
      <c r="O5142" s="158" t="s">
        <v>844</v>
      </c>
      <c r="P5142" s="160">
        <v>43980</v>
      </c>
      <c r="Q5142" s="162" t="s">
        <v>845</v>
      </c>
      <c r="R5142" s="164">
        <v>38354.720000000001</v>
      </c>
      <c r="S5142" s="163" t="s">
        <v>1180</v>
      </c>
      <c r="T5142" s="163"/>
      <c r="U5142" s="161" t="s">
        <v>10</v>
      </c>
      <c r="V5142" s="161" t="s">
        <v>11</v>
      </c>
      <c r="W5142" s="161" t="s">
        <v>12</v>
      </c>
      <c r="X5142" s="161" t="s">
        <v>13</v>
      </c>
      <c r="Y5142" s="165">
        <v>6150</v>
      </c>
      <c r="Z5142" s="165">
        <v>9051103</v>
      </c>
      <c r="AA5142" s="166">
        <v>2.9971123348330363E-2</v>
      </c>
      <c r="AB5142" s="167" t="s">
        <v>3126</v>
      </c>
      <c r="AC5142" s="168" t="s">
        <v>3174</v>
      </c>
    </row>
    <row r="5143" spans="1:29" x14ac:dyDescent="0.3">
      <c r="A5143" s="156" t="s">
        <v>2948</v>
      </c>
      <c r="B5143" s="157">
        <v>1</v>
      </c>
      <c r="C5143" s="158" t="s">
        <v>310</v>
      </c>
      <c r="D5143" s="158" t="s">
        <v>263</v>
      </c>
      <c r="E5143" s="156" t="s">
        <v>2723</v>
      </c>
      <c r="F5143" s="159" t="s">
        <v>2645</v>
      </c>
      <c r="G5143" s="156" t="s">
        <v>310</v>
      </c>
      <c r="H5143" s="160">
        <v>43734</v>
      </c>
      <c r="I5143" s="160">
        <v>44042</v>
      </c>
      <c r="J5143" s="161" t="s">
        <v>5</v>
      </c>
      <c r="K5143" s="162"/>
      <c r="L5143" s="163" t="s">
        <v>472</v>
      </c>
      <c r="M5143" s="171">
        <v>0</v>
      </c>
      <c r="N5143" s="164">
        <v>24329.03</v>
      </c>
      <c r="O5143" s="162" t="s">
        <v>1011</v>
      </c>
      <c r="P5143" s="160">
        <v>44042</v>
      </c>
      <c r="Q5143" s="162" t="s">
        <v>1012</v>
      </c>
      <c r="R5143" s="164">
        <v>24329.03</v>
      </c>
      <c r="S5143" s="163" t="s">
        <v>1180</v>
      </c>
      <c r="T5143" s="163"/>
      <c r="U5143" s="161" t="s">
        <v>10</v>
      </c>
      <c r="V5143" s="161" t="s">
        <v>11</v>
      </c>
      <c r="W5143" s="161" t="s">
        <v>12</v>
      </c>
      <c r="X5143" s="161" t="s">
        <v>13</v>
      </c>
      <c r="Y5143" s="169">
        <v>6150</v>
      </c>
      <c r="Z5143" s="169">
        <v>9051103</v>
      </c>
      <c r="AA5143" s="166">
        <v>1.9011176696772387E-2</v>
      </c>
      <c r="AB5143" s="167" t="s">
        <v>3126</v>
      </c>
      <c r="AC5143" s="168" t="s">
        <v>3174</v>
      </c>
    </row>
    <row r="5144" spans="1:29" x14ac:dyDescent="0.3">
      <c r="A5144" s="156" t="s">
        <v>2948</v>
      </c>
      <c r="B5144" s="157">
        <v>1</v>
      </c>
      <c r="C5144" s="158" t="s">
        <v>310</v>
      </c>
      <c r="D5144" s="158" t="s">
        <v>263</v>
      </c>
      <c r="E5144" s="156" t="s">
        <v>2723</v>
      </c>
      <c r="F5144" s="159" t="s">
        <v>2645</v>
      </c>
      <c r="G5144" s="156" t="s">
        <v>310</v>
      </c>
      <c r="H5144" s="160">
        <v>43734</v>
      </c>
      <c r="I5144" s="160">
        <v>44042</v>
      </c>
      <c r="J5144" s="161" t="s">
        <v>5</v>
      </c>
      <c r="K5144" s="162"/>
      <c r="L5144" s="163" t="s">
        <v>472</v>
      </c>
      <c r="M5144" s="171">
        <v>0</v>
      </c>
      <c r="N5144" s="164">
        <v>14196.89</v>
      </c>
      <c r="O5144" s="162" t="s">
        <v>1013</v>
      </c>
      <c r="P5144" s="160">
        <v>44042</v>
      </c>
      <c r="Q5144" s="162" t="s">
        <v>1012</v>
      </c>
      <c r="R5144" s="164">
        <v>14196.89</v>
      </c>
      <c r="S5144" s="163" t="s">
        <v>1180</v>
      </c>
      <c r="T5144" s="163"/>
      <c r="U5144" s="161" t="s">
        <v>10</v>
      </c>
      <c r="V5144" s="161" t="s">
        <v>11</v>
      </c>
      <c r="W5144" s="161" t="s">
        <v>12</v>
      </c>
      <c r="X5144" s="161" t="s">
        <v>13</v>
      </c>
      <c r="Y5144" s="169">
        <v>6150</v>
      </c>
      <c r="Z5144" s="169">
        <v>9051103</v>
      </c>
      <c r="AA5144" s="166">
        <v>1.1093725657563861E-2</v>
      </c>
      <c r="AB5144" s="167" t="s">
        <v>3126</v>
      </c>
      <c r="AC5144" s="168" t="s">
        <v>3174</v>
      </c>
    </row>
    <row r="5145" spans="1:29" x14ac:dyDescent="0.3">
      <c r="A5145" s="156" t="s">
        <v>2948</v>
      </c>
      <c r="B5145" s="157">
        <v>1</v>
      </c>
      <c r="C5145" s="158" t="s">
        <v>310</v>
      </c>
      <c r="D5145" s="158" t="s">
        <v>263</v>
      </c>
      <c r="E5145" s="156" t="s">
        <v>2723</v>
      </c>
      <c r="F5145" s="159" t="s">
        <v>2645</v>
      </c>
      <c r="G5145" s="156" t="s">
        <v>310</v>
      </c>
      <c r="H5145" s="160">
        <v>43734</v>
      </c>
      <c r="I5145" s="160">
        <v>44183</v>
      </c>
      <c r="J5145" s="161" t="s">
        <v>979</v>
      </c>
      <c r="K5145" s="162"/>
      <c r="L5145" s="163" t="s">
        <v>472</v>
      </c>
      <c r="M5145" s="171">
        <v>0</v>
      </c>
      <c r="N5145" s="164">
        <v>855</v>
      </c>
      <c r="O5145" s="162" t="s">
        <v>1500</v>
      </c>
      <c r="P5145" s="160">
        <v>44183</v>
      </c>
      <c r="Q5145" s="162" t="s">
        <v>1501</v>
      </c>
      <c r="R5145" s="164">
        <v>855</v>
      </c>
      <c r="S5145" s="163" t="s">
        <v>1180</v>
      </c>
      <c r="T5145" s="163"/>
      <c r="U5145" s="161" t="s">
        <v>10</v>
      </c>
      <c r="V5145" s="161" t="s">
        <v>11</v>
      </c>
      <c r="W5145" s="161" t="s">
        <v>12</v>
      </c>
      <c r="X5145" s="161" t="s">
        <v>13</v>
      </c>
      <c r="Y5145" s="169">
        <v>6150</v>
      </c>
      <c r="Z5145" s="169">
        <v>9051103</v>
      </c>
      <c r="AA5145" s="166">
        <v>6.6811361060183626E-4</v>
      </c>
      <c r="AB5145" s="167" t="s">
        <v>3126</v>
      </c>
      <c r="AC5145" s="168" t="s">
        <v>3174</v>
      </c>
    </row>
    <row r="5146" spans="1:29" x14ac:dyDescent="0.3">
      <c r="A5146" s="156" t="s">
        <v>2948</v>
      </c>
      <c r="B5146" s="157">
        <v>1</v>
      </c>
      <c r="C5146" s="158" t="s">
        <v>310</v>
      </c>
      <c r="D5146" s="158" t="s">
        <v>263</v>
      </c>
      <c r="E5146" s="156" t="s">
        <v>2723</v>
      </c>
      <c r="F5146" s="159" t="s">
        <v>2645</v>
      </c>
      <c r="G5146" s="156" t="s">
        <v>310</v>
      </c>
      <c r="H5146" s="160">
        <v>43734</v>
      </c>
      <c r="I5146" s="160">
        <v>44714</v>
      </c>
      <c r="J5146" s="161" t="s">
        <v>2202</v>
      </c>
      <c r="K5146" s="162" t="s">
        <v>311</v>
      </c>
      <c r="L5146" s="163" t="s">
        <v>472</v>
      </c>
      <c r="M5146" s="171">
        <v>0</v>
      </c>
      <c r="N5146" s="164">
        <v>5320</v>
      </c>
      <c r="O5146" s="162" t="s">
        <v>2654</v>
      </c>
      <c r="P5146" s="160">
        <v>44714</v>
      </c>
      <c r="Q5146" s="162" t="s">
        <v>2655</v>
      </c>
      <c r="R5146" s="164">
        <v>5320</v>
      </c>
      <c r="S5146" s="163" t="s">
        <v>1180</v>
      </c>
      <c r="T5146" s="163"/>
      <c r="U5146" s="161" t="s">
        <v>10</v>
      </c>
      <c r="V5146" s="161" t="s">
        <v>11</v>
      </c>
      <c r="W5146" s="161" t="s">
        <v>12</v>
      </c>
      <c r="X5146" s="161" t="s">
        <v>13</v>
      </c>
      <c r="Y5146" s="169">
        <v>6150</v>
      </c>
      <c r="Z5146" s="169">
        <v>9051103</v>
      </c>
      <c r="AA5146" s="166">
        <v>4.1571513548558699E-3</v>
      </c>
      <c r="AB5146" s="167" t="s">
        <v>3126</v>
      </c>
      <c r="AC5146" s="168" t="s">
        <v>3174</v>
      </c>
    </row>
    <row r="5147" spans="1:29" x14ac:dyDescent="0.3">
      <c r="A5147" s="156" t="s">
        <v>2948</v>
      </c>
      <c r="B5147" s="157">
        <v>1</v>
      </c>
      <c r="C5147" s="158" t="s">
        <v>310</v>
      </c>
      <c r="D5147" s="158" t="s">
        <v>263</v>
      </c>
      <c r="E5147" s="156" t="s">
        <v>2723</v>
      </c>
      <c r="F5147" s="159" t="s">
        <v>2645</v>
      </c>
      <c r="G5147" s="156" t="s">
        <v>310</v>
      </c>
      <c r="H5147" s="160">
        <v>43734</v>
      </c>
      <c r="I5147" s="160">
        <v>43980</v>
      </c>
      <c r="J5147" s="161" t="s">
        <v>5</v>
      </c>
      <c r="K5147" s="162"/>
      <c r="L5147" s="163" t="s">
        <v>472</v>
      </c>
      <c r="M5147" s="171">
        <v>0</v>
      </c>
      <c r="N5147" s="164">
        <v>0.01</v>
      </c>
      <c r="O5147" s="162"/>
      <c r="P5147" s="160"/>
      <c r="Q5147" s="162"/>
      <c r="R5147" s="164">
        <v>0.01</v>
      </c>
      <c r="S5147" s="163" t="s">
        <v>1180</v>
      </c>
      <c r="T5147" s="163"/>
      <c r="U5147" s="161" t="s">
        <v>10</v>
      </c>
      <c r="V5147" s="161" t="s">
        <v>11</v>
      </c>
      <c r="W5147" s="161" t="s">
        <v>12</v>
      </c>
      <c r="X5147" s="161" t="s">
        <v>13</v>
      </c>
      <c r="Y5147" s="169">
        <v>6150</v>
      </c>
      <c r="Z5147" s="169">
        <v>9051103</v>
      </c>
      <c r="AA5147" s="166">
        <v>7.8141942760448681E-9</v>
      </c>
      <c r="AB5147" s="167" t="s">
        <v>5093</v>
      </c>
      <c r="AC5147" s="168" t="s">
        <v>3174</v>
      </c>
    </row>
    <row r="5148" spans="1:29" x14ac:dyDescent="0.3">
      <c r="A5148" s="156" t="s">
        <v>2948</v>
      </c>
      <c r="B5148" s="157">
        <v>1</v>
      </c>
      <c r="C5148" s="158" t="s">
        <v>310</v>
      </c>
      <c r="D5148" s="158" t="s">
        <v>263</v>
      </c>
      <c r="E5148" s="156" t="s">
        <v>2723</v>
      </c>
      <c r="F5148" s="159" t="s">
        <v>2645</v>
      </c>
      <c r="G5148" s="156" t="s">
        <v>310</v>
      </c>
      <c r="H5148" s="160">
        <v>43734</v>
      </c>
      <c r="I5148" s="160">
        <v>44012</v>
      </c>
      <c r="J5148" s="161" t="s">
        <v>979</v>
      </c>
      <c r="K5148" s="162"/>
      <c r="L5148" s="163" t="s">
        <v>472</v>
      </c>
      <c r="M5148" s="171">
        <v>0</v>
      </c>
      <c r="N5148" s="164">
        <v>-0.01</v>
      </c>
      <c r="O5148" s="162"/>
      <c r="P5148" s="160"/>
      <c r="Q5148" s="162"/>
      <c r="R5148" s="164">
        <v>-0.01</v>
      </c>
      <c r="S5148" s="163" t="s">
        <v>1180</v>
      </c>
      <c r="T5148" s="163"/>
      <c r="U5148" s="161" t="s">
        <v>10</v>
      </c>
      <c r="V5148" s="161" t="s">
        <v>11</v>
      </c>
      <c r="W5148" s="161" t="s">
        <v>12</v>
      </c>
      <c r="X5148" s="161" t="s">
        <v>13</v>
      </c>
      <c r="Y5148" s="169">
        <v>6150</v>
      </c>
      <c r="Z5148" s="169">
        <v>9051103</v>
      </c>
      <c r="AA5148" s="166">
        <v>-7.8141942760448681E-9</v>
      </c>
      <c r="AB5148" s="167" t="s">
        <v>5103</v>
      </c>
      <c r="AC5148" s="168" t="s">
        <v>3174</v>
      </c>
    </row>
    <row r="5149" spans="1:29" x14ac:dyDescent="0.3">
      <c r="A5149" s="156" t="s">
        <v>2959</v>
      </c>
      <c r="B5149" s="157">
        <v>2</v>
      </c>
      <c r="C5149" s="158" t="s">
        <v>310</v>
      </c>
      <c r="D5149" s="158" t="s">
        <v>130</v>
      </c>
      <c r="E5149" s="156" t="s">
        <v>2723</v>
      </c>
      <c r="F5149" s="159" t="s">
        <v>2645</v>
      </c>
      <c r="G5149" s="156" t="s">
        <v>310</v>
      </c>
      <c r="H5149" s="160">
        <v>43734</v>
      </c>
      <c r="I5149" s="160">
        <v>43900</v>
      </c>
      <c r="J5149" s="161" t="s">
        <v>5</v>
      </c>
      <c r="K5149" s="162"/>
      <c r="L5149" s="163" t="s">
        <v>472</v>
      </c>
      <c r="M5149" s="171">
        <v>0</v>
      </c>
      <c r="N5149" s="164">
        <v>1578.9</v>
      </c>
      <c r="O5149" s="162" t="s">
        <v>468</v>
      </c>
      <c r="P5149" s="160">
        <v>43900</v>
      </c>
      <c r="Q5149" s="162" t="s">
        <v>671</v>
      </c>
      <c r="R5149" s="164">
        <v>1578.9</v>
      </c>
      <c r="S5149" s="163" t="s">
        <v>1181</v>
      </c>
      <c r="T5149" s="163"/>
      <c r="U5149" s="161" t="s">
        <v>10</v>
      </c>
      <c r="V5149" s="161" t="s">
        <v>11</v>
      </c>
      <c r="W5149" s="161" t="s">
        <v>12</v>
      </c>
      <c r="X5149" s="161" t="s">
        <v>13</v>
      </c>
      <c r="Y5149" s="169">
        <v>6150</v>
      </c>
      <c r="Z5149" s="169">
        <v>9121103</v>
      </c>
      <c r="AA5149" s="166">
        <v>1.2337831342447243E-3</v>
      </c>
      <c r="AB5149" s="167" t="s">
        <v>1549</v>
      </c>
      <c r="AC5149" s="168" t="s">
        <v>3200</v>
      </c>
    </row>
    <row r="5150" spans="1:29" x14ac:dyDescent="0.3">
      <c r="A5150" s="156" t="s">
        <v>2959</v>
      </c>
      <c r="B5150" s="157">
        <v>2</v>
      </c>
      <c r="C5150" s="158" t="s">
        <v>310</v>
      </c>
      <c r="D5150" s="158" t="s">
        <v>130</v>
      </c>
      <c r="E5150" s="156" t="s">
        <v>2723</v>
      </c>
      <c r="F5150" s="159" t="s">
        <v>2645</v>
      </c>
      <c r="G5150" s="156" t="s">
        <v>310</v>
      </c>
      <c r="H5150" s="160">
        <v>43734</v>
      </c>
      <c r="I5150" s="160">
        <v>43980</v>
      </c>
      <c r="J5150" s="161" t="s">
        <v>5</v>
      </c>
      <c r="K5150" s="162"/>
      <c r="L5150" s="163" t="s">
        <v>472</v>
      </c>
      <c r="M5150" s="171">
        <v>0</v>
      </c>
      <c r="N5150" s="164">
        <v>47652.480000000003</v>
      </c>
      <c r="O5150" s="162" t="s">
        <v>844</v>
      </c>
      <c r="P5150" s="160">
        <v>43980</v>
      </c>
      <c r="Q5150" s="162" t="s">
        <v>845</v>
      </c>
      <c r="R5150" s="164">
        <v>47652.480000000003</v>
      </c>
      <c r="S5150" s="163" t="s">
        <v>1181</v>
      </c>
      <c r="T5150" s="163"/>
      <c r="U5150" s="161" t="s">
        <v>10</v>
      </c>
      <c r="V5150" s="161" t="s">
        <v>11</v>
      </c>
      <c r="W5150" s="161" t="s">
        <v>12</v>
      </c>
      <c r="X5150" s="161" t="s">
        <v>13</v>
      </c>
      <c r="Y5150" s="169">
        <v>6150</v>
      </c>
      <c r="Z5150" s="169">
        <v>9121103</v>
      </c>
      <c r="AA5150" s="166">
        <v>3.723657364553426E-2</v>
      </c>
      <c r="AB5150" s="167" t="s">
        <v>1549</v>
      </c>
      <c r="AC5150" s="168" t="s">
        <v>3200</v>
      </c>
    </row>
    <row r="5151" spans="1:29" x14ac:dyDescent="0.3">
      <c r="A5151" s="156" t="s">
        <v>2959</v>
      </c>
      <c r="B5151" s="157">
        <v>2</v>
      </c>
      <c r="C5151" s="158" t="s">
        <v>310</v>
      </c>
      <c r="D5151" s="158" t="s">
        <v>130</v>
      </c>
      <c r="E5151" s="156" t="s">
        <v>2723</v>
      </c>
      <c r="F5151" s="159" t="s">
        <v>2645</v>
      </c>
      <c r="G5151" s="156" t="s">
        <v>310</v>
      </c>
      <c r="H5151" s="160">
        <v>43734</v>
      </c>
      <c r="I5151" s="160">
        <v>44042</v>
      </c>
      <c r="J5151" s="161" t="s">
        <v>5</v>
      </c>
      <c r="K5151" s="162"/>
      <c r="L5151" s="163" t="s">
        <v>472</v>
      </c>
      <c r="M5151" s="171">
        <v>0</v>
      </c>
      <c r="N5151" s="164">
        <v>35854.85</v>
      </c>
      <c r="O5151" s="162" t="s">
        <v>1011</v>
      </c>
      <c r="P5151" s="160">
        <v>44042</v>
      </c>
      <c r="Q5151" s="162" t="s">
        <v>1012</v>
      </c>
      <c r="R5151" s="164">
        <v>35854.85</v>
      </c>
      <c r="S5151" s="163" t="s">
        <v>1181</v>
      </c>
      <c r="T5151" s="163"/>
      <c r="U5151" s="161" t="s">
        <v>10</v>
      </c>
      <c r="V5151" s="161" t="s">
        <v>11</v>
      </c>
      <c r="W5151" s="161" t="s">
        <v>12</v>
      </c>
      <c r="X5151" s="161" t="s">
        <v>13</v>
      </c>
      <c r="Y5151" s="169">
        <v>6150</v>
      </c>
      <c r="Z5151" s="169">
        <v>9121103</v>
      </c>
      <c r="AA5151" s="166">
        <v>2.801767636384473E-2</v>
      </c>
      <c r="AB5151" s="167" t="s">
        <v>1549</v>
      </c>
      <c r="AC5151" s="168" t="s">
        <v>3200</v>
      </c>
    </row>
    <row r="5152" spans="1:29" x14ac:dyDescent="0.3">
      <c r="A5152" s="156" t="s">
        <v>2959</v>
      </c>
      <c r="B5152" s="157">
        <v>2</v>
      </c>
      <c r="C5152" s="158" t="s">
        <v>310</v>
      </c>
      <c r="D5152" s="158" t="s">
        <v>130</v>
      </c>
      <c r="E5152" s="156" t="s">
        <v>2723</v>
      </c>
      <c r="F5152" s="159" t="s">
        <v>2645</v>
      </c>
      <c r="G5152" s="156" t="s">
        <v>310</v>
      </c>
      <c r="H5152" s="160">
        <v>43734</v>
      </c>
      <c r="I5152" s="160">
        <v>44042</v>
      </c>
      <c r="J5152" s="161" t="s">
        <v>5</v>
      </c>
      <c r="K5152" s="162"/>
      <c r="L5152" s="163" t="s">
        <v>472</v>
      </c>
      <c r="M5152" s="171">
        <v>0</v>
      </c>
      <c r="N5152" s="164">
        <v>12251.63</v>
      </c>
      <c r="O5152" s="162" t="s">
        <v>1013</v>
      </c>
      <c r="P5152" s="160">
        <v>44042</v>
      </c>
      <c r="Q5152" s="162" t="s">
        <v>1012</v>
      </c>
      <c r="R5152" s="164">
        <v>12251.63</v>
      </c>
      <c r="S5152" s="163" t="s">
        <v>1181</v>
      </c>
      <c r="T5152" s="163"/>
      <c r="U5152" s="161" t="s">
        <v>10</v>
      </c>
      <c r="V5152" s="161" t="s">
        <v>11</v>
      </c>
      <c r="W5152" s="161" t="s">
        <v>12</v>
      </c>
      <c r="X5152" s="161" t="s">
        <v>13</v>
      </c>
      <c r="Y5152" s="169">
        <v>6150</v>
      </c>
      <c r="Z5152" s="169">
        <v>9121103</v>
      </c>
      <c r="AA5152" s="166">
        <v>9.5736617018219571E-3</v>
      </c>
      <c r="AB5152" s="167" t="s">
        <v>1549</v>
      </c>
      <c r="AC5152" s="168" t="s">
        <v>3200</v>
      </c>
    </row>
    <row r="5153" spans="1:29" x14ac:dyDescent="0.3">
      <c r="A5153" s="156" t="s">
        <v>2959</v>
      </c>
      <c r="B5153" s="157">
        <v>2</v>
      </c>
      <c r="C5153" s="158" t="s">
        <v>310</v>
      </c>
      <c r="D5153" s="158" t="s">
        <v>130</v>
      </c>
      <c r="E5153" s="156" t="s">
        <v>2723</v>
      </c>
      <c r="F5153" s="159" t="s">
        <v>2645</v>
      </c>
      <c r="G5153" s="156" t="s">
        <v>310</v>
      </c>
      <c r="H5153" s="160">
        <v>43734</v>
      </c>
      <c r="I5153" s="160">
        <v>44071</v>
      </c>
      <c r="J5153" s="161" t="s">
        <v>979</v>
      </c>
      <c r="K5153" s="162"/>
      <c r="L5153" s="163" t="s">
        <v>472</v>
      </c>
      <c r="M5153" s="171">
        <v>0</v>
      </c>
      <c r="N5153" s="164">
        <v>28361.78</v>
      </c>
      <c r="O5153" s="162" t="s">
        <v>1113</v>
      </c>
      <c r="P5153" s="160">
        <v>44071</v>
      </c>
      <c r="Q5153" s="162" t="s">
        <v>1112</v>
      </c>
      <c r="R5153" s="164">
        <v>28361.78</v>
      </c>
      <c r="S5153" s="163" t="s">
        <v>1181</v>
      </c>
      <c r="T5153" s="163"/>
      <c r="U5153" s="161" t="s">
        <v>10</v>
      </c>
      <c r="V5153" s="161" t="s">
        <v>11</v>
      </c>
      <c r="W5153" s="161" t="s">
        <v>12</v>
      </c>
      <c r="X5153" s="161" t="s">
        <v>13</v>
      </c>
      <c r="Y5153" s="169">
        <v>6150</v>
      </c>
      <c r="Z5153" s="169">
        <v>9121103</v>
      </c>
      <c r="AA5153" s="166">
        <v>2.216244589344438E-2</v>
      </c>
      <c r="AB5153" s="167" t="s">
        <v>1549</v>
      </c>
      <c r="AC5153" s="168" t="s">
        <v>3200</v>
      </c>
    </row>
    <row r="5154" spans="1:29" x14ac:dyDescent="0.3">
      <c r="A5154" s="156" t="s">
        <v>2959</v>
      </c>
      <c r="B5154" s="157">
        <v>2</v>
      </c>
      <c r="C5154" s="158" t="s">
        <v>310</v>
      </c>
      <c r="D5154" s="158" t="s">
        <v>130</v>
      </c>
      <c r="E5154" s="156" t="s">
        <v>2723</v>
      </c>
      <c r="F5154" s="159" t="s">
        <v>2645</v>
      </c>
      <c r="G5154" s="156" t="s">
        <v>310</v>
      </c>
      <c r="H5154" s="160">
        <v>43734</v>
      </c>
      <c r="I5154" s="160">
        <v>44337</v>
      </c>
      <c r="J5154" s="161" t="s">
        <v>979</v>
      </c>
      <c r="K5154" s="162"/>
      <c r="L5154" s="163" t="s">
        <v>472</v>
      </c>
      <c r="M5154" s="171">
        <v>0</v>
      </c>
      <c r="N5154" s="164">
        <v>6786.8</v>
      </c>
      <c r="O5154" s="162" t="s">
        <v>2060</v>
      </c>
      <c r="P5154" s="160">
        <v>44337</v>
      </c>
      <c r="Q5154" s="162" t="s">
        <v>2061</v>
      </c>
      <c r="R5154" s="164">
        <v>6786.8</v>
      </c>
      <c r="S5154" s="163" t="s">
        <v>1181</v>
      </c>
      <c r="T5154" s="163"/>
      <c r="U5154" s="161" t="s">
        <v>10</v>
      </c>
      <c r="V5154" s="161" t="s">
        <v>11</v>
      </c>
      <c r="W5154" s="161" t="s">
        <v>12</v>
      </c>
      <c r="X5154" s="161" t="s">
        <v>13</v>
      </c>
      <c r="Y5154" s="169">
        <v>6150</v>
      </c>
      <c r="Z5154" s="169">
        <v>9121103</v>
      </c>
      <c r="AA5154" s="166">
        <v>5.3033373712661315E-3</v>
      </c>
      <c r="AB5154" s="167" t="s">
        <v>1549</v>
      </c>
      <c r="AC5154" s="168" t="s">
        <v>3200</v>
      </c>
    </row>
    <row r="5155" spans="1:29" x14ac:dyDescent="0.3">
      <c r="A5155" s="156" t="s">
        <v>2959</v>
      </c>
      <c r="B5155" s="157">
        <v>2</v>
      </c>
      <c r="C5155" s="158" t="s">
        <v>310</v>
      </c>
      <c r="D5155" s="158" t="s">
        <v>130</v>
      </c>
      <c r="E5155" s="156" t="s">
        <v>2723</v>
      </c>
      <c r="F5155" s="159" t="s">
        <v>2645</v>
      </c>
      <c r="G5155" s="156" t="s">
        <v>310</v>
      </c>
      <c r="H5155" s="160">
        <v>43734</v>
      </c>
      <c r="I5155" s="160">
        <v>44337</v>
      </c>
      <c r="J5155" s="161" t="s">
        <v>979</v>
      </c>
      <c r="K5155" s="162"/>
      <c r="L5155" s="163" t="s">
        <v>472</v>
      </c>
      <c r="M5155" s="171">
        <v>0</v>
      </c>
      <c r="N5155" s="164">
        <v>1365.7</v>
      </c>
      <c r="O5155" s="162" t="s">
        <v>2062</v>
      </c>
      <c r="P5155" s="160">
        <v>44337</v>
      </c>
      <c r="Q5155" s="162" t="s">
        <v>2061</v>
      </c>
      <c r="R5155" s="164">
        <v>1365.7</v>
      </c>
      <c r="S5155" s="163" t="s">
        <v>1181</v>
      </c>
      <c r="T5155" s="163"/>
      <c r="U5155" s="161" t="s">
        <v>10</v>
      </c>
      <c r="V5155" s="161" t="s">
        <v>11</v>
      </c>
      <c r="W5155" s="161" t="s">
        <v>12</v>
      </c>
      <c r="X5155" s="161" t="s">
        <v>13</v>
      </c>
      <c r="Y5155" s="169">
        <v>6150</v>
      </c>
      <c r="Z5155" s="169">
        <v>9121103</v>
      </c>
      <c r="AA5155" s="166">
        <v>1.0671845122794477E-3</v>
      </c>
      <c r="AB5155" s="167" t="s">
        <v>1549</v>
      </c>
      <c r="AC5155" s="168" t="s">
        <v>3200</v>
      </c>
    </row>
    <row r="5156" spans="1:29" x14ac:dyDescent="0.3">
      <c r="A5156" s="156" t="s">
        <v>2959</v>
      </c>
      <c r="B5156" s="157">
        <v>2</v>
      </c>
      <c r="C5156" s="158" t="s">
        <v>310</v>
      </c>
      <c r="D5156" s="158" t="s">
        <v>130</v>
      </c>
      <c r="E5156" s="156" t="s">
        <v>2723</v>
      </c>
      <c r="F5156" s="159" t="s">
        <v>2645</v>
      </c>
      <c r="G5156" s="156" t="s">
        <v>310</v>
      </c>
      <c r="H5156" s="160">
        <v>43734</v>
      </c>
      <c r="I5156" s="160">
        <v>44337</v>
      </c>
      <c r="J5156" s="161" t="s">
        <v>979</v>
      </c>
      <c r="K5156" s="162"/>
      <c r="L5156" s="163" t="s">
        <v>472</v>
      </c>
      <c r="M5156" s="171">
        <v>0</v>
      </c>
      <c r="N5156" s="164">
        <v>855</v>
      </c>
      <c r="O5156" s="162" t="s">
        <v>2063</v>
      </c>
      <c r="P5156" s="160">
        <v>44337</v>
      </c>
      <c r="Q5156" s="162" t="s">
        <v>2061</v>
      </c>
      <c r="R5156" s="164">
        <v>855</v>
      </c>
      <c r="S5156" s="163" t="s">
        <v>1181</v>
      </c>
      <c r="T5156" s="163"/>
      <c r="U5156" s="161" t="s">
        <v>10</v>
      </c>
      <c r="V5156" s="161" t="s">
        <v>11</v>
      </c>
      <c r="W5156" s="161" t="s">
        <v>12</v>
      </c>
      <c r="X5156" s="161" t="s">
        <v>13</v>
      </c>
      <c r="Y5156" s="169">
        <v>6150</v>
      </c>
      <c r="Z5156" s="169">
        <v>9121103</v>
      </c>
      <c r="AA5156" s="166">
        <v>6.6811361060183626E-4</v>
      </c>
      <c r="AB5156" s="167" t="s">
        <v>1549</v>
      </c>
      <c r="AC5156" s="168" t="s">
        <v>3200</v>
      </c>
    </row>
    <row r="5157" spans="1:29" x14ac:dyDescent="0.3">
      <c r="A5157" s="156" t="s">
        <v>2959</v>
      </c>
      <c r="B5157" s="157">
        <v>2</v>
      </c>
      <c r="C5157" s="158" t="s">
        <v>310</v>
      </c>
      <c r="D5157" s="158" t="s">
        <v>130</v>
      </c>
      <c r="E5157" s="156" t="s">
        <v>2723</v>
      </c>
      <c r="F5157" s="159" t="s">
        <v>2645</v>
      </c>
      <c r="G5157" s="156" t="s">
        <v>310</v>
      </c>
      <c r="H5157" s="160">
        <v>43734</v>
      </c>
      <c r="I5157" s="160">
        <v>44522</v>
      </c>
      <c r="J5157" s="161" t="s">
        <v>2202</v>
      </c>
      <c r="K5157" s="162"/>
      <c r="L5157" s="163" t="s">
        <v>472</v>
      </c>
      <c r="M5157" s="171">
        <v>0</v>
      </c>
      <c r="N5157" s="164">
        <v>3650.96</v>
      </c>
      <c r="O5157" s="162" t="s">
        <v>2449</v>
      </c>
      <c r="P5157" s="160">
        <v>44522</v>
      </c>
      <c r="Q5157" s="162" t="s">
        <v>2450</v>
      </c>
      <c r="R5157" s="164">
        <v>3650.96</v>
      </c>
      <c r="S5157" s="163" t="s">
        <v>1181</v>
      </c>
      <c r="T5157" s="163"/>
      <c r="U5157" s="161" t="s">
        <v>10</v>
      </c>
      <c r="V5157" s="161" t="s">
        <v>11</v>
      </c>
      <c r="W5157" s="161" t="s">
        <v>12</v>
      </c>
      <c r="X5157" s="161" t="s">
        <v>13</v>
      </c>
      <c r="Y5157" s="169">
        <v>6150</v>
      </c>
      <c r="Z5157" s="169">
        <v>9121103</v>
      </c>
      <c r="AA5157" s="166">
        <v>2.8529310734068773E-3</v>
      </c>
      <c r="AB5157" s="167" t="s">
        <v>1549</v>
      </c>
      <c r="AC5157" s="168" t="s">
        <v>3200</v>
      </c>
    </row>
    <row r="5158" spans="1:29" x14ac:dyDescent="0.3">
      <c r="A5158" s="156" t="s">
        <v>2959</v>
      </c>
      <c r="B5158" s="157">
        <v>2</v>
      </c>
      <c r="C5158" s="158" t="s">
        <v>310</v>
      </c>
      <c r="D5158" s="158" t="s">
        <v>130</v>
      </c>
      <c r="E5158" s="156" t="s">
        <v>2723</v>
      </c>
      <c r="F5158" s="159" t="s">
        <v>2645</v>
      </c>
      <c r="G5158" s="156" t="s">
        <v>310</v>
      </c>
      <c r="H5158" s="160">
        <v>43734</v>
      </c>
      <c r="I5158" s="160">
        <v>44704</v>
      </c>
      <c r="J5158" s="161" t="s">
        <v>2202</v>
      </c>
      <c r="K5158" s="162"/>
      <c r="L5158" s="163" t="s">
        <v>472</v>
      </c>
      <c r="M5158" s="171">
        <v>0</v>
      </c>
      <c r="N5158" s="164">
        <v>950</v>
      </c>
      <c r="O5158" s="162" t="s">
        <v>2631</v>
      </c>
      <c r="P5158" s="160">
        <v>44704</v>
      </c>
      <c r="Q5158" s="162" t="s">
        <v>2632</v>
      </c>
      <c r="R5158" s="164">
        <v>950</v>
      </c>
      <c r="S5158" s="163" t="s">
        <v>1181</v>
      </c>
      <c r="T5158" s="163"/>
      <c r="U5158" s="161" t="s">
        <v>10</v>
      </c>
      <c r="V5158" s="161" t="s">
        <v>11</v>
      </c>
      <c r="W5158" s="161" t="s">
        <v>12</v>
      </c>
      <c r="X5158" s="161" t="s">
        <v>13</v>
      </c>
      <c r="Y5158" s="169">
        <v>6150</v>
      </c>
      <c r="Z5158" s="169">
        <v>9121103</v>
      </c>
      <c r="AA5158" s="166">
        <v>7.4234845622426246E-4</v>
      </c>
      <c r="AB5158" s="167" t="s">
        <v>1549</v>
      </c>
      <c r="AC5158" s="168" t="s">
        <v>3200</v>
      </c>
    </row>
    <row r="5159" spans="1:29" x14ac:dyDescent="0.3">
      <c r="A5159" s="156" t="s">
        <v>2959</v>
      </c>
      <c r="B5159" s="157">
        <v>2</v>
      </c>
      <c r="C5159" s="158" t="s">
        <v>310</v>
      </c>
      <c r="D5159" s="158" t="s">
        <v>130</v>
      </c>
      <c r="E5159" s="156" t="s">
        <v>2723</v>
      </c>
      <c r="F5159" s="159" t="s">
        <v>2645</v>
      </c>
      <c r="G5159" s="156" t="s">
        <v>310</v>
      </c>
      <c r="H5159" s="160">
        <v>43734</v>
      </c>
      <c r="I5159" s="160">
        <v>44714</v>
      </c>
      <c r="J5159" s="161" t="s">
        <v>2202</v>
      </c>
      <c r="K5159" s="162" t="s">
        <v>314</v>
      </c>
      <c r="L5159" s="163" t="s">
        <v>472</v>
      </c>
      <c r="M5159" s="171">
        <v>0</v>
      </c>
      <c r="N5159" s="164">
        <v>7332.01</v>
      </c>
      <c r="O5159" s="162" t="s">
        <v>2654</v>
      </c>
      <c r="P5159" s="160">
        <v>44714</v>
      </c>
      <c r="Q5159" s="162" t="s">
        <v>2655</v>
      </c>
      <c r="R5159" s="164">
        <v>7332.01</v>
      </c>
      <c r="S5159" s="163" t="s">
        <v>1181</v>
      </c>
      <c r="T5159" s="163"/>
      <c r="U5159" s="161" t="s">
        <v>10</v>
      </c>
      <c r="V5159" s="161" t="s">
        <v>11</v>
      </c>
      <c r="W5159" s="161" t="s">
        <v>12</v>
      </c>
      <c r="X5159" s="161" t="s">
        <v>13</v>
      </c>
      <c r="Y5159" s="169">
        <v>6150</v>
      </c>
      <c r="Z5159" s="169">
        <v>9121103</v>
      </c>
      <c r="AA5159" s="166">
        <v>5.7293750573903573E-3</v>
      </c>
      <c r="AB5159" s="167" t="s">
        <v>1549</v>
      </c>
      <c r="AC5159" s="168" t="s">
        <v>3200</v>
      </c>
    </row>
    <row r="5160" spans="1:29" x14ac:dyDescent="0.3">
      <c r="A5160" s="156" t="s">
        <v>2965</v>
      </c>
      <c r="B5160" s="157">
        <v>5</v>
      </c>
      <c r="C5160" s="158" t="s">
        <v>310</v>
      </c>
      <c r="D5160" s="158" t="s">
        <v>312</v>
      </c>
      <c r="E5160" s="156" t="s">
        <v>2723</v>
      </c>
      <c r="F5160" s="159" t="s">
        <v>2645</v>
      </c>
      <c r="G5160" s="156" t="s">
        <v>310</v>
      </c>
      <c r="H5160" s="160">
        <v>43734</v>
      </c>
      <c r="I5160" s="160">
        <v>43900</v>
      </c>
      <c r="J5160" s="161" t="s">
        <v>5</v>
      </c>
      <c r="K5160" s="162" t="s">
        <v>313</v>
      </c>
      <c r="L5160" s="163" t="s">
        <v>472</v>
      </c>
      <c r="M5160" s="171">
        <v>0</v>
      </c>
      <c r="N5160" s="164">
        <v>2717.95</v>
      </c>
      <c r="O5160" s="162" t="s">
        <v>468</v>
      </c>
      <c r="P5160" s="160">
        <v>43900</v>
      </c>
      <c r="Q5160" s="162" t="s">
        <v>671</v>
      </c>
      <c r="R5160" s="164">
        <v>2717.95</v>
      </c>
      <c r="S5160" s="163" t="s">
        <v>1182</v>
      </c>
      <c r="T5160" s="163"/>
      <c r="U5160" s="161" t="s">
        <v>10</v>
      </c>
      <c r="V5160" s="161" t="s">
        <v>11</v>
      </c>
      <c r="W5160" s="161" t="s">
        <v>12</v>
      </c>
      <c r="X5160" s="161" t="s">
        <v>13</v>
      </c>
      <c r="Y5160" s="169">
        <v>6150</v>
      </c>
      <c r="Z5160" s="169">
        <v>9401103</v>
      </c>
      <c r="AA5160" s="166">
        <v>2.1238589332576146E-3</v>
      </c>
      <c r="AB5160" s="167" t="s">
        <v>2460</v>
      </c>
      <c r="AC5160" s="168" t="s">
        <v>3215</v>
      </c>
    </row>
    <row r="5161" spans="1:29" x14ac:dyDescent="0.3">
      <c r="A5161" s="156" t="s">
        <v>2970</v>
      </c>
      <c r="B5161" s="157">
        <v>2</v>
      </c>
      <c r="C5161" s="158" t="s">
        <v>310</v>
      </c>
      <c r="D5161" s="158" t="s">
        <v>275</v>
      </c>
      <c r="E5161" s="156" t="s">
        <v>2723</v>
      </c>
      <c r="F5161" s="159" t="s">
        <v>2645</v>
      </c>
      <c r="G5161" s="156" t="s">
        <v>310</v>
      </c>
      <c r="H5161" s="160">
        <v>43734</v>
      </c>
      <c r="I5161" s="160">
        <v>43900</v>
      </c>
      <c r="J5161" s="161" t="s">
        <v>5</v>
      </c>
      <c r="K5161" s="162"/>
      <c r="L5161" s="163" t="s">
        <v>472</v>
      </c>
      <c r="M5161" s="171">
        <v>0</v>
      </c>
      <c r="N5161" s="164">
        <v>943.35</v>
      </c>
      <c r="O5161" s="162" t="s">
        <v>468</v>
      </c>
      <c r="P5161" s="160">
        <v>43900</v>
      </c>
      <c r="Q5161" s="162" t="s">
        <v>671</v>
      </c>
      <c r="R5161" s="164">
        <v>943.35</v>
      </c>
      <c r="S5161" s="163" t="s">
        <v>1527</v>
      </c>
      <c r="T5161" s="163"/>
      <c r="U5161" s="161" t="s">
        <v>10</v>
      </c>
      <c r="V5161" s="161" t="s">
        <v>11</v>
      </c>
      <c r="W5161" s="161" t="s">
        <v>12</v>
      </c>
      <c r="X5161" s="161" t="s">
        <v>13</v>
      </c>
      <c r="Y5161" s="169">
        <v>6150</v>
      </c>
      <c r="Z5161" s="169">
        <v>9191103</v>
      </c>
      <c r="AA5161" s="166">
        <v>7.3715201703069264E-4</v>
      </c>
      <c r="AB5161" s="167" t="s">
        <v>1550</v>
      </c>
      <c r="AC5161" s="168" t="s">
        <v>3225</v>
      </c>
    </row>
    <row r="5162" spans="1:29" x14ac:dyDescent="0.3">
      <c r="A5162" s="156" t="s">
        <v>2970</v>
      </c>
      <c r="B5162" s="157">
        <v>2</v>
      </c>
      <c r="C5162" s="158" t="s">
        <v>310</v>
      </c>
      <c r="D5162" s="158" t="s">
        <v>275</v>
      </c>
      <c r="E5162" s="156" t="s">
        <v>2723</v>
      </c>
      <c r="F5162" s="159" t="s">
        <v>2645</v>
      </c>
      <c r="G5162" s="156" t="s">
        <v>310</v>
      </c>
      <c r="H5162" s="160">
        <v>43734</v>
      </c>
      <c r="I5162" s="160">
        <v>44183</v>
      </c>
      <c r="J5162" s="161" t="s">
        <v>979</v>
      </c>
      <c r="K5162" s="162"/>
      <c r="L5162" s="192" t="s">
        <v>472</v>
      </c>
      <c r="M5162" s="171">
        <v>0</v>
      </c>
      <c r="N5162" s="164">
        <v>16828.3</v>
      </c>
      <c r="O5162" s="162" t="s">
        <v>1500</v>
      </c>
      <c r="P5162" s="160">
        <v>44183</v>
      </c>
      <c r="Q5162" s="162" t="s">
        <v>1501</v>
      </c>
      <c r="R5162" s="164">
        <v>16828.3</v>
      </c>
      <c r="S5162" s="163" t="s">
        <v>1527</v>
      </c>
      <c r="T5162" s="163"/>
      <c r="U5162" s="161" t="s">
        <v>10</v>
      </c>
      <c r="V5162" s="161" t="s">
        <v>11</v>
      </c>
      <c r="W5162" s="161" t="s">
        <v>12</v>
      </c>
      <c r="X5162" s="161" t="s">
        <v>13</v>
      </c>
      <c r="Y5162" s="169">
        <v>6150</v>
      </c>
      <c r="Z5162" s="169">
        <v>9191103</v>
      </c>
      <c r="AA5162" s="166">
        <v>1.3149960553556585E-2</v>
      </c>
      <c r="AB5162" s="167" t="s">
        <v>1550</v>
      </c>
      <c r="AC5162" s="168" t="s">
        <v>3225</v>
      </c>
    </row>
    <row r="5163" spans="1:29" x14ac:dyDescent="0.3">
      <c r="A5163" s="156" t="s">
        <v>2970</v>
      </c>
      <c r="B5163" s="157">
        <v>2</v>
      </c>
      <c r="C5163" s="158" t="s">
        <v>310</v>
      </c>
      <c r="D5163" s="158" t="s">
        <v>275</v>
      </c>
      <c r="E5163" s="156" t="s">
        <v>2723</v>
      </c>
      <c r="F5163" s="159" t="s">
        <v>2645</v>
      </c>
      <c r="G5163" s="156" t="s">
        <v>310</v>
      </c>
      <c r="H5163" s="160">
        <v>43734</v>
      </c>
      <c r="I5163" s="160">
        <v>44337</v>
      </c>
      <c r="J5163" s="161" t="s">
        <v>979</v>
      </c>
      <c r="K5163" s="162"/>
      <c r="L5163" s="192" t="s">
        <v>472</v>
      </c>
      <c r="M5163" s="171">
        <v>0</v>
      </c>
      <c r="N5163" s="164">
        <v>39719.919999999998</v>
      </c>
      <c r="O5163" s="162" t="s">
        <v>2064</v>
      </c>
      <c r="P5163" s="160">
        <v>44337</v>
      </c>
      <c r="Q5163" s="162" t="s">
        <v>2061</v>
      </c>
      <c r="R5163" s="164">
        <v>39719.919999999998</v>
      </c>
      <c r="S5163" s="163" t="s">
        <v>1527</v>
      </c>
      <c r="T5163" s="163"/>
      <c r="U5163" s="161" t="s">
        <v>10</v>
      </c>
      <c r="V5163" s="161" t="s">
        <v>11</v>
      </c>
      <c r="W5163" s="161" t="s">
        <v>12</v>
      </c>
      <c r="X5163" s="161" t="s">
        <v>13</v>
      </c>
      <c r="Y5163" s="169">
        <v>6150</v>
      </c>
      <c r="Z5163" s="169">
        <v>9191103</v>
      </c>
      <c r="AA5163" s="166">
        <v>3.1037917150896006E-2</v>
      </c>
      <c r="AB5163" s="167" t="s">
        <v>1550</v>
      </c>
      <c r="AC5163" s="168" t="s">
        <v>3225</v>
      </c>
    </row>
    <row r="5164" spans="1:29" x14ac:dyDescent="0.3">
      <c r="A5164" s="156" t="s">
        <v>2970</v>
      </c>
      <c r="B5164" s="157">
        <v>2</v>
      </c>
      <c r="C5164" s="158" t="s">
        <v>310</v>
      </c>
      <c r="D5164" s="158" t="s">
        <v>275</v>
      </c>
      <c r="E5164" s="156" t="s">
        <v>2723</v>
      </c>
      <c r="F5164" s="159" t="s">
        <v>2645</v>
      </c>
      <c r="G5164" s="156" t="s">
        <v>310</v>
      </c>
      <c r="H5164" s="160">
        <v>43734</v>
      </c>
      <c r="I5164" s="160">
        <v>44337</v>
      </c>
      <c r="J5164" s="161" t="s">
        <v>979</v>
      </c>
      <c r="K5164" s="162"/>
      <c r="L5164" s="192" t="s">
        <v>472</v>
      </c>
      <c r="M5164" s="171">
        <v>0</v>
      </c>
      <c r="N5164" s="164">
        <v>610.38</v>
      </c>
      <c r="O5164" s="162" t="s">
        <v>2060</v>
      </c>
      <c r="P5164" s="160">
        <v>44337</v>
      </c>
      <c r="Q5164" s="162" t="s">
        <v>2061</v>
      </c>
      <c r="R5164" s="164">
        <v>610.38</v>
      </c>
      <c r="S5164" s="163" t="s">
        <v>1527</v>
      </c>
      <c r="T5164" s="163"/>
      <c r="U5164" s="161" t="s">
        <v>10</v>
      </c>
      <c r="V5164" s="161" t="s">
        <v>11</v>
      </c>
      <c r="W5164" s="161" t="s">
        <v>12</v>
      </c>
      <c r="X5164" s="161" t="s">
        <v>13</v>
      </c>
      <c r="Y5164" s="169">
        <v>6150</v>
      </c>
      <c r="Z5164" s="169">
        <v>9191103</v>
      </c>
      <c r="AA5164" s="166">
        <v>4.7696279022122666E-4</v>
      </c>
      <c r="AB5164" s="167" t="s">
        <v>1550</v>
      </c>
      <c r="AC5164" s="168" t="s">
        <v>3225</v>
      </c>
    </row>
    <row r="5165" spans="1:29" x14ac:dyDescent="0.3">
      <c r="A5165" s="156" t="s">
        <v>2970</v>
      </c>
      <c r="B5165" s="157">
        <v>2</v>
      </c>
      <c r="C5165" s="158" t="s">
        <v>310</v>
      </c>
      <c r="D5165" s="158" t="s">
        <v>275</v>
      </c>
      <c r="E5165" s="156" t="s">
        <v>2723</v>
      </c>
      <c r="F5165" s="159" t="s">
        <v>2645</v>
      </c>
      <c r="G5165" s="156" t="s">
        <v>310</v>
      </c>
      <c r="H5165" s="160">
        <v>43734</v>
      </c>
      <c r="I5165" s="160">
        <v>44337</v>
      </c>
      <c r="J5165" s="161" t="s">
        <v>979</v>
      </c>
      <c r="K5165" s="162"/>
      <c r="L5165" s="192" t="s">
        <v>472</v>
      </c>
      <c r="M5165" s="171">
        <v>0</v>
      </c>
      <c r="N5165" s="164">
        <v>10073.040000000001</v>
      </c>
      <c r="O5165" s="162" t="s">
        <v>2065</v>
      </c>
      <c r="P5165" s="160">
        <v>44337</v>
      </c>
      <c r="Q5165" s="162" t="s">
        <v>2061</v>
      </c>
      <c r="R5165" s="164">
        <v>10073.040000000001</v>
      </c>
      <c r="S5165" s="163" t="s">
        <v>1527</v>
      </c>
      <c r="T5165" s="163"/>
      <c r="U5165" s="161" t="s">
        <v>10</v>
      </c>
      <c r="V5165" s="161" t="s">
        <v>11</v>
      </c>
      <c r="W5165" s="161" t="s">
        <v>12</v>
      </c>
      <c r="X5165" s="161" t="s">
        <v>13</v>
      </c>
      <c r="Y5165" s="169">
        <v>6150</v>
      </c>
      <c r="Z5165" s="169">
        <v>9191103</v>
      </c>
      <c r="AA5165" s="166">
        <v>7.8712691510370997E-3</v>
      </c>
      <c r="AB5165" s="167" t="s">
        <v>1550</v>
      </c>
      <c r="AC5165" s="168" t="s">
        <v>3225</v>
      </c>
    </row>
    <row r="5166" spans="1:29" x14ac:dyDescent="0.3">
      <c r="A5166" s="156" t="s">
        <v>2970</v>
      </c>
      <c r="B5166" s="157">
        <v>2</v>
      </c>
      <c r="C5166" s="158" t="s">
        <v>310</v>
      </c>
      <c r="D5166" s="158" t="s">
        <v>275</v>
      </c>
      <c r="E5166" s="156" t="s">
        <v>2723</v>
      </c>
      <c r="F5166" s="159" t="s">
        <v>2645</v>
      </c>
      <c r="G5166" s="156" t="s">
        <v>310</v>
      </c>
      <c r="H5166" s="160">
        <v>43734</v>
      </c>
      <c r="I5166" s="160">
        <v>44337</v>
      </c>
      <c r="J5166" s="161" t="s">
        <v>979</v>
      </c>
      <c r="K5166" s="162"/>
      <c r="L5166" s="192" t="s">
        <v>472</v>
      </c>
      <c r="M5166" s="171">
        <v>0</v>
      </c>
      <c r="N5166" s="164">
        <v>6352.51</v>
      </c>
      <c r="O5166" s="162" t="s">
        <v>2062</v>
      </c>
      <c r="P5166" s="160">
        <v>44337</v>
      </c>
      <c r="Q5166" s="162" t="s">
        <v>2061</v>
      </c>
      <c r="R5166" s="164">
        <v>6352.51</v>
      </c>
      <c r="S5166" s="163" t="s">
        <v>1527</v>
      </c>
      <c r="T5166" s="163"/>
      <c r="U5166" s="161" t="s">
        <v>10</v>
      </c>
      <c r="V5166" s="161" t="s">
        <v>11</v>
      </c>
      <c r="W5166" s="161" t="s">
        <v>12</v>
      </c>
      <c r="X5166" s="161" t="s">
        <v>13</v>
      </c>
      <c r="Y5166" s="169">
        <v>6150</v>
      </c>
      <c r="Z5166" s="169">
        <v>9191103</v>
      </c>
      <c r="AA5166" s="166">
        <v>4.9639747280517789E-3</v>
      </c>
      <c r="AB5166" s="167" t="s">
        <v>1550</v>
      </c>
      <c r="AC5166" s="168" t="s">
        <v>3225</v>
      </c>
    </row>
    <row r="5167" spans="1:29" x14ac:dyDescent="0.3">
      <c r="A5167" s="156" t="s">
        <v>2970</v>
      </c>
      <c r="B5167" s="157">
        <v>2</v>
      </c>
      <c r="C5167" s="158" t="s">
        <v>310</v>
      </c>
      <c r="D5167" s="158" t="s">
        <v>275</v>
      </c>
      <c r="E5167" s="156" t="s">
        <v>2723</v>
      </c>
      <c r="F5167" s="159" t="s">
        <v>2645</v>
      </c>
      <c r="G5167" s="156" t="s">
        <v>310</v>
      </c>
      <c r="H5167" s="160">
        <v>43734</v>
      </c>
      <c r="I5167" s="160">
        <v>44337</v>
      </c>
      <c r="J5167" s="161" t="s">
        <v>979</v>
      </c>
      <c r="K5167" s="162"/>
      <c r="L5167" s="192" t="s">
        <v>472</v>
      </c>
      <c r="M5167" s="171">
        <v>0</v>
      </c>
      <c r="N5167" s="164">
        <v>1710</v>
      </c>
      <c r="O5167" s="162" t="s">
        <v>2063</v>
      </c>
      <c r="P5167" s="160">
        <v>44337</v>
      </c>
      <c r="Q5167" s="162" t="s">
        <v>2061</v>
      </c>
      <c r="R5167" s="164">
        <v>1710</v>
      </c>
      <c r="S5167" s="163" t="s">
        <v>1527</v>
      </c>
      <c r="T5167" s="163"/>
      <c r="U5167" s="161" t="s">
        <v>10</v>
      </c>
      <c r="V5167" s="161" t="s">
        <v>11</v>
      </c>
      <c r="W5167" s="161" t="s">
        <v>12</v>
      </c>
      <c r="X5167" s="161" t="s">
        <v>13</v>
      </c>
      <c r="Y5167" s="169">
        <v>6150</v>
      </c>
      <c r="Z5167" s="169">
        <v>9191103</v>
      </c>
      <c r="AA5167" s="166">
        <v>1.3362272212036725E-3</v>
      </c>
      <c r="AB5167" s="167" t="s">
        <v>1550</v>
      </c>
      <c r="AC5167" s="168" t="s">
        <v>3225</v>
      </c>
    </row>
    <row r="5168" spans="1:29" x14ac:dyDescent="0.3">
      <c r="A5168" s="156" t="s">
        <v>2970</v>
      </c>
      <c r="B5168" s="157">
        <v>2</v>
      </c>
      <c r="C5168" s="158" t="s">
        <v>310</v>
      </c>
      <c r="D5168" s="158" t="s">
        <v>275</v>
      </c>
      <c r="E5168" s="156" t="s">
        <v>2723</v>
      </c>
      <c r="F5168" s="159" t="s">
        <v>2645</v>
      </c>
      <c r="G5168" s="156" t="s">
        <v>310</v>
      </c>
      <c r="H5168" s="160">
        <v>43734</v>
      </c>
      <c r="I5168" s="160">
        <v>44522</v>
      </c>
      <c r="J5168" s="161" t="s">
        <v>2202</v>
      </c>
      <c r="K5168" s="162"/>
      <c r="L5168" s="192" t="s">
        <v>472</v>
      </c>
      <c r="M5168" s="171">
        <v>0</v>
      </c>
      <c r="N5168" s="164">
        <v>24679.599999999999</v>
      </c>
      <c r="O5168" s="162" t="s">
        <v>2449</v>
      </c>
      <c r="P5168" s="160">
        <v>44522</v>
      </c>
      <c r="Q5168" s="162" t="s">
        <v>2450</v>
      </c>
      <c r="R5168" s="164">
        <v>24679.599999999999</v>
      </c>
      <c r="S5168" s="163" t="s">
        <v>1527</v>
      </c>
      <c r="T5168" s="163"/>
      <c r="U5168" s="161" t="s">
        <v>10</v>
      </c>
      <c r="V5168" s="161" t="s">
        <v>11</v>
      </c>
      <c r="W5168" s="161" t="s">
        <v>12</v>
      </c>
      <c r="X5168" s="161" t="s">
        <v>13</v>
      </c>
      <c r="Y5168" s="169">
        <v>6150</v>
      </c>
      <c r="Z5168" s="169">
        <v>9191103</v>
      </c>
      <c r="AA5168" s="166">
        <v>1.928511890550769E-2</v>
      </c>
      <c r="AB5168" s="167" t="s">
        <v>1550</v>
      </c>
      <c r="AC5168" s="168" t="s">
        <v>3225</v>
      </c>
    </row>
    <row r="5169" spans="1:29" x14ac:dyDescent="0.3">
      <c r="A5169" s="156" t="s">
        <v>2970</v>
      </c>
      <c r="B5169" s="157">
        <v>2</v>
      </c>
      <c r="C5169" s="158" t="s">
        <v>310</v>
      </c>
      <c r="D5169" s="158" t="s">
        <v>275</v>
      </c>
      <c r="E5169" s="156" t="s">
        <v>2723</v>
      </c>
      <c r="F5169" s="159" t="s">
        <v>2645</v>
      </c>
      <c r="G5169" s="156" t="s">
        <v>310</v>
      </c>
      <c r="H5169" s="160">
        <v>43734</v>
      </c>
      <c r="I5169" s="160">
        <v>44704</v>
      </c>
      <c r="J5169" s="161" t="s">
        <v>2202</v>
      </c>
      <c r="K5169" s="162"/>
      <c r="L5169" s="192" t="s">
        <v>472</v>
      </c>
      <c r="M5169" s="171">
        <v>0</v>
      </c>
      <c r="N5169" s="164">
        <v>950</v>
      </c>
      <c r="O5169" s="162" t="s">
        <v>2631</v>
      </c>
      <c r="P5169" s="160">
        <v>44704</v>
      </c>
      <c r="Q5169" s="162" t="s">
        <v>2632</v>
      </c>
      <c r="R5169" s="164">
        <v>950</v>
      </c>
      <c r="S5169" s="163" t="s">
        <v>1527</v>
      </c>
      <c r="T5169" s="163"/>
      <c r="U5169" s="161" t="s">
        <v>10</v>
      </c>
      <c r="V5169" s="161" t="s">
        <v>11</v>
      </c>
      <c r="W5169" s="161" t="s">
        <v>12</v>
      </c>
      <c r="X5169" s="161" t="s">
        <v>13</v>
      </c>
      <c r="Y5169" s="169">
        <v>6150</v>
      </c>
      <c r="Z5169" s="169">
        <v>9191103</v>
      </c>
      <c r="AA5169" s="166">
        <v>7.4234845622426246E-4</v>
      </c>
      <c r="AB5169" s="167" t="s">
        <v>1550</v>
      </c>
      <c r="AC5169" s="168" t="s">
        <v>3225</v>
      </c>
    </row>
    <row r="5170" spans="1:29" x14ac:dyDescent="0.3">
      <c r="A5170" s="156" t="s">
        <v>2970</v>
      </c>
      <c r="B5170" s="157">
        <v>2</v>
      </c>
      <c r="C5170" s="158" t="s">
        <v>310</v>
      </c>
      <c r="D5170" s="180" t="s">
        <v>275</v>
      </c>
      <c r="E5170" s="156" t="s">
        <v>2723</v>
      </c>
      <c r="F5170" s="159" t="s">
        <v>2645</v>
      </c>
      <c r="G5170" s="156" t="s">
        <v>310</v>
      </c>
      <c r="H5170" s="160">
        <v>43734</v>
      </c>
      <c r="I5170" s="160">
        <v>44714</v>
      </c>
      <c r="J5170" s="161" t="s">
        <v>2202</v>
      </c>
      <c r="K5170" s="162" t="s">
        <v>319</v>
      </c>
      <c r="L5170" s="192" t="s">
        <v>472</v>
      </c>
      <c r="M5170" s="171">
        <v>0</v>
      </c>
      <c r="N5170" s="164">
        <v>5361.43</v>
      </c>
      <c r="O5170" s="162" t="s">
        <v>2654</v>
      </c>
      <c r="P5170" s="160">
        <v>44714</v>
      </c>
      <c r="Q5170" s="162" t="s">
        <v>2655</v>
      </c>
      <c r="R5170" s="164">
        <v>5361.43</v>
      </c>
      <c r="S5170" s="191" t="s">
        <v>1527</v>
      </c>
      <c r="T5170" s="163"/>
      <c r="U5170" s="161" t="s">
        <v>10</v>
      </c>
      <c r="V5170" s="161" t="s">
        <v>11</v>
      </c>
      <c r="W5170" s="161" t="s">
        <v>12</v>
      </c>
      <c r="X5170" s="161" t="s">
        <v>13</v>
      </c>
      <c r="Y5170" s="169">
        <v>6150</v>
      </c>
      <c r="Z5170" s="169">
        <v>9191103</v>
      </c>
      <c r="AA5170" s="166">
        <v>4.1895255617415408E-3</v>
      </c>
      <c r="AB5170" s="167" t="s">
        <v>1550</v>
      </c>
      <c r="AC5170" s="168" t="s">
        <v>3225</v>
      </c>
    </row>
    <row r="5171" spans="1:29" x14ac:dyDescent="0.3">
      <c r="A5171" s="156" t="s">
        <v>2983</v>
      </c>
      <c r="B5171" s="157">
        <v>1</v>
      </c>
      <c r="C5171" s="158" t="s">
        <v>310</v>
      </c>
      <c r="D5171" s="180" t="s">
        <v>268</v>
      </c>
      <c r="E5171" s="156" t="s">
        <v>2723</v>
      </c>
      <c r="F5171" s="159" t="s">
        <v>2645</v>
      </c>
      <c r="G5171" s="156" t="s">
        <v>310</v>
      </c>
      <c r="H5171" s="160">
        <v>43734</v>
      </c>
      <c r="I5171" s="160">
        <v>43900</v>
      </c>
      <c r="J5171" s="161" t="s">
        <v>5</v>
      </c>
      <c r="K5171" s="162"/>
      <c r="L5171" s="192" t="s">
        <v>472</v>
      </c>
      <c r="M5171" s="171">
        <v>0</v>
      </c>
      <c r="N5171" s="164">
        <v>1402.2</v>
      </c>
      <c r="O5171" s="162" t="s">
        <v>468</v>
      </c>
      <c r="P5171" s="160">
        <v>43900</v>
      </c>
      <c r="Q5171" s="162" t="s">
        <v>671</v>
      </c>
      <c r="R5171" s="164">
        <v>1402.2</v>
      </c>
      <c r="S5171" s="191" t="s">
        <v>1183</v>
      </c>
      <c r="T5171" s="163"/>
      <c r="U5171" s="161" t="s">
        <v>10</v>
      </c>
      <c r="V5171" s="161" t="s">
        <v>11</v>
      </c>
      <c r="W5171" s="161" t="s">
        <v>12</v>
      </c>
      <c r="X5171" s="161" t="s">
        <v>13</v>
      </c>
      <c r="Y5171" s="169">
        <v>6150</v>
      </c>
      <c r="Z5171" s="169">
        <v>9221103</v>
      </c>
      <c r="AA5171" s="166">
        <v>1.0957063213870115E-3</v>
      </c>
      <c r="AB5171" s="167" t="s">
        <v>1551</v>
      </c>
      <c r="AC5171" s="168" t="s">
        <v>3245</v>
      </c>
    </row>
    <row r="5172" spans="1:29" x14ac:dyDescent="0.3">
      <c r="A5172" s="156" t="s">
        <v>2983</v>
      </c>
      <c r="B5172" s="157">
        <v>1</v>
      </c>
      <c r="C5172" s="158" t="s">
        <v>310</v>
      </c>
      <c r="D5172" s="180" t="s">
        <v>268</v>
      </c>
      <c r="E5172" s="156" t="s">
        <v>2723</v>
      </c>
      <c r="F5172" s="159" t="s">
        <v>2645</v>
      </c>
      <c r="G5172" s="156" t="s">
        <v>310</v>
      </c>
      <c r="H5172" s="160">
        <v>43734</v>
      </c>
      <c r="I5172" s="160">
        <v>44042</v>
      </c>
      <c r="J5172" s="161" t="s">
        <v>5</v>
      </c>
      <c r="K5172" s="162"/>
      <c r="L5172" s="192" t="s">
        <v>472</v>
      </c>
      <c r="M5172" s="171">
        <v>0</v>
      </c>
      <c r="N5172" s="164">
        <v>5885.73</v>
      </c>
      <c r="O5172" s="162" t="s">
        <v>1013</v>
      </c>
      <c r="P5172" s="160">
        <v>44042</v>
      </c>
      <c r="Q5172" s="162" t="s">
        <v>1012</v>
      </c>
      <c r="R5172" s="164">
        <v>5885.73</v>
      </c>
      <c r="S5172" s="191" t="s">
        <v>1183</v>
      </c>
      <c r="T5172" s="163"/>
      <c r="U5172" s="161" t="s">
        <v>10</v>
      </c>
      <c r="V5172" s="161" t="s">
        <v>11</v>
      </c>
      <c r="W5172" s="161" t="s">
        <v>12</v>
      </c>
      <c r="X5172" s="161" t="s">
        <v>13</v>
      </c>
      <c r="Y5172" s="169">
        <v>6150</v>
      </c>
      <c r="Z5172" s="169">
        <v>9221103</v>
      </c>
      <c r="AA5172" s="166">
        <v>4.5992237676345561E-3</v>
      </c>
      <c r="AB5172" s="167" t="s">
        <v>1551</v>
      </c>
      <c r="AC5172" s="168" t="s">
        <v>3245</v>
      </c>
    </row>
    <row r="5173" spans="1:29" x14ac:dyDescent="0.3">
      <c r="A5173" s="156" t="s">
        <v>2983</v>
      </c>
      <c r="B5173" s="157">
        <v>1</v>
      </c>
      <c r="C5173" s="158" t="s">
        <v>310</v>
      </c>
      <c r="D5173" s="158" t="s">
        <v>268</v>
      </c>
      <c r="E5173" s="156" t="s">
        <v>2723</v>
      </c>
      <c r="F5173" s="159" t="s">
        <v>2645</v>
      </c>
      <c r="G5173" s="156" t="s">
        <v>310</v>
      </c>
      <c r="H5173" s="160">
        <v>43734</v>
      </c>
      <c r="I5173" s="160">
        <v>44071</v>
      </c>
      <c r="J5173" s="161" t="s">
        <v>979</v>
      </c>
      <c r="K5173" s="162"/>
      <c r="L5173" s="192" t="s">
        <v>472</v>
      </c>
      <c r="M5173" s="171">
        <v>0</v>
      </c>
      <c r="N5173" s="164">
        <v>51687.41</v>
      </c>
      <c r="O5173" s="162" t="s">
        <v>1113</v>
      </c>
      <c r="P5173" s="160">
        <v>44071</v>
      </c>
      <c r="Q5173" s="162" t="s">
        <v>1112</v>
      </c>
      <c r="R5173" s="164">
        <v>51687.41</v>
      </c>
      <c r="S5173" s="163" t="s">
        <v>1183</v>
      </c>
      <c r="T5173" s="163"/>
      <c r="U5173" s="161" t="s">
        <v>10</v>
      </c>
      <c r="V5173" s="161" t="s">
        <v>11</v>
      </c>
      <c r="W5173" s="161" t="s">
        <v>12</v>
      </c>
      <c r="X5173" s="161" t="s">
        <v>13</v>
      </c>
      <c r="Y5173" s="169">
        <v>6150</v>
      </c>
      <c r="Z5173" s="169">
        <v>9221103</v>
      </c>
      <c r="AA5173" s="166">
        <v>4.0389546336558432E-2</v>
      </c>
      <c r="AB5173" s="167" t="s">
        <v>1551</v>
      </c>
      <c r="AC5173" s="168" t="s">
        <v>3245</v>
      </c>
    </row>
    <row r="5174" spans="1:29" x14ac:dyDescent="0.3">
      <c r="A5174" s="156" t="s">
        <v>2983</v>
      </c>
      <c r="B5174" s="157">
        <v>1</v>
      </c>
      <c r="C5174" s="158" t="s">
        <v>310</v>
      </c>
      <c r="D5174" s="158" t="s">
        <v>268</v>
      </c>
      <c r="E5174" s="156" t="s">
        <v>2723</v>
      </c>
      <c r="F5174" s="159" t="s">
        <v>2645</v>
      </c>
      <c r="G5174" s="158" t="s">
        <v>310</v>
      </c>
      <c r="H5174" s="160">
        <v>43734</v>
      </c>
      <c r="I5174" s="160">
        <v>44117</v>
      </c>
      <c r="J5174" s="161" t="s">
        <v>979</v>
      </c>
      <c r="K5174" s="162"/>
      <c r="L5174" s="163" t="s">
        <v>472</v>
      </c>
      <c r="M5174" s="171">
        <v>0</v>
      </c>
      <c r="N5174" s="164">
        <v>36702.120000000003</v>
      </c>
      <c r="O5174" s="162" t="s">
        <v>1247</v>
      </c>
      <c r="P5174" s="160">
        <v>44117</v>
      </c>
      <c r="Q5174" s="162" t="s">
        <v>1248</v>
      </c>
      <c r="R5174" s="164">
        <v>36702.120000000003</v>
      </c>
      <c r="S5174" s="163" t="s">
        <v>1183</v>
      </c>
      <c r="T5174" s="163"/>
      <c r="U5174" s="161" t="s">
        <v>10</v>
      </c>
      <c r="V5174" s="161" t="s">
        <v>11</v>
      </c>
      <c r="W5174" s="161" t="s">
        <v>12</v>
      </c>
      <c r="X5174" s="161" t="s">
        <v>13</v>
      </c>
      <c r="Y5174" s="169">
        <v>6150</v>
      </c>
      <c r="Z5174" s="169">
        <v>9221103</v>
      </c>
      <c r="AA5174" s="166">
        <v>2.8679749602271189E-2</v>
      </c>
      <c r="AB5174" s="167" t="s">
        <v>1551</v>
      </c>
      <c r="AC5174" s="168" t="s">
        <v>3245</v>
      </c>
    </row>
    <row r="5175" spans="1:29" x14ac:dyDescent="0.3">
      <c r="A5175" s="156" t="s">
        <v>2983</v>
      </c>
      <c r="B5175" s="157">
        <v>1</v>
      </c>
      <c r="C5175" s="158" t="s">
        <v>310</v>
      </c>
      <c r="D5175" s="158" t="s">
        <v>268</v>
      </c>
      <c r="E5175" s="156" t="s">
        <v>2723</v>
      </c>
      <c r="F5175" s="159" t="s">
        <v>2645</v>
      </c>
      <c r="G5175" s="158" t="s">
        <v>310</v>
      </c>
      <c r="H5175" s="160">
        <v>43734</v>
      </c>
      <c r="I5175" s="160">
        <v>44139</v>
      </c>
      <c r="J5175" s="161" t="s">
        <v>979</v>
      </c>
      <c r="K5175" s="162"/>
      <c r="L5175" s="163" t="s">
        <v>472</v>
      </c>
      <c r="M5175" s="171">
        <v>0</v>
      </c>
      <c r="N5175" s="164">
        <v>16603.41</v>
      </c>
      <c r="O5175" s="162" t="s">
        <v>1318</v>
      </c>
      <c r="P5175" s="160">
        <v>44139</v>
      </c>
      <c r="Q5175" s="162" t="s">
        <v>1319</v>
      </c>
      <c r="R5175" s="164">
        <v>16603.41</v>
      </c>
      <c r="S5175" s="163" t="s">
        <v>1183</v>
      </c>
      <c r="T5175" s="163"/>
      <c r="U5175" s="161" t="s">
        <v>10</v>
      </c>
      <c r="V5175" s="161" t="s">
        <v>11</v>
      </c>
      <c r="W5175" s="161" t="s">
        <v>12</v>
      </c>
      <c r="X5175" s="161" t="s">
        <v>13</v>
      </c>
      <c r="Y5175" s="165">
        <v>6150</v>
      </c>
      <c r="Z5175" s="165">
        <v>9221103</v>
      </c>
      <c r="AA5175" s="166">
        <v>1.2974227138482612E-2</v>
      </c>
      <c r="AB5175" s="167" t="s">
        <v>1551</v>
      </c>
      <c r="AC5175" s="168" t="s">
        <v>3245</v>
      </c>
    </row>
    <row r="5176" spans="1:29" x14ac:dyDescent="0.3">
      <c r="A5176" s="156" t="s">
        <v>2983</v>
      </c>
      <c r="B5176" s="157">
        <v>1</v>
      </c>
      <c r="C5176" s="158" t="s">
        <v>310</v>
      </c>
      <c r="D5176" s="156" t="s">
        <v>268</v>
      </c>
      <c r="E5176" s="156" t="s">
        <v>2723</v>
      </c>
      <c r="F5176" s="159" t="s">
        <v>2645</v>
      </c>
      <c r="G5176" s="158" t="s">
        <v>310</v>
      </c>
      <c r="H5176" s="160">
        <v>43734</v>
      </c>
      <c r="I5176" s="160">
        <v>44183</v>
      </c>
      <c r="J5176" s="161" t="s">
        <v>979</v>
      </c>
      <c r="K5176" s="162"/>
      <c r="L5176" s="158" t="s">
        <v>472</v>
      </c>
      <c r="M5176" s="171">
        <v>0</v>
      </c>
      <c r="N5176" s="170">
        <v>1402.96</v>
      </c>
      <c r="O5176" s="162" t="s">
        <v>1500</v>
      </c>
      <c r="P5176" s="160">
        <v>44183</v>
      </c>
      <c r="Q5176" s="162" t="s">
        <v>1501</v>
      </c>
      <c r="R5176" s="170">
        <v>1402.96</v>
      </c>
      <c r="S5176" s="158" t="s">
        <v>1183</v>
      </c>
      <c r="T5176" s="162"/>
      <c r="U5176" s="161" t="s">
        <v>10</v>
      </c>
      <c r="V5176" s="161" t="s">
        <v>11</v>
      </c>
      <c r="W5176" s="161" t="s">
        <v>12</v>
      </c>
      <c r="X5176" s="161" t="s">
        <v>13</v>
      </c>
      <c r="Y5176" s="165">
        <v>6150</v>
      </c>
      <c r="Z5176" s="165">
        <v>9221103</v>
      </c>
      <c r="AA5176" s="166">
        <v>1.0963002001519908E-3</v>
      </c>
      <c r="AB5176" s="158" t="s">
        <v>1551</v>
      </c>
      <c r="AC5176" s="168" t="s">
        <v>3245</v>
      </c>
    </row>
    <row r="5177" spans="1:29" x14ac:dyDescent="0.3">
      <c r="A5177" s="156" t="s">
        <v>2983</v>
      </c>
      <c r="B5177" s="157">
        <v>1</v>
      </c>
      <c r="C5177" s="158" t="s">
        <v>310</v>
      </c>
      <c r="D5177" s="158" t="s">
        <v>268</v>
      </c>
      <c r="E5177" s="156" t="s">
        <v>2723</v>
      </c>
      <c r="F5177" s="159" t="s">
        <v>2645</v>
      </c>
      <c r="G5177" s="158" t="s">
        <v>310</v>
      </c>
      <c r="H5177" s="160">
        <v>43734</v>
      </c>
      <c r="I5177" s="160">
        <v>44337</v>
      </c>
      <c r="J5177" s="161" t="s">
        <v>979</v>
      </c>
      <c r="K5177" s="162"/>
      <c r="L5177" s="163" t="s">
        <v>472</v>
      </c>
      <c r="M5177" s="171">
        <v>0</v>
      </c>
      <c r="N5177" s="164">
        <v>350.74</v>
      </c>
      <c r="O5177" s="162" t="s">
        <v>2060</v>
      </c>
      <c r="P5177" s="160">
        <v>44337</v>
      </c>
      <c r="Q5177" s="162" t="s">
        <v>2061</v>
      </c>
      <c r="R5177" s="164">
        <v>350.74</v>
      </c>
      <c r="S5177" s="163" t="s">
        <v>1183</v>
      </c>
      <c r="T5177" s="163"/>
      <c r="U5177" s="161" t="s">
        <v>10</v>
      </c>
      <c r="V5177" s="161" t="s">
        <v>11</v>
      </c>
      <c r="W5177" s="161" t="s">
        <v>12</v>
      </c>
      <c r="X5177" s="161" t="s">
        <v>13</v>
      </c>
      <c r="Y5177" s="165">
        <v>6150</v>
      </c>
      <c r="Z5177" s="165">
        <v>9221103</v>
      </c>
      <c r="AA5177" s="166">
        <v>2.7407505003799771E-4</v>
      </c>
      <c r="AB5177" s="172" t="s">
        <v>1551</v>
      </c>
      <c r="AC5177" s="168" t="s">
        <v>3245</v>
      </c>
    </row>
    <row r="5178" spans="1:29" x14ac:dyDescent="0.3">
      <c r="A5178" s="156" t="s">
        <v>2983</v>
      </c>
      <c r="B5178" s="157">
        <v>1</v>
      </c>
      <c r="C5178" s="158" t="s">
        <v>310</v>
      </c>
      <c r="D5178" s="158" t="s">
        <v>268</v>
      </c>
      <c r="E5178" s="156" t="s">
        <v>2723</v>
      </c>
      <c r="F5178" s="159" t="s">
        <v>2645</v>
      </c>
      <c r="G5178" s="156" t="s">
        <v>310</v>
      </c>
      <c r="H5178" s="160">
        <v>43734</v>
      </c>
      <c r="I5178" s="160">
        <v>44337</v>
      </c>
      <c r="J5178" s="161" t="s">
        <v>979</v>
      </c>
      <c r="K5178" s="162"/>
      <c r="L5178" s="163" t="s">
        <v>472</v>
      </c>
      <c r="M5178" s="171">
        <v>0</v>
      </c>
      <c r="N5178" s="164">
        <v>9897.1</v>
      </c>
      <c r="O5178" s="162" t="s">
        <v>2062</v>
      </c>
      <c r="P5178" s="160">
        <v>44337</v>
      </c>
      <c r="Q5178" s="162" t="s">
        <v>2061</v>
      </c>
      <c r="R5178" s="164">
        <v>9897.1</v>
      </c>
      <c r="S5178" s="158" t="s">
        <v>1183</v>
      </c>
      <c r="T5178" s="163"/>
      <c r="U5178" s="161" t="s">
        <v>10</v>
      </c>
      <c r="V5178" s="161" t="s">
        <v>11</v>
      </c>
      <c r="W5178" s="161" t="s">
        <v>12</v>
      </c>
      <c r="X5178" s="161" t="s">
        <v>13</v>
      </c>
      <c r="Y5178" s="169">
        <v>6150</v>
      </c>
      <c r="Z5178" s="169">
        <v>9221103</v>
      </c>
      <c r="AA5178" s="166">
        <v>7.7337862169443664E-3</v>
      </c>
      <c r="AB5178" s="158" t="s">
        <v>1551</v>
      </c>
      <c r="AC5178" s="168" t="s">
        <v>3245</v>
      </c>
    </row>
    <row r="5179" spans="1:29" x14ac:dyDescent="0.3">
      <c r="A5179" s="156" t="s">
        <v>2983</v>
      </c>
      <c r="B5179" s="157">
        <v>1</v>
      </c>
      <c r="C5179" s="158" t="s">
        <v>310</v>
      </c>
      <c r="D5179" s="158" t="s">
        <v>268</v>
      </c>
      <c r="E5179" s="156" t="s">
        <v>2723</v>
      </c>
      <c r="F5179" s="159" t="s">
        <v>2645</v>
      </c>
      <c r="G5179" s="158" t="s">
        <v>310</v>
      </c>
      <c r="H5179" s="160">
        <v>43734</v>
      </c>
      <c r="I5179" s="160">
        <v>44337</v>
      </c>
      <c r="J5179" s="161" t="s">
        <v>979</v>
      </c>
      <c r="K5179" s="162"/>
      <c r="L5179" s="163" t="s">
        <v>472</v>
      </c>
      <c r="M5179" s="171">
        <v>0</v>
      </c>
      <c r="N5179" s="164">
        <v>855</v>
      </c>
      <c r="O5179" s="162" t="s">
        <v>2063</v>
      </c>
      <c r="P5179" s="160">
        <v>44337</v>
      </c>
      <c r="Q5179" s="162" t="s">
        <v>2061</v>
      </c>
      <c r="R5179" s="164">
        <v>855</v>
      </c>
      <c r="S5179" s="163" t="s">
        <v>1183</v>
      </c>
      <c r="T5179" s="163"/>
      <c r="U5179" s="161" t="s">
        <v>10</v>
      </c>
      <c r="V5179" s="161" t="s">
        <v>11</v>
      </c>
      <c r="W5179" s="161" t="s">
        <v>12</v>
      </c>
      <c r="X5179" s="161" t="s">
        <v>13</v>
      </c>
      <c r="Y5179" s="165">
        <v>6150</v>
      </c>
      <c r="Z5179" s="165">
        <v>9221103</v>
      </c>
      <c r="AA5179" s="166">
        <v>6.6811361060183626E-4</v>
      </c>
      <c r="AB5179" s="167" t="s">
        <v>1551</v>
      </c>
      <c r="AC5179" s="168" t="s">
        <v>3245</v>
      </c>
    </row>
    <row r="5180" spans="1:29" x14ac:dyDescent="0.3">
      <c r="A5180" s="156" t="s">
        <v>2983</v>
      </c>
      <c r="B5180" s="157">
        <v>1</v>
      </c>
      <c r="C5180" s="158" t="s">
        <v>310</v>
      </c>
      <c r="D5180" s="156" t="s">
        <v>268</v>
      </c>
      <c r="E5180" s="156" t="s">
        <v>2723</v>
      </c>
      <c r="F5180" s="156" t="s">
        <v>2645</v>
      </c>
      <c r="G5180" s="158" t="s">
        <v>310</v>
      </c>
      <c r="H5180" s="160">
        <v>43734</v>
      </c>
      <c r="I5180" s="160">
        <v>44522</v>
      </c>
      <c r="J5180" s="161" t="s">
        <v>2202</v>
      </c>
      <c r="K5180" s="162"/>
      <c r="L5180" s="158" t="s">
        <v>472</v>
      </c>
      <c r="M5180" s="171">
        <v>0</v>
      </c>
      <c r="N5180" s="170">
        <v>14270.46</v>
      </c>
      <c r="O5180" s="162" t="s">
        <v>2449</v>
      </c>
      <c r="P5180" s="160">
        <v>44522</v>
      </c>
      <c r="Q5180" s="162" t="s">
        <v>2450</v>
      </c>
      <c r="R5180" s="170">
        <v>14270.46</v>
      </c>
      <c r="S5180" s="162" t="s">
        <v>1183</v>
      </c>
      <c r="T5180" s="162"/>
      <c r="U5180" s="161" t="s">
        <v>10</v>
      </c>
      <c r="V5180" s="161" t="s">
        <v>11</v>
      </c>
      <c r="W5180" s="161" t="s">
        <v>12</v>
      </c>
      <c r="X5180" s="161" t="s">
        <v>13</v>
      </c>
      <c r="Y5180" s="165">
        <v>6150</v>
      </c>
      <c r="Z5180" s="165">
        <v>9221103</v>
      </c>
      <c r="AA5180" s="166">
        <v>1.1151214684852724E-2</v>
      </c>
      <c r="AB5180" s="158" t="s">
        <v>1551</v>
      </c>
      <c r="AC5180" s="168" t="s">
        <v>3245</v>
      </c>
    </row>
    <row r="5181" spans="1:29" x14ac:dyDescent="0.3">
      <c r="A5181" s="156" t="s">
        <v>2983</v>
      </c>
      <c r="B5181" s="157">
        <v>1</v>
      </c>
      <c r="C5181" s="158" t="s">
        <v>310</v>
      </c>
      <c r="D5181" s="163" t="s">
        <v>268</v>
      </c>
      <c r="E5181" s="156" t="s">
        <v>2723</v>
      </c>
      <c r="F5181" s="159" t="s">
        <v>2645</v>
      </c>
      <c r="G5181" s="158" t="s">
        <v>310</v>
      </c>
      <c r="H5181" s="160">
        <v>43734</v>
      </c>
      <c r="I5181" s="160">
        <v>44704</v>
      </c>
      <c r="J5181" s="161" t="s">
        <v>2202</v>
      </c>
      <c r="K5181" s="162"/>
      <c r="L5181" s="163" t="s">
        <v>472</v>
      </c>
      <c r="M5181" s="171">
        <v>0</v>
      </c>
      <c r="N5181" s="164">
        <v>950</v>
      </c>
      <c r="O5181" s="162" t="s">
        <v>2631</v>
      </c>
      <c r="P5181" s="160">
        <v>44704</v>
      </c>
      <c r="Q5181" s="162" t="s">
        <v>2632</v>
      </c>
      <c r="R5181" s="164">
        <v>950</v>
      </c>
      <c r="S5181" s="163" t="s">
        <v>1183</v>
      </c>
      <c r="T5181" s="163"/>
      <c r="U5181" s="161" t="s">
        <v>10</v>
      </c>
      <c r="V5181" s="161" t="s">
        <v>11</v>
      </c>
      <c r="W5181" s="161" t="s">
        <v>12</v>
      </c>
      <c r="X5181" s="161" t="s">
        <v>13</v>
      </c>
      <c r="Y5181" s="165">
        <v>6150</v>
      </c>
      <c r="Z5181" s="165">
        <v>9221103</v>
      </c>
      <c r="AA5181" s="166">
        <v>7.4234845622426246E-4</v>
      </c>
      <c r="AB5181" s="167" t="s">
        <v>1551</v>
      </c>
      <c r="AC5181" s="168" t="s">
        <v>3245</v>
      </c>
    </row>
    <row r="5182" spans="1:29" x14ac:dyDescent="0.3">
      <c r="A5182" s="156" t="s">
        <v>2983</v>
      </c>
      <c r="B5182" s="157">
        <v>1</v>
      </c>
      <c r="C5182" s="158" t="s">
        <v>310</v>
      </c>
      <c r="D5182" s="158" t="s">
        <v>268</v>
      </c>
      <c r="E5182" s="156" t="s">
        <v>2723</v>
      </c>
      <c r="F5182" s="159" t="s">
        <v>2645</v>
      </c>
      <c r="G5182" s="158" t="s">
        <v>310</v>
      </c>
      <c r="H5182" s="160">
        <v>43734</v>
      </c>
      <c r="I5182" s="160">
        <v>44714</v>
      </c>
      <c r="J5182" s="161" t="s">
        <v>2202</v>
      </c>
      <c r="K5182" s="162" t="s">
        <v>320</v>
      </c>
      <c r="L5182" s="163" t="s">
        <v>472</v>
      </c>
      <c r="M5182" s="171">
        <v>0</v>
      </c>
      <c r="N5182" s="164">
        <v>6786.48</v>
      </c>
      <c r="O5182" s="162" t="s">
        <v>2654</v>
      </c>
      <c r="P5182" s="160">
        <v>44714</v>
      </c>
      <c r="Q5182" s="162" t="s">
        <v>2655</v>
      </c>
      <c r="R5182" s="164">
        <v>6786.48</v>
      </c>
      <c r="S5182" s="158" t="s">
        <v>1183</v>
      </c>
      <c r="T5182" s="163"/>
      <c r="U5182" s="161" t="s">
        <v>10</v>
      </c>
      <c r="V5182" s="161" t="s">
        <v>11</v>
      </c>
      <c r="W5182" s="161" t="s">
        <v>12</v>
      </c>
      <c r="X5182" s="161" t="s">
        <v>13</v>
      </c>
      <c r="Y5182" s="169">
        <v>6150</v>
      </c>
      <c r="Z5182" s="169">
        <v>9221103</v>
      </c>
      <c r="AA5182" s="166">
        <v>5.3030873170492598E-3</v>
      </c>
      <c r="AB5182" s="167" t="s">
        <v>1551</v>
      </c>
      <c r="AC5182" s="168" t="s">
        <v>3245</v>
      </c>
    </row>
    <row r="5183" spans="1:29" x14ac:dyDescent="0.3">
      <c r="A5183" s="156" t="s">
        <v>2986</v>
      </c>
      <c r="B5183" s="157">
        <v>1</v>
      </c>
      <c r="C5183" s="158" t="s">
        <v>310</v>
      </c>
      <c r="D5183" s="156" t="s">
        <v>283</v>
      </c>
      <c r="E5183" s="156" t="s">
        <v>2723</v>
      </c>
      <c r="F5183" s="159" t="s">
        <v>2645</v>
      </c>
      <c r="G5183" s="156" t="s">
        <v>310</v>
      </c>
      <c r="H5183" s="160">
        <v>43734</v>
      </c>
      <c r="I5183" s="160">
        <v>43900</v>
      </c>
      <c r="J5183" s="161" t="s">
        <v>5</v>
      </c>
      <c r="K5183" s="162"/>
      <c r="L5183" s="163" t="s">
        <v>472</v>
      </c>
      <c r="M5183" s="171">
        <v>0</v>
      </c>
      <c r="N5183" s="164">
        <v>1017.45</v>
      </c>
      <c r="O5183" s="162" t="s">
        <v>468</v>
      </c>
      <c r="P5183" s="160">
        <v>43900</v>
      </c>
      <c r="Q5183" s="162" t="s">
        <v>671</v>
      </c>
      <c r="R5183" s="164">
        <v>1017.45</v>
      </c>
      <c r="S5183" s="158" t="s">
        <v>1184</v>
      </c>
      <c r="T5183" s="163"/>
      <c r="U5183" s="161" t="s">
        <v>10</v>
      </c>
      <c r="V5183" s="161" t="s">
        <v>11</v>
      </c>
      <c r="W5183" s="161" t="s">
        <v>12</v>
      </c>
      <c r="X5183" s="161" t="s">
        <v>13</v>
      </c>
      <c r="Y5183" s="169">
        <v>6150</v>
      </c>
      <c r="Z5183" s="169">
        <v>9231103</v>
      </c>
      <c r="AA5183" s="166">
        <v>7.9505519661618516E-4</v>
      </c>
      <c r="AB5183" s="158" t="s">
        <v>1552</v>
      </c>
      <c r="AC5183" s="168" t="s">
        <v>3250</v>
      </c>
    </row>
    <row r="5184" spans="1:29" x14ac:dyDescent="0.3">
      <c r="A5184" s="156" t="s">
        <v>2986</v>
      </c>
      <c r="B5184" s="157">
        <v>1</v>
      </c>
      <c r="C5184" s="158" t="s">
        <v>310</v>
      </c>
      <c r="D5184" s="158" t="s">
        <v>283</v>
      </c>
      <c r="E5184" s="156" t="s">
        <v>2723</v>
      </c>
      <c r="F5184" s="156" t="s">
        <v>2645</v>
      </c>
      <c r="G5184" s="158" t="s">
        <v>310</v>
      </c>
      <c r="H5184" s="160">
        <v>43734</v>
      </c>
      <c r="I5184" s="160">
        <v>44183</v>
      </c>
      <c r="J5184" s="161" t="s">
        <v>979</v>
      </c>
      <c r="K5184" s="162"/>
      <c r="L5184" s="158" t="s">
        <v>472</v>
      </c>
      <c r="M5184" s="171">
        <v>0</v>
      </c>
      <c r="N5184" s="170">
        <v>8907.8700000000008</v>
      </c>
      <c r="O5184" s="162" t="s">
        <v>1500</v>
      </c>
      <c r="P5184" s="160">
        <v>44183</v>
      </c>
      <c r="Q5184" s="162" t="s">
        <v>1501</v>
      </c>
      <c r="R5184" s="171">
        <v>8907.8700000000008</v>
      </c>
      <c r="S5184" s="162" t="s">
        <v>1184</v>
      </c>
      <c r="T5184" s="162"/>
      <c r="U5184" s="161" t="s">
        <v>10</v>
      </c>
      <c r="V5184" s="161" t="s">
        <v>11</v>
      </c>
      <c r="W5184" s="161" t="s">
        <v>12</v>
      </c>
      <c r="X5184" s="161" t="s">
        <v>13</v>
      </c>
      <c r="Y5184" s="165">
        <v>6150</v>
      </c>
      <c r="Z5184" s="169">
        <v>9231103</v>
      </c>
      <c r="AA5184" s="166">
        <v>6.96078267657518E-3</v>
      </c>
      <c r="AB5184" s="158" t="s">
        <v>1552</v>
      </c>
      <c r="AC5184" s="168" t="s">
        <v>3250</v>
      </c>
    </row>
    <row r="5185" spans="1:29" x14ac:dyDescent="0.3">
      <c r="A5185" s="156" t="s">
        <v>2986</v>
      </c>
      <c r="B5185" s="157">
        <v>1</v>
      </c>
      <c r="C5185" s="158" t="s">
        <v>310</v>
      </c>
      <c r="D5185" s="156" t="s">
        <v>283</v>
      </c>
      <c r="E5185" s="156" t="s">
        <v>2723</v>
      </c>
      <c r="F5185" s="159" t="s">
        <v>2645</v>
      </c>
      <c r="G5185" s="156" t="s">
        <v>310</v>
      </c>
      <c r="H5185" s="160">
        <v>43734</v>
      </c>
      <c r="I5185" s="160">
        <v>44337</v>
      </c>
      <c r="J5185" s="161" t="s">
        <v>979</v>
      </c>
      <c r="K5185" s="173"/>
      <c r="L5185" s="158" t="s">
        <v>472</v>
      </c>
      <c r="M5185" s="171">
        <v>0</v>
      </c>
      <c r="N5185" s="164">
        <v>47854.83</v>
      </c>
      <c r="O5185" s="162" t="s">
        <v>2064</v>
      </c>
      <c r="P5185" s="160">
        <v>44337</v>
      </c>
      <c r="Q5185" s="162" t="s">
        <v>2061</v>
      </c>
      <c r="R5185" s="164">
        <v>47854.83</v>
      </c>
      <c r="S5185" s="162" t="s">
        <v>1184</v>
      </c>
      <c r="T5185" s="163"/>
      <c r="U5185" s="161" t="s">
        <v>10</v>
      </c>
      <c r="V5185" s="161" t="s">
        <v>11</v>
      </c>
      <c r="W5185" s="161" t="s">
        <v>12</v>
      </c>
      <c r="X5185" s="161" t="s">
        <v>13</v>
      </c>
      <c r="Y5185" s="165">
        <v>6150</v>
      </c>
      <c r="Z5185" s="169">
        <v>9231103</v>
      </c>
      <c r="AA5185" s="166">
        <v>3.7394693866710023E-2</v>
      </c>
      <c r="AB5185" s="158" t="s">
        <v>1552</v>
      </c>
      <c r="AC5185" s="168" t="s">
        <v>3250</v>
      </c>
    </row>
    <row r="5186" spans="1:29" x14ac:dyDescent="0.3">
      <c r="A5186" s="156" t="s">
        <v>2986</v>
      </c>
      <c r="B5186" s="157">
        <v>1</v>
      </c>
      <c r="C5186" s="158" t="s">
        <v>310</v>
      </c>
      <c r="D5186" s="158" t="s">
        <v>283</v>
      </c>
      <c r="E5186" s="156" t="s">
        <v>2723</v>
      </c>
      <c r="F5186" s="159" t="s">
        <v>2645</v>
      </c>
      <c r="G5186" s="156" t="s">
        <v>310</v>
      </c>
      <c r="H5186" s="160">
        <v>43734</v>
      </c>
      <c r="I5186" s="160">
        <v>44337</v>
      </c>
      <c r="J5186" s="161" t="s">
        <v>979</v>
      </c>
      <c r="K5186" s="162"/>
      <c r="L5186" s="163" t="s">
        <v>472</v>
      </c>
      <c r="M5186" s="171">
        <v>0</v>
      </c>
      <c r="N5186" s="164">
        <v>5867.44</v>
      </c>
      <c r="O5186" s="162" t="s">
        <v>2060</v>
      </c>
      <c r="P5186" s="160">
        <v>44337</v>
      </c>
      <c r="Q5186" s="162" t="s">
        <v>2061</v>
      </c>
      <c r="R5186" s="164">
        <v>5867.44</v>
      </c>
      <c r="S5186" s="162" t="s">
        <v>1184</v>
      </c>
      <c r="T5186" s="163"/>
      <c r="U5186" s="161" t="s">
        <v>10</v>
      </c>
      <c r="V5186" s="161" t="s">
        <v>11</v>
      </c>
      <c r="W5186" s="161" t="s">
        <v>12</v>
      </c>
      <c r="X5186" s="161" t="s">
        <v>13</v>
      </c>
      <c r="Y5186" s="169">
        <v>6150</v>
      </c>
      <c r="Z5186" s="169">
        <v>9231103</v>
      </c>
      <c r="AA5186" s="166">
        <v>4.58493160630367E-3</v>
      </c>
      <c r="AB5186" s="183" t="s">
        <v>1552</v>
      </c>
      <c r="AC5186" s="168" t="s">
        <v>3250</v>
      </c>
    </row>
    <row r="5187" spans="1:29" x14ac:dyDescent="0.3">
      <c r="A5187" s="156" t="s">
        <v>2986</v>
      </c>
      <c r="B5187" s="157">
        <v>1</v>
      </c>
      <c r="C5187" s="158" t="s">
        <v>310</v>
      </c>
      <c r="D5187" s="158" t="s">
        <v>283</v>
      </c>
      <c r="E5187" s="156" t="s">
        <v>2723</v>
      </c>
      <c r="F5187" s="159" t="s">
        <v>2645</v>
      </c>
      <c r="G5187" s="158" t="s">
        <v>310</v>
      </c>
      <c r="H5187" s="160">
        <v>43734</v>
      </c>
      <c r="I5187" s="160">
        <v>44337</v>
      </c>
      <c r="J5187" s="161" t="s">
        <v>979</v>
      </c>
      <c r="K5187" s="162"/>
      <c r="L5187" s="163" t="s">
        <v>472</v>
      </c>
      <c r="M5187" s="171">
        <v>0</v>
      </c>
      <c r="N5187" s="164">
        <v>9127.5499999999993</v>
      </c>
      <c r="O5187" s="162" t="s">
        <v>2065</v>
      </c>
      <c r="P5187" s="160">
        <v>44337</v>
      </c>
      <c r="Q5187" s="162" t="s">
        <v>2061</v>
      </c>
      <c r="R5187" s="164">
        <v>9127.5499999999993</v>
      </c>
      <c r="S5187" s="163" t="s">
        <v>1184</v>
      </c>
      <c r="T5187" s="163"/>
      <c r="U5187" s="161" t="s">
        <v>10</v>
      </c>
      <c r="V5187" s="161" t="s">
        <v>11</v>
      </c>
      <c r="W5187" s="161" t="s">
        <v>12</v>
      </c>
      <c r="X5187" s="161" t="s">
        <v>13</v>
      </c>
      <c r="Y5187" s="169">
        <v>6150</v>
      </c>
      <c r="Z5187" s="169">
        <v>9231103</v>
      </c>
      <c r="AA5187" s="166">
        <v>7.1324448964313327E-3</v>
      </c>
      <c r="AB5187" s="167" t="s">
        <v>1552</v>
      </c>
      <c r="AC5187" s="168" t="s">
        <v>3250</v>
      </c>
    </row>
    <row r="5188" spans="1:29" x14ac:dyDescent="0.3">
      <c r="A5188" s="156" t="s">
        <v>2986</v>
      </c>
      <c r="B5188" s="157">
        <v>1</v>
      </c>
      <c r="C5188" s="156" t="s">
        <v>310</v>
      </c>
      <c r="D5188" s="156" t="s">
        <v>283</v>
      </c>
      <c r="E5188" s="156" t="s">
        <v>2723</v>
      </c>
      <c r="F5188" s="159" t="s">
        <v>2645</v>
      </c>
      <c r="G5188" s="156" t="s">
        <v>310</v>
      </c>
      <c r="H5188" s="160">
        <v>43734</v>
      </c>
      <c r="I5188" s="160">
        <v>44337</v>
      </c>
      <c r="J5188" s="161" t="s">
        <v>979</v>
      </c>
      <c r="K5188" s="162"/>
      <c r="L5188" s="163" t="s">
        <v>472</v>
      </c>
      <c r="M5188" s="171">
        <v>0</v>
      </c>
      <c r="N5188" s="164">
        <v>7359.72</v>
      </c>
      <c r="O5188" s="162" t="s">
        <v>2062</v>
      </c>
      <c r="P5188" s="160">
        <v>44337</v>
      </c>
      <c r="Q5188" s="162" t="s">
        <v>2061</v>
      </c>
      <c r="R5188" s="164">
        <v>7359.72</v>
      </c>
      <c r="S5188" s="162" t="s">
        <v>1184</v>
      </c>
      <c r="T5188" s="163"/>
      <c r="U5188" s="161" t="s">
        <v>10</v>
      </c>
      <c r="V5188" s="161" t="s">
        <v>11</v>
      </c>
      <c r="W5188" s="161" t="s">
        <v>12</v>
      </c>
      <c r="X5188" s="161" t="s">
        <v>13</v>
      </c>
      <c r="Y5188" s="169">
        <v>6150</v>
      </c>
      <c r="Z5188" s="165">
        <v>9231103</v>
      </c>
      <c r="AA5188" s="166">
        <v>5.751028189729294E-3</v>
      </c>
      <c r="AB5188" s="156" t="s">
        <v>1552</v>
      </c>
      <c r="AC5188" s="168" t="s">
        <v>3250</v>
      </c>
    </row>
    <row r="5189" spans="1:29" x14ac:dyDescent="0.3">
      <c r="A5189" s="156" t="s">
        <v>2986</v>
      </c>
      <c r="B5189" s="157">
        <v>1</v>
      </c>
      <c r="C5189" s="156" t="s">
        <v>310</v>
      </c>
      <c r="D5189" s="158" t="s">
        <v>283</v>
      </c>
      <c r="E5189" s="156" t="s">
        <v>2723</v>
      </c>
      <c r="F5189" s="159" t="s">
        <v>2645</v>
      </c>
      <c r="G5189" s="156" t="s">
        <v>310</v>
      </c>
      <c r="H5189" s="160">
        <v>43734</v>
      </c>
      <c r="I5189" s="160">
        <v>44337</v>
      </c>
      <c r="J5189" s="161" t="s">
        <v>979</v>
      </c>
      <c r="K5189" s="162"/>
      <c r="L5189" s="163" t="s">
        <v>472</v>
      </c>
      <c r="M5189" s="171">
        <v>0</v>
      </c>
      <c r="N5189" s="164">
        <v>2263.16</v>
      </c>
      <c r="O5189" s="162" t="s">
        <v>2063</v>
      </c>
      <c r="P5189" s="160">
        <v>44337</v>
      </c>
      <c r="Q5189" s="162" t="s">
        <v>2061</v>
      </c>
      <c r="R5189" s="164">
        <v>2263.16</v>
      </c>
      <c r="S5189" s="163" t="s">
        <v>1184</v>
      </c>
      <c r="T5189" s="163"/>
      <c r="U5189" s="161" t="s">
        <v>10</v>
      </c>
      <c r="V5189" s="161" t="s">
        <v>11</v>
      </c>
      <c r="W5189" s="161" t="s">
        <v>12</v>
      </c>
      <c r="X5189" s="161" t="s">
        <v>13</v>
      </c>
      <c r="Y5189" s="169">
        <v>6150</v>
      </c>
      <c r="Z5189" s="169">
        <v>9231103</v>
      </c>
      <c r="AA5189" s="166">
        <v>1.7684771917773703E-3</v>
      </c>
      <c r="AB5189" s="158" t="s">
        <v>1552</v>
      </c>
      <c r="AC5189" s="168" t="s">
        <v>3250</v>
      </c>
    </row>
    <row r="5190" spans="1:29" x14ac:dyDescent="0.3">
      <c r="A5190" s="156" t="s">
        <v>2986</v>
      </c>
      <c r="B5190" s="157">
        <v>1</v>
      </c>
      <c r="C5190" s="158" t="s">
        <v>310</v>
      </c>
      <c r="D5190" s="156" t="s">
        <v>283</v>
      </c>
      <c r="E5190" s="156" t="s">
        <v>2723</v>
      </c>
      <c r="F5190" s="156" t="s">
        <v>2645</v>
      </c>
      <c r="G5190" s="158" t="s">
        <v>310</v>
      </c>
      <c r="H5190" s="160">
        <v>43734</v>
      </c>
      <c r="I5190" s="160">
        <v>44522</v>
      </c>
      <c r="J5190" s="161" t="s">
        <v>2202</v>
      </c>
      <c r="K5190" s="162"/>
      <c r="L5190" s="158" t="s">
        <v>472</v>
      </c>
      <c r="M5190" s="171">
        <v>0</v>
      </c>
      <c r="N5190" s="170">
        <v>29445.32</v>
      </c>
      <c r="O5190" s="162" t="s">
        <v>2449</v>
      </c>
      <c r="P5190" s="160">
        <v>44522</v>
      </c>
      <c r="Q5190" s="162" t="s">
        <v>2450</v>
      </c>
      <c r="R5190" s="171">
        <v>29445.32</v>
      </c>
      <c r="S5190" s="158" t="s">
        <v>1184</v>
      </c>
      <c r="T5190" s="162"/>
      <c r="U5190" s="161" t="s">
        <v>10</v>
      </c>
      <c r="V5190" s="161" t="s">
        <v>11</v>
      </c>
      <c r="W5190" s="161" t="s">
        <v>12</v>
      </c>
      <c r="X5190" s="161" t="s">
        <v>13</v>
      </c>
      <c r="Y5190" s="165">
        <v>6150</v>
      </c>
      <c r="Z5190" s="165">
        <v>9231103</v>
      </c>
      <c r="AA5190" s="166">
        <v>2.3009145100030947E-2</v>
      </c>
      <c r="AB5190" s="183" t="s">
        <v>1552</v>
      </c>
      <c r="AC5190" s="168" t="s">
        <v>3250</v>
      </c>
    </row>
    <row r="5191" spans="1:29" x14ac:dyDescent="0.3">
      <c r="A5191" s="156" t="s">
        <v>2986</v>
      </c>
      <c r="B5191" s="157">
        <v>1</v>
      </c>
      <c r="C5191" s="158" t="s">
        <v>310</v>
      </c>
      <c r="D5191" s="158" t="s">
        <v>283</v>
      </c>
      <c r="E5191" s="156" t="s">
        <v>2723</v>
      </c>
      <c r="F5191" s="159" t="s">
        <v>2645</v>
      </c>
      <c r="G5191" s="156" t="s">
        <v>310</v>
      </c>
      <c r="H5191" s="160">
        <v>43734</v>
      </c>
      <c r="I5191" s="160">
        <v>44704</v>
      </c>
      <c r="J5191" s="161" t="s">
        <v>2202</v>
      </c>
      <c r="K5191" s="162"/>
      <c r="L5191" s="163" t="s">
        <v>472</v>
      </c>
      <c r="M5191" s="171">
        <v>0</v>
      </c>
      <c r="N5191" s="164">
        <v>1619.99</v>
      </c>
      <c r="O5191" s="162" t="s">
        <v>2631</v>
      </c>
      <c r="P5191" s="160">
        <v>44704</v>
      </c>
      <c r="Q5191" s="162" t="s">
        <v>2632</v>
      </c>
      <c r="R5191" s="164">
        <v>1619.99</v>
      </c>
      <c r="S5191" s="162" t="s">
        <v>1184</v>
      </c>
      <c r="T5191" s="163"/>
      <c r="U5191" s="161" t="s">
        <v>10</v>
      </c>
      <c r="V5191" s="161" t="s">
        <v>11</v>
      </c>
      <c r="W5191" s="161" t="s">
        <v>12</v>
      </c>
      <c r="X5191" s="161" t="s">
        <v>13</v>
      </c>
      <c r="Y5191" s="169">
        <v>6150</v>
      </c>
      <c r="Z5191" s="169">
        <v>9231103</v>
      </c>
      <c r="AA5191" s="166">
        <v>1.2658916585249927E-3</v>
      </c>
      <c r="AB5191" s="183" t="s">
        <v>1552</v>
      </c>
      <c r="AC5191" s="168" t="s">
        <v>3250</v>
      </c>
    </row>
    <row r="5192" spans="1:29" x14ac:dyDescent="0.3">
      <c r="A5192" s="156" t="s">
        <v>2986</v>
      </c>
      <c r="B5192" s="157">
        <v>1</v>
      </c>
      <c r="C5192" s="158" t="s">
        <v>310</v>
      </c>
      <c r="D5192" s="158" t="s">
        <v>283</v>
      </c>
      <c r="E5192" s="156" t="s">
        <v>2723</v>
      </c>
      <c r="F5192" s="159" t="s">
        <v>2645</v>
      </c>
      <c r="G5192" s="158" t="s">
        <v>310</v>
      </c>
      <c r="H5192" s="160">
        <v>43734</v>
      </c>
      <c r="I5192" s="160">
        <v>44714</v>
      </c>
      <c r="J5192" s="161" t="s">
        <v>2202</v>
      </c>
      <c r="K5192" s="162" t="s">
        <v>321</v>
      </c>
      <c r="L5192" s="163" t="s">
        <v>472</v>
      </c>
      <c r="M5192" s="171">
        <v>0</v>
      </c>
      <c r="N5192" s="164">
        <v>5971.75</v>
      </c>
      <c r="O5192" s="162" t="s">
        <v>2654</v>
      </c>
      <c r="P5192" s="160">
        <v>44714</v>
      </c>
      <c r="Q5192" s="162" t="s">
        <v>2655</v>
      </c>
      <c r="R5192" s="164">
        <v>5971.75</v>
      </c>
      <c r="S5192" s="163" t="s">
        <v>1184</v>
      </c>
      <c r="T5192" s="163"/>
      <c r="U5192" s="161" t="s">
        <v>10</v>
      </c>
      <c r="V5192" s="161" t="s">
        <v>11</v>
      </c>
      <c r="W5192" s="161" t="s">
        <v>12</v>
      </c>
      <c r="X5192" s="161" t="s">
        <v>13</v>
      </c>
      <c r="Y5192" s="165">
        <v>6150</v>
      </c>
      <c r="Z5192" s="165">
        <v>9231103</v>
      </c>
      <c r="AA5192" s="166">
        <v>4.6664414667970944E-3</v>
      </c>
      <c r="AB5192" s="167" t="s">
        <v>1552</v>
      </c>
      <c r="AC5192" s="168" t="s">
        <v>3250</v>
      </c>
    </row>
    <row r="5193" spans="1:29" x14ac:dyDescent="0.3">
      <c r="A5193" s="156" t="s">
        <v>2990</v>
      </c>
      <c r="B5193" s="157">
        <v>1</v>
      </c>
      <c r="C5193" s="158" t="s">
        <v>310</v>
      </c>
      <c r="D5193" s="156" t="s">
        <v>235</v>
      </c>
      <c r="E5193" s="156" t="s">
        <v>2723</v>
      </c>
      <c r="F5193" s="159" t="s">
        <v>2645</v>
      </c>
      <c r="G5193" s="156" t="s">
        <v>310</v>
      </c>
      <c r="H5193" s="160">
        <v>43734</v>
      </c>
      <c r="I5193" s="160">
        <v>43900</v>
      </c>
      <c r="J5193" s="161" t="s">
        <v>5</v>
      </c>
      <c r="K5193" s="162"/>
      <c r="L5193" s="163" t="s">
        <v>472</v>
      </c>
      <c r="M5193" s="171">
        <v>0</v>
      </c>
      <c r="N5193" s="164">
        <v>3359.2</v>
      </c>
      <c r="O5193" s="162" t="s">
        <v>468</v>
      </c>
      <c r="P5193" s="160">
        <v>43900</v>
      </c>
      <c r="Q5193" s="162" t="s">
        <v>671</v>
      </c>
      <c r="R5193" s="164">
        <v>3359.2</v>
      </c>
      <c r="S5193" s="163" t="s">
        <v>1185</v>
      </c>
      <c r="T5193" s="163"/>
      <c r="U5193" s="161" t="s">
        <v>10</v>
      </c>
      <c r="V5193" s="161" t="s">
        <v>11</v>
      </c>
      <c r="W5193" s="161" t="s">
        <v>12</v>
      </c>
      <c r="X5193" s="161" t="s">
        <v>13</v>
      </c>
      <c r="Y5193" s="169">
        <v>6150</v>
      </c>
      <c r="Z5193" s="169">
        <v>9241103</v>
      </c>
      <c r="AA5193" s="166">
        <v>2.6249441412089917E-3</v>
      </c>
      <c r="AB5193" s="158" t="s">
        <v>1553</v>
      </c>
      <c r="AC5193" s="168" t="s">
        <v>3255</v>
      </c>
    </row>
    <row r="5194" spans="1:29" x14ac:dyDescent="0.3">
      <c r="A5194" s="156" t="s">
        <v>2990</v>
      </c>
      <c r="B5194" s="157">
        <v>1</v>
      </c>
      <c r="C5194" s="156" t="s">
        <v>310</v>
      </c>
      <c r="D5194" s="156" t="s">
        <v>235</v>
      </c>
      <c r="E5194" s="156" t="s">
        <v>2723</v>
      </c>
      <c r="F5194" s="159" t="s">
        <v>2645</v>
      </c>
      <c r="G5194" s="156" t="s">
        <v>310</v>
      </c>
      <c r="H5194" s="160">
        <v>43734</v>
      </c>
      <c r="I5194" s="160">
        <v>43929</v>
      </c>
      <c r="J5194" s="161" t="s">
        <v>5</v>
      </c>
      <c r="K5194" s="162"/>
      <c r="L5194" s="163" t="s">
        <v>472</v>
      </c>
      <c r="M5194" s="171">
        <v>0</v>
      </c>
      <c r="N5194" s="164">
        <v>21443.4</v>
      </c>
      <c r="O5194" s="162" t="s">
        <v>696</v>
      </c>
      <c r="P5194" s="160">
        <v>43929</v>
      </c>
      <c r="Q5194" s="162" t="s">
        <v>697</v>
      </c>
      <c r="R5194" s="164">
        <v>21443.4</v>
      </c>
      <c r="S5194" s="158" t="s">
        <v>1185</v>
      </c>
      <c r="T5194" s="163"/>
      <c r="U5194" s="161" t="s">
        <v>10</v>
      </c>
      <c r="V5194" s="161" t="s">
        <v>11</v>
      </c>
      <c r="W5194" s="161" t="s">
        <v>12</v>
      </c>
      <c r="X5194" s="161" t="s">
        <v>13</v>
      </c>
      <c r="Y5194" s="169">
        <v>6150</v>
      </c>
      <c r="Z5194" s="165">
        <v>9241103</v>
      </c>
      <c r="AA5194" s="166">
        <v>1.6756289353894054E-2</v>
      </c>
      <c r="AB5194" s="167" t="s">
        <v>1553</v>
      </c>
      <c r="AC5194" s="168" t="s">
        <v>3255</v>
      </c>
    </row>
    <row r="5195" spans="1:29" x14ac:dyDescent="0.3">
      <c r="A5195" s="156" t="s">
        <v>2990</v>
      </c>
      <c r="B5195" s="157">
        <v>1</v>
      </c>
      <c r="C5195" s="158" t="s">
        <v>310</v>
      </c>
      <c r="D5195" s="156" t="s">
        <v>235</v>
      </c>
      <c r="E5195" s="156" t="s">
        <v>2723</v>
      </c>
      <c r="F5195" s="159" t="s">
        <v>2645</v>
      </c>
      <c r="G5195" s="158" t="s">
        <v>310</v>
      </c>
      <c r="H5195" s="160">
        <v>43734</v>
      </c>
      <c r="I5195" s="160">
        <v>43945</v>
      </c>
      <c r="J5195" s="161" t="s">
        <v>5</v>
      </c>
      <c r="K5195" s="162"/>
      <c r="L5195" s="163" t="s">
        <v>472</v>
      </c>
      <c r="M5195" s="171">
        <v>0</v>
      </c>
      <c r="N5195" s="164">
        <v>17273.14</v>
      </c>
      <c r="O5195" s="162" t="s">
        <v>738</v>
      </c>
      <c r="P5195" s="160">
        <v>43945</v>
      </c>
      <c r="Q5195" s="162" t="s">
        <v>739</v>
      </c>
      <c r="R5195" s="164">
        <v>17273.14</v>
      </c>
      <c r="S5195" s="162" t="s">
        <v>1185</v>
      </c>
      <c r="T5195" s="163"/>
      <c r="U5195" s="161" t="s">
        <v>10</v>
      </c>
      <c r="V5195" s="161" t="s">
        <v>11</v>
      </c>
      <c r="W5195" s="161" t="s">
        <v>12</v>
      </c>
      <c r="X5195" s="161" t="s">
        <v>13</v>
      </c>
      <c r="Y5195" s="169">
        <v>6150</v>
      </c>
      <c r="Z5195" s="169">
        <v>9241103</v>
      </c>
      <c r="AA5195" s="166">
        <v>1.3497567171732165E-2</v>
      </c>
      <c r="AB5195" s="158" t="s">
        <v>1553</v>
      </c>
      <c r="AC5195" s="168" t="s">
        <v>3255</v>
      </c>
    </row>
    <row r="5196" spans="1:29" x14ac:dyDescent="0.3">
      <c r="A5196" s="156" t="s">
        <v>2990</v>
      </c>
      <c r="B5196" s="157">
        <v>1</v>
      </c>
      <c r="C5196" s="158" t="s">
        <v>310</v>
      </c>
      <c r="D5196" s="158" t="s">
        <v>235</v>
      </c>
      <c r="E5196" s="156" t="s">
        <v>2723</v>
      </c>
      <c r="F5196" s="159" t="s">
        <v>2645</v>
      </c>
      <c r="G5196" s="156" t="s">
        <v>310</v>
      </c>
      <c r="H5196" s="160">
        <v>43734</v>
      </c>
      <c r="I5196" s="160">
        <v>43980</v>
      </c>
      <c r="J5196" s="161" t="s">
        <v>5</v>
      </c>
      <c r="K5196" s="162"/>
      <c r="L5196" s="163" t="s">
        <v>472</v>
      </c>
      <c r="M5196" s="171">
        <v>0</v>
      </c>
      <c r="N5196" s="164">
        <v>21295.68</v>
      </c>
      <c r="O5196" s="162" t="s">
        <v>844</v>
      </c>
      <c r="P5196" s="160">
        <v>43980</v>
      </c>
      <c r="Q5196" s="162" t="s">
        <v>845</v>
      </c>
      <c r="R5196" s="164">
        <v>21295.68</v>
      </c>
      <c r="S5196" s="163" t="s">
        <v>1185</v>
      </c>
      <c r="T5196" s="163"/>
      <c r="U5196" s="161" t="s">
        <v>10</v>
      </c>
      <c r="V5196" s="161" t="s">
        <v>11</v>
      </c>
      <c r="W5196" s="161" t="s">
        <v>12</v>
      </c>
      <c r="X5196" s="161" t="s">
        <v>13</v>
      </c>
      <c r="Y5196" s="165">
        <v>6150</v>
      </c>
      <c r="Z5196" s="165">
        <v>9241103</v>
      </c>
      <c r="AA5196" s="166">
        <v>1.6640858076048318E-2</v>
      </c>
      <c r="AB5196" s="167" t="s">
        <v>1553</v>
      </c>
      <c r="AC5196" s="168" t="s">
        <v>3255</v>
      </c>
    </row>
    <row r="5197" spans="1:29" x14ac:dyDescent="0.3">
      <c r="A5197" s="156" t="s">
        <v>2990</v>
      </c>
      <c r="B5197" s="157">
        <v>1</v>
      </c>
      <c r="C5197" s="158" t="s">
        <v>310</v>
      </c>
      <c r="D5197" s="158" t="s">
        <v>235</v>
      </c>
      <c r="E5197" s="156" t="s">
        <v>2723</v>
      </c>
      <c r="F5197" s="159" t="s">
        <v>2645</v>
      </c>
      <c r="G5197" s="158" t="s">
        <v>310</v>
      </c>
      <c r="H5197" s="160">
        <v>43734</v>
      </c>
      <c r="I5197" s="160">
        <v>44042</v>
      </c>
      <c r="J5197" s="161" t="s">
        <v>5</v>
      </c>
      <c r="K5197" s="162"/>
      <c r="L5197" s="163" t="s">
        <v>472</v>
      </c>
      <c r="M5197" s="171">
        <v>0</v>
      </c>
      <c r="N5197" s="164">
        <v>3504.98</v>
      </c>
      <c r="O5197" s="162" t="s">
        <v>1011</v>
      </c>
      <c r="P5197" s="160">
        <v>44042</v>
      </c>
      <c r="Q5197" s="162" t="s">
        <v>1012</v>
      </c>
      <c r="R5197" s="164">
        <v>3504.98</v>
      </c>
      <c r="S5197" s="163" t="s">
        <v>1185</v>
      </c>
      <c r="T5197" s="163"/>
      <c r="U5197" s="161" t="s">
        <v>10</v>
      </c>
      <c r="V5197" s="161" t="s">
        <v>11</v>
      </c>
      <c r="W5197" s="161" t="s">
        <v>12</v>
      </c>
      <c r="X5197" s="161" t="s">
        <v>13</v>
      </c>
      <c r="Y5197" s="165">
        <v>6150</v>
      </c>
      <c r="Z5197" s="165">
        <v>9241103</v>
      </c>
      <c r="AA5197" s="166">
        <v>2.7388594653651741E-3</v>
      </c>
      <c r="AB5197" s="167" t="s">
        <v>1553</v>
      </c>
      <c r="AC5197" s="168" t="s">
        <v>3255</v>
      </c>
    </row>
    <row r="5198" spans="1:29" x14ac:dyDescent="0.3">
      <c r="A5198" s="156" t="s">
        <v>2990</v>
      </c>
      <c r="B5198" s="157">
        <v>1</v>
      </c>
      <c r="C5198" s="158" t="s">
        <v>310</v>
      </c>
      <c r="D5198" s="158" t="s">
        <v>235</v>
      </c>
      <c r="E5198" s="156" t="s">
        <v>2723</v>
      </c>
      <c r="F5198" s="159" t="s">
        <v>2645</v>
      </c>
      <c r="G5198" s="158" t="s">
        <v>310</v>
      </c>
      <c r="H5198" s="160">
        <v>43734</v>
      </c>
      <c r="I5198" s="160">
        <v>44042</v>
      </c>
      <c r="J5198" s="161" t="s">
        <v>5</v>
      </c>
      <c r="K5198" s="162"/>
      <c r="L5198" s="163" t="s">
        <v>472</v>
      </c>
      <c r="M5198" s="171">
        <v>0</v>
      </c>
      <c r="N5198" s="164">
        <v>10458.36</v>
      </c>
      <c r="O5198" s="162" t="s">
        <v>1013</v>
      </c>
      <c r="P5198" s="160">
        <v>44042</v>
      </c>
      <c r="Q5198" s="162" t="s">
        <v>1012</v>
      </c>
      <c r="R5198" s="164">
        <v>10458.36</v>
      </c>
      <c r="S5198" s="163" t="s">
        <v>1185</v>
      </c>
      <c r="T5198" s="163"/>
      <c r="U5198" s="161" t="s">
        <v>10</v>
      </c>
      <c r="V5198" s="161" t="s">
        <v>11</v>
      </c>
      <c r="W5198" s="161" t="s">
        <v>12</v>
      </c>
      <c r="X5198" s="161" t="s">
        <v>13</v>
      </c>
      <c r="Y5198" s="165">
        <v>6150</v>
      </c>
      <c r="Z5198" s="165">
        <v>9241103</v>
      </c>
      <c r="AA5198" s="166">
        <v>8.1723656848816609E-3</v>
      </c>
      <c r="AB5198" s="167" t="s">
        <v>1553</v>
      </c>
      <c r="AC5198" s="168" t="s">
        <v>3255</v>
      </c>
    </row>
    <row r="5199" spans="1:29" x14ac:dyDescent="0.3">
      <c r="A5199" s="156" t="s">
        <v>2990</v>
      </c>
      <c r="B5199" s="157">
        <v>1</v>
      </c>
      <c r="C5199" s="158" t="s">
        <v>310</v>
      </c>
      <c r="D5199" s="158" t="s">
        <v>235</v>
      </c>
      <c r="E5199" s="156" t="s">
        <v>2723</v>
      </c>
      <c r="F5199" s="159" t="s">
        <v>2645</v>
      </c>
      <c r="G5199" s="158" t="s">
        <v>310</v>
      </c>
      <c r="H5199" s="160">
        <v>43734</v>
      </c>
      <c r="I5199" s="160">
        <v>44071</v>
      </c>
      <c r="J5199" s="161" t="s">
        <v>979</v>
      </c>
      <c r="K5199" s="162"/>
      <c r="L5199" s="163" t="s">
        <v>472</v>
      </c>
      <c r="M5199" s="171">
        <v>0</v>
      </c>
      <c r="N5199" s="164">
        <v>1211.25</v>
      </c>
      <c r="O5199" s="162" t="s">
        <v>1113</v>
      </c>
      <c r="P5199" s="160">
        <v>44071</v>
      </c>
      <c r="Q5199" s="162" t="s">
        <v>1112</v>
      </c>
      <c r="R5199" s="164">
        <v>1211.25</v>
      </c>
      <c r="S5199" s="163" t="s">
        <v>1185</v>
      </c>
      <c r="T5199" s="163"/>
      <c r="U5199" s="161" t="s">
        <v>10</v>
      </c>
      <c r="V5199" s="161" t="s">
        <v>11</v>
      </c>
      <c r="W5199" s="161" t="s">
        <v>12</v>
      </c>
      <c r="X5199" s="161" t="s">
        <v>13</v>
      </c>
      <c r="Y5199" s="165">
        <v>6150</v>
      </c>
      <c r="Z5199" s="165">
        <v>9241103</v>
      </c>
      <c r="AA5199" s="166">
        <v>9.4649428168593465E-4</v>
      </c>
      <c r="AB5199" s="167" t="s">
        <v>1553</v>
      </c>
      <c r="AC5199" s="168" t="s">
        <v>3255</v>
      </c>
    </row>
    <row r="5200" spans="1:29" x14ac:dyDescent="0.3">
      <c r="A5200" s="156" t="s">
        <v>2990</v>
      </c>
      <c r="B5200" s="157">
        <v>1</v>
      </c>
      <c r="C5200" s="158" t="s">
        <v>310</v>
      </c>
      <c r="D5200" s="158" t="s">
        <v>235</v>
      </c>
      <c r="E5200" s="156" t="s">
        <v>2723</v>
      </c>
      <c r="F5200" s="159" t="s">
        <v>2645</v>
      </c>
      <c r="G5200" s="158" t="s">
        <v>310</v>
      </c>
      <c r="H5200" s="160">
        <v>43734</v>
      </c>
      <c r="I5200" s="160">
        <v>44714</v>
      </c>
      <c r="J5200" s="161" t="s">
        <v>2202</v>
      </c>
      <c r="K5200" s="162" t="s">
        <v>322</v>
      </c>
      <c r="L5200" s="163" t="s">
        <v>472</v>
      </c>
      <c r="M5200" s="171">
        <v>0</v>
      </c>
      <c r="N5200" s="164">
        <v>4134</v>
      </c>
      <c r="O5200" s="162" t="s">
        <v>2654</v>
      </c>
      <c r="P5200" s="160">
        <v>44714</v>
      </c>
      <c r="Q5200" s="162" t="s">
        <v>2655</v>
      </c>
      <c r="R5200" s="164">
        <v>4134</v>
      </c>
      <c r="S5200" s="163" t="s">
        <v>1185</v>
      </c>
      <c r="T5200" s="163"/>
      <c r="U5200" s="161" t="s">
        <v>10</v>
      </c>
      <c r="V5200" s="161" t="s">
        <v>11</v>
      </c>
      <c r="W5200" s="161" t="s">
        <v>12</v>
      </c>
      <c r="X5200" s="161" t="s">
        <v>13</v>
      </c>
      <c r="Y5200" s="165">
        <v>6150</v>
      </c>
      <c r="Z5200" s="165">
        <v>9241103</v>
      </c>
      <c r="AA5200" s="166">
        <v>3.2303879137169371E-3</v>
      </c>
      <c r="AB5200" s="167" t="s">
        <v>1553</v>
      </c>
      <c r="AC5200" s="168" t="s">
        <v>3255</v>
      </c>
    </row>
    <row r="5201" spans="1:29" x14ac:dyDescent="0.3">
      <c r="A5201" s="156" t="s">
        <v>3002</v>
      </c>
      <c r="B5201" s="157">
        <v>2</v>
      </c>
      <c r="C5201" s="158" t="s">
        <v>310</v>
      </c>
      <c r="D5201" s="180" t="s">
        <v>284</v>
      </c>
      <c r="E5201" s="156" t="s">
        <v>2723</v>
      </c>
      <c r="F5201" s="159" t="s">
        <v>2645</v>
      </c>
      <c r="G5201" s="158" t="s">
        <v>310</v>
      </c>
      <c r="H5201" s="160">
        <v>43734</v>
      </c>
      <c r="I5201" s="160">
        <v>43900</v>
      </c>
      <c r="J5201" s="161" t="s">
        <v>5</v>
      </c>
      <c r="K5201" s="162"/>
      <c r="L5201" s="163" t="s">
        <v>472</v>
      </c>
      <c r="M5201" s="171">
        <v>0</v>
      </c>
      <c r="N5201" s="164">
        <v>35460.79</v>
      </c>
      <c r="O5201" s="162" t="s">
        <v>468</v>
      </c>
      <c r="P5201" s="160">
        <v>43900</v>
      </c>
      <c r="Q5201" s="162" t="s">
        <v>671</v>
      </c>
      <c r="R5201" s="164">
        <v>35460.79</v>
      </c>
      <c r="S5201" s="191" t="s">
        <v>1186</v>
      </c>
      <c r="T5201" s="163"/>
      <c r="U5201" s="161" t="s">
        <v>10</v>
      </c>
      <c r="V5201" s="161" t="s">
        <v>11</v>
      </c>
      <c r="W5201" s="161" t="s">
        <v>12</v>
      </c>
      <c r="X5201" s="161" t="s">
        <v>13</v>
      </c>
      <c r="Y5201" s="165">
        <v>6150</v>
      </c>
      <c r="Z5201" s="165">
        <v>9301103</v>
      </c>
      <c r="AA5201" s="166">
        <v>2.7709750224202911E-2</v>
      </c>
      <c r="AB5201" s="167" t="s">
        <v>1554</v>
      </c>
      <c r="AC5201" s="168" t="s">
        <v>3285</v>
      </c>
    </row>
    <row r="5202" spans="1:29" x14ac:dyDescent="0.3">
      <c r="A5202" s="156" t="s">
        <v>3002</v>
      </c>
      <c r="B5202" s="157">
        <v>2</v>
      </c>
      <c r="C5202" s="158" t="s">
        <v>310</v>
      </c>
      <c r="D5202" s="180" t="s">
        <v>284</v>
      </c>
      <c r="E5202" s="156" t="s">
        <v>2723</v>
      </c>
      <c r="F5202" s="159" t="s">
        <v>2645</v>
      </c>
      <c r="G5202" s="158" t="s">
        <v>310</v>
      </c>
      <c r="H5202" s="160">
        <v>43734</v>
      </c>
      <c r="I5202" s="160">
        <v>43929</v>
      </c>
      <c r="J5202" s="161" t="s">
        <v>5</v>
      </c>
      <c r="K5202" s="162"/>
      <c r="L5202" s="163" t="s">
        <v>472</v>
      </c>
      <c r="M5202" s="171">
        <v>0</v>
      </c>
      <c r="N5202" s="164">
        <v>48832.800000000003</v>
      </c>
      <c r="O5202" s="162" t="s">
        <v>696</v>
      </c>
      <c r="P5202" s="160">
        <v>43929</v>
      </c>
      <c r="Q5202" s="162" t="s">
        <v>697</v>
      </c>
      <c r="R5202" s="164">
        <v>48832.800000000003</v>
      </c>
      <c r="S5202" s="191" t="s">
        <v>1186</v>
      </c>
      <c r="T5202" s="163"/>
      <c r="U5202" s="161" t="s">
        <v>10</v>
      </c>
      <c r="V5202" s="161" t="s">
        <v>11</v>
      </c>
      <c r="W5202" s="161" t="s">
        <v>12</v>
      </c>
      <c r="X5202" s="161" t="s">
        <v>13</v>
      </c>
      <c r="Y5202" s="165">
        <v>6150</v>
      </c>
      <c r="Z5202" s="165">
        <v>9301103</v>
      </c>
      <c r="AA5202" s="166">
        <v>3.8158898624324387E-2</v>
      </c>
      <c r="AB5202" s="167" t="s">
        <v>1554</v>
      </c>
      <c r="AC5202" s="168" t="s">
        <v>3285</v>
      </c>
    </row>
    <row r="5203" spans="1:29" x14ac:dyDescent="0.3">
      <c r="A5203" s="156" t="s">
        <v>3002</v>
      </c>
      <c r="B5203" s="157">
        <v>2</v>
      </c>
      <c r="C5203" s="158" t="s">
        <v>310</v>
      </c>
      <c r="D5203" s="180" t="s">
        <v>284</v>
      </c>
      <c r="E5203" s="156" t="s">
        <v>2723</v>
      </c>
      <c r="F5203" s="159" t="s">
        <v>2645</v>
      </c>
      <c r="G5203" s="158" t="s">
        <v>310</v>
      </c>
      <c r="H5203" s="160">
        <v>43734</v>
      </c>
      <c r="I5203" s="160">
        <v>43945</v>
      </c>
      <c r="J5203" s="161" t="s">
        <v>5</v>
      </c>
      <c r="K5203" s="162"/>
      <c r="L5203" s="163" t="s">
        <v>472</v>
      </c>
      <c r="M5203" s="171">
        <v>0</v>
      </c>
      <c r="N5203" s="164">
        <v>47231.15</v>
      </c>
      <c r="O5203" s="162" t="s">
        <v>738</v>
      </c>
      <c r="P5203" s="160">
        <v>43945</v>
      </c>
      <c r="Q5203" s="162" t="s">
        <v>739</v>
      </c>
      <c r="R5203" s="164">
        <v>47231.15</v>
      </c>
      <c r="S5203" s="191" t="s">
        <v>1186</v>
      </c>
      <c r="T5203" s="163"/>
      <c r="U5203" s="161" t="s">
        <v>10</v>
      </c>
      <c r="V5203" s="161" t="s">
        <v>11</v>
      </c>
      <c r="W5203" s="161" t="s">
        <v>12</v>
      </c>
      <c r="X5203" s="161" t="s">
        <v>13</v>
      </c>
      <c r="Y5203" s="165">
        <v>6150</v>
      </c>
      <c r="Z5203" s="165">
        <v>9301103</v>
      </c>
      <c r="AA5203" s="166">
        <v>3.6907338198101658E-2</v>
      </c>
      <c r="AB5203" s="167" t="s">
        <v>6209</v>
      </c>
      <c r="AC5203" s="168" t="s">
        <v>3285</v>
      </c>
    </row>
    <row r="5204" spans="1:29" x14ac:dyDescent="0.3">
      <c r="A5204" s="156" t="s">
        <v>3002</v>
      </c>
      <c r="B5204" s="157">
        <v>2</v>
      </c>
      <c r="C5204" s="158" t="s">
        <v>310</v>
      </c>
      <c r="D5204" s="180" t="s">
        <v>284</v>
      </c>
      <c r="E5204" s="156" t="s">
        <v>2723</v>
      </c>
      <c r="F5204" s="159" t="s">
        <v>2645</v>
      </c>
      <c r="G5204" s="158" t="s">
        <v>310</v>
      </c>
      <c r="H5204" s="160">
        <v>43734</v>
      </c>
      <c r="I5204" s="160">
        <v>43980</v>
      </c>
      <c r="J5204" s="161" t="s">
        <v>5</v>
      </c>
      <c r="K5204" s="162"/>
      <c r="L5204" s="163" t="s">
        <v>472</v>
      </c>
      <c r="M5204" s="171">
        <v>0</v>
      </c>
      <c r="N5204" s="164">
        <v>3640.69</v>
      </c>
      <c r="O5204" s="162" t="s">
        <v>844</v>
      </c>
      <c r="P5204" s="160">
        <v>43980</v>
      </c>
      <c r="Q5204" s="162" t="s">
        <v>845</v>
      </c>
      <c r="R5204" s="164">
        <v>3640.69</v>
      </c>
      <c r="S5204" s="191" t="s">
        <v>1186</v>
      </c>
      <c r="T5204" s="163"/>
      <c r="U5204" s="161" t="s">
        <v>10</v>
      </c>
      <c r="V5204" s="161" t="s">
        <v>11</v>
      </c>
      <c r="W5204" s="161" t="s">
        <v>12</v>
      </c>
      <c r="X5204" s="161" t="s">
        <v>13</v>
      </c>
      <c r="Y5204" s="165">
        <v>6150</v>
      </c>
      <c r="Z5204" s="165">
        <v>9301103</v>
      </c>
      <c r="AA5204" s="166">
        <v>2.8449058958853789E-3</v>
      </c>
      <c r="AB5204" s="167" t="s">
        <v>1554</v>
      </c>
      <c r="AC5204" s="168" t="s">
        <v>3285</v>
      </c>
    </row>
    <row r="5205" spans="1:29" x14ac:dyDescent="0.3">
      <c r="A5205" s="156" t="s">
        <v>3002</v>
      </c>
      <c r="B5205" s="157">
        <v>2</v>
      </c>
      <c r="C5205" s="158" t="s">
        <v>310</v>
      </c>
      <c r="D5205" s="158" t="s">
        <v>284</v>
      </c>
      <c r="E5205" s="156" t="s">
        <v>2723</v>
      </c>
      <c r="F5205" s="156" t="s">
        <v>2645</v>
      </c>
      <c r="G5205" s="158" t="s">
        <v>310</v>
      </c>
      <c r="H5205" s="160">
        <v>43734</v>
      </c>
      <c r="I5205" s="160">
        <v>44042</v>
      </c>
      <c r="J5205" s="161" t="s">
        <v>5</v>
      </c>
      <c r="K5205" s="162"/>
      <c r="L5205" s="158" t="s">
        <v>472</v>
      </c>
      <c r="M5205" s="171">
        <v>0</v>
      </c>
      <c r="N5205" s="170">
        <v>9234.57</v>
      </c>
      <c r="O5205" s="162" t="s">
        <v>1011</v>
      </c>
      <c r="P5205" s="160">
        <v>44042</v>
      </c>
      <c r="Q5205" s="162" t="s">
        <v>1012</v>
      </c>
      <c r="R5205" s="171">
        <v>9234.57</v>
      </c>
      <c r="S5205" s="162" t="s">
        <v>1186</v>
      </c>
      <c r="T5205" s="162"/>
      <c r="U5205" s="161" t="s">
        <v>10</v>
      </c>
      <c r="V5205" s="161" t="s">
        <v>11</v>
      </c>
      <c r="W5205" s="161" t="s">
        <v>12</v>
      </c>
      <c r="X5205" s="161" t="s">
        <v>13</v>
      </c>
      <c r="Y5205" s="165">
        <v>6150</v>
      </c>
      <c r="Z5205" s="169">
        <v>9301103</v>
      </c>
      <c r="AA5205" s="166">
        <v>7.2160724035735656E-3</v>
      </c>
      <c r="AB5205" s="158" t="s">
        <v>1554</v>
      </c>
      <c r="AC5205" s="168" t="s">
        <v>3285</v>
      </c>
    </row>
    <row r="5206" spans="1:29" x14ac:dyDescent="0.3">
      <c r="A5206" s="156" t="s">
        <v>3002</v>
      </c>
      <c r="B5206" s="157">
        <v>2</v>
      </c>
      <c r="C5206" s="158" t="s">
        <v>310</v>
      </c>
      <c r="D5206" s="158" t="s">
        <v>284</v>
      </c>
      <c r="E5206" s="156" t="s">
        <v>2723</v>
      </c>
      <c r="F5206" s="159" t="s">
        <v>2645</v>
      </c>
      <c r="G5206" s="158" t="s">
        <v>310</v>
      </c>
      <c r="H5206" s="160">
        <v>43734</v>
      </c>
      <c r="I5206" s="160">
        <v>44714</v>
      </c>
      <c r="J5206" s="161" t="s">
        <v>2202</v>
      </c>
      <c r="K5206" s="162" t="s">
        <v>323</v>
      </c>
      <c r="L5206" s="163" t="s">
        <v>472</v>
      </c>
      <c r="M5206" s="171">
        <v>0</v>
      </c>
      <c r="N5206" s="164">
        <v>7600</v>
      </c>
      <c r="O5206" s="162" t="s">
        <v>2654</v>
      </c>
      <c r="P5206" s="160">
        <v>44714</v>
      </c>
      <c r="Q5206" s="162" t="s">
        <v>2655</v>
      </c>
      <c r="R5206" s="164">
        <v>7600</v>
      </c>
      <c r="S5206" s="163" t="s">
        <v>1186</v>
      </c>
      <c r="T5206" s="163"/>
      <c r="U5206" s="161" t="s">
        <v>10</v>
      </c>
      <c r="V5206" s="161" t="s">
        <v>11</v>
      </c>
      <c r="W5206" s="161" t="s">
        <v>12</v>
      </c>
      <c r="X5206" s="161" t="s">
        <v>13</v>
      </c>
      <c r="Y5206" s="165">
        <v>6150</v>
      </c>
      <c r="Z5206" s="165">
        <v>9301103</v>
      </c>
      <c r="AA5206" s="166">
        <v>5.9387876497940997E-3</v>
      </c>
      <c r="AB5206" s="175" t="s">
        <v>1554</v>
      </c>
      <c r="AC5206" s="168" t="s">
        <v>3285</v>
      </c>
    </row>
    <row r="5207" spans="1:29" x14ac:dyDescent="0.3">
      <c r="A5207" s="156" t="s">
        <v>3015</v>
      </c>
      <c r="B5207" s="157">
        <v>5</v>
      </c>
      <c r="C5207" s="158" t="s">
        <v>310</v>
      </c>
      <c r="D5207" s="163" t="s">
        <v>317</v>
      </c>
      <c r="E5207" s="156" t="s">
        <v>2723</v>
      </c>
      <c r="F5207" s="159" t="s">
        <v>2645</v>
      </c>
      <c r="G5207" s="156" t="s">
        <v>310</v>
      </c>
      <c r="H5207" s="160">
        <v>43734</v>
      </c>
      <c r="I5207" s="160">
        <v>43900</v>
      </c>
      <c r="J5207" s="161" t="s">
        <v>5</v>
      </c>
      <c r="K5207" s="162"/>
      <c r="L5207" s="163" t="s">
        <v>472</v>
      </c>
      <c r="M5207" s="171">
        <v>0</v>
      </c>
      <c r="N5207" s="164">
        <v>2997.25</v>
      </c>
      <c r="O5207" s="162" t="s">
        <v>468</v>
      </c>
      <c r="P5207" s="160">
        <v>43900</v>
      </c>
      <c r="Q5207" s="162" t="s">
        <v>671</v>
      </c>
      <c r="R5207" s="164">
        <v>2997.25</v>
      </c>
      <c r="S5207" s="162" t="s">
        <v>1188</v>
      </c>
      <c r="T5207" s="163"/>
      <c r="U5207" s="161" t="s">
        <v>10</v>
      </c>
      <c r="V5207" s="161" t="s">
        <v>11</v>
      </c>
      <c r="W5207" s="161" t="s">
        <v>12</v>
      </c>
      <c r="X5207" s="161" t="s">
        <v>13</v>
      </c>
      <c r="Y5207" s="169">
        <v>6150</v>
      </c>
      <c r="Z5207" s="169">
        <v>9421103</v>
      </c>
      <c r="AA5207" s="166">
        <v>2.3421093793875481E-3</v>
      </c>
      <c r="AB5207" s="158" t="s">
        <v>3127</v>
      </c>
      <c r="AC5207" s="168" t="s">
        <v>3325</v>
      </c>
    </row>
    <row r="5208" spans="1:29" x14ac:dyDescent="0.3">
      <c r="A5208" s="156" t="s">
        <v>3015</v>
      </c>
      <c r="B5208" s="157">
        <v>5</v>
      </c>
      <c r="C5208" s="158" t="s">
        <v>310</v>
      </c>
      <c r="D5208" s="158" t="s">
        <v>317</v>
      </c>
      <c r="E5208" s="156" t="s">
        <v>2723</v>
      </c>
      <c r="F5208" s="159" t="s">
        <v>2645</v>
      </c>
      <c r="G5208" s="158" t="s">
        <v>310</v>
      </c>
      <c r="H5208" s="160">
        <v>43734</v>
      </c>
      <c r="I5208" s="160">
        <v>43980</v>
      </c>
      <c r="J5208" s="161" t="s">
        <v>5</v>
      </c>
      <c r="K5208" s="162"/>
      <c r="L5208" s="163" t="s">
        <v>472</v>
      </c>
      <c r="M5208" s="171">
        <v>0</v>
      </c>
      <c r="N5208" s="164">
        <v>1723.3</v>
      </c>
      <c r="O5208" s="162" t="s">
        <v>844</v>
      </c>
      <c r="P5208" s="160">
        <v>43980</v>
      </c>
      <c r="Q5208" s="162" t="s">
        <v>845</v>
      </c>
      <c r="R5208" s="164">
        <v>1723.3</v>
      </c>
      <c r="S5208" s="163" t="s">
        <v>1188</v>
      </c>
      <c r="T5208" s="163"/>
      <c r="U5208" s="161" t="s">
        <v>10</v>
      </c>
      <c r="V5208" s="161" t="s">
        <v>11</v>
      </c>
      <c r="W5208" s="161" t="s">
        <v>12</v>
      </c>
      <c r="X5208" s="161" t="s">
        <v>13</v>
      </c>
      <c r="Y5208" s="169">
        <v>6150</v>
      </c>
      <c r="Z5208" s="169">
        <v>9421103</v>
      </c>
      <c r="AA5208" s="166">
        <v>1.3466200995908121E-3</v>
      </c>
      <c r="AB5208" s="167" t="s">
        <v>3127</v>
      </c>
      <c r="AC5208" s="168" t="s">
        <v>3325</v>
      </c>
    </row>
    <row r="5209" spans="1:29" x14ac:dyDescent="0.3">
      <c r="A5209" s="156" t="s">
        <v>3015</v>
      </c>
      <c r="B5209" s="157">
        <v>5</v>
      </c>
      <c r="C5209" s="158" t="s">
        <v>310</v>
      </c>
      <c r="D5209" s="156" t="s">
        <v>317</v>
      </c>
      <c r="E5209" s="156" t="s">
        <v>2723</v>
      </c>
      <c r="F5209" s="159" t="s">
        <v>2645</v>
      </c>
      <c r="G5209" s="156" t="s">
        <v>310</v>
      </c>
      <c r="H5209" s="160">
        <v>43734</v>
      </c>
      <c r="I5209" s="160">
        <v>44042</v>
      </c>
      <c r="J5209" s="161" t="s">
        <v>5</v>
      </c>
      <c r="K5209" s="173"/>
      <c r="L5209" s="158" t="s">
        <v>472</v>
      </c>
      <c r="M5209" s="171">
        <v>0</v>
      </c>
      <c r="N5209" s="171">
        <v>82411.360000000001</v>
      </c>
      <c r="O5209" s="162" t="s">
        <v>1011</v>
      </c>
      <c r="P5209" s="160">
        <v>44042</v>
      </c>
      <c r="Q5209" s="162" t="s">
        <v>1012</v>
      </c>
      <c r="R5209" s="164">
        <v>82411.360000000001</v>
      </c>
      <c r="S5209" s="162" t="s">
        <v>1188</v>
      </c>
      <c r="T5209" s="163"/>
      <c r="U5209" s="161" t="s">
        <v>10</v>
      </c>
      <c r="V5209" s="161" t="s">
        <v>11</v>
      </c>
      <c r="W5209" s="161" t="s">
        <v>12</v>
      </c>
      <c r="X5209" s="161" t="s">
        <v>13</v>
      </c>
      <c r="Y5209" s="169">
        <v>6150</v>
      </c>
      <c r="Z5209" s="169">
        <v>9421103</v>
      </c>
      <c r="AA5209" s="166">
        <v>6.4397837759307297E-2</v>
      </c>
      <c r="AB5209" s="158" t="s">
        <v>3127</v>
      </c>
      <c r="AC5209" s="168" t="s">
        <v>3325</v>
      </c>
    </row>
    <row r="5210" spans="1:29" x14ac:dyDescent="0.3">
      <c r="A5210" s="156" t="s">
        <v>3015</v>
      </c>
      <c r="B5210" s="157">
        <v>5</v>
      </c>
      <c r="C5210" s="158" t="s">
        <v>310</v>
      </c>
      <c r="D5210" s="158" t="s">
        <v>317</v>
      </c>
      <c r="E5210" s="156" t="s">
        <v>2723</v>
      </c>
      <c r="F5210" s="159" t="s">
        <v>2645</v>
      </c>
      <c r="G5210" s="158" t="s">
        <v>310</v>
      </c>
      <c r="H5210" s="160">
        <v>43734</v>
      </c>
      <c r="I5210" s="160">
        <v>44042</v>
      </c>
      <c r="J5210" s="161" t="s">
        <v>5</v>
      </c>
      <c r="K5210" s="162"/>
      <c r="L5210" s="163" t="s">
        <v>472</v>
      </c>
      <c r="M5210" s="171">
        <v>0</v>
      </c>
      <c r="N5210" s="164">
        <v>79907.490000000005</v>
      </c>
      <c r="O5210" s="162" t="s">
        <v>1013</v>
      </c>
      <c r="P5210" s="160">
        <v>44042</v>
      </c>
      <c r="Q5210" s="162" t="s">
        <v>1012</v>
      </c>
      <c r="R5210" s="164">
        <v>79907.490000000005</v>
      </c>
      <c r="S5210" s="163" t="s">
        <v>1188</v>
      </c>
      <c r="T5210" s="163"/>
      <c r="U5210" s="161" t="s">
        <v>10</v>
      </c>
      <c r="V5210" s="161" t="s">
        <v>11</v>
      </c>
      <c r="W5210" s="161" t="s">
        <v>12</v>
      </c>
      <c r="X5210" s="161" t="s">
        <v>13</v>
      </c>
      <c r="Y5210" s="165">
        <v>6150</v>
      </c>
      <c r="Z5210" s="165">
        <v>9421103</v>
      </c>
      <c r="AA5210" s="166">
        <v>6.2441265097111259E-2</v>
      </c>
      <c r="AB5210" s="167" t="s">
        <v>3127</v>
      </c>
      <c r="AC5210" s="168" t="s">
        <v>3325</v>
      </c>
    </row>
    <row r="5211" spans="1:29" x14ac:dyDescent="0.3">
      <c r="A5211" s="156" t="s">
        <v>3015</v>
      </c>
      <c r="B5211" s="157">
        <v>5</v>
      </c>
      <c r="C5211" s="158" t="s">
        <v>310</v>
      </c>
      <c r="D5211" s="158" t="s">
        <v>317</v>
      </c>
      <c r="E5211" s="156" t="s">
        <v>2723</v>
      </c>
      <c r="F5211" s="159" t="s">
        <v>2645</v>
      </c>
      <c r="G5211" s="158" t="s">
        <v>310</v>
      </c>
      <c r="H5211" s="160">
        <v>43734</v>
      </c>
      <c r="I5211" s="160">
        <v>44071</v>
      </c>
      <c r="J5211" s="161" t="s">
        <v>979</v>
      </c>
      <c r="K5211" s="162"/>
      <c r="L5211" s="163" t="s">
        <v>472</v>
      </c>
      <c r="M5211" s="171">
        <v>0</v>
      </c>
      <c r="N5211" s="164">
        <v>25191.82</v>
      </c>
      <c r="O5211" s="162" t="s">
        <v>1113</v>
      </c>
      <c r="P5211" s="160">
        <v>44071</v>
      </c>
      <c r="Q5211" s="162" t="s">
        <v>1112</v>
      </c>
      <c r="R5211" s="164">
        <v>25191.82</v>
      </c>
      <c r="S5211" s="163" t="s">
        <v>1188</v>
      </c>
      <c r="T5211" s="163"/>
      <c r="U5211" s="161" t="s">
        <v>10</v>
      </c>
      <c r="V5211" s="161" t="s">
        <v>11</v>
      </c>
      <c r="W5211" s="161" t="s">
        <v>12</v>
      </c>
      <c r="X5211" s="161" t="s">
        <v>13</v>
      </c>
      <c r="Y5211" s="165">
        <v>6150</v>
      </c>
      <c r="Z5211" s="165">
        <v>9421103</v>
      </c>
      <c r="AA5211" s="166">
        <v>1.9685377564715261E-2</v>
      </c>
      <c r="AB5211" s="167" t="s">
        <v>3127</v>
      </c>
      <c r="AC5211" s="168" t="s">
        <v>3325</v>
      </c>
    </row>
    <row r="5212" spans="1:29" ht="15.6" x14ac:dyDescent="0.3">
      <c r="A5212" s="202" t="s">
        <v>3015</v>
      </c>
      <c r="B5212" s="157">
        <v>5</v>
      </c>
      <c r="C5212" s="158" t="s">
        <v>310</v>
      </c>
      <c r="D5212" s="158" t="s">
        <v>317</v>
      </c>
      <c r="E5212" s="156" t="s">
        <v>2723</v>
      </c>
      <c r="F5212" s="159" t="s">
        <v>2645</v>
      </c>
      <c r="G5212" s="156" t="s">
        <v>310</v>
      </c>
      <c r="H5212" s="160">
        <v>43734</v>
      </c>
      <c r="I5212" s="160">
        <v>44117</v>
      </c>
      <c r="J5212" s="161" t="s">
        <v>979</v>
      </c>
      <c r="K5212" s="162"/>
      <c r="L5212" s="163" t="s">
        <v>472</v>
      </c>
      <c r="M5212" s="171">
        <v>0</v>
      </c>
      <c r="N5212" s="164">
        <v>25638.05</v>
      </c>
      <c r="O5212" s="162" t="s">
        <v>1247</v>
      </c>
      <c r="P5212" s="160">
        <v>44117</v>
      </c>
      <c r="Q5212" s="162" t="s">
        <v>1248</v>
      </c>
      <c r="R5212" s="164">
        <v>25638.05</v>
      </c>
      <c r="S5212" s="158" t="s">
        <v>1188</v>
      </c>
      <c r="T5212" s="163"/>
      <c r="U5212" s="161" t="s">
        <v>10</v>
      </c>
      <c r="V5212" s="161" t="s">
        <v>11</v>
      </c>
      <c r="W5212" s="161" t="s">
        <v>12</v>
      </c>
      <c r="X5212" s="161" t="s">
        <v>13</v>
      </c>
      <c r="Y5212" s="169">
        <v>6150</v>
      </c>
      <c r="Z5212" s="169">
        <v>9421103</v>
      </c>
      <c r="AA5212" s="166">
        <v>2.0034070355895214E-2</v>
      </c>
      <c r="AB5212" s="158" t="s">
        <v>3127</v>
      </c>
      <c r="AC5212" s="168" t="s">
        <v>3325</v>
      </c>
    </row>
    <row r="5213" spans="1:29" x14ac:dyDescent="0.3">
      <c r="A5213" s="203" t="s">
        <v>3015</v>
      </c>
      <c r="B5213" s="204">
        <v>5</v>
      </c>
      <c r="C5213" s="205" t="s">
        <v>310</v>
      </c>
      <c r="D5213" s="205" t="s">
        <v>317</v>
      </c>
      <c r="E5213" s="203" t="s">
        <v>2723</v>
      </c>
      <c r="F5213" s="206" t="s">
        <v>2645</v>
      </c>
      <c r="G5213" s="205" t="s">
        <v>310</v>
      </c>
      <c r="H5213" s="207">
        <v>43734</v>
      </c>
      <c r="I5213" s="207">
        <v>44139</v>
      </c>
      <c r="J5213" s="208" t="s">
        <v>979</v>
      </c>
      <c r="K5213" s="209"/>
      <c r="L5213" s="210" t="s">
        <v>472</v>
      </c>
      <c r="M5213" s="211">
        <v>0</v>
      </c>
      <c r="N5213" s="212">
        <v>12068.33</v>
      </c>
      <c r="O5213" s="209" t="s">
        <v>1318</v>
      </c>
      <c r="P5213" s="207">
        <v>44139</v>
      </c>
      <c r="Q5213" s="209" t="s">
        <v>1319</v>
      </c>
      <c r="R5213" s="212">
        <v>12068.33</v>
      </c>
      <c r="S5213" s="210" t="s">
        <v>1188</v>
      </c>
      <c r="T5213" s="210"/>
      <c r="U5213" s="208" t="s">
        <v>10</v>
      </c>
      <c r="V5213" s="208" t="s">
        <v>11</v>
      </c>
      <c r="W5213" s="208" t="s">
        <v>12</v>
      </c>
      <c r="X5213" s="208" t="s">
        <v>13</v>
      </c>
      <c r="Y5213" s="213">
        <v>6150</v>
      </c>
      <c r="Z5213" s="213">
        <v>9421103</v>
      </c>
      <c r="AA5213" s="214">
        <v>9.4304275207420553E-3</v>
      </c>
      <c r="AB5213" s="215" t="s">
        <v>3127</v>
      </c>
      <c r="AC5213" s="216" t="s">
        <v>3325</v>
      </c>
    </row>
    <row r="5214" spans="1:29" x14ac:dyDescent="0.3">
      <c r="A5214" s="203" t="s">
        <v>3015</v>
      </c>
      <c r="B5214" s="204">
        <v>5</v>
      </c>
      <c r="C5214" s="205" t="s">
        <v>310</v>
      </c>
      <c r="D5214" s="205" t="s">
        <v>317</v>
      </c>
      <c r="E5214" s="203" t="s">
        <v>2723</v>
      </c>
      <c r="F5214" s="206" t="s">
        <v>2645</v>
      </c>
      <c r="G5214" s="205" t="s">
        <v>310</v>
      </c>
      <c r="H5214" s="207">
        <v>43734</v>
      </c>
      <c r="I5214" s="207">
        <v>44337</v>
      </c>
      <c r="J5214" s="208" t="s">
        <v>979</v>
      </c>
      <c r="K5214" s="209"/>
      <c r="L5214" s="210" t="s">
        <v>472</v>
      </c>
      <c r="M5214" s="211">
        <v>0</v>
      </c>
      <c r="N5214" s="212">
        <v>4520.4799999999996</v>
      </c>
      <c r="O5214" s="209" t="s">
        <v>2065</v>
      </c>
      <c r="P5214" s="207">
        <v>44337</v>
      </c>
      <c r="Q5214" s="209" t="s">
        <v>2061</v>
      </c>
      <c r="R5214" s="212">
        <v>4520.4799999999996</v>
      </c>
      <c r="S5214" s="210" t="s">
        <v>1188</v>
      </c>
      <c r="T5214" s="210"/>
      <c r="U5214" s="208" t="s">
        <v>10</v>
      </c>
      <c r="V5214" s="208" t="s">
        <v>11</v>
      </c>
      <c r="W5214" s="208" t="s">
        <v>12</v>
      </c>
      <c r="X5214" s="208" t="s">
        <v>13</v>
      </c>
      <c r="Y5214" s="213">
        <v>6150</v>
      </c>
      <c r="Z5214" s="213">
        <v>9421103</v>
      </c>
      <c r="AA5214" s="214">
        <v>3.5323908940975302E-3</v>
      </c>
      <c r="AB5214" s="215" t="s">
        <v>3127</v>
      </c>
      <c r="AC5214" s="216" t="s">
        <v>3325</v>
      </c>
    </row>
    <row r="5215" spans="1:29" x14ac:dyDescent="0.3">
      <c r="A5215" s="203" t="s">
        <v>3015</v>
      </c>
      <c r="B5215" s="204">
        <v>5</v>
      </c>
      <c r="C5215" s="205" t="s">
        <v>310</v>
      </c>
      <c r="D5215" s="205" t="s">
        <v>317</v>
      </c>
      <c r="E5215" s="203" t="s">
        <v>2723</v>
      </c>
      <c r="F5215" s="206" t="s">
        <v>2645</v>
      </c>
      <c r="G5215" s="205" t="s">
        <v>310</v>
      </c>
      <c r="H5215" s="207">
        <v>43734</v>
      </c>
      <c r="I5215" s="207">
        <v>44337</v>
      </c>
      <c r="J5215" s="208" t="s">
        <v>979</v>
      </c>
      <c r="K5215" s="209"/>
      <c r="L5215" s="210" t="s">
        <v>472</v>
      </c>
      <c r="M5215" s="211">
        <v>0</v>
      </c>
      <c r="N5215" s="212">
        <v>565.05999999999995</v>
      </c>
      <c r="O5215" s="209" t="s">
        <v>2062</v>
      </c>
      <c r="P5215" s="207">
        <v>44337</v>
      </c>
      <c r="Q5215" s="209" t="s">
        <v>2061</v>
      </c>
      <c r="R5215" s="212">
        <v>565.05999999999995</v>
      </c>
      <c r="S5215" s="210" t="s">
        <v>1188</v>
      </c>
      <c r="T5215" s="210"/>
      <c r="U5215" s="208" t="s">
        <v>10</v>
      </c>
      <c r="V5215" s="208" t="s">
        <v>11</v>
      </c>
      <c r="W5215" s="208" t="s">
        <v>12</v>
      </c>
      <c r="X5215" s="208" t="s">
        <v>13</v>
      </c>
      <c r="Y5215" s="213">
        <v>6150</v>
      </c>
      <c r="Z5215" s="213">
        <v>9421103</v>
      </c>
      <c r="AA5215" s="214">
        <v>4.4154886176219128E-4</v>
      </c>
      <c r="AB5215" s="215" t="s">
        <v>3127</v>
      </c>
      <c r="AC5215" s="216" t="s">
        <v>3325</v>
      </c>
    </row>
    <row r="5216" spans="1:29" x14ac:dyDescent="0.3">
      <c r="A5216" s="203" t="s">
        <v>3015</v>
      </c>
      <c r="B5216" s="204">
        <v>5</v>
      </c>
      <c r="C5216" s="205" t="s">
        <v>310</v>
      </c>
      <c r="D5216" s="205" t="s">
        <v>317</v>
      </c>
      <c r="E5216" s="203" t="s">
        <v>2723</v>
      </c>
      <c r="F5216" s="206" t="s">
        <v>2645</v>
      </c>
      <c r="G5216" s="205" t="s">
        <v>310</v>
      </c>
      <c r="H5216" s="207">
        <v>43734</v>
      </c>
      <c r="I5216" s="207">
        <v>44522</v>
      </c>
      <c r="J5216" s="208" t="s">
        <v>2202</v>
      </c>
      <c r="K5216" s="209"/>
      <c r="L5216" s="210" t="s">
        <v>472</v>
      </c>
      <c r="M5216" s="211">
        <v>0</v>
      </c>
      <c r="N5216" s="212">
        <v>25768.03</v>
      </c>
      <c r="O5216" s="209" t="s">
        <v>2449</v>
      </c>
      <c r="P5216" s="207">
        <v>44522</v>
      </c>
      <c r="Q5216" s="209" t="s">
        <v>2450</v>
      </c>
      <c r="R5216" s="212">
        <v>25768.03</v>
      </c>
      <c r="S5216" s="210" t="s">
        <v>1188</v>
      </c>
      <c r="T5216" s="210"/>
      <c r="U5216" s="208" t="s">
        <v>10</v>
      </c>
      <c r="V5216" s="208" t="s">
        <v>11</v>
      </c>
      <c r="W5216" s="208" t="s">
        <v>12</v>
      </c>
      <c r="X5216" s="208" t="s">
        <v>13</v>
      </c>
      <c r="Y5216" s="213">
        <v>6150</v>
      </c>
      <c r="Z5216" s="213">
        <v>9421103</v>
      </c>
      <c r="AA5216" s="214">
        <v>2.0135639253095243E-2</v>
      </c>
      <c r="AB5216" s="215" t="s">
        <v>3127</v>
      </c>
      <c r="AC5216" s="216" t="s">
        <v>3325</v>
      </c>
    </row>
    <row r="5217" spans="1:29" x14ac:dyDescent="0.3">
      <c r="A5217" s="203" t="s">
        <v>3015</v>
      </c>
      <c r="B5217" s="204">
        <v>5</v>
      </c>
      <c r="C5217" s="205" t="s">
        <v>310</v>
      </c>
      <c r="D5217" s="205" t="s">
        <v>317</v>
      </c>
      <c r="E5217" s="203" t="s">
        <v>2723</v>
      </c>
      <c r="F5217" s="206" t="s">
        <v>2645</v>
      </c>
      <c r="G5217" s="205" t="s">
        <v>310</v>
      </c>
      <c r="H5217" s="207">
        <v>43734</v>
      </c>
      <c r="I5217" s="207">
        <v>44704</v>
      </c>
      <c r="J5217" s="208" t="s">
        <v>2202</v>
      </c>
      <c r="K5217" s="209"/>
      <c r="L5217" s="210" t="s">
        <v>472</v>
      </c>
      <c r="M5217" s="211">
        <v>0</v>
      </c>
      <c r="N5217" s="212">
        <v>6612.8</v>
      </c>
      <c r="O5217" s="209" t="s">
        <v>2631</v>
      </c>
      <c r="P5217" s="207">
        <v>44704</v>
      </c>
      <c r="Q5217" s="209" t="s">
        <v>2632</v>
      </c>
      <c r="R5217" s="212">
        <v>6612.8</v>
      </c>
      <c r="S5217" s="210" t="s">
        <v>1188</v>
      </c>
      <c r="T5217" s="210"/>
      <c r="U5217" s="208" t="s">
        <v>10</v>
      </c>
      <c r="V5217" s="208" t="s">
        <v>11</v>
      </c>
      <c r="W5217" s="208" t="s">
        <v>12</v>
      </c>
      <c r="X5217" s="208" t="s">
        <v>13</v>
      </c>
      <c r="Y5217" s="213">
        <v>6150</v>
      </c>
      <c r="Z5217" s="213">
        <v>9421103</v>
      </c>
      <c r="AA5217" s="214">
        <v>5.1673703908629506E-3</v>
      </c>
      <c r="AB5217" s="215" t="s">
        <v>3127</v>
      </c>
      <c r="AC5217" s="216" t="s">
        <v>3325</v>
      </c>
    </row>
    <row r="5218" spans="1:29" x14ac:dyDescent="0.3">
      <c r="A5218" s="203" t="s">
        <v>3015</v>
      </c>
      <c r="B5218" s="204">
        <v>5</v>
      </c>
      <c r="C5218" s="205" t="s">
        <v>310</v>
      </c>
      <c r="D5218" s="205" t="s">
        <v>317</v>
      </c>
      <c r="E5218" s="203" t="s">
        <v>2723</v>
      </c>
      <c r="F5218" s="206" t="s">
        <v>2645</v>
      </c>
      <c r="G5218" s="205" t="s">
        <v>310</v>
      </c>
      <c r="H5218" s="207">
        <v>43734</v>
      </c>
      <c r="I5218" s="207">
        <v>44714</v>
      </c>
      <c r="J5218" s="208" t="s">
        <v>2202</v>
      </c>
      <c r="K5218" s="209" t="s">
        <v>318</v>
      </c>
      <c r="L5218" s="210" t="s">
        <v>472</v>
      </c>
      <c r="M5218" s="211">
        <v>0</v>
      </c>
      <c r="N5218" s="212">
        <v>14656.21</v>
      </c>
      <c r="O5218" s="209" t="s">
        <v>2654</v>
      </c>
      <c r="P5218" s="207">
        <v>44714</v>
      </c>
      <c r="Q5218" s="209" t="s">
        <v>2655</v>
      </c>
      <c r="R5218" s="212">
        <v>14656.21</v>
      </c>
      <c r="S5218" s="210" t="s">
        <v>1188</v>
      </c>
      <c r="T5218" s="210"/>
      <c r="U5218" s="208" t="s">
        <v>10</v>
      </c>
      <c r="V5218" s="208" t="s">
        <v>11</v>
      </c>
      <c r="W5218" s="208" t="s">
        <v>12</v>
      </c>
      <c r="X5218" s="208" t="s">
        <v>13</v>
      </c>
      <c r="Y5218" s="213">
        <v>6150</v>
      </c>
      <c r="Z5218" s="213">
        <v>9421103</v>
      </c>
      <c r="AA5218" s="214">
        <v>1.1452647229051127E-2</v>
      </c>
      <c r="AB5218" s="215" t="s">
        <v>3127</v>
      </c>
      <c r="AC5218" s="216" t="s">
        <v>3325</v>
      </c>
    </row>
    <row r="5219" spans="1:29" x14ac:dyDescent="0.3">
      <c r="A5219" s="203" t="s">
        <v>3020</v>
      </c>
      <c r="B5219" s="204">
        <v>2</v>
      </c>
      <c r="C5219" s="205" t="s">
        <v>310</v>
      </c>
      <c r="D5219" s="205" t="s">
        <v>285</v>
      </c>
      <c r="E5219" s="203" t="s">
        <v>2723</v>
      </c>
      <c r="F5219" s="206" t="s">
        <v>2645</v>
      </c>
      <c r="G5219" s="205" t="s">
        <v>310</v>
      </c>
      <c r="H5219" s="207">
        <v>43734</v>
      </c>
      <c r="I5219" s="207">
        <v>43900</v>
      </c>
      <c r="J5219" s="208" t="s">
        <v>5</v>
      </c>
      <c r="K5219" s="209"/>
      <c r="L5219" s="210" t="s">
        <v>472</v>
      </c>
      <c r="M5219" s="211">
        <v>0</v>
      </c>
      <c r="N5219" s="212">
        <v>1131.45</v>
      </c>
      <c r="O5219" s="209" t="s">
        <v>468</v>
      </c>
      <c r="P5219" s="207">
        <v>43900</v>
      </c>
      <c r="Q5219" s="209" t="s">
        <v>671</v>
      </c>
      <c r="R5219" s="212">
        <v>1131.45</v>
      </c>
      <c r="S5219" s="210" t="s">
        <v>1526</v>
      </c>
      <c r="T5219" s="210"/>
      <c r="U5219" s="208" t="s">
        <v>10</v>
      </c>
      <c r="V5219" s="208" t="s">
        <v>11</v>
      </c>
      <c r="W5219" s="208" t="s">
        <v>12</v>
      </c>
      <c r="X5219" s="208" t="s">
        <v>13</v>
      </c>
      <c r="Y5219" s="213">
        <v>6150</v>
      </c>
      <c r="Z5219" s="213">
        <v>9381103</v>
      </c>
      <c r="AA5219" s="214">
        <v>8.8413701136309667E-4</v>
      </c>
      <c r="AB5219" s="215" t="s">
        <v>1555</v>
      </c>
      <c r="AC5219" s="216" t="s">
        <v>3335</v>
      </c>
    </row>
    <row r="5220" spans="1:29" x14ac:dyDescent="0.3">
      <c r="A5220" s="203" t="s">
        <v>3020</v>
      </c>
      <c r="B5220" s="204">
        <v>2</v>
      </c>
      <c r="C5220" s="205" t="s">
        <v>310</v>
      </c>
      <c r="D5220" s="205" t="s">
        <v>285</v>
      </c>
      <c r="E5220" s="203" t="s">
        <v>2723</v>
      </c>
      <c r="F5220" s="206" t="s">
        <v>2645</v>
      </c>
      <c r="G5220" s="205" t="s">
        <v>310</v>
      </c>
      <c r="H5220" s="207">
        <v>43734</v>
      </c>
      <c r="I5220" s="207">
        <v>44337</v>
      </c>
      <c r="J5220" s="208" t="s">
        <v>979</v>
      </c>
      <c r="K5220" s="209"/>
      <c r="L5220" s="210" t="s">
        <v>472</v>
      </c>
      <c r="M5220" s="211">
        <v>0</v>
      </c>
      <c r="N5220" s="212">
        <v>62754.38</v>
      </c>
      <c r="O5220" s="209" t="s">
        <v>2060</v>
      </c>
      <c r="P5220" s="207">
        <v>44337</v>
      </c>
      <c r="Q5220" s="209" t="s">
        <v>2061</v>
      </c>
      <c r="R5220" s="212">
        <v>62754.38</v>
      </c>
      <c r="S5220" s="210" t="s">
        <v>1526</v>
      </c>
      <c r="T5220" s="210"/>
      <c r="U5220" s="208" t="s">
        <v>10</v>
      </c>
      <c r="V5220" s="208" t="s">
        <v>11</v>
      </c>
      <c r="W5220" s="208" t="s">
        <v>12</v>
      </c>
      <c r="X5220" s="208" t="s">
        <v>13</v>
      </c>
      <c r="Y5220" s="213">
        <v>6150</v>
      </c>
      <c r="Z5220" s="213">
        <v>9381103</v>
      </c>
      <c r="AA5220" s="214">
        <v>4.9037491699274453E-2</v>
      </c>
      <c r="AB5220" s="215" t="s">
        <v>1555</v>
      </c>
      <c r="AC5220" s="216" t="s">
        <v>3335</v>
      </c>
    </row>
    <row r="5221" spans="1:29" x14ac:dyDescent="0.3">
      <c r="A5221" s="203" t="s">
        <v>3020</v>
      </c>
      <c r="B5221" s="204">
        <v>2</v>
      </c>
      <c r="C5221" s="205" t="s">
        <v>310</v>
      </c>
      <c r="D5221" s="205" t="s">
        <v>285</v>
      </c>
      <c r="E5221" s="203" t="s">
        <v>2723</v>
      </c>
      <c r="F5221" s="206" t="s">
        <v>2645</v>
      </c>
      <c r="G5221" s="205" t="s">
        <v>310</v>
      </c>
      <c r="H5221" s="207">
        <v>43734</v>
      </c>
      <c r="I5221" s="207">
        <v>44337</v>
      </c>
      <c r="J5221" s="208" t="s">
        <v>979</v>
      </c>
      <c r="K5221" s="209"/>
      <c r="L5221" s="210" t="s">
        <v>472</v>
      </c>
      <c r="M5221" s="211">
        <v>0</v>
      </c>
      <c r="N5221" s="212">
        <v>13328.69</v>
      </c>
      <c r="O5221" s="209" t="s">
        <v>2065</v>
      </c>
      <c r="P5221" s="207">
        <v>44337</v>
      </c>
      <c r="Q5221" s="209" t="s">
        <v>2061</v>
      </c>
      <c r="R5221" s="212">
        <v>13328.69</v>
      </c>
      <c r="S5221" s="210" t="s">
        <v>1526</v>
      </c>
      <c r="T5221" s="210"/>
      <c r="U5221" s="208" t="s">
        <v>10</v>
      </c>
      <c r="V5221" s="208" t="s">
        <v>11</v>
      </c>
      <c r="W5221" s="208" t="s">
        <v>12</v>
      </c>
      <c r="X5221" s="208" t="s">
        <v>13</v>
      </c>
      <c r="Y5221" s="213">
        <v>6150</v>
      </c>
      <c r="Z5221" s="213">
        <v>9381103</v>
      </c>
      <c r="AA5221" s="214">
        <v>1.0415297310517647E-2</v>
      </c>
      <c r="AB5221" s="215" t="s">
        <v>1555</v>
      </c>
      <c r="AC5221" s="216" t="s">
        <v>3335</v>
      </c>
    </row>
    <row r="5222" spans="1:29" x14ac:dyDescent="0.3">
      <c r="A5222" s="203" t="s">
        <v>3020</v>
      </c>
      <c r="B5222" s="204">
        <v>2</v>
      </c>
      <c r="C5222" s="205" t="s">
        <v>310</v>
      </c>
      <c r="D5222" s="205" t="s">
        <v>285</v>
      </c>
      <c r="E5222" s="203" t="s">
        <v>2723</v>
      </c>
      <c r="F5222" s="206" t="s">
        <v>2645</v>
      </c>
      <c r="G5222" s="205" t="s">
        <v>310</v>
      </c>
      <c r="H5222" s="207">
        <v>43734</v>
      </c>
      <c r="I5222" s="207">
        <v>44337</v>
      </c>
      <c r="J5222" s="208" t="s">
        <v>979</v>
      </c>
      <c r="K5222" s="209"/>
      <c r="L5222" s="210" t="s">
        <v>472</v>
      </c>
      <c r="M5222" s="211">
        <v>0</v>
      </c>
      <c r="N5222" s="212">
        <v>2235.7800000000002</v>
      </c>
      <c r="O5222" s="209" t="s">
        <v>2062</v>
      </c>
      <c r="P5222" s="207">
        <v>44337</v>
      </c>
      <c r="Q5222" s="209" t="s">
        <v>2061</v>
      </c>
      <c r="R5222" s="212">
        <v>2235.7800000000002</v>
      </c>
      <c r="S5222" s="210" t="s">
        <v>1526</v>
      </c>
      <c r="T5222" s="210"/>
      <c r="U5222" s="208" t="s">
        <v>10</v>
      </c>
      <c r="V5222" s="208" t="s">
        <v>11</v>
      </c>
      <c r="W5222" s="208" t="s">
        <v>12</v>
      </c>
      <c r="X5222" s="208" t="s">
        <v>13</v>
      </c>
      <c r="Y5222" s="213">
        <v>6150</v>
      </c>
      <c r="Z5222" s="213">
        <v>9381103</v>
      </c>
      <c r="AA5222" s="214">
        <v>1.7470819278495597E-3</v>
      </c>
      <c r="AB5222" s="215" t="s">
        <v>1555</v>
      </c>
      <c r="AC5222" s="216" t="s">
        <v>3335</v>
      </c>
    </row>
    <row r="5223" spans="1:29" x14ac:dyDescent="0.3">
      <c r="A5223" s="203" t="s">
        <v>3020</v>
      </c>
      <c r="B5223" s="204">
        <v>2</v>
      </c>
      <c r="C5223" s="205" t="s">
        <v>310</v>
      </c>
      <c r="D5223" s="205" t="s">
        <v>285</v>
      </c>
      <c r="E5223" s="203" t="s">
        <v>2723</v>
      </c>
      <c r="F5223" s="206" t="s">
        <v>2645</v>
      </c>
      <c r="G5223" s="205" t="s">
        <v>310</v>
      </c>
      <c r="H5223" s="207">
        <v>43734</v>
      </c>
      <c r="I5223" s="207">
        <v>44337</v>
      </c>
      <c r="J5223" s="208" t="s">
        <v>979</v>
      </c>
      <c r="K5223" s="209"/>
      <c r="L5223" s="210" t="s">
        <v>472</v>
      </c>
      <c r="M5223" s="211">
        <v>0</v>
      </c>
      <c r="N5223" s="212">
        <v>6656.75</v>
      </c>
      <c r="O5223" s="209" t="s">
        <v>2063</v>
      </c>
      <c r="P5223" s="207">
        <v>44337</v>
      </c>
      <c r="Q5223" s="209" t="s">
        <v>2061</v>
      </c>
      <c r="R5223" s="212">
        <v>6656.75</v>
      </c>
      <c r="S5223" s="210" t="s">
        <v>1526</v>
      </c>
      <c r="T5223" s="210"/>
      <c r="U5223" s="208" t="s">
        <v>10</v>
      </c>
      <c r="V5223" s="208" t="s">
        <v>11</v>
      </c>
      <c r="W5223" s="208" t="s">
        <v>12</v>
      </c>
      <c r="X5223" s="208" t="s">
        <v>13</v>
      </c>
      <c r="Y5223" s="213">
        <v>6150</v>
      </c>
      <c r="Z5223" s="213">
        <v>9381103</v>
      </c>
      <c r="AA5223" s="214">
        <v>5.2017137747061674E-3</v>
      </c>
      <c r="AB5223" s="215" t="s">
        <v>1555</v>
      </c>
      <c r="AC5223" s="216" t="s">
        <v>3335</v>
      </c>
    </row>
    <row r="5224" spans="1:29" x14ac:dyDescent="0.3">
      <c r="A5224" s="203" t="s">
        <v>3020</v>
      </c>
      <c r="B5224" s="204">
        <v>2</v>
      </c>
      <c r="C5224" s="205" t="s">
        <v>310</v>
      </c>
      <c r="D5224" s="205" t="s">
        <v>285</v>
      </c>
      <c r="E5224" s="203" t="s">
        <v>2723</v>
      </c>
      <c r="F5224" s="206" t="s">
        <v>2645</v>
      </c>
      <c r="G5224" s="205" t="s">
        <v>310</v>
      </c>
      <c r="H5224" s="207">
        <v>43734</v>
      </c>
      <c r="I5224" s="207">
        <v>44522</v>
      </c>
      <c r="J5224" s="208" t="s">
        <v>2202</v>
      </c>
      <c r="K5224" s="209"/>
      <c r="L5224" s="210" t="s">
        <v>472</v>
      </c>
      <c r="M5224" s="211">
        <v>0</v>
      </c>
      <c r="N5224" s="212">
        <v>39885.71</v>
      </c>
      <c r="O5224" s="209" t="s">
        <v>2449</v>
      </c>
      <c r="P5224" s="207">
        <v>44522</v>
      </c>
      <c r="Q5224" s="209" t="s">
        <v>2450</v>
      </c>
      <c r="R5224" s="212">
        <v>39885.71</v>
      </c>
      <c r="S5224" s="210" t="s">
        <v>1526</v>
      </c>
      <c r="T5224" s="210"/>
      <c r="U5224" s="208" t="s">
        <v>10</v>
      </c>
      <c r="V5224" s="208" t="s">
        <v>11</v>
      </c>
      <c r="W5224" s="208" t="s">
        <v>12</v>
      </c>
      <c r="X5224" s="208" t="s">
        <v>13</v>
      </c>
      <c r="Y5224" s="213">
        <v>6150</v>
      </c>
      <c r="Z5224" s="213">
        <v>9381103</v>
      </c>
      <c r="AA5224" s="214">
        <v>3.1167468677798554E-2</v>
      </c>
      <c r="AB5224" s="215" t="s">
        <v>1555</v>
      </c>
      <c r="AC5224" s="216" t="s">
        <v>3335</v>
      </c>
    </row>
    <row r="5225" spans="1:29" x14ac:dyDescent="0.3">
      <c r="A5225" s="203" t="s">
        <v>3020</v>
      </c>
      <c r="B5225" s="204">
        <v>2</v>
      </c>
      <c r="C5225" s="205" t="s">
        <v>310</v>
      </c>
      <c r="D5225" s="205" t="s">
        <v>285</v>
      </c>
      <c r="E5225" s="203" t="s">
        <v>2723</v>
      </c>
      <c r="F5225" s="206" t="s">
        <v>2645</v>
      </c>
      <c r="G5225" s="205" t="s">
        <v>310</v>
      </c>
      <c r="H5225" s="207">
        <v>43734</v>
      </c>
      <c r="I5225" s="207">
        <v>44704</v>
      </c>
      <c r="J5225" s="208" t="s">
        <v>2202</v>
      </c>
      <c r="K5225" s="209"/>
      <c r="L5225" s="210" t="s">
        <v>472</v>
      </c>
      <c r="M5225" s="211">
        <v>0</v>
      </c>
      <c r="N5225" s="212">
        <v>950</v>
      </c>
      <c r="O5225" s="209" t="s">
        <v>2631</v>
      </c>
      <c r="P5225" s="207">
        <v>44704</v>
      </c>
      <c r="Q5225" s="209" t="s">
        <v>2632</v>
      </c>
      <c r="R5225" s="212">
        <v>950</v>
      </c>
      <c r="S5225" s="210" t="s">
        <v>1526</v>
      </c>
      <c r="T5225" s="210"/>
      <c r="U5225" s="208" t="s">
        <v>10</v>
      </c>
      <c r="V5225" s="208" t="s">
        <v>11</v>
      </c>
      <c r="W5225" s="208" t="s">
        <v>12</v>
      </c>
      <c r="X5225" s="208" t="s">
        <v>13</v>
      </c>
      <c r="Y5225" s="213">
        <v>6150</v>
      </c>
      <c r="Z5225" s="213">
        <v>9381103</v>
      </c>
      <c r="AA5225" s="214">
        <v>7.4234845622426246E-4</v>
      </c>
      <c r="AB5225" s="215" t="s">
        <v>1555</v>
      </c>
      <c r="AC5225" s="216" t="s">
        <v>3335</v>
      </c>
    </row>
    <row r="5226" spans="1:29" x14ac:dyDescent="0.3">
      <c r="A5226" s="203" t="s">
        <v>3020</v>
      </c>
      <c r="B5226" s="204">
        <v>2</v>
      </c>
      <c r="C5226" s="205" t="s">
        <v>310</v>
      </c>
      <c r="D5226" s="205" t="s">
        <v>285</v>
      </c>
      <c r="E5226" s="203" t="s">
        <v>2723</v>
      </c>
      <c r="F5226" s="206" t="s">
        <v>2645</v>
      </c>
      <c r="G5226" s="205" t="s">
        <v>310</v>
      </c>
      <c r="H5226" s="207">
        <v>43734</v>
      </c>
      <c r="I5226" s="207">
        <v>44714</v>
      </c>
      <c r="J5226" s="208" t="s">
        <v>2202</v>
      </c>
      <c r="K5226" s="209" t="s">
        <v>324</v>
      </c>
      <c r="L5226" s="210" t="s">
        <v>472</v>
      </c>
      <c r="M5226" s="211">
        <v>0</v>
      </c>
      <c r="N5226" s="212">
        <v>6824.25</v>
      </c>
      <c r="O5226" s="209" t="s">
        <v>2654</v>
      </c>
      <c r="P5226" s="207">
        <v>44714</v>
      </c>
      <c r="Q5226" s="209" t="s">
        <v>2655</v>
      </c>
      <c r="R5226" s="212">
        <v>6824.25</v>
      </c>
      <c r="S5226" s="210" t="s">
        <v>1526</v>
      </c>
      <c r="T5226" s="210"/>
      <c r="U5226" s="208" t="s">
        <v>10</v>
      </c>
      <c r="V5226" s="208" t="s">
        <v>11</v>
      </c>
      <c r="W5226" s="208" t="s">
        <v>12</v>
      </c>
      <c r="X5226" s="208" t="s">
        <v>13</v>
      </c>
      <c r="Y5226" s="213">
        <v>6150</v>
      </c>
      <c r="Z5226" s="213">
        <v>9381103</v>
      </c>
      <c r="AA5226" s="214">
        <v>5.3326015288299418E-3</v>
      </c>
      <c r="AB5226" s="215" t="s">
        <v>1555</v>
      </c>
      <c r="AC5226" s="216" t="s">
        <v>3335</v>
      </c>
    </row>
    <row r="5227" spans="1:29" x14ac:dyDescent="0.3">
      <c r="A5227" s="203" t="s">
        <v>2860</v>
      </c>
      <c r="B5227" s="204">
        <v>1</v>
      </c>
      <c r="C5227" s="205" t="s">
        <v>310</v>
      </c>
      <c r="D5227" s="205" t="s">
        <v>283</v>
      </c>
      <c r="E5227" s="203" t="s">
        <v>2722</v>
      </c>
      <c r="F5227" s="206" t="s">
        <v>2645</v>
      </c>
      <c r="G5227" s="205" t="s">
        <v>310</v>
      </c>
      <c r="H5227" s="207">
        <v>43867</v>
      </c>
      <c r="I5227" s="207">
        <v>43909</v>
      </c>
      <c r="J5227" s="208" t="s">
        <v>5</v>
      </c>
      <c r="K5227" s="209"/>
      <c r="L5227" s="210" t="s">
        <v>620</v>
      </c>
      <c r="M5227" s="211">
        <v>0</v>
      </c>
      <c r="N5227" s="212">
        <v>13950.28</v>
      </c>
      <c r="O5227" s="209" t="s">
        <v>468</v>
      </c>
      <c r="P5227" s="207">
        <v>43909</v>
      </c>
      <c r="Q5227" s="209" t="s">
        <v>680</v>
      </c>
      <c r="R5227" s="212">
        <v>13950.28</v>
      </c>
      <c r="S5227" s="210" t="s">
        <v>401</v>
      </c>
      <c r="T5227" s="210"/>
      <c r="U5227" s="208" t="s">
        <v>10</v>
      </c>
      <c r="V5227" s="208" t="s">
        <v>11</v>
      </c>
      <c r="W5227" s="208" t="s">
        <v>12</v>
      </c>
      <c r="X5227" s="208" t="s">
        <v>13</v>
      </c>
      <c r="Y5227" s="213">
        <v>6150</v>
      </c>
      <c r="Z5227" s="213">
        <v>9231101</v>
      </c>
      <c r="AA5227" s="214">
        <v>0.4275000513296211</v>
      </c>
      <c r="AB5227" s="215" t="s">
        <v>1556</v>
      </c>
      <c r="AC5227" s="216" t="s">
        <v>3247</v>
      </c>
    </row>
    <row r="5228" spans="1:29" x14ac:dyDescent="0.3">
      <c r="A5228" s="203" t="s">
        <v>2860</v>
      </c>
      <c r="B5228" s="204">
        <v>1</v>
      </c>
      <c r="C5228" s="205" t="s">
        <v>310</v>
      </c>
      <c r="D5228" s="205" t="s">
        <v>283</v>
      </c>
      <c r="E5228" s="203" t="s">
        <v>2722</v>
      </c>
      <c r="F5228" s="206" t="s">
        <v>2645</v>
      </c>
      <c r="G5228" s="205" t="s">
        <v>310</v>
      </c>
      <c r="H5228" s="207">
        <v>43867</v>
      </c>
      <c r="I5228" s="207">
        <v>43944</v>
      </c>
      <c r="J5228" s="208" t="s">
        <v>5</v>
      </c>
      <c r="K5228" s="209"/>
      <c r="L5228" s="210" t="s">
        <v>620</v>
      </c>
      <c r="M5228" s="211">
        <v>0</v>
      </c>
      <c r="N5228" s="212">
        <v>6200.12</v>
      </c>
      <c r="O5228" s="209" t="s">
        <v>696</v>
      </c>
      <c r="P5228" s="207">
        <v>43944</v>
      </c>
      <c r="Q5228" s="209" t="s">
        <v>733</v>
      </c>
      <c r="R5228" s="212">
        <v>6200.12</v>
      </c>
      <c r="S5228" s="210" t="s">
        <v>401</v>
      </c>
      <c r="T5228" s="210"/>
      <c r="U5228" s="208" t="s">
        <v>10</v>
      </c>
      <c r="V5228" s="208" t="s">
        <v>11</v>
      </c>
      <c r="W5228" s="208" t="s">
        <v>12</v>
      </c>
      <c r="X5228" s="208" t="s">
        <v>13</v>
      </c>
      <c r="Y5228" s="213">
        <v>6150</v>
      </c>
      <c r="Z5228" s="213">
        <v>9231101</v>
      </c>
      <c r="AA5228" s="214">
        <v>0.18999988661516543</v>
      </c>
      <c r="AB5228" s="215" t="s">
        <v>1556</v>
      </c>
      <c r="AC5228" s="216" t="s">
        <v>3247</v>
      </c>
    </row>
    <row r="5229" spans="1:29" x14ac:dyDescent="0.3">
      <c r="A5229" s="203" t="s">
        <v>2860</v>
      </c>
      <c r="B5229" s="204">
        <v>1</v>
      </c>
      <c r="C5229" s="205" t="s">
        <v>310</v>
      </c>
      <c r="D5229" s="205" t="s">
        <v>283</v>
      </c>
      <c r="E5229" s="203" t="s">
        <v>2722</v>
      </c>
      <c r="F5229" s="206" t="s">
        <v>2645</v>
      </c>
      <c r="G5229" s="205" t="s">
        <v>310</v>
      </c>
      <c r="H5229" s="207">
        <v>43867</v>
      </c>
      <c r="I5229" s="207">
        <v>43980</v>
      </c>
      <c r="J5229" s="208" t="s">
        <v>5</v>
      </c>
      <c r="K5229" s="209"/>
      <c r="L5229" s="210" t="s">
        <v>620</v>
      </c>
      <c r="M5229" s="211">
        <v>0</v>
      </c>
      <c r="N5229" s="212">
        <v>10850.22</v>
      </c>
      <c r="O5229" s="209" t="s">
        <v>738</v>
      </c>
      <c r="P5229" s="207">
        <v>43980</v>
      </c>
      <c r="Q5229" s="209" t="s">
        <v>845</v>
      </c>
      <c r="R5229" s="212">
        <v>10850.22</v>
      </c>
      <c r="S5229" s="210" t="s">
        <v>401</v>
      </c>
      <c r="T5229" s="210"/>
      <c r="U5229" s="208" t="s">
        <v>10</v>
      </c>
      <c r="V5229" s="208" t="s">
        <v>11</v>
      </c>
      <c r="W5229" s="208" t="s">
        <v>12</v>
      </c>
      <c r="X5229" s="208" t="s">
        <v>13</v>
      </c>
      <c r="Y5229" s="213">
        <v>6150</v>
      </c>
      <c r="Z5229" s="213">
        <v>9231101</v>
      </c>
      <c r="AA5229" s="214">
        <v>0.33250010802203833</v>
      </c>
      <c r="AB5229" s="215" t="s">
        <v>1556</v>
      </c>
      <c r="AC5229" s="216" t="s">
        <v>3247</v>
      </c>
    </row>
    <row r="5230" spans="1:29" x14ac:dyDescent="0.3">
      <c r="A5230" s="203" t="s">
        <v>2860</v>
      </c>
      <c r="B5230" s="204">
        <v>1</v>
      </c>
      <c r="C5230" s="205" t="s">
        <v>310</v>
      </c>
      <c r="D5230" s="205" t="s">
        <v>283</v>
      </c>
      <c r="E5230" s="203" t="s">
        <v>2722</v>
      </c>
      <c r="F5230" s="206" t="s">
        <v>2645</v>
      </c>
      <c r="G5230" s="205" t="s">
        <v>310</v>
      </c>
      <c r="H5230" s="207">
        <v>43867</v>
      </c>
      <c r="I5230" s="207">
        <v>44203</v>
      </c>
      <c r="J5230" s="208" t="s">
        <v>979</v>
      </c>
      <c r="K5230" s="209" t="s">
        <v>596</v>
      </c>
      <c r="L5230" s="210" t="s">
        <v>620</v>
      </c>
      <c r="M5230" s="211">
        <v>0</v>
      </c>
      <c r="N5230" s="212">
        <v>1631.6099999999969</v>
      </c>
      <c r="O5230" s="209" t="s">
        <v>844</v>
      </c>
      <c r="P5230" s="207">
        <v>44203</v>
      </c>
      <c r="Q5230" s="209" t="s">
        <v>1502</v>
      </c>
      <c r="R5230" s="212">
        <v>1631.61</v>
      </c>
      <c r="S5230" s="210" t="s">
        <v>401</v>
      </c>
      <c r="T5230" s="210"/>
      <c r="U5230" s="208" t="s">
        <v>10</v>
      </c>
      <c r="V5230" s="208" t="s">
        <v>11</v>
      </c>
      <c r="W5230" s="208" t="s">
        <v>12</v>
      </c>
      <c r="X5230" s="208" t="s">
        <v>13</v>
      </c>
      <c r="Y5230" s="213">
        <v>6150</v>
      </c>
      <c r="Z5230" s="213">
        <v>9231101</v>
      </c>
      <c r="AA5230" s="214">
        <v>4.9999954033175177E-2</v>
      </c>
      <c r="AB5230" s="215" t="s">
        <v>1556</v>
      </c>
      <c r="AC5230" s="216" t="s">
        <v>3247</v>
      </c>
    </row>
    <row r="5231" spans="1:29" x14ac:dyDescent="0.3">
      <c r="A5231" s="203" t="s">
        <v>1704</v>
      </c>
      <c r="B5231" s="204">
        <v>1</v>
      </c>
      <c r="C5231" s="205" t="s">
        <v>310</v>
      </c>
      <c r="D5231" s="205" t="s">
        <v>268</v>
      </c>
      <c r="E5231" s="203" t="s">
        <v>236</v>
      </c>
      <c r="F5231" s="206" t="s">
        <v>2645</v>
      </c>
      <c r="G5231" s="205" t="s">
        <v>310</v>
      </c>
      <c r="H5231" s="207">
        <v>43893</v>
      </c>
      <c r="I5231" s="207">
        <v>44042</v>
      </c>
      <c r="J5231" s="208" t="s">
        <v>5</v>
      </c>
      <c r="K5231" s="209"/>
      <c r="L5231" s="210" t="s">
        <v>678</v>
      </c>
      <c r="M5231" s="211">
        <v>0</v>
      </c>
      <c r="N5231" s="212">
        <v>61268.26</v>
      </c>
      <c r="O5231" s="209" t="s">
        <v>468</v>
      </c>
      <c r="P5231" s="207">
        <v>44042</v>
      </c>
      <c r="Q5231" s="209" t="s">
        <v>1012</v>
      </c>
      <c r="R5231" s="212">
        <v>61268.26</v>
      </c>
      <c r="S5231" s="210" t="s">
        <v>642</v>
      </c>
      <c r="T5231" s="210"/>
      <c r="U5231" s="208" t="s">
        <v>10</v>
      </c>
      <c r="V5231" s="208" t="s">
        <v>11</v>
      </c>
      <c r="W5231" s="208" t="s">
        <v>12</v>
      </c>
      <c r="X5231" s="208" t="s">
        <v>13</v>
      </c>
      <c r="Y5231" s="213">
        <v>6150</v>
      </c>
      <c r="Z5231" s="213">
        <v>9221103</v>
      </c>
      <c r="AA5231" s="214">
        <v>0.22439683717098716</v>
      </c>
      <c r="AB5231" s="215" t="s">
        <v>5003</v>
      </c>
      <c r="AC5231" s="216" t="s">
        <v>3246</v>
      </c>
    </row>
    <row r="5232" spans="1:29" x14ac:dyDescent="0.3">
      <c r="A5232" s="203" t="s">
        <v>1704</v>
      </c>
      <c r="B5232" s="204">
        <v>1</v>
      </c>
      <c r="C5232" s="205" t="s">
        <v>310</v>
      </c>
      <c r="D5232" s="205" t="s">
        <v>268</v>
      </c>
      <c r="E5232" s="203" t="s">
        <v>236</v>
      </c>
      <c r="F5232" s="206" t="s">
        <v>2645</v>
      </c>
      <c r="G5232" s="205" t="s">
        <v>310</v>
      </c>
      <c r="H5232" s="207">
        <v>43893</v>
      </c>
      <c r="I5232" s="207">
        <v>44071</v>
      </c>
      <c r="J5232" s="208" t="s">
        <v>979</v>
      </c>
      <c r="K5232" s="209"/>
      <c r="L5232" s="210" t="s">
        <v>678</v>
      </c>
      <c r="M5232" s="211">
        <v>0</v>
      </c>
      <c r="N5232" s="212">
        <v>165673.54</v>
      </c>
      <c r="O5232" s="209" t="s">
        <v>696</v>
      </c>
      <c r="P5232" s="207">
        <v>44071</v>
      </c>
      <c r="Q5232" s="209" t="s">
        <v>1112</v>
      </c>
      <c r="R5232" s="212">
        <v>165673.54</v>
      </c>
      <c r="S5232" s="210" t="s">
        <v>642</v>
      </c>
      <c r="T5232" s="210"/>
      <c r="U5232" s="208" t="s">
        <v>10</v>
      </c>
      <c r="V5232" s="208" t="s">
        <v>11</v>
      </c>
      <c r="W5232" s="208" t="s">
        <v>12</v>
      </c>
      <c r="X5232" s="208" t="s">
        <v>13</v>
      </c>
      <c r="Y5232" s="213">
        <v>6150</v>
      </c>
      <c r="Z5232" s="213">
        <v>9221102</v>
      </c>
      <c r="AA5232" s="214">
        <v>0.60678430200108557</v>
      </c>
      <c r="AB5232" s="215" t="s">
        <v>3128</v>
      </c>
      <c r="AC5232" s="216" t="s">
        <v>3246</v>
      </c>
    </row>
    <row r="5233" spans="1:29" x14ac:dyDescent="0.3">
      <c r="A5233" s="203" t="s">
        <v>1704</v>
      </c>
      <c r="B5233" s="204">
        <v>1</v>
      </c>
      <c r="C5233" s="205" t="s">
        <v>310</v>
      </c>
      <c r="D5233" s="205" t="s">
        <v>268</v>
      </c>
      <c r="E5233" s="203" t="s">
        <v>236</v>
      </c>
      <c r="F5233" s="206" t="s">
        <v>2645</v>
      </c>
      <c r="G5233" s="205" t="s">
        <v>310</v>
      </c>
      <c r="H5233" s="207">
        <v>43893</v>
      </c>
      <c r="I5233" s="207">
        <v>44144</v>
      </c>
      <c r="J5233" s="208" t="s">
        <v>979</v>
      </c>
      <c r="K5233" s="209"/>
      <c r="L5233" s="210" t="s">
        <v>678</v>
      </c>
      <c r="M5233" s="211">
        <v>0</v>
      </c>
      <c r="N5233" s="212">
        <v>12873.64</v>
      </c>
      <c r="O5233" s="209" t="s">
        <v>738</v>
      </c>
      <c r="P5233" s="207">
        <v>44144</v>
      </c>
      <c r="Q5233" s="209" t="s">
        <v>1331</v>
      </c>
      <c r="R5233" s="212">
        <v>12873.64</v>
      </c>
      <c r="S5233" s="210" t="s">
        <v>642</v>
      </c>
      <c r="T5233" s="210"/>
      <c r="U5233" s="208" t="s">
        <v>10</v>
      </c>
      <c r="V5233" s="208" t="s">
        <v>11</v>
      </c>
      <c r="W5233" s="208" t="s">
        <v>12</v>
      </c>
      <c r="X5233" s="208" t="s">
        <v>13</v>
      </c>
      <c r="Y5233" s="213">
        <v>6150</v>
      </c>
      <c r="Z5233" s="213">
        <v>9221102</v>
      </c>
      <c r="AA5233" s="214">
        <v>4.7150092052196474E-2</v>
      </c>
      <c r="AB5233" s="215" t="s">
        <v>3128</v>
      </c>
      <c r="AC5233" s="216" t="s">
        <v>3246</v>
      </c>
    </row>
    <row r="5234" spans="1:29" x14ac:dyDescent="0.3">
      <c r="A5234" s="203" t="s">
        <v>1704</v>
      </c>
      <c r="B5234" s="204">
        <v>1</v>
      </c>
      <c r="C5234" s="205" t="s">
        <v>310</v>
      </c>
      <c r="D5234" s="205" t="s">
        <v>268</v>
      </c>
      <c r="E5234" s="203" t="s">
        <v>236</v>
      </c>
      <c r="F5234" s="206" t="s">
        <v>2645</v>
      </c>
      <c r="G5234" s="205" t="s">
        <v>310</v>
      </c>
      <c r="H5234" s="207">
        <v>43893</v>
      </c>
      <c r="I5234" s="207">
        <v>44183</v>
      </c>
      <c r="J5234" s="208" t="s">
        <v>979</v>
      </c>
      <c r="K5234" s="209"/>
      <c r="L5234" s="210" t="s">
        <v>678</v>
      </c>
      <c r="M5234" s="211">
        <v>0</v>
      </c>
      <c r="N5234" s="212">
        <v>3965.31</v>
      </c>
      <c r="O5234" s="209" t="s">
        <v>844</v>
      </c>
      <c r="P5234" s="207">
        <v>44183</v>
      </c>
      <c r="Q5234" s="209" t="s">
        <v>1501</v>
      </c>
      <c r="R5234" s="212">
        <v>3965.31</v>
      </c>
      <c r="S5234" s="210" t="s">
        <v>642</v>
      </c>
      <c r="T5234" s="210"/>
      <c r="U5234" s="208" t="s">
        <v>10</v>
      </c>
      <c r="V5234" s="208" t="s">
        <v>11</v>
      </c>
      <c r="W5234" s="208" t="s">
        <v>12</v>
      </c>
      <c r="X5234" s="208" t="s">
        <v>13</v>
      </c>
      <c r="Y5234" s="213">
        <v>6150</v>
      </c>
      <c r="Z5234" s="213">
        <v>9221102</v>
      </c>
      <c r="AA5234" s="214">
        <v>1.4523066631931232E-2</v>
      </c>
      <c r="AB5234" s="215" t="s">
        <v>3128</v>
      </c>
      <c r="AC5234" s="216" t="s">
        <v>3246</v>
      </c>
    </row>
    <row r="5235" spans="1:29" x14ac:dyDescent="0.3">
      <c r="A5235" s="203" t="s">
        <v>1704</v>
      </c>
      <c r="B5235" s="204">
        <v>1</v>
      </c>
      <c r="C5235" s="205" t="s">
        <v>310</v>
      </c>
      <c r="D5235" s="205" t="s">
        <v>268</v>
      </c>
      <c r="E5235" s="203" t="s">
        <v>236</v>
      </c>
      <c r="F5235" s="206" t="s">
        <v>2645</v>
      </c>
      <c r="G5235" s="205" t="s">
        <v>310</v>
      </c>
      <c r="H5235" s="207">
        <v>43893</v>
      </c>
      <c r="I5235" s="207">
        <v>44267</v>
      </c>
      <c r="J5235" s="208" t="s">
        <v>979</v>
      </c>
      <c r="K5235" s="209"/>
      <c r="L5235" s="210" t="s">
        <v>678</v>
      </c>
      <c r="M5235" s="211">
        <v>0</v>
      </c>
      <c r="N5235" s="212">
        <v>7229.21</v>
      </c>
      <c r="O5235" s="209" t="s">
        <v>1011</v>
      </c>
      <c r="P5235" s="207">
        <v>44267</v>
      </c>
      <c r="Q5235" s="209" t="s">
        <v>1747</v>
      </c>
      <c r="R5235" s="212">
        <v>7229.21</v>
      </c>
      <c r="S5235" s="210" t="s">
        <v>642</v>
      </c>
      <c r="T5235" s="210"/>
      <c r="U5235" s="208" t="s">
        <v>10</v>
      </c>
      <c r="V5235" s="208" t="s">
        <v>11</v>
      </c>
      <c r="W5235" s="208" t="s">
        <v>12</v>
      </c>
      <c r="X5235" s="208" t="s">
        <v>13</v>
      </c>
      <c r="Y5235" s="213">
        <v>6150</v>
      </c>
      <c r="Z5235" s="213">
        <v>9221102</v>
      </c>
      <c r="AA5235" s="214">
        <v>2.6477198132358777E-2</v>
      </c>
      <c r="AB5235" s="215" t="s">
        <v>3128</v>
      </c>
      <c r="AC5235" s="216" t="s">
        <v>3246</v>
      </c>
    </row>
    <row r="5236" spans="1:29" x14ac:dyDescent="0.3">
      <c r="A5236" s="203" t="s">
        <v>1704</v>
      </c>
      <c r="B5236" s="204">
        <v>1</v>
      </c>
      <c r="C5236" s="205" t="s">
        <v>310</v>
      </c>
      <c r="D5236" s="205" t="s">
        <v>268</v>
      </c>
      <c r="E5236" s="203" t="s">
        <v>236</v>
      </c>
      <c r="F5236" s="206" t="s">
        <v>2645</v>
      </c>
      <c r="G5236" s="205" t="s">
        <v>310</v>
      </c>
      <c r="H5236" s="207">
        <v>43893</v>
      </c>
      <c r="I5236" s="207">
        <v>44337</v>
      </c>
      <c r="J5236" s="208" t="s">
        <v>979</v>
      </c>
      <c r="K5236" s="209"/>
      <c r="L5236" s="210" t="s">
        <v>678</v>
      </c>
      <c r="M5236" s="211">
        <v>0</v>
      </c>
      <c r="N5236" s="212">
        <v>11526.54</v>
      </c>
      <c r="O5236" s="209" t="s">
        <v>1013</v>
      </c>
      <c r="P5236" s="207">
        <v>44337</v>
      </c>
      <c r="Q5236" s="209" t="s">
        <v>2061</v>
      </c>
      <c r="R5236" s="212">
        <v>11526.54</v>
      </c>
      <c r="S5236" s="210" t="s">
        <v>642</v>
      </c>
      <c r="T5236" s="210"/>
      <c r="U5236" s="208" t="s">
        <v>10</v>
      </c>
      <c r="V5236" s="208" t="s">
        <v>11</v>
      </c>
      <c r="W5236" s="208" t="s">
        <v>12</v>
      </c>
      <c r="X5236" s="208" t="s">
        <v>13</v>
      </c>
      <c r="Y5236" s="213">
        <v>6150</v>
      </c>
      <c r="Z5236" s="213">
        <v>9221102</v>
      </c>
      <c r="AA5236" s="214">
        <v>4.2216297957945445E-2</v>
      </c>
      <c r="AB5236" s="215" t="s">
        <v>3128</v>
      </c>
      <c r="AC5236" s="216" t="s">
        <v>3246</v>
      </c>
    </row>
    <row r="5237" spans="1:29" x14ac:dyDescent="0.3">
      <c r="A5237" s="203" t="s">
        <v>1704</v>
      </c>
      <c r="B5237" s="204">
        <v>1</v>
      </c>
      <c r="C5237" s="205" t="s">
        <v>310</v>
      </c>
      <c r="D5237" s="205" t="s">
        <v>268</v>
      </c>
      <c r="E5237" s="203" t="s">
        <v>236</v>
      </c>
      <c r="F5237" s="206" t="s">
        <v>2645</v>
      </c>
      <c r="G5237" s="205" t="s">
        <v>310</v>
      </c>
      <c r="H5237" s="207">
        <v>43893</v>
      </c>
      <c r="I5237" s="207">
        <v>44337</v>
      </c>
      <c r="J5237" s="208" t="s">
        <v>979</v>
      </c>
      <c r="K5237" s="209"/>
      <c r="L5237" s="210" t="s">
        <v>678</v>
      </c>
      <c r="M5237" s="211">
        <v>0</v>
      </c>
      <c r="N5237" s="212">
        <v>7566.56</v>
      </c>
      <c r="O5237" s="209" t="s">
        <v>1113</v>
      </c>
      <c r="P5237" s="207">
        <v>44337</v>
      </c>
      <c r="Q5237" s="209" t="s">
        <v>2061</v>
      </c>
      <c r="R5237" s="212">
        <v>7566.56</v>
      </c>
      <c r="S5237" s="210" t="s">
        <v>642</v>
      </c>
      <c r="T5237" s="210"/>
      <c r="U5237" s="208" t="s">
        <v>10</v>
      </c>
      <c r="V5237" s="208" t="s">
        <v>11</v>
      </c>
      <c r="W5237" s="208" t="s">
        <v>12</v>
      </c>
      <c r="X5237" s="208" t="s">
        <v>13</v>
      </c>
      <c r="Y5237" s="213">
        <v>6150</v>
      </c>
      <c r="Z5237" s="213">
        <v>9221102</v>
      </c>
      <c r="AA5237" s="214">
        <v>2.7712752610642193E-2</v>
      </c>
      <c r="AB5237" s="215" t="s">
        <v>3128</v>
      </c>
      <c r="AC5237" s="216" t="s">
        <v>3246</v>
      </c>
    </row>
    <row r="5238" spans="1:29" x14ac:dyDescent="0.3">
      <c r="A5238" s="203" t="s">
        <v>1704</v>
      </c>
      <c r="B5238" s="204">
        <v>1</v>
      </c>
      <c r="C5238" s="205" t="s">
        <v>310</v>
      </c>
      <c r="D5238" s="205" t="s">
        <v>268</v>
      </c>
      <c r="E5238" s="203" t="s">
        <v>236</v>
      </c>
      <c r="F5238" s="206" t="s">
        <v>2645</v>
      </c>
      <c r="G5238" s="205" t="s">
        <v>310</v>
      </c>
      <c r="H5238" s="207">
        <v>43893</v>
      </c>
      <c r="I5238" s="207">
        <v>44893</v>
      </c>
      <c r="J5238" s="208" t="s">
        <v>2671</v>
      </c>
      <c r="K5238" s="209"/>
      <c r="L5238" s="210" t="s">
        <v>678</v>
      </c>
      <c r="M5238" s="211">
        <v>0</v>
      </c>
      <c r="N5238" s="212">
        <v>475</v>
      </c>
      <c r="O5238" s="209" t="s">
        <v>1247</v>
      </c>
      <c r="P5238" s="207">
        <v>44893</v>
      </c>
      <c r="Q5238" s="209" t="s">
        <v>4845</v>
      </c>
      <c r="R5238" s="212">
        <v>475</v>
      </c>
      <c r="S5238" s="210" t="s">
        <v>642</v>
      </c>
      <c r="T5238" s="210"/>
      <c r="U5238" s="208" t="s">
        <v>10</v>
      </c>
      <c r="V5238" s="208" t="s">
        <v>11</v>
      </c>
      <c r="W5238" s="208" t="s">
        <v>12</v>
      </c>
      <c r="X5238" s="208" t="s">
        <v>13</v>
      </c>
      <c r="Y5238" s="213">
        <v>6150</v>
      </c>
      <c r="Z5238" s="213">
        <v>9221102</v>
      </c>
      <c r="AA5238" s="214">
        <v>1.7397017257584743E-3</v>
      </c>
      <c r="AB5238" s="215" t="s">
        <v>3128</v>
      </c>
      <c r="AC5238" s="216" t="s">
        <v>3246</v>
      </c>
    </row>
    <row r="5239" spans="1:29" x14ac:dyDescent="0.3">
      <c r="A5239" s="203" t="s">
        <v>1704</v>
      </c>
      <c r="B5239" s="204">
        <v>1</v>
      </c>
      <c r="C5239" s="205" t="s">
        <v>310</v>
      </c>
      <c r="D5239" s="205" t="s">
        <v>268</v>
      </c>
      <c r="E5239" s="203" t="s">
        <v>236</v>
      </c>
      <c r="F5239" s="206" t="s">
        <v>2645</v>
      </c>
      <c r="G5239" s="205" t="s">
        <v>310</v>
      </c>
      <c r="H5239" s="207">
        <v>43893</v>
      </c>
      <c r="I5239" s="207">
        <v>44901</v>
      </c>
      <c r="J5239" s="208" t="s">
        <v>2671</v>
      </c>
      <c r="K5239" s="209" t="s">
        <v>661</v>
      </c>
      <c r="L5239" s="210" t="s">
        <v>678</v>
      </c>
      <c r="M5239" s="211">
        <v>0</v>
      </c>
      <c r="N5239" s="212">
        <v>2457.25</v>
      </c>
      <c r="O5239" s="209" t="s">
        <v>1318</v>
      </c>
      <c r="P5239" s="207">
        <v>44901</v>
      </c>
      <c r="Q5239" s="209" t="s">
        <v>4864</v>
      </c>
      <c r="R5239" s="212">
        <v>2457.25</v>
      </c>
      <c r="S5239" s="210" t="s">
        <v>642</v>
      </c>
      <c r="T5239" s="210"/>
      <c r="U5239" s="208" t="s">
        <v>10</v>
      </c>
      <c r="V5239" s="208" t="s">
        <v>11</v>
      </c>
      <c r="W5239" s="208" t="s">
        <v>12</v>
      </c>
      <c r="X5239" s="208" t="s">
        <v>13</v>
      </c>
      <c r="Y5239" s="213">
        <v>6150</v>
      </c>
      <c r="Z5239" s="213">
        <v>9221102</v>
      </c>
      <c r="AA5239" s="214">
        <v>8.9997517170947606E-3</v>
      </c>
      <c r="AB5239" s="215" t="s">
        <v>3128</v>
      </c>
      <c r="AC5239" s="216" t="s">
        <v>3246</v>
      </c>
    </row>
    <row r="5240" spans="1:29" x14ac:dyDescent="0.3">
      <c r="A5240" s="203" t="s">
        <v>2943</v>
      </c>
      <c r="B5240" s="204">
        <v>3</v>
      </c>
      <c r="C5240" s="205" t="s">
        <v>310</v>
      </c>
      <c r="D5240" s="205" t="s">
        <v>412</v>
      </c>
      <c r="E5240" s="203" t="s">
        <v>2723</v>
      </c>
      <c r="F5240" s="206" t="s">
        <v>2645</v>
      </c>
      <c r="G5240" s="205" t="s">
        <v>310</v>
      </c>
      <c r="H5240" s="207">
        <v>43934</v>
      </c>
      <c r="I5240" s="207">
        <v>44183</v>
      </c>
      <c r="J5240" s="208" t="s">
        <v>979</v>
      </c>
      <c r="K5240" s="209"/>
      <c r="L5240" s="210" t="s">
        <v>740</v>
      </c>
      <c r="M5240" s="211">
        <v>0</v>
      </c>
      <c r="N5240" s="212">
        <v>100034.1</v>
      </c>
      <c r="O5240" s="209" t="s">
        <v>468</v>
      </c>
      <c r="P5240" s="207">
        <v>44183</v>
      </c>
      <c r="Q5240" s="209" t="s">
        <v>1501</v>
      </c>
      <c r="R5240" s="212">
        <v>100034.1</v>
      </c>
      <c r="S5240" s="210" t="s">
        <v>6150</v>
      </c>
      <c r="T5240" s="210"/>
      <c r="U5240" s="208" t="s">
        <v>10</v>
      </c>
      <c r="V5240" s="208" t="s">
        <v>11</v>
      </c>
      <c r="W5240" s="208" t="s">
        <v>12</v>
      </c>
      <c r="X5240" s="208" t="s">
        <v>13</v>
      </c>
      <c r="Y5240" s="213">
        <v>6150</v>
      </c>
      <c r="Z5240" s="213">
        <v>9041103</v>
      </c>
      <c r="AA5240" s="214">
        <v>0.44150918363694475</v>
      </c>
      <c r="AB5240" s="215" t="s">
        <v>3129</v>
      </c>
      <c r="AC5240" s="216" t="s">
        <v>3169</v>
      </c>
    </row>
    <row r="5241" spans="1:29" x14ac:dyDescent="0.3">
      <c r="A5241" s="203" t="s">
        <v>2943</v>
      </c>
      <c r="B5241" s="204">
        <v>3</v>
      </c>
      <c r="C5241" s="205" t="s">
        <v>310</v>
      </c>
      <c r="D5241" s="205" t="s">
        <v>412</v>
      </c>
      <c r="E5241" s="203" t="s">
        <v>2723</v>
      </c>
      <c r="F5241" s="206" t="s">
        <v>2645</v>
      </c>
      <c r="G5241" s="205" t="s">
        <v>310</v>
      </c>
      <c r="H5241" s="207">
        <v>43934</v>
      </c>
      <c r="I5241" s="207">
        <v>44229</v>
      </c>
      <c r="J5241" s="208" t="s">
        <v>979</v>
      </c>
      <c r="K5241" s="209"/>
      <c r="L5241" s="210" t="s">
        <v>740</v>
      </c>
      <c r="M5241" s="211">
        <v>0</v>
      </c>
      <c r="N5241" s="212">
        <v>95444.14</v>
      </c>
      <c r="O5241" s="209" t="s">
        <v>696</v>
      </c>
      <c r="P5241" s="207">
        <v>44229</v>
      </c>
      <c r="Q5241" s="209" t="s">
        <v>1575</v>
      </c>
      <c r="R5241" s="212">
        <v>95444.14</v>
      </c>
      <c r="S5241" s="210" t="s">
        <v>6150</v>
      </c>
      <c r="T5241" s="210"/>
      <c r="U5241" s="208" t="s">
        <v>10</v>
      </c>
      <c r="V5241" s="208" t="s">
        <v>11</v>
      </c>
      <c r="W5241" s="208" t="s">
        <v>12</v>
      </c>
      <c r="X5241" s="208" t="s">
        <v>13</v>
      </c>
      <c r="Y5241" s="213">
        <v>6150</v>
      </c>
      <c r="Z5241" s="213">
        <v>9041103</v>
      </c>
      <c r="AA5241" s="214">
        <v>0.42125099675340971</v>
      </c>
      <c r="AB5241" s="215" t="s">
        <v>3129</v>
      </c>
      <c r="AC5241" s="216" t="s">
        <v>3169</v>
      </c>
    </row>
    <row r="5242" spans="1:29" x14ac:dyDescent="0.3">
      <c r="A5242" s="203" t="s">
        <v>2943</v>
      </c>
      <c r="B5242" s="204">
        <v>3</v>
      </c>
      <c r="C5242" s="205" t="s">
        <v>310</v>
      </c>
      <c r="D5242" s="205" t="s">
        <v>412</v>
      </c>
      <c r="E5242" s="203" t="s">
        <v>2723</v>
      </c>
      <c r="F5242" s="206" t="s">
        <v>2645</v>
      </c>
      <c r="G5242" s="205" t="s">
        <v>310</v>
      </c>
      <c r="H5242" s="207">
        <v>43934</v>
      </c>
      <c r="I5242" s="207">
        <v>44349</v>
      </c>
      <c r="J5242" s="208" t="s">
        <v>979</v>
      </c>
      <c r="K5242" s="209"/>
      <c r="L5242" s="210" t="s">
        <v>740</v>
      </c>
      <c r="M5242" s="211">
        <v>0</v>
      </c>
      <c r="N5242" s="212">
        <v>10570.21</v>
      </c>
      <c r="O5242" s="209" t="s">
        <v>738</v>
      </c>
      <c r="P5242" s="207">
        <v>44349</v>
      </c>
      <c r="Q5242" s="209" t="s">
        <v>2111</v>
      </c>
      <c r="R5242" s="212">
        <v>10570.21</v>
      </c>
      <c r="S5242" s="210" t="s">
        <v>6150</v>
      </c>
      <c r="T5242" s="210"/>
      <c r="U5242" s="208" t="s">
        <v>10</v>
      </c>
      <c r="V5242" s="208" t="s">
        <v>11</v>
      </c>
      <c r="W5242" s="208" t="s">
        <v>12</v>
      </c>
      <c r="X5242" s="208" t="s">
        <v>13</v>
      </c>
      <c r="Y5242" s="213">
        <v>6150</v>
      </c>
      <c r="Z5242" s="213">
        <v>9041103</v>
      </c>
      <c r="AA5242" s="214">
        <v>4.6652539363787639E-2</v>
      </c>
      <c r="AB5242" s="215" t="s">
        <v>3129</v>
      </c>
      <c r="AC5242" s="216" t="s">
        <v>3169</v>
      </c>
    </row>
    <row r="5243" spans="1:29" x14ac:dyDescent="0.3">
      <c r="A5243" s="203" t="s">
        <v>2943</v>
      </c>
      <c r="B5243" s="204">
        <v>3</v>
      </c>
      <c r="C5243" s="205" t="s">
        <v>310</v>
      </c>
      <c r="D5243" s="205" t="s">
        <v>412</v>
      </c>
      <c r="E5243" s="203" t="s">
        <v>2723</v>
      </c>
      <c r="F5243" s="206" t="s">
        <v>2645</v>
      </c>
      <c r="G5243" s="205" t="s">
        <v>310</v>
      </c>
      <c r="H5243" s="207">
        <v>43934</v>
      </c>
      <c r="I5243" s="207">
        <v>44349</v>
      </c>
      <c r="J5243" s="208" t="s">
        <v>979</v>
      </c>
      <c r="K5243" s="209"/>
      <c r="L5243" s="210" t="s">
        <v>740</v>
      </c>
      <c r="M5243" s="211">
        <v>0</v>
      </c>
      <c r="N5243" s="212">
        <v>8055.98</v>
      </c>
      <c r="O5243" s="209" t="s">
        <v>844</v>
      </c>
      <c r="P5243" s="207">
        <v>44349</v>
      </c>
      <c r="Q5243" s="209" t="s">
        <v>2111</v>
      </c>
      <c r="R5243" s="212">
        <v>8055.98</v>
      </c>
      <c r="S5243" s="210" t="s">
        <v>6150</v>
      </c>
      <c r="T5243" s="210"/>
      <c r="U5243" s="208" t="s">
        <v>10</v>
      </c>
      <c r="V5243" s="208" t="s">
        <v>11</v>
      </c>
      <c r="W5243" s="208" t="s">
        <v>12</v>
      </c>
      <c r="X5243" s="208" t="s">
        <v>13</v>
      </c>
      <c r="Y5243" s="213">
        <v>6150</v>
      </c>
      <c r="Z5243" s="213">
        <v>9041103</v>
      </c>
      <c r="AA5243" s="214">
        <v>3.5555767015403285E-2</v>
      </c>
      <c r="AB5243" s="215" t="s">
        <v>3129</v>
      </c>
      <c r="AC5243" s="216" t="s">
        <v>3169</v>
      </c>
    </row>
    <row r="5244" spans="1:29" x14ac:dyDescent="0.3">
      <c r="A5244" s="203" t="s">
        <v>2943</v>
      </c>
      <c r="B5244" s="204">
        <v>3</v>
      </c>
      <c r="C5244" s="205" t="s">
        <v>310</v>
      </c>
      <c r="D5244" s="205" t="s">
        <v>412</v>
      </c>
      <c r="E5244" s="203" t="s">
        <v>2723</v>
      </c>
      <c r="F5244" s="206" t="s">
        <v>2645</v>
      </c>
      <c r="G5244" s="205" t="s">
        <v>310</v>
      </c>
      <c r="H5244" s="207">
        <v>43934</v>
      </c>
      <c r="I5244" s="207">
        <v>44701</v>
      </c>
      <c r="J5244" s="208" t="s">
        <v>2202</v>
      </c>
      <c r="K5244" s="209" t="s">
        <v>698</v>
      </c>
      <c r="L5244" s="210" t="s">
        <v>740</v>
      </c>
      <c r="M5244" s="211">
        <v>0</v>
      </c>
      <c r="N5244" s="212">
        <v>12468.66</v>
      </c>
      <c r="O5244" s="209" t="s">
        <v>1013</v>
      </c>
      <c r="P5244" s="207">
        <v>44701</v>
      </c>
      <c r="Q5244" s="209" t="s">
        <v>2627</v>
      </c>
      <c r="R5244" s="212">
        <v>12468.66</v>
      </c>
      <c r="S5244" s="210" t="s">
        <v>6150</v>
      </c>
      <c r="T5244" s="210"/>
      <c r="U5244" s="208" t="s">
        <v>10</v>
      </c>
      <c r="V5244" s="208" t="s">
        <v>11</v>
      </c>
      <c r="W5244" s="208" t="s">
        <v>12</v>
      </c>
      <c r="X5244" s="208" t="s">
        <v>13</v>
      </c>
      <c r="Y5244" s="213">
        <v>6150</v>
      </c>
      <c r="Z5244" s="213">
        <v>9041103</v>
      </c>
      <c r="AA5244" s="214">
        <v>5.5031513230454687E-2</v>
      </c>
      <c r="AB5244" s="215" t="s">
        <v>3129</v>
      </c>
      <c r="AC5244" s="216" t="s">
        <v>3169</v>
      </c>
    </row>
    <row r="5245" spans="1:29" x14ac:dyDescent="0.3">
      <c r="A5245" s="203" t="s">
        <v>2977</v>
      </c>
      <c r="B5245" s="204">
        <v>4</v>
      </c>
      <c r="C5245" s="205" t="s">
        <v>310</v>
      </c>
      <c r="D5245" s="205" t="s">
        <v>135</v>
      </c>
      <c r="E5245" s="203" t="s">
        <v>2723</v>
      </c>
      <c r="F5245" s="206" t="s">
        <v>2645</v>
      </c>
      <c r="G5245" s="205" t="s">
        <v>310</v>
      </c>
      <c r="H5245" s="207">
        <v>43934</v>
      </c>
      <c r="I5245" s="207">
        <v>44273</v>
      </c>
      <c r="J5245" s="208" t="s">
        <v>979</v>
      </c>
      <c r="K5245" s="209"/>
      <c r="L5245" s="210" t="s">
        <v>742</v>
      </c>
      <c r="M5245" s="211">
        <v>0</v>
      </c>
      <c r="N5245" s="212">
        <v>102643.66</v>
      </c>
      <c r="O5245" s="209" t="s">
        <v>468</v>
      </c>
      <c r="P5245" s="207">
        <v>44273</v>
      </c>
      <c r="Q5245" s="209" t="s">
        <v>1764</v>
      </c>
      <c r="R5245" s="212">
        <v>102643.66</v>
      </c>
      <c r="S5245" s="210" t="s">
        <v>643</v>
      </c>
      <c r="T5245" s="210"/>
      <c r="U5245" s="208" t="s">
        <v>10</v>
      </c>
      <c r="V5245" s="208" t="s">
        <v>11</v>
      </c>
      <c r="W5245" s="208" t="s">
        <v>12</v>
      </c>
      <c r="X5245" s="208" t="s">
        <v>13</v>
      </c>
      <c r="Y5245" s="213">
        <v>6150</v>
      </c>
      <c r="Z5245" s="213">
        <v>9201103</v>
      </c>
      <c r="AA5245" s="214">
        <v>0.54333319429355331</v>
      </c>
      <c r="AB5245" s="215" t="s">
        <v>3130</v>
      </c>
      <c r="AC5245" s="216" t="s">
        <v>3235</v>
      </c>
    </row>
    <row r="5246" spans="1:29" x14ac:dyDescent="0.3">
      <c r="A5246" s="203" t="s">
        <v>2977</v>
      </c>
      <c r="B5246" s="204">
        <v>4</v>
      </c>
      <c r="C5246" s="205" t="s">
        <v>310</v>
      </c>
      <c r="D5246" s="205" t="s">
        <v>135</v>
      </c>
      <c r="E5246" s="203" t="s">
        <v>2723</v>
      </c>
      <c r="F5246" s="206" t="s">
        <v>2645</v>
      </c>
      <c r="G5246" s="205" t="s">
        <v>310</v>
      </c>
      <c r="H5246" s="207">
        <v>43934</v>
      </c>
      <c r="I5246" s="207">
        <v>44337</v>
      </c>
      <c r="J5246" s="208" t="s">
        <v>979</v>
      </c>
      <c r="K5246" s="209"/>
      <c r="L5246" s="210" t="s">
        <v>742</v>
      </c>
      <c r="M5246" s="211">
        <v>0</v>
      </c>
      <c r="N5246" s="212">
        <v>49407.6</v>
      </c>
      <c r="O5246" s="209" t="s">
        <v>696</v>
      </c>
      <c r="P5246" s="207">
        <v>44337</v>
      </c>
      <c r="Q5246" s="209" t="s">
        <v>2061</v>
      </c>
      <c r="R5246" s="212">
        <v>49407.6</v>
      </c>
      <c r="S5246" s="210" t="s">
        <v>643</v>
      </c>
      <c r="T5246" s="210"/>
      <c r="U5246" s="208" t="s">
        <v>10</v>
      </c>
      <c r="V5246" s="208" t="s">
        <v>11</v>
      </c>
      <c r="W5246" s="208" t="s">
        <v>12</v>
      </c>
      <c r="X5246" s="208" t="s">
        <v>13</v>
      </c>
      <c r="Y5246" s="213">
        <v>6150</v>
      </c>
      <c r="Z5246" s="213">
        <v>9201103</v>
      </c>
      <c r="AA5246" s="214">
        <v>0.2615338261552459</v>
      </c>
      <c r="AB5246" s="215" t="s">
        <v>3130</v>
      </c>
      <c r="AC5246" s="216" t="s">
        <v>3235</v>
      </c>
    </row>
    <row r="5247" spans="1:29" x14ac:dyDescent="0.3">
      <c r="A5247" s="203" t="s">
        <v>2977</v>
      </c>
      <c r="B5247" s="204">
        <v>4</v>
      </c>
      <c r="C5247" s="205" t="s">
        <v>310</v>
      </c>
      <c r="D5247" s="205" t="s">
        <v>135</v>
      </c>
      <c r="E5247" s="203" t="s">
        <v>2723</v>
      </c>
      <c r="F5247" s="206" t="s">
        <v>2645</v>
      </c>
      <c r="G5247" s="205" t="s">
        <v>310</v>
      </c>
      <c r="H5247" s="207">
        <v>43934</v>
      </c>
      <c r="I5247" s="207">
        <v>44337</v>
      </c>
      <c r="J5247" s="208" t="s">
        <v>979</v>
      </c>
      <c r="K5247" s="209"/>
      <c r="L5247" s="210" t="s">
        <v>742</v>
      </c>
      <c r="M5247" s="211">
        <v>0</v>
      </c>
      <c r="N5247" s="212">
        <v>26150.38</v>
      </c>
      <c r="O5247" s="209" t="s">
        <v>738</v>
      </c>
      <c r="P5247" s="207">
        <v>44337</v>
      </c>
      <c r="Q5247" s="209" t="s">
        <v>2061</v>
      </c>
      <c r="R5247" s="212">
        <v>26150.38</v>
      </c>
      <c r="S5247" s="210" t="s">
        <v>643</v>
      </c>
      <c r="T5247" s="210"/>
      <c r="U5247" s="208" t="s">
        <v>10</v>
      </c>
      <c r="V5247" s="208" t="s">
        <v>11</v>
      </c>
      <c r="W5247" s="208" t="s">
        <v>12</v>
      </c>
      <c r="X5247" s="208" t="s">
        <v>13</v>
      </c>
      <c r="Y5247" s="213">
        <v>6150</v>
      </c>
      <c r="Z5247" s="213">
        <v>9201103</v>
      </c>
      <c r="AA5247" s="214">
        <v>0.13842422900148194</v>
      </c>
      <c r="AB5247" s="215" t="s">
        <v>3130</v>
      </c>
      <c r="AC5247" s="216" t="s">
        <v>3235</v>
      </c>
    </row>
    <row r="5248" spans="1:29" x14ac:dyDescent="0.3">
      <c r="A5248" s="203" t="s">
        <v>2977</v>
      </c>
      <c r="B5248" s="204">
        <v>4</v>
      </c>
      <c r="C5248" s="205" t="s">
        <v>310</v>
      </c>
      <c r="D5248" s="205" t="s">
        <v>135</v>
      </c>
      <c r="E5248" s="203" t="s">
        <v>2723</v>
      </c>
      <c r="F5248" s="206" t="s">
        <v>2645</v>
      </c>
      <c r="G5248" s="205" t="s">
        <v>310</v>
      </c>
      <c r="H5248" s="207">
        <v>43934</v>
      </c>
      <c r="I5248" s="207">
        <v>44701</v>
      </c>
      <c r="J5248" s="208" t="s">
        <v>2202</v>
      </c>
      <c r="K5248" s="209" t="s">
        <v>700</v>
      </c>
      <c r="L5248" s="210" t="s">
        <v>742</v>
      </c>
      <c r="M5248" s="211">
        <v>0</v>
      </c>
      <c r="N5248" s="212">
        <v>10713.119999999995</v>
      </c>
      <c r="O5248" s="209" t="s">
        <v>1011</v>
      </c>
      <c r="P5248" s="207">
        <v>44701</v>
      </c>
      <c r="Q5248" s="209" t="s">
        <v>2627</v>
      </c>
      <c r="R5248" s="212">
        <v>10713.12</v>
      </c>
      <c r="S5248" s="210" t="s">
        <v>643</v>
      </c>
      <c r="T5248" s="210"/>
      <c r="U5248" s="208" t="s">
        <v>10</v>
      </c>
      <c r="V5248" s="208" t="s">
        <v>11</v>
      </c>
      <c r="W5248" s="208" t="s">
        <v>12</v>
      </c>
      <c r="X5248" s="208" t="s">
        <v>13</v>
      </c>
      <c r="Y5248" s="213">
        <v>6150</v>
      </c>
      <c r="Z5248" s="213">
        <v>9201103</v>
      </c>
      <c r="AA5248" s="214">
        <v>5.6708750549718828E-2</v>
      </c>
      <c r="AB5248" s="215" t="s">
        <v>3130</v>
      </c>
      <c r="AC5248" s="216" t="s">
        <v>3235</v>
      </c>
    </row>
    <row r="5249" spans="1:29" x14ac:dyDescent="0.3">
      <c r="A5249" s="203" t="s">
        <v>2954</v>
      </c>
      <c r="B5249" s="204">
        <v>4</v>
      </c>
      <c r="C5249" s="205" t="s">
        <v>310</v>
      </c>
      <c r="D5249" s="205" t="s">
        <v>418</v>
      </c>
      <c r="E5249" s="203" t="s">
        <v>2723</v>
      </c>
      <c r="F5249" s="206" t="s">
        <v>2645</v>
      </c>
      <c r="G5249" s="205" t="s">
        <v>310</v>
      </c>
      <c r="H5249" s="207">
        <v>43934</v>
      </c>
      <c r="I5249" s="207">
        <v>44273</v>
      </c>
      <c r="J5249" s="208" t="s">
        <v>979</v>
      </c>
      <c r="K5249" s="209"/>
      <c r="L5249" s="210" t="s">
        <v>741</v>
      </c>
      <c r="M5249" s="211">
        <v>0</v>
      </c>
      <c r="N5249" s="212">
        <v>301327.64</v>
      </c>
      <c r="O5249" s="209" t="s">
        <v>468</v>
      </c>
      <c r="P5249" s="207">
        <v>44273</v>
      </c>
      <c r="Q5249" s="209" t="s">
        <v>1764</v>
      </c>
      <c r="R5249" s="212">
        <v>301327.64</v>
      </c>
      <c r="S5249" s="210" t="s">
        <v>6152</v>
      </c>
      <c r="T5249" s="210"/>
      <c r="U5249" s="208" t="s">
        <v>10</v>
      </c>
      <c r="V5249" s="208" t="s">
        <v>11</v>
      </c>
      <c r="W5249" s="208" t="s">
        <v>12</v>
      </c>
      <c r="X5249" s="208" t="s">
        <v>13</v>
      </c>
      <c r="Y5249" s="213">
        <v>6150</v>
      </c>
      <c r="Z5249" s="213">
        <v>9091103</v>
      </c>
      <c r="AA5249" s="214">
        <v>0.79561437803382673</v>
      </c>
      <c r="AB5249" s="215" t="s">
        <v>5072</v>
      </c>
      <c r="AC5249" s="216" t="s">
        <v>3195</v>
      </c>
    </row>
    <row r="5250" spans="1:29" x14ac:dyDescent="0.3">
      <c r="A5250" s="203" t="s">
        <v>2954</v>
      </c>
      <c r="B5250" s="204">
        <v>4</v>
      </c>
      <c r="C5250" s="205" t="s">
        <v>310</v>
      </c>
      <c r="D5250" s="205" t="s">
        <v>418</v>
      </c>
      <c r="E5250" s="203" t="s">
        <v>2723</v>
      </c>
      <c r="F5250" s="206" t="s">
        <v>2645</v>
      </c>
      <c r="G5250" s="205" t="s">
        <v>310</v>
      </c>
      <c r="H5250" s="207">
        <v>43934</v>
      </c>
      <c r="I5250" s="207">
        <v>44337</v>
      </c>
      <c r="J5250" s="208" t="s">
        <v>979</v>
      </c>
      <c r="K5250" s="209"/>
      <c r="L5250" s="210" t="s">
        <v>741</v>
      </c>
      <c r="M5250" s="211">
        <v>0</v>
      </c>
      <c r="N5250" s="212">
        <v>31047.52</v>
      </c>
      <c r="O5250" s="209" t="s">
        <v>696</v>
      </c>
      <c r="P5250" s="207">
        <v>44337</v>
      </c>
      <c r="Q5250" s="209" t="s">
        <v>2061</v>
      </c>
      <c r="R5250" s="212">
        <v>31047.52</v>
      </c>
      <c r="S5250" s="210" t="s">
        <v>6152</v>
      </c>
      <c r="T5250" s="210"/>
      <c r="U5250" s="208" t="s">
        <v>10</v>
      </c>
      <c r="V5250" s="208" t="s">
        <v>11</v>
      </c>
      <c r="W5250" s="208" t="s">
        <v>12</v>
      </c>
      <c r="X5250" s="208" t="s">
        <v>13</v>
      </c>
      <c r="Y5250" s="213">
        <v>6150</v>
      </c>
      <c r="Z5250" s="213">
        <v>9091103</v>
      </c>
      <c r="AA5250" s="214">
        <v>8.1976725780259649E-2</v>
      </c>
      <c r="AB5250" s="215" t="s">
        <v>5072</v>
      </c>
      <c r="AC5250" s="216" t="s">
        <v>3195</v>
      </c>
    </row>
    <row r="5251" spans="1:29" x14ac:dyDescent="0.3">
      <c r="A5251" s="203" t="s">
        <v>2954</v>
      </c>
      <c r="B5251" s="204">
        <v>4</v>
      </c>
      <c r="C5251" s="205" t="s">
        <v>310</v>
      </c>
      <c r="D5251" s="205" t="s">
        <v>418</v>
      </c>
      <c r="E5251" s="203" t="s">
        <v>2723</v>
      </c>
      <c r="F5251" s="206" t="s">
        <v>2645</v>
      </c>
      <c r="G5251" s="205" t="s">
        <v>310</v>
      </c>
      <c r="H5251" s="207">
        <v>43934</v>
      </c>
      <c r="I5251" s="207">
        <v>44337</v>
      </c>
      <c r="J5251" s="208" t="s">
        <v>979</v>
      </c>
      <c r="K5251" s="209"/>
      <c r="L5251" s="210" t="s">
        <v>741</v>
      </c>
      <c r="M5251" s="211">
        <v>0</v>
      </c>
      <c r="N5251" s="212">
        <v>21777.19</v>
      </c>
      <c r="O5251" s="209" t="s">
        <v>738</v>
      </c>
      <c r="P5251" s="207">
        <v>44337</v>
      </c>
      <c r="Q5251" s="209" t="s">
        <v>2061</v>
      </c>
      <c r="R5251" s="212">
        <v>21777.19</v>
      </c>
      <c r="S5251" s="210" t="s">
        <v>6152</v>
      </c>
      <c r="T5251" s="210"/>
      <c r="U5251" s="208" t="s">
        <v>10</v>
      </c>
      <c r="V5251" s="208" t="s">
        <v>11</v>
      </c>
      <c r="W5251" s="208" t="s">
        <v>12</v>
      </c>
      <c r="X5251" s="208" t="s">
        <v>13</v>
      </c>
      <c r="Y5251" s="213">
        <v>6150</v>
      </c>
      <c r="Z5251" s="213">
        <v>9091103</v>
      </c>
      <c r="AA5251" s="214">
        <v>5.7499688635182851E-2</v>
      </c>
      <c r="AB5251" s="215" t="s">
        <v>5072</v>
      </c>
      <c r="AC5251" s="216" t="s">
        <v>3195</v>
      </c>
    </row>
    <row r="5252" spans="1:29" x14ac:dyDescent="0.3">
      <c r="A5252" s="203" t="s">
        <v>2954</v>
      </c>
      <c r="B5252" s="204">
        <v>4</v>
      </c>
      <c r="C5252" s="205" t="s">
        <v>310</v>
      </c>
      <c r="D5252" s="205" t="s">
        <v>418</v>
      </c>
      <c r="E5252" s="203" t="s">
        <v>2723</v>
      </c>
      <c r="F5252" s="206" t="s">
        <v>2645</v>
      </c>
      <c r="G5252" s="205" t="s">
        <v>310</v>
      </c>
      <c r="H5252" s="207">
        <v>43934</v>
      </c>
      <c r="I5252" s="207">
        <v>44505</v>
      </c>
      <c r="J5252" s="208" t="s">
        <v>2202</v>
      </c>
      <c r="K5252" s="209"/>
      <c r="L5252" s="210" t="s">
        <v>741</v>
      </c>
      <c r="M5252" s="211">
        <v>0</v>
      </c>
      <c r="N5252" s="212">
        <v>21534.68</v>
      </c>
      <c r="O5252" s="209" t="s">
        <v>844</v>
      </c>
      <c r="P5252" s="207">
        <v>44505</v>
      </c>
      <c r="Q5252" s="209" t="s">
        <v>2441</v>
      </c>
      <c r="R5252" s="212">
        <v>21534.68</v>
      </c>
      <c r="S5252" s="210" t="s">
        <v>6152</v>
      </c>
      <c r="T5252" s="210"/>
      <c r="U5252" s="208" t="s">
        <v>10</v>
      </c>
      <c r="V5252" s="208" t="s">
        <v>11</v>
      </c>
      <c r="W5252" s="208" t="s">
        <v>12</v>
      </c>
      <c r="X5252" s="208" t="s">
        <v>13</v>
      </c>
      <c r="Y5252" s="213">
        <v>6150</v>
      </c>
      <c r="Z5252" s="213">
        <v>9091103</v>
      </c>
      <c r="AA5252" s="214">
        <v>5.6859374182725117E-2</v>
      </c>
      <c r="AB5252" s="215" t="s">
        <v>5072</v>
      </c>
      <c r="AC5252" s="216" t="s">
        <v>3195</v>
      </c>
    </row>
    <row r="5253" spans="1:29" x14ac:dyDescent="0.3">
      <c r="A5253" s="203" t="s">
        <v>2954</v>
      </c>
      <c r="B5253" s="204">
        <v>4</v>
      </c>
      <c r="C5253" s="205" t="s">
        <v>310</v>
      </c>
      <c r="D5253" s="205" t="s">
        <v>418</v>
      </c>
      <c r="E5253" s="203" t="s">
        <v>2723</v>
      </c>
      <c r="F5253" s="206" t="s">
        <v>2645</v>
      </c>
      <c r="G5253" s="205" t="s">
        <v>310</v>
      </c>
      <c r="H5253" s="207">
        <v>43934</v>
      </c>
      <c r="I5253" s="207">
        <v>44701</v>
      </c>
      <c r="J5253" s="208" t="s">
        <v>2202</v>
      </c>
      <c r="K5253" s="209" t="s">
        <v>699</v>
      </c>
      <c r="L5253" s="210" t="s">
        <v>741</v>
      </c>
      <c r="M5253" s="211">
        <v>0</v>
      </c>
      <c r="N5253" s="212">
        <v>3048.76</v>
      </c>
      <c r="O5253" s="209" t="s">
        <v>1011</v>
      </c>
      <c r="P5253" s="207">
        <v>44701</v>
      </c>
      <c r="Q5253" s="209" t="s">
        <v>2627</v>
      </c>
      <c r="R5253" s="212">
        <v>3048.76</v>
      </c>
      <c r="S5253" s="210" t="s">
        <v>6152</v>
      </c>
      <c r="T5253" s="210"/>
      <c r="U5253" s="208" t="s">
        <v>10</v>
      </c>
      <c r="V5253" s="208" t="s">
        <v>11</v>
      </c>
      <c r="W5253" s="208" t="s">
        <v>12</v>
      </c>
      <c r="X5253" s="208" t="s">
        <v>13</v>
      </c>
      <c r="Y5253" s="213">
        <v>6150</v>
      </c>
      <c r="Z5253" s="213">
        <v>9091103</v>
      </c>
      <c r="AA5253" s="214">
        <v>8.0498333680057016E-3</v>
      </c>
      <c r="AB5253" s="215" t="s">
        <v>5072</v>
      </c>
      <c r="AC5253" s="216" t="s">
        <v>3195</v>
      </c>
    </row>
    <row r="5254" spans="1:29" x14ac:dyDescent="0.3">
      <c r="A5254" s="203" t="s">
        <v>3012</v>
      </c>
      <c r="B5254" s="204">
        <v>8</v>
      </c>
      <c r="C5254" s="205" t="s">
        <v>310</v>
      </c>
      <c r="D5254" s="205" t="s">
        <v>415</v>
      </c>
      <c r="E5254" s="203" t="s">
        <v>2723</v>
      </c>
      <c r="F5254" s="206" t="s">
        <v>2645</v>
      </c>
      <c r="G5254" s="205" t="s">
        <v>310</v>
      </c>
      <c r="H5254" s="207">
        <v>43934</v>
      </c>
      <c r="I5254" s="207">
        <v>44117</v>
      </c>
      <c r="J5254" s="208" t="s">
        <v>979</v>
      </c>
      <c r="K5254" s="209"/>
      <c r="L5254" s="210" t="s">
        <v>743</v>
      </c>
      <c r="M5254" s="211">
        <v>0</v>
      </c>
      <c r="N5254" s="212">
        <v>184497.98</v>
      </c>
      <c r="O5254" s="209" t="s">
        <v>468</v>
      </c>
      <c r="P5254" s="207">
        <v>44117</v>
      </c>
      <c r="Q5254" s="209" t="s">
        <v>1248</v>
      </c>
      <c r="R5254" s="212">
        <v>184497.98</v>
      </c>
      <c r="S5254" s="210" t="s">
        <v>6151</v>
      </c>
      <c r="T5254" s="210"/>
      <c r="U5254" s="208" t="s">
        <v>10</v>
      </c>
      <c r="V5254" s="208" t="s">
        <v>11</v>
      </c>
      <c r="W5254" s="208" t="s">
        <v>12</v>
      </c>
      <c r="X5254" s="208" t="s">
        <v>13</v>
      </c>
      <c r="Y5254" s="213">
        <v>6150</v>
      </c>
      <c r="Z5254" s="213">
        <v>9441103</v>
      </c>
      <c r="AA5254" s="214">
        <v>0.84963614912129626</v>
      </c>
      <c r="AB5254" s="215" t="s">
        <v>4973</v>
      </c>
      <c r="AC5254" s="216" t="s">
        <v>3310</v>
      </c>
    </row>
    <row r="5255" spans="1:29" x14ac:dyDescent="0.3">
      <c r="A5255" s="203" t="s">
        <v>3012</v>
      </c>
      <c r="B5255" s="204">
        <v>8</v>
      </c>
      <c r="C5255" s="205" t="s">
        <v>310</v>
      </c>
      <c r="D5255" s="205" t="s">
        <v>415</v>
      </c>
      <c r="E5255" s="203" t="s">
        <v>2723</v>
      </c>
      <c r="F5255" s="206" t="s">
        <v>2645</v>
      </c>
      <c r="G5255" s="205" t="s">
        <v>310</v>
      </c>
      <c r="H5255" s="207">
        <v>43934</v>
      </c>
      <c r="I5255" s="207">
        <v>44139</v>
      </c>
      <c r="J5255" s="208" t="s">
        <v>979</v>
      </c>
      <c r="K5255" s="209"/>
      <c r="L5255" s="210" t="s">
        <v>743</v>
      </c>
      <c r="M5255" s="211">
        <v>0</v>
      </c>
      <c r="N5255" s="212">
        <v>14431.45</v>
      </c>
      <c r="O5255" s="209" t="s">
        <v>696</v>
      </c>
      <c r="P5255" s="207">
        <v>44139</v>
      </c>
      <c r="Q5255" s="209" t="s">
        <v>1319</v>
      </c>
      <c r="R5255" s="212">
        <v>14431.45</v>
      </c>
      <c r="S5255" s="210" t="s">
        <v>6151</v>
      </c>
      <c r="T5255" s="210"/>
      <c r="U5255" s="208" t="s">
        <v>10</v>
      </c>
      <c r="V5255" s="208" t="s">
        <v>11</v>
      </c>
      <c r="W5255" s="208" t="s">
        <v>12</v>
      </c>
      <c r="X5255" s="208" t="s">
        <v>13</v>
      </c>
      <c r="Y5255" s="213">
        <v>6150</v>
      </c>
      <c r="Z5255" s="213">
        <v>9441103</v>
      </c>
      <c r="AA5255" s="214">
        <v>6.6458622496769509E-2</v>
      </c>
      <c r="AB5255" s="215" t="s">
        <v>4973</v>
      </c>
      <c r="AC5255" s="216" t="s">
        <v>3310</v>
      </c>
    </row>
    <row r="5256" spans="1:29" x14ac:dyDescent="0.3">
      <c r="A5256" s="203" t="s">
        <v>3012</v>
      </c>
      <c r="B5256" s="204">
        <v>8</v>
      </c>
      <c r="C5256" s="205" t="s">
        <v>310</v>
      </c>
      <c r="D5256" s="205" t="s">
        <v>415</v>
      </c>
      <c r="E5256" s="203" t="s">
        <v>2723</v>
      </c>
      <c r="F5256" s="206" t="s">
        <v>2645</v>
      </c>
      <c r="G5256" s="205" t="s">
        <v>310</v>
      </c>
      <c r="H5256" s="207">
        <v>43934</v>
      </c>
      <c r="I5256" s="207">
        <v>44183</v>
      </c>
      <c r="J5256" s="208" t="s">
        <v>979</v>
      </c>
      <c r="K5256" s="209"/>
      <c r="L5256" s="210" t="s">
        <v>743</v>
      </c>
      <c r="M5256" s="211">
        <v>0</v>
      </c>
      <c r="N5256" s="212">
        <v>12210.58</v>
      </c>
      <c r="O5256" s="209" t="s">
        <v>738</v>
      </c>
      <c r="P5256" s="207">
        <v>44183</v>
      </c>
      <c r="Q5256" s="209" t="s">
        <v>1501</v>
      </c>
      <c r="R5256" s="212">
        <v>12210.58</v>
      </c>
      <c r="S5256" s="210" t="s">
        <v>6151</v>
      </c>
      <c r="T5256" s="210"/>
      <c r="U5256" s="208" t="s">
        <v>10</v>
      </c>
      <c r="V5256" s="208" t="s">
        <v>11</v>
      </c>
      <c r="W5256" s="208" t="s">
        <v>12</v>
      </c>
      <c r="X5256" s="208" t="s">
        <v>13</v>
      </c>
      <c r="Y5256" s="213">
        <v>6150</v>
      </c>
      <c r="Z5256" s="213">
        <v>9441103</v>
      </c>
      <c r="AA5256" s="214">
        <v>5.6231239874482732E-2</v>
      </c>
      <c r="AB5256" s="215" t="s">
        <v>4973</v>
      </c>
      <c r="AC5256" s="216" t="s">
        <v>3310</v>
      </c>
    </row>
    <row r="5257" spans="1:29" x14ac:dyDescent="0.3">
      <c r="A5257" s="203" t="s">
        <v>3012</v>
      </c>
      <c r="B5257" s="204">
        <v>8</v>
      </c>
      <c r="C5257" s="205" t="s">
        <v>310</v>
      </c>
      <c r="D5257" s="205" t="s">
        <v>415</v>
      </c>
      <c r="E5257" s="203" t="s">
        <v>2723</v>
      </c>
      <c r="F5257" s="206" t="s">
        <v>2645</v>
      </c>
      <c r="G5257" s="205" t="s">
        <v>310</v>
      </c>
      <c r="H5257" s="207">
        <v>43934</v>
      </c>
      <c r="I5257" s="207">
        <v>44323</v>
      </c>
      <c r="J5257" s="208" t="s">
        <v>979</v>
      </c>
      <c r="K5257" s="209" t="s">
        <v>701</v>
      </c>
      <c r="L5257" s="210" t="s">
        <v>743</v>
      </c>
      <c r="M5257" s="211">
        <v>0</v>
      </c>
      <c r="N5257" s="212">
        <v>6009.39</v>
      </c>
      <c r="O5257" s="209" t="s">
        <v>844</v>
      </c>
      <c r="P5257" s="207">
        <v>44323</v>
      </c>
      <c r="Q5257" s="209" t="s">
        <v>2010</v>
      </c>
      <c r="R5257" s="212">
        <v>6009.39</v>
      </c>
      <c r="S5257" s="210" t="s">
        <v>6151</v>
      </c>
      <c r="T5257" s="210"/>
      <c r="U5257" s="208" t="s">
        <v>10</v>
      </c>
      <c r="V5257" s="208" t="s">
        <v>11</v>
      </c>
      <c r="W5257" s="208" t="s">
        <v>12</v>
      </c>
      <c r="X5257" s="208" t="s">
        <v>13</v>
      </c>
      <c r="Y5257" s="213">
        <v>6150</v>
      </c>
      <c r="Z5257" s="213">
        <v>9441103</v>
      </c>
      <c r="AA5257" s="214">
        <v>2.7673988507451553E-2</v>
      </c>
      <c r="AB5257" s="215" t="s">
        <v>4973</v>
      </c>
      <c r="AC5257" s="216" t="s">
        <v>3310</v>
      </c>
    </row>
    <row r="5258" spans="1:29" x14ac:dyDescent="0.3">
      <c r="A5258" s="203" t="s">
        <v>1704</v>
      </c>
      <c r="B5258" s="204">
        <v>1</v>
      </c>
      <c r="C5258" s="205" t="s">
        <v>310</v>
      </c>
      <c r="D5258" s="205" t="s">
        <v>268</v>
      </c>
      <c r="E5258" s="203" t="s">
        <v>236</v>
      </c>
      <c r="F5258" s="206" t="s">
        <v>2645</v>
      </c>
      <c r="G5258" s="205" t="s">
        <v>310</v>
      </c>
      <c r="H5258" s="207">
        <v>44231</v>
      </c>
      <c r="I5258" s="207">
        <v>44901</v>
      </c>
      <c r="J5258" s="208" t="s">
        <v>2671</v>
      </c>
      <c r="K5258" s="209" t="s">
        <v>1574</v>
      </c>
      <c r="L5258" s="210" t="s">
        <v>1626</v>
      </c>
      <c r="M5258" s="211">
        <v>0</v>
      </c>
      <c r="N5258" s="212">
        <v>4174.01</v>
      </c>
      <c r="O5258" s="209" t="s">
        <v>1318</v>
      </c>
      <c r="P5258" s="207">
        <v>44901</v>
      </c>
      <c r="Q5258" s="209" t="s">
        <v>4864</v>
      </c>
      <c r="R5258" s="212">
        <v>4174.01</v>
      </c>
      <c r="S5258" s="210" t="s">
        <v>642</v>
      </c>
      <c r="T5258" s="210"/>
      <c r="U5258" s="208" t="s">
        <v>10</v>
      </c>
      <c r="V5258" s="208" t="s">
        <v>11</v>
      </c>
      <c r="W5258" s="208" t="s">
        <v>12</v>
      </c>
      <c r="X5258" s="208" t="s">
        <v>13</v>
      </c>
      <c r="Y5258" s="213">
        <v>6260</v>
      </c>
      <c r="Z5258" s="213">
        <v>9221102</v>
      </c>
      <c r="AA5258" s="214">
        <v>1</v>
      </c>
      <c r="AB5258" s="215" t="s">
        <v>3131</v>
      </c>
      <c r="AC5258" s="216" t="s">
        <v>3246</v>
      </c>
    </row>
    <row r="5259" spans="1:29" x14ac:dyDescent="0.3">
      <c r="A5259" s="203" t="s">
        <v>1704</v>
      </c>
      <c r="B5259" s="204">
        <v>1</v>
      </c>
      <c r="C5259" s="205" t="s">
        <v>310</v>
      </c>
      <c r="D5259" s="205" t="s">
        <v>268</v>
      </c>
      <c r="E5259" s="203" t="s">
        <v>236</v>
      </c>
      <c r="F5259" s="206" t="s">
        <v>2645</v>
      </c>
      <c r="G5259" s="205" t="s">
        <v>310</v>
      </c>
      <c r="H5259" s="207">
        <v>44263</v>
      </c>
      <c r="I5259" s="207">
        <v>44901</v>
      </c>
      <c r="J5259" s="208" t="s">
        <v>2671</v>
      </c>
      <c r="K5259" s="209" t="s">
        <v>1743</v>
      </c>
      <c r="L5259" s="210" t="s">
        <v>1759</v>
      </c>
      <c r="M5259" s="211">
        <v>0</v>
      </c>
      <c r="N5259" s="212">
        <v>7609.69</v>
      </c>
      <c r="O5259" s="209" t="s">
        <v>1318</v>
      </c>
      <c r="P5259" s="207">
        <v>44901</v>
      </c>
      <c r="Q5259" s="209" t="s">
        <v>4864</v>
      </c>
      <c r="R5259" s="212">
        <v>7609.69</v>
      </c>
      <c r="S5259" s="210" t="s">
        <v>642</v>
      </c>
      <c r="T5259" s="210"/>
      <c r="U5259" s="208" t="s">
        <v>10</v>
      </c>
      <c r="V5259" s="208" t="s">
        <v>11</v>
      </c>
      <c r="W5259" s="208" t="s">
        <v>12</v>
      </c>
      <c r="X5259" s="208" t="s">
        <v>13</v>
      </c>
      <c r="Y5259" s="213">
        <v>6260</v>
      </c>
      <c r="Z5259" s="213">
        <v>9221102</v>
      </c>
      <c r="AA5259" s="214">
        <v>1</v>
      </c>
      <c r="AB5259" s="215" t="s">
        <v>3132</v>
      </c>
      <c r="AC5259" s="216" t="s">
        <v>3246</v>
      </c>
    </row>
    <row r="5260" spans="1:29" x14ac:dyDescent="0.3">
      <c r="A5260" s="203" t="s">
        <v>3012</v>
      </c>
      <c r="B5260" s="204">
        <v>8</v>
      </c>
      <c r="C5260" s="205" t="s">
        <v>310</v>
      </c>
      <c r="D5260" s="205" t="s">
        <v>415</v>
      </c>
      <c r="E5260" s="203" t="s">
        <v>2723</v>
      </c>
      <c r="F5260" s="206" t="s">
        <v>2645</v>
      </c>
      <c r="G5260" s="205" t="s">
        <v>310</v>
      </c>
      <c r="H5260" s="207">
        <v>44319</v>
      </c>
      <c r="I5260" s="207">
        <v>44323</v>
      </c>
      <c r="J5260" s="208" t="s">
        <v>979</v>
      </c>
      <c r="K5260" s="209"/>
      <c r="L5260" s="210" t="s">
        <v>2009</v>
      </c>
      <c r="M5260" s="211">
        <v>0</v>
      </c>
      <c r="N5260" s="212">
        <v>819.47</v>
      </c>
      <c r="O5260" s="209" t="s">
        <v>844</v>
      </c>
      <c r="P5260" s="207">
        <v>44323</v>
      </c>
      <c r="Q5260" s="209" t="s">
        <v>2010</v>
      </c>
      <c r="R5260" s="212">
        <v>819.47</v>
      </c>
      <c r="S5260" s="210" t="s">
        <v>6151</v>
      </c>
      <c r="T5260" s="210"/>
      <c r="U5260" s="208" t="s">
        <v>10</v>
      </c>
      <c r="V5260" s="208" t="s">
        <v>11</v>
      </c>
      <c r="W5260" s="208" t="s">
        <v>12</v>
      </c>
      <c r="X5260" s="208" t="s">
        <v>13</v>
      </c>
      <c r="Y5260" s="213">
        <v>6260</v>
      </c>
      <c r="Z5260" s="213">
        <v>9441103</v>
      </c>
      <c r="AA5260" s="214">
        <v>5.5214694990809568E-2</v>
      </c>
      <c r="AB5260" s="215" t="s">
        <v>3104</v>
      </c>
      <c r="AC5260" s="216" t="s">
        <v>3310</v>
      </c>
    </row>
    <row r="5261" spans="1:29" x14ac:dyDescent="0.3">
      <c r="A5261" s="203" t="s">
        <v>3012</v>
      </c>
      <c r="B5261" s="204">
        <v>8</v>
      </c>
      <c r="C5261" s="205" t="s">
        <v>310</v>
      </c>
      <c r="D5261" s="205" t="s">
        <v>415</v>
      </c>
      <c r="E5261" s="203" t="s">
        <v>2723</v>
      </c>
      <c r="F5261" s="206" t="s">
        <v>2645</v>
      </c>
      <c r="G5261" s="205" t="s">
        <v>310</v>
      </c>
      <c r="H5261" s="207">
        <v>44319</v>
      </c>
      <c r="I5261" s="207">
        <v>44328</v>
      </c>
      <c r="J5261" s="208" t="s">
        <v>979</v>
      </c>
      <c r="K5261" s="209"/>
      <c r="L5261" s="210" t="s">
        <v>2009</v>
      </c>
      <c r="M5261" s="211">
        <v>0</v>
      </c>
      <c r="N5261" s="212">
        <v>1947.5</v>
      </c>
      <c r="O5261" s="209" t="s">
        <v>1011</v>
      </c>
      <c r="P5261" s="207">
        <v>44328</v>
      </c>
      <c r="Q5261" s="209" t="s">
        <v>2028</v>
      </c>
      <c r="R5261" s="212">
        <v>1947.5</v>
      </c>
      <c r="S5261" s="210" t="s">
        <v>6151</v>
      </c>
      <c r="T5261" s="210"/>
      <c r="U5261" s="208" t="s">
        <v>10</v>
      </c>
      <c r="V5261" s="208" t="s">
        <v>11</v>
      </c>
      <c r="W5261" s="208" t="s">
        <v>12</v>
      </c>
      <c r="X5261" s="208" t="s">
        <v>13</v>
      </c>
      <c r="Y5261" s="213">
        <v>6260</v>
      </c>
      <c r="Z5261" s="213">
        <v>9441103</v>
      </c>
      <c r="AA5261" s="214">
        <v>0.13121971334472479</v>
      </c>
      <c r="AB5261" s="215" t="s">
        <v>3104</v>
      </c>
      <c r="AC5261" s="216" t="s">
        <v>3310</v>
      </c>
    </row>
    <row r="5262" spans="1:29" x14ac:dyDescent="0.3">
      <c r="A5262" s="203" t="s">
        <v>3012</v>
      </c>
      <c r="B5262" s="204">
        <v>8</v>
      </c>
      <c r="C5262" s="205" t="s">
        <v>310</v>
      </c>
      <c r="D5262" s="205" t="s">
        <v>415</v>
      </c>
      <c r="E5262" s="203" t="s">
        <v>2723</v>
      </c>
      <c r="F5262" s="206" t="s">
        <v>2645</v>
      </c>
      <c r="G5262" s="205" t="s">
        <v>310</v>
      </c>
      <c r="H5262" s="207">
        <v>44319</v>
      </c>
      <c r="I5262" s="207">
        <v>44704</v>
      </c>
      <c r="J5262" s="208" t="s">
        <v>2202</v>
      </c>
      <c r="K5262" s="209"/>
      <c r="L5262" s="210" t="s">
        <v>2009</v>
      </c>
      <c r="M5262" s="211">
        <v>0</v>
      </c>
      <c r="N5262" s="212">
        <v>475</v>
      </c>
      <c r="O5262" s="209" t="s">
        <v>1013</v>
      </c>
      <c r="P5262" s="207">
        <v>44704</v>
      </c>
      <c r="Q5262" s="209" t="s">
        <v>2632</v>
      </c>
      <c r="R5262" s="212">
        <v>475</v>
      </c>
      <c r="S5262" s="210" t="s">
        <v>6151</v>
      </c>
      <c r="T5262" s="210"/>
      <c r="U5262" s="208" t="s">
        <v>10</v>
      </c>
      <c r="V5262" s="208" t="s">
        <v>11</v>
      </c>
      <c r="W5262" s="208" t="s">
        <v>12</v>
      </c>
      <c r="X5262" s="208" t="s">
        <v>13</v>
      </c>
      <c r="Y5262" s="213">
        <v>6260</v>
      </c>
      <c r="Z5262" s="213">
        <v>9441103</v>
      </c>
      <c r="AA5262" s="214">
        <v>3.2004808132859705E-2</v>
      </c>
      <c r="AB5262" s="215" t="s">
        <v>3104</v>
      </c>
      <c r="AC5262" s="216" t="s">
        <v>3310</v>
      </c>
    </row>
    <row r="5263" spans="1:29" x14ac:dyDescent="0.3">
      <c r="A5263" s="203" t="s">
        <v>3012</v>
      </c>
      <c r="B5263" s="204">
        <v>8</v>
      </c>
      <c r="C5263" s="205" t="s">
        <v>310</v>
      </c>
      <c r="D5263" s="205" t="s">
        <v>415</v>
      </c>
      <c r="E5263" s="203" t="s">
        <v>2723</v>
      </c>
      <c r="F5263" s="206" t="s">
        <v>2645</v>
      </c>
      <c r="G5263" s="205" t="s">
        <v>310</v>
      </c>
      <c r="H5263" s="207">
        <v>44319</v>
      </c>
      <c r="I5263" s="207">
        <v>44704</v>
      </c>
      <c r="J5263" s="208" t="s">
        <v>2202</v>
      </c>
      <c r="K5263" s="209" t="s">
        <v>1963</v>
      </c>
      <c r="L5263" s="210" t="s">
        <v>2009</v>
      </c>
      <c r="M5263" s="211">
        <v>0</v>
      </c>
      <c r="N5263" s="212">
        <v>11599.55</v>
      </c>
      <c r="O5263" s="209" t="s">
        <v>1113</v>
      </c>
      <c r="P5263" s="207">
        <v>44704</v>
      </c>
      <c r="Q5263" s="209" t="s">
        <v>2632</v>
      </c>
      <c r="R5263" s="212">
        <v>11599.55</v>
      </c>
      <c r="S5263" s="210" t="s">
        <v>6151</v>
      </c>
      <c r="T5263" s="210"/>
      <c r="U5263" s="208" t="s">
        <v>10</v>
      </c>
      <c r="V5263" s="208" t="s">
        <v>11</v>
      </c>
      <c r="W5263" s="208" t="s">
        <v>12</v>
      </c>
      <c r="X5263" s="208" t="s">
        <v>13</v>
      </c>
      <c r="Y5263" s="213">
        <v>6260</v>
      </c>
      <c r="Z5263" s="213">
        <v>9441103</v>
      </c>
      <c r="AA5263" s="214">
        <v>0.78156078353160585</v>
      </c>
      <c r="AB5263" s="215" t="s">
        <v>3104</v>
      </c>
      <c r="AC5263" s="216" t="s">
        <v>3310</v>
      </c>
    </row>
    <row r="5264" spans="1:29" x14ac:dyDescent="0.3">
      <c r="A5264" s="203" t="s">
        <v>1714</v>
      </c>
      <c r="B5264" s="204">
        <v>1</v>
      </c>
      <c r="C5264" s="205" t="s">
        <v>310</v>
      </c>
      <c r="D5264" s="205" t="s">
        <v>235</v>
      </c>
      <c r="E5264" s="203" t="s">
        <v>236</v>
      </c>
      <c r="F5264" s="206" t="s">
        <v>237</v>
      </c>
      <c r="G5264" s="205" t="s">
        <v>238</v>
      </c>
      <c r="H5264" s="207">
        <v>43675</v>
      </c>
      <c r="I5264" s="207">
        <v>44232</v>
      </c>
      <c r="J5264" s="208" t="s">
        <v>979</v>
      </c>
      <c r="K5264" s="209"/>
      <c r="L5264" s="210" t="s">
        <v>240</v>
      </c>
      <c r="M5264" s="211">
        <v>0</v>
      </c>
      <c r="N5264" s="212">
        <v>8497</v>
      </c>
      <c r="O5264" s="209">
        <v>71498</v>
      </c>
      <c r="P5264" s="207">
        <v>44232</v>
      </c>
      <c r="Q5264" s="209" t="s">
        <v>1589</v>
      </c>
      <c r="R5264" s="212">
        <v>8497</v>
      </c>
      <c r="S5264" s="210" t="s">
        <v>559</v>
      </c>
      <c r="T5264" s="210"/>
      <c r="U5264" s="208" t="s">
        <v>10</v>
      </c>
      <c r="V5264" s="208" t="s">
        <v>11</v>
      </c>
      <c r="W5264" s="208" t="s">
        <v>12</v>
      </c>
      <c r="X5264" s="208" t="s">
        <v>13</v>
      </c>
      <c r="Y5264" s="213">
        <v>5600</v>
      </c>
      <c r="Z5264" s="213">
        <v>9241102</v>
      </c>
      <c r="AA5264" s="214">
        <v>0.71874471324648959</v>
      </c>
      <c r="AB5264" s="215" t="s">
        <v>5004</v>
      </c>
      <c r="AC5264" s="216" t="s">
        <v>3256</v>
      </c>
    </row>
    <row r="5265" spans="1:29" x14ac:dyDescent="0.3">
      <c r="A5265" s="203" t="s">
        <v>1714</v>
      </c>
      <c r="B5265" s="204">
        <v>1</v>
      </c>
      <c r="C5265" s="205" t="s">
        <v>310</v>
      </c>
      <c r="D5265" s="205" t="s">
        <v>235</v>
      </c>
      <c r="E5265" s="203" t="s">
        <v>236</v>
      </c>
      <c r="F5265" s="206" t="s">
        <v>237</v>
      </c>
      <c r="G5265" s="205" t="s">
        <v>238</v>
      </c>
      <c r="H5265" s="207">
        <v>43675</v>
      </c>
      <c r="I5265" s="207">
        <v>44685</v>
      </c>
      <c r="J5265" s="208" t="s">
        <v>2202</v>
      </c>
      <c r="K5265" s="209" t="s">
        <v>239</v>
      </c>
      <c r="L5265" s="210" t="s">
        <v>240</v>
      </c>
      <c r="M5265" s="211">
        <v>0</v>
      </c>
      <c r="N5265" s="212">
        <v>3325</v>
      </c>
      <c r="O5265" s="209">
        <v>76536</v>
      </c>
      <c r="P5265" s="207">
        <v>44685</v>
      </c>
      <c r="Q5265" s="209" t="s">
        <v>2611</v>
      </c>
      <c r="R5265" s="212">
        <v>3325</v>
      </c>
      <c r="S5265" s="210" t="s">
        <v>559</v>
      </c>
      <c r="T5265" s="210"/>
      <c r="U5265" s="208" t="s">
        <v>10</v>
      </c>
      <c r="V5265" s="208" t="s">
        <v>11</v>
      </c>
      <c r="W5265" s="208" t="s">
        <v>12</v>
      </c>
      <c r="X5265" s="208" t="s">
        <v>13</v>
      </c>
      <c r="Y5265" s="213">
        <v>5600</v>
      </c>
      <c r="Z5265" s="213">
        <v>9241102</v>
      </c>
      <c r="AA5265" s="214">
        <v>0.28125528675351041</v>
      </c>
      <c r="AB5265" s="215" t="s">
        <v>5004</v>
      </c>
      <c r="AC5265" s="216" t="s">
        <v>3256</v>
      </c>
    </row>
    <row r="5266" spans="1:29" x14ac:dyDescent="0.3">
      <c r="A5266" s="203" t="s">
        <v>1714</v>
      </c>
      <c r="B5266" s="204">
        <v>1</v>
      </c>
      <c r="C5266" s="205" t="s">
        <v>310</v>
      </c>
      <c r="D5266" s="205" t="s">
        <v>235</v>
      </c>
      <c r="E5266" s="203" t="s">
        <v>236</v>
      </c>
      <c r="F5266" s="206" t="s">
        <v>237</v>
      </c>
      <c r="G5266" s="205" t="s">
        <v>238</v>
      </c>
      <c r="H5266" s="207">
        <v>44650</v>
      </c>
      <c r="I5266" s="207">
        <v>44685</v>
      </c>
      <c r="J5266" s="208" t="s">
        <v>2202</v>
      </c>
      <c r="K5266" s="209"/>
      <c r="L5266" s="210" t="s">
        <v>2581</v>
      </c>
      <c r="M5266" s="211">
        <v>0</v>
      </c>
      <c r="N5266" s="212">
        <v>1340</v>
      </c>
      <c r="O5266" s="209">
        <v>76536</v>
      </c>
      <c r="P5266" s="207">
        <v>44685</v>
      </c>
      <c r="Q5266" s="209" t="s">
        <v>2611</v>
      </c>
      <c r="R5266" s="212">
        <v>1340</v>
      </c>
      <c r="S5266" s="210" t="s">
        <v>559</v>
      </c>
      <c r="T5266" s="210"/>
      <c r="U5266" s="208" t="s">
        <v>10</v>
      </c>
      <c r="V5266" s="208" t="s">
        <v>11</v>
      </c>
      <c r="W5266" s="208" t="s">
        <v>12</v>
      </c>
      <c r="X5266" s="208" t="s">
        <v>13</v>
      </c>
      <c r="Y5266" s="213">
        <v>6260</v>
      </c>
      <c r="Z5266" s="213">
        <v>9241102</v>
      </c>
      <c r="AA5266" s="214">
        <v>0.17482061317677755</v>
      </c>
      <c r="AB5266" s="215" t="s">
        <v>5005</v>
      </c>
      <c r="AC5266" s="216" t="s">
        <v>3256</v>
      </c>
    </row>
    <row r="5267" spans="1:29" x14ac:dyDescent="0.3">
      <c r="A5267" s="203" t="s">
        <v>1714</v>
      </c>
      <c r="B5267" s="204">
        <v>1</v>
      </c>
      <c r="C5267" s="205" t="s">
        <v>310</v>
      </c>
      <c r="D5267" s="205" t="s">
        <v>235</v>
      </c>
      <c r="E5267" s="203" t="s">
        <v>236</v>
      </c>
      <c r="F5267" s="206" t="s">
        <v>237</v>
      </c>
      <c r="G5267" s="205" t="s">
        <v>238</v>
      </c>
      <c r="H5267" s="207">
        <v>44650</v>
      </c>
      <c r="I5267" s="207">
        <v>44729</v>
      </c>
      <c r="J5267" s="208" t="s">
        <v>2202</v>
      </c>
      <c r="K5267" s="209" t="s">
        <v>2569</v>
      </c>
      <c r="L5267" s="210" t="s">
        <v>2581</v>
      </c>
      <c r="M5267" s="211">
        <v>0</v>
      </c>
      <c r="N5267" s="212">
        <v>6325</v>
      </c>
      <c r="O5267" s="209">
        <v>76644</v>
      </c>
      <c r="P5267" s="207">
        <v>44729</v>
      </c>
      <c r="Q5267" s="209" t="s">
        <v>2663</v>
      </c>
      <c r="R5267" s="212">
        <v>6325</v>
      </c>
      <c r="S5267" s="210" t="s">
        <v>559</v>
      </c>
      <c r="T5267" s="210"/>
      <c r="U5267" s="208" t="s">
        <v>10</v>
      </c>
      <c r="V5267" s="208" t="s">
        <v>11</v>
      </c>
      <c r="W5267" s="208" t="s">
        <v>12</v>
      </c>
      <c r="X5267" s="208" t="s">
        <v>13</v>
      </c>
      <c r="Y5267" s="213">
        <v>6260</v>
      </c>
      <c r="Z5267" s="213">
        <v>9241102</v>
      </c>
      <c r="AA5267" s="214">
        <v>0.82517938682322245</v>
      </c>
      <c r="AB5267" s="215" t="s">
        <v>5005</v>
      </c>
      <c r="AC5267" s="216" t="s">
        <v>3256</v>
      </c>
    </row>
    <row r="5268" spans="1:29" x14ac:dyDescent="0.3">
      <c r="A5268" s="203" t="s">
        <v>1714</v>
      </c>
      <c r="B5268" s="204">
        <v>1</v>
      </c>
      <c r="C5268" s="205" t="s">
        <v>310</v>
      </c>
      <c r="D5268" s="205" t="s">
        <v>235</v>
      </c>
      <c r="E5268" s="203" t="s">
        <v>236</v>
      </c>
      <c r="F5268" s="206" t="s">
        <v>237</v>
      </c>
      <c r="G5268" s="205" t="s">
        <v>238</v>
      </c>
      <c r="H5268" s="207">
        <v>44886</v>
      </c>
      <c r="I5268" s="207">
        <v>44915</v>
      </c>
      <c r="J5268" s="208" t="s">
        <v>2671</v>
      </c>
      <c r="K5268" s="209"/>
      <c r="L5268" s="210" t="s">
        <v>4849</v>
      </c>
      <c r="M5268" s="211">
        <v>0</v>
      </c>
      <c r="N5268" s="212">
        <v>150</v>
      </c>
      <c r="O5268" s="209">
        <v>78300</v>
      </c>
      <c r="P5268" s="207">
        <v>44915</v>
      </c>
      <c r="Q5268" s="209" t="s">
        <v>4870</v>
      </c>
      <c r="R5268" s="212">
        <v>150</v>
      </c>
      <c r="S5268" s="210" t="s">
        <v>559</v>
      </c>
      <c r="T5268" s="210"/>
      <c r="U5268" s="208" t="s">
        <v>10</v>
      </c>
      <c r="V5268" s="208" t="s">
        <v>11</v>
      </c>
      <c r="W5268" s="208" t="s">
        <v>12</v>
      </c>
      <c r="X5268" s="208" t="s">
        <v>13</v>
      </c>
      <c r="Y5268" s="213">
        <v>5600</v>
      </c>
      <c r="Z5268" s="213">
        <v>9241102</v>
      </c>
      <c r="AA5268" s="214">
        <v>4.7619047619047616E-2</v>
      </c>
      <c r="AB5268" s="215" t="s">
        <v>5498</v>
      </c>
      <c r="AC5268" s="216" t="s">
        <v>3256</v>
      </c>
    </row>
    <row r="5269" spans="1:29" x14ac:dyDescent="0.3">
      <c r="A5269" s="203" t="s">
        <v>1714</v>
      </c>
      <c r="B5269" s="204">
        <v>1</v>
      </c>
      <c r="C5269" s="205" t="s">
        <v>310</v>
      </c>
      <c r="D5269" s="205" t="s">
        <v>235</v>
      </c>
      <c r="E5269" s="203" t="s">
        <v>236</v>
      </c>
      <c r="F5269" s="206" t="s">
        <v>237</v>
      </c>
      <c r="G5269" s="205" t="s">
        <v>238</v>
      </c>
      <c r="H5269" s="207">
        <v>44886</v>
      </c>
      <c r="I5269" s="207">
        <v>44937</v>
      </c>
      <c r="J5269" s="208" t="s">
        <v>2671</v>
      </c>
      <c r="K5269" s="209"/>
      <c r="L5269" s="210" t="s">
        <v>4849</v>
      </c>
      <c r="M5269" s="211">
        <v>0</v>
      </c>
      <c r="N5269" s="212">
        <v>150</v>
      </c>
      <c r="O5269" s="209">
        <v>78585</v>
      </c>
      <c r="P5269" s="207">
        <v>44937</v>
      </c>
      <c r="Q5269" s="209" t="s">
        <v>4904</v>
      </c>
      <c r="R5269" s="212">
        <v>150</v>
      </c>
      <c r="S5269" s="210" t="s">
        <v>559</v>
      </c>
      <c r="T5269" s="210"/>
      <c r="U5269" s="208" t="s">
        <v>10</v>
      </c>
      <c r="V5269" s="208" t="s">
        <v>11</v>
      </c>
      <c r="W5269" s="208" t="s">
        <v>12</v>
      </c>
      <c r="X5269" s="208" t="s">
        <v>13</v>
      </c>
      <c r="Y5269" s="213">
        <v>5600</v>
      </c>
      <c r="Z5269" s="213">
        <v>9241102</v>
      </c>
      <c r="AA5269" s="214">
        <v>4.7619047619047616E-2</v>
      </c>
      <c r="AB5269" s="215" t="s">
        <v>5498</v>
      </c>
      <c r="AC5269" s="216" t="s">
        <v>3256</v>
      </c>
    </row>
    <row r="5270" spans="1:29" x14ac:dyDescent="0.3">
      <c r="A5270" s="203" t="s">
        <v>1714</v>
      </c>
      <c r="B5270" s="204">
        <v>1</v>
      </c>
      <c r="C5270" s="205" t="s">
        <v>310</v>
      </c>
      <c r="D5270" s="205" t="s">
        <v>235</v>
      </c>
      <c r="E5270" s="203" t="s">
        <v>236</v>
      </c>
      <c r="F5270" s="206" t="s">
        <v>237</v>
      </c>
      <c r="G5270" s="205" t="s">
        <v>238</v>
      </c>
      <c r="H5270" s="207">
        <v>44886</v>
      </c>
      <c r="I5270" s="207">
        <v>44938</v>
      </c>
      <c r="J5270" s="208" t="s">
        <v>2671</v>
      </c>
      <c r="K5270" s="209"/>
      <c r="L5270" s="210" t="s">
        <v>4849</v>
      </c>
      <c r="M5270" s="211">
        <v>0</v>
      </c>
      <c r="N5270" s="212">
        <v>150</v>
      </c>
      <c r="O5270" s="209">
        <v>78835</v>
      </c>
      <c r="P5270" s="207">
        <v>44938</v>
      </c>
      <c r="Q5270" s="209" t="s">
        <v>4905</v>
      </c>
      <c r="R5270" s="212">
        <v>150</v>
      </c>
      <c r="S5270" s="210" t="s">
        <v>559</v>
      </c>
      <c r="T5270" s="210"/>
      <c r="U5270" s="208" t="s">
        <v>10</v>
      </c>
      <c r="V5270" s="208" t="s">
        <v>11</v>
      </c>
      <c r="W5270" s="208" t="s">
        <v>12</v>
      </c>
      <c r="X5270" s="208" t="s">
        <v>13</v>
      </c>
      <c r="Y5270" s="213">
        <v>5600</v>
      </c>
      <c r="Z5270" s="213">
        <v>9241102</v>
      </c>
      <c r="AA5270" s="214">
        <v>4.7619047619047616E-2</v>
      </c>
      <c r="AB5270" s="215" t="s">
        <v>5498</v>
      </c>
      <c r="AC5270" s="216" t="s">
        <v>3256</v>
      </c>
    </row>
    <row r="5271" spans="1:29" x14ac:dyDescent="0.3">
      <c r="A5271" s="203" t="s">
        <v>1714</v>
      </c>
      <c r="B5271" s="204">
        <v>1</v>
      </c>
      <c r="C5271" s="205" t="s">
        <v>310</v>
      </c>
      <c r="D5271" s="205" t="s">
        <v>235</v>
      </c>
      <c r="E5271" s="203" t="s">
        <v>236</v>
      </c>
      <c r="F5271" s="206" t="s">
        <v>237</v>
      </c>
      <c r="G5271" s="205" t="s">
        <v>238</v>
      </c>
      <c r="H5271" s="207">
        <v>44886</v>
      </c>
      <c r="I5271" s="207">
        <v>44992</v>
      </c>
      <c r="J5271" s="208" t="s">
        <v>2671</v>
      </c>
      <c r="K5271" s="209"/>
      <c r="L5271" s="210" t="s">
        <v>4849</v>
      </c>
      <c r="M5271" s="211">
        <v>0</v>
      </c>
      <c r="N5271" s="212">
        <v>150</v>
      </c>
      <c r="O5271" s="209">
        <v>79090</v>
      </c>
      <c r="P5271" s="207">
        <v>44992</v>
      </c>
      <c r="Q5271" s="209" t="s">
        <v>5045</v>
      </c>
      <c r="R5271" s="212">
        <v>150</v>
      </c>
      <c r="S5271" s="210" t="s">
        <v>559</v>
      </c>
      <c r="T5271" s="210"/>
      <c r="U5271" s="208" t="s">
        <v>10</v>
      </c>
      <c r="V5271" s="208" t="s">
        <v>11</v>
      </c>
      <c r="W5271" s="208" t="s">
        <v>12</v>
      </c>
      <c r="X5271" s="208" t="s">
        <v>13</v>
      </c>
      <c r="Y5271" s="213">
        <v>5600</v>
      </c>
      <c r="Z5271" s="213">
        <v>9241102</v>
      </c>
      <c r="AA5271" s="214">
        <v>4.7619047619047616E-2</v>
      </c>
      <c r="AB5271" s="215" t="s">
        <v>5498</v>
      </c>
      <c r="AC5271" s="216" t="s">
        <v>3256</v>
      </c>
    </row>
    <row r="5272" spans="1:29" x14ac:dyDescent="0.3">
      <c r="A5272" s="203" t="s">
        <v>1714</v>
      </c>
      <c r="B5272" s="204">
        <v>1</v>
      </c>
      <c r="C5272" s="205" t="s">
        <v>310</v>
      </c>
      <c r="D5272" s="205" t="s">
        <v>235</v>
      </c>
      <c r="E5272" s="203" t="s">
        <v>236</v>
      </c>
      <c r="F5272" s="206" t="s">
        <v>237</v>
      </c>
      <c r="G5272" s="205" t="s">
        <v>238</v>
      </c>
      <c r="H5272" s="207">
        <v>44886</v>
      </c>
      <c r="I5272" s="207">
        <v>45064</v>
      </c>
      <c r="J5272" s="208" t="s">
        <v>2671</v>
      </c>
      <c r="K5272" s="209"/>
      <c r="L5272" s="210" t="s">
        <v>4849</v>
      </c>
      <c r="M5272" s="211">
        <v>0</v>
      </c>
      <c r="N5272" s="212">
        <v>150</v>
      </c>
      <c r="O5272" s="209">
        <v>79336</v>
      </c>
      <c r="P5272" s="207">
        <v>45064</v>
      </c>
      <c r="Q5272" s="209" t="s">
        <v>5211</v>
      </c>
      <c r="R5272" s="212">
        <v>150</v>
      </c>
      <c r="S5272" s="210" t="s">
        <v>559</v>
      </c>
      <c r="T5272" s="210"/>
      <c r="U5272" s="208" t="s">
        <v>10</v>
      </c>
      <c r="V5272" s="208" t="s">
        <v>11</v>
      </c>
      <c r="W5272" s="208" t="s">
        <v>12</v>
      </c>
      <c r="X5272" s="208" t="s">
        <v>13</v>
      </c>
      <c r="Y5272" s="213">
        <v>5600</v>
      </c>
      <c r="Z5272" s="213">
        <v>9241102</v>
      </c>
      <c r="AA5272" s="214">
        <v>4.7619047619047616E-2</v>
      </c>
      <c r="AB5272" s="215" t="s">
        <v>5498</v>
      </c>
      <c r="AC5272" s="216" t="s">
        <v>3256</v>
      </c>
    </row>
    <row r="5273" spans="1:29" x14ac:dyDescent="0.3">
      <c r="A5273" s="203" t="s">
        <v>1714</v>
      </c>
      <c r="B5273" s="204">
        <v>1</v>
      </c>
      <c r="C5273" s="205" t="s">
        <v>310</v>
      </c>
      <c r="D5273" s="205" t="s">
        <v>235</v>
      </c>
      <c r="E5273" s="203" t="s">
        <v>236</v>
      </c>
      <c r="F5273" s="206" t="s">
        <v>237</v>
      </c>
      <c r="G5273" s="205" t="s">
        <v>238</v>
      </c>
      <c r="H5273" s="207">
        <v>44886</v>
      </c>
      <c r="I5273" s="207">
        <v>45064</v>
      </c>
      <c r="J5273" s="208" t="s">
        <v>2671</v>
      </c>
      <c r="K5273" s="209"/>
      <c r="L5273" s="210" t="s">
        <v>4849</v>
      </c>
      <c r="M5273" s="211">
        <v>0</v>
      </c>
      <c r="N5273" s="212">
        <v>150</v>
      </c>
      <c r="O5273" s="209">
        <v>79610</v>
      </c>
      <c r="P5273" s="207">
        <v>45064</v>
      </c>
      <c r="Q5273" s="209" t="s">
        <v>5211</v>
      </c>
      <c r="R5273" s="212">
        <v>150</v>
      </c>
      <c r="S5273" s="210" t="s">
        <v>559</v>
      </c>
      <c r="T5273" s="210"/>
      <c r="U5273" s="208" t="s">
        <v>10</v>
      </c>
      <c r="V5273" s="208" t="s">
        <v>11</v>
      </c>
      <c r="W5273" s="208" t="s">
        <v>12</v>
      </c>
      <c r="X5273" s="208" t="s">
        <v>13</v>
      </c>
      <c r="Y5273" s="213">
        <v>5600</v>
      </c>
      <c r="Z5273" s="213">
        <v>9241102</v>
      </c>
      <c r="AA5273" s="214">
        <v>4.7619047619047616E-2</v>
      </c>
      <c r="AB5273" s="215" t="s">
        <v>5498</v>
      </c>
      <c r="AC5273" s="216" t="s">
        <v>3256</v>
      </c>
    </row>
    <row r="5274" spans="1:29" x14ac:dyDescent="0.3">
      <c r="A5274" s="203" t="s">
        <v>1714</v>
      </c>
      <c r="B5274" s="204">
        <v>1</v>
      </c>
      <c r="C5274" s="205" t="s">
        <v>310</v>
      </c>
      <c r="D5274" s="205" t="s">
        <v>235</v>
      </c>
      <c r="E5274" s="203" t="s">
        <v>236</v>
      </c>
      <c r="F5274" s="206" t="s">
        <v>237</v>
      </c>
      <c r="G5274" s="205" t="s">
        <v>238</v>
      </c>
      <c r="H5274" s="207">
        <v>44886</v>
      </c>
      <c r="I5274" s="207">
        <v>45064</v>
      </c>
      <c r="J5274" s="208" t="s">
        <v>2671</v>
      </c>
      <c r="K5274" s="209"/>
      <c r="L5274" s="210" t="s">
        <v>4849</v>
      </c>
      <c r="M5274" s="211">
        <v>0</v>
      </c>
      <c r="N5274" s="212">
        <v>150</v>
      </c>
      <c r="O5274" s="209">
        <v>79872</v>
      </c>
      <c r="P5274" s="207">
        <v>45064</v>
      </c>
      <c r="Q5274" s="209" t="s">
        <v>5211</v>
      </c>
      <c r="R5274" s="212">
        <v>150</v>
      </c>
      <c r="S5274" s="210" t="s">
        <v>559</v>
      </c>
      <c r="T5274" s="210"/>
      <c r="U5274" s="208" t="s">
        <v>10</v>
      </c>
      <c r="V5274" s="208" t="s">
        <v>11</v>
      </c>
      <c r="W5274" s="208" t="s">
        <v>12</v>
      </c>
      <c r="X5274" s="208" t="s">
        <v>13</v>
      </c>
      <c r="Y5274" s="213">
        <v>5600</v>
      </c>
      <c r="Z5274" s="213">
        <v>9241102</v>
      </c>
      <c r="AA5274" s="214">
        <v>4.7619047619047616E-2</v>
      </c>
      <c r="AB5274" s="215" t="s">
        <v>5498</v>
      </c>
      <c r="AC5274" s="216" t="s">
        <v>3256</v>
      </c>
    </row>
    <row r="5275" spans="1:29" x14ac:dyDescent="0.3">
      <c r="A5275" s="203" t="s">
        <v>1714</v>
      </c>
      <c r="B5275" s="204">
        <v>1</v>
      </c>
      <c r="C5275" s="205" t="s">
        <v>310</v>
      </c>
      <c r="D5275" s="205" t="s">
        <v>235</v>
      </c>
      <c r="E5275" s="203" t="s">
        <v>236</v>
      </c>
      <c r="F5275" s="206" t="s">
        <v>237</v>
      </c>
      <c r="G5275" s="205" t="s">
        <v>238</v>
      </c>
      <c r="H5275" s="207">
        <v>44886</v>
      </c>
      <c r="I5275" s="207">
        <v>45125</v>
      </c>
      <c r="J5275" s="208" t="s">
        <v>2671</v>
      </c>
      <c r="K5275" s="209"/>
      <c r="L5275" s="210" t="s">
        <v>4849</v>
      </c>
      <c r="M5275" s="211">
        <v>0</v>
      </c>
      <c r="N5275" s="212">
        <v>150</v>
      </c>
      <c r="O5275" s="209">
        <v>80131</v>
      </c>
      <c r="P5275" s="207">
        <v>45125</v>
      </c>
      <c r="Q5275" s="209" t="s">
        <v>5330</v>
      </c>
      <c r="R5275" s="212">
        <v>150</v>
      </c>
      <c r="S5275" s="210" t="s">
        <v>559</v>
      </c>
      <c r="T5275" s="210"/>
      <c r="U5275" s="208" t="s">
        <v>10</v>
      </c>
      <c r="V5275" s="208" t="s">
        <v>11</v>
      </c>
      <c r="W5275" s="208" t="s">
        <v>12</v>
      </c>
      <c r="X5275" s="208" t="s">
        <v>13</v>
      </c>
      <c r="Y5275" s="213">
        <v>5600</v>
      </c>
      <c r="Z5275" s="213">
        <v>9241102</v>
      </c>
      <c r="AA5275" s="214">
        <v>4.7619047619047616E-2</v>
      </c>
      <c r="AB5275" s="215" t="s">
        <v>5498</v>
      </c>
      <c r="AC5275" s="216" t="s">
        <v>3256</v>
      </c>
    </row>
    <row r="5276" spans="1:29" x14ac:dyDescent="0.3">
      <c r="A5276" s="203" t="s">
        <v>1714</v>
      </c>
      <c r="B5276" s="204">
        <v>1</v>
      </c>
      <c r="C5276" s="205" t="s">
        <v>310</v>
      </c>
      <c r="D5276" s="205" t="s">
        <v>235</v>
      </c>
      <c r="E5276" s="203" t="s">
        <v>236</v>
      </c>
      <c r="F5276" s="206" t="s">
        <v>237</v>
      </c>
      <c r="G5276" s="205" t="s">
        <v>238</v>
      </c>
      <c r="H5276" s="207">
        <v>44886</v>
      </c>
      <c r="I5276" s="207">
        <v>45125</v>
      </c>
      <c r="J5276" s="208" t="s">
        <v>2671</v>
      </c>
      <c r="K5276" s="209"/>
      <c r="L5276" s="210" t="s">
        <v>4849</v>
      </c>
      <c r="M5276" s="211">
        <v>0</v>
      </c>
      <c r="N5276" s="212">
        <v>150</v>
      </c>
      <c r="O5276" s="209">
        <v>80379</v>
      </c>
      <c r="P5276" s="207">
        <v>45125</v>
      </c>
      <c r="Q5276" s="209" t="s">
        <v>5330</v>
      </c>
      <c r="R5276" s="212">
        <v>150</v>
      </c>
      <c r="S5276" s="210" t="s">
        <v>559</v>
      </c>
      <c r="T5276" s="210"/>
      <c r="U5276" s="208" t="s">
        <v>10</v>
      </c>
      <c r="V5276" s="208" t="s">
        <v>11</v>
      </c>
      <c r="W5276" s="208" t="s">
        <v>12</v>
      </c>
      <c r="X5276" s="208" t="s">
        <v>13</v>
      </c>
      <c r="Y5276" s="213">
        <v>5600</v>
      </c>
      <c r="Z5276" s="213">
        <v>9241102</v>
      </c>
      <c r="AA5276" s="214">
        <v>4.7619047619047616E-2</v>
      </c>
      <c r="AB5276" s="215" t="s">
        <v>5498</v>
      </c>
      <c r="AC5276" s="216" t="s">
        <v>3256</v>
      </c>
    </row>
    <row r="5277" spans="1:29" x14ac:dyDescent="0.3">
      <c r="A5277" s="203" t="s">
        <v>1714</v>
      </c>
      <c r="B5277" s="204">
        <v>1</v>
      </c>
      <c r="C5277" s="205" t="s">
        <v>310</v>
      </c>
      <c r="D5277" s="205" t="s">
        <v>235</v>
      </c>
      <c r="E5277" s="203" t="s">
        <v>236</v>
      </c>
      <c r="F5277" s="206" t="s">
        <v>237</v>
      </c>
      <c r="G5277" s="205" t="s">
        <v>238</v>
      </c>
      <c r="H5277" s="207">
        <v>44886</v>
      </c>
      <c r="I5277" s="207">
        <v>45166</v>
      </c>
      <c r="J5277" s="208" t="s">
        <v>5251</v>
      </c>
      <c r="K5277" s="209"/>
      <c r="L5277" s="210" t="s">
        <v>4849</v>
      </c>
      <c r="M5277" s="211">
        <v>0</v>
      </c>
      <c r="N5277" s="212">
        <v>150</v>
      </c>
      <c r="O5277" s="209">
        <v>80645</v>
      </c>
      <c r="P5277" s="207">
        <v>45166</v>
      </c>
      <c r="Q5277" s="209" t="s">
        <v>5495</v>
      </c>
      <c r="R5277" s="212">
        <v>150</v>
      </c>
      <c r="S5277" s="210" t="s">
        <v>559</v>
      </c>
      <c r="T5277" s="210"/>
      <c r="U5277" s="208" t="s">
        <v>10</v>
      </c>
      <c r="V5277" s="208" t="s">
        <v>11</v>
      </c>
      <c r="W5277" s="208" t="s">
        <v>12</v>
      </c>
      <c r="X5277" s="208" t="s">
        <v>13</v>
      </c>
      <c r="Y5277" s="213">
        <v>5600</v>
      </c>
      <c r="Z5277" s="213">
        <v>9241102</v>
      </c>
      <c r="AA5277" s="214">
        <v>4.7619047619047616E-2</v>
      </c>
      <c r="AB5277" s="215" t="s">
        <v>5498</v>
      </c>
      <c r="AC5277" s="216" t="s">
        <v>3256</v>
      </c>
    </row>
    <row r="5278" spans="1:29" x14ac:dyDescent="0.3">
      <c r="A5278" s="203" t="s">
        <v>1714</v>
      </c>
      <c r="B5278" s="204">
        <v>1</v>
      </c>
      <c r="C5278" s="205" t="s">
        <v>310</v>
      </c>
      <c r="D5278" s="205" t="s">
        <v>235</v>
      </c>
      <c r="E5278" s="203" t="s">
        <v>236</v>
      </c>
      <c r="F5278" s="206" t="s">
        <v>237</v>
      </c>
      <c r="G5278" s="205" t="s">
        <v>238</v>
      </c>
      <c r="H5278" s="207">
        <v>44886</v>
      </c>
      <c r="I5278" s="207">
        <v>45201</v>
      </c>
      <c r="J5278" s="208" t="s">
        <v>5251</v>
      </c>
      <c r="K5278" s="209"/>
      <c r="L5278" s="210" t="s">
        <v>4849</v>
      </c>
      <c r="M5278" s="211">
        <v>0</v>
      </c>
      <c r="N5278" s="212">
        <v>150</v>
      </c>
      <c r="O5278" s="209">
        <v>80931</v>
      </c>
      <c r="P5278" s="207">
        <v>45201</v>
      </c>
      <c r="Q5278" s="209" t="s">
        <v>5530</v>
      </c>
      <c r="R5278" s="212">
        <v>150</v>
      </c>
      <c r="S5278" s="210" t="s">
        <v>559</v>
      </c>
      <c r="T5278" s="210"/>
      <c r="U5278" s="208" t="s">
        <v>10</v>
      </c>
      <c r="V5278" s="208" t="s">
        <v>11</v>
      </c>
      <c r="W5278" s="208" t="s">
        <v>12</v>
      </c>
      <c r="X5278" s="208" t="s">
        <v>13</v>
      </c>
      <c r="Y5278" s="213">
        <v>5600</v>
      </c>
      <c r="Z5278" s="213">
        <v>9241102</v>
      </c>
      <c r="AA5278" s="214">
        <v>4.7619047619047616E-2</v>
      </c>
      <c r="AB5278" s="215" t="s">
        <v>5498</v>
      </c>
      <c r="AC5278" s="216" t="s">
        <v>3256</v>
      </c>
    </row>
    <row r="5279" spans="1:29" x14ac:dyDescent="0.3">
      <c r="A5279" s="203" t="s">
        <v>1714</v>
      </c>
      <c r="B5279" s="204">
        <v>1</v>
      </c>
      <c r="C5279" s="205" t="s">
        <v>310</v>
      </c>
      <c r="D5279" s="205" t="s">
        <v>235</v>
      </c>
      <c r="E5279" s="203" t="s">
        <v>236</v>
      </c>
      <c r="F5279" s="206" t="s">
        <v>237</v>
      </c>
      <c r="G5279" s="205" t="s">
        <v>238</v>
      </c>
      <c r="H5279" s="207">
        <v>44886</v>
      </c>
      <c r="I5279" s="207">
        <v>45310</v>
      </c>
      <c r="J5279" s="208" t="s">
        <v>5251</v>
      </c>
      <c r="K5279" s="209"/>
      <c r="L5279" s="210" t="s">
        <v>4849</v>
      </c>
      <c r="M5279" s="211">
        <v>0</v>
      </c>
      <c r="N5279" s="212">
        <v>150</v>
      </c>
      <c r="O5279" s="209">
        <v>81186</v>
      </c>
      <c r="P5279" s="207">
        <v>45310</v>
      </c>
      <c r="Q5279" s="209" t="s">
        <v>5682</v>
      </c>
      <c r="R5279" s="212">
        <v>150</v>
      </c>
      <c r="S5279" s="210" t="s">
        <v>559</v>
      </c>
      <c r="T5279" s="210"/>
      <c r="U5279" s="208" t="s">
        <v>10</v>
      </c>
      <c r="V5279" s="208" t="s">
        <v>11</v>
      </c>
      <c r="W5279" s="208" t="s">
        <v>12</v>
      </c>
      <c r="X5279" s="208" t="s">
        <v>13</v>
      </c>
      <c r="Y5279" s="213">
        <v>5600</v>
      </c>
      <c r="Z5279" s="213">
        <v>9241102</v>
      </c>
      <c r="AA5279" s="214">
        <v>4.7619047619047616E-2</v>
      </c>
      <c r="AB5279" s="215" t="s">
        <v>5498</v>
      </c>
      <c r="AC5279" s="216" t="s">
        <v>3256</v>
      </c>
    </row>
    <row r="5280" spans="1:29" x14ac:dyDescent="0.3">
      <c r="A5280" s="203" t="s">
        <v>1714</v>
      </c>
      <c r="B5280" s="204">
        <v>1</v>
      </c>
      <c r="C5280" s="205" t="s">
        <v>310</v>
      </c>
      <c r="D5280" s="205" t="s">
        <v>235</v>
      </c>
      <c r="E5280" s="203" t="s">
        <v>236</v>
      </c>
      <c r="F5280" s="206" t="s">
        <v>237</v>
      </c>
      <c r="G5280" s="205" t="s">
        <v>238</v>
      </c>
      <c r="H5280" s="207">
        <v>44886</v>
      </c>
      <c r="I5280" s="207">
        <v>45310</v>
      </c>
      <c r="J5280" s="208" t="s">
        <v>5251</v>
      </c>
      <c r="K5280" s="209"/>
      <c r="L5280" s="210" t="s">
        <v>4849</v>
      </c>
      <c r="M5280" s="211">
        <v>0</v>
      </c>
      <c r="N5280" s="212">
        <v>150</v>
      </c>
      <c r="O5280" s="209">
        <v>81446</v>
      </c>
      <c r="P5280" s="207">
        <v>45310</v>
      </c>
      <c r="Q5280" s="209" t="s">
        <v>5682</v>
      </c>
      <c r="R5280" s="212">
        <v>150</v>
      </c>
      <c r="S5280" s="210" t="s">
        <v>559</v>
      </c>
      <c r="T5280" s="210"/>
      <c r="U5280" s="208" t="s">
        <v>10</v>
      </c>
      <c r="V5280" s="208" t="s">
        <v>11</v>
      </c>
      <c r="W5280" s="208" t="s">
        <v>12</v>
      </c>
      <c r="X5280" s="208" t="s">
        <v>13</v>
      </c>
      <c r="Y5280" s="213">
        <v>5600</v>
      </c>
      <c r="Z5280" s="213">
        <v>9241102</v>
      </c>
      <c r="AA5280" s="214">
        <v>4.7619047619047616E-2</v>
      </c>
      <c r="AB5280" s="215" t="s">
        <v>5498</v>
      </c>
      <c r="AC5280" s="216" t="s">
        <v>3256</v>
      </c>
    </row>
    <row r="5281" spans="1:29" x14ac:dyDescent="0.3">
      <c r="A5281" s="203" t="s">
        <v>1714</v>
      </c>
      <c r="B5281" s="204">
        <v>1</v>
      </c>
      <c r="C5281" s="205" t="s">
        <v>310</v>
      </c>
      <c r="D5281" s="205" t="s">
        <v>235</v>
      </c>
      <c r="E5281" s="203" t="s">
        <v>236</v>
      </c>
      <c r="F5281" s="206" t="s">
        <v>237</v>
      </c>
      <c r="G5281" s="205" t="s">
        <v>238</v>
      </c>
      <c r="H5281" s="207">
        <v>44886</v>
      </c>
      <c r="I5281" s="207">
        <v>45310</v>
      </c>
      <c r="J5281" s="208" t="s">
        <v>5251</v>
      </c>
      <c r="K5281" s="209"/>
      <c r="L5281" s="210" t="s">
        <v>4849</v>
      </c>
      <c r="M5281" s="211">
        <v>0</v>
      </c>
      <c r="N5281" s="212">
        <v>150</v>
      </c>
      <c r="O5281" s="209">
        <v>81690</v>
      </c>
      <c r="P5281" s="207">
        <v>45310</v>
      </c>
      <c r="Q5281" s="209" t="s">
        <v>5682</v>
      </c>
      <c r="R5281" s="212">
        <v>150</v>
      </c>
      <c r="S5281" s="210" t="s">
        <v>559</v>
      </c>
      <c r="T5281" s="210"/>
      <c r="U5281" s="208" t="s">
        <v>10</v>
      </c>
      <c r="V5281" s="208" t="s">
        <v>11</v>
      </c>
      <c r="W5281" s="208" t="s">
        <v>12</v>
      </c>
      <c r="X5281" s="208" t="s">
        <v>13</v>
      </c>
      <c r="Y5281" s="213">
        <v>5600</v>
      </c>
      <c r="Z5281" s="213">
        <v>9241102</v>
      </c>
      <c r="AA5281" s="214">
        <v>4.7619047619047616E-2</v>
      </c>
      <c r="AB5281" s="215" t="s">
        <v>5498</v>
      </c>
      <c r="AC5281" s="216" t="s">
        <v>3256</v>
      </c>
    </row>
    <row r="5282" spans="1:29" x14ac:dyDescent="0.3">
      <c r="A5282" s="203" t="s">
        <v>1714</v>
      </c>
      <c r="B5282" s="204">
        <v>1</v>
      </c>
      <c r="C5282" s="205" t="s">
        <v>310</v>
      </c>
      <c r="D5282" s="205" t="s">
        <v>235</v>
      </c>
      <c r="E5282" s="203" t="s">
        <v>236</v>
      </c>
      <c r="F5282" s="206" t="s">
        <v>237</v>
      </c>
      <c r="G5282" s="205" t="s">
        <v>238</v>
      </c>
      <c r="H5282" s="207">
        <v>44886</v>
      </c>
      <c r="I5282" s="207">
        <v>45310</v>
      </c>
      <c r="J5282" s="208" t="s">
        <v>5251</v>
      </c>
      <c r="K5282" s="209"/>
      <c r="L5282" s="210" t="s">
        <v>4849</v>
      </c>
      <c r="M5282" s="211">
        <v>0</v>
      </c>
      <c r="N5282" s="212">
        <v>150</v>
      </c>
      <c r="O5282" s="209">
        <v>81913</v>
      </c>
      <c r="P5282" s="207">
        <v>45310</v>
      </c>
      <c r="Q5282" s="209" t="s">
        <v>5682</v>
      </c>
      <c r="R5282" s="212">
        <v>150</v>
      </c>
      <c r="S5282" s="210" t="s">
        <v>559</v>
      </c>
      <c r="T5282" s="210"/>
      <c r="U5282" s="208" t="s">
        <v>10</v>
      </c>
      <c r="V5282" s="208" t="s">
        <v>11</v>
      </c>
      <c r="W5282" s="208" t="s">
        <v>12</v>
      </c>
      <c r="X5282" s="208" t="s">
        <v>13</v>
      </c>
      <c r="Y5282" s="213">
        <v>5600</v>
      </c>
      <c r="Z5282" s="213">
        <v>9241102</v>
      </c>
      <c r="AA5282" s="214">
        <v>4.7619047619047616E-2</v>
      </c>
      <c r="AB5282" s="215" t="s">
        <v>5498</v>
      </c>
      <c r="AC5282" s="216" t="s">
        <v>3256</v>
      </c>
    </row>
    <row r="5283" spans="1:29" x14ac:dyDescent="0.3">
      <c r="A5283" s="203" t="s">
        <v>1714</v>
      </c>
      <c r="B5283" s="204">
        <v>1</v>
      </c>
      <c r="C5283" s="205" t="s">
        <v>310</v>
      </c>
      <c r="D5283" s="205" t="s">
        <v>235</v>
      </c>
      <c r="E5283" s="203" t="s">
        <v>236</v>
      </c>
      <c r="F5283" s="206" t="s">
        <v>237</v>
      </c>
      <c r="G5283" s="205" t="s">
        <v>238</v>
      </c>
      <c r="H5283" s="207">
        <v>44886</v>
      </c>
      <c r="I5283" s="207">
        <v>45359</v>
      </c>
      <c r="J5283" s="208" t="s">
        <v>5251</v>
      </c>
      <c r="K5283" s="209"/>
      <c r="L5283" s="210" t="s">
        <v>4849</v>
      </c>
      <c r="M5283" s="211">
        <v>0</v>
      </c>
      <c r="N5283" s="212">
        <v>150</v>
      </c>
      <c r="O5283" s="209">
        <v>82050</v>
      </c>
      <c r="P5283" s="207">
        <v>45359</v>
      </c>
      <c r="Q5283" s="209" t="s">
        <v>5964</v>
      </c>
      <c r="R5283" s="212">
        <v>150</v>
      </c>
      <c r="S5283" s="210" t="s">
        <v>559</v>
      </c>
      <c r="T5283" s="210"/>
      <c r="U5283" s="208" t="s">
        <v>10</v>
      </c>
      <c r="V5283" s="208" t="s">
        <v>11</v>
      </c>
      <c r="W5283" s="208" t="s">
        <v>12</v>
      </c>
      <c r="X5283" s="208" t="s">
        <v>13</v>
      </c>
      <c r="Y5283" s="213">
        <v>5600</v>
      </c>
      <c r="Z5283" s="213">
        <v>9241102</v>
      </c>
      <c r="AA5283" s="214">
        <v>4.7619047619047616E-2</v>
      </c>
      <c r="AB5283" s="215" t="s">
        <v>5498</v>
      </c>
      <c r="AC5283" s="216" t="s">
        <v>3256</v>
      </c>
    </row>
    <row r="5284" spans="1:29" x14ac:dyDescent="0.3">
      <c r="A5284" s="203" t="s">
        <v>1714</v>
      </c>
      <c r="B5284" s="204">
        <v>1</v>
      </c>
      <c r="C5284" s="205" t="s">
        <v>310</v>
      </c>
      <c r="D5284" s="205" t="s">
        <v>235</v>
      </c>
      <c r="E5284" s="203" t="s">
        <v>236</v>
      </c>
      <c r="F5284" s="206" t="s">
        <v>237</v>
      </c>
      <c r="G5284" s="205" t="s">
        <v>238</v>
      </c>
      <c r="H5284" s="207">
        <v>44886</v>
      </c>
      <c r="I5284" s="207">
        <v>45373</v>
      </c>
      <c r="J5284" s="208" t="s">
        <v>5251</v>
      </c>
      <c r="K5284" s="209"/>
      <c r="L5284" s="210" t="s">
        <v>4849</v>
      </c>
      <c r="M5284" s="211">
        <v>0</v>
      </c>
      <c r="N5284" s="212">
        <v>150</v>
      </c>
      <c r="O5284" s="209">
        <v>82372</v>
      </c>
      <c r="P5284" s="207">
        <v>45373</v>
      </c>
      <c r="Q5284" s="209" t="s">
        <v>6000</v>
      </c>
      <c r="R5284" s="212">
        <v>150</v>
      </c>
      <c r="S5284" s="210" t="s">
        <v>559</v>
      </c>
      <c r="T5284" s="210"/>
      <c r="U5284" s="208" t="s">
        <v>10</v>
      </c>
      <c r="V5284" s="208" t="s">
        <v>11</v>
      </c>
      <c r="W5284" s="208" t="s">
        <v>12</v>
      </c>
      <c r="X5284" s="208" t="s">
        <v>13</v>
      </c>
      <c r="Y5284" s="213">
        <v>5600</v>
      </c>
      <c r="Z5284" s="213">
        <v>9241102</v>
      </c>
      <c r="AA5284" s="214">
        <v>4.7619047619047616E-2</v>
      </c>
      <c r="AB5284" s="215" t="s">
        <v>5498</v>
      </c>
      <c r="AC5284" s="216" t="s">
        <v>3256</v>
      </c>
    </row>
    <row r="5285" spans="1:29" x14ac:dyDescent="0.3">
      <c r="A5285" s="203" t="s">
        <v>1714</v>
      </c>
      <c r="B5285" s="204">
        <v>1</v>
      </c>
      <c r="C5285" s="205" t="s">
        <v>310</v>
      </c>
      <c r="D5285" s="205" t="s">
        <v>235</v>
      </c>
      <c r="E5285" s="203" t="s">
        <v>236</v>
      </c>
      <c r="F5285" s="206" t="s">
        <v>237</v>
      </c>
      <c r="G5285" s="205" t="s">
        <v>238</v>
      </c>
      <c r="H5285" s="207">
        <v>44886</v>
      </c>
      <c r="I5285" s="207">
        <v>45427</v>
      </c>
      <c r="J5285" s="208" t="s">
        <v>5251</v>
      </c>
      <c r="K5285" s="209"/>
      <c r="L5285" s="210" t="s">
        <v>4849</v>
      </c>
      <c r="M5285" s="211">
        <v>0</v>
      </c>
      <c r="N5285" s="212">
        <v>150</v>
      </c>
      <c r="O5285" s="209">
        <v>82838</v>
      </c>
      <c r="P5285" s="207">
        <v>45427</v>
      </c>
      <c r="Q5285" s="209" t="s">
        <v>6056</v>
      </c>
      <c r="R5285" s="212">
        <v>150</v>
      </c>
      <c r="S5285" s="210" t="s">
        <v>559</v>
      </c>
      <c r="T5285" s="210"/>
      <c r="U5285" s="208" t="s">
        <v>10</v>
      </c>
      <c r="V5285" s="208" t="s">
        <v>11</v>
      </c>
      <c r="W5285" s="208" t="s">
        <v>12</v>
      </c>
      <c r="X5285" s="208" t="s">
        <v>13</v>
      </c>
      <c r="Y5285" s="213">
        <v>5600</v>
      </c>
      <c r="Z5285" s="213">
        <v>9241102</v>
      </c>
      <c r="AA5285" s="214">
        <v>4.7619047619047616E-2</v>
      </c>
      <c r="AB5285" s="215" t="s">
        <v>5498</v>
      </c>
      <c r="AC5285" s="216" t="s">
        <v>3256</v>
      </c>
    </row>
    <row r="5286" spans="1:29" x14ac:dyDescent="0.3">
      <c r="A5286" s="203" t="s">
        <v>1714</v>
      </c>
      <c r="B5286" s="204">
        <v>1</v>
      </c>
      <c r="C5286" s="205" t="s">
        <v>310</v>
      </c>
      <c r="D5286" s="205" t="s">
        <v>235</v>
      </c>
      <c r="E5286" s="203" t="s">
        <v>236</v>
      </c>
      <c r="F5286" s="206" t="s">
        <v>237</v>
      </c>
      <c r="G5286" s="205" t="s">
        <v>238</v>
      </c>
      <c r="H5286" s="207">
        <v>44886</v>
      </c>
      <c r="I5286" s="207">
        <v>45461</v>
      </c>
      <c r="J5286" s="208" t="s">
        <v>5251</v>
      </c>
      <c r="K5286" s="209"/>
      <c r="L5286" s="210" t="s">
        <v>4849</v>
      </c>
      <c r="M5286" s="211">
        <v>0</v>
      </c>
      <c r="N5286" s="212">
        <v>150</v>
      </c>
      <c r="O5286" s="209">
        <v>82608</v>
      </c>
      <c r="P5286" s="207">
        <v>45461</v>
      </c>
      <c r="Q5286" s="209" t="s">
        <v>6118</v>
      </c>
      <c r="R5286" s="212">
        <v>150</v>
      </c>
      <c r="S5286" s="210" t="s">
        <v>559</v>
      </c>
      <c r="T5286" s="210"/>
      <c r="U5286" s="208" t="s">
        <v>10</v>
      </c>
      <c r="V5286" s="208" t="s">
        <v>11</v>
      </c>
      <c r="W5286" s="208" t="s">
        <v>12</v>
      </c>
      <c r="X5286" s="208" t="s">
        <v>13</v>
      </c>
      <c r="Y5286" s="213">
        <v>5600</v>
      </c>
      <c r="Z5286" s="213">
        <v>9241102</v>
      </c>
      <c r="AA5286" s="214">
        <v>4.7619047619047616E-2</v>
      </c>
      <c r="AB5286" s="215" t="s">
        <v>5498</v>
      </c>
      <c r="AC5286" s="216" t="s">
        <v>3256</v>
      </c>
    </row>
    <row r="5287" spans="1:29" x14ac:dyDescent="0.3">
      <c r="A5287" s="203" t="s">
        <v>1714</v>
      </c>
      <c r="B5287" s="204">
        <v>1</v>
      </c>
      <c r="C5287" s="205" t="s">
        <v>310</v>
      </c>
      <c r="D5287" s="205" t="s">
        <v>235</v>
      </c>
      <c r="E5287" s="203" t="s">
        <v>236</v>
      </c>
      <c r="F5287" s="206" t="s">
        <v>237</v>
      </c>
      <c r="G5287" s="205" t="s">
        <v>238</v>
      </c>
      <c r="H5287" s="207">
        <v>44886</v>
      </c>
      <c r="I5287" s="207">
        <v>45490</v>
      </c>
      <c r="J5287" s="208" t="s">
        <v>5251</v>
      </c>
      <c r="K5287" s="209"/>
      <c r="L5287" s="210" t="s">
        <v>4849</v>
      </c>
      <c r="M5287" s="211">
        <v>0</v>
      </c>
      <c r="N5287" s="212">
        <v>150</v>
      </c>
      <c r="O5287" s="209">
        <v>83040</v>
      </c>
      <c r="P5287" s="207">
        <v>45490</v>
      </c>
      <c r="Q5287" s="209" t="s">
        <v>6201</v>
      </c>
      <c r="R5287" s="212">
        <v>150</v>
      </c>
      <c r="S5287" s="210" t="s">
        <v>559</v>
      </c>
      <c r="T5287" s="210"/>
      <c r="U5287" s="208" t="s">
        <v>10</v>
      </c>
      <c r="V5287" s="208" t="s">
        <v>11</v>
      </c>
      <c r="W5287" s="208" t="s">
        <v>12</v>
      </c>
      <c r="X5287" s="208" t="s">
        <v>13</v>
      </c>
      <c r="Y5287" s="213">
        <v>5600</v>
      </c>
      <c r="Z5287" s="213">
        <v>9241102</v>
      </c>
      <c r="AA5287" s="214">
        <v>4.7619047619047616E-2</v>
      </c>
      <c r="AB5287" s="215" t="s">
        <v>5498</v>
      </c>
      <c r="AC5287" s="216" t="s">
        <v>3256</v>
      </c>
    </row>
    <row r="5288" spans="1:29" x14ac:dyDescent="0.3">
      <c r="A5288" s="203" t="s">
        <v>1714</v>
      </c>
      <c r="B5288" s="204">
        <v>1</v>
      </c>
      <c r="C5288" s="205" t="s">
        <v>310</v>
      </c>
      <c r="D5288" s="205" t="s">
        <v>235</v>
      </c>
      <c r="E5288" s="203" t="s">
        <v>236</v>
      </c>
      <c r="F5288" s="206" t="s">
        <v>237</v>
      </c>
      <c r="G5288" s="205" t="s">
        <v>238</v>
      </c>
      <c r="H5288" s="207">
        <v>44886</v>
      </c>
      <c r="I5288" s="207">
        <v>45490</v>
      </c>
      <c r="J5288" s="208" t="s">
        <v>5251</v>
      </c>
      <c r="K5288" s="209"/>
      <c r="L5288" s="210" t="s">
        <v>4849</v>
      </c>
      <c r="M5288" s="211">
        <v>0</v>
      </c>
      <c r="N5288" s="212">
        <v>150</v>
      </c>
      <c r="O5288" s="209">
        <v>83247</v>
      </c>
      <c r="P5288" s="207">
        <v>45490</v>
      </c>
      <c r="Q5288" s="209" t="s">
        <v>6201</v>
      </c>
      <c r="R5288" s="212">
        <v>150</v>
      </c>
      <c r="S5288" s="210" t="s">
        <v>559</v>
      </c>
      <c r="T5288" s="210"/>
      <c r="U5288" s="208" t="s">
        <v>10</v>
      </c>
      <c r="V5288" s="208" t="s">
        <v>11</v>
      </c>
      <c r="W5288" s="208" t="s">
        <v>12</v>
      </c>
      <c r="X5288" s="208" t="s">
        <v>13</v>
      </c>
      <c r="Y5288" s="213">
        <v>5600</v>
      </c>
      <c r="Z5288" s="213">
        <v>9241102</v>
      </c>
      <c r="AA5288" s="214">
        <v>4.7619047619047616E-2</v>
      </c>
      <c r="AB5288" s="215" t="s">
        <v>5498</v>
      </c>
      <c r="AC5288" s="216" t="s">
        <v>3256</v>
      </c>
    </row>
    <row r="5289" spans="1:29" x14ac:dyDescent="0.3">
      <c r="A5289" s="203" t="s">
        <v>1714</v>
      </c>
      <c r="B5289" s="204">
        <v>1</v>
      </c>
      <c r="C5289" s="205" t="s">
        <v>310</v>
      </c>
      <c r="D5289" s="205" t="s">
        <v>235</v>
      </c>
      <c r="E5289" s="203" t="s">
        <v>236</v>
      </c>
      <c r="F5289" s="206" t="s">
        <v>237</v>
      </c>
      <c r="G5289" s="205" t="s">
        <v>238</v>
      </c>
      <c r="H5289" s="207">
        <v>44886</v>
      </c>
      <c r="I5289" s="207">
        <v>45474</v>
      </c>
      <c r="J5289" s="208" t="s">
        <v>6174</v>
      </c>
      <c r="K5289" s="209"/>
      <c r="L5289" s="210" t="s">
        <v>4849</v>
      </c>
      <c r="M5289" s="211">
        <v>6150</v>
      </c>
      <c r="N5289" s="212">
        <v>6150</v>
      </c>
      <c r="O5289" s="209"/>
      <c r="P5289" s="207"/>
      <c r="Q5289" s="209"/>
      <c r="R5289" s="212">
        <v>0</v>
      </c>
      <c r="S5289" s="210" t="s">
        <v>559</v>
      </c>
      <c r="T5289" s="210"/>
      <c r="U5289" s="208" t="s">
        <v>10</v>
      </c>
      <c r="V5289" s="208" t="s">
        <v>11</v>
      </c>
      <c r="W5289" s="208" t="s">
        <v>12</v>
      </c>
      <c r="X5289" s="208" t="s">
        <v>13</v>
      </c>
      <c r="Y5289" s="213">
        <v>5600</v>
      </c>
      <c r="Z5289" s="213">
        <v>9241102</v>
      </c>
      <c r="AA5289" s="214">
        <v>0</v>
      </c>
      <c r="AB5289" s="215" t="s">
        <v>5498</v>
      </c>
      <c r="AC5289" s="216" t="s">
        <v>3256</v>
      </c>
    </row>
    <row r="5290" spans="1:29" x14ac:dyDescent="0.3">
      <c r="A5290" s="203" t="s">
        <v>1714</v>
      </c>
      <c r="B5290" s="204">
        <v>1</v>
      </c>
      <c r="C5290" s="205" t="s">
        <v>310</v>
      </c>
      <c r="D5290" s="205" t="s">
        <v>235</v>
      </c>
      <c r="E5290" s="203" t="s">
        <v>236</v>
      </c>
      <c r="F5290" s="206" t="s">
        <v>237</v>
      </c>
      <c r="G5290" s="205" t="s">
        <v>238</v>
      </c>
      <c r="H5290" s="207">
        <v>44886</v>
      </c>
      <c r="I5290" s="207">
        <v>45582</v>
      </c>
      <c r="J5290" s="208" t="s">
        <v>6174</v>
      </c>
      <c r="K5290" s="209" t="s">
        <v>4834</v>
      </c>
      <c r="L5290" s="210" t="s">
        <v>4849</v>
      </c>
      <c r="M5290" s="211">
        <v>-6150</v>
      </c>
      <c r="N5290" s="212">
        <v>-6150</v>
      </c>
      <c r="O5290" s="209"/>
      <c r="P5290" s="207"/>
      <c r="Q5290" s="209"/>
      <c r="R5290" s="212">
        <v>0</v>
      </c>
      <c r="S5290" s="210" t="s">
        <v>559</v>
      </c>
      <c r="T5290" s="210"/>
      <c r="U5290" s="208" t="s">
        <v>10</v>
      </c>
      <c r="V5290" s="208" t="s">
        <v>11</v>
      </c>
      <c r="W5290" s="208" t="s">
        <v>12</v>
      </c>
      <c r="X5290" s="208" t="s">
        <v>13</v>
      </c>
      <c r="Y5290" s="213">
        <v>5600</v>
      </c>
      <c r="Z5290" s="213">
        <v>9241102</v>
      </c>
      <c r="AA5290" s="214">
        <v>0</v>
      </c>
      <c r="AB5290" s="215" t="s">
        <v>7663</v>
      </c>
      <c r="AC5290" s="216" t="s">
        <v>3256</v>
      </c>
    </row>
    <row r="5291" spans="1:29" x14ac:dyDescent="0.3">
      <c r="A5291" s="203" t="s">
        <v>3966</v>
      </c>
      <c r="B5291" s="204">
        <v>4</v>
      </c>
      <c r="C5291" s="205" t="s">
        <v>1476</v>
      </c>
      <c r="D5291" s="205" t="s">
        <v>135</v>
      </c>
      <c r="E5291" s="203" t="s">
        <v>2722</v>
      </c>
      <c r="F5291" s="206" t="s">
        <v>6591</v>
      </c>
      <c r="G5291" s="205" t="s">
        <v>7209</v>
      </c>
      <c r="H5291" s="207">
        <v>43987</v>
      </c>
      <c r="I5291" s="207">
        <v>45691</v>
      </c>
      <c r="J5291" s="208" t="s">
        <v>6174</v>
      </c>
      <c r="K5291" s="209"/>
      <c r="L5291" s="210" t="s">
        <v>6593</v>
      </c>
      <c r="M5291" s="211">
        <v>0</v>
      </c>
      <c r="N5291" s="212">
        <v>8401</v>
      </c>
      <c r="O5291" s="209" t="s">
        <v>7210</v>
      </c>
      <c r="P5291" s="207">
        <v>45691</v>
      </c>
      <c r="Q5291" s="209" t="s">
        <v>7211</v>
      </c>
      <c r="R5291" s="212">
        <v>8401</v>
      </c>
      <c r="S5291" s="210" t="s">
        <v>5858</v>
      </c>
      <c r="T5291" s="210"/>
      <c r="U5291" s="208" t="s">
        <v>10</v>
      </c>
      <c r="V5291" s="208" t="s">
        <v>11</v>
      </c>
      <c r="W5291" s="208" t="s">
        <v>12</v>
      </c>
      <c r="X5291" s="208" t="s">
        <v>13</v>
      </c>
      <c r="Y5291" s="213">
        <v>5600</v>
      </c>
      <c r="Z5291" s="213">
        <v>9201101</v>
      </c>
      <c r="AA5291" s="214">
        <v>0.13508333327973523</v>
      </c>
      <c r="AB5291" s="215" t="s">
        <v>7664</v>
      </c>
      <c r="AC5291" s="216" t="s">
        <v>3232</v>
      </c>
    </row>
    <row r="5292" spans="1:29" x14ac:dyDescent="0.3">
      <c r="A5292" s="203" t="s">
        <v>3966</v>
      </c>
      <c r="B5292" s="204">
        <v>4</v>
      </c>
      <c r="C5292" s="205" t="s">
        <v>1476</v>
      </c>
      <c r="D5292" s="205" t="s">
        <v>135</v>
      </c>
      <c r="E5292" s="203" t="s">
        <v>2722</v>
      </c>
      <c r="F5292" s="206" t="s">
        <v>6591</v>
      </c>
      <c r="G5292" s="205" t="s">
        <v>7209</v>
      </c>
      <c r="H5292" s="207">
        <v>43987</v>
      </c>
      <c r="I5292" s="207">
        <v>45691</v>
      </c>
      <c r="J5292" s="208" t="s">
        <v>6174</v>
      </c>
      <c r="K5292" s="209"/>
      <c r="L5292" s="210" t="s">
        <v>6593</v>
      </c>
      <c r="M5292" s="211">
        <v>0</v>
      </c>
      <c r="N5292" s="212">
        <v>7667.75</v>
      </c>
      <c r="O5292" s="209" t="s">
        <v>7213</v>
      </c>
      <c r="P5292" s="207">
        <v>45691</v>
      </c>
      <c r="Q5292" s="209" t="s">
        <v>7211</v>
      </c>
      <c r="R5292" s="212">
        <v>7667.75</v>
      </c>
      <c r="S5292" s="210" t="s">
        <v>5858</v>
      </c>
      <c r="T5292" s="210"/>
      <c r="U5292" s="208" t="s">
        <v>10</v>
      </c>
      <c r="V5292" s="208" t="s">
        <v>11</v>
      </c>
      <c r="W5292" s="208" t="s">
        <v>12</v>
      </c>
      <c r="X5292" s="208" t="s">
        <v>13</v>
      </c>
      <c r="Y5292" s="213">
        <v>5600</v>
      </c>
      <c r="Z5292" s="213">
        <v>9201101</v>
      </c>
      <c r="AA5292" s="214">
        <v>0.12329308757953693</v>
      </c>
      <c r="AB5292" s="215" t="s">
        <v>7212</v>
      </c>
      <c r="AC5292" s="216" t="s">
        <v>3232</v>
      </c>
    </row>
    <row r="5293" spans="1:29" x14ac:dyDescent="0.3">
      <c r="A5293" s="203" t="s">
        <v>3966</v>
      </c>
      <c r="B5293" s="204">
        <v>4</v>
      </c>
      <c r="C5293" s="205" t="s">
        <v>1476</v>
      </c>
      <c r="D5293" s="205" t="s">
        <v>135</v>
      </c>
      <c r="E5293" s="203" t="s">
        <v>2722</v>
      </c>
      <c r="F5293" s="206" t="s">
        <v>6591</v>
      </c>
      <c r="G5293" s="205" t="s">
        <v>7209</v>
      </c>
      <c r="H5293" s="207">
        <v>43987</v>
      </c>
      <c r="I5293" s="207">
        <v>45691</v>
      </c>
      <c r="J5293" s="208" t="s">
        <v>6174</v>
      </c>
      <c r="K5293" s="209"/>
      <c r="L5293" s="210" t="s">
        <v>6593</v>
      </c>
      <c r="M5293" s="211">
        <v>0</v>
      </c>
      <c r="N5293" s="212">
        <v>7667.75</v>
      </c>
      <c r="O5293" s="209" t="s">
        <v>7214</v>
      </c>
      <c r="P5293" s="207">
        <v>45691</v>
      </c>
      <c r="Q5293" s="209" t="s">
        <v>7211</v>
      </c>
      <c r="R5293" s="212">
        <v>7667.75</v>
      </c>
      <c r="S5293" s="210" t="s">
        <v>5858</v>
      </c>
      <c r="T5293" s="210"/>
      <c r="U5293" s="208" t="s">
        <v>10</v>
      </c>
      <c r="V5293" s="208" t="s">
        <v>11</v>
      </c>
      <c r="W5293" s="208" t="s">
        <v>12</v>
      </c>
      <c r="X5293" s="208" t="s">
        <v>13</v>
      </c>
      <c r="Y5293" s="213">
        <v>5600</v>
      </c>
      <c r="Z5293" s="213">
        <v>9201101</v>
      </c>
      <c r="AA5293" s="214">
        <v>0.12329308757953693</v>
      </c>
      <c r="AB5293" s="215" t="s">
        <v>7212</v>
      </c>
      <c r="AC5293" s="216" t="s">
        <v>3232</v>
      </c>
    </row>
    <row r="5294" spans="1:29" x14ac:dyDescent="0.3">
      <c r="A5294" s="203" t="s">
        <v>3966</v>
      </c>
      <c r="B5294" s="204">
        <v>4</v>
      </c>
      <c r="C5294" s="205" t="s">
        <v>1476</v>
      </c>
      <c r="D5294" s="205" t="s">
        <v>135</v>
      </c>
      <c r="E5294" s="203" t="s">
        <v>2722</v>
      </c>
      <c r="F5294" s="206" t="s">
        <v>6591</v>
      </c>
      <c r="G5294" s="205" t="s">
        <v>7209</v>
      </c>
      <c r="H5294" s="207">
        <v>43987</v>
      </c>
      <c r="I5294" s="207">
        <v>45708</v>
      </c>
      <c r="J5294" s="208" t="s">
        <v>6174</v>
      </c>
      <c r="K5294" s="209"/>
      <c r="L5294" s="210" t="s">
        <v>6593</v>
      </c>
      <c r="M5294" s="211">
        <v>0</v>
      </c>
      <c r="N5294" s="212">
        <v>7667.75</v>
      </c>
      <c r="O5294" s="209" t="s">
        <v>7215</v>
      </c>
      <c r="P5294" s="207">
        <v>45708</v>
      </c>
      <c r="Q5294" s="209" t="s">
        <v>7216</v>
      </c>
      <c r="R5294" s="212">
        <v>7667.75</v>
      </c>
      <c r="S5294" s="210" t="s">
        <v>5858</v>
      </c>
      <c r="T5294" s="210"/>
      <c r="U5294" s="208" t="s">
        <v>10</v>
      </c>
      <c r="V5294" s="208" t="s">
        <v>11</v>
      </c>
      <c r="W5294" s="208" t="s">
        <v>12</v>
      </c>
      <c r="X5294" s="208" t="s">
        <v>13</v>
      </c>
      <c r="Y5294" s="213">
        <v>5600</v>
      </c>
      <c r="Z5294" s="213">
        <v>9201101</v>
      </c>
      <c r="AA5294" s="214">
        <v>0.12329308757953693</v>
      </c>
      <c r="AB5294" s="215" t="s">
        <v>7212</v>
      </c>
      <c r="AC5294" s="216" t="s">
        <v>3232</v>
      </c>
    </row>
    <row r="5295" spans="1:29" x14ac:dyDescent="0.3">
      <c r="A5295" s="203" t="s">
        <v>3966</v>
      </c>
      <c r="B5295" s="204">
        <v>4</v>
      </c>
      <c r="C5295" s="205" t="s">
        <v>1476</v>
      </c>
      <c r="D5295" s="205" t="s">
        <v>135</v>
      </c>
      <c r="E5295" s="203" t="s">
        <v>2722</v>
      </c>
      <c r="F5295" s="206" t="s">
        <v>6591</v>
      </c>
      <c r="G5295" s="205" t="s">
        <v>7209</v>
      </c>
      <c r="H5295" s="207">
        <v>43987</v>
      </c>
      <c r="I5295" s="207">
        <v>45737</v>
      </c>
      <c r="J5295" s="208" t="s">
        <v>6174</v>
      </c>
      <c r="K5295" s="209"/>
      <c r="L5295" s="210" t="s">
        <v>6593</v>
      </c>
      <c r="M5295" s="211">
        <v>0</v>
      </c>
      <c r="N5295" s="212">
        <v>7686.51</v>
      </c>
      <c r="O5295" s="209" t="s">
        <v>7217</v>
      </c>
      <c r="P5295" s="207">
        <v>45737</v>
      </c>
      <c r="Q5295" s="209" t="s">
        <v>7218</v>
      </c>
      <c r="R5295" s="212">
        <v>7686.51</v>
      </c>
      <c r="S5295" s="210" t="s">
        <v>5858</v>
      </c>
      <c r="T5295" s="210"/>
      <c r="U5295" s="208" t="s">
        <v>10</v>
      </c>
      <c r="V5295" s="208" t="s">
        <v>11</v>
      </c>
      <c r="W5295" s="208" t="s">
        <v>12</v>
      </c>
      <c r="X5295" s="208" t="s">
        <v>13</v>
      </c>
      <c r="Y5295" s="213">
        <v>5600</v>
      </c>
      <c r="Z5295" s="213">
        <v>9201101</v>
      </c>
      <c r="AA5295" s="214">
        <v>0.12359473777979021</v>
      </c>
      <c r="AB5295" s="215" t="s">
        <v>7212</v>
      </c>
      <c r="AC5295" s="216" t="s">
        <v>3232</v>
      </c>
    </row>
    <row r="5296" spans="1:29" x14ac:dyDescent="0.3">
      <c r="A5296" s="203" t="s">
        <v>3966</v>
      </c>
      <c r="B5296" s="204">
        <v>4</v>
      </c>
      <c r="C5296" s="205" t="s">
        <v>1476</v>
      </c>
      <c r="D5296" s="205" t="s">
        <v>135</v>
      </c>
      <c r="E5296" s="203" t="s">
        <v>2722</v>
      </c>
      <c r="F5296" s="206" t="s">
        <v>6591</v>
      </c>
      <c r="G5296" s="205" t="s">
        <v>7209</v>
      </c>
      <c r="H5296" s="207">
        <v>43987</v>
      </c>
      <c r="I5296" s="207">
        <v>45772</v>
      </c>
      <c r="J5296" s="208" t="s">
        <v>6174</v>
      </c>
      <c r="K5296" s="209"/>
      <c r="L5296" s="210" t="s">
        <v>6593</v>
      </c>
      <c r="M5296" s="211">
        <v>0</v>
      </c>
      <c r="N5296" s="212">
        <v>7700.16</v>
      </c>
      <c r="O5296" s="209" t="s">
        <v>7219</v>
      </c>
      <c r="P5296" s="207">
        <v>45772</v>
      </c>
      <c r="Q5296" s="209" t="s">
        <v>7220</v>
      </c>
      <c r="R5296" s="212">
        <v>7700.16</v>
      </c>
      <c r="S5296" s="210" t="s">
        <v>5858</v>
      </c>
      <c r="T5296" s="210"/>
      <c r="U5296" s="208" t="s">
        <v>10</v>
      </c>
      <c r="V5296" s="208" t="s">
        <v>11</v>
      </c>
      <c r="W5296" s="208" t="s">
        <v>12</v>
      </c>
      <c r="X5296" s="208" t="s">
        <v>13</v>
      </c>
      <c r="Y5296" s="213">
        <v>5600</v>
      </c>
      <c r="Z5296" s="213">
        <v>9201101</v>
      </c>
      <c r="AA5296" s="214">
        <v>0.12381422206728794</v>
      </c>
      <c r="AB5296" s="215" t="s">
        <v>7212</v>
      </c>
      <c r="AC5296" s="216" t="s">
        <v>3232</v>
      </c>
    </row>
    <row r="5297" spans="1:29" x14ac:dyDescent="0.3">
      <c r="A5297" s="203" t="s">
        <v>3966</v>
      </c>
      <c r="B5297" s="204">
        <v>4</v>
      </c>
      <c r="C5297" s="205" t="s">
        <v>1476</v>
      </c>
      <c r="D5297" s="205" t="s">
        <v>135</v>
      </c>
      <c r="E5297" s="203" t="s">
        <v>2722</v>
      </c>
      <c r="F5297" s="206" t="s">
        <v>6591</v>
      </c>
      <c r="G5297" s="205" t="s">
        <v>7209</v>
      </c>
      <c r="H5297" s="207">
        <v>43987</v>
      </c>
      <c r="I5297" s="207">
        <v>45793</v>
      </c>
      <c r="J5297" s="208" t="s">
        <v>6174</v>
      </c>
      <c r="K5297" s="209"/>
      <c r="L5297" s="210" t="s">
        <v>6593</v>
      </c>
      <c r="M5297" s="211">
        <v>0</v>
      </c>
      <c r="N5297" s="212">
        <v>7700.16</v>
      </c>
      <c r="O5297" s="209" t="s">
        <v>7221</v>
      </c>
      <c r="P5297" s="207">
        <v>45793</v>
      </c>
      <c r="Q5297" s="209" t="s">
        <v>7222</v>
      </c>
      <c r="R5297" s="212">
        <v>7700.16</v>
      </c>
      <c r="S5297" s="210" t="s">
        <v>5858</v>
      </c>
      <c r="T5297" s="210"/>
      <c r="U5297" s="208" t="s">
        <v>10</v>
      </c>
      <c r="V5297" s="208" t="s">
        <v>11</v>
      </c>
      <c r="W5297" s="208" t="s">
        <v>12</v>
      </c>
      <c r="X5297" s="208" t="s">
        <v>13</v>
      </c>
      <c r="Y5297" s="213">
        <v>5600</v>
      </c>
      <c r="Z5297" s="213">
        <v>9201101</v>
      </c>
      <c r="AA5297" s="214">
        <v>0.12381422206728794</v>
      </c>
      <c r="AB5297" s="215" t="s">
        <v>7212</v>
      </c>
      <c r="AC5297" s="216" t="s">
        <v>3232</v>
      </c>
    </row>
    <row r="5298" spans="1:29" x14ac:dyDescent="0.3">
      <c r="A5298" s="203" t="s">
        <v>3966</v>
      </c>
      <c r="B5298" s="204">
        <v>4</v>
      </c>
      <c r="C5298" s="205" t="s">
        <v>1476</v>
      </c>
      <c r="D5298" s="205" t="s">
        <v>135</v>
      </c>
      <c r="E5298" s="203" t="s">
        <v>2722</v>
      </c>
      <c r="F5298" s="206" t="s">
        <v>6591</v>
      </c>
      <c r="G5298" s="205" t="s">
        <v>7209</v>
      </c>
      <c r="H5298" s="207">
        <v>43987</v>
      </c>
      <c r="I5298" s="207">
        <v>45835</v>
      </c>
      <c r="J5298" s="208" t="s">
        <v>6174</v>
      </c>
      <c r="K5298" s="209" t="s">
        <v>6592</v>
      </c>
      <c r="L5298" s="210" t="s">
        <v>6593</v>
      </c>
      <c r="M5298" s="211">
        <v>0</v>
      </c>
      <c r="N5298" s="212">
        <v>7700.16</v>
      </c>
      <c r="O5298" s="209" t="s">
        <v>7223</v>
      </c>
      <c r="P5298" s="207">
        <v>45835</v>
      </c>
      <c r="Q5298" s="209" t="s">
        <v>7224</v>
      </c>
      <c r="R5298" s="212">
        <v>7700.16</v>
      </c>
      <c r="S5298" s="210" t="s">
        <v>5858</v>
      </c>
      <c r="T5298" s="210"/>
      <c r="U5298" s="208" t="s">
        <v>10</v>
      </c>
      <c r="V5298" s="208" t="s">
        <v>11</v>
      </c>
      <c r="W5298" s="208" t="s">
        <v>12</v>
      </c>
      <c r="X5298" s="208" t="s">
        <v>13</v>
      </c>
      <c r="Y5298" s="213">
        <v>5600</v>
      </c>
      <c r="Z5298" s="213">
        <v>9201101</v>
      </c>
      <c r="AA5298" s="214">
        <v>0.12381422206728794</v>
      </c>
      <c r="AB5298" s="215" t="s">
        <v>7212</v>
      </c>
      <c r="AC5298" s="216" t="s">
        <v>3232</v>
      </c>
    </row>
    <row r="5299" spans="1:29" x14ac:dyDescent="0.3">
      <c r="A5299" s="203" t="s">
        <v>3966</v>
      </c>
      <c r="B5299" s="204">
        <v>4</v>
      </c>
      <c r="C5299" s="205" t="s">
        <v>1476</v>
      </c>
      <c r="D5299" s="205" t="s">
        <v>135</v>
      </c>
      <c r="E5299" s="203" t="s">
        <v>2722</v>
      </c>
      <c r="F5299" s="206" t="s">
        <v>6591</v>
      </c>
      <c r="G5299" s="205" t="s">
        <v>7209</v>
      </c>
      <c r="H5299" s="207">
        <v>45811</v>
      </c>
      <c r="I5299" s="207">
        <v>45852</v>
      </c>
      <c r="J5299" s="208" t="s">
        <v>6174</v>
      </c>
      <c r="K5299" s="209"/>
      <c r="L5299" s="210" t="s">
        <v>7226</v>
      </c>
      <c r="M5299" s="211">
        <v>0</v>
      </c>
      <c r="N5299" s="212">
        <v>7700.16</v>
      </c>
      <c r="O5299" s="209" t="s">
        <v>7665</v>
      </c>
      <c r="P5299" s="207">
        <v>45852</v>
      </c>
      <c r="Q5299" s="209" t="s">
        <v>7666</v>
      </c>
      <c r="R5299" s="212">
        <v>7700.16</v>
      </c>
      <c r="S5299" s="210" t="s">
        <v>5858</v>
      </c>
      <c r="T5299" s="210"/>
      <c r="U5299" s="208" t="s">
        <v>10</v>
      </c>
      <c r="V5299" s="208" t="s">
        <v>11</v>
      </c>
      <c r="W5299" s="208" t="s">
        <v>12</v>
      </c>
      <c r="X5299" s="208" t="s">
        <v>13</v>
      </c>
      <c r="Y5299" s="213">
        <v>5600</v>
      </c>
      <c r="Z5299" s="213">
        <v>9201101</v>
      </c>
      <c r="AA5299" s="214">
        <v>7.7001600000000003E-2</v>
      </c>
      <c r="AB5299" s="215" t="s">
        <v>7227</v>
      </c>
      <c r="AC5299" s="216" t="s">
        <v>3232</v>
      </c>
    </row>
    <row r="5300" spans="1:29" x14ac:dyDescent="0.3">
      <c r="A5300" s="203" t="s">
        <v>3731</v>
      </c>
      <c r="B5300" s="204">
        <v>3</v>
      </c>
      <c r="C5300" s="205" t="s">
        <v>1476</v>
      </c>
      <c r="D5300" s="205" t="s">
        <v>436</v>
      </c>
      <c r="E5300" s="203" t="s">
        <v>2722</v>
      </c>
      <c r="F5300" s="206" t="s">
        <v>6591</v>
      </c>
      <c r="G5300" s="205" t="s">
        <v>7209</v>
      </c>
      <c r="H5300" s="207">
        <v>45811</v>
      </c>
      <c r="I5300" s="207">
        <v>45895</v>
      </c>
      <c r="J5300" s="208" t="s">
        <v>6707</v>
      </c>
      <c r="K5300" s="209"/>
      <c r="L5300" s="210" t="s">
        <v>7226</v>
      </c>
      <c r="M5300" s="211">
        <v>0</v>
      </c>
      <c r="N5300" s="212">
        <v>7700.16</v>
      </c>
      <c r="O5300" s="209" t="s">
        <v>7667</v>
      </c>
      <c r="P5300" s="207">
        <v>45895</v>
      </c>
      <c r="Q5300" s="209" t="s">
        <v>7668</v>
      </c>
      <c r="R5300" s="212">
        <v>7700.16</v>
      </c>
      <c r="S5300" s="210" t="s">
        <v>5859</v>
      </c>
      <c r="T5300" s="210"/>
      <c r="U5300" s="208" t="s">
        <v>10</v>
      </c>
      <c r="V5300" s="208" t="s">
        <v>11</v>
      </c>
      <c r="W5300" s="208" t="s">
        <v>12</v>
      </c>
      <c r="X5300" s="208" t="s">
        <v>13</v>
      </c>
      <c r="Y5300" s="213">
        <v>5600</v>
      </c>
      <c r="Z5300" s="213">
        <v>9131101</v>
      </c>
      <c r="AA5300" s="214">
        <v>7.7001600000000003E-2</v>
      </c>
      <c r="AB5300" s="215" t="s">
        <v>7227</v>
      </c>
      <c r="AC5300" s="216" t="s">
        <v>3202</v>
      </c>
    </row>
    <row r="5301" spans="1:29" x14ac:dyDescent="0.3">
      <c r="A5301" s="203" t="s">
        <v>3731</v>
      </c>
      <c r="B5301" s="204">
        <v>3</v>
      </c>
      <c r="C5301" s="205" t="s">
        <v>1476</v>
      </c>
      <c r="D5301" s="205" t="s">
        <v>436</v>
      </c>
      <c r="E5301" s="203" t="s">
        <v>2722</v>
      </c>
      <c r="F5301" s="206" t="s">
        <v>6591</v>
      </c>
      <c r="G5301" s="205" t="s">
        <v>7209</v>
      </c>
      <c r="H5301" s="207">
        <v>45811</v>
      </c>
      <c r="I5301" s="207">
        <v>45895</v>
      </c>
      <c r="J5301" s="208" t="s">
        <v>6707</v>
      </c>
      <c r="K5301" s="209"/>
      <c r="L5301" s="210" t="s">
        <v>7226</v>
      </c>
      <c r="M5301" s="211">
        <v>0</v>
      </c>
      <c r="N5301" s="212">
        <v>5400.32</v>
      </c>
      <c r="O5301" s="209" t="s">
        <v>7669</v>
      </c>
      <c r="P5301" s="207">
        <v>45895</v>
      </c>
      <c r="Q5301" s="209" t="s">
        <v>7668</v>
      </c>
      <c r="R5301" s="212">
        <v>5400.32</v>
      </c>
      <c r="S5301" s="210" t="s">
        <v>5859</v>
      </c>
      <c r="T5301" s="210"/>
      <c r="U5301" s="208" t="s">
        <v>10</v>
      </c>
      <c r="V5301" s="208" t="s">
        <v>11</v>
      </c>
      <c r="W5301" s="208" t="s">
        <v>12</v>
      </c>
      <c r="X5301" s="208" t="s">
        <v>13</v>
      </c>
      <c r="Y5301" s="213">
        <v>5600</v>
      </c>
      <c r="Z5301" s="213">
        <v>9131101</v>
      </c>
      <c r="AA5301" s="214">
        <v>5.4003199999999994E-2</v>
      </c>
      <c r="AB5301" s="215" t="s">
        <v>7228</v>
      </c>
      <c r="AC5301" s="216" t="s">
        <v>3202</v>
      </c>
    </row>
    <row r="5302" spans="1:29" x14ac:dyDescent="0.3">
      <c r="A5302" s="203" t="s">
        <v>3731</v>
      </c>
      <c r="B5302" s="204">
        <v>3</v>
      </c>
      <c r="C5302" s="205" t="s">
        <v>1476</v>
      </c>
      <c r="D5302" s="205" t="s">
        <v>436</v>
      </c>
      <c r="E5302" s="203" t="s">
        <v>2722</v>
      </c>
      <c r="F5302" s="206" t="s">
        <v>6591</v>
      </c>
      <c r="G5302" s="205" t="s">
        <v>7209</v>
      </c>
      <c r="H5302" s="207">
        <v>45811</v>
      </c>
      <c r="I5302" s="207">
        <v>45917</v>
      </c>
      <c r="J5302" s="208" t="s">
        <v>6707</v>
      </c>
      <c r="K5302" s="209"/>
      <c r="L5302" s="210" t="s">
        <v>7226</v>
      </c>
      <c r="M5302" s="211">
        <v>0</v>
      </c>
      <c r="N5302" s="212">
        <v>2299.84</v>
      </c>
      <c r="O5302" s="209" t="s">
        <v>7669</v>
      </c>
      <c r="P5302" s="207">
        <v>45917</v>
      </c>
      <c r="Q5302" s="209" t="s">
        <v>7670</v>
      </c>
      <c r="R5302" s="212">
        <v>2299.84</v>
      </c>
      <c r="S5302" s="210" t="s">
        <v>5859</v>
      </c>
      <c r="T5302" s="210"/>
      <c r="U5302" s="208" t="s">
        <v>10</v>
      </c>
      <c r="V5302" s="208" t="s">
        <v>11</v>
      </c>
      <c r="W5302" s="208" t="s">
        <v>12</v>
      </c>
      <c r="X5302" s="208" t="s">
        <v>13</v>
      </c>
      <c r="Y5302" s="213">
        <v>5600</v>
      </c>
      <c r="Z5302" s="213">
        <v>9131101</v>
      </c>
      <c r="AA5302" s="214">
        <v>2.2998400000000002E-2</v>
      </c>
      <c r="AB5302" s="215" t="s">
        <v>8156</v>
      </c>
      <c r="AC5302" s="216" t="s">
        <v>3202</v>
      </c>
    </row>
    <row r="5303" spans="1:29" x14ac:dyDescent="0.3">
      <c r="A5303" s="203" t="s">
        <v>3731</v>
      </c>
      <c r="B5303" s="204">
        <v>3</v>
      </c>
      <c r="C5303" s="205" t="s">
        <v>1476</v>
      </c>
      <c r="D5303" s="205" t="s">
        <v>436</v>
      </c>
      <c r="E5303" s="203" t="s">
        <v>2722</v>
      </c>
      <c r="F5303" s="206" t="s">
        <v>6591</v>
      </c>
      <c r="G5303" s="205" t="s">
        <v>7209</v>
      </c>
      <c r="H5303" s="207">
        <v>45811</v>
      </c>
      <c r="I5303" s="207">
        <v>45957</v>
      </c>
      <c r="J5303" s="208" t="s">
        <v>6707</v>
      </c>
      <c r="K5303" s="209"/>
      <c r="L5303" s="210" t="s">
        <v>7226</v>
      </c>
      <c r="M5303" s="211">
        <v>0</v>
      </c>
      <c r="N5303" s="212">
        <v>9410.16</v>
      </c>
      <c r="O5303" s="209" t="s">
        <v>7831</v>
      </c>
      <c r="P5303" s="207">
        <v>45957</v>
      </c>
      <c r="Q5303" s="209" t="s">
        <v>7832</v>
      </c>
      <c r="R5303" s="212">
        <v>9410.16</v>
      </c>
      <c r="S5303" s="210" t="s">
        <v>5859</v>
      </c>
      <c r="T5303" s="210"/>
      <c r="U5303" s="208" t="s">
        <v>10</v>
      </c>
      <c r="V5303" s="208" t="s">
        <v>11</v>
      </c>
      <c r="W5303" s="208" t="s">
        <v>12</v>
      </c>
      <c r="X5303" s="208" t="s">
        <v>13</v>
      </c>
      <c r="Y5303" s="213">
        <v>5600</v>
      </c>
      <c r="Z5303" s="213">
        <v>9131101</v>
      </c>
      <c r="AA5303" s="214">
        <v>9.4101599999999994E-2</v>
      </c>
      <c r="AB5303" s="215" t="s">
        <v>7228</v>
      </c>
      <c r="AC5303" s="216" t="s">
        <v>3202</v>
      </c>
    </row>
    <row r="5304" spans="1:29" x14ac:dyDescent="0.3">
      <c r="A5304" s="203" t="s">
        <v>3731</v>
      </c>
      <c r="B5304" s="204">
        <v>3</v>
      </c>
      <c r="C5304" s="205" t="s">
        <v>1476</v>
      </c>
      <c r="D5304" s="205" t="s">
        <v>436</v>
      </c>
      <c r="E5304" s="203" t="s">
        <v>2722</v>
      </c>
      <c r="F5304" s="206" t="s">
        <v>6591</v>
      </c>
      <c r="G5304" s="205" t="s">
        <v>7209</v>
      </c>
      <c r="H5304" s="207">
        <v>45811</v>
      </c>
      <c r="I5304" s="207">
        <v>45968</v>
      </c>
      <c r="J5304" s="208" t="s">
        <v>6707</v>
      </c>
      <c r="K5304" s="209"/>
      <c r="L5304" s="210" t="s">
        <v>7226</v>
      </c>
      <c r="M5304" s="211">
        <v>0</v>
      </c>
      <c r="N5304" s="212">
        <v>9410.16</v>
      </c>
      <c r="O5304" s="209" t="s">
        <v>7833</v>
      </c>
      <c r="P5304" s="207">
        <v>45968</v>
      </c>
      <c r="Q5304" s="209" t="s">
        <v>7834</v>
      </c>
      <c r="R5304" s="212">
        <v>9410.16</v>
      </c>
      <c r="S5304" s="210" t="s">
        <v>5859</v>
      </c>
      <c r="T5304" s="210"/>
      <c r="U5304" s="208" t="s">
        <v>10</v>
      </c>
      <c r="V5304" s="208" t="s">
        <v>11</v>
      </c>
      <c r="W5304" s="208" t="s">
        <v>12</v>
      </c>
      <c r="X5304" s="208" t="s">
        <v>13</v>
      </c>
      <c r="Y5304" s="213">
        <v>5600</v>
      </c>
      <c r="Z5304" s="213">
        <v>9131101</v>
      </c>
      <c r="AA5304" s="214">
        <v>9.4101599999999994E-2</v>
      </c>
      <c r="AB5304" s="215" t="s">
        <v>7228</v>
      </c>
      <c r="AC5304" s="216" t="s">
        <v>3202</v>
      </c>
    </row>
    <row r="5305" spans="1:29" x14ac:dyDescent="0.3">
      <c r="A5305" s="203" t="s">
        <v>3731</v>
      </c>
      <c r="B5305" s="204">
        <v>3</v>
      </c>
      <c r="C5305" s="205" t="s">
        <v>1476</v>
      </c>
      <c r="D5305" s="205" t="s">
        <v>436</v>
      </c>
      <c r="E5305" s="203" t="s">
        <v>2722</v>
      </c>
      <c r="F5305" s="206" t="s">
        <v>6591</v>
      </c>
      <c r="G5305" s="205" t="s">
        <v>7209</v>
      </c>
      <c r="H5305" s="207">
        <v>45811</v>
      </c>
      <c r="I5305" s="207">
        <v>46003</v>
      </c>
      <c r="J5305" s="208" t="s">
        <v>6707</v>
      </c>
      <c r="K5305" s="209"/>
      <c r="L5305" s="210" t="s">
        <v>7226</v>
      </c>
      <c r="M5305" s="211">
        <v>0</v>
      </c>
      <c r="N5305" s="212">
        <v>9410.16</v>
      </c>
      <c r="O5305" s="209" t="s">
        <v>8157</v>
      </c>
      <c r="P5305" s="207">
        <v>46003</v>
      </c>
      <c r="Q5305" s="209" t="s">
        <v>8158</v>
      </c>
      <c r="R5305" s="212">
        <v>9410.16</v>
      </c>
      <c r="S5305" s="210" t="s">
        <v>5859</v>
      </c>
      <c r="T5305" s="210"/>
      <c r="U5305" s="208" t="s">
        <v>10</v>
      </c>
      <c r="V5305" s="208" t="s">
        <v>11</v>
      </c>
      <c r="W5305" s="208" t="s">
        <v>12</v>
      </c>
      <c r="X5305" s="208" t="s">
        <v>13</v>
      </c>
      <c r="Y5305" s="213">
        <v>5600</v>
      </c>
      <c r="Z5305" s="213">
        <v>9131101</v>
      </c>
      <c r="AA5305" s="214">
        <v>9.4101599999999994E-2</v>
      </c>
      <c r="AB5305" s="215" t="s">
        <v>7228</v>
      </c>
      <c r="AC5305" s="216" t="s">
        <v>3202</v>
      </c>
    </row>
    <row r="5306" spans="1:29" x14ac:dyDescent="0.3">
      <c r="A5306" s="203" t="s">
        <v>3731</v>
      </c>
      <c r="B5306" s="204">
        <v>3</v>
      </c>
      <c r="C5306" s="205" t="s">
        <v>1476</v>
      </c>
      <c r="D5306" s="205" t="s">
        <v>436</v>
      </c>
      <c r="E5306" s="203" t="s">
        <v>2722</v>
      </c>
      <c r="F5306" s="206" t="s">
        <v>6591</v>
      </c>
      <c r="G5306" s="205" t="s">
        <v>7209</v>
      </c>
      <c r="H5306" s="207">
        <v>45811</v>
      </c>
      <c r="I5306" s="207">
        <v>46027</v>
      </c>
      <c r="J5306" s="208" t="s">
        <v>6707</v>
      </c>
      <c r="K5306" s="209"/>
      <c r="L5306" s="210" t="s">
        <v>7226</v>
      </c>
      <c r="M5306" s="211">
        <v>0</v>
      </c>
      <c r="N5306" s="212">
        <v>9410.16</v>
      </c>
      <c r="O5306" s="209" t="s">
        <v>8159</v>
      </c>
      <c r="P5306" s="207">
        <v>46027</v>
      </c>
      <c r="Q5306" s="209" t="s">
        <v>8160</v>
      </c>
      <c r="R5306" s="212">
        <v>9410.16</v>
      </c>
      <c r="S5306" s="210" t="s">
        <v>5859</v>
      </c>
      <c r="T5306" s="210"/>
      <c r="U5306" s="208" t="s">
        <v>10</v>
      </c>
      <c r="V5306" s="208" t="s">
        <v>11</v>
      </c>
      <c r="W5306" s="208" t="s">
        <v>12</v>
      </c>
      <c r="X5306" s="208" t="s">
        <v>13</v>
      </c>
      <c r="Y5306" s="213">
        <v>5600</v>
      </c>
      <c r="Z5306" s="213">
        <v>9131101</v>
      </c>
      <c r="AA5306" s="214">
        <v>9.4101599999999994E-2</v>
      </c>
      <c r="AB5306" s="215" t="s">
        <v>7228</v>
      </c>
      <c r="AC5306" s="216" t="s">
        <v>3202</v>
      </c>
    </row>
    <row r="5307" spans="1:29" x14ac:dyDescent="0.3">
      <c r="A5307" s="203" t="s">
        <v>3731</v>
      </c>
      <c r="B5307" s="204">
        <v>3</v>
      </c>
      <c r="C5307" s="205" t="s">
        <v>1476</v>
      </c>
      <c r="D5307" s="205" t="s">
        <v>436</v>
      </c>
      <c r="E5307" s="203" t="s">
        <v>2722</v>
      </c>
      <c r="F5307" s="206" t="s">
        <v>6591</v>
      </c>
      <c r="G5307" s="205" t="s">
        <v>7209</v>
      </c>
      <c r="H5307" s="207">
        <v>45811</v>
      </c>
      <c r="I5307" s="207">
        <v>46027</v>
      </c>
      <c r="J5307" s="208" t="s">
        <v>6707</v>
      </c>
      <c r="K5307" s="209"/>
      <c r="L5307" s="210" t="s">
        <v>7226</v>
      </c>
      <c r="M5307" s="211">
        <v>0</v>
      </c>
      <c r="N5307" s="212">
        <v>9410.16</v>
      </c>
      <c r="O5307" s="209" t="s">
        <v>8161</v>
      </c>
      <c r="P5307" s="207">
        <v>46027</v>
      </c>
      <c r="Q5307" s="209" t="s">
        <v>8160</v>
      </c>
      <c r="R5307" s="212">
        <v>9410.16</v>
      </c>
      <c r="S5307" s="210" t="s">
        <v>5859</v>
      </c>
      <c r="T5307" s="210"/>
      <c r="U5307" s="208" t="s">
        <v>10</v>
      </c>
      <c r="V5307" s="208" t="s">
        <v>11</v>
      </c>
      <c r="W5307" s="208" t="s">
        <v>12</v>
      </c>
      <c r="X5307" s="208" t="s">
        <v>13</v>
      </c>
      <c r="Y5307" s="213">
        <v>5600</v>
      </c>
      <c r="Z5307" s="213">
        <v>9131101</v>
      </c>
      <c r="AA5307" s="214">
        <v>9.4101599999999994E-2</v>
      </c>
      <c r="AB5307" s="215" t="s">
        <v>7228</v>
      </c>
      <c r="AC5307" s="216" t="s">
        <v>3202</v>
      </c>
    </row>
    <row r="5308" spans="1:29" x14ac:dyDescent="0.3">
      <c r="A5308" s="203" t="s">
        <v>3731</v>
      </c>
      <c r="B5308" s="204">
        <v>3</v>
      </c>
      <c r="C5308" s="205" t="s">
        <v>1476</v>
      </c>
      <c r="D5308" s="205" t="s">
        <v>436</v>
      </c>
      <c r="E5308" s="203" t="s">
        <v>2722</v>
      </c>
      <c r="F5308" s="206" t="s">
        <v>6591</v>
      </c>
      <c r="G5308" s="205" t="s">
        <v>7209</v>
      </c>
      <c r="H5308" s="207">
        <v>45811</v>
      </c>
      <c r="I5308" s="207">
        <v>46129</v>
      </c>
      <c r="J5308" s="208" t="s">
        <v>6707</v>
      </c>
      <c r="K5308" s="209"/>
      <c r="L5308" s="210" t="s">
        <v>7226</v>
      </c>
      <c r="M5308" s="211">
        <v>0</v>
      </c>
      <c r="N5308" s="212">
        <v>7674.96</v>
      </c>
      <c r="O5308" s="209" t="s">
        <v>8162</v>
      </c>
      <c r="P5308" s="207">
        <v>46129</v>
      </c>
      <c r="Q5308" s="209" t="s">
        <v>8163</v>
      </c>
      <c r="R5308" s="212">
        <v>7674.96</v>
      </c>
      <c r="S5308" s="210" t="s">
        <v>5859</v>
      </c>
      <c r="T5308" s="210"/>
      <c r="U5308" s="208" t="s">
        <v>10</v>
      </c>
      <c r="V5308" s="208" t="s">
        <v>11</v>
      </c>
      <c r="W5308" s="208" t="s">
        <v>12</v>
      </c>
      <c r="X5308" s="208" t="s">
        <v>13</v>
      </c>
      <c r="Y5308" s="213">
        <v>5600</v>
      </c>
      <c r="Z5308" s="213">
        <v>9131101</v>
      </c>
      <c r="AA5308" s="214">
        <v>7.6749600000000001E-2</v>
      </c>
      <c r="AB5308" s="215" t="s">
        <v>7228</v>
      </c>
      <c r="AC5308" s="216" t="s">
        <v>3202</v>
      </c>
    </row>
    <row r="5309" spans="1:29" x14ac:dyDescent="0.3">
      <c r="A5309" s="203" t="s">
        <v>3731</v>
      </c>
      <c r="B5309" s="204">
        <v>3</v>
      </c>
      <c r="C5309" s="205" t="s">
        <v>1476</v>
      </c>
      <c r="D5309" s="205" t="s">
        <v>436</v>
      </c>
      <c r="E5309" s="203" t="s">
        <v>2722</v>
      </c>
      <c r="F5309" s="206" t="s">
        <v>6591</v>
      </c>
      <c r="G5309" s="205" t="s">
        <v>7209</v>
      </c>
      <c r="H5309" s="207">
        <v>45811</v>
      </c>
      <c r="I5309" s="207">
        <v>46730</v>
      </c>
      <c r="J5309" s="208" t="s">
        <v>6707</v>
      </c>
      <c r="K5309" s="209" t="s">
        <v>7225</v>
      </c>
      <c r="L5309" s="210" t="s">
        <v>7226</v>
      </c>
      <c r="M5309" s="211">
        <v>22173.75999999998</v>
      </c>
      <c r="N5309" s="212">
        <v>22173.75999999998</v>
      </c>
      <c r="O5309" s="209"/>
      <c r="P5309" s="207"/>
      <c r="Q5309" s="209"/>
      <c r="R5309" s="212">
        <v>0</v>
      </c>
      <c r="S5309" s="210" t="s">
        <v>5859</v>
      </c>
      <c r="T5309" s="210"/>
      <c r="U5309" s="208" t="s">
        <v>10</v>
      </c>
      <c r="V5309" s="208" t="s">
        <v>11</v>
      </c>
      <c r="W5309" s="208" t="s">
        <v>12</v>
      </c>
      <c r="X5309" s="208" t="s">
        <v>13</v>
      </c>
      <c r="Y5309" s="213">
        <v>5600</v>
      </c>
      <c r="Z5309" s="213">
        <v>9131101</v>
      </c>
      <c r="AA5309" s="214">
        <v>0</v>
      </c>
      <c r="AB5309" s="215" t="s">
        <v>7228</v>
      </c>
      <c r="AC5309" s="216" t="s">
        <v>3202</v>
      </c>
    </row>
    <row r="5310" spans="1:29" x14ac:dyDescent="0.3">
      <c r="A5310" s="203" t="s">
        <v>3731</v>
      </c>
      <c r="B5310" s="204">
        <v>3</v>
      </c>
      <c r="C5310" s="205" t="s">
        <v>1476</v>
      </c>
      <c r="D5310" s="205" t="s">
        <v>436</v>
      </c>
      <c r="E5310" s="203" t="s">
        <v>2722</v>
      </c>
      <c r="F5310" s="206" t="s">
        <v>2594</v>
      </c>
      <c r="G5310" s="205" t="s">
        <v>5941</v>
      </c>
      <c r="H5310" s="207">
        <v>43987</v>
      </c>
      <c r="I5310" s="207">
        <v>45628</v>
      </c>
      <c r="J5310" s="208" t="s">
        <v>6174</v>
      </c>
      <c r="K5310" s="209"/>
      <c r="L5310" s="210" t="s">
        <v>6594</v>
      </c>
      <c r="M5310" s="211">
        <v>0</v>
      </c>
      <c r="N5310" s="212">
        <v>800</v>
      </c>
      <c r="O5310" s="209" t="s">
        <v>6595</v>
      </c>
      <c r="P5310" s="207">
        <v>45628</v>
      </c>
      <c r="Q5310" s="209" t="s">
        <v>6507</v>
      </c>
      <c r="R5310" s="212">
        <v>800</v>
      </c>
      <c r="S5310" s="210" t="s">
        <v>5859</v>
      </c>
      <c r="T5310" s="210"/>
      <c r="U5310" s="208" t="s">
        <v>10</v>
      </c>
      <c r="V5310" s="208" t="s">
        <v>11</v>
      </c>
      <c r="W5310" s="208" t="s">
        <v>12</v>
      </c>
      <c r="X5310" s="208" t="s">
        <v>13</v>
      </c>
      <c r="Y5310" s="213">
        <v>5600</v>
      </c>
      <c r="Z5310" s="213">
        <v>9131101</v>
      </c>
      <c r="AA5310" s="214">
        <v>0.11069600110696001</v>
      </c>
      <c r="AB5310" s="215" t="s">
        <v>6596</v>
      </c>
      <c r="AC5310" s="216" t="s">
        <v>3202</v>
      </c>
    </row>
    <row r="5311" spans="1:29" x14ac:dyDescent="0.3">
      <c r="A5311" s="203" t="s">
        <v>3731</v>
      </c>
      <c r="B5311" s="204">
        <v>3</v>
      </c>
      <c r="C5311" s="205" t="s">
        <v>1476</v>
      </c>
      <c r="D5311" s="205" t="s">
        <v>436</v>
      </c>
      <c r="E5311" s="203" t="s">
        <v>2722</v>
      </c>
      <c r="F5311" s="206" t="s">
        <v>2594</v>
      </c>
      <c r="G5311" s="205" t="s">
        <v>5941</v>
      </c>
      <c r="H5311" s="207">
        <v>43987</v>
      </c>
      <c r="I5311" s="207">
        <v>45666</v>
      </c>
      <c r="J5311" s="208" t="s">
        <v>6174</v>
      </c>
      <c r="K5311" s="209"/>
      <c r="L5311" s="210" t="s">
        <v>6594</v>
      </c>
      <c r="M5311" s="211">
        <v>0</v>
      </c>
      <c r="N5311" s="212">
        <v>197.1</v>
      </c>
      <c r="O5311" s="209" t="s">
        <v>7229</v>
      </c>
      <c r="P5311" s="207">
        <v>45666</v>
      </c>
      <c r="Q5311" s="209" t="s">
        <v>7014</v>
      </c>
      <c r="R5311" s="212">
        <v>197.1</v>
      </c>
      <c r="S5311" s="210" t="s">
        <v>5859</v>
      </c>
      <c r="T5311" s="210"/>
      <c r="U5311" s="208" t="s">
        <v>10</v>
      </c>
      <c r="V5311" s="208" t="s">
        <v>11</v>
      </c>
      <c r="W5311" s="208" t="s">
        <v>12</v>
      </c>
      <c r="X5311" s="208" t="s">
        <v>13</v>
      </c>
      <c r="Y5311" s="213">
        <v>5600</v>
      </c>
      <c r="Z5311" s="213">
        <v>9131101</v>
      </c>
      <c r="AA5311" s="214">
        <v>2.7272727272727271E-2</v>
      </c>
      <c r="AB5311" s="215" t="s">
        <v>6596</v>
      </c>
      <c r="AC5311" s="216" t="s">
        <v>3202</v>
      </c>
    </row>
    <row r="5312" spans="1:29" x14ac:dyDescent="0.3">
      <c r="A5312" s="203" t="s">
        <v>3731</v>
      </c>
      <c r="B5312" s="204">
        <v>3</v>
      </c>
      <c r="C5312" s="205" t="s">
        <v>1476</v>
      </c>
      <c r="D5312" s="205" t="s">
        <v>436</v>
      </c>
      <c r="E5312" s="203" t="s">
        <v>2722</v>
      </c>
      <c r="F5312" s="206" t="s">
        <v>2594</v>
      </c>
      <c r="G5312" s="205" t="s">
        <v>5941</v>
      </c>
      <c r="H5312" s="207">
        <v>43987</v>
      </c>
      <c r="I5312" s="207">
        <v>45673</v>
      </c>
      <c r="J5312" s="208" t="s">
        <v>6174</v>
      </c>
      <c r="K5312" s="209"/>
      <c r="L5312" s="210" t="s">
        <v>6594</v>
      </c>
      <c r="M5312" s="211">
        <v>0</v>
      </c>
      <c r="N5312" s="212">
        <v>273.76</v>
      </c>
      <c r="O5312" s="209" t="s">
        <v>7230</v>
      </c>
      <c r="P5312" s="207">
        <v>45673</v>
      </c>
      <c r="Q5312" s="209" t="s">
        <v>6996</v>
      </c>
      <c r="R5312" s="212">
        <v>273.76</v>
      </c>
      <c r="S5312" s="210" t="s">
        <v>5859</v>
      </c>
      <c r="T5312" s="210"/>
      <c r="U5312" s="208" t="s">
        <v>10</v>
      </c>
      <c r="V5312" s="208" t="s">
        <v>11</v>
      </c>
      <c r="W5312" s="208" t="s">
        <v>12</v>
      </c>
      <c r="X5312" s="208" t="s">
        <v>13</v>
      </c>
      <c r="Y5312" s="213">
        <v>5600</v>
      </c>
      <c r="Z5312" s="213">
        <v>9131101</v>
      </c>
      <c r="AA5312" s="214">
        <v>3.7880171578801712E-2</v>
      </c>
      <c r="AB5312" s="215" t="s">
        <v>6596</v>
      </c>
      <c r="AC5312" s="216" t="s">
        <v>3202</v>
      </c>
    </row>
    <row r="5313" spans="1:29" x14ac:dyDescent="0.3">
      <c r="A5313" s="203" t="s">
        <v>3731</v>
      </c>
      <c r="B5313" s="204">
        <v>3</v>
      </c>
      <c r="C5313" s="205" t="s">
        <v>1476</v>
      </c>
      <c r="D5313" s="205" t="s">
        <v>436</v>
      </c>
      <c r="E5313" s="203" t="s">
        <v>2722</v>
      </c>
      <c r="F5313" s="206" t="s">
        <v>2594</v>
      </c>
      <c r="G5313" s="205" t="s">
        <v>5941</v>
      </c>
      <c r="H5313" s="207">
        <v>43987</v>
      </c>
      <c r="I5313" s="207">
        <v>45685</v>
      </c>
      <c r="J5313" s="208" t="s">
        <v>6174</v>
      </c>
      <c r="K5313" s="209"/>
      <c r="L5313" s="210" t="s">
        <v>6594</v>
      </c>
      <c r="M5313" s="211">
        <v>0</v>
      </c>
      <c r="N5313" s="212">
        <v>197.1</v>
      </c>
      <c r="O5313" s="209" t="s">
        <v>7231</v>
      </c>
      <c r="P5313" s="207">
        <v>45685</v>
      </c>
      <c r="Q5313" s="209" t="s">
        <v>6993</v>
      </c>
      <c r="R5313" s="212">
        <v>197.1</v>
      </c>
      <c r="S5313" s="210" t="s">
        <v>5859</v>
      </c>
      <c r="T5313" s="210"/>
      <c r="U5313" s="208" t="s">
        <v>10</v>
      </c>
      <c r="V5313" s="208" t="s">
        <v>11</v>
      </c>
      <c r="W5313" s="208" t="s">
        <v>12</v>
      </c>
      <c r="X5313" s="208" t="s">
        <v>13</v>
      </c>
      <c r="Y5313" s="213">
        <v>5600</v>
      </c>
      <c r="Z5313" s="213">
        <v>9131101</v>
      </c>
      <c r="AA5313" s="214">
        <v>2.7272727272727271E-2</v>
      </c>
      <c r="AB5313" s="215" t="s">
        <v>6596</v>
      </c>
      <c r="AC5313" s="216" t="s">
        <v>3202</v>
      </c>
    </row>
    <row r="5314" spans="1:29" x14ac:dyDescent="0.3">
      <c r="A5314" s="203" t="s">
        <v>3731</v>
      </c>
      <c r="B5314" s="204">
        <v>3</v>
      </c>
      <c r="C5314" s="205" t="s">
        <v>1476</v>
      </c>
      <c r="D5314" s="205" t="s">
        <v>436</v>
      </c>
      <c r="E5314" s="203" t="s">
        <v>2722</v>
      </c>
      <c r="F5314" s="206" t="s">
        <v>2594</v>
      </c>
      <c r="G5314" s="205" t="s">
        <v>5941</v>
      </c>
      <c r="H5314" s="207">
        <v>43987</v>
      </c>
      <c r="I5314" s="207">
        <v>45685</v>
      </c>
      <c r="J5314" s="208" t="s">
        <v>6174</v>
      </c>
      <c r="K5314" s="209"/>
      <c r="L5314" s="210" t="s">
        <v>6594</v>
      </c>
      <c r="M5314" s="211">
        <v>0</v>
      </c>
      <c r="N5314" s="212">
        <v>273.76</v>
      </c>
      <c r="O5314" s="209" t="s">
        <v>7232</v>
      </c>
      <c r="P5314" s="207">
        <v>45685</v>
      </c>
      <c r="Q5314" s="209" t="s">
        <v>6993</v>
      </c>
      <c r="R5314" s="212">
        <v>273.76</v>
      </c>
      <c r="S5314" s="210" t="s">
        <v>5859</v>
      </c>
      <c r="T5314" s="210"/>
      <c r="U5314" s="208" t="s">
        <v>10</v>
      </c>
      <c r="V5314" s="208" t="s">
        <v>11</v>
      </c>
      <c r="W5314" s="208" t="s">
        <v>12</v>
      </c>
      <c r="X5314" s="208" t="s">
        <v>13</v>
      </c>
      <c r="Y5314" s="213">
        <v>5600</v>
      </c>
      <c r="Z5314" s="213">
        <v>9131101</v>
      </c>
      <c r="AA5314" s="214">
        <v>3.7880171578801712E-2</v>
      </c>
      <c r="AB5314" s="215" t="s">
        <v>6596</v>
      </c>
      <c r="AC5314" s="216" t="s">
        <v>3202</v>
      </c>
    </row>
    <row r="5315" spans="1:29" x14ac:dyDescent="0.3">
      <c r="A5315" s="203" t="s">
        <v>3731</v>
      </c>
      <c r="B5315" s="204">
        <v>3</v>
      </c>
      <c r="C5315" s="205" t="s">
        <v>1476</v>
      </c>
      <c r="D5315" s="205" t="s">
        <v>436</v>
      </c>
      <c r="E5315" s="203" t="s">
        <v>2722</v>
      </c>
      <c r="F5315" s="206" t="s">
        <v>2594</v>
      </c>
      <c r="G5315" s="205" t="s">
        <v>5941</v>
      </c>
      <c r="H5315" s="207">
        <v>43987</v>
      </c>
      <c r="I5315" s="207">
        <v>45691</v>
      </c>
      <c r="J5315" s="208" t="s">
        <v>6174</v>
      </c>
      <c r="K5315" s="209"/>
      <c r="L5315" s="210" t="s">
        <v>6594</v>
      </c>
      <c r="M5315" s="211">
        <v>0</v>
      </c>
      <c r="N5315" s="212">
        <v>197.1</v>
      </c>
      <c r="O5315" s="209" t="s">
        <v>7233</v>
      </c>
      <c r="P5315" s="207">
        <v>45691</v>
      </c>
      <c r="Q5315" s="209" t="s">
        <v>7021</v>
      </c>
      <c r="R5315" s="212">
        <v>197.1</v>
      </c>
      <c r="S5315" s="210" t="s">
        <v>5859</v>
      </c>
      <c r="T5315" s="210"/>
      <c r="U5315" s="208" t="s">
        <v>10</v>
      </c>
      <c r="V5315" s="208" t="s">
        <v>11</v>
      </c>
      <c r="W5315" s="208" t="s">
        <v>12</v>
      </c>
      <c r="X5315" s="208" t="s">
        <v>13</v>
      </c>
      <c r="Y5315" s="213">
        <v>5600</v>
      </c>
      <c r="Z5315" s="213">
        <v>9131101</v>
      </c>
      <c r="AA5315" s="214">
        <v>2.7272727272727271E-2</v>
      </c>
      <c r="AB5315" s="215" t="s">
        <v>6596</v>
      </c>
      <c r="AC5315" s="216" t="s">
        <v>3202</v>
      </c>
    </row>
    <row r="5316" spans="1:29" x14ac:dyDescent="0.3">
      <c r="A5316" s="203" t="s">
        <v>3731</v>
      </c>
      <c r="B5316" s="204">
        <v>3</v>
      </c>
      <c r="C5316" s="205" t="s">
        <v>1476</v>
      </c>
      <c r="D5316" s="205" t="s">
        <v>436</v>
      </c>
      <c r="E5316" s="203" t="s">
        <v>2722</v>
      </c>
      <c r="F5316" s="206" t="s">
        <v>2594</v>
      </c>
      <c r="G5316" s="205" t="s">
        <v>5941</v>
      </c>
      <c r="H5316" s="207">
        <v>43987</v>
      </c>
      <c r="I5316" s="207">
        <v>45727</v>
      </c>
      <c r="J5316" s="208" t="s">
        <v>6174</v>
      </c>
      <c r="K5316" s="209"/>
      <c r="L5316" s="210" t="s">
        <v>6594</v>
      </c>
      <c r="M5316" s="211">
        <v>0</v>
      </c>
      <c r="N5316" s="212">
        <v>273.76</v>
      </c>
      <c r="O5316" s="209" t="s">
        <v>7234</v>
      </c>
      <c r="P5316" s="207">
        <v>45727</v>
      </c>
      <c r="Q5316" s="209" t="s">
        <v>6999</v>
      </c>
      <c r="R5316" s="212">
        <v>273.76</v>
      </c>
      <c r="S5316" s="210" t="s">
        <v>5859</v>
      </c>
      <c r="T5316" s="210"/>
      <c r="U5316" s="208" t="s">
        <v>10</v>
      </c>
      <c r="V5316" s="208" t="s">
        <v>11</v>
      </c>
      <c r="W5316" s="208" t="s">
        <v>12</v>
      </c>
      <c r="X5316" s="208" t="s">
        <v>13</v>
      </c>
      <c r="Y5316" s="213">
        <v>5600</v>
      </c>
      <c r="Z5316" s="213">
        <v>9131101</v>
      </c>
      <c r="AA5316" s="214">
        <v>3.7880171578801712E-2</v>
      </c>
      <c r="AB5316" s="215" t="s">
        <v>6596</v>
      </c>
      <c r="AC5316" s="216" t="s">
        <v>3202</v>
      </c>
    </row>
    <row r="5317" spans="1:29" x14ac:dyDescent="0.3">
      <c r="A5317" s="203" t="s">
        <v>3731</v>
      </c>
      <c r="B5317" s="204">
        <v>3</v>
      </c>
      <c r="C5317" s="205" t="s">
        <v>1476</v>
      </c>
      <c r="D5317" s="205" t="s">
        <v>436</v>
      </c>
      <c r="E5317" s="203" t="s">
        <v>2722</v>
      </c>
      <c r="F5317" s="206" t="s">
        <v>2594</v>
      </c>
      <c r="G5317" s="205" t="s">
        <v>5941</v>
      </c>
      <c r="H5317" s="207">
        <v>43987</v>
      </c>
      <c r="I5317" s="207">
        <v>45727</v>
      </c>
      <c r="J5317" s="208" t="s">
        <v>6174</v>
      </c>
      <c r="K5317" s="209"/>
      <c r="L5317" s="210" t="s">
        <v>6594</v>
      </c>
      <c r="M5317" s="211">
        <v>0</v>
      </c>
      <c r="N5317" s="212">
        <v>197.1</v>
      </c>
      <c r="O5317" s="209" t="s">
        <v>7235</v>
      </c>
      <c r="P5317" s="207">
        <v>45727</v>
      </c>
      <c r="Q5317" s="209" t="s">
        <v>6999</v>
      </c>
      <c r="R5317" s="212">
        <v>197.1</v>
      </c>
      <c r="S5317" s="210" t="s">
        <v>5859</v>
      </c>
      <c r="T5317" s="210"/>
      <c r="U5317" s="208" t="s">
        <v>10</v>
      </c>
      <c r="V5317" s="208" t="s">
        <v>11</v>
      </c>
      <c r="W5317" s="208" t="s">
        <v>12</v>
      </c>
      <c r="X5317" s="208" t="s">
        <v>13</v>
      </c>
      <c r="Y5317" s="213">
        <v>5600</v>
      </c>
      <c r="Z5317" s="213">
        <v>9131101</v>
      </c>
      <c r="AA5317" s="214">
        <v>2.7272727272727271E-2</v>
      </c>
      <c r="AB5317" s="215" t="s">
        <v>6596</v>
      </c>
      <c r="AC5317" s="216" t="s">
        <v>3202</v>
      </c>
    </row>
    <row r="5318" spans="1:29" x14ac:dyDescent="0.3">
      <c r="A5318" s="203" t="s">
        <v>3731</v>
      </c>
      <c r="B5318" s="204">
        <v>3</v>
      </c>
      <c r="C5318" s="205" t="s">
        <v>1476</v>
      </c>
      <c r="D5318" s="205" t="s">
        <v>436</v>
      </c>
      <c r="E5318" s="203" t="s">
        <v>2722</v>
      </c>
      <c r="F5318" s="206" t="s">
        <v>2594</v>
      </c>
      <c r="G5318" s="205" t="s">
        <v>5941</v>
      </c>
      <c r="H5318" s="207">
        <v>43987</v>
      </c>
      <c r="I5318" s="207">
        <v>45744</v>
      </c>
      <c r="J5318" s="208" t="s">
        <v>6174</v>
      </c>
      <c r="K5318" s="209"/>
      <c r="L5318" s="210" t="s">
        <v>6594</v>
      </c>
      <c r="M5318" s="211">
        <v>0</v>
      </c>
      <c r="N5318" s="212">
        <v>273.76</v>
      </c>
      <c r="O5318" s="209" t="s">
        <v>7236</v>
      </c>
      <c r="P5318" s="207">
        <v>45744</v>
      </c>
      <c r="Q5318" s="209" t="s">
        <v>7026</v>
      </c>
      <c r="R5318" s="212">
        <v>273.76</v>
      </c>
      <c r="S5318" s="210" t="s">
        <v>5859</v>
      </c>
      <c r="T5318" s="210"/>
      <c r="U5318" s="208" t="s">
        <v>10</v>
      </c>
      <c r="V5318" s="208" t="s">
        <v>11</v>
      </c>
      <c r="W5318" s="208" t="s">
        <v>12</v>
      </c>
      <c r="X5318" s="208" t="s">
        <v>13</v>
      </c>
      <c r="Y5318" s="213">
        <v>5600</v>
      </c>
      <c r="Z5318" s="213">
        <v>9131101</v>
      </c>
      <c r="AA5318" s="214">
        <v>3.7880171578801712E-2</v>
      </c>
      <c r="AB5318" s="215" t="s">
        <v>6596</v>
      </c>
      <c r="AC5318" s="216" t="s">
        <v>3202</v>
      </c>
    </row>
    <row r="5319" spans="1:29" x14ac:dyDescent="0.3">
      <c r="A5319" s="203" t="s">
        <v>3731</v>
      </c>
      <c r="B5319" s="204">
        <v>3</v>
      </c>
      <c r="C5319" s="205" t="s">
        <v>1476</v>
      </c>
      <c r="D5319" s="205" t="s">
        <v>436</v>
      </c>
      <c r="E5319" s="203" t="s">
        <v>2722</v>
      </c>
      <c r="F5319" s="206" t="s">
        <v>2594</v>
      </c>
      <c r="G5319" s="205" t="s">
        <v>5941</v>
      </c>
      <c r="H5319" s="207">
        <v>43987</v>
      </c>
      <c r="I5319" s="207">
        <v>45750</v>
      </c>
      <c r="J5319" s="208" t="s">
        <v>6174</v>
      </c>
      <c r="K5319" s="209"/>
      <c r="L5319" s="210" t="s">
        <v>6594</v>
      </c>
      <c r="M5319" s="211">
        <v>0</v>
      </c>
      <c r="N5319" s="212">
        <v>197.1</v>
      </c>
      <c r="O5319" s="209" t="s">
        <v>7237</v>
      </c>
      <c r="P5319" s="207">
        <v>45750</v>
      </c>
      <c r="Q5319" s="209" t="s">
        <v>7003</v>
      </c>
      <c r="R5319" s="212">
        <v>197.1</v>
      </c>
      <c r="S5319" s="210" t="s">
        <v>5859</v>
      </c>
      <c r="T5319" s="210"/>
      <c r="U5319" s="208" t="s">
        <v>10</v>
      </c>
      <c r="V5319" s="208" t="s">
        <v>11</v>
      </c>
      <c r="W5319" s="208" t="s">
        <v>12</v>
      </c>
      <c r="X5319" s="208" t="s">
        <v>13</v>
      </c>
      <c r="Y5319" s="213">
        <v>5600</v>
      </c>
      <c r="Z5319" s="213">
        <v>9131101</v>
      </c>
      <c r="AA5319" s="214">
        <v>2.7272727272727271E-2</v>
      </c>
      <c r="AB5319" s="215" t="s">
        <v>6596</v>
      </c>
      <c r="AC5319" s="216" t="s">
        <v>3202</v>
      </c>
    </row>
    <row r="5320" spans="1:29" x14ac:dyDescent="0.3">
      <c r="A5320" s="203" t="s">
        <v>3731</v>
      </c>
      <c r="B5320" s="204">
        <v>3</v>
      </c>
      <c r="C5320" s="205" t="s">
        <v>1476</v>
      </c>
      <c r="D5320" s="205" t="s">
        <v>436</v>
      </c>
      <c r="E5320" s="203" t="s">
        <v>2722</v>
      </c>
      <c r="F5320" s="206" t="s">
        <v>2594</v>
      </c>
      <c r="G5320" s="205" t="s">
        <v>5941</v>
      </c>
      <c r="H5320" s="207">
        <v>43987</v>
      </c>
      <c r="I5320" s="207">
        <v>45768</v>
      </c>
      <c r="J5320" s="208" t="s">
        <v>6174</v>
      </c>
      <c r="K5320" s="209"/>
      <c r="L5320" s="210" t="s">
        <v>6594</v>
      </c>
      <c r="M5320" s="211">
        <v>0</v>
      </c>
      <c r="N5320" s="212">
        <v>273.76</v>
      </c>
      <c r="O5320" s="209" t="s">
        <v>7238</v>
      </c>
      <c r="P5320" s="207">
        <v>45768</v>
      </c>
      <c r="Q5320" s="209" t="s">
        <v>7005</v>
      </c>
      <c r="R5320" s="212">
        <v>273.76</v>
      </c>
      <c r="S5320" s="210" t="s">
        <v>5859</v>
      </c>
      <c r="T5320" s="210"/>
      <c r="U5320" s="208" t="s">
        <v>10</v>
      </c>
      <c r="V5320" s="208" t="s">
        <v>11</v>
      </c>
      <c r="W5320" s="208" t="s">
        <v>12</v>
      </c>
      <c r="X5320" s="208" t="s">
        <v>13</v>
      </c>
      <c r="Y5320" s="213">
        <v>5600</v>
      </c>
      <c r="Z5320" s="213">
        <v>9131101</v>
      </c>
      <c r="AA5320" s="214">
        <v>3.7880171578801712E-2</v>
      </c>
      <c r="AB5320" s="215" t="s">
        <v>6596</v>
      </c>
      <c r="AC5320" s="216" t="s">
        <v>3202</v>
      </c>
    </row>
    <row r="5321" spans="1:29" x14ac:dyDescent="0.3">
      <c r="A5321" s="203" t="s">
        <v>3731</v>
      </c>
      <c r="B5321" s="204">
        <v>3</v>
      </c>
      <c r="C5321" s="205" t="s">
        <v>1476</v>
      </c>
      <c r="D5321" s="205" t="s">
        <v>436</v>
      </c>
      <c r="E5321" s="203" t="s">
        <v>2722</v>
      </c>
      <c r="F5321" s="206" t="s">
        <v>2594</v>
      </c>
      <c r="G5321" s="205" t="s">
        <v>5941</v>
      </c>
      <c r="H5321" s="207">
        <v>43987</v>
      </c>
      <c r="I5321" s="207">
        <v>45791</v>
      </c>
      <c r="J5321" s="208" t="s">
        <v>6174</v>
      </c>
      <c r="K5321" s="209"/>
      <c r="L5321" s="210" t="s">
        <v>6594</v>
      </c>
      <c r="M5321" s="211">
        <v>0</v>
      </c>
      <c r="N5321" s="212">
        <v>197.1</v>
      </c>
      <c r="O5321" s="209" t="s">
        <v>7239</v>
      </c>
      <c r="P5321" s="207">
        <v>45791</v>
      </c>
      <c r="Q5321" s="209" t="s">
        <v>7007</v>
      </c>
      <c r="R5321" s="212">
        <v>197.1</v>
      </c>
      <c r="S5321" s="210" t="s">
        <v>5859</v>
      </c>
      <c r="T5321" s="210"/>
      <c r="U5321" s="208" t="s">
        <v>10</v>
      </c>
      <c r="V5321" s="208" t="s">
        <v>11</v>
      </c>
      <c r="W5321" s="208" t="s">
        <v>12</v>
      </c>
      <c r="X5321" s="208" t="s">
        <v>13</v>
      </c>
      <c r="Y5321" s="213">
        <v>5600</v>
      </c>
      <c r="Z5321" s="213">
        <v>9131101</v>
      </c>
      <c r="AA5321" s="214">
        <v>2.7272727272727271E-2</v>
      </c>
      <c r="AB5321" s="215" t="s">
        <v>6596</v>
      </c>
      <c r="AC5321" s="216" t="s">
        <v>3202</v>
      </c>
    </row>
    <row r="5322" spans="1:29" x14ac:dyDescent="0.3">
      <c r="A5322" s="203" t="s">
        <v>3731</v>
      </c>
      <c r="B5322" s="204">
        <v>3</v>
      </c>
      <c r="C5322" s="205" t="s">
        <v>1476</v>
      </c>
      <c r="D5322" s="205" t="s">
        <v>436</v>
      </c>
      <c r="E5322" s="203" t="s">
        <v>2722</v>
      </c>
      <c r="F5322" s="206" t="s">
        <v>2594</v>
      </c>
      <c r="G5322" s="205" t="s">
        <v>5941</v>
      </c>
      <c r="H5322" s="207">
        <v>43987</v>
      </c>
      <c r="I5322" s="207">
        <v>45791</v>
      </c>
      <c r="J5322" s="208" t="s">
        <v>6174</v>
      </c>
      <c r="K5322" s="209"/>
      <c r="L5322" s="210" t="s">
        <v>6594</v>
      </c>
      <c r="M5322" s="211">
        <v>0</v>
      </c>
      <c r="N5322" s="212">
        <v>274.38</v>
      </c>
      <c r="O5322" s="209" t="s">
        <v>7240</v>
      </c>
      <c r="P5322" s="207">
        <v>45791</v>
      </c>
      <c r="Q5322" s="209" t="s">
        <v>7007</v>
      </c>
      <c r="R5322" s="212">
        <v>274.38</v>
      </c>
      <c r="S5322" s="210" t="s">
        <v>5859</v>
      </c>
      <c r="T5322" s="210"/>
      <c r="U5322" s="208" t="s">
        <v>10</v>
      </c>
      <c r="V5322" s="208" t="s">
        <v>11</v>
      </c>
      <c r="W5322" s="208" t="s">
        <v>12</v>
      </c>
      <c r="X5322" s="208" t="s">
        <v>13</v>
      </c>
      <c r="Y5322" s="213">
        <v>5600</v>
      </c>
      <c r="Z5322" s="213">
        <v>9131101</v>
      </c>
      <c r="AA5322" s="214">
        <v>3.796596097965961E-2</v>
      </c>
      <c r="AB5322" s="215" t="s">
        <v>6596</v>
      </c>
      <c r="AC5322" s="216" t="s">
        <v>3202</v>
      </c>
    </row>
    <row r="5323" spans="1:29" x14ac:dyDescent="0.3">
      <c r="A5323" s="203" t="s">
        <v>3731</v>
      </c>
      <c r="B5323" s="204">
        <v>3</v>
      </c>
      <c r="C5323" s="205" t="s">
        <v>1476</v>
      </c>
      <c r="D5323" s="205" t="s">
        <v>436</v>
      </c>
      <c r="E5323" s="203" t="s">
        <v>2722</v>
      </c>
      <c r="F5323" s="206" t="s">
        <v>2594</v>
      </c>
      <c r="G5323" s="205" t="s">
        <v>5941</v>
      </c>
      <c r="H5323" s="207">
        <v>43987</v>
      </c>
      <c r="I5323" s="207">
        <v>45929</v>
      </c>
      <c r="J5323" s="208" t="s">
        <v>6707</v>
      </c>
      <c r="K5323" s="209"/>
      <c r="L5323" s="210" t="s">
        <v>6594</v>
      </c>
      <c r="M5323" s="211">
        <v>0</v>
      </c>
      <c r="N5323" s="212">
        <v>274.38</v>
      </c>
      <c r="O5323" s="209" t="s">
        <v>7671</v>
      </c>
      <c r="P5323" s="207">
        <v>45929</v>
      </c>
      <c r="Q5323" s="209" t="s">
        <v>7552</v>
      </c>
      <c r="R5323" s="212">
        <v>274.38</v>
      </c>
      <c r="S5323" s="210" t="s">
        <v>5859</v>
      </c>
      <c r="T5323" s="210"/>
      <c r="U5323" s="208" t="s">
        <v>10</v>
      </c>
      <c r="V5323" s="208" t="s">
        <v>11</v>
      </c>
      <c r="W5323" s="208" t="s">
        <v>12</v>
      </c>
      <c r="X5323" s="208" t="s">
        <v>13</v>
      </c>
      <c r="Y5323" s="213">
        <v>5600</v>
      </c>
      <c r="Z5323" s="213">
        <v>9131101</v>
      </c>
      <c r="AA5323" s="214">
        <v>3.796596097965961E-2</v>
      </c>
      <c r="AB5323" s="215" t="s">
        <v>6596</v>
      </c>
      <c r="AC5323" s="216" t="s">
        <v>3202</v>
      </c>
    </row>
    <row r="5324" spans="1:29" x14ac:dyDescent="0.3">
      <c r="A5324" s="203" t="s">
        <v>3731</v>
      </c>
      <c r="B5324" s="204">
        <v>3</v>
      </c>
      <c r="C5324" s="205" t="s">
        <v>1476</v>
      </c>
      <c r="D5324" s="205" t="s">
        <v>436</v>
      </c>
      <c r="E5324" s="203" t="s">
        <v>2722</v>
      </c>
      <c r="F5324" s="206" t="s">
        <v>2594</v>
      </c>
      <c r="G5324" s="205" t="s">
        <v>5941</v>
      </c>
      <c r="H5324" s="207">
        <v>43987</v>
      </c>
      <c r="I5324" s="207">
        <v>45938</v>
      </c>
      <c r="J5324" s="208" t="s">
        <v>6707</v>
      </c>
      <c r="K5324" s="209"/>
      <c r="L5324" s="210" t="s">
        <v>6594</v>
      </c>
      <c r="M5324" s="211">
        <v>0</v>
      </c>
      <c r="N5324" s="212">
        <v>274.38</v>
      </c>
      <c r="O5324" s="209" t="s">
        <v>7732</v>
      </c>
      <c r="P5324" s="207">
        <v>45938</v>
      </c>
      <c r="Q5324" s="209" t="s">
        <v>7707</v>
      </c>
      <c r="R5324" s="212">
        <v>274.38</v>
      </c>
      <c r="S5324" s="210" t="s">
        <v>5859</v>
      </c>
      <c r="T5324" s="210"/>
      <c r="U5324" s="208" t="s">
        <v>10</v>
      </c>
      <c r="V5324" s="208" t="s">
        <v>11</v>
      </c>
      <c r="W5324" s="208" t="s">
        <v>12</v>
      </c>
      <c r="X5324" s="208" t="s">
        <v>13</v>
      </c>
      <c r="Y5324" s="213">
        <v>5600</v>
      </c>
      <c r="Z5324" s="213">
        <v>9131101</v>
      </c>
      <c r="AA5324" s="214">
        <v>3.796596097965961E-2</v>
      </c>
      <c r="AB5324" s="215" t="s">
        <v>6596</v>
      </c>
      <c r="AC5324" s="216" t="s">
        <v>3202</v>
      </c>
    </row>
    <row r="5325" spans="1:29" x14ac:dyDescent="0.3">
      <c r="A5325" s="203" t="s">
        <v>3731</v>
      </c>
      <c r="B5325" s="204">
        <v>3</v>
      </c>
      <c r="C5325" s="205" t="s">
        <v>1476</v>
      </c>
      <c r="D5325" s="205" t="s">
        <v>436</v>
      </c>
      <c r="E5325" s="203" t="s">
        <v>2722</v>
      </c>
      <c r="F5325" s="206" t="s">
        <v>2594</v>
      </c>
      <c r="G5325" s="205" t="s">
        <v>5941</v>
      </c>
      <c r="H5325" s="207">
        <v>43987</v>
      </c>
      <c r="I5325" s="207">
        <v>45968</v>
      </c>
      <c r="J5325" s="208" t="s">
        <v>6707</v>
      </c>
      <c r="K5325" s="209"/>
      <c r="L5325" s="210" t="s">
        <v>6594</v>
      </c>
      <c r="M5325" s="211">
        <v>0</v>
      </c>
      <c r="N5325" s="212">
        <v>274.38</v>
      </c>
      <c r="O5325" s="209" t="s">
        <v>7835</v>
      </c>
      <c r="P5325" s="207">
        <v>45968</v>
      </c>
      <c r="Q5325" s="209" t="s">
        <v>7803</v>
      </c>
      <c r="R5325" s="212">
        <v>274.38</v>
      </c>
      <c r="S5325" s="210" t="s">
        <v>5859</v>
      </c>
      <c r="T5325" s="210"/>
      <c r="U5325" s="208" t="s">
        <v>10</v>
      </c>
      <c r="V5325" s="208" t="s">
        <v>11</v>
      </c>
      <c r="W5325" s="208" t="s">
        <v>12</v>
      </c>
      <c r="X5325" s="208" t="s">
        <v>13</v>
      </c>
      <c r="Y5325" s="213">
        <v>5600</v>
      </c>
      <c r="Z5325" s="213">
        <v>9131101</v>
      </c>
      <c r="AA5325" s="214">
        <v>3.796596097965961E-2</v>
      </c>
      <c r="AB5325" s="215" t="s">
        <v>6596</v>
      </c>
      <c r="AC5325" s="216" t="s">
        <v>3202</v>
      </c>
    </row>
    <row r="5326" spans="1:29" x14ac:dyDescent="0.3">
      <c r="A5326" s="203" t="s">
        <v>3731</v>
      </c>
      <c r="B5326" s="204">
        <v>3</v>
      </c>
      <c r="C5326" s="205" t="s">
        <v>1476</v>
      </c>
      <c r="D5326" s="205" t="s">
        <v>436</v>
      </c>
      <c r="E5326" s="203" t="s">
        <v>2722</v>
      </c>
      <c r="F5326" s="206" t="s">
        <v>2594</v>
      </c>
      <c r="G5326" s="205" t="s">
        <v>5941</v>
      </c>
      <c r="H5326" s="207">
        <v>43987</v>
      </c>
      <c r="I5326" s="207">
        <v>46132</v>
      </c>
      <c r="J5326" s="208" t="s">
        <v>6707</v>
      </c>
      <c r="K5326" s="209"/>
      <c r="L5326" s="210" t="s">
        <v>6594</v>
      </c>
      <c r="M5326" s="211">
        <v>0</v>
      </c>
      <c r="N5326" s="212">
        <v>274.38</v>
      </c>
      <c r="O5326" s="209" t="s">
        <v>8164</v>
      </c>
      <c r="P5326" s="207">
        <v>46132</v>
      </c>
      <c r="Q5326" s="209" t="s">
        <v>8008</v>
      </c>
      <c r="R5326" s="212">
        <v>274.38</v>
      </c>
      <c r="S5326" s="210" t="s">
        <v>5859</v>
      </c>
      <c r="T5326" s="210"/>
      <c r="U5326" s="208" t="s">
        <v>10</v>
      </c>
      <c r="V5326" s="208" t="s">
        <v>11</v>
      </c>
      <c r="W5326" s="208" t="s">
        <v>12</v>
      </c>
      <c r="X5326" s="208" t="s">
        <v>13</v>
      </c>
      <c r="Y5326" s="213">
        <v>5600</v>
      </c>
      <c r="Z5326" s="213">
        <v>9131101</v>
      </c>
      <c r="AA5326" s="214">
        <v>3.796596097965961E-2</v>
      </c>
      <c r="AB5326" s="215" t="s">
        <v>6596</v>
      </c>
      <c r="AC5326" s="216" t="s">
        <v>3202</v>
      </c>
    </row>
    <row r="5327" spans="1:29" x14ac:dyDescent="0.3">
      <c r="A5327" s="203" t="s">
        <v>3731</v>
      </c>
      <c r="B5327" s="204">
        <v>3</v>
      </c>
      <c r="C5327" s="205" t="s">
        <v>1476</v>
      </c>
      <c r="D5327" s="205" t="s">
        <v>436</v>
      </c>
      <c r="E5327" s="203" t="s">
        <v>2722</v>
      </c>
      <c r="F5327" s="206" t="s">
        <v>2594</v>
      </c>
      <c r="G5327" s="205" t="s">
        <v>5941</v>
      </c>
      <c r="H5327" s="207">
        <v>43987</v>
      </c>
      <c r="I5327" s="207">
        <v>46169</v>
      </c>
      <c r="J5327" s="208" t="s">
        <v>6707</v>
      </c>
      <c r="K5327" s="209"/>
      <c r="L5327" s="210" t="s">
        <v>6594</v>
      </c>
      <c r="M5327" s="211">
        <v>0</v>
      </c>
      <c r="N5327" s="212">
        <v>197.55</v>
      </c>
      <c r="O5327" s="209" t="s">
        <v>8565</v>
      </c>
      <c r="P5327" s="207">
        <v>46169</v>
      </c>
      <c r="Q5327" s="209" t="s">
        <v>8388</v>
      </c>
      <c r="R5327" s="212">
        <v>197.55</v>
      </c>
      <c r="S5327" s="210" t="s">
        <v>5859</v>
      </c>
      <c r="T5327" s="210"/>
      <c r="U5327" s="208" t="s">
        <v>10</v>
      </c>
      <c r="V5327" s="208" t="s">
        <v>11</v>
      </c>
      <c r="W5327" s="208" t="s">
        <v>12</v>
      </c>
      <c r="X5327" s="208" t="s">
        <v>13</v>
      </c>
      <c r="Y5327" s="213">
        <v>5600</v>
      </c>
      <c r="Z5327" s="213">
        <v>9131101</v>
      </c>
      <c r="AA5327" s="214">
        <v>2.7334993773349938E-2</v>
      </c>
      <c r="AB5327" s="215" t="s">
        <v>6596</v>
      </c>
      <c r="AC5327" s="216" t="s">
        <v>3202</v>
      </c>
    </row>
    <row r="5328" spans="1:29" x14ac:dyDescent="0.3">
      <c r="A5328" s="203" t="s">
        <v>3731</v>
      </c>
      <c r="B5328" s="204">
        <v>3</v>
      </c>
      <c r="C5328" s="205" t="s">
        <v>1476</v>
      </c>
      <c r="D5328" s="205" t="s">
        <v>436</v>
      </c>
      <c r="E5328" s="203" t="s">
        <v>2722</v>
      </c>
      <c r="F5328" s="206" t="s">
        <v>2594</v>
      </c>
      <c r="G5328" s="205" t="s">
        <v>5941</v>
      </c>
      <c r="H5328" s="207">
        <v>43987</v>
      </c>
      <c r="I5328" s="207">
        <v>46204</v>
      </c>
      <c r="J5328" s="208" t="s">
        <v>6707</v>
      </c>
      <c r="K5328" s="209"/>
      <c r="L5328" s="210" t="s">
        <v>6594</v>
      </c>
      <c r="M5328" s="211">
        <v>0</v>
      </c>
      <c r="N5328" s="212">
        <v>274.38</v>
      </c>
      <c r="O5328" s="209" t="s">
        <v>8566</v>
      </c>
      <c r="P5328" s="207">
        <v>46204</v>
      </c>
      <c r="Q5328" s="209" t="s">
        <v>8394</v>
      </c>
      <c r="R5328" s="212">
        <v>274.38</v>
      </c>
      <c r="S5328" s="210" t="s">
        <v>5859</v>
      </c>
      <c r="T5328" s="210"/>
      <c r="U5328" s="208" t="s">
        <v>10</v>
      </c>
      <c r="V5328" s="208" t="s">
        <v>11</v>
      </c>
      <c r="W5328" s="208" t="s">
        <v>12</v>
      </c>
      <c r="X5328" s="208" t="s">
        <v>13</v>
      </c>
      <c r="Y5328" s="213">
        <v>5600</v>
      </c>
      <c r="Z5328" s="213">
        <v>9131101</v>
      </c>
      <c r="AA5328" s="214">
        <v>3.796596097965961E-2</v>
      </c>
      <c r="AB5328" s="215" t="s">
        <v>6596</v>
      </c>
      <c r="AC5328" s="216" t="s">
        <v>3202</v>
      </c>
    </row>
    <row r="5329" spans="1:29" x14ac:dyDescent="0.3">
      <c r="A5329" s="203" t="s">
        <v>3731</v>
      </c>
      <c r="B5329" s="204">
        <v>3</v>
      </c>
      <c r="C5329" s="205" t="s">
        <v>1476</v>
      </c>
      <c r="D5329" s="205" t="s">
        <v>436</v>
      </c>
      <c r="E5329" s="203" t="s">
        <v>2722</v>
      </c>
      <c r="F5329" s="206" t="s">
        <v>2594</v>
      </c>
      <c r="G5329" s="205" t="s">
        <v>5941</v>
      </c>
      <c r="H5329" s="207">
        <v>43987</v>
      </c>
      <c r="I5329" s="207">
        <v>46730</v>
      </c>
      <c r="J5329" s="208" t="s">
        <v>6707</v>
      </c>
      <c r="K5329" s="209" t="s">
        <v>6597</v>
      </c>
      <c r="L5329" s="210" t="s">
        <v>6594</v>
      </c>
      <c r="M5329" s="211">
        <v>2031.7700000000004</v>
      </c>
      <c r="N5329" s="212">
        <v>2031.7700000000004</v>
      </c>
      <c r="O5329" s="209"/>
      <c r="P5329" s="207"/>
      <c r="Q5329" s="209"/>
      <c r="R5329" s="212">
        <v>0</v>
      </c>
      <c r="S5329" s="210" t="s">
        <v>5859</v>
      </c>
      <c r="T5329" s="210"/>
      <c r="U5329" s="208" t="s">
        <v>10</v>
      </c>
      <c r="V5329" s="208" t="s">
        <v>11</v>
      </c>
      <c r="W5329" s="208" t="s">
        <v>12</v>
      </c>
      <c r="X5329" s="208" t="s">
        <v>13</v>
      </c>
      <c r="Y5329" s="213">
        <v>5600</v>
      </c>
      <c r="Z5329" s="213">
        <v>9131101</v>
      </c>
      <c r="AA5329" s="214">
        <v>0</v>
      </c>
      <c r="AB5329" s="215" t="s">
        <v>6596</v>
      </c>
      <c r="AC5329" s="216" t="s">
        <v>3202</v>
      </c>
    </row>
    <row r="5330" spans="1:29" x14ac:dyDescent="0.3">
      <c r="A5330" s="203" t="s">
        <v>2835</v>
      </c>
      <c r="B5330" s="204">
        <v>2</v>
      </c>
      <c r="C5330" s="205" t="s">
        <v>1476</v>
      </c>
      <c r="D5330" s="205" t="s">
        <v>275</v>
      </c>
      <c r="E5330" s="203" t="s">
        <v>2722</v>
      </c>
      <c r="F5330" s="206" t="s">
        <v>2594</v>
      </c>
      <c r="G5330" s="205" t="s">
        <v>5941</v>
      </c>
      <c r="H5330" s="207">
        <v>43987</v>
      </c>
      <c r="I5330" s="207">
        <v>45628</v>
      </c>
      <c r="J5330" s="208" t="s">
        <v>6174</v>
      </c>
      <c r="K5330" s="209"/>
      <c r="L5330" s="210" t="s">
        <v>6598</v>
      </c>
      <c r="M5330" s="211">
        <v>0</v>
      </c>
      <c r="N5330" s="212">
        <v>854.1</v>
      </c>
      <c r="O5330" s="209" t="s">
        <v>6599</v>
      </c>
      <c r="P5330" s="207">
        <v>45628</v>
      </c>
      <c r="Q5330" s="209" t="s">
        <v>6507</v>
      </c>
      <c r="R5330" s="212">
        <v>854.1</v>
      </c>
      <c r="S5330" s="210" t="s">
        <v>395</v>
      </c>
      <c r="T5330" s="210"/>
      <c r="U5330" s="208" t="s">
        <v>10</v>
      </c>
      <c r="V5330" s="208" t="s">
        <v>11</v>
      </c>
      <c r="W5330" s="208" t="s">
        <v>12</v>
      </c>
      <c r="X5330" s="208" t="s">
        <v>13</v>
      </c>
      <c r="Y5330" s="213">
        <v>5600</v>
      </c>
      <c r="Z5330" s="213">
        <v>9191101</v>
      </c>
      <c r="AA5330" s="214">
        <v>3.7836820130021154E-2</v>
      </c>
      <c r="AB5330" s="215" t="s">
        <v>6600</v>
      </c>
      <c r="AC5330" s="216" t="s">
        <v>3222</v>
      </c>
    </row>
    <row r="5331" spans="1:29" x14ac:dyDescent="0.3">
      <c r="A5331" s="203" t="s">
        <v>2835</v>
      </c>
      <c r="B5331" s="204">
        <v>2</v>
      </c>
      <c r="C5331" s="205" t="s">
        <v>1476</v>
      </c>
      <c r="D5331" s="205" t="s">
        <v>275</v>
      </c>
      <c r="E5331" s="203" t="s">
        <v>2722</v>
      </c>
      <c r="F5331" s="206" t="s">
        <v>2594</v>
      </c>
      <c r="G5331" s="205" t="s">
        <v>5941</v>
      </c>
      <c r="H5331" s="207">
        <v>43987</v>
      </c>
      <c r="I5331" s="207">
        <v>45666</v>
      </c>
      <c r="J5331" s="208" t="s">
        <v>6174</v>
      </c>
      <c r="K5331" s="209"/>
      <c r="L5331" s="210" t="s">
        <v>6598</v>
      </c>
      <c r="M5331" s="211">
        <v>0</v>
      </c>
      <c r="N5331" s="212">
        <v>930.76</v>
      </c>
      <c r="O5331" s="209" t="s">
        <v>7241</v>
      </c>
      <c r="P5331" s="207">
        <v>45666</v>
      </c>
      <c r="Q5331" s="209" t="s">
        <v>7014</v>
      </c>
      <c r="R5331" s="212">
        <v>930.76</v>
      </c>
      <c r="S5331" s="210" t="s">
        <v>395</v>
      </c>
      <c r="T5331" s="210"/>
      <c r="U5331" s="208" t="s">
        <v>10</v>
      </c>
      <c r="V5331" s="208" t="s">
        <v>11</v>
      </c>
      <c r="W5331" s="208" t="s">
        <v>12</v>
      </c>
      <c r="X5331" s="208" t="s">
        <v>13</v>
      </c>
      <c r="Y5331" s="213">
        <v>5600</v>
      </c>
      <c r="Z5331" s="213">
        <v>9191101</v>
      </c>
      <c r="AA5331" s="214">
        <v>4.1232875195197853E-2</v>
      </c>
      <c r="AB5331" s="215" t="s">
        <v>6600</v>
      </c>
      <c r="AC5331" s="216" t="s">
        <v>3222</v>
      </c>
    </row>
    <row r="5332" spans="1:29" x14ac:dyDescent="0.3">
      <c r="A5332" s="203" t="s">
        <v>2835</v>
      </c>
      <c r="B5332" s="204">
        <v>2</v>
      </c>
      <c r="C5332" s="205" t="s">
        <v>1476</v>
      </c>
      <c r="D5332" s="205" t="s">
        <v>275</v>
      </c>
      <c r="E5332" s="203" t="s">
        <v>2722</v>
      </c>
      <c r="F5332" s="206" t="s">
        <v>2594</v>
      </c>
      <c r="G5332" s="205" t="s">
        <v>5941</v>
      </c>
      <c r="H5332" s="207">
        <v>43987</v>
      </c>
      <c r="I5332" s="207">
        <v>45673</v>
      </c>
      <c r="J5332" s="208" t="s">
        <v>6174</v>
      </c>
      <c r="K5332" s="209"/>
      <c r="L5332" s="210" t="s">
        <v>6598</v>
      </c>
      <c r="M5332" s="211">
        <v>0</v>
      </c>
      <c r="N5332" s="212">
        <v>197.1</v>
      </c>
      <c r="O5332" s="209" t="s">
        <v>7242</v>
      </c>
      <c r="P5332" s="207">
        <v>45673</v>
      </c>
      <c r="Q5332" s="209" t="s">
        <v>6996</v>
      </c>
      <c r="R5332" s="212">
        <v>197.1</v>
      </c>
      <c r="S5332" s="210" t="s">
        <v>395</v>
      </c>
      <c r="T5332" s="210"/>
      <c r="U5332" s="208" t="s">
        <v>10</v>
      </c>
      <c r="V5332" s="208" t="s">
        <v>11</v>
      </c>
      <c r="W5332" s="208" t="s">
        <v>12</v>
      </c>
      <c r="X5332" s="208" t="s">
        <v>13</v>
      </c>
      <c r="Y5332" s="213">
        <v>5600</v>
      </c>
      <c r="Z5332" s="213">
        <v>9191101</v>
      </c>
      <c r="AA5332" s="214">
        <v>8.7315738761587266E-3</v>
      </c>
      <c r="AB5332" s="215" t="s">
        <v>6600</v>
      </c>
      <c r="AC5332" s="216" t="s">
        <v>3222</v>
      </c>
    </row>
    <row r="5333" spans="1:29" x14ac:dyDescent="0.3">
      <c r="A5333" s="203" t="s">
        <v>2835</v>
      </c>
      <c r="B5333" s="204">
        <v>2</v>
      </c>
      <c r="C5333" s="205" t="s">
        <v>1476</v>
      </c>
      <c r="D5333" s="205" t="s">
        <v>275</v>
      </c>
      <c r="E5333" s="203" t="s">
        <v>2722</v>
      </c>
      <c r="F5333" s="206" t="s">
        <v>2594</v>
      </c>
      <c r="G5333" s="205" t="s">
        <v>5941</v>
      </c>
      <c r="H5333" s="207">
        <v>43987</v>
      </c>
      <c r="I5333" s="207">
        <v>45727</v>
      </c>
      <c r="J5333" s="208" t="s">
        <v>6174</v>
      </c>
      <c r="K5333" s="209"/>
      <c r="L5333" s="210" t="s">
        <v>6598</v>
      </c>
      <c r="M5333" s="211">
        <v>0</v>
      </c>
      <c r="N5333" s="212">
        <v>197.1</v>
      </c>
      <c r="O5333" s="209" t="s">
        <v>7243</v>
      </c>
      <c r="P5333" s="207">
        <v>45727</v>
      </c>
      <c r="Q5333" s="209" t="s">
        <v>6999</v>
      </c>
      <c r="R5333" s="212">
        <v>197.1</v>
      </c>
      <c r="S5333" s="210" t="s">
        <v>395</v>
      </c>
      <c r="T5333" s="210"/>
      <c r="U5333" s="208" t="s">
        <v>10</v>
      </c>
      <c r="V5333" s="208" t="s">
        <v>11</v>
      </c>
      <c r="W5333" s="208" t="s">
        <v>12</v>
      </c>
      <c r="X5333" s="208" t="s">
        <v>13</v>
      </c>
      <c r="Y5333" s="213">
        <v>5600</v>
      </c>
      <c r="Z5333" s="213">
        <v>9191101</v>
      </c>
      <c r="AA5333" s="214">
        <v>8.7315738761587266E-3</v>
      </c>
      <c r="AB5333" s="215" t="s">
        <v>6600</v>
      </c>
      <c r="AC5333" s="216" t="s">
        <v>3222</v>
      </c>
    </row>
    <row r="5334" spans="1:29" x14ac:dyDescent="0.3">
      <c r="A5334" s="203" t="s">
        <v>2835</v>
      </c>
      <c r="B5334" s="204">
        <v>2</v>
      </c>
      <c r="C5334" s="205" t="s">
        <v>1476</v>
      </c>
      <c r="D5334" s="205" t="s">
        <v>275</v>
      </c>
      <c r="E5334" s="203" t="s">
        <v>2722</v>
      </c>
      <c r="F5334" s="206" t="s">
        <v>2594</v>
      </c>
      <c r="G5334" s="205" t="s">
        <v>5941</v>
      </c>
      <c r="H5334" s="207">
        <v>43987</v>
      </c>
      <c r="I5334" s="207">
        <v>45744</v>
      </c>
      <c r="J5334" s="208" t="s">
        <v>6174</v>
      </c>
      <c r="K5334" s="209"/>
      <c r="L5334" s="210" t="s">
        <v>6598</v>
      </c>
      <c r="M5334" s="211">
        <v>0</v>
      </c>
      <c r="N5334" s="212">
        <v>197.1</v>
      </c>
      <c r="O5334" s="209" t="s">
        <v>7244</v>
      </c>
      <c r="P5334" s="207">
        <v>45744</v>
      </c>
      <c r="Q5334" s="209" t="s">
        <v>7026</v>
      </c>
      <c r="R5334" s="212">
        <v>197.1</v>
      </c>
      <c r="S5334" s="210" t="s">
        <v>395</v>
      </c>
      <c r="T5334" s="210"/>
      <c r="U5334" s="208" t="s">
        <v>10</v>
      </c>
      <c r="V5334" s="208" t="s">
        <v>11</v>
      </c>
      <c r="W5334" s="208" t="s">
        <v>12</v>
      </c>
      <c r="X5334" s="208" t="s">
        <v>13</v>
      </c>
      <c r="Y5334" s="213">
        <v>5600</v>
      </c>
      <c r="Z5334" s="213">
        <v>9191101</v>
      </c>
      <c r="AA5334" s="214">
        <v>8.7315738761587266E-3</v>
      </c>
      <c r="AB5334" s="215" t="s">
        <v>6600</v>
      </c>
      <c r="AC5334" s="216" t="s">
        <v>3222</v>
      </c>
    </row>
    <row r="5335" spans="1:29" x14ac:dyDescent="0.3">
      <c r="A5335" s="203" t="s">
        <v>2835</v>
      </c>
      <c r="B5335" s="204">
        <v>2</v>
      </c>
      <c r="C5335" s="205" t="s">
        <v>1476</v>
      </c>
      <c r="D5335" s="205" t="s">
        <v>275</v>
      </c>
      <c r="E5335" s="203" t="s">
        <v>2722</v>
      </c>
      <c r="F5335" s="206" t="s">
        <v>2594</v>
      </c>
      <c r="G5335" s="205" t="s">
        <v>5941</v>
      </c>
      <c r="H5335" s="207">
        <v>43987</v>
      </c>
      <c r="I5335" s="207">
        <v>45768</v>
      </c>
      <c r="J5335" s="208" t="s">
        <v>6174</v>
      </c>
      <c r="K5335" s="209"/>
      <c r="L5335" s="210" t="s">
        <v>6598</v>
      </c>
      <c r="M5335" s="211">
        <v>0</v>
      </c>
      <c r="N5335" s="212">
        <v>197.1</v>
      </c>
      <c r="O5335" s="209" t="s">
        <v>7245</v>
      </c>
      <c r="P5335" s="207">
        <v>45768</v>
      </c>
      <c r="Q5335" s="209" t="s">
        <v>7005</v>
      </c>
      <c r="R5335" s="212">
        <v>197.1</v>
      </c>
      <c r="S5335" s="210" t="s">
        <v>395</v>
      </c>
      <c r="T5335" s="210"/>
      <c r="U5335" s="208" t="s">
        <v>10</v>
      </c>
      <c r="V5335" s="208" t="s">
        <v>11</v>
      </c>
      <c r="W5335" s="208" t="s">
        <v>12</v>
      </c>
      <c r="X5335" s="208" t="s">
        <v>13</v>
      </c>
      <c r="Y5335" s="213">
        <v>5600</v>
      </c>
      <c r="Z5335" s="213">
        <v>9191101</v>
      </c>
      <c r="AA5335" s="214">
        <v>8.7315738761587266E-3</v>
      </c>
      <c r="AB5335" s="215" t="s">
        <v>6600</v>
      </c>
      <c r="AC5335" s="216" t="s">
        <v>3222</v>
      </c>
    </row>
    <row r="5336" spans="1:29" x14ac:dyDescent="0.3">
      <c r="A5336" s="203" t="s">
        <v>2835</v>
      </c>
      <c r="B5336" s="204">
        <v>2</v>
      </c>
      <c r="C5336" s="205" t="s">
        <v>1476</v>
      </c>
      <c r="D5336" s="205" t="s">
        <v>275</v>
      </c>
      <c r="E5336" s="203" t="s">
        <v>2722</v>
      </c>
      <c r="F5336" s="206" t="s">
        <v>2594</v>
      </c>
      <c r="G5336" s="205" t="s">
        <v>5941</v>
      </c>
      <c r="H5336" s="207">
        <v>43987</v>
      </c>
      <c r="I5336" s="207">
        <v>45791</v>
      </c>
      <c r="J5336" s="208" t="s">
        <v>6174</v>
      </c>
      <c r="K5336" s="209"/>
      <c r="L5336" s="210" t="s">
        <v>6598</v>
      </c>
      <c r="M5336" s="211">
        <v>0</v>
      </c>
      <c r="N5336" s="212">
        <v>197.55</v>
      </c>
      <c r="O5336" s="209" t="s">
        <v>7246</v>
      </c>
      <c r="P5336" s="207">
        <v>45791</v>
      </c>
      <c r="Q5336" s="209" t="s">
        <v>7007</v>
      </c>
      <c r="R5336" s="212">
        <v>197.55</v>
      </c>
      <c r="S5336" s="210" t="s">
        <v>395</v>
      </c>
      <c r="T5336" s="210"/>
      <c r="U5336" s="208" t="s">
        <v>10</v>
      </c>
      <c r="V5336" s="208" t="s">
        <v>11</v>
      </c>
      <c r="W5336" s="208" t="s">
        <v>12</v>
      </c>
      <c r="X5336" s="208" t="s">
        <v>13</v>
      </c>
      <c r="Y5336" s="213">
        <v>5600</v>
      </c>
      <c r="Z5336" s="213">
        <v>9191101</v>
      </c>
      <c r="AA5336" s="214">
        <v>8.7515089763326066E-3</v>
      </c>
      <c r="AB5336" s="215" t="s">
        <v>6600</v>
      </c>
      <c r="AC5336" s="216" t="s">
        <v>3222</v>
      </c>
    </row>
    <row r="5337" spans="1:29" x14ac:dyDescent="0.3">
      <c r="A5337" s="203" t="s">
        <v>2835</v>
      </c>
      <c r="B5337" s="204">
        <v>2</v>
      </c>
      <c r="C5337" s="205" t="s">
        <v>1476</v>
      </c>
      <c r="D5337" s="205" t="s">
        <v>275</v>
      </c>
      <c r="E5337" s="203" t="s">
        <v>2722</v>
      </c>
      <c r="F5337" s="206" t="s">
        <v>2594</v>
      </c>
      <c r="G5337" s="205" t="s">
        <v>5941</v>
      </c>
      <c r="H5337" s="207">
        <v>43987</v>
      </c>
      <c r="I5337" s="207">
        <v>45838</v>
      </c>
      <c r="J5337" s="208" t="s">
        <v>6174</v>
      </c>
      <c r="K5337" s="209"/>
      <c r="L5337" s="210" t="s">
        <v>6598</v>
      </c>
      <c r="M5337" s="211">
        <v>0</v>
      </c>
      <c r="N5337" s="212">
        <v>197.55</v>
      </c>
      <c r="O5337" s="209" t="s">
        <v>7247</v>
      </c>
      <c r="P5337" s="207">
        <v>45838</v>
      </c>
      <c r="Q5337" s="209" t="s">
        <v>7039</v>
      </c>
      <c r="R5337" s="212">
        <v>197.55</v>
      </c>
      <c r="S5337" s="210" t="s">
        <v>395</v>
      </c>
      <c r="T5337" s="210"/>
      <c r="U5337" s="208" t="s">
        <v>10</v>
      </c>
      <c r="V5337" s="208" t="s">
        <v>11</v>
      </c>
      <c r="W5337" s="208" t="s">
        <v>12</v>
      </c>
      <c r="X5337" s="208" t="s">
        <v>13</v>
      </c>
      <c r="Y5337" s="213">
        <v>5600</v>
      </c>
      <c r="Z5337" s="213">
        <v>9191101</v>
      </c>
      <c r="AA5337" s="214">
        <v>8.7515089763326066E-3</v>
      </c>
      <c r="AB5337" s="215" t="s">
        <v>6600</v>
      </c>
      <c r="AC5337" s="216" t="s">
        <v>3222</v>
      </c>
    </row>
    <row r="5338" spans="1:29" x14ac:dyDescent="0.3">
      <c r="A5338" s="203" t="s">
        <v>2835</v>
      </c>
      <c r="B5338" s="204">
        <v>2</v>
      </c>
      <c r="C5338" s="205" t="s">
        <v>1476</v>
      </c>
      <c r="D5338" s="205" t="s">
        <v>275</v>
      </c>
      <c r="E5338" s="203" t="s">
        <v>2722</v>
      </c>
      <c r="F5338" s="206" t="s">
        <v>2594</v>
      </c>
      <c r="G5338" s="205" t="s">
        <v>5941</v>
      </c>
      <c r="H5338" s="207">
        <v>43987</v>
      </c>
      <c r="I5338" s="207">
        <v>45860</v>
      </c>
      <c r="J5338" s="208" t="s">
        <v>6174</v>
      </c>
      <c r="K5338" s="209"/>
      <c r="L5338" s="210" t="s">
        <v>6598</v>
      </c>
      <c r="M5338" s="211">
        <v>0</v>
      </c>
      <c r="N5338" s="212">
        <v>197.55</v>
      </c>
      <c r="O5338" s="209" t="s">
        <v>7672</v>
      </c>
      <c r="P5338" s="207">
        <v>45860</v>
      </c>
      <c r="Q5338" s="209" t="s">
        <v>7557</v>
      </c>
      <c r="R5338" s="212">
        <v>197.55</v>
      </c>
      <c r="S5338" s="210" t="s">
        <v>395</v>
      </c>
      <c r="T5338" s="210"/>
      <c r="U5338" s="208" t="s">
        <v>10</v>
      </c>
      <c r="V5338" s="208" t="s">
        <v>11</v>
      </c>
      <c r="W5338" s="208" t="s">
        <v>12</v>
      </c>
      <c r="X5338" s="208" t="s">
        <v>13</v>
      </c>
      <c r="Y5338" s="213">
        <v>5600</v>
      </c>
      <c r="Z5338" s="213">
        <v>9191101</v>
      </c>
      <c r="AA5338" s="214">
        <v>8.7515089763326066E-3</v>
      </c>
      <c r="AB5338" s="215" t="s">
        <v>6600</v>
      </c>
      <c r="AC5338" s="216" t="s">
        <v>3222</v>
      </c>
    </row>
    <row r="5339" spans="1:29" x14ac:dyDescent="0.3">
      <c r="A5339" s="203" t="s">
        <v>2835</v>
      </c>
      <c r="B5339" s="204">
        <v>2</v>
      </c>
      <c r="C5339" s="205" t="s">
        <v>1476</v>
      </c>
      <c r="D5339" s="205" t="s">
        <v>275</v>
      </c>
      <c r="E5339" s="203" t="s">
        <v>2722</v>
      </c>
      <c r="F5339" s="206" t="s">
        <v>2594</v>
      </c>
      <c r="G5339" s="205" t="s">
        <v>5941</v>
      </c>
      <c r="H5339" s="207">
        <v>43987</v>
      </c>
      <c r="I5339" s="207">
        <v>45929</v>
      </c>
      <c r="J5339" s="208" t="s">
        <v>6707</v>
      </c>
      <c r="K5339" s="209"/>
      <c r="L5339" s="210" t="s">
        <v>6598</v>
      </c>
      <c r="M5339" s="211">
        <v>0</v>
      </c>
      <c r="N5339" s="212">
        <v>197.55</v>
      </c>
      <c r="O5339" s="209" t="s">
        <v>7673</v>
      </c>
      <c r="P5339" s="207">
        <v>45929</v>
      </c>
      <c r="Q5339" s="209" t="s">
        <v>7552</v>
      </c>
      <c r="R5339" s="212">
        <v>197.55</v>
      </c>
      <c r="S5339" s="210" t="s">
        <v>395</v>
      </c>
      <c r="T5339" s="210"/>
      <c r="U5339" s="208" t="s">
        <v>10</v>
      </c>
      <c r="V5339" s="208" t="s">
        <v>11</v>
      </c>
      <c r="W5339" s="208" t="s">
        <v>12</v>
      </c>
      <c r="X5339" s="208" t="s">
        <v>13</v>
      </c>
      <c r="Y5339" s="213">
        <v>5600</v>
      </c>
      <c r="Z5339" s="213">
        <v>9191101</v>
      </c>
      <c r="AA5339" s="214">
        <v>8.7515089763326066E-3</v>
      </c>
      <c r="AB5339" s="215" t="s">
        <v>6600</v>
      </c>
      <c r="AC5339" s="216" t="s">
        <v>3222</v>
      </c>
    </row>
    <row r="5340" spans="1:29" x14ac:dyDescent="0.3">
      <c r="A5340" s="203" t="s">
        <v>2835</v>
      </c>
      <c r="B5340" s="204">
        <v>2</v>
      </c>
      <c r="C5340" s="205" t="s">
        <v>1476</v>
      </c>
      <c r="D5340" s="205" t="s">
        <v>275</v>
      </c>
      <c r="E5340" s="203" t="s">
        <v>2722</v>
      </c>
      <c r="F5340" s="206" t="s">
        <v>2594</v>
      </c>
      <c r="G5340" s="205" t="s">
        <v>5941</v>
      </c>
      <c r="H5340" s="207">
        <v>43987</v>
      </c>
      <c r="I5340" s="207">
        <v>45938</v>
      </c>
      <c r="J5340" s="208" t="s">
        <v>6707</v>
      </c>
      <c r="K5340" s="209"/>
      <c r="L5340" s="210" t="s">
        <v>6598</v>
      </c>
      <c r="M5340" s="211">
        <v>0</v>
      </c>
      <c r="N5340" s="212">
        <v>197.55</v>
      </c>
      <c r="O5340" s="209" t="s">
        <v>7733</v>
      </c>
      <c r="P5340" s="207">
        <v>45938</v>
      </c>
      <c r="Q5340" s="209" t="s">
        <v>7707</v>
      </c>
      <c r="R5340" s="212">
        <v>197.55</v>
      </c>
      <c r="S5340" s="210" t="s">
        <v>395</v>
      </c>
      <c r="T5340" s="210"/>
      <c r="U5340" s="208" t="s">
        <v>10</v>
      </c>
      <c r="V5340" s="208" t="s">
        <v>11</v>
      </c>
      <c r="W5340" s="208" t="s">
        <v>12</v>
      </c>
      <c r="X5340" s="208" t="s">
        <v>13</v>
      </c>
      <c r="Y5340" s="213">
        <v>5600</v>
      </c>
      <c r="Z5340" s="213">
        <v>9191101</v>
      </c>
      <c r="AA5340" s="214">
        <v>8.7515089763326066E-3</v>
      </c>
      <c r="AB5340" s="215" t="s">
        <v>6600</v>
      </c>
      <c r="AC5340" s="216" t="s">
        <v>3222</v>
      </c>
    </row>
    <row r="5341" spans="1:29" x14ac:dyDescent="0.3">
      <c r="A5341" s="203" t="s">
        <v>2835</v>
      </c>
      <c r="B5341" s="204">
        <v>2</v>
      </c>
      <c r="C5341" s="205" t="s">
        <v>1476</v>
      </c>
      <c r="D5341" s="205" t="s">
        <v>275</v>
      </c>
      <c r="E5341" s="203" t="s">
        <v>2722</v>
      </c>
      <c r="F5341" s="206" t="s">
        <v>2594</v>
      </c>
      <c r="G5341" s="205" t="s">
        <v>5941</v>
      </c>
      <c r="H5341" s="207">
        <v>43987</v>
      </c>
      <c r="I5341" s="207">
        <v>45954</v>
      </c>
      <c r="J5341" s="208" t="s">
        <v>6707</v>
      </c>
      <c r="K5341" s="209"/>
      <c r="L5341" s="210" t="s">
        <v>6598</v>
      </c>
      <c r="M5341" s="211">
        <v>0</v>
      </c>
      <c r="N5341" s="212">
        <v>197.55</v>
      </c>
      <c r="O5341" s="209" t="s">
        <v>7836</v>
      </c>
      <c r="P5341" s="207">
        <v>45954</v>
      </c>
      <c r="Q5341" s="209" t="s">
        <v>7784</v>
      </c>
      <c r="R5341" s="212">
        <v>197.55</v>
      </c>
      <c r="S5341" s="210" t="s">
        <v>395</v>
      </c>
      <c r="T5341" s="210"/>
      <c r="U5341" s="208" t="s">
        <v>10</v>
      </c>
      <c r="V5341" s="208" t="s">
        <v>11</v>
      </c>
      <c r="W5341" s="208" t="s">
        <v>12</v>
      </c>
      <c r="X5341" s="208" t="s">
        <v>13</v>
      </c>
      <c r="Y5341" s="213">
        <v>5600</v>
      </c>
      <c r="Z5341" s="213">
        <v>9191101</v>
      </c>
      <c r="AA5341" s="214">
        <v>8.7515089763326066E-3</v>
      </c>
      <c r="AB5341" s="215" t="s">
        <v>6600</v>
      </c>
      <c r="AC5341" s="216" t="s">
        <v>3222</v>
      </c>
    </row>
    <row r="5342" spans="1:29" x14ac:dyDescent="0.3">
      <c r="A5342" s="203" t="s">
        <v>2835</v>
      </c>
      <c r="B5342" s="204">
        <v>2</v>
      </c>
      <c r="C5342" s="205" t="s">
        <v>1476</v>
      </c>
      <c r="D5342" s="205" t="s">
        <v>275</v>
      </c>
      <c r="E5342" s="203" t="s">
        <v>2722</v>
      </c>
      <c r="F5342" s="206" t="s">
        <v>2594</v>
      </c>
      <c r="G5342" s="205" t="s">
        <v>5941</v>
      </c>
      <c r="H5342" s="207">
        <v>43987</v>
      </c>
      <c r="I5342" s="207">
        <v>45954</v>
      </c>
      <c r="J5342" s="208" t="s">
        <v>6707</v>
      </c>
      <c r="K5342" s="209"/>
      <c r="L5342" s="210" t="s">
        <v>6598</v>
      </c>
      <c r="M5342" s="211">
        <v>0</v>
      </c>
      <c r="N5342" s="212">
        <v>197.55</v>
      </c>
      <c r="O5342" s="209" t="s">
        <v>7837</v>
      </c>
      <c r="P5342" s="207">
        <v>45954</v>
      </c>
      <c r="Q5342" s="209" t="s">
        <v>7784</v>
      </c>
      <c r="R5342" s="212">
        <v>197.55</v>
      </c>
      <c r="S5342" s="210" t="s">
        <v>395</v>
      </c>
      <c r="T5342" s="210"/>
      <c r="U5342" s="208" t="s">
        <v>10</v>
      </c>
      <c r="V5342" s="208" t="s">
        <v>11</v>
      </c>
      <c r="W5342" s="208" t="s">
        <v>12</v>
      </c>
      <c r="X5342" s="208" t="s">
        <v>13</v>
      </c>
      <c r="Y5342" s="213">
        <v>5600</v>
      </c>
      <c r="Z5342" s="213">
        <v>9191101</v>
      </c>
      <c r="AA5342" s="214">
        <v>8.7515089763326066E-3</v>
      </c>
      <c r="AB5342" s="215" t="s">
        <v>6600</v>
      </c>
      <c r="AC5342" s="216" t="s">
        <v>3222</v>
      </c>
    </row>
    <row r="5343" spans="1:29" x14ac:dyDescent="0.3">
      <c r="A5343" s="203" t="s">
        <v>2835</v>
      </c>
      <c r="B5343" s="204">
        <v>2</v>
      </c>
      <c r="C5343" s="205" t="s">
        <v>1476</v>
      </c>
      <c r="D5343" s="205" t="s">
        <v>275</v>
      </c>
      <c r="E5343" s="203" t="s">
        <v>2722</v>
      </c>
      <c r="F5343" s="206" t="s">
        <v>2594</v>
      </c>
      <c r="G5343" s="205" t="s">
        <v>5941</v>
      </c>
      <c r="H5343" s="207">
        <v>43987</v>
      </c>
      <c r="I5343" s="207">
        <v>45968</v>
      </c>
      <c r="J5343" s="208" t="s">
        <v>6707</v>
      </c>
      <c r="K5343" s="209"/>
      <c r="L5343" s="210" t="s">
        <v>6598</v>
      </c>
      <c r="M5343" s="211">
        <v>0</v>
      </c>
      <c r="N5343" s="212">
        <v>197.55</v>
      </c>
      <c r="O5343" s="209" t="s">
        <v>7838</v>
      </c>
      <c r="P5343" s="207">
        <v>45968</v>
      </c>
      <c r="Q5343" s="209" t="s">
        <v>7803</v>
      </c>
      <c r="R5343" s="212">
        <v>197.55</v>
      </c>
      <c r="S5343" s="210" t="s">
        <v>395</v>
      </c>
      <c r="T5343" s="210"/>
      <c r="U5343" s="208" t="s">
        <v>10</v>
      </c>
      <c r="V5343" s="208" t="s">
        <v>11</v>
      </c>
      <c r="W5343" s="208" t="s">
        <v>12</v>
      </c>
      <c r="X5343" s="208" t="s">
        <v>13</v>
      </c>
      <c r="Y5343" s="213">
        <v>5600</v>
      </c>
      <c r="Z5343" s="213">
        <v>9191101</v>
      </c>
      <c r="AA5343" s="214">
        <v>8.7515089763326066E-3</v>
      </c>
      <c r="AB5343" s="215" t="s">
        <v>6600</v>
      </c>
      <c r="AC5343" s="216" t="s">
        <v>3222</v>
      </c>
    </row>
    <row r="5344" spans="1:29" x14ac:dyDescent="0.3">
      <c r="A5344" s="203" t="s">
        <v>2835</v>
      </c>
      <c r="B5344" s="204">
        <v>2</v>
      </c>
      <c r="C5344" s="205" t="s">
        <v>1476</v>
      </c>
      <c r="D5344" s="205" t="s">
        <v>275</v>
      </c>
      <c r="E5344" s="203" t="s">
        <v>2722</v>
      </c>
      <c r="F5344" s="206" t="s">
        <v>2594</v>
      </c>
      <c r="G5344" s="205" t="s">
        <v>5941</v>
      </c>
      <c r="H5344" s="207">
        <v>43987</v>
      </c>
      <c r="I5344" s="207">
        <v>46132</v>
      </c>
      <c r="J5344" s="208" t="s">
        <v>6707</v>
      </c>
      <c r="K5344" s="209"/>
      <c r="L5344" s="210" t="s">
        <v>6598</v>
      </c>
      <c r="M5344" s="211">
        <v>0</v>
      </c>
      <c r="N5344" s="212">
        <v>197.55</v>
      </c>
      <c r="O5344" s="209" t="s">
        <v>8165</v>
      </c>
      <c r="P5344" s="207">
        <v>46132</v>
      </c>
      <c r="Q5344" s="209" t="s">
        <v>8008</v>
      </c>
      <c r="R5344" s="212">
        <v>197.55</v>
      </c>
      <c r="S5344" s="210" t="s">
        <v>395</v>
      </c>
      <c r="T5344" s="210"/>
      <c r="U5344" s="208" t="s">
        <v>10</v>
      </c>
      <c r="V5344" s="208" t="s">
        <v>11</v>
      </c>
      <c r="W5344" s="208" t="s">
        <v>12</v>
      </c>
      <c r="X5344" s="208" t="s">
        <v>13</v>
      </c>
      <c r="Y5344" s="213">
        <v>5600</v>
      </c>
      <c r="Z5344" s="213">
        <v>9191101</v>
      </c>
      <c r="AA5344" s="214">
        <v>8.7515089763326066E-3</v>
      </c>
      <c r="AB5344" s="215" t="s">
        <v>6600</v>
      </c>
      <c r="AC5344" s="216" t="s">
        <v>3222</v>
      </c>
    </row>
    <row r="5345" spans="1:29" x14ac:dyDescent="0.3">
      <c r="A5345" s="203" t="s">
        <v>2835</v>
      </c>
      <c r="B5345" s="204">
        <v>2</v>
      </c>
      <c r="C5345" s="205" t="s">
        <v>1476</v>
      </c>
      <c r="D5345" s="205" t="s">
        <v>275</v>
      </c>
      <c r="E5345" s="203" t="s">
        <v>2722</v>
      </c>
      <c r="F5345" s="206" t="s">
        <v>2594</v>
      </c>
      <c r="G5345" s="205" t="s">
        <v>5941</v>
      </c>
      <c r="H5345" s="207">
        <v>43987</v>
      </c>
      <c r="I5345" s="207">
        <v>46169</v>
      </c>
      <c r="J5345" s="208" t="s">
        <v>6707</v>
      </c>
      <c r="K5345" s="209"/>
      <c r="L5345" s="210" t="s">
        <v>6598</v>
      </c>
      <c r="M5345" s="211">
        <v>0</v>
      </c>
      <c r="N5345" s="212">
        <v>197.55</v>
      </c>
      <c r="O5345" s="209" t="s">
        <v>8567</v>
      </c>
      <c r="P5345" s="207">
        <v>46169</v>
      </c>
      <c r="Q5345" s="209" t="s">
        <v>8388</v>
      </c>
      <c r="R5345" s="212">
        <v>197.55</v>
      </c>
      <c r="S5345" s="210" t="s">
        <v>395</v>
      </c>
      <c r="T5345" s="210"/>
      <c r="U5345" s="208" t="s">
        <v>10</v>
      </c>
      <c r="V5345" s="208" t="s">
        <v>11</v>
      </c>
      <c r="W5345" s="208" t="s">
        <v>12</v>
      </c>
      <c r="X5345" s="208" t="s">
        <v>13</v>
      </c>
      <c r="Y5345" s="213">
        <v>5600</v>
      </c>
      <c r="Z5345" s="213">
        <v>9191101</v>
      </c>
      <c r="AA5345" s="214">
        <v>8.7515089763326066E-3</v>
      </c>
      <c r="AB5345" s="215" t="s">
        <v>6600</v>
      </c>
      <c r="AC5345" s="216" t="s">
        <v>3222</v>
      </c>
    </row>
    <row r="5346" spans="1:29" x14ac:dyDescent="0.3">
      <c r="A5346" s="203" t="s">
        <v>2835</v>
      </c>
      <c r="B5346" s="204">
        <v>2</v>
      </c>
      <c r="C5346" s="205" t="s">
        <v>1476</v>
      </c>
      <c r="D5346" s="205" t="s">
        <v>275</v>
      </c>
      <c r="E5346" s="203" t="s">
        <v>2722</v>
      </c>
      <c r="F5346" s="206" t="s">
        <v>2594</v>
      </c>
      <c r="G5346" s="205" t="s">
        <v>5941</v>
      </c>
      <c r="H5346" s="207">
        <v>43987</v>
      </c>
      <c r="I5346" s="207">
        <v>46169</v>
      </c>
      <c r="J5346" s="208" t="s">
        <v>6707</v>
      </c>
      <c r="K5346" s="209"/>
      <c r="L5346" s="210" t="s">
        <v>6598</v>
      </c>
      <c r="M5346" s="211">
        <v>0</v>
      </c>
      <c r="N5346" s="212">
        <v>197.55</v>
      </c>
      <c r="O5346" s="209" t="s">
        <v>8568</v>
      </c>
      <c r="P5346" s="207">
        <v>46169</v>
      </c>
      <c r="Q5346" s="209" t="s">
        <v>8388</v>
      </c>
      <c r="R5346" s="212">
        <v>197.55</v>
      </c>
      <c r="S5346" s="210" t="s">
        <v>395</v>
      </c>
      <c r="T5346" s="210"/>
      <c r="U5346" s="208" t="s">
        <v>10</v>
      </c>
      <c r="V5346" s="208" t="s">
        <v>11</v>
      </c>
      <c r="W5346" s="208" t="s">
        <v>12</v>
      </c>
      <c r="X5346" s="208" t="s">
        <v>13</v>
      </c>
      <c r="Y5346" s="213">
        <v>5600</v>
      </c>
      <c r="Z5346" s="213">
        <v>9191101</v>
      </c>
      <c r="AA5346" s="214">
        <v>8.7515089763326066E-3</v>
      </c>
      <c r="AB5346" s="215" t="s">
        <v>6600</v>
      </c>
      <c r="AC5346" s="216" t="s">
        <v>3222</v>
      </c>
    </row>
    <row r="5347" spans="1:29" x14ac:dyDescent="0.3">
      <c r="A5347" s="203" t="s">
        <v>2835</v>
      </c>
      <c r="B5347" s="204">
        <v>2</v>
      </c>
      <c r="C5347" s="205" t="s">
        <v>1476</v>
      </c>
      <c r="D5347" s="205" t="s">
        <v>275</v>
      </c>
      <c r="E5347" s="203" t="s">
        <v>2722</v>
      </c>
      <c r="F5347" s="206" t="s">
        <v>2594</v>
      </c>
      <c r="G5347" s="205" t="s">
        <v>5941</v>
      </c>
      <c r="H5347" s="207">
        <v>43987</v>
      </c>
      <c r="I5347" s="207">
        <v>46169</v>
      </c>
      <c r="J5347" s="208" t="s">
        <v>6707</v>
      </c>
      <c r="K5347" s="209"/>
      <c r="L5347" s="210" t="s">
        <v>6598</v>
      </c>
      <c r="M5347" s="211">
        <v>0</v>
      </c>
      <c r="N5347" s="212">
        <v>197.55</v>
      </c>
      <c r="O5347" s="209" t="s">
        <v>8569</v>
      </c>
      <c r="P5347" s="207">
        <v>46169</v>
      </c>
      <c r="Q5347" s="209" t="s">
        <v>8388</v>
      </c>
      <c r="R5347" s="212">
        <v>197.55</v>
      </c>
      <c r="S5347" s="210" t="s">
        <v>395</v>
      </c>
      <c r="T5347" s="210"/>
      <c r="U5347" s="208" t="s">
        <v>10</v>
      </c>
      <c r="V5347" s="208" t="s">
        <v>11</v>
      </c>
      <c r="W5347" s="208" t="s">
        <v>12</v>
      </c>
      <c r="X5347" s="208" t="s">
        <v>13</v>
      </c>
      <c r="Y5347" s="213">
        <v>5600</v>
      </c>
      <c r="Z5347" s="213">
        <v>9191101</v>
      </c>
      <c r="AA5347" s="214">
        <v>8.7515089763326066E-3</v>
      </c>
      <c r="AB5347" s="215" t="s">
        <v>6600</v>
      </c>
      <c r="AC5347" s="216" t="s">
        <v>3222</v>
      </c>
    </row>
    <row r="5348" spans="1:29" x14ac:dyDescent="0.3">
      <c r="A5348" s="203" t="s">
        <v>2835</v>
      </c>
      <c r="B5348" s="204">
        <v>2</v>
      </c>
      <c r="C5348" s="205" t="s">
        <v>1476</v>
      </c>
      <c r="D5348" s="205" t="s">
        <v>275</v>
      </c>
      <c r="E5348" s="203" t="s">
        <v>2722</v>
      </c>
      <c r="F5348" s="206" t="s">
        <v>2594</v>
      </c>
      <c r="G5348" s="205" t="s">
        <v>5941</v>
      </c>
      <c r="H5348" s="207">
        <v>43987</v>
      </c>
      <c r="I5348" s="207">
        <v>46169</v>
      </c>
      <c r="J5348" s="208" t="s">
        <v>6707</v>
      </c>
      <c r="K5348" s="209"/>
      <c r="L5348" s="210" t="s">
        <v>6598</v>
      </c>
      <c r="M5348" s="211">
        <v>0</v>
      </c>
      <c r="N5348" s="212">
        <v>197.55</v>
      </c>
      <c r="O5348" s="209" t="s">
        <v>8570</v>
      </c>
      <c r="P5348" s="207">
        <v>46169</v>
      </c>
      <c r="Q5348" s="209" t="s">
        <v>8388</v>
      </c>
      <c r="R5348" s="212">
        <v>197.55</v>
      </c>
      <c r="S5348" s="210" t="s">
        <v>395</v>
      </c>
      <c r="T5348" s="210"/>
      <c r="U5348" s="208" t="s">
        <v>10</v>
      </c>
      <c r="V5348" s="208" t="s">
        <v>11</v>
      </c>
      <c r="W5348" s="208" t="s">
        <v>12</v>
      </c>
      <c r="X5348" s="208" t="s">
        <v>13</v>
      </c>
      <c r="Y5348" s="213">
        <v>5600</v>
      </c>
      <c r="Z5348" s="213">
        <v>9191101</v>
      </c>
      <c r="AA5348" s="214">
        <v>8.7515089763326066E-3</v>
      </c>
      <c r="AB5348" s="215" t="s">
        <v>6600</v>
      </c>
      <c r="AC5348" s="216" t="s">
        <v>3222</v>
      </c>
    </row>
    <row r="5349" spans="1:29" x14ac:dyDescent="0.3">
      <c r="A5349" s="203" t="s">
        <v>2835</v>
      </c>
      <c r="B5349" s="204">
        <v>2</v>
      </c>
      <c r="C5349" s="205" t="s">
        <v>1476</v>
      </c>
      <c r="D5349" s="205" t="s">
        <v>275</v>
      </c>
      <c r="E5349" s="203" t="s">
        <v>2722</v>
      </c>
      <c r="F5349" s="206" t="s">
        <v>2594</v>
      </c>
      <c r="G5349" s="205" t="s">
        <v>5941</v>
      </c>
      <c r="H5349" s="207">
        <v>43987</v>
      </c>
      <c r="I5349" s="207">
        <v>46204</v>
      </c>
      <c r="J5349" s="208" t="s">
        <v>6707</v>
      </c>
      <c r="K5349" s="209"/>
      <c r="L5349" s="210" t="s">
        <v>6598</v>
      </c>
      <c r="M5349" s="211">
        <v>0</v>
      </c>
      <c r="N5349" s="212">
        <v>197.55</v>
      </c>
      <c r="O5349" s="209" t="s">
        <v>8571</v>
      </c>
      <c r="P5349" s="207">
        <v>46204</v>
      </c>
      <c r="Q5349" s="209" t="s">
        <v>8394</v>
      </c>
      <c r="R5349" s="212">
        <v>197.55</v>
      </c>
      <c r="S5349" s="210" t="s">
        <v>395</v>
      </c>
      <c r="T5349" s="210"/>
      <c r="U5349" s="208" t="s">
        <v>10</v>
      </c>
      <c r="V5349" s="208" t="s">
        <v>11</v>
      </c>
      <c r="W5349" s="208" t="s">
        <v>12</v>
      </c>
      <c r="X5349" s="208" t="s">
        <v>13</v>
      </c>
      <c r="Y5349" s="213">
        <v>5600</v>
      </c>
      <c r="Z5349" s="213">
        <v>9191101</v>
      </c>
      <c r="AA5349" s="214">
        <v>8.7515089763326066E-3</v>
      </c>
      <c r="AB5349" s="215" t="s">
        <v>6600</v>
      </c>
      <c r="AC5349" s="216" t="s">
        <v>3222</v>
      </c>
    </row>
    <row r="5350" spans="1:29" x14ac:dyDescent="0.3">
      <c r="A5350" s="203" t="s">
        <v>2835</v>
      </c>
      <c r="B5350" s="204">
        <v>2</v>
      </c>
      <c r="C5350" s="205" t="s">
        <v>1476</v>
      </c>
      <c r="D5350" s="205" t="s">
        <v>275</v>
      </c>
      <c r="E5350" s="203" t="s">
        <v>2722</v>
      </c>
      <c r="F5350" s="206" t="s">
        <v>2594</v>
      </c>
      <c r="G5350" s="205" t="s">
        <v>5941</v>
      </c>
      <c r="H5350" s="207">
        <v>43987</v>
      </c>
      <c r="I5350" s="207">
        <v>46730</v>
      </c>
      <c r="J5350" s="208" t="s">
        <v>6707</v>
      </c>
      <c r="K5350" s="209" t="s">
        <v>6601</v>
      </c>
      <c r="L5350" s="210" t="s">
        <v>6598</v>
      </c>
      <c r="M5350" s="211">
        <v>17234.289999999997</v>
      </c>
      <c r="N5350" s="212">
        <v>17234.289999999997</v>
      </c>
      <c r="O5350" s="209"/>
      <c r="P5350" s="207"/>
      <c r="Q5350" s="209"/>
      <c r="R5350" s="212">
        <v>0</v>
      </c>
      <c r="S5350" s="210" t="s">
        <v>395</v>
      </c>
      <c r="T5350" s="210"/>
      <c r="U5350" s="208" t="s">
        <v>10</v>
      </c>
      <c r="V5350" s="208" t="s">
        <v>11</v>
      </c>
      <c r="W5350" s="208" t="s">
        <v>12</v>
      </c>
      <c r="X5350" s="208" t="s">
        <v>13</v>
      </c>
      <c r="Y5350" s="213">
        <v>5600</v>
      </c>
      <c r="Z5350" s="213">
        <v>9191101</v>
      </c>
      <c r="AA5350" s="214">
        <v>0</v>
      </c>
      <c r="AB5350" s="215" t="s">
        <v>6600</v>
      </c>
      <c r="AC5350" s="216" t="s">
        <v>3222</v>
      </c>
    </row>
    <row r="5351" spans="1:29" x14ac:dyDescent="0.3">
      <c r="A5351" s="203" t="s">
        <v>2905</v>
      </c>
      <c r="B5351" s="204">
        <v>2</v>
      </c>
      <c r="C5351" s="205" t="s">
        <v>310</v>
      </c>
      <c r="D5351" s="205" t="s">
        <v>285</v>
      </c>
      <c r="E5351" s="203" t="s">
        <v>2722</v>
      </c>
      <c r="F5351" s="206" t="s">
        <v>316</v>
      </c>
      <c r="G5351" s="205" t="s">
        <v>310</v>
      </c>
      <c r="H5351" s="207">
        <v>43987</v>
      </c>
      <c r="I5351" s="207">
        <v>44117</v>
      </c>
      <c r="J5351" s="208" t="s">
        <v>979</v>
      </c>
      <c r="K5351" s="209"/>
      <c r="L5351" s="210" t="s">
        <v>970</v>
      </c>
      <c r="M5351" s="211">
        <v>0</v>
      </c>
      <c r="N5351" s="212">
        <v>369049.35</v>
      </c>
      <c r="O5351" s="209" t="s">
        <v>468</v>
      </c>
      <c r="P5351" s="207">
        <v>44117</v>
      </c>
      <c r="Q5351" s="209" t="s">
        <v>1235</v>
      </c>
      <c r="R5351" s="212">
        <v>369049.35</v>
      </c>
      <c r="S5351" s="210" t="s">
        <v>633</v>
      </c>
      <c r="T5351" s="210"/>
      <c r="U5351" s="208" t="s">
        <v>10</v>
      </c>
      <c r="V5351" s="208" t="s">
        <v>11</v>
      </c>
      <c r="W5351" s="208" t="s">
        <v>12</v>
      </c>
      <c r="X5351" s="208" t="s">
        <v>13</v>
      </c>
      <c r="Y5351" s="213">
        <v>6250</v>
      </c>
      <c r="Z5351" s="213">
        <v>9381101</v>
      </c>
      <c r="AA5351" s="214">
        <v>0.24700064854098355</v>
      </c>
      <c r="AB5351" s="215" t="s">
        <v>4974</v>
      </c>
      <c r="AC5351" s="216" t="s">
        <v>3332</v>
      </c>
    </row>
    <row r="5352" spans="1:29" x14ac:dyDescent="0.3">
      <c r="A5352" s="203" t="s">
        <v>2905</v>
      </c>
      <c r="B5352" s="204">
        <v>2</v>
      </c>
      <c r="C5352" s="205" t="s">
        <v>310</v>
      </c>
      <c r="D5352" s="205" t="s">
        <v>285</v>
      </c>
      <c r="E5352" s="203" t="s">
        <v>2722</v>
      </c>
      <c r="F5352" s="206" t="s">
        <v>316</v>
      </c>
      <c r="G5352" s="205" t="s">
        <v>310</v>
      </c>
      <c r="H5352" s="207">
        <v>43987</v>
      </c>
      <c r="I5352" s="207">
        <v>44117</v>
      </c>
      <c r="J5352" s="208" t="s">
        <v>979</v>
      </c>
      <c r="K5352" s="209"/>
      <c r="L5352" s="210" t="s">
        <v>970</v>
      </c>
      <c r="M5352" s="211">
        <v>0</v>
      </c>
      <c r="N5352" s="212">
        <v>76902.5</v>
      </c>
      <c r="O5352" s="209" t="s">
        <v>696</v>
      </c>
      <c r="P5352" s="207">
        <v>44117</v>
      </c>
      <c r="Q5352" s="209" t="s">
        <v>1235</v>
      </c>
      <c r="R5352" s="212">
        <v>76902.5</v>
      </c>
      <c r="S5352" s="210" t="s">
        <v>633</v>
      </c>
      <c r="T5352" s="210"/>
      <c r="U5352" s="208" t="s">
        <v>10</v>
      </c>
      <c r="V5352" s="208" t="s">
        <v>11</v>
      </c>
      <c r="W5352" s="208" t="s">
        <v>12</v>
      </c>
      <c r="X5352" s="208" t="s">
        <v>13</v>
      </c>
      <c r="Y5352" s="213">
        <v>6250</v>
      </c>
      <c r="Z5352" s="213">
        <v>9381101</v>
      </c>
      <c r="AA5352" s="214">
        <v>5.1469992764986552E-2</v>
      </c>
      <c r="AB5352" s="215" t="s">
        <v>4974</v>
      </c>
      <c r="AC5352" s="216" t="s">
        <v>3332</v>
      </c>
    </row>
    <row r="5353" spans="1:29" x14ac:dyDescent="0.3">
      <c r="A5353" s="203" t="s">
        <v>2905</v>
      </c>
      <c r="B5353" s="204">
        <v>2</v>
      </c>
      <c r="C5353" s="205" t="s">
        <v>310</v>
      </c>
      <c r="D5353" s="205" t="s">
        <v>285</v>
      </c>
      <c r="E5353" s="203" t="s">
        <v>2722</v>
      </c>
      <c r="F5353" s="206" t="s">
        <v>316</v>
      </c>
      <c r="G5353" s="205" t="s">
        <v>310</v>
      </c>
      <c r="H5353" s="207">
        <v>43987</v>
      </c>
      <c r="I5353" s="207">
        <v>44232</v>
      </c>
      <c r="J5353" s="208" t="s">
        <v>979</v>
      </c>
      <c r="K5353" s="209"/>
      <c r="L5353" s="210" t="s">
        <v>970</v>
      </c>
      <c r="M5353" s="211">
        <v>0</v>
      </c>
      <c r="N5353" s="212">
        <v>766840</v>
      </c>
      <c r="O5353" s="209" t="s">
        <v>738</v>
      </c>
      <c r="P5353" s="207">
        <v>44232</v>
      </c>
      <c r="Q5353" s="209" t="s">
        <v>1598</v>
      </c>
      <c r="R5353" s="212">
        <v>766840</v>
      </c>
      <c r="S5353" s="210" t="s">
        <v>633</v>
      </c>
      <c r="T5353" s="210"/>
      <c r="U5353" s="208" t="s">
        <v>10</v>
      </c>
      <c r="V5353" s="208" t="s">
        <v>11</v>
      </c>
      <c r="W5353" s="208" t="s">
        <v>12</v>
      </c>
      <c r="X5353" s="208" t="s">
        <v>13</v>
      </c>
      <c r="Y5353" s="213">
        <v>6250</v>
      </c>
      <c r="Z5353" s="213">
        <v>9381101</v>
      </c>
      <c r="AA5353" s="214">
        <v>0.51323753131435634</v>
      </c>
      <c r="AB5353" s="215" t="s">
        <v>4974</v>
      </c>
      <c r="AC5353" s="216" t="s">
        <v>3332</v>
      </c>
    </row>
    <row r="5354" spans="1:29" x14ac:dyDescent="0.3">
      <c r="A5354" s="203" t="s">
        <v>2905</v>
      </c>
      <c r="B5354" s="204">
        <v>2</v>
      </c>
      <c r="C5354" s="205" t="s">
        <v>310</v>
      </c>
      <c r="D5354" s="205" t="s">
        <v>285</v>
      </c>
      <c r="E5354" s="203" t="s">
        <v>2722</v>
      </c>
      <c r="F5354" s="206" t="s">
        <v>316</v>
      </c>
      <c r="G5354" s="205" t="s">
        <v>310</v>
      </c>
      <c r="H5354" s="207">
        <v>43987</v>
      </c>
      <c r="I5354" s="207">
        <v>44292</v>
      </c>
      <c r="J5354" s="208" t="s">
        <v>979</v>
      </c>
      <c r="K5354" s="209"/>
      <c r="L5354" s="210" t="s">
        <v>970</v>
      </c>
      <c r="M5354" s="211">
        <v>0</v>
      </c>
      <c r="N5354" s="212">
        <v>95237.5</v>
      </c>
      <c r="O5354" s="209" t="s">
        <v>844</v>
      </c>
      <c r="P5354" s="207">
        <v>44292</v>
      </c>
      <c r="Q5354" s="209" t="s">
        <v>1866</v>
      </c>
      <c r="R5354" s="212">
        <v>95237.5</v>
      </c>
      <c r="S5354" s="210" t="s">
        <v>633</v>
      </c>
      <c r="T5354" s="210"/>
      <c r="U5354" s="208" t="s">
        <v>10</v>
      </c>
      <c r="V5354" s="208" t="s">
        <v>11</v>
      </c>
      <c r="W5354" s="208" t="s">
        <v>12</v>
      </c>
      <c r="X5354" s="208" t="s">
        <v>13</v>
      </c>
      <c r="Y5354" s="213">
        <v>6250</v>
      </c>
      <c r="Z5354" s="213">
        <v>9381101</v>
      </c>
      <c r="AA5354" s="214">
        <v>6.3741405493389774E-2</v>
      </c>
      <c r="AB5354" s="215" t="s">
        <v>4974</v>
      </c>
      <c r="AC5354" s="216" t="s">
        <v>3332</v>
      </c>
    </row>
    <row r="5355" spans="1:29" x14ac:dyDescent="0.3">
      <c r="A5355" s="203" t="s">
        <v>2905</v>
      </c>
      <c r="B5355" s="204">
        <v>2</v>
      </c>
      <c r="C5355" s="205" t="s">
        <v>310</v>
      </c>
      <c r="D5355" s="205" t="s">
        <v>285</v>
      </c>
      <c r="E5355" s="203" t="s">
        <v>2722</v>
      </c>
      <c r="F5355" s="206" t="s">
        <v>316</v>
      </c>
      <c r="G5355" s="205" t="s">
        <v>310</v>
      </c>
      <c r="H5355" s="207">
        <v>43987</v>
      </c>
      <c r="I5355" s="207">
        <v>44895</v>
      </c>
      <c r="J5355" s="208" t="s">
        <v>2671</v>
      </c>
      <c r="K5355" s="209"/>
      <c r="L5355" s="210" t="s">
        <v>970</v>
      </c>
      <c r="M5355" s="211">
        <v>0</v>
      </c>
      <c r="N5355" s="212">
        <v>149296.56</v>
      </c>
      <c r="O5355" s="209" t="s">
        <v>1011</v>
      </c>
      <c r="P5355" s="207">
        <v>44895</v>
      </c>
      <c r="Q5355" s="209" t="s">
        <v>4846</v>
      </c>
      <c r="R5355" s="212">
        <v>149296.56</v>
      </c>
      <c r="S5355" s="210" t="s">
        <v>633</v>
      </c>
      <c r="T5355" s="210"/>
      <c r="U5355" s="208" t="s">
        <v>10</v>
      </c>
      <c r="V5355" s="208" t="s">
        <v>11</v>
      </c>
      <c r="W5355" s="208" t="s">
        <v>12</v>
      </c>
      <c r="X5355" s="208" t="s">
        <v>13</v>
      </c>
      <c r="Y5355" s="213">
        <v>6250</v>
      </c>
      <c r="Z5355" s="213">
        <v>9381101</v>
      </c>
      <c r="AA5355" s="214">
        <v>9.9922536497999162E-2</v>
      </c>
      <c r="AB5355" s="215" t="s">
        <v>4974</v>
      </c>
      <c r="AC5355" s="216" t="s">
        <v>3332</v>
      </c>
    </row>
    <row r="5356" spans="1:29" x14ac:dyDescent="0.3">
      <c r="A5356" s="203" t="s">
        <v>2905</v>
      </c>
      <c r="B5356" s="204">
        <v>2</v>
      </c>
      <c r="C5356" s="205" t="s">
        <v>310</v>
      </c>
      <c r="D5356" s="205" t="s">
        <v>285</v>
      </c>
      <c r="E5356" s="203" t="s">
        <v>2722</v>
      </c>
      <c r="F5356" s="206" t="s">
        <v>316</v>
      </c>
      <c r="G5356" s="205" t="s">
        <v>310</v>
      </c>
      <c r="H5356" s="207">
        <v>43987</v>
      </c>
      <c r="I5356" s="207">
        <v>44907</v>
      </c>
      <c r="J5356" s="208" t="s">
        <v>2671</v>
      </c>
      <c r="K5356" s="209" t="s">
        <v>871</v>
      </c>
      <c r="L5356" s="210" t="s">
        <v>970</v>
      </c>
      <c r="M5356" s="211">
        <v>0</v>
      </c>
      <c r="N5356" s="212">
        <v>36797.089999999997</v>
      </c>
      <c r="O5356" s="209" t="s">
        <v>1013</v>
      </c>
      <c r="P5356" s="207">
        <v>44907</v>
      </c>
      <c r="Q5356" s="209" t="s">
        <v>4865</v>
      </c>
      <c r="R5356" s="212">
        <v>36797.089999999997</v>
      </c>
      <c r="S5356" s="210" t="s">
        <v>633</v>
      </c>
      <c r="T5356" s="210"/>
      <c r="U5356" s="208" t="s">
        <v>10</v>
      </c>
      <c r="V5356" s="208" t="s">
        <v>11</v>
      </c>
      <c r="W5356" s="208" t="s">
        <v>12</v>
      </c>
      <c r="X5356" s="208" t="s">
        <v>13</v>
      </c>
      <c r="Y5356" s="213">
        <v>6250</v>
      </c>
      <c r="Z5356" s="213">
        <v>9381101</v>
      </c>
      <c r="AA5356" s="214">
        <v>2.4627885388284629E-2</v>
      </c>
      <c r="AB5356" s="215" t="s">
        <v>4974</v>
      </c>
      <c r="AC5356" s="216" t="s">
        <v>3332</v>
      </c>
    </row>
    <row r="5357" spans="1:29" x14ac:dyDescent="0.3">
      <c r="A5357" s="203" t="s">
        <v>2905</v>
      </c>
      <c r="B5357" s="204">
        <v>2</v>
      </c>
      <c r="C5357" s="205" t="s">
        <v>310</v>
      </c>
      <c r="D5357" s="205" t="s">
        <v>285</v>
      </c>
      <c r="E5357" s="203" t="s">
        <v>2722</v>
      </c>
      <c r="F5357" s="206" t="s">
        <v>316</v>
      </c>
      <c r="G5357" s="205" t="s">
        <v>310</v>
      </c>
      <c r="H5357" s="207">
        <v>44627</v>
      </c>
      <c r="I5357" s="207">
        <v>44907</v>
      </c>
      <c r="J5357" s="208" t="s">
        <v>2671</v>
      </c>
      <c r="K5357" s="209" t="s">
        <v>2539</v>
      </c>
      <c r="L5357" s="210" t="s">
        <v>2664</v>
      </c>
      <c r="M5357" s="211">
        <v>0</v>
      </c>
      <c r="N5357" s="212">
        <v>39293.51</v>
      </c>
      <c r="O5357" s="209" t="s">
        <v>1013</v>
      </c>
      <c r="P5357" s="207">
        <v>44907</v>
      </c>
      <c r="Q5357" s="209" t="s">
        <v>4865</v>
      </c>
      <c r="R5357" s="212">
        <v>39293.51</v>
      </c>
      <c r="S5357" s="210" t="s">
        <v>633</v>
      </c>
      <c r="T5357" s="210"/>
      <c r="U5357" s="208" t="s">
        <v>10</v>
      </c>
      <c r="V5357" s="208" t="s">
        <v>11</v>
      </c>
      <c r="W5357" s="208" t="s">
        <v>12</v>
      </c>
      <c r="X5357" s="208" t="s">
        <v>13</v>
      </c>
      <c r="Y5357" s="213">
        <v>6260</v>
      </c>
      <c r="Z5357" s="213">
        <v>9381101</v>
      </c>
      <c r="AA5357" s="214">
        <v>1</v>
      </c>
      <c r="AB5357" s="215" t="s">
        <v>4866</v>
      </c>
      <c r="AC5357" s="216" t="s">
        <v>3332</v>
      </c>
    </row>
    <row r="5358" spans="1:29" x14ac:dyDescent="0.3">
      <c r="A5358" s="203" t="s">
        <v>2905</v>
      </c>
      <c r="B5358" s="204">
        <v>2</v>
      </c>
      <c r="C5358" s="205" t="s">
        <v>310</v>
      </c>
      <c r="D5358" s="205" t="s">
        <v>285</v>
      </c>
      <c r="E5358" s="203" t="s">
        <v>2722</v>
      </c>
      <c r="F5358" s="206" t="s">
        <v>316</v>
      </c>
      <c r="G5358" s="205" t="s">
        <v>310</v>
      </c>
      <c r="H5358" s="207">
        <v>44886</v>
      </c>
      <c r="I5358" s="207">
        <v>44907</v>
      </c>
      <c r="J5358" s="208" t="s">
        <v>2671</v>
      </c>
      <c r="K5358" s="209" t="s">
        <v>4835</v>
      </c>
      <c r="L5358" s="210" t="s">
        <v>4848</v>
      </c>
      <c r="M5358" s="211">
        <v>0</v>
      </c>
      <c r="N5358" s="212">
        <v>610.76</v>
      </c>
      <c r="O5358" s="209" t="s">
        <v>1013</v>
      </c>
      <c r="P5358" s="207">
        <v>44907</v>
      </c>
      <c r="Q5358" s="209" t="s">
        <v>4865</v>
      </c>
      <c r="R5358" s="212">
        <v>610.76</v>
      </c>
      <c r="S5358" s="210" t="s">
        <v>633</v>
      </c>
      <c r="T5358" s="210"/>
      <c r="U5358" s="208" t="s">
        <v>10</v>
      </c>
      <c r="V5358" s="208" t="s">
        <v>11</v>
      </c>
      <c r="W5358" s="208" t="s">
        <v>12</v>
      </c>
      <c r="X5358" s="208" t="s">
        <v>13</v>
      </c>
      <c r="Y5358" s="213">
        <v>6260</v>
      </c>
      <c r="Z5358" s="213">
        <v>9381101</v>
      </c>
      <c r="AA5358" s="214">
        <v>1</v>
      </c>
      <c r="AB5358" s="215" t="s">
        <v>4975</v>
      </c>
      <c r="AC5358" s="216" t="s">
        <v>3332</v>
      </c>
    </row>
    <row r="5359" spans="1:29" x14ac:dyDescent="0.3">
      <c r="A5359" s="203" t="s">
        <v>3807</v>
      </c>
      <c r="B5359" s="204">
        <v>5</v>
      </c>
      <c r="C5359" s="205" t="s">
        <v>310</v>
      </c>
      <c r="D5359" s="205" t="s">
        <v>312</v>
      </c>
      <c r="E5359" s="203" t="s">
        <v>2722</v>
      </c>
      <c r="F5359" s="206" t="s">
        <v>316</v>
      </c>
      <c r="G5359" s="205" t="s">
        <v>310</v>
      </c>
      <c r="H5359" s="207">
        <v>45300</v>
      </c>
      <c r="I5359" s="207">
        <v>45372</v>
      </c>
      <c r="J5359" s="208" t="s">
        <v>5251</v>
      </c>
      <c r="K5359" s="209"/>
      <c r="L5359" s="210" t="s">
        <v>5856</v>
      </c>
      <c r="M5359" s="211">
        <v>0</v>
      </c>
      <c r="N5359" s="212">
        <v>432706.1</v>
      </c>
      <c r="O5359" s="209" t="s">
        <v>468</v>
      </c>
      <c r="P5359" s="207">
        <v>45372</v>
      </c>
      <c r="Q5359" s="209" t="s">
        <v>5997</v>
      </c>
      <c r="R5359" s="212">
        <v>432706.1</v>
      </c>
      <c r="S5359" s="210"/>
      <c r="T5359" s="210"/>
      <c r="U5359" s="208" t="s">
        <v>10</v>
      </c>
      <c r="V5359" s="208" t="s">
        <v>11</v>
      </c>
      <c r="W5359" s="208" t="s">
        <v>12</v>
      </c>
      <c r="X5359" s="208" t="s">
        <v>13</v>
      </c>
      <c r="Y5359" s="213">
        <v>6250</v>
      </c>
      <c r="Z5359" s="213">
        <v>9401101</v>
      </c>
      <c r="AA5359" s="214">
        <v>0.17703941250092567</v>
      </c>
      <c r="AB5359" s="215" t="s">
        <v>5661</v>
      </c>
      <c r="AC5359" s="216" t="s">
        <v>3212</v>
      </c>
    </row>
    <row r="5360" spans="1:29" x14ac:dyDescent="0.3">
      <c r="A5360" s="203" t="s">
        <v>3807</v>
      </c>
      <c r="B5360" s="204">
        <v>5</v>
      </c>
      <c r="C5360" s="205" t="s">
        <v>310</v>
      </c>
      <c r="D5360" s="205" t="s">
        <v>312</v>
      </c>
      <c r="E5360" s="203" t="s">
        <v>2722</v>
      </c>
      <c r="F5360" s="206" t="s">
        <v>316</v>
      </c>
      <c r="G5360" s="205" t="s">
        <v>310</v>
      </c>
      <c r="H5360" s="207">
        <v>45300</v>
      </c>
      <c r="I5360" s="207">
        <v>45427</v>
      </c>
      <c r="J5360" s="208" t="s">
        <v>5251</v>
      </c>
      <c r="K5360" s="209"/>
      <c r="L5360" s="210" t="s">
        <v>5856</v>
      </c>
      <c r="M5360" s="211">
        <v>0</v>
      </c>
      <c r="N5360" s="212">
        <v>220205.88</v>
      </c>
      <c r="O5360" s="209" t="s">
        <v>696</v>
      </c>
      <c r="P5360" s="207">
        <v>45427</v>
      </c>
      <c r="Q5360" s="209" t="s">
        <v>6057</v>
      </c>
      <c r="R5360" s="212">
        <v>220205.88</v>
      </c>
      <c r="S5360" s="210"/>
      <c r="T5360" s="210"/>
      <c r="U5360" s="208" t="s">
        <v>10</v>
      </c>
      <c r="V5360" s="208" t="s">
        <v>11</v>
      </c>
      <c r="W5360" s="208" t="s">
        <v>12</v>
      </c>
      <c r="X5360" s="208" t="s">
        <v>13</v>
      </c>
      <c r="Y5360" s="213">
        <v>6250</v>
      </c>
      <c r="Z5360" s="213">
        <v>9401101</v>
      </c>
      <c r="AA5360" s="214">
        <v>9.0096071269735609E-2</v>
      </c>
      <c r="AB5360" s="215" t="s">
        <v>5661</v>
      </c>
      <c r="AC5360" s="216" t="s">
        <v>3212</v>
      </c>
    </row>
    <row r="5361" spans="1:29" x14ac:dyDescent="0.3">
      <c r="A5361" s="203" t="s">
        <v>3807</v>
      </c>
      <c r="B5361" s="204">
        <v>5</v>
      </c>
      <c r="C5361" s="205" t="s">
        <v>310</v>
      </c>
      <c r="D5361" s="205" t="s">
        <v>312</v>
      </c>
      <c r="E5361" s="203" t="s">
        <v>2722</v>
      </c>
      <c r="F5361" s="206" t="s">
        <v>316</v>
      </c>
      <c r="G5361" s="205" t="s">
        <v>310</v>
      </c>
      <c r="H5361" s="207">
        <v>45300</v>
      </c>
      <c r="I5361" s="207">
        <v>45427</v>
      </c>
      <c r="J5361" s="208" t="s">
        <v>5251</v>
      </c>
      <c r="K5361" s="209"/>
      <c r="L5361" s="210" t="s">
        <v>5856</v>
      </c>
      <c r="M5361" s="211">
        <v>0</v>
      </c>
      <c r="N5361" s="212">
        <v>169114.08</v>
      </c>
      <c r="O5361" s="209" t="s">
        <v>738</v>
      </c>
      <c r="P5361" s="207">
        <v>45427</v>
      </c>
      <c r="Q5361" s="209" t="s">
        <v>6057</v>
      </c>
      <c r="R5361" s="212">
        <v>169114.08</v>
      </c>
      <c r="S5361" s="210"/>
      <c r="T5361" s="210"/>
      <c r="U5361" s="208" t="s">
        <v>10</v>
      </c>
      <c r="V5361" s="208" t="s">
        <v>11</v>
      </c>
      <c r="W5361" s="208" t="s">
        <v>12</v>
      </c>
      <c r="X5361" s="208" t="s">
        <v>13</v>
      </c>
      <c r="Y5361" s="213">
        <v>6250</v>
      </c>
      <c r="Z5361" s="213">
        <v>9401101</v>
      </c>
      <c r="AA5361" s="214">
        <v>6.9192131492563994E-2</v>
      </c>
      <c r="AB5361" s="215" t="s">
        <v>5661</v>
      </c>
      <c r="AC5361" s="216" t="s">
        <v>3212</v>
      </c>
    </row>
    <row r="5362" spans="1:29" x14ac:dyDescent="0.3">
      <c r="A5362" s="203" t="s">
        <v>3807</v>
      </c>
      <c r="B5362" s="204">
        <v>5</v>
      </c>
      <c r="C5362" s="205" t="s">
        <v>310</v>
      </c>
      <c r="D5362" s="205" t="s">
        <v>312</v>
      </c>
      <c r="E5362" s="203" t="s">
        <v>2722</v>
      </c>
      <c r="F5362" s="206" t="s">
        <v>316</v>
      </c>
      <c r="G5362" s="205" t="s">
        <v>310</v>
      </c>
      <c r="H5362" s="207">
        <v>45300</v>
      </c>
      <c r="I5362" s="207">
        <v>45463</v>
      </c>
      <c r="J5362" s="208" t="s">
        <v>5251</v>
      </c>
      <c r="K5362" s="209"/>
      <c r="L5362" s="210" t="s">
        <v>5856</v>
      </c>
      <c r="M5362" s="211">
        <v>0</v>
      </c>
      <c r="N5362" s="212">
        <v>212276.8</v>
      </c>
      <c r="O5362" s="209" t="s">
        <v>844</v>
      </c>
      <c r="P5362" s="207">
        <v>45463</v>
      </c>
      <c r="Q5362" s="209" t="s">
        <v>6128</v>
      </c>
      <c r="R5362" s="212">
        <v>212276.8</v>
      </c>
      <c r="S5362" s="210"/>
      <c r="T5362" s="210"/>
      <c r="U5362" s="208" t="s">
        <v>10</v>
      </c>
      <c r="V5362" s="208" t="s">
        <v>11</v>
      </c>
      <c r="W5362" s="208" t="s">
        <v>12</v>
      </c>
      <c r="X5362" s="208" t="s">
        <v>13</v>
      </c>
      <c r="Y5362" s="213">
        <v>6250</v>
      </c>
      <c r="Z5362" s="213">
        <v>9401101</v>
      </c>
      <c r="AA5362" s="214">
        <v>8.6851930119719825E-2</v>
      </c>
      <c r="AB5362" s="215" t="s">
        <v>5661</v>
      </c>
      <c r="AC5362" s="216" t="s">
        <v>3212</v>
      </c>
    </row>
    <row r="5363" spans="1:29" x14ac:dyDescent="0.3">
      <c r="A5363" s="203" t="s">
        <v>3807</v>
      </c>
      <c r="B5363" s="204">
        <v>5</v>
      </c>
      <c r="C5363" s="205" t="s">
        <v>310</v>
      </c>
      <c r="D5363" s="205" t="s">
        <v>312</v>
      </c>
      <c r="E5363" s="203" t="s">
        <v>2722</v>
      </c>
      <c r="F5363" s="206" t="s">
        <v>316</v>
      </c>
      <c r="G5363" s="205" t="s">
        <v>310</v>
      </c>
      <c r="H5363" s="207">
        <v>45300</v>
      </c>
      <c r="I5363" s="207">
        <v>45476</v>
      </c>
      <c r="J5363" s="208" t="s">
        <v>5251</v>
      </c>
      <c r="K5363" s="209"/>
      <c r="L5363" s="210" t="s">
        <v>5856</v>
      </c>
      <c r="M5363" s="211">
        <v>0</v>
      </c>
      <c r="N5363" s="212">
        <v>386954.02</v>
      </c>
      <c r="O5363" s="209" t="s">
        <v>1011</v>
      </c>
      <c r="P5363" s="207">
        <v>45476</v>
      </c>
      <c r="Q5363" s="209" t="s">
        <v>6178</v>
      </c>
      <c r="R5363" s="212">
        <v>386954.02</v>
      </c>
      <c r="S5363" s="210"/>
      <c r="T5363" s="210"/>
      <c r="U5363" s="208" t="s">
        <v>10</v>
      </c>
      <c r="V5363" s="208" t="s">
        <v>11</v>
      </c>
      <c r="W5363" s="208" t="s">
        <v>12</v>
      </c>
      <c r="X5363" s="208" t="s">
        <v>13</v>
      </c>
      <c r="Y5363" s="213">
        <v>6250</v>
      </c>
      <c r="Z5363" s="213">
        <v>9401101</v>
      </c>
      <c r="AA5363" s="214">
        <v>0.15832019092328825</v>
      </c>
      <c r="AB5363" s="215" t="s">
        <v>5661</v>
      </c>
      <c r="AC5363" s="216" t="s">
        <v>3212</v>
      </c>
    </row>
    <row r="5364" spans="1:29" x14ac:dyDescent="0.3">
      <c r="A5364" s="203" t="s">
        <v>3807</v>
      </c>
      <c r="B5364" s="204">
        <v>5</v>
      </c>
      <c r="C5364" s="205" t="s">
        <v>310</v>
      </c>
      <c r="D5364" s="205" t="s">
        <v>312</v>
      </c>
      <c r="E5364" s="203" t="s">
        <v>2722</v>
      </c>
      <c r="F5364" s="206" t="s">
        <v>316</v>
      </c>
      <c r="G5364" s="205" t="s">
        <v>310</v>
      </c>
      <c r="H5364" s="207">
        <v>45300</v>
      </c>
      <c r="I5364" s="207">
        <v>45519</v>
      </c>
      <c r="J5364" s="208" t="s">
        <v>6174</v>
      </c>
      <c r="K5364" s="209"/>
      <c r="L5364" s="210" t="s">
        <v>5856</v>
      </c>
      <c r="M5364" s="211">
        <v>0</v>
      </c>
      <c r="N5364" s="212">
        <v>227169.42</v>
      </c>
      <c r="O5364" s="209" t="s">
        <v>1013</v>
      </c>
      <c r="P5364" s="207">
        <v>45519</v>
      </c>
      <c r="Q5364" s="209" t="s">
        <v>6264</v>
      </c>
      <c r="R5364" s="212">
        <v>227169.42</v>
      </c>
      <c r="S5364" s="210"/>
      <c r="T5364" s="210"/>
      <c r="U5364" s="208" t="s">
        <v>10</v>
      </c>
      <c r="V5364" s="208" t="s">
        <v>11</v>
      </c>
      <c r="W5364" s="208" t="s">
        <v>12</v>
      </c>
      <c r="X5364" s="208" t="s">
        <v>13</v>
      </c>
      <c r="Y5364" s="213">
        <v>6250</v>
      </c>
      <c r="Z5364" s="213">
        <v>9401101</v>
      </c>
      <c r="AA5364" s="214">
        <v>9.2945166834893345E-2</v>
      </c>
      <c r="AB5364" s="215" t="s">
        <v>5661</v>
      </c>
      <c r="AC5364" s="216" t="s">
        <v>3212</v>
      </c>
    </row>
    <row r="5365" spans="1:29" x14ac:dyDescent="0.3">
      <c r="A5365" s="203" t="s">
        <v>3807</v>
      </c>
      <c r="B5365" s="204">
        <v>5</v>
      </c>
      <c r="C5365" s="205" t="s">
        <v>310</v>
      </c>
      <c r="D5365" s="205" t="s">
        <v>312</v>
      </c>
      <c r="E5365" s="203" t="s">
        <v>2722</v>
      </c>
      <c r="F5365" s="206" t="s">
        <v>316</v>
      </c>
      <c r="G5365" s="205" t="s">
        <v>310</v>
      </c>
      <c r="H5365" s="207">
        <v>45300</v>
      </c>
      <c r="I5365" s="207">
        <v>45572</v>
      </c>
      <c r="J5365" s="208" t="s">
        <v>6174</v>
      </c>
      <c r="K5365" s="209"/>
      <c r="L5365" s="210" t="s">
        <v>5856</v>
      </c>
      <c r="M5365" s="211">
        <v>0</v>
      </c>
      <c r="N5365" s="212">
        <v>146095.25</v>
      </c>
      <c r="O5365" s="209" t="s">
        <v>1113</v>
      </c>
      <c r="P5365" s="207">
        <v>45572</v>
      </c>
      <c r="Q5365" s="209" t="s">
        <v>6602</v>
      </c>
      <c r="R5365" s="212">
        <v>146095.25</v>
      </c>
      <c r="S5365" s="210"/>
      <c r="T5365" s="210"/>
      <c r="U5365" s="208" t="s">
        <v>10</v>
      </c>
      <c r="V5365" s="208" t="s">
        <v>11</v>
      </c>
      <c r="W5365" s="208" t="s">
        <v>12</v>
      </c>
      <c r="X5365" s="208" t="s">
        <v>13</v>
      </c>
      <c r="Y5365" s="213">
        <v>6250</v>
      </c>
      <c r="Z5365" s="213">
        <v>9401101</v>
      </c>
      <c r="AA5365" s="214">
        <v>5.9774098930372978E-2</v>
      </c>
      <c r="AB5365" s="215" t="s">
        <v>5661</v>
      </c>
      <c r="AC5365" s="216" t="s">
        <v>3212</v>
      </c>
    </row>
    <row r="5366" spans="1:29" x14ac:dyDescent="0.3">
      <c r="A5366" s="203" t="s">
        <v>3807</v>
      </c>
      <c r="B5366" s="204">
        <v>5</v>
      </c>
      <c r="C5366" s="205" t="s">
        <v>310</v>
      </c>
      <c r="D5366" s="205" t="s">
        <v>312</v>
      </c>
      <c r="E5366" s="203" t="s">
        <v>2722</v>
      </c>
      <c r="F5366" s="206" t="s">
        <v>316</v>
      </c>
      <c r="G5366" s="205" t="s">
        <v>310</v>
      </c>
      <c r="H5366" s="207">
        <v>45300</v>
      </c>
      <c r="I5366" s="207">
        <v>45615</v>
      </c>
      <c r="J5366" s="208" t="s">
        <v>6174</v>
      </c>
      <c r="K5366" s="209"/>
      <c r="L5366" s="210" t="s">
        <v>5856</v>
      </c>
      <c r="M5366" s="211">
        <v>0</v>
      </c>
      <c r="N5366" s="212">
        <v>188583.55</v>
      </c>
      <c r="O5366" s="209" t="s">
        <v>1247</v>
      </c>
      <c r="P5366" s="207">
        <v>45615</v>
      </c>
      <c r="Q5366" s="209" t="s">
        <v>6603</v>
      </c>
      <c r="R5366" s="212">
        <v>188583.55</v>
      </c>
      <c r="S5366" s="210"/>
      <c r="T5366" s="210"/>
      <c r="U5366" s="208" t="s">
        <v>10</v>
      </c>
      <c r="V5366" s="208" t="s">
        <v>11</v>
      </c>
      <c r="W5366" s="208" t="s">
        <v>12</v>
      </c>
      <c r="X5366" s="208" t="s">
        <v>13</v>
      </c>
      <c r="Y5366" s="213">
        <v>6250</v>
      </c>
      <c r="Z5366" s="213">
        <v>9401101</v>
      </c>
      <c r="AA5366" s="214">
        <v>7.7157962181117715E-2</v>
      </c>
      <c r="AB5366" s="215" t="s">
        <v>5661</v>
      </c>
      <c r="AC5366" s="216" t="s">
        <v>3212</v>
      </c>
    </row>
    <row r="5367" spans="1:29" x14ac:dyDescent="0.3">
      <c r="A5367" s="203" t="s">
        <v>3807</v>
      </c>
      <c r="B5367" s="204">
        <v>5</v>
      </c>
      <c r="C5367" s="205" t="s">
        <v>310</v>
      </c>
      <c r="D5367" s="205" t="s">
        <v>312</v>
      </c>
      <c r="E5367" s="203" t="s">
        <v>2722</v>
      </c>
      <c r="F5367" s="206" t="s">
        <v>316</v>
      </c>
      <c r="G5367" s="205" t="s">
        <v>310</v>
      </c>
      <c r="H5367" s="207">
        <v>45300</v>
      </c>
      <c r="I5367" s="207">
        <v>45631</v>
      </c>
      <c r="J5367" s="208" t="s">
        <v>6174</v>
      </c>
      <c r="K5367" s="209"/>
      <c r="L5367" s="210" t="s">
        <v>5856</v>
      </c>
      <c r="M5367" s="211">
        <v>0</v>
      </c>
      <c r="N5367" s="212">
        <v>136247.51999999999</v>
      </c>
      <c r="O5367" s="209" t="s">
        <v>1318</v>
      </c>
      <c r="P5367" s="207">
        <v>45631</v>
      </c>
      <c r="Q5367" s="209" t="s">
        <v>6604</v>
      </c>
      <c r="R5367" s="212">
        <v>136247.51999999999</v>
      </c>
      <c r="S5367" s="210"/>
      <c r="T5367" s="210"/>
      <c r="U5367" s="208" t="s">
        <v>10</v>
      </c>
      <c r="V5367" s="208" t="s">
        <v>11</v>
      </c>
      <c r="W5367" s="208" t="s">
        <v>12</v>
      </c>
      <c r="X5367" s="208" t="s">
        <v>13</v>
      </c>
      <c r="Y5367" s="213">
        <v>6250</v>
      </c>
      <c r="Z5367" s="213">
        <v>9401101</v>
      </c>
      <c r="AA5367" s="214">
        <v>5.5744952279406554E-2</v>
      </c>
      <c r="AB5367" s="215" t="s">
        <v>5661</v>
      </c>
      <c r="AC5367" s="216" t="s">
        <v>3212</v>
      </c>
    </row>
    <row r="5368" spans="1:29" x14ac:dyDescent="0.3">
      <c r="A5368" s="203" t="s">
        <v>3807</v>
      </c>
      <c r="B5368" s="204">
        <v>5</v>
      </c>
      <c r="C5368" s="205" t="s">
        <v>310</v>
      </c>
      <c r="D5368" s="205" t="s">
        <v>312</v>
      </c>
      <c r="E5368" s="203" t="s">
        <v>2722</v>
      </c>
      <c r="F5368" s="206" t="s">
        <v>316</v>
      </c>
      <c r="G5368" s="205" t="s">
        <v>310</v>
      </c>
      <c r="H5368" s="207">
        <v>45300</v>
      </c>
      <c r="I5368" s="207">
        <v>45686</v>
      </c>
      <c r="J5368" s="208" t="s">
        <v>6174</v>
      </c>
      <c r="K5368" s="209"/>
      <c r="L5368" s="210" t="s">
        <v>5856</v>
      </c>
      <c r="M5368" s="211">
        <v>0</v>
      </c>
      <c r="N5368" s="212">
        <v>27555.42</v>
      </c>
      <c r="O5368" s="209" t="s">
        <v>1500</v>
      </c>
      <c r="P5368" s="207">
        <v>45686</v>
      </c>
      <c r="Q5368" s="209" t="s">
        <v>7248</v>
      </c>
      <c r="R5368" s="212">
        <v>27555.42</v>
      </c>
      <c r="S5368" s="210"/>
      <c r="T5368" s="210"/>
      <c r="U5368" s="208" t="s">
        <v>10</v>
      </c>
      <c r="V5368" s="208" t="s">
        <v>11</v>
      </c>
      <c r="W5368" s="208" t="s">
        <v>12</v>
      </c>
      <c r="X5368" s="208" t="s">
        <v>13</v>
      </c>
      <c r="Y5368" s="213">
        <v>6250</v>
      </c>
      <c r="Z5368" s="213">
        <v>9401101</v>
      </c>
      <c r="AA5368" s="214">
        <v>1.1274154369481404E-2</v>
      </c>
      <c r="AB5368" s="215" t="s">
        <v>5661</v>
      </c>
      <c r="AC5368" s="216" t="s">
        <v>3212</v>
      </c>
    </row>
    <row r="5369" spans="1:29" x14ac:dyDescent="0.3">
      <c r="A5369" s="203" t="s">
        <v>3807</v>
      </c>
      <c r="B5369" s="204">
        <v>5</v>
      </c>
      <c r="C5369" s="205" t="s">
        <v>310</v>
      </c>
      <c r="D5369" s="205" t="s">
        <v>312</v>
      </c>
      <c r="E5369" s="203" t="s">
        <v>2722</v>
      </c>
      <c r="F5369" s="206" t="s">
        <v>316</v>
      </c>
      <c r="G5369" s="205" t="s">
        <v>310</v>
      </c>
      <c r="H5369" s="207">
        <v>45300</v>
      </c>
      <c r="I5369" s="207">
        <v>45782</v>
      </c>
      <c r="J5369" s="208" t="s">
        <v>6174</v>
      </c>
      <c r="K5369" s="209"/>
      <c r="L5369" s="210" t="s">
        <v>5856</v>
      </c>
      <c r="M5369" s="211">
        <v>0</v>
      </c>
      <c r="N5369" s="212">
        <v>112995.15</v>
      </c>
      <c r="O5369" s="209" t="s">
        <v>2064</v>
      </c>
      <c r="P5369" s="207">
        <v>45782</v>
      </c>
      <c r="Q5369" s="209" t="s">
        <v>7249</v>
      </c>
      <c r="R5369" s="212">
        <v>112995.15</v>
      </c>
      <c r="S5369" s="210"/>
      <c r="T5369" s="210"/>
      <c r="U5369" s="208" t="s">
        <v>10</v>
      </c>
      <c r="V5369" s="208" t="s">
        <v>11</v>
      </c>
      <c r="W5369" s="208" t="s">
        <v>12</v>
      </c>
      <c r="X5369" s="208" t="s">
        <v>13</v>
      </c>
      <c r="Y5369" s="213">
        <v>6250</v>
      </c>
      <c r="Z5369" s="213">
        <v>9401101</v>
      </c>
      <c r="AA5369" s="214">
        <v>4.623136806126369E-2</v>
      </c>
      <c r="AB5369" s="215" t="s">
        <v>5661</v>
      </c>
      <c r="AC5369" s="216" t="s">
        <v>3212</v>
      </c>
    </row>
    <row r="5370" spans="1:29" x14ac:dyDescent="0.3">
      <c r="A5370" s="203" t="s">
        <v>3807</v>
      </c>
      <c r="B5370" s="204">
        <v>5</v>
      </c>
      <c r="C5370" s="205" t="s">
        <v>310</v>
      </c>
      <c r="D5370" s="205" t="s">
        <v>312</v>
      </c>
      <c r="E5370" s="203" t="s">
        <v>2722</v>
      </c>
      <c r="F5370" s="206" t="s">
        <v>316</v>
      </c>
      <c r="G5370" s="205" t="s">
        <v>310</v>
      </c>
      <c r="H5370" s="207">
        <v>45300</v>
      </c>
      <c r="I5370" s="207">
        <v>46905</v>
      </c>
      <c r="J5370" s="208" t="s">
        <v>6707</v>
      </c>
      <c r="K5370" s="209" t="s">
        <v>5660</v>
      </c>
      <c r="L5370" s="210" t="s">
        <v>5856</v>
      </c>
      <c r="M5370" s="211">
        <v>184219.81000000052</v>
      </c>
      <c r="N5370" s="212">
        <v>184219.81000000052</v>
      </c>
      <c r="O5370" s="209"/>
      <c r="P5370" s="207"/>
      <c r="Q5370" s="209"/>
      <c r="R5370" s="212">
        <v>0</v>
      </c>
      <c r="S5370" s="210"/>
      <c r="T5370" s="210"/>
      <c r="U5370" s="208" t="s">
        <v>10</v>
      </c>
      <c r="V5370" s="208" t="s">
        <v>11</v>
      </c>
      <c r="W5370" s="208" t="s">
        <v>12</v>
      </c>
      <c r="X5370" s="208" t="s">
        <v>13</v>
      </c>
      <c r="Y5370" s="213">
        <v>6250</v>
      </c>
      <c r="Z5370" s="213">
        <v>9401101</v>
      </c>
      <c r="AA5370" s="214">
        <v>0</v>
      </c>
      <c r="AB5370" s="215" t="s">
        <v>5661</v>
      </c>
      <c r="AC5370" s="216" t="s">
        <v>3212</v>
      </c>
    </row>
    <row r="5371" spans="1:29" x14ac:dyDescent="0.3">
      <c r="A5371" s="203" t="s">
        <v>1690</v>
      </c>
      <c r="B5371" s="204">
        <v>0</v>
      </c>
      <c r="C5371" s="205" t="s">
        <v>1469</v>
      </c>
      <c r="D5371" s="205" t="s">
        <v>3</v>
      </c>
      <c r="E5371" s="203" t="s">
        <v>241</v>
      </c>
      <c r="F5371" s="206" t="s">
        <v>261</v>
      </c>
      <c r="G5371" s="205" t="s">
        <v>5994</v>
      </c>
      <c r="H5371" s="207">
        <v>42928</v>
      </c>
      <c r="I5371" s="207">
        <v>42928</v>
      </c>
      <c r="J5371" s="208" t="s">
        <v>244</v>
      </c>
      <c r="K5371" s="209"/>
      <c r="L5371" s="210" t="s">
        <v>5709</v>
      </c>
      <c r="M5371" s="211">
        <v>0</v>
      </c>
      <c r="N5371" s="212">
        <v>550</v>
      </c>
      <c r="O5371" s="209"/>
      <c r="P5371" s="207"/>
      <c r="Q5371" s="209"/>
      <c r="R5371" s="212">
        <v>550</v>
      </c>
      <c r="S5371" s="210"/>
      <c r="T5371" s="210"/>
      <c r="U5371" s="208" t="s">
        <v>10</v>
      </c>
      <c r="V5371" s="208" t="s">
        <v>11</v>
      </c>
      <c r="W5371" s="208" t="s">
        <v>5608</v>
      </c>
      <c r="X5371" s="208" t="s">
        <v>5609</v>
      </c>
      <c r="Y5371" s="213">
        <v>5800</v>
      </c>
      <c r="Z5371" s="213">
        <v>9900000</v>
      </c>
      <c r="AA5371" s="214">
        <v>1</v>
      </c>
      <c r="AB5371" s="215" t="s">
        <v>7734</v>
      </c>
      <c r="AC5371" s="216" t="s">
        <v>3188</v>
      </c>
    </row>
    <row r="5372" spans="1:29" x14ac:dyDescent="0.3">
      <c r="A5372" s="203" t="s">
        <v>1690</v>
      </c>
      <c r="B5372" s="204">
        <v>0</v>
      </c>
      <c r="C5372" s="205" t="s">
        <v>1469</v>
      </c>
      <c r="D5372" s="205" t="s">
        <v>3</v>
      </c>
      <c r="E5372" s="203" t="s">
        <v>241</v>
      </c>
      <c r="F5372" s="206" t="s">
        <v>261</v>
      </c>
      <c r="G5372" s="205" t="s">
        <v>5994</v>
      </c>
      <c r="H5372" s="207">
        <v>45116</v>
      </c>
      <c r="I5372" s="207">
        <v>45365</v>
      </c>
      <c r="J5372" s="208" t="s">
        <v>5251</v>
      </c>
      <c r="K5372" s="209"/>
      <c r="L5372" s="210" t="s">
        <v>5709</v>
      </c>
      <c r="M5372" s="211">
        <v>0</v>
      </c>
      <c r="N5372" s="212">
        <v>750</v>
      </c>
      <c r="O5372" s="209"/>
      <c r="P5372" s="207"/>
      <c r="Q5372" s="209"/>
      <c r="R5372" s="212">
        <v>750</v>
      </c>
      <c r="S5372" s="210"/>
      <c r="T5372" s="210"/>
      <c r="U5372" s="208" t="s">
        <v>10</v>
      </c>
      <c r="V5372" s="208" t="s">
        <v>11</v>
      </c>
      <c r="W5372" s="208" t="s">
        <v>5608</v>
      </c>
      <c r="X5372" s="208" t="s">
        <v>5609</v>
      </c>
      <c r="Y5372" s="213">
        <v>5800</v>
      </c>
      <c r="Z5372" s="213">
        <v>9851100</v>
      </c>
      <c r="AA5372" s="214">
        <v>1</v>
      </c>
      <c r="AB5372" s="215" t="s">
        <v>7735</v>
      </c>
      <c r="AC5372" s="216" t="s">
        <v>3188</v>
      </c>
    </row>
    <row r="5373" spans="1:29" x14ac:dyDescent="0.3">
      <c r="A5373" s="203" t="s">
        <v>3814</v>
      </c>
      <c r="B5373" s="204">
        <v>5</v>
      </c>
      <c r="C5373" s="205" t="s">
        <v>1472</v>
      </c>
      <c r="D5373" s="205" t="s">
        <v>312</v>
      </c>
      <c r="E5373" s="203" t="s">
        <v>2722</v>
      </c>
      <c r="F5373" s="206" t="s">
        <v>131</v>
      </c>
      <c r="G5373" s="205" t="s">
        <v>1435</v>
      </c>
      <c r="H5373" s="207">
        <v>45307</v>
      </c>
      <c r="I5373" s="207">
        <v>45348</v>
      </c>
      <c r="J5373" s="208" t="s">
        <v>5251</v>
      </c>
      <c r="K5373" s="209" t="s">
        <v>5670</v>
      </c>
      <c r="L5373" s="210" t="s">
        <v>5857</v>
      </c>
      <c r="M5373" s="211">
        <v>0</v>
      </c>
      <c r="N5373" s="212">
        <v>1420.32</v>
      </c>
      <c r="O5373" s="209" t="s">
        <v>6116</v>
      </c>
      <c r="P5373" s="207">
        <v>45348</v>
      </c>
      <c r="Q5373" s="209" t="s">
        <v>5921</v>
      </c>
      <c r="R5373" s="212">
        <v>1420.32</v>
      </c>
      <c r="S5373" s="210"/>
      <c r="T5373" s="210"/>
      <c r="U5373" s="208" t="s">
        <v>10</v>
      </c>
      <c r="V5373" s="208" t="s">
        <v>11</v>
      </c>
      <c r="W5373" s="208" t="s">
        <v>1355</v>
      </c>
      <c r="X5373" s="208" t="s">
        <v>1356</v>
      </c>
      <c r="Y5373" s="213">
        <v>4300</v>
      </c>
      <c r="Z5373" s="213">
        <v>9401101</v>
      </c>
      <c r="AA5373" s="214">
        <v>0.5</v>
      </c>
      <c r="AB5373" s="215" t="s">
        <v>5668</v>
      </c>
      <c r="AC5373" s="216" t="s">
        <v>3212</v>
      </c>
    </row>
    <row r="5374" spans="1:29" x14ac:dyDescent="0.3">
      <c r="A5374" s="203" t="s">
        <v>4797</v>
      </c>
      <c r="B5374" s="204">
        <v>5</v>
      </c>
      <c r="C5374" s="205" t="s">
        <v>1472</v>
      </c>
      <c r="D5374" s="205" t="s">
        <v>315</v>
      </c>
      <c r="E5374" s="203" t="s">
        <v>2722</v>
      </c>
      <c r="F5374" s="206" t="s">
        <v>131</v>
      </c>
      <c r="G5374" s="205" t="s">
        <v>1435</v>
      </c>
      <c r="H5374" s="207">
        <v>45307</v>
      </c>
      <c r="I5374" s="207">
        <v>45348</v>
      </c>
      <c r="J5374" s="208" t="s">
        <v>5251</v>
      </c>
      <c r="K5374" s="209" t="s">
        <v>5670</v>
      </c>
      <c r="L5374" s="210" t="s">
        <v>5857</v>
      </c>
      <c r="M5374" s="211">
        <v>0</v>
      </c>
      <c r="N5374" s="212">
        <v>1420.32</v>
      </c>
      <c r="O5374" s="209" t="s">
        <v>6116</v>
      </c>
      <c r="P5374" s="207">
        <v>45348</v>
      </c>
      <c r="Q5374" s="209" t="s">
        <v>5921</v>
      </c>
      <c r="R5374" s="212">
        <v>1420.32</v>
      </c>
      <c r="S5374" s="210"/>
      <c r="T5374" s="210"/>
      <c r="U5374" s="208" t="s">
        <v>10</v>
      </c>
      <c r="V5374" s="208" t="s">
        <v>11</v>
      </c>
      <c r="W5374" s="208" t="s">
        <v>1355</v>
      </c>
      <c r="X5374" s="208" t="s">
        <v>1356</v>
      </c>
      <c r="Y5374" s="213">
        <v>4300</v>
      </c>
      <c r="Z5374" s="213">
        <v>9431101</v>
      </c>
      <c r="AA5374" s="214">
        <v>0.5</v>
      </c>
      <c r="AB5374" s="215" t="s">
        <v>5669</v>
      </c>
      <c r="AC5374" s="216" t="s">
        <v>3337</v>
      </c>
    </row>
    <row r="5375" spans="1:29" x14ac:dyDescent="0.3">
      <c r="A5375" s="203" t="s">
        <v>3814</v>
      </c>
      <c r="B5375" s="204">
        <v>5</v>
      </c>
      <c r="C5375" s="205" t="s">
        <v>1472</v>
      </c>
      <c r="D5375" s="205" t="s">
        <v>312</v>
      </c>
      <c r="E5375" s="203" t="s">
        <v>2722</v>
      </c>
      <c r="F5375" s="206" t="s">
        <v>131</v>
      </c>
      <c r="G5375" s="205" t="s">
        <v>6075</v>
      </c>
      <c r="H5375" s="207">
        <v>45434</v>
      </c>
      <c r="I5375" s="207">
        <v>45469</v>
      </c>
      <c r="J5375" s="208" t="s">
        <v>5251</v>
      </c>
      <c r="K5375" s="209" t="s">
        <v>6076</v>
      </c>
      <c r="L5375" s="210" t="s">
        <v>6083</v>
      </c>
      <c r="M5375" s="211">
        <v>0</v>
      </c>
      <c r="N5375" s="212">
        <v>1064.25</v>
      </c>
      <c r="O5375" s="209">
        <v>16060206</v>
      </c>
      <c r="P5375" s="207">
        <v>45469</v>
      </c>
      <c r="Q5375" s="209" t="s">
        <v>6148</v>
      </c>
      <c r="R5375" s="212">
        <v>1064.25</v>
      </c>
      <c r="S5375" s="210"/>
      <c r="T5375" s="210"/>
      <c r="U5375" s="208" t="s">
        <v>10</v>
      </c>
      <c r="V5375" s="208" t="s">
        <v>11</v>
      </c>
      <c r="W5375" s="208" t="s">
        <v>1355</v>
      </c>
      <c r="X5375" s="208" t="s">
        <v>1356</v>
      </c>
      <c r="Y5375" s="213">
        <v>4300</v>
      </c>
      <c r="Z5375" s="213">
        <v>9401101</v>
      </c>
      <c r="AA5375" s="214">
        <v>0.25</v>
      </c>
      <c r="AB5375" s="215" t="s">
        <v>6077</v>
      </c>
      <c r="AC5375" s="216" t="s">
        <v>3212</v>
      </c>
    </row>
    <row r="5376" spans="1:29" x14ac:dyDescent="0.3">
      <c r="A5376" s="203" t="s">
        <v>3814</v>
      </c>
      <c r="B5376" s="204">
        <v>5</v>
      </c>
      <c r="C5376" s="205" t="s">
        <v>1472</v>
      </c>
      <c r="D5376" s="205" t="s">
        <v>312</v>
      </c>
      <c r="E5376" s="203" t="s">
        <v>2722</v>
      </c>
      <c r="F5376" s="206" t="s">
        <v>131</v>
      </c>
      <c r="G5376" s="205" t="s">
        <v>6075</v>
      </c>
      <c r="H5376" s="207">
        <v>45434</v>
      </c>
      <c r="I5376" s="207">
        <v>45523</v>
      </c>
      <c r="J5376" s="208" t="s">
        <v>5251</v>
      </c>
      <c r="K5376" s="209" t="s">
        <v>6076</v>
      </c>
      <c r="L5376" s="210" t="s">
        <v>6083</v>
      </c>
      <c r="M5376" s="211">
        <v>0</v>
      </c>
      <c r="N5376" s="212">
        <v>-1064.25</v>
      </c>
      <c r="O5376" s="209">
        <v>16060206</v>
      </c>
      <c r="P5376" s="207">
        <v>45469</v>
      </c>
      <c r="Q5376" s="209" t="s">
        <v>6148</v>
      </c>
      <c r="R5376" s="212">
        <v>-1064.25</v>
      </c>
      <c r="S5376" s="210"/>
      <c r="T5376" s="210"/>
      <c r="U5376" s="208" t="s">
        <v>10</v>
      </c>
      <c r="V5376" s="208" t="s">
        <v>11</v>
      </c>
      <c r="W5376" s="208" t="s">
        <v>1355</v>
      </c>
      <c r="X5376" s="208" t="s">
        <v>1356</v>
      </c>
      <c r="Y5376" s="213">
        <v>4300</v>
      </c>
      <c r="Z5376" s="213">
        <v>9401101</v>
      </c>
      <c r="AA5376" s="214">
        <v>-0.25</v>
      </c>
      <c r="AB5376" s="215" t="s">
        <v>6321</v>
      </c>
      <c r="AC5376" s="216" t="s">
        <v>3212</v>
      </c>
    </row>
    <row r="5377" spans="1:29" x14ac:dyDescent="0.3">
      <c r="A5377" s="203" t="s">
        <v>3814</v>
      </c>
      <c r="B5377" s="204">
        <v>5</v>
      </c>
      <c r="C5377" s="205" t="s">
        <v>1472</v>
      </c>
      <c r="D5377" s="205" t="s">
        <v>312</v>
      </c>
      <c r="E5377" s="203" t="s">
        <v>2722</v>
      </c>
      <c r="F5377" s="206" t="s">
        <v>131</v>
      </c>
      <c r="G5377" s="205" t="s">
        <v>6075</v>
      </c>
      <c r="H5377" s="207">
        <v>45434</v>
      </c>
      <c r="I5377" s="207">
        <v>45524</v>
      </c>
      <c r="J5377" s="208" t="s">
        <v>5251</v>
      </c>
      <c r="K5377" s="209" t="s">
        <v>6076</v>
      </c>
      <c r="L5377" s="210" t="s">
        <v>6083</v>
      </c>
      <c r="M5377" s="211">
        <v>0</v>
      </c>
      <c r="N5377" s="212">
        <v>1064.25</v>
      </c>
      <c r="O5377" s="209">
        <v>16060206</v>
      </c>
      <c r="P5377" s="207">
        <v>45524</v>
      </c>
      <c r="Q5377" s="209" t="s">
        <v>6148</v>
      </c>
      <c r="R5377" s="212">
        <v>1064.25</v>
      </c>
      <c r="S5377" s="210"/>
      <c r="T5377" s="210"/>
      <c r="U5377" s="208" t="s">
        <v>10</v>
      </c>
      <c r="V5377" s="208" t="s">
        <v>11</v>
      </c>
      <c r="W5377" s="208" t="s">
        <v>1355</v>
      </c>
      <c r="X5377" s="208" t="s">
        <v>1356</v>
      </c>
      <c r="Y5377" s="213">
        <v>4300</v>
      </c>
      <c r="Z5377" s="213">
        <v>9401101</v>
      </c>
      <c r="AA5377" s="214">
        <v>0.25</v>
      </c>
      <c r="AB5377" s="215" t="s">
        <v>6325</v>
      </c>
      <c r="AC5377" s="216" t="s">
        <v>3212</v>
      </c>
    </row>
    <row r="5378" spans="1:29" x14ac:dyDescent="0.3">
      <c r="A5378" s="203" t="s">
        <v>3925</v>
      </c>
      <c r="B5378" s="204">
        <v>5</v>
      </c>
      <c r="C5378" s="205" t="s">
        <v>1472</v>
      </c>
      <c r="D5378" s="205" t="s">
        <v>333</v>
      </c>
      <c r="E5378" s="203" t="s">
        <v>2722</v>
      </c>
      <c r="F5378" s="206" t="s">
        <v>131</v>
      </c>
      <c r="G5378" s="205" t="s">
        <v>6075</v>
      </c>
      <c r="H5378" s="207">
        <v>45434</v>
      </c>
      <c r="I5378" s="207">
        <v>45469</v>
      </c>
      <c r="J5378" s="208" t="s">
        <v>5251</v>
      </c>
      <c r="K5378" s="209" t="s">
        <v>6076</v>
      </c>
      <c r="L5378" s="210" t="s">
        <v>6083</v>
      </c>
      <c r="M5378" s="211">
        <v>0</v>
      </c>
      <c r="N5378" s="212">
        <v>1064.25</v>
      </c>
      <c r="O5378" s="209">
        <v>16060206</v>
      </c>
      <c r="P5378" s="207">
        <v>45469</v>
      </c>
      <c r="Q5378" s="209" t="s">
        <v>6148</v>
      </c>
      <c r="R5378" s="212">
        <v>1064.25</v>
      </c>
      <c r="S5378" s="210"/>
      <c r="T5378" s="210"/>
      <c r="U5378" s="208" t="s">
        <v>10</v>
      </c>
      <c r="V5378" s="208" t="s">
        <v>11</v>
      </c>
      <c r="W5378" s="208" t="s">
        <v>1355</v>
      </c>
      <c r="X5378" s="208" t="s">
        <v>1356</v>
      </c>
      <c r="Y5378" s="213">
        <v>4300</v>
      </c>
      <c r="Z5378" s="213">
        <v>9411101</v>
      </c>
      <c r="AA5378" s="214">
        <v>0.25</v>
      </c>
      <c r="AB5378" s="215" t="s">
        <v>6078</v>
      </c>
      <c r="AC5378" s="216" t="s">
        <v>3227</v>
      </c>
    </row>
    <row r="5379" spans="1:29" x14ac:dyDescent="0.3">
      <c r="A5379" s="203" t="s">
        <v>3925</v>
      </c>
      <c r="B5379" s="204">
        <v>5</v>
      </c>
      <c r="C5379" s="205" t="s">
        <v>1472</v>
      </c>
      <c r="D5379" s="205" t="s">
        <v>333</v>
      </c>
      <c r="E5379" s="203" t="s">
        <v>2722</v>
      </c>
      <c r="F5379" s="206" t="s">
        <v>131</v>
      </c>
      <c r="G5379" s="205" t="s">
        <v>6075</v>
      </c>
      <c r="H5379" s="207">
        <v>45434</v>
      </c>
      <c r="I5379" s="207">
        <v>45523</v>
      </c>
      <c r="J5379" s="208" t="s">
        <v>5251</v>
      </c>
      <c r="K5379" s="209" t="s">
        <v>6076</v>
      </c>
      <c r="L5379" s="210" t="s">
        <v>6083</v>
      </c>
      <c r="M5379" s="211">
        <v>0</v>
      </c>
      <c r="N5379" s="212">
        <v>-1064.25</v>
      </c>
      <c r="O5379" s="209">
        <v>16060206</v>
      </c>
      <c r="P5379" s="207">
        <v>45469</v>
      </c>
      <c r="Q5379" s="209" t="s">
        <v>6148</v>
      </c>
      <c r="R5379" s="212">
        <v>-1064.25</v>
      </c>
      <c r="S5379" s="210"/>
      <c r="T5379" s="210"/>
      <c r="U5379" s="208" t="s">
        <v>10</v>
      </c>
      <c r="V5379" s="208" t="s">
        <v>11</v>
      </c>
      <c r="W5379" s="208" t="s">
        <v>1355</v>
      </c>
      <c r="X5379" s="208" t="s">
        <v>1356</v>
      </c>
      <c r="Y5379" s="213">
        <v>4300</v>
      </c>
      <c r="Z5379" s="213">
        <v>9411101</v>
      </c>
      <c r="AA5379" s="214">
        <v>-0.25</v>
      </c>
      <c r="AB5379" s="215" t="s">
        <v>6322</v>
      </c>
      <c r="AC5379" s="216" t="s">
        <v>3227</v>
      </c>
    </row>
    <row r="5380" spans="1:29" x14ac:dyDescent="0.3">
      <c r="A5380" s="203" t="s">
        <v>3925</v>
      </c>
      <c r="B5380" s="204">
        <v>5</v>
      </c>
      <c r="C5380" s="205" t="s">
        <v>1472</v>
      </c>
      <c r="D5380" s="205" t="s">
        <v>333</v>
      </c>
      <c r="E5380" s="203" t="s">
        <v>2722</v>
      </c>
      <c r="F5380" s="206" t="s">
        <v>131</v>
      </c>
      <c r="G5380" s="205" t="s">
        <v>6075</v>
      </c>
      <c r="H5380" s="207">
        <v>45434</v>
      </c>
      <c r="I5380" s="207">
        <v>45524</v>
      </c>
      <c r="J5380" s="208" t="s">
        <v>5251</v>
      </c>
      <c r="K5380" s="209" t="s">
        <v>6076</v>
      </c>
      <c r="L5380" s="210" t="s">
        <v>6083</v>
      </c>
      <c r="M5380" s="211">
        <v>0</v>
      </c>
      <c r="N5380" s="212">
        <v>1064.25</v>
      </c>
      <c r="O5380" s="209">
        <v>16060206</v>
      </c>
      <c r="P5380" s="207">
        <v>45524</v>
      </c>
      <c r="Q5380" s="209" t="s">
        <v>6148</v>
      </c>
      <c r="R5380" s="212">
        <v>1064.25</v>
      </c>
      <c r="S5380" s="210"/>
      <c r="T5380" s="210"/>
      <c r="U5380" s="208" t="s">
        <v>10</v>
      </c>
      <c r="V5380" s="208" t="s">
        <v>11</v>
      </c>
      <c r="W5380" s="208" t="s">
        <v>1355</v>
      </c>
      <c r="X5380" s="208" t="s">
        <v>1356</v>
      </c>
      <c r="Y5380" s="213">
        <v>4300</v>
      </c>
      <c r="Z5380" s="213">
        <v>9411101</v>
      </c>
      <c r="AA5380" s="214">
        <v>0.25</v>
      </c>
      <c r="AB5380" s="215" t="s">
        <v>6326</v>
      </c>
      <c r="AC5380" s="216" t="s">
        <v>3227</v>
      </c>
    </row>
    <row r="5381" spans="1:29" x14ac:dyDescent="0.3">
      <c r="A5381" s="203" t="s">
        <v>4681</v>
      </c>
      <c r="B5381" s="204">
        <v>5</v>
      </c>
      <c r="C5381" s="205" t="s">
        <v>1472</v>
      </c>
      <c r="D5381" s="205" t="s">
        <v>317</v>
      </c>
      <c r="E5381" s="203" t="s">
        <v>2722</v>
      </c>
      <c r="F5381" s="206" t="s">
        <v>131</v>
      </c>
      <c r="G5381" s="205" t="s">
        <v>6075</v>
      </c>
      <c r="H5381" s="207">
        <v>45434</v>
      </c>
      <c r="I5381" s="207">
        <v>45469</v>
      </c>
      <c r="J5381" s="208" t="s">
        <v>5251</v>
      </c>
      <c r="K5381" s="209" t="s">
        <v>6076</v>
      </c>
      <c r="L5381" s="210" t="s">
        <v>6083</v>
      </c>
      <c r="M5381" s="211">
        <v>0</v>
      </c>
      <c r="N5381" s="212">
        <v>1064.25</v>
      </c>
      <c r="O5381" s="209">
        <v>16060206</v>
      </c>
      <c r="P5381" s="207">
        <v>45469</v>
      </c>
      <c r="Q5381" s="209" t="s">
        <v>6148</v>
      </c>
      <c r="R5381" s="212">
        <v>1064.25</v>
      </c>
      <c r="S5381" s="210"/>
      <c r="T5381" s="210"/>
      <c r="U5381" s="208" t="s">
        <v>10</v>
      </c>
      <c r="V5381" s="208" t="s">
        <v>11</v>
      </c>
      <c r="W5381" s="208" t="s">
        <v>1355</v>
      </c>
      <c r="X5381" s="208" t="s">
        <v>1356</v>
      </c>
      <c r="Y5381" s="213">
        <v>4300</v>
      </c>
      <c r="Z5381" s="213">
        <v>9421101</v>
      </c>
      <c r="AA5381" s="214">
        <v>0.25</v>
      </c>
      <c r="AB5381" s="215" t="s">
        <v>6079</v>
      </c>
      <c r="AC5381" s="216" t="s">
        <v>3322</v>
      </c>
    </row>
    <row r="5382" spans="1:29" x14ac:dyDescent="0.3">
      <c r="A5382" s="203" t="s">
        <v>4681</v>
      </c>
      <c r="B5382" s="204">
        <v>5</v>
      </c>
      <c r="C5382" s="205" t="s">
        <v>1472</v>
      </c>
      <c r="D5382" s="205" t="s">
        <v>317</v>
      </c>
      <c r="E5382" s="203" t="s">
        <v>2722</v>
      </c>
      <c r="F5382" s="206" t="s">
        <v>131</v>
      </c>
      <c r="G5382" s="205" t="s">
        <v>6075</v>
      </c>
      <c r="H5382" s="207">
        <v>45434</v>
      </c>
      <c r="I5382" s="207">
        <v>45523</v>
      </c>
      <c r="J5382" s="208" t="s">
        <v>5251</v>
      </c>
      <c r="K5382" s="209" t="s">
        <v>6076</v>
      </c>
      <c r="L5382" s="210" t="s">
        <v>6083</v>
      </c>
      <c r="M5382" s="211">
        <v>0</v>
      </c>
      <c r="N5382" s="212">
        <v>-1064.25</v>
      </c>
      <c r="O5382" s="209">
        <v>16060206</v>
      </c>
      <c r="P5382" s="207">
        <v>45469</v>
      </c>
      <c r="Q5382" s="209" t="s">
        <v>6148</v>
      </c>
      <c r="R5382" s="212">
        <v>-1064.25</v>
      </c>
      <c r="S5382" s="210"/>
      <c r="T5382" s="210"/>
      <c r="U5382" s="208" t="s">
        <v>10</v>
      </c>
      <c r="V5382" s="208" t="s">
        <v>11</v>
      </c>
      <c r="W5382" s="208" t="s">
        <v>1355</v>
      </c>
      <c r="X5382" s="208" t="s">
        <v>1356</v>
      </c>
      <c r="Y5382" s="213">
        <v>4300</v>
      </c>
      <c r="Z5382" s="213">
        <v>9421101</v>
      </c>
      <c r="AA5382" s="214">
        <v>-0.25</v>
      </c>
      <c r="AB5382" s="215" t="s">
        <v>6323</v>
      </c>
      <c r="AC5382" s="216" t="s">
        <v>3322</v>
      </c>
    </row>
    <row r="5383" spans="1:29" x14ac:dyDescent="0.3">
      <c r="A5383" s="203" t="s">
        <v>4681</v>
      </c>
      <c r="B5383" s="204">
        <v>5</v>
      </c>
      <c r="C5383" s="205" t="s">
        <v>1472</v>
      </c>
      <c r="D5383" s="205" t="s">
        <v>317</v>
      </c>
      <c r="E5383" s="203" t="s">
        <v>2722</v>
      </c>
      <c r="F5383" s="206" t="s">
        <v>131</v>
      </c>
      <c r="G5383" s="205" t="s">
        <v>6075</v>
      </c>
      <c r="H5383" s="207">
        <v>45434</v>
      </c>
      <c r="I5383" s="207">
        <v>45524</v>
      </c>
      <c r="J5383" s="208" t="s">
        <v>5251</v>
      </c>
      <c r="K5383" s="209" t="s">
        <v>6076</v>
      </c>
      <c r="L5383" s="210" t="s">
        <v>6083</v>
      </c>
      <c r="M5383" s="211">
        <v>0</v>
      </c>
      <c r="N5383" s="212">
        <v>1064.25</v>
      </c>
      <c r="O5383" s="209">
        <v>16060206</v>
      </c>
      <c r="P5383" s="207">
        <v>45524</v>
      </c>
      <c r="Q5383" s="209" t="s">
        <v>6148</v>
      </c>
      <c r="R5383" s="212">
        <v>1064.25</v>
      </c>
      <c r="S5383" s="210"/>
      <c r="T5383" s="210"/>
      <c r="U5383" s="208" t="s">
        <v>10</v>
      </c>
      <c r="V5383" s="208" t="s">
        <v>11</v>
      </c>
      <c r="W5383" s="208" t="s">
        <v>1355</v>
      </c>
      <c r="X5383" s="208" t="s">
        <v>1356</v>
      </c>
      <c r="Y5383" s="213">
        <v>4300</v>
      </c>
      <c r="Z5383" s="213">
        <v>9421101</v>
      </c>
      <c r="AA5383" s="214">
        <v>0.25</v>
      </c>
      <c r="AB5383" s="215" t="s">
        <v>6327</v>
      </c>
      <c r="AC5383" s="216" t="s">
        <v>3322</v>
      </c>
    </row>
    <row r="5384" spans="1:29" x14ac:dyDescent="0.3">
      <c r="A5384" s="203" t="s">
        <v>4797</v>
      </c>
      <c r="B5384" s="204">
        <v>5</v>
      </c>
      <c r="C5384" s="205" t="s">
        <v>1472</v>
      </c>
      <c r="D5384" s="205" t="s">
        <v>315</v>
      </c>
      <c r="E5384" s="203" t="s">
        <v>2722</v>
      </c>
      <c r="F5384" s="206" t="s">
        <v>131</v>
      </c>
      <c r="G5384" s="205" t="s">
        <v>6075</v>
      </c>
      <c r="H5384" s="207">
        <v>45434</v>
      </c>
      <c r="I5384" s="207">
        <v>45469</v>
      </c>
      <c r="J5384" s="208" t="s">
        <v>5251</v>
      </c>
      <c r="K5384" s="209" t="s">
        <v>6076</v>
      </c>
      <c r="L5384" s="210" t="s">
        <v>6083</v>
      </c>
      <c r="M5384" s="211">
        <v>0</v>
      </c>
      <c r="N5384" s="212">
        <v>1064.25</v>
      </c>
      <c r="O5384" s="209">
        <v>16060206</v>
      </c>
      <c r="P5384" s="207">
        <v>45469</v>
      </c>
      <c r="Q5384" s="209" t="s">
        <v>6148</v>
      </c>
      <c r="R5384" s="212">
        <v>1064.25</v>
      </c>
      <c r="S5384" s="210"/>
      <c r="T5384" s="210"/>
      <c r="U5384" s="208" t="s">
        <v>10</v>
      </c>
      <c r="V5384" s="208" t="s">
        <v>11</v>
      </c>
      <c r="W5384" s="208" t="s">
        <v>1355</v>
      </c>
      <c r="X5384" s="208" t="s">
        <v>1356</v>
      </c>
      <c r="Y5384" s="213">
        <v>4300</v>
      </c>
      <c r="Z5384" s="213">
        <v>9431101</v>
      </c>
      <c r="AA5384" s="214">
        <v>0.25</v>
      </c>
      <c r="AB5384" s="215" t="s">
        <v>6080</v>
      </c>
      <c r="AC5384" s="216" t="s">
        <v>3337</v>
      </c>
    </row>
    <row r="5385" spans="1:29" x14ac:dyDescent="0.3">
      <c r="A5385" s="203" t="s">
        <v>4797</v>
      </c>
      <c r="B5385" s="204">
        <v>5</v>
      </c>
      <c r="C5385" s="205" t="s">
        <v>1472</v>
      </c>
      <c r="D5385" s="205" t="s">
        <v>315</v>
      </c>
      <c r="E5385" s="203" t="s">
        <v>2722</v>
      </c>
      <c r="F5385" s="206" t="s">
        <v>131</v>
      </c>
      <c r="G5385" s="205" t="s">
        <v>6075</v>
      </c>
      <c r="H5385" s="207">
        <v>45434</v>
      </c>
      <c r="I5385" s="207">
        <v>45523</v>
      </c>
      <c r="J5385" s="208" t="s">
        <v>5251</v>
      </c>
      <c r="K5385" s="209" t="s">
        <v>6076</v>
      </c>
      <c r="L5385" s="210" t="s">
        <v>6083</v>
      </c>
      <c r="M5385" s="211">
        <v>0</v>
      </c>
      <c r="N5385" s="212">
        <v>-1064.25</v>
      </c>
      <c r="O5385" s="209">
        <v>16060206</v>
      </c>
      <c r="P5385" s="207">
        <v>45469</v>
      </c>
      <c r="Q5385" s="209" t="s">
        <v>6148</v>
      </c>
      <c r="R5385" s="212">
        <v>-1064.25</v>
      </c>
      <c r="S5385" s="210"/>
      <c r="T5385" s="210"/>
      <c r="U5385" s="208" t="s">
        <v>10</v>
      </c>
      <c r="V5385" s="208" t="s">
        <v>11</v>
      </c>
      <c r="W5385" s="208" t="s">
        <v>1355</v>
      </c>
      <c r="X5385" s="208" t="s">
        <v>1356</v>
      </c>
      <c r="Y5385" s="213">
        <v>4300</v>
      </c>
      <c r="Z5385" s="213">
        <v>9431101</v>
      </c>
      <c r="AA5385" s="214">
        <v>-0.25</v>
      </c>
      <c r="AB5385" s="215" t="s">
        <v>6324</v>
      </c>
      <c r="AC5385" s="216" t="s">
        <v>3337</v>
      </c>
    </row>
    <row r="5386" spans="1:29" x14ac:dyDescent="0.3">
      <c r="A5386" s="203" t="s">
        <v>4797</v>
      </c>
      <c r="B5386" s="204">
        <v>5</v>
      </c>
      <c r="C5386" s="205" t="s">
        <v>1472</v>
      </c>
      <c r="D5386" s="205" t="s">
        <v>315</v>
      </c>
      <c r="E5386" s="203" t="s">
        <v>2722</v>
      </c>
      <c r="F5386" s="206" t="s">
        <v>131</v>
      </c>
      <c r="G5386" s="205" t="s">
        <v>6075</v>
      </c>
      <c r="H5386" s="207">
        <v>45434</v>
      </c>
      <c r="I5386" s="207">
        <v>45524</v>
      </c>
      <c r="J5386" s="208" t="s">
        <v>5251</v>
      </c>
      <c r="K5386" s="209" t="s">
        <v>6076</v>
      </c>
      <c r="L5386" s="210" t="s">
        <v>6083</v>
      </c>
      <c r="M5386" s="211">
        <v>0</v>
      </c>
      <c r="N5386" s="212">
        <v>1064.25</v>
      </c>
      <c r="O5386" s="209">
        <v>16060206</v>
      </c>
      <c r="P5386" s="207">
        <v>45524</v>
      </c>
      <c r="Q5386" s="209" t="s">
        <v>6148</v>
      </c>
      <c r="R5386" s="212">
        <v>1064.25</v>
      </c>
      <c r="S5386" s="210"/>
      <c r="T5386" s="210"/>
      <c r="U5386" s="208" t="s">
        <v>10</v>
      </c>
      <c r="V5386" s="208" t="s">
        <v>11</v>
      </c>
      <c r="W5386" s="208" t="s">
        <v>1355</v>
      </c>
      <c r="X5386" s="208" t="s">
        <v>1356</v>
      </c>
      <c r="Y5386" s="213">
        <v>4300</v>
      </c>
      <c r="Z5386" s="213">
        <v>9431101</v>
      </c>
      <c r="AA5386" s="214">
        <v>0.25</v>
      </c>
      <c r="AB5386" s="215" t="s">
        <v>6328</v>
      </c>
      <c r="AC5386" s="216" t="s">
        <v>3337</v>
      </c>
    </row>
    <row r="5387" spans="1:29" x14ac:dyDescent="0.3">
      <c r="A5387" s="203" t="s">
        <v>2739</v>
      </c>
      <c r="B5387" s="204">
        <v>2</v>
      </c>
      <c r="C5387" s="205" t="s">
        <v>1548</v>
      </c>
      <c r="D5387" s="205" t="s">
        <v>130</v>
      </c>
      <c r="E5387" s="203" t="s">
        <v>2722</v>
      </c>
      <c r="F5387" s="206" t="s">
        <v>131</v>
      </c>
      <c r="G5387" s="205" t="s">
        <v>138</v>
      </c>
      <c r="H5387" s="207">
        <v>43647</v>
      </c>
      <c r="I5387" s="207">
        <v>43676</v>
      </c>
      <c r="J5387" s="208" t="s">
        <v>5</v>
      </c>
      <c r="K5387" s="209" t="s">
        <v>132</v>
      </c>
      <c r="L5387" s="210" t="s">
        <v>133</v>
      </c>
      <c r="M5387" s="211">
        <v>0</v>
      </c>
      <c r="N5387" s="212">
        <v>8041.68</v>
      </c>
      <c r="O5387" s="209">
        <v>110598716</v>
      </c>
      <c r="P5387" s="207">
        <v>43676</v>
      </c>
      <c r="Q5387" s="209" t="s">
        <v>134</v>
      </c>
      <c r="R5387" s="212">
        <v>8041.68</v>
      </c>
      <c r="S5387" s="210" t="s">
        <v>1571</v>
      </c>
      <c r="T5387" s="210"/>
      <c r="U5387" s="208" t="s">
        <v>10</v>
      </c>
      <c r="V5387" s="208" t="s">
        <v>11</v>
      </c>
      <c r="W5387" s="208" t="s">
        <v>12</v>
      </c>
      <c r="X5387" s="208" t="s">
        <v>13</v>
      </c>
      <c r="Y5387" s="213">
        <v>4300</v>
      </c>
      <c r="Z5387" s="213">
        <v>9121101</v>
      </c>
      <c r="AA5387" s="214">
        <v>1</v>
      </c>
      <c r="AB5387" s="215" t="s">
        <v>919</v>
      </c>
      <c r="AC5387" s="216" t="s">
        <v>3197</v>
      </c>
    </row>
    <row r="5388" spans="1:29" x14ac:dyDescent="0.3">
      <c r="A5388" s="203" t="s">
        <v>2791</v>
      </c>
      <c r="B5388" s="204">
        <v>0</v>
      </c>
      <c r="C5388" s="205" t="s">
        <v>1548</v>
      </c>
      <c r="D5388" s="205" t="s">
        <v>3</v>
      </c>
      <c r="E5388" s="203" t="s">
        <v>2722</v>
      </c>
      <c r="F5388" s="206" t="s">
        <v>131</v>
      </c>
      <c r="G5388" s="205" t="s">
        <v>1367</v>
      </c>
      <c r="H5388" s="207">
        <v>44166</v>
      </c>
      <c r="I5388" s="207">
        <v>44173</v>
      </c>
      <c r="J5388" s="208" t="s">
        <v>979</v>
      </c>
      <c r="K5388" s="209" t="s">
        <v>1368</v>
      </c>
      <c r="L5388" s="210" t="s">
        <v>1438</v>
      </c>
      <c r="M5388" s="211">
        <v>0</v>
      </c>
      <c r="N5388" s="212">
        <v>791.69</v>
      </c>
      <c r="O5388" s="209">
        <v>127489647</v>
      </c>
      <c r="P5388" s="207">
        <v>44173</v>
      </c>
      <c r="Q5388" s="209" t="s">
        <v>1451</v>
      </c>
      <c r="R5388" s="212">
        <v>791.69</v>
      </c>
      <c r="S5388" s="210"/>
      <c r="T5388" s="210"/>
      <c r="U5388" s="208" t="s">
        <v>10</v>
      </c>
      <c r="V5388" s="208" t="s">
        <v>11</v>
      </c>
      <c r="W5388" s="208" t="s">
        <v>1355</v>
      </c>
      <c r="X5388" s="208" t="s">
        <v>1356</v>
      </c>
      <c r="Y5388" s="213">
        <v>4300</v>
      </c>
      <c r="Z5388" s="213">
        <v>9851100</v>
      </c>
      <c r="AA5388" s="214">
        <v>1</v>
      </c>
      <c r="AB5388" s="215" t="s">
        <v>2075</v>
      </c>
      <c r="AC5388" s="216" t="s">
        <v>3186</v>
      </c>
    </row>
    <row r="5389" spans="1:29" x14ac:dyDescent="0.3">
      <c r="A5389" s="203" t="s">
        <v>2791</v>
      </c>
      <c r="B5389" s="204">
        <v>0</v>
      </c>
      <c r="C5389" s="205" t="s">
        <v>1548</v>
      </c>
      <c r="D5389" s="205" t="s">
        <v>3</v>
      </c>
      <c r="E5389" s="203" t="s">
        <v>2722</v>
      </c>
      <c r="F5389" s="206" t="s">
        <v>131</v>
      </c>
      <c r="G5389" s="205" t="s">
        <v>2076</v>
      </c>
      <c r="H5389" s="207">
        <v>44343</v>
      </c>
      <c r="I5389" s="207">
        <v>44351</v>
      </c>
      <c r="J5389" s="208" t="s">
        <v>979</v>
      </c>
      <c r="K5389" s="209" t="s">
        <v>2077</v>
      </c>
      <c r="L5389" s="210" t="s">
        <v>2117</v>
      </c>
      <c r="M5389" s="211">
        <v>0</v>
      </c>
      <c r="N5389" s="212">
        <v>1834.13</v>
      </c>
      <c r="O5389" s="209">
        <v>134374802</v>
      </c>
      <c r="P5389" s="207">
        <v>44351</v>
      </c>
      <c r="Q5389" s="209" t="s">
        <v>2118</v>
      </c>
      <c r="R5389" s="212">
        <v>1834.13</v>
      </c>
      <c r="S5389" s="210"/>
      <c r="T5389" s="210"/>
      <c r="U5389" s="208" t="s">
        <v>10</v>
      </c>
      <c r="V5389" s="208" t="s">
        <v>11</v>
      </c>
      <c r="W5389" s="208" t="s">
        <v>12</v>
      </c>
      <c r="X5389" s="208" t="s">
        <v>13</v>
      </c>
      <c r="Y5389" s="213">
        <v>4400</v>
      </c>
      <c r="Z5389" s="213">
        <v>9851100</v>
      </c>
      <c r="AA5389" s="214">
        <v>1</v>
      </c>
      <c r="AB5389" s="215" t="s">
        <v>2078</v>
      </c>
      <c r="AC5389" s="216" t="s">
        <v>3186</v>
      </c>
    </row>
    <row r="5390" spans="1:29" x14ac:dyDescent="0.3">
      <c r="A5390" s="203" t="s">
        <v>2791</v>
      </c>
      <c r="B5390" s="204">
        <v>0</v>
      </c>
      <c r="C5390" s="205" t="s">
        <v>1548</v>
      </c>
      <c r="D5390" s="205" t="s">
        <v>3</v>
      </c>
      <c r="E5390" s="203" t="s">
        <v>2722</v>
      </c>
      <c r="F5390" s="206" t="s">
        <v>131</v>
      </c>
      <c r="G5390" s="205" t="s">
        <v>2076</v>
      </c>
      <c r="H5390" s="207">
        <v>44355</v>
      </c>
      <c r="I5390" s="207">
        <v>44362</v>
      </c>
      <c r="J5390" s="208" t="s">
        <v>979</v>
      </c>
      <c r="K5390" s="209" t="s">
        <v>2127</v>
      </c>
      <c r="L5390" s="210" t="s">
        <v>2128</v>
      </c>
      <c r="M5390" s="211">
        <v>0</v>
      </c>
      <c r="N5390" s="212">
        <v>1834.13</v>
      </c>
      <c r="O5390" s="209">
        <v>134874288</v>
      </c>
      <c r="P5390" s="207">
        <v>44362</v>
      </c>
      <c r="Q5390" s="209" t="s">
        <v>2137</v>
      </c>
      <c r="R5390" s="212">
        <v>1834.13</v>
      </c>
      <c r="S5390" s="210"/>
      <c r="T5390" s="210"/>
      <c r="U5390" s="208" t="s">
        <v>10</v>
      </c>
      <c r="V5390" s="208" t="s">
        <v>11</v>
      </c>
      <c r="W5390" s="208" t="s">
        <v>12</v>
      </c>
      <c r="X5390" s="208" t="s">
        <v>13</v>
      </c>
      <c r="Y5390" s="213">
        <v>4400</v>
      </c>
      <c r="Z5390" s="213">
        <v>9851100</v>
      </c>
      <c r="AA5390" s="214">
        <v>1</v>
      </c>
      <c r="AB5390" s="215" t="s">
        <v>2078</v>
      </c>
      <c r="AC5390" s="216" t="s">
        <v>3186</v>
      </c>
    </row>
    <row r="5391" spans="1:29" x14ac:dyDescent="0.3">
      <c r="A5391" s="203" t="s">
        <v>3397</v>
      </c>
      <c r="B5391" s="204">
        <v>3</v>
      </c>
      <c r="C5391" s="205" t="s">
        <v>1472</v>
      </c>
      <c r="D5391" s="205" t="s">
        <v>421</v>
      </c>
      <c r="E5391" s="203" t="s">
        <v>2722</v>
      </c>
      <c r="F5391" s="206" t="s">
        <v>131</v>
      </c>
      <c r="G5391" s="205" t="s">
        <v>1435</v>
      </c>
      <c r="H5391" s="207">
        <v>45687</v>
      </c>
      <c r="I5391" s="207">
        <v>45720</v>
      </c>
      <c r="J5391" s="208" t="s">
        <v>6174</v>
      </c>
      <c r="K5391" s="209" t="s">
        <v>7250</v>
      </c>
      <c r="L5391" s="210" t="s">
        <v>7251</v>
      </c>
      <c r="M5391" s="211">
        <v>0</v>
      </c>
      <c r="N5391" s="212">
        <v>419.56</v>
      </c>
      <c r="O5391" s="209" t="s">
        <v>7252</v>
      </c>
      <c r="P5391" s="207">
        <v>45720</v>
      </c>
      <c r="Q5391" s="209" t="s">
        <v>7253</v>
      </c>
      <c r="R5391" s="212">
        <v>419.56</v>
      </c>
      <c r="S5391" s="210" t="s">
        <v>5656</v>
      </c>
      <c r="T5391" s="210"/>
      <c r="U5391" s="208" t="s">
        <v>10</v>
      </c>
      <c r="V5391" s="208" t="s">
        <v>11</v>
      </c>
      <c r="W5391" s="208" t="s">
        <v>1355</v>
      </c>
      <c r="X5391" s="208" t="s">
        <v>1356</v>
      </c>
      <c r="Y5391" s="213">
        <v>4300</v>
      </c>
      <c r="Z5391" s="213">
        <v>9021101</v>
      </c>
      <c r="AA5391" s="214">
        <v>0.20039643684474481</v>
      </c>
      <c r="AB5391" s="215" t="s">
        <v>7254</v>
      </c>
      <c r="AC5391" s="216" t="s">
        <v>3156</v>
      </c>
    </row>
    <row r="5392" spans="1:29" x14ac:dyDescent="0.3">
      <c r="A5392" s="203" t="s">
        <v>3476</v>
      </c>
      <c r="B5392" s="204">
        <v>3</v>
      </c>
      <c r="C5392" s="205" t="s">
        <v>1472</v>
      </c>
      <c r="D5392" s="205" t="s">
        <v>412</v>
      </c>
      <c r="E5392" s="203" t="s">
        <v>2722</v>
      </c>
      <c r="F5392" s="206" t="s">
        <v>131</v>
      </c>
      <c r="G5392" s="205" t="s">
        <v>1435</v>
      </c>
      <c r="H5392" s="207">
        <v>45687</v>
      </c>
      <c r="I5392" s="207">
        <v>45720</v>
      </c>
      <c r="J5392" s="208" t="s">
        <v>6174</v>
      </c>
      <c r="K5392" s="209" t="s">
        <v>7250</v>
      </c>
      <c r="L5392" s="210" t="s">
        <v>7251</v>
      </c>
      <c r="M5392" s="211">
        <v>0</v>
      </c>
      <c r="N5392" s="212">
        <v>419.56</v>
      </c>
      <c r="O5392" s="209" t="s">
        <v>7252</v>
      </c>
      <c r="P5392" s="207">
        <v>45720</v>
      </c>
      <c r="Q5392" s="209" t="s">
        <v>7253</v>
      </c>
      <c r="R5392" s="212">
        <v>419.56</v>
      </c>
      <c r="S5392" s="210" t="s">
        <v>5657</v>
      </c>
      <c r="T5392" s="210"/>
      <c r="U5392" s="208" t="s">
        <v>10</v>
      </c>
      <c r="V5392" s="208" t="s">
        <v>11</v>
      </c>
      <c r="W5392" s="208" t="s">
        <v>1355</v>
      </c>
      <c r="X5392" s="208" t="s">
        <v>1356</v>
      </c>
      <c r="Y5392" s="213">
        <v>4300</v>
      </c>
      <c r="Z5392" s="213">
        <v>9041101</v>
      </c>
      <c r="AA5392" s="214">
        <v>0.20039643684474481</v>
      </c>
      <c r="AB5392" s="215" t="s">
        <v>7255</v>
      </c>
      <c r="AC5392" s="216" t="s">
        <v>3166</v>
      </c>
    </row>
    <row r="5393" spans="1:29" x14ac:dyDescent="0.3">
      <c r="A5393" s="203" t="s">
        <v>3771</v>
      </c>
      <c r="B5393" s="204">
        <v>7</v>
      </c>
      <c r="C5393" s="205" t="s">
        <v>1472</v>
      </c>
      <c r="D5393" s="205" t="s">
        <v>438</v>
      </c>
      <c r="E5393" s="203" t="s">
        <v>2722</v>
      </c>
      <c r="F5393" s="206" t="s">
        <v>131</v>
      </c>
      <c r="G5393" s="205" t="s">
        <v>1435</v>
      </c>
      <c r="H5393" s="207">
        <v>45687</v>
      </c>
      <c r="I5393" s="207">
        <v>45720</v>
      </c>
      <c r="J5393" s="208" t="s">
        <v>6174</v>
      </c>
      <c r="K5393" s="209" t="s">
        <v>7250</v>
      </c>
      <c r="L5393" s="210" t="s">
        <v>7251</v>
      </c>
      <c r="M5393" s="211">
        <v>0</v>
      </c>
      <c r="N5393" s="212">
        <v>417.49</v>
      </c>
      <c r="O5393" s="209" t="s">
        <v>7252</v>
      </c>
      <c r="P5393" s="207">
        <v>45720</v>
      </c>
      <c r="Q5393" s="209" t="s">
        <v>7253</v>
      </c>
      <c r="R5393" s="212">
        <v>417.49</v>
      </c>
      <c r="S5393" s="210" t="s">
        <v>6132</v>
      </c>
      <c r="T5393" s="210"/>
      <c r="U5393" s="208" t="s">
        <v>10</v>
      </c>
      <c r="V5393" s="208" t="s">
        <v>11</v>
      </c>
      <c r="W5393" s="208" t="s">
        <v>1355</v>
      </c>
      <c r="X5393" s="208" t="s">
        <v>1356</v>
      </c>
      <c r="Y5393" s="213">
        <v>4300</v>
      </c>
      <c r="Z5393" s="213">
        <v>9161101</v>
      </c>
      <c r="AA5393" s="214">
        <v>0.19940773290664629</v>
      </c>
      <c r="AB5393" s="215" t="s">
        <v>7256</v>
      </c>
      <c r="AC5393" s="216" t="s">
        <v>3207</v>
      </c>
    </row>
    <row r="5394" spans="1:29" x14ac:dyDescent="0.3">
      <c r="A5394" s="203" t="s">
        <v>3965</v>
      </c>
      <c r="B5394" s="204">
        <v>4</v>
      </c>
      <c r="C5394" s="205" t="s">
        <v>1472</v>
      </c>
      <c r="D5394" s="205" t="s">
        <v>135</v>
      </c>
      <c r="E5394" s="203" t="s">
        <v>2722</v>
      </c>
      <c r="F5394" s="206" t="s">
        <v>131</v>
      </c>
      <c r="G5394" s="205" t="s">
        <v>1435</v>
      </c>
      <c r="H5394" s="207">
        <v>45687</v>
      </c>
      <c r="I5394" s="207">
        <v>45720</v>
      </c>
      <c r="J5394" s="208" t="s">
        <v>6174</v>
      </c>
      <c r="K5394" s="209" t="s">
        <v>7250</v>
      </c>
      <c r="L5394" s="210" t="s">
        <v>7251</v>
      </c>
      <c r="M5394" s="211">
        <v>0</v>
      </c>
      <c r="N5394" s="212">
        <v>419.56</v>
      </c>
      <c r="O5394" s="209" t="s">
        <v>7252</v>
      </c>
      <c r="P5394" s="207">
        <v>45720</v>
      </c>
      <c r="Q5394" s="209" t="s">
        <v>7253</v>
      </c>
      <c r="R5394" s="212">
        <v>419.56</v>
      </c>
      <c r="S5394" s="210" t="s">
        <v>5858</v>
      </c>
      <c r="T5394" s="210"/>
      <c r="U5394" s="208" t="s">
        <v>10</v>
      </c>
      <c r="V5394" s="208" t="s">
        <v>11</v>
      </c>
      <c r="W5394" s="208" t="s">
        <v>1355</v>
      </c>
      <c r="X5394" s="208" t="s">
        <v>1356</v>
      </c>
      <c r="Y5394" s="213">
        <v>4300</v>
      </c>
      <c r="Z5394" s="213">
        <v>9201101</v>
      </c>
      <c r="AA5394" s="214">
        <v>0.20039643684474481</v>
      </c>
      <c r="AB5394" s="215" t="s">
        <v>7257</v>
      </c>
      <c r="AC5394" s="216" t="s">
        <v>3232</v>
      </c>
    </row>
    <row r="5395" spans="1:29" x14ac:dyDescent="0.3">
      <c r="A5395" s="203" t="s">
        <v>4213</v>
      </c>
      <c r="B5395" s="204">
        <v>6</v>
      </c>
      <c r="C5395" s="205" t="s">
        <v>1472</v>
      </c>
      <c r="D5395" s="205" t="s">
        <v>500</v>
      </c>
      <c r="E5395" s="203" t="s">
        <v>2722</v>
      </c>
      <c r="F5395" s="206" t="s">
        <v>131</v>
      </c>
      <c r="G5395" s="205" t="s">
        <v>1435</v>
      </c>
      <c r="H5395" s="207">
        <v>45687</v>
      </c>
      <c r="I5395" s="207">
        <v>45720</v>
      </c>
      <c r="J5395" s="208" t="s">
        <v>6174</v>
      </c>
      <c r="K5395" s="209" t="s">
        <v>7250</v>
      </c>
      <c r="L5395" s="210" t="s">
        <v>7251</v>
      </c>
      <c r="M5395" s="211">
        <v>0</v>
      </c>
      <c r="N5395" s="212">
        <v>417.48</v>
      </c>
      <c r="O5395" s="209" t="s">
        <v>7252</v>
      </c>
      <c r="P5395" s="207">
        <v>45720</v>
      </c>
      <c r="Q5395" s="209" t="s">
        <v>7253</v>
      </c>
      <c r="R5395" s="212">
        <v>417.48</v>
      </c>
      <c r="S5395" s="210" t="s">
        <v>6332</v>
      </c>
      <c r="T5395" s="210"/>
      <c r="U5395" s="208" t="s">
        <v>10</v>
      </c>
      <c r="V5395" s="208" t="s">
        <v>11</v>
      </c>
      <c r="W5395" s="208" t="s">
        <v>1355</v>
      </c>
      <c r="X5395" s="208" t="s">
        <v>1356</v>
      </c>
      <c r="Y5395" s="213">
        <v>4300</v>
      </c>
      <c r="Z5395" s="213">
        <v>9261101</v>
      </c>
      <c r="AA5395" s="214">
        <v>0.19940295655911924</v>
      </c>
      <c r="AB5395" s="215" t="s">
        <v>7258</v>
      </c>
      <c r="AC5395" s="216" t="s">
        <v>3267</v>
      </c>
    </row>
    <row r="5396" spans="1:29" x14ac:dyDescent="0.3">
      <c r="A5396" s="203" t="s">
        <v>3476</v>
      </c>
      <c r="B5396" s="204">
        <v>3</v>
      </c>
      <c r="C5396" s="205" t="s">
        <v>1472</v>
      </c>
      <c r="D5396" s="205" t="s">
        <v>412</v>
      </c>
      <c r="E5396" s="203" t="s">
        <v>2722</v>
      </c>
      <c r="F5396" s="206" t="s">
        <v>131</v>
      </c>
      <c r="G5396" s="205" t="s">
        <v>6075</v>
      </c>
      <c r="H5396" s="207">
        <v>45729</v>
      </c>
      <c r="I5396" s="207">
        <v>45743</v>
      </c>
      <c r="J5396" s="208" t="s">
        <v>6174</v>
      </c>
      <c r="K5396" s="209" t="s">
        <v>7259</v>
      </c>
      <c r="L5396" s="210" t="s">
        <v>7260</v>
      </c>
      <c r="M5396" s="211">
        <v>0</v>
      </c>
      <c r="N5396" s="212">
        <v>298.98</v>
      </c>
      <c r="O5396" s="209" t="s">
        <v>7261</v>
      </c>
      <c r="P5396" s="207">
        <v>45743</v>
      </c>
      <c r="Q5396" s="209" t="s">
        <v>7262</v>
      </c>
      <c r="R5396" s="212">
        <v>298.98</v>
      </c>
      <c r="S5396" s="210" t="s">
        <v>5657</v>
      </c>
      <c r="T5396" s="210"/>
      <c r="U5396" s="208" t="s">
        <v>10</v>
      </c>
      <c r="V5396" s="208" t="s">
        <v>11</v>
      </c>
      <c r="W5396" s="208" t="s">
        <v>1355</v>
      </c>
      <c r="X5396" s="208" t="s">
        <v>1356</v>
      </c>
      <c r="Y5396" s="213">
        <v>4300</v>
      </c>
      <c r="Z5396" s="213">
        <v>9041101</v>
      </c>
      <c r="AA5396" s="214">
        <v>0.2</v>
      </c>
      <c r="AB5396" s="215" t="s">
        <v>7263</v>
      </c>
      <c r="AC5396" s="216" t="s">
        <v>3166</v>
      </c>
    </row>
    <row r="5397" spans="1:29" x14ac:dyDescent="0.3">
      <c r="A5397" s="203" t="s">
        <v>3660</v>
      </c>
      <c r="B5397" s="204">
        <v>4</v>
      </c>
      <c r="C5397" s="205" t="s">
        <v>1472</v>
      </c>
      <c r="D5397" s="205" t="s">
        <v>418</v>
      </c>
      <c r="E5397" s="203" t="s">
        <v>2722</v>
      </c>
      <c r="F5397" s="206" t="s">
        <v>131</v>
      </c>
      <c r="G5397" s="205" t="s">
        <v>6075</v>
      </c>
      <c r="H5397" s="207">
        <v>45729</v>
      </c>
      <c r="I5397" s="207">
        <v>45743</v>
      </c>
      <c r="J5397" s="208" t="s">
        <v>6174</v>
      </c>
      <c r="K5397" s="209" t="s">
        <v>7259</v>
      </c>
      <c r="L5397" s="210" t="s">
        <v>7260</v>
      </c>
      <c r="M5397" s="211">
        <v>0</v>
      </c>
      <c r="N5397" s="212">
        <v>298.98</v>
      </c>
      <c r="O5397" s="209" t="s">
        <v>7261</v>
      </c>
      <c r="P5397" s="207">
        <v>45743</v>
      </c>
      <c r="Q5397" s="209" t="s">
        <v>7262</v>
      </c>
      <c r="R5397" s="212">
        <v>298.98</v>
      </c>
      <c r="S5397" s="210" t="s">
        <v>6235</v>
      </c>
      <c r="T5397" s="210"/>
      <c r="U5397" s="208" t="s">
        <v>10</v>
      </c>
      <c r="V5397" s="208" t="s">
        <v>11</v>
      </c>
      <c r="W5397" s="208" t="s">
        <v>1355</v>
      </c>
      <c r="X5397" s="208" t="s">
        <v>1356</v>
      </c>
      <c r="Y5397" s="213">
        <v>4300</v>
      </c>
      <c r="Z5397" s="213">
        <v>9091101</v>
      </c>
      <c r="AA5397" s="214">
        <v>0.2</v>
      </c>
      <c r="AB5397" s="215" t="s">
        <v>7264</v>
      </c>
      <c r="AC5397" s="216" t="s">
        <v>3192</v>
      </c>
    </row>
    <row r="5398" spans="1:29" x14ac:dyDescent="0.3">
      <c r="A5398" s="203" t="s">
        <v>3771</v>
      </c>
      <c r="B5398" s="204">
        <v>7</v>
      </c>
      <c r="C5398" s="205" t="s">
        <v>1472</v>
      </c>
      <c r="D5398" s="205" t="s">
        <v>438</v>
      </c>
      <c r="E5398" s="203" t="s">
        <v>2722</v>
      </c>
      <c r="F5398" s="206" t="s">
        <v>131</v>
      </c>
      <c r="G5398" s="205" t="s">
        <v>6075</v>
      </c>
      <c r="H5398" s="207">
        <v>45729</v>
      </c>
      <c r="I5398" s="207">
        <v>45743</v>
      </c>
      <c r="J5398" s="208" t="s">
        <v>6174</v>
      </c>
      <c r="K5398" s="209" t="s">
        <v>7259</v>
      </c>
      <c r="L5398" s="210" t="s">
        <v>7260</v>
      </c>
      <c r="M5398" s="211">
        <v>0</v>
      </c>
      <c r="N5398" s="212">
        <v>298.98</v>
      </c>
      <c r="O5398" s="209" t="s">
        <v>7261</v>
      </c>
      <c r="P5398" s="207">
        <v>45743</v>
      </c>
      <c r="Q5398" s="209" t="s">
        <v>7262</v>
      </c>
      <c r="R5398" s="212">
        <v>298.98</v>
      </c>
      <c r="S5398" s="210" t="s">
        <v>6132</v>
      </c>
      <c r="T5398" s="210"/>
      <c r="U5398" s="208" t="s">
        <v>10</v>
      </c>
      <c r="V5398" s="208" t="s">
        <v>11</v>
      </c>
      <c r="W5398" s="208" t="s">
        <v>1355</v>
      </c>
      <c r="X5398" s="208" t="s">
        <v>1356</v>
      </c>
      <c r="Y5398" s="213">
        <v>4300</v>
      </c>
      <c r="Z5398" s="213">
        <v>9161101</v>
      </c>
      <c r="AA5398" s="214">
        <v>0.2</v>
      </c>
      <c r="AB5398" s="215" t="s">
        <v>7265</v>
      </c>
      <c r="AC5398" s="216" t="s">
        <v>3207</v>
      </c>
    </row>
    <row r="5399" spans="1:29" x14ac:dyDescent="0.3">
      <c r="A5399" s="203" t="s">
        <v>3965</v>
      </c>
      <c r="B5399" s="204">
        <v>4</v>
      </c>
      <c r="C5399" s="205" t="s">
        <v>1472</v>
      </c>
      <c r="D5399" s="205" t="s">
        <v>135</v>
      </c>
      <c r="E5399" s="203" t="s">
        <v>2722</v>
      </c>
      <c r="F5399" s="206" t="s">
        <v>131</v>
      </c>
      <c r="G5399" s="205" t="s">
        <v>6075</v>
      </c>
      <c r="H5399" s="207">
        <v>45729</v>
      </c>
      <c r="I5399" s="207">
        <v>45743</v>
      </c>
      <c r="J5399" s="208" t="s">
        <v>6174</v>
      </c>
      <c r="K5399" s="209" t="s">
        <v>7259</v>
      </c>
      <c r="L5399" s="210" t="s">
        <v>7260</v>
      </c>
      <c r="M5399" s="211">
        <v>0</v>
      </c>
      <c r="N5399" s="212">
        <v>298.98</v>
      </c>
      <c r="O5399" s="209" t="s">
        <v>7261</v>
      </c>
      <c r="P5399" s="207">
        <v>45743</v>
      </c>
      <c r="Q5399" s="209" t="s">
        <v>7262</v>
      </c>
      <c r="R5399" s="212">
        <v>298.98</v>
      </c>
      <c r="S5399" s="210" t="s">
        <v>5858</v>
      </c>
      <c r="T5399" s="210"/>
      <c r="U5399" s="208" t="s">
        <v>10</v>
      </c>
      <c r="V5399" s="208" t="s">
        <v>11</v>
      </c>
      <c r="W5399" s="208" t="s">
        <v>1355</v>
      </c>
      <c r="X5399" s="208" t="s">
        <v>1356</v>
      </c>
      <c r="Y5399" s="213">
        <v>4300</v>
      </c>
      <c r="Z5399" s="213">
        <v>9201101</v>
      </c>
      <c r="AA5399" s="214">
        <v>0.2</v>
      </c>
      <c r="AB5399" s="215" t="s">
        <v>7266</v>
      </c>
      <c r="AC5399" s="216" t="s">
        <v>3232</v>
      </c>
    </row>
    <row r="5400" spans="1:29" x14ac:dyDescent="0.3">
      <c r="A5400" s="203" t="s">
        <v>4213</v>
      </c>
      <c r="B5400" s="204">
        <v>6</v>
      </c>
      <c r="C5400" s="205" t="s">
        <v>1472</v>
      </c>
      <c r="D5400" s="205" t="s">
        <v>500</v>
      </c>
      <c r="E5400" s="203" t="s">
        <v>2722</v>
      </c>
      <c r="F5400" s="206" t="s">
        <v>131</v>
      </c>
      <c r="G5400" s="205" t="s">
        <v>6075</v>
      </c>
      <c r="H5400" s="207">
        <v>45729</v>
      </c>
      <c r="I5400" s="207">
        <v>45743</v>
      </c>
      <c r="J5400" s="208" t="s">
        <v>6174</v>
      </c>
      <c r="K5400" s="209" t="s">
        <v>7259</v>
      </c>
      <c r="L5400" s="210" t="s">
        <v>7260</v>
      </c>
      <c r="M5400" s="211">
        <v>0</v>
      </c>
      <c r="N5400" s="212">
        <v>298.98</v>
      </c>
      <c r="O5400" s="209" t="s">
        <v>7261</v>
      </c>
      <c r="P5400" s="207">
        <v>45743</v>
      </c>
      <c r="Q5400" s="209" t="s">
        <v>7262</v>
      </c>
      <c r="R5400" s="212">
        <v>298.98</v>
      </c>
      <c r="S5400" s="210" t="s">
        <v>6332</v>
      </c>
      <c r="T5400" s="210"/>
      <c r="U5400" s="208" t="s">
        <v>10</v>
      </c>
      <c r="V5400" s="208" t="s">
        <v>11</v>
      </c>
      <c r="W5400" s="208" t="s">
        <v>1355</v>
      </c>
      <c r="X5400" s="208" t="s">
        <v>1356</v>
      </c>
      <c r="Y5400" s="213">
        <v>4300</v>
      </c>
      <c r="Z5400" s="213">
        <v>9261101</v>
      </c>
      <c r="AA5400" s="214">
        <v>0.2</v>
      </c>
      <c r="AB5400" s="215" t="s">
        <v>7267</v>
      </c>
      <c r="AC5400" s="216" t="s">
        <v>3267</v>
      </c>
    </row>
    <row r="5401" spans="1:29" x14ac:dyDescent="0.3">
      <c r="A5401" s="203" t="s">
        <v>3965</v>
      </c>
      <c r="B5401" s="204">
        <v>4</v>
      </c>
      <c r="C5401" s="205" t="s">
        <v>1472</v>
      </c>
      <c r="D5401" s="205" t="s">
        <v>135</v>
      </c>
      <c r="E5401" s="203" t="s">
        <v>2722</v>
      </c>
      <c r="F5401" s="206" t="s">
        <v>131</v>
      </c>
      <c r="G5401" s="205" t="s">
        <v>1435</v>
      </c>
      <c r="H5401" s="207">
        <v>45770</v>
      </c>
      <c r="I5401" s="207">
        <v>45784</v>
      </c>
      <c r="J5401" s="208" t="s">
        <v>6174</v>
      </c>
      <c r="K5401" s="209" t="s">
        <v>7268</v>
      </c>
      <c r="L5401" s="210" t="s">
        <v>7269</v>
      </c>
      <c r="M5401" s="211">
        <v>0</v>
      </c>
      <c r="N5401" s="212">
        <v>799.27</v>
      </c>
      <c r="O5401" s="209" t="s">
        <v>7270</v>
      </c>
      <c r="P5401" s="207">
        <v>45784</v>
      </c>
      <c r="Q5401" s="209" t="s">
        <v>7271</v>
      </c>
      <c r="R5401" s="212">
        <v>799.27</v>
      </c>
      <c r="S5401" s="210" t="s">
        <v>5858</v>
      </c>
      <c r="T5401" s="210"/>
      <c r="U5401" s="208" t="s">
        <v>10</v>
      </c>
      <c r="V5401" s="208" t="s">
        <v>11</v>
      </c>
      <c r="W5401" s="208" t="s">
        <v>1355</v>
      </c>
      <c r="X5401" s="208" t="s">
        <v>1356</v>
      </c>
      <c r="Y5401" s="213">
        <v>4300</v>
      </c>
      <c r="Z5401" s="213">
        <v>9201101</v>
      </c>
      <c r="AA5401" s="214">
        <v>0.11111126557326001</v>
      </c>
      <c r="AB5401" s="215" t="s">
        <v>7266</v>
      </c>
      <c r="AC5401" s="216" t="s">
        <v>3232</v>
      </c>
    </row>
    <row r="5402" spans="1:29" x14ac:dyDescent="0.3">
      <c r="A5402" s="203" t="s">
        <v>3771</v>
      </c>
      <c r="B5402" s="204">
        <v>7</v>
      </c>
      <c r="C5402" s="205" t="s">
        <v>1472</v>
      </c>
      <c r="D5402" s="205" t="s">
        <v>438</v>
      </c>
      <c r="E5402" s="203" t="s">
        <v>2722</v>
      </c>
      <c r="F5402" s="206" t="s">
        <v>131</v>
      </c>
      <c r="G5402" s="205" t="s">
        <v>1435</v>
      </c>
      <c r="H5402" s="207">
        <v>45770</v>
      </c>
      <c r="I5402" s="207">
        <v>45784</v>
      </c>
      <c r="J5402" s="208" t="s">
        <v>6174</v>
      </c>
      <c r="K5402" s="209" t="s">
        <v>7268</v>
      </c>
      <c r="L5402" s="210" t="s">
        <v>7269</v>
      </c>
      <c r="M5402" s="211">
        <v>0</v>
      </c>
      <c r="N5402" s="212">
        <v>799.27</v>
      </c>
      <c r="O5402" s="209" t="s">
        <v>7270</v>
      </c>
      <c r="P5402" s="207">
        <v>45784</v>
      </c>
      <c r="Q5402" s="209" t="s">
        <v>7271</v>
      </c>
      <c r="R5402" s="212">
        <v>799.27</v>
      </c>
      <c r="S5402" s="210" t="s">
        <v>6132</v>
      </c>
      <c r="T5402" s="210"/>
      <c r="U5402" s="208" t="s">
        <v>10</v>
      </c>
      <c r="V5402" s="208" t="s">
        <v>11</v>
      </c>
      <c r="W5402" s="208" t="s">
        <v>1355</v>
      </c>
      <c r="X5402" s="208" t="s">
        <v>1356</v>
      </c>
      <c r="Y5402" s="213">
        <v>4300</v>
      </c>
      <c r="Z5402" s="213">
        <v>9161101</v>
      </c>
      <c r="AA5402" s="214">
        <v>0.11111126557326001</v>
      </c>
      <c r="AB5402" s="215" t="s">
        <v>7265</v>
      </c>
      <c r="AC5402" s="216" t="s">
        <v>3207</v>
      </c>
    </row>
    <row r="5403" spans="1:29" x14ac:dyDescent="0.3">
      <c r="A5403" s="203" t="s">
        <v>4213</v>
      </c>
      <c r="B5403" s="204">
        <v>6</v>
      </c>
      <c r="C5403" s="205" t="s">
        <v>1472</v>
      </c>
      <c r="D5403" s="205" t="s">
        <v>500</v>
      </c>
      <c r="E5403" s="203" t="s">
        <v>2722</v>
      </c>
      <c r="F5403" s="206" t="s">
        <v>131</v>
      </c>
      <c r="G5403" s="205" t="s">
        <v>1435</v>
      </c>
      <c r="H5403" s="207">
        <v>45770</v>
      </c>
      <c r="I5403" s="207">
        <v>45784</v>
      </c>
      <c r="J5403" s="208" t="s">
        <v>6174</v>
      </c>
      <c r="K5403" s="209" t="s">
        <v>7268</v>
      </c>
      <c r="L5403" s="210" t="s">
        <v>7269</v>
      </c>
      <c r="M5403" s="211">
        <v>0</v>
      </c>
      <c r="N5403" s="212">
        <v>799.27</v>
      </c>
      <c r="O5403" s="209" t="s">
        <v>7270</v>
      </c>
      <c r="P5403" s="207">
        <v>45784</v>
      </c>
      <c r="Q5403" s="209" t="s">
        <v>7271</v>
      </c>
      <c r="R5403" s="212">
        <v>799.27</v>
      </c>
      <c r="S5403" s="210" t="s">
        <v>6332</v>
      </c>
      <c r="T5403" s="210"/>
      <c r="U5403" s="208" t="s">
        <v>10</v>
      </c>
      <c r="V5403" s="208" t="s">
        <v>11</v>
      </c>
      <c r="W5403" s="208" t="s">
        <v>1355</v>
      </c>
      <c r="X5403" s="208" t="s">
        <v>1356</v>
      </c>
      <c r="Y5403" s="213">
        <v>4300</v>
      </c>
      <c r="Z5403" s="213">
        <v>9261101</v>
      </c>
      <c r="AA5403" s="214">
        <v>0.11111126557326001</v>
      </c>
      <c r="AB5403" s="215" t="s">
        <v>7267</v>
      </c>
      <c r="AC5403" s="216" t="s">
        <v>3267</v>
      </c>
    </row>
    <row r="5404" spans="1:29" x14ac:dyDescent="0.3">
      <c r="A5404" s="203" t="s">
        <v>3660</v>
      </c>
      <c r="B5404" s="204">
        <v>4</v>
      </c>
      <c r="C5404" s="205" t="s">
        <v>1472</v>
      </c>
      <c r="D5404" s="205" t="s">
        <v>418</v>
      </c>
      <c r="E5404" s="203" t="s">
        <v>2722</v>
      </c>
      <c r="F5404" s="206" t="s">
        <v>131</v>
      </c>
      <c r="G5404" s="205" t="s">
        <v>1435</v>
      </c>
      <c r="H5404" s="207">
        <v>45770</v>
      </c>
      <c r="I5404" s="207">
        <v>45784</v>
      </c>
      <c r="J5404" s="208" t="s">
        <v>6174</v>
      </c>
      <c r="K5404" s="209" t="s">
        <v>7268</v>
      </c>
      <c r="L5404" s="210" t="s">
        <v>7269</v>
      </c>
      <c r="M5404" s="211">
        <v>0</v>
      </c>
      <c r="N5404" s="212">
        <v>799.27</v>
      </c>
      <c r="O5404" s="209" t="s">
        <v>7270</v>
      </c>
      <c r="P5404" s="207">
        <v>45784</v>
      </c>
      <c r="Q5404" s="209" t="s">
        <v>7271</v>
      </c>
      <c r="R5404" s="212">
        <v>799.27</v>
      </c>
      <c r="S5404" s="210" t="s">
        <v>6235</v>
      </c>
      <c r="T5404" s="210"/>
      <c r="U5404" s="208" t="s">
        <v>10</v>
      </c>
      <c r="V5404" s="208" t="s">
        <v>11</v>
      </c>
      <c r="W5404" s="208" t="s">
        <v>1355</v>
      </c>
      <c r="X5404" s="208" t="s">
        <v>1356</v>
      </c>
      <c r="Y5404" s="213">
        <v>4300</v>
      </c>
      <c r="Z5404" s="213">
        <v>9091101</v>
      </c>
      <c r="AA5404" s="214">
        <v>0.11111126557326001</v>
      </c>
      <c r="AB5404" s="215" t="s">
        <v>7264</v>
      </c>
      <c r="AC5404" s="216" t="s">
        <v>3192</v>
      </c>
    </row>
    <row r="5405" spans="1:29" x14ac:dyDescent="0.3">
      <c r="A5405" s="203" t="s">
        <v>4256</v>
      </c>
      <c r="B5405" s="204">
        <v>8</v>
      </c>
      <c r="C5405" s="205" t="s">
        <v>1472</v>
      </c>
      <c r="D5405" s="205" t="s">
        <v>507</v>
      </c>
      <c r="E5405" s="203" t="s">
        <v>2722</v>
      </c>
      <c r="F5405" s="206" t="s">
        <v>131</v>
      </c>
      <c r="G5405" s="205" t="s">
        <v>1435</v>
      </c>
      <c r="H5405" s="207">
        <v>45770</v>
      </c>
      <c r="I5405" s="207">
        <v>45784</v>
      </c>
      <c r="J5405" s="208" t="s">
        <v>6174</v>
      </c>
      <c r="K5405" s="209" t="s">
        <v>7268</v>
      </c>
      <c r="L5405" s="210" t="s">
        <v>7269</v>
      </c>
      <c r="M5405" s="211">
        <v>0</v>
      </c>
      <c r="N5405" s="212">
        <v>799.27</v>
      </c>
      <c r="O5405" s="209" t="s">
        <v>7270</v>
      </c>
      <c r="P5405" s="207">
        <v>45784</v>
      </c>
      <c r="Q5405" s="209" t="s">
        <v>7271</v>
      </c>
      <c r="R5405" s="212">
        <v>799.27</v>
      </c>
      <c r="S5405" s="210" t="s">
        <v>6241</v>
      </c>
      <c r="T5405" s="210"/>
      <c r="U5405" s="208" t="s">
        <v>10</v>
      </c>
      <c r="V5405" s="208" t="s">
        <v>11</v>
      </c>
      <c r="W5405" s="208" t="s">
        <v>1355</v>
      </c>
      <c r="X5405" s="208" t="s">
        <v>1356</v>
      </c>
      <c r="Y5405" s="213">
        <v>4300</v>
      </c>
      <c r="Z5405" s="213">
        <v>9281101</v>
      </c>
      <c r="AA5405" s="214">
        <v>0.11111126557326001</v>
      </c>
      <c r="AB5405" s="215" t="s">
        <v>7272</v>
      </c>
      <c r="AC5405" s="216" t="s">
        <v>3272</v>
      </c>
    </row>
    <row r="5406" spans="1:29" x14ac:dyDescent="0.3">
      <c r="A5406" s="203" t="s">
        <v>3730</v>
      </c>
      <c r="B5406" s="204">
        <v>3</v>
      </c>
      <c r="C5406" s="205" t="s">
        <v>1472</v>
      </c>
      <c r="D5406" s="205" t="s">
        <v>436</v>
      </c>
      <c r="E5406" s="203" t="s">
        <v>2722</v>
      </c>
      <c r="F5406" s="206" t="s">
        <v>131</v>
      </c>
      <c r="G5406" s="205" t="s">
        <v>1435</v>
      </c>
      <c r="H5406" s="207">
        <v>45770</v>
      </c>
      <c r="I5406" s="207">
        <v>45784</v>
      </c>
      <c r="J5406" s="208" t="s">
        <v>6174</v>
      </c>
      <c r="K5406" s="209" t="s">
        <v>7268</v>
      </c>
      <c r="L5406" s="210" t="s">
        <v>7269</v>
      </c>
      <c r="M5406" s="211">
        <v>0</v>
      </c>
      <c r="N5406" s="212">
        <v>799.27</v>
      </c>
      <c r="O5406" s="209" t="s">
        <v>7270</v>
      </c>
      <c r="P5406" s="207">
        <v>45784</v>
      </c>
      <c r="Q5406" s="209" t="s">
        <v>7271</v>
      </c>
      <c r="R5406" s="212">
        <v>799.27</v>
      </c>
      <c r="S5406" s="210" t="s">
        <v>5859</v>
      </c>
      <c r="T5406" s="210"/>
      <c r="U5406" s="208" t="s">
        <v>10</v>
      </c>
      <c r="V5406" s="208" t="s">
        <v>11</v>
      </c>
      <c r="W5406" s="208" t="s">
        <v>1355</v>
      </c>
      <c r="X5406" s="208" t="s">
        <v>1356</v>
      </c>
      <c r="Y5406" s="213">
        <v>4300</v>
      </c>
      <c r="Z5406" s="213">
        <v>9131101</v>
      </c>
      <c r="AA5406" s="214">
        <v>0.11111126557326001</v>
      </c>
      <c r="AB5406" s="215" t="s">
        <v>7273</v>
      </c>
      <c r="AC5406" s="216" t="s">
        <v>3202</v>
      </c>
    </row>
    <row r="5407" spans="1:29" x14ac:dyDescent="0.3">
      <c r="A5407" s="203" t="s">
        <v>3857</v>
      </c>
      <c r="B5407" s="204">
        <v>6</v>
      </c>
      <c r="C5407" s="205" t="s">
        <v>1472</v>
      </c>
      <c r="D5407" s="205" t="s">
        <v>501</v>
      </c>
      <c r="E5407" s="203" t="s">
        <v>2722</v>
      </c>
      <c r="F5407" s="206" t="s">
        <v>131</v>
      </c>
      <c r="G5407" s="205" t="s">
        <v>1435</v>
      </c>
      <c r="H5407" s="207">
        <v>45770</v>
      </c>
      <c r="I5407" s="207">
        <v>45784</v>
      </c>
      <c r="J5407" s="208" t="s">
        <v>6174</v>
      </c>
      <c r="K5407" s="209" t="s">
        <v>7268</v>
      </c>
      <c r="L5407" s="210" t="s">
        <v>7269</v>
      </c>
      <c r="M5407" s="211">
        <v>0</v>
      </c>
      <c r="N5407" s="212">
        <v>799.27</v>
      </c>
      <c r="O5407" s="209" t="s">
        <v>7270</v>
      </c>
      <c r="P5407" s="207">
        <v>45784</v>
      </c>
      <c r="Q5407" s="209" t="s">
        <v>7271</v>
      </c>
      <c r="R5407" s="212">
        <v>799.27</v>
      </c>
      <c r="S5407" s="210" t="s">
        <v>6176</v>
      </c>
      <c r="T5407" s="210"/>
      <c r="U5407" s="208" t="s">
        <v>10</v>
      </c>
      <c r="V5407" s="208" t="s">
        <v>11</v>
      </c>
      <c r="W5407" s="208" t="s">
        <v>1355</v>
      </c>
      <c r="X5407" s="208" t="s">
        <v>1356</v>
      </c>
      <c r="Y5407" s="213">
        <v>4300</v>
      </c>
      <c r="Z5407" s="213">
        <v>9171101</v>
      </c>
      <c r="AA5407" s="214">
        <v>0.11111126557326001</v>
      </c>
      <c r="AB5407" s="215" t="s">
        <v>7274</v>
      </c>
      <c r="AC5407" s="216" t="s">
        <v>3217</v>
      </c>
    </row>
    <row r="5408" spans="1:29" x14ac:dyDescent="0.3">
      <c r="A5408" s="203" t="s">
        <v>3476</v>
      </c>
      <c r="B5408" s="204">
        <v>3</v>
      </c>
      <c r="C5408" s="205" t="s">
        <v>1472</v>
      </c>
      <c r="D5408" s="205" t="s">
        <v>412</v>
      </c>
      <c r="E5408" s="203" t="s">
        <v>2722</v>
      </c>
      <c r="F5408" s="206" t="s">
        <v>131</v>
      </c>
      <c r="G5408" s="205" t="s">
        <v>1435</v>
      </c>
      <c r="H5408" s="207">
        <v>45770</v>
      </c>
      <c r="I5408" s="207">
        <v>45784</v>
      </c>
      <c r="J5408" s="208" t="s">
        <v>6174</v>
      </c>
      <c r="K5408" s="209" t="s">
        <v>7268</v>
      </c>
      <c r="L5408" s="210" t="s">
        <v>7269</v>
      </c>
      <c r="M5408" s="211">
        <v>0</v>
      </c>
      <c r="N5408" s="212">
        <v>799.27</v>
      </c>
      <c r="O5408" s="209" t="s">
        <v>7270</v>
      </c>
      <c r="P5408" s="207">
        <v>45784</v>
      </c>
      <c r="Q5408" s="209" t="s">
        <v>7271</v>
      </c>
      <c r="R5408" s="212">
        <v>799.27</v>
      </c>
      <c r="S5408" s="210" t="s">
        <v>5657</v>
      </c>
      <c r="T5408" s="210"/>
      <c r="U5408" s="208" t="s">
        <v>10</v>
      </c>
      <c r="V5408" s="208" t="s">
        <v>11</v>
      </c>
      <c r="W5408" s="208" t="s">
        <v>1355</v>
      </c>
      <c r="X5408" s="208" t="s">
        <v>1356</v>
      </c>
      <c r="Y5408" s="213">
        <v>4300</v>
      </c>
      <c r="Z5408" s="213">
        <v>9041101</v>
      </c>
      <c r="AA5408" s="214">
        <v>0.11111126557326001</v>
      </c>
      <c r="AB5408" s="215" t="s">
        <v>7263</v>
      </c>
      <c r="AC5408" s="216" t="s">
        <v>3166</v>
      </c>
    </row>
    <row r="5409" spans="1:29" x14ac:dyDescent="0.3">
      <c r="A5409" s="203" t="s">
        <v>3397</v>
      </c>
      <c r="B5409" s="204">
        <v>3</v>
      </c>
      <c r="C5409" s="205" t="s">
        <v>1472</v>
      </c>
      <c r="D5409" s="205" t="s">
        <v>421</v>
      </c>
      <c r="E5409" s="203" t="s">
        <v>2722</v>
      </c>
      <c r="F5409" s="206" t="s">
        <v>131</v>
      </c>
      <c r="G5409" s="205" t="s">
        <v>1435</v>
      </c>
      <c r="H5409" s="207">
        <v>45770</v>
      </c>
      <c r="I5409" s="207">
        <v>45784</v>
      </c>
      <c r="J5409" s="208" t="s">
        <v>6174</v>
      </c>
      <c r="K5409" s="209" t="s">
        <v>7268</v>
      </c>
      <c r="L5409" s="210" t="s">
        <v>7269</v>
      </c>
      <c r="M5409" s="211">
        <v>0</v>
      </c>
      <c r="N5409" s="212">
        <v>799.26</v>
      </c>
      <c r="O5409" s="209" t="s">
        <v>7270</v>
      </c>
      <c r="P5409" s="207">
        <v>45784</v>
      </c>
      <c r="Q5409" s="209" t="s">
        <v>7271</v>
      </c>
      <c r="R5409" s="212">
        <v>799.26</v>
      </c>
      <c r="S5409" s="210" t="s">
        <v>5656</v>
      </c>
      <c r="T5409" s="210"/>
      <c r="U5409" s="208" t="s">
        <v>10</v>
      </c>
      <c r="V5409" s="208" t="s">
        <v>11</v>
      </c>
      <c r="W5409" s="208" t="s">
        <v>1355</v>
      </c>
      <c r="X5409" s="208" t="s">
        <v>1356</v>
      </c>
      <c r="Y5409" s="213">
        <v>4300</v>
      </c>
      <c r="Z5409" s="213">
        <v>9021101</v>
      </c>
      <c r="AA5409" s="214">
        <v>0.11110987541391994</v>
      </c>
      <c r="AB5409" s="215" t="s">
        <v>7275</v>
      </c>
      <c r="AC5409" s="216" t="s">
        <v>3156</v>
      </c>
    </row>
    <row r="5410" spans="1:29" x14ac:dyDescent="0.3">
      <c r="A5410" s="203" t="s">
        <v>3476</v>
      </c>
      <c r="B5410" s="204">
        <v>3</v>
      </c>
      <c r="C5410" s="205" t="s">
        <v>1472</v>
      </c>
      <c r="D5410" s="205" t="s">
        <v>412</v>
      </c>
      <c r="E5410" s="203" t="s">
        <v>2722</v>
      </c>
      <c r="F5410" s="206" t="s">
        <v>131</v>
      </c>
      <c r="G5410" s="205" t="s">
        <v>6075</v>
      </c>
      <c r="H5410" s="207">
        <v>45804</v>
      </c>
      <c r="I5410" s="207">
        <v>45820</v>
      </c>
      <c r="J5410" s="208" t="s">
        <v>6174</v>
      </c>
      <c r="K5410" s="209" t="s">
        <v>7276</v>
      </c>
      <c r="L5410" s="210" t="s">
        <v>7277</v>
      </c>
      <c r="M5410" s="211">
        <v>0</v>
      </c>
      <c r="N5410" s="212">
        <v>499.43</v>
      </c>
      <c r="O5410" s="209" t="s">
        <v>7278</v>
      </c>
      <c r="P5410" s="207">
        <v>45820</v>
      </c>
      <c r="Q5410" s="209" t="s">
        <v>7279</v>
      </c>
      <c r="R5410" s="212">
        <v>499.43</v>
      </c>
      <c r="S5410" s="210" t="s">
        <v>5657</v>
      </c>
      <c r="T5410" s="210"/>
      <c r="U5410" s="208" t="s">
        <v>10</v>
      </c>
      <c r="V5410" s="208" t="s">
        <v>11</v>
      </c>
      <c r="W5410" s="208" t="s">
        <v>1355</v>
      </c>
      <c r="X5410" s="208" t="s">
        <v>1356</v>
      </c>
      <c r="Y5410" s="213">
        <v>4300</v>
      </c>
      <c r="Z5410" s="213">
        <v>9041101</v>
      </c>
      <c r="AA5410" s="214">
        <v>8.3332916193212633E-2</v>
      </c>
      <c r="AB5410" s="215" t="s">
        <v>7263</v>
      </c>
      <c r="AC5410" s="216" t="s">
        <v>3166</v>
      </c>
    </row>
    <row r="5411" spans="1:29" x14ac:dyDescent="0.3">
      <c r="A5411" s="203" t="s">
        <v>3660</v>
      </c>
      <c r="B5411" s="204">
        <v>4</v>
      </c>
      <c r="C5411" s="205" t="s">
        <v>1472</v>
      </c>
      <c r="D5411" s="205" t="s">
        <v>418</v>
      </c>
      <c r="E5411" s="203" t="s">
        <v>2722</v>
      </c>
      <c r="F5411" s="206" t="s">
        <v>131</v>
      </c>
      <c r="G5411" s="205" t="s">
        <v>6075</v>
      </c>
      <c r="H5411" s="207">
        <v>45804</v>
      </c>
      <c r="I5411" s="207">
        <v>45820</v>
      </c>
      <c r="J5411" s="208" t="s">
        <v>6174</v>
      </c>
      <c r="K5411" s="209" t="s">
        <v>7276</v>
      </c>
      <c r="L5411" s="210" t="s">
        <v>7277</v>
      </c>
      <c r="M5411" s="211">
        <v>0</v>
      </c>
      <c r="N5411" s="212">
        <v>499.43</v>
      </c>
      <c r="O5411" s="209" t="s">
        <v>7278</v>
      </c>
      <c r="P5411" s="207">
        <v>45820</v>
      </c>
      <c r="Q5411" s="209" t="s">
        <v>7279</v>
      </c>
      <c r="R5411" s="212">
        <v>499.43</v>
      </c>
      <c r="S5411" s="210" t="s">
        <v>6235</v>
      </c>
      <c r="T5411" s="210"/>
      <c r="U5411" s="208" t="s">
        <v>10</v>
      </c>
      <c r="V5411" s="208" t="s">
        <v>11</v>
      </c>
      <c r="W5411" s="208" t="s">
        <v>1355</v>
      </c>
      <c r="X5411" s="208" t="s">
        <v>1356</v>
      </c>
      <c r="Y5411" s="213">
        <v>4300</v>
      </c>
      <c r="Z5411" s="213">
        <v>9091101</v>
      </c>
      <c r="AA5411" s="214">
        <v>8.3332916193212633E-2</v>
      </c>
      <c r="AB5411" s="215" t="s">
        <v>7264</v>
      </c>
      <c r="AC5411" s="216" t="s">
        <v>3192</v>
      </c>
    </row>
    <row r="5412" spans="1:29" x14ac:dyDescent="0.3">
      <c r="A5412" s="203" t="s">
        <v>3730</v>
      </c>
      <c r="B5412" s="204">
        <v>3</v>
      </c>
      <c r="C5412" s="205" t="s">
        <v>1472</v>
      </c>
      <c r="D5412" s="205" t="s">
        <v>436</v>
      </c>
      <c r="E5412" s="203" t="s">
        <v>2722</v>
      </c>
      <c r="F5412" s="206" t="s">
        <v>131</v>
      </c>
      <c r="G5412" s="205" t="s">
        <v>6075</v>
      </c>
      <c r="H5412" s="207">
        <v>45804</v>
      </c>
      <c r="I5412" s="207">
        <v>45820</v>
      </c>
      <c r="J5412" s="208" t="s">
        <v>6174</v>
      </c>
      <c r="K5412" s="209" t="s">
        <v>7276</v>
      </c>
      <c r="L5412" s="210" t="s">
        <v>7277</v>
      </c>
      <c r="M5412" s="211">
        <v>0</v>
      </c>
      <c r="N5412" s="212">
        <v>499.43</v>
      </c>
      <c r="O5412" s="209" t="s">
        <v>7278</v>
      </c>
      <c r="P5412" s="207">
        <v>45820</v>
      </c>
      <c r="Q5412" s="209" t="s">
        <v>7279</v>
      </c>
      <c r="R5412" s="212">
        <v>499.43</v>
      </c>
      <c r="S5412" s="210" t="s">
        <v>5859</v>
      </c>
      <c r="T5412" s="210"/>
      <c r="U5412" s="208" t="s">
        <v>10</v>
      </c>
      <c r="V5412" s="208" t="s">
        <v>11</v>
      </c>
      <c r="W5412" s="208" t="s">
        <v>1355</v>
      </c>
      <c r="X5412" s="208" t="s">
        <v>1356</v>
      </c>
      <c r="Y5412" s="213">
        <v>4300</v>
      </c>
      <c r="Z5412" s="213">
        <v>9131101</v>
      </c>
      <c r="AA5412" s="214">
        <v>8.3332916193212633E-2</v>
      </c>
      <c r="AB5412" s="215" t="s">
        <v>7273</v>
      </c>
      <c r="AC5412" s="216" t="s">
        <v>3202</v>
      </c>
    </row>
    <row r="5413" spans="1:29" x14ac:dyDescent="0.3">
      <c r="A5413" s="203" t="s">
        <v>3771</v>
      </c>
      <c r="B5413" s="204">
        <v>7</v>
      </c>
      <c r="C5413" s="205" t="s">
        <v>1472</v>
      </c>
      <c r="D5413" s="205" t="s">
        <v>438</v>
      </c>
      <c r="E5413" s="203" t="s">
        <v>2722</v>
      </c>
      <c r="F5413" s="206" t="s">
        <v>131</v>
      </c>
      <c r="G5413" s="205" t="s">
        <v>6075</v>
      </c>
      <c r="H5413" s="207">
        <v>45804</v>
      </c>
      <c r="I5413" s="207">
        <v>45820</v>
      </c>
      <c r="J5413" s="208" t="s">
        <v>6174</v>
      </c>
      <c r="K5413" s="209" t="s">
        <v>7276</v>
      </c>
      <c r="L5413" s="210" t="s">
        <v>7277</v>
      </c>
      <c r="M5413" s="211">
        <v>0</v>
      </c>
      <c r="N5413" s="212">
        <v>499.43</v>
      </c>
      <c r="O5413" s="209" t="s">
        <v>7278</v>
      </c>
      <c r="P5413" s="207">
        <v>45820</v>
      </c>
      <c r="Q5413" s="209" t="s">
        <v>7279</v>
      </c>
      <c r="R5413" s="212">
        <v>499.43</v>
      </c>
      <c r="S5413" s="210" t="s">
        <v>6132</v>
      </c>
      <c r="T5413" s="210"/>
      <c r="U5413" s="208" t="s">
        <v>10</v>
      </c>
      <c r="V5413" s="208" t="s">
        <v>11</v>
      </c>
      <c r="W5413" s="208" t="s">
        <v>1355</v>
      </c>
      <c r="X5413" s="208" t="s">
        <v>1356</v>
      </c>
      <c r="Y5413" s="213">
        <v>4300</v>
      </c>
      <c r="Z5413" s="213">
        <v>9161101</v>
      </c>
      <c r="AA5413" s="214">
        <v>8.3332916193212633E-2</v>
      </c>
      <c r="AB5413" s="215" t="s">
        <v>7265</v>
      </c>
      <c r="AC5413" s="216" t="s">
        <v>3207</v>
      </c>
    </row>
    <row r="5414" spans="1:29" x14ac:dyDescent="0.3">
      <c r="A5414" s="203" t="s">
        <v>3857</v>
      </c>
      <c r="B5414" s="204">
        <v>6</v>
      </c>
      <c r="C5414" s="205" t="s">
        <v>1472</v>
      </c>
      <c r="D5414" s="205" t="s">
        <v>501</v>
      </c>
      <c r="E5414" s="203" t="s">
        <v>2722</v>
      </c>
      <c r="F5414" s="206" t="s">
        <v>131</v>
      </c>
      <c r="G5414" s="205" t="s">
        <v>6075</v>
      </c>
      <c r="H5414" s="207">
        <v>45804</v>
      </c>
      <c r="I5414" s="207">
        <v>45820</v>
      </c>
      <c r="J5414" s="208" t="s">
        <v>6174</v>
      </c>
      <c r="K5414" s="209" t="s">
        <v>7276</v>
      </c>
      <c r="L5414" s="210" t="s">
        <v>7277</v>
      </c>
      <c r="M5414" s="211">
        <v>0</v>
      </c>
      <c r="N5414" s="212">
        <v>499.43</v>
      </c>
      <c r="O5414" s="209" t="s">
        <v>7278</v>
      </c>
      <c r="P5414" s="207">
        <v>45820</v>
      </c>
      <c r="Q5414" s="209" t="s">
        <v>7279</v>
      </c>
      <c r="R5414" s="212">
        <v>499.43</v>
      </c>
      <c r="S5414" s="210" t="s">
        <v>6176</v>
      </c>
      <c r="T5414" s="210"/>
      <c r="U5414" s="208" t="s">
        <v>10</v>
      </c>
      <c r="V5414" s="208" t="s">
        <v>11</v>
      </c>
      <c r="W5414" s="208" t="s">
        <v>1355</v>
      </c>
      <c r="X5414" s="208" t="s">
        <v>1356</v>
      </c>
      <c r="Y5414" s="213">
        <v>4300</v>
      </c>
      <c r="Z5414" s="213">
        <v>9171101</v>
      </c>
      <c r="AA5414" s="214">
        <v>8.3332916193212633E-2</v>
      </c>
      <c r="AB5414" s="215" t="s">
        <v>7274</v>
      </c>
      <c r="AC5414" s="216" t="s">
        <v>3217</v>
      </c>
    </row>
    <row r="5415" spans="1:29" x14ac:dyDescent="0.3">
      <c r="A5415" s="203" t="s">
        <v>3965</v>
      </c>
      <c r="B5415" s="204">
        <v>4</v>
      </c>
      <c r="C5415" s="205" t="s">
        <v>1472</v>
      </c>
      <c r="D5415" s="205" t="s">
        <v>135</v>
      </c>
      <c r="E5415" s="203" t="s">
        <v>2722</v>
      </c>
      <c r="F5415" s="206" t="s">
        <v>131</v>
      </c>
      <c r="G5415" s="205" t="s">
        <v>6075</v>
      </c>
      <c r="H5415" s="207">
        <v>45804</v>
      </c>
      <c r="I5415" s="207">
        <v>45820</v>
      </c>
      <c r="J5415" s="208" t="s">
        <v>6174</v>
      </c>
      <c r="K5415" s="209" t="s">
        <v>7276</v>
      </c>
      <c r="L5415" s="210" t="s">
        <v>7277</v>
      </c>
      <c r="M5415" s="211">
        <v>0</v>
      </c>
      <c r="N5415" s="212">
        <v>499.43</v>
      </c>
      <c r="O5415" s="209" t="s">
        <v>7278</v>
      </c>
      <c r="P5415" s="207">
        <v>45820</v>
      </c>
      <c r="Q5415" s="209" t="s">
        <v>7279</v>
      </c>
      <c r="R5415" s="212">
        <v>499.43</v>
      </c>
      <c r="S5415" s="210" t="s">
        <v>5858</v>
      </c>
      <c r="T5415" s="210"/>
      <c r="U5415" s="208" t="s">
        <v>10</v>
      </c>
      <c r="V5415" s="208" t="s">
        <v>11</v>
      </c>
      <c r="W5415" s="208" t="s">
        <v>1355</v>
      </c>
      <c r="X5415" s="208" t="s">
        <v>1356</v>
      </c>
      <c r="Y5415" s="213">
        <v>4300</v>
      </c>
      <c r="Z5415" s="213">
        <v>9201101</v>
      </c>
      <c r="AA5415" s="214">
        <v>8.3332916193212633E-2</v>
      </c>
      <c r="AB5415" s="215" t="s">
        <v>7266</v>
      </c>
      <c r="AC5415" s="216" t="s">
        <v>3232</v>
      </c>
    </row>
    <row r="5416" spans="1:29" x14ac:dyDescent="0.3">
      <c r="A5416" s="203" t="s">
        <v>4213</v>
      </c>
      <c r="B5416" s="204">
        <v>6</v>
      </c>
      <c r="C5416" s="205" t="s">
        <v>1472</v>
      </c>
      <c r="D5416" s="205" t="s">
        <v>500</v>
      </c>
      <c r="E5416" s="203" t="s">
        <v>2722</v>
      </c>
      <c r="F5416" s="206" t="s">
        <v>131</v>
      </c>
      <c r="G5416" s="205" t="s">
        <v>6075</v>
      </c>
      <c r="H5416" s="207">
        <v>45804</v>
      </c>
      <c r="I5416" s="207">
        <v>45820</v>
      </c>
      <c r="J5416" s="208" t="s">
        <v>6174</v>
      </c>
      <c r="K5416" s="209" t="s">
        <v>7276</v>
      </c>
      <c r="L5416" s="210" t="s">
        <v>7277</v>
      </c>
      <c r="M5416" s="211">
        <v>0</v>
      </c>
      <c r="N5416" s="212">
        <v>998.88</v>
      </c>
      <c r="O5416" s="209" t="s">
        <v>7278</v>
      </c>
      <c r="P5416" s="207">
        <v>45820</v>
      </c>
      <c r="Q5416" s="209" t="s">
        <v>7279</v>
      </c>
      <c r="R5416" s="212">
        <v>998.88</v>
      </c>
      <c r="S5416" s="210" t="s">
        <v>6332</v>
      </c>
      <c r="T5416" s="210"/>
      <c r="U5416" s="208" t="s">
        <v>10</v>
      </c>
      <c r="V5416" s="208" t="s">
        <v>11</v>
      </c>
      <c r="W5416" s="208" t="s">
        <v>1355</v>
      </c>
      <c r="X5416" s="208" t="s">
        <v>1356</v>
      </c>
      <c r="Y5416" s="213">
        <v>4300</v>
      </c>
      <c r="Z5416" s="213">
        <v>9261101</v>
      </c>
      <c r="AA5416" s="214">
        <v>0.16666916950739089</v>
      </c>
      <c r="AB5416" s="215" t="s">
        <v>7267</v>
      </c>
      <c r="AC5416" s="216" t="s">
        <v>3267</v>
      </c>
    </row>
    <row r="5417" spans="1:29" x14ac:dyDescent="0.3">
      <c r="A5417" s="203" t="s">
        <v>4256</v>
      </c>
      <c r="B5417" s="204">
        <v>8</v>
      </c>
      <c r="C5417" s="205" t="s">
        <v>1472</v>
      </c>
      <c r="D5417" s="205" t="s">
        <v>507</v>
      </c>
      <c r="E5417" s="203" t="s">
        <v>2722</v>
      </c>
      <c r="F5417" s="206" t="s">
        <v>131</v>
      </c>
      <c r="G5417" s="205" t="s">
        <v>6075</v>
      </c>
      <c r="H5417" s="207">
        <v>45804</v>
      </c>
      <c r="I5417" s="207">
        <v>45820</v>
      </c>
      <c r="J5417" s="208" t="s">
        <v>6174</v>
      </c>
      <c r="K5417" s="209" t="s">
        <v>7276</v>
      </c>
      <c r="L5417" s="210" t="s">
        <v>7277</v>
      </c>
      <c r="M5417" s="211">
        <v>0</v>
      </c>
      <c r="N5417" s="212">
        <v>499.43</v>
      </c>
      <c r="O5417" s="209" t="s">
        <v>7278</v>
      </c>
      <c r="P5417" s="207">
        <v>45820</v>
      </c>
      <c r="Q5417" s="209" t="s">
        <v>7279</v>
      </c>
      <c r="R5417" s="212">
        <v>499.43</v>
      </c>
      <c r="S5417" s="210" t="s">
        <v>6241</v>
      </c>
      <c r="T5417" s="210"/>
      <c r="U5417" s="208" t="s">
        <v>10</v>
      </c>
      <c r="V5417" s="208" t="s">
        <v>11</v>
      </c>
      <c r="W5417" s="208" t="s">
        <v>1355</v>
      </c>
      <c r="X5417" s="208" t="s">
        <v>1356</v>
      </c>
      <c r="Y5417" s="213">
        <v>4300</v>
      </c>
      <c r="Z5417" s="213">
        <v>9281101</v>
      </c>
      <c r="AA5417" s="214">
        <v>8.3332916193212633E-2</v>
      </c>
      <c r="AB5417" s="215" t="s">
        <v>7272</v>
      </c>
      <c r="AC5417" s="216" t="s">
        <v>3272</v>
      </c>
    </row>
    <row r="5418" spans="1:29" x14ac:dyDescent="0.3">
      <c r="A5418" s="203" t="s">
        <v>4299</v>
      </c>
      <c r="B5418" s="204">
        <v>7</v>
      </c>
      <c r="C5418" s="205" t="s">
        <v>1472</v>
      </c>
      <c r="D5418" s="205" t="s">
        <v>446</v>
      </c>
      <c r="E5418" s="203" t="s">
        <v>2722</v>
      </c>
      <c r="F5418" s="206" t="s">
        <v>131</v>
      </c>
      <c r="G5418" s="205" t="s">
        <v>6075</v>
      </c>
      <c r="H5418" s="207">
        <v>45804</v>
      </c>
      <c r="I5418" s="207">
        <v>45820</v>
      </c>
      <c r="J5418" s="208" t="s">
        <v>6174</v>
      </c>
      <c r="K5418" s="209" t="s">
        <v>7276</v>
      </c>
      <c r="L5418" s="210" t="s">
        <v>7277</v>
      </c>
      <c r="M5418" s="211">
        <v>0</v>
      </c>
      <c r="N5418" s="212">
        <v>499.44</v>
      </c>
      <c r="O5418" s="209" t="s">
        <v>7278</v>
      </c>
      <c r="P5418" s="207">
        <v>45820</v>
      </c>
      <c r="Q5418" s="209" t="s">
        <v>7279</v>
      </c>
      <c r="R5418" s="212">
        <v>499.44</v>
      </c>
      <c r="S5418" s="210" t="s">
        <v>6333</v>
      </c>
      <c r="T5418" s="210"/>
      <c r="U5418" s="208" t="s">
        <v>10</v>
      </c>
      <c r="V5418" s="208" t="s">
        <v>11</v>
      </c>
      <c r="W5418" s="208" t="s">
        <v>1355</v>
      </c>
      <c r="X5418" s="208" t="s">
        <v>1356</v>
      </c>
      <c r="Y5418" s="213">
        <v>4300</v>
      </c>
      <c r="Z5418" s="213">
        <v>9291101</v>
      </c>
      <c r="AA5418" s="214">
        <v>8.3334584753695443E-2</v>
      </c>
      <c r="AB5418" s="215" t="s">
        <v>7280</v>
      </c>
      <c r="AC5418" s="216" t="s">
        <v>3277</v>
      </c>
    </row>
    <row r="5419" spans="1:29" x14ac:dyDescent="0.3">
      <c r="A5419" s="203" t="s">
        <v>4502</v>
      </c>
      <c r="B5419" s="204">
        <v>6</v>
      </c>
      <c r="C5419" s="205" t="s">
        <v>1472</v>
      </c>
      <c r="D5419" s="205" t="s">
        <v>301</v>
      </c>
      <c r="E5419" s="203" t="s">
        <v>2722</v>
      </c>
      <c r="F5419" s="206" t="s">
        <v>131</v>
      </c>
      <c r="G5419" s="205" t="s">
        <v>6075</v>
      </c>
      <c r="H5419" s="207">
        <v>45804</v>
      </c>
      <c r="I5419" s="207">
        <v>45820</v>
      </c>
      <c r="J5419" s="208" t="s">
        <v>6174</v>
      </c>
      <c r="K5419" s="209" t="s">
        <v>7276</v>
      </c>
      <c r="L5419" s="210" t="s">
        <v>7277</v>
      </c>
      <c r="M5419" s="211">
        <v>0</v>
      </c>
      <c r="N5419" s="212">
        <v>499.43</v>
      </c>
      <c r="O5419" s="209" t="s">
        <v>7278</v>
      </c>
      <c r="P5419" s="207">
        <v>45820</v>
      </c>
      <c r="Q5419" s="209" t="s">
        <v>7279</v>
      </c>
      <c r="R5419" s="212">
        <v>499.43</v>
      </c>
      <c r="S5419" s="210" t="s">
        <v>6334</v>
      </c>
      <c r="T5419" s="210"/>
      <c r="U5419" s="208" t="s">
        <v>10</v>
      </c>
      <c r="V5419" s="208" t="s">
        <v>11</v>
      </c>
      <c r="W5419" s="208" t="s">
        <v>1355</v>
      </c>
      <c r="X5419" s="208" t="s">
        <v>1356</v>
      </c>
      <c r="Y5419" s="213">
        <v>4300</v>
      </c>
      <c r="Z5419" s="213">
        <v>9341101</v>
      </c>
      <c r="AA5419" s="214">
        <v>8.3332916193212633E-2</v>
      </c>
      <c r="AB5419" s="215" t="s">
        <v>7281</v>
      </c>
      <c r="AC5419" s="216" t="s">
        <v>3302</v>
      </c>
    </row>
    <row r="5420" spans="1:29" x14ac:dyDescent="0.3">
      <c r="A5420" s="203" t="s">
        <v>4722</v>
      </c>
      <c r="B5420" s="204">
        <v>9</v>
      </c>
      <c r="C5420" s="205" t="s">
        <v>1472</v>
      </c>
      <c r="D5420" s="205" t="s">
        <v>328</v>
      </c>
      <c r="E5420" s="203" t="s">
        <v>2722</v>
      </c>
      <c r="F5420" s="206" t="s">
        <v>131</v>
      </c>
      <c r="G5420" s="205" t="s">
        <v>6075</v>
      </c>
      <c r="H5420" s="207">
        <v>45804</v>
      </c>
      <c r="I5420" s="207">
        <v>45820</v>
      </c>
      <c r="J5420" s="208" t="s">
        <v>6174</v>
      </c>
      <c r="K5420" s="209" t="s">
        <v>7276</v>
      </c>
      <c r="L5420" s="210" t="s">
        <v>7277</v>
      </c>
      <c r="M5420" s="211">
        <v>0</v>
      </c>
      <c r="N5420" s="212">
        <v>499.43</v>
      </c>
      <c r="O5420" s="209" t="s">
        <v>7278</v>
      </c>
      <c r="P5420" s="207">
        <v>45820</v>
      </c>
      <c r="Q5420" s="209" t="s">
        <v>7279</v>
      </c>
      <c r="R5420" s="212">
        <v>499.43</v>
      </c>
      <c r="S5420" s="210" t="s">
        <v>6336</v>
      </c>
      <c r="T5420" s="210"/>
      <c r="U5420" s="208" t="s">
        <v>10</v>
      </c>
      <c r="V5420" s="208" t="s">
        <v>11</v>
      </c>
      <c r="W5420" s="208" t="s">
        <v>1355</v>
      </c>
      <c r="X5420" s="208" t="s">
        <v>1356</v>
      </c>
      <c r="Y5420" s="213">
        <v>4300</v>
      </c>
      <c r="Z5420" s="213">
        <v>9371101</v>
      </c>
      <c r="AA5420" s="214">
        <v>8.3332916193212633E-2</v>
      </c>
      <c r="AB5420" s="215" t="s">
        <v>7282</v>
      </c>
      <c r="AC5420" s="216" t="s">
        <v>3327</v>
      </c>
    </row>
    <row r="5421" spans="1:29" x14ac:dyDescent="0.3">
      <c r="A5421" s="203" t="s">
        <v>4213</v>
      </c>
      <c r="B5421" s="204">
        <v>6</v>
      </c>
      <c r="C5421" s="205" t="s">
        <v>1472</v>
      </c>
      <c r="D5421" s="205" t="s">
        <v>500</v>
      </c>
      <c r="E5421" s="203" t="s">
        <v>2722</v>
      </c>
      <c r="F5421" s="206" t="s">
        <v>131</v>
      </c>
      <c r="G5421" s="205" t="s">
        <v>6075</v>
      </c>
      <c r="H5421" s="207">
        <v>46128</v>
      </c>
      <c r="I5421" s="207">
        <v>46176</v>
      </c>
      <c r="J5421" s="208" t="s">
        <v>6707</v>
      </c>
      <c r="K5421" s="209"/>
      <c r="L5421" s="210" t="s">
        <v>8572</v>
      </c>
      <c r="M5421" s="211">
        <v>0</v>
      </c>
      <c r="N5421" s="212">
        <v>1850</v>
      </c>
      <c r="O5421" s="209" t="s">
        <v>8573</v>
      </c>
      <c r="P5421" s="207">
        <v>46176</v>
      </c>
      <c r="Q5421" s="209" t="s">
        <v>8574</v>
      </c>
      <c r="R5421" s="212">
        <v>1850</v>
      </c>
      <c r="S5421" s="210" t="s">
        <v>6332</v>
      </c>
      <c r="T5421" s="210"/>
      <c r="U5421" s="208" t="s">
        <v>10</v>
      </c>
      <c r="V5421" s="208" t="s">
        <v>11</v>
      </c>
      <c r="W5421" s="208" t="s">
        <v>1355</v>
      </c>
      <c r="X5421" s="208" t="s">
        <v>1356</v>
      </c>
      <c r="Y5421" s="213">
        <v>4300</v>
      </c>
      <c r="Z5421" s="213">
        <v>9261101</v>
      </c>
      <c r="AA5421" s="214">
        <v>0.92168194499800715</v>
      </c>
      <c r="AB5421" s="215" t="s">
        <v>7267</v>
      </c>
      <c r="AC5421" s="216" t="s">
        <v>3267</v>
      </c>
    </row>
    <row r="5422" spans="1:29" x14ac:dyDescent="0.3">
      <c r="A5422" s="203" t="s">
        <v>4213</v>
      </c>
      <c r="B5422" s="204">
        <v>6</v>
      </c>
      <c r="C5422" s="205" t="s">
        <v>1472</v>
      </c>
      <c r="D5422" s="205" t="s">
        <v>500</v>
      </c>
      <c r="E5422" s="203" t="s">
        <v>2722</v>
      </c>
      <c r="F5422" s="206" t="s">
        <v>131</v>
      </c>
      <c r="G5422" s="205" t="s">
        <v>6075</v>
      </c>
      <c r="H5422" s="207">
        <v>46128</v>
      </c>
      <c r="I5422" s="207">
        <v>46579</v>
      </c>
      <c r="J5422" s="208" t="s">
        <v>6707</v>
      </c>
      <c r="K5422" s="209" t="s">
        <v>8166</v>
      </c>
      <c r="L5422" s="210" t="s">
        <v>8572</v>
      </c>
      <c r="M5422" s="211">
        <v>157.20000000000005</v>
      </c>
      <c r="N5422" s="212">
        <v>157.20000000000005</v>
      </c>
      <c r="O5422" s="209"/>
      <c r="P5422" s="207"/>
      <c r="Q5422" s="209"/>
      <c r="R5422" s="212">
        <v>0</v>
      </c>
      <c r="S5422" s="210" t="s">
        <v>6332</v>
      </c>
      <c r="T5422" s="210"/>
      <c r="U5422" s="208" t="s">
        <v>10</v>
      </c>
      <c r="V5422" s="208" t="s">
        <v>11</v>
      </c>
      <c r="W5422" s="208" t="s">
        <v>1355</v>
      </c>
      <c r="X5422" s="208" t="s">
        <v>1356</v>
      </c>
      <c r="Y5422" s="213">
        <v>4300</v>
      </c>
      <c r="Z5422" s="213">
        <v>9261101</v>
      </c>
      <c r="AA5422" s="214">
        <v>0</v>
      </c>
      <c r="AB5422" s="215" t="s">
        <v>7267</v>
      </c>
      <c r="AC5422" s="216" t="s">
        <v>3267</v>
      </c>
    </row>
    <row r="5423" spans="1:29" x14ac:dyDescent="0.3">
      <c r="A5423" s="203" t="s">
        <v>4123</v>
      </c>
      <c r="B5423" s="204">
        <v>3</v>
      </c>
      <c r="C5423" s="205" t="s">
        <v>1472</v>
      </c>
      <c r="D5423" s="205" t="s">
        <v>506</v>
      </c>
      <c r="E5423" s="203" t="s">
        <v>2722</v>
      </c>
      <c r="F5423" s="206" t="s">
        <v>131</v>
      </c>
      <c r="G5423" s="205" t="s">
        <v>6075</v>
      </c>
      <c r="H5423" s="207">
        <v>46150</v>
      </c>
      <c r="I5423" s="207">
        <v>46176</v>
      </c>
      <c r="J5423" s="208" t="s">
        <v>6707</v>
      </c>
      <c r="K5423" s="209"/>
      <c r="L5423" s="210" t="s">
        <v>8575</v>
      </c>
      <c r="M5423" s="211">
        <v>0</v>
      </c>
      <c r="N5423" s="212">
        <v>1498.3</v>
      </c>
      <c r="O5423" s="209" t="s">
        <v>8576</v>
      </c>
      <c r="P5423" s="207">
        <v>46176</v>
      </c>
      <c r="Q5423" s="209" t="s">
        <v>8574</v>
      </c>
      <c r="R5423" s="212">
        <v>1498.3</v>
      </c>
      <c r="S5423" s="210"/>
      <c r="T5423" s="210"/>
      <c r="U5423" s="208" t="s">
        <v>10</v>
      </c>
      <c r="V5423" s="208" t="s">
        <v>11</v>
      </c>
      <c r="W5423" s="208" t="s">
        <v>1355</v>
      </c>
      <c r="X5423" s="208" t="s">
        <v>1356</v>
      </c>
      <c r="Y5423" s="213">
        <v>4300</v>
      </c>
      <c r="Z5423" s="213">
        <v>9251101</v>
      </c>
      <c r="AA5423" s="214">
        <v>0.29716205575928745</v>
      </c>
      <c r="AB5423" s="215" t="s">
        <v>8577</v>
      </c>
      <c r="AC5423" s="216" t="s">
        <v>3257</v>
      </c>
    </row>
    <row r="5424" spans="1:29" x14ac:dyDescent="0.3">
      <c r="A5424" s="203" t="s">
        <v>4123</v>
      </c>
      <c r="B5424" s="204">
        <v>3</v>
      </c>
      <c r="C5424" s="205" t="s">
        <v>1472</v>
      </c>
      <c r="D5424" s="205" t="s">
        <v>506</v>
      </c>
      <c r="E5424" s="203" t="s">
        <v>2722</v>
      </c>
      <c r="F5424" s="206" t="s">
        <v>131</v>
      </c>
      <c r="G5424" s="205" t="s">
        <v>6075</v>
      </c>
      <c r="H5424" s="207">
        <v>46150</v>
      </c>
      <c r="I5424" s="207">
        <v>46579</v>
      </c>
      <c r="J5424" s="208" t="s">
        <v>6707</v>
      </c>
      <c r="K5424" s="209" t="s">
        <v>8578</v>
      </c>
      <c r="L5424" s="210" t="s">
        <v>8575</v>
      </c>
      <c r="M5424" s="211">
        <v>182.38000000000011</v>
      </c>
      <c r="N5424" s="212">
        <v>182.38000000000011</v>
      </c>
      <c r="O5424" s="209"/>
      <c r="P5424" s="207"/>
      <c r="Q5424" s="209"/>
      <c r="R5424" s="212">
        <v>0</v>
      </c>
      <c r="S5424" s="210"/>
      <c r="T5424" s="210"/>
      <c r="U5424" s="208" t="s">
        <v>10</v>
      </c>
      <c r="V5424" s="208" t="s">
        <v>11</v>
      </c>
      <c r="W5424" s="208" t="s">
        <v>1355</v>
      </c>
      <c r="X5424" s="208" t="s">
        <v>1356</v>
      </c>
      <c r="Y5424" s="213">
        <v>4300</v>
      </c>
      <c r="Z5424" s="213">
        <v>9251101</v>
      </c>
      <c r="AA5424" s="214">
        <v>0</v>
      </c>
      <c r="AB5424" s="215" t="s">
        <v>8577</v>
      </c>
      <c r="AC5424" s="216" t="s">
        <v>3257</v>
      </c>
    </row>
    <row r="5425" spans="1:29" x14ac:dyDescent="0.3">
      <c r="A5425" s="203" t="s">
        <v>4213</v>
      </c>
      <c r="B5425" s="204">
        <v>6</v>
      </c>
      <c r="C5425" s="205" t="s">
        <v>1472</v>
      </c>
      <c r="D5425" s="205" t="s">
        <v>500</v>
      </c>
      <c r="E5425" s="203" t="s">
        <v>2722</v>
      </c>
      <c r="F5425" s="206" t="s">
        <v>131</v>
      </c>
      <c r="G5425" s="205" t="s">
        <v>6075</v>
      </c>
      <c r="H5425" s="207">
        <v>46150</v>
      </c>
      <c r="I5425" s="207">
        <v>46176</v>
      </c>
      <c r="J5425" s="208" t="s">
        <v>6707</v>
      </c>
      <c r="K5425" s="209"/>
      <c r="L5425" s="210" t="s">
        <v>8575</v>
      </c>
      <c r="M5425" s="211">
        <v>0</v>
      </c>
      <c r="N5425" s="212">
        <v>1498.3</v>
      </c>
      <c r="O5425" s="209" t="s">
        <v>8576</v>
      </c>
      <c r="P5425" s="207">
        <v>46176</v>
      </c>
      <c r="Q5425" s="209" t="s">
        <v>8574</v>
      </c>
      <c r="R5425" s="212">
        <v>1498.3</v>
      </c>
      <c r="S5425" s="210" t="s">
        <v>6332</v>
      </c>
      <c r="T5425" s="210"/>
      <c r="U5425" s="208" t="s">
        <v>10</v>
      </c>
      <c r="V5425" s="208" t="s">
        <v>11</v>
      </c>
      <c r="W5425" s="208" t="s">
        <v>1355</v>
      </c>
      <c r="X5425" s="208" t="s">
        <v>1356</v>
      </c>
      <c r="Y5425" s="213">
        <v>4300</v>
      </c>
      <c r="Z5425" s="213">
        <v>9261101</v>
      </c>
      <c r="AA5425" s="214">
        <v>0.29716205575928745</v>
      </c>
      <c r="AB5425" s="215" t="s">
        <v>8579</v>
      </c>
      <c r="AC5425" s="216" t="s">
        <v>3267</v>
      </c>
    </row>
    <row r="5426" spans="1:29" x14ac:dyDescent="0.3">
      <c r="A5426" s="203" t="s">
        <v>4213</v>
      </c>
      <c r="B5426" s="204">
        <v>6</v>
      </c>
      <c r="C5426" s="205" t="s">
        <v>1472</v>
      </c>
      <c r="D5426" s="205" t="s">
        <v>500</v>
      </c>
      <c r="E5426" s="203" t="s">
        <v>2722</v>
      </c>
      <c r="F5426" s="206" t="s">
        <v>131</v>
      </c>
      <c r="G5426" s="205" t="s">
        <v>6075</v>
      </c>
      <c r="H5426" s="207">
        <v>46150</v>
      </c>
      <c r="I5426" s="207">
        <v>46579</v>
      </c>
      <c r="J5426" s="208" t="s">
        <v>6707</v>
      </c>
      <c r="K5426" s="209" t="s">
        <v>8578</v>
      </c>
      <c r="L5426" s="210" t="s">
        <v>8575</v>
      </c>
      <c r="M5426" s="211">
        <v>182.38000000000011</v>
      </c>
      <c r="N5426" s="212">
        <v>182.38000000000011</v>
      </c>
      <c r="O5426" s="209"/>
      <c r="P5426" s="207"/>
      <c r="Q5426" s="209"/>
      <c r="R5426" s="212">
        <v>0</v>
      </c>
      <c r="S5426" s="210" t="s">
        <v>6332</v>
      </c>
      <c r="T5426" s="210"/>
      <c r="U5426" s="208" t="s">
        <v>10</v>
      </c>
      <c r="V5426" s="208" t="s">
        <v>11</v>
      </c>
      <c r="W5426" s="208" t="s">
        <v>1355</v>
      </c>
      <c r="X5426" s="208" t="s">
        <v>1356</v>
      </c>
      <c r="Y5426" s="213">
        <v>4300</v>
      </c>
      <c r="Z5426" s="213">
        <v>9261101</v>
      </c>
      <c r="AA5426" s="214">
        <v>0</v>
      </c>
      <c r="AB5426" s="215" t="s">
        <v>8579</v>
      </c>
      <c r="AC5426" s="216" t="s">
        <v>3267</v>
      </c>
    </row>
    <row r="5427" spans="1:29" x14ac:dyDescent="0.3">
      <c r="A5427" s="203" t="s">
        <v>4546</v>
      </c>
      <c r="B5427" s="204">
        <v>8</v>
      </c>
      <c r="C5427" s="205" t="s">
        <v>1472</v>
      </c>
      <c r="D5427" s="205" t="s">
        <v>415</v>
      </c>
      <c r="E5427" s="203" t="s">
        <v>2722</v>
      </c>
      <c r="F5427" s="206" t="s">
        <v>131</v>
      </c>
      <c r="G5427" s="205" t="s">
        <v>6075</v>
      </c>
      <c r="H5427" s="207">
        <v>46150</v>
      </c>
      <c r="I5427" s="207">
        <v>46176</v>
      </c>
      <c r="J5427" s="208" t="s">
        <v>6707</v>
      </c>
      <c r="K5427" s="209"/>
      <c r="L5427" s="210" t="s">
        <v>8575</v>
      </c>
      <c r="M5427" s="211">
        <v>0</v>
      </c>
      <c r="N5427" s="212">
        <v>1498.29</v>
      </c>
      <c r="O5427" s="209" t="s">
        <v>8576</v>
      </c>
      <c r="P5427" s="207">
        <v>46176</v>
      </c>
      <c r="Q5427" s="209" t="s">
        <v>8574</v>
      </c>
      <c r="R5427" s="212">
        <v>1498.29</v>
      </c>
      <c r="S5427" s="210" t="s">
        <v>6335</v>
      </c>
      <c r="T5427" s="210"/>
      <c r="U5427" s="208" t="s">
        <v>10</v>
      </c>
      <c r="V5427" s="208" t="s">
        <v>11</v>
      </c>
      <c r="W5427" s="208" t="s">
        <v>1355</v>
      </c>
      <c r="X5427" s="208" t="s">
        <v>1356</v>
      </c>
      <c r="Y5427" s="213">
        <v>4300</v>
      </c>
      <c r="Z5427" s="213">
        <v>9441101</v>
      </c>
      <c r="AA5427" s="214">
        <v>0.29716007243114384</v>
      </c>
      <c r="AB5427" s="215" t="s">
        <v>8580</v>
      </c>
      <c r="AC5427" s="216" t="s">
        <v>3307</v>
      </c>
    </row>
    <row r="5428" spans="1:29" x14ac:dyDescent="0.3">
      <c r="A5428" s="203" t="s">
        <v>4546</v>
      </c>
      <c r="B5428" s="204">
        <v>8</v>
      </c>
      <c r="C5428" s="205" t="s">
        <v>1472</v>
      </c>
      <c r="D5428" s="205" t="s">
        <v>415</v>
      </c>
      <c r="E5428" s="203" t="s">
        <v>2722</v>
      </c>
      <c r="F5428" s="206" t="s">
        <v>131</v>
      </c>
      <c r="G5428" s="205" t="s">
        <v>6075</v>
      </c>
      <c r="H5428" s="207">
        <v>46150</v>
      </c>
      <c r="I5428" s="207">
        <v>46579</v>
      </c>
      <c r="J5428" s="208" t="s">
        <v>6707</v>
      </c>
      <c r="K5428" s="209" t="s">
        <v>8578</v>
      </c>
      <c r="L5428" s="210" t="s">
        <v>8575</v>
      </c>
      <c r="M5428" s="211">
        <v>182.38000000000011</v>
      </c>
      <c r="N5428" s="212">
        <v>182.38000000000011</v>
      </c>
      <c r="O5428" s="209"/>
      <c r="P5428" s="207"/>
      <c r="Q5428" s="209"/>
      <c r="R5428" s="212">
        <v>0</v>
      </c>
      <c r="S5428" s="210" t="s">
        <v>6335</v>
      </c>
      <c r="T5428" s="210"/>
      <c r="U5428" s="208" t="s">
        <v>10</v>
      </c>
      <c r="V5428" s="208" t="s">
        <v>11</v>
      </c>
      <c r="W5428" s="208" t="s">
        <v>1355</v>
      </c>
      <c r="X5428" s="208" t="s">
        <v>1356</v>
      </c>
      <c r="Y5428" s="213">
        <v>4300</v>
      </c>
      <c r="Z5428" s="213">
        <v>9441101</v>
      </c>
      <c r="AA5428" s="214">
        <v>0</v>
      </c>
      <c r="AB5428" s="215" t="s">
        <v>8580</v>
      </c>
      <c r="AC5428" s="216" t="s">
        <v>3307</v>
      </c>
    </row>
    <row r="5429" spans="1:29" x14ac:dyDescent="0.3">
      <c r="A5429" s="203" t="s">
        <v>1690</v>
      </c>
      <c r="B5429" s="204">
        <v>0</v>
      </c>
      <c r="C5429" s="205" t="s">
        <v>1469</v>
      </c>
      <c r="D5429" s="205" t="s">
        <v>3</v>
      </c>
      <c r="E5429" s="203" t="s">
        <v>241</v>
      </c>
      <c r="F5429" s="206" t="s">
        <v>262</v>
      </c>
      <c r="G5429" s="205" t="s">
        <v>262</v>
      </c>
      <c r="H5429" s="207">
        <v>42928</v>
      </c>
      <c r="I5429" s="207">
        <v>42928</v>
      </c>
      <c r="J5429" s="208" t="s">
        <v>5</v>
      </c>
      <c r="K5429" s="209"/>
      <c r="L5429" s="210" t="s">
        <v>5709</v>
      </c>
      <c r="M5429" s="211">
        <v>0</v>
      </c>
      <c r="N5429" s="212">
        <v>175000</v>
      </c>
      <c r="O5429" s="209"/>
      <c r="P5429" s="207"/>
      <c r="Q5429" s="209"/>
      <c r="R5429" s="212">
        <v>175000</v>
      </c>
      <c r="S5429" s="210"/>
      <c r="T5429" s="210"/>
      <c r="U5429" s="208" t="s">
        <v>10</v>
      </c>
      <c r="V5429" s="208" t="s">
        <v>11</v>
      </c>
      <c r="W5429" s="208" t="s">
        <v>5608</v>
      </c>
      <c r="X5429" s="208" t="s">
        <v>5609</v>
      </c>
      <c r="Y5429" s="213">
        <v>5800</v>
      </c>
      <c r="Z5429" s="213">
        <v>9900000</v>
      </c>
      <c r="AA5429" s="214">
        <v>1</v>
      </c>
      <c r="AB5429" s="215" t="s">
        <v>7736</v>
      </c>
      <c r="AC5429" s="216" t="s">
        <v>3188</v>
      </c>
    </row>
    <row r="5430" spans="1:29" x14ac:dyDescent="0.3">
      <c r="A5430" s="203" t="s">
        <v>1690</v>
      </c>
      <c r="B5430" s="204">
        <v>0</v>
      </c>
      <c r="C5430" s="205" t="s">
        <v>1469</v>
      </c>
      <c r="D5430" s="205" t="s">
        <v>3</v>
      </c>
      <c r="E5430" s="203" t="s">
        <v>241</v>
      </c>
      <c r="F5430" s="206" t="s">
        <v>262</v>
      </c>
      <c r="G5430" s="205" t="s">
        <v>262</v>
      </c>
      <c r="H5430" s="207">
        <v>45116</v>
      </c>
      <c r="I5430" s="207">
        <v>45365</v>
      </c>
      <c r="J5430" s="208" t="s">
        <v>5251</v>
      </c>
      <c r="K5430" s="209"/>
      <c r="L5430" s="210" t="s">
        <v>5709</v>
      </c>
      <c r="M5430" s="211">
        <v>0</v>
      </c>
      <c r="N5430" s="212">
        <v>195000</v>
      </c>
      <c r="O5430" s="209"/>
      <c r="P5430" s="207"/>
      <c r="Q5430" s="209"/>
      <c r="R5430" s="212">
        <v>195000</v>
      </c>
      <c r="S5430" s="210"/>
      <c r="T5430" s="210"/>
      <c r="U5430" s="208" t="s">
        <v>10</v>
      </c>
      <c r="V5430" s="208" t="s">
        <v>11</v>
      </c>
      <c r="W5430" s="208" t="s">
        <v>5608</v>
      </c>
      <c r="X5430" s="208" t="s">
        <v>5609</v>
      </c>
      <c r="Y5430" s="213">
        <v>5800</v>
      </c>
      <c r="Z5430" s="213">
        <v>9851100</v>
      </c>
      <c r="AA5430" s="214">
        <v>1</v>
      </c>
      <c r="AB5430" s="215" t="s">
        <v>7737</v>
      </c>
      <c r="AC5430" s="216" t="s">
        <v>3188</v>
      </c>
    </row>
    <row r="5431" spans="1:29" x14ac:dyDescent="0.3">
      <c r="A5431" s="203" t="s">
        <v>1696</v>
      </c>
      <c r="B5431" s="204">
        <v>2</v>
      </c>
      <c r="C5431" s="205" t="s">
        <v>310</v>
      </c>
      <c r="D5431" s="205" t="s">
        <v>275</v>
      </c>
      <c r="E5431" s="203" t="s">
        <v>236</v>
      </c>
      <c r="F5431" s="206" t="s">
        <v>302</v>
      </c>
      <c r="G5431" s="205" t="s">
        <v>310</v>
      </c>
      <c r="H5431" s="207">
        <v>43669</v>
      </c>
      <c r="I5431" s="207">
        <v>43711</v>
      </c>
      <c r="J5431" s="208" t="s">
        <v>5</v>
      </c>
      <c r="K5431" s="209" t="s">
        <v>303</v>
      </c>
      <c r="L5431" s="210" t="s">
        <v>304</v>
      </c>
      <c r="M5431" s="211">
        <v>0</v>
      </c>
      <c r="N5431" s="212">
        <v>13776</v>
      </c>
      <c r="O5431" s="209">
        <v>40499</v>
      </c>
      <c r="P5431" s="207">
        <v>43711</v>
      </c>
      <c r="Q5431" s="209" t="s">
        <v>305</v>
      </c>
      <c r="R5431" s="212">
        <v>13776</v>
      </c>
      <c r="S5431" s="210" t="s">
        <v>637</v>
      </c>
      <c r="T5431" s="210"/>
      <c r="U5431" s="208" t="s">
        <v>10</v>
      </c>
      <c r="V5431" s="208" t="s">
        <v>11</v>
      </c>
      <c r="W5431" s="208" t="s">
        <v>12</v>
      </c>
      <c r="X5431" s="208" t="s">
        <v>13</v>
      </c>
      <c r="Y5431" s="213">
        <v>6150</v>
      </c>
      <c r="Z5431" s="213">
        <v>9191102</v>
      </c>
      <c r="AA5431" s="214">
        <v>1</v>
      </c>
      <c r="AB5431" s="215" t="s">
        <v>924</v>
      </c>
      <c r="AC5431" s="216" t="s">
        <v>3226</v>
      </c>
    </row>
    <row r="5432" spans="1:29" x14ac:dyDescent="0.3">
      <c r="A5432" s="203" t="s">
        <v>1696</v>
      </c>
      <c r="B5432" s="204">
        <v>2</v>
      </c>
      <c r="C5432" s="205" t="s">
        <v>310</v>
      </c>
      <c r="D5432" s="205" t="s">
        <v>275</v>
      </c>
      <c r="E5432" s="203" t="s">
        <v>236</v>
      </c>
      <c r="F5432" s="206" t="s">
        <v>302</v>
      </c>
      <c r="G5432" s="205" t="s">
        <v>310</v>
      </c>
      <c r="H5432" s="207">
        <v>43669</v>
      </c>
      <c r="I5432" s="207">
        <v>43711</v>
      </c>
      <c r="J5432" s="208" t="s">
        <v>5</v>
      </c>
      <c r="K5432" s="209" t="s">
        <v>306</v>
      </c>
      <c r="L5432" s="210" t="s">
        <v>307</v>
      </c>
      <c r="M5432" s="211">
        <v>0</v>
      </c>
      <c r="N5432" s="212">
        <v>4879</v>
      </c>
      <c r="O5432" s="209">
        <v>40500</v>
      </c>
      <c r="P5432" s="207">
        <v>43711</v>
      </c>
      <c r="Q5432" s="209" t="s">
        <v>305</v>
      </c>
      <c r="R5432" s="212">
        <v>4879</v>
      </c>
      <c r="S5432" s="210" t="s">
        <v>637</v>
      </c>
      <c r="T5432" s="210"/>
      <c r="U5432" s="208" t="s">
        <v>10</v>
      </c>
      <c r="V5432" s="208" t="s">
        <v>11</v>
      </c>
      <c r="W5432" s="208" t="s">
        <v>12</v>
      </c>
      <c r="X5432" s="208" t="s">
        <v>13</v>
      </c>
      <c r="Y5432" s="213">
        <v>6150</v>
      </c>
      <c r="Z5432" s="213">
        <v>9191102</v>
      </c>
      <c r="AA5432" s="214">
        <v>1</v>
      </c>
      <c r="AB5432" s="215" t="s">
        <v>925</v>
      </c>
      <c r="AC5432" s="216" t="s">
        <v>3226</v>
      </c>
    </row>
    <row r="5433" spans="1:29" x14ac:dyDescent="0.3">
      <c r="A5433" s="203" t="s">
        <v>1696</v>
      </c>
      <c r="B5433" s="204">
        <v>2</v>
      </c>
      <c r="C5433" s="205" t="s">
        <v>310</v>
      </c>
      <c r="D5433" s="205" t="s">
        <v>275</v>
      </c>
      <c r="E5433" s="203" t="s">
        <v>236</v>
      </c>
      <c r="F5433" s="206" t="s">
        <v>302</v>
      </c>
      <c r="G5433" s="205" t="s">
        <v>310</v>
      </c>
      <c r="H5433" s="207">
        <v>43734</v>
      </c>
      <c r="I5433" s="207">
        <v>43763</v>
      </c>
      <c r="J5433" s="208" t="s">
        <v>5</v>
      </c>
      <c r="K5433" s="209" t="s">
        <v>308</v>
      </c>
      <c r="L5433" s="210" t="s">
        <v>309</v>
      </c>
      <c r="M5433" s="211">
        <v>0</v>
      </c>
      <c r="N5433" s="212">
        <v>13902</v>
      </c>
      <c r="O5433" s="209">
        <v>40610</v>
      </c>
      <c r="P5433" s="207">
        <v>43763</v>
      </c>
      <c r="Q5433" s="209" t="s">
        <v>541</v>
      </c>
      <c r="R5433" s="212">
        <v>13902</v>
      </c>
      <c r="S5433" s="210" t="s">
        <v>637</v>
      </c>
      <c r="T5433" s="210"/>
      <c r="U5433" s="208" t="s">
        <v>10</v>
      </c>
      <c r="V5433" s="208" t="s">
        <v>11</v>
      </c>
      <c r="W5433" s="208" t="s">
        <v>12</v>
      </c>
      <c r="X5433" s="208" t="s">
        <v>13</v>
      </c>
      <c r="Y5433" s="213">
        <v>6150</v>
      </c>
      <c r="Z5433" s="213">
        <v>9191102</v>
      </c>
      <c r="AA5433" s="214">
        <v>1</v>
      </c>
      <c r="AB5433" s="215" t="s">
        <v>926</v>
      </c>
      <c r="AC5433" s="216" t="s">
        <v>3226</v>
      </c>
    </row>
    <row r="5434" spans="1:29" x14ac:dyDescent="0.3">
      <c r="A5434" s="203" t="s">
        <v>1704</v>
      </c>
      <c r="B5434" s="204">
        <v>1</v>
      </c>
      <c r="C5434" s="205" t="s">
        <v>310</v>
      </c>
      <c r="D5434" s="205" t="s">
        <v>268</v>
      </c>
      <c r="E5434" s="203" t="s">
        <v>236</v>
      </c>
      <c r="F5434" s="206" t="s">
        <v>302</v>
      </c>
      <c r="G5434" s="205" t="s">
        <v>310</v>
      </c>
      <c r="H5434" s="207">
        <v>43893</v>
      </c>
      <c r="I5434" s="207">
        <v>44041</v>
      </c>
      <c r="J5434" s="208" t="s">
        <v>5</v>
      </c>
      <c r="K5434" s="209"/>
      <c r="L5434" s="210" t="s">
        <v>714</v>
      </c>
      <c r="M5434" s="211">
        <v>0</v>
      </c>
      <c r="N5434" s="212">
        <v>32487.91</v>
      </c>
      <c r="O5434" s="209" t="s">
        <v>468</v>
      </c>
      <c r="P5434" s="207">
        <v>44041</v>
      </c>
      <c r="Q5434" s="209" t="s">
        <v>1014</v>
      </c>
      <c r="R5434" s="212">
        <v>32487.91</v>
      </c>
      <c r="S5434" s="210" t="s">
        <v>642</v>
      </c>
      <c r="T5434" s="210"/>
      <c r="U5434" s="208" t="s">
        <v>10</v>
      </c>
      <c r="V5434" s="208" t="s">
        <v>11</v>
      </c>
      <c r="W5434" s="208" t="s">
        <v>12</v>
      </c>
      <c r="X5434" s="208" t="s">
        <v>13</v>
      </c>
      <c r="Y5434" s="213">
        <v>6150</v>
      </c>
      <c r="Z5434" s="213">
        <v>9221102</v>
      </c>
      <c r="AA5434" s="214">
        <v>0.32729189585625229</v>
      </c>
      <c r="AB5434" s="215" t="s">
        <v>4976</v>
      </c>
      <c r="AC5434" s="216" t="s">
        <v>3246</v>
      </c>
    </row>
    <row r="5435" spans="1:29" x14ac:dyDescent="0.3">
      <c r="A5435" s="203" t="s">
        <v>1704</v>
      </c>
      <c r="B5435" s="204">
        <v>1</v>
      </c>
      <c r="C5435" s="205" t="s">
        <v>310</v>
      </c>
      <c r="D5435" s="205" t="s">
        <v>268</v>
      </c>
      <c r="E5435" s="203" t="s">
        <v>236</v>
      </c>
      <c r="F5435" s="206" t="s">
        <v>302</v>
      </c>
      <c r="G5435" s="205" t="s">
        <v>310</v>
      </c>
      <c r="H5435" s="207">
        <v>43893</v>
      </c>
      <c r="I5435" s="207">
        <v>44117</v>
      </c>
      <c r="J5435" s="208" t="s">
        <v>979</v>
      </c>
      <c r="K5435" s="209"/>
      <c r="L5435" s="210" t="s">
        <v>714</v>
      </c>
      <c r="M5435" s="211">
        <v>0</v>
      </c>
      <c r="N5435" s="212">
        <v>61448</v>
      </c>
      <c r="O5435" s="209" t="s">
        <v>696</v>
      </c>
      <c r="P5435" s="207">
        <v>44117</v>
      </c>
      <c r="Q5435" s="209" t="s">
        <v>1249</v>
      </c>
      <c r="R5435" s="212">
        <v>61448</v>
      </c>
      <c r="S5435" s="210" t="s">
        <v>642</v>
      </c>
      <c r="T5435" s="210"/>
      <c r="U5435" s="208" t="s">
        <v>10</v>
      </c>
      <c r="V5435" s="208" t="s">
        <v>11</v>
      </c>
      <c r="W5435" s="208" t="s">
        <v>12</v>
      </c>
      <c r="X5435" s="208" t="s">
        <v>13</v>
      </c>
      <c r="Y5435" s="213">
        <v>6150</v>
      </c>
      <c r="Z5435" s="213">
        <v>9221102</v>
      </c>
      <c r="AA5435" s="214">
        <v>0.61904358934061898</v>
      </c>
      <c r="AB5435" s="215" t="s">
        <v>4976</v>
      </c>
      <c r="AC5435" s="216" t="s">
        <v>3246</v>
      </c>
    </row>
    <row r="5436" spans="1:29" x14ac:dyDescent="0.3">
      <c r="A5436" s="203" t="s">
        <v>1704</v>
      </c>
      <c r="B5436" s="204">
        <v>1</v>
      </c>
      <c r="C5436" s="205" t="s">
        <v>310</v>
      </c>
      <c r="D5436" s="205" t="s">
        <v>268</v>
      </c>
      <c r="E5436" s="203" t="s">
        <v>236</v>
      </c>
      <c r="F5436" s="206" t="s">
        <v>302</v>
      </c>
      <c r="G5436" s="205" t="s">
        <v>310</v>
      </c>
      <c r="H5436" s="207">
        <v>43893</v>
      </c>
      <c r="I5436" s="207">
        <v>44117</v>
      </c>
      <c r="J5436" s="208" t="s">
        <v>979</v>
      </c>
      <c r="K5436" s="209" t="s">
        <v>659</v>
      </c>
      <c r="L5436" s="210" t="s">
        <v>714</v>
      </c>
      <c r="M5436" s="211">
        <v>0</v>
      </c>
      <c r="N5436" s="212">
        <v>5326.8899999999994</v>
      </c>
      <c r="O5436" s="209" t="s">
        <v>738</v>
      </c>
      <c r="P5436" s="207">
        <v>44117</v>
      </c>
      <c r="Q5436" s="209" t="s">
        <v>1249</v>
      </c>
      <c r="R5436" s="212">
        <v>5326.89</v>
      </c>
      <c r="S5436" s="210" t="s">
        <v>642</v>
      </c>
      <c r="T5436" s="210"/>
      <c r="U5436" s="208" t="s">
        <v>10</v>
      </c>
      <c r="V5436" s="208" t="s">
        <v>11</v>
      </c>
      <c r="W5436" s="208" t="s">
        <v>12</v>
      </c>
      <c r="X5436" s="208" t="s">
        <v>13</v>
      </c>
      <c r="Y5436" s="213">
        <v>6150</v>
      </c>
      <c r="Z5436" s="213">
        <v>9221102</v>
      </c>
      <c r="AA5436" s="214">
        <v>5.3664514803128664E-2</v>
      </c>
      <c r="AB5436" s="215" t="s">
        <v>4976</v>
      </c>
      <c r="AC5436" s="216" t="s">
        <v>3246</v>
      </c>
    </row>
    <row r="5437" spans="1:29" x14ac:dyDescent="0.3">
      <c r="A5437" s="203" t="s">
        <v>1704</v>
      </c>
      <c r="B5437" s="204">
        <v>1</v>
      </c>
      <c r="C5437" s="205" t="s">
        <v>310</v>
      </c>
      <c r="D5437" s="205" t="s">
        <v>268</v>
      </c>
      <c r="E5437" s="203" t="s">
        <v>236</v>
      </c>
      <c r="F5437" s="206" t="s">
        <v>302</v>
      </c>
      <c r="G5437" s="205" t="s">
        <v>310</v>
      </c>
      <c r="H5437" s="207">
        <v>44077</v>
      </c>
      <c r="I5437" s="207">
        <v>44117</v>
      </c>
      <c r="J5437" s="208" t="s">
        <v>979</v>
      </c>
      <c r="K5437" s="209" t="s">
        <v>1114</v>
      </c>
      <c r="L5437" s="210" t="s">
        <v>1193</v>
      </c>
      <c r="M5437" s="211">
        <v>0</v>
      </c>
      <c r="N5437" s="212">
        <v>7275</v>
      </c>
      <c r="O5437" s="209" t="s">
        <v>696</v>
      </c>
      <c r="P5437" s="207">
        <v>44117</v>
      </c>
      <c r="Q5437" s="209" t="s">
        <v>1249</v>
      </c>
      <c r="R5437" s="212">
        <v>7275</v>
      </c>
      <c r="S5437" s="210" t="s">
        <v>642</v>
      </c>
      <c r="T5437" s="210"/>
      <c r="U5437" s="208" t="s">
        <v>10</v>
      </c>
      <c r="V5437" s="208" t="s">
        <v>11</v>
      </c>
      <c r="W5437" s="208" t="s">
        <v>12</v>
      </c>
      <c r="X5437" s="208" t="s">
        <v>13</v>
      </c>
      <c r="Y5437" s="213">
        <v>6260</v>
      </c>
      <c r="Z5437" s="213">
        <v>9221102</v>
      </c>
      <c r="AA5437" s="214">
        <v>1</v>
      </c>
      <c r="AB5437" s="215" t="s">
        <v>3100</v>
      </c>
      <c r="AC5437" s="216" t="s">
        <v>3246</v>
      </c>
    </row>
    <row r="5438" spans="1:29" x14ac:dyDescent="0.3">
      <c r="A5438" s="203" t="s">
        <v>8171</v>
      </c>
      <c r="B5438" s="204">
        <v>2</v>
      </c>
      <c r="C5438" s="205" t="s">
        <v>911</v>
      </c>
      <c r="D5438" s="205" t="s">
        <v>275</v>
      </c>
      <c r="E5438" s="203" t="s">
        <v>2722</v>
      </c>
      <c r="F5438" s="206" t="s">
        <v>2684</v>
      </c>
      <c r="G5438" s="205" t="s">
        <v>2694</v>
      </c>
      <c r="H5438" s="207">
        <v>44753</v>
      </c>
      <c r="I5438" s="207">
        <v>44790</v>
      </c>
      <c r="J5438" s="208" t="s">
        <v>2671</v>
      </c>
      <c r="K5438" s="209" t="s">
        <v>2693</v>
      </c>
      <c r="L5438" s="210" t="s">
        <v>2707</v>
      </c>
      <c r="M5438" s="211">
        <v>0</v>
      </c>
      <c r="N5438" s="212">
        <v>22.5</v>
      </c>
      <c r="O5438" s="209" t="s">
        <v>2708</v>
      </c>
      <c r="P5438" s="207">
        <v>44790</v>
      </c>
      <c r="Q5438" s="209" t="s">
        <v>2709</v>
      </c>
      <c r="R5438" s="212">
        <v>22.5</v>
      </c>
      <c r="S5438" s="210" t="s">
        <v>395</v>
      </c>
      <c r="T5438" s="210"/>
      <c r="U5438" s="208" t="s">
        <v>10</v>
      </c>
      <c r="V5438" s="208" t="s">
        <v>11</v>
      </c>
      <c r="W5438" s="208" t="s">
        <v>12</v>
      </c>
      <c r="X5438" s="208" t="s">
        <v>13</v>
      </c>
      <c r="Y5438" s="213">
        <v>5800</v>
      </c>
      <c r="Z5438" s="213">
        <v>9191101</v>
      </c>
      <c r="AA5438" s="214">
        <v>0.33333333333333331</v>
      </c>
      <c r="AB5438" s="215" t="s">
        <v>2685</v>
      </c>
      <c r="AC5438" s="216" t="s">
        <v>3222</v>
      </c>
    </row>
    <row r="5439" spans="1:29" x14ac:dyDescent="0.3">
      <c r="A5439" s="203" t="s">
        <v>8172</v>
      </c>
      <c r="B5439" s="204">
        <v>1</v>
      </c>
      <c r="C5439" s="205" t="s">
        <v>911</v>
      </c>
      <c r="D5439" s="205" t="s">
        <v>283</v>
      </c>
      <c r="E5439" s="203" t="s">
        <v>2722</v>
      </c>
      <c r="F5439" s="206" t="s">
        <v>2684</v>
      </c>
      <c r="G5439" s="205" t="s">
        <v>2694</v>
      </c>
      <c r="H5439" s="207">
        <v>44753</v>
      </c>
      <c r="I5439" s="207">
        <v>44790</v>
      </c>
      <c r="J5439" s="208" t="s">
        <v>2671</v>
      </c>
      <c r="K5439" s="209" t="s">
        <v>2693</v>
      </c>
      <c r="L5439" s="210" t="s">
        <v>2707</v>
      </c>
      <c r="M5439" s="211">
        <v>0</v>
      </c>
      <c r="N5439" s="212">
        <v>22.5</v>
      </c>
      <c r="O5439" s="209" t="s">
        <v>2708</v>
      </c>
      <c r="P5439" s="207">
        <v>44790</v>
      </c>
      <c r="Q5439" s="209" t="s">
        <v>2709</v>
      </c>
      <c r="R5439" s="212">
        <v>22.5</v>
      </c>
      <c r="S5439" s="210" t="s">
        <v>401</v>
      </c>
      <c r="T5439" s="210"/>
      <c r="U5439" s="208" t="s">
        <v>10</v>
      </c>
      <c r="V5439" s="208" t="s">
        <v>11</v>
      </c>
      <c r="W5439" s="208" t="s">
        <v>12</v>
      </c>
      <c r="X5439" s="208" t="s">
        <v>13</v>
      </c>
      <c r="Y5439" s="213">
        <v>5800</v>
      </c>
      <c r="Z5439" s="213">
        <v>9231101</v>
      </c>
      <c r="AA5439" s="214">
        <v>0.33333333333333331</v>
      </c>
      <c r="AB5439" s="215" t="s">
        <v>2686</v>
      </c>
      <c r="AC5439" s="216" t="s">
        <v>3247</v>
      </c>
    </row>
    <row r="5440" spans="1:29" x14ac:dyDescent="0.3">
      <c r="A5440" s="203" t="s">
        <v>8173</v>
      </c>
      <c r="B5440" s="204">
        <v>2</v>
      </c>
      <c r="C5440" s="205" t="s">
        <v>911</v>
      </c>
      <c r="D5440" s="205" t="s">
        <v>285</v>
      </c>
      <c r="E5440" s="203" t="s">
        <v>2722</v>
      </c>
      <c r="F5440" s="206" t="s">
        <v>2684</v>
      </c>
      <c r="G5440" s="205" t="s">
        <v>2694</v>
      </c>
      <c r="H5440" s="207">
        <v>44753</v>
      </c>
      <c r="I5440" s="207">
        <v>44790</v>
      </c>
      <c r="J5440" s="208" t="s">
        <v>2671</v>
      </c>
      <c r="K5440" s="209" t="s">
        <v>2693</v>
      </c>
      <c r="L5440" s="210" t="s">
        <v>2707</v>
      </c>
      <c r="M5440" s="211">
        <v>0</v>
      </c>
      <c r="N5440" s="212">
        <v>22.5</v>
      </c>
      <c r="O5440" s="209" t="s">
        <v>2708</v>
      </c>
      <c r="P5440" s="207">
        <v>44790</v>
      </c>
      <c r="Q5440" s="209" t="s">
        <v>2709</v>
      </c>
      <c r="R5440" s="212">
        <v>22.5</v>
      </c>
      <c r="S5440" s="210" t="s">
        <v>633</v>
      </c>
      <c r="T5440" s="210"/>
      <c r="U5440" s="208" t="s">
        <v>10</v>
      </c>
      <c r="V5440" s="208" t="s">
        <v>11</v>
      </c>
      <c r="W5440" s="208" t="s">
        <v>12</v>
      </c>
      <c r="X5440" s="208" t="s">
        <v>13</v>
      </c>
      <c r="Y5440" s="213">
        <v>5800</v>
      </c>
      <c r="Z5440" s="213">
        <v>9381101</v>
      </c>
      <c r="AA5440" s="214">
        <v>0.33333333333333331</v>
      </c>
      <c r="AB5440" s="215" t="s">
        <v>2687</v>
      </c>
      <c r="AC5440" s="216" t="s">
        <v>3332</v>
      </c>
    </row>
    <row r="5441" spans="1:29" x14ac:dyDescent="0.3">
      <c r="A5441" s="203" t="s">
        <v>2813</v>
      </c>
      <c r="B5441" s="204">
        <v>1</v>
      </c>
      <c r="C5441" s="205" t="s">
        <v>1472</v>
      </c>
      <c r="D5441" s="205" t="s">
        <v>263</v>
      </c>
      <c r="E5441" s="203" t="s">
        <v>2722</v>
      </c>
      <c r="F5441" s="206" t="s">
        <v>1287</v>
      </c>
      <c r="G5441" s="205" t="s">
        <v>1286</v>
      </c>
      <c r="H5441" s="207">
        <v>44124</v>
      </c>
      <c r="I5441" s="207">
        <v>44132</v>
      </c>
      <c r="J5441" s="208" t="s">
        <v>979</v>
      </c>
      <c r="K5441" s="209"/>
      <c r="L5441" s="210" t="s">
        <v>1334</v>
      </c>
      <c r="M5441" s="211">
        <v>0</v>
      </c>
      <c r="N5441" s="212">
        <v>318.12</v>
      </c>
      <c r="O5441" s="209"/>
      <c r="P5441" s="207"/>
      <c r="Q5441" s="209"/>
      <c r="R5441" s="212">
        <v>318.12</v>
      </c>
      <c r="S5441" s="210" t="s">
        <v>2249</v>
      </c>
      <c r="T5441" s="210"/>
      <c r="U5441" s="208" t="s">
        <v>10</v>
      </c>
      <c r="V5441" s="208" t="s">
        <v>11</v>
      </c>
      <c r="W5441" s="208" t="s">
        <v>1355</v>
      </c>
      <c r="X5441" s="208" t="s">
        <v>1356</v>
      </c>
      <c r="Y5441" s="213">
        <v>4300</v>
      </c>
      <c r="Z5441" s="213">
        <v>9051101</v>
      </c>
      <c r="AA5441" s="214">
        <v>1</v>
      </c>
      <c r="AB5441" s="215" t="s">
        <v>1338</v>
      </c>
      <c r="AC5441" s="216" t="s">
        <v>3171</v>
      </c>
    </row>
    <row r="5442" spans="1:29" x14ac:dyDescent="0.3">
      <c r="A5442" s="203" t="s">
        <v>2814</v>
      </c>
      <c r="B5442" s="204">
        <v>1</v>
      </c>
      <c r="C5442" s="205" t="s">
        <v>1472</v>
      </c>
      <c r="D5442" s="205" t="s">
        <v>268</v>
      </c>
      <c r="E5442" s="203" t="s">
        <v>2722</v>
      </c>
      <c r="F5442" s="206" t="s">
        <v>1287</v>
      </c>
      <c r="G5442" s="205" t="s">
        <v>1286</v>
      </c>
      <c r="H5442" s="207">
        <v>44124</v>
      </c>
      <c r="I5442" s="207">
        <v>44132</v>
      </c>
      <c r="J5442" s="208" t="s">
        <v>979</v>
      </c>
      <c r="K5442" s="209"/>
      <c r="L5442" s="210" t="s">
        <v>1335</v>
      </c>
      <c r="M5442" s="211">
        <v>0</v>
      </c>
      <c r="N5442" s="212">
        <v>265.10000000000002</v>
      </c>
      <c r="O5442" s="209"/>
      <c r="P5442" s="207"/>
      <c r="Q5442" s="209"/>
      <c r="R5442" s="212">
        <v>265.10000000000002</v>
      </c>
      <c r="S5442" s="210" t="s">
        <v>2250</v>
      </c>
      <c r="T5442" s="210"/>
      <c r="U5442" s="208" t="s">
        <v>10</v>
      </c>
      <c r="V5442" s="208" t="s">
        <v>11</v>
      </c>
      <c r="W5442" s="208" t="s">
        <v>1355</v>
      </c>
      <c r="X5442" s="208" t="s">
        <v>1356</v>
      </c>
      <c r="Y5442" s="213">
        <v>4300</v>
      </c>
      <c r="Z5442" s="213">
        <v>9221101</v>
      </c>
      <c r="AA5442" s="214">
        <v>1</v>
      </c>
      <c r="AB5442" s="215" t="s">
        <v>1339</v>
      </c>
      <c r="AC5442" s="216" t="s">
        <v>3242</v>
      </c>
    </row>
    <row r="5443" spans="1:29" x14ac:dyDescent="0.3">
      <c r="A5443" s="203" t="s">
        <v>2814</v>
      </c>
      <c r="B5443" s="204">
        <v>1</v>
      </c>
      <c r="C5443" s="205" t="s">
        <v>1472</v>
      </c>
      <c r="D5443" s="205" t="s">
        <v>268</v>
      </c>
      <c r="E5443" s="203" t="s">
        <v>2722</v>
      </c>
      <c r="F5443" s="206" t="s">
        <v>1287</v>
      </c>
      <c r="G5443" s="205" t="s">
        <v>1286</v>
      </c>
      <c r="H5443" s="207">
        <v>44124</v>
      </c>
      <c r="I5443" s="207">
        <v>44152</v>
      </c>
      <c r="J5443" s="208" t="s">
        <v>979</v>
      </c>
      <c r="K5443" s="209"/>
      <c r="L5443" s="210" t="s">
        <v>1340</v>
      </c>
      <c r="M5443" s="211">
        <v>0</v>
      </c>
      <c r="N5443" s="212">
        <v>180.27</v>
      </c>
      <c r="O5443" s="209"/>
      <c r="P5443" s="207"/>
      <c r="Q5443" s="209"/>
      <c r="R5443" s="212">
        <v>180.27</v>
      </c>
      <c r="S5443" s="210" t="s">
        <v>2250</v>
      </c>
      <c r="T5443" s="210"/>
      <c r="U5443" s="208" t="s">
        <v>10</v>
      </c>
      <c r="V5443" s="208" t="s">
        <v>11</v>
      </c>
      <c r="W5443" s="208" t="s">
        <v>1355</v>
      </c>
      <c r="X5443" s="208" t="s">
        <v>1356</v>
      </c>
      <c r="Y5443" s="213">
        <v>4300</v>
      </c>
      <c r="Z5443" s="213">
        <v>9221101</v>
      </c>
      <c r="AA5443" s="214">
        <v>1</v>
      </c>
      <c r="AB5443" s="215" t="s">
        <v>1341</v>
      </c>
      <c r="AC5443" s="216" t="s">
        <v>3242</v>
      </c>
    </row>
    <row r="5444" spans="1:29" x14ac:dyDescent="0.3">
      <c r="A5444" s="203" t="s">
        <v>2813</v>
      </c>
      <c r="B5444" s="204">
        <v>1</v>
      </c>
      <c r="C5444" s="205" t="s">
        <v>1472</v>
      </c>
      <c r="D5444" s="205" t="s">
        <v>263</v>
      </c>
      <c r="E5444" s="203" t="s">
        <v>2722</v>
      </c>
      <c r="F5444" s="206" t="s">
        <v>1287</v>
      </c>
      <c r="G5444" s="205" t="s">
        <v>1435</v>
      </c>
      <c r="H5444" s="207">
        <v>44168</v>
      </c>
      <c r="I5444" s="207">
        <v>44173</v>
      </c>
      <c r="J5444" s="208" t="s">
        <v>979</v>
      </c>
      <c r="K5444" s="209"/>
      <c r="L5444" s="210" t="s">
        <v>1433</v>
      </c>
      <c r="M5444" s="211">
        <v>0</v>
      </c>
      <c r="N5444" s="212">
        <v>484.13</v>
      </c>
      <c r="O5444" s="209"/>
      <c r="P5444" s="207"/>
      <c r="Q5444" s="209"/>
      <c r="R5444" s="212">
        <v>484.13</v>
      </c>
      <c r="S5444" s="210" t="s">
        <v>2249</v>
      </c>
      <c r="T5444" s="210"/>
      <c r="U5444" s="208" t="s">
        <v>10</v>
      </c>
      <c r="V5444" s="208" t="s">
        <v>11</v>
      </c>
      <c r="W5444" s="208" t="s">
        <v>1355</v>
      </c>
      <c r="X5444" s="208" t="s">
        <v>1356</v>
      </c>
      <c r="Y5444" s="213">
        <v>4300</v>
      </c>
      <c r="Z5444" s="213">
        <v>9051101</v>
      </c>
      <c r="AA5444" s="214">
        <v>1</v>
      </c>
      <c r="AB5444" s="215" t="s">
        <v>1434</v>
      </c>
      <c r="AC5444" s="216" t="s">
        <v>3171</v>
      </c>
    </row>
    <row r="5445" spans="1:29" x14ac:dyDescent="0.3">
      <c r="A5445" s="203" t="s">
        <v>2813</v>
      </c>
      <c r="B5445" s="204">
        <v>1</v>
      </c>
      <c r="C5445" s="205" t="s">
        <v>1472</v>
      </c>
      <c r="D5445" s="205" t="s">
        <v>263</v>
      </c>
      <c r="E5445" s="203" t="s">
        <v>2722</v>
      </c>
      <c r="F5445" s="206" t="s">
        <v>1287</v>
      </c>
      <c r="G5445" s="205" t="s">
        <v>1435</v>
      </c>
      <c r="H5445" s="207">
        <v>44173</v>
      </c>
      <c r="I5445" s="207">
        <v>44175</v>
      </c>
      <c r="J5445" s="208" t="s">
        <v>979</v>
      </c>
      <c r="K5445" s="209"/>
      <c r="L5445" s="210" t="s">
        <v>1453</v>
      </c>
      <c r="M5445" s="211">
        <v>0</v>
      </c>
      <c r="N5445" s="212">
        <v>484.13</v>
      </c>
      <c r="O5445" s="209"/>
      <c r="P5445" s="207"/>
      <c r="Q5445" s="209"/>
      <c r="R5445" s="212">
        <v>484.13</v>
      </c>
      <c r="S5445" s="210" t="s">
        <v>2249</v>
      </c>
      <c r="T5445" s="210"/>
      <c r="U5445" s="208" t="s">
        <v>10</v>
      </c>
      <c r="V5445" s="208" t="s">
        <v>11</v>
      </c>
      <c r="W5445" s="208" t="s">
        <v>1355</v>
      </c>
      <c r="X5445" s="208" t="s">
        <v>1356</v>
      </c>
      <c r="Y5445" s="213">
        <v>4300</v>
      </c>
      <c r="Z5445" s="213">
        <v>9051101</v>
      </c>
      <c r="AA5445" s="214">
        <v>1</v>
      </c>
      <c r="AB5445" s="215" t="s">
        <v>1434</v>
      </c>
      <c r="AC5445" s="216" t="s">
        <v>3171</v>
      </c>
    </row>
    <row r="5446" spans="1:29" x14ac:dyDescent="0.3">
      <c r="A5446" s="203" t="s">
        <v>2814</v>
      </c>
      <c r="B5446" s="204">
        <v>1</v>
      </c>
      <c r="C5446" s="205" t="s">
        <v>1472</v>
      </c>
      <c r="D5446" s="205" t="s">
        <v>268</v>
      </c>
      <c r="E5446" s="203" t="s">
        <v>2722</v>
      </c>
      <c r="F5446" s="206" t="s">
        <v>1287</v>
      </c>
      <c r="G5446" s="205" t="s">
        <v>1435</v>
      </c>
      <c r="H5446" s="207">
        <v>44173</v>
      </c>
      <c r="I5446" s="207">
        <v>44175</v>
      </c>
      <c r="J5446" s="208" t="s">
        <v>979</v>
      </c>
      <c r="K5446" s="209"/>
      <c r="L5446" s="210" t="s">
        <v>1491</v>
      </c>
      <c r="M5446" s="211">
        <v>0</v>
      </c>
      <c r="N5446" s="212">
        <v>759.34</v>
      </c>
      <c r="O5446" s="209"/>
      <c r="P5446" s="207"/>
      <c r="Q5446" s="209"/>
      <c r="R5446" s="212">
        <v>759.34</v>
      </c>
      <c r="S5446" s="210" t="s">
        <v>2250</v>
      </c>
      <c r="T5446" s="210"/>
      <c r="U5446" s="208" t="s">
        <v>10</v>
      </c>
      <c r="V5446" s="208" t="s">
        <v>11</v>
      </c>
      <c r="W5446" s="208" t="s">
        <v>1355</v>
      </c>
      <c r="X5446" s="208" t="s">
        <v>1356</v>
      </c>
      <c r="Y5446" s="213">
        <v>4300</v>
      </c>
      <c r="Z5446" s="213">
        <v>9221101</v>
      </c>
      <c r="AA5446" s="214">
        <v>1</v>
      </c>
      <c r="AB5446" s="215" t="s">
        <v>1454</v>
      </c>
      <c r="AC5446" s="216" t="s">
        <v>3242</v>
      </c>
    </row>
    <row r="5447" spans="1:29" x14ac:dyDescent="0.3">
      <c r="A5447" s="203" t="s">
        <v>2813</v>
      </c>
      <c r="B5447" s="204">
        <v>1</v>
      </c>
      <c r="C5447" s="205" t="s">
        <v>1472</v>
      </c>
      <c r="D5447" s="205" t="s">
        <v>263</v>
      </c>
      <c r="E5447" s="203" t="s">
        <v>2722</v>
      </c>
      <c r="F5447" s="206" t="s">
        <v>1287</v>
      </c>
      <c r="G5447" s="205" t="s">
        <v>1435</v>
      </c>
      <c r="H5447" s="207">
        <v>44204</v>
      </c>
      <c r="I5447" s="207">
        <v>44208</v>
      </c>
      <c r="J5447" s="208" t="s">
        <v>979</v>
      </c>
      <c r="K5447" s="209"/>
      <c r="L5447" s="210" t="s">
        <v>1507</v>
      </c>
      <c r="M5447" s="211">
        <v>0</v>
      </c>
      <c r="N5447" s="212">
        <v>795.26</v>
      </c>
      <c r="O5447" s="209"/>
      <c r="P5447" s="207"/>
      <c r="Q5447" s="209"/>
      <c r="R5447" s="212">
        <v>795.26</v>
      </c>
      <c r="S5447" s="210" t="s">
        <v>2249</v>
      </c>
      <c r="T5447" s="210"/>
      <c r="U5447" s="208" t="s">
        <v>10</v>
      </c>
      <c r="V5447" s="208" t="s">
        <v>11</v>
      </c>
      <c r="W5447" s="208" t="s">
        <v>1355</v>
      </c>
      <c r="X5447" s="208" t="s">
        <v>1356</v>
      </c>
      <c r="Y5447" s="213">
        <v>4300</v>
      </c>
      <c r="Z5447" s="213">
        <v>9051101</v>
      </c>
      <c r="AA5447" s="214">
        <v>1</v>
      </c>
      <c r="AB5447" s="215" t="s">
        <v>1508</v>
      </c>
      <c r="AC5447" s="216" t="s">
        <v>3171</v>
      </c>
    </row>
    <row r="5448" spans="1:29" x14ac:dyDescent="0.3">
      <c r="A5448" s="203" t="s">
        <v>2813</v>
      </c>
      <c r="B5448" s="204">
        <v>1</v>
      </c>
      <c r="C5448" s="205" t="s">
        <v>1472</v>
      </c>
      <c r="D5448" s="205" t="s">
        <v>263</v>
      </c>
      <c r="E5448" s="203" t="s">
        <v>2722</v>
      </c>
      <c r="F5448" s="206" t="s">
        <v>1287</v>
      </c>
      <c r="G5448" s="205" t="s">
        <v>1286</v>
      </c>
      <c r="H5448" s="207">
        <v>44210</v>
      </c>
      <c r="I5448" s="207">
        <v>44351</v>
      </c>
      <c r="J5448" s="208" t="s">
        <v>979</v>
      </c>
      <c r="K5448" s="209"/>
      <c r="L5448" s="210" t="s">
        <v>2125</v>
      </c>
      <c r="M5448" s="211">
        <v>0</v>
      </c>
      <c r="N5448" s="212">
        <v>466.62</v>
      </c>
      <c r="O5448" s="209"/>
      <c r="P5448" s="207"/>
      <c r="Q5448" s="209"/>
      <c r="R5448" s="212">
        <v>466.62</v>
      </c>
      <c r="S5448" s="210" t="s">
        <v>2249</v>
      </c>
      <c r="T5448" s="210"/>
      <c r="U5448" s="208" t="s">
        <v>10</v>
      </c>
      <c r="V5448" s="208" t="s">
        <v>11</v>
      </c>
      <c r="W5448" s="208" t="s">
        <v>1355</v>
      </c>
      <c r="X5448" s="208" t="s">
        <v>1356</v>
      </c>
      <c r="Y5448" s="213">
        <v>4300</v>
      </c>
      <c r="Z5448" s="213">
        <v>9051101</v>
      </c>
      <c r="AA5448" s="214">
        <v>1</v>
      </c>
      <c r="AB5448" s="215" t="s">
        <v>2646</v>
      </c>
      <c r="AC5448" s="216" t="s">
        <v>3171</v>
      </c>
    </row>
    <row r="5449" spans="1:29" x14ac:dyDescent="0.3">
      <c r="A5449" s="203" t="s">
        <v>2814</v>
      </c>
      <c r="B5449" s="204">
        <v>1</v>
      </c>
      <c r="C5449" s="205" t="s">
        <v>1472</v>
      </c>
      <c r="D5449" s="205" t="s">
        <v>268</v>
      </c>
      <c r="E5449" s="203" t="s">
        <v>2722</v>
      </c>
      <c r="F5449" s="206" t="s">
        <v>1287</v>
      </c>
      <c r="G5449" s="205" t="s">
        <v>1286</v>
      </c>
      <c r="H5449" s="207">
        <v>44231</v>
      </c>
      <c r="I5449" s="207">
        <v>44237</v>
      </c>
      <c r="J5449" s="208" t="s">
        <v>979</v>
      </c>
      <c r="K5449" s="209"/>
      <c r="L5449" s="210" t="s">
        <v>1584</v>
      </c>
      <c r="M5449" s="211">
        <v>0</v>
      </c>
      <c r="N5449" s="212">
        <v>648.09</v>
      </c>
      <c r="O5449" s="209"/>
      <c r="P5449" s="207"/>
      <c r="Q5449" s="209"/>
      <c r="R5449" s="212">
        <v>648.09</v>
      </c>
      <c r="S5449" s="210" t="s">
        <v>2250</v>
      </c>
      <c r="T5449" s="210"/>
      <c r="U5449" s="208" t="s">
        <v>10</v>
      </c>
      <c r="V5449" s="208" t="s">
        <v>11</v>
      </c>
      <c r="W5449" s="208" t="s">
        <v>1355</v>
      </c>
      <c r="X5449" s="208" t="s">
        <v>1356</v>
      </c>
      <c r="Y5449" s="213">
        <v>4300</v>
      </c>
      <c r="Z5449" s="213">
        <v>9221101</v>
      </c>
      <c r="AA5449" s="214">
        <v>1</v>
      </c>
      <c r="AB5449" s="215" t="s">
        <v>1585</v>
      </c>
      <c r="AC5449" s="216" t="s">
        <v>3242</v>
      </c>
    </row>
    <row r="5450" spans="1:29" x14ac:dyDescent="0.3">
      <c r="A5450" s="203" t="s">
        <v>2765</v>
      </c>
      <c r="B5450" s="204">
        <v>1</v>
      </c>
      <c r="C5450" s="205" t="s">
        <v>1548</v>
      </c>
      <c r="D5450" s="205" t="s">
        <v>263</v>
      </c>
      <c r="E5450" s="203" t="s">
        <v>2722</v>
      </c>
      <c r="F5450" s="206" t="s">
        <v>1287</v>
      </c>
      <c r="G5450" s="205" t="s">
        <v>2216</v>
      </c>
      <c r="H5450" s="207">
        <v>44386</v>
      </c>
      <c r="I5450" s="207">
        <v>44389</v>
      </c>
      <c r="J5450" s="208" t="s">
        <v>2202</v>
      </c>
      <c r="K5450" s="209"/>
      <c r="L5450" s="210" t="s">
        <v>2211</v>
      </c>
      <c r="M5450" s="211">
        <v>0</v>
      </c>
      <c r="N5450" s="212">
        <v>0</v>
      </c>
      <c r="O5450" s="209"/>
      <c r="P5450" s="207"/>
      <c r="Q5450" s="209"/>
      <c r="R5450" s="212">
        <v>0</v>
      </c>
      <c r="S5450" s="210" t="s">
        <v>2249</v>
      </c>
      <c r="T5450" s="210"/>
      <c r="U5450" s="208" t="s">
        <v>10</v>
      </c>
      <c r="V5450" s="208" t="s">
        <v>11</v>
      </c>
      <c r="W5450" s="208" t="s">
        <v>1355</v>
      </c>
      <c r="X5450" s="208" t="s">
        <v>1356</v>
      </c>
      <c r="Y5450" s="213">
        <v>4300</v>
      </c>
      <c r="Z5450" s="213">
        <v>9051101</v>
      </c>
      <c r="AA5450" s="214">
        <v>1</v>
      </c>
      <c r="AB5450" s="215" t="s">
        <v>2230</v>
      </c>
      <c r="AC5450" s="216" t="s">
        <v>3171</v>
      </c>
    </row>
    <row r="5451" spans="1:29" x14ac:dyDescent="0.3">
      <c r="A5451" s="203" t="s">
        <v>2765</v>
      </c>
      <c r="B5451" s="204">
        <v>1</v>
      </c>
      <c r="C5451" s="205" t="s">
        <v>1548</v>
      </c>
      <c r="D5451" s="205" t="s">
        <v>263</v>
      </c>
      <c r="E5451" s="203" t="s">
        <v>2722</v>
      </c>
      <c r="F5451" s="206" t="s">
        <v>1287</v>
      </c>
      <c r="G5451" s="205" t="s">
        <v>2240</v>
      </c>
      <c r="H5451" s="207">
        <v>44390</v>
      </c>
      <c r="I5451" s="207">
        <v>44399</v>
      </c>
      <c r="J5451" s="208" t="s">
        <v>2202</v>
      </c>
      <c r="K5451" s="209"/>
      <c r="L5451" s="210" t="s">
        <v>2212</v>
      </c>
      <c r="M5451" s="211">
        <v>0</v>
      </c>
      <c r="N5451" s="212">
        <v>918.52</v>
      </c>
      <c r="O5451" s="209"/>
      <c r="P5451" s="207"/>
      <c r="Q5451" s="209"/>
      <c r="R5451" s="212">
        <v>918.52</v>
      </c>
      <c r="S5451" s="210" t="s">
        <v>2249</v>
      </c>
      <c r="T5451" s="210"/>
      <c r="U5451" s="208" t="s">
        <v>10</v>
      </c>
      <c r="V5451" s="208" t="s">
        <v>11</v>
      </c>
      <c r="W5451" s="208" t="s">
        <v>1355</v>
      </c>
      <c r="X5451" s="208" t="s">
        <v>1356</v>
      </c>
      <c r="Y5451" s="213">
        <v>4300</v>
      </c>
      <c r="Z5451" s="213">
        <v>9051101</v>
      </c>
      <c r="AA5451" s="214">
        <v>1</v>
      </c>
      <c r="AB5451" s="215" t="s">
        <v>2213</v>
      </c>
      <c r="AC5451" s="216" t="s">
        <v>3171</v>
      </c>
    </row>
    <row r="5452" spans="1:29" x14ac:dyDescent="0.3">
      <c r="A5452" s="203" t="s">
        <v>2815</v>
      </c>
      <c r="B5452" s="204">
        <v>2</v>
      </c>
      <c r="C5452" s="205" t="s">
        <v>1548</v>
      </c>
      <c r="D5452" s="205" t="s">
        <v>275</v>
      </c>
      <c r="E5452" s="203" t="s">
        <v>2722</v>
      </c>
      <c r="F5452" s="206" t="s">
        <v>1287</v>
      </c>
      <c r="G5452" s="205" t="s">
        <v>2240</v>
      </c>
      <c r="H5452" s="207">
        <v>44440</v>
      </c>
      <c r="I5452" s="207">
        <v>44442</v>
      </c>
      <c r="J5452" s="208" t="s">
        <v>2202</v>
      </c>
      <c r="K5452" s="209"/>
      <c r="L5452" s="210" t="s">
        <v>2336</v>
      </c>
      <c r="M5452" s="211">
        <v>0</v>
      </c>
      <c r="N5452" s="212">
        <v>86.19</v>
      </c>
      <c r="O5452" s="209"/>
      <c r="P5452" s="207"/>
      <c r="Q5452" s="209"/>
      <c r="R5452" s="212">
        <v>86.19</v>
      </c>
      <c r="S5452" s="210" t="s">
        <v>395</v>
      </c>
      <c r="T5452" s="210"/>
      <c r="U5452" s="208" t="s">
        <v>10</v>
      </c>
      <c r="V5452" s="208" t="s">
        <v>11</v>
      </c>
      <c r="W5452" s="208" t="s">
        <v>1355</v>
      </c>
      <c r="X5452" s="208" t="s">
        <v>1356</v>
      </c>
      <c r="Y5452" s="213">
        <v>4300</v>
      </c>
      <c r="Z5452" s="213">
        <v>9191101</v>
      </c>
      <c r="AA5452" s="214">
        <v>1</v>
      </c>
      <c r="AB5452" s="215" t="s">
        <v>2337</v>
      </c>
      <c r="AC5452" s="216" t="s">
        <v>3222</v>
      </c>
    </row>
    <row r="5453" spans="1:29" x14ac:dyDescent="0.3">
      <c r="A5453" s="203" t="s">
        <v>3081</v>
      </c>
      <c r="B5453" s="204">
        <v>2</v>
      </c>
      <c r="C5453" s="205" t="s">
        <v>1472</v>
      </c>
      <c r="D5453" s="205" t="s">
        <v>130</v>
      </c>
      <c r="E5453" s="203" t="s">
        <v>2722</v>
      </c>
      <c r="F5453" s="206" t="s">
        <v>1287</v>
      </c>
      <c r="G5453" s="205" t="s">
        <v>1435</v>
      </c>
      <c r="H5453" s="207">
        <v>44867</v>
      </c>
      <c r="I5453" s="207">
        <v>44869</v>
      </c>
      <c r="J5453" s="208" t="s">
        <v>2671</v>
      </c>
      <c r="K5453" s="209"/>
      <c r="L5453" s="210" t="s">
        <v>3082</v>
      </c>
      <c r="M5453" s="211">
        <v>0</v>
      </c>
      <c r="N5453" s="212">
        <v>318.77</v>
      </c>
      <c r="O5453" s="209"/>
      <c r="P5453" s="207"/>
      <c r="Q5453" s="209"/>
      <c r="R5453" s="212">
        <v>318.77</v>
      </c>
      <c r="S5453" s="210" t="s">
        <v>1571</v>
      </c>
      <c r="T5453" s="210"/>
      <c r="U5453" s="208" t="s">
        <v>10</v>
      </c>
      <c r="V5453" s="208" t="s">
        <v>11</v>
      </c>
      <c r="W5453" s="208" t="s">
        <v>1355</v>
      </c>
      <c r="X5453" s="208" t="s">
        <v>1356</v>
      </c>
      <c r="Y5453" s="213">
        <v>4300</v>
      </c>
      <c r="Z5453" s="213">
        <v>9121101</v>
      </c>
      <c r="AA5453" s="214">
        <v>1</v>
      </c>
      <c r="AB5453" s="215" t="s">
        <v>3083</v>
      </c>
      <c r="AC5453" s="216" t="s">
        <v>3197</v>
      </c>
    </row>
    <row r="5454" spans="1:29" x14ac:dyDescent="0.3">
      <c r="A5454" s="203" t="s">
        <v>3084</v>
      </c>
      <c r="B5454" s="204">
        <v>1</v>
      </c>
      <c r="C5454" s="205" t="s">
        <v>1472</v>
      </c>
      <c r="D5454" s="205" t="s">
        <v>235</v>
      </c>
      <c r="E5454" s="203" t="s">
        <v>2722</v>
      </c>
      <c r="F5454" s="206" t="s">
        <v>1287</v>
      </c>
      <c r="G5454" s="205" t="s">
        <v>1435</v>
      </c>
      <c r="H5454" s="207">
        <v>7</v>
      </c>
      <c r="I5454" s="207">
        <v>44869</v>
      </c>
      <c r="J5454" s="208" t="s">
        <v>2671</v>
      </c>
      <c r="K5454" s="209"/>
      <c r="L5454" s="210" t="s">
        <v>3085</v>
      </c>
      <c r="M5454" s="211">
        <v>0</v>
      </c>
      <c r="N5454" s="212">
        <v>318.77</v>
      </c>
      <c r="O5454" s="209"/>
      <c r="P5454" s="207"/>
      <c r="Q5454" s="209"/>
      <c r="R5454" s="212">
        <v>318.77</v>
      </c>
      <c r="S5454" s="210" t="s">
        <v>1572</v>
      </c>
      <c r="T5454" s="210"/>
      <c r="U5454" s="208" t="s">
        <v>10</v>
      </c>
      <c r="V5454" s="208" t="s">
        <v>11</v>
      </c>
      <c r="W5454" s="208" t="s">
        <v>1355</v>
      </c>
      <c r="X5454" s="208" t="s">
        <v>1356</v>
      </c>
      <c r="Y5454" s="213">
        <v>4300</v>
      </c>
      <c r="Z5454" s="213">
        <v>9241101</v>
      </c>
      <c r="AA5454" s="214">
        <v>1</v>
      </c>
      <c r="AB5454" s="215" t="s">
        <v>3086</v>
      </c>
      <c r="AC5454" s="216" t="s">
        <v>3252</v>
      </c>
    </row>
    <row r="5455" spans="1:29" x14ac:dyDescent="0.3">
      <c r="A5455" s="203" t="s">
        <v>3087</v>
      </c>
      <c r="B5455" s="204">
        <v>2</v>
      </c>
      <c r="C5455" s="205" t="s">
        <v>1472</v>
      </c>
      <c r="D5455" s="205" t="s">
        <v>284</v>
      </c>
      <c r="E5455" s="203" t="s">
        <v>2722</v>
      </c>
      <c r="F5455" s="206" t="s">
        <v>1287</v>
      </c>
      <c r="G5455" s="205" t="s">
        <v>1435</v>
      </c>
      <c r="H5455" s="207">
        <v>44867</v>
      </c>
      <c r="I5455" s="207">
        <v>44869</v>
      </c>
      <c r="J5455" s="208" t="s">
        <v>2671</v>
      </c>
      <c r="K5455" s="209"/>
      <c r="L5455" s="210" t="s">
        <v>3088</v>
      </c>
      <c r="M5455" s="211">
        <v>0</v>
      </c>
      <c r="N5455" s="212">
        <v>318.77</v>
      </c>
      <c r="O5455" s="209"/>
      <c r="P5455" s="207"/>
      <c r="Q5455" s="209"/>
      <c r="R5455" s="212">
        <v>318.77</v>
      </c>
      <c r="S5455" s="210" t="s">
        <v>1573</v>
      </c>
      <c r="T5455" s="210"/>
      <c r="U5455" s="208" t="s">
        <v>10</v>
      </c>
      <c r="V5455" s="208" t="s">
        <v>11</v>
      </c>
      <c r="W5455" s="208" t="s">
        <v>1355</v>
      </c>
      <c r="X5455" s="208" t="s">
        <v>1356</v>
      </c>
      <c r="Y5455" s="213">
        <v>4300</v>
      </c>
      <c r="Z5455" s="213">
        <v>9301101</v>
      </c>
      <c r="AA5455" s="214">
        <v>1</v>
      </c>
      <c r="AB5455" s="215" t="s">
        <v>3089</v>
      </c>
      <c r="AC5455" s="216" t="s">
        <v>3282</v>
      </c>
    </row>
    <row r="5456" spans="1:29" x14ac:dyDescent="0.3">
      <c r="A5456" s="203" t="s">
        <v>3397</v>
      </c>
      <c r="B5456" s="204">
        <v>3</v>
      </c>
      <c r="C5456" s="205" t="s">
        <v>1472</v>
      </c>
      <c r="D5456" s="205" t="s">
        <v>421</v>
      </c>
      <c r="E5456" s="203" t="s">
        <v>2722</v>
      </c>
      <c r="F5456" s="206" t="s">
        <v>1287</v>
      </c>
      <c r="G5456" s="205" t="s">
        <v>1435</v>
      </c>
      <c r="H5456" s="207">
        <v>45568</v>
      </c>
      <c r="I5456" s="207">
        <v>45569</v>
      </c>
      <c r="J5456" s="208" t="s">
        <v>6174</v>
      </c>
      <c r="K5456" s="209"/>
      <c r="L5456" s="210" t="s">
        <v>6605</v>
      </c>
      <c r="M5456" s="211">
        <v>0</v>
      </c>
      <c r="N5456" s="212">
        <v>481.52</v>
      </c>
      <c r="O5456" s="209"/>
      <c r="P5456" s="207"/>
      <c r="Q5456" s="209"/>
      <c r="R5456" s="212">
        <v>481.52</v>
      </c>
      <c r="S5456" s="210" t="s">
        <v>5656</v>
      </c>
      <c r="T5456" s="210"/>
      <c r="U5456" s="208" t="s">
        <v>10</v>
      </c>
      <c r="V5456" s="208" t="s">
        <v>11</v>
      </c>
      <c r="W5456" s="208" t="s">
        <v>1355</v>
      </c>
      <c r="X5456" s="208" t="s">
        <v>1356</v>
      </c>
      <c r="Y5456" s="213">
        <v>4300</v>
      </c>
      <c r="Z5456" s="213">
        <v>9021101</v>
      </c>
      <c r="AA5456" s="214">
        <v>1</v>
      </c>
      <c r="AB5456" s="215" t="s">
        <v>6606</v>
      </c>
      <c r="AC5456" s="216" t="s">
        <v>3156</v>
      </c>
    </row>
    <row r="5457" spans="1:29" x14ac:dyDescent="0.3">
      <c r="A5457" s="203" t="s">
        <v>3476</v>
      </c>
      <c r="B5457" s="204">
        <v>3</v>
      </c>
      <c r="C5457" s="205" t="s">
        <v>1472</v>
      </c>
      <c r="D5457" s="205" t="s">
        <v>412</v>
      </c>
      <c r="E5457" s="203" t="s">
        <v>2722</v>
      </c>
      <c r="F5457" s="206" t="s">
        <v>1287</v>
      </c>
      <c r="G5457" s="205" t="s">
        <v>1435</v>
      </c>
      <c r="H5457" s="207">
        <v>45568</v>
      </c>
      <c r="I5457" s="207">
        <v>45569</v>
      </c>
      <c r="J5457" s="208" t="s">
        <v>6174</v>
      </c>
      <c r="K5457" s="209"/>
      <c r="L5457" s="210" t="s">
        <v>6607</v>
      </c>
      <c r="M5457" s="211">
        <v>0</v>
      </c>
      <c r="N5457" s="212">
        <v>481.52</v>
      </c>
      <c r="O5457" s="209"/>
      <c r="P5457" s="207"/>
      <c r="Q5457" s="209"/>
      <c r="R5457" s="212">
        <v>481.52</v>
      </c>
      <c r="S5457" s="210" t="s">
        <v>5657</v>
      </c>
      <c r="T5457" s="210"/>
      <c r="U5457" s="208" t="s">
        <v>10</v>
      </c>
      <c r="V5457" s="208" t="s">
        <v>11</v>
      </c>
      <c r="W5457" s="208" t="s">
        <v>1355</v>
      </c>
      <c r="X5457" s="208" t="s">
        <v>1356</v>
      </c>
      <c r="Y5457" s="213">
        <v>4300</v>
      </c>
      <c r="Z5457" s="213">
        <v>9041101</v>
      </c>
      <c r="AA5457" s="214">
        <v>1</v>
      </c>
      <c r="AB5457" s="215" t="s">
        <v>6608</v>
      </c>
      <c r="AC5457" s="216" t="s">
        <v>3166</v>
      </c>
    </row>
    <row r="5458" spans="1:29" x14ac:dyDescent="0.3">
      <c r="A5458" s="203" t="s">
        <v>3730</v>
      </c>
      <c r="B5458" s="204">
        <v>3</v>
      </c>
      <c r="C5458" s="205" t="s">
        <v>1472</v>
      </c>
      <c r="D5458" s="205" t="s">
        <v>436</v>
      </c>
      <c r="E5458" s="203" t="s">
        <v>2722</v>
      </c>
      <c r="F5458" s="206" t="s">
        <v>1287</v>
      </c>
      <c r="G5458" s="205" t="s">
        <v>1435</v>
      </c>
      <c r="H5458" s="207">
        <v>45568</v>
      </c>
      <c r="I5458" s="207">
        <v>45569</v>
      </c>
      <c r="J5458" s="208" t="s">
        <v>6174</v>
      </c>
      <c r="K5458" s="209"/>
      <c r="L5458" s="210" t="s">
        <v>6609</v>
      </c>
      <c r="M5458" s="211">
        <v>0</v>
      </c>
      <c r="N5458" s="212">
        <v>481.52</v>
      </c>
      <c r="O5458" s="209"/>
      <c r="P5458" s="207"/>
      <c r="Q5458" s="209"/>
      <c r="R5458" s="212">
        <v>481.52</v>
      </c>
      <c r="S5458" s="210" t="s">
        <v>5859</v>
      </c>
      <c r="T5458" s="210"/>
      <c r="U5458" s="208" t="s">
        <v>10</v>
      </c>
      <c r="V5458" s="208" t="s">
        <v>11</v>
      </c>
      <c r="W5458" s="208" t="s">
        <v>1355</v>
      </c>
      <c r="X5458" s="208" t="s">
        <v>1356</v>
      </c>
      <c r="Y5458" s="213">
        <v>4300</v>
      </c>
      <c r="Z5458" s="213">
        <v>9131101</v>
      </c>
      <c r="AA5458" s="214">
        <v>1</v>
      </c>
      <c r="AB5458" s="215" t="s">
        <v>6610</v>
      </c>
      <c r="AC5458" s="216" t="s">
        <v>3202</v>
      </c>
    </row>
    <row r="5459" spans="1:29" x14ac:dyDescent="0.3">
      <c r="A5459" s="203" t="s">
        <v>3965</v>
      </c>
      <c r="B5459" s="204">
        <v>4</v>
      </c>
      <c r="C5459" s="205" t="s">
        <v>1472</v>
      </c>
      <c r="D5459" s="205" t="s">
        <v>135</v>
      </c>
      <c r="E5459" s="203" t="s">
        <v>2722</v>
      </c>
      <c r="F5459" s="206" t="s">
        <v>1287</v>
      </c>
      <c r="G5459" s="205" t="s">
        <v>1435</v>
      </c>
      <c r="H5459" s="207">
        <v>45568</v>
      </c>
      <c r="I5459" s="207">
        <v>45575</v>
      </c>
      <c r="J5459" s="208" t="s">
        <v>6174</v>
      </c>
      <c r="K5459" s="209"/>
      <c r="L5459" s="210" t="s">
        <v>6611</v>
      </c>
      <c r="M5459" s="211">
        <v>0</v>
      </c>
      <c r="N5459" s="212">
        <v>482.84</v>
      </c>
      <c r="O5459" s="209"/>
      <c r="P5459" s="207"/>
      <c r="Q5459" s="209"/>
      <c r="R5459" s="212">
        <v>482.84</v>
      </c>
      <c r="S5459" s="210" t="s">
        <v>5858</v>
      </c>
      <c r="T5459" s="210"/>
      <c r="U5459" s="208" t="s">
        <v>10</v>
      </c>
      <c r="V5459" s="208" t="s">
        <v>11</v>
      </c>
      <c r="W5459" s="208" t="s">
        <v>1355</v>
      </c>
      <c r="X5459" s="208" t="s">
        <v>1356</v>
      </c>
      <c r="Y5459" s="213">
        <v>4300</v>
      </c>
      <c r="Z5459" s="213">
        <v>9201101</v>
      </c>
      <c r="AA5459" s="214">
        <v>1</v>
      </c>
      <c r="AB5459" s="215" t="s">
        <v>6612</v>
      </c>
      <c r="AC5459" s="216" t="s">
        <v>3232</v>
      </c>
    </row>
    <row r="5460" spans="1:29" x14ac:dyDescent="0.3">
      <c r="A5460" s="203" t="s">
        <v>2826</v>
      </c>
      <c r="B5460" s="204">
        <v>1</v>
      </c>
      <c r="C5460" s="205" t="s">
        <v>310</v>
      </c>
      <c r="D5460" s="205" t="s">
        <v>235</v>
      </c>
      <c r="E5460" s="203" t="s">
        <v>2722</v>
      </c>
      <c r="F5460" s="206" t="s">
        <v>1296</v>
      </c>
      <c r="G5460" s="205" t="s">
        <v>1297</v>
      </c>
      <c r="H5460" s="207">
        <v>44131</v>
      </c>
      <c r="I5460" s="207">
        <v>44139</v>
      </c>
      <c r="J5460" s="208" t="s">
        <v>979</v>
      </c>
      <c r="K5460" s="209" t="s">
        <v>1298</v>
      </c>
      <c r="L5460" s="210" t="s">
        <v>1314</v>
      </c>
      <c r="M5460" s="211">
        <v>0</v>
      </c>
      <c r="N5460" s="212">
        <v>3400</v>
      </c>
      <c r="O5460" s="209" t="s">
        <v>235</v>
      </c>
      <c r="P5460" s="207">
        <v>44139</v>
      </c>
      <c r="Q5460" s="209" t="s">
        <v>1320</v>
      </c>
      <c r="R5460" s="212">
        <v>3400</v>
      </c>
      <c r="S5460" s="210" t="s">
        <v>1572</v>
      </c>
      <c r="T5460" s="210"/>
      <c r="U5460" s="208" t="s">
        <v>10</v>
      </c>
      <c r="V5460" s="208" t="s">
        <v>11</v>
      </c>
      <c r="W5460" s="208" t="s">
        <v>12</v>
      </c>
      <c r="X5460" s="208" t="s">
        <v>13</v>
      </c>
      <c r="Y5460" s="213">
        <v>5630</v>
      </c>
      <c r="Z5460" s="213">
        <v>9241101</v>
      </c>
      <c r="AA5460" s="214">
        <v>1</v>
      </c>
      <c r="AB5460" s="215" t="s">
        <v>1852</v>
      </c>
      <c r="AC5460" s="216" t="s">
        <v>3252</v>
      </c>
    </row>
    <row r="5461" spans="1:29" x14ac:dyDescent="0.3">
      <c r="A5461" s="203" t="s">
        <v>2860</v>
      </c>
      <c r="B5461" s="204">
        <v>1</v>
      </c>
      <c r="C5461" s="205" t="s">
        <v>310</v>
      </c>
      <c r="D5461" s="205" t="s">
        <v>283</v>
      </c>
      <c r="E5461" s="203" t="s">
        <v>2722</v>
      </c>
      <c r="F5461" s="206" t="s">
        <v>549</v>
      </c>
      <c r="G5461" s="205" t="s">
        <v>310</v>
      </c>
      <c r="H5461" s="207">
        <v>43845</v>
      </c>
      <c r="I5461" s="207">
        <v>43923</v>
      </c>
      <c r="J5461" s="208" t="s">
        <v>5</v>
      </c>
      <c r="K5461" s="209" t="s">
        <v>550</v>
      </c>
      <c r="L5461" s="210" t="s">
        <v>692</v>
      </c>
      <c r="M5461" s="211">
        <v>0</v>
      </c>
      <c r="N5461" s="212">
        <v>4725</v>
      </c>
      <c r="O5461" s="209">
        <v>3822</v>
      </c>
      <c r="P5461" s="207">
        <v>43923</v>
      </c>
      <c r="Q5461" s="209" t="s">
        <v>693</v>
      </c>
      <c r="R5461" s="212">
        <v>4725</v>
      </c>
      <c r="S5461" s="210" t="s">
        <v>401</v>
      </c>
      <c r="T5461" s="210"/>
      <c r="U5461" s="208" t="s">
        <v>10</v>
      </c>
      <c r="V5461" s="208" t="s">
        <v>11</v>
      </c>
      <c r="W5461" s="208" t="s">
        <v>12</v>
      </c>
      <c r="X5461" s="208" t="s">
        <v>13</v>
      </c>
      <c r="Y5461" s="213">
        <v>5600</v>
      </c>
      <c r="Z5461" s="213">
        <v>9231101</v>
      </c>
      <c r="AA5461" s="214">
        <v>1</v>
      </c>
      <c r="AB5461" s="215" t="s">
        <v>921</v>
      </c>
      <c r="AC5461" s="216" t="s">
        <v>3247</v>
      </c>
    </row>
    <row r="5462" spans="1:29" x14ac:dyDescent="0.3">
      <c r="A5462" s="203" t="s">
        <v>1704</v>
      </c>
      <c r="B5462" s="204">
        <v>1</v>
      </c>
      <c r="C5462" s="205" t="s">
        <v>310</v>
      </c>
      <c r="D5462" s="205" t="s">
        <v>268</v>
      </c>
      <c r="E5462" s="203" t="s">
        <v>236</v>
      </c>
      <c r="F5462" s="206" t="s">
        <v>549</v>
      </c>
      <c r="G5462" s="205" t="s">
        <v>310</v>
      </c>
      <c r="H5462" s="207">
        <v>43874</v>
      </c>
      <c r="I5462" s="207">
        <v>44155</v>
      </c>
      <c r="J5462" s="208" t="s">
        <v>979</v>
      </c>
      <c r="K5462" s="209" t="s">
        <v>617</v>
      </c>
      <c r="L5462" s="210" t="s">
        <v>685</v>
      </c>
      <c r="M5462" s="211">
        <v>0</v>
      </c>
      <c r="N5462" s="212">
        <v>17340</v>
      </c>
      <c r="O5462" s="209">
        <v>4012</v>
      </c>
      <c r="P5462" s="207">
        <v>44155</v>
      </c>
      <c r="Q5462" s="209" t="s">
        <v>1351</v>
      </c>
      <c r="R5462" s="212">
        <v>17340</v>
      </c>
      <c r="S5462" s="210" t="s">
        <v>642</v>
      </c>
      <c r="T5462" s="210"/>
      <c r="U5462" s="208" t="s">
        <v>10</v>
      </c>
      <c r="V5462" s="208" t="s">
        <v>11</v>
      </c>
      <c r="W5462" s="208" t="s">
        <v>12</v>
      </c>
      <c r="X5462" s="208" t="s">
        <v>13</v>
      </c>
      <c r="Y5462" s="213">
        <v>5600</v>
      </c>
      <c r="Z5462" s="213">
        <v>9221102</v>
      </c>
      <c r="AA5462" s="214">
        <v>1</v>
      </c>
      <c r="AB5462" s="215" t="s">
        <v>2185</v>
      </c>
      <c r="AC5462" s="216" t="s">
        <v>3246</v>
      </c>
    </row>
    <row r="5463" spans="1:29" x14ac:dyDescent="0.3">
      <c r="A5463" s="203" t="s">
        <v>2848</v>
      </c>
      <c r="B5463" s="204">
        <v>1</v>
      </c>
      <c r="C5463" s="205" t="s">
        <v>310</v>
      </c>
      <c r="D5463" s="205" t="s">
        <v>268</v>
      </c>
      <c r="E5463" s="203" t="s">
        <v>2722</v>
      </c>
      <c r="F5463" s="206" t="s">
        <v>549</v>
      </c>
      <c r="G5463" s="205" t="s">
        <v>310</v>
      </c>
      <c r="H5463" s="207">
        <v>44018</v>
      </c>
      <c r="I5463" s="207">
        <v>44137</v>
      </c>
      <c r="J5463" s="208" t="s">
        <v>979</v>
      </c>
      <c r="K5463" s="209" t="s">
        <v>998</v>
      </c>
      <c r="L5463" s="210" t="s">
        <v>999</v>
      </c>
      <c r="M5463" s="211">
        <v>0</v>
      </c>
      <c r="N5463" s="212">
        <v>3500</v>
      </c>
      <c r="O5463" s="209">
        <v>3955</v>
      </c>
      <c r="P5463" s="207">
        <v>44137</v>
      </c>
      <c r="Q5463" s="209" t="s">
        <v>1315</v>
      </c>
      <c r="R5463" s="212">
        <v>3500</v>
      </c>
      <c r="S5463" s="210" t="s">
        <v>2250</v>
      </c>
      <c r="T5463" s="210"/>
      <c r="U5463" s="208" t="s">
        <v>10</v>
      </c>
      <c r="V5463" s="208" t="s">
        <v>11</v>
      </c>
      <c r="W5463" s="208" t="s">
        <v>12</v>
      </c>
      <c r="X5463" s="208" t="s">
        <v>13</v>
      </c>
      <c r="Y5463" s="213">
        <v>5600</v>
      </c>
      <c r="Z5463" s="213">
        <v>9221101</v>
      </c>
      <c r="AA5463" s="214">
        <v>1</v>
      </c>
      <c r="AB5463" s="215" t="s">
        <v>2292</v>
      </c>
      <c r="AC5463" s="216" t="s">
        <v>3242</v>
      </c>
    </row>
    <row r="5464" spans="1:29" x14ac:dyDescent="0.3">
      <c r="A5464" s="203" t="s">
        <v>2930</v>
      </c>
      <c r="B5464" s="204">
        <v>4</v>
      </c>
      <c r="C5464" s="205" t="s">
        <v>310</v>
      </c>
      <c r="D5464" s="205" t="s">
        <v>448</v>
      </c>
      <c r="E5464" s="203" t="s">
        <v>2724</v>
      </c>
      <c r="F5464" s="206" t="s">
        <v>549</v>
      </c>
      <c r="G5464" s="205" t="s">
        <v>310</v>
      </c>
      <c r="H5464" s="207">
        <v>44054</v>
      </c>
      <c r="I5464" s="207">
        <v>44125</v>
      </c>
      <c r="J5464" s="208" t="s">
        <v>979</v>
      </c>
      <c r="K5464" s="209" t="s">
        <v>1026</v>
      </c>
      <c r="L5464" s="210" t="s">
        <v>1028</v>
      </c>
      <c r="M5464" s="211">
        <v>0</v>
      </c>
      <c r="N5464" s="212">
        <v>4800</v>
      </c>
      <c r="O5464" s="209">
        <v>3988</v>
      </c>
      <c r="P5464" s="207">
        <v>44125</v>
      </c>
      <c r="Q5464" s="209" t="s">
        <v>1285</v>
      </c>
      <c r="R5464" s="212">
        <v>4800</v>
      </c>
      <c r="S5464" s="210"/>
      <c r="T5464" s="210"/>
      <c r="U5464" s="208" t="s">
        <v>10</v>
      </c>
      <c r="V5464" s="208" t="s">
        <v>11</v>
      </c>
      <c r="W5464" s="208" t="s">
        <v>12</v>
      </c>
      <c r="X5464" s="208" t="s">
        <v>13</v>
      </c>
      <c r="Y5464" s="213">
        <v>5600</v>
      </c>
      <c r="Z5464" s="213">
        <v>9311104</v>
      </c>
      <c r="AA5464" s="214">
        <v>1</v>
      </c>
      <c r="AB5464" s="215" t="s">
        <v>1033</v>
      </c>
      <c r="AC5464" s="216" t="s">
        <v>3294</v>
      </c>
    </row>
    <row r="5465" spans="1:29" x14ac:dyDescent="0.3">
      <c r="A5465" s="203" t="s">
        <v>2848</v>
      </c>
      <c r="B5465" s="204">
        <v>1</v>
      </c>
      <c r="C5465" s="205" t="s">
        <v>310</v>
      </c>
      <c r="D5465" s="205" t="s">
        <v>268</v>
      </c>
      <c r="E5465" s="203" t="s">
        <v>2722</v>
      </c>
      <c r="F5465" s="206" t="s">
        <v>549</v>
      </c>
      <c r="G5465" s="205" t="s">
        <v>310</v>
      </c>
      <c r="H5465" s="207">
        <v>44133</v>
      </c>
      <c r="I5465" s="207">
        <v>44211</v>
      </c>
      <c r="J5465" s="208" t="s">
        <v>979</v>
      </c>
      <c r="K5465" s="209" t="s">
        <v>1313</v>
      </c>
      <c r="L5465" s="210" t="s">
        <v>1486</v>
      </c>
      <c r="M5465" s="211">
        <v>0</v>
      </c>
      <c r="N5465" s="212">
        <v>1500</v>
      </c>
      <c r="O5465" s="209">
        <v>4055</v>
      </c>
      <c r="P5465" s="207">
        <v>44211</v>
      </c>
      <c r="Q5465" s="209" t="s">
        <v>1523</v>
      </c>
      <c r="R5465" s="212">
        <v>1500</v>
      </c>
      <c r="S5465" s="210" t="s">
        <v>2250</v>
      </c>
      <c r="T5465" s="210"/>
      <c r="U5465" s="208" t="s">
        <v>10</v>
      </c>
      <c r="V5465" s="208" t="s">
        <v>11</v>
      </c>
      <c r="W5465" s="208" t="s">
        <v>12</v>
      </c>
      <c r="X5465" s="208" t="s">
        <v>13</v>
      </c>
      <c r="Y5465" s="213">
        <v>5600</v>
      </c>
      <c r="Z5465" s="213">
        <v>9221101</v>
      </c>
      <c r="AA5465" s="214">
        <v>1</v>
      </c>
      <c r="AB5465" s="215" t="s">
        <v>1851</v>
      </c>
      <c r="AC5465" s="216" t="s">
        <v>3242</v>
      </c>
    </row>
    <row r="5466" spans="1:29" x14ac:dyDescent="0.3">
      <c r="A5466" s="203" t="s">
        <v>1704</v>
      </c>
      <c r="B5466" s="204">
        <v>1</v>
      </c>
      <c r="C5466" s="205" t="s">
        <v>310</v>
      </c>
      <c r="D5466" s="205" t="s">
        <v>268</v>
      </c>
      <c r="E5466" s="203" t="s">
        <v>236</v>
      </c>
      <c r="F5466" s="206" t="s">
        <v>549</v>
      </c>
      <c r="G5466" s="205" t="s">
        <v>310</v>
      </c>
      <c r="H5466" s="207">
        <v>44217</v>
      </c>
      <c r="I5466" s="207">
        <v>44279</v>
      </c>
      <c r="J5466" s="208" t="s">
        <v>979</v>
      </c>
      <c r="K5466" s="209" t="s">
        <v>1543</v>
      </c>
      <c r="L5466" s="210" t="s">
        <v>1570</v>
      </c>
      <c r="M5466" s="211">
        <v>0</v>
      </c>
      <c r="N5466" s="212">
        <v>8100</v>
      </c>
      <c r="O5466" s="209">
        <v>4135</v>
      </c>
      <c r="P5466" s="207">
        <v>44279</v>
      </c>
      <c r="Q5466" s="209" t="s">
        <v>1833</v>
      </c>
      <c r="R5466" s="212">
        <v>8100</v>
      </c>
      <c r="S5466" s="210" t="s">
        <v>642</v>
      </c>
      <c r="T5466" s="210"/>
      <c r="U5466" s="208" t="s">
        <v>10</v>
      </c>
      <c r="V5466" s="208" t="s">
        <v>11</v>
      </c>
      <c r="W5466" s="208" t="s">
        <v>12</v>
      </c>
      <c r="X5466" s="208" t="s">
        <v>13</v>
      </c>
      <c r="Y5466" s="213">
        <v>5600</v>
      </c>
      <c r="Z5466" s="213">
        <v>9221102</v>
      </c>
      <c r="AA5466" s="214">
        <v>1</v>
      </c>
      <c r="AB5466" s="215" t="s">
        <v>1760</v>
      </c>
      <c r="AC5466" s="216" t="s">
        <v>3246</v>
      </c>
    </row>
    <row r="5467" spans="1:29" x14ac:dyDescent="0.3">
      <c r="A5467" s="203" t="s">
        <v>1714</v>
      </c>
      <c r="B5467" s="204">
        <v>1</v>
      </c>
      <c r="C5467" s="205" t="s">
        <v>310</v>
      </c>
      <c r="D5467" s="205" t="s">
        <v>235</v>
      </c>
      <c r="E5467" s="203" t="s">
        <v>236</v>
      </c>
      <c r="F5467" s="206" t="s">
        <v>549</v>
      </c>
      <c r="G5467" s="205" t="s">
        <v>310</v>
      </c>
      <c r="H5467" s="207">
        <v>44743</v>
      </c>
      <c r="I5467" s="207">
        <v>44799</v>
      </c>
      <c r="J5467" s="208" t="s">
        <v>2671</v>
      </c>
      <c r="K5467" s="209" t="s">
        <v>2674</v>
      </c>
      <c r="L5467" s="210" t="s">
        <v>2716</v>
      </c>
      <c r="M5467" s="211">
        <v>0</v>
      </c>
      <c r="N5467" s="212">
        <v>4500</v>
      </c>
      <c r="O5467" s="209">
        <v>4636</v>
      </c>
      <c r="P5467" s="207">
        <v>44799</v>
      </c>
      <c r="Q5467" s="209" t="s">
        <v>3023</v>
      </c>
      <c r="R5467" s="212">
        <v>4500</v>
      </c>
      <c r="S5467" s="210" t="s">
        <v>559</v>
      </c>
      <c r="T5467" s="210"/>
      <c r="U5467" s="208" t="s">
        <v>10</v>
      </c>
      <c r="V5467" s="208" t="s">
        <v>11</v>
      </c>
      <c r="W5467" s="208" t="s">
        <v>12</v>
      </c>
      <c r="X5467" s="208" t="s">
        <v>13</v>
      </c>
      <c r="Y5467" s="213">
        <v>5600</v>
      </c>
      <c r="Z5467" s="213">
        <v>9241102</v>
      </c>
      <c r="AA5467" s="214">
        <v>1</v>
      </c>
      <c r="AB5467" s="215" t="s">
        <v>2675</v>
      </c>
      <c r="AC5467" s="216" t="s">
        <v>3256</v>
      </c>
    </row>
    <row r="5468" spans="1:29" x14ac:dyDescent="0.3">
      <c r="A5468" s="203" t="s">
        <v>2806</v>
      </c>
      <c r="B5468" s="204">
        <v>0</v>
      </c>
      <c r="C5468" s="205" t="s">
        <v>310</v>
      </c>
      <c r="D5468" s="205" t="s">
        <v>3</v>
      </c>
      <c r="E5468" s="203" t="s">
        <v>2722</v>
      </c>
      <c r="F5468" s="206" t="s">
        <v>8234</v>
      </c>
      <c r="G5468" s="205" t="s">
        <v>310</v>
      </c>
      <c r="H5468" s="207">
        <v>46174</v>
      </c>
      <c r="I5468" s="207">
        <v>45859</v>
      </c>
      <c r="J5468" s="208" t="s">
        <v>6707</v>
      </c>
      <c r="K5468" s="209"/>
      <c r="L5468" s="210" t="s">
        <v>8581</v>
      </c>
      <c r="M5468" s="211">
        <v>0</v>
      </c>
      <c r="N5468" s="212">
        <v>649830.68000000005</v>
      </c>
      <c r="O5468" s="209" t="s">
        <v>468</v>
      </c>
      <c r="P5468" s="207">
        <v>45859</v>
      </c>
      <c r="Q5468" s="209" t="s">
        <v>8582</v>
      </c>
      <c r="R5468" s="212">
        <v>649830.68000000005</v>
      </c>
      <c r="S5468" s="210" t="s">
        <v>8583</v>
      </c>
      <c r="T5468" s="210"/>
      <c r="U5468" s="208" t="s">
        <v>10</v>
      </c>
      <c r="V5468" s="208" t="s">
        <v>11</v>
      </c>
      <c r="W5468" s="208" t="s">
        <v>5608</v>
      </c>
      <c r="X5468" s="208" t="s">
        <v>5608</v>
      </c>
      <c r="Y5468" s="213">
        <v>9795</v>
      </c>
      <c r="Z5468" s="213" t="s">
        <v>8584</v>
      </c>
      <c r="AA5468" s="214">
        <v>0.25384280546323462</v>
      </c>
      <c r="AB5468" s="215" t="s">
        <v>8585</v>
      </c>
      <c r="AC5468" s="216" t="s">
        <v>3186</v>
      </c>
    </row>
    <row r="5469" spans="1:29" x14ac:dyDescent="0.3">
      <c r="A5469" s="203" t="s">
        <v>2806</v>
      </c>
      <c r="B5469" s="204">
        <v>0</v>
      </c>
      <c r="C5469" s="205" t="s">
        <v>310</v>
      </c>
      <c r="D5469" s="205" t="s">
        <v>3</v>
      </c>
      <c r="E5469" s="203" t="s">
        <v>2722</v>
      </c>
      <c r="F5469" s="206" t="s">
        <v>8234</v>
      </c>
      <c r="G5469" s="205" t="s">
        <v>310</v>
      </c>
      <c r="H5469" s="207">
        <v>46174</v>
      </c>
      <c r="I5469" s="207">
        <v>45859</v>
      </c>
      <c r="J5469" s="208" t="s">
        <v>6707</v>
      </c>
      <c r="K5469" s="209"/>
      <c r="L5469" s="210" t="s">
        <v>8581</v>
      </c>
      <c r="M5469" s="211">
        <v>0</v>
      </c>
      <c r="N5469" s="212">
        <v>1910142.13</v>
      </c>
      <c r="O5469" s="209" t="s">
        <v>468</v>
      </c>
      <c r="P5469" s="207">
        <v>45859</v>
      </c>
      <c r="Q5469" s="209" t="s">
        <v>8582</v>
      </c>
      <c r="R5469" s="212">
        <v>1910142.13</v>
      </c>
      <c r="S5469" s="210" t="s">
        <v>8583</v>
      </c>
      <c r="T5469" s="210"/>
      <c r="U5469" s="208" t="s">
        <v>10</v>
      </c>
      <c r="V5469" s="208" t="s">
        <v>11</v>
      </c>
      <c r="W5469" s="208" t="s">
        <v>5608</v>
      </c>
      <c r="X5469" s="208" t="s">
        <v>5608</v>
      </c>
      <c r="Y5469" s="213">
        <v>9795</v>
      </c>
      <c r="Z5469" s="213" t="s">
        <v>8584</v>
      </c>
      <c r="AA5469" s="214">
        <v>0.74615719453676532</v>
      </c>
      <c r="AB5469" s="215" t="s">
        <v>8586</v>
      </c>
      <c r="AC5469" s="216" t="s">
        <v>3186</v>
      </c>
    </row>
    <row r="5470" spans="1:29" x14ac:dyDescent="0.3">
      <c r="A5470" s="203" t="s">
        <v>2806</v>
      </c>
      <c r="B5470" s="204">
        <v>0</v>
      </c>
      <c r="C5470" s="205" t="s">
        <v>310</v>
      </c>
      <c r="D5470" s="205" t="s">
        <v>3</v>
      </c>
      <c r="E5470" s="203" t="s">
        <v>2722</v>
      </c>
      <c r="F5470" s="206" t="s">
        <v>8587</v>
      </c>
      <c r="G5470" s="205" t="s">
        <v>310</v>
      </c>
      <c r="H5470" s="207">
        <v>46174</v>
      </c>
      <c r="I5470" s="207">
        <v>45609</v>
      </c>
      <c r="J5470" s="208" t="s">
        <v>6707</v>
      </c>
      <c r="K5470" s="209"/>
      <c r="L5470" s="210" t="s">
        <v>8588</v>
      </c>
      <c r="M5470" s="211">
        <v>0</v>
      </c>
      <c r="N5470" s="212">
        <v>403750</v>
      </c>
      <c r="O5470" s="209" t="s">
        <v>468</v>
      </c>
      <c r="P5470" s="207">
        <v>45609</v>
      </c>
      <c r="Q5470" s="209" t="s">
        <v>8589</v>
      </c>
      <c r="R5470" s="212">
        <v>403750</v>
      </c>
      <c r="S5470" s="210" t="s">
        <v>8583</v>
      </c>
      <c r="T5470" s="210"/>
      <c r="U5470" s="208" t="s">
        <v>10</v>
      </c>
      <c r="V5470" s="208" t="s">
        <v>11</v>
      </c>
      <c r="W5470" s="208" t="s">
        <v>5608</v>
      </c>
      <c r="X5470" s="208" t="s">
        <v>5608</v>
      </c>
      <c r="Y5470" s="213">
        <v>9795</v>
      </c>
      <c r="Z5470" s="213" t="s">
        <v>8584</v>
      </c>
      <c r="AA5470" s="214">
        <v>0.15243073410584915</v>
      </c>
      <c r="AB5470" s="215" t="s">
        <v>8590</v>
      </c>
      <c r="AC5470" s="216" t="s">
        <v>3186</v>
      </c>
    </row>
    <row r="5471" spans="1:29" x14ac:dyDescent="0.3">
      <c r="A5471" s="203" t="s">
        <v>2806</v>
      </c>
      <c r="B5471" s="204">
        <v>0</v>
      </c>
      <c r="C5471" s="205" t="s">
        <v>310</v>
      </c>
      <c r="D5471" s="205" t="s">
        <v>3</v>
      </c>
      <c r="E5471" s="203" t="s">
        <v>2722</v>
      </c>
      <c r="F5471" s="206" t="s">
        <v>8587</v>
      </c>
      <c r="G5471" s="205" t="s">
        <v>310</v>
      </c>
      <c r="H5471" s="207">
        <v>46174</v>
      </c>
      <c r="I5471" s="207">
        <v>45631</v>
      </c>
      <c r="J5471" s="208" t="s">
        <v>6707</v>
      </c>
      <c r="K5471" s="209"/>
      <c r="L5471" s="210" t="s">
        <v>8588</v>
      </c>
      <c r="M5471" s="211">
        <v>0</v>
      </c>
      <c r="N5471" s="212">
        <v>765115.59</v>
      </c>
      <c r="O5471" s="209" t="s">
        <v>696</v>
      </c>
      <c r="P5471" s="207">
        <v>45631</v>
      </c>
      <c r="Q5471" s="209" t="s">
        <v>8591</v>
      </c>
      <c r="R5471" s="212">
        <v>765115.59</v>
      </c>
      <c r="S5471" s="210" t="s">
        <v>8583</v>
      </c>
      <c r="T5471" s="210"/>
      <c r="U5471" s="208" t="s">
        <v>10</v>
      </c>
      <c r="V5471" s="208" t="s">
        <v>11</v>
      </c>
      <c r="W5471" s="208" t="s">
        <v>5608</v>
      </c>
      <c r="X5471" s="208" t="s">
        <v>5608</v>
      </c>
      <c r="Y5471" s="213">
        <v>9795</v>
      </c>
      <c r="Z5471" s="213" t="s">
        <v>8584</v>
      </c>
      <c r="AA5471" s="214">
        <v>0.28885976733010499</v>
      </c>
      <c r="AB5471" s="215" t="s">
        <v>8590</v>
      </c>
      <c r="AC5471" s="216" t="s">
        <v>3186</v>
      </c>
    </row>
    <row r="5472" spans="1:29" x14ac:dyDescent="0.3">
      <c r="A5472" s="203" t="s">
        <v>2806</v>
      </c>
      <c r="B5472" s="204">
        <v>0</v>
      </c>
      <c r="C5472" s="205" t="s">
        <v>310</v>
      </c>
      <c r="D5472" s="205" t="s">
        <v>3</v>
      </c>
      <c r="E5472" s="203" t="s">
        <v>2722</v>
      </c>
      <c r="F5472" s="206" t="s">
        <v>8587</v>
      </c>
      <c r="G5472" s="205" t="s">
        <v>310</v>
      </c>
      <c r="H5472" s="207">
        <v>46174</v>
      </c>
      <c r="I5472" s="207">
        <v>45666</v>
      </c>
      <c r="J5472" s="208" t="s">
        <v>6707</v>
      </c>
      <c r="K5472" s="209"/>
      <c r="L5472" s="210" t="s">
        <v>8588</v>
      </c>
      <c r="M5472" s="211">
        <v>0</v>
      </c>
      <c r="N5472" s="212">
        <v>334564.11</v>
      </c>
      <c r="O5472" s="209" t="s">
        <v>738</v>
      </c>
      <c r="P5472" s="207">
        <v>45666</v>
      </c>
      <c r="Q5472" s="209" t="s">
        <v>8592</v>
      </c>
      <c r="R5472" s="212">
        <v>334564.11</v>
      </c>
      <c r="S5472" s="210" t="s">
        <v>8583</v>
      </c>
      <c r="T5472" s="210"/>
      <c r="U5472" s="208" t="s">
        <v>10</v>
      </c>
      <c r="V5472" s="208" t="s">
        <v>11</v>
      </c>
      <c r="W5472" s="208" t="s">
        <v>5608</v>
      </c>
      <c r="X5472" s="208" t="s">
        <v>5608</v>
      </c>
      <c r="Y5472" s="213">
        <v>9795</v>
      </c>
      <c r="Z5472" s="213" t="s">
        <v>8584</v>
      </c>
      <c r="AA5472" s="214">
        <v>0.12631047156104042</v>
      </c>
      <c r="AB5472" s="215" t="s">
        <v>8590</v>
      </c>
      <c r="AC5472" s="216" t="s">
        <v>3186</v>
      </c>
    </row>
    <row r="5473" spans="1:29" x14ac:dyDescent="0.3">
      <c r="A5473" s="203" t="s">
        <v>2806</v>
      </c>
      <c r="B5473" s="204">
        <v>0</v>
      </c>
      <c r="C5473" s="205" t="s">
        <v>310</v>
      </c>
      <c r="D5473" s="205" t="s">
        <v>3</v>
      </c>
      <c r="E5473" s="203" t="s">
        <v>2722</v>
      </c>
      <c r="F5473" s="206" t="s">
        <v>8587</v>
      </c>
      <c r="G5473" s="205" t="s">
        <v>310</v>
      </c>
      <c r="H5473" s="207">
        <v>46174</v>
      </c>
      <c r="I5473" s="207">
        <v>45692</v>
      </c>
      <c r="J5473" s="208" t="s">
        <v>6707</v>
      </c>
      <c r="K5473" s="209"/>
      <c r="L5473" s="210" t="s">
        <v>8588</v>
      </c>
      <c r="M5473" s="211">
        <v>0</v>
      </c>
      <c r="N5473" s="212">
        <v>333614.11</v>
      </c>
      <c r="O5473" s="209" t="s">
        <v>738</v>
      </c>
      <c r="P5473" s="207">
        <v>45692</v>
      </c>
      <c r="Q5473" s="209" t="s">
        <v>8593</v>
      </c>
      <c r="R5473" s="212">
        <v>333614.11</v>
      </c>
      <c r="S5473" s="210" t="s">
        <v>8583</v>
      </c>
      <c r="T5473" s="210"/>
      <c r="U5473" s="208" t="s">
        <v>10</v>
      </c>
      <c r="V5473" s="208" t="s">
        <v>11</v>
      </c>
      <c r="W5473" s="208" t="s">
        <v>5608</v>
      </c>
      <c r="X5473" s="208" t="s">
        <v>5608</v>
      </c>
      <c r="Y5473" s="213">
        <v>9795</v>
      </c>
      <c r="Z5473" s="213" t="s">
        <v>8584</v>
      </c>
      <c r="AA5473" s="214">
        <v>0.12595181101020311</v>
      </c>
      <c r="AB5473" s="215" t="s">
        <v>8590</v>
      </c>
      <c r="AC5473" s="216" t="s">
        <v>3186</v>
      </c>
    </row>
    <row r="5474" spans="1:29" x14ac:dyDescent="0.3">
      <c r="A5474" s="203" t="s">
        <v>2806</v>
      </c>
      <c r="B5474" s="204">
        <v>0</v>
      </c>
      <c r="C5474" s="205" t="s">
        <v>310</v>
      </c>
      <c r="D5474" s="205" t="s">
        <v>3</v>
      </c>
      <c r="E5474" s="203" t="s">
        <v>2722</v>
      </c>
      <c r="F5474" s="206" t="s">
        <v>8587</v>
      </c>
      <c r="G5474" s="205" t="s">
        <v>310</v>
      </c>
      <c r="H5474" s="207">
        <v>46174</v>
      </c>
      <c r="I5474" s="207">
        <v>45692</v>
      </c>
      <c r="J5474" s="208" t="s">
        <v>6707</v>
      </c>
      <c r="K5474" s="209"/>
      <c r="L5474" s="210" t="s">
        <v>8588</v>
      </c>
      <c r="M5474" s="211">
        <v>0</v>
      </c>
      <c r="N5474" s="212">
        <v>811700.24</v>
      </c>
      <c r="O5474" s="209" t="s">
        <v>8594</v>
      </c>
      <c r="P5474" s="207">
        <v>45692</v>
      </c>
      <c r="Q5474" s="209" t="s">
        <v>8593</v>
      </c>
      <c r="R5474" s="212">
        <v>811700.24</v>
      </c>
      <c r="S5474" s="210" t="s">
        <v>8583</v>
      </c>
      <c r="T5474" s="210"/>
      <c r="U5474" s="208" t="s">
        <v>10</v>
      </c>
      <c r="V5474" s="208" t="s">
        <v>11</v>
      </c>
      <c r="W5474" s="208" t="s">
        <v>5608</v>
      </c>
      <c r="X5474" s="208" t="s">
        <v>5608</v>
      </c>
      <c r="Y5474" s="213">
        <v>9795</v>
      </c>
      <c r="Z5474" s="213" t="s">
        <v>8584</v>
      </c>
      <c r="AA5474" s="214">
        <v>0.30644721599280234</v>
      </c>
      <c r="AB5474" s="215" t="s">
        <v>8590</v>
      </c>
      <c r="AC5474" s="216" t="s">
        <v>3186</v>
      </c>
    </row>
    <row r="5475" spans="1:29" x14ac:dyDescent="0.3">
      <c r="A5475" s="203" t="s">
        <v>2806</v>
      </c>
      <c r="B5475" s="204">
        <v>0</v>
      </c>
      <c r="C5475" s="205" t="s">
        <v>310</v>
      </c>
      <c r="D5475" s="205" t="s">
        <v>3</v>
      </c>
      <c r="E5475" s="203" t="s">
        <v>2722</v>
      </c>
      <c r="F5475" s="206" t="s">
        <v>8234</v>
      </c>
      <c r="G5475" s="205" t="s">
        <v>310</v>
      </c>
      <c r="H5475" s="207">
        <v>46174</v>
      </c>
      <c r="I5475" s="207">
        <v>45525</v>
      </c>
      <c r="J5475" s="208" t="s">
        <v>6707</v>
      </c>
      <c r="K5475" s="209"/>
      <c r="L5475" s="210" t="s">
        <v>8595</v>
      </c>
      <c r="M5475" s="211">
        <v>0</v>
      </c>
      <c r="N5475" s="212">
        <v>56977.72</v>
      </c>
      <c r="O5475" s="209" t="s">
        <v>468</v>
      </c>
      <c r="P5475" s="207">
        <v>45525</v>
      </c>
      <c r="Q5475" s="209" t="s">
        <v>8596</v>
      </c>
      <c r="R5475" s="212">
        <v>56977.72</v>
      </c>
      <c r="S5475" s="210" t="s">
        <v>8583</v>
      </c>
      <c r="T5475" s="210"/>
      <c r="U5475" s="208" t="s">
        <v>10</v>
      </c>
      <c r="V5475" s="208" t="s">
        <v>11</v>
      </c>
      <c r="W5475" s="208" t="s">
        <v>5608</v>
      </c>
      <c r="X5475" s="208" t="s">
        <v>5608</v>
      </c>
      <c r="Y5475" s="213">
        <v>9795</v>
      </c>
      <c r="Z5475" s="213" t="s">
        <v>8584</v>
      </c>
      <c r="AA5475" s="214">
        <v>1.5393419291450541E-2</v>
      </c>
      <c r="AB5475" s="215" t="s">
        <v>8597</v>
      </c>
      <c r="AC5475" s="216" t="s">
        <v>3186</v>
      </c>
    </row>
    <row r="5476" spans="1:29" x14ac:dyDescent="0.3">
      <c r="A5476" s="203" t="s">
        <v>2806</v>
      </c>
      <c r="B5476" s="204">
        <v>0</v>
      </c>
      <c r="C5476" s="205" t="s">
        <v>310</v>
      </c>
      <c r="D5476" s="205" t="s">
        <v>3</v>
      </c>
      <c r="E5476" s="203" t="s">
        <v>2722</v>
      </c>
      <c r="F5476" s="206" t="s">
        <v>8234</v>
      </c>
      <c r="G5476" s="205" t="s">
        <v>310</v>
      </c>
      <c r="H5476" s="207">
        <v>46174</v>
      </c>
      <c r="I5476" s="207">
        <v>45525</v>
      </c>
      <c r="J5476" s="208" t="s">
        <v>6707</v>
      </c>
      <c r="K5476" s="209"/>
      <c r="L5476" s="210" t="s">
        <v>8595</v>
      </c>
      <c r="M5476" s="211">
        <v>0</v>
      </c>
      <c r="N5476" s="212">
        <v>2055485.84</v>
      </c>
      <c r="O5476" s="209" t="s">
        <v>696</v>
      </c>
      <c r="P5476" s="207">
        <v>45525</v>
      </c>
      <c r="Q5476" s="209" t="s">
        <v>8596</v>
      </c>
      <c r="R5476" s="212">
        <v>2055485.84</v>
      </c>
      <c r="S5476" s="210" t="s">
        <v>8583</v>
      </c>
      <c r="T5476" s="210"/>
      <c r="U5476" s="208" t="s">
        <v>10</v>
      </c>
      <c r="V5476" s="208" t="s">
        <v>11</v>
      </c>
      <c r="W5476" s="208" t="s">
        <v>5608</v>
      </c>
      <c r="X5476" s="208" t="s">
        <v>5608</v>
      </c>
      <c r="Y5476" s="213">
        <v>9795</v>
      </c>
      <c r="Z5476" s="213" t="s">
        <v>8584</v>
      </c>
      <c r="AA5476" s="214">
        <v>0.55532154292518943</v>
      </c>
      <c r="AB5476" s="215" t="s">
        <v>8597</v>
      </c>
      <c r="AC5476" s="216" t="s">
        <v>3186</v>
      </c>
    </row>
    <row r="5477" spans="1:29" x14ac:dyDescent="0.3">
      <c r="A5477" s="203" t="s">
        <v>2806</v>
      </c>
      <c r="B5477" s="204">
        <v>0</v>
      </c>
      <c r="C5477" s="205" t="s">
        <v>310</v>
      </c>
      <c r="D5477" s="205" t="s">
        <v>3</v>
      </c>
      <c r="E5477" s="203" t="s">
        <v>2722</v>
      </c>
      <c r="F5477" s="206" t="s">
        <v>8234</v>
      </c>
      <c r="G5477" s="205" t="s">
        <v>310</v>
      </c>
      <c r="H5477" s="207">
        <v>46174</v>
      </c>
      <c r="I5477" s="207">
        <v>45525</v>
      </c>
      <c r="J5477" s="208" t="s">
        <v>6707</v>
      </c>
      <c r="K5477" s="209"/>
      <c r="L5477" s="210" t="s">
        <v>8595</v>
      </c>
      <c r="M5477" s="211">
        <v>0</v>
      </c>
      <c r="N5477" s="212">
        <v>790731.36</v>
      </c>
      <c r="O5477" s="209" t="s">
        <v>738</v>
      </c>
      <c r="P5477" s="207">
        <v>45525</v>
      </c>
      <c r="Q5477" s="209" t="s">
        <v>8596</v>
      </c>
      <c r="R5477" s="212">
        <v>790731.36</v>
      </c>
      <c r="S5477" s="210" t="s">
        <v>8583</v>
      </c>
      <c r="T5477" s="210"/>
      <c r="U5477" s="208" t="s">
        <v>10</v>
      </c>
      <c r="V5477" s="208" t="s">
        <v>11</v>
      </c>
      <c r="W5477" s="208" t="s">
        <v>5608</v>
      </c>
      <c r="X5477" s="208" t="s">
        <v>5608</v>
      </c>
      <c r="Y5477" s="213">
        <v>9795</v>
      </c>
      <c r="Z5477" s="213" t="s">
        <v>8584</v>
      </c>
      <c r="AA5477" s="214">
        <v>0.21362840372305039</v>
      </c>
      <c r="AB5477" s="215" t="s">
        <v>8597</v>
      </c>
      <c r="AC5477" s="216" t="s">
        <v>3186</v>
      </c>
    </row>
    <row r="5478" spans="1:29" x14ac:dyDescent="0.3">
      <c r="A5478" s="203" t="s">
        <v>2806</v>
      </c>
      <c r="B5478" s="204">
        <v>0</v>
      </c>
      <c r="C5478" s="205" t="s">
        <v>310</v>
      </c>
      <c r="D5478" s="205" t="s">
        <v>3</v>
      </c>
      <c r="E5478" s="203" t="s">
        <v>2722</v>
      </c>
      <c r="F5478" s="206" t="s">
        <v>8234</v>
      </c>
      <c r="G5478" s="205" t="s">
        <v>310</v>
      </c>
      <c r="H5478" s="207">
        <v>46174</v>
      </c>
      <c r="I5478" s="207">
        <v>45566</v>
      </c>
      <c r="J5478" s="208" t="s">
        <v>6707</v>
      </c>
      <c r="K5478" s="209"/>
      <c r="L5478" s="210" t="s">
        <v>8595</v>
      </c>
      <c r="M5478" s="211">
        <v>0</v>
      </c>
      <c r="N5478" s="212">
        <v>300945.17</v>
      </c>
      <c r="O5478" s="209" t="s">
        <v>844</v>
      </c>
      <c r="P5478" s="207">
        <v>45566</v>
      </c>
      <c r="Q5478" s="209" t="s">
        <v>8598</v>
      </c>
      <c r="R5478" s="212">
        <v>300945.17</v>
      </c>
      <c r="S5478" s="210" t="s">
        <v>8583</v>
      </c>
      <c r="T5478" s="210"/>
      <c r="U5478" s="208" t="s">
        <v>10</v>
      </c>
      <c r="V5478" s="208" t="s">
        <v>11</v>
      </c>
      <c r="W5478" s="208" t="s">
        <v>5608</v>
      </c>
      <c r="X5478" s="208" t="s">
        <v>5608</v>
      </c>
      <c r="Y5478" s="213">
        <v>9795</v>
      </c>
      <c r="Z5478" s="213" t="s">
        <v>8584</v>
      </c>
      <c r="AA5478" s="214">
        <v>8.130502915081303E-2</v>
      </c>
      <c r="AB5478" s="215" t="s">
        <v>8597</v>
      </c>
      <c r="AC5478" s="216" t="s">
        <v>3186</v>
      </c>
    </row>
    <row r="5479" spans="1:29" x14ac:dyDescent="0.3">
      <c r="A5479" s="203" t="s">
        <v>2806</v>
      </c>
      <c r="B5479" s="204">
        <v>0</v>
      </c>
      <c r="C5479" s="205" t="s">
        <v>310</v>
      </c>
      <c r="D5479" s="205" t="s">
        <v>3</v>
      </c>
      <c r="E5479" s="203" t="s">
        <v>2722</v>
      </c>
      <c r="F5479" s="206" t="s">
        <v>8234</v>
      </c>
      <c r="G5479" s="205" t="s">
        <v>310</v>
      </c>
      <c r="H5479" s="207">
        <v>46174</v>
      </c>
      <c r="I5479" s="207">
        <v>45567</v>
      </c>
      <c r="J5479" s="208" t="s">
        <v>6707</v>
      </c>
      <c r="K5479" s="209"/>
      <c r="L5479" s="210" t="s">
        <v>8595</v>
      </c>
      <c r="M5479" s="211">
        <v>0</v>
      </c>
      <c r="N5479" s="212">
        <v>51034.15</v>
      </c>
      <c r="O5479" s="209" t="s">
        <v>1011</v>
      </c>
      <c r="P5479" s="207">
        <v>45567</v>
      </c>
      <c r="Q5479" s="209" t="s">
        <v>8599</v>
      </c>
      <c r="R5479" s="212">
        <v>51034.15</v>
      </c>
      <c r="S5479" s="210" t="s">
        <v>8583</v>
      </c>
      <c r="T5479" s="210"/>
      <c r="U5479" s="208" t="s">
        <v>10</v>
      </c>
      <c r="V5479" s="208" t="s">
        <v>11</v>
      </c>
      <c r="W5479" s="208" t="s">
        <v>5608</v>
      </c>
      <c r="X5479" s="208" t="s">
        <v>5608</v>
      </c>
      <c r="Y5479" s="213">
        <v>9795</v>
      </c>
      <c r="Z5479" s="213" t="s">
        <v>8584</v>
      </c>
      <c r="AA5479" s="214">
        <v>1.3787671200826931E-2</v>
      </c>
      <c r="AB5479" s="215" t="s">
        <v>8597</v>
      </c>
      <c r="AC5479" s="216" t="s">
        <v>3186</v>
      </c>
    </row>
    <row r="5480" spans="1:29" x14ac:dyDescent="0.3">
      <c r="A5480" s="203" t="s">
        <v>2806</v>
      </c>
      <c r="B5480" s="204">
        <v>0</v>
      </c>
      <c r="C5480" s="205" t="s">
        <v>310</v>
      </c>
      <c r="D5480" s="205" t="s">
        <v>3</v>
      </c>
      <c r="E5480" s="203" t="s">
        <v>2722</v>
      </c>
      <c r="F5480" s="206" t="s">
        <v>8234</v>
      </c>
      <c r="G5480" s="205" t="s">
        <v>310</v>
      </c>
      <c r="H5480" s="207">
        <v>46174</v>
      </c>
      <c r="I5480" s="207">
        <v>45638</v>
      </c>
      <c r="J5480" s="208" t="s">
        <v>6707</v>
      </c>
      <c r="K5480" s="209"/>
      <c r="L5480" s="210" t="s">
        <v>8595</v>
      </c>
      <c r="M5480" s="211">
        <v>0</v>
      </c>
      <c r="N5480" s="212">
        <v>53124.97</v>
      </c>
      <c r="O5480" s="209" t="s">
        <v>1013</v>
      </c>
      <c r="P5480" s="207">
        <v>45638</v>
      </c>
      <c r="Q5480" s="209" t="s">
        <v>8600</v>
      </c>
      <c r="R5480" s="212">
        <v>53124.97</v>
      </c>
      <c r="S5480" s="210" t="s">
        <v>8583</v>
      </c>
      <c r="T5480" s="210"/>
      <c r="U5480" s="208" t="s">
        <v>10</v>
      </c>
      <c r="V5480" s="208" t="s">
        <v>11</v>
      </c>
      <c r="W5480" s="208" t="s">
        <v>5608</v>
      </c>
      <c r="X5480" s="208" t="s">
        <v>5608</v>
      </c>
      <c r="Y5480" s="213">
        <v>9795</v>
      </c>
      <c r="Z5480" s="213" t="s">
        <v>8584</v>
      </c>
      <c r="AA5480" s="214">
        <v>1.4352538817905162E-2</v>
      </c>
      <c r="AB5480" s="215" t="s">
        <v>8597</v>
      </c>
      <c r="AC5480" s="216" t="s">
        <v>3186</v>
      </c>
    </row>
    <row r="5481" spans="1:29" x14ac:dyDescent="0.3">
      <c r="A5481" s="203" t="s">
        <v>2806</v>
      </c>
      <c r="B5481" s="204">
        <v>0</v>
      </c>
      <c r="C5481" s="205" t="s">
        <v>310</v>
      </c>
      <c r="D5481" s="205" t="s">
        <v>3</v>
      </c>
      <c r="E5481" s="203" t="s">
        <v>2722</v>
      </c>
      <c r="F5481" s="206" t="s">
        <v>8234</v>
      </c>
      <c r="G5481" s="205" t="s">
        <v>310</v>
      </c>
      <c r="H5481" s="207">
        <v>46174</v>
      </c>
      <c r="I5481" s="207">
        <v>45692</v>
      </c>
      <c r="J5481" s="208" t="s">
        <v>6707</v>
      </c>
      <c r="K5481" s="209"/>
      <c r="L5481" s="210" t="s">
        <v>8595</v>
      </c>
      <c r="M5481" s="211">
        <v>0</v>
      </c>
      <c r="N5481" s="212">
        <v>81792.679999999993</v>
      </c>
      <c r="O5481" s="209" t="s">
        <v>1113</v>
      </c>
      <c r="P5481" s="207">
        <v>45692</v>
      </c>
      <c r="Q5481" s="209" t="s">
        <v>8601</v>
      </c>
      <c r="R5481" s="212">
        <v>81792.679999999993</v>
      </c>
      <c r="S5481" s="210" t="s">
        <v>8583</v>
      </c>
      <c r="T5481" s="210"/>
      <c r="U5481" s="208" t="s">
        <v>10</v>
      </c>
      <c r="V5481" s="208" t="s">
        <v>11</v>
      </c>
      <c r="W5481" s="208" t="s">
        <v>5608</v>
      </c>
      <c r="X5481" s="208" t="s">
        <v>5608</v>
      </c>
      <c r="Y5481" s="213">
        <v>9795</v>
      </c>
      <c r="Z5481" s="213" t="s">
        <v>8584</v>
      </c>
      <c r="AA5481" s="214">
        <v>2.2097567579247482E-2</v>
      </c>
      <c r="AB5481" s="215" t="s">
        <v>8597</v>
      </c>
      <c r="AC5481" s="216" t="s">
        <v>3186</v>
      </c>
    </row>
    <row r="5482" spans="1:29" x14ac:dyDescent="0.3">
      <c r="A5482" s="203" t="s">
        <v>2806</v>
      </c>
      <c r="B5482" s="204">
        <v>0</v>
      </c>
      <c r="C5482" s="205" t="s">
        <v>310</v>
      </c>
      <c r="D5482" s="205" t="s">
        <v>3</v>
      </c>
      <c r="E5482" s="203" t="s">
        <v>2722</v>
      </c>
      <c r="F5482" s="206" t="s">
        <v>8234</v>
      </c>
      <c r="G5482" s="205" t="s">
        <v>310</v>
      </c>
      <c r="H5482" s="207">
        <v>46174</v>
      </c>
      <c r="I5482" s="207">
        <v>45707</v>
      </c>
      <c r="J5482" s="208" t="s">
        <v>6707</v>
      </c>
      <c r="K5482" s="209"/>
      <c r="L5482" s="210" t="s">
        <v>8595</v>
      </c>
      <c r="M5482" s="211">
        <v>0</v>
      </c>
      <c r="N5482" s="212">
        <v>126270.07</v>
      </c>
      <c r="O5482" s="209" t="s">
        <v>1247</v>
      </c>
      <c r="P5482" s="207">
        <v>45707</v>
      </c>
      <c r="Q5482" s="209" t="s">
        <v>8602</v>
      </c>
      <c r="R5482" s="212">
        <v>126270.07</v>
      </c>
      <c r="S5482" s="210" t="s">
        <v>8583</v>
      </c>
      <c r="T5482" s="210"/>
      <c r="U5482" s="208" t="s">
        <v>10</v>
      </c>
      <c r="V5482" s="208" t="s">
        <v>11</v>
      </c>
      <c r="W5482" s="208" t="s">
        <v>5608</v>
      </c>
      <c r="X5482" s="208" t="s">
        <v>5608</v>
      </c>
      <c r="Y5482" s="213">
        <v>9795</v>
      </c>
      <c r="Z5482" s="213" t="s">
        <v>8584</v>
      </c>
      <c r="AA5482" s="214">
        <v>3.4113827851848237E-2</v>
      </c>
      <c r="AB5482" s="215" t="s">
        <v>8597</v>
      </c>
      <c r="AC5482" s="216" t="s">
        <v>3186</v>
      </c>
    </row>
    <row r="5483" spans="1:29" x14ac:dyDescent="0.3">
      <c r="A5483" s="203" t="s">
        <v>2806</v>
      </c>
      <c r="B5483" s="204">
        <v>0</v>
      </c>
      <c r="C5483" s="205" t="s">
        <v>310</v>
      </c>
      <c r="D5483" s="205" t="s">
        <v>3</v>
      </c>
      <c r="E5483" s="203" t="s">
        <v>2722</v>
      </c>
      <c r="F5483" s="206" t="s">
        <v>8234</v>
      </c>
      <c r="G5483" s="205" t="s">
        <v>310</v>
      </c>
      <c r="H5483" s="207">
        <v>46174</v>
      </c>
      <c r="I5483" s="207">
        <v>45728</v>
      </c>
      <c r="J5483" s="208" t="s">
        <v>6707</v>
      </c>
      <c r="K5483" s="209"/>
      <c r="L5483" s="210" t="s">
        <v>8595</v>
      </c>
      <c r="M5483" s="211">
        <v>0</v>
      </c>
      <c r="N5483" s="212">
        <v>185071.68</v>
      </c>
      <c r="O5483" s="209" t="s">
        <v>1318</v>
      </c>
      <c r="P5483" s="207">
        <v>45728</v>
      </c>
      <c r="Q5483" s="209" t="s">
        <v>8603</v>
      </c>
      <c r="R5483" s="212">
        <v>185071.68</v>
      </c>
      <c r="S5483" s="210" t="s">
        <v>8583</v>
      </c>
      <c r="T5483" s="210"/>
      <c r="U5483" s="208" t="s">
        <v>10</v>
      </c>
      <c r="V5483" s="208" t="s">
        <v>11</v>
      </c>
      <c r="W5483" s="208" t="s">
        <v>5608</v>
      </c>
      <c r="X5483" s="208" t="s">
        <v>5608</v>
      </c>
      <c r="Y5483" s="213">
        <v>9795</v>
      </c>
      <c r="Z5483" s="213" t="s">
        <v>8584</v>
      </c>
      <c r="AA5483" s="214">
        <v>4.999999945966882E-2</v>
      </c>
      <c r="AB5483" s="215" t="s">
        <v>8597</v>
      </c>
      <c r="AC5483" s="216" t="s">
        <v>3186</v>
      </c>
    </row>
    <row r="5484" spans="1:29" x14ac:dyDescent="0.3">
      <c r="A5484" s="203" t="s">
        <v>2806</v>
      </c>
      <c r="B5484" s="204">
        <v>0</v>
      </c>
      <c r="C5484" s="205" t="s">
        <v>310</v>
      </c>
      <c r="D5484" s="205" t="s">
        <v>3</v>
      </c>
      <c r="E5484" s="203" t="s">
        <v>2722</v>
      </c>
      <c r="F5484" s="206" t="s">
        <v>8604</v>
      </c>
      <c r="G5484" s="205" t="s">
        <v>310</v>
      </c>
      <c r="H5484" s="207">
        <v>46174</v>
      </c>
      <c r="I5484" s="207">
        <v>45615</v>
      </c>
      <c r="J5484" s="208" t="s">
        <v>6707</v>
      </c>
      <c r="K5484" s="209"/>
      <c r="L5484" s="210" t="s">
        <v>8605</v>
      </c>
      <c r="M5484" s="211">
        <v>0</v>
      </c>
      <c r="N5484" s="212">
        <v>733751.12</v>
      </c>
      <c r="O5484" s="209" t="s">
        <v>468</v>
      </c>
      <c r="P5484" s="207">
        <v>45615</v>
      </c>
      <c r="Q5484" s="209" t="s">
        <v>8606</v>
      </c>
      <c r="R5484" s="212">
        <v>733751.12</v>
      </c>
      <c r="S5484" s="210" t="s">
        <v>8583</v>
      </c>
      <c r="T5484" s="210"/>
      <c r="U5484" s="208" t="s">
        <v>10</v>
      </c>
      <c r="V5484" s="208" t="s">
        <v>11</v>
      </c>
      <c r="W5484" s="208" t="s">
        <v>5608</v>
      </c>
      <c r="X5484" s="208" t="s">
        <v>5608</v>
      </c>
      <c r="Y5484" s="213">
        <v>9795</v>
      </c>
      <c r="Z5484" s="213" t="s">
        <v>8584</v>
      </c>
      <c r="AA5484" s="214">
        <v>0.81853929150492943</v>
      </c>
      <c r="AB5484" s="215" t="s">
        <v>8597</v>
      </c>
      <c r="AC5484" s="216" t="s">
        <v>3186</v>
      </c>
    </row>
    <row r="5485" spans="1:29" x14ac:dyDescent="0.3">
      <c r="A5485" s="203" t="s">
        <v>2806</v>
      </c>
      <c r="B5485" s="204">
        <v>0</v>
      </c>
      <c r="C5485" s="205" t="s">
        <v>310</v>
      </c>
      <c r="D5485" s="205" t="s">
        <v>3</v>
      </c>
      <c r="E5485" s="203" t="s">
        <v>2722</v>
      </c>
      <c r="F5485" s="206" t="s">
        <v>8604</v>
      </c>
      <c r="G5485" s="205" t="s">
        <v>310</v>
      </c>
      <c r="H5485" s="207">
        <v>46174</v>
      </c>
      <c r="I5485" s="207">
        <v>45615</v>
      </c>
      <c r="J5485" s="208" t="s">
        <v>6707</v>
      </c>
      <c r="K5485" s="209"/>
      <c r="L5485" s="210" t="s">
        <v>8605</v>
      </c>
      <c r="M5485" s="211">
        <v>0</v>
      </c>
      <c r="N5485" s="212">
        <v>79045.67</v>
      </c>
      <c r="O5485" s="209" t="s">
        <v>696</v>
      </c>
      <c r="P5485" s="207">
        <v>45615</v>
      </c>
      <c r="Q5485" s="209" t="s">
        <v>8606</v>
      </c>
      <c r="R5485" s="212">
        <v>79045.67</v>
      </c>
      <c r="S5485" s="210" t="s">
        <v>8583</v>
      </c>
      <c r="T5485" s="210"/>
      <c r="U5485" s="208" t="s">
        <v>10</v>
      </c>
      <c r="V5485" s="208" t="s">
        <v>11</v>
      </c>
      <c r="W5485" s="208" t="s">
        <v>5608</v>
      </c>
      <c r="X5485" s="208" t="s">
        <v>5608</v>
      </c>
      <c r="Y5485" s="213">
        <v>9795</v>
      </c>
      <c r="Z5485" s="213" t="s">
        <v>8584</v>
      </c>
      <c r="AA5485" s="214">
        <v>8.8179745086225489E-2</v>
      </c>
      <c r="AB5485" s="215" t="s">
        <v>8597</v>
      </c>
      <c r="AC5485" s="216" t="s">
        <v>3186</v>
      </c>
    </row>
    <row r="5486" spans="1:29" x14ac:dyDescent="0.3">
      <c r="A5486" s="203" t="s">
        <v>2806</v>
      </c>
      <c r="B5486" s="204">
        <v>0</v>
      </c>
      <c r="C5486" s="205" t="s">
        <v>310</v>
      </c>
      <c r="D5486" s="205" t="s">
        <v>3</v>
      </c>
      <c r="E5486" s="203" t="s">
        <v>2722</v>
      </c>
      <c r="F5486" s="206" t="s">
        <v>8604</v>
      </c>
      <c r="G5486" s="205" t="s">
        <v>310</v>
      </c>
      <c r="H5486" s="207">
        <v>46174</v>
      </c>
      <c r="I5486" s="207">
        <v>45728</v>
      </c>
      <c r="J5486" s="208" t="s">
        <v>6707</v>
      </c>
      <c r="K5486" s="209"/>
      <c r="L5486" s="210" t="s">
        <v>8605</v>
      </c>
      <c r="M5486" s="211">
        <v>0</v>
      </c>
      <c r="N5486" s="212">
        <v>38797.71</v>
      </c>
      <c r="O5486" s="209" t="s">
        <v>738</v>
      </c>
      <c r="P5486" s="207">
        <v>45728</v>
      </c>
      <c r="Q5486" s="209" t="s">
        <v>8607</v>
      </c>
      <c r="R5486" s="212">
        <v>38797.71</v>
      </c>
      <c r="S5486" s="210" t="s">
        <v>8583</v>
      </c>
      <c r="T5486" s="210"/>
      <c r="U5486" s="208" t="s">
        <v>10</v>
      </c>
      <c r="V5486" s="208" t="s">
        <v>11</v>
      </c>
      <c r="W5486" s="208" t="s">
        <v>5608</v>
      </c>
      <c r="X5486" s="208" t="s">
        <v>5608</v>
      </c>
      <c r="Y5486" s="213">
        <v>9795</v>
      </c>
      <c r="Z5486" s="213" t="s">
        <v>8584</v>
      </c>
      <c r="AA5486" s="214">
        <v>4.3280956157741489E-2</v>
      </c>
      <c r="AB5486" s="215" t="s">
        <v>8597</v>
      </c>
      <c r="AC5486" s="216" t="s">
        <v>3186</v>
      </c>
    </row>
    <row r="5487" spans="1:29" x14ac:dyDescent="0.3">
      <c r="A5487" s="203" t="s">
        <v>2806</v>
      </c>
      <c r="B5487" s="204">
        <v>0</v>
      </c>
      <c r="C5487" s="205" t="s">
        <v>310</v>
      </c>
      <c r="D5487" s="205" t="s">
        <v>3</v>
      </c>
      <c r="E5487" s="203" t="s">
        <v>2722</v>
      </c>
      <c r="F5487" s="206" t="s">
        <v>8604</v>
      </c>
      <c r="G5487" s="205" t="s">
        <v>310</v>
      </c>
      <c r="H5487" s="207">
        <v>46174</v>
      </c>
      <c r="I5487" s="207">
        <v>45791</v>
      </c>
      <c r="J5487" s="208" t="s">
        <v>6707</v>
      </c>
      <c r="K5487" s="209"/>
      <c r="L5487" s="210" t="s">
        <v>8605</v>
      </c>
      <c r="M5487" s="211">
        <v>0</v>
      </c>
      <c r="N5487" s="212">
        <v>44820.77</v>
      </c>
      <c r="O5487" s="209" t="s">
        <v>8608</v>
      </c>
      <c r="P5487" s="207">
        <v>45791</v>
      </c>
      <c r="Q5487" s="209" t="s">
        <v>8609</v>
      </c>
      <c r="R5487" s="212">
        <v>44820.77</v>
      </c>
      <c r="S5487" s="210" t="s">
        <v>8583</v>
      </c>
      <c r="T5487" s="210"/>
      <c r="U5487" s="208" t="s">
        <v>10</v>
      </c>
      <c r="V5487" s="208" t="s">
        <v>11</v>
      </c>
      <c r="W5487" s="208" t="s">
        <v>5608</v>
      </c>
      <c r="X5487" s="208" t="s">
        <v>5608</v>
      </c>
      <c r="Y5487" s="213">
        <v>9795</v>
      </c>
      <c r="Z5487" s="213" t="s">
        <v>8584</v>
      </c>
      <c r="AA5487" s="214">
        <v>5.0000007251103602E-2</v>
      </c>
      <c r="AB5487" s="215" t="s">
        <v>8597</v>
      </c>
      <c r="AC5487" s="216" t="s">
        <v>3186</v>
      </c>
    </row>
    <row r="5488" spans="1:29" x14ac:dyDescent="0.3">
      <c r="A5488" s="203" t="s">
        <v>2806</v>
      </c>
      <c r="B5488" s="204">
        <v>0</v>
      </c>
      <c r="C5488" s="205" t="s">
        <v>310</v>
      </c>
      <c r="D5488" s="205" t="s">
        <v>3</v>
      </c>
      <c r="E5488" s="203" t="s">
        <v>2722</v>
      </c>
      <c r="F5488" s="206" t="s">
        <v>8610</v>
      </c>
      <c r="G5488" s="205" t="s">
        <v>310</v>
      </c>
      <c r="H5488" s="207">
        <v>46174</v>
      </c>
      <c r="I5488" s="207">
        <v>45566</v>
      </c>
      <c r="J5488" s="208" t="s">
        <v>6707</v>
      </c>
      <c r="K5488" s="209"/>
      <c r="L5488" s="210" t="s">
        <v>8611</v>
      </c>
      <c r="M5488" s="211">
        <v>0</v>
      </c>
      <c r="N5488" s="212">
        <v>12377.16</v>
      </c>
      <c r="O5488" s="209" t="s">
        <v>8608</v>
      </c>
      <c r="P5488" s="207">
        <v>45566</v>
      </c>
      <c r="Q5488" s="209" t="s">
        <v>8612</v>
      </c>
      <c r="R5488" s="212">
        <v>12377.16</v>
      </c>
      <c r="S5488" s="210" t="s">
        <v>8583</v>
      </c>
      <c r="T5488" s="210"/>
      <c r="U5488" s="208" t="s">
        <v>10</v>
      </c>
      <c r="V5488" s="208" t="s">
        <v>11</v>
      </c>
      <c r="W5488" s="208" t="s">
        <v>5608</v>
      </c>
      <c r="X5488" s="208" t="s">
        <v>5608</v>
      </c>
      <c r="Y5488" s="213">
        <v>9795</v>
      </c>
      <c r="Z5488" s="213" t="s">
        <v>8584</v>
      </c>
      <c r="AA5488" s="214">
        <v>0.21414123588536488</v>
      </c>
      <c r="AB5488" s="215" t="s">
        <v>8597</v>
      </c>
      <c r="AC5488" s="216" t="s">
        <v>3186</v>
      </c>
    </row>
    <row r="5489" spans="1:29" x14ac:dyDescent="0.3">
      <c r="A5489" s="203" t="s">
        <v>2806</v>
      </c>
      <c r="B5489" s="204">
        <v>0</v>
      </c>
      <c r="C5489" s="205" t="s">
        <v>310</v>
      </c>
      <c r="D5489" s="205" t="s">
        <v>3</v>
      </c>
      <c r="E5489" s="203" t="s">
        <v>2722</v>
      </c>
      <c r="F5489" s="206" t="s">
        <v>8610</v>
      </c>
      <c r="G5489" s="205" t="s">
        <v>310</v>
      </c>
      <c r="H5489" s="207">
        <v>46174</v>
      </c>
      <c r="I5489" s="207">
        <v>45566</v>
      </c>
      <c r="J5489" s="208" t="s">
        <v>6707</v>
      </c>
      <c r="K5489" s="209"/>
      <c r="L5489" s="210" t="s">
        <v>8611</v>
      </c>
      <c r="M5489" s="211">
        <v>0</v>
      </c>
      <c r="N5489" s="212">
        <v>45421.89</v>
      </c>
      <c r="O5489" s="209" t="s">
        <v>8608</v>
      </c>
      <c r="P5489" s="207">
        <v>45566</v>
      </c>
      <c r="Q5489" s="209" t="s">
        <v>8613</v>
      </c>
      <c r="R5489" s="212">
        <v>45421.89</v>
      </c>
      <c r="S5489" s="210" t="s">
        <v>8583</v>
      </c>
      <c r="T5489" s="210"/>
      <c r="U5489" s="208" t="s">
        <v>10</v>
      </c>
      <c r="V5489" s="208" t="s">
        <v>11</v>
      </c>
      <c r="W5489" s="208" t="s">
        <v>5608</v>
      </c>
      <c r="X5489" s="208" t="s">
        <v>5608</v>
      </c>
      <c r="Y5489" s="213">
        <v>9795</v>
      </c>
      <c r="Z5489" s="213" t="s">
        <v>8584</v>
      </c>
      <c r="AA5489" s="214">
        <v>0.78585876411463507</v>
      </c>
      <c r="AB5489" s="215" t="s">
        <v>8597</v>
      </c>
      <c r="AC5489" s="216" t="s">
        <v>3186</v>
      </c>
    </row>
    <row r="5490" spans="1:29" x14ac:dyDescent="0.3">
      <c r="A5490" s="203" t="s">
        <v>2806</v>
      </c>
      <c r="B5490" s="204">
        <v>0</v>
      </c>
      <c r="C5490" s="205" t="s">
        <v>310</v>
      </c>
      <c r="D5490" s="205" t="s">
        <v>3</v>
      </c>
      <c r="E5490" s="203" t="s">
        <v>2722</v>
      </c>
      <c r="F5490" s="206" t="s">
        <v>8610</v>
      </c>
      <c r="G5490" s="205" t="s">
        <v>310</v>
      </c>
      <c r="H5490" s="207">
        <v>46174</v>
      </c>
      <c r="I5490" s="207">
        <v>45804</v>
      </c>
      <c r="J5490" s="208" t="s">
        <v>6707</v>
      </c>
      <c r="K5490" s="209"/>
      <c r="L5490" s="210" t="s">
        <v>8614</v>
      </c>
      <c r="M5490" s="211">
        <v>0</v>
      </c>
      <c r="N5490" s="212">
        <v>58050</v>
      </c>
      <c r="O5490" s="209" t="s">
        <v>8608</v>
      </c>
      <c r="P5490" s="207">
        <v>45804</v>
      </c>
      <c r="Q5490" s="209" t="s">
        <v>8615</v>
      </c>
      <c r="R5490" s="212">
        <v>58050</v>
      </c>
      <c r="S5490" s="210" t="s">
        <v>8583</v>
      </c>
      <c r="T5490" s="210"/>
      <c r="U5490" s="208" t="s">
        <v>10</v>
      </c>
      <c r="V5490" s="208" t="s">
        <v>11</v>
      </c>
      <c r="W5490" s="208" t="s">
        <v>5608</v>
      </c>
      <c r="X5490" s="208" t="s">
        <v>5608</v>
      </c>
      <c r="Y5490" s="213">
        <v>9795</v>
      </c>
      <c r="Z5490" s="213" t="s">
        <v>8584</v>
      </c>
      <c r="AA5490" s="214">
        <v>0.05</v>
      </c>
      <c r="AB5490" s="215" t="s">
        <v>8597</v>
      </c>
      <c r="AC5490" s="216" t="s">
        <v>3186</v>
      </c>
    </row>
    <row r="5491" spans="1:29" x14ac:dyDescent="0.3">
      <c r="A5491" s="203" t="s">
        <v>2806</v>
      </c>
      <c r="B5491" s="204">
        <v>0</v>
      </c>
      <c r="C5491" s="205" t="s">
        <v>310</v>
      </c>
      <c r="D5491" s="205" t="s">
        <v>3</v>
      </c>
      <c r="E5491" s="203" t="s">
        <v>2722</v>
      </c>
      <c r="F5491" s="206" t="s">
        <v>8610</v>
      </c>
      <c r="G5491" s="205" t="s">
        <v>310</v>
      </c>
      <c r="H5491" s="207">
        <v>46174</v>
      </c>
      <c r="I5491" s="207">
        <v>45609</v>
      </c>
      <c r="J5491" s="208" t="s">
        <v>6707</v>
      </c>
      <c r="K5491" s="209"/>
      <c r="L5491" s="210" t="s">
        <v>8614</v>
      </c>
      <c r="M5491" s="211">
        <v>0</v>
      </c>
      <c r="N5491" s="212">
        <v>873520.25</v>
      </c>
      <c r="O5491" s="209" t="s">
        <v>468</v>
      </c>
      <c r="P5491" s="207">
        <v>45609</v>
      </c>
      <c r="Q5491" s="209" t="s">
        <v>8616</v>
      </c>
      <c r="R5491" s="212">
        <v>873520.25</v>
      </c>
      <c r="S5491" s="210" t="s">
        <v>8583</v>
      </c>
      <c r="T5491" s="210"/>
      <c r="U5491" s="208" t="s">
        <v>10</v>
      </c>
      <c r="V5491" s="208" t="s">
        <v>11</v>
      </c>
      <c r="W5491" s="208" t="s">
        <v>5608</v>
      </c>
      <c r="X5491" s="208" t="s">
        <v>5608</v>
      </c>
      <c r="Y5491" s="213">
        <v>9795</v>
      </c>
      <c r="Z5491" s="213" t="s">
        <v>8584</v>
      </c>
      <c r="AA5491" s="214">
        <v>0.75238608957795006</v>
      </c>
      <c r="AB5491" s="215" t="s">
        <v>8597</v>
      </c>
      <c r="AC5491" s="216" t="s">
        <v>3186</v>
      </c>
    </row>
    <row r="5492" spans="1:29" x14ac:dyDescent="0.3">
      <c r="A5492" s="203" t="s">
        <v>2806</v>
      </c>
      <c r="B5492" s="204">
        <v>0</v>
      </c>
      <c r="C5492" s="205" t="s">
        <v>310</v>
      </c>
      <c r="D5492" s="205" t="s">
        <v>3</v>
      </c>
      <c r="E5492" s="203" t="s">
        <v>2722</v>
      </c>
      <c r="F5492" s="206" t="s">
        <v>8610</v>
      </c>
      <c r="G5492" s="205" t="s">
        <v>310</v>
      </c>
      <c r="H5492" s="207">
        <v>46174</v>
      </c>
      <c r="I5492" s="207">
        <v>45616</v>
      </c>
      <c r="J5492" s="208" t="s">
        <v>6707</v>
      </c>
      <c r="K5492" s="209"/>
      <c r="L5492" s="210" t="s">
        <v>8614</v>
      </c>
      <c r="M5492" s="211">
        <v>0</v>
      </c>
      <c r="N5492" s="212">
        <v>229429.75</v>
      </c>
      <c r="O5492" s="209" t="s">
        <v>696</v>
      </c>
      <c r="P5492" s="207">
        <v>45616</v>
      </c>
      <c r="Q5492" s="209" t="s">
        <v>8617</v>
      </c>
      <c r="R5492" s="212">
        <v>229429.75</v>
      </c>
      <c r="S5492" s="210" t="s">
        <v>8583</v>
      </c>
      <c r="T5492" s="210"/>
      <c r="U5492" s="208" t="s">
        <v>10</v>
      </c>
      <c r="V5492" s="208" t="s">
        <v>11</v>
      </c>
      <c r="W5492" s="208" t="s">
        <v>5608</v>
      </c>
      <c r="X5492" s="208" t="s">
        <v>5608</v>
      </c>
      <c r="Y5492" s="213">
        <v>9795</v>
      </c>
      <c r="Z5492" s="213" t="s">
        <v>8584</v>
      </c>
      <c r="AA5492" s="214">
        <v>0.19761391042204995</v>
      </c>
      <c r="AB5492" s="215" t="s">
        <v>8597</v>
      </c>
      <c r="AC5492" s="216" t="s">
        <v>3186</v>
      </c>
    </row>
    <row r="5493" spans="1:29" x14ac:dyDescent="0.3">
      <c r="A5493" s="203" t="s">
        <v>2806</v>
      </c>
      <c r="B5493" s="204">
        <v>0</v>
      </c>
      <c r="C5493" s="205" t="s">
        <v>310</v>
      </c>
      <c r="D5493" s="205" t="s">
        <v>3</v>
      </c>
      <c r="E5493" s="203" t="s">
        <v>2722</v>
      </c>
      <c r="F5493" s="206" t="s">
        <v>8250</v>
      </c>
      <c r="G5493" s="205" t="s">
        <v>310</v>
      </c>
      <c r="H5493" s="207">
        <v>46174</v>
      </c>
      <c r="I5493" s="207">
        <v>45519</v>
      </c>
      <c r="J5493" s="208" t="s">
        <v>6707</v>
      </c>
      <c r="K5493" s="209"/>
      <c r="L5493" s="210" t="s">
        <v>8618</v>
      </c>
      <c r="M5493" s="211">
        <v>0</v>
      </c>
      <c r="N5493" s="212">
        <v>-500644.72</v>
      </c>
      <c r="O5493" s="209" t="s">
        <v>8619</v>
      </c>
      <c r="P5493" s="207">
        <v>45519</v>
      </c>
      <c r="Q5493" s="209" t="s">
        <v>8620</v>
      </c>
      <c r="R5493" s="212">
        <v>-500644.72</v>
      </c>
      <c r="S5493" s="210" t="s">
        <v>8583</v>
      </c>
      <c r="T5493" s="210"/>
      <c r="U5493" s="208" t="s">
        <v>10</v>
      </c>
      <c r="V5493" s="208" t="s">
        <v>11</v>
      </c>
      <c r="W5493" s="208" t="s">
        <v>5608</v>
      </c>
      <c r="X5493" s="208" t="s">
        <v>5608</v>
      </c>
      <c r="Y5493" s="213">
        <v>9795</v>
      </c>
      <c r="Z5493" s="213" t="s">
        <v>8584</v>
      </c>
      <c r="AA5493" s="214">
        <v>0</v>
      </c>
      <c r="AB5493" s="215" t="s">
        <v>8597</v>
      </c>
      <c r="AC5493" s="216" t="s">
        <v>3186</v>
      </c>
    </row>
    <row r="5494" spans="1:29" x14ac:dyDescent="0.3">
      <c r="A5494" s="203" t="s">
        <v>2806</v>
      </c>
      <c r="B5494" s="204">
        <v>0</v>
      </c>
      <c r="C5494" s="205" t="s">
        <v>310</v>
      </c>
      <c r="D5494" s="205" t="s">
        <v>3</v>
      </c>
      <c r="E5494" s="203" t="s">
        <v>2722</v>
      </c>
      <c r="F5494" s="206" t="s">
        <v>8250</v>
      </c>
      <c r="G5494" s="205" t="s">
        <v>310</v>
      </c>
      <c r="H5494" s="207">
        <v>46174</v>
      </c>
      <c r="I5494" s="207">
        <v>45519</v>
      </c>
      <c r="J5494" s="208" t="s">
        <v>6707</v>
      </c>
      <c r="K5494" s="209"/>
      <c r="L5494" s="210" t="s">
        <v>8618</v>
      </c>
      <c r="M5494" s="211">
        <v>0</v>
      </c>
      <c r="N5494" s="212">
        <v>-386428.5</v>
      </c>
      <c r="O5494" s="209" t="s">
        <v>8621</v>
      </c>
      <c r="P5494" s="207">
        <v>45519</v>
      </c>
      <c r="Q5494" s="209" t="s">
        <v>8620</v>
      </c>
      <c r="R5494" s="212">
        <v>-386428.5</v>
      </c>
      <c r="S5494" s="210" t="s">
        <v>8583</v>
      </c>
      <c r="T5494" s="210"/>
      <c r="U5494" s="208" t="s">
        <v>10</v>
      </c>
      <c r="V5494" s="208" t="s">
        <v>11</v>
      </c>
      <c r="W5494" s="208" t="s">
        <v>5608</v>
      </c>
      <c r="X5494" s="208" t="s">
        <v>5608</v>
      </c>
      <c r="Y5494" s="213">
        <v>9795</v>
      </c>
      <c r="Z5494" s="213" t="s">
        <v>8584</v>
      </c>
      <c r="AA5494" s="214">
        <v>0</v>
      </c>
      <c r="AB5494" s="215" t="s">
        <v>8597</v>
      </c>
      <c r="AC5494" s="216" t="s">
        <v>3186</v>
      </c>
    </row>
    <row r="5495" spans="1:29" x14ac:dyDescent="0.3">
      <c r="A5495" s="203" t="s">
        <v>2806</v>
      </c>
      <c r="B5495" s="204">
        <v>0</v>
      </c>
      <c r="C5495" s="205" t="s">
        <v>310</v>
      </c>
      <c r="D5495" s="205" t="s">
        <v>3</v>
      </c>
      <c r="E5495" s="203" t="s">
        <v>2722</v>
      </c>
      <c r="F5495" s="206" t="s">
        <v>8622</v>
      </c>
      <c r="G5495" s="205" t="s">
        <v>310</v>
      </c>
      <c r="H5495" s="207">
        <v>46174</v>
      </c>
      <c r="I5495" s="207">
        <v>45568</v>
      </c>
      <c r="J5495" s="208" t="s">
        <v>6707</v>
      </c>
      <c r="K5495" s="209"/>
      <c r="L5495" s="210" t="s">
        <v>8623</v>
      </c>
      <c r="M5495" s="211">
        <v>0</v>
      </c>
      <c r="N5495" s="212">
        <v>75164</v>
      </c>
      <c r="O5495" s="209" t="s">
        <v>468</v>
      </c>
      <c r="P5495" s="207">
        <v>45568</v>
      </c>
      <c r="Q5495" s="209" t="s">
        <v>8624</v>
      </c>
      <c r="R5495" s="212">
        <v>75164</v>
      </c>
      <c r="S5495" s="210" t="s">
        <v>8583</v>
      </c>
      <c r="T5495" s="210"/>
      <c r="U5495" s="208" t="s">
        <v>10</v>
      </c>
      <c r="V5495" s="208" t="s">
        <v>11</v>
      </c>
      <c r="W5495" s="208" t="s">
        <v>5608</v>
      </c>
      <c r="X5495" s="208" t="s">
        <v>5608</v>
      </c>
      <c r="Y5495" s="213">
        <v>9795</v>
      </c>
      <c r="Z5495" s="213" t="s">
        <v>8584</v>
      </c>
      <c r="AA5495" s="214">
        <v>0.28850641773628938</v>
      </c>
      <c r="AB5495" s="215" t="s">
        <v>8597</v>
      </c>
      <c r="AC5495" s="216" t="s">
        <v>3186</v>
      </c>
    </row>
    <row r="5496" spans="1:29" x14ac:dyDescent="0.3">
      <c r="A5496" s="203" t="s">
        <v>2806</v>
      </c>
      <c r="B5496" s="204">
        <v>0</v>
      </c>
      <c r="C5496" s="205" t="s">
        <v>310</v>
      </c>
      <c r="D5496" s="205" t="s">
        <v>3</v>
      </c>
      <c r="E5496" s="203" t="s">
        <v>2722</v>
      </c>
      <c r="F5496" s="206" t="s">
        <v>8622</v>
      </c>
      <c r="G5496" s="205" t="s">
        <v>310</v>
      </c>
      <c r="H5496" s="207">
        <v>46174</v>
      </c>
      <c r="I5496" s="207">
        <v>45615</v>
      </c>
      <c r="J5496" s="208" t="s">
        <v>6707</v>
      </c>
      <c r="K5496" s="209"/>
      <c r="L5496" s="210" t="s">
        <v>8623</v>
      </c>
      <c r="M5496" s="211">
        <v>0</v>
      </c>
      <c r="N5496" s="212">
        <v>79724</v>
      </c>
      <c r="O5496" s="209" t="s">
        <v>696</v>
      </c>
      <c r="P5496" s="207">
        <v>45615</v>
      </c>
      <c r="Q5496" s="209" t="s">
        <v>8625</v>
      </c>
      <c r="R5496" s="212">
        <v>79724</v>
      </c>
      <c r="S5496" s="210" t="s">
        <v>8583</v>
      </c>
      <c r="T5496" s="210"/>
      <c r="U5496" s="208" t="s">
        <v>10</v>
      </c>
      <c r="V5496" s="208" t="s">
        <v>11</v>
      </c>
      <c r="W5496" s="208" t="s">
        <v>5608</v>
      </c>
      <c r="X5496" s="208" t="s">
        <v>5608</v>
      </c>
      <c r="Y5496" s="213">
        <v>9795</v>
      </c>
      <c r="Z5496" s="213" t="s">
        <v>8584</v>
      </c>
      <c r="AA5496" s="214">
        <v>0.30600933488914817</v>
      </c>
      <c r="AB5496" s="215" t="s">
        <v>8597</v>
      </c>
      <c r="AC5496" s="216" t="s">
        <v>3186</v>
      </c>
    </row>
    <row r="5497" spans="1:29" x14ac:dyDescent="0.3">
      <c r="A5497" s="203" t="s">
        <v>2806</v>
      </c>
      <c r="B5497" s="204">
        <v>0</v>
      </c>
      <c r="C5497" s="205" t="s">
        <v>310</v>
      </c>
      <c r="D5497" s="205" t="s">
        <v>3</v>
      </c>
      <c r="E5497" s="203" t="s">
        <v>2722</v>
      </c>
      <c r="F5497" s="206" t="s">
        <v>8622</v>
      </c>
      <c r="G5497" s="205" t="s">
        <v>310</v>
      </c>
      <c r="H5497" s="207">
        <v>46174</v>
      </c>
      <c r="I5497" s="207">
        <v>45698</v>
      </c>
      <c r="J5497" s="208" t="s">
        <v>6707</v>
      </c>
      <c r="K5497" s="209"/>
      <c r="L5497" s="210" t="s">
        <v>8623</v>
      </c>
      <c r="M5497" s="211">
        <v>0</v>
      </c>
      <c r="N5497" s="212">
        <v>64410</v>
      </c>
      <c r="O5497" s="209" t="s">
        <v>738</v>
      </c>
      <c r="P5497" s="207">
        <v>45698</v>
      </c>
      <c r="Q5497" s="209" t="s">
        <v>8626</v>
      </c>
      <c r="R5497" s="212">
        <v>64410</v>
      </c>
      <c r="S5497" s="210" t="s">
        <v>8583</v>
      </c>
      <c r="T5497" s="210"/>
      <c r="U5497" s="208" t="s">
        <v>10</v>
      </c>
      <c r="V5497" s="208" t="s">
        <v>11</v>
      </c>
      <c r="W5497" s="208" t="s">
        <v>5608</v>
      </c>
      <c r="X5497" s="208" t="s">
        <v>5608</v>
      </c>
      <c r="Y5497" s="213">
        <v>9795</v>
      </c>
      <c r="Z5497" s="213" t="s">
        <v>8584</v>
      </c>
      <c r="AA5497" s="214">
        <v>0.2472287047841307</v>
      </c>
      <c r="AB5497" s="215" t="s">
        <v>8597</v>
      </c>
      <c r="AC5497" s="216" t="s">
        <v>3186</v>
      </c>
    </row>
    <row r="5498" spans="1:29" x14ac:dyDescent="0.3">
      <c r="A5498" s="203" t="s">
        <v>2806</v>
      </c>
      <c r="B5498" s="204">
        <v>0</v>
      </c>
      <c r="C5498" s="205" t="s">
        <v>310</v>
      </c>
      <c r="D5498" s="205" t="s">
        <v>3</v>
      </c>
      <c r="E5498" s="203" t="s">
        <v>2722</v>
      </c>
      <c r="F5498" s="206" t="s">
        <v>8622</v>
      </c>
      <c r="G5498" s="205" t="s">
        <v>310</v>
      </c>
      <c r="H5498" s="207">
        <v>46174</v>
      </c>
      <c r="I5498" s="207">
        <v>45698</v>
      </c>
      <c r="J5498" s="208" t="s">
        <v>6707</v>
      </c>
      <c r="K5498" s="209"/>
      <c r="L5498" s="210" t="s">
        <v>8623</v>
      </c>
      <c r="M5498" s="211">
        <v>0</v>
      </c>
      <c r="N5498" s="212">
        <v>2508</v>
      </c>
      <c r="O5498" s="209" t="s">
        <v>8608</v>
      </c>
      <c r="P5498" s="207">
        <v>45698</v>
      </c>
      <c r="Q5498" s="209" t="s">
        <v>8626</v>
      </c>
      <c r="R5498" s="212">
        <v>2508</v>
      </c>
      <c r="S5498" s="210" t="s">
        <v>8583</v>
      </c>
      <c r="T5498" s="210"/>
      <c r="U5498" s="208" t="s">
        <v>10</v>
      </c>
      <c r="V5498" s="208" t="s">
        <v>11</v>
      </c>
      <c r="W5498" s="208" t="s">
        <v>5608</v>
      </c>
      <c r="X5498" s="208" t="s">
        <v>5608</v>
      </c>
      <c r="Y5498" s="213">
        <v>9795</v>
      </c>
      <c r="Z5498" s="213" t="s">
        <v>8584</v>
      </c>
      <c r="AA5498" s="214">
        <v>9.6266044340723462E-3</v>
      </c>
      <c r="AB5498" s="215" t="s">
        <v>8597</v>
      </c>
      <c r="AC5498" s="216" t="s">
        <v>3186</v>
      </c>
    </row>
    <row r="5499" spans="1:29" x14ac:dyDescent="0.3">
      <c r="A5499" s="203" t="s">
        <v>2806</v>
      </c>
      <c r="B5499" s="204">
        <v>0</v>
      </c>
      <c r="C5499" s="205" t="s">
        <v>310</v>
      </c>
      <c r="D5499" s="205" t="s">
        <v>3</v>
      </c>
      <c r="E5499" s="203" t="s">
        <v>2722</v>
      </c>
      <c r="F5499" s="206" t="s">
        <v>8622</v>
      </c>
      <c r="G5499" s="205" t="s">
        <v>310</v>
      </c>
      <c r="H5499" s="207">
        <v>46174</v>
      </c>
      <c r="I5499" s="207">
        <v>45775</v>
      </c>
      <c r="J5499" s="208" t="s">
        <v>6707</v>
      </c>
      <c r="K5499" s="209"/>
      <c r="L5499" s="210" t="s">
        <v>8623</v>
      </c>
      <c r="M5499" s="211">
        <v>0</v>
      </c>
      <c r="N5499" s="212">
        <v>38722</v>
      </c>
      <c r="O5499" s="209" t="s">
        <v>1011</v>
      </c>
      <c r="P5499" s="207">
        <v>45775</v>
      </c>
      <c r="Q5499" s="209" t="s">
        <v>8627</v>
      </c>
      <c r="R5499" s="212">
        <v>38722</v>
      </c>
      <c r="S5499" s="210" t="s">
        <v>8583</v>
      </c>
      <c r="T5499" s="210"/>
      <c r="U5499" s="208" t="s">
        <v>10</v>
      </c>
      <c r="V5499" s="208" t="s">
        <v>11</v>
      </c>
      <c r="W5499" s="208" t="s">
        <v>5608</v>
      </c>
      <c r="X5499" s="208" t="s">
        <v>5608</v>
      </c>
      <c r="Y5499" s="213">
        <v>9795</v>
      </c>
      <c r="Z5499" s="213" t="s">
        <v>8584</v>
      </c>
      <c r="AA5499" s="214">
        <v>0.14862893815635939</v>
      </c>
      <c r="AB5499" s="215" t="s">
        <v>8597</v>
      </c>
      <c r="AC5499" s="216" t="s">
        <v>3186</v>
      </c>
    </row>
    <row r="5500" spans="1:29" x14ac:dyDescent="0.3">
      <c r="A5500" s="203" t="s">
        <v>2806</v>
      </c>
      <c r="B5500" s="204">
        <v>0</v>
      </c>
      <c r="C5500" s="205" t="s">
        <v>310</v>
      </c>
      <c r="D5500" s="205" t="s">
        <v>3</v>
      </c>
      <c r="E5500" s="203" t="s">
        <v>2722</v>
      </c>
      <c r="F5500" s="206" t="s">
        <v>8234</v>
      </c>
      <c r="G5500" s="205" t="s">
        <v>310</v>
      </c>
      <c r="H5500" s="207">
        <v>46174</v>
      </c>
      <c r="I5500" s="207">
        <v>45884</v>
      </c>
      <c r="J5500" s="208" t="s">
        <v>6707</v>
      </c>
      <c r="K5500" s="209"/>
      <c r="L5500" s="210" t="s">
        <v>8581</v>
      </c>
      <c r="M5500" s="211">
        <v>0</v>
      </c>
      <c r="N5500" s="212">
        <v>219872.51</v>
      </c>
      <c r="O5500" s="209" t="s">
        <v>696</v>
      </c>
      <c r="P5500" s="207">
        <v>45884</v>
      </c>
      <c r="Q5500" s="209" t="s">
        <v>8628</v>
      </c>
      <c r="R5500" s="212">
        <v>219872.51</v>
      </c>
      <c r="S5500" s="210" t="s">
        <v>8629</v>
      </c>
      <c r="T5500" s="210"/>
      <c r="U5500" s="208" t="s">
        <v>10</v>
      </c>
      <c r="V5500" s="208" t="s">
        <v>11</v>
      </c>
      <c r="W5500" s="208" t="s">
        <v>12</v>
      </c>
      <c r="X5500" s="208" t="s">
        <v>13</v>
      </c>
      <c r="Y5500" s="213">
        <v>6200</v>
      </c>
      <c r="Z5500" s="213">
        <v>9851100</v>
      </c>
      <c r="AA5500" s="214">
        <v>0.15504194863877868</v>
      </c>
      <c r="AB5500" s="215" t="s">
        <v>8630</v>
      </c>
      <c r="AC5500" s="216" t="s">
        <v>3186</v>
      </c>
    </row>
    <row r="5501" spans="1:29" x14ac:dyDescent="0.3">
      <c r="A5501" s="203" t="s">
        <v>2806</v>
      </c>
      <c r="B5501" s="204">
        <v>0</v>
      </c>
      <c r="C5501" s="205" t="s">
        <v>310</v>
      </c>
      <c r="D5501" s="205" t="s">
        <v>3</v>
      </c>
      <c r="E5501" s="203" t="s">
        <v>2722</v>
      </c>
      <c r="F5501" s="206" t="s">
        <v>8234</v>
      </c>
      <c r="G5501" s="205" t="s">
        <v>310</v>
      </c>
      <c r="H5501" s="207">
        <v>46174</v>
      </c>
      <c r="I5501" s="207">
        <v>45911</v>
      </c>
      <c r="J5501" s="208" t="s">
        <v>6707</v>
      </c>
      <c r="K5501" s="209"/>
      <c r="L5501" s="210" t="s">
        <v>8581</v>
      </c>
      <c r="M5501" s="211">
        <v>0</v>
      </c>
      <c r="N5501" s="212">
        <v>89623.43</v>
      </c>
      <c r="O5501" s="209" t="s">
        <v>738</v>
      </c>
      <c r="P5501" s="207">
        <v>45911</v>
      </c>
      <c r="Q5501" s="209" t="s">
        <v>8631</v>
      </c>
      <c r="R5501" s="212">
        <v>89623.43</v>
      </c>
      <c r="S5501" s="210" t="s">
        <v>8629</v>
      </c>
      <c r="T5501" s="210"/>
      <c r="U5501" s="208" t="s">
        <v>10</v>
      </c>
      <c r="V5501" s="208" t="s">
        <v>11</v>
      </c>
      <c r="W5501" s="208" t="s">
        <v>12</v>
      </c>
      <c r="X5501" s="208" t="s">
        <v>13</v>
      </c>
      <c r="Y5501" s="213">
        <v>6200</v>
      </c>
      <c r="Z5501" s="213">
        <v>9851100</v>
      </c>
      <c r="AA5501" s="214">
        <v>6.3197492178040701E-2</v>
      </c>
      <c r="AB5501" s="215" t="s">
        <v>8630</v>
      </c>
      <c r="AC5501" s="216" t="s">
        <v>3186</v>
      </c>
    </row>
    <row r="5502" spans="1:29" x14ac:dyDescent="0.3">
      <c r="A5502" s="203" t="s">
        <v>2806</v>
      </c>
      <c r="B5502" s="204">
        <v>0</v>
      </c>
      <c r="C5502" s="205" t="s">
        <v>310</v>
      </c>
      <c r="D5502" s="205" t="s">
        <v>3</v>
      </c>
      <c r="E5502" s="203" t="s">
        <v>2722</v>
      </c>
      <c r="F5502" s="206" t="s">
        <v>8234</v>
      </c>
      <c r="G5502" s="205" t="s">
        <v>310</v>
      </c>
      <c r="H5502" s="207">
        <v>46174</v>
      </c>
      <c r="I5502" s="207">
        <v>45911</v>
      </c>
      <c r="J5502" s="208" t="s">
        <v>6707</v>
      </c>
      <c r="K5502" s="209"/>
      <c r="L5502" s="210" t="s">
        <v>8581</v>
      </c>
      <c r="M5502" s="211">
        <v>0</v>
      </c>
      <c r="N5502" s="212">
        <v>50490.87</v>
      </c>
      <c r="O5502" s="209" t="s">
        <v>844</v>
      </c>
      <c r="P5502" s="207">
        <v>45911</v>
      </c>
      <c r="Q5502" s="209" t="s">
        <v>8631</v>
      </c>
      <c r="R5502" s="212">
        <v>50490.87</v>
      </c>
      <c r="S5502" s="210" t="s">
        <v>8629</v>
      </c>
      <c r="T5502" s="210"/>
      <c r="U5502" s="208" t="s">
        <v>10</v>
      </c>
      <c r="V5502" s="208" t="s">
        <v>11</v>
      </c>
      <c r="W5502" s="208" t="s">
        <v>12</v>
      </c>
      <c r="X5502" s="208" t="s">
        <v>13</v>
      </c>
      <c r="Y5502" s="213">
        <v>6200</v>
      </c>
      <c r="Z5502" s="213">
        <v>9851100</v>
      </c>
      <c r="AA5502" s="214">
        <v>3.5603372487389401E-2</v>
      </c>
      <c r="AB5502" s="215" t="s">
        <v>8630</v>
      </c>
      <c r="AC5502" s="216" t="s">
        <v>3186</v>
      </c>
    </row>
    <row r="5503" spans="1:29" x14ac:dyDescent="0.3">
      <c r="A5503" s="203" t="s">
        <v>2806</v>
      </c>
      <c r="B5503" s="204">
        <v>0</v>
      </c>
      <c r="C5503" s="205" t="s">
        <v>310</v>
      </c>
      <c r="D5503" s="205" t="s">
        <v>3</v>
      </c>
      <c r="E5503" s="203" t="s">
        <v>2722</v>
      </c>
      <c r="F5503" s="206" t="s">
        <v>8234</v>
      </c>
      <c r="G5503" s="205" t="s">
        <v>310</v>
      </c>
      <c r="H5503" s="207">
        <v>46174</v>
      </c>
      <c r="I5503" s="207">
        <v>45884</v>
      </c>
      <c r="J5503" s="208" t="s">
        <v>6707</v>
      </c>
      <c r="K5503" s="209"/>
      <c r="L5503" s="210" t="s">
        <v>8581</v>
      </c>
      <c r="M5503" s="211">
        <v>0</v>
      </c>
      <c r="N5503" s="212">
        <v>646303.36</v>
      </c>
      <c r="O5503" s="209" t="s">
        <v>696</v>
      </c>
      <c r="P5503" s="207">
        <v>45884</v>
      </c>
      <c r="Q5503" s="209" t="s">
        <v>8628</v>
      </c>
      <c r="R5503" s="212">
        <v>646303.36</v>
      </c>
      <c r="S5503" s="210" t="s">
        <v>8629</v>
      </c>
      <c r="T5503" s="210"/>
      <c r="U5503" s="208" t="s">
        <v>10</v>
      </c>
      <c r="V5503" s="208" t="s">
        <v>11</v>
      </c>
      <c r="W5503" s="208" t="s">
        <v>12</v>
      </c>
      <c r="X5503" s="208" t="s">
        <v>13</v>
      </c>
      <c r="Y5503" s="213">
        <v>6200</v>
      </c>
      <c r="Z5503" s="213">
        <v>9851100</v>
      </c>
      <c r="AA5503" s="214">
        <v>0.45573742868624223</v>
      </c>
      <c r="AB5503" s="215" t="s">
        <v>8632</v>
      </c>
      <c r="AC5503" s="216" t="s">
        <v>3186</v>
      </c>
    </row>
    <row r="5504" spans="1:29" x14ac:dyDescent="0.3">
      <c r="A5504" s="203" t="s">
        <v>2806</v>
      </c>
      <c r="B5504" s="204">
        <v>0</v>
      </c>
      <c r="C5504" s="205" t="s">
        <v>310</v>
      </c>
      <c r="D5504" s="205" t="s">
        <v>3</v>
      </c>
      <c r="E5504" s="203" t="s">
        <v>2722</v>
      </c>
      <c r="F5504" s="206" t="s">
        <v>8234</v>
      </c>
      <c r="G5504" s="205" t="s">
        <v>310</v>
      </c>
      <c r="H5504" s="207">
        <v>46174</v>
      </c>
      <c r="I5504" s="207">
        <v>45911</v>
      </c>
      <c r="J5504" s="208" t="s">
        <v>6707</v>
      </c>
      <c r="K5504" s="209"/>
      <c r="L5504" s="210" t="s">
        <v>8581</v>
      </c>
      <c r="M5504" s="211">
        <v>0</v>
      </c>
      <c r="N5504" s="212">
        <v>263443.15000000002</v>
      </c>
      <c r="O5504" s="209" t="s">
        <v>738</v>
      </c>
      <c r="P5504" s="207">
        <v>45911</v>
      </c>
      <c r="Q5504" s="209" t="s">
        <v>8631</v>
      </c>
      <c r="R5504" s="212">
        <v>263443.15000000002</v>
      </c>
      <c r="S5504" s="210" t="s">
        <v>8629</v>
      </c>
      <c r="T5504" s="210"/>
      <c r="U5504" s="208" t="s">
        <v>10</v>
      </c>
      <c r="V5504" s="208" t="s">
        <v>11</v>
      </c>
      <c r="W5504" s="208" t="s">
        <v>12</v>
      </c>
      <c r="X5504" s="208" t="s">
        <v>13</v>
      </c>
      <c r="Y5504" s="213">
        <v>6200</v>
      </c>
      <c r="Z5504" s="213">
        <v>9851100</v>
      </c>
      <c r="AA5504" s="214">
        <v>0.18576555719283902</v>
      </c>
      <c r="AB5504" s="215" t="s">
        <v>8632</v>
      </c>
      <c r="AC5504" s="216" t="s">
        <v>3186</v>
      </c>
    </row>
    <row r="5505" spans="1:29" x14ac:dyDescent="0.3">
      <c r="A5505" s="203" t="s">
        <v>2806</v>
      </c>
      <c r="B5505" s="204">
        <v>0</v>
      </c>
      <c r="C5505" s="205" t="s">
        <v>310</v>
      </c>
      <c r="D5505" s="205" t="s">
        <v>3</v>
      </c>
      <c r="E5505" s="203" t="s">
        <v>2722</v>
      </c>
      <c r="F5505" s="206" t="s">
        <v>8234</v>
      </c>
      <c r="G5505" s="205" t="s">
        <v>310</v>
      </c>
      <c r="H5505" s="207">
        <v>46174</v>
      </c>
      <c r="I5505" s="207">
        <v>45911</v>
      </c>
      <c r="J5505" s="208" t="s">
        <v>6707</v>
      </c>
      <c r="K5505" s="209"/>
      <c r="L5505" s="210" t="s">
        <v>8581</v>
      </c>
      <c r="M5505" s="211">
        <v>0</v>
      </c>
      <c r="N5505" s="212">
        <v>148415.20000000001</v>
      </c>
      <c r="O5505" s="209" t="s">
        <v>844</v>
      </c>
      <c r="P5505" s="207">
        <v>45911</v>
      </c>
      <c r="Q5505" s="209" t="s">
        <v>8631</v>
      </c>
      <c r="R5505" s="212">
        <v>148415.20000000001</v>
      </c>
      <c r="S5505" s="210" t="s">
        <v>8629</v>
      </c>
      <c r="T5505" s="210"/>
      <c r="U5505" s="208" t="s">
        <v>10</v>
      </c>
      <c r="V5505" s="208" t="s">
        <v>11</v>
      </c>
      <c r="W5505" s="208" t="s">
        <v>12</v>
      </c>
      <c r="X5505" s="208" t="s">
        <v>13</v>
      </c>
      <c r="Y5505" s="213">
        <v>6200</v>
      </c>
      <c r="Z5505" s="213">
        <v>9851100</v>
      </c>
      <c r="AA5505" s="214">
        <v>0.10465420081670995</v>
      </c>
      <c r="AB5505" s="215" t="s">
        <v>8633</v>
      </c>
      <c r="AC5505" s="216" t="s">
        <v>3186</v>
      </c>
    </row>
    <row r="5506" spans="1:29" x14ac:dyDescent="0.3">
      <c r="A5506" s="203" t="s">
        <v>2806</v>
      </c>
      <c r="B5506" s="204">
        <v>0</v>
      </c>
      <c r="C5506" s="205" t="s">
        <v>310</v>
      </c>
      <c r="D5506" s="205" t="s">
        <v>3</v>
      </c>
      <c r="E5506" s="203" t="s">
        <v>2722</v>
      </c>
      <c r="F5506" s="206" t="s">
        <v>2638</v>
      </c>
      <c r="G5506" s="205" t="s">
        <v>310</v>
      </c>
      <c r="H5506" s="207">
        <v>46174</v>
      </c>
      <c r="I5506" s="207">
        <v>45929</v>
      </c>
      <c r="J5506" s="208" t="s">
        <v>6707</v>
      </c>
      <c r="K5506" s="209"/>
      <c r="L5506" s="210" t="s">
        <v>8634</v>
      </c>
      <c r="M5506" s="211">
        <v>0</v>
      </c>
      <c r="N5506" s="212">
        <v>775</v>
      </c>
      <c r="O5506" s="209" t="s">
        <v>8635</v>
      </c>
      <c r="P5506" s="207">
        <v>45929</v>
      </c>
      <c r="Q5506" s="209" t="s">
        <v>8636</v>
      </c>
      <c r="R5506" s="212">
        <v>775</v>
      </c>
      <c r="S5506" s="210" t="s">
        <v>8629</v>
      </c>
      <c r="T5506" s="210"/>
      <c r="U5506" s="208" t="s">
        <v>10</v>
      </c>
      <c r="V5506" s="208" t="s">
        <v>11</v>
      </c>
      <c r="W5506" s="208" t="s">
        <v>12</v>
      </c>
      <c r="X5506" s="208" t="s">
        <v>13</v>
      </c>
      <c r="Y5506" s="213">
        <v>5800</v>
      </c>
      <c r="Z5506" s="213">
        <v>9851100</v>
      </c>
      <c r="AA5506" s="214">
        <v>0.10251322751322751</v>
      </c>
      <c r="AB5506" s="215" t="s">
        <v>8637</v>
      </c>
      <c r="AC5506" s="216" t="s">
        <v>3186</v>
      </c>
    </row>
    <row r="5507" spans="1:29" x14ac:dyDescent="0.3">
      <c r="A5507" s="203" t="s">
        <v>2806</v>
      </c>
      <c r="B5507" s="204">
        <v>0</v>
      </c>
      <c r="C5507" s="205" t="s">
        <v>310</v>
      </c>
      <c r="D5507" s="205" t="s">
        <v>3</v>
      </c>
      <c r="E5507" s="203" t="s">
        <v>2722</v>
      </c>
      <c r="F5507" s="206" t="s">
        <v>2638</v>
      </c>
      <c r="G5507" s="205" t="s">
        <v>310</v>
      </c>
      <c r="H5507" s="207">
        <v>46174</v>
      </c>
      <c r="I5507" s="207">
        <v>45884</v>
      </c>
      <c r="J5507" s="208" t="s">
        <v>6707</v>
      </c>
      <c r="K5507" s="209"/>
      <c r="L5507" s="210" t="s">
        <v>8634</v>
      </c>
      <c r="M5507" s="211">
        <v>0</v>
      </c>
      <c r="N5507" s="212">
        <v>805</v>
      </c>
      <c r="O5507" s="209" t="s">
        <v>8638</v>
      </c>
      <c r="P5507" s="207">
        <v>45884</v>
      </c>
      <c r="Q5507" s="209" t="s">
        <v>8639</v>
      </c>
      <c r="R5507" s="212">
        <v>805</v>
      </c>
      <c r="S5507" s="210" t="s">
        <v>8629</v>
      </c>
      <c r="T5507" s="210"/>
      <c r="U5507" s="208" t="s">
        <v>10</v>
      </c>
      <c r="V5507" s="208" t="s">
        <v>11</v>
      </c>
      <c r="W5507" s="208" t="s">
        <v>12</v>
      </c>
      <c r="X5507" s="208" t="s">
        <v>13</v>
      </c>
      <c r="Y5507" s="213">
        <v>5800</v>
      </c>
      <c r="Z5507" s="213">
        <v>9851100</v>
      </c>
      <c r="AA5507" s="214">
        <v>0.10648148148148148</v>
      </c>
      <c r="AB5507" s="215" t="s">
        <v>8637</v>
      </c>
      <c r="AC5507" s="216" t="s">
        <v>3186</v>
      </c>
    </row>
    <row r="5508" spans="1:29" x14ac:dyDescent="0.3">
      <c r="A5508" s="203" t="s">
        <v>2806</v>
      </c>
      <c r="B5508" s="204">
        <v>0</v>
      </c>
      <c r="C5508" s="205" t="s">
        <v>310</v>
      </c>
      <c r="D5508" s="205" t="s">
        <v>3</v>
      </c>
      <c r="E5508" s="203" t="s">
        <v>2722</v>
      </c>
      <c r="F5508" s="206" t="s">
        <v>2638</v>
      </c>
      <c r="G5508" s="205" t="s">
        <v>310</v>
      </c>
      <c r="H5508" s="207">
        <v>46174</v>
      </c>
      <c r="I5508" s="207">
        <v>45918</v>
      </c>
      <c r="J5508" s="208" t="s">
        <v>6707</v>
      </c>
      <c r="K5508" s="209"/>
      <c r="L5508" s="210" t="s">
        <v>8634</v>
      </c>
      <c r="M5508" s="211">
        <v>0</v>
      </c>
      <c r="N5508" s="212">
        <v>460</v>
      </c>
      <c r="O5508" s="209" t="s">
        <v>8640</v>
      </c>
      <c r="P5508" s="207">
        <v>45918</v>
      </c>
      <c r="Q5508" s="209" t="s">
        <v>7511</v>
      </c>
      <c r="R5508" s="212">
        <v>460</v>
      </c>
      <c r="S5508" s="210" t="s">
        <v>8629</v>
      </c>
      <c r="T5508" s="210"/>
      <c r="U5508" s="208" t="s">
        <v>10</v>
      </c>
      <c r="V5508" s="208" t="s">
        <v>11</v>
      </c>
      <c r="W5508" s="208" t="s">
        <v>12</v>
      </c>
      <c r="X5508" s="208" t="s">
        <v>13</v>
      </c>
      <c r="Y5508" s="213">
        <v>5800</v>
      </c>
      <c r="Z5508" s="213">
        <v>9851100</v>
      </c>
      <c r="AA5508" s="214">
        <v>6.0846560846560843E-2</v>
      </c>
      <c r="AB5508" s="215" t="s">
        <v>8637</v>
      </c>
      <c r="AC5508" s="216" t="s">
        <v>3186</v>
      </c>
    </row>
    <row r="5509" spans="1:29" x14ac:dyDescent="0.3">
      <c r="A5509" s="203" t="s">
        <v>2806</v>
      </c>
      <c r="B5509" s="204">
        <v>0</v>
      </c>
      <c r="C5509" s="205" t="s">
        <v>310</v>
      </c>
      <c r="D5509" s="205" t="s">
        <v>3</v>
      </c>
      <c r="E5509" s="203" t="s">
        <v>2722</v>
      </c>
      <c r="F5509" s="206" t="s">
        <v>2638</v>
      </c>
      <c r="G5509" s="205" t="s">
        <v>310</v>
      </c>
      <c r="H5509" s="207">
        <v>46174</v>
      </c>
      <c r="I5509" s="207">
        <v>45953</v>
      </c>
      <c r="J5509" s="208" t="s">
        <v>6707</v>
      </c>
      <c r="K5509" s="209"/>
      <c r="L5509" s="210" t="s">
        <v>8634</v>
      </c>
      <c r="M5509" s="211">
        <v>0</v>
      </c>
      <c r="N5509" s="212">
        <v>460</v>
      </c>
      <c r="O5509" s="209" t="s">
        <v>8641</v>
      </c>
      <c r="P5509" s="207">
        <v>45953</v>
      </c>
      <c r="Q5509" s="209" t="s">
        <v>7756</v>
      </c>
      <c r="R5509" s="212">
        <v>460</v>
      </c>
      <c r="S5509" s="210" t="s">
        <v>8629</v>
      </c>
      <c r="T5509" s="210"/>
      <c r="U5509" s="208" t="s">
        <v>10</v>
      </c>
      <c r="V5509" s="208" t="s">
        <v>11</v>
      </c>
      <c r="W5509" s="208" t="s">
        <v>12</v>
      </c>
      <c r="X5509" s="208" t="s">
        <v>13</v>
      </c>
      <c r="Y5509" s="213">
        <v>5800</v>
      </c>
      <c r="Z5509" s="213">
        <v>9851100</v>
      </c>
      <c r="AA5509" s="214">
        <v>6.0846560846560843E-2</v>
      </c>
      <c r="AB5509" s="215" t="s">
        <v>8637</v>
      </c>
      <c r="AC5509" s="216" t="s">
        <v>3186</v>
      </c>
    </row>
    <row r="5510" spans="1:29" x14ac:dyDescent="0.3">
      <c r="A5510" s="203" t="s">
        <v>2806</v>
      </c>
      <c r="B5510" s="204">
        <v>0</v>
      </c>
      <c r="C5510" s="205" t="s">
        <v>310</v>
      </c>
      <c r="D5510" s="205" t="s">
        <v>3</v>
      </c>
      <c r="E5510" s="203" t="s">
        <v>2722</v>
      </c>
      <c r="F5510" s="206" t="s">
        <v>2638</v>
      </c>
      <c r="G5510" s="205" t="s">
        <v>310</v>
      </c>
      <c r="H5510" s="207">
        <v>46174</v>
      </c>
      <c r="I5510" s="207">
        <v>46050</v>
      </c>
      <c r="J5510" s="208" t="s">
        <v>6707</v>
      </c>
      <c r="K5510" s="209"/>
      <c r="L5510" s="210" t="s">
        <v>8634</v>
      </c>
      <c r="M5510" s="211">
        <v>0</v>
      </c>
      <c r="N5510" s="212">
        <v>345</v>
      </c>
      <c r="O5510" s="209" t="s">
        <v>8642</v>
      </c>
      <c r="P5510" s="207">
        <v>46050</v>
      </c>
      <c r="Q5510" s="209" t="s">
        <v>8643</v>
      </c>
      <c r="R5510" s="212">
        <v>345</v>
      </c>
      <c r="S5510" s="210" t="s">
        <v>8629</v>
      </c>
      <c r="T5510" s="210"/>
      <c r="U5510" s="208" t="s">
        <v>10</v>
      </c>
      <c r="V5510" s="208" t="s">
        <v>11</v>
      </c>
      <c r="W5510" s="208" t="s">
        <v>12</v>
      </c>
      <c r="X5510" s="208" t="s">
        <v>13</v>
      </c>
      <c r="Y5510" s="213">
        <v>5800</v>
      </c>
      <c r="Z5510" s="213">
        <v>9851100</v>
      </c>
      <c r="AA5510" s="214">
        <v>4.5634920634920632E-2</v>
      </c>
      <c r="AB5510" s="215" t="s">
        <v>8637</v>
      </c>
      <c r="AC5510" s="216" t="s">
        <v>3186</v>
      </c>
    </row>
    <row r="5511" spans="1:29" x14ac:dyDescent="0.3">
      <c r="A5511" s="203" t="s">
        <v>2806</v>
      </c>
      <c r="B5511" s="204">
        <v>0</v>
      </c>
      <c r="C5511" s="205" t="s">
        <v>310</v>
      </c>
      <c r="D5511" s="205" t="s">
        <v>3</v>
      </c>
      <c r="E5511" s="203" t="s">
        <v>2722</v>
      </c>
      <c r="F5511" s="206" t="s">
        <v>2638</v>
      </c>
      <c r="G5511" s="205" t="s">
        <v>310</v>
      </c>
      <c r="H5511" s="207">
        <v>46174</v>
      </c>
      <c r="I5511" s="207">
        <v>46029</v>
      </c>
      <c r="J5511" s="208" t="s">
        <v>6707</v>
      </c>
      <c r="K5511" s="209"/>
      <c r="L5511" s="210" t="s">
        <v>8634</v>
      </c>
      <c r="M5511" s="211">
        <v>0</v>
      </c>
      <c r="N5511" s="212">
        <v>345</v>
      </c>
      <c r="O5511" s="209" t="s">
        <v>8644</v>
      </c>
      <c r="P5511" s="207">
        <v>46029</v>
      </c>
      <c r="Q5511" s="209" t="s">
        <v>8645</v>
      </c>
      <c r="R5511" s="212">
        <v>345</v>
      </c>
      <c r="S5511" s="210" t="s">
        <v>8629</v>
      </c>
      <c r="T5511" s="210"/>
      <c r="U5511" s="208" t="s">
        <v>10</v>
      </c>
      <c r="V5511" s="208" t="s">
        <v>11</v>
      </c>
      <c r="W5511" s="208" t="s">
        <v>12</v>
      </c>
      <c r="X5511" s="208" t="s">
        <v>13</v>
      </c>
      <c r="Y5511" s="213">
        <v>5800</v>
      </c>
      <c r="Z5511" s="213">
        <v>9851100</v>
      </c>
      <c r="AA5511" s="214">
        <v>4.5634920634920632E-2</v>
      </c>
      <c r="AB5511" s="215" t="s">
        <v>8637</v>
      </c>
      <c r="AC5511" s="216" t="s">
        <v>3186</v>
      </c>
    </row>
    <row r="5512" spans="1:29" x14ac:dyDescent="0.3">
      <c r="A5512" s="203" t="s">
        <v>2806</v>
      </c>
      <c r="B5512" s="204">
        <v>0</v>
      </c>
      <c r="C5512" s="205" t="s">
        <v>310</v>
      </c>
      <c r="D5512" s="205" t="s">
        <v>3</v>
      </c>
      <c r="E5512" s="203" t="s">
        <v>2722</v>
      </c>
      <c r="F5512" s="206" t="s">
        <v>2638</v>
      </c>
      <c r="G5512" s="205" t="s">
        <v>310</v>
      </c>
      <c r="H5512" s="207">
        <v>46174</v>
      </c>
      <c r="I5512" s="207">
        <v>46058</v>
      </c>
      <c r="J5512" s="208" t="s">
        <v>6707</v>
      </c>
      <c r="K5512" s="209"/>
      <c r="L5512" s="210" t="s">
        <v>8634</v>
      </c>
      <c r="M5512" s="211">
        <v>0</v>
      </c>
      <c r="N5512" s="212">
        <v>690</v>
      </c>
      <c r="O5512" s="209" t="s">
        <v>8646</v>
      </c>
      <c r="P5512" s="207">
        <v>46058</v>
      </c>
      <c r="Q5512" s="209" t="s">
        <v>8647</v>
      </c>
      <c r="R5512" s="212">
        <v>690</v>
      </c>
      <c r="S5512" s="210" t="s">
        <v>8629</v>
      </c>
      <c r="T5512" s="210"/>
      <c r="U5512" s="208" t="s">
        <v>10</v>
      </c>
      <c r="V5512" s="208" t="s">
        <v>11</v>
      </c>
      <c r="W5512" s="208" t="s">
        <v>12</v>
      </c>
      <c r="X5512" s="208" t="s">
        <v>13</v>
      </c>
      <c r="Y5512" s="213">
        <v>5800</v>
      </c>
      <c r="Z5512" s="213">
        <v>9851100</v>
      </c>
      <c r="AA5512" s="214">
        <v>9.1269841269841265E-2</v>
      </c>
      <c r="AB5512" s="215" t="s">
        <v>8637</v>
      </c>
      <c r="AC5512" s="216" t="s">
        <v>3186</v>
      </c>
    </row>
    <row r="5513" spans="1:29" x14ac:dyDescent="0.3">
      <c r="A5513" s="203" t="s">
        <v>2806</v>
      </c>
      <c r="B5513" s="204">
        <v>0</v>
      </c>
      <c r="C5513" s="205" t="s">
        <v>310</v>
      </c>
      <c r="D5513" s="205" t="s">
        <v>3</v>
      </c>
      <c r="E5513" s="203" t="s">
        <v>2722</v>
      </c>
      <c r="F5513" s="206" t="s">
        <v>2638</v>
      </c>
      <c r="G5513" s="205" t="s">
        <v>310</v>
      </c>
      <c r="H5513" s="207">
        <v>46174</v>
      </c>
      <c r="I5513" s="207">
        <v>46135</v>
      </c>
      <c r="J5513" s="208" t="s">
        <v>6707</v>
      </c>
      <c r="K5513" s="209"/>
      <c r="L5513" s="210" t="s">
        <v>8634</v>
      </c>
      <c r="M5513" s="211">
        <v>0</v>
      </c>
      <c r="N5513" s="212">
        <v>690</v>
      </c>
      <c r="O5513" s="209" t="s">
        <v>8648</v>
      </c>
      <c r="P5513" s="207">
        <v>46135</v>
      </c>
      <c r="Q5513" s="209" t="s">
        <v>8649</v>
      </c>
      <c r="R5513" s="212">
        <v>690</v>
      </c>
      <c r="S5513" s="210" t="s">
        <v>8629</v>
      </c>
      <c r="T5513" s="210"/>
      <c r="U5513" s="208" t="s">
        <v>10</v>
      </c>
      <c r="V5513" s="208" t="s">
        <v>11</v>
      </c>
      <c r="W5513" s="208" t="s">
        <v>12</v>
      </c>
      <c r="X5513" s="208" t="s">
        <v>13</v>
      </c>
      <c r="Y5513" s="213">
        <v>5800</v>
      </c>
      <c r="Z5513" s="213">
        <v>9851100</v>
      </c>
      <c r="AA5513" s="214">
        <v>9.1269841269841265E-2</v>
      </c>
      <c r="AB5513" s="215" t="s">
        <v>8637</v>
      </c>
      <c r="AC5513" s="216" t="s">
        <v>3186</v>
      </c>
    </row>
    <row r="5514" spans="1:29" x14ac:dyDescent="0.3">
      <c r="A5514" s="203" t="s">
        <v>2806</v>
      </c>
      <c r="B5514" s="204">
        <v>0</v>
      </c>
      <c r="C5514" s="205" t="s">
        <v>310</v>
      </c>
      <c r="D5514" s="205" t="s">
        <v>3</v>
      </c>
      <c r="E5514" s="203" t="s">
        <v>2722</v>
      </c>
      <c r="F5514" s="206" t="s">
        <v>2638</v>
      </c>
      <c r="G5514" s="205" t="s">
        <v>310</v>
      </c>
      <c r="H5514" s="207">
        <v>46174</v>
      </c>
      <c r="I5514" s="207">
        <v>46108</v>
      </c>
      <c r="J5514" s="208" t="s">
        <v>6707</v>
      </c>
      <c r="K5514" s="209"/>
      <c r="L5514" s="210" t="s">
        <v>8634</v>
      </c>
      <c r="M5514" s="211">
        <v>0</v>
      </c>
      <c r="N5514" s="212">
        <v>805</v>
      </c>
      <c r="O5514" s="209" t="s">
        <v>8650</v>
      </c>
      <c r="P5514" s="207">
        <v>46108</v>
      </c>
      <c r="Q5514" s="209" t="s">
        <v>8651</v>
      </c>
      <c r="R5514" s="212">
        <v>805</v>
      </c>
      <c r="S5514" s="210" t="s">
        <v>8629</v>
      </c>
      <c r="T5514" s="210"/>
      <c r="U5514" s="208" t="s">
        <v>10</v>
      </c>
      <c r="V5514" s="208" t="s">
        <v>11</v>
      </c>
      <c r="W5514" s="208" t="s">
        <v>12</v>
      </c>
      <c r="X5514" s="208" t="s">
        <v>13</v>
      </c>
      <c r="Y5514" s="213">
        <v>5800</v>
      </c>
      <c r="Z5514" s="213">
        <v>9851100</v>
      </c>
      <c r="AA5514" s="214">
        <v>0.10648148148148148</v>
      </c>
      <c r="AB5514" s="215" t="s">
        <v>8637</v>
      </c>
      <c r="AC5514" s="216" t="s">
        <v>3186</v>
      </c>
    </row>
    <row r="5515" spans="1:29" x14ac:dyDescent="0.3">
      <c r="A5515" s="203" t="s">
        <v>2806</v>
      </c>
      <c r="B5515" s="204">
        <v>0</v>
      </c>
      <c r="C5515" s="205" t="s">
        <v>310</v>
      </c>
      <c r="D5515" s="205" t="s">
        <v>3</v>
      </c>
      <c r="E5515" s="203" t="s">
        <v>2722</v>
      </c>
      <c r="F5515" s="206" t="s">
        <v>2638</v>
      </c>
      <c r="G5515" s="205" t="s">
        <v>310</v>
      </c>
      <c r="H5515" s="207">
        <v>46174</v>
      </c>
      <c r="I5515" s="207">
        <v>46139</v>
      </c>
      <c r="J5515" s="208" t="s">
        <v>6707</v>
      </c>
      <c r="K5515" s="209"/>
      <c r="L5515" s="210" t="s">
        <v>8634</v>
      </c>
      <c r="M5515" s="211">
        <v>0</v>
      </c>
      <c r="N5515" s="212">
        <v>1610</v>
      </c>
      <c r="O5515" s="209" t="s">
        <v>8652</v>
      </c>
      <c r="P5515" s="207">
        <v>46139</v>
      </c>
      <c r="Q5515" s="209" t="s">
        <v>8653</v>
      </c>
      <c r="R5515" s="212">
        <v>1610</v>
      </c>
      <c r="S5515" s="210" t="s">
        <v>8629</v>
      </c>
      <c r="T5515" s="210"/>
      <c r="U5515" s="208" t="s">
        <v>10</v>
      </c>
      <c r="V5515" s="208" t="s">
        <v>11</v>
      </c>
      <c r="W5515" s="208" t="s">
        <v>12</v>
      </c>
      <c r="X5515" s="208" t="s">
        <v>13</v>
      </c>
      <c r="Y5515" s="213">
        <v>5800</v>
      </c>
      <c r="Z5515" s="213">
        <v>9851100</v>
      </c>
      <c r="AA5515" s="214">
        <v>0.21296296296296297</v>
      </c>
      <c r="AB5515" s="215" t="s">
        <v>8637</v>
      </c>
      <c r="AC5515" s="216" t="s">
        <v>3186</v>
      </c>
    </row>
    <row r="5516" spans="1:29" x14ac:dyDescent="0.3">
      <c r="A5516" s="203" t="s">
        <v>2806</v>
      </c>
      <c r="B5516" s="204">
        <v>0</v>
      </c>
      <c r="C5516" s="205" t="s">
        <v>310</v>
      </c>
      <c r="D5516" s="205" t="s">
        <v>3</v>
      </c>
      <c r="E5516" s="203" t="s">
        <v>2722</v>
      </c>
      <c r="F5516" s="206" t="s">
        <v>2638</v>
      </c>
      <c r="G5516" s="205" t="s">
        <v>310</v>
      </c>
      <c r="H5516" s="207">
        <v>46174</v>
      </c>
      <c r="I5516" s="207">
        <v>46174</v>
      </c>
      <c r="J5516" s="208" t="s">
        <v>6707</v>
      </c>
      <c r="K5516" s="209"/>
      <c r="L5516" s="210" t="s">
        <v>8634</v>
      </c>
      <c r="M5516" s="211">
        <v>0</v>
      </c>
      <c r="N5516" s="212">
        <v>575</v>
      </c>
      <c r="O5516" s="209" t="s">
        <v>8654</v>
      </c>
      <c r="P5516" s="207">
        <v>46174</v>
      </c>
      <c r="Q5516" s="209" t="s">
        <v>8361</v>
      </c>
      <c r="R5516" s="212">
        <v>575</v>
      </c>
      <c r="S5516" s="210" t="s">
        <v>8629</v>
      </c>
      <c r="T5516" s="210"/>
      <c r="U5516" s="208" t="s">
        <v>10</v>
      </c>
      <c r="V5516" s="208" t="s">
        <v>11</v>
      </c>
      <c r="W5516" s="208" t="s">
        <v>12</v>
      </c>
      <c r="X5516" s="208" t="s">
        <v>13</v>
      </c>
      <c r="Y5516" s="213">
        <v>5800</v>
      </c>
      <c r="Z5516" s="213">
        <v>9851100</v>
      </c>
      <c r="AA5516" s="214">
        <v>7.6058201058201061E-2</v>
      </c>
      <c r="AB5516" s="215" t="s">
        <v>8637</v>
      </c>
      <c r="AC5516" s="216" t="s">
        <v>3186</v>
      </c>
    </row>
    <row r="5517" spans="1:29" x14ac:dyDescent="0.3">
      <c r="A5517" s="203" t="s">
        <v>2806</v>
      </c>
      <c r="B5517" s="204">
        <v>0</v>
      </c>
      <c r="C5517" s="205" t="s">
        <v>310</v>
      </c>
      <c r="D5517" s="205" t="s">
        <v>3</v>
      </c>
      <c r="E5517" s="203" t="s">
        <v>2722</v>
      </c>
      <c r="F5517" s="206" t="s">
        <v>5560</v>
      </c>
      <c r="G5517" s="205" t="s">
        <v>310</v>
      </c>
      <c r="H5517" s="207">
        <v>46174</v>
      </c>
      <c r="I5517" s="207">
        <v>45870</v>
      </c>
      <c r="J5517" s="208" t="s">
        <v>6707</v>
      </c>
      <c r="K5517" s="209"/>
      <c r="L5517" s="210" t="s">
        <v>8655</v>
      </c>
      <c r="M5517" s="211">
        <v>0</v>
      </c>
      <c r="N5517" s="212">
        <v>1154537.3400000001</v>
      </c>
      <c r="O5517" s="209" t="s">
        <v>8656</v>
      </c>
      <c r="P5517" s="207">
        <v>45870</v>
      </c>
      <c r="Q5517" s="209" t="s">
        <v>8657</v>
      </c>
      <c r="R5517" s="212">
        <v>1154537.3400000001</v>
      </c>
      <c r="S5517" s="210" t="s">
        <v>8629</v>
      </c>
      <c r="T5517" s="210"/>
      <c r="U5517" s="208" t="s">
        <v>10</v>
      </c>
      <c r="V5517" s="208" t="s">
        <v>11</v>
      </c>
      <c r="W5517" s="208" t="s">
        <v>12</v>
      </c>
      <c r="X5517" s="208" t="s">
        <v>13</v>
      </c>
      <c r="Y5517" s="213">
        <v>6200</v>
      </c>
      <c r="Z5517" s="213">
        <v>9851100</v>
      </c>
      <c r="AA5517" s="214">
        <v>4.431528818399558</v>
      </c>
      <c r="AB5517" s="215" t="s">
        <v>8658</v>
      </c>
      <c r="AC5517" s="216" t="s">
        <v>3186</v>
      </c>
    </row>
    <row r="5518" spans="1:29" x14ac:dyDescent="0.3">
      <c r="A5518" s="203" t="s">
        <v>2806</v>
      </c>
      <c r="B5518" s="204">
        <v>0</v>
      </c>
      <c r="C5518" s="205" t="s">
        <v>310</v>
      </c>
      <c r="D5518" s="205" t="s">
        <v>3</v>
      </c>
      <c r="E5518" s="203" t="s">
        <v>2722</v>
      </c>
      <c r="F5518" s="206" t="s">
        <v>5560</v>
      </c>
      <c r="G5518" s="205" t="s">
        <v>310</v>
      </c>
      <c r="H5518" s="207">
        <v>46174</v>
      </c>
      <c r="I5518" s="207">
        <v>45870</v>
      </c>
      <c r="J5518" s="208" t="s">
        <v>6707</v>
      </c>
      <c r="K5518" s="209"/>
      <c r="L5518" s="210" t="s">
        <v>8655</v>
      </c>
      <c r="M5518" s="211">
        <v>0</v>
      </c>
      <c r="N5518" s="212">
        <v>1182878.3999999999</v>
      </c>
      <c r="O5518" s="209" t="s">
        <v>8659</v>
      </c>
      <c r="P5518" s="207">
        <v>45870</v>
      </c>
      <c r="Q5518" s="209" t="s">
        <v>8660</v>
      </c>
      <c r="R5518" s="212">
        <v>1182878.3999999999</v>
      </c>
      <c r="S5518" s="210" t="s">
        <v>8629</v>
      </c>
      <c r="T5518" s="210"/>
      <c r="U5518" s="208" t="s">
        <v>10</v>
      </c>
      <c r="V5518" s="208" t="s">
        <v>11</v>
      </c>
      <c r="W5518" s="208" t="s">
        <v>12</v>
      </c>
      <c r="X5518" s="208" t="s">
        <v>13</v>
      </c>
      <c r="Y5518" s="213">
        <v>6200</v>
      </c>
      <c r="Z5518" s="213">
        <v>9851100</v>
      </c>
      <c r="AA5518" s="214">
        <v>4.5403119818215316</v>
      </c>
      <c r="AB5518" s="215" t="s">
        <v>8658</v>
      </c>
      <c r="AC5518" s="216" t="s">
        <v>3186</v>
      </c>
    </row>
    <row r="5519" spans="1:29" x14ac:dyDescent="0.3">
      <c r="A5519" s="203" t="s">
        <v>2806</v>
      </c>
      <c r="B5519" s="204">
        <v>0</v>
      </c>
      <c r="C5519" s="205" t="s">
        <v>310</v>
      </c>
      <c r="D5519" s="205" t="s">
        <v>3</v>
      </c>
      <c r="E5519" s="203" t="s">
        <v>2722</v>
      </c>
      <c r="F5519" s="206" t="s">
        <v>5560</v>
      </c>
      <c r="G5519" s="205" t="s">
        <v>310</v>
      </c>
      <c r="H5519" s="207">
        <v>46174</v>
      </c>
      <c r="I5519" s="207">
        <v>45870</v>
      </c>
      <c r="J5519" s="208" t="s">
        <v>6707</v>
      </c>
      <c r="K5519" s="209"/>
      <c r="L5519" s="210" t="s">
        <v>8655</v>
      </c>
      <c r="M5519" s="211">
        <v>0</v>
      </c>
      <c r="N5519" s="212">
        <v>617410.76</v>
      </c>
      <c r="O5519" s="209" t="s">
        <v>8661</v>
      </c>
      <c r="P5519" s="207">
        <v>45870</v>
      </c>
      <c r="Q5519" s="209" t="s">
        <v>8662</v>
      </c>
      <c r="R5519" s="212">
        <v>617410.76</v>
      </c>
      <c r="S5519" s="210" t="s">
        <v>8629</v>
      </c>
      <c r="T5519" s="210"/>
      <c r="U5519" s="208" t="s">
        <v>10</v>
      </c>
      <c r="V5519" s="208" t="s">
        <v>11</v>
      </c>
      <c r="W5519" s="208" t="s">
        <v>12</v>
      </c>
      <c r="X5519" s="208" t="s">
        <v>13</v>
      </c>
      <c r="Y5519" s="213">
        <v>6200</v>
      </c>
      <c r="Z5519" s="213">
        <v>9851100</v>
      </c>
      <c r="AA5519" s="214">
        <v>2.3698441626235951</v>
      </c>
      <c r="AB5519" s="215" t="s">
        <v>8658</v>
      </c>
      <c r="AC5519" s="216" t="s">
        <v>3186</v>
      </c>
    </row>
    <row r="5520" spans="1:29" x14ac:dyDescent="0.3">
      <c r="A5520" s="203" t="s">
        <v>2806</v>
      </c>
      <c r="B5520" s="204">
        <v>0</v>
      </c>
      <c r="C5520" s="205" t="s">
        <v>310</v>
      </c>
      <c r="D5520" s="205" t="s">
        <v>3</v>
      </c>
      <c r="E5520" s="203" t="s">
        <v>2722</v>
      </c>
      <c r="F5520" s="206" t="s">
        <v>5560</v>
      </c>
      <c r="G5520" s="205" t="s">
        <v>310</v>
      </c>
      <c r="H5520" s="207">
        <v>46174</v>
      </c>
      <c r="I5520" s="207">
        <v>45916</v>
      </c>
      <c r="J5520" s="208" t="s">
        <v>6707</v>
      </c>
      <c r="K5520" s="209"/>
      <c r="L5520" s="210" t="s">
        <v>8655</v>
      </c>
      <c r="M5520" s="211">
        <v>0</v>
      </c>
      <c r="N5520" s="212">
        <v>1488151.83</v>
      </c>
      <c r="O5520" s="209" t="s">
        <v>8663</v>
      </c>
      <c r="P5520" s="207">
        <v>45916</v>
      </c>
      <c r="Q5520" s="209" t="s">
        <v>8664</v>
      </c>
      <c r="R5520" s="212">
        <v>1488151.83</v>
      </c>
      <c r="S5520" s="210" t="s">
        <v>8629</v>
      </c>
      <c r="T5520" s="210"/>
      <c r="U5520" s="208" t="s">
        <v>10</v>
      </c>
      <c r="V5520" s="208" t="s">
        <v>11</v>
      </c>
      <c r="W5520" s="208" t="s">
        <v>12</v>
      </c>
      <c r="X5520" s="208" t="s">
        <v>13</v>
      </c>
      <c r="Y5520" s="213">
        <v>6200</v>
      </c>
      <c r="Z5520" s="213">
        <v>9851100</v>
      </c>
      <c r="AA5520" s="214">
        <v>5.71206100687834</v>
      </c>
      <c r="AB5520" s="215" t="s">
        <v>8658</v>
      </c>
      <c r="AC5520" s="216" t="s">
        <v>3186</v>
      </c>
    </row>
    <row r="5521" spans="1:29" x14ac:dyDescent="0.3">
      <c r="A5521" s="203" t="s">
        <v>2806</v>
      </c>
      <c r="B5521" s="204">
        <v>0</v>
      </c>
      <c r="C5521" s="205" t="s">
        <v>310</v>
      </c>
      <c r="D5521" s="205" t="s">
        <v>3</v>
      </c>
      <c r="E5521" s="203" t="s">
        <v>2722</v>
      </c>
      <c r="F5521" s="206" t="s">
        <v>5560</v>
      </c>
      <c r="G5521" s="205" t="s">
        <v>310</v>
      </c>
      <c r="H5521" s="207">
        <v>46174</v>
      </c>
      <c r="I5521" s="207">
        <v>45870</v>
      </c>
      <c r="J5521" s="208" t="s">
        <v>6707</v>
      </c>
      <c r="K5521" s="209"/>
      <c r="L5521" s="210" t="s">
        <v>8655</v>
      </c>
      <c r="M5521" s="211">
        <v>0</v>
      </c>
      <c r="N5521" s="212">
        <v>-617410.76</v>
      </c>
      <c r="O5521" s="209" t="s">
        <v>8665</v>
      </c>
      <c r="P5521" s="207">
        <v>45870</v>
      </c>
      <c r="Q5521" s="209" t="s">
        <v>8662</v>
      </c>
      <c r="R5521" s="212">
        <v>-617410.76</v>
      </c>
      <c r="S5521" s="210" t="s">
        <v>8629</v>
      </c>
      <c r="T5521" s="210"/>
      <c r="U5521" s="208" t="s">
        <v>10</v>
      </c>
      <c r="V5521" s="208" t="s">
        <v>11</v>
      </c>
      <c r="W5521" s="208" t="s">
        <v>12</v>
      </c>
      <c r="X5521" s="208" t="s">
        <v>13</v>
      </c>
      <c r="Y5521" s="213">
        <v>6200</v>
      </c>
      <c r="Z5521" s="213">
        <v>9851100</v>
      </c>
      <c r="AA5521" s="214">
        <v>-2.3698441626235951</v>
      </c>
      <c r="AB5521" s="215" t="s">
        <v>8658</v>
      </c>
      <c r="AC5521" s="216" t="s">
        <v>3186</v>
      </c>
    </row>
    <row r="5522" spans="1:29" x14ac:dyDescent="0.3">
      <c r="A5522" s="203" t="s">
        <v>2806</v>
      </c>
      <c r="B5522" s="204">
        <v>0</v>
      </c>
      <c r="C5522" s="205" t="s">
        <v>310</v>
      </c>
      <c r="D5522" s="205" t="s">
        <v>3</v>
      </c>
      <c r="E5522" s="203" t="s">
        <v>2722</v>
      </c>
      <c r="F5522" s="206" t="s">
        <v>5560</v>
      </c>
      <c r="G5522" s="205" t="s">
        <v>310</v>
      </c>
      <c r="H5522" s="207">
        <v>46174</v>
      </c>
      <c r="I5522" s="207">
        <v>45870</v>
      </c>
      <c r="J5522" s="208" t="s">
        <v>6707</v>
      </c>
      <c r="K5522" s="209"/>
      <c r="L5522" s="210" t="s">
        <v>8655</v>
      </c>
      <c r="M5522" s="211">
        <v>0</v>
      </c>
      <c r="N5522" s="212">
        <v>-1182878.3999999999</v>
      </c>
      <c r="O5522" s="209" t="s">
        <v>8666</v>
      </c>
      <c r="P5522" s="207">
        <v>45870</v>
      </c>
      <c r="Q5522" s="209" t="s">
        <v>8660</v>
      </c>
      <c r="R5522" s="212">
        <v>-1182878.3999999999</v>
      </c>
      <c r="S5522" s="210" t="s">
        <v>8629</v>
      </c>
      <c r="T5522" s="210"/>
      <c r="U5522" s="208" t="s">
        <v>10</v>
      </c>
      <c r="V5522" s="208" t="s">
        <v>11</v>
      </c>
      <c r="W5522" s="208" t="s">
        <v>12</v>
      </c>
      <c r="X5522" s="208" t="s">
        <v>13</v>
      </c>
      <c r="Y5522" s="213">
        <v>6200</v>
      </c>
      <c r="Z5522" s="213">
        <v>9851100</v>
      </c>
      <c r="AA5522" s="214">
        <v>-4.5403119818215316</v>
      </c>
      <c r="AB5522" s="215" t="s">
        <v>8658</v>
      </c>
      <c r="AC5522" s="216" t="s">
        <v>3186</v>
      </c>
    </row>
    <row r="5523" spans="1:29" x14ac:dyDescent="0.3">
      <c r="A5523" s="203" t="s">
        <v>2806</v>
      </c>
      <c r="B5523" s="204">
        <v>0</v>
      </c>
      <c r="C5523" s="205" t="s">
        <v>310</v>
      </c>
      <c r="D5523" s="205" t="s">
        <v>3</v>
      </c>
      <c r="E5523" s="203" t="s">
        <v>2722</v>
      </c>
      <c r="F5523" s="206" t="s">
        <v>5560</v>
      </c>
      <c r="G5523" s="205" t="s">
        <v>310</v>
      </c>
      <c r="H5523" s="207">
        <v>46174</v>
      </c>
      <c r="I5523" s="207">
        <v>45870</v>
      </c>
      <c r="J5523" s="208" t="s">
        <v>6707</v>
      </c>
      <c r="K5523" s="209"/>
      <c r="L5523" s="210" t="s">
        <v>8655</v>
      </c>
      <c r="M5523" s="211">
        <v>0</v>
      </c>
      <c r="N5523" s="212">
        <v>-162576.5</v>
      </c>
      <c r="O5523" s="209" t="s">
        <v>8667</v>
      </c>
      <c r="P5523" s="207">
        <v>45870</v>
      </c>
      <c r="Q5523" s="209" t="s">
        <v>8657</v>
      </c>
      <c r="R5523" s="212">
        <v>-162576.5</v>
      </c>
      <c r="S5523" s="210" t="s">
        <v>8629</v>
      </c>
      <c r="T5523" s="210"/>
      <c r="U5523" s="208" t="s">
        <v>10</v>
      </c>
      <c r="V5523" s="208" t="s">
        <v>11</v>
      </c>
      <c r="W5523" s="208" t="s">
        <v>12</v>
      </c>
      <c r="X5523" s="208" t="s">
        <v>13</v>
      </c>
      <c r="Y5523" s="213">
        <v>6200</v>
      </c>
      <c r="Z5523" s="213">
        <v>9851100</v>
      </c>
      <c r="AA5523" s="214">
        <v>-0.6240269759872259</v>
      </c>
      <c r="AB5523" s="215" t="s">
        <v>8658</v>
      </c>
      <c r="AC5523" s="216" t="s">
        <v>3186</v>
      </c>
    </row>
    <row r="5524" spans="1:29" x14ac:dyDescent="0.3">
      <c r="A5524" s="203" t="s">
        <v>2806</v>
      </c>
      <c r="B5524" s="204">
        <v>0</v>
      </c>
      <c r="C5524" s="205" t="s">
        <v>310</v>
      </c>
      <c r="D5524" s="205" t="s">
        <v>3</v>
      </c>
      <c r="E5524" s="203" t="s">
        <v>2722</v>
      </c>
      <c r="F5524" s="206" t="s">
        <v>5560</v>
      </c>
      <c r="G5524" s="205" t="s">
        <v>310</v>
      </c>
      <c r="H5524" s="207">
        <v>46174</v>
      </c>
      <c r="I5524" s="207">
        <v>45870</v>
      </c>
      <c r="J5524" s="208" t="s">
        <v>6707</v>
      </c>
      <c r="K5524" s="209"/>
      <c r="L5524" s="210" t="s">
        <v>8655</v>
      </c>
      <c r="M5524" s="211">
        <v>0</v>
      </c>
      <c r="N5524" s="212">
        <v>-991960.84</v>
      </c>
      <c r="O5524" s="209" t="s">
        <v>8667</v>
      </c>
      <c r="P5524" s="207">
        <v>45870</v>
      </c>
      <c r="Q5524" s="209" t="s">
        <v>8657</v>
      </c>
      <c r="R5524" s="212">
        <v>-991960.84</v>
      </c>
      <c r="S5524" s="210" t="s">
        <v>8629</v>
      </c>
      <c r="T5524" s="210"/>
      <c r="U5524" s="208" t="s">
        <v>10</v>
      </c>
      <c r="V5524" s="208" t="s">
        <v>11</v>
      </c>
      <c r="W5524" s="208" t="s">
        <v>12</v>
      </c>
      <c r="X5524" s="208" t="s">
        <v>13</v>
      </c>
      <c r="Y5524" s="213">
        <v>6200</v>
      </c>
      <c r="Z5524" s="213">
        <v>9851100</v>
      </c>
      <c r="AA5524" s="214">
        <v>-3.8075018424123317</v>
      </c>
      <c r="AB5524" s="215" t="s">
        <v>8658</v>
      </c>
      <c r="AC5524" s="216" t="s">
        <v>3186</v>
      </c>
    </row>
    <row r="5525" spans="1:29" x14ac:dyDescent="0.3">
      <c r="A5525" s="203" t="s">
        <v>2806</v>
      </c>
      <c r="B5525" s="204">
        <v>0</v>
      </c>
      <c r="C5525" s="205" t="s">
        <v>310</v>
      </c>
      <c r="D5525" s="205" t="s">
        <v>3</v>
      </c>
      <c r="E5525" s="203" t="s">
        <v>2722</v>
      </c>
      <c r="F5525" s="206" t="s">
        <v>5560</v>
      </c>
      <c r="G5525" s="205" t="s">
        <v>310</v>
      </c>
      <c r="H5525" s="207">
        <v>46174</v>
      </c>
      <c r="I5525" s="207">
        <v>45940</v>
      </c>
      <c r="J5525" s="208" t="s">
        <v>6707</v>
      </c>
      <c r="K5525" s="209"/>
      <c r="L5525" s="210" t="s">
        <v>8668</v>
      </c>
      <c r="M5525" s="211">
        <v>0</v>
      </c>
      <c r="N5525" s="212">
        <v>1080039.67</v>
      </c>
      <c r="O5525" s="209" t="s">
        <v>8669</v>
      </c>
      <c r="P5525" s="207">
        <v>45940</v>
      </c>
      <c r="Q5525" s="209" t="s">
        <v>8670</v>
      </c>
      <c r="R5525" s="212">
        <v>1080039.67</v>
      </c>
      <c r="S5525" s="210" t="s">
        <v>8629</v>
      </c>
      <c r="T5525" s="210"/>
      <c r="U5525" s="208" t="s">
        <v>10</v>
      </c>
      <c r="V5525" s="208" t="s">
        <v>11</v>
      </c>
      <c r="W5525" s="208" t="s">
        <v>12</v>
      </c>
      <c r="X5525" s="208" t="s">
        <v>13</v>
      </c>
      <c r="Y5525" s="213">
        <v>6200</v>
      </c>
      <c r="Z5525" s="213">
        <v>9851100</v>
      </c>
      <c r="AA5525" s="214">
        <v>0.15595267847550881</v>
      </c>
      <c r="AB5525" s="215" t="s">
        <v>8658</v>
      </c>
      <c r="AC5525" s="216" t="s">
        <v>3186</v>
      </c>
    </row>
    <row r="5526" spans="1:29" x14ac:dyDescent="0.3">
      <c r="A5526" s="203" t="s">
        <v>2806</v>
      </c>
      <c r="B5526" s="204">
        <v>0</v>
      </c>
      <c r="C5526" s="205" t="s">
        <v>310</v>
      </c>
      <c r="D5526" s="205" t="s">
        <v>3</v>
      </c>
      <c r="E5526" s="203" t="s">
        <v>2722</v>
      </c>
      <c r="F5526" s="206" t="s">
        <v>5560</v>
      </c>
      <c r="G5526" s="205" t="s">
        <v>310</v>
      </c>
      <c r="H5526" s="207">
        <v>46174</v>
      </c>
      <c r="I5526" s="207">
        <v>45954</v>
      </c>
      <c r="J5526" s="208" t="s">
        <v>6707</v>
      </c>
      <c r="K5526" s="209"/>
      <c r="L5526" s="210" t="s">
        <v>8668</v>
      </c>
      <c r="M5526" s="211">
        <v>0</v>
      </c>
      <c r="N5526" s="212">
        <v>173801.78</v>
      </c>
      <c r="O5526" s="209" t="s">
        <v>8671</v>
      </c>
      <c r="P5526" s="207">
        <v>45954</v>
      </c>
      <c r="Q5526" s="209" t="s">
        <v>8672</v>
      </c>
      <c r="R5526" s="212">
        <v>173801.78</v>
      </c>
      <c r="S5526" s="210" t="s">
        <v>8629</v>
      </c>
      <c r="T5526" s="210"/>
      <c r="U5526" s="208" t="s">
        <v>10</v>
      </c>
      <c r="V5526" s="208" t="s">
        <v>11</v>
      </c>
      <c r="W5526" s="208" t="s">
        <v>12</v>
      </c>
      <c r="X5526" s="208" t="s">
        <v>13</v>
      </c>
      <c r="Y5526" s="213">
        <v>6200</v>
      </c>
      <c r="Z5526" s="213">
        <v>9851100</v>
      </c>
      <c r="AA5526" s="214">
        <v>2.5096164398119857E-2</v>
      </c>
      <c r="AB5526" s="215" t="s">
        <v>8658</v>
      </c>
      <c r="AC5526" s="216" t="s">
        <v>3186</v>
      </c>
    </row>
    <row r="5527" spans="1:29" x14ac:dyDescent="0.3">
      <c r="A5527" s="203" t="s">
        <v>2806</v>
      </c>
      <c r="B5527" s="204">
        <v>0</v>
      </c>
      <c r="C5527" s="205" t="s">
        <v>310</v>
      </c>
      <c r="D5527" s="205" t="s">
        <v>3</v>
      </c>
      <c r="E5527" s="203" t="s">
        <v>2722</v>
      </c>
      <c r="F5527" s="206" t="s">
        <v>5560</v>
      </c>
      <c r="G5527" s="205" t="s">
        <v>310</v>
      </c>
      <c r="H5527" s="207">
        <v>46174</v>
      </c>
      <c r="I5527" s="207">
        <v>45940</v>
      </c>
      <c r="J5527" s="208" t="s">
        <v>6707</v>
      </c>
      <c r="K5527" s="209"/>
      <c r="L5527" s="210" t="s">
        <v>8668</v>
      </c>
      <c r="M5527" s="211">
        <v>0</v>
      </c>
      <c r="N5527" s="212">
        <v>1086164.21</v>
      </c>
      <c r="O5527" s="209" t="s">
        <v>8673</v>
      </c>
      <c r="P5527" s="207">
        <v>45940</v>
      </c>
      <c r="Q5527" s="209" t="s">
        <v>8674</v>
      </c>
      <c r="R5527" s="212">
        <v>1086164.21</v>
      </c>
      <c r="S5527" s="210" t="s">
        <v>8629</v>
      </c>
      <c r="T5527" s="210"/>
      <c r="U5527" s="208" t="s">
        <v>10</v>
      </c>
      <c r="V5527" s="208" t="s">
        <v>11</v>
      </c>
      <c r="W5527" s="208" t="s">
        <v>12</v>
      </c>
      <c r="X5527" s="208" t="s">
        <v>13</v>
      </c>
      <c r="Y5527" s="213">
        <v>6200</v>
      </c>
      <c r="Z5527" s="213">
        <v>9851100</v>
      </c>
      <c r="AA5527" s="214">
        <v>0.15683703341538838</v>
      </c>
      <c r="AB5527" s="215" t="s">
        <v>8658</v>
      </c>
      <c r="AC5527" s="216" t="s">
        <v>3186</v>
      </c>
    </row>
    <row r="5528" spans="1:29" x14ac:dyDescent="0.3">
      <c r="A5528" s="203" t="s">
        <v>2806</v>
      </c>
      <c r="B5528" s="204">
        <v>0</v>
      </c>
      <c r="C5528" s="205" t="s">
        <v>310</v>
      </c>
      <c r="D5528" s="205" t="s">
        <v>3</v>
      </c>
      <c r="E5528" s="203" t="s">
        <v>2722</v>
      </c>
      <c r="F5528" s="206" t="s">
        <v>5560</v>
      </c>
      <c r="G5528" s="205" t="s">
        <v>310</v>
      </c>
      <c r="H5528" s="207">
        <v>46174</v>
      </c>
      <c r="I5528" s="207">
        <v>46003</v>
      </c>
      <c r="J5528" s="208" t="s">
        <v>6707</v>
      </c>
      <c r="K5528" s="209"/>
      <c r="L5528" s="210" t="s">
        <v>8668</v>
      </c>
      <c r="M5528" s="211">
        <v>0</v>
      </c>
      <c r="N5528" s="212">
        <v>102025.64</v>
      </c>
      <c r="O5528" s="209" t="s">
        <v>8675</v>
      </c>
      <c r="P5528" s="207">
        <v>46003</v>
      </c>
      <c r="Q5528" s="209" t="s">
        <v>8676</v>
      </c>
      <c r="R5528" s="212">
        <v>102025.64</v>
      </c>
      <c r="S5528" s="210" t="s">
        <v>8629</v>
      </c>
      <c r="T5528" s="210"/>
      <c r="U5528" s="208" t="s">
        <v>10</v>
      </c>
      <c r="V5528" s="208" t="s">
        <v>11</v>
      </c>
      <c r="W5528" s="208" t="s">
        <v>12</v>
      </c>
      <c r="X5528" s="208" t="s">
        <v>13</v>
      </c>
      <c r="Y5528" s="213">
        <v>6200</v>
      </c>
      <c r="Z5528" s="213">
        <v>9851100</v>
      </c>
      <c r="AA5528" s="214">
        <v>1.4732025381232536E-2</v>
      </c>
      <c r="AB5528" s="215" t="s">
        <v>8658</v>
      </c>
      <c r="AC5528" s="216" t="s">
        <v>3186</v>
      </c>
    </row>
    <row r="5529" spans="1:29" x14ac:dyDescent="0.3">
      <c r="A5529" s="203" t="s">
        <v>2806</v>
      </c>
      <c r="B5529" s="204">
        <v>0</v>
      </c>
      <c r="C5529" s="205" t="s">
        <v>310</v>
      </c>
      <c r="D5529" s="205" t="s">
        <v>3</v>
      </c>
      <c r="E5529" s="203" t="s">
        <v>2722</v>
      </c>
      <c r="F5529" s="206" t="s">
        <v>5560</v>
      </c>
      <c r="G5529" s="205" t="s">
        <v>310</v>
      </c>
      <c r="H5529" s="207">
        <v>46174</v>
      </c>
      <c r="I5529" s="207">
        <v>45964</v>
      </c>
      <c r="J5529" s="208" t="s">
        <v>6707</v>
      </c>
      <c r="K5529" s="209"/>
      <c r="L5529" s="210" t="s">
        <v>8668</v>
      </c>
      <c r="M5529" s="211">
        <v>0</v>
      </c>
      <c r="N5529" s="212">
        <v>335025.15000000002</v>
      </c>
      <c r="O5529" s="209" t="s">
        <v>8677</v>
      </c>
      <c r="P5529" s="207">
        <v>45964</v>
      </c>
      <c r="Q5529" s="209" t="s">
        <v>8678</v>
      </c>
      <c r="R5529" s="212">
        <v>335025.15000000002</v>
      </c>
      <c r="S5529" s="210" t="s">
        <v>8629</v>
      </c>
      <c r="T5529" s="210"/>
      <c r="U5529" s="208" t="s">
        <v>10</v>
      </c>
      <c r="V5529" s="208" t="s">
        <v>11</v>
      </c>
      <c r="W5529" s="208" t="s">
        <v>12</v>
      </c>
      <c r="X5529" s="208" t="s">
        <v>13</v>
      </c>
      <c r="Y5529" s="213">
        <v>6200</v>
      </c>
      <c r="Z5529" s="213">
        <v>9851100</v>
      </c>
      <c r="AA5529" s="214">
        <v>4.8376065204307837E-2</v>
      </c>
      <c r="AB5529" s="215" t="s">
        <v>8658</v>
      </c>
      <c r="AC5529" s="216" t="s">
        <v>3186</v>
      </c>
    </row>
    <row r="5530" spans="1:29" x14ac:dyDescent="0.3">
      <c r="A5530" s="203" t="s">
        <v>2806</v>
      </c>
      <c r="B5530" s="204">
        <v>0</v>
      </c>
      <c r="C5530" s="205" t="s">
        <v>310</v>
      </c>
      <c r="D5530" s="205" t="s">
        <v>3</v>
      </c>
      <c r="E5530" s="203" t="s">
        <v>2722</v>
      </c>
      <c r="F5530" s="206" t="s">
        <v>5560</v>
      </c>
      <c r="G5530" s="205" t="s">
        <v>310</v>
      </c>
      <c r="H5530" s="207">
        <v>46174</v>
      </c>
      <c r="I5530" s="207">
        <v>45968</v>
      </c>
      <c r="J5530" s="208" t="s">
        <v>6707</v>
      </c>
      <c r="K5530" s="209"/>
      <c r="L5530" s="210" t="s">
        <v>8668</v>
      </c>
      <c r="M5530" s="211">
        <v>0</v>
      </c>
      <c r="N5530" s="212">
        <v>30624.79</v>
      </c>
      <c r="O5530" s="209" t="s">
        <v>8679</v>
      </c>
      <c r="P5530" s="207">
        <v>45968</v>
      </c>
      <c r="Q5530" s="209" t="s">
        <v>8680</v>
      </c>
      <c r="R5530" s="212">
        <v>30624.79</v>
      </c>
      <c r="S5530" s="210" t="s">
        <v>8629</v>
      </c>
      <c r="T5530" s="210"/>
      <c r="U5530" s="208" t="s">
        <v>10</v>
      </c>
      <c r="V5530" s="208" t="s">
        <v>11</v>
      </c>
      <c r="W5530" s="208" t="s">
        <v>12</v>
      </c>
      <c r="X5530" s="208" t="s">
        <v>13</v>
      </c>
      <c r="Y5530" s="213">
        <v>6200</v>
      </c>
      <c r="Z5530" s="213">
        <v>9851100</v>
      </c>
      <c r="AA5530" s="214">
        <v>4.4220764856257345E-3</v>
      </c>
      <c r="AB5530" s="215" t="s">
        <v>8658</v>
      </c>
      <c r="AC5530" s="216" t="s">
        <v>3186</v>
      </c>
    </row>
    <row r="5531" spans="1:29" x14ac:dyDescent="0.3">
      <c r="A5531" s="203" t="s">
        <v>2806</v>
      </c>
      <c r="B5531" s="204">
        <v>0</v>
      </c>
      <c r="C5531" s="205" t="s">
        <v>310</v>
      </c>
      <c r="D5531" s="205" t="s">
        <v>3</v>
      </c>
      <c r="E5531" s="203" t="s">
        <v>2722</v>
      </c>
      <c r="F5531" s="206" t="s">
        <v>5560</v>
      </c>
      <c r="G5531" s="205" t="s">
        <v>310</v>
      </c>
      <c r="H5531" s="207">
        <v>46174</v>
      </c>
      <c r="I5531" s="207">
        <v>45968</v>
      </c>
      <c r="J5531" s="208" t="s">
        <v>6707</v>
      </c>
      <c r="K5531" s="209"/>
      <c r="L5531" s="210" t="s">
        <v>8668</v>
      </c>
      <c r="M5531" s="211">
        <v>0</v>
      </c>
      <c r="N5531" s="212">
        <v>1057205.8799999999</v>
      </c>
      <c r="O5531" s="209" t="s">
        <v>8681</v>
      </c>
      <c r="P5531" s="207">
        <v>45968</v>
      </c>
      <c r="Q5531" s="209" t="s">
        <v>8682</v>
      </c>
      <c r="R5531" s="212">
        <v>1057205.8799999999</v>
      </c>
      <c r="S5531" s="210" t="s">
        <v>8629</v>
      </c>
      <c r="T5531" s="210"/>
      <c r="U5531" s="208" t="s">
        <v>10</v>
      </c>
      <c r="V5531" s="208" t="s">
        <v>11</v>
      </c>
      <c r="W5531" s="208" t="s">
        <v>12</v>
      </c>
      <c r="X5531" s="208" t="s">
        <v>13</v>
      </c>
      <c r="Y5531" s="213">
        <v>6200</v>
      </c>
      <c r="Z5531" s="213">
        <v>9851100</v>
      </c>
      <c r="AA5531" s="214">
        <v>0.15265558596200207</v>
      </c>
      <c r="AB5531" s="215" t="s">
        <v>8658</v>
      </c>
      <c r="AC5531" s="216" t="s">
        <v>3186</v>
      </c>
    </row>
    <row r="5532" spans="1:29" x14ac:dyDescent="0.3">
      <c r="A5532" s="203" t="s">
        <v>2806</v>
      </c>
      <c r="B5532" s="204">
        <v>0</v>
      </c>
      <c r="C5532" s="205" t="s">
        <v>310</v>
      </c>
      <c r="D5532" s="205" t="s">
        <v>3</v>
      </c>
      <c r="E5532" s="203" t="s">
        <v>2722</v>
      </c>
      <c r="F5532" s="206" t="s">
        <v>5560</v>
      </c>
      <c r="G5532" s="205" t="s">
        <v>310</v>
      </c>
      <c r="H5532" s="207">
        <v>46174</v>
      </c>
      <c r="I5532" s="207">
        <v>46002</v>
      </c>
      <c r="J5532" s="208" t="s">
        <v>6707</v>
      </c>
      <c r="K5532" s="209"/>
      <c r="L5532" s="210" t="s">
        <v>8668</v>
      </c>
      <c r="M5532" s="211">
        <v>0</v>
      </c>
      <c r="N5532" s="212">
        <v>670019.05000000005</v>
      </c>
      <c r="O5532" s="209" t="s">
        <v>8683</v>
      </c>
      <c r="P5532" s="207">
        <v>46002</v>
      </c>
      <c r="Q5532" s="209" t="s">
        <v>8684</v>
      </c>
      <c r="R5532" s="212">
        <v>670019.05000000005</v>
      </c>
      <c r="S5532" s="210" t="s">
        <v>8629</v>
      </c>
      <c r="T5532" s="210"/>
      <c r="U5532" s="208" t="s">
        <v>10</v>
      </c>
      <c r="V5532" s="208" t="s">
        <v>11</v>
      </c>
      <c r="W5532" s="208" t="s">
        <v>12</v>
      </c>
      <c r="X5532" s="208" t="s">
        <v>13</v>
      </c>
      <c r="Y5532" s="213">
        <v>6200</v>
      </c>
      <c r="Z5532" s="213">
        <v>9851100</v>
      </c>
      <c r="AA5532" s="214">
        <v>9.6747618054729298E-2</v>
      </c>
      <c r="AB5532" s="215" t="s">
        <v>8658</v>
      </c>
      <c r="AC5532" s="216" t="s">
        <v>3186</v>
      </c>
    </row>
    <row r="5533" spans="1:29" x14ac:dyDescent="0.3">
      <c r="A5533" s="203" t="s">
        <v>2806</v>
      </c>
      <c r="B5533" s="204">
        <v>0</v>
      </c>
      <c r="C5533" s="205" t="s">
        <v>310</v>
      </c>
      <c r="D5533" s="205" t="s">
        <v>3</v>
      </c>
      <c r="E5533" s="203" t="s">
        <v>2722</v>
      </c>
      <c r="F5533" s="206" t="s">
        <v>5560</v>
      </c>
      <c r="G5533" s="205" t="s">
        <v>310</v>
      </c>
      <c r="H5533" s="207">
        <v>46174</v>
      </c>
      <c r="I5533" s="207">
        <v>46038</v>
      </c>
      <c r="J5533" s="208" t="s">
        <v>6707</v>
      </c>
      <c r="K5533" s="209"/>
      <c r="L5533" s="210" t="s">
        <v>8668</v>
      </c>
      <c r="M5533" s="211">
        <v>0</v>
      </c>
      <c r="N5533" s="212">
        <v>339543</v>
      </c>
      <c r="O5533" s="209" t="s">
        <v>8685</v>
      </c>
      <c r="P5533" s="207">
        <v>46038</v>
      </c>
      <c r="Q5533" s="209" t="s">
        <v>8686</v>
      </c>
      <c r="R5533" s="212">
        <v>339543</v>
      </c>
      <c r="S5533" s="210" t="s">
        <v>8629</v>
      </c>
      <c r="T5533" s="210"/>
      <c r="U5533" s="208" t="s">
        <v>10</v>
      </c>
      <c r="V5533" s="208" t="s">
        <v>11</v>
      </c>
      <c r="W5533" s="208" t="s">
        <v>12</v>
      </c>
      <c r="X5533" s="208" t="s">
        <v>13</v>
      </c>
      <c r="Y5533" s="213">
        <v>6200</v>
      </c>
      <c r="Z5533" s="213">
        <v>9851100</v>
      </c>
      <c r="AA5533" s="214">
        <v>4.9028421620485194E-2</v>
      </c>
      <c r="AB5533" s="215" t="s">
        <v>8658</v>
      </c>
      <c r="AC5533" s="216" t="s">
        <v>3186</v>
      </c>
    </row>
    <row r="5534" spans="1:29" x14ac:dyDescent="0.3">
      <c r="A5534" s="203" t="s">
        <v>2806</v>
      </c>
      <c r="B5534" s="204">
        <v>0</v>
      </c>
      <c r="C5534" s="205" t="s">
        <v>310</v>
      </c>
      <c r="D5534" s="205" t="s">
        <v>3</v>
      </c>
      <c r="E5534" s="203" t="s">
        <v>2722</v>
      </c>
      <c r="F5534" s="206" t="s">
        <v>5560</v>
      </c>
      <c r="G5534" s="205" t="s">
        <v>310</v>
      </c>
      <c r="H5534" s="207">
        <v>46174</v>
      </c>
      <c r="I5534" s="207">
        <v>46038</v>
      </c>
      <c r="J5534" s="208" t="s">
        <v>6707</v>
      </c>
      <c r="K5534" s="209"/>
      <c r="L5534" s="210" t="s">
        <v>8668</v>
      </c>
      <c r="M5534" s="211">
        <v>0</v>
      </c>
      <c r="N5534" s="212">
        <v>404574.15</v>
      </c>
      <c r="O5534" s="209" t="s">
        <v>8687</v>
      </c>
      <c r="P5534" s="207">
        <v>46038</v>
      </c>
      <c r="Q5534" s="209" t="s">
        <v>8688</v>
      </c>
      <c r="R5534" s="212">
        <v>404574.15</v>
      </c>
      <c r="S5534" s="210" t="s">
        <v>8629</v>
      </c>
      <c r="T5534" s="210"/>
      <c r="U5534" s="208" t="s">
        <v>10</v>
      </c>
      <c r="V5534" s="208" t="s">
        <v>11</v>
      </c>
      <c r="W5534" s="208" t="s">
        <v>12</v>
      </c>
      <c r="X5534" s="208" t="s">
        <v>13</v>
      </c>
      <c r="Y5534" s="213">
        <v>6200</v>
      </c>
      <c r="Z5534" s="213">
        <v>9851100</v>
      </c>
      <c r="AA5534" s="214">
        <v>5.8418615618491383E-2</v>
      </c>
      <c r="AB5534" s="215" t="s">
        <v>8658</v>
      </c>
      <c r="AC5534" s="216" t="s">
        <v>3186</v>
      </c>
    </row>
    <row r="5535" spans="1:29" x14ac:dyDescent="0.3">
      <c r="A5535" s="203" t="s">
        <v>2806</v>
      </c>
      <c r="B5535" s="204">
        <v>0</v>
      </c>
      <c r="C5535" s="205" t="s">
        <v>310</v>
      </c>
      <c r="D5535" s="205" t="s">
        <v>3</v>
      </c>
      <c r="E5535" s="203" t="s">
        <v>2722</v>
      </c>
      <c r="F5535" s="206" t="s">
        <v>5560</v>
      </c>
      <c r="G5535" s="205" t="s">
        <v>310</v>
      </c>
      <c r="H5535" s="207">
        <v>46174</v>
      </c>
      <c r="I5535" s="207">
        <v>46038</v>
      </c>
      <c r="J5535" s="208" t="s">
        <v>6707</v>
      </c>
      <c r="K5535" s="209"/>
      <c r="L5535" s="210" t="s">
        <v>8668</v>
      </c>
      <c r="M5535" s="211">
        <v>0</v>
      </c>
      <c r="N5535" s="212">
        <v>257402.43</v>
      </c>
      <c r="O5535" s="209" t="s">
        <v>8689</v>
      </c>
      <c r="P5535" s="207">
        <v>46038</v>
      </c>
      <c r="Q5535" s="209" t="s">
        <v>8690</v>
      </c>
      <c r="R5535" s="212">
        <v>257402.43</v>
      </c>
      <c r="S5535" s="210" t="s">
        <v>8629</v>
      </c>
      <c r="T5535" s="210"/>
      <c r="U5535" s="208" t="s">
        <v>10</v>
      </c>
      <c r="V5535" s="208" t="s">
        <v>11</v>
      </c>
      <c r="W5535" s="208" t="s">
        <v>12</v>
      </c>
      <c r="X5535" s="208" t="s">
        <v>13</v>
      </c>
      <c r="Y5535" s="213">
        <v>6200</v>
      </c>
      <c r="Z5535" s="213">
        <v>9851100</v>
      </c>
      <c r="AA5535" s="214">
        <v>3.7167707371901129E-2</v>
      </c>
      <c r="AB5535" s="215" t="s">
        <v>8658</v>
      </c>
      <c r="AC5535" s="216" t="s">
        <v>3186</v>
      </c>
    </row>
    <row r="5536" spans="1:29" x14ac:dyDescent="0.3">
      <c r="A5536" s="203" t="s">
        <v>2806</v>
      </c>
      <c r="B5536" s="204">
        <v>0</v>
      </c>
      <c r="C5536" s="205" t="s">
        <v>310</v>
      </c>
      <c r="D5536" s="205" t="s">
        <v>3</v>
      </c>
      <c r="E5536" s="203" t="s">
        <v>2722</v>
      </c>
      <c r="F5536" s="206" t="s">
        <v>5560</v>
      </c>
      <c r="G5536" s="205" t="s">
        <v>310</v>
      </c>
      <c r="H5536" s="207">
        <v>46174</v>
      </c>
      <c r="I5536" s="207">
        <v>46062</v>
      </c>
      <c r="J5536" s="208" t="s">
        <v>6707</v>
      </c>
      <c r="K5536" s="209"/>
      <c r="L5536" s="210" t="s">
        <v>8668</v>
      </c>
      <c r="M5536" s="211">
        <v>0</v>
      </c>
      <c r="N5536" s="212">
        <v>353866.32</v>
      </c>
      <c r="O5536" s="209" t="s">
        <v>8691</v>
      </c>
      <c r="P5536" s="207">
        <v>46062</v>
      </c>
      <c r="Q5536" s="209" t="s">
        <v>8692</v>
      </c>
      <c r="R5536" s="212">
        <v>353866.32</v>
      </c>
      <c r="S5536" s="210" t="s">
        <v>8629</v>
      </c>
      <c r="T5536" s="210"/>
      <c r="U5536" s="208" t="s">
        <v>10</v>
      </c>
      <c r="V5536" s="208" t="s">
        <v>11</v>
      </c>
      <c r="W5536" s="208" t="s">
        <v>12</v>
      </c>
      <c r="X5536" s="208" t="s">
        <v>13</v>
      </c>
      <c r="Y5536" s="213">
        <v>6200</v>
      </c>
      <c r="Z5536" s="213">
        <v>9851100</v>
      </c>
      <c r="AA5536" s="214">
        <v>5.1096642057852852E-2</v>
      </c>
      <c r="AB5536" s="215" t="s">
        <v>8658</v>
      </c>
      <c r="AC5536" s="216" t="s">
        <v>3186</v>
      </c>
    </row>
    <row r="5537" spans="1:29" x14ac:dyDescent="0.3">
      <c r="A5537" s="203" t="s">
        <v>2806</v>
      </c>
      <c r="B5537" s="204">
        <v>0</v>
      </c>
      <c r="C5537" s="205" t="s">
        <v>310</v>
      </c>
      <c r="D5537" s="205" t="s">
        <v>3</v>
      </c>
      <c r="E5537" s="203" t="s">
        <v>2722</v>
      </c>
      <c r="F5537" s="206" t="s">
        <v>5560</v>
      </c>
      <c r="G5537" s="205" t="s">
        <v>310</v>
      </c>
      <c r="H5537" s="207">
        <v>46174</v>
      </c>
      <c r="I5537" s="207">
        <v>46143</v>
      </c>
      <c r="J5537" s="208" t="s">
        <v>6707</v>
      </c>
      <c r="K5537" s="209"/>
      <c r="L5537" s="210" t="s">
        <v>8668</v>
      </c>
      <c r="M5537" s="211">
        <v>0</v>
      </c>
      <c r="N5537" s="212">
        <v>214198.8</v>
      </c>
      <c r="O5537" s="209" t="s">
        <v>8693</v>
      </c>
      <c r="P5537" s="207">
        <v>46143</v>
      </c>
      <c r="Q5537" s="209" t="s">
        <v>8694</v>
      </c>
      <c r="R5537" s="212">
        <v>214198.8</v>
      </c>
      <c r="S5537" s="210" t="s">
        <v>8629</v>
      </c>
      <c r="T5537" s="210"/>
      <c r="U5537" s="208" t="s">
        <v>10</v>
      </c>
      <c r="V5537" s="208" t="s">
        <v>11</v>
      </c>
      <c r="W5537" s="208" t="s">
        <v>12</v>
      </c>
      <c r="X5537" s="208" t="s">
        <v>13</v>
      </c>
      <c r="Y5537" s="213">
        <v>6200</v>
      </c>
      <c r="Z5537" s="213">
        <v>9851100</v>
      </c>
      <c r="AA5537" s="214">
        <v>3.0929305204354038E-2</v>
      </c>
      <c r="AB5537" s="215" t="s">
        <v>8658</v>
      </c>
      <c r="AC5537" s="216" t="s">
        <v>3186</v>
      </c>
    </row>
    <row r="5538" spans="1:29" x14ac:dyDescent="0.3">
      <c r="A5538" s="203" t="s">
        <v>2806</v>
      </c>
      <c r="B5538" s="204">
        <v>0</v>
      </c>
      <c r="C5538" s="205" t="s">
        <v>310</v>
      </c>
      <c r="D5538" s="205" t="s">
        <v>3</v>
      </c>
      <c r="E5538" s="203" t="s">
        <v>2722</v>
      </c>
      <c r="F5538" s="206" t="s">
        <v>5560</v>
      </c>
      <c r="G5538" s="205" t="s">
        <v>310</v>
      </c>
      <c r="H5538" s="207">
        <v>46174</v>
      </c>
      <c r="I5538" s="207">
        <v>46118</v>
      </c>
      <c r="J5538" s="208" t="s">
        <v>6707</v>
      </c>
      <c r="K5538" s="209"/>
      <c r="L5538" s="210" t="s">
        <v>8668</v>
      </c>
      <c r="M5538" s="211">
        <v>0</v>
      </c>
      <c r="N5538" s="212">
        <v>50616.02</v>
      </c>
      <c r="O5538" s="209" t="s">
        <v>8695</v>
      </c>
      <c r="P5538" s="207">
        <v>46118</v>
      </c>
      <c r="Q5538" s="209" t="s">
        <v>8696</v>
      </c>
      <c r="R5538" s="212">
        <v>50616.02</v>
      </c>
      <c r="S5538" s="210" t="s">
        <v>8629</v>
      </c>
      <c r="T5538" s="210"/>
      <c r="U5538" s="208" t="s">
        <v>10</v>
      </c>
      <c r="V5538" s="208" t="s">
        <v>11</v>
      </c>
      <c r="W5538" s="208" t="s">
        <v>12</v>
      </c>
      <c r="X5538" s="208" t="s">
        <v>13</v>
      </c>
      <c r="Y5538" s="213">
        <v>6200</v>
      </c>
      <c r="Z5538" s="213">
        <v>9851100</v>
      </c>
      <c r="AA5538" s="214">
        <v>7.3087166259086797E-3</v>
      </c>
      <c r="AB5538" s="215" t="s">
        <v>8658</v>
      </c>
      <c r="AC5538" s="216" t="s">
        <v>3186</v>
      </c>
    </row>
    <row r="5539" spans="1:29" x14ac:dyDescent="0.3">
      <c r="A5539" s="203" t="s">
        <v>2806</v>
      </c>
      <c r="B5539" s="204">
        <v>0</v>
      </c>
      <c r="C5539" s="205" t="s">
        <v>310</v>
      </c>
      <c r="D5539" s="205" t="s">
        <v>3</v>
      </c>
      <c r="E5539" s="203" t="s">
        <v>2722</v>
      </c>
      <c r="F5539" s="206" t="s">
        <v>5560</v>
      </c>
      <c r="G5539" s="205" t="s">
        <v>310</v>
      </c>
      <c r="H5539" s="207">
        <v>46174</v>
      </c>
      <c r="I5539" s="207">
        <v>46118</v>
      </c>
      <c r="J5539" s="208" t="s">
        <v>6707</v>
      </c>
      <c r="K5539" s="209"/>
      <c r="L5539" s="210" t="s">
        <v>8668</v>
      </c>
      <c r="M5539" s="211">
        <v>0</v>
      </c>
      <c r="N5539" s="212">
        <v>13277.23</v>
      </c>
      <c r="O5539" s="209" t="s">
        <v>8697</v>
      </c>
      <c r="P5539" s="207">
        <v>46118</v>
      </c>
      <c r="Q5539" s="209" t="s">
        <v>8698</v>
      </c>
      <c r="R5539" s="212">
        <v>13277.23</v>
      </c>
      <c r="S5539" s="210" t="s">
        <v>8629</v>
      </c>
      <c r="T5539" s="210"/>
      <c r="U5539" s="208" t="s">
        <v>10</v>
      </c>
      <c r="V5539" s="208" t="s">
        <v>11</v>
      </c>
      <c r="W5539" s="208" t="s">
        <v>12</v>
      </c>
      <c r="X5539" s="208" t="s">
        <v>13</v>
      </c>
      <c r="Y5539" s="213">
        <v>6200</v>
      </c>
      <c r="Z5539" s="213">
        <v>9851100</v>
      </c>
      <c r="AA5539" s="214">
        <v>1.9171699325038496E-3</v>
      </c>
      <c r="AB5539" s="215" t="s">
        <v>8658</v>
      </c>
      <c r="AC5539" s="216" t="s">
        <v>3186</v>
      </c>
    </row>
    <row r="5540" spans="1:29" x14ac:dyDescent="0.3">
      <c r="A5540" s="203" t="s">
        <v>2806</v>
      </c>
      <c r="B5540" s="204">
        <v>0</v>
      </c>
      <c r="C5540" s="205" t="s">
        <v>310</v>
      </c>
      <c r="D5540" s="205" t="s">
        <v>3</v>
      </c>
      <c r="E5540" s="203" t="s">
        <v>2722</v>
      </c>
      <c r="F5540" s="206" t="s">
        <v>5560</v>
      </c>
      <c r="G5540" s="205" t="s">
        <v>310</v>
      </c>
      <c r="H5540" s="207">
        <v>46174</v>
      </c>
      <c r="I5540" s="207">
        <v>46146</v>
      </c>
      <c r="J5540" s="208" t="s">
        <v>6707</v>
      </c>
      <c r="K5540" s="209"/>
      <c r="L5540" s="210" t="s">
        <v>8668</v>
      </c>
      <c r="M5540" s="211">
        <v>0</v>
      </c>
      <c r="N5540" s="212">
        <v>403696.47</v>
      </c>
      <c r="O5540" s="209" t="s">
        <v>8699</v>
      </c>
      <c r="P5540" s="207">
        <v>46146</v>
      </c>
      <c r="Q5540" s="209" t="s">
        <v>8700</v>
      </c>
      <c r="R5540" s="212">
        <v>403696.47</v>
      </c>
      <c r="S5540" s="210" t="s">
        <v>8629</v>
      </c>
      <c r="T5540" s="210"/>
      <c r="U5540" s="208" t="s">
        <v>10</v>
      </c>
      <c r="V5540" s="208" t="s">
        <v>11</v>
      </c>
      <c r="W5540" s="208" t="s">
        <v>12</v>
      </c>
      <c r="X5540" s="208" t="s">
        <v>13</v>
      </c>
      <c r="Y5540" s="213">
        <v>6200</v>
      </c>
      <c r="Z5540" s="213">
        <v>9851100</v>
      </c>
      <c r="AA5540" s="214">
        <v>5.8291882730203685E-2</v>
      </c>
      <c r="AB5540" s="215" t="s">
        <v>8658</v>
      </c>
      <c r="AC5540" s="216" t="s">
        <v>3186</v>
      </c>
    </row>
    <row r="5541" spans="1:29" x14ac:dyDescent="0.3">
      <c r="A5541" s="203" t="s">
        <v>2806</v>
      </c>
      <c r="B5541" s="204">
        <v>0</v>
      </c>
      <c r="C5541" s="205" t="s">
        <v>310</v>
      </c>
      <c r="D5541" s="205" t="s">
        <v>3</v>
      </c>
      <c r="E5541" s="203" t="s">
        <v>2722</v>
      </c>
      <c r="F5541" s="206" t="s">
        <v>5560</v>
      </c>
      <c r="G5541" s="205" t="s">
        <v>310</v>
      </c>
      <c r="H5541" s="207">
        <v>46174</v>
      </c>
      <c r="I5541" s="207">
        <v>46150</v>
      </c>
      <c r="J5541" s="208" t="s">
        <v>6707</v>
      </c>
      <c r="K5541" s="209"/>
      <c r="L5541" s="210" t="s">
        <v>8668</v>
      </c>
      <c r="M5541" s="211">
        <v>0</v>
      </c>
      <c r="N5541" s="212">
        <v>353351.41</v>
      </c>
      <c r="O5541" s="209" t="s">
        <v>8701</v>
      </c>
      <c r="P5541" s="207">
        <v>46150</v>
      </c>
      <c r="Q5541" s="209" t="s">
        <v>8702</v>
      </c>
      <c r="R5541" s="212">
        <v>353351.41</v>
      </c>
      <c r="S5541" s="210" t="s">
        <v>8629</v>
      </c>
      <c r="T5541" s="210"/>
      <c r="U5541" s="208" t="s">
        <v>10</v>
      </c>
      <c r="V5541" s="208" t="s">
        <v>11</v>
      </c>
      <c r="W5541" s="208" t="s">
        <v>12</v>
      </c>
      <c r="X5541" s="208" t="s">
        <v>13</v>
      </c>
      <c r="Y5541" s="213">
        <v>6200</v>
      </c>
      <c r="Z5541" s="213">
        <v>9851100</v>
      </c>
      <c r="AA5541" s="214">
        <v>5.1022291461384643E-2</v>
      </c>
      <c r="AB5541" s="215" t="s">
        <v>8658</v>
      </c>
      <c r="AC5541" s="216" t="s">
        <v>3186</v>
      </c>
    </row>
    <row r="5542" spans="1:29" x14ac:dyDescent="0.3">
      <c r="A5542" s="203" t="s">
        <v>2897</v>
      </c>
      <c r="B5542" s="204">
        <v>5</v>
      </c>
      <c r="C5542" s="205" t="s">
        <v>310</v>
      </c>
      <c r="D5542" s="205" t="s">
        <v>317</v>
      </c>
      <c r="E5542" s="203" t="s">
        <v>2722</v>
      </c>
      <c r="F5542" s="206" t="s">
        <v>8245</v>
      </c>
      <c r="G5542" s="205" t="s">
        <v>310</v>
      </c>
      <c r="H5542" s="207">
        <v>46174</v>
      </c>
      <c r="I5542" s="207">
        <v>46155</v>
      </c>
      <c r="J5542" s="208" t="s">
        <v>6707</v>
      </c>
      <c r="K5542" s="209"/>
      <c r="L5542" s="210" t="s">
        <v>8703</v>
      </c>
      <c r="M5542" s="211">
        <v>0</v>
      </c>
      <c r="N5542" s="212">
        <v>5555</v>
      </c>
      <c r="O5542" s="209" t="s">
        <v>8704</v>
      </c>
      <c r="P5542" s="207">
        <v>46155</v>
      </c>
      <c r="Q5542" s="209" t="s">
        <v>8705</v>
      </c>
      <c r="R5542" s="212">
        <v>5555</v>
      </c>
      <c r="S5542" s="210" t="s">
        <v>8629</v>
      </c>
      <c r="T5542" s="210"/>
      <c r="U5542" s="208" t="s">
        <v>10</v>
      </c>
      <c r="V5542" s="208" t="s">
        <v>11</v>
      </c>
      <c r="W5542" s="208" t="s">
        <v>12</v>
      </c>
      <c r="X5542" s="208" t="s">
        <v>13</v>
      </c>
      <c r="Y5542" s="213">
        <v>6200</v>
      </c>
      <c r="Z5542" s="213">
        <v>9421101</v>
      </c>
      <c r="AA5542" s="214">
        <v>1</v>
      </c>
      <c r="AB5542" s="215" t="s">
        <v>8706</v>
      </c>
      <c r="AC5542" s="216" t="s">
        <v>3322</v>
      </c>
    </row>
    <row r="5543" spans="1:29" x14ac:dyDescent="0.3">
      <c r="A5543" s="203" t="s">
        <v>2897</v>
      </c>
      <c r="B5543" s="204">
        <v>5</v>
      </c>
      <c r="C5543" s="205" t="s">
        <v>310</v>
      </c>
      <c r="D5543" s="205" t="s">
        <v>317</v>
      </c>
      <c r="E5543" s="203" t="s">
        <v>2722</v>
      </c>
      <c r="F5543" s="206" t="s">
        <v>641</v>
      </c>
      <c r="G5543" s="205" t="s">
        <v>310</v>
      </c>
      <c r="H5543" s="207">
        <v>46174</v>
      </c>
      <c r="I5543" s="207">
        <v>46177</v>
      </c>
      <c r="J5543" s="208" t="s">
        <v>6707</v>
      </c>
      <c r="K5543" s="209"/>
      <c r="L5543" s="210" t="s">
        <v>8707</v>
      </c>
      <c r="M5543" s="211">
        <v>0</v>
      </c>
      <c r="N5543" s="212">
        <v>52500</v>
      </c>
      <c r="O5543" s="209" t="s">
        <v>8708</v>
      </c>
      <c r="P5543" s="207">
        <v>46177</v>
      </c>
      <c r="Q5543" s="209" t="s">
        <v>8709</v>
      </c>
      <c r="R5543" s="212">
        <v>52500</v>
      </c>
      <c r="S5543" s="210" t="s">
        <v>8629</v>
      </c>
      <c r="T5543" s="210"/>
      <c r="U5543" s="208" t="s">
        <v>10</v>
      </c>
      <c r="V5543" s="208" t="s">
        <v>11</v>
      </c>
      <c r="W5543" s="208" t="s">
        <v>12</v>
      </c>
      <c r="X5543" s="208" t="s">
        <v>13</v>
      </c>
      <c r="Y5543" s="213">
        <v>6200</v>
      </c>
      <c r="Z5543" s="213">
        <v>9421101</v>
      </c>
      <c r="AA5543" s="214">
        <v>1</v>
      </c>
      <c r="AB5543" s="215" t="s">
        <v>8706</v>
      </c>
      <c r="AC5543" s="216" t="s">
        <v>3322</v>
      </c>
    </row>
    <row r="5544" spans="1:29" x14ac:dyDescent="0.3">
      <c r="A5544" s="203" t="s">
        <v>2897</v>
      </c>
      <c r="B5544" s="204">
        <v>5</v>
      </c>
      <c r="C5544" s="205" t="s">
        <v>310</v>
      </c>
      <c r="D5544" s="205" t="s">
        <v>317</v>
      </c>
      <c r="E5544" s="203" t="s">
        <v>2722</v>
      </c>
      <c r="F5544" s="206" t="s">
        <v>8710</v>
      </c>
      <c r="G5544" s="205" t="s">
        <v>310</v>
      </c>
      <c r="H5544" s="207">
        <v>46174</v>
      </c>
      <c r="I5544" s="207">
        <v>46139</v>
      </c>
      <c r="J5544" s="208" t="s">
        <v>6707</v>
      </c>
      <c r="K5544" s="209"/>
      <c r="L5544" s="210" t="s">
        <v>8572</v>
      </c>
      <c r="M5544" s="211">
        <v>0</v>
      </c>
      <c r="N5544" s="212">
        <v>13500</v>
      </c>
      <c r="O5544" s="209" t="s">
        <v>8711</v>
      </c>
      <c r="P5544" s="207">
        <v>46139</v>
      </c>
      <c r="Q5544" s="209" t="s">
        <v>8712</v>
      </c>
      <c r="R5544" s="212">
        <v>13500</v>
      </c>
      <c r="S5544" s="210" t="s">
        <v>8629</v>
      </c>
      <c r="T5544" s="210"/>
      <c r="U5544" s="208" t="s">
        <v>10</v>
      </c>
      <c r="V5544" s="208" t="s">
        <v>11</v>
      </c>
      <c r="W5544" s="208" t="s">
        <v>12</v>
      </c>
      <c r="X5544" s="208" t="s">
        <v>13</v>
      </c>
      <c r="Y5544" s="213">
        <v>6200</v>
      </c>
      <c r="Z5544" s="213">
        <v>9421101</v>
      </c>
      <c r="AA5544" s="214">
        <v>1</v>
      </c>
      <c r="AB5544" s="215" t="s">
        <v>8706</v>
      </c>
      <c r="AC5544" s="216" t="s">
        <v>3322</v>
      </c>
    </row>
    <row r="5545" spans="1:29" x14ac:dyDescent="0.3">
      <c r="A5545" s="203" t="s">
        <v>2897</v>
      </c>
      <c r="B5545" s="204">
        <v>5</v>
      </c>
      <c r="C5545" s="205" t="s">
        <v>310</v>
      </c>
      <c r="D5545" s="205" t="s">
        <v>317</v>
      </c>
      <c r="E5545" s="203" t="s">
        <v>2722</v>
      </c>
      <c r="F5545" s="206" t="s">
        <v>383</v>
      </c>
      <c r="G5545" s="205" t="s">
        <v>310</v>
      </c>
      <c r="H5545" s="207">
        <v>46174</v>
      </c>
      <c r="I5545" s="207">
        <v>46073</v>
      </c>
      <c r="J5545" s="208" t="s">
        <v>6707</v>
      </c>
      <c r="K5545" s="209"/>
      <c r="L5545" s="210" t="s">
        <v>8713</v>
      </c>
      <c r="M5545" s="211">
        <v>0</v>
      </c>
      <c r="N5545" s="212">
        <v>3444</v>
      </c>
      <c r="O5545" s="209" t="s">
        <v>8714</v>
      </c>
      <c r="P5545" s="207">
        <v>46073</v>
      </c>
      <c r="Q5545" s="209" t="s">
        <v>8715</v>
      </c>
      <c r="R5545" s="212">
        <v>3444</v>
      </c>
      <c r="S5545" s="210" t="s">
        <v>8629</v>
      </c>
      <c r="T5545" s="210"/>
      <c r="U5545" s="208" t="s">
        <v>10</v>
      </c>
      <c r="V5545" s="208" t="s">
        <v>11</v>
      </c>
      <c r="W5545" s="208" t="s">
        <v>12</v>
      </c>
      <c r="X5545" s="208" t="s">
        <v>13</v>
      </c>
      <c r="Y5545" s="213">
        <v>6200</v>
      </c>
      <c r="Z5545" s="213">
        <v>9421101</v>
      </c>
      <c r="AA5545" s="214">
        <v>0.63636363636363635</v>
      </c>
      <c r="AB5545" s="215" t="s">
        <v>8706</v>
      </c>
      <c r="AC5545" s="216" t="s">
        <v>3322</v>
      </c>
    </row>
    <row r="5546" spans="1:29" x14ac:dyDescent="0.3">
      <c r="A5546" s="203" t="s">
        <v>2897</v>
      </c>
      <c r="B5546" s="204">
        <v>5</v>
      </c>
      <c r="C5546" s="205" t="s">
        <v>310</v>
      </c>
      <c r="D5546" s="205" t="s">
        <v>317</v>
      </c>
      <c r="E5546" s="203" t="s">
        <v>2722</v>
      </c>
      <c r="F5546" s="206" t="s">
        <v>383</v>
      </c>
      <c r="G5546" s="205" t="s">
        <v>310</v>
      </c>
      <c r="H5546" s="207">
        <v>46174</v>
      </c>
      <c r="I5546" s="207">
        <v>46073</v>
      </c>
      <c r="J5546" s="208" t="s">
        <v>6707</v>
      </c>
      <c r="K5546" s="209"/>
      <c r="L5546" s="210" t="s">
        <v>8713</v>
      </c>
      <c r="M5546" s="211">
        <v>0</v>
      </c>
      <c r="N5546" s="212">
        <v>123</v>
      </c>
      <c r="O5546" s="209" t="s">
        <v>8716</v>
      </c>
      <c r="P5546" s="207">
        <v>46073</v>
      </c>
      <c r="Q5546" s="209" t="s">
        <v>8715</v>
      </c>
      <c r="R5546" s="212">
        <v>123</v>
      </c>
      <c r="S5546" s="210" t="s">
        <v>8629</v>
      </c>
      <c r="T5546" s="210"/>
      <c r="U5546" s="208" t="s">
        <v>10</v>
      </c>
      <c r="V5546" s="208" t="s">
        <v>11</v>
      </c>
      <c r="W5546" s="208" t="s">
        <v>12</v>
      </c>
      <c r="X5546" s="208" t="s">
        <v>13</v>
      </c>
      <c r="Y5546" s="213">
        <v>6200</v>
      </c>
      <c r="Z5546" s="213">
        <v>9421101</v>
      </c>
      <c r="AA5546" s="214">
        <v>2.2727272727272728E-2</v>
      </c>
      <c r="AB5546" s="215" t="s">
        <v>8706</v>
      </c>
      <c r="AC5546" s="216" t="s">
        <v>3322</v>
      </c>
    </row>
    <row r="5547" spans="1:29" x14ac:dyDescent="0.3">
      <c r="A5547" s="203" t="s">
        <v>2897</v>
      </c>
      <c r="B5547" s="204">
        <v>5</v>
      </c>
      <c r="C5547" s="205" t="s">
        <v>310</v>
      </c>
      <c r="D5547" s="205" t="s">
        <v>317</v>
      </c>
      <c r="E5547" s="203" t="s">
        <v>2722</v>
      </c>
      <c r="F5547" s="206" t="s">
        <v>383</v>
      </c>
      <c r="G5547" s="205" t="s">
        <v>310</v>
      </c>
      <c r="H5547" s="207">
        <v>46174</v>
      </c>
      <c r="I5547" s="207">
        <v>46073</v>
      </c>
      <c r="J5547" s="208" t="s">
        <v>6707</v>
      </c>
      <c r="K5547" s="209"/>
      <c r="L5547" s="210" t="s">
        <v>8713</v>
      </c>
      <c r="M5547" s="211">
        <v>0</v>
      </c>
      <c r="N5547" s="212">
        <v>123</v>
      </c>
      <c r="O5547" s="209" t="s">
        <v>8717</v>
      </c>
      <c r="P5547" s="207">
        <v>46073</v>
      </c>
      <c r="Q5547" s="209" t="s">
        <v>8715</v>
      </c>
      <c r="R5547" s="212">
        <v>123</v>
      </c>
      <c r="S5547" s="210" t="s">
        <v>8629</v>
      </c>
      <c r="T5547" s="210"/>
      <c r="U5547" s="208" t="s">
        <v>10</v>
      </c>
      <c r="V5547" s="208" t="s">
        <v>11</v>
      </c>
      <c r="W5547" s="208" t="s">
        <v>12</v>
      </c>
      <c r="X5547" s="208" t="s">
        <v>13</v>
      </c>
      <c r="Y5547" s="213">
        <v>6200</v>
      </c>
      <c r="Z5547" s="213">
        <v>9421101</v>
      </c>
      <c r="AA5547" s="214">
        <v>2.2727272727272728E-2</v>
      </c>
      <c r="AB5547" s="215" t="s">
        <v>8706</v>
      </c>
      <c r="AC5547" s="216" t="s">
        <v>3322</v>
      </c>
    </row>
    <row r="5548" spans="1:29" x14ac:dyDescent="0.3">
      <c r="A5548" s="203" t="s">
        <v>2897</v>
      </c>
      <c r="B5548" s="204">
        <v>5</v>
      </c>
      <c r="C5548" s="205" t="s">
        <v>310</v>
      </c>
      <c r="D5548" s="205" t="s">
        <v>317</v>
      </c>
      <c r="E5548" s="203" t="s">
        <v>2722</v>
      </c>
      <c r="F5548" s="206" t="s">
        <v>383</v>
      </c>
      <c r="G5548" s="205" t="s">
        <v>310</v>
      </c>
      <c r="H5548" s="207">
        <v>46174</v>
      </c>
      <c r="I5548" s="207">
        <v>46073</v>
      </c>
      <c r="J5548" s="208" t="s">
        <v>6707</v>
      </c>
      <c r="K5548" s="209"/>
      <c r="L5548" s="210" t="s">
        <v>8713</v>
      </c>
      <c r="M5548" s="211">
        <v>0</v>
      </c>
      <c r="N5548" s="212">
        <v>123</v>
      </c>
      <c r="O5548" s="209" t="s">
        <v>8718</v>
      </c>
      <c r="P5548" s="207">
        <v>46073</v>
      </c>
      <c r="Q5548" s="209" t="s">
        <v>8715</v>
      </c>
      <c r="R5548" s="212">
        <v>123</v>
      </c>
      <c r="S5548" s="210" t="s">
        <v>8629</v>
      </c>
      <c r="T5548" s="210"/>
      <c r="U5548" s="208" t="s">
        <v>10</v>
      </c>
      <c r="V5548" s="208" t="s">
        <v>11</v>
      </c>
      <c r="W5548" s="208" t="s">
        <v>12</v>
      </c>
      <c r="X5548" s="208" t="s">
        <v>13</v>
      </c>
      <c r="Y5548" s="213">
        <v>6200</v>
      </c>
      <c r="Z5548" s="213">
        <v>9421101</v>
      </c>
      <c r="AA5548" s="214">
        <v>2.2727272727272728E-2</v>
      </c>
      <c r="AB5548" s="215" t="s">
        <v>8706</v>
      </c>
      <c r="AC5548" s="216" t="s">
        <v>3322</v>
      </c>
    </row>
    <row r="5549" spans="1:29" x14ac:dyDescent="0.3">
      <c r="A5549" s="203" t="s">
        <v>2897</v>
      </c>
      <c r="B5549" s="204">
        <v>5</v>
      </c>
      <c r="C5549" s="205" t="s">
        <v>310</v>
      </c>
      <c r="D5549" s="205" t="s">
        <v>317</v>
      </c>
      <c r="E5549" s="203" t="s">
        <v>2722</v>
      </c>
      <c r="F5549" s="206" t="s">
        <v>383</v>
      </c>
      <c r="G5549" s="205" t="s">
        <v>310</v>
      </c>
      <c r="H5549" s="207">
        <v>46174</v>
      </c>
      <c r="I5549" s="207">
        <v>46073</v>
      </c>
      <c r="J5549" s="208" t="s">
        <v>6707</v>
      </c>
      <c r="K5549" s="209"/>
      <c r="L5549" s="210" t="s">
        <v>8713</v>
      </c>
      <c r="M5549" s="211">
        <v>0</v>
      </c>
      <c r="N5549" s="212">
        <v>123</v>
      </c>
      <c r="O5549" s="209" t="s">
        <v>8719</v>
      </c>
      <c r="P5549" s="207">
        <v>46073</v>
      </c>
      <c r="Q5549" s="209" t="s">
        <v>8715</v>
      </c>
      <c r="R5549" s="212">
        <v>123</v>
      </c>
      <c r="S5549" s="210" t="s">
        <v>8629</v>
      </c>
      <c r="T5549" s="210"/>
      <c r="U5549" s="208" t="s">
        <v>10</v>
      </c>
      <c r="V5549" s="208" t="s">
        <v>11</v>
      </c>
      <c r="W5549" s="208" t="s">
        <v>12</v>
      </c>
      <c r="X5549" s="208" t="s">
        <v>13</v>
      </c>
      <c r="Y5549" s="213">
        <v>6200</v>
      </c>
      <c r="Z5549" s="213">
        <v>9421101</v>
      </c>
      <c r="AA5549" s="214">
        <v>2.2727272727272728E-2</v>
      </c>
      <c r="AB5549" s="215" t="s">
        <v>8706</v>
      </c>
      <c r="AC5549" s="216" t="s">
        <v>3322</v>
      </c>
    </row>
    <row r="5550" spans="1:29" x14ac:dyDescent="0.3">
      <c r="A5550" s="203" t="s">
        <v>2897</v>
      </c>
      <c r="B5550" s="204">
        <v>5</v>
      </c>
      <c r="C5550" s="205" t="s">
        <v>310</v>
      </c>
      <c r="D5550" s="205" t="s">
        <v>317</v>
      </c>
      <c r="E5550" s="203" t="s">
        <v>2722</v>
      </c>
      <c r="F5550" s="206" t="s">
        <v>383</v>
      </c>
      <c r="G5550" s="205" t="s">
        <v>310</v>
      </c>
      <c r="H5550" s="207">
        <v>46174</v>
      </c>
      <c r="I5550" s="207">
        <v>46073</v>
      </c>
      <c r="J5550" s="208" t="s">
        <v>6707</v>
      </c>
      <c r="K5550" s="209"/>
      <c r="L5550" s="210" t="s">
        <v>8713</v>
      </c>
      <c r="M5550" s="211">
        <v>0</v>
      </c>
      <c r="N5550" s="212">
        <v>492</v>
      </c>
      <c r="O5550" s="209" t="s">
        <v>8720</v>
      </c>
      <c r="P5550" s="207">
        <v>46073</v>
      </c>
      <c r="Q5550" s="209" t="s">
        <v>8715</v>
      </c>
      <c r="R5550" s="212">
        <v>492</v>
      </c>
      <c r="S5550" s="210" t="s">
        <v>8629</v>
      </c>
      <c r="T5550" s="210"/>
      <c r="U5550" s="208" t="s">
        <v>10</v>
      </c>
      <c r="V5550" s="208" t="s">
        <v>11</v>
      </c>
      <c r="W5550" s="208" t="s">
        <v>12</v>
      </c>
      <c r="X5550" s="208" t="s">
        <v>13</v>
      </c>
      <c r="Y5550" s="213">
        <v>6200</v>
      </c>
      <c r="Z5550" s="213">
        <v>9421101</v>
      </c>
      <c r="AA5550" s="214">
        <v>9.0909090909090912E-2</v>
      </c>
      <c r="AB5550" s="215" t="s">
        <v>8706</v>
      </c>
      <c r="AC5550" s="216" t="s">
        <v>3322</v>
      </c>
    </row>
    <row r="5551" spans="1:29" x14ac:dyDescent="0.3">
      <c r="A5551" s="203" t="s">
        <v>2897</v>
      </c>
      <c r="B5551" s="204">
        <v>5</v>
      </c>
      <c r="C5551" s="205" t="s">
        <v>310</v>
      </c>
      <c r="D5551" s="205" t="s">
        <v>317</v>
      </c>
      <c r="E5551" s="203" t="s">
        <v>2722</v>
      </c>
      <c r="F5551" s="206" t="s">
        <v>383</v>
      </c>
      <c r="G5551" s="205" t="s">
        <v>310</v>
      </c>
      <c r="H5551" s="207">
        <v>46174</v>
      </c>
      <c r="I5551" s="207">
        <v>46073</v>
      </c>
      <c r="J5551" s="208" t="s">
        <v>6707</v>
      </c>
      <c r="K5551" s="209"/>
      <c r="L5551" s="210" t="s">
        <v>8713</v>
      </c>
      <c r="M5551" s="211">
        <v>0</v>
      </c>
      <c r="N5551" s="212">
        <v>123</v>
      </c>
      <c r="O5551" s="209" t="s">
        <v>8721</v>
      </c>
      <c r="P5551" s="207">
        <v>46073</v>
      </c>
      <c r="Q5551" s="209" t="s">
        <v>8715</v>
      </c>
      <c r="R5551" s="212">
        <v>123</v>
      </c>
      <c r="S5551" s="210" t="s">
        <v>8629</v>
      </c>
      <c r="T5551" s="210"/>
      <c r="U5551" s="208" t="s">
        <v>10</v>
      </c>
      <c r="V5551" s="208" t="s">
        <v>11</v>
      </c>
      <c r="W5551" s="208" t="s">
        <v>12</v>
      </c>
      <c r="X5551" s="208" t="s">
        <v>13</v>
      </c>
      <c r="Y5551" s="213">
        <v>6200</v>
      </c>
      <c r="Z5551" s="213">
        <v>9421101</v>
      </c>
      <c r="AA5551" s="214">
        <v>2.2727272727272728E-2</v>
      </c>
      <c r="AB5551" s="215" t="s">
        <v>8706</v>
      </c>
      <c r="AC5551" s="216" t="s">
        <v>3322</v>
      </c>
    </row>
    <row r="5552" spans="1:29" x14ac:dyDescent="0.3">
      <c r="A5552" s="203" t="s">
        <v>2897</v>
      </c>
      <c r="B5552" s="204">
        <v>5</v>
      </c>
      <c r="C5552" s="205" t="s">
        <v>310</v>
      </c>
      <c r="D5552" s="205" t="s">
        <v>317</v>
      </c>
      <c r="E5552" s="203" t="s">
        <v>2722</v>
      </c>
      <c r="F5552" s="206" t="s">
        <v>383</v>
      </c>
      <c r="G5552" s="205" t="s">
        <v>310</v>
      </c>
      <c r="H5552" s="207">
        <v>46174</v>
      </c>
      <c r="I5552" s="207">
        <v>46073</v>
      </c>
      <c r="J5552" s="208" t="s">
        <v>6707</v>
      </c>
      <c r="K5552" s="209"/>
      <c r="L5552" s="210" t="s">
        <v>8713</v>
      </c>
      <c r="M5552" s="211">
        <v>0</v>
      </c>
      <c r="N5552" s="212">
        <v>246</v>
      </c>
      <c r="O5552" s="209" t="s">
        <v>8722</v>
      </c>
      <c r="P5552" s="207">
        <v>46073</v>
      </c>
      <c r="Q5552" s="209" t="s">
        <v>8715</v>
      </c>
      <c r="R5552" s="212">
        <v>246</v>
      </c>
      <c r="S5552" s="210" t="s">
        <v>8629</v>
      </c>
      <c r="T5552" s="210"/>
      <c r="U5552" s="208" t="s">
        <v>10</v>
      </c>
      <c r="V5552" s="208" t="s">
        <v>11</v>
      </c>
      <c r="W5552" s="208" t="s">
        <v>12</v>
      </c>
      <c r="X5552" s="208" t="s">
        <v>13</v>
      </c>
      <c r="Y5552" s="213">
        <v>6200</v>
      </c>
      <c r="Z5552" s="213">
        <v>9421101</v>
      </c>
      <c r="AA5552" s="214">
        <v>4.5454545454545456E-2</v>
      </c>
      <c r="AB5552" s="215" t="s">
        <v>8706</v>
      </c>
      <c r="AC5552" s="216" t="s">
        <v>3322</v>
      </c>
    </row>
    <row r="5553" spans="1:29" x14ac:dyDescent="0.3">
      <c r="A5553" s="203" t="s">
        <v>2897</v>
      </c>
      <c r="B5553" s="204">
        <v>5</v>
      </c>
      <c r="C5553" s="205" t="s">
        <v>310</v>
      </c>
      <c r="D5553" s="205" t="s">
        <v>317</v>
      </c>
      <c r="E5553" s="203" t="s">
        <v>2722</v>
      </c>
      <c r="F5553" s="206" t="s">
        <v>383</v>
      </c>
      <c r="G5553" s="205" t="s">
        <v>310</v>
      </c>
      <c r="H5553" s="207">
        <v>46174</v>
      </c>
      <c r="I5553" s="207">
        <v>46073</v>
      </c>
      <c r="J5553" s="208" t="s">
        <v>6707</v>
      </c>
      <c r="K5553" s="209"/>
      <c r="L5553" s="210" t="s">
        <v>8713</v>
      </c>
      <c r="M5553" s="211">
        <v>0</v>
      </c>
      <c r="N5553" s="212">
        <v>73.8</v>
      </c>
      <c r="O5553" s="209" t="s">
        <v>8723</v>
      </c>
      <c r="P5553" s="207">
        <v>46073</v>
      </c>
      <c r="Q5553" s="209" t="s">
        <v>8715</v>
      </c>
      <c r="R5553" s="212">
        <v>73.8</v>
      </c>
      <c r="S5553" s="210" t="s">
        <v>8629</v>
      </c>
      <c r="T5553" s="210"/>
      <c r="U5553" s="208" t="s">
        <v>10</v>
      </c>
      <c r="V5553" s="208" t="s">
        <v>11</v>
      </c>
      <c r="W5553" s="208" t="s">
        <v>12</v>
      </c>
      <c r="X5553" s="208" t="s">
        <v>13</v>
      </c>
      <c r="Y5553" s="213">
        <v>6200</v>
      </c>
      <c r="Z5553" s="213">
        <v>9421101</v>
      </c>
      <c r="AA5553" s="214">
        <v>1.3636363636363636E-2</v>
      </c>
      <c r="AB5553" s="215" t="s">
        <v>8706</v>
      </c>
      <c r="AC5553" s="216" t="s">
        <v>3322</v>
      </c>
    </row>
    <row r="5554" spans="1:29" x14ac:dyDescent="0.3">
      <c r="A5554" s="203" t="s">
        <v>2897</v>
      </c>
      <c r="B5554" s="204">
        <v>5</v>
      </c>
      <c r="C5554" s="205" t="s">
        <v>310</v>
      </c>
      <c r="D5554" s="205" t="s">
        <v>317</v>
      </c>
      <c r="E5554" s="203" t="s">
        <v>2722</v>
      </c>
      <c r="F5554" s="206" t="s">
        <v>383</v>
      </c>
      <c r="G5554" s="205" t="s">
        <v>310</v>
      </c>
      <c r="H5554" s="207">
        <v>46174</v>
      </c>
      <c r="I5554" s="207">
        <v>46079</v>
      </c>
      <c r="J5554" s="208" t="s">
        <v>6707</v>
      </c>
      <c r="K5554" s="209"/>
      <c r="L5554" s="210" t="s">
        <v>8713</v>
      </c>
      <c r="M5554" s="211">
        <v>0</v>
      </c>
      <c r="N5554" s="212">
        <v>49.2</v>
      </c>
      <c r="O5554" s="209" t="s">
        <v>8724</v>
      </c>
      <c r="P5554" s="207">
        <v>46079</v>
      </c>
      <c r="Q5554" s="209" t="s">
        <v>8725</v>
      </c>
      <c r="R5554" s="212">
        <v>49.2</v>
      </c>
      <c r="S5554" s="210" t="s">
        <v>8629</v>
      </c>
      <c r="T5554" s="210"/>
      <c r="U5554" s="208" t="s">
        <v>10</v>
      </c>
      <c r="V5554" s="208" t="s">
        <v>11</v>
      </c>
      <c r="W5554" s="208" t="s">
        <v>12</v>
      </c>
      <c r="X5554" s="208" t="s">
        <v>13</v>
      </c>
      <c r="Y5554" s="213">
        <v>6200</v>
      </c>
      <c r="Z5554" s="213">
        <v>9421101</v>
      </c>
      <c r="AA5554" s="214">
        <v>9.0909090909090922E-3</v>
      </c>
      <c r="AB5554" s="215" t="s">
        <v>8706</v>
      </c>
      <c r="AC5554" s="216" t="s">
        <v>3322</v>
      </c>
    </row>
    <row r="5555" spans="1:29" x14ac:dyDescent="0.3">
      <c r="A5555" s="203" t="s">
        <v>2897</v>
      </c>
      <c r="B5555" s="204">
        <v>5</v>
      </c>
      <c r="C5555" s="205" t="s">
        <v>310</v>
      </c>
      <c r="D5555" s="205" t="s">
        <v>317</v>
      </c>
      <c r="E5555" s="203" t="s">
        <v>2722</v>
      </c>
      <c r="F5555" s="206" t="s">
        <v>383</v>
      </c>
      <c r="G5555" s="205" t="s">
        <v>310</v>
      </c>
      <c r="H5555" s="207">
        <v>46174</v>
      </c>
      <c r="I5555" s="207">
        <v>46113</v>
      </c>
      <c r="J5555" s="208" t="s">
        <v>6707</v>
      </c>
      <c r="K5555" s="209"/>
      <c r="L5555" s="210" t="s">
        <v>8713</v>
      </c>
      <c r="M5555" s="211">
        <v>0</v>
      </c>
      <c r="N5555" s="212">
        <v>492</v>
      </c>
      <c r="O5555" s="209" t="s">
        <v>8726</v>
      </c>
      <c r="P5555" s="207">
        <v>46113</v>
      </c>
      <c r="Q5555" s="209" t="s">
        <v>8727</v>
      </c>
      <c r="R5555" s="212">
        <v>492</v>
      </c>
      <c r="S5555" s="210" t="s">
        <v>8629</v>
      </c>
      <c r="T5555" s="210"/>
      <c r="U5555" s="208" t="s">
        <v>10</v>
      </c>
      <c r="V5555" s="208" t="s">
        <v>11</v>
      </c>
      <c r="W5555" s="208" t="s">
        <v>12</v>
      </c>
      <c r="X5555" s="208" t="s">
        <v>13</v>
      </c>
      <c r="Y5555" s="213">
        <v>6200</v>
      </c>
      <c r="Z5555" s="213">
        <v>9421101</v>
      </c>
      <c r="AA5555" s="214">
        <v>9.0909090909090912E-2</v>
      </c>
      <c r="AB5555" s="215" t="s">
        <v>8706</v>
      </c>
      <c r="AC5555" s="216" t="s">
        <v>3322</v>
      </c>
    </row>
    <row r="5556" spans="1:29" x14ac:dyDescent="0.3">
      <c r="A5556" s="203" t="s">
        <v>2897</v>
      </c>
      <c r="B5556" s="204">
        <v>5</v>
      </c>
      <c r="C5556" s="205" t="s">
        <v>310</v>
      </c>
      <c r="D5556" s="205" t="s">
        <v>317</v>
      </c>
      <c r="E5556" s="203" t="s">
        <v>2722</v>
      </c>
      <c r="F5556" s="206" t="s">
        <v>383</v>
      </c>
      <c r="G5556" s="205" t="s">
        <v>310</v>
      </c>
      <c r="H5556" s="207">
        <v>46174</v>
      </c>
      <c r="I5556" s="207">
        <v>46073</v>
      </c>
      <c r="J5556" s="208" t="s">
        <v>6707</v>
      </c>
      <c r="K5556" s="209"/>
      <c r="L5556" s="210" t="s">
        <v>8728</v>
      </c>
      <c r="M5556" s="211">
        <v>0</v>
      </c>
      <c r="N5556" s="212">
        <v>540</v>
      </c>
      <c r="O5556" s="209" t="s">
        <v>8729</v>
      </c>
      <c r="P5556" s="207">
        <v>46073</v>
      </c>
      <c r="Q5556" s="209" t="s">
        <v>8715</v>
      </c>
      <c r="R5556" s="212">
        <v>540</v>
      </c>
      <c r="S5556" s="210" t="s">
        <v>8629</v>
      </c>
      <c r="T5556" s="210"/>
      <c r="U5556" s="208" t="s">
        <v>10</v>
      </c>
      <c r="V5556" s="208" t="s">
        <v>11</v>
      </c>
      <c r="W5556" s="208" t="s">
        <v>12</v>
      </c>
      <c r="X5556" s="208" t="s">
        <v>13</v>
      </c>
      <c r="Y5556" s="213">
        <v>6200</v>
      </c>
      <c r="Z5556" s="213">
        <v>9421101</v>
      </c>
      <c r="AA5556" s="214">
        <v>1</v>
      </c>
      <c r="AB5556" s="215" t="s">
        <v>8706</v>
      </c>
      <c r="AC5556" s="216" t="s">
        <v>3322</v>
      </c>
    </row>
    <row r="5557" spans="1:29" x14ac:dyDescent="0.3">
      <c r="A5557" s="203" t="s">
        <v>2910</v>
      </c>
      <c r="B5557" s="204">
        <v>5</v>
      </c>
      <c r="C5557" s="205" t="s">
        <v>310</v>
      </c>
      <c r="D5557" s="205" t="s">
        <v>315</v>
      </c>
      <c r="E5557" s="203" t="s">
        <v>2722</v>
      </c>
      <c r="F5557" s="206" t="s">
        <v>8587</v>
      </c>
      <c r="G5557" s="205" t="s">
        <v>310</v>
      </c>
      <c r="H5557" s="207">
        <v>46174</v>
      </c>
      <c r="I5557" s="207">
        <v>45890</v>
      </c>
      <c r="J5557" s="208" t="s">
        <v>6707</v>
      </c>
      <c r="K5557" s="209"/>
      <c r="L5557" s="210" t="s">
        <v>8588</v>
      </c>
      <c r="M5557" s="211">
        <v>0</v>
      </c>
      <c r="N5557" s="212">
        <v>1179593.8700000001</v>
      </c>
      <c r="O5557" s="209" t="s">
        <v>1500</v>
      </c>
      <c r="P5557" s="207">
        <v>45890</v>
      </c>
      <c r="Q5557" s="209" t="s">
        <v>8730</v>
      </c>
      <c r="R5557" s="212">
        <v>1179593.8700000001</v>
      </c>
      <c r="S5557" s="210" t="s">
        <v>8629</v>
      </c>
      <c r="T5557" s="210"/>
      <c r="U5557" s="208" t="s">
        <v>10</v>
      </c>
      <c r="V5557" s="208" t="s">
        <v>11</v>
      </c>
      <c r="W5557" s="208" t="s">
        <v>12</v>
      </c>
      <c r="X5557" s="208" t="s">
        <v>13</v>
      </c>
      <c r="Y5557" s="213">
        <v>6170</v>
      </c>
      <c r="Z5557" s="213">
        <v>9431101</v>
      </c>
      <c r="AA5557" s="214">
        <v>1</v>
      </c>
      <c r="AB5557" s="215" t="s">
        <v>8731</v>
      </c>
      <c r="AC5557" s="216" t="s">
        <v>3337</v>
      </c>
    </row>
    <row r="5558" spans="1:29" x14ac:dyDescent="0.3">
      <c r="A5558" s="203" t="s">
        <v>2910</v>
      </c>
      <c r="B5558" s="204">
        <v>5</v>
      </c>
      <c r="C5558" s="205" t="s">
        <v>310</v>
      </c>
      <c r="D5558" s="205" t="s">
        <v>315</v>
      </c>
      <c r="E5558" s="203" t="s">
        <v>2722</v>
      </c>
      <c r="F5558" s="206" t="s">
        <v>8587</v>
      </c>
      <c r="G5558" s="205" t="s">
        <v>310</v>
      </c>
      <c r="H5558" s="207">
        <v>46174</v>
      </c>
      <c r="I5558" s="207">
        <v>45929</v>
      </c>
      <c r="J5558" s="208" t="s">
        <v>6707</v>
      </c>
      <c r="K5558" s="209"/>
      <c r="L5558" s="210" t="s">
        <v>8732</v>
      </c>
      <c r="M5558" s="211">
        <v>0</v>
      </c>
      <c r="N5558" s="212">
        <v>892530.95</v>
      </c>
      <c r="O5558" s="209" t="s">
        <v>2064</v>
      </c>
      <c r="P5558" s="207">
        <v>45929</v>
      </c>
      <c r="Q5558" s="209" t="s">
        <v>8733</v>
      </c>
      <c r="R5558" s="212">
        <v>892530.95</v>
      </c>
      <c r="S5558" s="210" t="s">
        <v>8629</v>
      </c>
      <c r="T5558" s="210"/>
      <c r="U5558" s="208" t="s">
        <v>10</v>
      </c>
      <c r="V5558" s="208" t="s">
        <v>11</v>
      </c>
      <c r="W5558" s="208" t="s">
        <v>12</v>
      </c>
      <c r="X5558" s="208" t="s">
        <v>13</v>
      </c>
      <c r="Y5558" s="213">
        <v>6170</v>
      </c>
      <c r="Z5558" s="213">
        <v>9431101</v>
      </c>
      <c r="AA5558" s="214">
        <v>0.93213927213047731</v>
      </c>
      <c r="AB5558" s="215" t="s">
        <v>8731</v>
      </c>
      <c r="AC5558" s="216" t="s">
        <v>3337</v>
      </c>
    </row>
    <row r="5559" spans="1:29" x14ac:dyDescent="0.3">
      <c r="A5559" s="203" t="s">
        <v>2910</v>
      </c>
      <c r="B5559" s="204">
        <v>5</v>
      </c>
      <c r="C5559" s="205" t="s">
        <v>310</v>
      </c>
      <c r="D5559" s="205" t="s">
        <v>315</v>
      </c>
      <c r="E5559" s="203" t="s">
        <v>2722</v>
      </c>
      <c r="F5559" s="206" t="s">
        <v>8587</v>
      </c>
      <c r="G5559" s="205" t="s">
        <v>310</v>
      </c>
      <c r="H5559" s="207">
        <v>46174</v>
      </c>
      <c r="I5559" s="207">
        <v>45931</v>
      </c>
      <c r="J5559" s="208" t="s">
        <v>6707</v>
      </c>
      <c r="K5559" s="209"/>
      <c r="L5559" s="210" t="s">
        <v>8732</v>
      </c>
      <c r="M5559" s="211">
        <v>0</v>
      </c>
      <c r="N5559" s="212">
        <v>64977.2</v>
      </c>
      <c r="O5559" s="209" t="s">
        <v>8734</v>
      </c>
      <c r="P5559" s="207">
        <v>45931</v>
      </c>
      <c r="Q5559" s="209" t="s">
        <v>8735</v>
      </c>
      <c r="R5559" s="212">
        <v>64977.2</v>
      </c>
      <c r="S5559" s="210" t="s">
        <v>8629</v>
      </c>
      <c r="T5559" s="210"/>
      <c r="U5559" s="208" t="s">
        <v>10</v>
      </c>
      <c r="V5559" s="208" t="s">
        <v>11</v>
      </c>
      <c r="W5559" s="208" t="s">
        <v>12</v>
      </c>
      <c r="X5559" s="208" t="s">
        <v>13</v>
      </c>
      <c r="Y5559" s="213">
        <v>6170</v>
      </c>
      <c r="Z5559" s="213">
        <v>9431101</v>
      </c>
      <c r="AA5559" s="214">
        <v>6.7860727869522575E-2</v>
      </c>
      <c r="AB5559" s="215" t="s">
        <v>8731</v>
      </c>
      <c r="AC5559" s="216" t="s">
        <v>3337</v>
      </c>
    </row>
    <row r="5560" spans="1:29" x14ac:dyDescent="0.3">
      <c r="A5560" s="203" t="s">
        <v>2806</v>
      </c>
      <c r="B5560" s="204">
        <v>0</v>
      </c>
      <c r="C5560" s="205" t="s">
        <v>310</v>
      </c>
      <c r="D5560" s="205" t="s">
        <v>3</v>
      </c>
      <c r="E5560" s="203" t="s">
        <v>2722</v>
      </c>
      <c r="F5560" s="206" t="s">
        <v>8736</v>
      </c>
      <c r="G5560" s="205" t="s">
        <v>310</v>
      </c>
      <c r="H5560" s="207">
        <v>46174</v>
      </c>
      <c r="I5560" s="207">
        <v>45936</v>
      </c>
      <c r="J5560" s="208" t="s">
        <v>6707</v>
      </c>
      <c r="K5560" s="209"/>
      <c r="L5560" s="210" t="s">
        <v>8737</v>
      </c>
      <c r="M5560" s="211">
        <v>0</v>
      </c>
      <c r="N5560" s="212">
        <v>58062.720000000001</v>
      </c>
      <c r="O5560" s="209" t="s">
        <v>468</v>
      </c>
      <c r="P5560" s="207">
        <v>45936</v>
      </c>
      <c r="Q5560" s="209" t="s">
        <v>8738</v>
      </c>
      <c r="R5560" s="212">
        <v>58062.720000000001</v>
      </c>
      <c r="S5560" s="210" t="s">
        <v>8629</v>
      </c>
      <c r="T5560" s="210"/>
      <c r="U5560" s="208" t="s">
        <v>10</v>
      </c>
      <c r="V5560" s="208" t="s">
        <v>11</v>
      </c>
      <c r="W5560" s="208" t="s">
        <v>12</v>
      </c>
      <c r="X5560" s="208" t="s">
        <v>13</v>
      </c>
      <c r="Y5560" s="213">
        <v>6200</v>
      </c>
      <c r="Z5560" s="213">
        <v>9851100</v>
      </c>
      <c r="AA5560" s="214">
        <v>0.15366816055151528</v>
      </c>
      <c r="AB5560" s="215" t="s">
        <v>8739</v>
      </c>
      <c r="AC5560" s="216" t="s">
        <v>3186</v>
      </c>
    </row>
    <row r="5561" spans="1:29" x14ac:dyDescent="0.3">
      <c r="A5561" s="203" t="s">
        <v>2806</v>
      </c>
      <c r="B5561" s="204">
        <v>0</v>
      </c>
      <c r="C5561" s="205" t="s">
        <v>310</v>
      </c>
      <c r="D5561" s="205" t="s">
        <v>3</v>
      </c>
      <c r="E5561" s="203" t="s">
        <v>2722</v>
      </c>
      <c r="F5561" s="206" t="s">
        <v>8736</v>
      </c>
      <c r="G5561" s="205" t="s">
        <v>310</v>
      </c>
      <c r="H5561" s="207">
        <v>46174</v>
      </c>
      <c r="I5561" s="207">
        <v>45936</v>
      </c>
      <c r="J5561" s="208" t="s">
        <v>6707</v>
      </c>
      <c r="K5561" s="209"/>
      <c r="L5561" s="210" t="s">
        <v>8737</v>
      </c>
      <c r="M5561" s="211">
        <v>0</v>
      </c>
      <c r="N5561" s="212">
        <v>105239.67</v>
      </c>
      <c r="O5561" s="209" t="s">
        <v>696</v>
      </c>
      <c r="P5561" s="207">
        <v>45936</v>
      </c>
      <c r="Q5561" s="209" t="s">
        <v>8738</v>
      </c>
      <c r="R5561" s="212">
        <v>105239.67</v>
      </c>
      <c r="S5561" s="210" t="s">
        <v>8629</v>
      </c>
      <c r="T5561" s="210"/>
      <c r="U5561" s="208" t="s">
        <v>10</v>
      </c>
      <c r="V5561" s="208" t="s">
        <v>11</v>
      </c>
      <c r="W5561" s="208" t="s">
        <v>12</v>
      </c>
      <c r="X5561" s="208" t="s">
        <v>13</v>
      </c>
      <c r="Y5561" s="213">
        <v>6200</v>
      </c>
      <c r="Z5561" s="213">
        <v>9851100</v>
      </c>
      <c r="AA5561" s="214">
        <v>0.27852616112280798</v>
      </c>
      <c r="AB5561" s="215" t="s">
        <v>8739</v>
      </c>
      <c r="AC5561" s="216" t="s">
        <v>3186</v>
      </c>
    </row>
    <row r="5562" spans="1:29" x14ac:dyDescent="0.3">
      <c r="A5562" s="203" t="s">
        <v>2806</v>
      </c>
      <c r="B5562" s="204">
        <v>0</v>
      </c>
      <c r="C5562" s="205" t="s">
        <v>310</v>
      </c>
      <c r="D5562" s="205" t="s">
        <v>3</v>
      </c>
      <c r="E5562" s="203" t="s">
        <v>2722</v>
      </c>
      <c r="F5562" s="206" t="s">
        <v>8736</v>
      </c>
      <c r="G5562" s="205" t="s">
        <v>310</v>
      </c>
      <c r="H5562" s="207">
        <v>46174</v>
      </c>
      <c r="I5562" s="207">
        <v>45936</v>
      </c>
      <c r="J5562" s="208" t="s">
        <v>6707</v>
      </c>
      <c r="K5562" s="209"/>
      <c r="L5562" s="210" t="s">
        <v>8737</v>
      </c>
      <c r="M5562" s="211">
        <v>0</v>
      </c>
      <c r="N5562" s="212">
        <v>109170.87</v>
      </c>
      <c r="O5562" s="209" t="s">
        <v>738</v>
      </c>
      <c r="P5562" s="207">
        <v>45936</v>
      </c>
      <c r="Q5562" s="209" t="s">
        <v>8738</v>
      </c>
      <c r="R5562" s="212">
        <v>109170.87</v>
      </c>
      <c r="S5562" s="210" t="s">
        <v>8629</v>
      </c>
      <c r="T5562" s="210"/>
      <c r="U5562" s="208" t="s">
        <v>10</v>
      </c>
      <c r="V5562" s="208" t="s">
        <v>11</v>
      </c>
      <c r="W5562" s="208" t="s">
        <v>12</v>
      </c>
      <c r="X5562" s="208" t="s">
        <v>13</v>
      </c>
      <c r="Y5562" s="213">
        <v>6200</v>
      </c>
      <c r="Z5562" s="213">
        <v>9851100</v>
      </c>
      <c r="AA5562" s="214">
        <v>0.28893043210357011</v>
      </c>
      <c r="AB5562" s="215" t="s">
        <v>8739</v>
      </c>
      <c r="AC5562" s="216" t="s">
        <v>3186</v>
      </c>
    </row>
    <row r="5563" spans="1:29" x14ac:dyDescent="0.3">
      <c r="A5563" s="203" t="s">
        <v>2806</v>
      </c>
      <c r="B5563" s="204">
        <v>0</v>
      </c>
      <c r="C5563" s="205" t="s">
        <v>310</v>
      </c>
      <c r="D5563" s="205" t="s">
        <v>3</v>
      </c>
      <c r="E5563" s="203" t="s">
        <v>2722</v>
      </c>
      <c r="F5563" s="206" t="s">
        <v>8736</v>
      </c>
      <c r="G5563" s="205" t="s">
        <v>310</v>
      </c>
      <c r="H5563" s="207">
        <v>46174</v>
      </c>
      <c r="I5563" s="207">
        <v>45965</v>
      </c>
      <c r="J5563" s="208" t="s">
        <v>6707</v>
      </c>
      <c r="K5563" s="209"/>
      <c r="L5563" s="210" t="s">
        <v>8737</v>
      </c>
      <c r="M5563" s="211">
        <v>0</v>
      </c>
      <c r="N5563" s="212">
        <v>85896.91</v>
      </c>
      <c r="O5563" s="209" t="s">
        <v>844</v>
      </c>
      <c r="P5563" s="207">
        <v>45965</v>
      </c>
      <c r="Q5563" s="209" t="s">
        <v>8740</v>
      </c>
      <c r="R5563" s="212">
        <v>85896.91</v>
      </c>
      <c r="S5563" s="210" t="s">
        <v>8629</v>
      </c>
      <c r="T5563" s="210"/>
      <c r="U5563" s="208" t="s">
        <v>10</v>
      </c>
      <c r="V5563" s="208" t="s">
        <v>11</v>
      </c>
      <c r="W5563" s="208" t="s">
        <v>12</v>
      </c>
      <c r="X5563" s="208" t="s">
        <v>13</v>
      </c>
      <c r="Y5563" s="213">
        <v>6200</v>
      </c>
      <c r="Z5563" s="213">
        <v>9851100</v>
      </c>
      <c r="AA5563" s="214">
        <v>0.22733382378157721</v>
      </c>
      <c r="AB5563" s="215" t="s">
        <v>8739</v>
      </c>
      <c r="AC5563" s="216" t="s">
        <v>3186</v>
      </c>
    </row>
    <row r="5564" spans="1:29" x14ac:dyDescent="0.3">
      <c r="A5564" s="203" t="s">
        <v>2806</v>
      </c>
      <c r="B5564" s="204">
        <v>0</v>
      </c>
      <c r="C5564" s="205" t="s">
        <v>310</v>
      </c>
      <c r="D5564" s="205" t="s">
        <v>3</v>
      </c>
      <c r="E5564" s="203" t="s">
        <v>2722</v>
      </c>
      <c r="F5564" s="206" t="s">
        <v>8736</v>
      </c>
      <c r="G5564" s="205" t="s">
        <v>310</v>
      </c>
      <c r="H5564" s="207">
        <v>46174</v>
      </c>
      <c r="I5564" s="207">
        <v>46090</v>
      </c>
      <c r="J5564" s="208" t="s">
        <v>6707</v>
      </c>
      <c r="K5564" s="209"/>
      <c r="L5564" s="210" t="s">
        <v>8737</v>
      </c>
      <c r="M5564" s="211">
        <v>0</v>
      </c>
      <c r="N5564" s="212">
        <v>582.41999999999996</v>
      </c>
      <c r="O5564" s="209" t="s">
        <v>1011</v>
      </c>
      <c r="P5564" s="207">
        <v>46090</v>
      </c>
      <c r="Q5564" s="209" t="s">
        <v>8741</v>
      </c>
      <c r="R5564" s="212">
        <v>582.41999999999996</v>
      </c>
      <c r="S5564" s="210" t="s">
        <v>8629</v>
      </c>
      <c r="T5564" s="210"/>
      <c r="U5564" s="208" t="s">
        <v>10</v>
      </c>
      <c r="V5564" s="208" t="s">
        <v>11</v>
      </c>
      <c r="W5564" s="208" t="s">
        <v>12</v>
      </c>
      <c r="X5564" s="208" t="s">
        <v>13</v>
      </c>
      <c r="Y5564" s="213">
        <v>6200</v>
      </c>
      <c r="Z5564" s="213">
        <v>9851100</v>
      </c>
      <c r="AA5564" s="214">
        <v>1.5414264104129727E-3</v>
      </c>
      <c r="AB5564" s="215" t="s">
        <v>8739</v>
      </c>
      <c r="AC5564" s="216" t="s">
        <v>3186</v>
      </c>
    </row>
    <row r="5565" spans="1:29" x14ac:dyDescent="0.3">
      <c r="A5565" s="203" t="s">
        <v>2806</v>
      </c>
      <c r="B5565" s="204">
        <v>0</v>
      </c>
      <c r="C5565" s="205" t="s">
        <v>310</v>
      </c>
      <c r="D5565" s="205" t="s">
        <v>3</v>
      </c>
      <c r="E5565" s="203" t="s">
        <v>2722</v>
      </c>
      <c r="F5565" s="206" t="s">
        <v>8736</v>
      </c>
      <c r="G5565" s="205" t="s">
        <v>310</v>
      </c>
      <c r="H5565" s="207">
        <v>46174</v>
      </c>
      <c r="I5565" s="207">
        <v>46066</v>
      </c>
      <c r="J5565" s="208" t="s">
        <v>6707</v>
      </c>
      <c r="K5565" s="209"/>
      <c r="L5565" s="210" t="s">
        <v>8737</v>
      </c>
      <c r="M5565" s="211">
        <v>0</v>
      </c>
      <c r="N5565" s="212">
        <v>18892.240000000002</v>
      </c>
      <c r="O5565" s="209" t="s">
        <v>1013</v>
      </c>
      <c r="P5565" s="207">
        <v>46066</v>
      </c>
      <c r="Q5565" s="209" t="s">
        <v>8742</v>
      </c>
      <c r="R5565" s="212">
        <v>18892.240000000002</v>
      </c>
      <c r="S5565" s="210" t="s">
        <v>8629</v>
      </c>
      <c r="T5565" s="210"/>
      <c r="U5565" s="208" t="s">
        <v>10</v>
      </c>
      <c r="V5565" s="208" t="s">
        <v>11</v>
      </c>
      <c r="W5565" s="208" t="s">
        <v>12</v>
      </c>
      <c r="X5565" s="208" t="s">
        <v>13</v>
      </c>
      <c r="Y5565" s="213">
        <v>6200</v>
      </c>
      <c r="Z5565" s="213">
        <v>9851100</v>
      </c>
      <c r="AA5565" s="214">
        <v>4.9999996030116386E-2</v>
      </c>
      <c r="AB5565" s="215" t="s">
        <v>8739</v>
      </c>
      <c r="AC5565" s="216" t="s">
        <v>3186</v>
      </c>
    </row>
    <row r="5566" spans="1:29" x14ac:dyDescent="0.3">
      <c r="A5566" s="203" t="s">
        <v>2806</v>
      </c>
      <c r="B5566" s="204">
        <v>0</v>
      </c>
      <c r="C5566" s="205" t="s">
        <v>310</v>
      </c>
      <c r="D5566" s="205" t="s">
        <v>3</v>
      </c>
      <c r="E5566" s="203" t="s">
        <v>2722</v>
      </c>
      <c r="F5566" s="206" t="s">
        <v>8743</v>
      </c>
      <c r="G5566" s="205" t="s">
        <v>310</v>
      </c>
      <c r="H5566" s="207">
        <v>46174</v>
      </c>
      <c r="I5566" s="207">
        <v>45951</v>
      </c>
      <c r="J5566" s="208" t="s">
        <v>6707</v>
      </c>
      <c r="K5566" s="209"/>
      <c r="L5566" s="210" t="s">
        <v>8744</v>
      </c>
      <c r="M5566" s="211">
        <v>0</v>
      </c>
      <c r="N5566" s="212">
        <v>32975.83</v>
      </c>
      <c r="O5566" s="209" t="s">
        <v>468</v>
      </c>
      <c r="P5566" s="207">
        <v>45951</v>
      </c>
      <c r="Q5566" s="209" t="s">
        <v>8745</v>
      </c>
      <c r="R5566" s="212">
        <v>32975.83</v>
      </c>
      <c r="S5566" s="210" t="s">
        <v>8629</v>
      </c>
      <c r="T5566" s="210"/>
      <c r="U5566" s="208" t="s">
        <v>10</v>
      </c>
      <c r="V5566" s="208" t="s">
        <v>11</v>
      </c>
      <c r="W5566" s="208" t="s">
        <v>12</v>
      </c>
      <c r="X5566" s="208" t="s">
        <v>13</v>
      </c>
      <c r="Y5566" s="213">
        <v>6200</v>
      </c>
      <c r="Z5566" s="213">
        <v>9851100</v>
      </c>
      <c r="AA5566" s="214">
        <v>5.3121068123014509E-2</v>
      </c>
      <c r="AB5566" s="215" t="s">
        <v>8739</v>
      </c>
      <c r="AC5566" s="216" t="s">
        <v>3186</v>
      </c>
    </row>
    <row r="5567" spans="1:29" x14ac:dyDescent="0.3">
      <c r="A5567" s="203" t="s">
        <v>2806</v>
      </c>
      <c r="B5567" s="204">
        <v>0</v>
      </c>
      <c r="C5567" s="205" t="s">
        <v>310</v>
      </c>
      <c r="D5567" s="205" t="s">
        <v>3</v>
      </c>
      <c r="E5567" s="203" t="s">
        <v>2722</v>
      </c>
      <c r="F5567" s="206" t="s">
        <v>8743</v>
      </c>
      <c r="G5567" s="205" t="s">
        <v>310</v>
      </c>
      <c r="H5567" s="207">
        <v>46174</v>
      </c>
      <c r="I5567" s="207">
        <v>45958</v>
      </c>
      <c r="J5567" s="208" t="s">
        <v>6707</v>
      </c>
      <c r="K5567" s="209"/>
      <c r="L5567" s="210" t="s">
        <v>8744</v>
      </c>
      <c r="M5567" s="211">
        <v>0</v>
      </c>
      <c r="N5567" s="212">
        <v>92766.46</v>
      </c>
      <c r="O5567" s="209" t="s">
        <v>696</v>
      </c>
      <c r="P5567" s="207">
        <v>45958</v>
      </c>
      <c r="Q5567" s="209" t="s">
        <v>8746</v>
      </c>
      <c r="R5567" s="212">
        <v>92766.46</v>
      </c>
      <c r="S5567" s="210" t="s">
        <v>8629</v>
      </c>
      <c r="T5567" s="210"/>
      <c r="U5567" s="208" t="s">
        <v>10</v>
      </c>
      <c r="V5567" s="208" t="s">
        <v>11</v>
      </c>
      <c r="W5567" s="208" t="s">
        <v>12</v>
      </c>
      <c r="X5567" s="208" t="s">
        <v>13</v>
      </c>
      <c r="Y5567" s="213">
        <v>6200</v>
      </c>
      <c r="Z5567" s="213">
        <v>9851100</v>
      </c>
      <c r="AA5567" s="214">
        <v>0.14943834442350354</v>
      </c>
      <c r="AB5567" s="215" t="s">
        <v>8739</v>
      </c>
      <c r="AC5567" s="216" t="s">
        <v>3186</v>
      </c>
    </row>
    <row r="5568" spans="1:29" x14ac:dyDescent="0.3">
      <c r="A5568" s="203" t="s">
        <v>2806</v>
      </c>
      <c r="B5568" s="204">
        <v>0</v>
      </c>
      <c r="C5568" s="205" t="s">
        <v>310</v>
      </c>
      <c r="D5568" s="205" t="s">
        <v>3</v>
      </c>
      <c r="E5568" s="203" t="s">
        <v>2722</v>
      </c>
      <c r="F5568" s="206" t="s">
        <v>8743</v>
      </c>
      <c r="G5568" s="205" t="s">
        <v>310</v>
      </c>
      <c r="H5568" s="207">
        <v>46174</v>
      </c>
      <c r="I5568" s="207">
        <v>46008</v>
      </c>
      <c r="J5568" s="208" t="s">
        <v>6707</v>
      </c>
      <c r="K5568" s="209"/>
      <c r="L5568" s="210" t="s">
        <v>8744</v>
      </c>
      <c r="M5568" s="211">
        <v>0</v>
      </c>
      <c r="N5568" s="212">
        <v>141179.17000000001</v>
      </c>
      <c r="O5568" s="209" t="s">
        <v>738</v>
      </c>
      <c r="P5568" s="207">
        <v>46008</v>
      </c>
      <c r="Q5568" s="209" t="s">
        <v>8747</v>
      </c>
      <c r="R5568" s="212">
        <v>141179.17000000001</v>
      </c>
      <c r="S5568" s="210" t="s">
        <v>8629</v>
      </c>
      <c r="T5568" s="210"/>
      <c r="U5568" s="208" t="s">
        <v>10</v>
      </c>
      <c r="V5568" s="208" t="s">
        <v>11</v>
      </c>
      <c r="W5568" s="208" t="s">
        <v>12</v>
      </c>
      <c r="X5568" s="208" t="s">
        <v>13</v>
      </c>
      <c r="Y5568" s="213">
        <v>6200</v>
      </c>
      <c r="Z5568" s="213">
        <v>9851100</v>
      </c>
      <c r="AA5568" s="214">
        <v>0.22742682465068043</v>
      </c>
      <c r="AB5568" s="215" t="s">
        <v>8739</v>
      </c>
      <c r="AC5568" s="216" t="s">
        <v>3186</v>
      </c>
    </row>
    <row r="5569" spans="1:29" x14ac:dyDescent="0.3">
      <c r="A5569" s="203" t="s">
        <v>2806</v>
      </c>
      <c r="B5569" s="204">
        <v>0</v>
      </c>
      <c r="C5569" s="205" t="s">
        <v>310</v>
      </c>
      <c r="D5569" s="205" t="s">
        <v>3</v>
      </c>
      <c r="E5569" s="203" t="s">
        <v>2722</v>
      </c>
      <c r="F5569" s="206" t="s">
        <v>8743</v>
      </c>
      <c r="G5569" s="205" t="s">
        <v>310</v>
      </c>
      <c r="H5569" s="207">
        <v>46174</v>
      </c>
      <c r="I5569" s="207">
        <v>46051</v>
      </c>
      <c r="J5569" s="208" t="s">
        <v>6707</v>
      </c>
      <c r="K5569" s="209"/>
      <c r="L5569" s="210" t="s">
        <v>8744</v>
      </c>
      <c r="M5569" s="211">
        <v>0</v>
      </c>
      <c r="N5569" s="212">
        <v>240958.73</v>
      </c>
      <c r="O5569" s="209" t="s">
        <v>844</v>
      </c>
      <c r="P5569" s="207">
        <v>46051</v>
      </c>
      <c r="Q5569" s="209" t="s">
        <v>8748</v>
      </c>
      <c r="R5569" s="212">
        <v>240958.73</v>
      </c>
      <c r="S5569" s="210" t="s">
        <v>8629</v>
      </c>
      <c r="T5569" s="210"/>
      <c r="U5569" s="208" t="s">
        <v>10</v>
      </c>
      <c r="V5569" s="208" t="s">
        <v>11</v>
      </c>
      <c r="W5569" s="208" t="s">
        <v>12</v>
      </c>
      <c r="X5569" s="208" t="s">
        <v>13</v>
      </c>
      <c r="Y5569" s="213">
        <v>6200</v>
      </c>
      <c r="Z5569" s="213">
        <v>9851100</v>
      </c>
      <c r="AA5569" s="214">
        <v>0.38816263642689386</v>
      </c>
      <c r="AB5569" s="215" t="s">
        <v>8739</v>
      </c>
      <c r="AC5569" s="216" t="s">
        <v>3186</v>
      </c>
    </row>
    <row r="5570" spans="1:29" x14ac:dyDescent="0.3">
      <c r="A5570" s="203" t="s">
        <v>2806</v>
      </c>
      <c r="B5570" s="204">
        <v>0</v>
      </c>
      <c r="C5570" s="205" t="s">
        <v>310</v>
      </c>
      <c r="D5570" s="205" t="s">
        <v>3</v>
      </c>
      <c r="E5570" s="203" t="s">
        <v>2722</v>
      </c>
      <c r="F5570" s="206" t="s">
        <v>8743</v>
      </c>
      <c r="G5570" s="205" t="s">
        <v>310</v>
      </c>
      <c r="H5570" s="207">
        <v>46174</v>
      </c>
      <c r="I5570" s="207">
        <v>46105</v>
      </c>
      <c r="J5570" s="208" t="s">
        <v>6707</v>
      </c>
      <c r="K5570" s="209"/>
      <c r="L5570" s="210" t="s">
        <v>8744</v>
      </c>
      <c r="M5570" s="211">
        <v>0</v>
      </c>
      <c r="N5570" s="212">
        <v>30579.06</v>
      </c>
      <c r="O5570" s="209" t="s">
        <v>1011</v>
      </c>
      <c r="P5570" s="207">
        <v>46105</v>
      </c>
      <c r="Q5570" s="209" t="s">
        <v>8749</v>
      </c>
      <c r="R5570" s="212">
        <v>30579.06</v>
      </c>
      <c r="S5570" s="210" t="s">
        <v>8629</v>
      </c>
      <c r="T5570" s="210"/>
      <c r="U5570" s="208" t="s">
        <v>10</v>
      </c>
      <c r="V5570" s="208" t="s">
        <v>11</v>
      </c>
      <c r="W5570" s="208" t="s">
        <v>12</v>
      </c>
      <c r="X5570" s="208" t="s">
        <v>13</v>
      </c>
      <c r="Y5570" s="213">
        <v>6200</v>
      </c>
      <c r="Z5570" s="213">
        <v>9851100</v>
      </c>
      <c r="AA5570" s="214">
        <v>4.9260089265311842E-2</v>
      </c>
      <c r="AB5570" s="215" t="s">
        <v>8739</v>
      </c>
      <c r="AC5570" s="216" t="s">
        <v>3186</v>
      </c>
    </row>
    <row r="5571" spans="1:29" x14ac:dyDescent="0.3">
      <c r="A5571" s="203" t="s">
        <v>2806</v>
      </c>
      <c r="B5571" s="204">
        <v>0</v>
      </c>
      <c r="C5571" s="205" t="s">
        <v>310</v>
      </c>
      <c r="D5571" s="205" t="s">
        <v>3</v>
      </c>
      <c r="E5571" s="203" t="s">
        <v>2722</v>
      </c>
      <c r="F5571" s="206" t="s">
        <v>8743</v>
      </c>
      <c r="G5571" s="205" t="s">
        <v>310</v>
      </c>
      <c r="H5571" s="207">
        <v>46174</v>
      </c>
      <c r="I5571" s="207">
        <v>46105</v>
      </c>
      <c r="J5571" s="208" t="s">
        <v>6707</v>
      </c>
      <c r="K5571" s="209"/>
      <c r="L5571" s="210" t="s">
        <v>8744</v>
      </c>
      <c r="M5571" s="211">
        <v>0</v>
      </c>
      <c r="N5571" s="212">
        <v>6908.07</v>
      </c>
      <c r="O5571" s="209" t="s">
        <v>1013</v>
      </c>
      <c r="P5571" s="207">
        <v>46105</v>
      </c>
      <c r="Q5571" s="209" t="s">
        <v>8749</v>
      </c>
      <c r="R5571" s="212">
        <v>6908.07</v>
      </c>
      <c r="S5571" s="210" t="s">
        <v>8629</v>
      </c>
      <c r="T5571" s="210"/>
      <c r="U5571" s="208" t="s">
        <v>10</v>
      </c>
      <c r="V5571" s="208" t="s">
        <v>11</v>
      </c>
      <c r="W5571" s="208" t="s">
        <v>12</v>
      </c>
      <c r="X5571" s="208" t="s">
        <v>13</v>
      </c>
      <c r="Y5571" s="213">
        <v>6200</v>
      </c>
      <c r="Z5571" s="213">
        <v>9851100</v>
      </c>
      <c r="AA5571" s="214">
        <v>1.1128273558802092E-2</v>
      </c>
      <c r="AB5571" s="215" t="s">
        <v>8739</v>
      </c>
      <c r="AC5571" s="216" t="s">
        <v>3186</v>
      </c>
    </row>
    <row r="5572" spans="1:29" x14ac:dyDescent="0.3">
      <c r="A5572" s="203" t="s">
        <v>2806</v>
      </c>
      <c r="B5572" s="204">
        <v>0</v>
      </c>
      <c r="C5572" s="205" t="s">
        <v>310</v>
      </c>
      <c r="D5572" s="205" t="s">
        <v>3</v>
      </c>
      <c r="E5572" s="203" t="s">
        <v>2722</v>
      </c>
      <c r="F5572" s="206" t="s">
        <v>8743</v>
      </c>
      <c r="G5572" s="205" t="s">
        <v>310</v>
      </c>
      <c r="H5572" s="207">
        <v>46174</v>
      </c>
      <c r="I5572" s="207">
        <v>46157</v>
      </c>
      <c r="J5572" s="208" t="s">
        <v>6707</v>
      </c>
      <c r="K5572" s="209"/>
      <c r="L5572" s="210" t="s">
        <v>8744</v>
      </c>
      <c r="M5572" s="211">
        <v>0</v>
      </c>
      <c r="N5572" s="212">
        <v>75400.13</v>
      </c>
      <c r="O5572" s="209" t="s">
        <v>1113</v>
      </c>
      <c r="P5572" s="207">
        <v>46157</v>
      </c>
      <c r="Q5572" s="209" t="s">
        <v>8750</v>
      </c>
      <c r="R5572" s="212">
        <v>75400.13</v>
      </c>
      <c r="S5572" s="210" t="s">
        <v>8629</v>
      </c>
      <c r="T5572" s="210"/>
      <c r="U5572" s="208" t="s">
        <v>10</v>
      </c>
      <c r="V5572" s="208" t="s">
        <v>11</v>
      </c>
      <c r="W5572" s="208" t="s">
        <v>12</v>
      </c>
      <c r="X5572" s="208" t="s">
        <v>13</v>
      </c>
      <c r="Y5572" s="213">
        <v>6200</v>
      </c>
      <c r="Z5572" s="213">
        <v>9851100</v>
      </c>
      <c r="AA5572" s="214">
        <v>0.12146276355179385</v>
      </c>
      <c r="AB5572" s="215" t="s">
        <v>8739</v>
      </c>
      <c r="AC5572" s="216" t="s">
        <v>3186</v>
      </c>
    </row>
    <row r="5573" spans="1:29" x14ac:dyDescent="0.3">
      <c r="A5573" s="203" t="s">
        <v>2806</v>
      </c>
      <c r="B5573" s="204">
        <v>0</v>
      </c>
      <c r="C5573" s="205" t="s">
        <v>310</v>
      </c>
      <c r="D5573" s="205" t="s">
        <v>3</v>
      </c>
      <c r="E5573" s="203" t="s">
        <v>2722</v>
      </c>
      <c r="F5573" s="206" t="s">
        <v>8250</v>
      </c>
      <c r="G5573" s="205" t="s">
        <v>310</v>
      </c>
      <c r="H5573" s="207">
        <v>46174</v>
      </c>
      <c r="I5573" s="207">
        <v>45996</v>
      </c>
      <c r="J5573" s="208" t="s">
        <v>6707</v>
      </c>
      <c r="K5573" s="209"/>
      <c r="L5573" s="210" t="s">
        <v>8751</v>
      </c>
      <c r="M5573" s="211">
        <v>0</v>
      </c>
      <c r="N5573" s="212">
        <v>336191.35</v>
      </c>
      <c r="O5573" s="209" t="s">
        <v>8752</v>
      </c>
      <c r="P5573" s="207">
        <v>45996</v>
      </c>
      <c r="Q5573" s="209" t="s">
        <v>8753</v>
      </c>
      <c r="R5573" s="212">
        <v>336191.35</v>
      </c>
      <c r="S5573" s="210" t="s">
        <v>8629</v>
      </c>
      <c r="T5573" s="210"/>
      <c r="U5573" s="208" t="s">
        <v>10</v>
      </c>
      <c r="V5573" s="208" t="s">
        <v>11</v>
      </c>
      <c r="W5573" s="208" t="s">
        <v>12</v>
      </c>
      <c r="X5573" s="208" t="s">
        <v>13</v>
      </c>
      <c r="Y5573" s="213">
        <v>6200</v>
      </c>
      <c r="Z5573" s="213">
        <v>9851100</v>
      </c>
      <c r="AA5573" s="214">
        <v>0.13925462058988539</v>
      </c>
      <c r="AB5573" s="215" t="s">
        <v>8739</v>
      </c>
      <c r="AC5573" s="216" t="s">
        <v>3186</v>
      </c>
    </row>
    <row r="5574" spans="1:29" x14ac:dyDescent="0.3">
      <c r="A5574" s="203" t="s">
        <v>2806</v>
      </c>
      <c r="B5574" s="204">
        <v>0</v>
      </c>
      <c r="C5574" s="205" t="s">
        <v>310</v>
      </c>
      <c r="D5574" s="205" t="s">
        <v>3</v>
      </c>
      <c r="E5574" s="203" t="s">
        <v>2722</v>
      </c>
      <c r="F5574" s="206" t="s">
        <v>8250</v>
      </c>
      <c r="G5574" s="205" t="s">
        <v>310</v>
      </c>
      <c r="H5574" s="207">
        <v>46174</v>
      </c>
      <c r="I5574" s="207">
        <v>45996</v>
      </c>
      <c r="J5574" s="208" t="s">
        <v>6707</v>
      </c>
      <c r="K5574" s="209"/>
      <c r="L5574" s="210" t="s">
        <v>8751</v>
      </c>
      <c r="M5574" s="211">
        <v>0</v>
      </c>
      <c r="N5574" s="212">
        <v>802249.11</v>
      </c>
      <c r="O5574" s="209" t="s">
        <v>8754</v>
      </c>
      <c r="P5574" s="207">
        <v>45996</v>
      </c>
      <c r="Q5574" s="209" t="s">
        <v>8753</v>
      </c>
      <c r="R5574" s="212">
        <v>802249.11</v>
      </c>
      <c r="S5574" s="210" t="s">
        <v>8629</v>
      </c>
      <c r="T5574" s="210"/>
      <c r="U5574" s="208" t="s">
        <v>10</v>
      </c>
      <c r="V5574" s="208" t="s">
        <v>11</v>
      </c>
      <c r="W5574" s="208" t="s">
        <v>12</v>
      </c>
      <c r="X5574" s="208" t="s">
        <v>13</v>
      </c>
      <c r="Y5574" s="213">
        <v>6200</v>
      </c>
      <c r="Z5574" s="213">
        <v>9851100</v>
      </c>
      <c r="AA5574" s="214">
        <v>0.33230151647751566</v>
      </c>
      <c r="AB5574" s="215" t="s">
        <v>8739</v>
      </c>
      <c r="AC5574" s="216" t="s">
        <v>3186</v>
      </c>
    </row>
    <row r="5575" spans="1:29" x14ac:dyDescent="0.3">
      <c r="A5575" s="203" t="s">
        <v>2806</v>
      </c>
      <c r="B5575" s="204">
        <v>0</v>
      </c>
      <c r="C5575" s="205" t="s">
        <v>310</v>
      </c>
      <c r="D5575" s="205" t="s">
        <v>3</v>
      </c>
      <c r="E5575" s="203" t="s">
        <v>2722</v>
      </c>
      <c r="F5575" s="206" t="s">
        <v>8250</v>
      </c>
      <c r="G5575" s="205" t="s">
        <v>310</v>
      </c>
      <c r="H5575" s="207">
        <v>46174</v>
      </c>
      <c r="I5575" s="207">
        <v>45996</v>
      </c>
      <c r="J5575" s="208" t="s">
        <v>6707</v>
      </c>
      <c r="K5575" s="209"/>
      <c r="L5575" s="210" t="s">
        <v>8751</v>
      </c>
      <c r="M5575" s="211">
        <v>0</v>
      </c>
      <c r="N5575" s="212">
        <v>832027.25</v>
      </c>
      <c r="O5575" s="209" t="s">
        <v>8755</v>
      </c>
      <c r="P5575" s="207">
        <v>45996</v>
      </c>
      <c r="Q5575" s="209" t="s">
        <v>8753</v>
      </c>
      <c r="R5575" s="212">
        <v>832027.25</v>
      </c>
      <c r="S5575" s="210" t="s">
        <v>8629</v>
      </c>
      <c r="T5575" s="210"/>
      <c r="U5575" s="208" t="s">
        <v>10</v>
      </c>
      <c r="V5575" s="208" t="s">
        <v>11</v>
      </c>
      <c r="W5575" s="208" t="s">
        <v>12</v>
      </c>
      <c r="X5575" s="208" t="s">
        <v>13</v>
      </c>
      <c r="Y5575" s="213">
        <v>6200</v>
      </c>
      <c r="Z5575" s="213">
        <v>9851100</v>
      </c>
      <c r="AA5575" s="214">
        <v>0.3446359908403227</v>
      </c>
      <c r="AB5575" s="215" t="s">
        <v>8739</v>
      </c>
      <c r="AC5575" s="216" t="s">
        <v>3186</v>
      </c>
    </row>
    <row r="5576" spans="1:29" x14ac:dyDescent="0.3">
      <c r="A5576" s="203" t="s">
        <v>2806</v>
      </c>
      <c r="B5576" s="204">
        <v>0</v>
      </c>
      <c r="C5576" s="205" t="s">
        <v>310</v>
      </c>
      <c r="D5576" s="205" t="s">
        <v>3</v>
      </c>
      <c r="E5576" s="203" t="s">
        <v>2722</v>
      </c>
      <c r="F5576" s="206" t="s">
        <v>8250</v>
      </c>
      <c r="G5576" s="205" t="s">
        <v>310</v>
      </c>
      <c r="H5576" s="207">
        <v>46174</v>
      </c>
      <c r="I5576" s="207">
        <v>45996</v>
      </c>
      <c r="J5576" s="208" t="s">
        <v>6707</v>
      </c>
      <c r="K5576" s="209"/>
      <c r="L5576" s="210" t="s">
        <v>8751</v>
      </c>
      <c r="M5576" s="211">
        <v>0</v>
      </c>
      <c r="N5576" s="212">
        <v>443752.72</v>
      </c>
      <c r="O5576" s="209" t="s">
        <v>8756</v>
      </c>
      <c r="P5576" s="207">
        <v>45996</v>
      </c>
      <c r="Q5576" s="209" t="s">
        <v>8753</v>
      </c>
      <c r="R5576" s="212">
        <v>443752.72</v>
      </c>
      <c r="S5576" s="210" t="s">
        <v>8629</v>
      </c>
      <c r="T5576" s="210"/>
      <c r="U5576" s="208" t="s">
        <v>10</v>
      </c>
      <c r="V5576" s="208" t="s">
        <v>11</v>
      </c>
      <c r="W5576" s="208" t="s">
        <v>12</v>
      </c>
      <c r="X5576" s="208" t="s">
        <v>13</v>
      </c>
      <c r="Y5576" s="213">
        <v>6200</v>
      </c>
      <c r="Z5576" s="213">
        <v>9851100</v>
      </c>
      <c r="AA5576" s="214">
        <v>0.18380787209227617</v>
      </c>
      <c r="AB5576" s="215" t="s">
        <v>8739</v>
      </c>
      <c r="AC5576" s="216" t="s">
        <v>3186</v>
      </c>
    </row>
    <row r="5577" spans="1:29" s="149" customFormat="1" ht="18" x14ac:dyDescent="0.35">
      <c r="A5577" s="217"/>
      <c r="B5577" s="218"/>
      <c r="C5577" s="218"/>
      <c r="D5577" s="218"/>
      <c r="E5577" s="218"/>
      <c r="F5577" s="218"/>
      <c r="G5577" s="218"/>
      <c r="H5577" s="218"/>
      <c r="I5577" s="219"/>
      <c r="J5577" s="219"/>
      <c r="K5577" s="220"/>
      <c r="L5577" s="221" t="s">
        <v>462</v>
      </c>
      <c r="M5577" s="222">
        <f>_xlfn.AGGREGATE(9,3,M2:M5576)</f>
        <v>16980954.059999995</v>
      </c>
      <c r="N5577" s="222">
        <f>_xlfn.AGGREGATE(9,3,N2:N5576)</f>
        <v>148872692.61999974</v>
      </c>
      <c r="O5577" s="223"/>
      <c r="P5577" s="219"/>
      <c r="Q5577" s="221"/>
      <c r="R5577" s="222">
        <f>_xlfn.AGGREGATE(9,3,R2:R5576)</f>
        <v>131891738.55999975</v>
      </c>
      <c r="S5577" s="224"/>
      <c r="T5577" s="218"/>
      <c r="U5577" s="225"/>
      <c r="V5577" s="225"/>
      <c r="W5577" s="225"/>
      <c r="X5577" s="225"/>
      <c r="Y5577" s="225"/>
      <c r="Z5577" s="225"/>
      <c r="AA5577" s="218"/>
      <c r="AB5577" s="226"/>
      <c r="AC5577" s="148"/>
    </row>
    <row r="5578" spans="1:29" ht="18" x14ac:dyDescent="0.35">
      <c r="A5578" s="27"/>
      <c r="B5578" s="33"/>
      <c r="L5578" s="2"/>
      <c r="M5578" s="147"/>
      <c r="N5578" s="143"/>
      <c r="O5578" s="73"/>
      <c r="R5578" s="70"/>
      <c r="S5578" s="34"/>
      <c r="AB5578" s="4"/>
      <c r="AC5578" s="4"/>
    </row>
    <row r="5579" spans="1:29" ht="23.4" x14ac:dyDescent="0.45">
      <c r="B5579" s="55" t="s">
        <v>1878</v>
      </c>
      <c r="F5579" s="36"/>
      <c r="G5579" s="36"/>
      <c r="I5579" s="9"/>
      <c r="J5579" s="1"/>
      <c r="L5579" s="2"/>
      <c r="M5579" s="150"/>
      <c r="N5579" s="150"/>
      <c r="O5579" s="3"/>
      <c r="P5579" s="3"/>
      <c r="Q5579" s="3"/>
      <c r="R5579" s="150"/>
      <c r="S5579" s="1"/>
      <c r="T5579" s="9"/>
      <c r="U5579" s="8"/>
      <c r="V5579" s="8"/>
      <c r="W5579" s="8"/>
      <c r="X5579" s="8"/>
      <c r="Y5579" s="8"/>
      <c r="Z5579" s="3"/>
      <c r="AA5579" s="2"/>
      <c r="AB5579" s="11"/>
      <c r="AC5579" s="11"/>
    </row>
    <row r="5580" spans="1:29" x14ac:dyDescent="0.3">
      <c r="A5580" s="12"/>
      <c r="B5580" s="38" t="s">
        <v>1557</v>
      </c>
      <c r="C5580" s="36" t="s">
        <v>4837</v>
      </c>
      <c r="F5580" s="39"/>
      <c r="L5580" s="36"/>
      <c r="M5580" s="151"/>
      <c r="N5580" s="151"/>
      <c r="O5580" s="73"/>
      <c r="P5580" s="73"/>
      <c r="Q5580" s="73"/>
      <c r="R5580" s="151"/>
      <c r="S5580" s="2"/>
      <c r="T5580" s="40"/>
      <c r="U5580" s="8"/>
      <c r="V5580" s="8"/>
      <c r="W5580" s="8"/>
      <c r="X5580" s="8"/>
      <c r="Y5580" s="152"/>
      <c r="Z5580" s="152"/>
      <c r="AA5580" s="3"/>
    </row>
    <row r="5581" spans="1:29" x14ac:dyDescent="0.3">
      <c r="B5581" s="38" t="s">
        <v>1557</v>
      </c>
      <c r="C5581" s="4" t="s">
        <v>2051</v>
      </c>
      <c r="F5581" s="39"/>
      <c r="L5581" s="3"/>
      <c r="M5581" s="151"/>
      <c r="N5581" s="151"/>
      <c r="O5581" s="73"/>
      <c r="P5581" s="73"/>
      <c r="Q5581" s="73"/>
      <c r="R5581" s="151"/>
      <c r="S5581" s="2"/>
      <c r="T5581" s="40"/>
      <c r="U5581" s="8"/>
      <c r="V5581" s="8"/>
      <c r="W5581" s="8"/>
      <c r="X5581" s="8"/>
      <c r="Y5581" s="152"/>
      <c r="Z5581" s="152"/>
      <c r="AA5581" s="3"/>
    </row>
    <row r="5582" spans="1:29" x14ac:dyDescent="0.3">
      <c r="B5582" s="38" t="s">
        <v>1557</v>
      </c>
      <c r="C5582" s="4" t="s">
        <v>7674</v>
      </c>
      <c r="F5582" s="39"/>
      <c r="L5582" s="3"/>
      <c r="M5582" s="151"/>
      <c r="N5582" s="151"/>
      <c r="O5582" s="73"/>
      <c r="P5582" s="73"/>
      <c r="Q5582" s="73"/>
      <c r="R5582" s="151"/>
      <c r="S5582" s="2"/>
      <c r="T5582" s="40"/>
      <c r="U5582" s="8"/>
      <c r="V5582" s="8"/>
      <c r="W5582" s="8"/>
      <c r="X5582" s="8"/>
      <c r="Y5582" s="152"/>
      <c r="Z5582" s="152"/>
      <c r="AA5582" s="3"/>
    </row>
    <row r="5583" spans="1:29" x14ac:dyDescent="0.3">
      <c r="B5583" s="38" t="s">
        <v>1557</v>
      </c>
      <c r="C5583" s="4" t="s">
        <v>4882</v>
      </c>
      <c r="G5583" s="36"/>
      <c r="L5583" s="2"/>
      <c r="M5583" s="151"/>
      <c r="N5583" s="151"/>
      <c r="O5583" s="73"/>
      <c r="P5583" s="73"/>
      <c r="Q5583" s="73"/>
      <c r="R5583" s="151"/>
      <c r="S5583" s="2"/>
      <c r="T5583" s="40"/>
      <c r="U5583" s="8"/>
      <c r="V5583" s="8"/>
      <c r="W5583" s="8"/>
      <c r="X5583" s="8"/>
      <c r="Y5583" s="8"/>
      <c r="Z5583" s="8"/>
      <c r="AA5583" s="3"/>
      <c r="AB5583" s="37"/>
      <c r="AC5583" s="37"/>
    </row>
    <row r="5584" spans="1:29" x14ac:dyDescent="0.3">
      <c r="B5584" s="38" t="s">
        <v>1557</v>
      </c>
      <c r="C5584" s="4" t="s">
        <v>8168</v>
      </c>
      <c r="G5584" s="36"/>
      <c r="L5584" s="2"/>
      <c r="M5584" s="151"/>
      <c r="N5584" s="151"/>
      <c r="O5584" s="73"/>
      <c r="P5584" s="73"/>
      <c r="Q5584" s="73"/>
      <c r="R5584" s="151"/>
      <c r="S5584" s="2"/>
      <c r="T5584" s="40"/>
      <c r="U5584" s="8"/>
      <c r="V5584" s="8"/>
      <c r="W5584" s="8"/>
      <c r="X5584" s="8"/>
      <c r="Y5584" s="8"/>
      <c r="Z5584" s="8"/>
      <c r="AA5584" s="3"/>
      <c r="AB5584" s="37"/>
      <c r="AC5584" s="37"/>
    </row>
    <row r="5585" spans="1:29" x14ac:dyDescent="0.3">
      <c r="B5585" s="38" t="s">
        <v>1557</v>
      </c>
      <c r="C5585" s="4" t="s">
        <v>2261</v>
      </c>
      <c r="D5585" s="12"/>
      <c r="F5585" s="1"/>
      <c r="G5585" s="36"/>
      <c r="L5585" s="2"/>
      <c r="M5585" s="153"/>
      <c r="N5585" s="153"/>
      <c r="O5585" s="74"/>
      <c r="P5585" s="74"/>
      <c r="Q5585" s="74"/>
      <c r="R5585" s="153"/>
      <c r="S5585" s="2"/>
      <c r="T5585" s="4"/>
      <c r="U5585" s="8"/>
      <c r="V5585" s="8"/>
      <c r="W5585" s="8"/>
      <c r="X5585" s="8"/>
      <c r="Y5585" s="8"/>
      <c r="Z5585" s="8"/>
      <c r="AA5585" s="3"/>
      <c r="AB5585" s="36"/>
      <c r="AC5585" s="36"/>
    </row>
    <row r="5586" spans="1:29" x14ac:dyDescent="0.3">
      <c r="B5586" s="38" t="s">
        <v>1557</v>
      </c>
      <c r="C5586" s="4" t="s">
        <v>7839</v>
      </c>
      <c r="F5586" s="39"/>
      <c r="L5586" s="2"/>
      <c r="M5586" s="151"/>
      <c r="N5586" s="151"/>
      <c r="O5586" s="73"/>
      <c r="P5586" s="73"/>
      <c r="Q5586" s="73"/>
      <c r="R5586" s="151"/>
      <c r="S5586" s="2"/>
      <c r="T5586" s="2"/>
      <c r="U5586" s="8"/>
      <c r="V5586" s="8"/>
      <c r="W5586" s="8"/>
      <c r="X5586" s="8"/>
      <c r="Y5586" s="152"/>
      <c r="Z5586" s="152"/>
      <c r="AA5586" s="3"/>
      <c r="AB5586" s="37"/>
      <c r="AC5586" s="37"/>
    </row>
    <row r="5587" spans="1:29" x14ac:dyDescent="0.3">
      <c r="B5587" s="38" t="s">
        <v>1557</v>
      </c>
      <c r="C5587" s="4" t="s">
        <v>2637</v>
      </c>
      <c r="F5587" s="39"/>
      <c r="L5587" s="2"/>
      <c r="M5587" s="151"/>
      <c r="N5587" s="151"/>
      <c r="O5587" s="73"/>
      <c r="P5587" s="73"/>
      <c r="Q5587" s="73"/>
      <c r="R5587" s="151"/>
      <c r="S5587" s="2"/>
      <c r="T5587" s="2"/>
      <c r="U5587" s="8"/>
      <c r="V5587" s="8"/>
      <c r="W5587" s="8"/>
      <c r="X5587" s="8"/>
      <c r="Y5587" s="152"/>
      <c r="Z5587" s="152"/>
      <c r="AA5587" s="3"/>
      <c r="AB5587" s="37"/>
      <c r="AC5587" s="37"/>
    </row>
    <row r="5588" spans="1:29" x14ac:dyDescent="0.3">
      <c r="B5588" s="38" t="s">
        <v>1557</v>
      </c>
      <c r="C5588" s="36" t="s">
        <v>4883</v>
      </c>
      <c r="F5588" s="39"/>
      <c r="L5588" s="2"/>
      <c r="M5588" s="151"/>
      <c r="N5588" s="151"/>
      <c r="O5588" s="73"/>
      <c r="P5588" s="73"/>
      <c r="Q5588" s="73"/>
      <c r="R5588" s="151"/>
      <c r="S5588" s="1"/>
      <c r="T5588" s="2"/>
      <c r="U5588" s="8"/>
      <c r="V5588" s="8"/>
      <c r="W5588" s="8"/>
      <c r="X5588" s="8"/>
      <c r="Y5588" s="152"/>
      <c r="Z5588" s="152"/>
      <c r="AA5588" s="3"/>
      <c r="AB5588" s="37"/>
      <c r="AC5588" s="37"/>
    </row>
    <row r="5589" spans="1:29" x14ac:dyDescent="0.3">
      <c r="B5589" s="38" t="s">
        <v>1557</v>
      </c>
      <c r="C5589" s="36" t="s">
        <v>2052</v>
      </c>
      <c r="F5589" s="39"/>
      <c r="L5589" s="2"/>
      <c r="M5589" s="151"/>
      <c r="N5589" s="151"/>
      <c r="O5589" s="73"/>
      <c r="P5589" s="73"/>
      <c r="Q5589" s="73"/>
      <c r="R5589" s="151"/>
      <c r="S5589" s="1"/>
      <c r="T5589" s="2"/>
      <c r="U5589" s="8"/>
      <c r="V5589" s="8"/>
      <c r="W5589" s="8"/>
      <c r="X5589" s="8"/>
      <c r="Y5589" s="152"/>
      <c r="Z5589" s="152"/>
      <c r="AA5589" s="3"/>
      <c r="AB5589" s="4"/>
      <c r="AC5589" s="4"/>
    </row>
    <row r="5590" spans="1:29" x14ac:dyDescent="0.3">
      <c r="B5590" s="38" t="s">
        <v>1557</v>
      </c>
      <c r="C5590" s="36" t="s">
        <v>4884</v>
      </c>
      <c r="F5590" s="36"/>
      <c r="G5590" s="36"/>
      <c r="L5590" s="36"/>
      <c r="M5590" s="151"/>
      <c r="N5590" s="151"/>
      <c r="O5590" s="73"/>
      <c r="P5590" s="73"/>
      <c r="Q5590" s="73"/>
      <c r="R5590" s="151"/>
      <c r="S5590" s="2"/>
      <c r="T5590" s="4"/>
      <c r="U5590" s="8"/>
      <c r="V5590" s="8"/>
      <c r="W5590" s="8"/>
      <c r="X5590" s="8"/>
      <c r="Y5590" s="8"/>
      <c r="Z5590" s="8"/>
      <c r="AA5590" s="3"/>
      <c r="AB5590" s="36"/>
      <c r="AC5590" s="36"/>
    </row>
    <row r="5591" spans="1:29" x14ac:dyDescent="0.3">
      <c r="B5591" s="38" t="s">
        <v>1557</v>
      </c>
      <c r="C5591" s="36" t="s">
        <v>2234</v>
      </c>
      <c r="F5591" s="39"/>
      <c r="L5591" s="2"/>
      <c r="M5591" s="151"/>
      <c r="N5591" s="151"/>
      <c r="O5591" s="73"/>
      <c r="P5591" s="73"/>
      <c r="Q5591" s="73"/>
      <c r="R5591" s="151"/>
      <c r="S5591" s="1"/>
      <c r="T5591" s="2"/>
      <c r="U5591" s="8"/>
      <c r="V5591" s="8"/>
      <c r="W5591" s="8"/>
      <c r="X5591" s="8"/>
      <c r="Y5591" s="152"/>
      <c r="Z5591" s="152"/>
      <c r="AA5591" s="3"/>
    </row>
    <row r="5592" spans="1:29" x14ac:dyDescent="0.3">
      <c r="B5592" s="38" t="s">
        <v>1557</v>
      </c>
      <c r="C5592" s="4" t="s">
        <v>8169</v>
      </c>
      <c r="G5592" s="36"/>
      <c r="K5592" s="36"/>
      <c r="L5592" s="4"/>
      <c r="M5592" s="151"/>
      <c r="N5592" s="151"/>
      <c r="O5592" s="73"/>
      <c r="P5592" s="73"/>
      <c r="Q5592" s="73"/>
      <c r="R5592" s="151"/>
      <c r="S5592" s="36"/>
      <c r="U5592" s="8"/>
      <c r="V5592" s="8"/>
      <c r="W5592" s="8"/>
      <c r="X5592" s="8"/>
      <c r="Y5592" s="8"/>
      <c r="Z5592" s="8"/>
      <c r="AA5592" s="3"/>
      <c r="AB5592" s="1"/>
      <c r="AC5592" s="1"/>
    </row>
    <row r="5593" spans="1:29" x14ac:dyDescent="0.3">
      <c r="B5593" s="38" t="s">
        <v>1557</v>
      </c>
      <c r="C5593" s="36" t="s">
        <v>4885</v>
      </c>
      <c r="M5593" s="151"/>
      <c r="N5593" s="151"/>
      <c r="O5593" s="73"/>
      <c r="P5593" s="73"/>
      <c r="Q5593" s="73"/>
      <c r="R5593" s="151"/>
      <c r="S5593" s="2"/>
      <c r="U5593" s="154"/>
      <c r="V5593" s="154"/>
      <c r="W5593" s="154"/>
      <c r="X5593" s="154"/>
      <c r="Y5593" s="154"/>
      <c r="Z5593" s="154"/>
      <c r="AA5593" s="3"/>
    </row>
    <row r="5594" spans="1:29" x14ac:dyDescent="0.3">
      <c r="B5594" s="38" t="s">
        <v>1557</v>
      </c>
      <c r="C5594" s="36" t="s">
        <v>4886</v>
      </c>
      <c r="M5594" s="151"/>
      <c r="N5594" s="151"/>
      <c r="O5594" s="73"/>
      <c r="P5594" s="73"/>
      <c r="Q5594" s="73"/>
      <c r="R5594" s="151"/>
      <c r="S5594" s="2"/>
    </row>
    <row r="5595" spans="1:29" s="14" customFormat="1" ht="15.6" x14ac:dyDescent="0.3">
      <c r="A5595" s="4"/>
      <c r="B5595" s="38" t="s">
        <v>1557</v>
      </c>
      <c r="C5595" s="36" t="s">
        <v>2053</v>
      </c>
      <c r="D5595" s="4"/>
      <c r="E5595" s="4"/>
      <c r="F5595" s="4"/>
      <c r="G5595" s="4"/>
      <c r="H5595" s="6"/>
      <c r="I5595" s="6"/>
      <c r="J5595" s="9"/>
      <c r="K5595" s="1"/>
      <c r="L5595" s="1"/>
      <c r="M5595" s="151"/>
      <c r="N5595" s="151"/>
      <c r="O5595" s="73"/>
      <c r="P5595" s="73"/>
      <c r="Q5595" s="73"/>
      <c r="R5595" s="151"/>
      <c r="S5595" s="2"/>
      <c r="T5595" s="1"/>
      <c r="U5595" s="5"/>
      <c r="V5595" s="5"/>
      <c r="W5595" s="5"/>
      <c r="X5595" s="5"/>
      <c r="Y5595" s="11"/>
      <c r="Z5595" s="11"/>
      <c r="AA5595" s="7"/>
      <c r="AB5595" s="2"/>
      <c r="AC5595" s="2"/>
    </row>
    <row r="5596" spans="1:29" x14ac:dyDescent="0.3">
      <c r="B5596" s="38" t="s">
        <v>1557</v>
      </c>
      <c r="C5596" s="4" t="s">
        <v>4887</v>
      </c>
      <c r="M5596" s="151"/>
      <c r="N5596" s="151"/>
      <c r="R5596" s="151"/>
      <c r="S5596" s="2"/>
    </row>
    <row r="5597" spans="1:29" x14ac:dyDescent="0.3">
      <c r="B5597" s="38" t="s">
        <v>1557</v>
      </c>
      <c r="C5597" s="4" t="s">
        <v>4888</v>
      </c>
      <c r="M5597" s="151"/>
      <c r="N5597" s="151"/>
      <c r="R5597" s="151"/>
      <c r="S5597" s="2"/>
    </row>
    <row r="5598" spans="1:29" x14ac:dyDescent="0.3">
      <c r="B5598" s="38" t="s">
        <v>1557</v>
      </c>
      <c r="C5598" s="4" t="s">
        <v>4889</v>
      </c>
      <c r="M5598" s="151"/>
      <c r="N5598" s="151"/>
      <c r="R5598" s="151"/>
      <c r="S5598" s="2"/>
    </row>
    <row r="5599" spans="1:29" ht="15.6" x14ac:dyDescent="0.3">
      <c r="A5599" s="14"/>
      <c r="B5599" s="42" t="s">
        <v>1557</v>
      </c>
      <c r="C5599" s="36" t="s">
        <v>4890</v>
      </c>
      <c r="M5599" s="151"/>
      <c r="N5599" s="151"/>
      <c r="R5599" s="151"/>
      <c r="S5599" s="2"/>
    </row>
    <row r="5600" spans="1:29" x14ac:dyDescent="0.3">
      <c r="B5600" s="38" t="s">
        <v>1557</v>
      </c>
      <c r="C5600" s="4" t="s">
        <v>4891</v>
      </c>
      <c r="F5600" s="39"/>
      <c r="L5600" s="2"/>
      <c r="M5600" s="151"/>
      <c r="N5600" s="155"/>
      <c r="R5600" s="155"/>
      <c r="S5600" s="1"/>
      <c r="T5600" s="2"/>
      <c r="U5600" s="9"/>
      <c r="V5600" s="9"/>
      <c r="W5600" s="9"/>
      <c r="X5600" s="9"/>
      <c r="Y5600" s="41"/>
      <c r="Z5600" s="41"/>
      <c r="AB5600" s="4"/>
      <c r="AC5600" s="4"/>
    </row>
    <row r="5601" spans="2:30" x14ac:dyDescent="0.3">
      <c r="B5601" s="38"/>
      <c r="F5601" s="39"/>
      <c r="L5601" s="2"/>
      <c r="M5601" s="151"/>
      <c r="N5601" s="155"/>
      <c r="R5601" s="155"/>
      <c r="S5601" s="1"/>
      <c r="T5601" s="2"/>
      <c r="U5601" s="9"/>
      <c r="V5601" s="9"/>
      <c r="W5601" s="9"/>
      <c r="X5601" s="9"/>
      <c r="Y5601" s="41"/>
      <c r="Z5601" s="41"/>
      <c r="AB5601" s="4"/>
      <c r="AC5601" s="4"/>
    </row>
    <row r="5602" spans="2:30" ht="15.6" x14ac:dyDescent="0.3">
      <c r="C5602" s="14" t="s">
        <v>2129</v>
      </c>
      <c r="H5602" s="14" t="s">
        <v>2130</v>
      </c>
      <c r="I5602" s="4"/>
      <c r="J5602" s="6"/>
      <c r="K5602" s="9"/>
      <c r="M5602" s="2"/>
      <c r="O5602" s="3"/>
      <c r="P5602" s="1"/>
      <c r="Q5602" s="6"/>
      <c r="R5602" s="1"/>
      <c r="S5602" s="3"/>
      <c r="T5602" s="8"/>
      <c r="U5602" s="1"/>
      <c r="Y5602" s="5"/>
      <c r="AA5602" s="11"/>
      <c r="AB5602" s="7"/>
      <c r="AC5602" s="7"/>
      <c r="AD5602" s="32"/>
    </row>
    <row r="5603" spans="2:30" ht="15.6" x14ac:dyDescent="0.3">
      <c r="C5603" s="59" t="s">
        <v>463</v>
      </c>
      <c r="D5603" s="47" t="s">
        <v>2122</v>
      </c>
      <c r="E5603" s="14"/>
      <c r="F5603" s="14"/>
      <c r="G5603" s="14"/>
      <c r="H5603" s="234" t="s">
        <v>463</v>
      </c>
      <c r="I5603" s="234"/>
      <c r="J5603" s="44" t="s">
        <v>2122</v>
      </c>
      <c r="K5603" s="15"/>
      <c r="L5603" s="16"/>
      <c r="M5603" s="71"/>
      <c r="N5603" s="17"/>
      <c r="O5603" s="17"/>
      <c r="P5603" s="16"/>
      <c r="Q5603" s="18"/>
      <c r="R5603" s="16"/>
      <c r="S5603" s="17"/>
      <c r="T5603" s="19"/>
      <c r="U5603" s="16"/>
      <c r="V5603" s="20"/>
      <c r="W5603" s="20"/>
      <c r="X5603" s="20"/>
      <c r="Y5603" s="20"/>
      <c r="Z5603" s="21"/>
      <c r="AA5603" s="21"/>
      <c r="AB5603" s="22"/>
      <c r="AC5603" s="22"/>
      <c r="AD5603" s="32"/>
    </row>
    <row r="5604" spans="2:30" x14ac:dyDescent="0.3">
      <c r="C5604" s="23" t="s">
        <v>137</v>
      </c>
      <c r="D5604" s="35">
        <v>15</v>
      </c>
      <c r="H5604" s="232" t="s">
        <v>137</v>
      </c>
      <c r="I5604" s="232"/>
      <c r="J5604" s="24">
        <f>371-371</f>
        <v>0</v>
      </c>
      <c r="O5604" s="2"/>
      <c r="P5604" s="9"/>
      <c r="AA5604" s="26"/>
      <c r="AD5604" s="32"/>
    </row>
    <row r="5605" spans="2:30" x14ac:dyDescent="0.3">
      <c r="C5605" s="23" t="s">
        <v>421</v>
      </c>
      <c r="D5605" s="35">
        <v>27</v>
      </c>
      <c r="H5605" s="232" t="s">
        <v>421</v>
      </c>
      <c r="I5605" s="232"/>
      <c r="J5605" s="24">
        <v>469</v>
      </c>
      <c r="L5605" s="25"/>
      <c r="O5605" s="2"/>
      <c r="P5605" s="9"/>
      <c r="AA5605" s="26"/>
      <c r="AD5605" s="32"/>
    </row>
    <row r="5606" spans="2:30" x14ac:dyDescent="0.3">
      <c r="C5606" s="23" t="s">
        <v>431</v>
      </c>
      <c r="D5606" s="35">
        <v>14</v>
      </c>
      <c r="H5606" s="232" t="s">
        <v>431</v>
      </c>
      <c r="I5606" s="232"/>
      <c r="J5606" s="24">
        <v>165</v>
      </c>
      <c r="L5606" s="25"/>
      <c r="O5606" s="2"/>
      <c r="P5606" s="9"/>
      <c r="AA5606" s="26"/>
      <c r="AD5606" s="32"/>
    </row>
    <row r="5607" spans="2:30" x14ac:dyDescent="0.3">
      <c r="C5607" s="23" t="s">
        <v>412</v>
      </c>
      <c r="D5607" s="35">
        <v>16</v>
      </c>
      <c r="H5607" s="232" t="s">
        <v>412</v>
      </c>
      <c r="I5607" s="232"/>
      <c r="J5607" s="24">
        <v>253</v>
      </c>
      <c r="L5607" s="25"/>
      <c r="O5607" s="2"/>
      <c r="P5607" s="9"/>
      <c r="AA5607" s="26"/>
      <c r="AD5607" s="32"/>
    </row>
    <row r="5608" spans="2:30" x14ac:dyDescent="0.3">
      <c r="C5608" s="23" t="s">
        <v>263</v>
      </c>
      <c r="D5608" s="35">
        <v>22</v>
      </c>
      <c r="H5608" s="232" t="s">
        <v>263</v>
      </c>
      <c r="I5608" s="232"/>
      <c r="J5608" s="24">
        <v>615</v>
      </c>
      <c r="L5608" s="25"/>
      <c r="O5608" s="2"/>
      <c r="P5608" s="9"/>
      <c r="AA5608" s="26"/>
      <c r="AD5608" s="32"/>
    </row>
    <row r="5609" spans="2:30" x14ac:dyDescent="0.3">
      <c r="C5609" s="23" t="s">
        <v>434</v>
      </c>
      <c r="D5609" s="35">
        <v>16</v>
      </c>
      <c r="H5609" s="232" t="s">
        <v>434</v>
      </c>
      <c r="I5609" s="232"/>
      <c r="J5609" s="24">
        <v>287</v>
      </c>
      <c r="L5609" s="25"/>
      <c r="O5609" s="2"/>
      <c r="P5609" s="9"/>
      <c r="AA5609" s="26"/>
      <c r="AD5609" s="32"/>
    </row>
    <row r="5610" spans="2:30" x14ac:dyDescent="0.3">
      <c r="C5610" s="23" t="s">
        <v>418</v>
      </c>
      <c r="D5610" s="35">
        <v>36</v>
      </c>
      <c r="H5610" s="232" t="s">
        <v>418</v>
      </c>
      <c r="I5610" s="232"/>
      <c r="J5610" s="24">
        <v>889</v>
      </c>
      <c r="L5610" s="25"/>
      <c r="M5610" s="2"/>
      <c r="O5610" s="2"/>
      <c r="P5610" s="9"/>
      <c r="AA5610" s="26"/>
      <c r="AD5610" s="32"/>
    </row>
    <row r="5611" spans="2:30" x14ac:dyDescent="0.3">
      <c r="C5611" s="23" t="s">
        <v>130</v>
      </c>
      <c r="D5611" s="35">
        <v>18</v>
      </c>
      <c r="H5611" s="232" t="s">
        <v>130</v>
      </c>
      <c r="I5611" s="232"/>
      <c r="J5611" s="24">
        <v>552</v>
      </c>
      <c r="L5611" s="25"/>
      <c r="M5611" s="2"/>
      <c r="O5611" s="2"/>
      <c r="P5611" s="9"/>
      <c r="AA5611" s="26"/>
      <c r="AD5611" s="32"/>
    </row>
    <row r="5612" spans="2:30" x14ac:dyDescent="0.3">
      <c r="C5612" s="23" t="s">
        <v>436</v>
      </c>
      <c r="D5612" s="35">
        <v>23</v>
      </c>
      <c r="H5612" s="232" t="s">
        <v>436</v>
      </c>
      <c r="I5612" s="232"/>
      <c r="J5612" s="24">
        <v>349</v>
      </c>
      <c r="L5612" s="25"/>
      <c r="M5612" s="2"/>
      <c r="O5612" s="2"/>
      <c r="P5612" s="9"/>
      <c r="AA5612" s="26"/>
      <c r="AD5612" s="32"/>
    </row>
    <row r="5613" spans="2:30" x14ac:dyDescent="0.3">
      <c r="C5613" s="23" t="s">
        <v>438</v>
      </c>
      <c r="D5613" s="35">
        <v>15</v>
      </c>
      <c r="H5613" s="232" t="s">
        <v>438</v>
      </c>
      <c r="I5613" s="232"/>
      <c r="J5613" s="24">
        <v>221</v>
      </c>
      <c r="L5613" s="25"/>
      <c r="M5613" s="2"/>
      <c r="O5613" s="2"/>
      <c r="P5613" s="9"/>
      <c r="AA5613" s="26"/>
      <c r="AD5613" s="32"/>
    </row>
    <row r="5614" spans="2:30" x14ac:dyDescent="0.3">
      <c r="C5614" s="23" t="s">
        <v>501</v>
      </c>
      <c r="D5614" s="35">
        <v>25</v>
      </c>
      <c r="H5614" s="232" t="s">
        <v>501</v>
      </c>
      <c r="I5614" s="232"/>
      <c r="J5614" s="24">
        <v>465</v>
      </c>
      <c r="L5614" s="25"/>
      <c r="M5614" s="2"/>
      <c r="O5614" s="2"/>
      <c r="P5614" s="9"/>
      <c r="AA5614" s="26"/>
      <c r="AD5614" s="32"/>
    </row>
    <row r="5615" spans="2:30" x14ac:dyDescent="0.3">
      <c r="C5615" s="23" t="s">
        <v>275</v>
      </c>
      <c r="D5615" s="35">
        <v>21</v>
      </c>
      <c r="H5615" s="232" t="s">
        <v>275</v>
      </c>
      <c r="I5615" s="232"/>
      <c r="J5615" s="24">
        <v>317</v>
      </c>
      <c r="L5615" s="25"/>
      <c r="M5615" s="2"/>
      <c r="O5615" s="2"/>
      <c r="P5615" s="9"/>
      <c r="AA5615" s="26"/>
      <c r="AD5615" s="32"/>
    </row>
    <row r="5616" spans="2:30" x14ac:dyDescent="0.3">
      <c r="C5616" s="23" t="s">
        <v>135</v>
      </c>
      <c r="D5616" s="35">
        <v>22</v>
      </c>
      <c r="H5616" s="232" t="s">
        <v>135</v>
      </c>
      <c r="I5616" s="232"/>
      <c r="J5616" s="24">
        <v>268</v>
      </c>
      <c r="L5616" s="25"/>
      <c r="M5616" s="2"/>
      <c r="O5616" s="2"/>
      <c r="P5616" s="9"/>
      <c r="AA5616" s="26"/>
      <c r="AD5616" s="32"/>
    </row>
    <row r="5617" spans="3:30" x14ac:dyDescent="0.3">
      <c r="C5617" s="23" t="s">
        <v>442</v>
      </c>
      <c r="D5617" s="35">
        <f>26-16</f>
        <v>10</v>
      </c>
      <c r="H5617" s="232" t="s">
        <v>442</v>
      </c>
      <c r="I5617" s="232"/>
      <c r="J5617" s="24">
        <v>141</v>
      </c>
      <c r="L5617" s="25"/>
      <c r="O5617" s="2"/>
      <c r="P5617" s="9"/>
      <c r="AA5617" s="26"/>
      <c r="AD5617" s="32"/>
    </row>
    <row r="5618" spans="3:30" x14ac:dyDescent="0.3">
      <c r="C5618" s="23" t="s">
        <v>268</v>
      </c>
      <c r="D5618" s="35">
        <v>37</v>
      </c>
      <c r="H5618" s="232" t="s">
        <v>268</v>
      </c>
      <c r="I5618" s="232"/>
      <c r="J5618" s="24">
        <v>966</v>
      </c>
      <c r="L5618" s="25"/>
      <c r="M5618" s="2"/>
      <c r="O5618" s="2"/>
      <c r="P5618" s="9"/>
      <c r="AA5618" s="26"/>
      <c r="AD5618" s="32"/>
    </row>
    <row r="5619" spans="3:30" x14ac:dyDescent="0.3">
      <c r="C5619" s="23" t="s">
        <v>283</v>
      </c>
      <c r="D5619" s="35">
        <v>18</v>
      </c>
      <c r="H5619" s="232" t="s">
        <v>283</v>
      </c>
      <c r="I5619" s="232"/>
      <c r="J5619" s="24">
        <v>280</v>
      </c>
      <c r="M5619" s="2"/>
      <c r="O5619" s="2"/>
      <c r="P5619" s="9"/>
      <c r="AA5619" s="26"/>
      <c r="AD5619" s="32"/>
    </row>
    <row r="5620" spans="3:30" x14ac:dyDescent="0.3">
      <c r="C5620" s="23" t="s">
        <v>235</v>
      </c>
      <c r="D5620" s="35">
        <f>1+16</f>
        <v>17</v>
      </c>
      <c r="H5620" s="232" t="s">
        <v>235</v>
      </c>
      <c r="I5620" s="232"/>
      <c r="J5620" s="24">
        <v>686</v>
      </c>
      <c r="O5620" s="2"/>
      <c r="P5620" s="9"/>
      <c r="AA5620" s="26"/>
      <c r="AD5620" s="32"/>
    </row>
    <row r="5621" spans="3:30" x14ac:dyDescent="0.3">
      <c r="C5621" s="23" t="s">
        <v>506</v>
      </c>
      <c r="D5621" s="35">
        <v>12</v>
      </c>
      <c r="H5621" s="232" t="s">
        <v>506</v>
      </c>
      <c r="I5621" s="232"/>
      <c r="J5621" s="24">
        <v>428</v>
      </c>
      <c r="O5621" s="2"/>
      <c r="P5621" s="9"/>
      <c r="AA5621" s="26"/>
      <c r="AD5621" s="32"/>
    </row>
    <row r="5622" spans="3:30" x14ac:dyDescent="0.3">
      <c r="C5622" s="23" t="s">
        <v>500</v>
      </c>
      <c r="D5622" s="35">
        <v>14</v>
      </c>
      <c r="H5622" s="232" t="s">
        <v>500</v>
      </c>
      <c r="I5622" s="232"/>
      <c r="J5622" s="24">
        <v>210</v>
      </c>
      <c r="O5622" s="2"/>
      <c r="P5622" s="9"/>
      <c r="AA5622" s="26"/>
      <c r="AD5622" s="32"/>
    </row>
    <row r="5623" spans="3:30" x14ac:dyDescent="0.3">
      <c r="C5623" s="23" t="s">
        <v>507</v>
      </c>
      <c r="D5623" s="35">
        <v>9</v>
      </c>
      <c r="H5623" s="232" t="s">
        <v>507</v>
      </c>
      <c r="I5623" s="232"/>
      <c r="J5623" s="24">
        <v>352</v>
      </c>
      <c r="O5623" s="2"/>
      <c r="P5623" s="9"/>
      <c r="AA5623" s="26"/>
      <c r="AD5623" s="32"/>
    </row>
    <row r="5624" spans="3:30" x14ac:dyDescent="0.3">
      <c r="C5624" s="23" t="s">
        <v>446</v>
      </c>
      <c r="D5624" s="35">
        <v>18</v>
      </c>
      <c r="H5624" s="232" t="s">
        <v>446</v>
      </c>
      <c r="I5624" s="232"/>
      <c r="J5624" s="24">
        <v>329</v>
      </c>
      <c r="O5624" s="2"/>
      <c r="P5624" s="9"/>
      <c r="AA5624" s="26"/>
      <c r="AD5624" s="32"/>
    </row>
    <row r="5625" spans="3:30" x14ac:dyDescent="0.3">
      <c r="C5625" s="23" t="s">
        <v>284</v>
      </c>
      <c r="D5625" s="35">
        <v>14</v>
      </c>
      <c r="H5625" s="232" t="s">
        <v>284</v>
      </c>
      <c r="I5625" s="232"/>
      <c r="J5625" s="24">
        <v>585</v>
      </c>
      <c r="O5625" s="2"/>
      <c r="P5625" s="9"/>
      <c r="AA5625" s="26"/>
      <c r="AD5625" s="32"/>
    </row>
    <row r="5626" spans="3:30" x14ac:dyDescent="0.3">
      <c r="C5626" s="23" t="s">
        <v>448</v>
      </c>
      <c r="D5626" s="35">
        <v>9</v>
      </c>
      <c r="H5626" s="232" t="s">
        <v>448</v>
      </c>
      <c r="I5626" s="232"/>
      <c r="J5626" s="24">
        <v>213</v>
      </c>
      <c r="O5626" s="2"/>
      <c r="P5626" s="9"/>
      <c r="AA5626" s="26"/>
      <c r="AD5626" s="32"/>
    </row>
    <row r="5627" spans="3:30" x14ac:dyDescent="0.3">
      <c r="C5627" s="23" t="s">
        <v>450</v>
      </c>
      <c r="D5627" s="35">
        <v>14</v>
      </c>
      <c r="H5627" s="232" t="s">
        <v>450</v>
      </c>
      <c r="I5627" s="232"/>
      <c r="J5627" s="24">
        <v>206</v>
      </c>
      <c r="O5627" s="2"/>
      <c r="P5627" s="9"/>
      <c r="AA5627" s="26"/>
      <c r="AD5627" s="32"/>
    </row>
    <row r="5628" spans="3:30" x14ac:dyDescent="0.3">
      <c r="C5628" s="23" t="s">
        <v>301</v>
      </c>
      <c r="D5628" s="35">
        <v>27</v>
      </c>
      <c r="H5628" s="232" t="s">
        <v>301</v>
      </c>
      <c r="I5628" s="232"/>
      <c r="J5628" s="24">
        <v>501</v>
      </c>
      <c r="O5628" s="2"/>
      <c r="P5628" s="9"/>
      <c r="AA5628" s="26"/>
      <c r="AD5628" s="32"/>
    </row>
    <row r="5629" spans="3:30" x14ac:dyDescent="0.3">
      <c r="C5629" s="23" t="s">
        <v>503</v>
      </c>
      <c r="D5629" s="35">
        <v>24</v>
      </c>
      <c r="H5629" s="232" t="s">
        <v>503</v>
      </c>
      <c r="I5629" s="232"/>
      <c r="J5629" s="24">
        <v>255</v>
      </c>
      <c r="O5629" s="2"/>
      <c r="P5629" s="9"/>
      <c r="AA5629" s="26"/>
      <c r="AD5629" s="32"/>
    </row>
    <row r="5630" spans="3:30" x14ac:dyDescent="0.3">
      <c r="C5630" s="23" t="s">
        <v>328</v>
      </c>
      <c r="D5630" s="35">
        <v>15</v>
      </c>
      <c r="H5630" s="232" t="s">
        <v>328</v>
      </c>
      <c r="I5630" s="232"/>
      <c r="J5630" s="24">
        <v>201</v>
      </c>
      <c r="O5630" s="2"/>
      <c r="P5630" s="9"/>
      <c r="AA5630" s="26"/>
      <c r="AD5630" s="32"/>
    </row>
    <row r="5631" spans="3:30" x14ac:dyDescent="0.3">
      <c r="C5631" s="23" t="s">
        <v>285</v>
      </c>
      <c r="D5631" s="35">
        <v>18</v>
      </c>
      <c r="H5631" s="232" t="s">
        <v>285</v>
      </c>
      <c r="I5631" s="232"/>
      <c r="J5631" s="24">
        <v>224</v>
      </c>
      <c r="O5631" s="2"/>
      <c r="P5631" s="9"/>
      <c r="AA5631" s="26"/>
      <c r="AD5631" s="32"/>
    </row>
    <row r="5632" spans="3:30" x14ac:dyDescent="0.3">
      <c r="C5632" s="23" t="s">
        <v>312</v>
      </c>
      <c r="D5632" s="35">
        <v>31</v>
      </c>
      <c r="H5632" s="232" t="s">
        <v>312</v>
      </c>
      <c r="I5632" s="232"/>
      <c r="J5632" s="24">
        <v>1027</v>
      </c>
      <c r="O5632" s="2"/>
      <c r="P5632" s="9"/>
      <c r="AA5632" s="26"/>
      <c r="AD5632" s="32"/>
    </row>
    <row r="5633" spans="2:31" x14ac:dyDescent="0.3">
      <c r="C5633" s="23" t="s">
        <v>333</v>
      </c>
      <c r="D5633" s="35">
        <v>44</v>
      </c>
      <c r="H5633" s="232" t="s">
        <v>333</v>
      </c>
      <c r="I5633" s="232"/>
      <c r="J5633" s="24">
        <v>1609</v>
      </c>
      <c r="O5633" s="2"/>
      <c r="P5633" s="9"/>
      <c r="AA5633" s="26"/>
      <c r="AD5633" s="32"/>
    </row>
    <row r="5634" spans="2:31" x14ac:dyDescent="0.3">
      <c r="C5634" s="23" t="s">
        <v>317</v>
      </c>
      <c r="D5634" s="35">
        <v>41</v>
      </c>
      <c r="H5634" s="232" t="s">
        <v>317</v>
      </c>
      <c r="I5634" s="232"/>
      <c r="J5634" s="24">
        <v>1372</v>
      </c>
      <c r="O5634" s="2"/>
      <c r="P5634" s="9"/>
      <c r="AA5634" s="26"/>
      <c r="AD5634" s="32"/>
    </row>
    <row r="5635" spans="2:31" x14ac:dyDescent="0.3">
      <c r="C5635" s="23" t="s">
        <v>315</v>
      </c>
      <c r="D5635" s="35">
        <v>32</v>
      </c>
      <c r="H5635" s="232" t="s">
        <v>315</v>
      </c>
      <c r="I5635" s="232"/>
      <c r="J5635" s="24">
        <v>1016</v>
      </c>
      <c r="O5635" s="2"/>
      <c r="P5635" s="9"/>
      <c r="AA5635" s="26"/>
      <c r="AD5635" s="32"/>
    </row>
    <row r="5636" spans="2:31" ht="15" thickBot="1" x14ac:dyDescent="0.35">
      <c r="C5636" s="23" t="s">
        <v>2121</v>
      </c>
      <c r="D5636" s="49">
        <v>6</v>
      </c>
      <c r="H5636" s="232" t="s">
        <v>415</v>
      </c>
      <c r="I5636" s="232"/>
      <c r="J5636" s="24">
        <v>176</v>
      </c>
      <c r="O5636" s="2"/>
      <c r="P5636" s="9"/>
      <c r="AA5636" s="26"/>
      <c r="AD5636" s="32"/>
    </row>
    <row r="5637" spans="2:31" x14ac:dyDescent="0.3">
      <c r="C5637" s="58" t="s">
        <v>462</v>
      </c>
      <c r="D5637" s="48">
        <f>SUM(D5604:D5636)</f>
        <v>680</v>
      </c>
      <c r="H5637" s="232" t="s">
        <v>3</v>
      </c>
      <c r="I5637" s="232"/>
      <c r="J5637" s="24">
        <v>146</v>
      </c>
      <c r="K5637" s="9"/>
      <c r="M5637" s="2"/>
      <c r="O5637" s="3"/>
      <c r="P5637" s="1"/>
      <c r="Q5637" s="6"/>
      <c r="R5637" s="1"/>
      <c r="S5637" s="3"/>
      <c r="T5637" s="8"/>
      <c r="U5637" s="1"/>
      <c r="Y5637" s="5"/>
      <c r="AA5637" s="11"/>
      <c r="AB5637" s="7"/>
      <c r="AC5637" s="7"/>
      <c r="AD5637" s="2"/>
      <c r="AE5637" s="32"/>
    </row>
    <row r="5638" spans="2:31" x14ac:dyDescent="0.3">
      <c r="B5638" s="4"/>
      <c r="C5638" s="13"/>
      <c r="H5638" s="232" t="s">
        <v>522</v>
      </c>
      <c r="I5638" s="232"/>
      <c r="J5638" s="24">
        <v>23</v>
      </c>
      <c r="K5638" s="9"/>
      <c r="M5638" s="2"/>
      <c r="O5638" s="3"/>
      <c r="P5638" s="1"/>
      <c r="Q5638" s="6"/>
      <c r="R5638" s="1"/>
      <c r="S5638" s="3"/>
      <c r="T5638" s="8"/>
      <c r="U5638" s="1"/>
      <c r="Y5638" s="5"/>
      <c r="AA5638" s="11"/>
      <c r="AB5638" s="7"/>
      <c r="AC5638" s="7"/>
    </row>
    <row r="5639" spans="2:31" ht="15" thickBot="1" x14ac:dyDescent="0.35">
      <c r="B5639" s="4"/>
      <c r="C5639" s="13"/>
      <c r="H5639" s="232" t="s">
        <v>523</v>
      </c>
      <c r="I5639" s="232"/>
      <c r="J5639" s="46">
        <v>46</v>
      </c>
      <c r="K5639" s="9"/>
      <c r="M5639" s="2"/>
      <c r="O5639" s="3"/>
      <c r="P5639" s="1"/>
      <c r="Q5639" s="6"/>
      <c r="R5639" s="1"/>
      <c r="S5639" s="3"/>
      <c r="T5639" s="8"/>
      <c r="U5639" s="1"/>
      <c r="Y5639" s="5"/>
      <c r="AA5639" s="11"/>
      <c r="AB5639" s="7"/>
      <c r="AC5639" s="7"/>
    </row>
    <row r="5640" spans="2:31" x14ac:dyDescent="0.3">
      <c r="B5640" s="4"/>
      <c r="C5640" s="13"/>
      <c r="H5640" s="233" t="s">
        <v>462</v>
      </c>
      <c r="I5640" s="233"/>
      <c r="J5640" s="45">
        <f>SUM(J5604:J5639)</f>
        <v>15842</v>
      </c>
      <c r="K5640" s="9"/>
      <c r="M5640" s="2"/>
      <c r="O5640" s="3"/>
      <c r="P5640" s="1"/>
      <c r="Q5640" s="6"/>
      <c r="R5640" s="1"/>
      <c r="S5640" s="3"/>
      <c r="T5640" s="8"/>
      <c r="U5640" s="1"/>
      <c r="Y5640" s="5"/>
      <c r="AA5640" s="11"/>
      <c r="AB5640" s="7"/>
      <c r="AC5640" s="7"/>
    </row>
    <row r="5641" spans="2:31" x14ac:dyDescent="0.3">
      <c r="B5641" s="4"/>
      <c r="D5641" s="13"/>
      <c r="H5641" s="4"/>
      <c r="I5641" s="4"/>
      <c r="J5641" s="6"/>
      <c r="K5641" s="6"/>
      <c r="L5641" s="9"/>
      <c r="M5641" s="2"/>
      <c r="N5641" s="2"/>
      <c r="O5641" s="3"/>
      <c r="P5641" s="3"/>
      <c r="R5641" s="6"/>
      <c r="S5641" s="1"/>
      <c r="T5641" s="3"/>
      <c r="U5641" s="8"/>
      <c r="V5641" s="1"/>
      <c r="Y5641" s="5"/>
      <c r="Z5641" s="5"/>
      <c r="AA5641" s="11"/>
      <c r="AB5641" s="11"/>
      <c r="AC5641" s="11"/>
    </row>
  </sheetData>
  <sortState xmlns:xlrd2="http://schemas.microsoft.com/office/spreadsheetml/2017/richdata2" ref="A2:AB2987">
    <sortCondition ref="D2:D2987"/>
    <sortCondition ref="E2:E2987"/>
    <sortCondition ref="L2:L2987"/>
    <sortCondition ref="Q2:Q2987"/>
  </sortState>
  <mergeCells count="38">
    <mergeCell ref="H5618:I5618"/>
    <mergeCell ref="H5607:I5607"/>
    <mergeCell ref="H5608:I5608"/>
    <mergeCell ref="H5609:I5609"/>
    <mergeCell ref="H5603:I5603"/>
    <mergeCell ref="H5604:I5604"/>
    <mergeCell ref="H5605:I5605"/>
    <mergeCell ref="H5606:I5606"/>
    <mergeCell ref="H5613:I5613"/>
    <mergeCell ref="H5614:I5614"/>
    <mergeCell ref="H5615:I5615"/>
    <mergeCell ref="H5616:I5616"/>
    <mergeCell ref="H5617:I5617"/>
    <mergeCell ref="H5628:I5628"/>
    <mergeCell ref="H5629:I5629"/>
    <mergeCell ref="H5630:I5630"/>
    <mergeCell ref="H5619:I5619"/>
    <mergeCell ref="H5620:I5620"/>
    <mergeCell ref="H5621:I5621"/>
    <mergeCell ref="H5622:I5622"/>
    <mergeCell ref="H5623:I5623"/>
    <mergeCell ref="H5624:I5624"/>
    <mergeCell ref="H5637:I5637"/>
    <mergeCell ref="H5638:I5638"/>
    <mergeCell ref="H5640:I5640"/>
    <mergeCell ref="H5610:I5610"/>
    <mergeCell ref="H5611:I5611"/>
    <mergeCell ref="H5612:I5612"/>
    <mergeCell ref="H5639:I5639"/>
    <mergeCell ref="H5631:I5631"/>
    <mergeCell ref="H5632:I5632"/>
    <mergeCell ref="H5633:I5633"/>
    <mergeCell ref="H5634:I5634"/>
    <mergeCell ref="H5635:I5635"/>
    <mergeCell ref="H5636:I5636"/>
    <mergeCell ref="H5625:I5625"/>
    <mergeCell ref="H5626:I5626"/>
    <mergeCell ref="H5627:I5627"/>
  </mergeCells>
  <dataValidations disablePrompts="1" count="1">
    <dataValidation allowBlank="1" showInputMessage="1" showErrorMessage="1" promptTitle="Amount Column" prompt="Please input amount. Debit (+) / Credit (-)" sqref="N647:N672 R647:R672" xr:uid="{C0333E5A-5FDA-4435-8554-B605CD5AA2C1}"/>
  </dataValidations>
  <pageMargins left="0.7" right="0.7" top="0.75" bottom="0.75" header="0.3" footer="0.3"/>
  <pageSetup scale="19" orientation="portrait" r:id="rId1"/>
  <rowBreaks count="1" manualBreakCount="1">
    <brk id="2817" max="56" man="1"/>
  </rowBreak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M3887"/>
  <sheetViews>
    <sheetView showGridLines="0" showRowColHeaders="0" workbookViewId="0">
      <pane xSplit="7" ySplit="3" topLeftCell="H4" activePane="bottomRight" state="frozen"/>
      <selection pane="topRight" activeCell="H1" sqref="H1"/>
      <selection pane="bottomLeft" activeCell="A4" sqref="A4"/>
      <selection pane="bottomRight"/>
      <extLst>
        <ext xmlns:xlsdti="http://schemas.microsoft.com/office/spreadsheetml/2023/showDataTypeIcons" uri="{77bfe23e-c014-4d31-8a63-9c772dbf06b6}">
          <xlsdti:showDataTypeIcons visible="0"/>
        </ext>
      </extLst>
    </sheetView>
  </sheetViews>
  <sheetFormatPr defaultColWidth="9.109375" defaultRowHeight="15.6" x14ac:dyDescent="0.3"/>
  <cols>
    <col min="1" max="1" width="25" style="28" customWidth="1"/>
    <col min="2" max="2" width="14.6640625" style="28" bestFit="1" customWidth="1"/>
    <col min="3" max="3" width="30.109375" style="28" bestFit="1" customWidth="1"/>
    <col min="4" max="4" width="22" style="28" customWidth="1"/>
    <col min="5" max="5" width="29.6640625" style="28" customWidth="1"/>
    <col min="6" max="6" width="15.33203125" style="106" bestFit="1" customWidth="1"/>
    <col min="7" max="7" width="14.77734375" style="139" bestFit="1" customWidth="1"/>
    <col min="8" max="9" width="20.77734375" style="94" bestFit="1" customWidth="1"/>
    <col min="10" max="10" width="19.77734375" style="28" bestFit="1" customWidth="1"/>
    <col min="11" max="11" width="13.88671875" style="28" bestFit="1" customWidth="1"/>
    <col min="12" max="13" width="5" style="28" bestFit="1" customWidth="1"/>
    <col min="14" max="16384" width="9.109375" style="28"/>
  </cols>
  <sheetData>
    <row r="1" spans="1:13" ht="23.4" x14ac:dyDescent="0.45">
      <c r="A1" s="51" t="s">
        <v>5798</v>
      </c>
    </row>
    <row r="3" spans="1:13" ht="31.5" customHeight="1" x14ac:dyDescent="0.3">
      <c r="A3" s="231" t="s">
        <v>5793</v>
      </c>
      <c r="B3" s="72" t="s">
        <v>5795</v>
      </c>
      <c r="C3" s="72" t="s">
        <v>5796</v>
      </c>
      <c r="D3" s="142" t="s">
        <v>5797</v>
      </c>
      <c r="E3" s="231" t="s">
        <v>5794</v>
      </c>
      <c r="F3" s="230" t="s">
        <v>5662</v>
      </c>
      <c r="G3" s="230" t="s">
        <v>5663</v>
      </c>
      <c r="H3" s="230" t="s">
        <v>4893</v>
      </c>
      <c r="I3" s="230" t="s">
        <v>4894</v>
      </c>
      <c r="J3" s="230" t="s">
        <v>4892</v>
      </c>
      <c r="K3" s="144"/>
      <c r="L3" s="144"/>
      <c r="M3" s="144"/>
    </row>
    <row r="4" spans="1:13" x14ac:dyDescent="0.3">
      <c r="A4" s="87" t="s">
        <v>2615</v>
      </c>
      <c r="B4" s="87" t="s">
        <v>283</v>
      </c>
      <c r="C4" s="87" t="s">
        <v>2722</v>
      </c>
      <c r="D4" s="87" t="s">
        <v>983</v>
      </c>
      <c r="E4" s="87" t="s">
        <v>1558</v>
      </c>
      <c r="F4" s="140">
        <v>44020</v>
      </c>
      <c r="G4" s="140">
        <v>44033</v>
      </c>
      <c r="H4" s="92">
        <v>64.06</v>
      </c>
      <c r="I4" s="92">
        <v>64.06</v>
      </c>
      <c r="J4" s="92">
        <v>0</v>
      </c>
    </row>
    <row r="5" spans="1:13" x14ac:dyDescent="0.3">
      <c r="A5" s="87"/>
      <c r="B5" s="87" t="s">
        <v>506</v>
      </c>
      <c r="C5" s="87" t="s">
        <v>2722</v>
      </c>
      <c r="D5" s="87" t="s">
        <v>7840</v>
      </c>
      <c r="E5" s="87" t="s">
        <v>2257</v>
      </c>
      <c r="F5" s="140">
        <v>46210</v>
      </c>
      <c r="G5" s="140">
        <v>46945</v>
      </c>
      <c r="H5" s="92">
        <v>241.28</v>
      </c>
      <c r="I5" s="92">
        <v>0</v>
      </c>
      <c r="J5" s="92">
        <v>241.28</v>
      </c>
    </row>
    <row r="6" spans="1:13" x14ac:dyDescent="0.3">
      <c r="A6" s="87" t="s">
        <v>5712</v>
      </c>
      <c r="B6" s="87"/>
      <c r="C6" s="87"/>
      <c r="D6" s="87"/>
      <c r="E6" s="87"/>
      <c r="F6" s="87"/>
      <c r="G6" s="87"/>
      <c r="H6" s="92">
        <v>305.34000000000003</v>
      </c>
      <c r="I6" s="92">
        <v>64.06</v>
      </c>
      <c r="J6" s="92">
        <v>241.28</v>
      </c>
    </row>
    <row r="7" spans="1:13" x14ac:dyDescent="0.3">
      <c r="A7" s="87" t="s">
        <v>271</v>
      </c>
      <c r="B7" s="87" t="s">
        <v>421</v>
      </c>
      <c r="C7" s="87" t="s">
        <v>2722</v>
      </c>
      <c r="D7" s="87" t="s">
        <v>5034</v>
      </c>
      <c r="E7" s="87" t="s">
        <v>272</v>
      </c>
      <c r="F7" s="140">
        <v>44981</v>
      </c>
      <c r="G7" s="140">
        <v>45708</v>
      </c>
      <c r="H7" s="92">
        <v>69.11</v>
      </c>
      <c r="I7" s="92">
        <v>69.11</v>
      </c>
      <c r="J7" s="92">
        <v>0</v>
      </c>
    </row>
    <row r="8" spans="1:13" x14ac:dyDescent="0.3">
      <c r="A8" s="87"/>
      <c r="B8" s="87" t="s">
        <v>431</v>
      </c>
      <c r="C8" s="87" t="s">
        <v>2722</v>
      </c>
      <c r="D8" s="87" t="s">
        <v>5241</v>
      </c>
      <c r="E8" s="87" t="s">
        <v>272</v>
      </c>
      <c r="F8" s="140">
        <v>45069</v>
      </c>
      <c r="G8" s="140">
        <v>46203</v>
      </c>
      <c r="H8" s="92">
        <v>7.14</v>
      </c>
      <c r="I8" s="92">
        <v>7.14</v>
      </c>
      <c r="J8" s="92">
        <v>0</v>
      </c>
    </row>
    <row r="9" spans="1:13" x14ac:dyDescent="0.3">
      <c r="A9" s="87"/>
      <c r="B9" s="87" t="s">
        <v>412</v>
      </c>
      <c r="C9" s="87" t="s">
        <v>2722</v>
      </c>
      <c r="D9" s="87" t="s">
        <v>5034</v>
      </c>
      <c r="E9" s="87" t="s">
        <v>272</v>
      </c>
      <c r="F9" s="140">
        <v>44981</v>
      </c>
      <c r="G9" s="140">
        <v>45708</v>
      </c>
      <c r="H9" s="92">
        <v>69.110000000000014</v>
      </c>
      <c r="I9" s="92">
        <v>69.110000000000014</v>
      </c>
      <c r="J9" s="92">
        <v>0</v>
      </c>
    </row>
    <row r="10" spans="1:13" x14ac:dyDescent="0.3">
      <c r="A10" s="87"/>
      <c r="B10" s="87" t="s">
        <v>263</v>
      </c>
      <c r="C10" s="87" t="s">
        <v>2722</v>
      </c>
      <c r="D10" s="87" t="s">
        <v>753</v>
      </c>
      <c r="E10" s="87" t="s">
        <v>272</v>
      </c>
      <c r="F10" s="140">
        <v>43949</v>
      </c>
      <c r="G10" s="140">
        <v>44117</v>
      </c>
      <c r="H10" s="92">
        <v>167.95999999999998</v>
      </c>
      <c r="I10" s="92">
        <v>167.95999999999998</v>
      </c>
      <c r="J10" s="92">
        <v>0</v>
      </c>
    </row>
    <row r="11" spans="1:13" x14ac:dyDescent="0.3">
      <c r="A11" s="87"/>
      <c r="B11" s="87"/>
      <c r="C11" s="87"/>
      <c r="D11" s="87"/>
      <c r="E11" s="87"/>
      <c r="F11" s="87"/>
      <c r="G11" s="140">
        <v>44124</v>
      </c>
      <c r="H11" s="92">
        <v>1517.4</v>
      </c>
      <c r="I11" s="92">
        <v>48.2</v>
      </c>
      <c r="J11" s="92">
        <v>1469.2</v>
      </c>
    </row>
    <row r="12" spans="1:13" x14ac:dyDescent="0.3">
      <c r="A12" s="87"/>
      <c r="B12" s="87"/>
      <c r="C12" s="87"/>
      <c r="D12" s="87"/>
      <c r="E12" s="87"/>
      <c r="F12" s="87"/>
      <c r="G12" s="140">
        <v>44377</v>
      </c>
      <c r="H12" s="92">
        <v>-1469.2</v>
      </c>
      <c r="I12" s="92">
        <v>0</v>
      </c>
      <c r="J12" s="92">
        <v>-1469.2</v>
      </c>
    </row>
    <row r="13" spans="1:13" x14ac:dyDescent="0.3">
      <c r="A13" s="87"/>
      <c r="B13" s="87" t="s">
        <v>3</v>
      </c>
      <c r="C13" s="87" t="s">
        <v>2722</v>
      </c>
      <c r="D13" s="87" t="s">
        <v>273</v>
      </c>
      <c r="E13" s="87" t="s">
        <v>272</v>
      </c>
      <c r="F13" s="140">
        <v>43598</v>
      </c>
      <c r="G13" s="140">
        <v>43619</v>
      </c>
      <c r="H13" s="92">
        <v>229.19</v>
      </c>
      <c r="I13" s="92">
        <v>229.19</v>
      </c>
      <c r="J13" s="92">
        <v>0</v>
      </c>
    </row>
    <row r="14" spans="1:13" x14ac:dyDescent="0.3">
      <c r="A14" s="87"/>
      <c r="B14" s="87"/>
      <c r="C14" s="87"/>
      <c r="D14" s="87"/>
      <c r="E14" s="87"/>
      <c r="F14" s="87"/>
      <c r="G14" s="140">
        <v>43620</v>
      </c>
      <c r="H14" s="92">
        <v>1770.81</v>
      </c>
      <c r="I14" s="92">
        <v>0</v>
      </c>
      <c r="J14" s="92">
        <v>1770.81</v>
      </c>
    </row>
    <row r="15" spans="1:13" x14ac:dyDescent="0.3">
      <c r="A15" s="87"/>
      <c r="B15" s="87"/>
      <c r="C15" s="87"/>
      <c r="D15" s="87"/>
      <c r="E15" s="87"/>
      <c r="F15" s="87"/>
      <c r="G15" s="140">
        <v>43646</v>
      </c>
      <c r="H15" s="92">
        <v>-1770.81</v>
      </c>
      <c r="I15" s="92">
        <v>0</v>
      </c>
      <c r="J15" s="92">
        <v>-1770.81</v>
      </c>
    </row>
    <row r="16" spans="1:13" x14ac:dyDescent="0.3">
      <c r="A16" s="87"/>
      <c r="B16" s="87"/>
      <c r="C16" s="87"/>
      <c r="D16" s="87" t="s">
        <v>5034</v>
      </c>
      <c r="E16" s="87" t="s">
        <v>272</v>
      </c>
      <c r="F16" s="140">
        <v>44981</v>
      </c>
      <c r="G16" s="140">
        <v>45266</v>
      </c>
      <c r="H16" s="92">
        <v>18.86</v>
      </c>
      <c r="I16" s="92">
        <v>18.86</v>
      </c>
      <c r="J16" s="92">
        <v>0</v>
      </c>
    </row>
    <row r="17" spans="1:10" x14ac:dyDescent="0.3">
      <c r="A17" s="87"/>
      <c r="B17" s="87"/>
      <c r="C17" s="87"/>
      <c r="D17" s="87"/>
      <c r="E17" s="87"/>
      <c r="F17" s="87"/>
      <c r="G17" s="140">
        <v>45278</v>
      </c>
      <c r="H17" s="92">
        <v>-18.86</v>
      </c>
      <c r="I17" s="92">
        <v>-18.86</v>
      </c>
      <c r="J17" s="92">
        <v>0</v>
      </c>
    </row>
    <row r="18" spans="1:10" x14ac:dyDescent="0.3">
      <c r="A18" s="87"/>
      <c r="B18" s="87"/>
      <c r="C18" s="87"/>
      <c r="D18" s="87"/>
      <c r="E18" s="87"/>
      <c r="F18" s="87"/>
      <c r="G18" s="140">
        <v>45372</v>
      </c>
      <c r="H18" s="92">
        <v>13.45</v>
      </c>
      <c r="I18" s="92">
        <v>13.45</v>
      </c>
      <c r="J18" s="92">
        <v>0</v>
      </c>
    </row>
    <row r="19" spans="1:10" x14ac:dyDescent="0.3">
      <c r="A19" s="87"/>
      <c r="B19" s="87"/>
      <c r="C19" s="87"/>
      <c r="D19" s="87" t="s">
        <v>5241</v>
      </c>
      <c r="E19" s="87" t="s">
        <v>272</v>
      </c>
      <c r="F19" s="140">
        <v>45069</v>
      </c>
      <c r="G19" s="140">
        <v>46730</v>
      </c>
      <c r="H19" s="92">
        <v>8563.0400000000045</v>
      </c>
      <c r="I19" s="92">
        <v>0</v>
      </c>
      <c r="J19" s="92">
        <v>8563.0400000000045</v>
      </c>
    </row>
    <row r="20" spans="1:10" x14ac:dyDescent="0.3">
      <c r="A20" s="87"/>
      <c r="B20" s="87" t="s">
        <v>418</v>
      </c>
      <c r="C20" s="87" t="s">
        <v>2722</v>
      </c>
      <c r="D20" s="87" t="s">
        <v>5241</v>
      </c>
      <c r="E20" s="87" t="s">
        <v>272</v>
      </c>
      <c r="F20" s="140">
        <v>45069</v>
      </c>
      <c r="G20" s="140">
        <v>45723</v>
      </c>
      <c r="H20" s="92">
        <v>188.19</v>
      </c>
      <c r="I20" s="92">
        <v>188.19</v>
      </c>
      <c r="J20" s="92">
        <v>0</v>
      </c>
    </row>
    <row r="21" spans="1:10" x14ac:dyDescent="0.3">
      <c r="A21" s="87"/>
      <c r="B21" s="87"/>
      <c r="C21" s="87"/>
      <c r="D21" s="87"/>
      <c r="E21" s="87"/>
      <c r="F21" s="87"/>
      <c r="G21" s="140">
        <v>45743</v>
      </c>
      <c r="H21" s="92">
        <v>13.45</v>
      </c>
      <c r="I21" s="92">
        <v>13.45</v>
      </c>
      <c r="J21" s="92">
        <v>0</v>
      </c>
    </row>
    <row r="22" spans="1:10" x14ac:dyDescent="0.3">
      <c r="A22" s="87"/>
      <c r="B22" s="87"/>
      <c r="C22" s="87"/>
      <c r="D22" s="87"/>
      <c r="E22" s="87"/>
      <c r="F22" s="87"/>
      <c r="G22" s="140">
        <v>45895</v>
      </c>
      <c r="H22" s="92">
        <v>1872.75</v>
      </c>
      <c r="I22" s="92">
        <v>1872.75</v>
      </c>
      <c r="J22" s="92">
        <v>0</v>
      </c>
    </row>
    <row r="23" spans="1:10" x14ac:dyDescent="0.3">
      <c r="A23" s="87"/>
      <c r="B23" s="87"/>
      <c r="C23" s="87"/>
      <c r="D23" s="87"/>
      <c r="E23" s="87"/>
      <c r="F23" s="87"/>
      <c r="G23" s="140">
        <v>45896</v>
      </c>
      <c r="H23" s="92">
        <v>472.64</v>
      </c>
      <c r="I23" s="92">
        <v>472.64</v>
      </c>
      <c r="J23" s="92">
        <v>0</v>
      </c>
    </row>
    <row r="24" spans="1:10" x14ac:dyDescent="0.3">
      <c r="A24" s="87"/>
      <c r="B24" s="87" t="s">
        <v>130</v>
      </c>
      <c r="C24" s="87" t="s">
        <v>2722</v>
      </c>
      <c r="D24" s="87" t="s">
        <v>1270</v>
      </c>
      <c r="E24" s="87" t="s">
        <v>272</v>
      </c>
      <c r="F24" s="140">
        <v>44109</v>
      </c>
      <c r="G24" s="140">
        <v>44783</v>
      </c>
      <c r="H24" s="92">
        <v>40.96</v>
      </c>
      <c r="I24" s="92">
        <v>40.96</v>
      </c>
      <c r="J24" s="92">
        <v>0</v>
      </c>
    </row>
    <row r="25" spans="1:10" x14ac:dyDescent="0.3">
      <c r="A25" s="87"/>
      <c r="B25" s="87"/>
      <c r="C25" s="87"/>
      <c r="D25" s="87"/>
      <c r="E25" s="87"/>
      <c r="F25" s="87"/>
      <c r="G25" s="140">
        <v>44791</v>
      </c>
      <c r="H25" s="92">
        <v>97.61999999999999</v>
      </c>
      <c r="I25" s="92">
        <v>97.61999999999999</v>
      </c>
      <c r="J25" s="92">
        <v>0</v>
      </c>
    </row>
    <row r="26" spans="1:10" x14ac:dyDescent="0.3">
      <c r="A26" s="87"/>
      <c r="B26" s="87"/>
      <c r="C26" s="87"/>
      <c r="D26" s="87"/>
      <c r="E26" s="87"/>
      <c r="F26" s="87"/>
      <c r="G26" s="140">
        <v>44795</v>
      </c>
      <c r="H26" s="92">
        <v>6.17</v>
      </c>
      <c r="I26" s="92">
        <v>6.17</v>
      </c>
      <c r="J26" s="92">
        <v>0</v>
      </c>
    </row>
    <row r="27" spans="1:10" x14ac:dyDescent="0.3">
      <c r="A27" s="87"/>
      <c r="B27" s="87"/>
      <c r="C27" s="87"/>
      <c r="D27" s="87"/>
      <c r="E27" s="87"/>
      <c r="F27" s="87"/>
      <c r="G27" s="140">
        <v>44804</v>
      </c>
      <c r="H27" s="92">
        <v>21.57</v>
      </c>
      <c r="I27" s="92">
        <v>21.57</v>
      </c>
      <c r="J27" s="92">
        <v>0</v>
      </c>
    </row>
    <row r="28" spans="1:10" x14ac:dyDescent="0.3">
      <c r="A28" s="87"/>
      <c r="B28" s="87"/>
      <c r="C28" s="87"/>
      <c r="D28" s="87"/>
      <c r="E28" s="87"/>
      <c r="F28" s="87"/>
      <c r="G28" s="140">
        <v>44992</v>
      </c>
      <c r="H28" s="92">
        <v>1179.6199999999999</v>
      </c>
      <c r="I28" s="92">
        <v>1179.6199999999999</v>
      </c>
      <c r="J28" s="92">
        <v>0</v>
      </c>
    </row>
    <row r="29" spans="1:10" x14ac:dyDescent="0.3">
      <c r="A29" s="87"/>
      <c r="B29" s="87"/>
      <c r="C29" s="87"/>
      <c r="D29" s="87" t="s">
        <v>5034</v>
      </c>
      <c r="E29" s="87" t="s">
        <v>272</v>
      </c>
      <c r="F29" s="140">
        <v>44981</v>
      </c>
      <c r="G29" s="140">
        <v>44992</v>
      </c>
      <c r="H29" s="92">
        <v>10.35</v>
      </c>
      <c r="I29" s="92">
        <v>10.35</v>
      </c>
      <c r="J29" s="92">
        <v>0</v>
      </c>
    </row>
    <row r="30" spans="1:10" x14ac:dyDescent="0.3">
      <c r="A30" s="87"/>
      <c r="B30" s="87"/>
      <c r="C30" s="87"/>
      <c r="D30" s="87"/>
      <c r="E30" s="87"/>
      <c r="F30" s="87"/>
      <c r="G30" s="140">
        <v>45083</v>
      </c>
      <c r="H30" s="92">
        <v>764.42</v>
      </c>
      <c r="I30" s="92">
        <v>764.42</v>
      </c>
      <c r="J30" s="92">
        <v>0</v>
      </c>
    </row>
    <row r="31" spans="1:10" x14ac:dyDescent="0.3">
      <c r="A31" s="87"/>
      <c r="B31" s="87"/>
      <c r="C31" s="87"/>
      <c r="D31" s="87"/>
      <c r="E31" s="87"/>
      <c r="F31" s="87"/>
      <c r="G31" s="140">
        <v>45309</v>
      </c>
      <c r="H31" s="92">
        <v>737.3599999999999</v>
      </c>
      <c r="I31" s="92">
        <v>737.3599999999999</v>
      </c>
      <c r="J31" s="92">
        <v>0</v>
      </c>
    </row>
    <row r="32" spans="1:10" x14ac:dyDescent="0.3">
      <c r="A32" s="87"/>
      <c r="B32" s="87" t="s">
        <v>436</v>
      </c>
      <c r="C32" s="87" t="s">
        <v>2722</v>
      </c>
      <c r="D32" s="87" t="s">
        <v>5034</v>
      </c>
      <c r="E32" s="87" t="s">
        <v>272</v>
      </c>
      <c r="F32" s="140">
        <v>44981</v>
      </c>
      <c r="G32" s="140">
        <v>45708</v>
      </c>
      <c r="H32" s="92">
        <v>69.11</v>
      </c>
      <c r="I32" s="92">
        <v>69.11</v>
      </c>
      <c r="J32" s="92">
        <v>0</v>
      </c>
    </row>
    <row r="33" spans="1:10" x14ac:dyDescent="0.3">
      <c r="A33" s="87"/>
      <c r="B33" s="87"/>
      <c r="C33" s="87"/>
      <c r="D33" s="87" t="s">
        <v>5241</v>
      </c>
      <c r="E33" s="87" t="s">
        <v>272</v>
      </c>
      <c r="F33" s="140">
        <v>45069</v>
      </c>
      <c r="G33" s="140">
        <v>45895</v>
      </c>
      <c r="H33" s="92">
        <v>371.26</v>
      </c>
      <c r="I33" s="92">
        <v>371.26</v>
      </c>
      <c r="J33" s="92">
        <v>0</v>
      </c>
    </row>
    <row r="34" spans="1:10" x14ac:dyDescent="0.3">
      <c r="A34" s="87"/>
      <c r="B34" s="87" t="s">
        <v>438</v>
      </c>
      <c r="C34" s="87" t="s">
        <v>2722</v>
      </c>
      <c r="D34" s="87" t="s">
        <v>5034</v>
      </c>
      <c r="E34" s="87" t="s">
        <v>272</v>
      </c>
      <c r="F34" s="140">
        <v>44981</v>
      </c>
      <c r="G34" s="140">
        <v>45708</v>
      </c>
      <c r="H34" s="92">
        <v>147.81</v>
      </c>
      <c r="I34" s="92">
        <v>147.81</v>
      </c>
      <c r="J34" s="92">
        <v>0</v>
      </c>
    </row>
    <row r="35" spans="1:10" x14ac:dyDescent="0.3">
      <c r="A35" s="87"/>
      <c r="B35" s="87"/>
      <c r="C35" s="87"/>
      <c r="D35" s="87" t="s">
        <v>5241</v>
      </c>
      <c r="E35" s="87" t="s">
        <v>272</v>
      </c>
      <c r="F35" s="140">
        <v>45069</v>
      </c>
      <c r="G35" s="140">
        <v>45743</v>
      </c>
      <c r="H35" s="92">
        <v>4.4800000000000004</v>
      </c>
      <c r="I35" s="92">
        <v>4.4800000000000004</v>
      </c>
      <c r="J35" s="92">
        <v>0</v>
      </c>
    </row>
    <row r="36" spans="1:10" x14ac:dyDescent="0.3">
      <c r="A36" s="87"/>
      <c r="B36" s="87"/>
      <c r="C36" s="87"/>
      <c r="D36" s="87"/>
      <c r="E36" s="87"/>
      <c r="F36" s="87"/>
      <c r="G36" s="140">
        <v>45895</v>
      </c>
      <c r="H36" s="92">
        <v>1872.73</v>
      </c>
      <c r="I36" s="92">
        <v>1872.73</v>
      </c>
      <c r="J36" s="92">
        <v>0</v>
      </c>
    </row>
    <row r="37" spans="1:10" x14ac:dyDescent="0.3">
      <c r="A37" s="87"/>
      <c r="B37" s="87" t="s">
        <v>312</v>
      </c>
      <c r="C37" s="87" t="s">
        <v>2722</v>
      </c>
      <c r="D37" s="87" t="s">
        <v>5034</v>
      </c>
      <c r="E37" s="87" t="s">
        <v>272</v>
      </c>
      <c r="F37" s="140">
        <v>44981</v>
      </c>
      <c r="G37" s="140">
        <v>45266</v>
      </c>
      <c r="H37" s="92">
        <v>126.62</v>
      </c>
      <c r="I37" s="92">
        <v>126.62</v>
      </c>
      <c r="J37" s="92">
        <v>0</v>
      </c>
    </row>
    <row r="38" spans="1:10" x14ac:dyDescent="0.3">
      <c r="A38" s="87"/>
      <c r="B38" s="87"/>
      <c r="C38" s="87"/>
      <c r="D38" s="87" t="s">
        <v>5241</v>
      </c>
      <c r="E38" s="87" t="s">
        <v>272</v>
      </c>
      <c r="F38" s="140">
        <v>45069</v>
      </c>
      <c r="G38" s="140">
        <v>45673</v>
      </c>
      <c r="H38" s="92">
        <v>1281.99</v>
      </c>
      <c r="I38" s="92">
        <v>1281.99</v>
      </c>
      <c r="J38" s="92">
        <v>0</v>
      </c>
    </row>
    <row r="39" spans="1:10" x14ac:dyDescent="0.3">
      <c r="A39" s="87"/>
      <c r="B39" s="87" t="s">
        <v>501</v>
      </c>
      <c r="C39" s="87" t="s">
        <v>2722</v>
      </c>
      <c r="D39" s="87" t="s">
        <v>5034</v>
      </c>
      <c r="E39" s="87" t="s">
        <v>272</v>
      </c>
      <c r="F39" s="140">
        <v>44981</v>
      </c>
      <c r="G39" s="140">
        <v>45708</v>
      </c>
      <c r="H39" s="92">
        <v>147.81</v>
      </c>
      <c r="I39" s="92">
        <v>147.81</v>
      </c>
      <c r="J39" s="92">
        <v>0</v>
      </c>
    </row>
    <row r="40" spans="1:10" x14ac:dyDescent="0.3">
      <c r="A40" s="87"/>
      <c r="B40" s="87"/>
      <c r="C40" s="87"/>
      <c r="D40" s="87" t="s">
        <v>5241</v>
      </c>
      <c r="E40" s="87" t="s">
        <v>272</v>
      </c>
      <c r="F40" s="140">
        <v>45069</v>
      </c>
      <c r="G40" s="140">
        <v>45743</v>
      </c>
      <c r="H40" s="92">
        <v>4.4800000000000004</v>
      </c>
      <c r="I40" s="92">
        <v>4.4800000000000004</v>
      </c>
      <c r="J40" s="92">
        <v>0</v>
      </c>
    </row>
    <row r="41" spans="1:10" x14ac:dyDescent="0.3">
      <c r="A41" s="87"/>
      <c r="B41" s="87"/>
      <c r="C41" s="87"/>
      <c r="D41" s="87"/>
      <c r="E41" s="87"/>
      <c r="F41" s="87"/>
      <c r="G41" s="140">
        <v>45895</v>
      </c>
      <c r="H41" s="92">
        <v>1872.73</v>
      </c>
      <c r="I41" s="92">
        <v>1872.73</v>
      </c>
      <c r="J41" s="92">
        <v>0</v>
      </c>
    </row>
    <row r="42" spans="1:10" x14ac:dyDescent="0.3">
      <c r="A42" s="87"/>
      <c r="B42" s="87" t="s">
        <v>275</v>
      </c>
      <c r="C42" s="87" t="s">
        <v>2722</v>
      </c>
      <c r="D42" s="87" t="s">
        <v>754</v>
      </c>
      <c r="E42" s="87" t="s">
        <v>272</v>
      </c>
      <c r="F42" s="140">
        <v>43739</v>
      </c>
      <c r="G42" s="140">
        <v>43943</v>
      </c>
      <c r="H42" s="92">
        <v>728.6</v>
      </c>
      <c r="I42" s="92">
        <v>728.6</v>
      </c>
      <c r="J42" s="92">
        <v>0</v>
      </c>
    </row>
    <row r="43" spans="1:10" x14ac:dyDescent="0.3">
      <c r="A43" s="87"/>
      <c r="B43" s="87" t="s">
        <v>333</v>
      </c>
      <c r="C43" s="87" t="s">
        <v>2722</v>
      </c>
      <c r="D43" s="87" t="s">
        <v>5034</v>
      </c>
      <c r="E43" s="87" t="s">
        <v>272</v>
      </c>
      <c r="F43" s="140">
        <v>44981</v>
      </c>
      <c r="G43" s="140">
        <v>45309</v>
      </c>
      <c r="H43" s="92">
        <v>349.34</v>
      </c>
      <c r="I43" s="92">
        <v>349.34</v>
      </c>
      <c r="J43" s="92">
        <v>0</v>
      </c>
    </row>
    <row r="44" spans="1:10" x14ac:dyDescent="0.3">
      <c r="A44" s="87"/>
      <c r="B44" s="87"/>
      <c r="C44" s="87"/>
      <c r="D44" s="87" t="s">
        <v>5241</v>
      </c>
      <c r="E44" s="87" t="s">
        <v>272</v>
      </c>
      <c r="F44" s="140">
        <v>45069</v>
      </c>
      <c r="G44" s="140">
        <v>45673</v>
      </c>
      <c r="H44" s="92">
        <v>1281.99</v>
      </c>
      <c r="I44" s="92">
        <v>1281.99</v>
      </c>
      <c r="J44" s="92">
        <v>0</v>
      </c>
    </row>
    <row r="45" spans="1:10" x14ac:dyDescent="0.3">
      <c r="A45" s="87"/>
      <c r="B45" s="87" t="s">
        <v>135</v>
      </c>
      <c r="C45" s="87" t="s">
        <v>2722</v>
      </c>
      <c r="D45" s="87" t="s">
        <v>5034</v>
      </c>
      <c r="E45" s="87" t="s">
        <v>272</v>
      </c>
      <c r="F45" s="140">
        <v>44981</v>
      </c>
      <c r="G45" s="140">
        <v>45708</v>
      </c>
      <c r="H45" s="92">
        <v>69.11</v>
      </c>
      <c r="I45" s="92">
        <v>69.11</v>
      </c>
      <c r="J45" s="92">
        <v>0</v>
      </c>
    </row>
    <row r="46" spans="1:10" x14ac:dyDescent="0.3">
      <c r="A46" s="87"/>
      <c r="B46" s="87"/>
      <c r="C46" s="87" t="s">
        <v>2723</v>
      </c>
      <c r="D46" s="87" t="s">
        <v>1270</v>
      </c>
      <c r="E46" s="87" t="s">
        <v>272</v>
      </c>
      <c r="F46" s="140">
        <v>44109</v>
      </c>
      <c r="G46" s="140">
        <v>44235</v>
      </c>
      <c r="H46" s="92">
        <v>422.21</v>
      </c>
      <c r="I46" s="92">
        <v>422.21</v>
      </c>
      <c r="J46" s="92">
        <v>0</v>
      </c>
    </row>
    <row r="47" spans="1:10" x14ac:dyDescent="0.3">
      <c r="A47" s="87"/>
      <c r="B47" s="87" t="s">
        <v>268</v>
      </c>
      <c r="C47" s="87" t="s">
        <v>2722</v>
      </c>
      <c r="D47" s="87" t="s">
        <v>753</v>
      </c>
      <c r="E47" s="87" t="s">
        <v>272</v>
      </c>
      <c r="F47" s="140">
        <v>43949</v>
      </c>
      <c r="G47" s="140">
        <v>44117</v>
      </c>
      <c r="H47" s="92">
        <v>167.95</v>
      </c>
      <c r="I47" s="92">
        <v>167.95</v>
      </c>
      <c r="J47" s="92">
        <v>0</v>
      </c>
    </row>
    <row r="48" spans="1:10" x14ac:dyDescent="0.3">
      <c r="A48" s="87"/>
      <c r="B48" s="87"/>
      <c r="C48" s="87"/>
      <c r="D48" s="87"/>
      <c r="E48" s="87"/>
      <c r="F48" s="87"/>
      <c r="G48" s="140">
        <v>44124</v>
      </c>
      <c r="H48" s="92">
        <v>48.19</v>
      </c>
      <c r="I48" s="92">
        <v>48.19</v>
      </c>
      <c r="J48" s="92">
        <v>0</v>
      </c>
    </row>
    <row r="49" spans="1:10" x14ac:dyDescent="0.3">
      <c r="A49" s="87"/>
      <c r="B49" s="87"/>
      <c r="C49" s="87" t="s">
        <v>236</v>
      </c>
      <c r="D49" s="87" t="s">
        <v>753</v>
      </c>
      <c r="E49" s="87" t="s">
        <v>272</v>
      </c>
      <c r="F49" s="140">
        <v>43949</v>
      </c>
      <c r="G49" s="140">
        <v>43999</v>
      </c>
      <c r="H49" s="92">
        <v>1661.08</v>
      </c>
      <c r="I49" s="92">
        <v>1661.08</v>
      </c>
      <c r="J49" s="92">
        <v>0</v>
      </c>
    </row>
    <row r="50" spans="1:10" x14ac:dyDescent="0.3">
      <c r="A50" s="87"/>
      <c r="B50" s="87" t="s">
        <v>283</v>
      </c>
      <c r="C50" s="87" t="s">
        <v>2722</v>
      </c>
      <c r="D50" s="87" t="s">
        <v>754</v>
      </c>
      <c r="E50" s="87" t="s">
        <v>272</v>
      </c>
      <c r="F50" s="140">
        <v>43739</v>
      </c>
      <c r="G50" s="140">
        <v>43951</v>
      </c>
      <c r="H50" s="92">
        <v>728.6</v>
      </c>
      <c r="I50" s="92">
        <v>728.6</v>
      </c>
      <c r="J50" s="92">
        <v>0</v>
      </c>
    </row>
    <row r="51" spans="1:10" x14ac:dyDescent="0.3">
      <c r="A51" s="87"/>
      <c r="B51" s="87" t="s">
        <v>235</v>
      </c>
      <c r="C51" s="87" t="s">
        <v>2722</v>
      </c>
      <c r="D51" s="87" t="s">
        <v>1270</v>
      </c>
      <c r="E51" s="87" t="s">
        <v>272</v>
      </c>
      <c r="F51" s="140">
        <v>44109</v>
      </c>
      <c r="G51" s="140">
        <v>44783</v>
      </c>
      <c r="H51" s="92">
        <v>40.96</v>
      </c>
      <c r="I51" s="92">
        <v>40.96</v>
      </c>
      <c r="J51" s="92">
        <v>0</v>
      </c>
    </row>
    <row r="52" spans="1:10" x14ac:dyDescent="0.3">
      <c r="A52" s="87"/>
      <c r="B52" s="87"/>
      <c r="C52" s="87"/>
      <c r="D52" s="87"/>
      <c r="E52" s="87"/>
      <c r="F52" s="87"/>
      <c r="G52" s="140">
        <v>44791</v>
      </c>
      <c r="H52" s="92">
        <v>97.61999999999999</v>
      </c>
      <c r="I52" s="92">
        <v>97.61999999999999</v>
      </c>
      <c r="J52" s="92">
        <v>0</v>
      </c>
    </row>
    <row r="53" spans="1:10" x14ac:dyDescent="0.3">
      <c r="A53" s="87"/>
      <c r="B53" s="87"/>
      <c r="C53" s="87"/>
      <c r="D53" s="87"/>
      <c r="E53" s="87"/>
      <c r="F53" s="87"/>
      <c r="G53" s="140">
        <v>44795</v>
      </c>
      <c r="H53" s="92">
        <v>6.17</v>
      </c>
      <c r="I53" s="92">
        <v>6.17</v>
      </c>
      <c r="J53" s="92">
        <v>0</v>
      </c>
    </row>
    <row r="54" spans="1:10" x14ac:dyDescent="0.3">
      <c r="A54" s="87"/>
      <c r="B54" s="87"/>
      <c r="C54" s="87"/>
      <c r="D54" s="87"/>
      <c r="E54" s="87"/>
      <c r="F54" s="87"/>
      <c r="G54" s="140">
        <v>44804</v>
      </c>
      <c r="H54" s="92">
        <v>21.58</v>
      </c>
      <c r="I54" s="92">
        <v>21.58</v>
      </c>
      <c r="J54" s="92">
        <v>0</v>
      </c>
    </row>
    <row r="55" spans="1:10" x14ac:dyDescent="0.3">
      <c r="A55" s="87"/>
      <c r="B55" s="87"/>
      <c r="C55" s="87"/>
      <c r="D55" s="87"/>
      <c r="E55" s="87"/>
      <c r="F55" s="87"/>
      <c r="G55" s="140">
        <v>44992</v>
      </c>
      <c r="H55" s="92">
        <v>1179.6300000000001</v>
      </c>
      <c r="I55" s="92">
        <v>1179.6300000000001</v>
      </c>
      <c r="J55" s="92">
        <v>0</v>
      </c>
    </row>
    <row r="56" spans="1:10" x14ac:dyDescent="0.3">
      <c r="A56" s="87"/>
      <c r="B56" s="87"/>
      <c r="C56" s="87"/>
      <c r="D56" s="87" t="s">
        <v>5034</v>
      </c>
      <c r="E56" s="87" t="s">
        <v>272</v>
      </c>
      <c r="F56" s="140">
        <v>44981</v>
      </c>
      <c r="G56" s="140">
        <v>44992</v>
      </c>
      <c r="H56" s="92">
        <v>10.34</v>
      </c>
      <c r="I56" s="92">
        <v>10.34</v>
      </c>
      <c r="J56" s="92">
        <v>0</v>
      </c>
    </row>
    <row r="57" spans="1:10" x14ac:dyDescent="0.3">
      <c r="A57" s="87"/>
      <c r="B57" s="87"/>
      <c r="C57" s="87"/>
      <c r="D57" s="87"/>
      <c r="E57" s="87"/>
      <c r="F57" s="87"/>
      <c r="G57" s="140">
        <v>45083</v>
      </c>
      <c r="H57" s="92">
        <v>764.42</v>
      </c>
      <c r="I57" s="92">
        <v>764.42</v>
      </c>
      <c r="J57" s="92">
        <v>0</v>
      </c>
    </row>
    <row r="58" spans="1:10" x14ac:dyDescent="0.3">
      <c r="A58" s="87"/>
      <c r="B58" s="87"/>
      <c r="C58" s="87"/>
      <c r="D58" s="87"/>
      <c r="E58" s="87"/>
      <c r="F58" s="87"/>
      <c r="G58" s="140">
        <v>45309</v>
      </c>
      <c r="H58" s="92">
        <v>388.02</v>
      </c>
      <c r="I58" s="92">
        <v>388.02</v>
      </c>
      <c r="J58" s="92">
        <v>0</v>
      </c>
    </row>
    <row r="59" spans="1:10" x14ac:dyDescent="0.3">
      <c r="A59" s="87"/>
      <c r="B59" s="87"/>
      <c r="C59" s="87" t="s">
        <v>236</v>
      </c>
      <c r="D59" s="87" t="s">
        <v>1270</v>
      </c>
      <c r="E59" s="87" t="s">
        <v>272</v>
      </c>
      <c r="F59" s="140">
        <v>44109</v>
      </c>
      <c r="G59" s="140">
        <v>44447</v>
      </c>
      <c r="H59" s="92">
        <v>186.94</v>
      </c>
      <c r="I59" s="92">
        <v>186.94</v>
      </c>
      <c r="J59" s="92">
        <v>0</v>
      </c>
    </row>
    <row r="60" spans="1:10" x14ac:dyDescent="0.3">
      <c r="A60" s="87"/>
      <c r="B60" s="87"/>
      <c r="C60" s="87"/>
      <c r="D60" s="87"/>
      <c r="E60" s="87"/>
      <c r="F60" s="87"/>
      <c r="G60" s="140">
        <v>44585</v>
      </c>
      <c r="H60" s="92">
        <v>353</v>
      </c>
      <c r="I60" s="92">
        <v>353</v>
      </c>
      <c r="J60" s="92">
        <v>0</v>
      </c>
    </row>
    <row r="61" spans="1:10" x14ac:dyDescent="0.3">
      <c r="A61" s="87"/>
      <c r="B61" s="87" t="s">
        <v>506</v>
      </c>
      <c r="C61" s="87" t="s">
        <v>2722</v>
      </c>
      <c r="D61" s="87" t="s">
        <v>5241</v>
      </c>
      <c r="E61" s="87" t="s">
        <v>272</v>
      </c>
      <c r="F61" s="140">
        <v>45069</v>
      </c>
      <c r="G61" s="140">
        <v>46203</v>
      </c>
      <c r="H61" s="92">
        <v>70.649999999999991</v>
      </c>
      <c r="I61" s="92">
        <v>70.649999999999991</v>
      </c>
      <c r="J61" s="92">
        <v>0</v>
      </c>
    </row>
    <row r="62" spans="1:10" x14ac:dyDescent="0.3">
      <c r="A62" s="87"/>
      <c r="B62" s="87" t="s">
        <v>500</v>
      </c>
      <c r="C62" s="87" t="s">
        <v>2722</v>
      </c>
      <c r="D62" s="87" t="s">
        <v>5241</v>
      </c>
      <c r="E62" s="87" t="s">
        <v>272</v>
      </c>
      <c r="F62" s="140">
        <v>45069</v>
      </c>
      <c r="G62" s="140">
        <v>45804</v>
      </c>
      <c r="H62" s="92">
        <v>157.88</v>
      </c>
      <c r="I62" s="92">
        <v>157.88</v>
      </c>
      <c r="J62" s="92">
        <v>0</v>
      </c>
    </row>
    <row r="63" spans="1:10" x14ac:dyDescent="0.3">
      <c r="A63" s="87"/>
      <c r="B63" s="87"/>
      <c r="C63" s="87"/>
      <c r="D63" s="87"/>
      <c r="E63" s="87"/>
      <c r="F63" s="87"/>
      <c r="G63" s="140">
        <v>45884</v>
      </c>
      <c r="H63" s="92">
        <v>1239.94</v>
      </c>
      <c r="I63" s="92">
        <v>1239.94</v>
      </c>
      <c r="J63" s="92">
        <v>0</v>
      </c>
    </row>
    <row r="64" spans="1:10" x14ac:dyDescent="0.3">
      <c r="A64" s="87"/>
      <c r="B64" s="87"/>
      <c r="C64" s="87"/>
      <c r="D64" s="87"/>
      <c r="E64" s="87"/>
      <c r="F64" s="87"/>
      <c r="G64" s="140">
        <v>45895</v>
      </c>
      <c r="H64" s="92">
        <v>35.85</v>
      </c>
      <c r="I64" s="92">
        <v>35.85</v>
      </c>
      <c r="J64" s="92">
        <v>0</v>
      </c>
    </row>
    <row r="65" spans="1:10" x14ac:dyDescent="0.3">
      <c r="A65" s="87"/>
      <c r="B65" s="87"/>
      <c r="C65" s="87"/>
      <c r="D65" s="87"/>
      <c r="E65" s="87"/>
      <c r="F65" s="87"/>
      <c r="G65" s="140">
        <v>45896</v>
      </c>
      <c r="H65" s="92">
        <v>346.37</v>
      </c>
      <c r="I65" s="92">
        <v>346.37</v>
      </c>
      <c r="J65" s="92">
        <v>0</v>
      </c>
    </row>
    <row r="66" spans="1:10" x14ac:dyDescent="0.3">
      <c r="A66" s="87"/>
      <c r="B66" s="87" t="s">
        <v>507</v>
      </c>
      <c r="C66" s="87" t="s">
        <v>2722</v>
      </c>
      <c r="D66" s="87" t="s">
        <v>5034</v>
      </c>
      <c r="E66" s="87" t="s">
        <v>272</v>
      </c>
      <c r="F66" s="140">
        <v>44981</v>
      </c>
      <c r="G66" s="140">
        <v>45594</v>
      </c>
      <c r="H66" s="92">
        <v>409.74</v>
      </c>
      <c r="I66" s="92">
        <v>409.74</v>
      </c>
      <c r="J66" s="92">
        <v>0</v>
      </c>
    </row>
    <row r="67" spans="1:10" x14ac:dyDescent="0.3">
      <c r="A67" s="87"/>
      <c r="B67" s="87"/>
      <c r="C67" s="87"/>
      <c r="D67" s="87"/>
      <c r="E67" s="87"/>
      <c r="F67" s="87"/>
      <c r="G67" s="140">
        <v>45708</v>
      </c>
      <c r="H67" s="92">
        <v>147.81</v>
      </c>
      <c r="I67" s="92">
        <v>147.81</v>
      </c>
      <c r="J67" s="92">
        <v>0</v>
      </c>
    </row>
    <row r="68" spans="1:10" x14ac:dyDescent="0.3">
      <c r="A68" s="87"/>
      <c r="B68" s="87"/>
      <c r="C68" s="87"/>
      <c r="D68" s="87" t="s">
        <v>5241</v>
      </c>
      <c r="E68" s="87" t="s">
        <v>272</v>
      </c>
      <c r="F68" s="140">
        <v>45069</v>
      </c>
      <c r="G68" s="140">
        <v>45743</v>
      </c>
      <c r="H68" s="92">
        <v>4.49</v>
      </c>
      <c r="I68" s="92">
        <v>4.49</v>
      </c>
      <c r="J68" s="92">
        <v>0</v>
      </c>
    </row>
    <row r="69" spans="1:10" x14ac:dyDescent="0.3">
      <c r="A69" s="87"/>
      <c r="B69" s="87"/>
      <c r="C69" s="87"/>
      <c r="D69" s="87"/>
      <c r="E69" s="87"/>
      <c r="F69" s="87"/>
      <c r="G69" s="140">
        <v>45895</v>
      </c>
      <c r="H69" s="92">
        <v>1872.73</v>
      </c>
      <c r="I69" s="92">
        <v>1872.73</v>
      </c>
      <c r="J69" s="92">
        <v>0</v>
      </c>
    </row>
    <row r="70" spans="1:10" x14ac:dyDescent="0.3">
      <c r="A70" s="87"/>
      <c r="B70" s="87"/>
      <c r="C70" s="87"/>
      <c r="D70" s="87"/>
      <c r="E70" s="87"/>
      <c r="F70" s="87"/>
      <c r="G70" s="140">
        <v>45904</v>
      </c>
      <c r="H70" s="92">
        <v>490.44</v>
      </c>
      <c r="I70" s="92">
        <v>490.44</v>
      </c>
      <c r="J70" s="92">
        <v>0</v>
      </c>
    </row>
    <row r="71" spans="1:10" x14ac:dyDescent="0.3">
      <c r="A71" s="87"/>
      <c r="B71" s="87" t="s">
        <v>446</v>
      </c>
      <c r="C71" s="87" t="s">
        <v>2722</v>
      </c>
      <c r="D71" s="87" t="s">
        <v>5241</v>
      </c>
      <c r="E71" s="87" t="s">
        <v>272</v>
      </c>
      <c r="F71" s="140">
        <v>45069</v>
      </c>
      <c r="G71" s="140">
        <v>45884</v>
      </c>
      <c r="H71" s="92">
        <v>1239.94</v>
      </c>
      <c r="I71" s="92">
        <v>1239.94</v>
      </c>
      <c r="J71" s="92">
        <v>0</v>
      </c>
    </row>
    <row r="72" spans="1:10" x14ac:dyDescent="0.3">
      <c r="A72" s="87"/>
      <c r="B72" s="87"/>
      <c r="C72" s="87"/>
      <c r="D72" s="87"/>
      <c r="E72" s="87"/>
      <c r="F72" s="87"/>
      <c r="G72" s="140">
        <v>45895</v>
      </c>
      <c r="H72" s="92">
        <v>35.85</v>
      </c>
      <c r="I72" s="92">
        <v>35.85</v>
      </c>
      <c r="J72" s="92">
        <v>0</v>
      </c>
    </row>
    <row r="73" spans="1:10" x14ac:dyDescent="0.3">
      <c r="A73" s="87"/>
      <c r="B73" s="87"/>
      <c r="C73" s="87"/>
      <c r="D73" s="87"/>
      <c r="E73" s="87"/>
      <c r="F73" s="87"/>
      <c r="G73" s="140">
        <v>45896</v>
      </c>
      <c r="H73" s="92">
        <v>346.37</v>
      </c>
      <c r="I73" s="92">
        <v>346.37</v>
      </c>
      <c r="J73" s="92">
        <v>0</v>
      </c>
    </row>
    <row r="74" spans="1:10" x14ac:dyDescent="0.3">
      <c r="A74" s="87"/>
      <c r="B74" s="87" t="s">
        <v>284</v>
      </c>
      <c r="C74" s="87" t="s">
        <v>2722</v>
      </c>
      <c r="D74" s="87" t="s">
        <v>1270</v>
      </c>
      <c r="E74" s="87" t="s">
        <v>272</v>
      </c>
      <c r="F74" s="140">
        <v>44109</v>
      </c>
      <c r="G74" s="140">
        <v>44783</v>
      </c>
      <c r="H74" s="92">
        <v>40.97</v>
      </c>
      <c r="I74" s="92">
        <v>40.97</v>
      </c>
      <c r="J74" s="92">
        <v>0</v>
      </c>
    </row>
    <row r="75" spans="1:10" x14ac:dyDescent="0.3">
      <c r="A75" s="87"/>
      <c r="B75" s="87"/>
      <c r="C75" s="87"/>
      <c r="D75" s="87"/>
      <c r="E75" s="87"/>
      <c r="F75" s="87"/>
      <c r="G75" s="140">
        <v>44791</v>
      </c>
      <c r="H75" s="92">
        <v>97.61999999999999</v>
      </c>
      <c r="I75" s="92">
        <v>97.61999999999999</v>
      </c>
      <c r="J75" s="92">
        <v>0</v>
      </c>
    </row>
    <row r="76" spans="1:10" x14ac:dyDescent="0.3">
      <c r="A76" s="87"/>
      <c r="B76" s="87"/>
      <c r="C76" s="87"/>
      <c r="D76" s="87"/>
      <c r="E76" s="87"/>
      <c r="F76" s="87"/>
      <c r="G76" s="140">
        <v>44795</v>
      </c>
      <c r="H76" s="92">
        <v>6.16</v>
      </c>
      <c r="I76" s="92">
        <v>6.16</v>
      </c>
      <c r="J76" s="92">
        <v>0</v>
      </c>
    </row>
    <row r="77" spans="1:10" x14ac:dyDescent="0.3">
      <c r="A77" s="87"/>
      <c r="B77" s="87"/>
      <c r="C77" s="87"/>
      <c r="D77" s="87"/>
      <c r="E77" s="87"/>
      <c r="F77" s="87"/>
      <c r="G77" s="140">
        <v>44804</v>
      </c>
      <c r="H77" s="92">
        <v>21.57</v>
      </c>
      <c r="I77" s="92">
        <v>21.57</v>
      </c>
      <c r="J77" s="92">
        <v>0</v>
      </c>
    </row>
    <row r="78" spans="1:10" x14ac:dyDescent="0.3">
      <c r="A78" s="87"/>
      <c r="B78" s="87"/>
      <c r="C78" s="87"/>
      <c r="D78" s="87"/>
      <c r="E78" s="87"/>
      <c r="F78" s="87"/>
      <c r="G78" s="140">
        <v>44992</v>
      </c>
      <c r="H78" s="92">
        <v>1179.6300000000001</v>
      </c>
      <c r="I78" s="92">
        <v>1179.6300000000001</v>
      </c>
      <c r="J78" s="92">
        <v>0</v>
      </c>
    </row>
    <row r="79" spans="1:10" x14ac:dyDescent="0.3">
      <c r="A79" s="87"/>
      <c r="B79" s="87"/>
      <c r="C79" s="87"/>
      <c r="D79" s="87" t="s">
        <v>5034</v>
      </c>
      <c r="E79" s="87" t="s">
        <v>272</v>
      </c>
      <c r="F79" s="140">
        <v>44981</v>
      </c>
      <c r="G79" s="140">
        <v>44992</v>
      </c>
      <c r="H79" s="92">
        <v>10.34</v>
      </c>
      <c r="I79" s="92">
        <v>10.34</v>
      </c>
      <c r="J79" s="92">
        <v>0</v>
      </c>
    </row>
    <row r="80" spans="1:10" x14ac:dyDescent="0.3">
      <c r="A80" s="87"/>
      <c r="B80" s="87"/>
      <c r="C80" s="87"/>
      <c r="D80" s="87"/>
      <c r="E80" s="87"/>
      <c r="F80" s="87"/>
      <c r="G80" s="140">
        <v>45083</v>
      </c>
      <c r="H80" s="92">
        <v>764.41</v>
      </c>
      <c r="I80" s="92">
        <v>764.41</v>
      </c>
      <c r="J80" s="92">
        <v>0</v>
      </c>
    </row>
    <row r="81" spans="1:10" x14ac:dyDescent="0.3">
      <c r="A81" s="87"/>
      <c r="B81" s="87"/>
      <c r="C81" s="87"/>
      <c r="D81" s="87"/>
      <c r="E81" s="87"/>
      <c r="F81" s="87"/>
      <c r="G81" s="140">
        <v>45309</v>
      </c>
      <c r="H81" s="92">
        <v>349.35</v>
      </c>
      <c r="I81" s="92">
        <v>349.35</v>
      </c>
      <c r="J81" s="92">
        <v>0</v>
      </c>
    </row>
    <row r="82" spans="1:10" x14ac:dyDescent="0.3">
      <c r="A82" s="87"/>
      <c r="B82" s="87"/>
      <c r="C82" s="87"/>
      <c r="D82" s="87" t="s">
        <v>5241</v>
      </c>
      <c r="E82" s="87" t="s">
        <v>272</v>
      </c>
      <c r="F82" s="140">
        <v>45069</v>
      </c>
      <c r="G82" s="140">
        <v>45804</v>
      </c>
      <c r="H82" s="92">
        <v>157.88</v>
      </c>
      <c r="I82" s="92">
        <v>157.88</v>
      </c>
      <c r="J82" s="92">
        <v>0</v>
      </c>
    </row>
    <row r="83" spans="1:10" x14ac:dyDescent="0.3">
      <c r="A83" s="87"/>
      <c r="B83" s="87" t="s">
        <v>301</v>
      </c>
      <c r="C83" s="87" t="s">
        <v>2722</v>
      </c>
      <c r="D83" s="87" t="s">
        <v>5241</v>
      </c>
      <c r="E83" s="87" t="s">
        <v>272</v>
      </c>
      <c r="F83" s="140">
        <v>45069</v>
      </c>
      <c r="G83" s="140">
        <v>45804</v>
      </c>
      <c r="H83" s="92">
        <v>157.88</v>
      </c>
      <c r="I83" s="92">
        <v>157.88</v>
      </c>
      <c r="J83" s="92">
        <v>0</v>
      </c>
    </row>
    <row r="84" spans="1:10" x14ac:dyDescent="0.3">
      <c r="A84" s="87"/>
      <c r="B84" s="87"/>
      <c r="C84" s="87"/>
      <c r="D84" s="87"/>
      <c r="E84" s="87"/>
      <c r="F84" s="87"/>
      <c r="G84" s="140">
        <v>45884</v>
      </c>
      <c r="H84" s="92">
        <v>1239.94</v>
      </c>
      <c r="I84" s="92">
        <v>1239.94</v>
      </c>
      <c r="J84" s="92">
        <v>0</v>
      </c>
    </row>
    <row r="85" spans="1:10" x14ac:dyDescent="0.3">
      <c r="A85" s="87"/>
      <c r="B85" s="87"/>
      <c r="C85" s="87"/>
      <c r="D85" s="87"/>
      <c r="E85" s="87"/>
      <c r="F85" s="87"/>
      <c r="G85" s="140">
        <v>45895</v>
      </c>
      <c r="H85" s="92">
        <v>35.86</v>
      </c>
      <c r="I85" s="92">
        <v>35.86</v>
      </c>
      <c r="J85" s="92">
        <v>0</v>
      </c>
    </row>
    <row r="86" spans="1:10" x14ac:dyDescent="0.3">
      <c r="A86" s="87"/>
      <c r="B86" s="87"/>
      <c r="C86" s="87"/>
      <c r="D86" s="87"/>
      <c r="E86" s="87"/>
      <c r="F86" s="87"/>
      <c r="G86" s="140">
        <v>45896</v>
      </c>
      <c r="H86" s="92">
        <v>346.37</v>
      </c>
      <c r="I86" s="92">
        <v>346.37</v>
      </c>
      <c r="J86" s="92">
        <v>0</v>
      </c>
    </row>
    <row r="87" spans="1:10" x14ac:dyDescent="0.3">
      <c r="A87" s="87"/>
      <c r="B87" s="87" t="s">
        <v>415</v>
      </c>
      <c r="C87" s="87" t="s">
        <v>2722</v>
      </c>
      <c r="D87" s="87" t="s">
        <v>5241</v>
      </c>
      <c r="E87" s="87" t="s">
        <v>272</v>
      </c>
      <c r="F87" s="140">
        <v>45069</v>
      </c>
      <c r="G87" s="140">
        <v>46203</v>
      </c>
      <c r="H87" s="92">
        <v>70.66</v>
      </c>
      <c r="I87" s="92">
        <v>70.66</v>
      </c>
      <c r="J87" s="92">
        <v>0</v>
      </c>
    </row>
    <row r="88" spans="1:10" x14ac:dyDescent="0.3">
      <c r="A88" s="87"/>
      <c r="B88" s="87" t="s">
        <v>317</v>
      </c>
      <c r="C88" s="87" t="s">
        <v>2722</v>
      </c>
      <c r="D88" s="87" t="s">
        <v>5241</v>
      </c>
      <c r="E88" s="87" t="s">
        <v>272</v>
      </c>
      <c r="F88" s="140">
        <v>45069</v>
      </c>
      <c r="G88" s="140">
        <v>45673</v>
      </c>
      <c r="H88" s="92">
        <v>1281.99</v>
      </c>
      <c r="I88" s="92">
        <v>1281.99</v>
      </c>
      <c r="J88" s="92">
        <v>0</v>
      </c>
    </row>
    <row r="89" spans="1:10" x14ac:dyDescent="0.3">
      <c r="A89" s="87"/>
      <c r="B89" s="87" t="s">
        <v>328</v>
      </c>
      <c r="C89" s="87" t="s">
        <v>2722</v>
      </c>
      <c r="D89" s="87" t="s">
        <v>5241</v>
      </c>
      <c r="E89" s="87" t="s">
        <v>272</v>
      </c>
      <c r="F89" s="140">
        <v>45069</v>
      </c>
      <c r="G89" s="140">
        <v>45804</v>
      </c>
      <c r="H89" s="92">
        <v>157.88</v>
      </c>
      <c r="I89" s="92">
        <v>157.88</v>
      </c>
      <c r="J89" s="92">
        <v>0</v>
      </c>
    </row>
    <row r="90" spans="1:10" x14ac:dyDescent="0.3">
      <c r="A90" s="87"/>
      <c r="B90" s="87"/>
      <c r="C90" s="87"/>
      <c r="D90" s="87"/>
      <c r="E90" s="87"/>
      <c r="F90" s="87"/>
      <c r="G90" s="140">
        <v>45884</v>
      </c>
      <c r="H90" s="92">
        <v>1239.94</v>
      </c>
      <c r="I90" s="92">
        <v>1239.94</v>
      </c>
      <c r="J90" s="92">
        <v>0</v>
      </c>
    </row>
    <row r="91" spans="1:10" x14ac:dyDescent="0.3">
      <c r="A91" s="87"/>
      <c r="B91" s="87"/>
      <c r="C91" s="87"/>
      <c r="D91" s="87"/>
      <c r="E91" s="87"/>
      <c r="F91" s="87"/>
      <c r="G91" s="140">
        <v>45895</v>
      </c>
      <c r="H91" s="92">
        <v>35.85</v>
      </c>
      <c r="I91" s="92">
        <v>35.85</v>
      </c>
      <c r="J91" s="92">
        <v>0</v>
      </c>
    </row>
    <row r="92" spans="1:10" x14ac:dyDescent="0.3">
      <c r="A92" s="87"/>
      <c r="B92" s="87"/>
      <c r="C92" s="87"/>
      <c r="D92" s="87"/>
      <c r="E92" s="87"/>
      <c r="F92" s="87"/>
      <c r="G92" s="140">
        <v>45896</v>
      </c>
      <c r="H92" s="92">
        <v>346.37</v>
      </c>
      <c r="I92" s="92">
        <v>346.37</v>
      </c>
      <c r="J92" s="92">
        <v>0</v>
      </c>
    </row>
    <row r="93" spans="1:10" x14ac:dyDescent="0.3">
      <c r="A93" s="87"/>
      <c r="B93" s="87" t="s">
        <v>285</v>
      </c>
      <c r="C93" s="87" t="s">
        <v>2722</v>
      </c>
      <c r="D93" s="87" t="s">
        <v>754</v>
      </c>
      <c r="E93" s="87" t="s">
        <v>272</v>
      </c>
      <c r="F93" s="140">
        <v>43739</v>
      </c>
      <c r="G93" s="140">
        <v>43943</v>
      </c>
      <c r="H93" s="92">
        <v>78.139999999999986</v>
      </c>
      <c r="I93" s="92">
        <v>78.139999999999986</v>
      </c>
      <c r="J93" s="92">
        <v>0</v>
      </c>
    </row>
    <row r="94" spans="1:10" x14ac:dyDescent="0.3">
      <c r="A94" s="87"/>
      <c r="B94" s="87"/>
      <c r="C94" s="87"/>
      <c r="D94" s="87"/>
      <c r="E94" s="87"/>
      <c r="F94" s="87"/>
      <c r="G94" s="140">
        <v>43951</v>
      </c>
      <c r="H94" s="92">
        <v>275.8</v>
      </c>
      <c r="I94" s="92">
        <v>275.8</v>
      </c>
      <c r="J94" s="92">
        <v>0</v>
      </c>
    </row>
    <row r="95" spans="1:10" x14ac:dyDescent="0.3">
      <c r="A95" s="87"/>
      <c r="B95" s="87"/>
      <c r="C95" s="87"/>
      <c r="D95" s="87"/>
      <c r="E95" s="87"/>
      <c r="F95" s="87"/>
      <c r="G95" s="140">
        <v>43957</v>
      </c>
      <c r="H95" s="92">
        <v>188.86000000000013</v>
      </c>
      <c r="I95" s="92">
        <v>188.86</v>
      </c>
      <c r="J95" s="92">
        <v>0</v>
      </c>
    </row>
    <row r="96" spans="1:10" x14ac:dyDescent="0.3">
      <c r="A96" s="87"/>
      <c r="B96" s="87"/>
      <c r="C96" s="87"/>
      <c r="D96" s="87" t="s">
        <v>753</v>
      </c>
      <c r="E96" s="87" t="s">
        <v>272</v>
      </c>
      <c r="F96" s="140">
        <v>43949</v>
      </c>
      <c r="G96" s="140">
        <v>43957</v>
      </c>
      <c r="H96" s="92">
        <v>185.8</v>
      </c>
      <c r="I96" s="92">
        <v>185.8</v>
      </c>
      <c r="J96" s="92">
        <v>0</v>
      </c>
    </row>
    <row r="97" spans="1:10" x14ac:dyDescent="0.3">
      <c r="A97" s="87"/>
      <c r="B97" s="87"/>
      <c r="C97" s="87"/>
      <c r="D97" s="87"/>
      <c r="E97" s="87"/>
      <c r="F97" s="87"/>
      <c r="G97" s="140">
        <v>44060</v>
      </c>
      <c r="H97" s="92">
        <v>1251.6199999999999</v>
      </c>
      <c r="I97" s="92">
        <v>1251.6199999999999</v>
      </c>
      <c r="J97" s="92">
        <v>0</v>
      </c>
    </row>
    <row r="98" spans="1:10" x14ac:dyDescent="0.3">
      <c r="A98" s="87"/>
      <c r="B98" s="87" t="s">
        <v>315</v>
      </c>
      <c r="C98" s="87" t="s">
        <v>2722</v>
      </c>
      <c r="D98" s="87" t="s">
        <v>5034</v>
      </c>
      <c r="E98" s="87" t="s">
        <v>272</v>
      </c>
      <c r="F98" s="140">
        <v>44981</v>
      </c>
      <c r="G98" s="140">
        <v>45266</v>
      </c>
      <c r="H98" s="92">
        <v>126.62</v>
      </c>
      <c r="I98" s="92">
        <v>126.62</v>
      </c>
      <c r="J98" s="92">
        <v>0</v>
      </c>
    </row>
    <row r="99" spans="1:10" x14ac:dyDescent="0.3">
      <c r="A99" s="87"/>
      <c r="B99" s="87"/>
      <c r="C99" s="87"/>
      <c r="D99" s="87" t="s">
        <v>5241</v>
      </c>
      <c r="E99" s="87" t="s">
        <v>272</v>
      </c>
      <c r="F99" s="140">
        <v>45069</v>
      </c>
      <c r="G99" s="140">
        <v>45673</v>
      </c>
      <c r="H99" s="92">
        <v>1282</v>
      </c>
      <c r="I99" s="92">
        <v>1282</v>
      </c>
      <c r="J99" s="92">
        <v>0</v>
      </c>
    </row>
    <row r="100" spans="1:10" x14ac:dyDescent="0.3">
      <c r="A100" s="87" t="s">
        <v>5713</v>
      </c>
      <c r="B100" s="87"/>
      <c r="C100" s="87"/>
      <c r="D100" s="87"/>
      <c r="E100" s="87"/>
      <c r="F100" s="87"/>
      <c r="G100" s="87"/>
      <c r="H100" s="92">
        <v>46304.640000000029</v>
      </c>
      <c r="I100" s="92">
        <v>37741.600000000006</v>
      </c>
      <c r="J100" s="92">
        <v>8563.0400000000045</v>
      </c>
    </row>
    <row r="101" spans="1:10" x14ac:dyDescent="0.3">
      <c r="A101" s="87" t="s">
        <v>4</v>
      </c>
      <c r="B101" s="87" t="s">
        <v>137</v>
      </c>
      <c r="C101" s="87" t="s">
        <v>2722</v>
      </c>
      <c r="D101" s="87" t="s">
        <v>178</v>
      </c>
      <c r="E101" s="87" t="s">
        <v>1208</v>
      </c>
      <c r="F101" s="140">
        <v>43647</v>
      </c>
      <c r="G101" s="140">
        <v>43759</v>
      </c>
      <c r="H101" s="92">
        <v>19593.919999999998</v>
      </c>
      <c r="I101" s="92">
        <v>19593.919999999998</v>
      </c>
      <c r="J101" s="92">
        <v>0</v>
      </c>
    </row>
    <row r="102" spans="1:10" x14ac:dyDescent="0.3">
      <c r="A102" s="87"/>
      <c r="B102" s="87" t="s">
        <v>421</v>
      </c>
      <c r="C102" s="87" t="s">
        <v>2722</v>
      </c>
      <c r="D102" s="87" t="s">
        <v>7</v>
      </c>
      <c r="E102" s="87" t="s">
        <v>1209</v>
      </c>
      <c r="F102" s="140">
        <v>43647</v>
      </c>
      <c r="G102" s="140">
        <v>43746</v>
      </c>
      <c r="H102" s="92">
        <v>30775.919999999998</v>
      </c>
      <c r="I102" s="92">
        <v>30775.919999999998</v>
      </c>
      <c r="J102" s="92">
        <v>0</v>
      </c>
    </row>
    <row r="103" spans="1:10" x14ac:dyDescent="0.3">
      <c r="A103" s="87"/>
      <c r="B103" s="87"/>
      <c r="C103" s="87"/>
      <c r="D103" s="87"/>
      <c r="E103" s="87"/>
      <c r="F103" s="87"/>
      <c r="G103" s="140">
        <v>43748</v>
      </c>
      <c r="H103" s="92">
        <v>181485.61</v>
      </c>
      <c r="I103" s="92">
        <v>181485.61</v>
      </c>
      <c r="J103" s="92">
        <v>0</v>
      </c>
    </row>
    <row r="104" spans="1:10" x14ac:dyDescent="0.3">
      <c r="A104" s="87"/>
      <c r="B104" s="87"/>
      <c r="C104" s="87"/>
      <c r="D104" s="87" t="s">
        <v>152</v>
      </c>
      <c r="E104" s="87" t="s">
        <v>1208</v>
      </c>
      <c r="F104" s="140">
        <v>43647</v>
      </c>
      <c r="G104" s="140">
        <v>43731</v>
      </c>
      <c r="H104" s="92">
        <v>18204.53</v>
      </c>
      <c r="I104" s="92">
        <v>18204.53</v>
      </c>
      <c r="J104" s="92">
        <v>0</v>
      </c>
    </row>
    <row r="105" spans="1:10" x14ac:dyDescent="0.3">
      <c r="A105" s="87"/>
      <c r="B105" s="87"/>
      <c r="C105" s="87"/>
      <c r="D105" s="87" t="s">
        <v>178</v>
      </c>
      <c r="E105" s="87" t="s">
        <v>1208</v>
      </c>
      <c r="F105" s="140">
        <v>43647</v>
      </c>
      <c r="G105" s="140">
        <v>43776</v>
      </c>
      <c r="H105" s="92">
        <v>16981.39</v>
      </c>
      <c r="I105" s="92">
        <v>16981.39</v>
      </c>
      <c r="J105" s="92">
        <v>0</v>
      </c>
    </row>
    <row r="106" spans="1:10" x14ac:dyDescent="0.3">
      <c r="A106" s="87"/>
      <c r="B106" s="87"/>
      <c r="C106" s="87"/>
      <c r="D106" s="87" t="s">
        <v>6645</v>
      </c>
      <c r="E106" s="87" t="s">
        <v>2257</v>
      </c>
      <c r="F106" s="140">
        <v>45663</v>
      </c>
      <c r="G106" s="140">
        <v>45694</v>
      </c>
      <c r="H106" s="92">
        <v>21906.33</v>
      </c>
      <c r="I106" s="92">
        <v>21906.33</v>
      </c>
      <c r="J106" s="92">
        <v>0</v>
      </c>
    </row>
    <row r="107" spans="1:10" x14ac:dyDescent="0.3">
      <c r="A107" s="87"/>
      <c r="B107" s="87"/>
      <c r="C107" s="87"/>
      <c r="D107" s="87"/>
      <c r="E107" s="87" t="s">
        <v>2219</v>
      </c>
      <c r="F107" s="140">
        <v>45663</v>
      </c>
      <c r="G107" s="140">
        <v>45754</v>
      </c>
      <c r="H107" s="92">
        <v>12995.01</v>
      </c>
      <c r="I107" s="92">
        <v>12995.01</v>
      </c>
      <c r="J107" s="92">
        <v>0</v>
      </c>
    </row>
    <row r="108" spans="1:10" x14ac:dyDescent="0.3">
      <c r="A108" s="87"/>
      <c r="B108" s="87"/>
      <c r="C108" s="87"/>
      <c r="D108" s="87"/>
      <c r="E108" s="87" t="s">
        <v>2222</v>
      </c>
      <c r="F108" s="140">
        <v>45663</v>
      </c>
      <c r="G108" s="140">
        <v>45694</v>
      </c>
      <c r="H108" s="92">
        <v>51359.21</v>
      </c>
      <c r="I108" s="92">
        <v>51359.21</v>
      </c>
      <c r="J108" s="92">
        <v>0</v>
      </c>
    </row>
    <row r="109" spans="1:10" x14ac:dyDescent="0.3">
      <c r="A109" s="87"/>
      <c r="B109" s="87"/>
      <c r="C109" s="87"/>
      <c r="D109" s="87"/>
      <c r="E109" s="87" t="s">
        <v>5078</v>
      </c>
      <c r="F109" s="140">
        <v>45663</v>
      </c>
      <c r="G109" s="140">
        <v>45694</v>
      </c>
      <c r="H109" s="92">
        <v>677.33</v>
      </c>
      <c r="I109" s="92">
        <v>677.33</v>
      </c>
      <c r="J109" s="92">
        <v>0</v>
      </c>
    </row>
    <row r="110" spans="1:10" x14ac:dyDescent="0.3">
      <c r="A110" s="87"/>
      <c r="B110" s="87"/>
      <c r="C110" s="87"/>
      <c r="D110" s="87" t="s">
        <v>6674</v>
      </c>
      <c r="E110" s="87" t="s">
        <v>5082</v>
      </c>
      <c r="F110" s="140">
        <v>45791</v>
      </c>
      <c r="G110" s="140">
        <v>45818</v>
      </c>
      <c r="H110" s="92">
        <v>469.18</v>
      </c>
      <c r="I110" s="92">
        <v>469.18</v>
      </c>
      <c r="J110" s="92">
        <v>0</v>
      </c>
    </row>
    <row r="111" spans="1:10" x14ac:dyDescent="0.3">
      <c r="A111" s="87"/>
      <c r="B111" s="87" t="s">
        <v>431</v>
      </c>
      <c r="C111" s="87" t="s">
        <v>2722</v>
      </c>
      <c r="D111" s="87" t="s">
        <v>7</v>
      </c>
      <c r="E111" s="87" t="s">
        <v>1209</v>
      </c>
      <c r="F111" s="140">
        <v>43647</v>
      </c>
      <c r="G111" s="140">
        <v>43748</v>
      </c>
      <c r="H111" s="92">
        <v>74384.409999999989</v>
      </c>
      <c r="I111" s="92">
        <v>74384.409999999989</v>
      </c>
      <c r="J111" s="92">
        <v>0</v>
      </c>
    </row>
    <row r="112" spans="1:10" x14ac:dyDescent="0.3">
      <c r="A112" s="87"/>
      <c r="B112" s="87"/>
      <c r="C112" s="87"/>
      <c r="D112" s="87" t="s">
        <v>152</v>
      </c>
      <c r="E112" s="87" t="s">
        <v>1208</v>
      </c>
      <c r="F112" s="140">
        <v>43647</v>
      </c>
      <c r="G112" s="140">
        <v>43731</v>
      </c>
      <c r="H112" s="92">
        <v>6501.61</v>
      </c>
      <c r="I112" s="92">
        <v>6501.61</v>
      </c>
      <c r="J112" s="92">
        <v>0</v>
      </c>
    </row>
    <row r="113" spans="1:10" x14ac:dyDescent="0.3">
      <c r="A113" s="87"/>
      <c r="B113" s="87"/>
      <c r="C113" s="87"/>
      <c r="D113" s="87" t="s">
        <v>178</v>
      </c>
      <c r="E113" s="87" t="s">
        <v>1208</v>
      </c>
      <c r="F113" s="140">
        <v>43647</v>
      </c>
      <c r="G113" s="140">
        <v>43746</v>
      </c>
      <c r="H113" s="92">
        <v>11702.91</v>
      </c>
      <c r="I113" s="92">
        <v>11702.91</v>
      </c>
      <c r="J113" s="92">
        <v>0</v>
      </c>
    </row>
    <row r="114" spans="1:10" x14ac:dyDescent="0.3">
      <c r="A114" s="87"/>
      <c r="B114" s="87" t="s">
        <v>412</v>
      </c>
      <c r="C114" s="87" t="s">
        <v>2722</v>
      </c>
      <c r="D114" s="87" t="s">
        <v>7</v>
      </c>
      <c r="E114" s="87" t="s">
        <v>1209</v>
      </c>
      <c r="F114" s="140">
        <v>43647</v>
      </c>
      <c r="G114" s="140">
        <v>43746</v>
      </c>
      <c r="H114" s="92">
        <v>8146.5700000000006</v>
      </c>
      <c r="I114" s="92">
        <v>8146.5700000000006</v>
      </c>
      <c r="J114" s="92">
        <v>0</v>
      </c>
    </row>
    <row r="115" spans="1:10" x14ac:dyDescent="0.3">
      <c r="A115" s="87"/>
      <c r="B115" s="87"/>
      <c r="C115" s="87"/>
      <c r="D115" s="87"/>
      <c r="E115" s="87"/>
      <c r="F115" s="87"/>
      <c r="G115" s="140">
        <v>43759</v>
      </c>
      <c r="H115" s="92">
        <v>94590.680000000008</v>
      </c>
      <c r="I115" s="92">
        <v>94590.680000000008</v>
      </c>
      <c r="J115" s="92">
        <v>0</v>
      </c>
    </row>
    <row r="116" spans="1:10" x14ac:dyDescent="0.3">
      <c r="A116" s="87"/>
      <c r="B116" s="87"/>
      <c r="C116" s="87"/>
      <c r="D116" s="87" t="s">
        <v>1754</v>
      </c>
      <c r="E116" s="87" t="s">
        <v>1209</v>
      </c>
      <c r="F116" s="140">
        <v>43647</v>
      </c>
      <c r="G116" s="140">
        <v>43782</v>
      </c>
      <c r="H116" s="92">
        <v>11767.26</v>
      </c>
      <c r="I116" s="92">
        <v>11767.26</v>
      </c>
      <c r="J116" s="92">
        <v>0</v>
      </c>
    </row>
    <row r="117" spans="1:10" x14ac:dyDescent="0.3">
      <c r="A117" s="87"/>
      <c r="B117" s="87"/>
      <c r="C117" s="87"/>
      <c r="D117" s="87" t="s">
        <v>178</v>
      </c>
      <c r="E117" s="87" t="s">
        <v>1208</v>
      </c>
      <c r="F117" s="140">
        <v>43647</v>
      </c>
      <c r="G117" s="140">
        <v>43759</v>
      </c>
      <c r="H117" s="92">
        <v>20900.179999999997</v>
      </c>
      <c r="I117" s="92">
        <v>20900.179999999997</v>
      </c>
      <c r="J117" s="92">
        <v>0</v>
      </c>
    </row>
    <row r="118" spans="1:10" x14ac:dyDescent="0.3">
      <c r="A118" s="87"/>
      <c r="B118" s="87"/>
      <c r="C118" s="87"/>
      <c r="D118" s="87" t="s">
        <v>6645</v>
      </c>
      <c r="E118" s="87" t="s">
        <v>2257</v>
      </c>
      <c r="F118" s="140">
        <v>45663</v>
      </c>
      <c r="G118" s="140">
        <v>45694</v>
      </c>
      <c r="H118" s="92">
        <v>18447.45</v>
      </c>
      <c r="I118" s="92">
        <v>18447.45</v>
      </c>
      <c r="J118" s="92">
        <v>0</v>
      </c>
    </row>
    <row r="119" spans="1:10" x14ac:dyDescent="0.3">
      <c r="A119" s="87"/>
      <c r="B119" s="87"/>
      <c r="C119" s="87"/>
      <c r="D119" s="87"/>
      <c r="E119" s="87" t="s">
        <v>2219</v>
      </c>
      <c r="F119" s="140">
        <v>45663</v>
      </c>
      <c r="G119" s="140">
        <v>45754</v>
      </c>
      <c r="H119" s="92">
        <v>12995.01</v>
      </c>
      <c r="I119" s="92">
        <v>12995.01</v>
      </c>
      <c r="J119" s="92">
        <v>0</v>
      </c>
    </row>
    <row r="120" spans="1:10" x14ac:dyDescent="0.3">
      <c r="A120" s="87"/>
      <c r="B120" s="87"/>
      <c r="C120" s="87"/>
      <c r="D120" s="87"/>
      <c r="E120" s="87" t="s">
        <v>2222</v>
      </c>
      <c r="F120" s="140">
        <v>45663</v>
      </c>
      <c r="G120" s="140">
        <v>45694</v>
      </c>
      <c r="H120" s="92">
        <v>43249.87</v>
      </c>
      <c r="I120" s="92">
        <v>43249.87</v>
      </c>
      <c r="J120" s="92">
        <v>0</v>
      </c>
    </row>
    <row r="121" spans="1:10" x14ac:dyDescent="0.3">
      <c r="A121" s="87"/>
      <c r="B121" s="87"/>
      <c r="C121" s="87"/>
      <c r="D121" s="87"/>
      <c r="E121" s="87" t="s">
        <v>5078</v>
      </c>
      <c r="F121" s="140">
        <v>45663</v>
      </c>
      <c r="G121" s="140">
        <v>45694</v>
      </c>
      <c r="H121" s="92">
        <v>570.38</v>
      </c>
      <c r="I121" s="92">
        <v>570.38</v>
      </c>
      <c r="J121" s="92">
        <v>0</v>
      </c>
    </row>
    <row r="122" spans="1:10" x14ac:dyDescent="0.3">
      <c r="A122" s="87"/>
      <c r="B122" s="87"/>
      <c r="C122" s="87"/>
      <c r="D122" s="87" t="s">
        <v>6674</v>
      </c>
      <c r="E122" s="87" t="s">
        <v>5082</v>
      </c>
      <c r="F122" s="140">
        <v>45791</v>
      </c>
      <c r="G122" s="140">
        <v>45818</v>
      </c>
      <c r="H122" s="92">
        <v>395.1</v>
      </c>
      <c r="I122" s="92">
        <v>395.1</v>
      </c>
      <c r="J122" s="92">
        <v>0</v>
      </c>
    </row>
    <row r="123" spans="1:10" x14ac:dyDescent="0.3">
      <c r="A123" s="87"/>
      <c r="B123" s="87" t="s">
        <v>263</v>
      </c>
      <c r="C123" s="87" t="s">
        <v>2722</v>
      </c>
      <c r="D123" s="87" t="s">
        <v>7</v>
      </c>
      <c r="E123" s="87" t="s">
        <v>1209</v>
      </c>
      <c r="F123" s="140">
        <v>43647</v>
      </c>
      <c r="G123" s="140">
        <v>43748</v>
      </c>
      <c r="H123" s="92">
        <v>33811.1</v>
      </c>
      <c r="I123" s="92">
        <v>33811.1</v>
      </c>
      <c r="J123" s="92">
        <v>0</v>
      </c>
    </row>
    <row r="124" spans="1:10" x14ac:dyDescent="0.3">
      <c r="A124" s="87"/>
      <c r="B124" s="87"/>
      <c r="C124" s="87"/>
      <c r="D124" s="87"/>
      <c r="E124" s="87"/>
      <c r="F124" s="87"/>
      <c r="G124" s="140">
        <v>43759</v>
      </c>
      <c r="H124" s="92">
        <v>9016.2900000000009</v>
      </c>
      <c r="I124" s="92">
        <v>9016.2900000000009</v>
      </c>
      <c r="J124" s="92">
        <v>0</v>
      </c>
    </row>
    <row r="125" spans="1:10" x14ac:dyDescent="0.3">
      <c r="A125" s="87"/>
      <c r="B125" s="87"/>
      <c r="C125" s="87"/>
      <c r="D125" s="87" t="s">
        <v>1754</v>
      </c>
      <c r="E125" s="87" t="s">
        <v>1209</v>
      </c>
      <c r="F125" s="140">
        <v>43647</v>
      </c>
      <c r="G125" s="140">
        <v>43760</v>
      </c>
      <c r="H125" s="92">
        <v>234423.62</v>
      </c>
      <c r="I125" s="92">
        <v>234423.62</v>
      </c>
      <c r="J125" s="92">
        <v>0</v>
      </c>
    </row>
    <row r="126" spans="1:10" x14ac:dyDescent="0.3">
      <c r="A126" s="87"/>
      <c r="B126" s="87"/>
      <c r="C126" s="87"/>
      <c r="D126" s="87" t="s">
        <v>152</v>
      </c>
      <c r="E126" s="87" t="s">
        <v>1208</v>
      </c>
      <c r="F126" s="140">
        <v>43647</v>
      </c>
      <c r="G126" s="140">
        <v>43731</v>
      </c>
      <c r="H126" s="92">
        <v>1300.32</v>
      </c>
      <c r="I126" s="92">
        <v>1300.32</v>
      </c>
      <c r="J126" s="92">
        <v>0</v>
      </c>
    </row>
    <row r="127" spans="1:10" x14ac:dyDescent="0.3">
      <c r="A127" s="87"/>
      <c r="B127" s="87"/>
      <c r="C127" s="87"/>
      <c r="D127" s="87" t="s">
        <v>178</v>
      </c>
      <c r="E127" s="87" t="s">
        <v>1208</v>
      </c>
      <c r="F127" s="140">
        <v>43647</v>
      </c>
      <c r="G127" s="140">
        <v>43753</v>
      </c>
      <c r="H127" s="92">
        <v>27306.79</v>
      </c>
      <c r="I127" s="92">
        <v>27306.79</v>
      </c>
      <c r="J127" s="92">
        <v>0</v>
      </c>
    </row>
    <row r="128" spans="1:10" x14ac:dyDescent="0.3">
      <c r="A128" s="87"/>
      <c r="B128" s="87"/>
      <c r="C128" s="87"/>
      <c r="D128" s="87" t="s">
        <v>1436</v>
      </c>
      <c r="E128" s="87" t="s">
        <v>2222</v>
      </c>
      <c r="F128" s="140">
        <v>44167</v>
      </c>
      <c r="G128" s="140">
        <v>44259</v>
      </c>
      <c r="H128" s="92">
        <v>13871.18</v>
      </c>
      <c r="I128" s="92">
        <v>13871.18</v>
      </c>
      <c r="J128" s="92">
        <v>0</v>
      </c>
    </row>
    <row r="129" spans="1:10" x14ac:dyDescent="0.3">
      <c r="A129" s="87"/>
      <c r="B129" s="87"/>
      <c r="C129" s="87"/>
      <c r="D129" s="87"/>
      <c r="E129" s="87"/>
      <c r="F129" s="87"/>
      <c r="G129" s="140">
        <v>44295</v>
      </c>
      <c r="H129" s="92">
        <v>40746.58</v>
      </c>
      <c r="I129" s="92">
        <v>40746.58</v>
      </c>
      <c r="J129" s="92">
        <v>0</v>
      </c>
    </row>
    <row r="130" spans="1:10" x14ac:dyDescent="0.3">
      <c r="A130" s="87"/>
      <c r="B130" s="87"/>
      <c r="C130" s="87"/>
      <c r="D130" s="87" t="s">
        <v>1439</v>
      </c>
      <c r="E130" s="87" t="s">
        <v>2257</v>
      </c>
      <c r="F130" s="140">
        <v>44168</v>
      </c>
      <c r="G130" s="140">
        <v>44218</v>
      </c>
      <c r="H130" s="92">
        <v>26352.28</v>
      </c>
      <c r="I130" s="92">
        <v>26352.28</v>
      </c>
      <c r="J130" s="92">
        <v>0</v>
      </c>
    </row>
    <row r="131" spans="1:10" x14ac:dyDescent="0.3">
      <c r="A131" s="87"/>
      <c r="B131" s="87"/>
      <c r="C131" s="87"/>
      <c r="D131" s="87"/>
      <c r="E131" s="87"/>
      <c r="F131" s="87"/>
      <c r="G131" s="140">
        <v>44259</v>
      </c>
      <c r="H131" s="92">
        <v>-2.74</v>
      </c>
      <c r="I131" s="92">
        <v>-2.74</v>
      </c>
      <c r="J131" s="92">
        <v>0</v>
      </c>
    </row>
    <row r="132" spans="1:10" x14ac:dyDescent="0.3">
      <c r="A132" s="87"/>
      <c r="B132" s="87"/>
      <c r="C132" s="87"/>
      <c r="D132" s="87" t="s">
        <v>2343</v>
      </c>
      <c r="E132" s="87" t="s">
        <v>2257</v>
      </c>
      <c r="F132" s="140">
        <v>44426</v>
      </c>
      <c r="G132" s="140">
        <v>44600</v>
      </c>
      <c r="H132" s="92">
        <v>2148.0600000000004</v>
      </c>
      <c r="I132" s="92">
        <v>2148.0600000000004</v>
      </c>
      <c r="J132" s="92">
        <v>0</v>
      </c>
    </row>
    <row r="133" spans="1:10" x14ac:dyDescent="0.3">
      <c r="A133" s="87"/>
      <c r="B133" s="87"/>
      <c r="C133" s="87"/>
      <c r="D133" s="87"/>
      <c r="E133" s="87" t="s">
        <v>2222</v>
      </c>
      <c r="F133" s="140">
        <v>44426</v>
      </c>
      <c r="G133" s="140">
        <v>44600</v>
      </c>
      <c r="H133" s="92">
        <v>4357.42</v>
      </c>
      <c r="I133" s="92">
        <v>4357.42</v>
      </c>
      <c r="J133" s="92">
        <v>0</v>
      </c>
    </row>
    <row r="134" spans="1:10" x14ac:dyDescent="0.3">
      <c r="A134" s="87"/>
      <c r="B134" s="87"/>
      <c r="C134" s="87"/>
      <c r="D134" s="87"/>
      <c r="E134" s="87" t="s">
        <v>2258</v>
      </c>
      <c r="F134" s="140">
        <v>44426</v>
      </c>
      <c r="G134" s="140">
        <v>44600</v>
      </c>
      <c r="H134" s="92">
        <v>175.21</v>
      </c>
      <c r="I134" s="92">
        <v>175.21</v>
      </c>
      <c r="J134" s="92">
        <v>0</v>
      </c>
    </row>
    <row r="135" spans="1:10" x14ac:dyDescent="0.3">
      <c r="A135" s="87"/>
      <c r="B135" s="87" t="s">
        <v>434</v>
      </c>
      <c r="C135" s="87" t="s">
        <v>2722</v>
      </c>
      <c r="D135" s="87" t="s">
        <v>7</v>
      </c>
      <c r="E135" s="87" t="s">
        <v>1209</v>
      </c>
      <c r="F135" s="140">
        <v>43647</v>
      </c>
      <c r="G135" s="140">
        <v>43748</v>
      </c>
      <c r="H135" s="92">
        <v>25797.45</v>
      </c>
      <c r="I135" s="92">
        <v>25797.45</v>
      </c>
      <c r="J135" s="92">
        <v>0</v>
      </c>
    </row>
    <row r="136" spans="1:10" x14ac:dyDescent="0.3">
      <c r="A136" s="87"/>
      <c r="B136" s="87"/>
      <c r="C136" s="87"/>
      <c r="D136" s="87" t="s">
        <v>1754</v>
      </c>
      <c r="E136" s="87" t="s">
        <v>1209</v>
      </c>
      <c r="F136" s="140">
        <v>43647</v>
      </c>
      <c r="G136" s="140">
        <v>43748</v>
      </c>
      <c r="H136" s="92">
        <v>104095.01</v>
      </c>
      <c r="I136" s="92">
        <v>104095.01</v>
      </c>
      <c r="J136" s="92">
        <v>0</v>
      </c>
    </row>
    <row r="137" spans="1:10" x14ac:dyDescent="0.3">
      <c r="A137" s="87"/>
      <c r="B137" s="87"/>
      <c r="C137" s="87"/>
      <c r="D137" s="87" t="s">
        <v>178</v>
      </c>
      <c r="E137" s="87" t="s">
        <v>1208</v>
      </c>
      <c r="F137" s="140">
        <v>43647</v>
      </c>
      <c r="G137" s="140">
        <v>43746</v>
      </c>
      <c r="H137" s="92">
        <v>20900.18</v>
      </c>
      <c r="I137" s="92">
        <v>20900.18</v>
      </c>
      <c r="J137" s="92">
        <v>0</v>
      </c>
    </row>
    <row r="138" spans="1:10" x14ac:dyDescent="0.3">
      <c r="A138" s="87"/>
      <c r="B138" s="87" t="s">
        <v>3</v>
      </c>
      <c r="C138" s="87" t="s">
        <v>2722</v>
      </c>
      <c r="D138" s="87" t="s">
        <v>7</v>
      </c>
      <c r="E138" s="87" t="s">
        <v>1209</v>
      </c>
      <c r="F138" s="140">
        <v>43647</v>
      </c>
      <c r="G138" s="140">
        <v>43748</v>
      </c>
      <c r="H138" s="92">
        <v>19385.030000000002</v>
      </c>
      <c r="I138" s="92">
        <v>19385.030000000002</v>
      </c>
      <c r="J138" s="92">
        <v>0</v>
      </c>
    </row>
    <row r="139" spans="1:10" x14ac:dyDescent="0.3">
      <c r="A139" s="87"/>
      <c r="B139" s="87"/>
      <c r="C139" s="87"/>
      <c r="D139" s="87" t="s">
        <v>667</v>
      </c>
      <c r="E139" s="87" t="s">
        <v>1209</v>
      </c>
      <c r="F139" s="140">
        <v>43868</v>
      </c>
      <c r="G139" s="140">
        <v>43896</v>
      </c>
      <c r="H139" s="92">
        <v>1349.45</v>
      </c>
      <c r="I139" s="92">
        <v>1349.45</v>
      </c>
      <c r="J139" s="92">
        <v>0</v>
      </c>
    </row>
    <row r="140" spans="1:10" x14ac:dyDescent="0.3">
      <c r="A140" s="87"/>
      <c r="B140" s="87"/>
      <c r="C140" s="87"/>
      <c r="D140" s="87"/>
      <c r="E140" s="87"/>
      <c r="F140" s="87"/>
      <c r="G140" s="140">
        <v>43944</v>
      </c>
      <c r="H140" s="92">
        <v>1349.4499999999998</v>
      </c>
      <c r="I140" s="92">
        <v>1349.45</v>
      </c>
      <c r="J140" s="92">
        <v>0</v>
      </c>
    </row>
    <row r="141" spans="1:10" x14ac:dyDescent="0.3">
      <c r="A141" s="87"/>
      <c r="B141" s="87"/>
      <c r="C141" s="87"/>
      <c r="D141" s="87" t="s">
        <v>1754</v>
      </c>
      <c r="E141" s="87" t="s">
        <v>1209</v>
      </c>
      <c r="F141" s="140">
        <v>43647</v>
      </c>
      <c r="G141" s="140">
        <v>43790</v>
      </c>
      <c r="H141" s="92">
        <v>43729.020000000004</v>
      </c>
      <c r="I141" s="92">
        <v>43729.020000000004</v>
      </c>
      <c r="J141" s="92">
        <v>0</v>
      </c>
    </row>
    <row r="142" spans="1:10" x14ac:dyDescent="0.3">
      <c r="A142" s="87"/>
      <c r="B142" s="87"/>
      <c r="C142" s="87"/>
      <c r="D142" s="87" t="s">
        <v>5460</v>
      </c>
      <c r="E142" s="87" t="s">
        <v>2257</v>
      </c>
      <c r="F142" s="140">
        <v>45153</v>
      </c>
      <c r="G142" s="140">
        <v>45233</v>
      </c>
      <c r="H142" s="92">
        <v>5965.07</v>
      </c>
      <c r="I142" s="92">
        <v>5965.07</v>
      </c>
      <c r="J142" s="92">
        <v>0</v>
      </c>
    </row>
    <row r="143" spans="1:10" x14ac:dyDescent="0.3">
      <c r="A143" s="87"/>
      <c r="B143" s="87"/>
      <c r="C143" s="87"/>
      <c r="D143" s="87"/>
      <c r="E143" s="87" t="s">
        <v>2219</v>
      </c>
      <c r="F143" s="140">
        <v>45153</v>
      </c>
      <c r="G143" s="140">
        <v>45233</v>
      </c>
      <c r="H143" s="92">
        <v>3602.93</v>
      </c>
      <c r="I143" s="92">
        <v>3602.93</v>
      </c>
      <c r="J143" s="92">
        <v>0</v>
      </c>
    </row>
    <row r="144" spans="1:10" x14ac:dyDescent="0.3">
      <c r="A144" s="87"/>
      <c r="B144" s="87"/>
      <c r="C144" s="87"/>
      <c r="D144" s="87"/>
      <c r="E144" s="87" t="s">
        <v>2222</v>
      </c>
      <c r="F144" s="140">
        <v>45153</v>
      </c>
      <c r="G144" s="140">
        <v>45233</v>
      </c>
      <c r="H144" s="92">
        <v>13163.81</v>
      </c>
      <c r="I144" s="92">
        <v>13163.81</v>
      </c>
      <c r="J144" s="92">
        <v>0</v>
      </c>
    </row>
    <row r="145" spans="1:10" x14ac:dyDescent="0.3">
      <c r="A145" s="87"/>
      <c r="B145" s="87" t="s">
        <v>418</v>
      </c>
      <c r="C145" s="87" t="s">
        <v>2722</v>
      </c>
      <c r="D145" s="87" t="s">
        <v>7</v>
      </c>
      <c r="E145" s="87" t="s">
        <v>1209</v>
      </c>
      <c r="F145" s="140">
        <v>43647</v>
      </c>
      <c r="G145" s="140">
        <v>43748</v>
      </c>
      <c r="H145" s="92">
        <v>35754.36</v>
      </c>
      <c r="I145" s="92">
        <v>35754.36</v>
      </c>
      <c r="J145" s="92">
        <v>0</v>
      </c>
    </row>
    <row r="146" spans="1:10" x14ac:dyDescent="0.3">
      <c r="A146" s="87"/>
      <c r="B146" s="87"/>
      <c r="C146" s="87"/>
      <c r="D146" s="87"/>
      <c r="E146" s="87"/>
      <c r="F146" s="87"/>
      <c r="G146" s="140">
        <v>43759</v>
      </c>
      <c r="H146" s="92">
        <v>20366.419999999998</v>
      </c>
      <c r="I146" s="92">
        <v>20366.419999999998</v>
      </c>
      <c r="J146" s="92">
        <v>0</v>
      </c>
    </row>
    <row r="147" spans="1:10" x14ac:dyDescent="0.3">
      <c r="A147" s="87"/>
      <c r="B147" s="87"/>
      <c r="C147" s="87"/>
      <c r="D147" s="87" t="s">
        <v>1754</v>
      </c>
      <c r="E147" s="87" t="s">
        <v>1209</v>
      </c>
      <c r="F147" s="140">
        <v>43647</v>
      </c>
      <c r="G147" s="140">
        <v>43760</v>
      </c>
      <c r="H147" s="92">
        <v>346229.06</v>
      </c>
      <c r="I147" s="92">
        <v>346229.06</v>
      </c>
      <c r="J147" s="92">
        <v>0</v>
      </c>
    </row>
    <row r="148" spans="1:10" x14ac:dyDescent="0.3">
      <c r="A148" s="87"/>
      <c r="B148" s="87"/>
      <c r="C148" s="87"/>
      <c r="D148" s="87" t="s">
        <v>152</v>
      </c>
      <c r="E148" s="87" t="s">
        <v>1208</v>
      </c>
      <c r="F148" s="140">
        <v>43647</v>
      </c>
      <c r="G148" s="140">
        <v>43731</v>
      </c>
      <c r="H148" s="92">
        <v>1306.26</v>
      </c>
      <c r="I148" s="92">
        <v>1306.26</v>
      </c>
      <c r="J148" s="92">
        <v>0</v>
      </c>
    </row>
    <row r="149" spans="1:10" x14ac:dyDescent="0.3">
      <c r="A149" s="87"/>
      <c r="B149" s="87"/>
      <c r="C149" s="87"/>
      <c r="D149" s="87" t="s">
        <v>178</v>
      </c>
      <c r="E149" s="87" t="s">
        <v>1208</v>
      </c>
      <c r="F149" s="140">
        <v>43647</v>
      </c>
      <c r="G149" s="140">
        <v>43749</v>
      </c>
      <c r="H149" s="92">
        <v>43106.720000000001</v>
      </c>
      <c r="I149" s="92">
        <v>43106.720000000001</v>
      </c>
      <c r="J149" s="92">
        <v>0</v>
      </c>
    </row>
    <row r="150" spans="1:10" x14ac:dyDescent="0.3">
      <c r="A150" s="87"/>
      <c r="B150" s="87"/>
      <c r="C150" s="87"/>
      <c r="D150" s="87"/>
      <c r="E150" s="87"/>
      <c r="F150" s="87"/>
      <c r="G150" s="140">
        <v>43753</v>
      </c>
      <c r="H150" s="92">
        <v>2612.4300000000003</v>
      </c>
      <c r="I150" s="92">
        <v>2612.4300000000003</v>
      </c>
      <c r="J150" s="92">
        <v>0</v>
      </c>
    </row>
    <row r="151" spans="1:10" x14ac:dyDescent="0.3">
      <c r="A151" s="87"/>
      <c r="B151" s="87"/>
      <c r="C151" s="87"/>
      <c r="D151" s="87" t="s">
        <v>7322</v>
      </c>
      <c r="E151" s="87" t="s">
        <v>2257</v>
      </c>
      <c r="F151" s="140">
        <v>45860</v>
      </c>
      <c r="G151" s="140">
        <v>45919</v>
      </c>
      <c r="H151" s="92">
        <v>37942.769999999997</v>
      </c>
      <c r="I151" s="92">
        <v>37942.769999999997</v>
      </c>
      <c r="J151" s="92">
        <v>0</v>
      </c>
    </row>
    <row r="152" spans="1:10" x14ac:dyDescent="0.3">
      <c r="A152" s="87"/>
      <c r="B152" s="87"/>
      <c r="C152" s="87"/>
      <c r="D152" s="87"/>
      <c r="E152" s="87" t="s">
        <v>2222</v>
      </c>
      <c r="F152" s="140">
        <v>45860</v>
      </c>
      <c r="G152" s="140">
        <v>45896</v>
      </c>
      <c r="H152" s="92">
        <v>72614.960000000006</v>
      </c>
      <c r="I152" s="92">
        <v>72614.960000000006</v>
      </c>
      <c r="J152" s="92">
        <v>0</v>
      </c>
    </row>
    <row r="153" spans="1:10" x14ac:dyDescent="0.3">
      <c r="A153" s="87"/>
      <c r="B153" s="87"/>
      <c r="C153" s="87"/>
      <c r="D153" s="87" t="s">
        <v>7739</v>
      </c>
      <c r="E153" s="87" t="s">
        <v>2219</v>
      </c>
      <c r="F153" s="140">
        <v>45959</v>
      </c>
      <c r="G153" s="140">
        <v>46058</v>
      </c>
      <c r="H153" s="92">
        <v>22447.95</v>
      </c>
      <c r="I153" s="92">
        <v>22447.95</v>
      </c>
      <c r="J153" s="92">
        <v>0</v>
      </c>
    </row>
    <row r="154" spans="1:10" x14ac:dyDescent="0.3">
      <c r="A154" s="87"/>
      <c r="B154" s="87"/>
      <c r="C154" s="87"/>
      <c r="D154" s="87"/>
      <c r="E154" s="87"/>
      <c r="F154" s="87"/>
      <c r="G154" s="140">
        <v>46114</v>
      </c>
      <c r="H154" s="92">
        <v>320.69</v>
      </c>
      <c r="I154" s="92">
        <v>320.69</v>
      </c>
      <c r="J154" s="92">
        <v>0</v>
      </c>
    </row>
    <row r="155" spans="1:10" x14ac:dyDescent="0.3">
      <c r="A155" s="87"/>
      <c r="B155" s="87"/>
      <c r="C155" s="87"/>
      <c r="D155" s="87" t="s">
        <v>8182</v>
      </c>
      <c r="E155" s="87" t="s">
        <v>2257</v>
      </c>
      <c r="F155" s="140" t="s">
        <v>7874</v>
      </c>
      <c r="G155" s="140">
        <v>46147</v>
      </c>
      <c r="H155" s="92">
        <v>26372.1</v>
      </c>
      <c r="I155" s="92">
        <v>26372.1</v>
      </c>
      <c r="J155" s="92">
        <v>0</v>
      </c>
    </row>
    <row r="156" spans="1:10" x14ac:dyDescent="0.3">
      <c r="A156" s="87"/>
      <c r="B156" s="87"/>
      <c r="C156" s="87"/>
      <c r="D156" s="87"/>
      <c r="E156" s="87" t="s">
        <v>2222</v>
      </c>
      <c r="F156" s="140" t="s">
        <v>7874</v>
      </c>
      <c r="G156" s="140">
        <v>46147</v>
      </c>
      <c r="H156" s="92">
        <v>44207.86</v>
      </c>
      <c r="I156" s="92">
        <v>44207.86</v>
      </c>
      <c r="J156" s="92">
        <v>0</v>
      </c>
    </row>
    <row r="157" spans="1:10" x14ac:dyDescent="0.3">
      <c r="A157" s="87"/>
      <c r="B157" s="87"/>
      <c r="C157" s="87"/>
      <c r="D157" s="87" t="s">
        <v>8199</v>
      </c>
      <c r="E157" s="87" t="s">
        <v>2257</v>
      </c>
      <c r="F157" s="140">
        <v>46176</v>
      </c>
      <c r="G157" s="140">
        <v>46198</v>
      </c>
      <c r="H157" s="92">
        <v>2900.75</v>
      </c>
      <c r="I157" s="92">
        <v>2900.75</v>
      </c>
      <c r="J157" s="92">
        <v>0</v>
      </c>
    </row>
    <row r="158" spans="1:10" x14ac:dyDescent="0.3">
      <c r="A158" s="87"/>
      <c r="B158" s="87"/>
      <c r="C158" s="87"/>
      <c r="D158" s="87"/>
      <c r="E158" s="87" t="s">
        <v>2219</v>
      </c>
      <c r="F158" s="140">
        <v>46176</v>
      </c>
      <c r="G158" s="140">
        <v>46196</v>
      </c>
      <c r="H158" s="92">
        <v>1408.36</v>
      </c>
      <c r="I158" s="92">
        <v>1408.36</v>
      </c>
      <c r="J158" s="92">
        <v>0</v>
      </c>
    </row>
    <row r="159" spans="1:10" x14ac:dyDescent="0.3">
      <c r="A159" s="87"/>
      <c r="B159" s="87"/>
      <c r="C159" s="87"/>
      <c r="D159" s="87"/>
      <c r="E159" s="87" t="s">
        <v>2222</v>
      </c>
      <c r="F159" s="140">
        <v>46176</v>
      </c>
      <c r="G159" s="140">
        <v>46905</v>
      </c>
      <c r="H159" s="92">
        <v>4913.16</v>
      </c>
      <c r="I159" s="92">
        <v>0</v>
      </c>
      <c r="J159" s="92">
        <v>4913.16</v>
      </c>
    </row>
    <row r="160" spans="1:10" x14ac:dyDescent="0.3">
      <c r="A160" s="87"/>
      <c r="B160" s="87" t="s">
        <v>130</v>
      </c>
      <c r="C160" s="87" t="s">
        <v>2722</v>
      </c>
      <c r="D160" s="87" t="s">
        <v>7</v>
      </c>
      <c r="E160" s="87" t="s">
        <v>1209</v>
      </c>
      <c r="F160" s="140">
        <v>43647</v>
      </c>
      <c r="G160" s="140">
        <v>43748</v>
      </c>
      <c r="H160" s="92">
        <v>12172</v>
      </c>
      <c r="I160" s="92">
        <v>12172</v>
      </c>
      <c r="J160" s="92">
        <v>0</v>
      </c>
    </row>
    <row r="161" spans="1:10" x14ac:dyDescent="0.3">
      <c r="A161" s="87"/>
      <c r="B161" s="87"/>
      <c r="C161" s="87"/>
      <c r="D161" s="87"/>
      <c r="E161" s="87"/>
      <c r="F161" s="87"/>
      <c r="G161" s="140">
        <v>43759</v>
      </c>
      <c r="H161" s="92">
        <v>9016.2900000000009</v>
      </c>
      <c r="I161" s="92">
        <v>9016.2900000000009</v>
      </c>
      <c r="J161" s="92">
        <v>0</v>
      </c>
    </row>
    <row r="162" spans="1:10" x14ac:dyDescent="0.3">
      <c r="A162" s="87"/>
      <c r="B162" s="87"/>
      <c r="C162" s="87"/>
      <c r="D162" s="87" t="s">
        <v>1754</v>
      </c>
      <c r="E162" s="87" t="s">
        <v>1209</v>
      </c>
      <c r="F162" s="140">
        <v>43647</v>
      </c>
      <c r="G162" s="140">
        <v>43760</v>
      </c>
      <c r="H162" s="92">
        <v>227661.4</v>
      </c>
      <c r="I162" s="92">
        <v>227661.4</v>
      </c>
      <c r="J162" s="92">
        <v>0</v>
      </c>
    </row>
    <row r="163" spans="1:10" x14ac:dyDescent="0.3">
      <c r="A163" s="87"/>
      <c r="B163" s="87"/>
      <c r="C163" s="87"/>
      <c r="D163" s="87" t="s">
        <v>178</v>
      </c>
      <c r="E163" s="87" t="s">
        <v>1208</v>
      </c>
      <c r="F163" s="140">
        <v>43647</v>
      </c>
      <c r="G163" s="140">
        <v>43760</v>
      </c>
      <c r="H163" s="92">
        <v>23405.82</v>
      </c>
      <c r="I163" s="92">
        <v>23405.82</v>
      </c>
      <c r="J163" s="92">
        <v>0</v>
      </c>
    </row>
    <row r="164" spans="1:10" x14ac:dyDescent="0.3">
      <c r="A164" s="87"/>
      <c r="B164" s="87"/>
      <c r="C164" s="87"/>
      <c r="D164" s="87" t="s">
        <v>4840</v>
      </c>
      <c r="E164" s="87" t="s">
        <v>2257</v>
      </c>
      <c r="F164" s="140">
        <v>44883</v>
      </c>
      <c r="G164" s="140">
        <v>44952</v>
      </c>
      <c r="H164" s="92">
        <v>21054.09</v>
      </c>
      <c r="I164" s="92">
        <v>21054.09</v>
      </c>
      <c r="J164" s="92">
        <v>0</v>
      </c>
    </row>
    <row r="165" spans="1:10" x14ac:dyDescent="0.3">
      <c r="A165" s="87"/>
      <c r="B165" s="87"/>
      <c r="C165" s="87"/>
      <c r="D165" s="87"/>
      <c r="E165" s="87" t="s">
        <v>2222</v>
      </c>
      <c r="F165" s="140">
        <v>44883</v>
      </c>
      <c r="G165" s="140">
        <v>44952</v>
      </c>
      <c r="H165" s="92">
        <v>40841.019999999997</v>
      </c>
      <c r="I165" s="92">
        <v>40841.019999999997</v>
      </c>
      <c r="J165" s="92">
        <v>0</v>
      </c>
    </row>
    <row r="166" spans="1:10" x14ac:dyDescent="0.3">
      <c r="A166" s="87"/>
      <c r="B166" s="87"/>
      <c r="C166" s="87"/>
      <c r="D166" s="87"/>
      <c r="E166" s="87" t="s">
        <v>2258</v>
      </c>
      <c r="F166" s="140">
        <v>44883</v>
      </c>
      <c r="G166" s="140">
        <v>44952</v>
      </c>
      <c r="H166" s="92">
        <v>1004.27</v>
      </c>
      <c r="I166" s="92">
        <v>1004.27</v>
      </c>
      <c r="J166" s="92">
        <v>0</v>
      </c>
    </row>
    <row r="167" spans="1:10" x14ac:dyDescent="0.3">
      <c r="A167" s="87"/>
      <c r="B167" s="87"/>
      <c r="C167" s="87"/>
      <c r="D167" s="87" t="s">
        <v>5090</v>
      </c>
      <c r="E167" s="87" t="s">
        <v>5073</v>
      </c>
      <c r="F167" s="140">
        <v>45016</v>
      </c>
      <c r="G167" s="140">
        <v>45103</v>
      </c>
      <c r="H167" s="92">
        <v>332.88</v>
      </c>
      <c r="I167" s="92">
        <v>332.88</v>
      </c>
      <c r="J167" s="92">
        <v>0</v>
      </c>
    </row>
    <row r="168" spans="1:10" x14ac:dyDescent="0.3">
      <c r="A168" s="87"/>
      <c r="B168" s="87"/>
      <c r="C168" s="87"/>
      <c r="D168" s="87"/>
      <c r="E168" s="87" t="s">
        <v>5078</v>
      </c>
      <c r="F168" s="140">
        <v>45016</v>
      </c>
      <c r="G168" s="140">
        <v>45050</v>
      </c>
      <c r="H168" s="92">
        <v>624.15</v>
      </c>
      <c r="I168" s="92">
        <v>624.15</v>
      </c>
      <c r="J168" s="92">
        <v>0</v>
      </c>
    </row>
    <row r="169" spans="1:10" x14ac:dyDescent="0.3">
      <c r="A169" s="87"/>
      <c r="B169" s="87"/>
      <c r="C169" s="87"/>
      <c r="D169" s="87"/>
      <c r="E169" s="87" t="s">
        <v>5082</v>
      </c>
      <c r="F169" s="140">
        <v>45016</v>
      </c>
      <c r="G169" s="140">
        <v>45050</v>
      </c>
      <c r="H169" s="92">
        <v>811.4</v>
      </c>
      <c r="I169" s="92">
        <v>811.4</v>
      </c>
      <c r="J169" s="92">
        <v>0</v>
      </c>
    </row>
    <row r="170" spans="1:10" x14ac:dyDescent="0.3">
      <c r="A170" s="87"/>
      <c r="B170" s="87" t="s">
        <v>436</v>
      </c>
      <c r="C170" s="87" t="s">
        <v>2722</v>
      </c>
      <c r="D170" s="87" t="s">
        <v>7</v>
      </c>
      <c r="E170" s="87" t="s">
        <v>1209</v>
      </c>
      <c r="F170" s="140">
        <v>43647</v>
      </c>
      <c r="G170" s="140">
        <v>43748</v>
      </c>
      <c r="H170" s="92">
        <v>157334.31</v>
      </c>
      <c r="I170" s="92">
        <v>157334.31</v>
      </c>
      <c r="J170" s="92">
        <v>0</v>
      </c>
    </row>
    <row r="171" spans="1:10" x14ac:dyDescent="0.3">
      <c r="A171" s="87"/>
      <c r="B171" s="87"/>
      <c r="C171" s="87"/>
      <c r="D171" s="87" t="s">
        <v>152</v>
      </c>
      <c r="E171" s="87" t="s">
        <v>1208</v>
      </c>
      <c r="F171" s="140">
        <v>43647</v>
      </c>
      <c r="G171" s="140">
        <v>43731</v>
      </c>
      <c r="H171" s="92">
        <v>13003.23</v>
      </c>
      <c r="I171" s="92">
        <v>13003.23</v>
      </c>
      <c r="J171" s="92">
        <v>0</v>
      </c>
    </row>
    <row r="172" spans="1:10" x14ac:dyDescent="0.3">
      <c r="A172" s="87"/>
      <c r="B172" s="87"/>
      <c r="C172" s="87"/>
      <c r="D172" s="87" t="s">
        <v>178</v>
      </c>
      <c r="E172" s="87" t="s">
        <v>1208</v>
      </c>
      <c r="F172" s="140">
        <v>43647</v>
      </c>
      <c r="G172" s="140">
        <v>43746</v>
      </c>
      <c r="H172" s="92">
        <v>16904.22</v>
      </c>
      <c r="I172" s="92">
        <v>16904.22</v>
      </c>
      <c r="J172" s="92">
        <v>0</v>
      </c>
    </row>
    <row r="173" spans="1:10" x14ac:dyDescent="0.3">
      <c r="A173" s="87"/>
      <c r="B173" s="87"/>
      <c r="C173" s="87"/>
      <c r="D173" s="87" t="s">
        <v>6674</v>
      </c>
      <c r="E173" s="87" t="s">
        <v>5082</v>
      </c>
      <c r="F173" s="140">
        <v>45791</v>
      </c>
      <c r="G173" s="140">
        <v>45818</v>
      </c>
      <c r="H173" s="92">
        <v>543.26</v>
      </c>
      <c r="I173" s="92">
        <v>543.26</v>
      </c>
      <c r="J173" s="92">
        <v>0</v>
      </c>
    </row>
    <row r="174" spans="1:10" x14ac:dyDescent="0.3">
      <c r="A174" s="87"/>
      <c r="B174" s="87" t="s">
        <v>438</v>
      </c>
      <c r="C174" s="87" t="s">
        <v>2722</v>
      </c>
      <c r="D174" s="87" t="s">
        <v>7</v>
      </c>
      <c r="E174" s="87" t="s">
        <v>1209</v>
      </c>
      <c r="F174" s="140">
        <v>43647</v>
      </c>
      <c r="G174" s="140">
        <v>43748</v>
      </c>
      <c r="H174" s="92">
        <v>99630.049999999988</v>
      </c>
      <c r="I174" s="92">
        <v>99630.049999999988</v>
      </c>
      <c r="J174" s="92">
        <v>0</v>
      </c>
    </row>
    <row r="175" spans="1:10" x14ac:dyDescent="0.3">
      <c r="A175" s="87"/>
      <c r="B175" s="87"/>
      <c r="C175" s="87"/>
      <c r="D175" s="87" t="s">
        <v>152</v>
      </c>
      <c r="E175" s="87" t="s">
        <v>1208</v>
      </c>
      <c r="F175" s="140">
        <v>43647</v>
      </c>
      <c r="G175" s="140">
        <v>43731</v>
      </c>
      <c r="H175" s="92">
        <v>10402.58</v>
      </c>
      <c r="I175" s="92">
        <v>10402.58</v>
      </c>
      <c r="J175" s="92">
        <v>0</v>
      </c>
    </row>
    <row r="176" spans="1:10" x14ac:dyDescent="0.3">
      <c r="A176" s="87"/>
      <c r="B176" s="87"/>
      <c r="C176" s="87"/>
      <c r="D176" s="87" t="s">
        <v>178</v>
      </c>
      <c r="E176" s="87" t="s">
        <v>1208</v>
      </c>
      <c r="F176" s="140">
        <v>43647</v>
      </c>
      <c r="G176" s="140">
        <v>43746</v>
      </c>
      <c r="H176" s="92">
        <v>9102.26</v>
      </c>
      <c r="I176" s="92">
        <v>9102.26</v>
      </c>
      <c r="J176" s="92">
        <v>0</v>
      </c>
    </row>
    <row r="177" spans="1:10" x14ac:dyDescent="0.3">
      <c r="A177" s="87"/>
      <c r="B177" s="87"/>
      <c r="C177" s="87"/>
      <c r="D177" s="87" t="s">
        <v>7322</v>
      </c>
      <c r="E177" s="87" t="s">
        <v>2257</v>
      </c>
      <c r="F177" s="140">
        <v>45860</v>
      </c>
      <c r="G177" s="140">
        <v>45919</v>
      </c>
      <c r="H177" s="92">
        <v>16441.87</v>
      </c>
      <c r="I177" s="92">
        <v>16441.87</v>
      </c>
      <c r="J177" s="92">
        <v>0</v>
      </c>
    </row>
    <row r="178" spans="1:10" x14ac:dyDescent="0.3">
      <c r="A178" s="87"/>
      <c r="B178" s="87"/>
      <c r="C178" s="87"/>
      <c r="D178" s="87"/>
      <c r="E178" s="87" t="s">
        <v>2222</v>
      </c>
      <c r="F178" s="140">
        <v>45860</v>
      </c>
      <c r="G178" s="140">
        <v>45896</v>
      </c>
      <c r="H178" s="92">
        <v>31466.49</v>
      </c>
      <c r="I178" s="92">
        <v>31466.49</v>
      </c>
      <c r="J178" s="92">
        <v>0</v>
      </c>
    </row>
    <row r="179" spans="1:10" x14ac:dyDescent="0.3">
      <c r="A179" s="87"/>
      <c r="B179" s="87"/>
      <c r="C179" s="87"/>
      <c r="D179" s="87" t="s">
        <v>7739</v>
      </c>
      <c r="E179" s="87" t="s">
        <v>2219</v>
      </c>
      <c r="F179" s="140">
        <v>45959</v>
      </c>
      <c r="G179" s="140">
        <v>46058</v>
      </c>
      <c r="H179" s="92">
        <v>9727.44</v>
      </c>
      <c r="I179" s="92">
        <v>9727.44</v>
      </c>
      <c r="J179" s="92">
        <v>0</v>
      </c>
    </row>
    <row r="180" spans="1:10" x14ac:dyDescent="0.3">
      <c r="A180" s="87"/>
      <c r="B180" s="87"/>
      <c r="C180" s="87"/>
      <c r="D180" s="87"/>
      <c r="E180" s="87"/>
      <c r="F180" s="87"/>
      <c r="G180" s="140">
        <v>46114</v>
      </c>
      <c r="H180" s="92">
        <v>138.97</v>
      </c>
      <c r="I180" s="92">
        <v>138.97</v>
      </c>
      <c r="J180" s="92">
        <v>0</v>
      </c>
    </row>
    <row r="181" spans="1:10" x14ac:dyDescent="0.3">
      <c r="A181" s="87"/>
      <c r="B181" s="87" t="s">
        <v>312</v>
      </c>
      <c r="C181" s="87" t="s">
        <v>2722</v>
      </c>
      <c r="D181" s="87" t="s">
        <v>7</v>
      </c>
      <c r="E181" s="87" t="s">
        <v>1209</v>
      </c>
      <c r="F181" s="140">
        <v>43647</v>
      </c>
      <c r="G181" s="140">
        <v>43748</v>
      </c>
      <c r="H181" s="92">
        <v>464806.85</v>
      </c>
      <c r="I181" s="92">
        <v>464806.85</v>
      </c>
      <c r="J181" s="92">
        <v>0</v>
      </c>
    </row>
    <row r="182" spans="1:10" x14ac:dyDescent="0.3">
      <c r="A182" s="87"/>
      <c r="B182" s="87"/>
      <c r="C182" s="87"/>
      <c r="D182" s="87" t="s">
        <v>152</v>
      </c>
      <c r="E182" s="87" t="s">
        <v>1208</v>
      </c>
      <c r="F182" s="140">
        <v>43647</v>
      </c>
      <c r="G182" s="140">
        <v>43731</v>
      </c>
      <c r="H182" s="92">
        <v>1306.26</v>
      </c>
      <c r="I182" s="92">
        <v>1306.26</v>
      </c>
      <c r="J182" s="92">
        <v>0</v>
      </c>
    </row>
    <row r="183" spans="1:10" x14ac:dyDescent="0.3">
      <c r="A183" s="87"/>
      <c r="B183" s="87"/>
      <c r="C183" s="87"/>
      <c r="D183" s="87" t="s">
        <v>178</v>
      </c>
      <c r="E183" s="87" t="s">
        <v>1208</v>
      </c>
      <c r="F183" s="140">
        <v>43647</v>
      </c>
      <c r="G183" s="140">
        <v>43746</v>
      </c>
      <c r="H183" s="92">
        <v>39187.83</v>
      </c>
      <c r="I183" s="92">
        <v>39187.83</v>
      </c>
      <c r="J183" s="92">
        <v>0</v>
      </c>
    </row>
    <row r="184" spans="1:10" x14ac:dyDescent="0.3">
      <c r="A184" s="87"/>
      <c r="B184" s="87" t="s">
        <v>501</v>
      </c>
      <c r="C184" s="87" t="s">
        <v>2722</v>
      </c>
      <c r="D184" s="87" t="s">
        <v>7</v>
      </c>
      <c r="E184" s="87" t="s">
        <v>1209</v>
      </c>
      <c r="F184" s="140">
        <v>43647</v>
      </c>
      <c r="G184" s="140">
        <v>43748</v>
      </c>
      <c r="H184" s="92">
        <v>210452.96</v>
      </c>
      <c r="I184" s="92">
        <v>210452.96</v>
      </c>
      <c r="J184" s="92">
        <v>0</v>
      </c>
    </row>
    <row r="185" spans="1:10" x14ac:dyDescent="0.3">
      <c r="A185" s="87"/>
      <c r="B185" s="87"/>
      <c r="C185" s="87"/>
      <c r="D185" s="87" t="s">
        <v>152</v>
      </c>
      <c r="E185" s="87" t="s">
        <v>1208</v>
      </c>
      <c r="F185" s="140">
        <v>43647</v>
      </c>
      <c r="G185" s="140">
        <v>43731</v>
      </c>
      <c r="H185" s="92">
        <v>20900.189999999999</v>
      </c>
      <c r="I185" s="92">
        <v>20900.189999999999</v>
      </c>
      <c r="J185" s="92">
        <v>0</v>
      </c>
    </row>
    <row r="186" spans="1:10" x14ac:dyDescent="0.3">
      <c r="A186" s="87"/>
      <c r="B186" s="87"/>
      <c r="C186" s="87"/>
      <c r="D186" s="87" t="s">
        <v>178</v>
      </c>
      <c r="E186" s="87" t="s">
        <v>1208</v>
      </c>
      <c r="F186" s="140">
        <v>43647</v>
      </c>
      <c r="G186" s="140">
        <v>43776</v>
      </c>
      <c r="H186" s="92">
        <v>11756.35</v>
      </c>
      <c r="I186" s="92">
        <v>11756.35</v>
      </c>
      <c r="J186" s="92">
        <v>0</v>
      </c>
    </row>
    <row r="187" spans="1:10" x14ac:dyDescent="0.3">
      <c r="A187" s="87"/>
      <c r="B187" s="87"/>
      <c r="C187" s="87"/>
      <c r="D187" s="87" t="s">
        <v>7322</v>
      </c>
      <c r="E187" s="87" t="s">
        <v>2257</v>
      </c>
      <c r="F187" s="140">
        <v>45860</v>
      </c>
      <c r="G187" s="140">
        <v>45919</v>
      </c>
      <c r="H187" s="92">
        <v>16441.87</v>
      </c>
      <c r="I187" s="92">
        <v>16441.87</v>
      </c>
      <c r="J187" s="92">
        <v>0</v>
      </c>
    </row>
    <row r="188" spans="1:10" x14ac:dyDescent="0.3">
      <c r="A188" s="87"/>
      <c r="B188" s="87"/>
      <c r="C188" s="87"/>
      <c r="D188" s="87"/>
      <c r="E188" s="87" t="s">
        <v>2222</v>
      </c>
      <c r="F188" s="140">
        <v>45860</v>
      </c>
      <c r="G188" s="140">
        <v>45896</v>
      </c>
      <c r="H188" s="92">
        <v>31466.49</v>
      </c>
      <c r="I188" s="92">
        <v>31466.49</v>
      </c>
      <c r="J188" s="92">
        <v>0</v>
      </c>
    </row>
    <row r="189" spans="1:10" x14ac:dyDescent="0.3">
      <c r="A189" s="87"/>
      <c r="B189" s="87"/>
      <c r="C189" s="87"/>
      <c r="D189" s="87" t="s">
        <v>7739</v>
      </c>
      <c r="E189" s="87" t="s">
        <v>2219</v>
      </c>
      <c r="F189" s="140">
        <v>45959</v>
      </c>
      <c r="G189" s="140">
        <v>46058</v>
      </c>
      <c r="H189" s="92">
        <v>9727.44</v>
      </c>
      <c r="I189" s="92">
        <v>9727.44</v>
      </c>
      <c r="J189" s="92">
        <v>0</v>
      </c>
    </row>
    <row r="190" spans="1:10" x14ac:dyDescent="0.3">
      <c r="A190" s="87"/>
      <c r="B190" s="87"/>
      <c r="C190" s="87"/>
      <c r="D190" s="87"/>
      <c r="E190" s="87"/>
      <c r="F190" s="87"/>
      <c r="G190" s="140">
        <v>46114</v>
      </c>
      <c r="H190" s="92">
        <v>138.97</v>
      </c>
      <c r="I190" s="92">
        <v>138.97</v>
      </c>
      <c r="J190" s="92">
        <v>0</v>
      </c>
    </row>
    <row r="191" spans="1:10" x14ac:dyDescent="0.3">
      <c r="A191" s="87"/>
      <c r="B191" s="87" t="s">
        <v>275</v>
      </c>
      <c r="C191" s="87" t="s">
        <v>2722</v>
      </c>
      <c r="D191" s="87" t="s">
        <v>7</v>
      </c>
      <c r="E191" s="87" t="s">
        <v>1209</v>
      </c>
      <c r="F191" s="140">
        <v>43647</v>
      </c>
      <c r="G191" s="140">
        <v>43748</v>
      </c>
      <c r="H191" s="92">
        <v>9917.92</v>
      </c>
      <c r="I191" s="92">
        <v>9917.92</v>
      </c>
      <c r="J191" s="92">
        <v>0</v>
      </c>
    </row>
    <row r="192" spans="1:10" x14ac:dyDescent="0.3">
      <c r="A192" s="87"/>
      <c r="B192" s="87"/>
      <c r="C192" s="87"/>
      <c r="D192" s="87" t="s">
        <v>1754</v>
      </c>
      <c r="E192" s="87" t="s">
        <v>1209</v>
      </c>
      <c r="F192" s="140">
        <v>43647</v>
      </c>
      <c r="G192" s="140">
        <v>43760</v>
      </c>
      <c r="H192" s="92">
        <v>132990.32</v>
      </c>
      <c r="I192" s="92">
        <v>132990.32</v>
      </c>
      <c r="J192" s="92">
        <v>0</v>
      </c>
    </row>
    <row r="193" spans="1:10" x14ac:dyDescent="0.3">
      <c r="A193" s="87"/>
      <c r="B193" s="87"/>
      <c r="C193" s="87"/>
      <c r="D193" s="87" t="s">
        <v>178</v>
      </c>
      <c r="E193" s="87" t="s">
        <v>1208</v>
      </c>
      <c r="F193" s="140">
        <v>43647</v>
      </c>
      <c r="G193" s="140">
        <v>43760</v>
      </c>
      <c r="H193" s="92">
        <v>27306.79</v>
      </c>
      <c r="I193" s="92">
        <v>27306.79</v>
      </c>
      <c r="J193" s="92">
        <v>0</v>
      </c>
    </row>
    <row r="194" spans="1:10" x14ac:dyDescent="0.3">
      <c r="A194" s="87"/>
      <c r="B194" s="87"/>
      <c r="C194" s="87"/>
      <c r="D194" s="87" t="s">
        <v>987</v>
      </c>
      <c r="E194" s="87" t="s">
        <v>2222</v>
      </c>
      <c r="F194" s="140">
        <v>44013</v>
      </c>
      <c r="G194" s="140">
        <v>44105</v>
      </c>
      <c r="H194" s="92">
        <v>43694.21</v>
      </c>
      <c r="I194" s="92">
        <v>43694.21</v>
      </c>
      <c r="J194" s="92">
        <v>0</v>
      </c>
    </row>
    <row r="195" spans="1:10" x14ac:dyDescent="0.3">
      <c r="A195" s="87"/>
      <c r="B195" s="87" t="s">
        <v>333</v>
      </c>
      <c r="C195" s="87" t="s">
        <v>2722</v>
      </c>
      <c r="D195" s="87" t="s">
        <v>7</v>
      </c>
      <c r="E195" s="87" t="s">
        <v>1209</v>
      </c>
      <c r="F195" s="140">
        <v>43647</v>
      </c>
      <c r="G195" s="140">
        <v>43748</v>
      </c>
      <c r="H195" s="92">
        <v>725360.76</v>
      </c>
      <c r="I195" s="92">
        <v>725360.76</v>
      </c>
      <c r="J195" s="92">
        <v>0</v>
      </c>
    </row>
    <row r="196" spans="1:10" x14ac:dyDescent="0.3">
      <c r="A196" s="87"/>
      <c r="B196" s="87"/>
      <c r="C196" s="87"/>
      <c r="D196" s="87" t="s">
        <v>152</v>
      </c>
      <c r="E196" s="87" t="s">
        <v>1208</v>
      </c>
      <c r="F196" s="140">
        <v>43647</v>
      </c>
      <c r="G196" s="140">
        <v>43731</v>
      </c>
      <c r="H196" s="92">
        <v>1300.32</v>
      </c>
      <c r="I196" s="92">
        <v>1300.32</v>
      </c>
      <c r="J196" s="92">
        <v>0</v>
      </c>
    </row>
    <row r="197" spans="1:10" x14ac:dyDescent="0.3">
      <c r="A197" s="87"/>
      <c r="B197" s="87"/>
      <c r="C197" s="87"/>
      <c r="D197" s="87" t="s">
        <v>178</v>
      </c>
      <c r="E197" s="87" t="s">
        <v>1208</v>
      </c>
      <c r="F197" s="140">
        <v>43647</v>
      </c>
      <c r="G197" s="140">
        <v>43776</v>
      </c>
      <c r="H197" s="92">
        <v>55913.91</v>
      </c>
      <c r="I197" s="92">
        <v>55913.91</v>
      </c>
      <c r="J197" s="92">
        <v>0</v>
      </c>
    </row>
    <row r="198" spans="1:10" x14ac:dyDescent="0.3">
      <c r="A198" s="87"/>
      <c r="B198" s="87" t="s">
        <v>135</v>
      </c>
      <c r="C198" s="87" t="s">
        <v>2722</v>
      </c>
      <c r="D198" s="87" t="s">
        <v>7</v>
      </c>
      <c r="E198" s="87" t="s">
        <v>1209</v>
      </c>
      <c r="F198" s="140">
        <v>43647</v>
      </c>
      <c r="G198" s="140">
        <v>43748</v>
      </c>
      <c r="H198" s="92">
        <v>10368.74</v>
      </c>
      <c r="I198" s="92">
        <v>10368.74</v>
      </c>
      <c r="J198" s="92">
        <v>0</v>
      </c>
    </row>
    <row r="199" spans="1:10" x14ac:dyDescent="0.3">
      <c r="A199" s="87"/>
      <c r="B199" s="87"/>
      <c r="C199" s="87"/>
      <c r="D199" s="87" t="s">
        <v>1754</v>
      </c>
      <c r="E199" s="87" t="s">
        <v>1209</v>
      </c>
      <c r="F199" s="140">
        <v>43647</v>
      </c>
      <c r="G199" s="140">
        <v>43760</v>
      </c>
      <c r="H199" s="92">
        <v>110449.59000000001</v>
      </c>
      <c r="I199" s="92">
        <v>110449.59000000001</v>
      </c>
      <c r="J199" s="92">
        <v>0</v>
      </c>
    </row>
    <row r="200" spans="1:10" x14ac:dyDescent="0.3">
      <c r="A200" s="87"/>
      <c r="B200" s="87"/>
      <c r="C200" s="87"/>
      <c r="D200" s="87" t="s">
        <v>178</v>
      </c>
      <c r="E200" s="87" t="s">
        <v>1208</v>
      </c>
      <c r="F200" s="140">
        <v>43647</v>
      </c>
      <c r="G200" s="140">
        <v>43760</v>
      </c>
      <c r="H200" s="92">
        <v>28607.119999999999</v>
      </c>
      <c r="I200" s="92">
        <v>28607.119999999999</v>
      </c>
      <c r="J200" s="92">
        <v>0</v>
      </c>
    </row>
    <row r="201" spans="1:10" x14ac:dyDescent="0.3">
      <c r="A201" s="87"/>
      <c r="B201" s="87"/>
      <c r="C201" s="87"/>
      <c r="D201" s="87" t="s">
        <v>6645</v>
      </c>
      <c r="E201" s="87" t="s">
        <v>2257</v>
      </c>
      <c r="F201" s="140">
        <v>45663</v>
      </c>
      <c r="G201" s="140">
        <v>45694</v>
      </c>
      <c r="H201" s="92">
        <v>21906.33</v>
      </c>
      <c r="I201" s="92">
        <v>21906.33</v>
      </c>
      <c r="J201" s="92">
        <v>0</v>
      </c>
    </row>
    <row r="202" spans="1:10" x14ac:dyDescent="0.3">
      <c r="A202" s="87"/>
      <c r="B202" s="87"/>
      <c r="C202" s="87"/>
      <c r="D202" s="87"/>
      <c r="E202" s="87" t="s">
        <v>2219</v>
      </c>
      <c r="F202" s="140">
        <v>45663</v>
      </c>
      <c r="G202" s="140">
        <v>45754</v>
      </c>
      <c r="H202" s="92">
        <v>10943.17</v>
      </c>
      <c r="I202" s="92">
        <v>10943.17</v>
      </c>
      <c r="J202" s="92">
        <v>0</v>
      </c>
    </row>
    <row r="203" spans="1:10" x14ac:dyDescent="0.3">
      <c r="A203" s="87"/>
      <c r="B203" s="87"/>
      <c r="C203" s="87"/>
      <c r="D203" s="87"/>
      <c r="E203" s="87" t="s">
        <v>2222</v>
      </c>
      <c r="F203" s="140">
        <v>45663</v>
      </c>
      <c r="G203" s="140">
        <v>45694</v>
      </c>
      <c r="H203" s="92">
        <v>51359.21</v>
      </c>
      <c r="I203" s="92">
        <v>51359.21</v>
      </c>
      <c r="J203" s="92">
        <v>0</v>
      </c>
    </row>
    <row r="204" spans="1:10" x14ac:dyDescent="0.3">
      <c r="A204" s="87"/>
      <c r="B204" s="87"/>
      <c r="C204" s="87"/>
      <c r="D204" s="87"/>
      <c r="E204" s="87" t="s">
        <v>5078</v>
      </c>
      <c r="F204" s="140">
        <v>45663</v>
      </c>
      <c r="G204" s="140">
        <v>45694</v>
      </c>
      <c r="H204" s="92">
        <v>677.33</v>
      </c>
      <c r="I204" s="92">
        <v>677.33</v>
      </c>
      <c r="J204" s="92">
        <v>0</v>
      </c>
    </row>
    <row r="205" spans="1:10" x14ac:dyDescent="0.3">
      <c r="A205" s="87"/>
      <c r="B205" s="87"/>
      <c r="C205" s="87"/>
      <c r="D205" s="87" t="s">
        <v>6674</v>
      </c>
      <c r="E205" s="87" t="s">
        <v>5082</v>
      </c>
      <c r="F205" s="140">
        <v>45791</v>
      </c>
      <c r="G205" s="140">
        <v>45818</v>
      </c>
      <c r="H205" s="92">
        <v>469.19</v>
      </c>
      <c r="I205" s="92">
        <v>469.19</v>
      </c>
      <c r="J205" s="92">
        <v>0</v>
      </c>
    </row>
    <row r="206" spans="1:10" x14ac:dyDescent="0.3">
      <c r="A206" s="87"/>
      <c r="B206" s="87" t="s">
        <v>442</v>
      </c>
      <c r="C206" s="87" t="s">
        <v>2722</v>
      </c>
      <c r="D206" s="87" t="s">
        <v>7</v>
      </c>
      <c r="E206" s="87" t="s">
        <v>1209</v>
      </c>
      <c r="F206" s="140">
        <v>43647</v>
      </c>
      <c r="G206" s="140">
        <v>43748</v>
      </c>
      <c r="H206" s="92">
        <v>4958.96</v>
      </c>
      <c r="I206" s="92">
        <v>4958.96</v>
      </c>
      <c r="J206" s="92">
        <v>0</v>
      </c>
    </row>
    <row r="207" spans="1:10" x14ac:dyDescent="0.3">
      <c r="A207" s="87"/>
      <c r="B207" s="87"/>
      <c r="C207" s="87"/>
      <c r="D207" s="87" t="s">
        <v>1754</v>
      </c>
      <c r="E207" s="87" t="s">
        <v>1209</v>
      </c>
      <c r="F207" s="140">
        <v>43647</v>
      </c>
      <c r="G207" s="140">
        <v>43760</v>
      </c>
      <c r="H207" s="92">
        <v>58605.9</v>
      </c>
      <c r="I207" s="92">
        <v>58605.9</v>
      </c>
      <c r="J207" s="92">
        <v>0</v>
      </c>
    </row>
    <row r="208" spans="1:10" x14ac:dyDescent="0.3">
      <c r="A208" s="87"/>
      <c r="B208" s="87"/>
      <c r="C208" s="87"/>
      <c r="D208" s="87" t="s">
        <v>178</v>
      </c>
      <c r="E208" s="87" t="s">
        <v>1208</v>
      </c>
      <c r="F208" s="140">
        <v>43647</v>
      </c>
      <c r="G208" s="140">
        <v>43753</v>
      </c>
      <c r="H208" s="92">
        <v>13003.22</v>
      </c>
      <c r="I208" s="92">
        <v>13003.22</v>
      </c>
      <c r="J208" s="92">
        <v>0</v>
      </c>
    </row>
    <row r="209" spans="1:10" x14ac:dyDescent="0.3">
      <c r="A209" s="87"/>
      <c r="B209" s="87" t="s">
        <v>268</v>
      </c>
      <c r="C209" s="87" t="s">
        <v>2722</v>
      </c>
      <c r="D209" s="87" t="s">
        <v>7</v>
      </c>
      <c r="E209" s="87" t="s">
        <v>1209</v>
      </c>
      <c r="F209" s="140">
        <v>43647</v>
      </c>
      <c r="G209" s="140">
        <v>43748</v>
      </c>
      <c r="H209" s="92">
        <v>20737.48</v>
      </c>
      <c r="I209" s="92">
        <v>20737.48</v>
      </c>
      <c r="J209" s="92">
        <v>0</v>
      </c>
    </row>
    <row r="210" spans="1:10" x14ac:dyDescent="0.3">
      <c r="A210" s="87"/>
      <c r="B210" s="87"/>
      <c r="C210" s="87"/>
      <c r="D210" s="87" t="s">
        <v>1754</v>
      </c>
      <c r="E210" s="87" t="s">
        <v>1209</v>
      </c>
      <c r="F210" s="140">
        <v>43647</v>
      </c>
      <c r="G210" s="140">
        <v>43760</v>
      </c>
      <c r="H210" s="92">
        <v>414749.48</v>
      </c>
      <c r="I210" s="92">
        <v>414749.48</v>
      </c>
      <c r="J210" s="92">
        <v>0</v>
      </c>
    </row>
    <row r="211" spans="1:10" x14ac:dyDescent="0.3">
      <c r="A211" s="87"/>
      <c r="B211" s="87"/>
      <c r="C211" s="87"/>
      <c r="D211" s="87" t="s">
        <v>178</v>
      </c>
      <c r="E211" s="87" t="s">
        <v>1208</v>
      </c>
      <c r="F211" s="140">
        <v>43647</v>
      </c>
      <c r="G211" s="140">
        <v>43760</v>
      </c>
      <c r="H211" s="92">
        <v>48111.97</v>
      </c>
      <c r="I211" s="92">
        <v>48111.97</v>
      </c>
      <c r="J211" s="92">
        <v>0</v>
      </c>
    </row>
    <row r="212" spans="1:10" x14ac:dyDescent="0.3">
      <c r="A212" s="87"/>
      <c r="B212" s="87"/>
      <c r="C212" s="87"/>
      <c r="D212" s="87" t="s">
        <v>1436</v>
      </c>
      <c r="E212" s="87" t="s">
        <v>2222</v>
      </c>
      <c r="F212" s="140">
        <v>44167</v>
      </c>
      <c r="G212" s="140">
        <v>44259</v>
      </c>
      <c r="H212" s="92">
        <v>21084.19</v>
      </c>
      <c r="I212" s="92">
        <v>21084.19</v>
      </c>
      <c r="J212" s="92">
        <v>0</v>
      </c>
    </row>
    <row r="213" spans="1:10" x14ac:dyDescent="0.3">
      <c r="A213" s="87"/>
      <c r="B213" s="87"/>
      <c r="C213" s="87"/>
      <c r="D213" s="87"/>
      <c r="E213" s="87"/>
      <c r="F213" s="87"/>
      <c r="G213" s="140">
        <v>44295</v>
      </c>
      <c r="H213" s="92">
        <v>61934.82</v>
      </c>
      <c r="I213" s="92">
        <v>61934.82</v>
      </c>
      <c r="J213" s="92">
        <v>0</v>
      </c>
    </row>
    <row r="214" spans="1:10" x14ac:dyDescent="0.3">
      <c r="A214" s="87"/>
      <c r="B214" s="87"/>
      <c r="C214" s="87"/>
      <c r="D214" s="87" t="s">
        <v>1439</v>
      </c>
      <c r="E214" s="87" t="s">
        <v>2257</v>
      </c>
      <c r="F214" s="140">
        <v>44168</v>
      </c>
      <c r="G214" s="140">
        <v>44218</v>
      </c>
      <c r="H214" s="92">
        <v>40055.440000000002</v>
      </c>
      <c r="I214" s="92">
        <v>40055.440000000002</v>
      </c>
      <c r="J214" s="92">
        <v>0</v>
      </c>
    </row>
    <row r="215" spans="1:10" x14ac:dyDescent="0.3">
      <c r="A215" s="87"/>
      <c r="B215" s="87"/>
      <c r="C215" s="87"/>
      <c r="D215" s="87"/>
      <c r="E215" s="87"/>
      <c r="F215" s="87"/>
      <c r="G215" s="140">
        <v>44259</v>
      </c>
      <c r="H215" s="92">
        <v>-4.16</v>
      </c>
      <c r="I215" s="92">
        <v>-4.16</v>
      </c>
      <c r="J215" s="92">
        <v>0</v>
      </c>
    </row>
    <row r="216" spans="1:10" x14ac:dyDescent="0.3">
      <c r="A216" s="87"/>
      <c r="B216" s="87"/>
      <c r="C216" s="87"/>
      <c r="D216" s="87" t="s">
        <v>2153</v>
      </c>
      <c r="E216" s="87" t="s">
        <v>2222</v>
      </c>
      <c r="F216" s="140">
        <v>44361</v>
      </c>
      <c r="G216" s="140">
        <v>44596</v>
      </c>
      <c r="H216" s="92">
        <v>10923.55</v>
      </c>
      <c r="I216" s="92">
        <v>10923.55</v>
      </c>
      <c r="J216" s="92">
        <v>0</v>
      </c>
    </row>
    <row r="217" spans="1:10" x14ac:dyDescent="0.3">
      <c r="A217" s="87"/>
      <c r="B217" s="87" t="s">
        <v>283</v>
      </c>
      <c r="C217" s="87" t="s">
        <v>2722</v>
      </c>
      <c r="D217" s="87" t="s">
        <v>7</v>
      </c>
      <c r="E217" s="87" t="s">
        <v>1209</v>
      </c>
      <c r="F217" s="140">
        <v>43647</v>
      </c>
      <c r="G217" s="140">
        <v>43748</v>
      </c>
      <c r="H217" s="92">
        <v>9051.74</v>
      </c>
      <c r="I217" s="92">
        <v>9051.74</v>
      </c>
      <c r="J217" s="92">
        <v>0</v>
      </c>
    </row>
    <row r="218" spans="1:10" x14ac:dyDescent="0.3">
      <c r="A218" s="87"/>
      <c r="B218" s="87"/>
      <c r="C218" s="87"/>
      <c r="D218" s="87"/>
      <c r="E218" s="87"/>
      <c r="F218" s="87"/>
      <c r="G218" s="140">
        <v>43759</v>
      </c>
      <c r="H218" s="92">
        <v>18103.469999999998</v>
      </c>
      <c r="I218" s="92">
        <v>18103.469999999998</v>
      </c>
      <c r="J218" s="92">
        <v>0</v>
      </c>
    </row>
    <row r="219" spans="1:10" x14ac:dyDescent="0.3">
      <c r="A219" s="87"/>
      <c r="B219" s="87"/>
      <c r="C219" s="87"/>
      <c r="D219" s="87" t="s">
        <v>1754</v>
      </c>
      <c r="E219" s="87" t="s">
        <v>1209</v>
      </c>
      <c r="F219" s="140">
        <v>43647</v>
      </c>
      <c r="G219" s="140">
        <v>43760</v>
      </c>
      <c r="H219" s="92">
        <v>99569.150000000009</v>
      </c>
      <c r="I219" s="92">
        <v>99569.150000000009</v>
      </c>
      <c r="J219" s="92">
        <v>0</v>
      </c>
    </row>
    <row r="220" spans="1:10" x14ac:dyDescent="0.3">
      <c r="A220" s="87"/>
      <c r="B220" s="87"/>
      <c r="C220" s="87"/>
      <c r="D220" s="87" t="s">
        <v>178</v>
      </c>
      <c r="E220" s="87" t="s">
        <v>1208</v>
      </c>
      <c r="F220" s="140">
        <v>43647</v>
      </c>
      <c r="G220" s="140">
        <v>43760</v>
      </c>
      <c r="H220" s="92">
        <v>23512.699999999997</v>
      </c>
      <c r="I220" s="92">
        <v>23512.699999999997</v>
      </c>
      <c r="J220" s="92">
        <v>0</v>
      </c>
    </row>
    <row r="221" spans="1:10" x14ac:dyDescent="0.3">
      <c r="A221" s="87"/>
      <c r="B221" s="87"/>
      <c r="C221" s="87"/>
      <c r="D221" s="87" t="s">
        <v>916</v>
      </c>
      <c r="E221" s="87" t="s">
        <v>2222</v>
      </c>
      <c r="F221" s="140">
        <v>43987</v>
      </c>
      <c r="G221" s="140">
        <v>44013</v>
      </c>
      <c r="H221" s="92">
        <v>2184.71</v>
      </c>
      <c r="I221" s="92">
        <v>2184.71</v>
      </c>
      <c r="J221" s="92">
        <v>0</v>
      </c>
    </row>
    <row r="222" spans="1:10" x14ac:dyDescent="0.3">
      <c r="A222" s="87"/>
      <c r="B222" s="87"/>
      <c r="C222" s="87"/>
      <c r="D222" s="87" t="s">
        <v>987</v>
      </c>
      <c r="E222" s="87" t="s">
        <v>2222</v>
      </c>
      <c r="F222" s="140">
        <v>44013</v>
      </c>
      <c r="G222" s="140">
        <v>44090</v>
      </c>
      <c r="H222" s="92">
        <v>21946.59</v>
      </c>
      <c r="I222" s="92">
        <v>21946.59</v>
      </c>
      <c r="J222" s="92">
        <v>0</v>
      </c>
    </row>
    <row r="223" spans="1:10" x14ac:dyDescent="0.3">
      <c r="A223" s="87"/>
      <c r="B223" s="87"/>
      <c r="C223" s="87"/>
      <c r="D223" s="87"/>
      <c r="E223" s="87"/>
      <c r="F223" s="87"/>
      <c r="G223" s="140">
        <v>44105</v>
      </c>
      <c r="H223" s="92">
        <v>32770.660000000003</v>
      </c>
      <c r="I223" s="92">
        <v>32770.660000000003</v>
      </c>
      <c r="J223" s="92">
        <v>0</v>
      </c>
    </row>
    <row r="224" spans="1:10" x14ac:dyDescent="0.3">
      <c r="A224" s="87"/>
      <c r="B224" s="87" t="s">
        <v>235</v>
      </c>
      <c r="C224" s="87" t="s">
        <v>2722</v>
      </c>
      <c r="D224" s="87" t="s">
        <v>7</v>
      </c>
      <c r="E224" s="87" t="s">
        <v>1209</v>
      </c>
      <c r="F224" s="140">
        <v>43647</v>
      </c>
      <c r="G224" s="140">
        <v>43748</v>
      </c>
      <c r="H224" s="92">
        <v>27499.699999999997</v>
      </c>
      <c r="I224" s="92">
        <v>27499.699999999997</v>
      </c>
      <c r="J224" s="92">
        <v>0</v>
      </c>
    </row>
    <row r="225" spans="1:10" x14ac:dyDescent="0.3">
      <c r="A225" s="87"/>
      <c r="B225" s="87"/>
      <c r="C225" s="87"/>
      <c r="D225" s="87" t="s">
        <v>1754</v>
      </c>
      <c r="E225" s="87" t="s">
        <v>1209</v>
      </c>
      <c r="F225" s="140">
        <v>43647</v>
      </c>
      <c r="G225" s="140">
        <v>43760</v>
      </c>
      <c r="H225" s="92">
        <v>281759.15000000002</v>
      </c>
      <c r="I225" s="92">
        <v>281759.15000000002</v>
      </c>
      <c r="J225" s="92">
        <v>0</v>
      </c>
    </row>
    <row r="226" spans="1:10" x14ac:dyDescent="0.3">
      <c r="A226" s="87"/>
      <c r="B226" s="87"/>
      <c r="C226" s="87"/>
      <c r="D226" s="87" t="s">
        <v>152</v>
      </c>
      <c r="E226" s="87" t="s">
        <v>1208</v>
      </c>
      <c r="F226" s="140">
        <v>43647</v>
      </c>
      <c r="G226" s="140">
        <v>43731</v>
      </c>
      <c r="H226" s="92">
        <v>1300.32</v>
      </c>
      <c r="I226" s="92">
        <v>1300.32</v>
      </c>
      <c r="J226" s="92">
        <v>0</v>
      </c>
    </row>
    <row r="227" spans="1:10" x14ac:dyDescent="0.3">
      <c r="A227" s="87"/>
      <c r="B227" s="87"/>
      <c r="C227" s="87"/>
      <c r="D227" s="87" t="s">
        <v>178</v>
      </c>
      <c r="E227" s="87" t="s">
        <v>1208</v>
      </c>
      <c r="F227" s="140">
        <v>43647</v>
      </c>
      <c r="G227" s="140">
        <v>43753</v>
      </c>
      <c r="H227" s="92">
        <v>20805.18</v>
      </c>
      <c r="I227" s="92">
        <v>20805.18</v>
      </c>
      <c r="J227" s="92">
        <v>0</v>
      </c>
    </row>
    <row r="228" spans="1:10" x14ac:dyDescent="0.3">
      <c r="A228" s="87"/>
      <c r="B228" s="87"/>
      <c r="C228" s="87"/>
      <c r="D228" s="87" t="s">
        <v>4840</v>
      </c>
      <c r="E228" s="87" t="s">
        <v>2257</v>
      </c>
      <c r="F228" s="140">
        <v>44883</v>
      </c>
      <c r="G228" s="140">
        <v>44952</v>
      </c>
      <c r="H228" s="92">
        <v>22162.19</v>
      </c>
      <c r="I228" s="92">
        <v>22162.19</v>
      </c>
      <c r="J228" s="92">
        <v>0</v>
      </c>
    </row>
    <row r="229" spans="1:10" x14ac:dyDescent="0.3">
      <c r="A229" s="87"/>
      <c r="B229" s="87"/>
      <c r="C229" s="87"/>
      <c r="D229" s="87"/>
      <c r="E229" s="87" t="s">
        <v>2222</v>
      </c>
      <c r="F229" s="140">
        <v>44883</v>
      </c>
      <c r="G229" s="140">
        <v>44952</v>
      </c>
      <c r="H229" s="92">
        <v>42990.55</v>
      </c>
      <c r="I229" s="92">
        <v>42990.55</v>
      </c>
      <c r="J229" s="92">
        <v>0</v>
      </c>
    </row>
    <row r="230" spans="1:10" x14ac:dyDescent="0.3">
      <c r="A230" s="87"/>
      <c r="B230" s="87"/>
      <c r="C230" s="87"/>
      <c r="D230" s="87"/>
      <c r="E230" s="87" t="s">
        <v>2258</v>
      </c>
      <c r="F230" s="140">
        <v>44883</v>
      </c>
      <c r="G230" s="140">
        <v>44952</v>
      </c>
      <c r="H230" s="92">
        <v>1057.1099999999999</v>
      </c>
      <c r="I230" s="92">
        <v>1057.1099999999999</v>
      </c>
      <c r="J230" s="92">
        <v>0</v>
      </c>
    </row>
    <row r="231" spans="1:10" x14ac:dyDescent="0.3">
      <c r="A231" s="87"/>
      <c r="B231" s="87"/>
      <c r="C231" s="87"/>
      <c r="D231" s="87" t="s">
        <v>5090</v>
      </c>
      <c r="E231" s="87" t="s">
        <v>5073</v>
      </c>
      <c r="F231" s="140">
        <v>45016</v>
      </c>
      <c r="G231" s="140">
        <v>45103</v>
      </c>
      <c r="H231" s="92">
        <v>350.4</v>
      </c>
      <c r="I231" s="92">
        <v>350.4</v>
      </c>
      <c r="J231" s="92">
        <v>0</v>
      </c>
    </row>
    <row r="232" spans="1:10" x14ac:dyDescent="0.3">
      <c r="A232" s="87"/>
      <c r="B232" s="87"/>
      <c r="C232" s="87"/>
      <c r="D232" s="87"/>
      <c r="E232" s="87" t="s">
        <v>5078</v>
      </c>
      <c r="F232" s="140">
        <v>45016</v>
      </c>
      <c r="G232" s="140">
        <v>45050</v>
      </c>
      <c r="H232" s="92">
        <v>657</v>
      </c>
      <c r="I232" s="92">
        <v>657</v>
      </c>
      <c r="J232" s="92">
        <v>0</v>
      </c>
    </row>
    <row r="233" spans="1:10" x14ac:dyDescent="0.3">
      <c r="A233" s="87"/>
      <c r="B233" s="87"/>
      <c r="C233" s="87"/>
      <c r="D233" s="87"/>
      <c r="E233" s="87" t="s">
        <v>5082</v>
      </c>
      <c r="F233" s="140">
        <v>45016</v>
      </c>
      <c r="G233" s="140">
        <v>45050</v>
      </c>
      <c r="H233" s="92">
        <v>854.1</v>
      </c>
      <c r="I233" s="92">
        <v>854.1</v>
      </c>
      <c r="J233" s="92">
        <v>0</v>
      </c>
    </row>
    <row r="234" spans="1:10" x14ac:dyDescent="0.3">
      <c r="A234" s="87"/>
      <c r="B234" s="87" t="s">
        <v>506</v>
      </c>
      <c r="C234" s="87" t="s">
        <v>2722</v>
      </c>
      <c r="D234" s="87" t="s">
        <v>7</v>
      </c>
      <c r="E234" s="87" t="s">
        <v>1209</v>
      </c>
      <c r="F234" s="140">
        <v>43647</v>
      </c>
      <c r="G234" s="140">
        <v>43748</v>
      </c>
      <c r="H234" s="92">
        <v>174916.09</v>
      </c>
      <c r="I234" s="92">
        <v>174916.09</v>
      </c>
      <c r="J234" s="92">
        <v>0</v>
      </c>
    </row>
    <row r="235" spans="1:10" x14ac:dyDescent="0.3">
      <c r="A235" s="87"/>
      <c r="B235" s="87"/>
      <c r="C235" s="87"/>
      <c r="D235" s="87" t="s">
        <v>1754</v>
      </c>
      <c r="E235" s="87" t="s">
        <v>1209</v>
      </c>
      <c r="F235" s="140">
        <v>43647</v>
      </c>
      <c r="G235" s="140">
        <v>43760</v>
      </c>
      <c r="H235" s="92">
        <v>18032.580000000002</v>
      </c>
      <c r="I235" s="92">
        <v>18032.580000000002</v>
      </c>
      <c r="J235" s="92">
        <v>0</v>
      </c>
    </row>
    <row r="236" spans="1:10" x14ac:dyDescent="0.3">
      <c r="A236" s="87"/>
      <c r="B236" s="87"/>
      <c r="C236" s="87"/>
      <c r="D236" s="87" t="s">
        <v>152</v>
      </c>
      <c r="E236" s="87" t="s">
        <v>1208</v>
      </c>
      <c r="F236" s="140">
        <v>43647</v>
      </c>
      <c r="G236" s="140">
        <v>43731</v>
      </c>
      <c r="H236" s="92">
        <v>1300.32</v>
      </c>
      <c r="I236" s="92">
        <v>1300.32</v>
      </c>
      <c r="J236" s="92">
        <v>0</v>
      </c>
    </row>
    <row r="237" spans="1:10" x14ac:dyDescent="0.3">
      <c r="A237" s="87"/>
      <c r="B237" s="87"/>
      <c r="C237" s="87"/>
      <c r="D237" s="87"/>
      <c r="E237" s="87"/>
      <c r="F237" s="87"/>
      <c r="G237" s="140">
        <v>43760</v>
      </c>
      <c r="H237" s="92">
        <v>1300.32</v>
      </c>
      <c r="I237" s="92">
        <v>1300.32</v>
      </c>
      <c r="J237" s="92">
        <v>0</v>
      </c>
    </row>
    <row r="238" spans="1:10" x14ac:dyDescent="0.3">
      <c r="A238" s="87"/>
      <c r="B238" s="87"/>
      <c r="C238" s="87"/>
      <c r="D238" s="87" t="s">
        <v>178</v>
      </c>
      <c r="E238" s="87" t="s">
        <v>1208</v>
      </c>
      <c r="F238" s="140">
        <v>43647</v>
      </c>
      <c r="G238" s="140">
        <v>43746</v>
      </c>
      <c r="H238" s="92">
        <v>13003.23</v>
      </c>
      <c r="I238" s="92">
        <v>13003.23</v>
      </c>
      <c r="J238" s="92">
        <v>0</v>
      </c>
    </row>
    <row r="239" spans="1:10" x14ac:dyDescent="0.3">
      <c r="A239" s="87"/>
      <c r="B239" s="87"/>
      <c r="C239" s="87"/>
      <c r="D239" s="87" t="s">
        <v>8212</v>
      </c>
      <c r="E239" s="87" t="s">
        <v>2257</v>
      </c>
      <c r="F239" s="140">
        <v>46210</v>
      </c>
      <c r="G239" s="140">
        <v>46945</v>
      </c>
      <c r="H239" s="92">
        <v>39606.11</v>
      </c>
      <c r="I239" s="92">
        <v>0</v>
      </c>
      <c r="J239" s="92">
        <v>39606.11</v>
      </c>
    </row>
    <row r="240" spans="1:10" x14ac:dyDescent="0.3">
      <c r="A240" s="87"/>
      <c r="B240" s="87" t="s">
        <v>500</v>
      </c>
      <c r="C240" s="87" t="s">
        <v>2722</v>
      </c>
      <c r="D240" s="87" t="s">
        <v>7</v>
      </c>
      <c r="E240" s="87" t="s">
        <v>1209</v>
      </c>
      <c r="F240" s="140">
        <v>43647</v>
      </c>
      <c r="G240" s="140">
        <v>43748</v>
      </c>
      <c r="H240" s="92">
        <v>94671.08</v>
      </c>
      <c r="I240" s="92">
        <v>94671.08</v>
      </c>
      <c r="J240" s="92">
        <v>0</v>
      </c>
    </row>
    <row r="241" spans="1:10" x14ac:dyDescent="0.3">
      <c r="A241" s="87"/>
      <c r="B241" s="87"/>
      <c r="C241" s="87"/>
      <c r="D241" s="87" t="s">
        <v>152</v>
      </c>
      <c r="E241" s="87" t="s">
        <v>1208</v>
      </c>
      <c r="F241" s="140">
        <v>43647</v>
      </c>
      <c r="G241" s="140">
        <v>43731</v>
      </c>
      <c r="H241" s="92">
        <v>9102.26</v>
      </c>
      <c r="I241" s="92">
        <v>9102.26</v>
      </c>
      <c r="J241" s="92">
        <v>0</v>
      </c>
    </row>
    <row r="242" spans="1:10" x14ac:dyDescent="0.3">
      <c r="A242" s="87"/>
      <c r="B242" s="87"/>
      <c r="C242" s="87"/>
      <c r="D242" s="87" t="s">
        <v>178</v>
      </c>
      <c r="E242" s="87" t="s">
        <v>1208</v>
      </c>
      <c r="F242" s="140">
        <v>43647</v>
      </c>
      <c r="G242" s="140">
        <v>43746</v>
      </c>
      <c r="H242" s="92">
        <v>9102.26</v>
      </c>
      <c r="I242" s="92">
        <v>9102.26</v>
      </c>
      <c r="J242" s="92">
        <v>0</v>
      </c>
    </row>
    <row r="243" spans="1:10" x14ac:dyDescent="0.3">
      <c r="A243" s="87"/>
      <c r="B243" s="87"/>
      <c r="C243" s="87"/>
      <c r="D243" s="87" t="s">
        <v>8189</v>
      </c>
      <c r="E243" s="87" t="s">
        <v>2257</v>
      </c>
      <c r="F243" s="140">
        <v>46146</v>
      </c>
      <c r="G243" s="140">
        <v>46189</v>
      </c>
      <c r="H243" s="92">
        <v>23206.04</v>
      </c>
      <c r="I243" s="92">
        <v>23206.04</v>
      </c>
      <c r="J243" s="92">
        <v>0</v>
      </c>
    </row>
    <row r="244" spans="1:10" x14ac:dyDescent="0.3">
      <c r="A244" s="87"/>
      <c r="B244" s="87"/>
      <c r="C244" s="87"/>
      <c r="D244" s="87"/>
      <c r="E244" s="87" t="s">
        <v>2219</v>
      </c>
      <c r="F244" s="140">
        <v>46146</v>
      </c>
      <c r="G244" s="140">
        <v>46169</v>
      </c>
      <c r="H244" s="92">
        <v>11266.85</v>
      </c>
      <c r="I244" s="92">
        <v>11266.85</v>
      </c>
      <c r="J244" s="92">
        <v>0</v>
      </c>
    </row>
    <row r="245" spans="1:10" x14ac:dyDescent="0.3">
      <c r="A245" s="87"/>
      <c r="B245" s="87"/>
      <c r="C245" s="87"/>
      <c r="D245" s="87"/>
      <c r="E245" s="87" t="s">
        <v>2222</v>
      </c>
      <c r="F245" s="140">
        <v>46146</v>
      </c>
      <c r="G245" s="140">
        <v>46210</v>
      </c>
      <c r="H245" s="92">
        <v>39295.870000000003</v>
      </c>
      <c r="I245" s="92">
        <v>39295.870000000003</v>
      </c>
      <c r="J245" s="92">
        <v>0</v>
      </c>
    </row>
    <row r="246" spans="1:10" x14ac:dyDescent="0.3">
      <c r="A246" s="87"/>
      <c r="B246" s="87" t="s">
        <v>522</v>
      </c>
      <c r="C246" s="87" t="s">
        <v>2722</v>
      </c>
      <c r="D246" s="87" t="s">
        <v>7</v>
      </c>
      <c r="E246" s="87" t="s">
        <v>1209</v>
      </c>
      <c r="F246" s="140">
        <v>43647</v>
      </c>
      <c r="G246" s="140">
        <v>43748</v>
      </c>
      <c r="H246" s="92">
        <v>1352.45</v>
      </c>
      <c r="I246" s="92">
        <v>1352.45</v>
      </c>
      <c r="J246" s="92">
        <v>0</v>
      </c>
    </row>
    <row r="247" spans="1:10" x14ac:dyDescent="0.3">
      <c r="A247" s="87"/>
      <c r="B247" s="87"/>
      <c r="C247" s="87"/>
      <c r="D247" s="87" t="s">
        <v>1754</v>
      </c>
      <c r="E247" s="87" t="s">
        <v>1209</v>
      </c>
      <c r="F247" s="140">
        <v>43647</v>
      </c>
      <c r="G247" s="140">
        <v>43760</v>
      </c>
      <c r="H247" s="92">
        <v>9016.2900000000009</v>
      </c>
      <c r="I247" s="92">
        <v>9016.2900000000009</v>
      </c>
      <c r="J247" s="92">
        <v>0</v>
      </c>
    </row>
    <row r="248" spans="1:10" x14ac:dyDescent="0.3">
      <c r="A248" s="87"/>
      <c r="B248" s="87" t="s">
        <v>507</v>
      </c>
      <c r="C248" s="87" t="s">
        <v>2722</v>
      </c>
      <c r="D248" s="87" t="s">
        <v>7</v>
      </c>
      <c r="E248" s="87" t="s">
        <v>1209</v>
      </c>
      <c r="F248" s="140">
        <v>43647</v>
      </c>
      <c r="G248" s="140">
        <v>43748</v>
      </c>
      <c r="H248" s="92">
        <v>159310.61999999997</v>
      </c>
      <c r="I248" s="92">
        <v>159310.61999999997</v>
      </c>
      <c r="J248" s="92">
        <v>0</v>
      </c>
    </row>
    <row r="249" spans="1:10" x14ac:dyDescent="0.3">
      <c r="A249" s="87"/>
      <c r="B249" s="87"/>
      <c r="C249" s="87"/>
      <c r="D249" s="87" t="s">
        <v>178</v>
      </c>
      <c r="E249" s="87" t="s">
        <v>1208</v>
      </c>
      <c r="F249" s="140">
        <v>43647</v>
      </c>
      <c r="G249" s="140">
        <v>43746</v>
      </c>
      <c r="H249" s="92">
        <v>11756.35</v>
      </c>
      <c r="I249" s="92">
        <v>11756.35</v>
      </c>
      <c r="J249" s="92">
        <v>0</v>
      </c>
    </row>
    <row r="250" spans="1:10" x14ac:dyDescent="0.3">
      <c r="A250" s="87"/>
      <c r="B250" s="87"/>
      <c r="C250" s="87"/>
      <c r="D250" s="87" t="s">
        <v>7322</v>
      </c>
      <c r="E250" s="87" t="s">
        <v>2257</v>
      </c>
      <c r="F250" s="140">
        <v>45860</v>
      </c>
      <c r="G250" s="140">
        <v>45919</v>
      </c>
      <c r="H250" s="92">
        <v>18971.39</v>
      </c>
      <c r="I250" s="92">
        <v>18971.39</v>
      </c>
      <c r="J250" s="92">
        <v>0</v>
      </c>
    </row>
    <row r="251" spans="1:10" x14ac:dyDescent="0.3">
      <c r="A251" s="87"/>
      <c r="B251" s="87"/>
      <c r="C251" s="87"/>
      <c r="D251" s="87"/>
      <c r="E251" s="87" t="s">
        <v>2222</v>
      </c>
      <c r="F251" s="140">
        <v>45860</v>
      </c>
      <c r="G251" s="140">
        <v>45896</v>
      </c>
      <c r="H251" s="92">
        <v>36307.49</v>
      </c>
      <c r="I251" s="92">
        <v>36307.49</v>
      </c>
      <c r="J251" s="92">
        <v>0</v>
      </c>
    </row>
    <row r="252" spans="1:10" x14ac:dyDescent="0.3">
      <c r="A252" s="87"/>
      <c r="B252" s="87"/>
      <c r="C252" s="87"/>
      <c r="D252" s="87" t="s">
        <v>7739</v>
      </c>
      <c r="E252" s="87" t="s">
        <v>2219</v>
      </c>
      <c r="F252" s="140">
        <v>45959</v>
      </c>
      <c r="G252" s="140">
        <v>46058</v>
      </c>
      <c r="H252" s="92">
        <v>11223.96</v>
      </c>
      <c r="I252" s="92">
        <v>11223.96</v>
      </c>
      <c r="J252" s="92">
        <v>0</v>
      </c>
    </row>
    <row r="253" spans="1:10" x14ac:dyDescent="0.3">
      <c r="A253" s="87"/>
      <c r="B253" s="87"/>
      <c r="C253" s="87"/>
      <c r="D253" s="87"/>
      <c r="E253" s="87"/>
      <c r="F253" s="87"/>
      <c r="G253" s="140">
        <v>46114</v>
      </c>
      <c r="H253" s="92">
        <v>160.34</v>
      </c>
      <c r="I253" s="92">
        <v>160.34</v>
      </c>
      <c r="J253" s="92">
        <v>0</v>
      </c>
    </row>
    <row r="254" spans="1:10" x14ac:dyDescent="0.3">
      <c r="A254" s="87"/>
      <c r="B254" s="87"/>
      <c r="C254" s="87"/>
      <c r="D254" s="87" t="s">
        <v>8209</v>
      </c>
      <c r="E254" s="87" t="s">
        <v>2257</v>
      </c>
      <c r="F254" s="140">
        <v>46204</v>
      </c>
      <c r="G254" s="140">
        <v>46905</v>
      </c>
      <c r="H254" s="92">
        <v>1677.83</v>
      </c>
      <c r="I254" s="92">
        <v>0</v>
      </c>
      <c r="J254" s="92">
        <v>1677.83</v>
      </c>
    </row>
    <row r="255" spans="1:10" x14ac:dyDescent="0.3">
      <c r="A255" s="87"/>
      <c r="B255" s="87" t="s">
        <v>446</v>
      </c>
      <c r="C255" s="87" t="s">
        <v>2722</v>
      </c>
      <c r="D255" s="87" t="s">
        <v>7</v>
      </c>
      <c r="E255" s="87" t="s">
        <v>1209</v>
      </c>
      <c r="F255" s="140">
        <v>43647</v>
      </c>
      <c r="G255" s="140">
        <v>43746</v>
      </c>
      <c r="H255" s="92">
        <v>8599.15</v>
      </c>
      <c r="I255" s="92">
        <v>8599.15</v>
      </c>
      <c r="J255" s="92">
        <v>0</v>
      </c>
    </row>
    <row r="256" spans="1:10" x14ac:dyDescent="0.3">
      <c r="A256" s="87"/>
      <c r="B256" s="87"/>
      <c r="C256" s="87"/>
      <c r="D256" s="87"/>
      <c r="E256" s="87"/>
      <c r="F256" s="87"/>
      <c r="G256" s="140">
        <v>43759</v>
      </c>
      <c r="H256" s="92">
        <v>9051.74</v>
      </c>
      <c r="I256" s="92">
        <v>9051.74</v>
      </c>
      <c r="J256" s="92">
        <v>0</v>
      </c>
    </row>
    <row r="257" spans="1:10" x14ac:dyDescent="0.3">
      <c r="A257" s="87"/>
      <c r="B257" s="87"/>
      <c r="C257" s="87"/>
      <c r="D257" s="87" t="s">
        <v>1754</v>
      </c>
      <c r="E257" s="87" t="s">
        <v>1209</v>
      </c>
      <c r="F257" s="140">
        <v>43647</v>
      </c>
      <c r="G257" s="140">
        <v>43760</v>
      </c>
      <c r="H257" s="92">
        <v>131250.22999999998</v>
      </c>
      <c r="I257" s="92">
        <v>131250.22999999998</v>
      </c>
      <c r="J257" s="92">
        <v>0</v>
      </c>
    </row>
    <row r="258" spans="1:10" x14ac:dyDescent="0.3">
      <c r="A258" s="87"/>
      <c r="B258" s="87"/>
      <c r="C258" s="87"/>
      <c r="D258" s="87" t="s">
        <v>178</v>
      </c>
      <c r="E258" s="87" t="s">
        <v>1208</v>
      </c>
      <c r="F258" s="140">
        <v>43647</v>
      </c>
      <c r="G258" s="140">
        <v>43749</v>
      </c>
      <c r="H258" s="92">
        <v>23512.699999999997</v>
      </c>
      <c r="I258" s="92">
        <v>23512.699999999997</v>
      </c>
      <c r="J258" s="92">
        <v>0</v>
      </c>
    </row>
    <row r="259" spans="1:10" x14ac:dyDescent="0.3">
      <c r="A259" s="87"/>
      <c r="B259" s="87"/>
      <c r="C259" s="87"/>
      <c r="D259" s="87" t="s">
        <v>7336</v>
      </c>
      <c r="E259" s="87" t="s">
        <v>2257</v>
      </c>
      <c r="F259" s="140">
        <v>45860</v>
      </c>
      <c r="G259" s="140">
        <v>45896</v>
      </c>
      <c r="H259" s="92">
        <v>184</v>
      </c>
      <c r="I259" s="92">
        <v>184</v>
      </c>
      <c r="J259" s="92">
        <v>0</v>
      </c>
    </row>
    <row r="260" spans="1:10" x14ac:dyDescent="0.3">
      <c r="A260" s="87"/>
      <c r="B260" s="87"/>
      <c r="C260" s="87"/>
      <c r="D260" s="87"/>
      <c r="E260" s="87"/>
      <c r="F260" s="87"/>
      <c r="G260" s="140">
        <v>45919</v>
      </c>
      <c r="H260" s="92">
        <v>20236.14</v>
      </c>
      <c r="I260" s="92">
        <v>20236.14</v>
      </c>
      <c r="J260" s="92">
        <v>0</v>
      </c>
    </row>
    <row r="261" spans="1:10" x14ac:dyDescent="0.3">
      <c r="A261" s="87"/>
      <c r="B261" s="87"/>
      <c r="C261" s="87"/>
      <c r="D261" s="87"/>
      <c r="E261" s="87" t="s">
        <v>2219</v>
      </c>
      <c r="F261" s="140">
        <v>45860</v>
      </c>
      <c r="G261" s="140">
        <v>45896</v>
      </c>
      <c r="H261" s="92">
        <v>11266.85</v>
      </c>
      <c r="I261" s="92">
        <v>11266.85</v>
      </c>
      <c r="J261" s="92">
        <v>0</v>
      </c>
    </row>
    <row r="262" spans="1:10" x14ac:dyDescent="0.3">
      <c r="A262" s="87"/>
      <c r="B262" s="87"/>
      <c r="C262" s="87"/>
      <c r="D262" s="87"/>
      <c r="E262" s="87" t="s">
        <v>2222</v>
      </c>
      <c r="F262" s="140">
        <v>45860</v>
      </c>
      <c r="G262" s="140">
        <v>45896</v>
      </c>
      <c r="H262" s="92">
        <v>38727.980000000003</v>
      </c>
      <c r="I262" s="92">
        <v>38727.980000000003</v>
      </c>
      <c r="J262" s="92">
        <v>0</v>
      </c>
    </row>
    <row r="263" spans="1:10" x14ac:dyDescent="0.3">
      <c r="A263" s="87"/>
      <c r="B263" s="87"/>
      <c r="C263" s="87"/>
      <c r="D263" s="87" t="s">
        <v>7868</v>
      </c>
      <c r="E263" s="87" t="s">
        <v>2257</v>
      </c>
      <c r="F263" s="140">
        <v>46063</v>
      </c>
      <c r="G263" s="140">
        <v>46169</v>
      </c>
      <c r="H263" s="92">
        <v>3137.22</v>
      </c>
      <c r="I263" s="92">
        <v>3137.22</v>
      </c>
      <c r="J263" s="92">
        <v>0</v>
      </c>
    </row>
    <row r="264" spans="1:10" x14ac:dyDescent="0.3">
      <c r="A264" s="87"/>
      <c r="B264" s="87"/>
      <c r="C264" s="87"/>
      <c r="D264" s="87"/>
      <c r="E264" s="87" t="s">
        <v>2219</v>
      </c>
      <c r="F264" s="140">
        <v>46063</v>
      </c>
      <c r="G264" s="140">
        <v>46114</v>
      </c>
      <c r="H264" s="92">
        <v>1408.36</v>
      </c>
      <c r="I264" s="92">
        <v>1408.36</v>
      </c>
      <c r="J264" s="92">
        <v>0</v>
      </c>
    </row>
    <row r="265" spans="1:10" x14ac:dyDescent="0.3">
      <c r="A265" s="87"/>
      <c r="B265" s="87"/>
      <c r="C265" s="87"/>
      <c r="D265" s="87"/>
      <c r="E265" s="87" t="s">
        <v>2222</v>
      </c>
      <c r="F265" s="140">
        <v>46063</v>
      </c>
      <c r="G265" s="140">
        <v>46114</v>
      </c>
      <c r="H265" s="92">
        <v>4912</v>
      </c>
      <c r="I265" s="92">
        <v>4912</v>
      </c>
      <c r="J265" s="92">
        <v>0</v>
      </c>
    </row>
    <row r="266" spans="1:10" x14ac:dyDescent="0.3">
      <c r="A266" s="87"/>
      <c r="B266" s="87" t="s">
        <v>284</v>
      </c>
      <c r="C266" s="87" t="s">
        <v>2722</v>
      </c>
      <c r="D266" s="87" t="s">
        <v>7</v>
      </c>
      <c r="E266" s="87" t="s">
        <v>1209</v>
      </c>
      <c r="F266" s="140">
        <v>43647</v>
      </c>
      <c r="G266" s="140">
        <v>43746</v>
      </c>
      <c r="H266" s="92">
        <v>9051.74</v>
      </c>
      <c r="I266" s="92">
        <v>9051.74</v>
      </c>
      <c r="J266" s="92">
        <v>0</v>
      </c>
    </row>
    <row r="267" spans="1:10" x14ac:dyDescent="0.3">
      <c r="A267" s="87"/>
      <c r="B267" s="87"/>
      <c r="C267" s="87"/>
      <c r="D267" s="87"/>
      <c r="E267" s="87"/>
      <c r="F267" s="87"/>
      <c r="G267" s="140">
        <v>43748</v>
      </c>
      <c r="H267" s="92">
        <v>255711.66</v>
      </c>
      <c r="I267" s="92">
        <v>255711.66</v>
      </c>
      <c r="J267" s="92">
        <v>0</v>
      </c>
    </row>
    <row r="268" spans="1:10" x14ac:dyDescent="0.3">
      <c r="A268" s="87"/>
      <c r="B268" s="87"/>
      <c r="C268" s="87"/>
      <c r="D268" s="87" t="s">
        <v>178</v>
      </c>
      <c r="E268" s="87" t="s">
        <v>1208</v>
      </c>
      <c r="F268" s="140">
        <v>43647</v>
      </c>
      <c r="G268" s="140">
        <v>43742</v>
      </c>
      <c r="H268" s="92">
        <v>18287.650000000001</v>
      </c>
      <c r="I268" s="92">
        <v>18287.650000000001</v>
      </c>
      <c r="J268" s="92">
        <v>0</v>
      </c>
    </row>
    <row r="269" spans="1:10" x14ac:dyDescent="0.3">
      <c r="A269" s="87"/>
      <c r="B269" s="87"/>
      <c r="C269" s="87"/>
      <c r="D269" s="87" t="s">
        <v>4840</v>
      </c>
      <c r="E269" s="87" t="s">
        <v>2257</v>
      </c>
      <c r="F269" s="140">
        <v>44883</v>
      </c>
      <c r="G269" s="140">
        <v>44952</v>
      </c>
      <c r="H269" s="92">
        <v>13297.32</v>
      </c>
      <c r="I269" s="92">
        <v>13297.32</v>
      </c>
      <c r="J269" s="92">
        <v>0</v>
      </c>
    </row>
    <row r="270" spans="1:10" x14ac:dyDescent="0.3">
      <c r="A270" s="87"/>
      <c r="B270" s="87"/>
      <c r="C270" s="87"/>
      <c r="D270" s="87"/>
      <c r="E270" s="87" t="s">
        <v>2222</v>
      </c>
      <c r="F270" s="140">
        <v>44883</v>
      </c>
      <c r="G270" s="140">
        <v>44952</v>
      </c>
      <c r="H270" s="92">
        <v>25794.32</v>
      </c>
      <c r="I270" s="92">
        <v>25794.32</v>
      </c>
      <c r="J270" s="92">
        <v>0</v>
      </c>
    </row>
    <row r="271" spans="1:10" x14ac:dyDescent="0.3">
      <c r="A271" s="87"/>
      <c r="B271" s="87"/>
      <c r="C271" s="87"/>
      <c r="D271" s="87"/>
      <c r="E271" s="87" t="s">
        <v>2258</v>
      </c>
      <c r="F271" s="140">
        <v>44883</v>
      </c>
      <c r="G271" s="140">
        <v>44952</v>
      </c>
      <c r="H271" s="92">
        <v>634.26</v>
      </c>
      <c r="I271" s="92">
        <v>634.26</v>
      </c>
      <c r="J271" s="92">
        <v>0</v>
      </c>
    </row>
    <row r="272" spans="1:10" x14ac:dyDescent="0.3">
      <c r="A272" s="87"/>
      <c r="B272" s="87"/>
      <c r="C272" s="87"/>
      <c r="D272" s="87" t="s">
        <v>5090</v>
      </c>
      <c r="E272" s="87" t="s">
        <v>5073</v>
      </c>
      <c r="F272" s="140">
        <v>45016</v>
      </c>
      <c r="G272" s="140">
        <v>45103</v>
      </c>
      <c r="H272" s="92">
        <v>210.24</v>
      </c>
      <c r="I272" s="92">
        <v>210.24</v>
      </c>
      <c r="J272" s="92">
        <v>0</v>
      </c>
    </row>
    <row r="273" spans="1:10" x14ac:dyDescent="0.3">
      <c r="A273" s="87"/>
      <c r="B273" s="87"/>
      <c r="C273" s="87"/>
      <c r="D273" s="87"/>
      <c r="E273" s="87" t="s">
        <v>5078</v>
      </c>
      <c r="F273" s="140">
        <v>45016</v>
      </c>
      <c r="G273" s="140">
        <v>45050</v>
      </c>
      <c r="H273" s="92">
        <v>394.2</v>
      </c>
      <c r="I273" s="92">
        <v>394.2</v>
      </c>
      <c r="J273" s="92">
        <v>0</v>
      </c>
    </row>
    <row r="274" spans="1:10" x14ac:dyDescent="0.3">
      <c r="A274" s="87"/>
      <c r="B274" s="87"/>
      <c r="C274" s="87"/>
      <c r="D274" s="87"/>
      <c r="E274" s="87" t="s">
        <v>5082</v>
      </c>
      <c r="F274" s="140">
        <v>45016</v>
      </c>
      <c r="G274" s="140">
        <v>45050</v>
      </c>
      <c r="H274" s="92">
        <v>512.46</v>
      </c>
      <c r="I274" s="92">
        <v>512.46</v>
      </c>
      <c r="J274" s="92">
        <v>0</v>
      </c>
    </row>
    <row r="275" spans="1:10" x14ac:dyDescent="0.3">
      <c r="A275" s="87"/>
      <c r="B275" s="87" t="s">
        <v>523</v>
      </c>
      <c r="C275" s="87" t="s">
        <v>2722</v>
      </c>
      <c r="D275" s="87" t="s">
        <v>7</v>
      </c>
      <c r="E275" s="87" t="s">
        <v>1209</v>
      </c>
      <c r="F275" s="140">
        <v>43647</v>
      </c>
      <c r="G275" s="140">
        <v>43748</v>
      </c>
      <c r="H275" s="92">
        <v>2704.88</v>
      </c>
      <c r="I275" s="92">
        <v>2704.88</v>
      </c>
      <c r="J275" s="92">
        <v>0</v>
      </c>
    </row>
    <row r="276" spans="1:10" x14ac:dyDescent="0.3">
      <c r="A276" s="87"/>
      <c r="B276" s="87"/>
      <c r="C276" s="87"/>
      <c r="D276" s="87" t="s">
        <v>1754</v>
      </c>
      <c r="E276" s="87" t="s">
        <v>1209</v>
      </c>
      <c r="F276" s="140">
        <v>43647</v>
      </c>
      <c r="G276" s="140">
        <v>43760</v>
      </c>
      <c r="H276" s="92">
        <v>18032.580000000002</v>
      </c>
      <c r="I276" s="92">
        <v>18032.580000000002</v>
      </c>
      <c r="J276" s="92">
        <v>0</v>
      </c>
    </row>
    <row r="277" spans="1:10" x14ac:dyDescent="0.3">
      <c r="A277" s="87"/>
      <c r="B277" s="87" t="s">
        <v>448</v>
      </c>
      <c r="C277" s="87" t="s">
        <v>2722</v>
      </c>
      <c r="D277" s="87" t="s">
        <v>7</v>
      </c>
      <c r="E277" s="87" t="s">
        <v>1209</v>
      </c>
      <c r="F277" s="140">
        <v>43647</v>
      </c>
      <c r="G277" s="140">
        <v>43748</v>
      </c>
      <c r="H277" s="92">
        <v>5883.63</v>
      </c>
      <c r="I277" s="92">
        <v>5883.63</v>
      </c>
      <c r="J277" s="92">
        <v>0</v>
      </c>
    </row>
    <row r="278" spans="1:10" x14ac:dyDescent="0.3">
      <c r="A278" s="87"/>
      <c r="B278" s="87"/>
      <c r="C278" s="87"/>
      <c r="D278" s="87"/>
      <c r="E278" s="87"/>
      <c r="F278" s="87"/>
      <c r="G278" s="140">
        <v>43781</v>
      </c>
      <c r="H278" s="92">
        <v>9051.74</v>
      </c>
      <c r="I278" s="92">
        <v>9051.74</v>
      </c>
      <c r="J278" s="92">
        <v>0</v>
      </c>
    </row>
    <row r="279" spans="1:10" x14ac:dyDescent="0.3">
      <c r="A279" s="87"/>
      <c r="B279" s="87"/>
      <c r="C279" s="87"/>
      <c r="D279" s="87" t="s">
        <v>483</v>
      </c>
      <c r="E279" s="87" t="s">
        <v>1208</v>
      </c>
      <c r="F279" s="140">
        <v>43647</v>
      </c>
      <c r="G279" s="140">
        <v>43805</v>
      </c>
      <c r="H279" s="92">
        <v>1306.26</v>
      </c>
      <c r="I279" s="92">
        <v>1306.26</v>
      </c>
      <c r="J279" s="92">
        <v>0</v>
      </c>
    </row>
    <row r="280" spans="1:10" x14ac:dyDescent="0.3">
      <c r="A280" s="87"/>
      <c r="B280" s="87"/>
      <c r="C280" s="87"/>
      <c r="D280" s="87" t="s">
        <v>1754</v>
      </c>
      <c r="E280" s="87" t="s">
        <v>1209</v>
      </c>
      <c r="F280" s="140">
        <v>43647</v>
      </c>
      <c r="G280" s="140">
        <v>43760</v>
      </c>
      <c r="H280" s="92">
        <v>81465.639999999985</v>
      </c>
      <c r="I280" s="92">
        <v>81465.639999999985</v>
      </c>
      <c r="J280" s="92">
        <v>0</v>
      </c>
    </row>
    <row r="281" spans="1:10" x14ac:dyDescent="0.3">
      <c r="A281" s="87"/>
      <c r="B281" s="87"/>
      <c r="C281" s="87"/>
      <c r="D281" s="87" t="s">
        <v>178</v>
      </c>
      <c r="E281" s="87" t="s">
        <v>1208</v>
      </c>
      <c r="F281" s="140">
        <v>43647</v>
      </c>
      <c r="G281" s="140">
        <v>43760</v>
      </c>
      <c r="H281" s="92">
        <v>10450.09</v>
      </c>
      <c r="I281" s="92">
        <v>10450.09</v>
      </c>
      <c r="J281" s="92">
        <v>0</v>
      </c>
    </row>
    <row r="282" spans="1:10" x14ac:dyDescent="0.3">
      <c r="A282" s="87"/>
      <c r="B282" s="87" t="s">
        <v>450</v>
      </c>
      <c r="C282" s="87" t="s">
        <v>2722</v>
      </c>
      <c r="D282" s="87" t="s">
        <v>7</v>
      </c>
      <c r="E282" s="87" t="s">
        <v>1209</v>
      </c>
      <c r="F282" s="140">
        <v>43647</v>
      </c>
      <c r="G282" s="140">
        <v>43746</v>
      </c>
      <c r="H282" s="92">
        <v>7241.3899999999994</v>
      </c>
      <c r="I282" s="92">
        <v>7241.3899999999994</v>
      </c>
      <c r="J282" s="92">
        <v>0</v>
      </c>
    </row>
    <row r="283" spans="1:10" x14ac:dyDescent="0.3">
      <c r="A283" s="87"/>
      <c r="B283" s="87"/>
      <c r="C283" s="87"/>
      <c r="D283" s="87"/>
      <c r="E283" s="87"/>
      <c r="F283" s="87"/>
      <c r="G283" s="140">
        <v>43759</v>
      </c>
      <c r="H283" s="92">
        <v>9051.74</v>
      </c>
      <c r="I283" s="92">
        <v>9051.74</v>
      </c>
      <c r="J283" s="92">
        <v>0</v>
      </c>
    </row>
    <row r="284" spans="1:10" x14ac:dyDescent="0.3">
      <c r="A284" s="87"/>
      <c r="B284" s="87"/>
      <c r="C284" s="87"/>
      <c r="D284" s="87" t="s">
        <v>1754</v>
      </c>
      <c r="E284" s="87" t="s">
        <v>1209</v>
      </c>
      <c r="F284" s="140">
        <v>43647</v>
      </c>
      <c r="G284" s="140">
        <v>43760</v>
      </c>
      <c r="H284" s="92">
        <v>76939.790000000008</v>
      </c>
      <c r="I284" s="92">
        <v>76939.790000000008</v>
      </c>
      <c r="J284" s="92">
        <v>0</v>
      </c>
    </row>
    <row r="285" spans="1:10" x14ac:dyDescent="0.3">
      <c r="A285" s="87"/>
      <c r="B285" s="87"/>
      <c r="C285" s="87"/>
      <c r="D285" s="87" t="s">
        <v>178</v>
      </c>
      <c r="E285" s="87" t="s">
        <v>1208</v>
      </c>
      <c r="F285" s="140">
        <v>43647</v>
      </c>
      <c r="G285" s="140">
        <v>43749</v>
      </c>
      <c r="H285" s="92">
        <v>18287.649999999998</v>
      </c>
      <c r="I285" s="92">
        <v>18287.649999999998</v>
      </c>
      <c r="J285" s="92">
        <v>0</v>
      </c>
    </row>
    <row r="286" spans="1:10" x14ac:dyDescent="0.3">
      <c r="A286" s="87"/>
      <c r="B286" s="87" t="s">
        <v>301</v>
      </c>
      <c r="C286" s="87" t="s">
        <v>2722</v>
      </c>
      <c r="D286" s="87" t="s">
        <v>7</v>
      </c>
      <c r="E286" s="87" t="s">
        <v>1209</v>
      </c>
      <c r="F286" s="140">
        <v>43647</v>
      </c>
      <c r="G286" s="140">
        <v>43746</v>
      </c>
      <c r="H286" s="92">
        <v>32133.68</v>
      </c>
      <c r="I286" s="92">
        <v>32133.68</v>
      </c>
      <c r="J286" s="92">
        <v>0</v>
      </c>
    </row>
    <row r="287" spans="1:10" x14ac:dyDescent="0.3">
      <c r="A287" s="87"/>
      <c r="B287" s="87"/>
      <c r="C287" s="87"/>
      <c r="D287" s="87"/>
      <c r="E287" s="87"/>
      <c r="F287" s="87"/>
      <c r="G287" s="140">
        <v>43759</v>
      </c>
      <c r="H287" s="92">
        <v>9051.74</v>
      </c>
      <c r="I287" s="92">
        <v>9051.74</v>
      </c>
      <c r="J287" s="92">
        <v>0</v>
      </c>
    </row>
    <row r="288" spans="1:10" x14ac:dyDescent="0.3">
      <c r="A288" s="87"/>
      <c r="B288" s="87"/>
      <c r="C288" s="87"/>
      <c r="D288" s="87" t="s">
        <v>1754</v>
      </c>
      <c r="E288" s="87" t="s">
        <v>1209</v>
      </c>
      <c r="F288" s="140">
        <v>43647</v>
      </c>
      <c r="G288" s="140">
        <v>43760</v>
      </c>
      <c r="H288" s="92">
        <v>185560.66999999998</v>
      </c>
      <c r="I288" s="92">
        <v>185560.66999999998</v>
      </c>
      <c r="J288" s="92">
        <v>0</v>
      </c>
    </row>
    <row r="289" spans="1:10" x14ac:dyDescent="0.3">
      <c r="A289" s="87"/>
      <c r="B289" s="87"/>
      <c r="C289" s="87"/>
      <c r="D289" s="87" t="s">
        <v>152</v>
      </c>
      <c r="E289" s="87" t="s">
        <v>1208</v>
      </c>
      <c r="F289" s="140">
        <v>43647</v>
      </c>
      <c r="G289" s="140">
        <v>43731</v>
      </c>
      <c r="H289" s="92">
        <v>1300.32</v>
      </c>
      <c r="I289" s="92">
        <v>1300.32</v>
      </c>
      <c r="J289" s="92">
        <v>0</v>
      </c>
    </row>
    <row r="290" spans="1:10" x14ac:dyDescent="0.3">
      <c r="A290" s="87"/>
      <c r="B290" s="87"/>
      <c r="C290" s="87"/>
      <c r="D290" s="87" t="s">
        <v>178</v>
      </c>
      <c r="E290" s="87" t="s">
        <v>1208</v>
      </c>
      <c r="F290" s="140">
        <v>43647</v>
      </c>
      <c r="G290" s="140">
        <v>43749</v>
      </c>
      <c r="H290" s="92">
        <v>33962.79</v>
      </c>
      <c r="I290" s="92">
        <v>33962.79</v>
      </c>
      <c r="J290" s="92">
        <v>0</v>
      </c>
    </row>
    <row r="291" spans="1:10" x14ac:dyDescent="0.3">
      <c r="A291" s="87"/>
      <c r="B291" s="87"/>
      <c r="C291" s="87"/>
      <c r="D291" s="87" t="s">
        <v>7336</v>
      </c>
      <c r="E291" s="87" t="s">
        <v>2257</v>
      </c>
      <c r="F291" s="140">
        <v>45860</v>
      </c>
      <c r="G291" s="140">
        <v>45896</v>
      </c>
      <c r="H291" s="92">
        <v>161</v>
      </c>
      <c r="I291" s="92">
        <v>161</v>
      </c>
      <c r="J291" s="92">
        <v>0</v>
      </c>
    </row>
    <row r="292" spans="1:10" x14ac:dyDescent="0.3">
      <c r="A292" s="87"/>
      <c r="B292" s="87"/>
      <c r="C292" s="87"/>
      <c r="D292" s="87"/>
      <c r="E292" s="87"/>
      <c r="F292" s="87"/>
      <c r="G292" s="140">
        <v>45919</v>
      </c>
      <c r="H292" s="92">
        <v>17706.64</v>
      </c>
      <c r="I292" s="92">
        <v>17706.64</v>
      </c>
      <c r="J292" s="92">
        <v>0</v>
      </c>
    </row>
    <row r="293" spans="1:10" x14ac:dyDescent="0.3">
      <c r="A293" s="87"/>
      <c r="B293" s="87"/>
      <c r="C293" s="87"/>
      <c r="D293" s="87"/>
      <c r="E293" s="87" t="s">
        <v>2219</v>
      </c>
      <c r="F293" s="140">
        <v>45860</v>
      </c>
      <c r="G293" s="140">
        <v>45896</v>
      </c>
      <c r="H293" s="92">
        <v>9858.49</v>
      </c>
      <c r="I293" s="92">
        <v>9858.49</v>
      </c>
      <c r="J293" s="92">
        <v>0</v>
      </c>
    </row>
    <row r="294" spans="1:10" x14ac:dyDescent="0.3">
      <c r="A294" s="87"/>
      <c r="B294" s="87"/>
      <c r="C294" s="87"/>
      <c r="D294" s="87"/>
      <c r="E294" s="87" t="s">
        <v>2222</v>
      </c>
      <c r="F294" s="140">
        <v>45860</v>
      </c>
      <c r="G294" s="140">
        <v>45896</v>
      </c>
      <c r="H294" s="92">
        <v>33886.99</v>
      </c>
      <c r="I294" s="92">
        <v>33886.99</v>
      </c>
      <c r="J294" s="92">
        <v>0</v>
      </c>
    </row>
    <row r="295" spans="1:10" x14ac:dyDescent="0.3">
      <c r="A295" s="87"/>
      <c r="B295" s="87" t="s">
        <v>415</v>
      </c>
      <c r="C295" s="87" t="s">
        <v>2722</v>
      </c>
      <c r="D295" s="87" t="s">
        <v>7</v>
      </c>
      <c r="E295" s="87" t="s">
        <v>1209</v>
      </c>
      <c r="F295" s="140">
        <v>43647</v>
      </c>
      <c r="G295" s="140">
        <v>43748</v>
      </c>
      <c r="H295" s="92">
        <v>7213.0300000000007</v>
      </c>
      <c r="I295" s="92">
        <v>7213.0300000000007</v>
      </c>
      <c r="J295" s="92">
        <v>0</v>
      </c>
    </row>
    <row r="296" spans="1:10" x14ac:dyDescent="0.3">
      <c r="A296" s="87"/>
      <c r="B296" s="87"/>
      <c r="C296" s="87"/>
      <c r="D296" s="87" t="s">
        <v>1754</v>
      </c>
      <c r="E296" s="87" t="s">
        <v>1209</v>
      </c>
      <c r="F296" s="140">
        <v>43647</v>
      </c>
      <c r="G296" s="140">
        <v>43760</v>
      </c>
      <c r="H296" s="92">
        <v>72130.34</v>
      </c>
      <c r="I296" s="92">
        <v>72130.34</v>
      </c>
      <c r="J296" s="92">
        <v>0</v>
      </c>
    </row>
    <row r="297" spans="1:10" x14ac:dyDescent="0.3">
      <c r="A297" s="87"/>
      <c r="B297" s="87"/>
      <c r="C297" s="87"/>
      <c r="D297" s="87" t="s">
        <v>178</v>
      </c>
      <c r="E297" s="87" t="s">
        <v>1208</v>
      </c>
      <c r="F297" s="140">
        <v>43647</v>
      </c>
      <c r="G297" s="140">
        <v>43759</v>
      </c>
      <c r="H297" s="92">
        <v>7801.94</v>
      </c>
      <c r="I297" s="92">
        <v>7801.94</v>
      </c>
      <c r="J297" s="92">
        <v>0</v>
      </c>
    </row>
    <row r="298" spans="1:10" x14ac:dyDescent="0.3">
      <c r="A298" s="87"/>
      <c r="B298" s="87" t="s">
        <v>503</v>
      </c>
      <c r="C298" s="87" t="s">
        <v>2722</v>
      </c>
      <c r="D298" s="87" t="s">
        <v>7</v>
      </c>
      <c r="E298" s="87" t="s">
        <v>1209</v>
      </c>
      <c r="F298" s="140">
        <v>43647</v>
      </c>
      <c r="G298" s="140">
        <v>43748</v>
      </c>
      <c r="H298" s="92">
        <v>114957.73999999999</v>
      </c>
      <c r="I298" s="92">
        <v>114957.73999999999</v>
      </c>
      <c r="J298" s="92">
        <v>0</v>
      </c>
    </row>
    <row r="299" spans="1:10" x14ac:dyDescent="0.3">
      <c r="A299" s="87"/>
      <c r="B299" s="87"/>
      <c r="C299" s="87"/>
      <c r="D299" s="87" t="s">
        <v>178</v>
      </c>
      <c r="E299" s="87" t="s">
        <v>1208</v>
      </c>
      <c r="F299" s="140">
        <v>43647</v>
      </c>
      <c r="G299" s="140">
        <v>43746</v>
      </c>
      <c r="H299" s="92">
        <v>31207.759999999998</v>
      </c>
      <c r="I299" s="92">
        <v>31207.759999999998</v>
      </c>
      <c r="J299" s="92">
        <v>0</v>
      </c>
    </row>
    <row r="300" spans="1:10" x14ac:dyDescent="0.3">
      <c r="A300" s="87"/>
      <c r="B300" s="87"/>
      <c r="C300" s="87"/>
      <c r="D300" s="87" t="s">
        <v>6664</v>
      </c>
      <c r="E300" s="87" t="s">
        <v>2257</v>
      </c>
      <c r="F300" s="140">
        <v>45694</v>
      </c>
      <c r="G300" s="140">
        <v>46174</v>
      </c>
      <c r="H300" s="92">
        <v>34431.730000000003</v>
      </c>
      <c r="I300" s="92">
        <v>34431.730000000003</v>
      </c>
      <c r="J300" s="92">
        <v>0</v>
      </c>
    </row>
    <row r="301" spans="1:10" x14ac:dyDescent="0.3">
      <c r="A301" s="87"/>
      <c r="B301" s="87"/>
      <c r="C301" s="87"/>
      <c r="D301" s="87"/>
      <c r="E301" s="87" t="s">
        <v>2219</v>
      </c>
      <c r="F301" s="140">
        <v>45694</v>
      </c>
      <c r="G301" s="140">
        <v>46174</v>
      </c>
      <c r="H301" s="92">
        <v>20518.439999999999</v>
      </c>
      <c r="I301" s="92">
        <v>20518.439999999999</v>
      </c>
      <c r="J301" s="92">
        <v>0</v>
      </c>
    </row>
    <row r="302" spans="1:10" x14ac:dyDescent="0.3">
      <c r="A302" s="87"/>
      <c r="B302" s="87"/>
      <c r="C302" s="87"/>
      <c r="D302" s="87"/>
      <c r="E302" s="87" t="s">
        <v>2222</v>
      </c>
      <c r="F302" s="140">
        <v>45694</v>
      </c>
      <c r="G302" s="140">
        <v>46174</v>
      </c>
      <c r="H302" s="92">
        <v>66111.259999999995</v>
      </c>
      <c r="I302" s="92">
        <v>66111.259999999995</v>
      </c>
      <c r="J302" s="92">
        <v>0</v>
      </c>
    </row>
    <row r="303" spans="1:10" x14ac:dyDescent="0.3">
      <c r="A303" s="87"/>
      <c r="B303" s="87"/>
      <c r="C303" s="87"/>
      <c r="D303" s="87"/>
      <c r="E303" s="87" t="s">
        <v>5078</v>
      </c>
      <c r="F303" s="140">
        <v>45694</v>
      </c>
      <c r="G303" s="140">
        <v>46174</v>
      </c>
      <c r="H303" s="92">
        <v>1965.83</v>
      </c>
      <c r="I303" s="92">
        <v>1965.83</v>
      </c>
      <c r="J303" s="92">
        <v>0</v>
      </c>
    </row>
    <row r="304" spans="1:10" x14ac:dyDescent="0.3">
      <c r="A304" s="87"/>
      <c r="B304" s="87" t="s">
        <v>317</v>
      </c>
      <c r="C304" s="87" t="s">
        <v>2722</v>
      </c>
      <c r="D304" s="87" t="s">
        <v>7</v>
      </c>
      <c r="E304" s="87" t="s">
        <v>1209</v>
      </c>
      <c r="F304" s="140">
        <v>43647</v>
      </c>
      <c r="G304" s="140">
        <v>43748</v>
      </c>
      <c r="H304" s="92">
        <v>614009.55999999994</v>
      </c>
      <c r="I304" s="92">
        <v>614009.55999999994</v>
      </c>
      <c r="J304" s="92">
        <v>0</v>
      </c>
    </row>
    <row r="305" spans="1:10" x14ac:dyDescent="0.3">
      <c r="A305" s="87"/>
      <c r="B305" s="87"/>
      <c r="C305" s="87"/>
      <c r="D305" s="87"/>
      <c r="E305" s="87"/>
      <c r="F305" s="87"/>
      <c r="G305" s="140">
        <v>43759</v>
      </c>
      <c r="H305" s="92">
        <v>4508.1499999999996</v>
      </c>
      <c r="I305" s="92">
        <v>4508.1499999999996</v>
      </c>
      <c r="J305" s="92">
        <v>0</v>
      </c>
    </row>
    <row r="306" spans="1:10" x14ac:dyDescent="0.3">
      <c r="A306" s="87"/>
      <c r="B306" s="87"/>
      <c r="C306" s="87"/>
      <c r="D306" s="87" t="s">
        <v>178</v>
      </c>
      <c r="E306" s="87" t="s">
        <v>1208</v>
      </c>
      <c r="F306" s="140">
        <v>43647</v>
      </c>
      <c r="G306" s="140">
        <v>43746</v>
      </c>
      <c r="H306" s="92">
        <v>53313.26</v>
      </c>
      <c r="I306" s="92">
        <v>53313.26</v>
      </c>
      <c r="J306" s="92">
        <v>0</v>
      </c>
    </row>
    <row r="307" spans="1:10" x14ac:dyDescent="0.3">
      <c r="A307" s="87"/>
      <c r="B307" s="87" t="s">
        <v>328</v>
      </c>
      <c r="C307" s="87" t="s">
        <v>2722</v>
      </c>
      <c r="D307" s="87" t="s">
        <v>7</v>
      </c>
      <c r="E307" s="87" t="s">
        <v>1209</v>
      </c>
      <c r="F307" s="140">
        <v>43647</v>
      </c>
      <c r="G307" s="140">
        <v>43746</v>
      </c>
      <c r="H307" s="92">
        <v>16293.13</v>
      </c>
      <c r="I307" s="92">
        <v>16293.13</v>
      </c>
      <c r="J307" s="92">
        <v>0</v>
      </c>
    </row>
    <row r="308" spans="1:10" x14ac:dyDescent="0.3">
      <c r="A308" s="87"/>
      <c r="B308" s="87"/>
      <c r="C308" s="87"/>
      <c r="D308" s="87" t="s">
        <v>1754</v>
      </c>
      <c r="E308" s="87" t="s">
        <v>1209</v>
      </c>
      <c r="F308" s="140">
        <v>43647</v>
      </c>
      <c r="G308" s="140">
        <v>43748</v>
      </c>
      <c r="H308" s="92">
        <v>74676.86</v>
      </c>
      <c r="I308" s="92">
        <v>74676.86</v>
      </c>
      <c r="J308" s="92">
        <v>0</v>
      </c>
    </row>
    <row r="309" spans="1:10" x14ac:dyDescent="0.3">
      <c r="A309" s="87"/>
      <c r="B309" s="87"/>
      <c r="C309" s="87"/>
      <c r="D309" s="87" t="s">
        <v>178</v>
      </c>
      <c r="E309" s="87" t="s">
        <v>1208</v>
      </c>
      <c r="F309" s="140">
        <v>43647</v>
      </c>
      <c r="G309" s="140">
        <v>43742</v>
      </c>
      <c r="H309" s="92">
        <v>19593.91</v>
      </c>
      <c r="I309" s="92">
        <v>19593.91</v>
      </c>
      <c r="J309" s="92">
        <v>0</v>
      </c>
    </row>
    <row r="310" spans="1:10" x14ac:dyDescent="0.3">
      <c r="A310" s="87"/>
      <c r="B310" s="87"/>
      <c r="C310" s="87"/>
      <c r="D310" s="87" t="s">
        <v>7336</v>
      </c>
      <c r="E310" s="87" t="s">
        <v>2257</v>
      </c>
      <c r="F310" s="140">
        <v>45860</v>
      </c>
      <c r="G310" s="140">
        <v>45896</v>
      </c>
      <c r="H310" s="92">
        <v>172.5</v>
      </c>
      <c r="I310" s="92">
        <v>172.5</v>
      </c>
      <c r="J310" s="92">
        <v>0</v>
      </c>
    </row>
    <row r="311" spans="1:10" x14ac:dyDescent="0.3">
      <c r="A311" s="87"/>
      <c r="B311" s="87"/>
      <c r="C311" s="87"/>
      <c r="D311" s="87"/>
      <c r="E311" s="87"/>
      <c r="F311" s="87"/>
      <c r="G311" s="140">
        <v>45919</v>
      </c>
      <c r="H311" s="92">
        <v>18971.38</v>
      </c>
      <c r="I311" s="92">
        <v>18971.38</v>
      </c>
      <c r="J311" s="92">
        <v>0</v>
      </c>
    </row>
    <row r="312" spans="1:10" x14ac:dyDescent="0.3">
      <c r="A312" s="87"/>
      <c r="B312" s="87"/>
      <c r="C312" s="87"/>
      <c r="D312" s="87"/>
      <c r="E312" s="87" t="s">
        <v>2219</v>
      </c>
      <c r="F312" s="140">
        <v>45860</v>
      </c>
      <c r="G312" s="140">
        <v>45896</v>
      </c>
      <c r="H312" s="92">
        <v>10562.67</v>
      </c>
      <c r="I312" s="92">
        <v>10562.67</v>
      </c>
      <c r="J312" s="92">
        <v>0</v>
      </c>
    </row>
    <row r="313" spans="1:10" x14ac:dyDescent="0.3">
      <c r="A313" s="87"/>
      <c r="B313" s="87"/>
      <c r="C313" s="87"/>
      <c r="D313" s="87"/>
      <c r="E313" s="87" t="s">
        <v>2222</v>
      </c>
      <c r="F313" s="140">
        <v>45860</v>
      </c>
      <c r="G313" s="140">
        <v>45896</v>
      </c>
      <c r="H313" s="92">
        <v>36307.49</v>
      </c>
      <c r="I313" s="92">
        <v>36307.49</v>
      </c>
      <c r="J313" s="92">
        <v>0</v>
      </c>
    </row>
    <row r="314" spans="1:10" x14ac:dyDescent="0.3">
      <c r="A314" s="87"/>
      <c r="B314" s="87" t="s">
        <v>285</v>
      </c>
      <c r="C314" s="87" t="s">
        <v>2722</v>
      </c>
      <c r="D314" s="87" t="s">
        <v>7</v>
      </c>
      <c r="E314" s="87" t="s">
        <v>1209</v>
      </c>
      <c r="F314" s="140">
        <v>43647</v>
      </c>
      <c r="G314" s="140">
        <v>43748</v>
      </c>
      <c r="H314" s="92">
        <v>28965.569999999996</v>
      </c>
      <c r="I314" s="92">
        <v>28965.569999999996</v>
      </c>
      <c r="J314" s="92">
        <v>0</v>
      </c>
    </row>
    <row r="315" spans="1:10" x14ac:dyDescent="0.3">
      <c r="A315" s="87"/>
      <c r="B315" s="87"/>
      <c r="C315" s="87"/>
      <c r="D315" s="87" t="s">
        <v>1754</v>
      </c>
      <c r="E315" s="87" t="s">
        <v>1209</v>
      </c>
      <c r="F315" s="140">
        <v>43647</v>
      </c>
      <c r="G315" s="140">
        <v>43748</v>
      </c>
      <c r="H315" s="92">
        <v>72413.919999999998</v>
      </c>
      <c r="I315" s="92">
        <v>72413.919999999998</v>
      </c>
      <c r="J315" s="92">
        <v>0</v>
      </c>
    </row>
    <row r="316" spans="1:10" x14ac:dyDescent="0.3">
      <c r="A316" s="87"/>
      <c r="B316" s="87"/>
      <c r="C316" s="87"/>
      <c r="D316" s="87" t="s">
        <v>152</v>
      </c>
      <c r="E316" s="87" t="s">
        <v>1208</v>
      </c>
      <c r="F316" s="140">
        <v>43647</v>
      </c>
      <c r="G316" s="140">
        <v>43731</v>
      </c>
      <c r="H316" s="92">
        <v>1306.26</v>
      </c>
      <c r="I316" s="92">
        <v>1306.26</v>
      </c>
      <c r="J316" s="92">
        <v>0</v>
      </c>
    </row>
    <row r="317" spans="1:10" x14ac:dyDescent="0.3">
      <c r="A317" s="87"/>
      <c r="B317" s="87"/>
      <c r="C317" s="87"/>
      <c r="D317" s="87" t="s">
        <v>178</v>
      </c>
      <c r="E317" s="87" t="s">
        <v>1208</v>
      </c>
      <c r="F317" s="140">
        <v>43647</v>
      </c>
      <c r="G317" s="140">
        <v>43746</v>
      </c>
      <c r="H317" s="92">
        <v>22206.44</v>
      </c>
      <c r="I317" s="92">
        <v>22206.44</v>
      </c>
      <c r="J317" s="92">
        <v>0</v>
      </c>
    </row>
    <row r="318" spans="1:10" x14ac:dyDescent="0.3">
      <c r="A318" s="87"/>
      <c r="B318" s="87"/>
      <c r="C318" s="87"/>
      <c r="D318" s="87" t="s">
        <v>987</v>
      </c>
      <c r="E318" s="87" t="s">
        <v>2222</v>
      </c>
      <c r="F318" s="140">
        <v>44013</v>
      </c>
      <c r="G318" s="140">
        <v>44105</v>
      </c>
      <c r="H318" s="92">
        <v>26216.53</v>
      </c>
      <c r="I318" s="92">
        <v>26216.53</v>
      </c>
      <c r="J318" s="92">
        <v>0</v>
      </c>
    </row>
    <row r="319" spans="1:10" x14ac:dyDescent="0.3">
      <c r="A319" s="87"/>
      <c r="B319" s="87"/>
      <c r="C319" s="87"/>
      <c r="D319" s="87" t="s">
        <v>2154</v>
      </c>
      <c r="E319" s="87" t="s">
        <v>2222</v>
      </c>
      <c r="F319" s="140">
        <v>44361</v>
      </c>
      <c r="G319" s="140">
        <v>44603</v>
      </c>
      <c r="H319" s="92">
        <v>15362.62</v>
      </c>
      <c r="I319" s="92">
        <v>15362.62</v>
      </c>
      <c r="J319" s="92">
        <v>0</v>
      </c>
    </row>
    <row r="320" spans="1:10" x14ac:dyDescent="0.3">
      <c r="A320" s="87"/>
      <c r="B320" s="87" t="s">
        <v>315</v>
      </c>
      <c r="C320" s="87" t="s">
        <v>2722</v>
      </c>
      <c r="D320" s="87" t="s">
        <v>7</v>
      </c>
      <c r="E320" s="87" t="s">
        <v>1209</v>
      </c>
      <c r="F320" s="140">
        <v>43647</v>
      </c>
      <c r="G320" s="140">
        <v>43748</v>
      </c>
      <c r="H320" s="92">
        <v>458027.67</v>
      </c>
      <c r="I320" s="92">
        <v>458027.67</v>
      </c>
      <c r="J320" s="92">
        <v>0</v>
      </c>
    </row>
    <row r="321" spans="1:10" x14ac:dyDescent="0.3">
      <c r="A321" s="87"/>
      <c r="B321" s="87"/>
      <c r="C321" s="87"/>
      <c r="D321" s="87" t="s">
        <v>152</v>
      </c>
      <c r="E321" s="87" t="s">
        <v>1208</v>
      </c>
      <c r="F321" s="140">
        <v>43647</v>
      </c>
      <c r="G321" s="140">
        <v>43731</v>
      </c>
      <c r="H321" s="92">
        <v>1300.32</v>
      </c>
      <c r="I321" s="92">
        <v>1300.32</v>
      </c>
      <c r="J321" s="92">
        <v>0</v>
      </c>
    </row>
    <row r="322" spans="1:10" x14ac:dyDescent="0.3">
      <c r="A322" s="87"/>
      <c r="B322" s="87"/>
      <c r="C322" s="87"/>
      <c r="D322" s="87" t="s">
        <v>178</v>
      </c>
      <c r="E322" s="87" t="s">
        <v>1208</v>
      </c>
      <c r="F322" s="140">
        <v>43647</v>
      </c>
      <c r="G322" s="140">
        <v>43776</v>
      </c>
      <c r="H322" s="92">
        <v>40310.03</v>
      </c>
      <c r="I322" s="92">
        <v>40310.03</v>
      </c>
      <c r="J322" s="92">
        <v>0</v>
      </c>
    </row>
    <row r="323" spans="1:10" x14ac:dyDescent="0.3">
      <c r="A323" s="87" t="s">
        <v>5714</v>
      </c>
      <c r="B323" s="87"/>
      <c r="C323" s="87"/>
      <c r="D323" s="87"/>
      <c r="E323" s="87"/>
      <c r="F323" s="87"/>
      <c r="G323" s="87"/>
      <c r="H323" s="92">
        <v>9688904.9100000057</v>
      </c>
      <c r="I323" s="92">
        <v>9642707.8100000061</v>
      </c>
      <c r="J323" s="92">
        <v>46197.100000000006</v>
      </c>
    </row>
    <row r="324" spans="1:10" x14ac:dyDescent="0.3">
      <c r="A324" s="87" t="s">
        <v>5672</v>
      </c>
      <c r="B324" s="87" t="s">
        <v>421</v>
      </c>
      <c r="C324" s="87" t="s">
        <v>2722</v>
      </c>
      <c r="D324" s="87" t="s">
        <v>5851</v>
      </c>
      <c r="E324" s="87" t="s">
        <v>5673</v>
      </c>
      <c r="F324" s="140">
        <v>45308</v>
      </c>
      <c r="G324" s="140">
        <v>45678</v>
      </c>
      <c r="H324" s="92">
        <v>3150</v>
      </c>
      <c r="I324" s="92">
        <v>3150</v>
      </c>
      <c r="J324" s="92">
        <v>0</v>
      </c>
    </row>
    <row r="325" spans="1:10" x14ac:dyDescent="0.3">
      <c r="A325" s="87"/>
      <c r="B325" s="87"/>
      <c r="C325" s="87"/>
      <c r="D325" s="87" t="s">
        <v>6686</v>
      </c>
      <c r="E325" s="87" t="s">
        <v>6685</v>
      </c>
      <c r="F325" s="140">
        <v>45726</v>
      </c>
      <c r="G325" s="140">
        <v>45735</v>
      </c>
      <c r="H325" s="92">
        <v>825</v>
      </c>
      <c r="I325" s="92">
        <v>825</v>
      </c>
      <c r="J325" s="92">
        <v>0</v>
      </c>
    </row>
    <row r="326" spans="1:10" x14ac:dyDescent="0.3">
      <c r="A326" s="87"/>
      <c r="B326" s="87"/>
      <c r="C326" s="87"/>
      <c r="D326" s="87"/>
      <c r="E326" s="87"/>
      <c r="F326" s="87"/>
      <c r="G326" s="140">
        <v>45813</v>
      </c>
      <c r="H326" s="92">
        <v>825</v>
      </c>
      <c r="I326" s="92">
        <v>825</v>
      </c>
      <c r="J326" s="92">
        <v>0</v>
      </c>
    </row>
    <row r="327" spans="1:10" x14ac:dyDescent="0.3">
      <c r="A327" s="87"/>
      <c r="B327" s="87"/>
      <c r="C327" s="87"/>
      <c r="D327" s="87"/>
      <c r="E327" s="87"/>
      <c r="F327" s="87"/>
      <c r="G327" s="140">
        <v>45905</v>
      </c>
      <c r="H327" s="92">
        <v>825</v>
      </c>
      <c r="I327" s="92">
        <v>825</v>
      </c>
      <c r="J327" s="92">
        <v>0</v>
      </c>
    </row>
    <row r="328" spans="1:10" x14ac:dyDescent="0.3">
      <c r="A328" s="87"/>
      <c r="B328" s="87"/>
      <c r="C328" s="87"/>
      <c r="D328" s="87"/>
      <c r="E328" s="87"/>
      <c r="F328" s="87"/>
      <c r="G328" s="140">
        <v>46152</v>
      </c>
      <c r="H328" s="92">
        <v>4125</v>
      </c>
      <c r="I328" s="92">
        <v>0</v>
      </c>
      <c r="J328" s="92">
        <v>4125</v>
      </c>
    </row>
    <row r="329" spans="1:10" x14ac:dyDescent="0.3">
      <c r="A329" s="87"/>
      <c r="B329" s="87"/>
      <c r="C329" s="87"/>
      <c r="D329" s="87"/>
      <c r="E329" s="87"/>
      <c r="F329" s="87"/>
      <c r="G329" s="140">
        <v>46153</v>
      </c>
      <c r="H329" s="92">
        <v>-4125</v>
      </c>
      <c r="I329" s="92">
        <v>0</v>
      </c>
      <c r="J329" s="92">
        <v>-4125</v>
      </c>
    </row>
    <row r="330" spans="1:10" x14ac:dyDescent="0.3">
      <c r="A330" s="87"/>
      <c r="B330" s="87" t="s">
        <v>412</v>
      </c>
      <c r="C330" s="87" t="s">
        <v>2722</v>
      </c>
      <c r="D330" s="87" t="s">
        <v>5851</v>
      </c>
      <c r="E330" s="87" t="s">
        <v>5673</v>
      </c>
      <c r="F330" s="140">
        <v>45308</v>
      </c>
      <c r="G330" s="140">
        <v>45678</v>
      </c>
      <c r="H330" s="92">
        <v>2325</v>
      </c>
      <c r="I330" s="92">
        <v>2325</v>
      </c>
      <c r="J330" s="92">
        <v>0</v>
      </c>
    </row>
    <row r="331" spans="1:10" x14ac:dyDescent="0.3">
      <c r="A331" s="87"/>
      <c r="B331" s="87" t="s">
        <v>3</v>
      </c>
      <c r="C331" s="87" t="s">
        <v>2722</v>
      </c>
      <c r="D331" s="87" t="s">
        <v>5851</v>
      </c>
      <c r="E331" s="87" t="s">
        <v>5673</v>
      </c>
      <c r="F331" s="140">
        <v>45308</v>
      </c>
      <c r="G331" s="140">
        <v>46152</v>
      </c>
      <c r="H331" s="92">
        <v>31875</v>
      </c>
      <c r="I331" s="92">
        <v>0</v>
      </c>
      <c r="J331" s="92">
        <v>31875</v>
      </c>
    </row>
    <row r="332" spans="1:10" x14ac:dyDescent="0.3">
      <c r="A332" s="87"/>
      <c r="B332" s="87"/>
      <c r="C332" s="87"/>
      <c r="D332" s="87"/>
      <c r="E332" s="87"/>
      <c r="F332" s="87"/>
      <c r="G332" s="140">
        <v>46153</v>
      </c>
      <c r="H332" s="92">
        <v>-31875</v>
      </c>
      <c r="I332" s="92">
        <v>0</v>
      </c>
      <c r="J332" s="92">
        <v>-31875</v>
      </c>
    </row>
    <row r="333" spans="1:10" x14ac:dyDescent="0.3">
      <c r="A333" s="87"/>
      <c r="B333" s="87" t="s">
        <v>418</v>
      </c>
      <c r="C333" s="87" t="s">
        <v>2722</v>
      </c>
      <c r="D333" s="87" t="s">
        <v>5851</v>
      </c>
      <c r="E333" s="87" t="s">
        <v>5673</v>
      </c>
      <c r="F333" s="140">
        <v>45308</v>
      </c>
      <c r="G333" s="140">
        <v>45757</v>
      </c>
      <c r="H333" s="92">
        <v>1312.5</v>
      </c>
      <c r="I333" s="92">
        <v>1312.5</v>
      </c>
      <c r="J333" s="92">
        <v>0</v>
      </c>
    </row>
    <row r="334" spans="1:10" x14ac:dyDescent="0.3">
      <c r="A334" s="87"/>
      <c r="B334" s="87" t="s">
        <v>312</v>
      </c>
      <c r="C334" s="87" t="s">
        <v>2722</v>
      </c>
      <c r="D334" s="87" t="s">
        <v>5851</v>
      </c>
      <c r="E334" s="87" t="s">
        <v>5673</v>
      </c>
      <c r="F334" s="140">
        <v>45308</v>
      </c>
      <c r="G334" s="140">
        <v>45359</v>
      </c>
      <c r="H334" s="92">
        <v>825</v>
      </c>
      <c r="I334" s="92">
        <v>825</v>
      </c>
      <c r="J334" s="92">
        <v>0</v>
      </c>
    </row>
    <row r="335" spans="1:10" x14ac:dyDescent="0.3">
      <c r="A335" s="87"/>
      <c r="B335" s="87" t="s">
        <v>507</v>
      </c>
      <c r="C335" s="87" t="s">
        <v>2722</v>
      </c>
      <c r="D335" s="87" t="s">
        <v>5851</v>
      </c>
      <c r="E335" s="87" t="s">
        <v>5673</v>
      </c>
      <c r="F335" s="140">
        <v>45308</v>
      </c>
      <c r="G335" s="140">
        <v>45757</v>
      </c>
      <c r="H335" s="92">
        <v>1312.5</v>
      </c>
      <c r="I335" s="92">
        <v>1312.5</v>
      </c>
      <c r="J335" s="92">
        <v>0</v>
      </c>
    </row>
    <row r="336" spans="1:10" x14ac:dyDescent="0.3">
      <c r="A336" s="87"/>
      <c r="B336" s="87" t="s">
        <v>315</v>
      </c>
      <c r="C336" s="87" t="s">
        <v>2722</v>
      </c>
      <c r="D336" s="87" t="s">
        <v>5851</v>
      </c>
      <c r="E336" s="87" t="s">
        <v>5673</v>
      </c>
      <c r="F336" s="140">
        <v>45308</v>
      </c>
      <c r="G336" s="140">
        <v>45359</v>
      </c>
      <c r="H336" s="92">
        <v>1650</v>
      </c>
      <c r="I336" s="92">
        <v>1650</v>
      </c>
      <c r="J336" s="92">
        <v>0</v>
      </c>
    </row>
    <row r="337" spans="1:10" x14ac:dyDescent="0.3">
      <c r="A337" s="87" t="s">
        <v>5787</v>
      </c>
      <c r="B337" s="87"/>
      <c r="C337" s="87"/>
      <c r="D337" s="87"/>
      <c r="E337" s="87"/>
      <c r="F337" s="87"/>
      <c r="G337" s="87"/>
      <c r="H337" s="92">
        <v>13050</v>
      </c>
      <c r="I337" s="92">
        <v>13050</v>
      </c>
      <c r="J337" s="92">
        <v>0</v>
      </c>
    </row>
    <row r="338" spans="1:10" x14ac:dyDescent="0.3">
      <c r="A338" s="87" t="s">
        <v>242</v>
      </c>
      <c r="B338" s="87" t="s">
        <v>3</v>
      </c>
      <c r="C338" s="87" t="s">
        <v>241</v>
      </c>
      <c r="D338" s="87" t="s">
        <v>5709</v>
      </c>
      <c r="E338" s="87" t="s">
        <v>243</v>
      </c>
      <c r="F338" s="140">
        <v>42927</v>
      </c>
      <c r="G338" s="140">
        <v>42927</v>
      </c>
      <c r="H338" s="92">
        <v>1350.74</v>
      </c>
      <c r="I338" s="92">
        <v>1350.74</v>
      </c>
      <c r="J338" s="92">
        <v>0</v>
      </c>
    </row>
    <row r="339" spans="1:10" x14ac:dyDescent="0.3">
      <c r="A339" s="87"/>
      <c r="B339" s="87"/>
      <c r="C339" s="87"/>
      <c r="D339" s="87"/>
      <c r="E339" s="87" t="s">
        <v>5991</v>
      </c>
      <c r="F339" s="140">
        <v>45116</v>
      </c>
      <c r="G339" s="140">
        <v>45365</v>
      </c>
      <c r="H339" s="92">
        <v>2849.39</v>
      </c>
      <c r="I339" s="92">
        <v>2849.39</v>
      </c>
      <c r="J339" s="92">
        <v>0</v>
      </c>
    </row>
    <row r="340" spans="1:10" x14ac:dyDescent="0.3">
      <c r="A340" s="87" t="s">
        <v>5715</v>
      </c>
      <c r="B340" s="87"/>
      <c r="C340" s="87"/>
      <c r="D340" s="87"/>
      <c r="E340" s="87"/>
      <c r="F340" s="87"/>
      <c r="G340" s="87"/>
      <c r="H340" s="92">
        <v>4200.13</v>
      </c>
      <c r="I340" s="92">
        <v>4200.13</v>
      </c>
      <c r="J340" s="92">
        <v>0</v>
      </c>
    </row>
    <row r="341" spans="1:10" x14ac:dyDescent="0.3">
      <c r="A341" s="87" t="s">
        <v>2588</v>
      </c>
      <c r="B341" s="87" t="s">
        <v>3</v>
      </c>
      <c r="C341" s="87" t="s">
        <v>2722</v>
      </c>
      <c r="D341" s="87" t="s">
        <v>2499</v>
      </c>
      <c r="E341" s="87" t="s">
        <v>2475</v>
      </c>
      <c r="F341" s="140">
        <v>44567</v>
      </c>
      <c r="G341" s="140">
        <v>44585</v>
      </c>
      <c r="H341" s="92">
        <v>455.52</v>
      </c>
      <c r="I341" s="92">
        <v>455.52</v>
      </c>
      <c r="J341" s="92">
        <v>0</v>
      </c>
    </row>
    <row r="342" spans="1:10" x14ac:dyDescent="0.3">
      <c r="A342" s="87"/>
      <c r="B342" s="87"/>
      <c r="C342" s="87"/>
      <c r="D342" s="87" t="s">
        <v>5852</v>
      </c>
      <c r="E342" s="87" t="s">
        <v>2475</v>
      </c>
      <c r="F342" s="140">
        <v>45309</v>
      </c>
      <c r="G342" s="140">
        <v>45366</v>
      </c>
      <c r="H342" s="92">
        <v>501.51</v>
      </c>
      <c r="I342" s="92">
        <v>501.51</v>
      </c>
      <c r="J342" s="92">
        <v>0</v>
      </c>
    </row>
    <row r="343" spans="1:10" x14ac:dyDescent="0.3">
      <c r="A343" s="87" t="s">
        <v>5716</v>
      </c>
      <c r="B343" s="87"/>
      <c r="C343" s="87"/>
      <c r="D343" s="87"/>
      <c r="E343" s="87"/>
      <c r="F343" s="87"/>
      <c r="G343" s="87"/>
      <c r="H343" s="92">
        <v>957.03</v>
      </c>
      <c r="I343" s="92">
        <v>957.03</v>
      </c>
      <c r="J343" s="92">
        <v>0</v>
      </c>
    </row>
    <row r="344" spans="1:10" x14ac:dyDescent="0.3">
      <c r="A344" s="87" t="s">
        <v>8245</v>
      </c>
      <c r="B344" s="87" t="s">
        <v>506</v>
      </c>
      <c r="C344" s="87" t="s">
        <v>2722</v>
      </c>
      <c r="D344" s="87" t="s">
        <v>7840</v>
      </c>
      <c r="E344" s="87" t="s">
        <v>310</v>
      </c>
      <c r="F344" s="140">
        <v>46210</v>
      </c>
      <c r="G344" s="140">
        <v>46941</v>
      </c>
      <c r="H344" s="92">
        <v>35500</v>
      </c>
      <c r="I344" s="92">
        <v>0</v>
      </c>
      <c r="J344" s="92">
        <v>35500</v>
      </c>
    </row>
    <row r="345" spans="1:10" x14ac:dyDescent="0.3">
      <c r="A345" s="87"/>
      <c r="B345" s="87" t="s">
        <v>415</v>
      </c>
      <c r="C345" s="87" t="s">
        <v>2722</v>
      </c>
      <c r="D345" s="87" t="s">
        <v>7840</v>
      </c>
      <c r="E345" s="87" t="s">
        <v>310</v>
      </c>
      <c r="F345" s="140">
        <v>46210</v>
      </c>
      <c r="G345" s="140">
        <v>46941</v>
      </c>
      <c r="H345" s="92">
        <v>11550</v>
      </c>
      <c r="I345" s="92">
        <v>0</v>
      </c>
      <c r="J345" s="92">
        <v>11550</v>
      </c>
    </row>
    <row r="346" spans="1:10" x14ac:dyDescent="0.3">
      <c r="A346" s="87"/>
      <c r="B346" s="87" t="s">
        <v>317</v>
      </c>
      <c r="C346" s="87" t="s">
        <v>2722</v>
      </c>
      <c r="D346" s="87" t="s">
        <v>8703</v>
      </c>
      <c r="E346" s="87" t="s">
        <v>310</v>
      </c>
      <c r="F346" s="140">
        <v>46174</v>
      </c>
      <c r="G346" s="140">
        <v>46155</v>
      </c>
      <c r="H346" s="92">
        <v>5555</v>
      </c>
      <c r="I346" s="92">
        <v>5555</v>
      </c>
      <c r="J346" s="92">
        <v>0</v>
      </c>
    </row>
    <row r="347" spans="1:10" x14ac:dyDescent="0.3">
      <c r="A347" s="87" t="s">
        <v>8757</v>
      </c>
      <c r="B347" s="87"/>
      <c r="C347" s="87"/>
      <c r="D347" s="87"/>
      <c r="E347" s="87"/>
      <c r="F347" s="87"/>
      <c r="G347" s="87"/>
      <c r="H347" s="92">
        <v>52605</v>
      </c>
      <c r="I347" s="92">
        <v>5555</v>
      </c>
      <c r="J347" s="92">
        <v>47050</v>
      </c>
    </row>
    <row r="348" spans="1:10" x14ac:dyDescent="0.3">
      <c r="A348" s="87" t="s">
        <v>2555</v>
      </c>
      <c r="B348" s="87" t="s">
        <v>275</v>
      </c>
      <c r="C348" s="87" t="s">
        <v>236</v>
      </c>
      <c r="D348" s="87" t="s">
        <v>2570</v>
      </c>
      <c r="E348" s="87" t="s">
        <v>1836</v>
      </c>
      <c r="F348" s="140">
        <v>44643</v>
      </c>
      <c r="G348" s="140">
        <v>44655</v>
      </c>
      <c r="H348" s="92">
        <v>159</v>
      </c>
      <c r="I348" s="92">
        <v>159</v>
      </c>
      <c r="J348" s="92">
        <v>0</v>
      </c>
    </row>
    <row r="349" spans="1:10" x14ac:dyDescent="0.3">
      <c r="A349" s="87"/>
      <c r="B349" s="87"/>
      <c r="C349" s="87"/>
      <c r="D349" s="87"/>
      <c r="E349" s="87"/>
      <c r="F349" s="87"/>
      <c r="G349" s="140">
        <v>45120</v>
      </c>
      <c r="H349" s="92">
        <v>318</v>
      </c>
      <c r="I349" s="92">
        <v>318</v>
      </c>
      <c r="J349" s="92">
        <v>0</v>
      </c>
    </row>
    <row r="350" spans="1:10" x14ac:dyDescent="0.3">
      <c r="A350" s="87"/>
      <c r="B350" s="87"/>
      <c r="C350" s="87"/>
      <c r="D350" s="87"/>
      <c r="E350" s="87"/>
      <c r="F350" s="87"/>
      <c r="G350" s="140">
        <v>45121</v>
      </c>
      <c r="H350" s="92">
        <v>2623.5</v>
      </c>
      <c r="I350" s="92">
        <v>0</v>
      </c>
      <c r="J350" s="92">
        <v>2623.5</v>
      </c>
    </row>
    <row r="351" spans="1:10" x14ac:dyDescent="0.3">
      <c r="A351" s="87"/>
      <c r="B351" s="87"/>
      <c r="C351" s="87"/>
      <c r="D351" s="87"/>
      <c r="E351" s="87"/>
      <c r="F351" s="87"/>
      <c r="G351" s="140">
        <v>45125</v>
      </c>
      <c r="H351" s="92">
        <v>-318</v>
      </c>
      <c r="I351" s="92">
        <v>-318</v>
      </c>
      <c r="J351" s="92">
        <v>0</v>
      </c>
    </row>
    <row r="352" spans="1:10" x14ac:dyDescent="0.3">
      <c r="A352" s="87"/>
      <c r="B352" s="87"/>
      <c r="C352" s="87"/>
      <c r="D352" s="87"/>
      <c r="E352" s="87"/>
      <c r="F352" s="87"/>
      <c r="G352" s="140">
        <v>45126</v>
      </c>
      <c r="H352" s="92">
        <v>-2623.5</v>
      </c>
      <c r="I352" s="92">
        <v>0</v>
      </c>
      <c r="J352" s="92">
        <v>-2623.5</v>
      </c>
    </row>
    <row r="353" spans="1:10" x14ac:dyDescent="0.3">
      <c r="A353" s="87" t="s">
        <v>5717</v>
      </c>
      <c r="B353" s="87"/>
      <c r="C353" s="87"/>
      <c r="D353" s="87"/>
      <c r="E353" s="87"/>
      <c r="F353" s="87"/>
      <c r="G353" s="87"/>
      <c r="H353" s="92">
        <v>159</v>
      </c>
      <c r="I353" s="92">
        <v>159</v>
      </c>
      <c r="J353" s="92">
        <v>0</v>
      </c>
    </row>
    <row r="354" spans="1:10" x14ac:dyDescent="0.3">
      <c r="A354" s="87" t="s">
        <v>8234</v>
      </c>
      <c r="B354" s="87" t="s">
        <v>3</v>
      </c>
      <c r="C354" s="87" t="s">
        <v>2722</v>
      </c>
      <c r="D354" s="87" t="s">
        <v>8581</v>
      </c>
      <c r="E354" s="87" t="s">
        <v>310</v>
      </c>
      <c r="F354" s="140">
        <v>46174</v>
      </c>
      <c r="G354" s="140">
        <v>45859</v>
      </c>
      <c r="H354" s="92">
        <v>2559972.81</v>
      </c>
      <c r="I354" s="92">
        <v>2559972.81</v>
      </c>
      <c r="J354" s="92">
        <v>0</v>
      </c>
    </row>
    <row r="355" spans="1:10" x14ac:dyDescent="0.3">
      <c r="A355" s="87"/>
      <c r="B355" s="87"/>
      <c r="C355" s="87"/>
      <c r="D355" s="87"/>
      <c r="E355" s="87"/>
      <c r="F355" s="87"/>
      <c r="G355" s="140">
        <v>45884</v>
      </c>
      <c r="H355" s="92">
        <v>866175.87</v>
      </c>
      <c r="I355" s="92">
        <v>866175.87</v>
      </c>
      <c r="J355" s="92">
        <v>0</v>
      </c>
    </row>
    <row r="356" spans="1:10" x14ac:dyDescent="0.3">
      <c r="A356" s="87"/>
      <c r="B356" s="87"/>
      <c r="C356" s="87"/>
      <c r="D356" s="87"/>
      <c r="E356" s="87"/>
      <c r="F356" s="87"/>
      <c r="G356" s="140">
        <v>45911</v>
      </c>
      <c r="H356" s="92">
        <v>551972.65</v>
      </c>
      <c r="I356" s="92">
        <v>551972.65</v>
      </c>
      <c r="J356" s="92">
        <v>0</v>
      </c>
    </row>
    <row r="357" spans="1:10" x14ac:dyDescent="0.3">
      <c r="A357" s="87"/>
      <c r="B357" s="87"/>
      <c r="C357" s="87"/>
      <c r="D357" s="87" t="s">
        <v>8595</v>
      </c>
      <c r="E357" s="87" t="s">
        <v>310</v>
      </c>
      <c r="F357" s="140">
        <v>46174</v>
      </c>
      <c r="G357" s="140">
        <v>45525</v>
      </c>
      <c r="H357" s="92">
        <v>2903194.92</v>
      </c>
      <c r="I357" s="92">
        <v>2903194.92</v>
      </c>
      <c r="J357" s="92">
        <v>0</v>
      </c>
    </row>
    <row r="358" spans="1:10" x14ac:dyDescent="0.3">
      <c r="A358" s="87"/>
      <c r="B358" s="87"/>
      <c r="C358" s="87"/>
      <c r="D358" s="87"/>
      <c r="E358" s="87"/>
      <c r="F358" s="87"/>
      <c r="G358" s="140">
        <v>45566</v>
      </c>
      <c r="H358" s="92">
        <v>300945.17</v>
      </c>
      <c r="I358" s="92">
        <v>300945.17</v>
      </c>
      <c r="J358" s="92">
        <v>0</v>
      </c>
    </row>
    <row r="359" spans="1:10" x14ac:dyDescent="0.3">
      <c r="A359" s="87"/>
      <c r="B359" s="87"/>
      <c r="C359" s="87"/>
      <c r="D359" s="87"/>
      <c r="E359" s="87"/>
      <c r="F359" s="87"/>
      <c r="G359" s="140">
        <v>45567</v>
      </c>
      <c r="H359" s="92">
        <v>51034.15</v>
      </c>
      <c r="I359" s="92">
        <v>51034.15</v>
      </c>
      <c r="J359" s="92">
        <v>0</v>
      </c>
    </row>
    <row r="360" spans="1:10" x14ac:dyDescent="0.3">
      <c r="A360" s="87"/>
      <c r="B360" s="87"/>
      <c r="C360" s="87"/>
      <c r="D360" s="87"/>
      <c r="E360" s="87"/>
      <c r="F360" s="87"/>
      <c r="G360" s="140">
        <v>45638</v>
      </c>
      <c r="H360" s="92">
        <v>53124.97</v>
      </c>
      <c r="I360" s="92">
        <v>53124.97</v>
      </c>
      <c r="J360" s="92">
        <v>0</v>
      </c>
    </row>
    <row r="361" spans="1:10" x14ac:dyDescent="0.3">
      <c r="A361" s="87"/>
      <c r="B361" s="87"/>
      <c r="C361" s="87"/>
      <c r="D361" s="87"/>
      <c r="E361" s="87"/>
      <c r="F361" s="87"/>
      <c r="G361" s="140">
        <v>45692</v>
      </c>
      <c r="H361" s="92">
        <v>81792.679999999993</v>
      </c>
      <c r="I361" s="92">
        <v>81792.679999999993</v>
      </c>
      <c r="J361" s="92">
        <v>0</v>
      </c>
    </row>
    <row r="362" spans="1:10" x14ac:dyDescent="0.3">
      <c r="A362" s="87"/>
      <c r="B362" s="87"/>
      <c r="C362" s="87"/>
      <c r="D362" s="87"/>
      <c r="E362" s="87"/>
      <c r="F362" s="87"/>
      <c r="G362" s="140">
        <v>45707</v>
      </c>
      <c r="H362" s="92">
        <v>126270.07</v>
      </c>
      <c r="I362" s="92">
        <v>126270.07</v>
      </c>
      <c r="J362" s="92">
        <v>0</v>
      </c>
    </row>
    <row r="363" spans="1:10" x14ac:dyDescent="0.3">
      <c r="A363" s="87"/>
      <c r="B363" s="87"/>
      <c r="C363" s="87"/>
      <c r="D363" s="87"/>
      <c r="E363" s="87"/>
      <c r="F363" s="87"/>
      <c r="G363" s="140">
        <v>45728</v>
      </c>
      <c r="H363" s="92">
        <v>185071.68</v>
      </c>
      <c r="I363" s="92">
        <v>185071.68</v>
      </c>
      <c r="J363" s="92">
        <v>0</v>
      </c>
    </row>
    <row r="364" spans="1:10" x14ac:dyDescent="0.3">
      <c r="A364" s="87"/>
      <c r="B364" s="87" t="s">
        <v>312</v>
      </c>
      <c r="C364" s="87" t="s">
        <v>2722</v>
      </c>
      <c r="D364" s="87" t="s">
        <v>8239</v>
      </c>
      <c r="E364" s="87" t="s">
        <v>310</v>
      </c>
      <c r="F364" s="140">
        <v>46168</v>
      </c>
      <c r="G364" s="140">
        <v>46905</v>
      </c>
      <c r="H364" s="92">
        <v>224411</v>
      </c>
      <c r="I364" s="92">
        <v>0</v>
      </c>
      <c r="J364" s="92">
        <v>224411</v>
      </c>
    </row>
    <row r="365" spans="1:10" x14ac:dyDescent="0.3">
      <c r="A365" s="87"/>
      <c r="B365" s="87" t="s">
        <v>235</v>
      </c>
      <c r="C365" s="87" t="s">
        <v>2722</v>
      </c>
      <c r="D365" s="87" t="s">
        <v>8236</v>
      </c>
      <c r="E365" s="87" t="s">
        <v>310</v>
      </c>
      <c r="F365" s="140">
        <v>46168</v>
      </c>
      <c r="G365" s="140">
        <v>46905</v>
      </c>
      <c r="H365" s="92">
        <v>114948</v>
      </c>
      <c r="I365" s="92">
        <v>0</v>
      </c>
      <c r="J365" s="92">
        <v>114948</v>
      </c>
    </row>
    <row r="366" spans="1:10" x14ac:dyDescent="0.3">
      <c r="A366" s="87" t="s">
        <v>8758</v>
      </c>
      <c r="B366" s="87"/>
      <c r="C366" s="87"/>
      <c r="D366" s="87"/>
      <c r="E366" s="87"/>
      <c r="F366" s="87"/>
      <c r="G366" s="87"/>
      <c r="H366" s="92">
        <v>8018913.9699999997</v>
      </c>
      <c r="I366" s="92">
        <v>7679554.9699999997</v>
      </c>
      <c r="J366" s="92">
        <v>339359</v>
      </c>
    </row>
    <row r="367" spans="1:10" x14ac:dyDescent="0.3">
      <c r="A367" s="87" t="s">
        <v>8227</v>
      </c>
      <c r="B367" s="87" t="s">
        <v>268</v>
      </c>
      <c r="C367" s="87" t="s">
        <v>2722</v>
      </c>
      <c r="D367" s="87" t="s">
        <v>8229</v>
      </c>
      <c r="E367" s="87" t="s">
        <v>310</v>
      </c>
      <c r="F367" s="140">
        <v>46168</v>
      </c>
      <c r="G367" s="140">
        <v>46905</v>
      </c>
      <c r="H367" s="92">
        <v>624000</v>
      </c>
      <c r="I367" s="92">
        <v>0</v>
      </c>
      <c r="J367" s="92">
        <v>624000</v>
      </c>
    </row>
    <row r="368" spans="1:10" x14ac:dyDescent="0.3">
      <c r="A368" s="87"/>
      <c r="B368" s="87" t="s">
        <v>415</v>
      </c>
      <c r="C368" s="87" t="s">
        <v>2722</v>
      </c>
      <c r="D368" s="87" t="s">
        <v>8232</v>
      </c>
      <c r="E368" s="87" t="s">
        <v>310</v>
      </c>
      <c r="F368" s="140">
        <v>46168</v>
      </c>
      <c r="G368" s="140">
        <v>46905</v>
      </c>
      <c r="H368" s="92">
        <v>240000</v>
      </c>
      <c r="I368" s="92">
        <v>0</v>
      </c>
      <c r="J368" s="92">
        <v>240000</v>
      </c>
    </row>
    <row r="369" spans="1:10" x14ac:dyDescent="0.3">
      <c r="A369" s="87" t="s">
        <v>8759</v>
      </c>
      <c r="B369" s="87"/>
      <c r="C369" s="87"/>
      <c r="D369" s="87"/>
      <c r="E369" s="87"/>
      <c r="F369" s="87"/>
      <c r="G369" s="87"/>
      <c r="H369" s="92">
        <v>864000</v>
      </c>
      <c r="I369" s="92">
        <v>0</v>
      </c>
      <c r="J369" s="92">
        <v>864000</v>
      </c>
    </row>
    <row r="370" spans="1:10" x14ac:dyDescent="0.3">
      <c r="A370" s="87" t="s">
        <v>246</v>
      </c>
      <c r="B370" s="87" t="s">
        <v>3</v>
      </c>
      <c r="C370" s="87" t="s">
        <v>241</v>
      </c>
      <c r="D370" s="87" t="s">
        <v>5709</v>
      </c>
      <c r="E370" s="87" t="s">
        <v>247</v>
      </c>
      <c r="F370" s="140">
        <v>42927</v>
      </c>
      <c r="G370" s="140">
        <v>42927</v>
      </c>
      <c r="H370" s="92">
        <v>1700</v>
      </c>
      <c r="I370" s="92">
        <v>1700</v>
      </c>
      <c r="J370" s="92">
        <v>0</v>
      </c>
    </row>
    <row r="371" spans="1:10" x14ac:dyDescent="0.3">
      <c r="A371" s="87"/>
      <c r="B371" s="87"/>
      <c r="C371" s="87"/>
      <c r="D371" s="87"/>
      <c r="E371" s="87" t="s">
        <v>5992</v>
      </c>
      <c r="F371" s="140">
        <v>45116</v>
      </c>
      <c r="G371" s="140">
        <v>45365</v>
      </c>
      <c r="H371" s="92">
        <v>3400</v>
      </c>
      <c r="I371" s="92">
        <v>3400</v>
      </c>
      <c r="J371" s="92">
        <v>0</v>
      </c>
    </row>
    <row r="372" spans="1:10" x14ac:dyDescent="0.3">
      <c r="A372" s="87" t="s">
        <v>5718</v>
      </c>
      <c r="B372" s="87"/>
      <c r="C372" s="87"/>
      <c r="D372" s="87"/>
      <c r="E372" s="87"/>
      <c r="F372" s="87"/>
      <c r="G372" s="87"/>
      <c r="H372" s="92">
        <v>5100</v>
      </c>
      <c r="I372" s="92">
        <v>5100</v>
      </c>
      <c r="J372" s="92">
        <v>0</v>
      </c>
    </row>
    <row r="373" spans="1:10" x14ac:dyDescent="0.3">
      <c r="A373" s="87" t="s">
        <v>2635</v>
      </c>
      <c r="B373" s="87" t="s">
        <v>263</v>
      </c>
      <c r="C373" s="87" t="s">
        <v>2722</v>
      </c>
      <c r="D373" s="87" t="s">
        <v>1437</v>
      </c>
      <c r="E373" s="87" t="s">
        <v>2219</v>
      </c>
      <c r="F373" s="140">
        <v>44167</v>
      </c>
      <c r="G373" s="140">
        <v>44300</v>
      </c>
      <c r="H373" s="92">
        <v>15519.98</v>
      </c>
      <c r="I373" s="92">
        <v>15519.98</v>
      </c>
      <c r="J373" s="92">
        <v>0</v>
      </c>
    </row>
    <row r="374" spans="1:10" x14ac:dyDescent="0.3">
      <c r="A374" s="87"/>
      <c r="B374" s="87" t="s">
        <v>3</v>
      </c>
      <c r="C374" s="87" t="s">
        <v>2722</v>
      </c>
      <c r="D374" s="87" t="s">
        <v>2634</v>
      </c>
      <c r="E374" s="87" t="s">
        <v>2636</v>
      </c>
      <c r="F374" s="140">
        <v>44699</v>
      </c>
      <c r="G374" s="140">
        <v>44715</v>
      </c>
      <c r="H374" s="92">
        <v>1347.66</v>
      </c>
      <c r="I374" s="92">
        <v>1347.66</v>
      </c>
      <c r="J374" s="92">
        <v>0</v>
      </c>
    </row>
    <row r="375" spans="1:10" x14ac:dyDescent="0.3">
      <c r="A375" s="87"/>
      <c r="B375" s="87" t="s">
        <v>130</v>
      </c>
      <c r="C375" s="87" t="s">
        <v>2722</v>
      </c>
      <c r="D375" s="87" t="s">
        <v>4839</v>
      </c>
      <c r="E375" s="87" t="s">
        <v>2219</v>
      </c>
      <c r="F375" s="140">
        <v>44882</v>
      </c>
      <c r="G375" s="140">
        <v>44935</v>
      </c>
      <c r="H375" s="92">
        <v>12031.09</v>
      </c>
      <c r="I375" s="92">
        <v>12031.09</v>
      </c>
      <c r="J375" s="92">
        <v>0</v>
      </c>
    </row>
    <row r="376" spans="1:10" x14ac:dyDescent="0.3">
      <c r="A376" s="87"/>
      <c r="B376" s="87" t="s">
        <v>275</v>
      </c>
      <c r="C376" s="87" t="s">
        <v>2722</v>
      </c>
      <c r="D376" s="87" t="s">
        <v>992</v>
      </c>
      <c r="E376" s="87" t="s">
        <v>2219</v>
      </c>
      <c r="F376" s="140">
        <v>44013</v>
      </c>
      <c r="G376" s="140">
        <v>44028</v>
      </c>
      <c r="H376" s="92">
        <v>11954.12</v>
      </c>
      <c r="I376" s="92">
        <v>11954.12</v>
      </c>
      <c r="J376" s="92">
        <v>0</v>
      </c>
    </row>
    <row r="377" spans="1:10" x14ac:dyDescent="0.3">
      <c r="A377" s="87"/>
      <c r="B377" s="87" t="s">
        <v>268</v>
      </c>
      <c r="C377" s="87" t="s">
        <v>2722</v>
      </c>
      <c r="D377" s="87" t="s">
        <v>1437</v>
      </c>
      <c r="E377" s="87" t="s">
        <v>2219</v>
      </c>
      <c r="F377" s="140">
        <v>44167</v>
      </c>
      <c r="G377" s="140">
        <v>44300</v>
      </c>
      <c r="H377" s="92">
        <v>23590.37</v>
      </c>
      <c r="I377" s="92">
        <v>23590.37</v>
      </c>
      <c r="J377" s="92">
        <v>0</v>
      </c>
    </row>
    <row r="378" spans="1:10" x14ac:dyDescent="0.3">
      <c r="A378" s="87"/>
      <c r="B378" s="87" t="s">
        <v>283</v>
      </c>
      <c r="C378" s="87" t="s">
        <v>2722</v>
      </c>
      <c r="D378" s="87" t="s">
        <v>992</v>
      </c>
      <c r="E378" s="87" t="s">
        <v>2219</v>
      </c>
      <c r="F378" s="140">
        <v>44013</v>
      </c>
      <c r="G378" s="140">
        <v>44028</v>
      </c>
      <c r="H378" s="92">
        <v>14942.64</v>
      </c>
      <c r="I378" s="92">
        <v>14942.64</v>
      </c>
      <c r="J378" s="92">
        <v>0</v>
      </c>
    </row>
    <row r="379" spans="1:10" x14ac:dyDescent="0.3">
      <c r="A379" s="87"/>
      <c r="B379" s="87" t="s">
        <v>235</v>
      </c>
      <c r="C379" s="87" t="s">
        <v>2722</v>
      </c>
      <c r="D379" s="87" t="s">
        <v>4839</v>
      </c>
      <c r="E379" s="87" t="s">
        <v>2219</v>
      </c>
      <c r="F379" s="140">
        <v>44882</v>
      </c>
      <c r="G379" s="140">
        <v>44935</v>
      </c>
      <c r="H379" s="92">
        <v>12347.7</v>
      </c>
      <c r="I379" s="92">
        <v>12347.7</v>
      </c>
      <c r="J379" s="92">
        <v>0</v>
      </c>
    </row>
    <row r="380" spans="1:10" x14ac:dyDescent="0.3">
      <c r="A380" s="87"/>
      <c r="B380" s="87" t="s">
        <v>284</v>
      </c>
      <c r="C380" s="87" t="s">
        <v>2722</v>
      </c>
      <c r="D380" s="87" t="s">
        <v>4839</v>
      </c>
      <c r="E380" s="87" t="s">
        <v>2219</v>
      </c>
      <c r="F380" s="140">
        <v>44882</v>
      </c>
      <c r="G380" s="140">
        <v>44935</v>
      </c>
      <c r="H380" s="92">
        <v>7281.97</v>
      </c>
      <c r="I380" s="92">
        <v>7281.97</v>
      </c>
      <c r="J380" s="92">
        <v>0</v>
      </c>
    </row>
    <row r="381" spans="1:10" x14ac:dyDescent="0.3">
      <c r="A381" s="87"/>
      <c r="B381" s="87" t="s">
        <v>285</v>
      </c>
      <c r="C381" s="87" t="s">
        <v>2722</v>
      </c>
      <c r="D381" s="87" t="s">
        <v>992</v>
      </c>
      <c r="E381" s="87" t="s">
        <v>2219</v>
      </c>
      <c r="F381" s="140">
        <v>44013</v>
      </c>
      <c r="G381" s="140">
        <v>44028</v>
      </c>
      <c r="H381" s="92">
        <v>7172.46</v>
      </c>
      <c r="I381" s="92">
        <v>7172.46</v>
      </c>
      <c r="J381" s="92">
        <v>0</v>
      </c>
    </row>
    <row r="382" spans="1:10" x14ac:dyDescent="0.3">
      <c r="A382" s="87" t="s">
        <v>5719</v>
      </c>
      <c r="B382" s="87"/>
      <c r="C382" s="87"/>
      <c r="D382" s="87"/>
      <c r="E382" s="87"/>
      <c r="F382" s="87"/>
      <c r="G382" s="87"/>
      <c r="H382" s="92">
        <v>106187.99</v>
      </c>
      <c r="I382" s="92">
        <v>106187.99</v>
      </c>
      <c r="J382" s="92">
        <v>0</v>
      </c>
    </row>
    <row r="383" spans="1:10" x14ac:dyDescent="0.3">
      <c r="A383" s="87" t="s">
        <v>5507</v>
      </c>
      <c r="B383" s="87" t="s">
        <v>130</v>
      </c>
      <c r="C383" s="87" t="s">
        <v>2722</v>
      </c>
      <c r="D383" s="87" t="s">
        <v>5572</v>
      </c>
      <c r="E383" s="87" t="s">
        <v>310</v>
      </c>
      <c r="F383" s="140">
        <v>45181</v>
      </c>
      <c r="G383" s="140">
        <v>45313</v>
      </c>
      <c r="H383" s="92">
        <v>5000</v>
      </c>
      <c r="I383" s="92">
        <v>5000</v>
      </c>
      <c r="J383" s="92">
        <v>0</v>
      </c>
    </row>
    <row r="384" spans="1:10" x14ac:dyDescent="0.3">
      <c r="A384" s="87"/>
      <c r="B384" s="87"/>
      <c r="C384" s="87"/>
      <c r="D384" s="87"/>
      <c r="E384" s="87"/>
      <c r="F384" s="87"/>
      <c r="G384" s="140">
        <v>46152</v>
      </c>
      <c r="H384" s="92">
        <v>13770.849999999999</v>
      </c>
      <c r="I384" s="92">
        <v>0</v>
      </c>
      <c r="J384" s="92">
        <v>13770.849999999999</v>
      </c>
    </row>
    <row r="385" spans="1:10" x14ac:dyDescent="0.3">
      <c r="A385" s="87"/>
      <c r="B385" s="87"/>
      <c r="C385" s="87"/>
      <c r="D385" s="87"/>
      <c r="E385" s="87"/>
      <c r="F385" s="87"/>
      <c r="G385" s="140">
        <v>46153</v>
      </c>
      <c r="H385" s="92">
        <v>-13770.85</v>
      </c>
      <c r="I385" s="92">
        <v>0</v>
      </c>
      <c r="J385" s="92">
        <v>-13770.85</v>
      </c>
    </row>
    <row r="386" spans="1:10" x14ac:dyDescent="0.3">
      <c r="A386" s="87" t="s">
        <v>5781</v>
      </c>
      <c r="B386" s="87"/>
      <c r="C386" s="87"/>
      <c r="D386" s="87"/>
      <c r="E386" s="87"/>
      <c r="F386" s="87"/>
      <c r="G386" s="87"/>
      <c r="H386" s="92">
        <v>4999.9999999999982</v>
      </c>
      <c r="I386" s="92">
        <v>5000</v>
      </c>
      <c r="J386" s="92">
        <v>0</v>
      </c>
    </row>
    <row r="387" spans="1:10" x14ac:dyDescent="0.3">
      <c r="A387" s="87" t="s">
        <v>478</v>
      </c>
      <c r="B387" s="87" t="s">
        <v>263</v>
      </c>
      <c r="C387" s="87" t="s">
        <v>2722</v>
      </c>
      <c r="D387" s="87" t="s">
        <v>1490</v>
      </c>
      <c r="E387" s="87" t="s">
        <v>1558</v>
      </c>
      <c r="F387" s="140">
        <v>44174</v>
      </c>
      <c r="G387" s="140">
        <v>44260</v>
      </c>
      <c r="H387" s="92">
        <v>766.5</v>
      </c>
      <c r="I387" s="92">
        <v>766.5</v>
      </c>
      <c r="J387" s="92">
        <v>0</v>
      </c>
    </row>
    <row r="388" spans="1:10" x14ac:dyDescent="0.3">
      <c r="A388" s="87"/>
      <c r="B388" s="87" t="s">
        <v>3</v>
      </c>
      <c r="C388" s="87" t="s">
        <v>2722</v>
      </c>
      <c r="D388" s="87" t="s">
        <v>122</v>
      </c>
      <c r="E388" s="87" t="s">
        <v>2225</v>
      </c>
      <c r="F388" s="140">
        <v>43647</v>
      </c>
      <c r="G388" s="140">
        <v>43742</v>
      </c>
      <c r="H388" s="92">
        <v>56459.520000000004</v>
      </c>
      <c r="I388" s="92">
        <v>56459.520000000004</v>
      </c>
      <c r="J388" s="92">
        <v>0</v>
      </c>
    </row>
    <row r="389" spans="1:10" x14ac:dyDescent="0.3">
      <c r="A389" s="87"/>
      <c r="B389" s="87"/>
      <c r="C389" s="87"/>
      <c r="D389" s="87"/>
      <c r="E389" s="87"/>
      <c r="F389" s="87"/>
      <c r="G389" s="140">
        <v>43746</v>
      </c>
      <c r="H389" s="92">
        <v>312057.90999999997</v>
      </c>
      <c r="I389" s="92">
        <v>312057.90999999997</v>
      </c>
      <c r="J389" s="92">
        <v>0</v>
      </c>
    </row>
    <row r="390" spans="1:10" x14ac:dyDescent="0.3">
      <c r="A390" s="87"/>
      <c r="B390" s="87" t="s">
        <v>275</v>
      </c>
      <c r="C390" s="87" t="s">
        <v>2722</v>
      </c>
      <c r="D390" s="87" t="s">
        <v>1490</v>
      </c>
      <c r="E390" s="87" t="s">
        <v>1558</v>
      </c>
      <c r="F390" s="140">
        <v>44174</v>
      </c>
      <c r="G390" s="140">
        <v>44260</v>
      </c>
      <c r="H390" s="92">
        <v>643.86</v>
      </c>
      <c r="I390" s="92">
        <v>643.86</v>
      </c>
      <c r="J390" s="92">
        <v>0</v>
      </c>
    </row>
    <row r="391" spans="1:10" x14ac:dyDescent="0.3">
      <c r="A391" s="87"/>
      <c r="B391" s="87" t="s">
        <v>268</v>
      </c>
      <c r="C391" s="87" t="s">
        <v>2722</v>
      </c>
      <c r="D391" s="87" t="s">
        <v>1490</v>
      </c>
      <c r="E391" s="87" t="s">
        <v>1558</v>
      </c>
      <c r="F391" s="140">
        <v>44174</v>
      </c>
      <c r="G391" s="140">
        <v>44260</v>
      </c>
      <c r="H391" s="92">
        <v>1226.4000000000001</v>
      </c>
      <c r="I391" s="92">
        <v>1226.4000000000001</v>
      </c>
      <c r="J391" s="92">
        <v>0</v>
      </c>
    </row>
    <row r="392" spans="1:10" x14ac:dyDescent="0.3">
      <c r="A392" s="87"/>
      <c r="B392" s="87" t="s">
        <v>283</v>
      </c>
      <c r="C392" s="87" t="s">
        <v>2722</v>
      </c>
      <c r="D392" s="87" t="s">
        <v>985</v>
      </c>
      <c r="E392" s="87" t="s">
        <v>2219</v>
      </c>
      <c r="F392" s="140">
        <v>44013</v>
      </c>
      <c r="G392" s="140">
        <v>44064</v>
      </c>
      <c r="H392" s="92">
        <v>706.28</v>
      </c>
      <c r="I392" s="92">
        <v>706.28</v>
      </c>
      <c r="J392" s="92">
        <v>0</v>
      </c>
    </row>
    <row r="393" spans="1:10" x14ac:dyDescent="0.3">
      <c r="A393" s="87"/>
      <c r="B393" s="87"/>
      <c r="C393" s="87"/>
      <c r="D393" s="87" t="s">
        <v>1490</v>
      </c>
      <c r="E393" s="87" t="s">
        <v>1558</v>
      </c>
      <c r="F393" s="140">
        <v>44174</v>
      </c>
      <c r="G393" s="140">
        <v>44260</v>
      </c>
      <c r="H393" s="92">
        <v>613.20000000000005</v>
      </c>
      <c r="I393" s="92">
        <v>613.20000000000005</v>
      </c>
      <c r="J393" s="92">
        <v>0</v>
      </c>
    </row>
    <row r="394" spans="1:10" x14ac:dyDescent="0.3">
      <c r="A394" s="87"/>
      <c r="B394" s="87" t="s">
        <v>285</v>
      </c>
      <c r="C394" s="87" t="s">
        <v>2722</v>
      </c>
      <c r="D394" s="87" t="s">
        <v>1490</v>
      </c>
      <c r="E394" s="87" t="s">
        <v>1558</v>
      </c>
      <c r="F394" s="140">
        <v>44174</v>
      </c>
      <c r="G394" s="140">
        <v>44260</v>
      </c>
      <c r="H394" s="92">
        <v>582.54</v>
      </c>
      <c r="I394" s="92">
        <v>582.54</v>
      </c>
      <c r="J394" s="92">
        <v>0</v>
      </c>
    </row>
    <row r="395" spans="1:10" x14ac:dyDescent="0.3">
      <c r="A395" s="87" t="s">
        <v>5720</v>
      </c>
      <c r="B395" s="87"/>
      <c r="C395" s="87"/>
      <c r="D395" s="87"/>
      <c r="E395" s="87"/>
      <c r="F395" s="87"/>
      <c r="G395" s="87"/>
      <c r="H395" s="92">
        <v>373056.21</v>
      </c>
      <c r="I395" s="92">
        <v>373056.21</v>
      </c>
      <c r="J395" s="92">
        <v>0</v>
      </c>
    </row>
    <row r="396" spans="1:10" x14ac:dyDescent="0.3">
      <c r="A396" s="87" t="s">
        <v>1250</v>
      </c>
      <c r="B396" s="87" t="s">
        <v>421</v>
      </c>
      <c r="C396" s="87" t="s">
        <v>2722</v>
      </c>
      <c r="D396" s="87" t="s">
        <v>6344</v>
      </c>
      <c r="E396" s="87" t="s">
        <v>310</v>
      </c>
      <c r="F396" s="140">
        <v>45603</v>
      </c>
      <c r="G396" s="140">
        <v>45667</v>
      </c>
      <c r="H396" s="92">
        <v>108064.88</v>
      </c>
      <c r="I396" s="92">
        <v>108064.88</v>
      </c>
      <c r="J396" s="92">
        <v>0</v>
      </c>
    </row>
    <row r="397" spans="1:10" x14ac:dyDescent="0.3">
      <c r="A397" s="87"/>
      <c r="B397" s="87"/>
      <c r="C397" s="87"/>
      <c r="D397" s="87"/>
      <c r="E397" s="87"/>
      <c r="F397" s="87"/>
      <c r="G397" s="140">
        <v>45685</v>
      </c>
      <c r="H397" s="92">
        <v>109423.66</v>
      </c>
      <c r="I397" s="92">
        <v>109423.66</v>
      </c>
      <c r="J397" s="92">
        <v>0</v>
      </c>
    </row>
    <row r="398" spans="1:10" x14ac:dyDescent="0.3">
      <c r="A398" s="87"/>
      <c r="B398" s="87"/>
      <c r="C398" s="87"/>
      <c r="D398" s="87"/>
      <c r="E398" s="87"/>
      <c r="F398" s="87"/>
      <c r="G398" s="140">
        <v>45741</v>
      </c>
      <c r="H398" s="92">
        <v>415217.07</v>
      </c>
      <c r="I398" s="92">
        <v>415217.07</v>
      </c>
      <c r="J398" s="92">
        <v>0</v>
      </c>
    </row>
    <row r="399" spans="1:10" x14ac:dyDescent="0.3">
      <c r="A399" s="87"/>
      <c r="B399" s="87"/>
      <c r="C399" s="87"/>
      <c r="D399" s="87"/>
      <c r="E399" s="87"/>
      <c r="F399" s="87"/>
      <c r="G399" s="140">
        <v>45775</v>
      </c>
      <c r="H399" s="92">
        <v>246745.63</v>
      </c>
      <c r="I399" s="92">
        <v>246745.63</v>
      </c>
      <c r="J399" s="92">
        <v>0</v>
      </c>
    </row>
    <row r="400" spans="1:10" x14ac:dyDescent="0.3">
      <c r="A400" s="87"/>
      <c r="B400" s="87"/>
      <c r="C400" s="87"/>
      <c r="D400" s="87"/>
      <c r="E400" s="87"/>
      <c r="F400" s="87"/>
      <c r="G400" s="140">
        <v>45814</v>
      </c>
      <c r="H400" s="92">
        <v>344992.5</v>
      </c>
      <c r="I400" s="92">
        <v>344992.5</v>
      </c>
      <c r="J400" s="92">
        <v>0</v>
      </c>
    </row>
    <row r="401" spans="1:10" x14ac:dyDescent="0.3">
      <c r="A401" s="87"/>
      <c r="B401" s="87"/>
      <c r="C401" s="87"/>
      <c r="D401" s="87"/>
      <c r="E401" s="87"/>
      <c r="F401" s="87"/>
      <c r="G401" s="140">
        <v>45816</v>
      </c>
      <c r="H401" s="92">
        <v>220381.95</v>
      </c>
      <c r="I401" s="92">
        <v>220381.95</v>
      </c>
      <c r="J401" s="92">
        <v>0</v>
      </c>
    </row>
    <row r="402" spans="1:10" x14ac:dyDescent="0.3">
      <c r="A402" s="87"/>
      <c r="B402" s="87"/>
      <c r="C402" s="87"/>
      <c r="D402" s="87"/>
      <c r="E402" s="87"/>
      <c r="F402" s="87"/>
      <c r="G402" s="140">
        <v>45845</v>
      </c>
      <c r="H402" s="92">
        <v>347619.24</v>
      </c>
      <c r="I402" s="92">
        <v>347619.24</v>
      </c>
      <c r="J402" s="92">
        <v>0</v>
      </c>
    </row>
    <row r="403" spans="1:10" x14ac:dyDescent="0.3">
      <c r="A403" s="87"/>
      <c r="B403" s="87"/>
      <c r="C403" s="87"/>
      <c r="D403" s="87"/>
      <c r="E403" s="87"/>
      <c r="F403" s="87"/>
      <c r="G403" s="140">
        <v>46071</v>
      </c>
      <c r="H403" s="92">
        <v>254325.32</v>
      </c>
      <c r="I403" s="92">
        <v>254325.32</v>
      </c>
      <c r="J403" s="92">
        <v>0</v>
      </c>
    </row>
    <row r="404" spans="1:10" x14ac:dyDescent="0.3">
      <c r="A404" s="87"/>
      <c r="B404" s="87"/>
      <c r="C404" s="87"/>
      <c r="D404" s="87"/>
      <c r="E404" s="87"/>
      <c r="F404" s="87"/>
      <c r="G404" s="140">
        <v>47270</v>
      </c>
      <c r="H404" s="92">
        <v>490729.75</v>
      </c>
      <c r="I404" s="92">
        <v>0</v>
      </c>
      <c r="J404" s="92">
        <v>490729.75</v>
      </c>
    </row>
    <row r="405" spans="1:10" x14ac:dyDescent="0.3">
      <c r="A405" s="87"/>
      <c r="B405" s="87" t="s">
        <v>412</v>
      </c>
      <c r="C405" s="87" t="s">
        <v>2722</v>
      </c>
      <c r="D405" s="87" t="s">
        <v>6347</v>
      </c>
      <c r="E405" s="87" t="s">
        <v>310</v>
      </c>
      <c r="F405" s="140">
        <v>45603</v>
      </c>
      <c r="G405" s="140">
        <v>45667</v>
      </c>
      <c r="H405" s="92">
        <v>90535</v>
      </c>
      <c r="I405" s="92">
        <v>90535</v>
      </c>
      <c r="J405" s="92">
        <v>0</v>
      </c>
    </row>
    <row r="406" spans="1:10" x14ac:dyDescent="0.3">
      <c r="A406" s="87"/>
      <c r="B406" s="87"/>
      <c r="C406" s="87"/>
      <c r="D406" s="87"/>
      <c r="E406" s="87"/>
      <c r="F406" s="87"/>
      <c r="G406" s="140">
        <v>45685</v>
      </c>
      <c r="H406" s="92">
        <v>91056.639999999999</v>
      </c>
      <c r="I406" s="92">
        <v>91056.639999999999</v>
      </c>
      <c r="J406" s="92">
        <v>0</v>
      </c>
    </row>
    <row r="407" spans="1:10" x14ac:dyDescent="0.3">
      <c r="A407" s="87"/>
      <c r="B407" s="87"/>
      <c r="C407" s="87"/>
      <c r="D407" s="87"/>
      <c r="E407" s="87"/>
      <c r="F407" s="87"/>
      <c r="G407" s="140">
        <v>45775</v>
      </c>
      <c r="H407" s="92">
        <v>414159.53</v>
      </c>
      <c r="I407" s="92">
        <v>414159.53</v>
      </c>
      <c r="J407" s="92">
        <v>0</v>
      </c>
    </row>
    <row r="408" spans="1:10" x14ac:dyDescent="0.3">
      <c r="A408" s="87"/>
      <c r="B408" s="87"/>
      <c r="C408" s="87"/>
      <c r="D408" s="87"/>
      <c r="E408" s="87"/>
      <c r="F408" s="87"/>
      <c r="G408" s="140">
        <v>45814</v>
      </c>
      <c r="H408" s="92">
        <v>335615.76</v>
      </c>
      <c r="I408" s="92">
        <v>335615.76</v>
      </c>
      <c r="J408" s="92">
        <v>0</v>
      </c>
    </row>
    <row r="409" spans="1:10" x14ac:dyDescent="0.3">
      <c r="A409" s="87"/>
      <c r="B409" s="87"/>
      <c r="C409" s="87"/>
      <c r="D409" s="87"/>
      <c r="E409" s="87"/>
      <c r="F409" s="87"/>
      <c r="G409" s="140">
        <v>45908</v>
      </c>
      <c r="H409" s="92">
        <v>498387.33</v>
      </c>
      <c r="I409" s="92">
        <v>498387.33</v>
      </c>
      <c r="J409" s="92">
        <v>0</v>
      </c>
    </row>
    <row r="410" spans="1:10" x14ac:dyDescent="0.3">
      <c r="A410" s="87"/>
      <c r="B410" s="87"/>
      <c r="C410" s="87"/>
      <c r="D410" s="87"/>
      <c r="E410" s="87"/>
      <c r="F410" s="87"/>
      <c r="G410" s="140">
        <v>45933</v>
      </c>
      <c r="H410" s="92">
        <v>191400.32000000001</v>
      </c>
      <c r="I410" s="92">
        <v>191400.32000000001</v>
      </c>
      <c r="J410" s="92">
        <v>0</v>
      </c>
    </row>
    <row r="411" spans="1:10" x14ac:dyDescent="0.3">
      <c r="A411" s="87"/>
      <c r="B411" s="87"/>
      <c r="C411" s="87"/>
      <c r="D411" s="87"/>
      <c r="E411" s="87"/>
      <c r="F411" s="87"/>
      <c r="G411" s="140">
        <v>47270</v>
      </c>
      <c r="H411" s="92">
        <v>546345.41999999993</v>
      </c>
      <c r="I411" s="92">
        <v>0</v>
      </c>
      <c r="J411" s="92">
        <v>546345.41999999993</v>
      </c>
    </row>
    <row r="412" spans="1:10" x14ac:dyDescent="0.3">
      <c r="A412" s="87"/>
      <c r="B412" s="87" t="s">
        <v>418</v>
      </c>
      <c r="C412" s="87" t="s">
        <v>2722</v>
      </c>
      <c r="D412" s="87" t="s">
        <v>7359</v>
      </c>
      <c r="E412" s="87" t="s">
        <v>310</v>
      </c>
      <c r="F412" s="140">
        <v>45840</v>
      </c>
      <c r="G412" s="140">
        <v>45875</v>
      </c>
      <c r="H412" s="92">
        <v>656483.25</v>
      </c>
      <c r="I412" s="92">
        <v>656483.25</v>
      </c>
      <c r="J412" s="92">
        <v>0</v>
      </c>
    </row>
    <row r="413" spans="1:10" x14ac:dyDescent="0.3">
      <c r="A413" s="87"/>
      <c r="B413" s="87"/>
      <c r="C413" s="87"/>
      <c r="D413" s="87"/>
      <c r="E413" s="87"/>
      <c r="F413" s="87"/>
      <c r="G413" s="140">
        <v>45908</v>
      </c>
      <c r="H413" s="92">
        <v>277989</v>
      </c>
      <c r="I413" s="92">
        <v>277989</v>
      </c>
      <c r="J413" s="92">
        <v>0</v>
      </c>
    </row>
    <row r="414" spans="1:10" x14ac:dyDescent="0.3">
      <c r="A414" s="87"/>
      <c r="B414" s="87"/>
      <c r="C414" s="87"/>
      <c r="D414" s="87"/>
      <c r="E414" s="87"/>
      <c r="F414" s="87"/>
      <c r="G414" s="140">
        <v>45931</v>
      </c>
      <c r="H414" s="92">
        <v>244720</v>
      </c>
      <c r="I414" s="92">
        <v>244720</v>
      </c>
      <c r="J414" s="92">
        <v>0</v>
      </c>
    </row>
    <row r="415" spans="1:10" x14ac:dyDescent="0.3">
      <c r="A415" s="87"/>
      <c r="B415" s="87"/>
      <c r="C415" s="87"/>
      <c r="D415" s="87"/>
      <c r="E415" s="87"/>
      <c r="F415" s="87"/>
      <c r="G415" s="140">
        <v>45965</v>
      </c>
      <c r="H415" s="92">
        <v>324368</v>
      </c>
      <c r="I415" s="92">
        <v>324368</v>
      </c>
      <c r="J415" s="92">
        <v>0</v>
      </c>
    </row>
    <row r="416" spans="1:10" x14ac:dyDescent="0.3">
      <c r="A416" s="87"/>
      <c r="B416" s="87"/>
      <c r="C416" s="87"/>
      <c r="D416" s="87"/>
      <c r="E416" s="87"/>
      <c r="F416" s="87"/>
      <c r="G416" s="140">
        <v>46013</v>
      </c>
      <c r="H416" s="92">
        <v>474738.75</v>
      </c>
      <c r="I416" s="92">
        <v>474738.75</v>
      </c>
      <c r="J416" s="92">
        <v>0</v>
      </c>
    </row>
    <row r="417" spans="1:10" x14ac:dyDescent="0.3">
      <c r="A417" s="87"/>
      <c r="B417" s="87"/>
      <c r="C417" s="87"/>
      <c r="D417" s="87"/>
      <c r="E417" s="87"/>
      <c r="F417" s="87"/>
      <c r="G417" s="140">
        <v>46099</v>
      </c>
      <c r="H417" s="92">
        <v>585988.5</v>
      </c>
      <c r="I417" s="92">
        <v>585988.5</v>
      </c>
      <c r="J417" s="92">
        <v>0</v>
      </c>
    </row>
    <row r="418" spans="1:10" x14ac:dyDescent="0.3">
      <c r="A418" s="87"/>
      <c r="B418" s="87"/>
      <c r="C418" s="87"/>
      <c r="D418" s="87"/>
      <c r="E418" s="87"/>
      <c r="F418" s="87"/>
      <c r="G418" s="140">
        <v>46150</v>
      </c>
      <c r="H418" s="92">
        <v>1194292.5</v>
      </c>
      <c r="I418" s="92">
        <v>1194292.5</v>
      </c>
      <c r="J418" s="92">
        <v>0</v>
      </c>
    </row>
    <row r="419" spans="1:10" x14ac:dyDescent="0.3">
      <c r="A419" s="87"/>
      <c r="B419" s="87"/>
      <c r="C419" s="87"/>
      <c r="D419" s="87"/>
      <c r="E419" s="87"/>
      <c r="F419" s="87"/>
      <c r="G419" s="140">
        <v>47310</v>
      </c>
      <c r="H419" s="92">
        <v>704420</v>
      </c>
      <c r="I419" s="92">
        <v>0</v>
      </c>
      <c r="J419" s="92">
        <v>704420</v>
      </c>
    </row>
    <row r="420" spans="1:10" x14ac:dyDescent="0.3">
      <c r="A420" s="87"/>
      <c r="B420" s="87" t="s">
        <v>130</v>
      </c>
      <c r="C420" s="87" t="s">
        <v>2722</v>
      </c>
      <c r="D420" s="87" t="s">
        <v>3061</v>
      </c>
      <c r="E420" s="87" t="s">
        <v>310</v>
      </c>
      <c r="F420" s="140">
        <v>44827</v>
      </c>
      <c r="G420" s="140">
        <v>44911</v>
      </c>
      <c r="H420" s="92">
        <v>196317.5</v>
      </c>
      <c r="I420" s="92">
        <v>196317.5</v>
      </c>
      <c r="J420" s="92">
        <v>0</v>
      </c>
    </row>
    <row r="421" spans="1:10" x14ac:dyDescent="0.3">
      <c r="A421" s="87"/>
      <c r="B421" s="87"/>
      <c r="C421" s="87"/>
      <c r="D421" s="87"/>
      <c r="E421" s="87"/>
      <c r="F421" s="87"/>
      <c r="G421" s="140">
        <v>44949</v>
      </c>
      <c r="H421" s="92">
        <v>160692.5</v>
      </c>
      <c r="I421" s="92">
        <v>160692.5</v>
      </c>
      <c r="J421" s="92">
        <v>0</v>
      </c>
    </row>
    <row r="422" spans="1:10" x14ac:dyDescent="0.3">
      <c r="A422" s="87"/>
      <c r="B422" s="87"/>
      <c r="C422" s="87"/>
      <c r="D422" s="87"/>
      <c r="E422" s="87"/>
      <c r="F422" s="87"/>
      <c r="G422" s="140">
        <v>44992</v>
      </c>
      <c r="H422" s="92">
        <v>104737.5</v>
      </c>
      <c r="I422" s="92">
        <v>104737.5</v>
      </c>
      <c r="J422" s="92">
        <v>0</v>
      </c>
    </row>
    <row r="423" spans="1:10" x14ac:dyDescent="0.3">
      <c r="A423" s="87"/>
      <c r="B423" s="87"/>
      <c r="C423" s="87"/>
      <c r="D423" s="87"/>
      <c r="E423" s="87"/>
      <c r="F423" s="87"/>
      <c r="G423" s="140">
        <v>45026</v>
      </c>
      <c r="H423" s="92">
        <v>124550.48</v>
      </c>
      <c r="I423" s="92">
        <v>124550.48</v>
      </c>
      <c r="J423" s="92">
        <v>0</v>
      </c>
    </row>
    <row r="424" spans="1:10" x14ac:dyDescent="0.3">
      <c r="A424" s="87"/>
      <c r="B424" s="87"/>
      <c r="C424" s="87"/>
      <c r="D424" s="87"/>
      <c r="E424" s="87"/>
      <c r="F424" s="87"/>
      <c r="G424" s="140">
        <v>45037</v>
      </c>
      <c r="H424" s="92">
        <v>324235</v>
      </c>
      <c r="I424" s="92">
        <v>324235</v>
      </c>
      <c r="J424" s="92">
        <v>0</v>
      </c>
    </row>
    <row r="425" spans="1:10" x14ac:dyDescent="0.3">
      <c r="A425" s="87"/>
      <c r="B425" s="87"/>
      <c r="C425" s="87"/>
      <c r="D425" s="87"/>
      <c r="E425" s="87"/>
      <c r="F425" s="87"/>
      <c r="G425" s="140">
        <v>45047</v>
      </c>
      <c r="H425" s="92">
        <v>-124550.48</v>
      </c>
      <c r="I425" s="92">
        <v>-124550.48</v>
      </c>
      <c r="J425" s="92">
        <v>0</v>
      </c>
    </row>
    <row r="426" spans="1:10" x14ac:dyDescent="0.3">
      <c r="A426" s="87"/>
      <c r="B426" s="87"/>
      <c r="C426" s="87"/>
      <c r="D426" s="87"/>
      <c r="E426" s="87"/>
      <c r="F426" s="87"/>
      <c r="G426" s="140">
        <v>45050</v>
      </c>
      <c r="H426" s="92">
        <v>124550.48</v>
      </c>
      <c r="I426" s="92">
        <v>124550.48</v>
      </c>
      <c r="J426" s="92">
        <v>0</v>
      </c>
    </row>
    <row r="427" spans="1:10" x14ac:dyDescent="0.3">
      <c r="A427" s="87"/>
      <c r="B427" s="87"/>
      <c r="C427" s="87"/>
      <c r="D427" s="87"/>
      <c r="E427" s="87"/>
      <c r="F427" s="87"/>
      <c r="G427" s="140">
        <v>45064</v>
      </c>
      <c r="H427" s="92">
        <v>218903.75</v>
      </c>
      <c r="I427" s="92">
        <v>218903.75</v>
      </c>
      <c r="J427" s="92">
        <v>0</v>
      </c>
    </row>
    <row r="428" spans="1:10" x14ac:dyDescent="0.3">
      <c r="A428" s="87"/>
      <c r="B428" s="87"/>
      <c r="C428" s="87"/>
      <c r="D428" s="87"/>
      <c r="E428" s="87"/>
      <c r="F428" s="87"/>
      <c r="G428" s="140">
        <v>45104</v>
      </c>
      <c r="H428" s="92">
        <v>155990</v>
      </c>
      <c r="I428" s="92">
        <v>155990</v>
      </c>
      <c r="J428" s="92">
        <v>0</v>
      </c>
    </row>
    <row r="429" spans="1:10" x14ac:dyDescent="0.3">
      <c r="A429" s="87"/>
      <c r="B429" s="87"/>
      <c r="C429" s="87"/>
      <c r="D429" s="87"/>
      <c r="E429" s="87"/>
      <c r="F429" s="87"/>
      <c r="G429" s="140">
        <v>45142</v>
      </c>
      <c r="H429" s="92">
        <v>142890.01</v>
      </c>
      <c r="I429" s="92">
        <v>142890.01</v>
      </c>
      <c r="J429" s="92">
        <v>0</v>
      </c>
    </row>
    <row r="430" spans="1:10" x14ac:dyDescent="0.3">
      <c r="A430" s="87"/>
      <c r="B430" s="87"/>
      <c r="C430" s="87"/>
      <c r="D430" s="87"/>
      <c r="E430" s="87"/>
      <c r="F430" s="87"/>
      <c r="G430" s="140">
        <v>45160</v>
      </c>
      <c r="H430" s="92">
        <v>746961.26</v>
      </c>
      <c r="I430" s="92">
        <v>746961.26</v>
      </c>
      <c r="J430" s="92">
        <v>0</v>
      </c>
    </row>
    <row r="431" spans="1:10" x14ac:dyDescent="0.3">
      <c r="A431" s="87"/>
      <c r="B431" s="87"/>
      <c r="C431" s="87"/>
      <c r="D431" s="87"/>
      <c r="E431" s="87"/>
      <c r="F431" s="87"/>
      <c r="G431" s="140">
        <v>45236</v>
      </c>
      <c r="H431" s="92">
        <v>21517.5</v>
      </c>
      <c r="I431" s="92">
        <v>21517.5</v>
      </c>
      <c r="J431" s="92">
        <v>0</v>
      </c>
    </row>
    <row r="432" spans="1:10" x14ac:dyDescent="0.3">
      <c r="A432" s="87"/>
      <c r="B432" s="87"/>
      <c r="C432" s="87"/>
      <c r="D432" s="87"/>
      <c r="E432" s="87"/>
      <c r="F432" s="87"/>
      <c r="G432" s="140">
        <v>45310</v>
      </c>
      <c r="H432" s="92">
        <v>218690.54</v>
      </c>
      <c r="I432" s="92">
        <v>218690.54</v>
      </c>
      <c r="J432" s="92">
        <v>0</v>
      </c>
    </row>
    <row r="433" spans="1:10" x14ac:dyDescent="0.3">
      <c r="A433" s="87"/>
      <c r="B433" s="87"/>
      <c r="C433" s="87"/>
      <c r="D433" s="87"/>
      <c r="E433" s="87"/>
      <c r="F433" s="87"/>
      <c r="G433" s="140">
        <v>45719</v>
      </c>
      <c r="H433" s="92">
        <v>173687.97999999998</v>
      </c>
      <c r="I433" s="92">
        <v>173687.97999999998</v>
      </c>
      <c r="J433" s="92">
        <v>0</v>
      </c>
    </row>
    <row r="434" spans="1:10" x14ac:dyDescent="0.3">
      <c r="A434" s="87"/>
      <c r="B434" s="87" t="s">
        <v>436</v>
      </c>
      <c r="C434" s="87" t="s">
        <v>2722</v>
      </c>
      <c r="D434" s="87" t="s">
        <v>7363</v>
      </c>
      <c r="E434" s="87" t="s">
        <v>310</v>
      </c>
      <c r="F434" s="140">
        <v>45840</v>
      </c>
      <c r="G434" s="140">
        <v>45875</v>
      </c>
      <c r="H434" s="92">
        <v>109535</v>
      </c>
      <c r="I434" s="92">
        <v>109535</v>
      </c>
      <c r="J434" s="92">
        <v>0</v>
      </c>
    </row>
    <row r="435" spans="1:10" x14ac:dyDescent="0.3">
      <c r="A435" s="87"/>
      <c r="B435" s="87"/>
      <c r="C435" s="87"/>
      <c r="D435" s="87"/>
      <c r="E435" s="87"/>
      <c r="F435" s="87"/>
      <c r="G435" s="140">
        <v>45930</v>
      </c>
      <c r="H435" s="92">
        <v>136671.26999999999</v>
      </c>
      <c r="I435" s="92">
        <v>136671.26999999999</v>
      </c>
      <c r="J435" s="92">
        <v>0</v>
      </c>
    </row>
    <row r="436" spans="1:10" x14ac:dyDescent="0.3">
      <c r="A436" s="87"/>
      <c r="B436" s="87"/>
      <c r="C436" s="87"/>
      <c r="D436" s="87"/>
      <c r="E436" s="87"/>
      <c r="F436" s="87"/>
      <c r="G436" s="140">
        <v>45960</v>
      </c>
      <c r="H436" s="92">
        <v>894342.16</v>
      </c>
      <c r="I436" s="92">
        <v>894342.16</v>
      </c>
      <c r="J436" s="92">
        <v>0</v>
      </c>
    </row>
    <row r="437" spans="1:10" x14ac:dyDescent="0.3">
      <c r="A437" s="87"/>
      <c r="B437" s="87"/>
      <c r="C437" s="87"/>
      <c r="D437" s="87"/>
      <c r="E437" s="87"/>
      <c r="F437" s="87"/>
      <c r="G437" s="140">
        <v>46049</v>
      </c>
      <c r="H437" s="92">
        <v>326164.07</v>
      </c>
      <c r="I437" s="92">
        <v>326164.07</v>
      </c>
      <c r="J437" s="92">
        <v>0</v>
      </c>
    </row>
    <row r="438" spans="1:10" x14ac:dyDescent="0.3">
      <c r="A438" s="87"/>
      <c r="B438" s="87"/>
      <c r="C438" s="87"/>
      <c r="D438" s="87"/>
      <c r="E438" s="87"/>
      <c r="F438" s="87"/>
      <c r="G438" s="140">
        <v>46175</v>
      </c>
      <c r="H438" s="92">
        <v>786960.9</v>
      </c>
      <c r="I438" s="92">
        <v>786960.9</v>
      </c>
      <c r="J438" s="92">
        <v>0</v>
      </c>
    </row>
    <row r="439" spans="1:10" x14ac:dyDescent="0.3">
      <c r="A439" s="87"/>
      <c r="B439" s="87"/>
      <c r="C439" s="87"/>
      <c r="D439" s="87"/>
      <c r="E439" s="87"/>
      <c r="F439" s="87"/>
      <c r="G439" s="140">
        <v>47310</v>
      </c>
      <c r="H439" s="92">
        <v>213826.59999999963</v>
      </c>
      <c r="I439" s="92">
        <v>0</v>
      </c>
      <c r="J439" s="92">
        <v>213826.59999999963</v>
      </c>
    </row>
    <row r="440" spans="1:10" x14ac:dyDescent="0.3">
      <c r="A440" s="87"/>
      <c r="B440" s="87" t="s">
        <v>438</v>
      </c>
      <c r="C440" s="87" t="s">
        <v>2722</v>
      </c>
      <c r="D440" s="87" t="s">
        <v>7365</v>
      </c>
      <c r="E440" s="87" t="s">
        <v>310</v>
      </c>
      <c r="F440" s="140">
        <v>45840</v>
      </c>
      <c r="G440" s="140">
        <v>45875</v>
      </c>
      <c r="H440" s="92">
        <v>99845</v>
      </c>
      <c r="I440" s="92">
        <v>99845</v>
      </c>
      <c r="J440" s="92">
        <v>0</v>
      </c>
    </row>
    <row r="441" spans="1:10" x14ac:dyDescent="0.3">
      <c r="A441" s="87"/>
      <c r="B441" s="87"/>
      <c r="C441" s="87"/>
      <c r="D441" s="87"/>
      <c r="E441" s="87"/>
      <c r="F441" s="87"/>
      <c r="G441" s="140">
        <v>45959</v>
      </c>
      <c r="H441" s="92">
        <v>1187072.5</v>
      </c>
      <c r="I441" s="92">
        <v>1187072.5</v>
      </c>
      <c r="J441" s="92">
        <v>0</v>
      </c>
    </row>
    <row r="442" spans="1:10" x14ac:dyDescent="0.3">
      <c r="A442" s="87"/>
      <c r="B442" s="87"/>
      <c r="C442" s="87"/>
      <c r="D442" s="87"/>
      <c r="E442" s="87"/>
      <c r="F442" s="87"/>
      <c r="G442" s="140">
        <v>45960</v>
      </c>
      <c r="H442" s="92">
        <v>221302.5</v>
      </c>
      <c r="I442" s="92">
        <v>221302.5</v>
      </c>
      <c r="J442" s="92">
        <v>0</v>
      </c>
    </row>
    <row r="443" spans="1:10" x14ac:dyDescent="0.3">
      <c r="A443" s="87"/>
      <c r="B443" s="87"/>
      <c r="C443" s="87"/>
      <c r="D443" s="87"/>
      <c r="E443" s="87"/>
      <c r="F443" s="87"/>
      <c r="G443" s="140">
        <v>46014</v>
      </c>
      <c r="H443" s="92">
        <v>288515</v>
      </c>
      <c r="I443" s="92">
        <v>288515</v>
      </c>
      <c r="J443" s="92">
        <v>0</v>
      </c>
    </row>
    <row r="444" spans="1:10" x14ac:dyDescent="0.3">
      <c r="A444" s="87"/>
      <c r="B444" s="87"/>
      <c r="C444" s="87"/>
      <c r="D444" s="87"/>
      <c r="E444" s="87"/>
      <c r="F444" s="87"/>
      <c r="G444" s="140">
        <v>46148</v>
      </c>
      <c r="H444" s="92">
        <v>123720.56</v>
      </c>
      <c r="I444" s="92">
        <v>123720.56</v>
      </c>
      <c r="J444" s="92">
        <v>0</v>
      </c>
    </row>
    <row r="445" spans="1:10" x14ac:dyDescent="0.3">
      <c r="A445" s="87"/>
      <c r="B445" s="87"/>
      <c r="C445" s="87"/>
      <c r="D445" s="87"/>
      <c r="E445" s="87"/>
      <c r="F445" s="87"/>
      <c r="G445" s="140">
        <v>47310</v>
      </c>
      <c r="H445" s="92">
        <v>279544.43999999994</v>
      </c>
      <c r="I445" s="92">
        <v>0</v>
      </c>
      <c r="J445" s="92">
        <v>279544.43999999994</v>
      </c>
    </row>
    <row r="446" spans="1:10" x14ac:dyDescent="0.3">
      <c r="A446" s="87"/>
      <c r="B446" s="87" t="s">
        <v>501</v>
      </c>
      <c r="C446" s="87" t="s">
        <v>2722</v>
      </c>
      <c r="D446" s="87" t="s">
        <v>7367</v>
      </c>
      <c r="E446" s="87" t="s">
        <v>310</v>
      </c>
      <c r="F446" s="140">
        <v>45840</v>
      </c>
      <c r="G446" s="140">
        <v>45875</v>
      </c>
      <c r="H446" s="92">
        <v>335597</v>
      </c>
      <c r="I446" s="92">
        <v>335597</v>
      </c>
      <c r="J446" s="92">
        <v>0</v>
      </c>
    </row>
    <row r="447" spans="1:10" x14ac:dyDescent="0.3">
      <c r="A447" s="87"/>
      <c r="B447" s="87"/>
      <c r="C447" s="87"/>
      <c r="D447" s="87"/>
      <c r="E447" s="87"/>
      <c r="F447" s="87"/>
      <c r="G447" s="140">
        <v>45944</v>
      </c>
      <c r="H447" s="92">
        <v>618692.25</v>
      </c>
      <c r="I447" s="92">
        <v>618692.25</v>
      </c>
      <c r="J447" s="92">
        <v>0</v>
      </c>
    </row>
    <row r="448" spans="1:10" x14ac:dyDescent="0.3">
      <c r="A448" s="87"/>
      <c r="B448" s="87"/>
      <c r="C448" s="87"/>
      <c r="D448" s="87"/>
      <c r="E448" s="87"/>
      <c r="F448" s="87"/>
      <c r="G448" s="140">
        <v>45965</v>
      </c>
      <c r="H448" s="92">
        <v>104709</v>
      </c>
      <c r="I448" s="92">
        <v>104709</v>
      </c>
      <c r="J448" s="92">
        <v>0</v>
      </c>
    </row>
    <row r="449" spans="1:10" x14ac:dyDescent="0.3">
      <c r="A449" s="87"/>
      <c r="B449" s="87"/>
      <c r="C449" s="87"/>
      <c r="D449" s="87"/>
      <c r="E449" s="87"/>
      <c r="F449" s="87"/>
      <c r="G449" s="140">
        <v>46038</v>
      </c>
      <c r="H449" s="92">
        <v>340665.25</v>
      </c>
      <c r="I449" s="92">
        <v>340665.25</v>
      </c>
      <c r="J449" s="92">
        <v>0</v>
      </c>
    </row>
    <row r="450" spans="1:10" x14ac:dyDescent="0.3">
      <c r="A450" s="87"/>
      <c r="B450" s="87"/>
      <c r="C450" s="87"/>
      <c r="D450" s="87"/>
      <c r="E450" s="87"/>
      <c r="F450" s="87"/>
      <c r="G450" s="140">
        <v>46098</v>
      </c>
      <c r="H450" s="92">
        <v>541471.5</v>
      </c>
      <c r="I450" s="92">
        <v>541471.5</v>
      </c>
      <c r="J450" s="92">
        <v>0</v>
      </c>
    </row>
    <row r="451" spans="1:10" x14ac:dyDescent="0.3">
      <c r="A451" s="87"/>
      <c r="B451" s="87"/>
      <c r="C451" s="87"/>
      <c r="D451" s="87"/>
      <c r="E451" s="87"/>
      <c r="F451" s="87"/>
      <c r="G451" s="140">
        <v>47310</v>
      </c>
      <c r="H451" s="92">
        <v>508865</v>
      </c>
      <c r="I451" s="92">
        <v>0</v>
      </c>
      <c r="J451" s="92">
        <v>508865</v>
      </c>
    </row>
    <row r="452" spans="1:10" x14ac:dyDescent="0.3">
      <c r="A452" s="87"/>
      <c r="B452" s="87" t="s">
        <v>333</v>
      </c>
      <c r="C452" s="87" t="s">
        <v>2722</v>
      </c>
      <c r="D452" s="87" t="s">
        <v>5978</v>
      </c>
      <c r="E452" s="87" t="s">
        <v>310</v>
      </c>
      <c r="F452" s="140">
        <v>45344</v>
      </c>
      <c r="G452" s="140">
        <v>45434</v>
      </c>
      <c r="H452" s="92">
        <v>242725</v>
      </c>
      <c r="I452" s="92">
        <v>242725</v>
      </c>
      <c r="J452" s="92">
        <v>0</v>
      </c>
    </row>
    <row r="453" spans="1:10" x14ac:dyDescent="0.3">
      <c r="A453" s="87"/>
      <c r="B453" s="87"/>
      <c r="C453" s="87"/>
      <c r="D453" s="87"/>
      <c r="E453" s="87"/>
      <c r="F453" s="87"/>
      <c r="G453" s="140">
        <v>45461</v>
      </c>
      <c r="H453" s="92">
        <v>449920</v>
      </c>
      <c r="I453" s="92">
        <v>449920</v>
      </c>
      <c r="J453" s="92">
        <v>0</v>
      </c>
    </row>
    <row r="454" spans="1:10" x14ac:dyDescent="0.3">
      <c r="A454" s="87"/>
      <c r="B454" s="87"/>
      <c r="C454" s="87"/>
      <c r="D454" s="87"/>
      <c r="E454" s="87"/>
      <c r="F454" s="87"/>
      <c r="G454" s="140">
        <v>45485</v>
      </c>
      <c r="H454" s="92">
        <v>191833.5</v>
      </c>
      <c r="I454" s="92">
        <v>191833.5</v>
      </c>
      <c r="J454" s="92">
        <v>0</v>
      </c>
    </row>
    <row r="455" spans="1:10" x14ac:dyDescent="0.3">
      <c r="A455" s="87"/>
      <c r="B455" s="87"/>
      <c r="C455" s="87"/>
      <c r="D455" s="87"/>
      <c r="E455" s="87"/>
      <c r="F455" s="87"/>
      <c r="G455" s="140">
        <v>45519</v>
      </c>
      <c r="H455" s="92">
        <v>293141.5</v>
      </c>
      <c r="I455" s="92">
        <v>293141.5</v>
      </c>
      <c r="J455" s="92">
        <v>0</v>
      </c>
    </row>
    <row r="456" spans="1:10" x14ac:dyDescent="0.3">
      <c r="A456" s="87"/>
      <c r="B456" s="87"/>
      <c r="C456" s="87"/>
      <c r="D456" s="87"/>
      <c r="E456" s="87"/>
      <c r="F456" s="87"/>
      <c r="G456" s="140">
        <v>45572</v>
      </c>
      <c r="H456" s="92">
        <v>120555</v>
      </c>
      <c r="I456" s="92">
        <v>120555</v>
      </c>
      <c r="J456" s="92">
        <v>0</v>
      </c>
    </row>
    <row r="457" spans="1:10" x14ac:dyDescent="0.3">
      <c r="A457" s="87"/>
      <c r="B457" s="87"/>
      <c r="C457" s="87"/>
      <c r="D457" s="87"/>
      <c r="E457" s="87"/>
      <c r="F457" s="87"/>
      <c r="G457" s="140">
        <v>45615</v>
      </c>
      <c r="H457" s="92">
        <v>197125</v>
      </c>
      <c r="I457" s="92">
        <v>197125</v>
      </c>
      <c r="J457" s="92">
        <v>0</v>
      </c>
    </row>
    <row r="458" spans="1:10" x14ac:dyDescent="0.3">
      <c r="A458" s="87"/>
      <c r="B458" s="87"/>
      <c r="C458" s="87"/>
      <c r="D458" s="87"/>
      <c r="E458" s="87"/>
      <c r="F458" s="87"/>
      <c r="G458" s="140">
        <v>45631</v>
      </c>
      <c r="H458" s="92">
        <v>103360</v>
      </c>
      <c r="I458" s="92">
        <v>103360</v>
      </c>
      <c r="J458" s="92">
        <v>0</v>
      </c>
    </row>
    <row r="459" spans="1:10" x14ac:dyDescent="0.3">
      <c r="A459" s="87"/>
      <c r="B459" s="87"/>
      <c r="C459" s="87"/>
      <c r="D459" s="87"/>
      <c r="E459" s="87"/>
      <c r="F459" s="87"/>
      <c r="G459" s="140">
        <v>45685</v>
      </c>
      <c r="H459" s="92">
        <v>224010</v>
      </c>
      <c r="I459" s="92">
        <v>224010</v>
      </c>
      <c r="J459" s="92">
        <v>0</v>
      </c>
    </row>
    <row r="460" spans="1:10" x14ac:dyDescent="0.3">
      <c r="A460" s="87"/>
      <c r="B460" s="87"/>
      <c r="C460" s="87"/>
      <c r="D460" s="87"/>
      <c r="E460" s="87"/>
      <c r="F460" s="87"/>
      <c r="G460" s="140">
        <v>45775</v>
      </c>
      <c r="H460" s="92">
        <v>370018.58</v>
      </c>
      <c r="I460" s="92">
        <v>370018.58</v>
      </c>
      <c r="J460" s="92">
        <v>0</v>
      </c>
    </row>
    <row r="461" spans="1:10" x14ac:dyDescent="0.3">
      <c r="A461" s="87"/>
      <c r="B461" s="87"/>
      <c r="C461" s="87"/>
      <c r="D461" s="87"/>
      <c r="E461" s="87"/>
      <c r="F461" s="87"/>
      <c r="G461" s="140">
        <v>45855</v>
      </c>
      <c r="H461" s="92">
        <v>115404.66</v>
      </c>
      <c r="I461" s="92">
        <v>115404.66</v>
      </c>
      <c r="J461" s="92">
        <v>0</v>
      </c>
    </row>
    <row r="462" spans="1:10" x14ac:dyDescent="0.3">
      <c r="A462" s="87"/>
      <c r="B462" s="87"/>
      <c r="C462" s="87"/>
      <c r="D462" s="87"/>
      <c r="E462" s="87"/>
      <c r="F462" s="87"/>
      <c r="G462" s="140">
        <v>46905</v>
      </c>
      <c r="H462" s="92">
        <v>141906.75999999978</v>
      </c>
      <c r="I462" s="92">
        <v>0</v>
      </c>
      <c r="J462" s="92">
        <v>141906.75999999978</v>
      </c>
    </row>
    <row r="463" spans="1:10" x14ac:dyDescent="0.3">
      <c r="A463" s="87"/>
      <c r="B463" s="87" t="s">
        <v>135</v>
      </c>
      <c r="C463" s="87" t="s">
        <v>2722</v>
      </c>
      <c r="D463" s="87" t="s">
        <v>6350</v>
      </c>
      <c r="E463" s="87" t="s">
        <v>310</v>
      </c>
      <c r="F463" s="140">
        <v>45603</v>
      </c>
      <c r="G463" s="140">
        <v>45685</v>
      </c>
      <c r="H463" s="92">
        <v>263881.5</v>
      </c>
      <c r="I463" s="92">
        <v>263881.5</v>
      </c>
      <c r="J463" s="92">
        <v>0</v>
      </c>
    </row>
    <row r="464" spans="1:10" x14ac:dyDescent="0.3">
      <c r="A464" s="87"/>
      <c r="B464" s="87"/>
      <c r="C464" s="87"/>
      <c r="D464" s="87"/>
      <c r="E464" s="87"/>
      <c r="F464" s="87"/>
      <c r="G464" s="140">
        <v>45719</v>
      </c>
      <c r="H464" s="92">
        <v>329426.75</v>
      </c>
      <c r="I464" s="92">
        <v>329426.75</v>
      </c>
      <c r="J464" s="92">
        <v>0</v>
      </c>
    </row>
    <row r="465" spans="1:10" x14ac:dyDescent="0.3">
      <c r="A465" s="87"/>
      <c r="B465" s="87"/>
      <c r="C465" s="87"/>
      <c r="D465" s="87"/>
      <c r="E465" s="87"/>
      <c r="F465" s="87"/>
      <c r="G465" s="140">
        <v>45741</v>
      </c>
      <c r="H465" s="92">
        <v>163333.5</v>
      </c>
      <c r="I465" s="92">
        <v>163333.5</v>
      </c>
      <c r="J465" s="92">
        <v>0</v>
      </c>
    </row>
    <row r="466" spans="1:10" x14ac:dyDescent="0.3">
      <c r="A466" s="87"/>
      <c r="B466" s="87"/>
      <c r="C466" s="87"/>
      <c r="D466" s="87"/>
      <c r="E466" s="87"/>
      <c r="F466" s="87"/>
      <c r="G466" s="140">
        <v>45775</v>
      </c>
      <c r="H466" s="92">
        <v>226860</v>
      </c>
      <c r="I466" s="92">
        <v>226860</v>
      </c>
      <c r="J466" s="92">
        <v>0</v>
      </c>
    </row>
    <row r="467" spans="1:10" x14ac:dyDescent="0.3">
      <c r="A467" s="87"/>
      <c r="B467" s="87"/>
      <c r="C467" s="87"/>
      <c r="D467" s="87"/>
      <c r="E467" s="87"/>
      <c r="F467" s="87"/>
      <c r="G467" s="140">
        <v>45884</v>
      </c>
      <c r="H467" s="92">
        <v>213607.5</v>
      </c>
      <c r="I467" s="92">
        <v>213607.5</v>
      </c>
      <c r="J467" s="92">
        <v>0</v>
      </c>
    </row>
    <row r="468" spans="1:10" x14ac:dyDescent="0.3">
      <c r="A468" s="87"/>
      <c r="B468" s="87"/>
      <c r="C468" s="87"/>
      <c r="D468" s="87"/>
      <c r="E468" s="87"/>
      <c r="F468" s="87"/>
      <c r="G468" s="140">
        <v>45930</v>
      </c>
      <c r="H468" s="92">
        <v>388317.25</v>
      </c>
      <c r="I468" s="92">
        <v>388317.25</v>
      </c>
      <c r="J468" s="92">
        <v>0</v>
      </c>
    </row>
    <row r="469" spans="1:10" x14ac:dyDescent="0.3">
      <c r="A469" s="87"/>
      <c r="B469" s="87"/>
      <c r="C469" s="87"/>
      <c r="D469" s="87"/>
      <c r="E469" s="87"/>
      <c r="F469" s="87"/>
      <c r="G469" s="140">
        <v>46115</v>
      </c>
      <c r="H469" s="92">
        <v>429178.48</v>
      </c>
      <c r="I469" s="92">
        <v>429178.48</v>
      </c>
      <c r="J469" s="92">
        <v>0</v>
      </c>
    </row>
    <row r="470" spans="1:10" x14ac:dyDescent="0.3">
      <c r="A470" s="87"/>
      <c r="B470" s="87"/>
      <c r="C470" s="87"/>
      <c r="D470" s="87"/>
      <c r="E470" s="87"/>
      <c r="F470" s="87"/>
      <c r="G470" s="140">
        <v>47270</v>
      </c>
      <c r="H470" s="92">
        <v>262895.02</v>
      </c>
      <c r="I470" s="92">
        <v>0</v>
      </c>
      <c r="J470" s="92">
        <v>262895.02</v>
      </c>
    </row>
    <row r="471" spans="1:10" x14ac:dyDescent="0.3">
      <c r="A471" s="87"/>
      <c r="B471" s="87" t="s">
        <v>268</v>
      </c>
      <c r="C471" s="87" t="s">
        <v>2722</v>
      </c>
      <c r="D471" s="87" t="s">
        <v>1272</v>
      </c>
      <c r="E471" s="87" t="s">
        <v>310</v>
      </c>
      <c r="F471" s="140">
        <v>44120</v>
      </c>
      <c r="G471" s="140">
        <v>44165</v>
      </c>
      <c r="H471" s="92">
        <v>194607.5</v>
      </c>
      <c r="I471" s="92">
        <v>194607.5</v>
      </c>
      <c r="J471" s="92">
        <v>0</v>
      </c>
    </row>
    <row r="472" spans="1:10" x14ac:dyDescent="0.3">
      <c r="A472" s="87"/>
      <c r="B472" s="87"/>
      <c r="C472" s="87"/>
      <c r="D472" s="87"/>
      <c r="E472" s="87"/>
      <c r="F472" s="87"/>
      <c r="G472" s="140">
        <v>44203</v>
      </c>
      <c r="H472" s="92">
        <v>171275.5</v>
      </c>
      <c r="I472" s="92">
        <v>171275.5</v>
      </c>
      <c r="J472" s="92">
        <v>0</v>
      </c>
    </row>
    <row r="473" spans="1:10" x14ac:dyDescent="0.3">
      <c r="A473" s="87"/>
      <c r="B473" s="87"/>
      <c r="C473" s="87"/>
      <c r="D473" s="87"/>
      <c r="E473" s="87"/>
      <c r="F473" s="87"/>
      <c r="G473" s="140">
        <v>44238</v>
      </c>
      <c r="H473" s="92">
        <v>547257</v>
      </c>
      <c r="I473" s="92">
        <v>547257</v>
      </c>
      <c r="J473" s="92">
        <v>0</v>
      </c>
    </row>
    <row r="474" spans="1:10" x14ac:dyDescent="0.3">
      <c r="A474" s="87"/>
      <c r="B474" s="87"/>
      <c r="C474" s="87"/>
      <c r="D474" s="87"/>
      <c r="E474" s="87"/>
      <c r="F474" s="87"/>
      <c r="G474" s="140">
        <v>44271</v>
      </c>
      <c r="H474" s="92">
        <v>299915</v>
      </c>
      <c r="I474" s="92">
        <v>299915</v>
      </c>
      <c r="J474" s="92">
        <v>0</v>
      </c>
    </row>
    <row r="475" spans="1:10" x14ac:dyDescent="0.3">
      <c r="A475" s="87"/>
      <c r="B475" s="87"/>
      <c r="C475" s="87"/>
      <c r="D475" s="87"/>
      <c r="E475" s="87"/>
      <c r="F475" s="87"/>
      <c r="G475" s="140">
        <v>44292</v>
      </c>
      <c r="H475" s="92">
        <v>476649.8</v>
      </c>
      <c r="I475" s="92">
        <v>476649.8</v>
      </c>
      <c r="J475" s="92">
        <v>0</v>
      </c>
    </row>
    <row r="476" spans="1:10" x14ac:dyDescent="0.3">
      <c r="A476" s="87"/>
      <c r="B476" s="87"/>
      <c r="C476" s="87"/>
      <c r="D476" s="87"/>
      <c r="E476" s="87"/>
      <c r="F476" s="87"/>
      <c r="G476" s="140">
        <v>44333</v>
      </c>
      <c r="H476" s="92">
        <v>481460</v>
      </c>
      <c r="I476" s="92">
        <v>481460</v>
      </c>
      <c r="J476" s="92">
        <v>0</v>
      </c>
    </row>
    <row r="477" spans="1:10" x14ac:dyDescent="0.3">
      <c r="A477" s="87"/>
      <c r="B477" s="87"/>
      <c r="C477" s="87"/>
      <c r="D477" s="87"/>
      <c r="E477" s="87"/>
      <c r="F477" s="87"/>
      <c r="G477" s="140">
        <v>44364</v>
      </c>
      <c r="H477" s="92">
        <v>492670</v>
      </c>
      <c r="I477" s="92">
        <v>492670</v>
      </c>
      <c r="J477" s="92">
        <v>0</v>
      </c>
    </row>
    <row r="478" spans="1:10" x14ac:dyDescent="0.3">
      <c r="A478" s="87"/>
      <c r="B478" s="87"/>
      <c r="C478" s="87"/>
      <c r="D478" s="87"/>
      <c r="E478" s="87"/>
      <c r="F478" s="87"/>
      <c r="G478" s="140">
        <v>44385</v>
      </c>
      <c r="H478" s="92">
        <v>134615</v>
      </c>
      <c r="I478" s="92">
        <v>134615</v>
      </c>
      <c r="J478" s="92">
        <v>0</v>
      </c>
    </row>
    <row r="479" spans="1:10" x14ac:dyDescent="0.3">
      <c r="A479" s="87"/>
      <c r="B479" s="87"/>
      <c r="C479" s="87"/>
      <c r="D479" s="87"/>
      <c r="E479" s="87"/>
      <c r="F479" s="87"/>
      <c r="G479" s="140">
        <v>44448</v>
      </c>
      <c r="H479" s="92">
        <v>143700.20000000001</v>
      </c>
      <c r="I479" s="92">
        <v>143700.20000000001</v>
      </c>
      <c r="J479" s="92">
        <v>0</v>
      </c>
    </row>
    <row r="480" spans="1:10" x14ac:dyDescent="0.3">
      <c r="A480" s="87"/>
      <c r="B480" s="87"/>
      <c r="C480" s="87"/>
      <c r="D480" s="87"/>
      <c r="E480" s="87"/>
      <c r="F480" s="87"/>
      <c r="G480" s="140">
        <v>44566</v>
      </c>
      <c r="H480" s="92">
        <v>130557.95</v>
      </c>
      <c r="I480" s="92">
        <v>130557.95</v>
      </c>
      <c r="J480" s="92">
        <v>0</v>
      </c>
    </row>
    <row r="481" spans="1:10" x14ac:dyDescent="0.3">
      <c r="A481" s="87"/>
      <c r="B481" s="87"/>
      <c r="C481" s="87"/>
      <c r="D481" s="87"/>
      <c r="E481" s="87"/>
      <c r="F481" s="87"/>
      <c r="G481" s="140">
        <v>44778</v>
      </c>
      <c r="H481" s="92">
        <v>24292.05</v>
      </c>
      <c r="I481" s="92">
        <v>24292.05</v>
      </c>
      <c r="J481" s="92">
        <v>0</v>
      </c>
    </row>
    <row r="482" spans="1:10" x14ac:dyDescent="0.3">
      <c r="A482" s="87"/>
      <c r="B482" s="87"/>
      <c r="C482" s="87"/>
      <c r="D482" s="87" t="s">
        <v>5551</v>
      </c>
      <c r="E482" s="87" t="s">
        <v>310</v>
      </c>
      <c r="F482" s="140">
        <v>44546</v>
      </c>
      <c r="G482" s="140">
        <v>44778</v>
      </c>
      <c r="H482" s="92">
        <v>137429.42000000001</v>
      </c>
      <c r="I482" s="92">
        <v>137429.42000000001</v>
      </c>
      <c r="J482" s="92">
        <v>0</v>
      </c>
    </row>
    <row r="483" spans="1:10" x14ac:dyDescent="0.3">
      <c r="A483" s="87"/>
      <c r="B483" s="87" t="s">
        <v>235</v>
      </c>
      <c r="C483" s="87" t="s">
        <v>2722</v>
      </c>
      <c r="D483" s="87" t="s">
        <v>3062</v>
      </c>
      <c r="E483" s="87" t="s">
        <v>310</v>
      </c>
      <c r="F483" s="140">
        <v>44827</v>
      </c>
      <c r="G483" s="140">
        <v>44907</v>
      </c>
      <c r="H483" s="92">
        <v>120966.35</v>
      </c>
      <c r="I483" s="92">
        <v>120966.35</v>
      </c>
      <c r="J483" s="92">
        <v>0</v>
      </c>
    </row>
    <row r="484" spans="1:10" x14ac:dyDescent="0.3">
      <c r="A484" s="87"/>
      <c r="B484" s="87"/>
      <c r="C484" s="87"/>
      <c r="D484" s="87"/>
      <c r="E484" s="87"/>
      <c r="F484" s="87"/>
      <c r="G484" s="140">
        <v>44949</v>
      </c>
      <c r="H484" s="92">
        <v>32917.5</v>
      </c>
      <c r="I484" s="92">
        <v>32917.5</v>
      </c>
      <c r="J484" s="92">
        <v>0</v>
      </c>
    </row>
    <row r="485" spans="1:10" x14ac:dyDescent="0.3">
      <c r="A485" s="87"/>
      <c r="B485" s="87"/>
      <c r="C485" s="87"/>
      <c r="D485" s="87"/>
      <c r="E485" s="87"/>
      <c r="F485" s="87"/>
      <c r="G485" s="140">
        <v>44992</v>
      </c>
      <c r="H485" s="92">
        <v>62937.5</v>
      </c>
      <c r="I485" s="92">
        <v>62937.5</v>
      </c>
      <c r="J485" s="92">
        <v>0</v>
      </c>
    </row>
    <row r="486" spans="1:10" x14ac:dyDescent="0.3">
      <c r="A486" s="87"/>
      <c r="B486" s="87"/>
      <c r="C486" s="87"/>
      <c r="D486" s="87"/>
      <c r="E486" s="87"/>
      <c r="F486" s="87"/>
      <c r="G486" s="140">
        <v>45026</v>
      </c>
      <c r="H486" s="92">
        <v>152276.97</v>
      </c>
      <c r="I486" s="92">
        <v>152276.97</v>
      </c>
      <c r="J486" s="92">
        <v>0</v>
      </c>
    </row>
    <row r="487" spans="1:10" x14ac:dyDescent="0.3">
      <c r="A487" s="87"/>
      <c r="B487" s="87"/>
      <c r="C487" s="87"/>
      <c r="D487" s="87"/>
      <c r="E487" s="87"/>
      <c r="F487" s="87"/>
      <c r="G487" s="140">
        <v>45037</v>
      </c>
      <c r="H487" s="92">
        <v>67640.009999999995</v>
      </c>
      <c r="I487" s="92">
        <v>67640.009999999995</v>
      </c>
      <c r="J487" s="92">
        <v>0</v>
      </c>
    </row>
    <row r="488" spans="1:10" x14ac:dyDescent="0.3">
      <c r="A488" s="87"/>
      <c r="B488" s="87"/>
      <c r="C488" s="87"/>
      <c r="D488" s="87"/>
      <c r="E488" s="87"/>
      <c r="F488" s="87"/>
      <c r="G488" s="140">
        <v>45047</v>
      </c>
      <c r="H488" s="92">
        <v>-152276.97</v>
      </c>
      <c r="I488" s="92">
        <v>-152276.97</v>
      </c>
      <c r="J488" s="92">
        <v>0</v>
      </c>
    </row>
    <row r="489" spans="1:10" x14ac:dyDescent="0.3">
      <c r="A489" s="87"/>
      <c r="B489" s="87"/>
      <c r="C489" s="87"/>
      <c r="D489" s="87"/>
      <c r="E489" s="87"/>
      <c r="F489" s="87"/>
      <c r="G489" s="140">
        <v>45050</v>
      </c>
      <c r="H489" s="92">
        <v>152276.97</v>
      </c>
      <c r="I489" s="92">
        <v>152276.97</v>
      </c>
      <c r="J489" s="92">
        <v>0</v>
      </c>
    </row>
    <row r="490" spans="1:10" x14ac:dyDescent="0.3">
      <c r="A490" s="87"/>
      <c r="B490" s="87"/>
      <c r="C490" s="87"/>
      <c r="D490" s="87"/>
      <c r="E490" s="87"/>
      <c r="F490" s="87"/>
      <c r="G490" s="140">
        <v>45064</v>
      </c>
      <c r="H490" s="92">
        <v>218222.61</v>
      </c>
      <c r="I490" s="92">
        <v>218222.61</v>
      </c>
      <c r="J490" s="92">
        <v>0</v>
      </c>
    </row>
    <row r="491" spans="1:10" x14ac:dyDescent="0.3">
      <c r="A491" s="87"/>
      <c r="B491" s="87"/>
      <c r="C491" s="87"/>
      <c r="D491" s="87"/>
      <c r="E491" s="87"/>
      <c r="F491" s="87"/>
      <c r="G491" s="140">
        <v>45104</v>
      </c>
      <c r="H491" s="92">
        <v>142063.96</v>
      </c>
      <c r="I491" s="92">
        <v>142063.96</v>
      </c>
      <c r="J491" s="92">
        <v>0</v>
      </c>
    </row>
    <row r="492" spans="1:10" x14ac:dyDescent="0.3">
      <c r="A492" s="87"/>
      <c r="B492" s="87"/>
      <c r="C492" s="87"/>
      <c r="D492" s="87"/>
      <c r="E492" s="87"/>
      <c r="F492" s="87"/>
      <c r="G492" s="140">
        <v>45142</v>
      </c>
      <c r="H492" s="92">
        <v>397329.43</v>
      </c>
      <c r="I492" s="92">
        <v>397329.43</v>
      </c>
      <c r="J492" s="92">
        <v>0</v>
      </c>
    </row>
    <row r="493" spans="1:10" x14ac:dyDescent="0.3">
      <c r="A493" s="87"/>
      <c r="B493" s="87"/>
      <c r="C493" s="87"/>
      <c r="D493" s="87"/>
      <c r="E493" s="87"/>
      <c r="F493" s="87"/>
      <c r="G493" s="140">
        <v>45160</v>
      </c>
      <c r="H493" s="92">
        <v>407181.88</v>
      </c>
      <c r="I493" s="92">
        <v>407181.88</v>
      </c>
      <c r="J493" s="92">
        <v>0</v>
      </c>
    </row>
    <row r="494" spans="1:10" x14ac:dyDescent="0.3">
      <c r="A494" s="87"/>
      <c r="B494" s="87"/>
      <c r="C494" s="87"/>
      <c r="D494" s="87"/>
      <c r="E494" s="87"/>
      <c r="F494" s="87"/>
      <c r="G494" s="140">
        <v>45236</v>
      </c>
      <c r="H494" s="92">
        <v>23476.880000000001</v>
      </c>
      <c r="I494" s="92">
        <v>23476.880000000001</v>
      </c>
      <c r="J494" s="92">
        <v>0</v>
      </c>
    </row>
    <row r="495" spans="1:10" x14ac:dyDescent="0.3">
      <c r="A495" s="87"/>
      <c r="B495" s="87"/>
      <c r="C495" s="87"/>
      <c r="D495" s="87"/>
      <c r="E495" s="87"/>
      <c r="F495" s="87"/>
      <c r="G495" s="140">
        <v>45310</v>
      </c>
      <c r="H495" s="92">
        <v>276738.46999999997</v>
      </c>
      <c r="I495" s="92">
        <v>276738.46999999997</v>
      </c>
      <c r="J495" s="92">
        <v>0</v>
      </c>
    </row>
    <row r="496" spans="1:10" x14ac:dyDescent="0.3">
      <c r="A496" s="87"/>
      <c r="B496" s="87"/>
      <c r="C496" s="87"/>
      <c r="D496" s="87"/>
      <c r="E496" s="87"/>
      <c r="F496" s="87"/>
      <c r="G496" s="140">
        <v>45667</v>
      </c>
      <c r="H496" s="92">
        <v>123404.47</v>
      </c>
      <c r="I496" s="92">
        <v>123404.47</v>
      </c>
      <c r="J496" s="92">
        <v>0</v>
      </c>
    </row>
    <row r="497" spans="1:10" x14ac:dyDescent="0.3">
      <c r="A497" s="87"/>
      <c r="B497" s="87"/>
      <c r="C497" s="87"/>
      <c r="D497" s="87"/>
      <c r="E497" s="87"/>
      <c r="F497" s="87"/>
      <c r="G497" s="140">
        <v>46730</v>
      </c>
      <c r="H497" s="92">
        <v>89843.970000000205</v>
      </c>
      <c r="I497" s="92">
        <v>0</v>
      </c>
      <c r="J497" s="92">
        <v>89843.970000000205</v>
      </c>
    </row>
    <row r="498" spans="1:10" x14ac:dyDescent="0.3">
      <c r="A498" s="87"/>
      <c r="B498" s="87"/>
      <c r="C498" s="87" t="s">
        <v>236</v>
      </c>
      <c r="D498" s="87" t="s">
        <v>2526</v>
      </c>
      <c r="E498" s="87" t="s">
        <v>310</v>
      </c>
      <c r="F498" s="140">
        <v>44538</v>
      </c>
      <c r="G498" s="140">
        <v>44631</v>
      </c>
      <c r="H498" s="92">
        <v>117420</v>
      </c>
      <c r="I498" s="92">
        <v>117420</v>
      </c>
      <c r="J498" s="92">
        <v>0</v>
      </c>
    </row>
    <row r="499" spans="1:10" x14ac:dyDescent="0.3">
      <c r="A499" s="87"/>
      <c r="B499" s="87"/>
      <c r="C499" s="87"/>
      <c r="D499" s="87"/>
      <c r="E499" s="87"/>
      <c r="F499" s="87"/>
      <c r="G499" s="140">
        <v>44685</v>
      </c>
      <c r="H499" s="92">
        <v>73435</v>
      </c>
      <c r="I499" s="92">
        <v>73435</v>
      </c>
      <c r="J499" s="92">
        <v>0</v>
      </c>
    </row>
    <row r="500" spans="1:10" x14ac:dyDescent="0.3">
      <c r="A500" s="87"/>
      <c r="B500" s="87"/>
      <c r="C500" s="87"/>
      <c r="D500" s="87"/>
      <c r="E500" s="87"/>
      <c r="F500" s="87"/>
      <c r="G500" s="140">
        <v>44687</v>
      </c>
      <c r="H500" s="92">
        <v>86260</v>
      </c>
      <c r="I500" s="92">
        <v>86260</v>
      </c>
      <c r="J500" s="92">
        <v>0</v>
      </c>
    </row>
    <row r="501" spans="1:10" x14ac:dyDescent="0.3">
      <c r="A501" s="87"/>
      <c r="B501" s="87"/>
      <c r="C501" s="87"/>
      <c r="D501" s="87"/>
      <c r="E501" s="87"/>
      <c r="F501" s="87"/>
      <c r="G501" s="140">
        <v>44792</v>
      </c>
      <c r="H501" s="92">
        <v>87591.8</v>
      </c>
      <c r="I501" s="92">
        <v>87591.8</v>
      </c>
      <c r="J501" s="92">
        <v>0</v>
      </c>
    </row>
    <row r="502" spans="1:10" x14ac:dyDescent="0.3">
      <c r="A502" s="87"/>
      <c r="B502" s="87"/>
      <c r="C502" s="87"/>
      <c r="D502" s="87"/>
      <c r="E502" s="87"/>
      <c r="F502" s="87"/>
      <c r="G502" s="140">
        <v>44902</v>
      </c>
      <c r="H502" s="92">
        <v>11453.39</v>
      </c>
      <c r="I502" s="92">
        <v>11453.39</v>
      </c>
      <c r="J502" s="92">
        <v>0</v>
      </c>
    </row>
    <row r="503" spans="1:10" x14ac:dyDescent="0.3">
      <c r="A503" s="87"/>
      <c r="B503" s="87"/>
      <c r="C503" s="87"/>
      <c r="D503" s="87"/>
      <c r="E503" s="87"/>
      <c r="F503" s="87"/>
      <c r="G503" s="140">
        <v>44907</v>
      </c>
      <c r="H503" s="92">
        <v>19797.900000000001</v>
      </c>
      <c r="I503" s="92">
        <v>19797.900000000001</v>
      </c>
      <c r="J503" s="92">
        <v>0</v>
      </c>
    </row>
    <row r="504" spans="1:10" x14ac:dyDescent="0.3">
      <c r="A504" s="87"/>
      <c r="B504" s="87"/>
      <c r="C504" s="87"/>
      <c r="D504" s="87"/>
      <c r="E504" s="87"/>
      <c r="F504" s="87"/>
      <c r="G504" s="140">
        <v>44908</v>
      </c>
      <c r="H504" s="92">
        <v>2541.91</v>
      </c>
      <c r="I504" s="92">
        <v>0</v>
      </c>
      <c r="J504" s="92">
        <v>2541.91</v>
      </c>
    </row>
    <row r="505" spans="1:10" x14ac:dyDescent="0.3">
      <c r="A505" s="87"/>
      <c r="B505" s="87"/>
      <c r="C505" s="87"/>
      <c r="D505" s="87"/>
      <c r="E505" s="87"/>
      <c r="F505" s="87"/>
      <c r="G505" s="140">
        <v>44909</v>
      </c>
      <c r="H505" s="92">
        <v>-2541.91</v>
      </c>
      <c r="I505" s="92">
        <v>0</v>
      </c>
      <c r="J505" s="92">
        <v>-2541.91</v>
      </c>
    </row>
    <row r="506" spans="1:10" x14ac:dyDescent="0.3">
      <c r="A506" s="87"/>
      <c r="B506" s="87" t="s">
        <v>500</v>
      </c>
      <c r="C506" s="87" t="s">
        <v>2722</v>
      </c>
      <c r="D506" s="87" t="s">
        <v>8268</v>
      </c>
      <c r="E506" s="87" t="s">
        <v>310</v>
      </c>
      <c r="F506" s="140">
        <v>46171</v>
      </c>
      <c r="G506" s="140">
        <v>46188</v>
      </c>
      <c r="H506" s="92">
        <v>595175</v>
      </c>
      <c r="I506" s="92">
        <v>595175</v>
      </c>
      <c r="J506" s="92">
        <v>0</v>
      </c>
    </row>
    <row r="507" spans="1:10" x14ac:dyDescent="0.3">
      <c r="A507" s="87"/>
      <c r="B507" s="87"/>
      <c r="C507" s="87"/>
      <c r="D507" s="87"/>
      <c r="E507" s="87"/>
      <c r="F507" s="87"/>
      <c r="G507" s="140">
        <v>46202</v>
      </c>
      <c r="H507" s="92">
        <v>545300</v>
      </c>
      <c r="I507" s="92">
        <v>545300</v>
      </c>
      <c r="J507" s="92">
        <v>0</v>
      </c>
    </row>
    <row r="508" spans="1:10" x14ac:dyDescent="0.3">
      <c r="A508" s="87"/>
      <c r="B508" s="87"/>
      <c r="C508" s="87"/>
      <c r="D508" s="87"/>
      <c r="E508" s="87"/>
      <c r="F508" s="87"/>
      <c r="G508" s="140">
        <v>46219</v>
      </c>
      <c r="H508" s="92">
        <v>834391.1</v>
      </c>
      <c r="I508" s="92">
        <v>834391.1</v>
      </c>
      <c r="J508" s="92">
        <v>0</v>
      </c>
    </row>
    <row r="509" spans="1:10" x14ac:dyDescent="0.3">
      <c r="A509" s="87"/>
      <c r="B509" s="87"/>
      <c r="C509" s="87"/>
      <c r="D509" s="87"/>
      <c r="E509" s="87"/>
      <c r="F509" s="87"/>
      <c r="G509" s="140">
        <v>47270</v>
      </c>
      <c r="H509" s="92">
        <v>1007133.8999999999</v>
      </c>
      <c r="I509" s="92">
        <v>0</v>
      </c>
      <c r="J509" s="92">
        <v>1007133.8999999999</v>
      </c>
    </row>
    <row r="510" spans="1:10" x14ac:dyDescent="0.3">
      <c r="A510" s="87"/>
      <c r="B510" s="87" t="s">
        <v>507</v>
      </c>
      <c r="C510" s="87" t="s">
        <v>2722</v>
      </c>
      <c r="D510" s="87" t="s">
        <v>7370</v>
      </c>
      <c r="E510" s="87" t="s">
        <v>310</v>
      </c>
      <c r="F510" s="140">
        <v>45840</v>
      </c>
      <c r="G510" s="140">
        <v>45875</v>
      </c>
      <c r="H510" s="92">
        <v>735072</v>
      </c>
      <c r="I510" s="92">
        <v>735072</v>
      </c>
      <c r="J510" s="92">
        <v>0</v>
      </c>
    </row>
    <row r="511" spans="1:10" x14ac:dyDescent="0.3">
      <c r="A511" s="87"/>
      <c r="B511" s="87"/>
      <c r="C511" s="87"/>
      <c r="D511" s="87"/>
      <c r="E511" s="87"/>
      <c r="F511" s="87"/>
      <c r="G511" s="140">
        <v>45908</v>
      </c>
      <c r="H511" s="92">
        <v>613491</v>
      </c>
      <c r="I511" s="92">
        <v>613491</v>
      </c>
      <c r="J511" s="92">
        <v>0</v>
      </c>
    </row>
    <row r="512" spans="1:10" x14ac:dyDescent="0.3">
      <c r="A512" s="87"/>
      <c r="B512" s="87"/>
      <c r="C512" s="87"/>
      <c r="D512" s="87"/>
      <c r="E512" s="87"/>
      <c r="F512" s="87"/>
      <c r="G512" s="140">
        <v>45933</v>
      </c>
      <c r="H512" s="92">
        <v>294637.75</v>
      </c>
      <c r="I512" s="92">
        <v>294637.75</v>
      </c>
      <c r="J512" s="92">
        <v>0</v>
      </c>
    </row>
    <row r="513" spans="1:10" x14ac:dyDescent="0.3">
      <c r="A513" s="87"/>
      <c r="B513" s="87"/>
      <c r="C513" s="87"/>
      <c r="D513" s="87"/>
      <c r="E513" s="87"/>
      <c r="F513" s="87"/>
      <c r="G513" s="140">
        <v>45959</v>
      </c>
      <c r="H513" s="92">
        <v>418087.1</v>
      </c>
      <c r="I513" s="92">
        <v>418087.1</v>
      </c>
      <c r="J513" s="92">
        <v>0</v>
      </c>
    </row>
    <row r="514" spans="1:10" x14ac:dyDescent="0.3">
      <c r="A514" s="87"/>
      <c r="B514" s="87"/>
      <c r="C514" s="87"/>
      <c r="D514" s="87"/>
      <c r="E514" s="87"/>
      <c r="F514" s="87"/>
      <c r="G514" s="140">
        <v>46013</v>
      </c>
      <c r="H514" s="92">
        <v>68575.75</v>
      </c>
      <c r="I514" s="92">
        <v>68575.75</v>
      </c>
      <c r="J514" s="92">
        <v>0</v>
      </c>
    </row>
    <row r="515" spans="1:10" x14ac:dyDescent="0.3">
      <c r="A515" s="87"/>
      <c r="B515" s="87"/>
      <c r="C515" s="87"/>
      <c r="D515" s="87"/>
      <c r="E515" s="87"/>
      <c r="F515" s="87"/>
      <c r="G515" s="140">
        <v>46098</v>
      </c>
      <c r="H515" s="92">
        <v>56237.74</v>
      </c>
      <c r="I515" s="92">
        <v>56237.74</v>
      </c>
      <c r="J515" s="92">
        <v>0</v>
      </c>
    </row>
    <row r="516" spans="1:10" x14ac:dyDescent="0.3">
      <c r="A516" s="87"/>
      <c r="B516" s="87"/>
      <c r="C516" s="87"/>
      <c r="D516" s="87"/>
      <c r="E516" s="87"/>
      <c r="F516" s="87"/>
      <c r="G516" s="140">
        <v>47310</v>
      </c>
      <c r="H516" s="92">
        <v>293898.65999999968</v>
      </c>
      <c r="I516" s="92">
        <v>0</v>
      </c>
      <c r="J516" s="92">
        <v>293898.65999999968</v>
      </c>
    </row>
    <row r="517" spans="1:10" x14ac:dyDescent="0.3">
      <c r="A517" s="87"/>
      <c r="B517" s="87" t="s">
        <v>446</v>
      </c>
      <c r="C517" s="87" t="s">
        <v>2722</v>
      </c>
      <c r="D517" s="87" t="s">
        <v>7374</v>
      </c>
      <c r="E517" s="87" t="s">
        <v>310</v>
      </c>
      <c r="F517" s="140">
        <v>45849</v>
      </c>
      <c r="G517" s="140">
        <v>45959</v>
      </c>
      <c r="H517" s="92">
        <v>687572</v>
      </c>
      <c r="I517" s="92">
        <v>687572</v>
      </c>
      <c r="J517" s="92">
        <v>0</v>
      </c>
    </row>
    <row r="518" spans="1:10" x14ac:dyDescent="0.3">
      <c r="A518" s="87"/>
      <c r="B518" s="87"/>
      <c r="C518" s="87"/>
      <c r="D518" s="87"/>
      <c r="E518" s="87"/>
      <c r="F518" s="87"/>
      <c r="G518" s="140">
        <v>45985</v>
      </c>
      <c r="H518" s="92">
        <v>543960.5</v>
      </c>
      <c r="I518" s="92">
        <v>543960.5</v>
      </c>
      <c r="J518" s="92">
        <v>0</v>
      </c>
    </row>
    <row r="519" spans="1:10" x14ac:dyDescent="0.3">
      <c r="A519" s="87"/>
      <c r="B519" s="87"/>
      <c r="C519" s="87"/>
      <c r="D519" s="87"/>
      <c r="E519" s="87"/>
      <c r="F519" s="87"/>
      <c r="G519" s="140">
        <v>46049</v>
      </c>
      <c r="H519" s="92">
        <v>528257</v>
      </c>
      <c r="I519" s="92">
        <v>528257</v>
      </c>
      <c r="J519" s="92">
        <v>0</v>
      </c>
    </row>
    <row r="520" spans="1:10" x14ac:dyDescent="0.3">
      <c r="A520" s="87"/>
      <c r="B520" s="87"/>
      <c r="C520" s="87"/>
      <c r="D520" s="87"/>
      <c r="E520" s="87"/>
      <c r="F520" s="87"/>
      <c r="G520" s="140">
        <v>46112</v>
      </c>
      <c r="H520" s="92">
        <v>933119.2</v>
      </c>
      <c r="I520" s="92">
        <v>933119.2</v>
      </c>
      <c r="J520" s="92">
        <v>0</v>
      </c>
    </row>
    <row r="521" spans="1:10" x14ac:dyDescent="0.3">
      <c r="A521" s="87"/>
      <c r="B521" s="87"/>
      <c r="C521" s="87"/>
      <c r="D521" s="87"/>
      <c r="E521" s="87"/>
      <c r="F521" s="87"/>
      <c r="G521" s="140">
        <v>46128</v>
      </c>
      <c r="H521" s="92">
        <v>27668.05</v>
      </c>
      <c r="I521" s="92">
        <v>27668.05</v>
      </c>
      <c r="J521" s="92">
        <v>0</v>
      </c>
    </row>
    <row r="522" spans="1:10" x14ac:dyDescent="0.3">
      <c r="A522" s="87"/>
      <c r="B522" s="87"/>
      <c r="C522" s="87"/>
      <c r="D522" s="87"/>
      <c r="E522" s="87"/>
      <c r="F522" s="87"/>
      <c r="G522" s="140">
        <v>47310</v>
      </c>
      <c r="H522" s="92">
        <v>399423.25</v>
      </c>
      <c r="I522" s="92">
        <v>0</v>
      </c>
      <c r="J522" s="92">
        <v>399423.25</v>
      </c>
    </row>
    <row r="523" spans="1:10" x14ac:dyDescent="0.3">
      <c r="A523" s="87"/>
      <c r="B523" s="87" t="s">
        <v>284</v>
      </c>
      <c r="C523" s="87" t="s">
        <v>2722</v>
      </c>
      <c r="D523" s="87" t="s">
        <v>3063</v>
      </c>
      <c r="E523" s="87" t="s">
        <v>310</v>
      </c>
      <c r="F523" s="140">
        <v>44827</v>
      </c>
      <c r="G523" s="140">
        <v>44911</v>
      </c>
      <c r="H523" s="92">
        <v>169622.5</v>
      </c>
      <c r="I523" s="92">
        <v>169622.5</v>
      </c>
      <c r="J523" s="92">
        <v>0</v>
      </c>
    </row>
    <row r="524" spans="1:10" x14ac:dyDescent="0.3">
      <c r="A524" s="87"/>
      <c r="B524" s="87"/>
      <c r="C524" s="87"/>
      <c r="D524" s="87"/>
      <c r="E524" s="87"/>
      <c r="F524" s="87"/>
      <c r="G524" s="140">
        <v>44949</v>
      </c>
      <c r="H524" s="92">
        <v>67070</v>
      </c>
      <c r="I524" s="92">
        <v>67070</v>
      </c>
      <c r="J524" s="92">
        <v>0</v>
      </c>
    </row>
    <row r="525" spans="1:10" x14ac:dyDescent="0.3">
      <c r="A525" s="87"/>
      <c r="B525" s="87"/>
      <c r="C525" s="87"/>
      <c r="D525" s="87"/>
      <c r="E525" s="87"/>
      <c r="F525" s="87"/>
      <c r="G525" s="140">
        <v>44992</v>
      </c>
      <c r="H525" s="92">
        <v>51395</v>
      </c>
      <c r="I525" s="92">
        <v>51395</v>
      </c>
      <c r="J525" s="92">
        <v>0</v>
      </c>
    </row>
    <row r="526" spans="1:10" x14ac:dyDescent="0.3">
      <c r="A526" s="87"/>
      <c r="B526" s="87"/>
      <c r="C526" s="87"/>
      <c r="D526" s="87"/>
      <c r="E526" s="87"/>
      <c r="F526" s="87"/>
      <c r="G526" s="140">
        <v>45026</v>
      </c>
      <c r="H526" s="92">
        <v>109369.54</v>
      </c>
      <c r="I526" s="92">
        <v>109369.54</v>
      </c>
      <c r="J526" s="92">
        <v>0</v>
      </c>
    </row>
    <row r="527" spans="1:10" x14ac:dyDescent="0.3">
      <c r="A527" s="87"/>
      <c r="B527" s="87"/>
      <c r="C527" s="87"/>
      <c r="D527" s="87"/>
      <c r="E527" s="87"/>
      <c r="F527" s="87"/>
      <c r="G527" s="140">
        <v>45037</v>
      </c>
      <c r="H527" s="92">
        <v>325517.40999999997</v>
      </c>
      <c r="I527" s="92">
        <v>325517.40999999997</v>
      </c>
      <c r="J527" s="92">
        <v>0</v>
      </c>
    </row>
    <row r="528" spans="1:10" x14ac:dyDescent="0.3">
      <c r="A528" s="87"/>
      <c r="B528" s="87"/>
      <c r="C528" s="87"/>
      <c r="D528" s="87"/>
      <c r="E528" s="87"/>
      <c r="F528" s="87"/>
      <c r="G528" s="140">
        <v>45047</v>
      </c>
      <c r="H528" s="92">
        <v>-109369.54</v>
      </c>
      <c r="I528" s="92">
        <v>-109369.54</v>
      </c>
      <c r="J528" s="92">
        <v>0</v>
      </c>
    </row>
    <row r="529" spans="1:10" x14ac:dyDescent="0.3">
      <c r="A529" s="87"/>
      <c r="B529" s="87"/>
      <c r="C529" s="87"/>
      <c r="D529" s="87"/>
      <c r="E529" s="87"/>
      <c r="F529" s="87"/>
      <c r="G529" s="140">
        <v>45050</v>
      </c>
      <c r="H529" s="92">
        <v>109369.54</v>
      </c>
      <c r="I529" s="92">
        <v>109369.54</v>
      </c>
      <c r="J529" s="92">
        <v>0</v>
      </c>
    </row>
    <row r="530" spans="1:10" x14ac:dyDescent="0.3">
      <c r="A530" s="87"/>
      <c r="B530" s="87"/>
      <c r="C530" s="87"/>
      <c r="D530" s="87"/>
      <c r="E530" s="87"/>
      <c r="F530" s="87"/>
      <c r="G530" s="140">
        <v>45064</v>
      </c>
      <c r="H530" s="92">
        <v>88373.66</v>
      </c>
      <c r="I530" s="92">
        <v>88373.66</v>
      </c>
      <c r="J530" s="92">
        <v>0</v>
      </c>
    </row>
    <row r="531" spans="1:10" x14ac:dyDescent="0.3">
      <c r="A531" s="87"/>
      <c r="B531" s="87"/>
      <c r="C531" s="87"/>
      <c r="D531" s="87"/>
      <c r="E531" s="87"/>
      <c r="F531" s="87"/>
      <c r="G531" s="140">
        <v>45104</v>
      </c>
      <c r="H531" s="92">
        <v>153140</v>
      </c>
      <c r="I531" s="92">
        <v>153140</v>
      </c>
      <c r="J531" s="92">
        <v>0</v>
      </c>
    </row>
    <row r="532" spans="1:10" x14ac:dyDescent="0.3">
      <c r="A532" s="87"/>
      <c r="B532" s="87"/>
      <c r="C532" s="87"/>
      <c r="D532" s="87"/>
      <c r="E532" s="87"/>
      <c r="F532" s="87"/>
      <c r="G532" s="140">
        <v>45142</v>
      </c>
      <c r="H532" s="92">
        <v>417040.26</v>
      </c>
      <c r="I532" s="92">
        <v>417040.26</v>
      </c>
      <c r="J532" s="92">
        <v>0</v>
      </c>
    </row>
    <row r="533" spans="1:10" x14ac:dyDescent="0.3">
      <c r="A533" s="87"/>
      <c r="B533" s="87"/>
      <c r="C533" s="87"/>
      <c r="D533" s="87"/>
      <c r="E533" s="87"/>
      <c r="F533" s="87"/>
      <c r="G533" s="140">
        <v>45160</v>
      </c>
      <c r="H533" s="92">
        <v>151049.91</v>
      </c>
      <c r="I533" s="92">
        <v>151049.91</v>
      </c>
      <c r="J533" s="92">
        <v>0</v>
      </c>
    </row>
    <row r="534" spans="1:10" x14ac:dyDescent="0.3">
      <c r="A534" s="87"/>
      <c r="B534" s="87"/>
      <c r="C534" s="87"/>
      <c r="D534" s="87"/>
      <c r="E534" s="87"/>
      <c r="F534" s="87"/>
      <c r="G534" s="140">
        <v>45236</v>
      </c>
      <c r="H534" s="92">
        <v>14962.5</v>
      </c>
      <c r="I534" s="92">
        <v>14962.5</v>
      </c>
      <c r="J534" s="92">
        <v>0</v>
      </c>
    </row>
    <row r="535" spans="1:10" x14ac:dyDescent="0.3">
      <c r="A535" s="87"/>
      <c r="B535" s="87"/>
      <c r="C535" s="87"/>
      <c r="D535" s="87"/>
      <c r="E535" s="87"/>
      <c r="F535" s="87"/>
      <c r="G535" s="140">
        <v>45310</v>
      </c>
      <c r="H535" s="92">
        <v>36255.040000000001</v>
      </c>
      <c r="I535" s="92">
        <v>36255.040000000001</v>
      </c>
      <c r="J535" s="92">
        <v>0</v>
      </c>
    </row>
    <row r="536" spans="1:10" x14ac:dyDescent="0.3">
      <c r="A536" s="87"/>
      <c r="B536" s="87"/>
      <c r="C536" s="87"/>
      <c r="D536" s="87"/>
      <c r="E536" s="87"/>
      <c r="F536" s="87"/>
      <c r="G536" s="140">
        <v>45719</v>
      </c>
      <c r="H536" s="92">
        <v>86358.82</v>
      </c>
      <c r="I536" s="92">
        <v>86358.82</v>
      </c>
      <c r="J536" s="92">
        <v>0</v>
      </c>
    </row>
    <row r="537" spans="1:10" x14ac:dyDescent="0.3">
      <c r="A537" s="87"/>
      <c r="B537" s="87" t="s">
        <v>523</v>
      </c>
      <c r="C537" s="87" t="s">
        <v>2722</v>
      </c>
      <c r="D537" s="87" t="s">
        <v>5980</v>
      </c>
      <c r="E537" s="87" t="s">
        <v>310</v>
      </c>
      <c r="F537" s="140">
        <v>45344</v>
      </c>
      <c r="G537" s="140">
        <v>45709</v>
      </c>
      <c r="H537" s="92">
        <v>323073.14</v>
      </c>
      <c r="I537" s="92">
        <v>323073.14</v>
      </c>
      <c r="J537" s="92">
        <v>0</v>
      </c>
    </row>
    <row r="538" spans="1:10" x14ac:dyDescent="0.3">
      <c r="A538" s="87"/>
      <c r="B538" s="87"/>
      <c r="C538" s="87"/>
      <c r="D538" s="87"/>
      <c r="E538" s="87"/>
      <c r="F538" s="87"/>
      <c r="G538" s="140">
        <v>45791</v>
      </c>
      <c r="H538" s="92">
        <v>17003.849999999999</v>
      </c>
      <c r="I538" s="92">
        <v>17003.849999999999</v>
      </c>
      <c r="J538" s="92">
        <v>0</v>
      </c>
    </row>
    <row r="539" spans="1:10" x14ac:dyDescent="0.3">
      <c r="A539" s="87"/>
      <c r="B539" s="87"/>
      <c r="C539" s="87"/>
      <c r="D539" s="87"/>
      <c r="E539" s="87"/>
      <c r="F539" s="87"/>
      <c r="G539" s="140">
        <v>46905</v>
      </c>
      <c r="H539" s="92">
        <v>109923.01000000001</v>
      </c>
      <c r="I539" s="92">
        <v>0</v>
      </c>
      <c r="J539" s="92">
        <v>109923.01000000001</v>
      </c>
    </row>
    <row r="540" spans="1:10" x14ac:dyDescent="0.3">
      <c r="A540" s="87"/>
      <c r="B540" s="87" t="s">
        <v>301</v>
      </c>
      <c r="C540" s="87" t="s">
        <v>2722</v>
      </c>
      <c r="D540" s="87" t="s">
        <v>7377</v>
      </c>
      <c r="E540" s="87" t="s">
        <v>310</v>
      </c>
      <c r="F540" s="140">
        <v>45849</v>
      </c>
      <c r="G540" s="140">
        <v>45971</v>
      </c>
      <c r="H540" s="92">
        <v>586026.5</v>
      </c>
      <c r="I540" s="92">
        <v>586026.5</v>
      </c>
      <c r="J540" s="92">
        <v>0</v>
      </c>
    </row>
    <row r="541" spans="1:10" x14ac:dyDescent="0.3">
      <c r="A541" s="87"/>
      <c r="B541" s="87"/>
      <c r="C541" s="87"/>
      <c r="D541" s="87"/>
      <c r="E541" s="87"/>
      <c r="F541" s="87"/>
      <c r="G541" s="140">
        <v>46049</v>
      </c>
      <c r="H541" s="92">
        <v>1309603.5</v>
      </c>
      <c r="I541" s="92">
        <v>1309603.5</v>
      </c>
      <c r="J541" s="92">
        <v>0</v>
      </c>
    </row>
    <row r="542" spans="1:10" x14ac:dyDescent="0.3">
      <c r="A542" s="87"/>
      <c r="B542" s="87"/>
      <c r="C542" s="87"/>
      <c r="D542" s="87"/>
      <c r="E542" s="87"/>
      <c r="F542" s="87"/>
      <c r="G542" s="140">
        <v>46099</v>
      </c>
      <c r="H542" s="92">
        <v>695134</v>
      </c>
      <c r="I542" s="92">
        <v>695134</v>
      </c>
      <c r="J542" s="92">
        <v>0</v>
      </c>
    </row>
    <row r="543" spans="1:10" x14ac:dyDescent="0.3">
      <c r="A543" s="87"/>
      <c r="B543" s="87"/>
      <c r="C543" s="87"/>
      <c r="D543" s="87"/>
      <c r="E543" s="87"/>
      <c r="F543" s="87"/>
      <c r="G543" s="140">
        <v>47310</v>
      </c>
      <c r="H543" s="92">
        <v>407236</v>
      </c>
      <c r="I543" s="92">
        <v>0</v>
      </c>
      <c r="J543" s="92">
        <v>407236</v>
      </c>
    </row>
    <row r="544" spans="1:10" x14ac:dyDescent="0.3">
      <c r="A544" s="87"/>
      <c r="B544" s="87" t="s">
        <v>317</v>
      </c>
      <c r="C544" s="87" t="s">
        <v>2722</v>
      </c>
      <c r="D544" s="87" t="s">
        <v>5979</v>
      </c>
      <c r="E544" s="87" t="s">
        <v>310</v>
      </c>
      <c r="F544" s="140">
        <v>45344</v>
      </c>
      <c r="G544" s="140">
        <v>45434</v>
      </c>
      <c r="H544" s="92">
        <v>420660</v>
      </c>
      <c r="I544" s="92">
        <v>420660</v>
      </c>
      <c r="J544" s="92">
        <v>0</v>
      </c>
    </row>
    <row r="545" spans="1:10" x14ac:dyDescent="0.3">
      <c r="A545" s="87"/>
      <c r="B545" s="87"/>
      <c r="C545" s="87"/>
      <c r="D545" s="87"/>
      <c r="E545" s="87"/>
      <c r="F545" s="87"/>
      <c r="G545" s="140">
        <v>45461</v>
      </c>
      <c r="H545" s="92">
        <v>308085</v>
      </c>
      <c r="I545" s="92">
        <v>308085</v>
      </c>
      <c r="J545" s="92">
        <v>0</v>
      </c>
    </row>
    <row r="546" spans="1:10" x14ac:dyDescent="0.3">
      <c r="A546" s="87"/>
      <c r="B546" s="87"/>
      <c r="C546" s="87"/>
      <c r="D546" s="87"/>
      <c r="E546" s="87"/>
      <c r="F546" s="87"/>
      <c r="G546" s="140">
        <v>45485</v>
      </c>
      <c r="H546" s="92">
        <v>263387.5</v>
      </c>
      <c r="I546" s="92">
        <v>263387.5</v>
      </c>
      <c r="J546" s="92">
        <v>0</v>
      </c>
    </row>
    <row r="547" spans="1:10" x14ac:dyDescent="0.3">
      <c r="A547" s="87"/>
      <c r="B547" s="87"/>
      <c r="C547" s="87"/>
      <c r="D547" s="87"/>
      <c r="E547" s="87"/>
      <c r="F547" s="87"/>
      <c r="G547" s="140">
        <v>45519</v>
      </c>
      <c r="H547" s="92">
        <v>326942.5</v>
      </c>
      <c r="I547" s="92">
        <v>326942.5</v>
      </c>
      <c r="J547" s="92">
        <v>0</v>
      </c>
    </row>
    <row r="548" spans="1:10" x14ac:dyDescent="0.3">
      <c r="A548" s="87"/>
      <c r="B548" s="87"/>
      <c r="C548" s="87"/>
      <c r="D548" s="87"/>
      <c r="E548" s="87"/>
      <c r="F548" s="87"/>
      <c r="G548" s="140">
        <v>45572</v>
      </c>
      <c r="H548" s="92">
        <v>132240</v>
      </c>
      <c r="I548" s="92">
        <v>132240</v>
      </c>
      <c r="J548" s="92">
        <v>0</v>
      </c>
    </row>
    <row r="549" spans="1:10" x14ac:dyDescent="0.3">
      <c r="A549" s="87"/>
      <c r="B549" s="87"/>
      <c r="C549" s="87"/>
      <c r="D549" s="87"/>
      <c r="E549" s="87"/>
      <c r="F549" s="87"/>
      <c r="G549" s="140">
        <v>45615</v>
      </c>
      <c r="H549" s="92">
        <v>183160</v>
      </c>
      <c r="I549" s="92">
        <v>183160</v>
      </c>
      <c r="J549" s="92">
        <v>0</v>
      </c>
    </row>
    <row r="550" spans="1:10" x14ac:dyDescent="0.3">
      <c r="A550" s="87"/>
      <c r="B550" s="87"/>
      <c r="C550" s="87"/>
      <c r="D550" s="87"/>
      <c r="E550" s="87"/>
      <c r="F550" s="87"/>
      <c r="G550" s="140">
        <v>45631</v>
      </c>
      <c r="H550" s="92">
        <v>95285</v>
      </c>
      <c r="I550" s="92">
        <v>95285</v>
      </c>
      <c r="J550" s="92">
        <v>0</v>
      </c>
    </row>
    <row r="551" spans="1:10" x14ac:dyDescent="0.3">
      <c r="A551" s="87"/>
      <c r="B551" s="87"/>
      <c r="C551" s="87"/>
      <c r="D551" s="87"/>
      <c r="E551" s="87"/>
      <c r="F551" s="87"/>
      <c r="G551" s="140">
        <v>45685</v>
      </c>
      <c r="H551" s="92">
        <v>154327.5</v>
      </c>
      <c r="I551" s="92">
        <v>154327.5</v>
      </c>
      <c r="J551" s="92">
        <v>0</v>
      </c>
    </row>
    <row r="552" spans="1:10" x14ac:dyDescent="0.3">
      <c r="A552" s="87"/>
      <c r="B552" s="87"/>
      <c r="C552" s="87"/>
      <c r="D552" s="87"/>
      <c r="E552" s="87"/>
      <c r="F552" s="87"/>
      <c r="G552" s="140">
        <v>45796</v>
      </c>
      <c r="H552" s="92">
        <v>159671.13</v>
      </c>
      <c r="I552" s="92">
        <v>159671.13</v>
      </c>
      <c r="J552" s="92">
        <v>0</v>
      </c>
    </row>
    <row r="553" spans="1:10" x14ac:dyDescent="0.3">
      <c r="A553" s="87"/>
      <c r="B553" s="87"/>
      <c r="C553" s="87"/>
      <c r="D553" s="87"/>
      <c r="E553" s="87"/>
      <c r="F553" s="87"/>
      <c r="G553" s="140">
        <v>45855</v>
      </c>
      <c r="H553" s="92">
        <v>107566.24</v>
      </c>
      <c r="I553" s="92">
        <v>107566.24</v>
      </c>
      <c r="J553" s="92">
        <v>0</v>
      </c>
    </row>
    <row r="554" spans="1:10" x14ac:dyDescent="0.3">
      <c r="A554" s="87"/>
      <c r="B554" s="87"/>
      <c r="C554" s="87"/>
      <c r="D554" s="87"/>
      <c r="E554" s="87"/>
      <c r="F554" s="87"/>
      <c r="G554" s="140">
        <v>46905</v>
      </c>
      <c r="H554" s="92">
        <v>198675.12999999989</v>
      </c>
      <c r="I554" s="92">
        <v>0</v>
      </c>
      <c r="J554" s="92">
        <v>198675.12999999989</v>
      </c>
    </row>
    <row r="555" spans="1:10" x14ac:dyDescent="0.3">
      <c r="A555" s="87"/>
      <c r="B555" s="87"/>
      <c r="C555" s="87"/>
      <c r="D555" s="87" t="s">
        <v>8275</v>
      </c>
      <c r="E555" s="87" t="s">
        <v>310</v>
      </c>
      <c r="F555" s="140">
        <v>46181</v>
      </c>
      <c r="G555" s="140">
        <v>47270</v>
      </c>
      <c r="H555" s="92">
        <v>354000</v>
      </c>
      <c r="I555" s="92">
        <v>0</v>
      </c>
      <c r="J555" s="92">
        <v>354000</v>
      </c>
    </row>
    <row r="556" spans="1:10" x14ac:dyDescent="0.3">
      <c r="A556" s="87"/>
      <c r="B556" s="87" t="s">
        <v>328</v>
      </c>
      <c r="C556" s="87" t="s">
        <v>2722</v>
      </c>
      <c r="D556" s="87" t="s">
        <v>7380</v>
      </c>
      <c r="E556" s="87" t="s">
        <v>310</v>
      </c>
      <c r="F556" s="140">
        <v>45849</v>
      </c>
      <c r="G556" s="140">
        <v>45965</v>
      </c>
      <c r="H556" s="92">
        <v>1265210</v>
      </c>
      <c r="I556" s="92">
        <v>1265210</v>
      </c>
      <c r="J556" s="92">
        <v>0</v>
      </c>
    </row>
    <row r="557" spans="1:10" x14ac:dyDescent="0.3">
      <c r="A557" s="87"/>
      <c r="B557" s="87"/>
      <c r="C557" s="87"/>
      <c r="D557" s="87"/>
      <c r="E557" s="87"/>
      <c r="F557" s="87"/>
      <c r="G557" s="140">
        <v>46049</v>
      </c>
      <c r="H557" s="92">
        <v>947106.19</v>
      </c>
      <c r="I557" s="92">
        <v>947106.19</v>
      </c>
      <c r="J557" s="92">
        <v>0</v>
      </c>
    </row>
    <row r="558" spans="1:10" x14ac:dyDescent="0.3">
      <c r="A558" s="87"/>
      <c r="B558" s="87"/>
      <c r="C558" s="87"/>
      <c r="D558" s="87"/>
      <c r="E558" s="87"/>
      <c r="F558" s="87"/>
      <c r="G558" s="140">
        <v>46099</v>
      </c>
      <c r="H558" s="92">
        <v>616952.15</v>
      </c>
      <c r="I558" s="92">
        <v>616952.15</v>
      </c>
      <c r="J558" s="92">
        <v>0</v>
      </c>
    </row>
    <row r="559" spans="1:10" x14ac:dyDescent="0.3">
      <c r="A559" s="87"/>
      <c r="B559" s="87"/>
      <c r="C559" s="87"/>
      <c r="D559" s="87"/>
      <c r="E559" s="87"/>
      <c r="F559" s="87"/>
      <c r="G559" s="140">
        <v>47310</v>
      </c>
      <c r="H559" s="92">
        <v>474731.66000000015</v>
      </c>
      <c r="I559" s="92">
        <v>0</v>
      </c>
      <c r="J559" s="92">
        <v>474731.66000000015</v>
      </c>
    </row>
    <row r="560" spans="1:10" x14ac:dyDescent="0.3">
      <c r="A560" s="87"/>
      <c r="B560" s="87" t="s">
        <v>315</v>
      </c>
      <c r="C560" s="87" t="s">
        <v>2722</v>
      </c>
      <c r="D560" s="87" t="s">
        <v>5853</v>
      </c>
      <c r="E560" s="87" t="s">
        <v>310</v>
      </c>
      <c r="F560" s="140">
        <v>45300</v>
      </c>
      <c r="G560" s="140">
        <v>45372</v>
      </c>
      <c r="H560" s="92">
        <v>339397</v>
      </c>
      <c r="I560" s="92">
        <v>339397</v>
      </c>
      <c r="J560" s="92">
        <v>0</v>
      </c>
    </row>
    <row r="561" spans="1:10" x14ac:dyDescent="0.3">
      <c r="A561" s="87"/>
      <c r="B561" s="87"/>
      <c r="C561" s="87"/>
      <c r="D561" s="87"/>
      <c r="E561" s="87"/>
      <c r="F561" s="87"/>
      <c r="G561" s="140">
        <v>45383</v>
      </c>
      <c r="H561" s="92">
        <v>114133</v>
      </c>
      <c r="I561" s="92">
        <v>114133</v>
      </c>
      <c r="J561" s="92">
        <v>0</v>
      </c>
    </row>
    <row r="562" spans="1:10" x14ac:dyDescent="0.3">
      <c r="A562" s="87"/>
      <c r="B562" s="87"/>
      <c r="C562" s="87"/>
      <c r="D562" s="87"/>
      <c r="E562" s="87"/>
      <c r="F562" s="87"/>
      <c r="G562" s="140">
        <v>45427</v>
      </c>
      <c r="H562" s="92">
        <v>370975</v>
      </c>
      <c r="I562" s="92">
        <v>370975</v>
      </c>
      <c r="J562" s="92">
        <v>0</v>
      </c>
    </row>
    <row r="563" spans="1:10" x14ac:dyDescent="0.3">
      <c r="A563" s="87"/>
      <c r="B563" s="87"/>
      <c r="C563" s="87"/>
      <c r="D563" s="87"/>
      <c r="E563" s="87"/>
      <c r="F563" s="87"/>
      <c r="G563" s="140">
        <v>45461</v>
      </c>
      <c r="H563" s="92">
        <v>373559</v>
      </c>
      <c r="I563" s="92">
        <v>373559</v>
      </c>
      <c r="J563" s="92">
        <v>0</v>
      </c>
    </row>
    <row r="564" spans="1:10" x14ac:dyDescent="0.3">
      <c r="A564" s="87"/>
      <c r="B564" s="87"/>
      <c r="C564" s="87"/>
      <c r="D564" s="87"/>
      <c r="E564" s="87"/>
      <c r="F564" s="87"/>
      <c r="G564" s="140">
        <v>45485</v>
      </c>
      <c r="H564" s="92">
        <v>207271</v>
      </c>
      <c r="I564" s="92">
        <v>207271</v>
      </c>
      <c r="J564" s="92">
        <v>0</v>
      </c>
    </row>
    <row r="565" spans="1:10" x14ac:dyDescent="0.3">
      <c r="A565" s="87"/>
      <c r="B565" s="87"/>
      <c r="C565" s="87"/>
      <c r="D565" s="87"/>
      <c r="E565" s="87"/>
      <c r="F565" s="87"/>
      <c r="G565" s="140">
        <v>45519</v>
      </c>
      <c r="H565" s="92">
        <v>173650.5</v>
      </c>
      <c r="I565" s="92">
        <v>173650.5</v>
      </c>
      <c r="J565" s="92">
        <v>0</v>
      </c>
    </row>
    <row r="566" spans="1:10" x14ac:dyDescent="0.3">
      <c r="A566" s="87"/>
      <c r="B566" s="87"/>
      <c r="C566" s="87"/>
      <c r="D566" s="87"/>
      <c r="E566" s="87"/>
      <c r="F566" s="87"/>
      <c r="G566" s="140">
        <v>45572</v>
      </c>
      <c r="H566" s="92">
        <v>143269.5</v>
      </c>
      <c r="I566" s="92">
        <v>143269.5</v>
      </c>
      <c r="J566" s="92">
        <v>0</v>
      </c>
    </row>
    <row r="567" spans="1:10" x14ac:dyDescent="0.3">
      <c r="A567" s="87"/>
      <c r="B567" s="87"/>
      <c r="C567" s="87"/>
      <c r="D567" s="87"/>
      <c r="E567" s="87"/>
      <c r="F567" s="87"/>
      <c r="G567" s="140">
        <v>45615</v>
      </c>
      <c r="H567" s="92">
        <v>79894.97</v>
      </c>
      <c r="I567" s="92">
        <v>79894.97</v>
      </c>
      <c r="J567" s="92">
        <v>0</v>
      </c>
    </row>
    <row r="568" spans="1:10" x14ac:dyDescent="0.3">
      <c r="A568" s="87"/>
      <c r="B568" s="87"/>
      <c r="C568" s="87"/>
      <c r="D568" s="87"/>
      <c r="E568" s="87"/>
      <c r="F568" s="87"/>
      <c r="G568" s="140">
        <v>45709</v>
      </c>
      <c r="H568" s="92">
        <v>19760</v>
      </c>
      <c r="I568" s="92">
        <v>19760</v>
      </c>
      <c r="J568" s="92">
        <v>0</v>
      </c>
    </row>
    <row r="569" spans="1:10" x14ac:dyDescent="0.3">
      <c r="A569" s="87"/>
      <c r="B569" s="87"/>
      <c r="C569" s="87"/>
      <c r="D569" s="87"/>
      <c r="E569" s="87"/>
      <c r="F569" s="87"/>
      <c r="G569" s="140">
        <v>45741</v>
      </c>
      <c r="H569" s="92">
        <v>95890</v>
      </c>
      <c r="I569" s="92">
        <v>95890</v>
      </c>
      <c r="J569" s="92">
        <v>0</v>
      </c>
    </row>
    <row r="570" spans="1:10" x14ac:dyDescent="0.3">
      <c r="A570" s="87"/>
      <c r="B570" s="87"/>
      <c r="C570" s="87"/>
      <c r="D570" s="87"/>
      <c r="E570" s="87"/>
      <c r="F570" s="87"/>
      <c r="G570" s="140">
        <v>46905</v>
      </c>
      <c r="H570" s="92">
        <v>162200.03000000003</v>
      </c>
      <c r="I570" s="92">
        <v>0</v>
      </c>
      <c r="J570" s="92">
        <v>162200.03000000003</v>
      </c>
    </row>
    <row r="571" spans="1:10" x14ac:dyDescent="0.3">
      <c r="A571" s="87" t="s">
        <v>5721</v>
      </c>
      <c r="B571" s="87"/>
      <c r="C571" s="87"/>
      <c r="D571" s="87"/>
      <c r="E571" s="87"/>
      <c r="F571" s="87"/>
      <c r="G571" s="87"/>
      <c r="H571" s="92">
        <v>51135716.169999987</v>
      </c>
      <c r="I571" s="92">
        <v>44490117.569999993</v>
      </c>
      <c r="J571" s="92">
        <v>6645598.5999999996</v>
      </c>
    </row>
    <row r="572" spans="1:10" x14ac:dyDescent="0.3">
      <c r="A572" s="87" t="s">
        <v>1190</v>
      </c>
      <c r="B572" s="87" t="s">
        <v>285</v>
      </c>
      <c r="C572" s="87" t="s">
        <v>2722</v>
      </c>
      <c r="D572" s="87" t="s">
        <v>1194</v>
      </c>
      <c r="E572" s="87" t="s">
        <v>1343</v>
      </c>
      <c r="F572" s="140">
        <v>44097</v>
      </c>
      <c r="G572" s="140">
        <v>44138</v>
      </c>
      <c r="H572" s="92">
        <v>413.91</v>
      </c>
      <c r="I572" s="92">
        <v>413.91</v>
      </c>
      <c r="J572" s="92">
        <v>0</v>
      </c>
    </row>
    <row r="573" spans="1:10" x14ac:dyDescent="0.3">
      <c r="A573" s="87" t="s">
        <v>5722</v>
      </c>
      <c r="B573" s="87"/>
      <c r="C573" s="87"/>
      <c r="D573" s="87"/>
      <c r="E573" s="87"/>
      <c r="F573" s="87"/>
      <c r="G573" s="87"/>
      <c r="H573" s="92">
        <v>413.91</v>
      </c>
      <c r="I573" s="92">
        <v>413.91</v>
      </c>
      <c r="J573" s="92">
        <v>0</v>
      </c>
    </row>
    <row r="574" spans="1:10" x14ac:dyDescent="0.3">
      <c r="A574" s="87" t="s">
        <v>6193</v>
      </c>
      <c r="B574" s="87" t="s">
        <v>3</v>
      </c>
      <c r="C574" s="87" t="s">
        <v>2722</v>
      </c>
      <c r="D574" s="87" t="s">
        <v>7840</v>
      </c>
      <c r="E574" s="87" t="s">
        <v>6191</v>
      </c>
      <c r="F574" s="140">
        <v>46223</v>
      </c>
      <c r="G574" s="140">
        <v>46203</v>
      </c>
      <c r="H574" s="92">
        <v>11300</v>
      </c>
      <c r="I574" s="92">
        <v>11300</v>
      </c>
      <c r="J574" s="92">
        <v>0</v>
      </c>
    </row>
    <row r="575" spans="1:10" x14ac:dyDescent="0.3">
      <c r="A575" s="87"/>
      <c r="B575" s="87"/>
      <c r="C575" s="87"/>
      <c r="D575" s="87"/>
      <c r="E575" s="87"/>
      <c r="F575" s="87"/>
      <c r="G575" s="140">
        <v>46204</v>
      </c>
      <c r="H575" s="92">
        <v>-11300</v>
      </c>
      <c r="I575" s="92">
        <v>-11300</v>
      </c>
      <c r="J575" s="92">
        <v>0</v>
      </c>
    </row>
    <row r="576" spans="1:10" x14ac:dyDescent="0.3">
      <c r="A576" s="87"/>
      <c r="B576" s="87"/>
      <c r="C576" s="87"/>
      <c r="D576" s="87"/>
      <c r="E576" s="87"/>
      <c r="F576" s="87"/>
      <c r="G576" s="140">
        <v>46205</v>
      </c>
      <c r="H576" s="92">
        <v>11300</v>
      </c>
      <c r="I576" s="92">
        <v>0</v>
      </c>
      <c r="J576" s="92">
        <v>11300</v>
      </c>
    </row>
    <row r="577" spans="1:10" x14ac:dyDescent="0.3">
      <c r="A577" s="87"/>
      <c r="B577" s="87"/>
      <c r="C577" s="87"/>
      <c r="D577" s="87" t="s">
        <v>6195</v>
      </c>
      <c r="E577" s="87" t="s">
        <v>6191</v>
      </c>
      <c r="F577" s="140">
        <v>45484</v>
      </c>
      <c r="G577" s="140">
        <v>45473</v>
      </c>
      <c r="H577" s="92">
        <v>10500</v>
      </c>
      <c r="I577" s="92">
        <v>10500</v>
      </c>
      <c r="J577" s="92">
        <v>0</v>
      </c>
    </row>
    <row r="578" spans="1:10" x14ac:dyDescent="0.3">
      <c r="A578" s="87"/>
      <c r="B578" s="87"/>
      <c r="C578" s="87"/>
      <c r="D578" s="87"/>
      <c r="E578" s="87"/>
      <c r="F578" s="87"/>
      <c r="G578" s="140">
        <v>45504</v>
      </c>
      <c r="H578" s="92">
        <v>-10500</v>
      </c>
      <c r="I578" s="92">
        <v>-10500</v>
      </c>
      <c r="J578" s="92">
        <v>0</v>
      </c>
    </row>
    <row r="579" spans="1:10" x14ac:dyDescent="0.3">
      <c r="A579" s="87"/>
      <c r="B579" s="87"/>
      <c r="C579" s="87"/>
      <c r="D579" s="87"/>
      <c r="E579" s="87"/>
      <c r="F579" s="87"/>
      <c r="G579" s="140">
        <v>45771</v>
      </c>
      <c r="H579" s="92">
        <v>10500</v>
      </c>
      <c r="I579" s="92">
        <v>10500</v>
      </c>
      <c r="J579" s="92">
        <v>0</v>
      </c>
    </row>
    <row r="580" spans="1:10" x14ac:dyDescent="0.3">
      <c r="A580" s="87"/>
      <c r="B580" s="87"/>
      <c r="C580" s="87"/>
      <c r="D580" s="87" t="s">
        <v>7384</v>
      </c>
      <c r="E580" s="87" t="s">
        <v>6191</v>
      </c>
      <c r="F580" s="140">
        <v>45870</v>
      </c>
      <c r="G580" s="140">
        <v>45838</v>
      </c>
      <c r="H580" s="92">
        <v>11000</v>
      </c>
      <c r="I580" s="92">
        <v>11000</v>
      </c>
      <c r="J580" s="92">
        <v>0</v>
      </c>
    </row>
    <row r="581" spans="1:10" x14ac:dyDescent="0.3">
      <c r="A581" s="87"/>
      <c r="B581" s="87"/>
      <c r="C581" s="87"/>
      <c r="D581" s="87"/>
      <c r="E581" s="87"/>
      <c r="F581" s="87"/>
      <c r="G581" s="140">
        <v>45883</v>
      </c>
      <c r="H581" s="92">
        <v>-11000</v>
      </c>
      <c r="I581" s="92">
        <v>-11000</v>
      </c>
      <c r="J581" s="92">
        <v>0</v>
      </c>
    </row>
    <row r="582" spans="1:10" x14ac:dyDescent="0.3">
      <c r="A582" s="87"/>
      <c r="B582" s="87"/>
      <c r="C582" s="87"/>
      <c r="D582" s="87"/>
      <c r="E582" s="87"/>
      <c r="F582" s="87"/>
      <c r="G582" s="140">
        <v>46114</v>
      </c>
      <c r="H582" s="92">
        <v>11000</v>
      </c>
      <c r="I582" s="92">
        <v>11000</v>
      </c>
      <c r="J582" s="92">
        <v>0</v>
      </c>
    </row>
    <row r="583" spans="1:10" x14ac:dyDescent="0.3">
      <c r="A583" s="87" t="s">
        <v>6196</v>
      </c>
      <c r="B583" s="87"/>
      <c r="C583" s="87"/>
      <c r="D583" s="87"/>
      <c r="E583" s="87"/>
      <c r="F583" s="87"/>
      <c r="G583" s="87"/>
      <c r="H583" s="92">
        <v>32800</v>
      </c>
      <c r="I583" s="92">
        <v>21500</v>
      </c>
      <c r="J583" s="92">
        <v>11300</v>
      </c>
    </row>
    <row r="584" spans="1:10" x14ac:dyDescent="0.3">
      <c r="A584" s="87" t="s">
        <v>8604</v>
      </c>
      <c r="B584" s="87" t="s">
        <v>3</v>
      </c>
      <c r="C584" s="87" t="s">
        <v>2722</v>
      </c>
      <c r="D584" s="87" t="s">
        <v>8605</v>
      </c>
      <c r="E584" s="87" t="s">
        <v>310</v>
      </c>
      <c r="F584" s="140">
        <v>46174</v>
      </c>
      <c r="G584" s="140">
        <v>45615</v>
      </c>
      <c r="H584" s="92">
        <v>812796.79</v>
      </c>
      <c r="I584" s="92">
        <v>812796.79</v>
      </c>
      <c r="J584" s="92">
        <v>0</v>
      </c>
    </row>
    <row r="585" spans="1:10" x14ac:dyDescent="0.3">
      <c r="A585" s="87"/>
      <c r="B585" s="87"/>
      <c r="C585" s="87"/>
      <c r="D585" s="87"/>
      <c r="E585" s="87"/>
      <c r="F585" s="87"/>
      <c r="G585" s="140">
        <v>45728</v>
      </c>
      <c r="H585" s="92">
        <v>38797.71</v>
      </c>
      <c r="I585" s="92">
        <v>38797.71</v>
      </c>
      <c r="J585" s="92">
        <v>0</v>
      </c>
    </row>
    <row r="586" spans="1:10" x14ac:dyDescent="0.3">
      <c r="A586" s="87"/>
      <c r="B586" s="87"/>
      <c r="C586" s="87"/>
      <c r="D586" s="87"/>
      <c r="E586" s="87"/>
      <c r="F586" s="87"/>
      <c r="G586" s="140">
        <v>45791</v>
      </c>
      <c r="H586" s="92">
        <v>44820.77</v>
      </c>
      <c r="I586" s="92">
        <v>44820.77</v>
      </c>
      <c r="J586" s="92">
        <v>0</v>
      </c>
    </row>
    <row r="587" spans="1:10" x14ac:dyDescent="0.3">
      <c r="A587" s="87" t="s">
        <v>8760</v>
      </c>
      <c r="B587" s="87"/>
      <c r="C587" s="87"/>
      <c r="D587" s="87"/>
      <c r="E587" s="87"/>
      <c r="F587" s="87"/>
      <c r="G587" s="87"/>
      <c r="H587" s="92">
        <v>896415.27</v>
      </c>
      <c r="I587" s="92">
        <v>896415.27</v>
      </c>
      <c r="J587" s="92">
        <v>0</v>
      </c>
    </row>
    <row r="588" spans="1:10" x14ac:dyDescent="0.3">
      <c r="A588" s="87" t="s">
        <v>458</v>
      </c>
      <c r="B588" s="87" t="s">
        <v>263</v>
      </c>
      <c r="C588" s="87" t="s">
        <v>236</v>
      </c>
      <c r="D588" s="87" t="s">
        <v>1329</v>
      </c>
      <c r="E588" s="87" t="s">
        <v>459</v>
      </c>
      <c r="F588" s="140">
        <v>44141</v>
      </c>
      <c r="G588" s="140">
        <v>44232</v>
      </c>
      <c r="H588" s="92">
        <v>6702.5</v>
      </c>
      <c r="I588" s="92">
        <v>6702.5</v>
      </c>
      <c r="J588" s="92">
        <v>0</v>
      </c>
    </row>
    <row r="589" spans="1:10" x14ac:dyDescent="0.3">
      <c r="A589" s="87"/>
      <c r="B589" s="87"/>
      <c r="C589" s="87"/>
      <c r="D589" s="87"/>
      <c r="E589" s="87"/>
      <c r="F589" s="87"/>
      <c r="G589" s="140">
        <v>44305</v>
      </c>
      <c r="H589" s="92">
        <v>1650</v>
      </c>
      <c r="I589" s="92">
        <v>1650</v>
      </c>
      <c r="J589" s="92">
        <v>0</v>
      </c>
    </row>
    <row r="590" spans="1:10" x14ac:dyDescent="0.3">
      <c r="A590" s="87"/>
      <c r="B590" s="87"/>
      <c r="C590" s="87"/>
      <c r="D590" s="87"/>
      <c r="E590" s="87"/>
      <c r="F590" s="87"/>
      <c r="G590" s="140">
        <v>44342</v>
      </c>
      <c r="H590" s="92">
        <v>1732.5</v>
      </c>
      <c r="I590" s="92">
        <v>1732.5</v>
      </c>
      <c r="J590" s="92">
        <v>0</v>
      </c>
    </row>
    <row r="591" spans="1:10" x14ac:dyDescent="0.3">
      <c r="A591" s="87"/>
      <c r="B591" s="87"/>
      <c r="C591" s="87"/>
      <c r="D591" s="87"/>
      <c r="E591" s="87"/>
      <c r="F591" s="87"/>
      <c r="G591" s="140">
        <v>44454</v>
      </c>
      <c r="H591" s="92">
        <v>232.5</v>
      </c>
      <c r="I591" s="92">
        <v>232.5</v>
      </c>
      <c r="J591" s="92">
        <v>0</v>
      </c>
    </row>
    <row r="592" spans="1:10" x14ac:dyDescent="0.3">
      <c r="A592" s="87"/>
      <c r="B592" s="87"/>
      <c r="C592" s="87"/>
      <c r="D592" s="87"/>
      <c r="E592" s="87"/>
      <c r="F592" s="87"/>
      <c r="G592" s="140">
        <v>45107</v>
      </c>
      <c r="H592" s="92">
        <v>6602.5</v>
      </c>
      <c r="I592" s="92">
        <v>0</v>
      </c>
      <c r="J592" s="92">
        <v>6602.5</v>
      </c>
    </row>
    <row r="593" spans="1:10" x14ac:dyDescent="0.3">
      <c r="A593" s="87"/>
      <c r="B593" s="87"/>
      <c r="C593" s="87"/>
      <c r="D593" s="87"/>
      <c r="E593" s="87"/>
      <c r="F593" s="87"/>
      <c r="G593" s="140">
        <v>45118</v>
      </c>
      <c r="H593" s="92">
        <v>-6602.5</v>
      </c>
      <c r="I593" s="92">
        <v>0</v>
      </c>
      <c r="J593" s="92">
        <v>-6602.5</v>
      </c>
    </row>
    <row r="594" spans="1:10" x14ac:dyDescent="0.3">
      <c r="A594" s="87"/>
      <c r="B594" s="87" t="s">
        <v>130</v>
      </c>
      <c r="C594" s="87" t="s">
        <v>2722</v>
      </c>
      <c r="D594" s="87" t="s">
        <v>3149</v>
      </c>
      <c r="E594" s="87" t="s">
        <v>459</v>
      </c>
      <c r="F594" s="140">
        <v>44867</v>
      </c>
      <c r="G594" s="140">
        <v>45056</v>
      </c>
      <c r="H594" s="92">
        <v>1760</v>
      </c>
      <c r="I594" s="92">
        <v>1760</v>
      </c>
      <c r="J594" s="92">
        <v>0</v>
      </c>
    </row>
    <row r="595" spans="1:10" x14ac:dyDescent="0.3">
      <c r="A595" s="87"/>
      <c r="B595" s="87"/>
      <c r="C595" s="87"/>
      <c r="D595" s="87"/>
      <c r="E595" s="87"/>
      <c r="F595" s="87"/>
      <c r="G595" s="140">
        <v>45840</v>
      </c>
      <c r="H595" s="92">
        <v>320</v>
      </c>
      <c r="I595" s="92">
        <v>0</v>
      </c>
      <c r="J595" s="92">
        <v>320</v>
      </c>
    </row>
    <row r="596" spans="1:10" x14ac:dyDescent="0.3">
      <c r="A596" s="87"/>
      <c r="B596" s="87"/>
      <c r="C596" s="87"/>
      <c r="D596" s="87"/>
      <c r="E596" s="87"/>
      <c r="F596" s="87"/>
      <c r="G596" s="140">
        <v>45841</v>
      </c>
      <c r="H596" s="92">
        <v>-320</v>
      </c>
      <c r="I596" s="92">
        <v>0</v>
      </c>
      <c r="J596" s="92">
        <v>-320</v>
      </c>
    </row>
    <row r="597" spans="1:10" x14ac:dyDescent="0.3">
      <c r="A597" s="87"/>
      <c r="B597" s="87"/>
      <c r="C597" s="87"/>
      <c r="D597" s="87" t="s">
        <v>6713</v>
      </c>
      <c r="E597" s="87" t="s">
        <v>459</v>
      </c>
      <c r="F597" s="140">
        <v>45730</v>
      </c>
      <c r="G597" s="140">
        <v>45793</v>
      </c>
      <c r="H597" s="92">
        <v>9504</v>
      </c>
      <c r="I597" s="92">
        <v>9504</v>
      </c>
      <c r="J597" s="92">
        <v>0</v>
      </c>
    </row>
    <row r="598" spans="1:10" x14ac:dyDescent="0.3">
      <c r="A598" s="87"/>
      <c r="B598" s="87"/>
      <c r="C598" s="87"/>
      <c r="D598" s="87"/>
      <c r="E598" s="87"/>
      <c r="F598" s="87"/>
      <c r="G598" s="140">
        <v>45798</v>
      </c>
      <c r="H598" s="92">
        <v>3020</v>
      </c>
      <c r="I598" s="92">
        <v>3020</v>
      </c>
      <c r="J598" s="92">
        <v>0</v>
      </c>
    </row>
    <row r="599" spans="1:10" x14ac:dyDescent="0.3">
      <c r="A599" s="87"/>
      <c r="B599" s="87"/>
      <c r="C599" s="87"/>
      <c r="D599" s="87"/>
      <c r="E599" s="87"/>
      <c r="F599" s="87"/>
      <c r="G599" s="140">
        <v>46152</v>
      </c>
      <c r="H599" s="92">
        <v>1376</v>
      </c>
      <c r="I599" s="92">
        <v>0</v>
      </c>
      <c r="J599" s="92">
        <v>1376</v>
      </c>
    </row>
    <row r="600" spans="1:10" x14ac:dyDescent="0.3">
      <c r="A600" s="87"/>
      <c r="B600" s="87"/>
      <c r="C600" s="87"/>
      <c r="D600" s="87"/>
      <c r="E600" s="87"/>
      <c r="F600" s="87"/>
      <c r="G600" s="140">
        <v>46153</v>
      </c>
      <c r="H600" s="92">
        <v>-1376</v>
      </c>
      <c r="I600" s="92">
        <v>0</v>
      </c>
      <c r="J600" s="92">
        <v>-1376</v>
      </c>
    </row>
    <row r="601" spans="1:10" x14ac:dyDescent="0.3">
      <c r="A601" s="87"/>
      <c r="B601" s="87" t="s">
        <v>436</v>
      </c>
      <c r="C601" s="87" t="s">
        <v>2722</v>
      </c>
      <c r="D601" s="87" t="s">
        <v>8300</v>
      </c>
      <c r="E601" s="87" t="s">
        <v>459</v>
      </c>
      <c r="F601" s="140">
        <v>46150</v>
      </c>
      <c r="G601" s="140">
        <v>46579</v>
      </c>
      <c r="H601" s="92">
        <v>14910</v>
      </c>
      <c r="I601" s="92">
        <v>0</v>
      </c>
      <c r="J601" s="92">
        <v>14910</v>
      </c>
    </row>
    <row r="602" spans="1:10" x14ac:dyDescent="0.3">
      <c r="A602" s="87"/>
      <c r="B602" s="87" t="s">
        <v>438</v>
      </c>
      <c r="C602" s="87" t="s">
        <v>2722</v>
      </c>
      <c r="D602" s="87" t="s">
        <v>8293</v>
      </c>
      <c r="E602" s="87" t="s">
        <v>459</v>
      </c>
      <c r="F602" s="140">
        <v>46150</v>
      </c>
      <c r="G602" s="140">
        <v>46189</v>
      </c>
      <c r="H602" s="92">
        <v>4172.3500000000004</v>
      </c>
      <c r="I602" s="92">
        <v>4172.3500000000004</v>
      </c>
      <c r="J602" s="92">
        <v>0</v>
      </c>
    </row>
    <row r="603" spans="1:10" x14ac:dyDescent="0.3">
      <c r="A603" s="87"/>
      <c r="B603" s="87"/>
      <c r="C603" s="87"/>
      <c r="D603" s="87"/>
      <c r="E603" s="87"/>
      <c r="F603" s="87"/>
      <c r="G603" s="140">
        <v>46579</v>
      </c>
      <c r="H603" s="92">
        <v>817.64999999999964</v>
      </c>
      <c r="I603" s="92">
        <v>0</v>
      </c>
      <c r="J603" s="92">
        <v>817.64999999999964</v>
      </c>
    </row>
    <row r="604" spans="1:10" x14ac:dyDescent="0.3">
      <c r="A604" s="87"/>
      <c r="B604" s="87" t="s">
        <v>275</v>
      </c>
      <c r="C604" s="87" t="s">
        <v>2722</v>
      </c>
      <c r="D604" s="87" t="s">
        <v>880</v>
      </c>
      <c r="E604" s="87" t="s">
        <v>459</v>
      </c>
      <c r="F604" s="140">
        <v>43987</v>
      </c>
      <c r="G604" s="140">
        <v>44060</v>
      </c>
      <c r="H604" s="92">
        <v>779.5</v>
      </c>
      <c r="I604" s="92">
        <v>779.5</v>
      </c>
      <c r="J604" s="92">
        <v>0</v>
      </c>
    </row>
    <row r="605" spans="1:10" x14ac:dyDescent="0.3">
      <c r="A605" s="87"/>
      <c r="B605" s="87"/>
      <c r="C605" s="87"/>
      <c r="D605" s="87"/>
      <c r="E605" s="87"/>
      <c r="F605" s="87"/>
      <c r="G605" s="140">
        <v>44169</v>
      </c>
      <c r="H605" s="92">
        <v>342.5</v>
      </c>
      <c r="I605" s="92">
        <v>342.5</v>
      </c>
      <c r="J605" s="92">
        <v>0</v>
      </c>
    </row>
    <row r="606" spans="1:10" x14ac:dyDescent="0.3">
      <c r="A606" s="87"/>
      <c r="B606" s="87"/>
      <c r="C606" s="87"/>
      <c r="D606" s="87"/>
      <c r="E606" s="87"/>
      <c r="F606" s="87"/>
      <c r="G606" s="140">
        <v>44232</v>
      </c>
      <c r="H606" s="92">
        <v>1153.5</v>
      </c>
      <c r="I606" s="92">
        <v>1153.5</v>
      </c>
      <c r="J606" s="92">
        <v>0</v>
      </c>
    </row>
    <row r="607" spans="1:10" x14ac:dyDescent="0.3">
      <c r="A607" s="87"/>
      <c r="B607" s="87"/>
      <c r="C607" s="87"/>
      <c r="D607" s="87"/>
      <c r="E607" s="87"/>
      <c r="F607" s="87"/>
      <c r="G607" s="140">
        <v>44279</v>
      </c>
      <c r="H607" s="92">
        <v>9223.5</v>
      </c>
      <c r="I607" s="92">
        <v>9223.5</v>
      </c>
      <c r="J607" s="92">
        <v>0</v>
      </c>
    </row>
    <row r="608" spans="1:10" x14ac:dyDescent="0.3">
      <c r="A608" s="87"/>
      <c r="B608" s="87"/>
      <c r="C608" s="87"/>
      <c r="D608" s="87"/>
      <c r="E608" s="87"/>
      <c r="F608" s="87"/>
      <c r="G608" s="140">
        <v>44305</v>
      </c>
      <c r="H608" s="92">
        <v>880</v>
      </c>
      <c r="I608" s="92">
        <v>880</v>
      </c>
      <c r="J608" s="92">
        <v>0</v>
      </c>
    </row>
    <row r="609" spans="1:10" x14ac:dyDescent="0.3">
      <c r="A609" s="87"/>
      <c r="B609" s="87"/>
      <c r="C609" s="87"/>
      <c r="D609" s="87"/>
      <c r="E609" s="87"/>
      <c r="F609" s="87"/>
      <c r="G609" s="140">
        <v>45107</v>
      </c>
      <c r="H609" s="92">
        <v>11301</v>
      </c>
      <c r="I609" s="92">
        <v>0</v>
      </c>
      <c r="J609" s="92">
        <v>11301</v>
      </c>
    </row>
    <row r="610" spans="1:10" x14ac:dyDescent="0.3">
      <c r="A610" s="87"/>
      <c r="B610" s="87"/>
      <c r="C610" s="87"/>
      <c r="D610" s="87"/>
      <c r="E610" s="87"/>
      <c r="F610" s="87"/>
      <c r="G610" s="140">
        <v>45118</v>
      </c>
      <c r="H610" s="92">
        <v>-11301</v>
      </c>
      <c r="I610" s="92">
        <v>0</v>
      </c>
      <c r="J610" s="92">
        <v>-11301</v>
      </c>
    </row>
    <row r="611" spans="1:10" x14ac:dyDescent="0.3">
      <c r="A611" s="87"/>
      <c r="B611" s="87"/>
      <c r="C611" s="87"/>
      <c r="D611" s="87" t="s">
        <v>1354</v>
      </c>
      <c r="E611" s="87" t="s">
        <v>1302</v>
      </c>
      <c r="F611" s="140">
        <v>44132</v>
      </c>
      <c r="G611" s="140">
        <v>44448</v>
      </c>
      <c r="H611" s="92">
        <v>2537.5</v>
      </c>
      <c r="I611" s="92">
        <v>2537.5</v>
      </c>
      <c r="J611" s="92">
        <v>0</v>
      </c>
    </row>
    <row r="612" spans="1:10" x14ac:dyDescent="0.3">
      <c r="A612" s="87"/>
      <c r="B612" s="87"/>
      <c r="C612" s="87" t="s">
        <v>236</v>
      </c>
      <c r="D612" s="87" t="s">
        <v>461</v>
      </c>
      <c r="E612" s="87" t="s">
        <v>459</v>
      </c>
      <c r="F612" s="140">
        <v>43647</v>
      </c>
      <c r="G612" s="140">
        <v>43810</v>
      </c>
      <c r="H612" s="92">
        <v>5280.5</v>
      </c>
      <c r="I612" s="92">
        <v>5280.5</v>
      </c>
      <c r="J612" s="92">
        <v>0</v>
      </c>
    </row>
    <row r="613" spans="1:10" x14ac:dyDescent="0.3">
      <c r="A613" s="87"/>
      <c r="B613" s="87"/>
      <c r="C613" s="87"/>
      <c r="D613" s="87"/>
      <c r="E613" s="87"/>
      <c r="F613" s="87"/>
      <c r="G613" s="140">
        <v>45107</v>
      </c>
      <c r="H613" s="92">
        <v>9249.5</v>
      </c>
      <c r="I613" s="92">
        <v>0</v>
      </c>
      <c r="J613" s="92">
        <v>9249.5</v>
      </c>
    </row>
    <row r="614" spans="1:10" x14ac:dyDescent="0.3">
      <c r="A614" s="87"/>
      <c r="B614" s="87"/>
      <c r="C614" s="87"/>
      <c r="D614" s="87"/>
      <c r="E614" s="87"/>
      <c r="F614" s="87"/>
      <c r="G614" s="140">
        <v>45118</v>
      </c>
      <c r="H614" s="92">
        <v>-9249.5</v>
      </c>
      <c r="I614" s="92">
        <v>0</v>
      </c>
      <c r="J614" s="92">
        <v>-9249.5</v>
      </c>
    </row>
    <row r="615" spans="1:10" x14ac:dyDescent="0.3">
      <c r="A615" s="87"/>
      <c r="B615" s="87" t="s">
        <v>268</v>
      </c>
      <c r="C615" s="87" t="s">
        <v>236</v>
      </c>
      <c r="D615" s="87" t="s">
        <v>636</v>
      </c>
      <c r="E615" s="87" t="s">
        <v>459</v>
      </c>
      <c r="F615" s="140">
        <v>43874</v>
      </c>
      <c r="G615" s="140">
        <v>44004</v>
      </c>
      <c r="H615" s="92">
        <v>7782.5</v>
      </c>
      <c r="I615" s="92">
        <v>7782.5</v>
      </c>
      <c r="J615" s="92">
        <v>0</v>
      </c>
    </row>
    <row r="616" spans="1:10" x14ac:dyDescent="0.3">
      <c r="A616" s="87"/>
      <c r="B616" s="87"/>
      <c r="C616" s="87"/>
      <c r="D616" s="87"/>
      <c r="E616" s="87"/>
      <c r="F616" s="87"/>
      <c r="G616" s="140">
        <v>44117</v>
      </c>
      <c r="H616" s="92">
        <v>1050.5</v>
      </c>
      <c r="I616" s="92">
        <v>1050.5</v>
      </c>
      <c r="J616" s="92">
        <v>0</v>
      </c>
    </row>
    <row r="617" spans="1:10" x14ac:dyDescent="0.3">
      <c r="A617" s="87"/>
      <c r="B617" s="87"/>
      <c r="C617" s="87"/>
      <c r="D617" s="87"/>
      <c r="E617" s="87"/>
      <c r="F617" s="87"/>
      <c r="G617" s="140">
        <v>44305</v>
      </c>
      <c r="H617" s="92">
        <v>1052.5</v>
      </c>
      <c r="I617" s="92">
        <v>1052.5</v>
      </c>
      <c r="J617" s="92">
        <v>0</v>
      </c>
    </row>
    <row r="618" spans="1:10" x14ac:dyDescent="0.3">
      <c r="A618" s="87"/>
      <c r="B618" s="87"/>
      <c r="C618" s="87"/>
      <c r="D618" s="87"/>
      <c r="E618" s="87"/>
      <c r="F618" s="87"/>
      <c r="G618" s="140">
        <v>44448</v>
      </c>
      <c r="H618" s="92">
        <v>1445</v>
      </c>
      <c r="I618" s="92">
        <v>1445</v>
      </c>
      <c r="J618" s="92">
        <v>0</v>
      </c>
    </row>
    <row r="619" spans="1:10" x14ac:dyDescent="0.3">
      <c r="A619" s="87"/>
      <c r="B619" s="87"/>
      <c r="C619" s="87"/>
      <c r="D619" s="87"/>
      <c r="E619" s="87"/>
      <c r="F619" s="87"/>
      <c r="G619" s="140">
        <v>45107</v>
      </c>
      <c r="H619" s="92">
        <v>2209.5</v>
      </c>
      <c r="I619" s="92">
        <v>0</v>
      </c>
      <c r="J619" s="92">
        <v>2209.5</v>
      </c>
    </row>
    <row r="620" spans="1:10" x14ac:dyDescent="0.3">
      <c r="A620" s="87"/>
      <c r="B620" s="87"/>
      <c r="C620" s="87"/>
      <c r="D620" s="87"/>
      <c r="E620" s="87"/>
      <c r="F620" s="87"/>
      <c r="G620" s="140">
        <v>45118</v>
      </c>
      <c r="H620" s="92">
        <v>-2209.5</v>
      </c>
      <c r="I620" s="92">
        <v>0</v>
      </c>
      <c r="J620" s="92">
        <v>-2209.5</v>
      </c>
    </row>
    <row r="621" spans="1:10" x14ac:dyDescent="0.3">
      <c r="A621" s="87"/>
      <c r="B621" s="87" t="s">
        <v>283</v>
      </c>
      <c r="C621" s="87" t="s">
        <v>2722</v>
      </c>
      <c r="D621" s="87" t="s">
        <v>881</v>
      </c>
      <c r="E621" s="87" t="s">
        <v>459</v>
      </c>
      <c r="F621" s="140">
        <v>43987</v>
      </c>
      <c r="G621" s="140">
        <v>44232</v>
      </c>
      <c r="H621" s="92">
        <v>1117.5</v>
      </c>
      <c r="I621" s="92">
        <v>1117.5</v>
      </c>
      <c r="J621" s="92">
        <v>0</v>
      </c>
    </row>
    <row r="622" spans="1:10" x14ac:dyDescent="0.3">
      <c r="A622" s="87"/>
      <c r="B622" s="87"/>
      <c r="C622" s="87"/>
      <c r="D622" s="87"/>
      <c r="E622" s="87"/>
      <c r="F622" s="87"/>
      <c r="G622" s="140">
        <v>45107</v>
      </c>
      <c r="H622" s="92">
        <v>19732.5</v>
      </c>
      <c r="I622" s="92">
        <v>0</v>
      </c>
      <c r="J622" s="92">
        <v>19732.5</v>
      </c>
    </row>
    <row r="623" spans="1:10" x14ac:dyDescent="0.3">
      <c r="A623" s="87"/>
      <c r="B623" s="87"/>
      <c r="C623" s="87"/>
      <c r="D623" s="87"/>
      <c r="E623" s="87"/>
      <c r="F623" s="87"/>
      <c r="G623" s="140">
        <v>45118</v>
      </c>
      <c r="H623" s="92">
        <v>-19732.5</v>
      </c>
      <c r="I623" s="92">
        <v>0</v>
      </c>
      <c r="J623" s="92">
        <v>-19732.5</v>
      </c>
    </row>
    <row r="624" spans="1:10" x14ac:dyDescent="0.3">
      <c r="A624" s="87"/>
      <c r="B624" s="87"/>
      <c r="C624" s="87"/>
      <c r="D624" s="87" t="s">
        <v>1354</v>
      </c>
      <c r="E624" s="87" t="s">
        <v>1302</v>
      </c>
      <c r="F624" s="140">
        <v>44132</v>
      </c>
      <c r="G624" s="140">
        <v>44470</v>
      </c>
      <c r="H624" s="92">
        <v>5787.5</v>
      </c>
      <c r="I624" s="92">
        <v>5787.5</v>
      </c>
      <c r="J624" s="92">
        <v>0</v>
      </c>
    </row>
    <row r="625" spans="1:10" x14ac:dyDescent="0.3">
      <c r="A625" s="87"/>
      <c r="B625" s="87" t="s">
        <v>235</v>
      </c>
      <c r="C625" s="87" t="s">
        <v>2722</v>
      </c>
      <c r="D625" s="87" t="s">
        <v>3149</v>
      </c>
      <c r="E625" s="87" t="s">
        <v>459</v>
      </c>
      <c r="F625" s="140">
        <v>44867</v>
      </c>
      <c r="G625" s="140">
        <v>45029</v>
      </c>
      <c r="H625" s="92">
        <v>540</v>
      </c>
      <c r="I625" s="92">
        <v>540</v>
      </c>
      <c r="J625" s="92">
        <v>0</v>
      </c>
    </row>
    <row r="626" spans="1:10" x14ac:dyDescent="0.3">
      <c r="A626" s="87"/>
      <c r="B626" s="87"/>
      <c r="C626" s="87"/>
      <c r="D626" s="87"/>
      <c r="E626" s="87"/>
      <c r="F626" s="87"/>
      <c r="G626" s="140">
        <v>45840</v>
      </c>
      <c r="H626" s="92">
        <v>855</v>
      </c>
      <c r="I626" s="92">
        <v>0</v>
      </c>
      <c r="J626" s="92">
        <v>855</v>
      </c>
    </row>
    <row r="627" spans="1:10" x14ac:dyDescent="0.3">
      <c r="A627" s="87"/>
      <c r="B627" s="87"/>
      <c r="C627" s="87"/>
      <c r="D627" s="87"/>
      <c r="E627" s="87"/>
      <c r="F627" s="87"/>
      <c r="G627" s="140">
        <v>45841</v>
      </c>
      <c r="H627" s="92">
        <v>-855</v>
      </c>
      <c r="I627" s="92">
        <v>0</v>
      </c>
      <c r="J627" s="92">
        <v>-855</v>
      </c>
    </row>
    <row r="628" spans="1:10" x14ac:dyDescent="0.3">
      <c r="A628" s="87"/>
      <c r="B628" s="87"/>
      <c r="C628" s="87"/>
      <c r="D628" s="87" t="s">
        <v>6713</v>
      </c>
      <c r="E628" s="87" t="s">
        <v>459</v>
      </c>
      <c r="F628" s="140">
        <v>45730</v>
      </c>
      <c r="G628" s="140">
        <v>45793</v>
      </c>
      <c r="H628" s="92">
        <v>5021</v>
      </c>
      <c r="I628" s="92">
        <v>5021</v>
      </c>
      <c r="J628" s="92">
        <v>0</v>
      </c>
    </row>
    <row r="629" spans="1:10" x14ac:dyDescent="0.3">
      <c r="A629" s="87"/>
      <c r="B629" s="87"/>
      <c r="C629" s="87"/>
      <c r="D629" s="87"/>
      <c r="E629" s="87"/>
      <c r="F629" s="87"/>
      <c r="G629" s="140">
        <v>46152</v>
      </c>
      <c r="H629" s="92">
        <v>1229</v>
      </c>
      <c r="I629" s="92">
        <v>0</v>
      </c>
      <c r="J629" s="92">
        <v>1229</v>
      </c>
    </row>
    <row r="630" spans="1:10" x14ac:dyDescent="0.3">
      <c r="A630" s="87"/>
      <c r="B630" s="87"/>
      <c r="C630" s="87"/>
      <c r="D630" s="87"/>
      <c r="E630" s="87"/>
      <c r="F630" s="87"/>
      <c r="G630" s="140">
        <v>46153</v>
      </c>
      <c r="H630" s="92">
        <v>-1229</v>
      </c>
      <c r="I630" s="92">
        <v>0</v>
      </c>
      <c r="J630" s="92">
        <v>-1229</v>
      </c>
    </row>
    <row r="631" spans="1:10" x14ac:dyDescent="0.3">
      <c r="A631" s="87"/>
      <c r="B631" s="87"/>
      <c r="C631" s="87" t="s">
        <v>236</v>
      </c>
      <c r="D631" s="87" t="s">
        <v>3024</v>
      </c>
      <c r="E631" s="87" t="s">
        <v>459</v>
      </c>
      <c r="F631" s="140">
        <v>44743</v>
      </c>
      <c r="G631" s="140">
        <v>44774</v>
      </c>
      <c r="H631" s="92">
        <v>750</v>
      </c>
      <c r="I631" s="92">
        <v>750</v>
      </c>
      <c r="J631" s="92">
        <v>0</v>
      </c>
    </row>
    <row r="632" spans="1:10" x14ac:dyDescent="0.3">
      <c r="A632" s="87"/>
      <c r="B632" s="87"/>
      <c r="C632" s="87"/>
      <c r="D632" s="87" t="s">
        <v>5168</v>
      </c>
      <c r="E632" s="87" t="s">
        <v>459</v>
      </c>
      <c r="F632" s="140">
        <v>44743</v>
      </c>
      <c r="G632" s="140">
        <v>45107</v>
      </c>
      <c r="H632" s="92">
        <v>435</v>
      </c>
      <c r="I632" s="92">
        <v>0</v>
      </c>
      <c r="J632" s="92">
        <v>435</v>
      </c>
    </row>
    <row r="633" spans="1:10" x14ac:dyDescent="0.3">
      <c r="A633" s="87"/>
      <c r="B633" s="87"/>
      <c r="C633" s="87"/>
      <c r="D633" s="87"/>
      <c r="E633" s="87"/>
      <c r="F633" s="87"/>
      <c r="G633" s="140">
        <v>45118</v>
      </c>
      <c r="H633" s="92">
        <v>-435</v>
      </c>
      <c r="I633" s="92">
        <v>0</v>
      </c>
      <c r="J633" s="92">
        <v>-435</v>
      </c>
    </row>
    <row r="634" spans="1:10" x14ac:dyDescent="0.3">
      <c r="A634" s="87"/>
      <c r="B634" s="87" t="s">
        <v>284</v>
      </c>
      <c r="C634" s="87" t="s">
        <v>2722</v>
      </c>
      <c r="D634" s="87" t="s">
        <v>3149</v>
      </c>
      <c r="E634" s="87" t="s">
        <v>459</v>
      </c>
      <c r="F634" s="140">
        <v>44867</v>
      </c>
      <c r="G634" s="140">
        <v>45029</v>
      </c>
      <c r="H634" s="92">
        <v>2061.5</v>
      </c>
      <c r="I634" s="92">
        <v>2061.5</v>
      </c>
      <c r="J634" s="92">
        <v>0</v>
      </c>
    </row>
    <row r="635" spans="1:10" x14ac:dyDescent="0.3">
      <c r="A635" s="87"/>
      <c r="B635" s="87"/>
      <c r="C635" s="87"/>
      <c r="D635" s="87"/>
      <c r="E635" s="87"/>
      <c r="F635" s="87"/>
      <c r="G635" s="140">
        <v>45840</v>
      </c>
      <c r="H635" s="92">
        <v>18.5</v>
      </c>
      <c r="I635" s="92">
        <v>0</v>
      </c>
      <c r="J635" s="92">
        <v>18.5</v>
      </c>
    </row>
    <row r="636" spans="1:10" x14ac:dyDescent="0.3">
      <c r="A636" s="87"/>
      <c r="B636" s="87"/>
      <c r="C636" s="87"/>
      <c r="D636" s="87"/>
      <c r="E636" s="87"/>
      <c r="F636" s="87"/>
      <c r="G636" s="140">
        <v>45841</v>
      </c>
      <c r="H636" s="92">
        <v>-18.5</v>
      </c>
      <c r="I636" s="92">
        <v>0</v>
      </c>
      <c r="J636" s="92">
        <v>-18.5</v>
      </c>
    </row>
    <row r="637" spans="1:10" x14ac:dyDescent="0.3">
      <c r="A637" s="87"/>
      <c r="B637" s="87"/>
      <c r="C637" s="87"/>
      <c r="D637" s="87" t="s">
        <v>6713</v>
      </c>
      <c r="E637" s="87" t="s">
        <v>459</v>
      </c>
      <c r="F637" s="140">
        <v>45730</v>
      </c>
      <c r="G637" s="140">
        <v>45798</v>
      </c>
      <c r="H637" s="92">
        <v>3940</v>
      </c>
      <c r="I637" s="92">
        <v>3940</v>
      </c>
      <c r="J637" s="92">
        <v>0</v>
      </c>
    </row>
    <row r="638" spans="1:10" x14ac:dyDescent="0.3">
      <c r="A638" s="87"/>
      <c r="B638" s="87"/>
      <c r="C638" s="87"/>
      <c r="D638" s="87"/>
      <c r="E638" s="87"/>
      <c r="F638" s="87"/>
      <c r="G638" s="140">
        <v>45841</v>
      </c>
      <c r="H638" s="92">
        <v>890</v>
      </c>
      <c r="I638" s="92">
        <v>890</v>
      </c>
      <c r="J638" s="92">
        <v>0</v>
      </c>
    </row>
    <row r="639" spans="1:10" x14ac:dyDescent="0.3">
      <c r="A639" s="87"/>
      <c r="B639" s="87"/>
      <c r="C639" s="87"/>
      <c r="D639" s="87"/>
      <c r="E639" s="87"/>
      <c r="F639" s="87"/>
      <c r="G639" s="140">
        <v>46152</v>
      </c>
      <c r="H639" s="92">
        <v>1070</v>
      </c>
      <c r="I639" s="92">
        <v>0</v>
      </c>
      <c r="J639" s="92">
        <v>1070</v>
      </c>
    </row>
    <row r="640" spans="1:10" x14ac:dyDescent="0.3">
      <c r="A640" s="87"/>
      <c r="B640" s="87"/>
      <c r="C640" s="87"/>
      <c r="D640" s="87"/>
      <c r="E640" s="87"/>
      <c r="F640" s="87"/>
      <c r="G640" s="140">
        <v>46153</v>
      </c>
      <c r="H640" s="92">
        <v>-1070</v>
      </c>
      <c r="I640" s="92">
        <v>0</v>
      </c>
      <c r="J640" s="92">
        <v>-1070</v>
      </c>
    </row>
    <row r="641" spans="1:10" x14ac:dyDescent="0.3">
      <c r="A641" s="87"/>
      <c r="B641" s="87" t="s">
        <v>317</v>
      </c>
      <c r="C641" s="87" t="s">
        <v>2722</v>
      </c>
      <c r="D641" s="87" t="s">
        <v>8303</v>
      </c>
      <c r="E641" s="87" t="s">
        <v>459</v>
      </c>
      <c r="F641" s="140">
        <v>46181</v>
      </c>
      <c r="G641" s="140">
        <v>47270</v>
      </c>
      <c r="H641" s="92">
        <v>25125</v>
      </c>
      <c r="I641" s="92">
        <v>0</v>
      </c>
      <c r="J641" s="92">
        <v>25125</v>
      </c>
    </row>
    <row r="642" spans="1:10" x14ac:dyDescent="0.3">
      <c r="A642" s="87"/>
      <c r="B642" s="87" t="s">
        <v>285</v>
      </c>
      <c r="C642" s="87" t="s">
        <v>2722</v>
      </c>
      <c r="D642" s="87" t="s">
        <v>882</v>
      </c>
      <c r="E642" s="87" t="s">
        <v>459</v>
      </c>
      <c r="F642" s="140">
        <v>43987</v>
      </c>
      <c r="G642" s="140">
        <v>44232</v>
      </c>
      <c r="H642" s="92">
        <v>507.5</v>
      </c>
      <c r="I642" s="92">
        <v>507.5</v>
      </c>
      <c r="J642" s="92">
        <v>0</v>
      </c>
    </row>
    <row r="643" spans="1:10" x14ac:dyDescent="0.3">
      <c r="A643" s="87"/>
      <c r="B643" s="87"/>
      <c r="C643" s="87"/>
      <c r="D643" s="87"/>
      <c r="E643" s="87"/>
      <c r="F643" s="87"/>
      <c r="G643" s="140">
        <v>45107</v>
      </c>
      <c r="H643" s="92">
        <v>16092.5</v>
      </c>
      <c r="I643" s="92">
        <v>0</v>
      </c>
      <c r="J643" s="92">
        <v>16092.5</v>
      </c>
    </row>
    <row r="644" spans="1:10" x14ac:dyDescent="0.3">
      <c r="A644" s="87"/>
      <c r="B644" s="87"/>
      <c r="C644" s="87"/>
      <c r="D644" s="87"/>
      <c r="E644" s="87"/>
      <c r="F644" s="87"/>
      <c r="G644" s="140">
        <v>45118</v>
      </c>
      <c r="H644" s="92">
        <v>-16092.5</v>
      </c>
      <c r="I644" s="92">
        <v>0</v>
      </c>
      <c r="J644" s="92">
        <v>-16092.5</v>
      </c>
    </row>
    <row r="645" spans="1:10" x14ac:dyDescent="0.3">
      <c r="A645" s="87" t="s">
        <v>5723</v>
      </c>
      <c r="B645" s="87"/>
      <c r="C645" s="87"/>
      <c r="D645" s="87"/>
      <c r="E645" s="87"/>
      <c r="F645" s="87"/>
      <c r="G645" s="87"/>
      <c r="H645" s="92">
        <v>121769</v>
      </c>
      <c r="I645" s="92">
        <v>80916.350000000006</v>
      </c>
      <c r="J645" s="92">
        <v>40852.65</v>
      </c>
    </row>
    <row r="646" spans="1:10" x14ac:dyDescent="0.3">
      <c r="A646" s="87" t="s">
        <v>8241</v>
      </c>
      <c r="B646" s="87" t="s">
        <v>301</v>
      </c>
      <c r="C646" s="87" t="s">
        <v>2722</v>
      </c>
      <c r="D646" s="87" t="s">
        <v>8243</v>
      </c>
      <c r="E646" s="87" t="s">
        <v>310</v>
      </c>
      <c r="F646" s="140">
        <v>46168</v>
      </c>
      <c r="G646" s="140">
        <v>46905</v>
      </c>
      <c r="H646" s="92">
        <v>324920</v>
      </c>
      <c r="I646" s="92">
        <v>0</v>
      </c>
      <c r="J646" s="92">
        <v>324920</v>
      </c>
    </row>
    <row r="647" spans="1:10" x14ac:dyDescent="0.3">
      <c r="A647" s="87" t="s">
        <v>8761</v>
      </c>
      <c r="B647" s="87"/>
      <c r="C647" s="87"/>
      <c r="D647" s="87"/>
      <c r="E647" s="87"/>
      <c r="F647" s="87"/>
      <c r="G647" s="87"/>
      <c r="H647" s="92">
        <v>324920</v>
      </c>
      <c r="I647" s="92">
        <v>0</v>
      </c>
      <c r="J647" s="92">
        <v>324920</v>
      </c>
    </row>
    <row r="648" spans="1:10" x14ac:dyDescent="0.3">
      <c r="A648" s="87" t="s">
        <v>2587</v>
      </c>
      <c r="B648" s="87" t="s">
        <v>421</v>
      </c>
      <c r="C648" s="87" t="s">
        <v>2722</v>
      </c>
      <c r="D648" s="87" t="s">
        <v>6364</v>
      </c>
      <c r="E648" s="87" t="s">
        <v>138</v>
      </c>
      <c r="F648" s="140">
        <v>45601</v>
      </c>
      <c r="G648" s="140">
        <v>45804</v>
      </c>
      <c r="H648" s="92">
        <v>194268.34999999998</v>
      </c>
      <c r="I648" s="92">
        <v>194268.34999999998</v>
      </c>
      <c r="J648" s="92">
        <v>0</v>
      </c>
    </row>
    <row r="649" spans="1:10" x14ac:dyDescent="0.3">
      <c r="A649" s="87"/>
      <c r="B649" s="87"/>
      <c r="C649" s="87"/>
      <c r="D649" s="87"/>
      <c r="E649" s="87"/>
      <c r="F649" s="87"/>
      <c r="G649" s="140">
        <v>45813</v>
      </c>
      <c r="H649" s="92">
        <v>24223.350000000002</v>
      </c>
      <c r="I649" s="92">
        <v>24223.350000000002</v>
      </c>
      <c r="J649" s="92">
        <v>0</v>
      </c>
    </row>
    <row r="650" spans="1:10" x14ac:dyDescent="0.3">
      <c r="A650" s="87"/>
      <c r="B650" s="87"/>
      <c r="C650" s="87"/>
      <c r="D650" s="87"/>
      <c r="E650" s="87"/>
      <c r="F650" s="87"/>
      <c r="G650" s="140">
        <v>45856</v>
      </c>
      <c r="H650" s="92">
        <v>0</v>
      </c>
      <c r="I650" s="92">
        <v>0</v>
      </c>
      <c r="J650" s="92">
        <v>0</v>
      </c>
    </row>
    <row r="651" spans="1:10" x14ac:dyDescent="0.3">
      <c r="A651" s="87"/>
      <c r="B651" s="87"/>
      <c r="C651" s="87"/>
      <c r="D651" s="87"/>
      <c r="E651" s="87"/>
      <c r="F651" s="87"/>
      <c r="G651" s="140">
        <v>45881</v>
      </c>
      <c r="H651" s="92">
        <v>112585.04000000001</v>
      </c>
      <c r="I651" s="92">
        <v>112585.04000000001</v>
      </c>
      <c r="J651" s="92">
        <v>0</v>
      </c>
    </row>
    <row r="652" spans="1:10" x14ac:dyDescent="0.3">
      <c r="A652" s="87"/>
      <c r="B652" s="87"/>
      <c r="C652" s="87"/>
      <c r="D652" s="87"/>
      <c r="E652" s="87"/>
      <c r="F652" s="87"/>
      <c r="G652" s="140">
        <v>45882</v>
      </c>
      <c r="H652" s="92">
        <v>6594.74</v>
      </c>
      <c r="I652" s="92">
        <v>6594.74</v>
      </c>
      <c r="J652" s="92">
        <v>0</v>
      </c>
    </row>
    <row r="653" spans="1:10" x14ac:dyDescent="0.3">
      <c r="A653" s="87"/>
      <c r="B653" s="87"/>
      <c r="C653" s="87"/>
      <c r="D653" s="87"/>
      <c r="E653" s="87"/>
      <c r="F653" s="87"/>
      <c r="G653" s="140">
        <v>46730</v>
      </c>
      <c r="H653" s="92">
        <v>2016.7500000000055</v>
      </c>
      <c r="I653" s="92">
        <v>-6594.74</v>
      </c>
      <c r="J653" s="92">
        <v>8611.4900000000052</v>
      </c>
    </row>
    <row r="654" spans="1:10" x14ac:dyDescent="0.3">
      <c r="A654" s="87"/>
      <c r="B654" s="87"/>
      <c r="C654" s="87"/>
      <c r="D654" s="87" t="s">
        <v>6367</v>
      </c>
      <c r="E654" s="87" t="s">
        <v>138</v>
      </c>
      <c r="F654" s="140">
        <v>45601</v>
      </c>
      <c r="G654" s="140">
        <v>45813</v>
      </c>
      <c r="H654" s="92">
        <v>12791.689999999999</v>
      </c>
      <c r="I654" s="92">
        <v>12791.689999999999</v>
      </c>
      <c r="J654" s="92">
        <v>0</v>
      </c>
    </row>
    <row r="655" spans="1:10" x14ac:dyDescent="0.3">
      <c r="A655" s="87"/>
      <c r="B655" s="87"/>
      <c r="C655" s="87"/>
      <c r="D655" s="87"/>
      <c r="E655" s="87"/>
      <c r="F655" s="87"/>
      <c r="G655" s="140">
        <v>45819</v>
      </c>
      <c r="H655" s="92">
        <v>438.13</v>
      </c>
      <c r="I655" s="92">
        <v>438.13</v>
      </c>
      <c r="J655" s="92">
        <v>0</v>
      </c>
    </row>
    <row r="656" spans="1:10" x14ac:dyDescent="0.3">
      <c r="A656" s="87"/>
      <c r="B656" s="87"/>
      <c r="C656" s="87"/>
      <c r="D656" s="87" t="s">
        <v>6370</v>
      </c>
      <c r="E656" s="87" t="s">
        <v>138</v>
      </c>
      <c r="F656" s="140">
        <v>45601</v>
      </c>
      <c r="G656" s="140">
        <v>45813</v>
      </c>
      <c r="H656" s="92">
        <v>13228.83</v>
      </c>
      <c r="I656" s="92">
        <v>13228.83</v>
      </c>
      <c r="J656" s="92">
        <v>0</v>
      </c>
    </row>
    <row r="657" spans="1:10" x14ac:dyDescent="0.3">
      <c r="A657" s="87"/>
      <c r="B657" s="87" t="s">
        <v>412</v>
      </c>
      <c r="C657" s="87" t="s">
        <v>2722</v>
      </c>
      <c r="D657" s="87" t="s">
        <v>6373</v>
      </c>
      <c r="E657" s="87" t="s">
        <v>138</v>
      </c>
      <c r="F657" s="140">
        <v>45601</v>
      </c>
      <c r="G657" s="140">
        <v>45813</v>
      </c>
      <c r="H657" s="92">
        <v>68717.350000000006</v>
      </c>
      <c r="I657" s="92">
        <v>68717.350000000006</v>
      </c>
      <c r="J657" s="92">
        <v>0</v>
      </c>
    </row>
    <row r="658" spans="1:10" x14ac:dyDescent="0.3">
      <c r="A658" s="87"/>
      <c r="B658" s="87"/>
      <c r="C658" s="87"/>
      <c r="D658" s="87"/>
      <c r="E658" s="87"/>
      <c r="F658" s="87"/>
      <c r="G658" s="140">
        <v>45849</v>
      </c>
      <c r="H658" s="92">
        <v>91865.76999999999</v>
      </c>
      <c r="I658" s="92">
        <v>91865.76999999999</v>
      </c>
      <c r="J658" s="92">
        <v>0</v>
      </c>
    </row>
    <row r="659" spans="1:10" x14ac:dyDescent="0.3">
      <c r="A659" s="87"/>
      <c r="B659" s="87"/>
      <c r="C659" s="87"/>
      <c r="D659" s="87"/>
      <c r="E659" s="87"/>
      <c r="F659" s="87"/>
      <c r="G659" s="140">
        <v>45853</v>
      </c>
      <c r="H659" s="92">
        <v>-91865.76999999999</v>
      </c>
      <c r="I659" s="92">
        <v>-91865.76999999999</v>
      </c>
      <c r="J659" s="92">
        <v>0</v>
      </c>
    </row>
    <row r="660" spans="1:10" x14ac:dyDescent="0.3">
      <c r="A660" s="87"/>
      <c r="B660" s="87"/>
      <c r="C660" s="87"/>
      <c r="D660" s="87"/>
      <c r="E660" s="87"/>
      <c r="F660" s="87"/>
      <c r="G660" s="140">
        <v>45856</v>
      </c>
      <c r="H660" s="92">
        <v>0</v>
      </c>
      <c r="I660" s="92">
        <v>0</v>
      </c>
      <c r="J660" s="92">
        <v>0</v>
      </c>
    </row>
    <row r="661" spans="1:10" x14ac:dyDescent="0.3">
      <c r="A661" s="87"/>
      <c r="B661" s="87"/>
      <c r="C661" s="87"/>
      <c r="D661" s="87"/>
      <c r="E661" s="87"/>
      <c r="F661" s="87"/>
      <c r="G661" s="140">
        <v>45875</v>
      </c>
      <c r="H661" s="92">
        <v>91865.76999999999</v>
      </c>
      <c r="I661" s="92">
        <v>91865.76999999999</v>
      </c>
      <c r="J661" s="92">
        <v>0</v>
      </c>
    </row>
    <row r="662" spans="1:10" x14ac:dyDescent="0.3">
      <c r="A662" s="87"/>
      <c r="B662" s="87"/>
      <c r="C662" s="87"/>
      <c r="D662" s="87"/>
      <c r="E662" s="87"/>
      <c r="F662" s="87"/>
      <c r="G662" s="140">
        <v>45911</v>
      </c>
      <c r="H662" s="92">
        <v>88332.7</v>
      </c>
      <c r="I662" s="92">
        <v>88332.7</v>
      </c>
      <c r="J662" s="92">
        <v>0</v>
      </c>
    </row>
    <row r="663" spans="1:10" x14ac:dyDescent="0.3">
      <c r="A663" s="87"/>
      <c r="B663" s="87"/>
      <c r="C663" s="87"/>
      <c r="D663" s="87"/>
      <c r="E663" s="87"/>
      <c r="F663" s="87"/>
      <c r="G663" s="140">
        <v>45912</v>
      </c>
      <c r="H663" s="92">
        <v>0</v>
      </c>
      <c r="I663" s="92">
        <v>0</v>
      </c>
      <c r="J663" s="92">
        <v>0</v>
      </c>
    </row>
    <row r="664" spans="1:10" x14ac:dyDescent="0.3">
      <c r="A664" s="87"/>
      <c r="B664" s="87"/>
      <c r="C664" s="87"/>
      <c r="D664" s="87"/>
      <c r="E664" s="87"/>
      <c r="F664" s="87"/>
      <c r="G664" s="140">
        <v>46730</v>
      </c>
      <c r="H664" s="92">
        <v>7916.3999999999796</v>
      </c>
      <c r="I664" s="92">
        <v>0</v>
      </c>
      <c r="J664" s="92">
        <v>7916.3999999999796</v>
      </c>
    </row>
    <row r="665" spans="1:10" x14ac:dyDescent="0.3">
      <c r="A665" s="87"/>
      <c r="B665" s="87"/>
      <c r="C665" s="87"/>
      <c r="D665" s="87" t="s">
        <v>6375</v>
      </c>
      <c r="E665" s="87" t="s">
        <v>138</v>
      </c>
      <c r="F665" s="140">
        <v>45601</v>
      </c>
      <c r="G665" s="140">
        <v>45813</v>
      </c>
      <c r="H665" s="92">
        <v>12356.15</v>
      </c>
      <c r="I665" s="92">
        <v>12356.15</v>
      </c>
      <c r="J665" s="92">
        <v>0</v>
      </c>
    </row>
    <row r="666" spans="1:10" x14ac:dyDescent="0.3">
      <c r="A666" s="87"/>
      <c r="B666" s="87"/>
      <c r="C666" s="87"/>
      <c r="D666" s="87" t="s">
        <v>6377</v>
      </c>
      <c r="E666" s="87" t="s">
        <v>138</v>
      </c>
      <c r="F666" s="140">
        <v>45601</v>
      </c>
      <c r="G666" s="140">
        <v>45813</v>
      </c>
      <c r="H666" s="92">
        <v>12448.66</v>
      </c>
      <c r="I666" s="92">
        <v>12448.66</v>
      </c>
      <c r="J666" s="92">
        <v>0</v>
      </c>
    </row>
    <row r="667" spans="1:10" x14ac:dyDescent="0.3">
      <c r="A667" s="87"/>
      <c r="B667" s="87"/>
      <c r="C667" s="87"/>
      <c r="D667" s="87" t="s">
        <v>6379</v>
      </c>
      <c r="E667" s="87" t="s">
        <v>138</v>
      </c>
      <c r="F667" s="140">
        <v>45601</v>
      </c>
      <c r="G667" s="140">
        <v>45813</v>
      </c>
      <c r="H667" s="92">
        <v>12345.560000000001</v>
      </c>
      <c r="I667" s="92">
        <v>12345.560000000001</v>
      </c>
      <c r="J667" s="92">
        <v>0</v>
      </c>
    </row>
    <row r="668" spans="1:10" x14ac:dyDescent="0.3">
      <c r="A668" s="87"/>
      <c r="B668" s="87" t="s">
        <v>263</v>
      </c>
      <c r="C668" s="87" t="s">
        <v>2722</v>
      </c>
      <c r="D668" s="87" t="s">
        <v>1580</v>
      </c>
      <c r="E668" s="87" t="s">
        <v>138</v>
      </c>
      <c r="F668" s="140">
        <v>44224</v>
      </c>
      <c r="G668" s="140">
        <v>44279</v>
      </c>
      <c r="H668" s="92">
        <v>13783.38</v>
      </c>
      <c r="I668" s="92">
        <v>13783.38</v>
      </c>
      <c r="J668" s="92">
        <v>0</v>
      </c>
    </row>
    <row r="669" spans="1:10" x14ac:dyDescent="0.3">
      <c r="A669" s="87"/>
      <c r="B669" s="87"/>
      <c r="C669" s="87"/>
      <c r="D669" s="87"/>
      <c r="E669" s="87"/>
      <c r="F669" s="87"/>
      <c r="G669" s="140">
        <v>44424</v>
      </c>
      <c r="H669" s="92">
        <v>62853</v>
      </c>
      <c r="I669" s="92">
        <v>62853</v>
      </c>
      <c r="J669" s="92">
        <v>0</v>
      </c>
    </row>
    <row r="670" spans="1:10" x14ac:dyDescent="0.3">
      <c r="A670" s="87"/>
      <c r="B670" s="87"/>
      <c r="C670" s="87"/>
      <c r="D670" s="87" t="s">
        <v>1581</v>
      </c>
      <c r="E670" s="87" t="s">
        <v>138</v>
      </c>
      <c r="F670" s="140">
        <v>44224</v>
      </c>
      <c r="G670" s="140">
        <v>44279</v>
      </c>
      <c r="H670" s="92">
        <v>32607.760000000002</v>
      </c>
      <c r="I670" s="92">
        <v>32607.760000000002</v>
      </c>
      <c r="J670" s="92">
        <v>0</v>
      </c>
    </row>
    <row r="671" spans="1:10" x14ac:dyDescent="0.3">
      <c r="A671" s="87"/>
      <c r="B671" s="87"/>
      <c r="C671" s="87"/>
      <c r="D671" s="87"/>
      <c r="E671" s="87"/>
      <c r="F671" s="87"/>
      <c r="G671" s="140">
        <v>44305</v>
      </c>
      <c r="H671" s="92">
        <v>5324.9900000000007</v>
      </c>
      <c r="I671" s="92">
        <v>5324.99</v>
      </c>
      <c r="J671" s="92">
        <v>0</v>
      </c>
    </row>
    <row r="672" spans="1:10" x14ac:dyDescent="0.3">
      <c r="A672" s="87"/>
      <c r="B672" s="87"/>
      <c r="C672" s="87"/>
      <c r="D672" s="87" t="s">
        <v>1975</v>
      </c>
      <c r="E672" s="87" t="s">
        <v>138</v>
      </c>
      <c r="F672" s="140">
        <v>44315</v>
      </c>
      <c r="G672" s="140">
        <v>44424</v>
      </c>
      <c r="H672" s="92">
        <v>223009.81</v>
      </c>
      <c r="I672" s="92">
        <v>223009.81</v>
      </c>
      <c r="J672" s="92">
        <v>0</v>
      </c>
    </row>
    <row r="673" spans="1:10" x14ac:dyDescent="0.3">
      <c r="A673" s="87"/>
      <c r="B673" s="87"/>
      <c r="C673" s="87"/>
      <c r="D673" s="87" t="s">
        <v>2023</v>
      </c>
      <c r="E673" s="87" t="s">
        <v>138</v>
      </c>
      <c r="F673" s="140">
        <v>44326</v>
      </c>
      <c r="G673" s="140">
        <v>44424</v>
      </c>
      <c r="H673" s="92">
        <v>54287.549999999996</v>
      </c>
      <c r="I673" s="92">
        <v>54287.549999999996</v>
      </c>
      <c r="J673" s="92">
        <v>0</v>
      </c>
    </row>
    <row r="674" spans="1:10" x14ac:dyDescent="0.3">
      <c r="A674" s="87"/>
      <c r="B674" s="87"/>
      <c r="C674" s="87"/>
      <c r="D674" s="87"/>
      <c r="E674" s="87"/>
      <c r="F674" s="87"/>
      <c r="G674" s="140">
        <v>44469</v>
      </c>
      <c r="H674" s="92">
        <v>3728.4799999999996</v>
      </c>
      <c r="I674" s="92">
        <v>3728.48</v>
      </c>
      <c r="J674" s="92">
        <v>0</v>
      </c>
    </row>
    <row r="675" spans="1:10" x14ac:dyDescent="0.3">
      <c r="A675" s="87"/>
      <c r="B675" s="87"/>
      <c r="C675" s="87"/>
      <c r="D675" s="87" t="s">
        <v>2024</v>
      </c>
      <c r="E675" s="87" t="s">
        <v>138</v>
      </c>
      <c r="F675" s="140">
        <v>44326</v>
      </c>
      <c r="G675" s="140">
        <v>44424</v>
      </c>
      <c r="H675" s="92">
        <v>38677.35</v>
      </c>
      <c r="I675" s="92">
        <v>38677.35</v>
      </c>
      <c r="J675" s="92">
        <v>0</v>
      </c>
    </row>
    <row r="676" spans="1:10" x14ac:dyDescent="0.3">
      <c r="A676" s="87"/>
      <c r="B676" s="87"/>
      <c r="C676" s="87"/>
      <c r="D676" s="87" t="s">
        <v>2510</v>
      </c>
      <c r="E676" s="87" t="s">
        <v>138</v>
      </c>
      <c r="F676" s="140">
        <v>44575</v>
      </c>
      <c r="G676" s="140">
        <v>44701</v>
      </c>
      <c r="H676" s="92">
        <v>28827.85</v>
      </c>
      <c r="I676" s="92">
        <v>28827.85</v>
      </c>
      <c r="J676" s="92">
        <v>0</v>
      </c>
    </row>
    <row r="677" spans="1:10" x14ac:dyDescent="0.3">
      <c r="A677" s="87"/>
      <c r="B677" s="87"/>
      <c r="C677" s="87"/>
      <c r="D677" s="87" t="s">
        <v>7840</v>
      </c>
      <c r="E677" s="87" t="s">
        <v>138</v>
      </c>
      <c r="F677" s="140">
        <v>46224</v>
      </c>
      <c r="G677" s="140">
        <v>47096</v>
      </c>
      <c r="H677" s="92">
        <v>125663.48</v>
      </c>
      <c r="I677" s="92">
        <v>0</v>
      </c>
      <c r="J677" s="92">
        <v>125663.48</v>
      </c>
    </row>
    <row r="678" spans="1:10" x14ac:dyDescent="0.3">
      <c r="A678" s="87"/>
      <c r="B678" s="87"/>
      <c r="C678" s="87" t="s">
        <v>236</v>
      </c>
      <c r="D678" s="87" t="s">
        <v>681</v>
      </c>
      <c r="E678" s="87" t="s">
        <v>138</v>
      </c>
      <c r="F678" s="140">
        <v>43907</v>
      </c>
      <c r="G678" s="140">
        <v>44183</v>
      </c>
      <c r="H678" s="92">
        <v>20580.53</v>
      </c>
      <c r="I678" s="92">
        <v>20580.53</v>
      </c>
      <c r="J678" s="92">
        <v>0</v>
      </c>
    </row>
    <row r="679" spans="1:10" x14ac:dyDescent="0.3">
      <c r="A679" s="87"/>
      <c r="B679" s="87"/>
      <c r="C679" s="87"/>
      <c r="D679" s="87"/>
      <c r="E679" s="87"/>
      <c r="F679" s="87"/>
      <c r="G679" s="140">
        <v>44323</v>
      </c>
      <c r="H679" s="92">
        <v>11760.3</v>
      </c>
      <c r="I679" s="92">
        <v>11760.3</v>
      </c>
      <c r="J679" s="92">
        <v>0</v>
      </c>
    </row>
    <row r="680" spans="1:10" x14ac:dyDescent="0.3">
      <c r="A680" s="87"/>
      <c r="B680" s="87"/>
      <c r="C680" s="87"/>
      <c r="D680" s="87"/>
      <c r="E680" s="87"/>
      <c r="F680" s="87"/>
      <c r="G680" s="140">
        <v>44341</v>
      </c>
      <c r="H680" s="92">
        <v>2940.07</v>
      </c>
      <c r="I680" s="92">
        <v>2940.07</v>
      </c>
      <c r="J680" s="92">
        <v>0</v>
      </c>
    </row>
    <row r="681" spans="1:10" x14ac:dyDescent="0.3">
      <c r="A681" s="87"/>
      <c r="B681" s="87" t="s">
        <v>3</v>
      </c>
      <c r="C681" s="87" t="s">
        <v>2722</v>
      </c>
      <c r="D681" s="87" t="s">
        <v>681</v>
      </c>
      <c r="E681" s="87" t="s">
        <v>138</v>
      </c>
      <c r="F681" s="140">
        <v>43907</v>
      </c>
      <c r="G681" s="140">
        <v>43999</v>
      </c>
      <c r="H681" s="92">
        <v>76394.759999999995</v>
      </c>
      <c r="I681" s="92">
        <v>76394.759999999995</v>
      </c>
      <c r="J681" s="92">
        <v>0</v>
      </c>
    </row>
    <row r="682" spans="1:10" x14ac:dyDescent="0.3">
      <c r="A682" s="87"/>
      <c r="B682" s="87" t="s">
        <v>418</v>
      </c>
      <c r="C682" s="87" t="s">
        <v>2722</v>
      </c>
      <c r="D682" s="87" t="s">
        <v>6785</v>
      </c>
      <c r="E682" s="87" t="s">
        <v>138</v>
      </c>
      <c r="F682" s="140">
        <v>45769</v>
      </c>
      <c r="G682" s="140">
        <v>45911</v>
      </c>
      <c r="H682" s="92">
        <v>142998.51</v>
      </c>
      <c r="I682" s="92">
        <v>142998.51</v>
      </c>
      <c r="J682" s="92">
        <v>0</v>
      </c>
    </row>
    <row r="683" spans="1:10" x14ac:dyDescent="0.3">
      <c r="A683" s="87"/>
      <c r="B683" s="87"/>
      <c r="C683" s="87"/>
      <c r="D683" s="87" t="s">
        <v>6788</v>
      </c>
      <c r="E683" s="87" t="s">
        <v>138</v>
      </c>
      <c r="F683" s="140">
        <v>45769</v>
      </c>
      <c r="G683" s="140">
        <v>45911</v>
      </c>
      <c r="H683" s="92">
        <v>190744.94</v>
      </c>
      <c r="I683" s="92">
        <v>190744.94</v>
      </c>
      <c r="J683" s="92">
        <v>0</v>
      </c>
    </row>
    <row r="684" spans="1:10" x14ac:dyDescent="0.3">
      <c r="A684" s="87"/>
      <c r="B684" s="87"/>
      <c r="C684" s="87"/>
      <c r="D684" s="87" t="s">
        <v>6790</v>
      </c>
      <c r="E684" s="87" t="s">
        <v>138</v>
      </c>
      <c r="F684" s="140">
        <v>45769</v>
      </c>
      <c r="G684" s="140">
        <v>46132</v>
      </c>
      <c r="H684" s="92">
        <v>211790.25000000003</v>
      </c>
      <c r="I684" s="92">
        <v>211790.25000000003</v>
      </c>
      <c r="J684" s="92">
        <v>0</v>
      </c>
    </row>
    <row r="685" spans="1:10" x14ac:dyDescent="0.3">
      <c r="A685" s="87"/>
      <c r="B685" s="87"/>
      <c r="C685" s="87"/>
      <c r="D685" s="87" t="s">
        <v>6792</v>
      </c>
      <c r="E685" s="87" t="s">
        <v>138</v>
      </c>
      <c r="F685" s="140">
        <v>45769</v>
      </c>
      <c r="G685" s="140">
        <v>46132</v>
      </c>
      <c r="H685" s="92">
        <v>10876.16</v>
      </c>
      <c r="I685" s="92">
        <v>10876.16</v>
      </c>
      <c r="J685" s="92">
        <v>0</v>
      </c>
    </row>
    <row r="686" spans="1:10" x14ac:dyDescent="0.3">
      <c r="A686" s="87"/>
      <c r="B686" s="87"/>
      <c r="C686" s="87"/>
      <c r="D686" s="87" t="s">
        <v>6794</v>
      </c>
      <c r="E686" s="87" t="s">
        <v>138</v>
      </c>
      <c r="F686" s="140">
        <v>45769</v>
      </c>
      <c r="G686" s="140">
        <v>46132</v>
      </c>
      <c r="H686" s="92">
        <v>25217.17</v>
      </c>
      <c r="I686" s="92">
        <v>25217.17</v>
      </c>
      <c r="J686" s="92">
        <v>0</v>
      </c>
    </row>
    <row r="687" spans="1:10" x14ac:dyDescent="0.3">
      <c r="A687" s="87"/>
      <c r="B687" s="87"/>
      <c r="C687" s="87"/>
      <c r="D687" s="87" t="s">
        <v>8306</v>
      </c>
      <c r="E687" s="87" t="s">
        <v>138</v>
      </c>
      <c r="F687" s="140">
        <v>46147</v>
      </c>
      <c r="G687" s="140">
        <v>46945</v>
      </c>
      <c r="H687" s="92">
        <v>1135.04</v>
      </c>
      <c r="I687" s="92">
        <v>0</v>
      </c>
      <c r="J687" s="92">
        <v>1135.04</v>
      </c>
    </row>
    <row r="688" spans="1:10" x14ac:dyDescent="0.3">
      <c r="A688" s="87"/>
      <c r="B688" s="87" t="s">
        <v>130</v>
      </c>
      <c r="C688" s="87" t="s">
        <v>2722</v>
      </c>
      <c r="D688" s="87" t="s">
        <v>3052</v>
      </c>
      <c r="E688" s="87" t="s">
        <v>138</v>
      </c>
      <c r="F688" s="140">
        <v>44831</v>
      </c>
      <c r="G688" s="140">
        <v>45065</v>
      </c>
      <c r="H688" s="92">
        <v>151942.56</v>
      </c>
      <c r="I688" s="92">
        <v>151942.56</v>
      </c>
      <c r="J688" s="92">
        <v>0</v>
      </c>
    </row>
    <row r="689" spans="1:10" x14ac:dyDescent="0.3">
      <c r="A689" s="87"/>
      <c r="B689" s="87"/>
      <c r="C689" s="87"/>
      <c r="D689" s="87"/>
      <c r="E689" s="87"/>
      <c r="F689" s="87"/>
      <c r="G689" s="140">
        <v>45160</v>
      </c>
      <c r="H689" s="92">
        <v>90681.47</v>
      </c>
      <c r="I689" s="92">
        <v>90681.47</v>
      </c>
      <c r="J689" s="92">
        <v>0</v>
      </c>
    </row>
    <row r="690" spans="1:10" x14ac:dyDescent="0.3">
      <c r="A690" s="87"/>
      <c r="B690" s="87"/>
      <c r="C690" s="87"/>
      <c r="D690" s="87"/>
      <c r="E690" s="87"/>
      <c r="F690" s="87"/>
      <c r="G690" s="140">
        <v>45295</v>
      </c>
      <c r="H690" s="92">
        <v>105963.38</v>
      </c>
      <c r="I690" s="92">
        <v>105963.38</v>
      </c>
      <c r="J690" s="92">
        <v>0</v>
      </c>
    </row>
    <row r="691" spans="1:10" x14ac:dyDescent="0.3">
      <c r="A691" s="87"/>
      <c r="B691" s="87"/>
      <c r="C691" s="87"/>
      <c r="D691" s="87" t="s">
        <v>6130</v>
      </c>
      <c r="E691" s="87" t="s">
        <v>138</v>
      </c>
      <c r="F691" s="140">
        <v>45464</v>
      </c>
      <c r="G691" s="140">
        <v>45691</v>
      </c>
      <c r="H691" s="92">
        <v>169006.29</v>
      </c>
      <c r="I691" s="92">
        <v>169006.29</v>
      </c>
      <c r="J691" s="92">
        <v>0</v>
      </c>
    </row>
    <row r="692" spans="1:10" x14ac:dyDescent="0.3">
      <c r="A692" s="87"/>
      <c r="B692" s="87" t="s">
        <v>436</v>
      </c>
      <c r="C692" s="87" t="s">
        <v>2722</v>
      </c>
      <c r="D692" s="87" t="s">
        <v>6827</v>
      </c>
      <c r="E692" s="87" t="s">
        <v>138</v>
      </c>
      <c r="F692" s="140">
        <v>45786</v>
      </c>
      <c r="G692" s="140">
        <v>46031</v>
      </c>
      <c r="H692" s="92">
        <v>24591.989999999998</v>
      </c>
      <c r="I692" s="92">
        <v>24591.989999999998</v>
      </c>
      <c r="J692" s="92">
        <v>0</v>
      </c>
    </row>
    <row r="693" spans="1:10" x14ac:dyDescent="0.3">
      <c r="A693" s="87"/>
      <c r="B693" s="87"/>
      <c r="C693" s="87"/>
      <c r="D693" s="87" t="s">
        <v>6830</v>
      </c>
      <c r="E693" s="87" t="s">
        <v>138</v>
      </c>
      <c r="F693" s="140">
        <v>45786</v>
      </c>
      <c r="G693" s="140">
        <v>45909</v>
      </c>
      <c r="H693" s="92">
        <v>156982.97999999998</v>
      </c>
      <c r="I693" s="92">
        <v>156982.97999999998</v>
      </c>
      <c r="J693" s="92">
        <v>0</v>
      </c>
    </row>
    <row r="694" spans="1:10" x14ac:dyDescent="0.3">
      <c r="A694" s="87"/>
      <c r="B694" s="87"/>
      <c r="C694" s="87"/>
      <c r="D694" s="87"/>
      <c r="E694" s="87"/>
      <c r="F694" s="87"/>
      <c r="G694" s="140">
        <v>45912</v>
      </c>
      <c r="H694" s="92">
        <v>0</v>
      </c>
      <c r="I694" s="92">
        <v>0</v>
      </c>
      <c r="J694" s="92">
        <v>0</v>
      </c>
    </row>
    <row r="695" spans="1:10" x14ac:dyDescent="0.3">
      <c r="A695" s="87"/>
      <c r="B695" s="87"/>
      <c r="C695" s="87"/>
      <c r="D695" s="87"/>
      <c r="E695" s="87"/>
      <c r="F695" s="87"/>
      <c r="G695" s="140">
        <v>45933</v>
      </c>
      <c r="H695" s="92">
        <v>6106.05</v>
      </c>
      <c r="I695" s="92">
        <v>6106.05</v>
      </c>
      <c r="J695" s="92">
        <v>0</v>
      </c>
    </row>
    <row r="696" spans="1:10" x14ac:dyDescent="0.3">
      <c r="A696" s="87"/>
      <c r="B696" s="87"/>
      <c r="C696" s="87"/>
      <c r="D696" s="87"/>
      <c r="E696" s="87"/>
      <c r="F696" s="87"/>
      <c r="G696" s="140">
        <v>45995</v>
      </c>
      <c r="H696" s="92">
        <v>186344.66</v>
      </c>
      <c r="I696" s="92">
        <v>186344.66</v>
      </c>
      <c r="J696" s="92">
        <v>0</v>
      </c>
    </row>
    <row r="697" spans="1:10" x14ac:dyDescent="0.3">
      <c r="A697" s="87"/>
      <c r="B697" s="87"/>
      <c r="C697" s="87"/>
      <c r="D697" s="87"/>
      <c r="E697" s="87"/>
      <c r="F697" s="87"/>
      <c r="G697" s="140">
        <v>46070</v>
      </c>
      <c r="H697" s="92">
        <v>46579.740000000005</v>
      </c>
      <c r="I697" s="92">
        <v>46579.740000000005</v>
      </c>
      <c r="J697" s="92">
        <v>0</v>
      </c>
    </row>
    <row r="698" spans="1:10" x14ac:dyDescent="0.3">
      <c r="A698" s="87"/>
      <c r="B698" s="87" t="s">
        <v>438</v>
      </c>
      <c r="C698" s="87" t="s">
        <v>2722</v>
      </c>
      <c r="D698" s="87" t="s">
        <v>6807</v>
      </c>
      <c r="E698" s="87" t="s">
        <v>138</v>
      </c>
      <c r="F698" s="140">
        <v>45769</v>
      </c>
      <c r="G698" s="140">
        <v>45911</v>
      </c>
      <c r="H698" s="92">
        <v>67518.080000000002</v>
      </c>
      <c r="I698" s="92">
        <v>67518.080000000002</v>
      </c>
      <c r="J698" s="92">
        <v>0</v>
      </c>
    </row>
    <row r="699" spans="1:10" x14ac:dyDescent="0.3">
      <c r="A699" s="87"/>
      <c r="B699" s="87"/>
      <c r="C699" s="87"/>
      <c r="D699" s="87"/>
      <c r="E699" s="87"/>
      <c r="F699" s="87"/>
      <c r="G699" s="140">
        <v>45912</v>
      </c>
      <c r="H699" s="92">
        <v>0</v>
      </c>
      <c r="I699" s="92">
        <v>0</v>
      </c>
      <c r="J699" s="92">
        <v>0</v>
      </c>
    </row>
    <row r="700" spans="1:10" x14ac:dyDescent="0.3">
      <c r="A700" s="87"/>
      <c r="B700" s="87"/>
      <c r="C700" s="87"/>
      <c r="D700" s="87"/>
      <c r="E700" s="87"/>
      <c r="F700" s="87"/>
      <c r="G700" s="140">
        <v>45933</v>
      </c>
      <c r="H700" s="92">
        <v>2396.6800000000003</v>
      </c>
      <c r="I700" s="92">
        <v>2396.6799999999998</v>
      </c>
      <c r="J700" s="92">
        <v>0</v>
      </c>
    </row>
    <row r="701" spans="1:10" x14ac:dyDescent="0.3">
      <c r="A701" s="87"/>
      <c r="B701" s="87"/>
      <c r="C701" s="87"/>
      <c r="D701" s="87" t="s">
        <v>6810</v>
      </c>
      <c r="E701" s="87" t="s">
        <v>138</v>
      </c>
      <c r="F701" s="140">
        <v>45769</v>
      </c>
      <c r="G701" s="140">
        <v>45933</v>
      </c>
      <c r="H701" s="92">
        <v>2405.2399999999998</v>
      </c>
      <c r="I701" s="92">
        <v>2405.2399999999998</v>
      </c>
      <c r="J701" s="92">
        <v>0</v>
      </c>
    </row>
    <row r="702" spans="1:10" x14ac:dyDescent="0.3">
      <c r="A702" s="87"/>
      <c r="B702" s="87"/>
      <c r="C702" s="87"/>
      <c r="D702" s="87"/>
      <c r="E702" s="87"/>
      <c r="F702" s="87"/>
      <c r="G702" s="140">
        <v>45995</v>
      </c>
      <c r="H702" s="92">
        <v>67464.610000000015</v>
      </c>
      <c r="I702" s="92">
        <v>67464.610000000015</v>
      </c>
      <c r="J702" s="92">
        <v>0</v>
      </c>
    </row>
    <row r="703" spans="1:10" x14ac:dyDescent="0.3">
      <c r="A703" s="87"/>
      <c r="B703" s="87"/>
      <c r="C703" s="87"/>
      <c r="D703" s="87" t="s">
        <v>6812</v>
      </c>
      <c r="E703" s="87" t="s">
        <v>138</v>
      </c>
      <c r="F703" s="140">
        <v>45769</v>
      </c>
      <c r="G703" s="140">
        <v>45933</v>
      </c>
      <c r="H703" s="92">
        <v>1597.78</v>
      </c>
      <c r="I703" s="92">
        <v>1597.78</v>
      </c>
      <c r="J703" s="92">
        <v>0</v>
      </c>
    </row>
    <row r="704" spans="1:10" x14ac:dyDescent="0.3">
      <c r="A704" s="87"/>
      <c r="B704" s="87"/>
      <c r="C704" s="87"/>
      <c r="D704" s="87"/>
      <c r="E704" s="87"/>
      <c r="F704" s="87"/>
      <c r="G704" s="140">
        <v>45995</v>
      </c>
      <c r="H704" s="92">
        <v>45012.049999999996</v>
      </c>
      <c r="I704" s="92">
        <v>45012.049999999996</v>
      </c>
      <c r="J704" s="92">
        <v>0</v>
      </c>
    </row>
    <row r="705" spans="1:10" x14ac:dyDescent="0.3">
      <c r="A705" s="87"/>
      <c r="B705" s="87"/>
      <c r="C705" s="87"/>
      <c r="D705" s="87" t="s">
        <v>6814</v>
      </c>
      <c r="E705" s="87" t="s">
        <v>138</v>
      </c>
      <c r="F705" s="140">
        <v>45769</v>
      </c>
      <c r="G705" s="140">
        <v>45995</v>
      </c>
      <c r="H705" s="92">
        <v>12605.630000000001</v>
      </c>
      <c r="I705" s="92">
        <v>12605.630000000001</v>
      </c>
      <c r="J705" s="92">
        <v>0</v>
      </c>
    </row>
    <row r="706" spans="1:10" x14ac:dyDescent="0.3">
      <c r="A706" s="87"/>
      <c r="B706" s="87"/>
      <c r="C706" s="87"/>
      <c r="D706" s="87" t="s">
        <v>6816</v>
      </c>
      <c r="E706" s="87" t="s">
        <v>138</v>
      </c>
      <c r="F706" s="140">
        <v>45769</v>
      </c>
      <c r="G706" s="140">
        <v>45995</v>
      </c>
      <c r="H706" s="92">
        <v>12555.04</v>
      </c>
      <c r="I706" s="92">
        <v>12555.04</v>
      </c>
      <c r="J706" s="92">
        <v>0</v>
      </c>
    </row>
    <row r="707" spans="1:10" x14ac:dyDescent="0.3">
      <c r="A707" s="87"/>
      <c r="B707" s="87"/>
      <c r="C707" s="87"/>
      <c r="D707" s="87" t="s">
        <v>6818</v>
      </c>
      <c r="E707" s="87" t="s">
        <v>138</v>
      </c>
      <c r="F707" s="140">
        <v>45769</v>
      </c>
      <c r="G707" s="140">
        <v>45995</v>
      </c>
      <c r="H707" s="92">
        <v>23287.1</v>
      </c>
      <c r="I707" s="92">
        <v>23287.1</v>
      </c>
      <c r="J707" s="92">
        <v>0</v>
      </c>
    </row>
    <row r="708" spans="1:10" x14ac:dyDescent="0.3">
      <c r="A708" s="87"/>
      <c r="B708" s="87" t="s">
        <v>501</v>
      </c>
      <c r="C708" s="87" t="s">
        <v>2722</v>
      </c>
      <c r="D708" s="87" t="s">
        <v>6769</v>
      </c>
      <c r="E708" s="87" t="s">
        <v>138</v>
      </c>
      <c r="F708" s="140">
        <v>45769</v>
      </c>
      <c r="G708" s="140">
        <v>45995</v>
      </c>
      <c r="H708" s="92">
        <v>116965.93</v>
      </c>
      <c r="I708" s="92">
        <v>116965.93</v>
      </c>
      <c r="J708" s="92">
        <v>0</v>
      </c>
    </row>
    <row r="709" spans="1:10" x14ac:dyDescent="0.3">
      <c r="A709" s="87"/>
      <c r="B709" s="87"/>
      <c r="C709" s="87"/>
      <c r="D709" s="87" t="s">
        <v>6772</v>
      </c>
      <c r="E709" s="87" t="s">
        <v>138</v>
      </c>
      <c r="F709" s="140">
        <v>45769</v>
      </c>
      <c r="G709" s="140">
        <v>45909</v>
      </c>
      <c r="H709" s="92">
        <v>113042.79999999999</v>
      </c>
      <c r="I709" s="92">
        <v>113042.79999999999</v>
      </c>
      <c r="J709" s="92">
        <v>0</v>
      </c>
    </row>
    <row r="710" spans="1:10" x14ac:dyDescent="0.3">
      <c r="A710" s="87"/>
      <c r="B710" s="87"/>
      <c r="C710" s="87"/>
      <c r="D710" s="87"/>
      <c r="E710" s="87"/>
      <c r="F710" s="87"/>
      <c r="G710" s="140">
        <v>45912</v>
      </c>
      <c r="H710" s="92">
        <v>0</v>
      </c>
      <c r="I710" s="92">
        <v>0</v>
      </c>
      <c r="J710" s="92">
        <v>0</v>
      </c>
    </row>
    <row r="711" spans="1:10" x14ac:dyDescent="0.3">
      <c r="A711" s="87"/>
      <c r="B711" s="87"/>
      <c r="C711" s="87"/>
      <c r="D711" s="87"/>
      <c r="E711" s="87"/>
      <c r="F711" s="87"/>
      <c r="G711" s="140">
        <v>45933</v>
      </c>
      <c r="H711" s="92">
        <v>4012.6600000000035</v>
      </c>
      <c r="I711" s="92">
        <v>4012.66</v>
      </c>
      <c r="J711" s="92">
        <v>3.637978807091713E-12</v>
      </c>
    </row>
    <row r="712" spans="1:10" x14ac:dyDescent="0.3">
      <c r="A712" s="87"/>
      <c r="B712" s="87"/>
      <c r="C712" s="87"/>
      <c r="D712" s="87" t="s">
        <v>6774</v>
      </c>
      <c r="E712" s="87" t="s">
        <v>138</v>
      </c>
      <c r="F712" s="140">
        <v>45769</v>
      </c>
      <c r="G712" s="140">
        <v>45909</v>
      </c>
      <c r="H712" s="92">
        <v>20345.45</v>
      </c>
      <c r="I712" s="92">
        <v>20345.45</v>
      </c>
      <c r="J712" s="92">
        <v>0</v>
      </c>
    </row>
    <row r="713" spans="1:10" x14ac:dyDescent="0.3">
      <c r="A713" s="87"/>
      <c r="B713" s="87"/>
      <c r="C713" s="87"/>
      <c r="D713" s="87"/>
      <c r="E713" s="87"/>
      <c r="F713" s="87"/>
      <c r="G713" s="140">
        <v>45912</v>
      </c>
      <c r="H713" s="92">
        <v>0</v>
      </c>
      <c r="I713" s="92">
        <v>0</v>
      </c>
      <c r="J713" s="92">
        <v>0</v>
      </c>
    </row>
    <row r="714" spans="1:10" x14ac:dyDescent="0.3">
      <c r="A714" s="87"/>
      <c r="B714" s="87"/>
      <c r="C714" s="87"/>
      <c r="D714" s="87"/>
      <c r="E714" s="87"/>
      <c r="F714" s="87"/>
      <c r="G714" s="140">
        <v>45933</v>
      </c>
      <c r="H714" s="92">
        <v>802.53</v>
      </c>
      <c r="I714" s="92">
        <v>802.53</v>
      </c>
      <c r="J714" s="92">
        <v>0</v>
      </c>
    </row>
    <row r="715" spans="1:10" x14ac:dyDescent="0.3">
      <c r="A715" s="87"/>
      <c r="B715" s="87"/>
      <c r="C715" s="87"/>
      <c r="D715" s="87"/>
      <c r="E715" s="87"/>
      <c r="F715" s="87"/>
      <c r="G715" s="140">
        <v>46730</v>
      </c>
      <c r="H715" s="92">
        <v>1757.9399999999996</v>
      </c>
      <c r="I715" s="92">
        <v>0</v>
      </c>
      <c r="J715" s="92">
        <v>1757.9399999999996</v>
      </c>
    </row>
    <row r="716" spans="1:10" x14ac:dyDescent="0.3">
      <c r="A716" s="87"/>
      <c r="B716" s="87" t="s">
        <v>275</v>
      </c>
      <c r="C716" s="87" t="s">
        <v>2722</v>
      </c>
      <c r="D716" s="87" t="s">
        <v>681</v>
      </c>
      <c r="E716" s="87" t="s">
        <v>138</v>
      </c>
      <c r="F716" s="140">
        <v>43907</v>
      </c>
      <c r="G716" s="140">
        <v>44323</v>
      </c>
      <c r="H716" s="92">
        <v>156387.51999999999</v>
      </c>
      <c r="I716" s="92">
        <v>156387.51999999999</v>
      </c>
      <c r="J716" s="92">
        <v>0</v>
      </c>
    </row>
    <row r="717" spans="1:10" x14ac:dyDescent="0.3">
      <c r="A717" s="87"/>
      <c r="B717" s="87"/>
      <c r="C717" s="87"/>
      <c r="D717" s="87"/>
      <c r="E717" s="87"/>
      <c r="F717" s="87"/>
      <c r="G717" s="140">
        <v>44341</v>
      </c>
      <c r="H717" s="92">
        <v>935.14</v>
      </c>
      <c r="I717" s="92">
        <v>192.72</v>
      </c>
      <c r="J717" s="92">
        <v>742.42</v>
      </c>
    </row>
    <row r="718" spans="1:10" x14ac:dyDescent="0.3">
      <c r="A718" s="87"/>
      <c r="B718" s="87"/>
      <c r="C718" s="87"/>
      <c r="D718" s="87"/>
      <c r="E718" s="87"/>
      <c r="F718" s="87"/>
      <c r="G718" s="140">
        <v>44348</v>
      </c>
      <c r="H718" s="92">
        <v>-742.42</v>
      </c>
      <c r="I718" s="92">
        <v>0</v>
      </c>
      <c r="J718" s="92">
        <v>-742.42</v>
      </c>
    </row>
    <row r="719" spans="1:10" x14ac:dyDescent="0.3">
      <c r="A719" s="87"/>
      <c r="B719" s="87"/>
      <c r="C719" s="87"/>
      <c r="D719" s="87" t="s">
        <v>1342</v>
      </c>
      <c r="E719" s="87" t="s">
        <v>138</v>
      </c>
      <c r="F719" s="140">
        <v>44141</v>
      </c>
      <c r="G719" s="140">
        <v>44236</v>
      </c>
      <c r="H719" s="92">
        <v>169275.1</v>
      </c>
      <c r="I719" s="92">
        <v>169275.1</v>
      </c>
      <c r="J719" s="92">
        <v>0</v>
      </c>
    </row>
    <row r="720" spans="1:10" x14ac:dyDescent="0.3">
      <c r="A720" s="87"/>
      <c r="B720" s="87"/>
      <c r="C720" s="87"/>
      <c r="D720" s="87" t="s">
        <v>2399</v>
      </c>
      <c r="E720" s="87" t="s">
        <v>138</v>
      </c>
      <c r="F720" s="140">
        <v>44446</v>
      </c>
      <c r="G720" s="140">
        <v>44516</v>
      </c>
      <c r="H720" s="92">
        <v>983.31</v>
      </c>
      <c r="I720" s="92">
        <v>983.31</v>
      </c>
      <c r="J720" s="92">
        <v>0</v>
      </c>
    </row>
    <row r="721" spans="1:10" x14ac:dyDescent="0.3">
      <c r="A721" s="87"/>
      <c r="B721" s="87"/>
      <c r="C721" s="87"/>
      <c r="D721" s="87" t="s">
        <v>2511</v>
      </c>
      <c r="E721" s="87" t="s">
        <v>138</v>
      </c>
      <c r="F721" s="140">
        <v>44446</v>
      </c>
      <c r="G721" s="140">
        <v>44671</v>
      </c>
      <c r="H721" s="92">
        <v>19218.560000000001</v>
      </c>
      <c r="I721" s="92">
        <v>19218.560000000001</v>
      </c>
      <c r="J721" s="92">
        <v>0</v>
      </c>
    </row>
    <row r="722" spans="1:10" x14ac:dyDescent="0.3">
      <c r="A722" s="87"/>
      <c r="B722" s="87"/>
      <c r="C722" s="87"/>
      <c r="D722" s="87" t="s">
        <v>6295</v>
      </c>
      <c r="E722" s="87" t="s">
        <v>138</v>
      </c>
      <c r="F722" s="140">
        <v>45498</v>
      </c>
      <c r="G722" s="140">
        <v>45713</v>
      </c>
      <c r="H722" s="92">
        <v>12235.99</v>
      </c>
      <c r="I722" s="92">
        <v>12235.99</v>
      </c>
      <c r="J722" s="92">
        <v>0</v>
      </c>
    </row>
    <row r="723" spans="1:10" x14ac:dyDescent="0.3">
      <c r="A723" s="87"/>
      <c r="B723" s="87"/>
      <c r="C723" s="87" t="s">
        <v>236</v>
      </c>
      <c r="D723" s="87" t="s">
        <v>681</v>
      </c>
      <c r="E723" s="87" t="s">
        <v>138</v>
      </c>
      <c r="F723" s="140">
        <v>43907</v>
      </c>
      <c r="G723" s="140">
        <v>44323</v>
      </c>
      <c r="H723" s="92">
        <v>2450.06</v>
      </c>
      <c r="I723" s="92">
        <v>2450.06</v>
      </c>
      <c r="J723" s="92">
        <v>0</v>
      </c>
    </row>
    <row r="724" spans="1:10" x14ac:dyDescent="0.3">
      <c r="A724" s="87"/>
      <c r="B724" s="87"/>
      <c r="C724" s="87"/>
      <c r="D724" s="87"/>
      <c r="E724" s="87"/>
      <c r="F724" s="87"/>
      <c r="G724" s="140">
        <v>44341</v>
      </c>
      <c r="H724" s="92">
        <v>8036.2</v>
      </c>
      <c r="I724" s="92">
        <v>8036.2</v>
      </c>
      <c r="J724" s="92">
        <v>0</v>
      </c>
    </row>
    <row r="725" spans="1:10" x14ac:dyDescent="0.3">
      <c r="A725" s="87"/>
      <c r="B725" s="87" t="s">
        <v>135</v>
      </c>
      <c r="C725" s="87" t="s">
        <v>2722</v>
      </c>
      <c r="D725" s="87" t="s">
        <v>486</v>
      </c>
      <c r="E725" s="87" t="s">
        <v>138</v>
      </c>
      <c r="F725" s="140">
        <v>43760</v>
      </c>
      <c r="G725" s="140">
        <v>43936</v>
      </c>
      <c r="H725" s="92">
        <v>21169.42</v>
      </c>
      <c r="I725" s="92">
        <v>21169.42</v>
      </c>
      <c r="J725" s="92">
        <v>0</v>
      </c>
    </row>
    <row r="726" spans="1:10" x14ac:dyDescent="0.3">
      <c r="A726" s="87"/>
      <c r="B726" s="87"/>
      <c r="C726" s="87"/>
      <c r="D726" s="87" t="s">
        <v>6355</v>
      </c>
      <c r="E726" s="87" t="s">
        <v>138</v>
      </c>
      <c r="F726" s="140">
        <v>45601</v>
      </c>
      <c r="G726" s="140">
        <v>45813</v>
      </c>
      <c r="H726" s="92">
        <v>97081.01999999999</v>
      </c>
      <c r="I726" s="92">
        <v>97081.01999999999</v>
      </c>
      <c r="J726" s="92">
        <v>0</v>
      </c>
    </row>
    <row r="727" spans="1:10" x14ac:dyDescent="0.3">
      <c r="A727" s="87"/>
      <c r="B727" s="87"/>
      <c r="C727" s="87"/>
      <c r="D727" s="87"/>
      <c r="E727" s="87"/>
      <c r="F727" s="87"/>
      <c r="G727" s="140">
        <v>45814</v>
      </c>
      <c r="H727" s="92">
        <v>157323.41</v>
      </c>
      <c r="I727" s="92">
        <v>157323.41</v>
      </c>
      <c r="J727" s="92">
        <v>0</v>
      </c>
    </row>
    <row r="728" spans="1:10" x14ac:dyDescent="0.3">
      <c r="A728" s="87"/>
      <c r="B728" s="87"/>
      <c r="C728" s="87"/>
      <c r="D728" s="87"/>
      <c r="E728" s="87"/>
      <c r="F728" s="87"/>
      <c r="G728" s="140">
        <v>46006</v>
      </c>
      <c r="H728" s="92">
        <v>2622.84</v>
      </c>
      <c r="I728" s="92">
        <v>2622.84</v>
      </c>
      <c r="J728" s="92">
        <v>0</v>
      </c>
    </row>
    <row r="729" spans="1:10" x14ac:dyDescent="0.3">
      <c r="A729" s="87"/>
      <c r="B729" s="87"/>
      <c r="C729" s="87"/>
      <c r="D729" s="87"/>
      <c r="E729" s="87"/>
      <c r="F729" s="87"/>
      <c r="G729" s="140">
        <v>46121</v>
      </c>
      <c r="H729" s="92">
        <v>69895.299999999988</v>
      </c>
      <c r="I729" s="92">
        <v>69895.299999999988</v>
      </c>
      <c r="J729" s="92">
        <v>0</v>
      </c>
    </row>
    <row r="730" spans="1:10" x14ac:dyDescent="0.3">
      <c r="A730" s="87"/>
      <c r="B730" s="87"/>
      <c r="C730" s="87"/>
      <c r="D730" s="87" t="s">
        <v>6358</v>
      </c>
      <c r="E730" s="87" t="s">
        <v>138</v>
      </c>
      <c r="F730" s="140">
        <v>45601</v>
      </c>
      <c r="G730" s="140">
        <v>45884</v>
      </c>
      <c r="H730" s="92">
        <v>10966.48</v>
      </c>
      <c r="I730" s="92">
        <v>10966.48</v>
      </c>
      <c r="J730" s="92">
        <v>0</v>
      </c>
    </row>
    <row r="731" spans="1:10" x14ac:dyDescent="0.3">
      <c r="A731" s="87"/>
      <c r="B731" s="87"/>
      <c r="C731" s="87"/>
      <c r="D731" s="87"/>
      <c r="E731" s="87"/>
      <c r="F731" s="87"/>
      <c r="G731" s="140">
        <v>45887</v>
      </c>
      <c r="H731" s="92">
        <v>0</v>
      </c>
      <c r="I731" s="92">
        <v>0</v>
      </c>
      <c r="J731" s="92">
        <v>0</v>
      </c>
    </row>
    <row r="732" spans="1:10" x14ac:dyDescent="0.3">
      <c r="A732" s="87"/>
      <c r="B732" s="87"/>
      <c r="C732" s="87"/>
      <c r="D732" s="87"/>
      <c r="E732" s="87"/>
      <c r="F732" s="87"/>
      <c r="G732" s="140">
        <v>45953</v>
      </c>
      <c r="H732" s="92">
        <v>1338.98</v>
      </c>
      <c r="I732" s="92">
        <v>1338.98</v>
      </c>
      <c r="J732" s="92">
        <v>0</v>
      </c>
    </row>
    <row r="733" spans="1:10" x14ac:dyDescent="0.3">
      <c r="A733" s="87"/>
      <c r="B733" s="87"/>
      <c r="C733" s="87"/>
      <c r="D733" s="87"/>
      <c r="E733" s="87"/>
      <c r="F733" s="87"/>
      <c r="G733" s="140">
        <v>45960</v>
      </c>
      <c r="H733" s="92">
        <v>0</v>
      </c>
      <c r="I733" s="92">
        <v>0</v>
      </c>
      <c r="J733" s="92">
        <v>0</v>
      </c>
    </row>
    <row r="734" spans="1:10" x14ac:dyDescent="0.3">
      <c r="A734" s="87"/>
      <c r="B734" s="87"/>
      <c r="C734" s="87"/>
      <c r="D734" s="87"/>
      <c r="E734" s="87"/>
      <c r="F734" s="87"/>
      <c r="G734" s="140">
        <v>46730</v>
      </c>
      <c r="H734" s="92">
        <v>3110.7400000000016</v>
      </c>
      <c r="I734" s="92">
        <v>0</v>
      </c>
      <c r="J734" s="92">
        <v>3110.7400000000016</v>
      </c>
    </row>
    <row r="735" spans="1:10" x14ac:dyDescent="0.3">
      <c r="A735" s="87"/>
      <c r="B735" s="87"/>
      <c r="C735" s="87"/>
      <c r="D735" s="87" t="s">
        <v>6361</v>
      </c>
      <c r="E735" s="87" t="s">
        <v>138</v>
      </c>
      <c r="F735" s="140">
        <v>45601</v>
      </c>
      <c r="G735" s="140">
        <v>45884</v>
      </c>
      <c r="H735" s="92">
        <v>12289.57</v>
      </c>
      <c r="I735" s="92">
        <v>12289.57</v>
      </c>
      <c r="J735" s="92">
        <v>0</v>
      </c>
    </row>
    <row r="736" spans="1:10" x14ac:dyDescent="0.3">
      <c r="A736" s="87"/>
      <c r="B736" s="87" t="s">
        <v>268</v>
      </c>
      <c r="C736" s="87" t="s">
        <v>2722</v>
      </c>
      <c r="D736" s="87" t="s">
        <v>681</v>
      </c>
      <c r="E736" s="87" t="s">
        <v>138</v>
      </c>
      <c r="F736" s="140">
        <v>43907</v>
      </c>
      <c r="G736" s="140">
        <v>44323</v>
      </c>
      <c r="H736" s="92">
        <v>233.02</v>
      </c>
      <c r="I736" s="92">
        <v>233.02</v>
      </c>
      <c r="J736" s="92">
        <v>0</v>
      </c>
    </row>
    <row r="737" spans="1:10" x14ac:dyDescent="0.3">
      <c r="A737" s="87"/>
      <c r="B737" s="87"/>
      <c r="C737" s="87"/>
      <c r="D737" s="87" t="s">
        <v>1582</v>
      </c>
      <c r="E737" s="87" t="s">
        <v>138</v>
      </c>
      <c r="F737" s="140">
        <v>44224</v>
      </c>
      <c r="G737" s="140">
        <v>44278</v>
      </c>
      <c r="H737" s="92">
        <v>25383.809999999998</v>
      </c>
      <c r="I737" s="92">
        <v>25383.809999999998</v>
      </c>
      <c r="J737" s="92">
        <v>0</v>
      </c>
    </row>
    <row r="738" spans="1:10" x14ac:dyDescent="0.3">
      <c r="A738" s="87"/>
      <c r="B738" s="87"/>
      <c r="C738" s="87"/>
      <c r="D738" s="87"/>
      <c r="E738" s="87"/>
      <c r="F738" s="87"/>
      <c r="G738" s="140">
        <v>44424</v>
      </c>
      <c r="H738" s="92">
        <v>51252.569999999992</v>
      </c>
      <c r="I738" s="92">
        <v>51252.569999999992</v>
      </c>
      <c r="J738" s="92">
        <v>0</v>
      </c>
    </row>
    <row r="739" spans="1:10" x14ac:dyDescent="0.3">
      <c r="A739" s="87"/>
      <c r="B739" s="87"/>
      <c r="C739" s="87"/>
      <c r="D739" s="87" t="s">
        <v>1583</v>
      </c>
      <c r="E739" s="87" t="s">
        <v>138</v>
      </c>
      <c r="F739" s="140">
        <v>44224</v>
      </c>
      <c r="G739" s="140">
        <v>44279</v>
      </c>
      <c r="H739" s="92">
        <v>97823.29</v>
      </c>
      <c r="I739" s="92">
        <v>97823.29</v>
      </c>
      <c r="J739" s="92">
        <v>0</v>
      </c>
    </row>
    <row r="740" spans="1:10" x14ac:dyDescent="0.3">
      <c r="A740" s="87"/>
      <c r="B740" s="87"/>
      <c r="C740" s="87"/>
      <c r="D740" s="87"/>
      <c r="E740" s="87"/>
      <c r="F740" s="87"/>
      <c r="G740" s="140">
        <v>44305</v>
      </c>
      <c r="H740" s="92">
        <v>15974.96</v>
      </c>
      <c r="I740" s="92">
        <v>15974.96</v>
      </c>
      <c r="J740" s="92">
        <v>0</v>
      </c>
    </row>
    <row r="741" spans="1:10" x14ac:dyDescent="0.3">
      <c r="A741" s="87"/>
      <c r="B741" s="87"/>
      <c r="C741" s="87"/>
      <c r="D741" s="87" t="s">
        <v>1974</v>
      </c>
      <c r="E741" s="87" t="s">
        <v>138</v>
      </c>
      <c r="F741" s="140">
        <v>44315</v>
      </c>
      <c r="G741" s="140">
        <v>44424</v>
      </c>
      <c r="H741" s="92">
        <v>148553.31</v>
      </c>
      <c r="I741" s="92">
        <v>148553.31</v>
      </c>
      <c r="J741" s="92">
        <v>0</v>
      </c>
    </row>
    <row r="742" spans="1:10" x14ac:dyDescent="0.3">
      <c r="A742" s="87"/>
      <c r="B742" s="87"/>
      <c r="C742" s="87"/>
      <c r="D742" s="87"/>
      <c r="E742" s="87"/>
      <c r="F742" s="87"/>
      <c r="G742" s="140">
        <v>44469</v>
      </c>
      <c r="H742" s="92">
        <v>6156.09</v>
      </c>
      <c r="I742" s="92">
        <v>6156.09</v>
      </c>
      <c r="J742" s="92">
        <v>0</v>
      </c>
    </row>
    <row r="743" spans="1:10" x14ac:dyDescent="0.3">
      <c r="A743" s="87"/>
      <c r="B743" s="87"/>
      <c r="C743" s="87"/>
      <c r="D743" s="87" t="s">
        <v>2025</v>
      </c>
      <c r="E743" s="87" t="s">
        <v>138</v>
      </c>
      <c r="F743" s="140">
        <v>44326</v>
      </c>
      <c r="G743" s="140">
        <v>44424</v>
      </c>
      <c r="H743" s="92">
        <v>77354.7</v>
      </c>
      <c r="I743" s="92">
        <v>77354.7</v>
      </c>
      <c r="J743" s="92">
        <v>0</v>
      </c>
    </row>
    <row r="744" spans="1:10" x14ac:dyDescent="0.3">
      <c r="A744" s="87"/>
      <c r="B744" s="87"/>
      <c r="C744" s="87"/>
      <c r="D744" s="87" t="s">
        <v>2026</v>
      </c>
      <c r="E744" s="87" t="s">
        <v>138</v>
      </c>
      <c r="F744" s="140">
        <v>44326</v>
      </c>
      <c r="G744" s="140">
        <v>44424</v>
      </c>
      <c r="H744" s="92">
        <v>232064.09000000003</v>
      </c>
      <c r="I744" s="92">
        <v>232064.09000000003</v>
      </c>
      <c r="J744" s="92">
        <v>0</v>
      </c>
    </row>
    <row r="745" spans="1:10" x14ac:dyDescent="0.3">
      <c r="A745" s="87"/>
      <c r="B745" s="87"/>
      <c r="C745" s="87"/>
      <c r="D745" s="87" t="s">
        <v>2410</v>
      </c>
      <c r="E745" s="87" t="s">
        <v>138</v>
      </c>
      <c r="F745" s="140">
        <v>44446</v>
      </c>
      <c r="G745" s="140">
        <v>44585</v>
      </c>
      <c r="H745" s="92">
        <v>40866.17</v>
      </c>
      <c r="I745" s="92">
        <v>40866.17</v>
      </c>
      <c r="J745" s="92">
        <v>0</v>
      </c>
    </row>
    <row r="746" spans="1:10" x14ac:dyDescent="0.3">
      <c r="A746" s="87"/>
      <c r="B746" s="87"/>
      <c r="C746" s="87"/>
      <c r="D746" s="87" t="s">
        <v>2512</v>
      </c>
      <c r="E746" s="87" t="s">
        <v>138</v>
      </c>
      <c r="F746" s="140">
        <v>44575</v>
      </c>
      <c r="G746" s="140">
        <v>44701</v>
      </c>
      <c r="H746" s="92">
        <v>44442.93</v>
      </c>
      <c r="I746" s="92">
        <v>44442.93</v>
      </c>
      <c r="J746" s="92">
        <v>0</v>
      </c>
    </row>
    <row r="747" spans="1:10" x14ac:dyDescent="0.3">
      <c r="A747" s="87"/>
      <c r="B747" s="87"/>
      <c r="C747" s="87" t="s">
        <v>236</v>
      </c>
      <c r="D747" s="87" t="s">
        <v>681</v>
      </c>
      <c r="E747" s="87" t="s">
        <v>138</v>
      </c>
      <c r="F747" s="140">
        <v>43907</v>
      </c>
      <c r="G747" s="140">
        <v>44102</v>
      </c>
      <c r="H747" s="92">
        <v>73150.289999999994</v>
      </c>
      <c r="I747" s="92">
        <v>73150.289999999994</v>
      </c>
      <c r="J747" s="92">
        <v>0</v>
      </c>
    </row>
    <row r="748" spans="1:10" x14ac:dyDescent="0.3">
      <c r="A748" s="87"/>
      <c r="B748" s="87"/>
      <c r="C748" s="87"/>
      <c r="D748" s="87"/>
      <c r="E748" s="87"/>
      <c r="F748" s="87"/>
      <c r="G748" s="140">
        <v>44323</v>
      </c>
      <c r="H748" s="92">
        <v>12985.33</v>
      </c>
      <c r="I748" s="92">
        <v>12985.33</v>
      </c>
      <c r="J748" s="92">
        <v>0</v>
      </c>
    </row>
    <row r="749" spans="1:10" x14ac:dyDescent="0.3">
      <c r="A749" s="87"/>
      <c r="B749" s="87"/>
      <c r="C749" s="87"/>
      <c r="D749" s="87"/>
      <c r="E749" s="87"/>
      <c r="F749" s="87"/>
      <c r="G749" s="140">
        <v>44341</v>
      </c>
      <c r="H749" s="92">
        <v>715.92</v>
      </c>
      <c r="I749" s="92">
        <v>715.92</v>
      </c>
      <c r="J749" s="92">
        <v>0</v>
      </c>
    </row>
    <row r="750" spans="1:10" x14ac:dyDescent="0.3">
      <c r="A750" s="87"/>
      <c r="B750" s="87" t="s">
        <v>283</v>
      </c>
      <c r="C750" s="87" t="s">
        <v>2722</v>
      </c>
      <c r="D750" s="87" t="s">
        <v>681</v>
      </c>
      <c r="E750" s="87" t="s">
        <v>138</v>
      </c>
      <c r="F750" s="140">
        <v>43907</v>
      </c>
      <c r="G750" s="140">
        <v>44067</v>
      </c>
      <c r="H750" s="92">
        <v>109597.17</v>
      </c>
      <c r="I750" s="92">
        <v>109597.17</v>
      </c>
      <c r="J750" s="92">
        <v>0</v>
      </c>
    </row>
    <row r="751" spans="1:10" x14ac:dyDescent="0.3">
      <c r="A751" s="87"/>
      <c r="B751" s="87"/>
      <c r="C751" s="87"/>
      <c r="D751" s="87"/>
      <c r="E751" s="87"/>
      <c r="F751" s="87"/>
      <c r="G751" s="140">
        <v>44323</v>
      </c>
      <c r="H751" s="92">
        <v>28994.79</v>
      </c>
      <c r="I751" s="92">
        <v>28994.79</v>
      </c>
      <c r="J751" s="92">
        <v>0</v>
      </c>
    </row>
    <row r="752" spans="1:10" x14ac:dyDescent="0.3">
      <c r="A752" s="87"/>
      <c r="B752" s="87"/>
      <c r="C752" s="87"/>
      <c r="D752" s="87"/>
      <c r="E752" s="87"/>
      <c r="F752" s="87"/>
      <c r="G752" s="140">
        <v>44341</v>
      </c>
      <c r="H752" s="92">
        <v>192.72</v>
      </c>
      <c r="I752" s="92">
        <v>192.72</v>
      </c>
      <c r="J752" s="92">
        <v>0</v>
      </c>
    </row>
    <row r="753" spans="1:10" x14ac:dyDescent="0.3">
      <c r="A753" s="87"/>
      <c r="B753" s="87"/>
      <c r="C753" s="87"/>
      <c r="D753" s="87"/>
      <c r="E753" s="87"/>
      <c r="F753" s="87"/>
      <c r="G753" s="140">
        <v>44348</v>
      </c>
      <c r="H753" s="92">
        <v>8499.94</v>
      </c>
      <c r="I753" s="92">
        <v>8499.94</v>
      </c>
      <c r="J753" s="92">
        <v>0</v>
      </c>
    </row>
    <row r="754" spans="1:10" x14ac:dyDescent="0.3">
      <c r="A754" s="87"/>
      <c r="B754" s="87"/>
      <c r="C754" s="87"/>
      <c r="D754" s="87"/>
      <c r="E754" s="87"/>
      <c r="F754" s="87"/>
      <c r="G754" s="140">
        <v>44349</v>
      </c>
      <c r="H754" s="92">
        <v>3443.01</v>
      </c>
      <c r="I754" s="92">
        <v>0</v>
      </c>
      <c r="J754" s="92">
        <v>3443.01</v>
      </c>
    </row>
    <row r="755" spans="1:10" x14ac:dyDescent="0.3">
      <c r="A755" s="87"/>
      <c r="B755" s="87"/>
      <c r="C755" s="87"/>
      <c r="D755" s="87"/>
      <c r="E755" s="87"/>
      <c r="F755" s="87"/>
      <c r="G755" s="140">
        <v>44350</v>
      </c>
      <c r="H755" s="92">
        <v>-3443.01</v>
      </c>
      <c r="I755" s="92">
        <v>0</v>
      </c>
      <c r="J755" s="92">
        <v>-3443.01</v>
      </c>
    </row>
    <row r="756" spans="1:10" x14ac:dyDescent="0.3">
      <c r="A756" s="87"/>
      <c r="B756" s="87"/>
      <c r="C756" s="87"/>
      <c r="D756" s="87" t="s">
        <v>1616</v>
      </c>
      <c r="E756" s="87" t="s">
        <v>138</v>
      </c>
      <c r="F756" s="140">
        <v>44141</v>
      </c>
      <c r="G756" s="140">
        <v>44236</v>
      </c>
      <c r="H756" s="92">
        <v>131599.53</v>
      </c>
      <c r="I756" s="92">
        <v>131599.53</v>
      </c>
      <c r="J756" s="92">
        <v>0</v>
      </c>
    </row>
    <row r="757" spans="1:10" x14ac:dyDescent="0.3">
      <c r="A757" s="87"/>
      <c r="B757" s="87"/>
      <c r="C757" s="87"/>
      <c r="D757" s="87" t="s">
        <v>2513</v>
      </c>
      <c r="E757" s="87" t="s">
        <v>138</v>
      </c>
      <c r="F757" s="140">
        <v>44575</v>
      </c>
      <c r="G757" s="140">
        <v>44701</v>
      </c>
      <c r="H757" s="92">
        <v>19306.32</v>
      </c>
      <c r="I757" s="92">
        <v>19306.32</v>
      </c>
      <c r="J757" s="92">
        <v>0</v>
      </c>
    </row>
    <row r="758" spans="1:10" x14ac:dyDescent="0.3">
      <c r="A758" s="87"/>
      <c r="B758" s="87"/>
      <c r="C758" s="87"/>
      <c r="D758" s="87" t="s">
        <v>6293</v>
      </c>
      <c r="E758" s="87" t="s">
        <v>138</v>
      </c>
      <c r="F758" s="140">
        <v>45483</v>
      </c>
      <c r="G758" s="140">
        <v>45685</v>
      </c>
      <c r="H758" s="92">
        <v>12291.86</v>
      </c>
      <c r="I758" s="92">
        <v>12291.86</v>
      </c>
      <c r="J758" s="92">
        <v>0</v>
      </c>
    </row>
    <row r="759" spans="1:10" x14ac:dyDescent="0.3">
      <c r="A759" s="87"/>
      <c r="B759" s="87" t="s">
        <v>235</v>
      </c>
      <c r="C759" s="87" t="s">
        <v>2722</v>
      </c>
      <c r="D759" s="87" t="s">
        <v>3053</v>
      </c>
      <c r="E759" s="87" t="s">
        <v>138</v>
      </c>
      <c r="F759" s="140">
        <v>44831</v>
      </c>
      <c r="G759" s="140">
        <v>45006</v>
      </c>
      <c r="H759" s="92">
        <v>75971.28</v>
      </c>
      <c r="I759" s="92">
        <v>75971.28</v>
      </c>
      <c r="J759" s="92">
        <v>0</v>
      </c>
    </row>
    <row r="760" spans="1:10" x14ac:dyDescent="0.3">
      <c r="A760" s="87"/>
      <c r="B760" s="87"/>
      <c r="C760" s="87"/>
      <c r="D760" s="87"/>
      <c r="E760" s="87"/>
      <c r="F760" s="87"/>
      <c r="G760" s="140">
        <v>45142</v>
      </c>
      <c r="H760" s="92">
        <v>56978.46</v>
      </c>
      <c r="I760" s="92">
        <v>56978.46</v>
      </c>
      <c r="J760" s="92">
        <v>0</v>
      </c>
    </row>
    <row r="761" spans="1:10" x14ac:dyDescent="0.3">
      <c r="A761" s="87"/>
      <c r="B761" s="87"/>
      <c r="C761" s="87"/>
      <c r="D761" s="87"/>
      <c r="E761" s="87"/>
      <c r="F761" s="87"/>
      <c r="G761" s="140">
        <v>45189</v>
      </c>
      <c r="H761" s="92">
        <v>75971.26999999999</v>
      </c>
      <c r="I761" s="92">
        <v>75971.26999999999</v>
      </c>
      <c r="J761" s="92">
        <v>0</v>
      </c>
    </row>
    <row r="762" spans="1:10" x14ac:dyDescent="0.3">
      <c r="A762" s="87"/>
      <c r="B762" s="87"/>
      <c r="C762" s="87"/>
      <c r="D762" s="87"/>
      <c r="E762" s="87"/>
      <c r="F762" s="87"/>
      <c r="G762" s="140">
        <v>45201</v>
      </c>
      <c r="H762" s="92">
        <v>36378.089999999997</v>
      </c>
      <c r="I762" s="92">
        <v>36378.089999999997</v>
      </c>
      <c r="J762" s="92">
        <v>0</v>
      </c>
    </row>
    <row r="763" spans="1:10" x14ac:dyDescent="0.3">
      <c r="A763" s="87"/>
      <c r="B763" s="87"/>
      <c r="C763" s="87"/>
      <c r="D763" s="87"/>
      <c r="E763" s="87"/>
      <c r="F763" s="87"/>
      <c r="G763" s="140">
        <v>45266</v>
      </c>
      <c r="H763" s="92">
        <v>39593.19</v>
      </c>
      <c r="I763" s="92">
        <v>39593.19</v>
      </c>
      <c r="J763" s="92">
        <v>0</v>
      </c>
    </row>
    <row r="764" spans="1:10" x14ac:dyDescent="0.3">
      <c r="A764" s="87"/>
      <c r="B764" s="87"/>
      <c r="C764" s="87"/>
      <c r="D764" s="87"/>
      <c r="E764" s="87"/>
      <c r="F764" s="87"/>
      <c r="G764" s="140">
        <v>45279</v>
      </c>
      <c r="H764" s="92">
        <v>66876.75</v>
      </c>
      <c r="I764" s="92">
        <v>66876.75</v>
      </c>
      <c r="J764" s="92">
        <v>0</v>
      </c>
    </row>
    <row r="765" spans="1:10" x14ac:dyDescent="0.3">
      <c r="A765" s="87"/>
      <c r="B765" s="87"/>
      <c r="C765" s="87"/>
      <c r="D765" s="87"/>
      <c r="E765" s="87"/>
      <c r="F765" s="87"/>
      <c r="G765" s="140">
        <v>45295</v>
      </c>
      <c r="H765" s="92">
        <v>18992.820000000018</v>
      </c>
      <c r="I765" s="92">
        <v>18992.82</v>
      </c>
      <c r="J765" s="92">
        <v>1.8189894035458565E-11</v>
      </c>
    </row>
    <row r="766" spans="1:10" x14ac:dyDescent="0.3">
      <c r="A766" s="87"/>
      <c r="B766" s="87" t="s">
        <v>506</v>
      </c>
      <c r="C766" s="87" t="s">
        <v>2722</v>
      </c>
      <c r="D766" s="87" t="s">
        <v>8309</v>
      </c>
      <c r="E766" s="87" t="s">
        <v>138</v>
      </c>
      <c r="F766" s="140">
        <v>46184</v>
      </c>
      <c r="G766" s="140">
        <v>46905</v>
      </c>
      <c r="H766" s="92">
        <v>144335.20000000001</v>
      </c>
      <c r="I766" s="92">
        <v>0</v>
      </c>
      <c r="J766" s="92">
        <v>144335.20000000001</v>
      </c>
    </row>
    <row r="767" spans="1:10" x14ac:dyDescent="0.3">
      <c r="A767" s="87"/>
      <c r="B767" s="87"/>
      <c r="C767" s="87"/>
      <c r="D767" s="87" t="s">
        <v>8312</v>
      </c>
      <c r="E767" s="87" t="s">
        <v>138</v>
      </c>
      <c r="F767" s="140">
        <v>46184</v>
      </c>
      <c r="G767" s="140">
        <v>46905</v>
      </c>
      <c r="H767" s="92">
        <v>155994.79999999999</v>
      </c>
      <c r="I767" s="92">
        <v>0</v>
      </c>
      <c r="J767" s="92">
        <v>155994.79999999999</v>
      </c>
    </row>
    <row r="768" spans="1:10" x14ac:dyDescent="0.3">
      <c r="A768" s="87"/>
      <c r="B768" s="87" t="s">
        <v>500</v>
      </c>
      <c r="C768" s="87" t="s">
        <v>2722</v>
      </c>
      <c r="D768" s="87" t="s">
        <v>6776</v>
      </c>
      <c r="E768" s="87" t="s">
        <v>138</v>
      </c>
      <c r="F768" s="140">
        <v>45769</v>
      </c>
      <c r="G768" s="140">
        <v>46002</v>
      </c>
      <c r="H768" s="92">
        <v>12387.6</v>
      </c>
      <c r="I768" s="92">
        <v>12387.6</v>
      </c>
      <c r="J768" s="92">
        <v>0</v>
      </c>
    </row>
    <row r="769" spans="1:10" x14ac:dyDescent="0.3">
      <c r="A769" s="87"/>
      <c r="B769" s="87"/>
      <c r="C769" s="87"/>
      <c r="D769" s="87" t="s">
        <v>6779</v>
      </c>
      <c r="E769" s="87" t="s">
        <v>138</v>
      </c>
      <c r="F769" s="140">
        <v>45769</v>
      </c>
      <c r="G769" s="140">
        <v>46002</v>
      </c>
      <c r="H769" s="92">
        <v>12387.6</v>
      </c>
      <c r="I769" s="92">
        <v>12387.6</v>
      </c>
      <c r="J769" s="92">
        <v>0</v>
      </c>
    </row>
    <row r="770" spans="1:10" x14ac:dyDescent="0.3">
      <c r="A770" s="87"/>
      <c r="B770" s="87"/>
      <c r="C770" s="87"/>
      <c r="D770" s="87" t="s">
        <v>6781</v>
      </c>
      <c r="E770" s="87" t="s">
        <v>138</v>
      </c>
      <c r="F770" s="140">
        <v>45769</v>
      </c>
      <c r="G770" s="140">
        <v>46002</v>
      </c>
      <c r="H770" s="92">
        <v>166144.89000000001</v>
      </c>
      <c r="I770" s="92">
        <v>166144.89000000001</v>
      </c>
      <c r="J770" s="92">
        <v>0</v>
      </c>
    </row>
    <row r="771" spans="1:10" x14ac:dyDescent="0.3">
      <c r="A771" s="87"/>
      <c r="B771" s="87"/>
      <c r="C771" s="87"/>
      <c r="D771" s="87" t="s">
        <v>6783</v>
      </c>
      <c r="E771" s="87" t="s">
        <v>138</v>
      </c>
      <c r="F771" s="140">
        <v>45769</v>
      </c>
      <c r="G771" s="140">
        <v>46002</v>
      </c>
      <c r="H771" s="92">
        <v>94899.99</v>
      </c>
      <c r="I771" s="92">
        <v>94899.99</v>
      </c>
      <c r="J771" s="92">
        <v>0</v>
      </c>
    </row>
    <row r="772" spans="1:10" x14ac:dyDescent="0.3">
      <c r="A772" s="87"/>
      <c r="B772" s="87" t="s">
        <v>507</v>
      </c>
      <c r="C772" s="87" t="s">
        <v>2722</v>
      </c>
      <c r="D772" s="87" t="s">
        <v>6796</v>
      </c>
      <c r="E772" s="87" t="s">
        <v>138</v>
      </c>
      <c r="F772" s="140">
        <v>45769</v>
      </c>
      <c r="G772" s="140">
        <v>45933</v>
      </c>
      <c r="H772" s="92">
        <v>802.53</v>
      </c>
      <c r="I772" s="92">
        <v>802.53</v>
      </c>
      <c r="J772" s="92">
        <v>0</v>
      </c>
    </row>
    <row r="773" spans="1:10" x14ac:dyDescent="0.3">
      <c r="A773" s="87"/>
      <c r="B773" s="87"/>
      <c r="C773" s="87"/>
      <c r="D773" s="87"/>
      <c r="E773" s="87"/>
      <c r="F773" s="87"/>
      <c r="G773" s="140">
        <v>45995</v>
      </c>
      <c r="H773" s="92">
        <v>22342.49</v>
      </c>
      <c r="I773" s="92">
        <v>22342.49</v>
      </c>
      <c r="J773" s="92">
        <v>0</v>
      </c>
    </row>
    <row r="774" spans="1:10" x14ac:dyDescent="0.3">
      <c r="A774" s="87"/>
      <c r="B774" s="87"/>
      <c r="C774" s="87"/>
      <c r="D774" s="87" t="s">
        <v>6799</v>
      </c>
      <c r="E774" s="87" t="s">
        <v>138</v>
      </c>
      <c r="F774" s="140">
        <v>45769</v>
      </c>
      <c r="G774" s="140">
        <v>45933</v>
      </c>
      <c r="H774" s="92">
        <v>401.27</v>
      </c>
      <c r="I774" s="92">
        <v>401.27</v>
      </c>
      <c r="J774" s="92">
        <v>0</v>
      </c>
    </row>
    <row r="775" spans="1:10" x14ac:dyDescent="0.3">
      <c r="A775" s="87"/>
      <c r="B775" s="87"/>
      <c r="C775" s="87"/>
      <c r="D775" s="87"/>
      <c r="E775" s="87"/>
      <c r="F775" s="87"/>
      <c r="G775" s="140">
        <v>45995</v>
      </c>
      <c r="H775" s="92">
        <v>20422.2</v>
      </c>
      <c r="I775" s="92">
        <v>20422.2</v>
      </c>
      <c r="J775" s="92">
        <v>0</v>
      </c>
    </row>
    <row r="776" spans="1:10" x14ac:dyDescent="0.3">
      <c r="A776" s="87"/>
      <c r="B776" s="87"/>
      <c r="C776" s="87"/>
      <c r="D776" s="87" t="s">
        <v>6801</v>
      </c>
      <c r="E776" s="87" t="s">
        <v>138</v>
      </c>
      <c r="F776" s="140">
        <v>45769</v>
      </c>
      <c r="G776" s="140">
        <v>45884</v>
      </c>
      <c r="H776" s="92">
        <v>122533.22</v>
      </c>
      <c r="I776" s="92">
        <v>122533.22</v>
      </c>
      <c r="J776" s="92">
        <v>0</v>
      </c>
    </row>
    <row r="777" spans="1:10" x14ac:dyDescent="0.3">
      <c r="A777" s="87"/>
      <c r="B777" s="87"/>
      <c r="C777" s="87"/>
      <c r="D777" s="87"/>
      <c r="E777" s="87"/>
      <c r="F777" s="87"/>
      <c r="G777" s="140">
        <v>45887</v>
      </c>
      <c r="H777" s="92">
        <v>0</v>
      </c>
      <c r="I777" s="92">
        <v>0</v>
      </c>
      <c r="J777" s="92">
        <v>0</v>
      </c>
    </row>
    <row r="778" spans="1:10" x14ac:dyDescent="0.3">
      <c r="A778" s="87"/>
      <c r="B778" s="87"/>
      <c r="C778" s="87"/>
      <c r="D778" s="87"/>
      <c r="E778" s="87"/>
      <c r="F778" s="87"/>
      <c r="G778" s="140">
        <v>45933</v>
      </c>
      <c r="H778" s="92">
        <v>2407.6000000000058</v>
      </c>
      <c r="I778" s="92">
        <v>2407.6</v>
      </c>
      <c r="J778" s="92">
        <v>5.9117155615240335E-12</v>
      </c>
    </row>
    <row r="779" spans="1:10" x14ac:dyDescent="0.3">
      <c r="A779" s="87"/>
      <c r="B779" s="87"/>
      <c r="C779" s="87"/>
      <c r="D779" s="87" t="s">
        <v>6803</v>
      </c>
      <c r="E779" s="87" t="s">
        <v>138</v>
      </c>
      <c r="F779" s="140">
        <v>45769</v>
      </c>
      <c r="G779" s="140">
        <v>45944</v>
      </c>
      <c r="H779" s="92">
        <v>104117.34</v>
      </c>
      <c r="I779" s="92">
        <v>104117.34</v>
      </c>
      <c r="J779" s="92">
        <v>0</v>
      </c>
    </row>
    <row r="780" spans="1:10" x14ac:dyDescent="0.3">
      <c r="A780" s="87"/>
      <c r="B780" s="87"/>
      <c r="C780" s="87"/>
      <c r="D780" s="87" t="s">
        <v>6805</v>
      </c>
      <c r="E780" s="87" t="s">
        <v>138</v>
      </c>
      <c r="F780" s="140">
        <v>45769</v>
      </c>
      <c r="G780" s="140">
        <v>45884</v>
      </c>
      <c r="H780" s="92">
        <v>878.97</v>
      </c>
      <c r="I780" s="92">
        <v>878.97</v>
      </c>
      <c r="J780" s="92">
        <v>0</v>
      </c>
    </row>
    <row r="781" spans="1:10" x14ac:dyDescent="0.3">
      <c r="A781" s="87"/>
      <c r="B781" s="87"/>
      <c r="C781" s="87"/>
      <c r="D781" s="87"/>
      <c r="E781" s="87"/>
      <c r="F781" s="87"/>
      <c r="G781" s="140">
        <v>45887</v>
      </c>
      <c r="H781" s="92">
        <v>0</v>
      </c>
      <c r="I781" s="92">
        <v>0</v>
      </c>
      <c r="J781" s="92">
        <v>0</v>
      </c>
    </row>
    <row r="782" spans="1:10" x14ac:dyDescent="0.3">
      <c r="A782" s="87"/>
      <c r="B782" s="87"/>
      <c r="C782" s="87"/>
      <c r="D782" s="87"/>
      <c r="E782" s="87"/>
      <c r="F782" s="87"/>
      <c r="G782" s="140">
        <v>45933</v>
      </c>
      <c r="H782" s="92">
        <v>401.27</v>
      </c>
      <c r="I782" s="92">
        <v>401.27</v>
      </c>
      <c r="J782" s="92">
        <v>0</v>
      </c>
    </row>
    <row r="783" spans="1:10" x14ac:dyDescent="0.3">
      <c r="A783" s="87"/>
      <c r="B783" s="87"/>
      <c r="C783" s="87"/>
      <c r="D783" s="87"/>
      <c r="E783" s="87"/>
      <c r="F783" s="87"/>
      <c r="G783" s="140">
        <v>45995</v>
      </c>
      <c r="H783" s="92">
        <v>4287.3500000000004</v>
      </c>
      <c r="I783" s="92">
        <v>4287.3500000000004</v>
      </c>
      <c r="J783" s="92">
        <v>0</v>
      </c>
    </row>
    <row r="784" spans="1:10" x14ac:dyDescent="0.3">
      <c r="A784" s="87"/>
      <c r="B784" s="87" t="s">
        <v>446</v>
      </c>
      <c r="C784" s="87" t="s">
        <v>2722</v>
      </c>
      <c r="D784" s="87" t="s">
        <v>6294</v>
      </c>
      <c r="E784" s="87" t="s">
        <v>138</v>
      </c>
      <c r="F784" s="140">
        <v>45483</v>
      </c>
      <c r="G784" s="140">
        <v>45681</v>
      </c>
      <c r="H784" s="92">
        <v>24429.42</v>
      </c>
      <c r="I784" s="92">
        <v>24429.42</v>
      </c>
      <c r="J784" s="92">
        <v>0</v>
      </c>
    </row>
    <row r="785" spans="1:10" x14ac:dyDescent="0.3">
      <c r="A785" s="87"/>
      <c r="B785" s="87"/>
      <c r="C785" s="87"/>
      <c r="D785" s="87" t="s">
        <v>7462</v>
      </c>
      <c r="E785" s="87" t="s">
        <v>138</v>
      </c>
      <c r="F785" s="140">
        <v>45882</v>
      </c>
      <c r="G785" s="140">
        <v>45995</v>
      </c>
      <c r="H785" s="92">
        <v>71358.58</v>
      </c>
      <c r="I785" s="92">
        <v>71358.58</v>
      </c>
      <c r="J785" s="92">
        <v>0</v>
      </c>
    </row>
    <row r="786" spans="1:10" x14ac:dyDescent="0.3">
      <c r="A786" s="87"/>
      <c r="B786" s="87"/>
      <c r="C786" s="87"/>
      <c r="D786" s="87" t="s">
        <v>7465</v>
      </c>
      <c r="E786" s="87" t="s">
        <v>138</v>
      </c>
      <c r="F786" s="140">
        <v>45882</v>
      </c>
      <c r="G786" s="140">
        <v>46070</v>
      </c>
      <c r="H786" s="92">
        <v>71358.579999999987</v>
      </c>
      <c r="I786" s="92">
        <v>71358.579999999987</v>
      </c>
      <c r="J786" s="92">
        <v>0</v>
      </c>
    </row>
    <row r="787" spans="1:10" x14ac:dyDescent="0.3">
      <c r="A787" s="87"/>
      <c r="B787" s="87"/>
      <c r="C787" s="87"/>
      <c r="D787" s="87" t="s">
        <v>7468</v>
      </c>
      <c r="E787" s="87" t="s">
        <v>138</v>
      </c>
      <c r="F787" s="140">
        <v>45882</v>
      </c>
      <c r="G787" s="140">
        <v>45995</v>
      </c>
      <c r="H787" s="92">
        <v>47592.460000000006</v>
      </c>
      <c r="I787" s="92">
        <v>47592.460000000006</v>
      </c>
      <c r="J787" s="92">
        <v>0</v>
      </c>
    </row>
    <row r="788" spans="1:10" x14ac:dyDescent="0.3">
      <c r="A788" s="87"/>
      <c r="B788" s="87"/>
      <c r="C788" s="87"/>
      <c r="D788" s="87" t="s">
        <v>7471</v>
      </c>
      <c r="E788" s="87" t="s">
        <v>138</v>
      </c>
      <c r="F788" s="140">
        <v>45882</v>
      </c>
      <c r="G788" s="140">
        <v>45930</v>
      </c>
      <c r="H788" s="92">
        <v>93579.85</v>
      </c>
      <c r="I788" s="92">
        <v>93579.85</v>
      </c>
      <c r="J788" s="92">
        <v>0</v>
      </c>
    </row>
    <row r="789" spans="1:10" x14ac:dyDescent="0.3">
      <c r="A789" s="87"/>
      <c r="B789" s="87"/>
      <c r="C789" s="87"/>
      <c r="D789" s="87"/>
      <c r="E789" s="87"/>
      <c r="F789" s="87"/>
      <c r="G789" s="140">
        <v>45960</v>
      </c>
      <c r="H789" s="92">
        <v>0</v>
      </c>
      <c r="I789" s="92">
        <v>0</v>
      </c>
      <c r="J789" s="92">
        <v>0</v>
      </c>
    </row>
    <row r="790" spans="1:10" x14ac:dyDescent="0.3">
      <c r="A790" s="87"/>
      <c r="B790" s="87"/>
      <c r="C790" s="87"/>
      <c r="D790" s="87"/>
      <c r="E790" s="87"/>
      <c r="F790" s="87"/>
      <c r="G790" s="140">
        <v>45971</v>
      </c>
      <c r="H790" s="92">
        <v>1605.06</v>
      </c>
      <c r="I790" s="92">
        <v>1605.06</v>
      </c>
      <c r="J790" s="92">
        <v>0</v>
      </c>
    </row>
    <row r="791" spans="1:10" x14ac:dyDescent="0.3">
      <c r="A791" s="87"/>
      <c r="B791" s="87"/>
      <c r="C791" s="87"/>
      <c r="D791" s="87"/>
      <c r="E791" s="87"/>
      <c r="F791" s="87"/>
      <c r="G791" s="140">
        <v>45973</v>
      </c>
      <c r="H791" s="92">
        <v>1.2278178473934531E-11</v>
      </c>
      <c r="I791" s="92">
        <v>0</v>
      </c>
      <c r="J791" s="92">
        <v>1.2278178473934531E-11</v>
      </c>
    </row>
    <row r="792" spans="1:10" x14ac:dyDescent="0.3">
      <c r="A792" s="87"/>
      <c r="B792" s="87" t="s">
        <v>284</v>
      </c>
      <c r="C792" s="87" t="s">
        <v>2722</v>
      </c>
      <c r="D792" s="87" t="s">
        <v>3054</v>
      </c>
      <c r="E792" s="87" t="s">
        <v>138</v>
      </c>
      <c r="F792" s="140">
        <v>44831</v>
      </c>
      <c r="G792" s="140">
        <v>45064</v>
      </c>
      <c r="H792" s="92">
        <v>170315.55</v>
      </c>
      <c r="I792" s="92">
        <v>170315.55</v>
      </c>
      <c r="J792" s="92">
        <v>0</v>
      </c>
    </row>
    <row r="793" spans="1:10" x14ac:dyDescent="0.3">
      <c r="A793" s="87"/>
      <c r="B793" s="87"/>
      <c r="C793" s="87"/>
      <c r="D793" s="87"/>
      <c r="E793" s="87"/>
      <c r="F793" s="87"/>
      <c r="G793" s="140">
        <v>45159</v>
      </c>
      <c r="H793" s="92">
        <v>95101.27</v>
      </c>
      <c r="I793" s="92">
        <v>95101.27</v>
      </c>
      <c r="J793" s="92">
        <v>0</v>
      </c>
    </row>
    <row r="794" spans="1:10" x14ac:dyDescent="0.3">
      <c r="A794" s="87"/>
      <c r="B794" s="87" t="s">
        <v>301</v>
      </c>
      <c r="C794" s="87" t="s">
        <v>2722</v>
      </c>
      <c r="D794" s="87" t="s">
        <v>7476</v>
      </c>
      <c r="E794" s="87" t="s">
        <v>138</v>
      </c>
      <c r="F794" s="140">
        <v>45882</v>
      </c>
      <c r="G794" s="140">
        <v>45995</v>
      </c>
      <c r="H794" s="92">
        <v>94262.65</v>
      </c>
      <c r="I794" s="92">
        <v>94262.65</v>
      </c>
      <c r="J794" s="92">
        <v>0</v>
      </c>
    </row>
    <row r="795" spans="1:10" x14ac:dyDescent="0.3">
      <c r="A795" s="87"/>
      <c r="B795" s="87"/>
      <c r="C795" s="87"/>
      <c r="D795" s="87"/>
      <c r="E795" s="87"/>
      <c r="F795" s="87"/>
      <c r="G795" s="140">
        <v>46001</v>
      </c>
      <c r="H795" s="92">
        <v>1662.39</v>
      </c>
      <c r="I795" s="92">
        <v>1662.39</v>
      </c>
      <c r="J795" s="92">
        <v>0</v>
      </c>
    </row>
    <row r="796" spans="1:10" x14ac:dyDescent="0.3">
      <c r="A796" s="87"/>
      <c r="B796" s="87"/>
      <c r="C796" s="87"/>
      <c r="D796" s="87" t="s">
        <v>7479</v>
      </c>
      <c r="E796" s="87" t="s">
        <v>138</v>
      </c>
      <c r="F796" s="140">
        <v>45882</v>
      </c>
      <c r="G796" s="140">
        <v>45996</v>
      </c>
      <c r="H796" s="92">
        <v>189380.28999999998</v>
      </c>
      <c r="I796" s="92">
        <v>189380.28999999998</v>
      </c>
      <c r="J796" s="92">
        <v>0</v>
      </c>
    </row>
    <row r="797" spans="1:10" x14ac:dyDescent="0.3">
      <c r="A797" s="87"/>
      <c r="B797" s="87"/>
      <c r="C797" s="87"/>
      <c r="D797" s="87"/>
      <c r="E797" s="87"/>
      <c r="F797" s="87"/>
      <c r="G797" s="140">
        <v>46001</v>
      </c>
      <c r="H797" s="92">
        <v>3324.79</v>
      </c>
      <c r="I797" s="92">
        <v>3324.79</v>
      </c>
      <c r="J797" s="92">
        <v>0</v>
      </c>
    </row>
    <row r="798" spans="1:10" x14ac:dyDescent="0.3">
      <c r="A798" s="87"/>
      <c r="B798" s="87" t="s">
        <v>503</v>
      </c>
      <c r="C798" s="87" t="s">
        <v>2722</v>
      </c>
      <c r="D798" s="87" t="s">
        <v>6758</v>
      </c>
      <c r="E798" s="87" t="s">
        <v>138</v>
      </c>
      <c r="F798" s="140">
        <v>45685</v>
      </c>
      <c r="G798" s="140">
        <v>45757</v>
      </c>
      <c r="H798" s="92">
        <v>340689.56</v>
      </c>
      <c r="I798" s="92">
        <v>340689.56</v>
      </c>
      <c r="J798" s="92">
        <v>0</v>
      </c>
    </row>
    <row r="799" spans="1:10" x14ac:dyDescent="0.3">
      <c r="A799" s="87"/>
      <c r="B799" s="87"/>
      <c r="C799" s="87"/>
      <c r="D799" s="87"/>
      <c r="E799" s="87"/>
      <c r="F799" s="87"/>
      <c r="G799" s="140">
        <v>45856</v>
      </c>
      <c r="H799" s="92">
        <v>0</v>
      </c>
      <c r="I799" s="92">
        <v>0</v>
      </c>
      <c r="J799" s="92">
        <v>0</v>
      </c>
    </row>
    <row r="800" spans="1:10" x14ac:dyDescent="0.3">
      <c r="A800" s="87"/>
      <c r="B800" s="87"/>
      <c r="C800" s="87"/>
      <c r="D800" s="87"/>
      <c r="E800" s="87"/>
      <c r="F800" s="87"/>
      <c r="G800" s="140">
        <v>46586</v>
      </c>
      <c r="H800" s="92">
        <v>12277.649999999994</v>
      </c>
      <c r="I800" s="92">
        <v>0</v>
      </c>
      <c r="J800" s="92">
        <v>12277.649999999994</v>
      </c>
    </row>
    <row r="801" spans="1:10" x14ac:dyDescent="0.3">
      <c r="A801" s="87"/>
      <c r="B801" s="87"/>
      <c r="C801" s="87"/>
      <c r="D801" s="87" t="s">
        <v>6764</v>
      </c>
      <c r="E801" s="87" t="s">
        <v>138</v>
      </c>
      <c r="F801" s="140">
        <v>45685</v>
      </c>
      <c r="G801" s="140">
        <v>45785</v>
      </c>
      <c r="H801" s="92">
        <v>219567.76</v>
      </c>
      <c r="I801" s="92">
        <v>219567.76</v>
      </c>
      <c r="J801" s="92">
        <v>0</v>
      </c>
    </row>
    <row r="802" spans="1:10" x14ac:dyDescent="0.3">
      <c r="A802" s="87"/>
      <c r="B802" s="87"/>
      <c r="C802" s="87"/>
      <c r="D802" s="87"/>
      <c r="E802" s="87"/>
      <c r="F802" s="87"/>
      <c r="G802" s="140">
        <v>45856</v>
      </c>
      <c r="H802" s="92">
        <v>0</v>
      </c>
      <c r="I802" s="92">
        <v>0</v>
      </c>
      <c r="J802" s="92">
        <v>0</v>
      </c>
    </row>
    <row r="803" spans="1:10" x14ac:dyDescent="0.3">
      <c r="A803" s="87"/>
      <c r="B803" s="87"/>
      <c r="C803" s="87"/>
      <c r="D803" s="87"/>
      <c r="E803" s="87"/>
      <c r="F803" s="87"/>
      <c r="G803" s="140">
        <v>46730</v>
      </c>
      <c r="H803" s="92">
        <v>2032.7299999999959</v>
      </c>
      <c r="I803" s="92">
        <v>0</v>
      </c>
      <c r="J803" s="92">
        <v>2032.7299999999959</v>
      </c>
    </row>
    <row r="804" spans="1:10" x14ac:dyDescent="0.3">
      <c r="A804" s="87"/>
      <c r="B804" s="87"/>
      <c r="C804" s="87"/>
      <c r="D804" s="87" t="s">
        <v>7457</v>
      </c>
      <c r="E804" s="87" t="s">
        <v>138</v>
      </c>
      <c r="F804" s="140">
        <v>45876</v>
      </c>
      <c r="G804" s="140">
        <v>45904</v>
      </c>
      <c r="H804" s="92">
        <v>17181.09</v>
      </c>
      <c r="I804" s="92">
        <v>17181.09</v>
      </c>
      <c r="J804" s="92">
        <v>0</v>
      </c>
    </row>
    <row r="805" spans="1:10" x14ac:dyDescent="0.3">
      <c r="A805" s="87"/>
      <c r="B805" s="87" t="s">
        <v>328</v>
      </c>
      <c r="C805" s="87" t="s">
        <v>2722</v>
      </c>
      <c r="D805" s="87" t="s">
        <v>6820</v>
      </c>
      <c r="E805" s="87" t="s">
        <v>138</v>
      </c>
      <c r="F805" s="140">
        <v>45771</v>
      </c>
      <c r="G805" s="140">
        <v>46730</v>
      </c>
      <c r="H805" s="92">
        <v>71529.350000000006</v>
      </c>
      <c r="I805" s="92">
        <v>0</v>
      </c>
      <c r="J805" s="92">
        <v>71529.350000000006</v>
      </c>
    </row>
    <row r="806" spans="1:10" x14ac:dyDescent="0.3">
      <c r="A806" s="87"/>
      <c r="B806" s="87"/>
      <c r="C806" s="87"/>
      <c r="D806" s="87" t="s">
        <v>6823</v>
      </c>
      <c r="E806" s="87" t="s">
        <v>138</v>
      </c>
      <c r="F806" s="140">
        <v>45771</v>
      </c>
      <c r="G806" s="140">
        <v>46730</v>
      </c>
      <c r="H806" s="92">
        <v>25283.32</v>
      </c>
      <c r="I806" s="92">
        <v>0</v>
      </c>
      <c r="J806" s="92">
        <v>25283.32</v>
      </c>
    </row>
    <row r="807" spans="1:10" x14ac:dyDescent="0.3">
      <c r="A807" s="87"/>
      <c r="B807" s="87"/>
      <c r="C807" s="87"/>
      <c r="D807" s="87" t="s">
        <v>6825</v>
      </c>
      <c r="E807" s="87" t="s">
        <v>138</v>
      </c>
      <c r="F807" s="140">
        <v>45771</v>
      </c>
      <c r="G807" s="140">
        <v>46730</v>
      </c>
      <c r="H807" s="92">
        <v>95372.47</v>
      </c>
      <c r="I807" s="92">
        <v>0</v>
      </c>
      <c r="J807" s="92">
        <v>95372.47</v>
      </c>
    </row>
    <row r="808" spans="1:10" x14ac:dyDescent="0.3">
      <c r="A808" s="87"/>
      <c r="B808" s="87"/>
      <c r="C808" s="87"/>
      <c r="D808" s="87" t="s">
        <v>7445</v>
      </c>
      <c r="E808" s="87" t="s">
        <v>138</v>
      </c>
      <c r="F808" s="140">
        <v>45859</v>
      </c>
      <c r="G808" s="140">
        <v>46084</v>
      </c>
      <c r="H808" s="92">
        <v>25490.559999999998</v>
      </c>
      <c r="I808" s="92">
        <v>25490.559999999998</v>
      </c>
      <c r="J808" s="92">
        <v>0</v>
      </c>
    </row>
    <row r="809" spans="1:10" x14ac:dyDescent="0.3">
      <c r="A809" s="87"/>
      <c r="B809" s="87"/>
      <c r="C809" s="87"/>
      <c r="D809" s="87" t="s">
        <v>7448</v>
      </c>
      <c r="E809" s="87" t="s">
        <v>138</v>
      </c>
      <c r="F809" s="140">
        <v>45859</v>
      </c>
      <c r="G809" s="140">
        <v>46084</v>
      </c>
      <c r="H809" s="92">
        <v>96627.85</v>
      </c>
      <c r="I809" s="92">
        <v>96627.85</v>
      </c>
      <c r="J809" s="92">
        <v>0</v>
      </c>
    </row>
    <row r="810" spans="1:10" x14ac:dyDescent="0.3">
      <c r="A810" s="87"/>
      <c r="B810" s="87"/>
      <c r="C810" s="87"/>
      <c r="D810" s="87" t="s">
        <v>7450</v>
      </c>
      <c r="E810" s="87" t="s">
        <v>138</v>
      </c>
      <c r="F810" s="140">
        <v>45859</v>
      </c>
      <c r="G810" s="140">
        <v>45933</v>
      </c>
      <c r="H810" s="92">
        <v>68185.960000000006</v>
      </c>
      <c r="I810" s="92">
        <v>68185.960000000006</v>
      </c>
      <c r="J810" s="92">
        <v>0</v>
      </c>
    </row>
    <row r="811" spans="1:10" x14ac:dyDescent="0.3">
      <c r="A811" s="87"/>
      <c r="B811" s="87"/>
      <c r="C811" s="87"/>
      <c r="D811" s="87"/>
      <c r="E811" s="87"/>
      <c r="F811" s="87"/>
      <c r="G811" s="140">
        <v>45936</v>
      </c>
      <c r="H811" s="92">
        <v>0</v>
      </c>
      <c r="I811" s="92">
        <v>0</v>
      </c>
      <c r="J811" s="92">
        <v>0</v>
      </c>
    </row>
    <row r="812" spans="1:10" x14ac:dyDescent="0.3">
      <c r="A812" s="87"/>
      <c r="B812" s="87"/>
      <c r="C812" s="87"/>
      <c r="D812" s="87"/>
      <c r="E812" s="87"/>
      <c r="F812" s="87"/>
      <c r="G812" s="140">
        <v>45971</v>
      </c>
      <c r="H812" s="92">
        <v>1802.64</v>
      </c>
      <c r="I812" s="92">
        <v>1802.64</v>
      </c>
      <c r="J812" s="92">
        <v>0</v>
      </c>
    </row>
    <row r="813" spans="1:10" x14ac:dyDescent="0.3">
      <c r="A813" s="87"/>
      <c r="B813" s="87"/>
      <c r="C813" s="87"/>
      <c r="D813" s="87"/>
      <c r="E813" s="87"/>
      <c r="F813" s="87"/>
      <c r="G813" s="140">
        <v>45973</v>
      </c>
      <c r="H813" s="92">
        <v>0</v>
      </c>
      <c r="I813" s="92">
        <v>0</v>
      </c>
      <c r="J813" s="92">
        <v>0</v>
      </c>
    </row>
    <row r="814" spans="1:10" x14ac:dyDescent="0.3">
      <c r="A814" s="87"/>
      <c r="B814" s="87"/>
      <c r="C814" s="87"/>
      <c r="D814" s="87"/>
      <c r="E814" s="87"/>
      <c r="F814" s="87"/>
      <c r="G814" s="140">
        <v>46070</v>
      </c>
      <c r="H814" s="92">
        <v>2482.2800000000002</v>
      </c>
      <c r="I814" s="92">
        <v>2482.2800000000002</v>
      </c>
      <c r="J814" s="92">
        <v>0</v>
      </c>
    </row>
    <row r="815" spans="1:10" x14ac:dyDescent="0.3">
      <c r="A815" s="87"/>
      <c r="B815" s="87" t="s">
        <v>285</v>
      </c>
      <c r="C815" s="87" t="s">
        <v>2722</v>
      </c>
      <c r="D815" s="87" t="s">
        <v>681</v>
      </c>
      <c r="E815" s="87" t="s">
        <v>138</v>
      </c>
      <c r="F815" s="140">
        <v>43907</v>
      </c>
      <c r="G815" s="140">
        <v>44183</v>
      </c>
      <c r="H815" s="92">
        <v>80713.17</v>
      </c>
      <c r="I815" s="92">
        <v>80713.17</v>
      </c>
      <c r="J815" s="92">
        <v>0</v>
      </c>
    </row>
    <row r="816" spans="1:10" x14ac:dyDescent="0.3">
      <c r="A816" s="87"/>
      <c r="B816" s="87"/>
      <c r="C816" s="87"/>
      <c r="D816" s="87"/>
      <c r="E816" s="87"/>
      <c r="F816" s="87"/>
      <c r="G816" s="140">
        <v>44323</v>
      </c>
      <c r="H816" s="92">
        <v>20837.739999999998</v>
      </c>
      <c r="I816" s="92">
        <v>20837.739999999998</v>
      </c>
      <c r="J816" s="92">
        <v>0</v>
      </c>
    </row>
    <row r="817" spans="1:10" x14ac:dyDescent="0.3">
      <c r="A817" s="87"/>
      <c r="B817" s="87"/>
      <c r="C817" s="87"/>
      <c r="D817" s="87"/>
      <c r="E817" s="87"/>
      <c r="F817" s="87"/>
      <c r="G817" s="140">
        <v>44341</v>
      </c>
      <c r="H817" s="92">
        <v>2266.65</v>
      </c>
      <c r="I817" s="92">
        <v>2266.65</v>
      </c>
      <c r="J817" s="92">
        <v>0</v>
      </c>
    </row>
    <row r="818" spans="1:10" x14ac:dyDescent="0.3">
      <c r="A818" s="87"/>
      <c r="B818" s="87"/>
      <c r="C818" s="87"/>
      <c r="D818" s="87" t="s">
        <v>1744</v>
      </c>
      <c r="E818" s="87" t="s">
        <v>138</v>
      </c>
      <c r="F818" s="140">
        <v>44141</v>
      </c>
      <c r="G818" s="140">
        <v>44305</v>
      </c>
      <c r="H818" s="92">
        <v>113360.81</v>
      </c>
      <c r="I818" s="92">
        <v>113360.81</v>
      </c>
      <c r="J818" s="92">
        <v>0</v>
      </c>
    </row>
    <row r="819" spans="1:10" x14ac:dyDescent="0.3">
      <c r="A819" s="87"/>
      <c r="B819" s="87"/>
      <c r="C819" s="87"/>
      <c r="D819" s="87" t="s">
        <v>1627</v>
      </c>
      <c r="E819" s="87" t="s">
        <v>138</v>
      </c>
      <c r="F819" s="140">
        <v>44232</v>
      </c>
      <c r="G819" s="140">
        <v>44341</v>
      </c>
      <c r="H819" s="92">
        <v>5321.7</v>
      </c>
      <c r="I819" s="92">
        <v>5321.7</v>
      </c>
      <c r="J819" s="92">
        <v>0</v>
      </c>
    </row>
    <row r="820" spans="1:10" x14ac:dyDescent="0.3">
      <c r="A820" s="87"/>
      <c r="B820" s="87"/>
      <c r="C820" s="87"/>
      <c r="D820" s="87" t="s">
        <v>2514</v>
      </c>
      <c r="E820" s="87" t="s">
        <v>138</v>
      </c>
      <c r="F820" s="140">
        <v>44575</v>
      </c>
      <c r="G820" s="140">
        <v>44643</v>
      </c>
      <c r="H820" s="92">
        <v>16893.03</v>
      </c>
      <c r="I820" s="92">
        <v>16893.03</v>
      </c>
      <c r="J820" s="92">
        <v>0</v>
      </c>
    </row>
    <row r="821" spans="1:10" x14ac:dyDescent="0.3">
      <c r="A821" s="87" t="s">
        <v>5724</v>
      </c>
      <c r="B821" s="87"/>
      <c r="C821" s="87"/>
      <c r="D821" s="87"/>
      <c r="E821" s="87"/>
      <c r="F821" s="87"/>
      <c r="G821" s="87"/>
      <c r="H821" s="92">
        <v>8572708.9099999964</v>
      </c>
      <c r="I821" s="92">
        <v>7917688.299999997</v>
      </c>
      <c r="J821" s="92">
        <v>655020.60999999987</v>
      </c>
    </row>
    <row r="822" spans="1:10" x14ac:dyDescent="0.3">
      <c r="A822" s="87" t="s">
        <v>2638</v>
      </c>
      <c r="B822" s="87" t="s">
        <v>421</v>
      </c>
      <c r="C822" s="87" t="s">
        <v>2722</v>
      </c>
      <c r="D822" s="87" t="s">
        <v>2339</v>
      </c>
      <c r="E822" s="87" t="s">
        <v>280</v>
      </c>
      <c r="F822" s="140">
        <v>44378</v>
      </c>
      <c r="G822" s="140">
        <v>44447</v>
      </c>
      <c r="H822" s="92">
        <v>960</v>
      </c>
      <c r="I822" s="92">
        <v>960</v>
      </c>
      <c r="J822" s="92">
        <v>0</v>
      </c>
    </row>
    <row r="823" spans="1:10" x14ac:dyDescent="0.3">
      <c r="A823" s="87"/>
      <c r="B823" s="87"/>
      <c r="C823" s="87"/>
      <c r="D823" s="87"/>
      <c r="E823" s="87"/>
      <c r="F823" s="87"/>
      <c r="G823" s="140">
        <v>44468</v>
      </c>
      <c r="H823" s="92">
        <v>1760</v>
      </c>
      <c r="I823" s="92">
        <v>1760</v>
      </c>
      <c r="J823" s="92">
        <v>0</v>
      </c>
    </row>
    <row r="824" spans="1:10" x14ac:dyDescent="0.3">
      <c r="A824" s="87"/>
      <c r="B824" s="87"/>
      <c r="C824" s="87"/>
      <c r="D824" s="87"/>
      <c r="E824" s="87"/>
      <c r="F824" s="87"/>
      <c r="G824" s="140">
        <v>45208</v>
      </c>
      <c r="H824" s="92">
        <v>292142</v>
      </c>
      <c r="I824" s="92">
        <v>0</v>
      </c>
      <c r="J824" s="92">
        <v>292142</v>
      </c>
    </row>
    <row r="825" spans="1:10" x14ac:dyDescent="0.3">
      <c r="A825" s="87"/>
      <c r="B825" s="87"/>
      <c r="C825" s="87"/>
      <c r="D825" s="87"/>
      <c r="E825" s="87"/>
      <c r="F825" s="87"/>
      <c r="G825" s="140">
        <v>45209</v>
      </c>
      <c r="H825" s="92">
        <v>-292142</v>
      </c>
      <c r="I825" s="92">
        <v>0</v>
      </c>
      <c r="J825" s="92">
        <v>-292142</v>
      </c>
    </row>
    <row r="826" spans="1:10" x14ac:dyDescent="0.3">
      <c r="A826" s="87"/>
      <c r="B826" s="87"/>
      <c r="C826" s="87"/>
      <c r="D826" s="87" t="s">
        <v>5331</v>
      </c>
      <c r="E826" s="87" t="s">
        <v>280</v>
      </c>
      <c r="F826" s="140">
        <v>44502</v>
      </c>
      <c r="G826" s="140">
        <v>44508</v>
      </c>
      <c r="H826" s="92">
        <v>5650</v>
      </c>
      <c r="I826" s="92">
        <v>5650</v>
      </c>
      <c r="J826" s="92">
        <v>0</v>
      </c>
    </row>
    <row r="827" spans="1:10" x14ac:dyDescent="0.3">
      <c r="A827" s="87"/>
      <c r="B827" s="87"/>
      <c r="C827" s="87"/>
      <c r="D827" s="87" t="s">
        <v>5629</v>
      </c>
      <c r="E827" s="87" t="s">
        <v>280</v>
      </c>
      <c r="F827" s="140">
        <v>45210</v>
      </c>
      <c r="G827" s="140">
        <v>45359</v>
      </c>
      <c r="H827" s="92">
        <v>91260</v>
      </c>
      <c r="I827" s="92">
        <v>91260</v>
      </c>
      <c r="J827" s="92">
        <v>0</v>
      </c>
    </row>
    <row r="828" spans="1:10" x14ac:dyDescent="0.3">
      <c r="A828" s="87"/>
      <c r="B828" s="87"/>
      <c r="C828" s="87"/>
      <c r="D828" s="87"/>
      <c r="E828" s="87"/>
      <c r="F828" s="87"/>
      <c r="G828" s="140">
        <v>45372</v>
      </c>
      <c r="H828" s="92">
        <v>22700</v>
      </c>
      <c r="I828" s="92">
        <v>22700</v>
      </c>
      <c r="J828" s="92">
        <v>0</v>
      </c>
    </row>
    <row r="829" spans="1:10" x14ac:dyDescent="0.3">
      <c r="A829" s="87"/>
      <c r="B829" s="87"/>
      <c r="C829" s="87"/>
      <c r="D829" s="87"/>
      <c r="E829" s="87"/>
      <c r="F829" s="87"/>
      <c r="G829" s="140">
        <v>45392</v>
      </c>
      <c r="H829" s="92">
        <v>4760</v>
      </c>
      <c r="I829" s="92">
        <v>4760</v>
      </c>
      <c r="J829" s="92">
        <v>0</v>
      </c>
    </row>
    <row r="830" spans="1:10" x14ac:dyDescent="0.3">
      <c r="A830" s="87"/>
      <c r="B830" s="87"/>
      <c r="C830" s="87"/>
      <c r="D830" s="87"/>
      <c r="E830" s="87"/>
      <c r="F830" s="87"/>
      <c r="G830" s="140">
        <v>45427</v>
      </c>
      <c r="H830" s="92">
        <v>3440</v>
      </c>
      <c r="I830" s="92">
        <v>3440</v>
      </c>
      <c r="J830" s="92">
        <v>0</v>
      </c>
    </row>
    <row r="831" spans="1:10" x14ac:dyDescent="0.3">
      <c r="A831" s="87"/>
      <c r="B831" s="87"/>
      <c r="C831" s="87"/>
      <c r="D831" s="87"/>
      <c r="E831" s="87"/>
      <c r="F831" s="87"/>
      <c r="G831" s="140">
        <v>45456</v>
      </c>
      <c r="H831" s="92">
        <v>3970</v>
      </c>
      <c r="I831" s="92">
        <v>3970</v>
      </c>
      <c r="J831" s="92">
        <v>0</v>
      </c>
    </row>
    <row r="832" spans="1:10" x14ac:dyDescent="0.3">
      <c r="A832" s="87"/>
      <c r="B832" s="87"/>
      <c r="C832" s="87"/>
      <c r="D832" s="87"/>
      <c r="E832" s="87"/>
      <c r="F832" s="87"/>
      <c r="G832" s="140">
        <v>45470</v>
      </c>
      <c r="H832" s="92">
        <v>4760</v>
      </c>
      <c r="I832" s="92">
        <v>4760</v>
      </c>
      <c r="J832" s="92">
        <v>0</v>
      </c>
    </row>
    <row r="833" spans="1:10" x14ac:dyDescent="0.3">
      <c r="A833" s="87"/>
      <c r="B833" s="87"/>
      <c r="C833" s="87"/>
      <c r="D833" s="87"/>
      <c r="E833" s="87"/>
      <c r="F833" s="87"/>
      <c r="G833" s="140">
        <v>45492</v>
      </c>
      <c r="H833" s="92">
        <v>3370</v>
      </c>
      <c r="I833" s="92">
        <v>3370</v>
      </c>
      <c r="J833" s="92">
        <v>0</v>
      </c>
    </row>
    <row r="834" spans="1:10" x14ac:dyDescent="0.3">
      <c r="A834" s="87"/>
      <c r="B834" s="87"/>
      <c r="C834" s="87"/>
      <c r="D834" s="87"/>
      <c r="E834" s="87"/>
      <c r="F834" s="87"/>
      <c r="G834" s="140">
        <v>45539</v>
      </c>
      <c r="H834" s="92">
        <v>3635</v>
      </c>
      <c r="I834" s="92">
        <v>3635</v>
      </c>
      <c r="J834" s="92">
        <v>0</v>
      </c>
    </row>
    <row r="835" spans="1:10" x14ac:dyDescent="0.3">
      <c r="A835" s="87"/>
      <c r="B835" s="87"/>
      <c r="C835" s="87"/>
      <c r="D835" s="87"/>
      <c r="E835" s="87"/>
      <c r="F835" s="87"/>
      <c r="G835" s="140">
        <v>45551</v>
      </c>
      <c r="H835" s="92">
        <v>5317.5</v>
      </c>
      <c r="I835" s="92">
        <v>5317.5</v>
      </c>
      <c r="J835" s="92">
        <v>0</v>
      </c>
    </row>
    <row r="836" spans="1:10" x14ac:dyDescent="0.3">
      <c r="A836" s="87"/>
      <c r="B836" s="87"/>
      <c r="C836" s="87"/>
      <c r="D836" s="87"/>
      <c r="E836" s="87"/>
      <c r="F836" s="87"/>
      <c r="G836" s="140">
        <v>45594</v>
      </c>
      <c r="H836" s="92">
        <v>9840</v>
      </c>
      <c r="I836" s="92">
        <v>9840</v>
      </c>
      <c r="J836" s="92">
        <v>0</v>
      </c>
    </row>
    <row r="837" spans="1:10" x14ac:dyDescent="0.3">
      <c r="A837" s="87"/>
      <c r="B837" s="87"/>
      <c r="C837" s="87"/>
      <c r="D837" s="87"/>
      <c r="E837" s="87"/>
      <c r="F837" s="87"/>
      <c r="G837" s="140">
        <v>45635</v>
      </c>
      <c r="H837" s="92">
        <v>6300</v>
      </c>
      <c r="I837" s="92">
        <v>6300</v>
      </c>
      <c r="J837" s="92">
        <v>0</v>
      </c>
    </row>
    <row r="838" spans="1:10" x14ac:dyDescent="0.3">
      <c r="A838" s="87"/>
      <c r="B838" s="87"/>
      <c r="C838" s="87"/>
      <c r="D838" s="87"/>
      <c r="E838" s="87"/>
      <c r="F838" s="87"/>
      <c r="G838" s="140">
        <v>45673</v>
      </c>
      <c r="H838" s="92">
        <v>15210</v>
      </c>
      <c r="I838" s="92">
        <v>15210</v>
      </c>
      <c r="J838" s="92">
        <v>0</v>
      </c>
    </row>
    <row r="839" spans="1:10" x14ac:dyDescent="0.3">
      <c r="A839" s="87"/>
      <c r="B839" s="87"/>
      <c r="C839" s="87"/>
      <c r="D839" s="87"/>
      <c r="E839" s="87"/>
      <c r="F839" s="87"/>
      <c r="G839" s="140">
        <v>45685</v>
      </c>
      <c r="H839" s="92">
        <v>17170</v>
      </c>
      <c r="I839" s="92">
        <v>17170</v>
      </c>
      <c r="J839" s="92">
        <v>0</v>
      </c>
    </row>
    <row r="840" spans="1:10" x14ac:dyDescent="0.3">
      <c r="A840" s="87"/>
      <c r="B840" s="87"/>
      <c r="C840" s="87"/>
      <c r="D840" s="87"/>
      <c r="E840" s="87"/>
      <c r="F840" s="87"/>
      <c r="G840" s="140">
        <v>45719</v>
      </c>
      <c r="H840" s="92">
        <v>18575</v>
      </c>
      <c r="I840" s="92">
        <v>18575</v>
      </c>
      <c r="J840" s="92">
        <v>0</v>
      </c>
    </row>
    <row r="841" spans="1:10" x14ac:dyDescent="0.3">
      <c r="A841" s="87"/>
      <c r="B841" s="87"/>
      <c r="C841" s="87"/>
      <c r="D841" s="87"/>
      <c r="E841" s="87"/>
      <c r="F841" s="87"/>
      <c r="G841" s="140">
        <v>45744</v>
      </c>
      <c r="H841" s="92">
        <v>13055</v>
      </c>
      <c r="I841" s="92">
        <v>13055</v>
      </c>
      <c r="J841" s="92">
        <v>0</v>
      </c>
    </row>
    <row r="842" spans="1:10" x14ac:dyDescent="0.3">
      <c r="A842" s="87"/>
      <c r="B842" s="87"/>
      <c r="C842" s="87"/>
      <c r="D842" s="87"/>
      <c r="E842" s="87"/>
      <c r="F842" s="87"/>
      <c r="G842" s="140">
        <v>45793</v>
      </c>
      <c r="H842" s="92">
        <v>15115</v>
      </c>
      <c r="I842" s="92">
        <v>15115</v>
      </c>
      <c r="J842" s="92">
        <v>0</v>
      </c>
    </row>
    <row r="843" spans="1:10" x14ac:dyDescent="0.3">
      <c r="A843" s="87"/>
      <c r="B843" s="87"/>
      <c r="C843" s="87"/>
      <c r="D843" s="87"/>
      <c r="E843" s="87"/>
      <c r="F843" s="87"/>
      <c r="G843" s="140">
        <v>45796</v>
      </c>
      <c r="H843" s="92">
        <v>16925</v>
      </c>
      <c r="I843" s="92">
        <v>16925</v>
      </c>
      <c r="J843" s="92">
        <v>0</v>
      </c>
    </row>
    <row r="844" spans="1:10" x14ac:dyDescent="0.3">
      <c r="A844" s="87"/>
      <c r="B844" s="87"/>
      <c r="C844" s="87"/>
      <c r="D844" s="87"/>
      <c r="E844" s="87"/>
      <c r="F844" s="87"/>
      <c r="G844" s="140">
        <v>45838</v>
      </c>
      <c r="H844" s="92">
        <v>9900</v>
      </c>
      <c r="I844" s="92">
        <v>9900</v>
      </c>
      <c r="J844" s="92">
        <v>0</v>
      </c>
    </row>
    <row r="845" spans="1:10" x14ac:dyDescent="0.3">
      <c r="A845" s="87"/>
      <c r="B845" s="87"/>
      <c r="C845" s="87"/>
      <c r="D845" s="87"/>
      <c r="E845" s="87"/>
      <c r="F845" s="87"/>
      <c r="G845" s="140">
        <v>45853</v>
      </c>
      <c r="H845" s="92">
        <v>8365</v>
      </c>
      <c r="I845" s="92">
        <v>8365</v>
      </c>
      <c r="J845" s="92">
        <v>0</v>
      </c>
    </row>
    <row r="846" spans="1:10" x14ac:dyDescent="0.3">
      <c r="A846" s="87"/>
      <c r="B846" s="87"/>
      <c r="C846" s="87"/>
      <c r="D846" s="87" t="s">
        <v>7496</v>
      </c>
      <c r="E846" s="87" t="s">
        <v>280</v>
      </c>
      <c r="F846" s="140">
        <v>45833</v>
      </c>
      <c r="G846" s="140">
        <v>45894</v>
      </c>
      <c r="H846" s="92">
        <v>14080</v>
      </c>
      <c r="I846" s="92">
        <v>14080</v>
      </c>
      <c r="J846" s="92">
        <v>0</v>
      </c>
    </row>
    <row r="847" spans="1:10" x14ac:dyDescent="0.3">
      <c r="A847" s="87"/>
      <c r="B847" s="87"/>
      <c r="C847" s="87"/>
      <c r="D847" s="87"/>
      <c r="E847" s="87"/>
      <c r="F847" s="87"/>
      <c r="G847" s="140">
        <v>45918</v>
      </c>
      <c r="H847" s="92">
        <v>6140</v>
      </c>
      <c r="I847" s="92">
        <v>6140</v>
      </c>
      <c r="J847" s="92">
        <v>0</v>
      </c>
    </row>
    <row r="848" spans="1:10" x14ac:dyDescent="0.3">
      <c r="A848" s="87"/>
      <c r="B848" s="87"/>
      <c r="C848" s="87"/>
      <c r="D848" s="87"/>
      <c r="E848" s="87"/>
      <c r="F848" s="87"/>
      <c r="G848" s="140">
        <v>45953</v>
      </c>
      <c r="H848" s="92">
        <v>3880</v>
      </c>
      <c r="I848" s="92">
        <v>3880</v>
      </c>
      <c r="J848" s="92">
        <v>0</v>
      </c>
    </row>
    <row r="849" spans="1:10" x14ac:dyDescent="0.3">
      <c r="A849" s="87"/>
      <c r="B849" s="87"/>
      <c r="C849" s="87"/>
      <c r="D849" s="87"/>
      <c r="E849" s="87"/>
      <c r="F849" s="87"/>
      <c r="G849" s="140">
        <v>45982</v>
      </c>
      <c r="H849" s="92">
        <v>1920</v>
      </c>
      <c r="I849" s="92">
        <v>1920</v>
      </c>
      <c r="J849" s="92">
        <v>0</v>
      </c>
    </row>
    <row r="850" spans="1:10" x14ac:dyDescent="0.3">
      <c r="A850" s="87"/>
      <c r="B850" s="87"/>
      <c r="C850" s="87"/>
      <c r="D850" s="87"/>
      <c r="E850" s="87"/>
      <c r="F850" s="87"/>
      <c r="G850" s="140">
        <v>46030</v>
      </c>
      <c r="H850" s="92">
        <v>1710</v>
      </c>
      <c r="I850" s="92">
        <v>1710</v>
      </c>
      <c r="J850" s="92">
        <v>0</v>
      </c>
    </row>
    <row r="851" spans="1:10" x14ac:dyDescent="0.3">
      <c r="A851" s="87"/>
      <c r="B851" s="87"/>
      <c r="C851" s="87"/>
      <c r="D851" s="87"/>
      <c r="E851" s="87"/>
      <c r="F851" s="87"/>
      <c r="G851" s="140">
        <v>46121</v>
      </c>
      <c r="H851" s="92">
        <v>4315</v>
      </c>
      <c r="I851" s="92">
        <v>4315</v>
      </c>
      <c r="J851" s="92">
        <v>0</v>
      </c>
    </row>
    <row r="852" spans="1:10" x14ac:dyDescent="0.3">
      <c r="A852" s="87"/>
      <c r="B852" s="87"/>
      <c r="C852" s="87"/>
      <c r="D852" s="87" t="s">
        <v>7947</v>
      </c>
      <c r="E852" s="87" t="s">
        <v>280</v>
      </c>
      <c r="F852" s="140">
        <v>46108</v>
      </c>
      <c r="G852" s="140">
        <v>46134</v>
      </c>
      <c r="H852" s="92">
        <v>375</v>
      </c>
      <c r="I852" s="92">
        <v>375</v>
      </c>
      <c r="J852" s="92">
        <v>0</v>
      </c>
    </row>
    <row r="853" spans="1:10" x14ac:dyDescent="0.3">
      <c r="A853" s="87"/>
      <c r="B853" s="87"/>
      <c r="C853" s="87"/>
      <c r="D853" s="87"/>
      <c r="E853" s="87"/>
      <c r="F853" s="87"/>
      <c r="G853" s="140">
        <v>46174</v>
      </c>
      <c r="H853" s="92">
        <v>75</v>
      </c>
      <c r="I853" s="92">
        <v>75</v>
      </c>
      <c r="J853" s="92">
        <v>0</v>
      </c>
    </row>
    <row r="854" spans="1:10" x14ac:dyDescent="0.3">
      <c r="A854" s="87"/>
      <c r="B854" s="87"/>
      <c r="C854" s="87"/>
      <c r="D854" s="87"/>
      <c r="E854" s="87"/>
      <c r="F854" s="87"/>
      <c r="G854" s="140">
        <v>46203</v>
      </c>
      <c r="H854" s="92">
        <v>1315</v>
      </c>
      <c r="I854" s="92">
        <v>1315</v>
      </c>
      <c r="J854" s="92">
        <v>0</v>
      </c>
    </row>
    <row r="855" spans="1:10" x14ac:dyDescent="0.3">
      <c r="A855" s="87"/>
      <c r="B855" s="87"/>
      <c r="C855" s="87"/>
      <c r="D855" s="87"/>
      <c r="E855" s="87"/>
      <c r="F855" s="87"/>
      <c r="G855" s="140">
        <v>46219</v>
      </c>
      <c r="H855" s="92">
        <v>1440</v>
      </c>
      <c r="I855" s="92">
        <v>1440</v>
      </c>
      <c r="J855" s="92">
        <v>0</v>
      </c>
    </row>
    <row r="856" spans="1:10" x14ac:dyDescent="0.3">
      <c r="A856" s="87"/>
      <c r="B856" s="87" t="s">
        <v>412</v>
      </c>
      <c r="C856" s="87" t="s">
        <v>2722</v>
      </c>
      <c r="D856" s="87" t="s">
        <v>2339</v>
      </c>
      <c r="E856" s="87" t="s">
        <v>280</v>
      </c>
      <c r="F856" s="140">
        <v>44378</v>
      </c>
      <c r="G856" s="140">
        <v>44447</v>
      </c>
      <c r="H856" s="92">
        <v>800</v>
      </c>
      <c r="I856" s="92">
        <v>800</v>
      </c>
      <c r="J856" s="92">
        <v>0</v>
      </c>
    </row>
    <row r="857" spans="1:10" x14ac:dyDescent="0.3">
      <c r="A857" s="87"/>
      <c r="B857" s="87"/>
      <c r="C857" s="87"/>
      <c r="D857" s="87"/>
      <c r="E857" s="87"/>
      <c r="F857" s="87"/>
      <c r="G857" s="140">
        <v>44468</v>
      </c>
      <c r="H857" s="92">
        <v>7360</v>
      </c>
      <c r="I857" s="92">
        <v>7360</v>
      </c>
      <c r="J857" s="92">
        <v>0</v>
      </c>
    </row>
    <row r="858" spans="1:10" x14ac:dyDescent="0.3">
      <c r="A858" s="87"/>
      <c r="B858" s="87"/>
      <c r="C858" s="87"/>
      <c r="D858" s="87"/>
      <c r="E858" s="87"/>
      <c r="F858" s="87"/>
      <c r="G858" s="140">
        <v>45208</v>
      </c>
      <c r="H858" s="92">
        <v>170210</v>
      </c>
      <c r="I858" s="92">
        <v>0</v>
      </c>
      <c r="J858" s="92">
        <v>170210</v>
      </c>
    </row>
    <row r="859" spans="1:10" x14ac:dyDescent="0.3">
      <c r="A859" s="87"/>
      <c r="B859" s="87"/>
      <c r="C859" s="87"/>
      <c r="D859" s="87"/>
      <c r="E859" s="87"/>
      <c r="F859" s="87"/>
      <c r="G859" s="140">
        <v>45209</v>
      </c>
      <c r="H859" s="92">
        <v>-170210</v>
      </c>
      <c r="I859" s="92">
        <v>0</v>
      </c>
      <c r="J859" s="92">
        <v>-170210</v>
      </c>
    </row>
    <row r="860" spans="1:10" x14ac:dyDescent="0.3">
      <c r="A860" s="87"/>
      <c r="B860" s="87"/>
      <c r="C860" s="87"/>
      <c r="D860" s="87" t="s">
        <v>5331</v>
      </c>
      <c r="E860" s="87" t="s">
        <v>280</v>
      </c>
      <c r="F860" s="140">
        <v>44502</v>
      </c>
      <c r="G860" s="140">
        <v>44508</v>
      </c>
      <c r="H860" s="92">
        <v>9450</v>
      </c>
      <c r="I860" s="92">
        <v>9450</v>
      </c>
      <c r="J860" s="92">
        <v>0</v>
      </c>
    </row>
    <row r="861" spans="1:10" x14ac:dyDescent="0.3">
      <c r="A861" s="87"/>
      <c r="B861" s="87"/>
      <c r="C861" s="87"/>
      <c r="D861" s="87" t="s">
        <v>5629</v>
      </c>
      <c r="E861" s="87" t="s">
        <v>280</v>
      </c>
      <c r="F861" s="140">
        <v>45210</v>
      </c>
      <c r="G861" s="140">
        <v>45359</v>
      </c>
      <c r="H861" s="92">
        <v>53650</v>
      </c>
      <c r="I861" s="92">
        <v>53650</v>
      </c>
      <c r="J861" s="92">
        <v>0</v>
      </c>
    </row>
    <row r="862" spans="1:10" x14ac:dyDescent="0.3">
      <c r="A862" s="87"/>
      <c r="B862" s="87"/>
      <c r="C862" s="87"/>
      <c r="D862" s="87"/>
      <c r="E862" s="87"/>
      <c r="F862" s="87"/>
      <c r="G862" s="140">
        <v>45372</v>
      </c>
      <c r="H862" s="92">
        <v>12880</v>
      </c>
      <c r="I862" s="92">
        <v>12880</v>
      </c>
      <c r="J862" s="92">
        <v>0</v>
      </c>
    </row>
    <row r="863" spans="1:10" x14ac:dyDescent="0.3">
      <c r="A863" s="87"/>
      <c r="B863" s="87"/>
      <c r="C863" s="87"/>
      <c r="D863" s="87"/>
      <c r="E863" s="87"/>
      <c r="F863" s="87"/>
      <c r="G863" s="140">
        <v>45392</v>
      </c>
      <c r="H863" s="92">
        <v>5025</v>
      </c>
      <c r="I863" s="92">
        <v>5025</v>
      </c>
      <c r="J863" s="92">
        <v>0</v>
      </c>
    </row>
    <row r="864" spans="1:10" x14ac:dyDescent="0.3">
      <c r="A864" s="87"/>
      <c r="B864" s="87"/>
      <c r="C864" s="87"/>
      <c r="D864" s="87"/>
      <c r="E864" s="87"/>
      <c r="F864" s="87"/>
      <c r="G864" s="140">
        <v>45427</v>
      </c>
      <c r="H864" s="92">
        <v>7230</v>
      </c>
      <c r="I864" s="92">
        <v>7230</v>
      </c>
      <c r="J864" s="92">
        <v>0</v>
      </c>
    </row>
    <row r="865" spans="1:10" x14ac:dyDescent="0.3">
      <c r="A865" s="87"/>
      <c r="B865" s="87"/>
      <c r="C865" s="87"/>
      <c r="D865" s="87"/>
      <c r="E865" s="87"/>
      <c r="F865" s="87"/>
      <c r="G865" s="140">
        <v>45456</v>
      </c>
      <c r="H865" s="92">
        <v>9145</v>
      </c>
      <c r="I865" s="92">
        <v>9145</v>
      </c>
      <c r="J865" s="92">
        <v>0</v>
      </c>
    </row>
    <row r="866" spans="1:10" x14ac:dyDescent="0.3">
      <c r="A866" s="87"/>
      <c r="B866" s="87"/>
      <c r="C866" s="87"/>
      <c r="D866" s="87"/>
      <c r="E866" s="87"/>
      <c r="F866" s="87"/>
      <c r="G866" s="140">
        <v>45470</v>
      </c>
      <c r="H866" s="92">
        <v>6025</v>
      </c>
      <c r="I866" s="92">
        <v>6025</v>
      </c>
      <c r="J866" s="92">
        <v>0</v>
      </c>
    </row>
    <row r="867" spans="1:10" x14ac:dyDescent="0.3">
      <c r="A867" s="87"/>
      <c r="B867" s="87"/>
      <c r="C867" s="87"/>
      <c r="D867" s="87"/>
      <c r="E867" s="87"/>
      <c r="F867" s="87"/>
      <c r="G867" s="140">
        <v>45492</v>
      </c>
      <c r="H867" s="92">
        <v>3840</v>
      </c>
      <c r="I867" s="92">
        <v>3840</v>
      </c>
      <c r="J867" s="92">
        <v>0</v>
      </c>
    </row>
    <row r="868" spans="1:10" x14ac:dyDescent="0.3">
      <c r="A868" s="87"/>
      <c r="B868" s="87"/>
      <c r="C868" s="87"/>
      <c r="D868" s="87"/>
      <c r="E868" s="87"/>
      <c r="F868" s="87"/>
      <c r="G868" s="140">
        <v>45539</v>
      </c>
      <c r="H868" s="92">
        <v>2725</v>
      </c>
      <c r="I868" s="92">
        <v>2725</v>
      </c>
      <c r="J868" s="92">
        <v>0</v>
      </c>
    </row>
    <row r="869" spans="1:10" x14ac:dyDescent="0.3">
      <c r="A869" s="87"/>
      <c r="B869" s="87"/>
      <c r="C869" s="87"/>
      <c r="D869" s="87"/>
      <c r="E869" s="87"/>
      <c r="F869" s="87"/>
      <c r="G869" s="140">
        <v>45551</v>
      </c>
      <c r="H869" s="92">
        <v>5130</v>
      </c>
      <c r="I869" s="92">
        <v>5130</v>
      </c>
      <c r="J869" s="92">
        <v>0</v>
      </c>
    </row>
    <row r="870" spans="1:10" x14ac:dyDescent="0.3">
      <c r="A870" s="87"/>
      <c r="B870" s="87"/>
      <c r="C870" s="87"/>
      <c r="D870" s="87"/>
      <c r="E870" s="87"/>
      <c r="F870" s="87"/>
      <c r="G870" s="140">
        <v>45594</v>
      </c>
      <c r="H870" s="92">
        <v>9465</v>
      </c>
      <c r="I870" s="92">
        <v>9465</v>
      </c>
      <c r="J870" s="92">
        <v>0</v>
      </c>
    </row>
    <row r="871" spans="1:10" x14ac:dyDescent="0.3">
      <c r="A871" s="87"/>
      <c r="B871" s="87"/>
      <c r="C871" s="87"/>
      <c r="D871" s="87"/>
      <c r="E871" s="87"/>
      <c r="F871" s="87"/>
      <c r="G871" s="140">
        <v>45635</v>
      </c>
      <c r="H871" s="92">
        <v>6450</v>
      </c>
      <c r="I871" s="92">
        <v>6450</v>
      </c>
      <c r="J871" s="92">
        <v>0</v>
      </c>
    </row>
    <row r="872" spans="1:10" x14ac:dyDescent="0.3">
      <c r="A872" s="87"/>
      <c r="B872" s="87"/>
      <c r="C872" s="87"/>
      <c r="D872" s="87"/>
      <c r="E872" s="87"/>
      <c r="F872" s="87"/>
      <c r="G872" s="140">
        <v>45673</v>
      </c>
      <c r="H872" s="92">
        <v>14410</v>
      </c>
      <c r="I872" s="92">
        <v>14410</v>
      </c>
      <c r="J872" s="92">
        <v>0</v>
      </c>
    </row>
    <row r="873" spans="1:10" x14ac:dyDescent="0.3">
      <c r="A873" s="87"/>
      <c r="B873" s="87"/>
      <c r="C873" s="87"/>
      <c r="D873" s="87"/>
      <c r="E873" s="87"/>
      <c r="F873" s="87"/>
      <c r="G873" s="140">
        <v>45685</v>
      </c>
      <c r="H873" s="92">
        <v>17715</v>
      </c>
      <c r="I873" s="92">
        <v>17715</v>
      </c>
      <c r="J873" s="92">
        <v>0</v>
      </c>
    </row>
    <row r="874" spans="1:10" x14ac:dyDescent="0.3">
      <c r="A874" s="87"/>
      <c r="B874" s="87"/>
      <c r="C874" s="87"/>
      <c r="D874" s="87"/>
      <c r="E874" s="87"/>
      <c r="F874" s="87"/>
      <c r="G874" s="140">
        <v>45719</v>
      </c>
      <c r="H874" s="92">
        <v>17675</v>
      </c>
      <c r="I874" s="92">
        <v>17675</v>
      </c>
      <c r="J874" s="92">
        <v>0</v>
      </c>
    </row>
    <row r="875" spans="1:10" x14ac:dyDescent="0.3">
      <c r="A875" s="87"/>
      <c r="B875" s="87"/>
      <c r="C875" s="87"/>
      <c r="D875" s="87"/>
      <c r="E875" s="87"/>
      <c r="F875" s="87"/>
      <c r="G875" s="140">
        <v>45744</v>
      </c>
      <c r="H875" s="92">
        <v>12145</v>
      </c>
      <c r="I875" s="92">
        <v>12145</v>
      </c>
      <c r="J875" s="92">
        <v>0</v>
      </c>
    </row>
    <row r="876" spans="1:10" x14ac:dyDescent="0.3">
      <c r="A876" s="87"/>
      <c r="B876" s="87"/>
      <c r="C876" s="87"/>
      <c r="D876" s="87"/>
      <c r="E876" s="87"/>
      <c r="F876" s="87"/>
      <c r="G876" s="140">
        <v>45793</v>
      </c>
      <c r="H876" s="92">
        <v>15575</v>
      </c>
      <c r="I876" s="92">
        <v>15575</v>
      </c>
      <c r="J876" s="92">
        <v>0</v>
      </c>
    </row>
    <row r="877" spans="1:10" x14ac:dyDescent="0.3">
      <c r="A877" s="87"/>
      <c r="B877" s="87"/>
      <c r="C877" s="87"/>
      <c r="D877" s="87"/>
      <c r="E877" s="87"/>
      <c r="F877" s="87"/>
      <c r="G877" s="140">
        <v>45796</v>
      </c>
      <c r="H877" s="92">
        <v>20065</v>
      </c>
      <c r="I877" s="92">
        <v>20065</v>
      </c>
      <c r="J877" s="92">
        <v>0</v>
      </c>
    </row>
    <row r="878" spans="1:10" x14ac:dyDescent="0.3">
      <c r="A878" s="87"/>
      <c r="B878" s="87"/>
      <c r="C878" s="87"/>
      <c r="D878" s="87"/>
      <c r="E878" s="87"/>
      <c r="F878" s="87"/>
      <c r="G878" s="140">
        <v>45838</v>
      </c>
      <c r="H878" s="92">
        <v>10030</v>
      </c>
      <c r="I878" s="92">
        <v>10030</v>
      </c>
      <c r="J878" s="92">
        <v>0</v>
      </c>
    </row>
    <row r="879" spans="1:10" x14ac:dyDescent="0.3">
      <c r="A879" s="87"/>
      <c r="B879" s="87"/>
      <c r="C879" s="87"/>
      <c r="D879" s="87"/>
      <c r="E879" s="87"/>
      <c r="F879" s="87"/>
      <c r="G879" s="140">
        <v>45853</v>
      </c>
      <c r="H879" s="92">
        <v>4990</v>
      </c>
      <c r="I879" s="92">
        <v>4990</v>
      </c>
      <c r="J879" s="92">
        <v>0</v>
      </c>
    </row>
    <row r="880" spans="1:10" x14ac:dyDescent="0.3">
      <c r="A880" s="87"/>
      <c r="B880" s="87"/>
      <c r="C880" s="87"/>
      <c r="D880" s="87" t="s">
        <v>7496</v>
      </c>
      <c r="E880" s="87" t="s">
        <v>280</v>
      </c>
      <c r="F880" s="140">
        <v>45833</v>
      </c>
      <c r="G880" s="140">
        <v>45853</v>
      </c>
      <c r="H880" s="92">
        <v>3215</v>
      </c>
      <c r="I880" s="92">
        <v>3215</v>
      </c>
      <c r="J880" s="92">
        <v>0</v>
      </c>
    </row>
    <row r="881" spans="1:10" x14ac:dyDescent="0.3">
      <c r="A881" s="87"/>
      <c r="B881" s="87"/>
      <c r="C881" s="87"/>
      <c r="D881" s="87"/>
      <c r="E881" s="87"/>
      <c r="F881" s="87"/>
      <c r="G881" s="140">
        <v>45894</v>
      </c>
      <c r="H881" s="92">
        <v>8540</v>
      </c>
      <c r="I881" s="92">
        <v>8540</v>
      </c>
      <c r="J881" s="92">
        <v>0</v>
      </c>
    </row>
    <row r="882" spans="1:10" x14ac:dyDescent="0.3">
      <c r="A882" s="87"/>
      <c r="B882" s="87"/>
      <c r="C882" s="87"/>
      <c r="D882" s="87"/>
      <c r="E882" s="87"/>
      <c r="F882" s="87"/>
      <c r="G882" s="140">
        <v>45918</v>
      </c>
      <c r="H882" s="92">
        <v>8220</v>
      </c>
      <c r="I882" s="92">
        <v>8220</v>
      </c>
      <c r="J882" s="92">
        <v>0</v>
      </c>
    </row>
    <row r="883" spans="1:10" x14ac:dyDescent="0.3">
      <c r="A883" s="87"/>
      <c r="B883" s="87"/>
      <c r="C883" s="87"/>
      <c r="D883" s="87"/>
      <c r="E883" s="87"/>
      <c r="F883" s="87"/>
      <c r="G883" s="140">
        <v>45953</v>
      </c>
      <c r="H883" s="92">
        <v>5000</v>
      </c>
      <c r="I883" s="92">
        <v>5000</v>
      </c>
      <c r="J883" s="92">
        <v>0</v>
      </c>
    </row>
    <row r="884" spans="1:10" x14ac:dyDescent="0.3">
      <c r="A884" s="87"/>
      <c r="B884" s="87"/>
      <c r="C884" s="87"/>
      <c r="D884" s="87"/>
      <c r="E884" s="87"/>
      <c r="F884" s="87"/>
      <c r="G884" s="140">
        <v>45982</v>
      </c>
      <c r="H884" s="92">
        <v>2880</v>
      </c>
      <c r="I884" s="92">
        <v>2880</v>
      </c>
      <c r="J884" s="92">
        <v>0</v>
      </c>
    </row>
    <row r="885" spans="1:10" x14ac:dyDescent="0.3">
      <c r="A885" s="87"/>
      <c r="B885" s="87"/>
      <c r="C885" s="87"/>
      <c r="D885" s="87"/>
      <c r="E885" s="87"/>
      <c r="F885" s="87"/>
      <c r="G885" s="140">
        <v>46030</v>
      </c>
      <c r="H885" s="92">
        <v>1550</v>
      </c>
      <c r="I885" s="92">
        <v>1550</v>
      </c>
      <c r="J885" s="92">
        <v>0</v>
      </c>
    </row>
    <row r="886" spans="1:10" x14ac:dyDescent="0.3">
      <c r="A886" s="87"/>
      <c r="B886" s="87"/>
      <c r="C886" s="87"/>
      <c r="D886" s="87"/>
      <c r="E886" s="87"/>
      <c r="F886" s="87"/>
      <c r="G886" s="140">
        <v>46121</v>
      </c>
      <c r="H886" s="92">
        <v>4335</v>
      </c>
      <c r="I886" s="92">
        <v>4335</v>
      </c>
      <c r="J886" s="92">
        <v>0</v>
      </c>
    </row>
    <row r="887" spans="1:10" x14ac:dyDescent="0.3">
      <c r="A887" s="87"/>
      <c r="B887" s="87"/>
      <c r="C887" s="87"/>
      <c r="D887" s="87" t="s">
        <v>7947</v>
      </c>
      <c r="E887" s="87" t="s">
        <v>280</v>
      </c>
      <c r="F887" s="140">
        <v>46108</v>
      </c>
      <c r="G887" s="140">
        <v>46134</v>
      </c>
      <c r="H887" s="92">
        <v>450</v>
      </c>
      <c r="I887" s="92">
        <v>450</v>
      </c>
      <c r="J887" s="92">
        <v>0</v>
      </c>
    </row>
    <row r="888" spans="1:10" x14ac:dyDescent="0.3">
      <c r="A888" s="87"/>
      <c r="B888" s="87"/>
      <c r="C888" s="87"/>
      <c r="D888" s="87"/>
      <c r="E888" s="87"/>
      <c r="F888" s="87"/>
      <c r="G888" s="140">
        <v>46174</v>
      </c>
      <c r="H888" s="92">
        <v>235</v>
      </c>
      <c r="I888" s="92">
        <v>235</v>
      </c>
      <c r="J888" s="92">
        <v>0</v>
      </c>
    </row>
    <row r="889" spans="1:10" x14ac:dyDescent="0.3">
      <c r="A889" s="87"/>
      <c r="B889" s="87"/>
      <c r="C889" s="87"/>
      <c r="D889" s="87"/>
      <c r="E889" s="87"/>
      <c r="F889" s="87"/>
      <c r="G889" s="140">
        <v>46203</v>
      </c>
      <c r="H889" s="92">
        <v>1315</v>
      </c>
      <c r="I889" s="92">
        <v>1315</v>
      </c>
      <c r="J889" s="92">
        <v>0</v>
      </c>
    </row>
    <row r="890" spans="1:10" x14ac:dyDescent="0.3">
      <c r="A890" s="87"/>
      <c r="B890" s="87"/>
      <c r="C890" s="87"/>
      <c r="D890" s="87"/>
      <c r="E890" s="87"/>
      <c r="F890" s="87"/>
      <c r="G890" s="140">
        <v>46219</v>
      </c>
      <c r="H890" s="92">
        <v>1360</v>
      </c>
      <c r="I890" s="92">
        <v>1360</v>
      </c>
      <c r="J890" s="92">
        <v>0</v>
      </c>
    </row>
    <row r="891" spans="1:10" x14ac:dyDescent="0.3">
      <c r="A891" s="87"/>
      <c r="B891" s="87" t="s">
        <v>263</v>
      </c>
      <c r="C891" s="87" t="s">
        <v>2722</v>
      </c>
      <c r="D891" s="87" t="s">
        <v>473</v>
      </c>
      <c r="E891" s="87" t="s">
        <v>280</v>
      </c>
      <c r="F891" s="140">
        <v>43748</v>
      </c>
      <c r="G891" s="140">
        <v>43839</v>
      </c>
      <c r="H891" s="92">
        <v>9648.75</v>
      </c>
      <c r="I891" s="92">
        <v>9648.75</v>
      </c>
      <c r="J891" s="92">
        <v>0</v>
      </c>
    </row>
    <row r="892" spans="1:10" x14ac:dyDescent="0.3">
      <c r="A892" s="87"/>
      <c r="B892" s="87"/>
      <c r="C892" s="87"/>
      <c r="D892" s="87"/>
      <c r="E892" s="87"/>
      <c r="F892" s="87"/>
      <c r="G892" s="140">
        <v>43844</v>
      </c>
      <c r="H892" s="92">
        <v>11572.5</v>
      </c>
      <c r="I892" s="92">
        <v>11572.5</v>
      </c>
      <c r="J892" s="92">
        <v>0</v>
      </c>
    </row>
    <row r="893" spans="1:10" x14ac:dyDescent="0.3">
      <c r="A893" s="87"/>
      <c r="B893" s="87"/>
      <c r="C893" s="87"/>
      <c r="D893" s="87"/>
      <c r="E893" s="87"/>
      <c r="F893" s="87"/>
      <c r="G893" s="140">
        <v>43922</v>
      </c>
      <c r="H893" s="92">
        <v>18217.5</v>
      </c>
      <c r="I893" s="92">
        <v>18217.5</v>
      </c>
      <c r="J893" s="92">
        <v>0</v>
      </c>
    </row>
    <row r="894" spans="1:10" x14ac:dyDescent="0.3">
      <c r="A894" s="87"/>
      <c r="B894" s="87"/>
      <c r="C894" s="87"/>
      <c r="D894" s="87"/>
      <c r="E894" s="87"/>
      <c r="F894" s="87"/>
      <c r="G894" s="140">
        <v>43936</v>
      </c>
      <c r="H894" s="92">
        <v>10562.5</v>
      </c>
      <c r="I894" s="92">
        <v>10562.5</v>
      </c>
      <c r="J894" s="92">
        <v>0</v>
      </c>
    </row>
    <row r="895" spans="1:10" x14ac:dyDescent="0.3">
      <c r="A895" s="87"/>
      <c r="B895" s="87"/>
      <c r="C895" s="87"/>
      <c r="D895" s="87"/>
      <c r="E895" s="87"/>
      <c r="F895" s="87"/>
      <c r="G895" s="140">
        <v>43979</v>
      </c>
      <c r="H895" s="92">
        <v>10410</v>
      </c>
      <c r="I895" s="92">
        <v>10410</v>
      </c>
      <c r="J895" s="92">
        <v>0</v>
      </c>
    </row>
    <row r="896" spans="1:10" x14ac:dyDescent="0.3">
      <c r="A896" s="87"/>
      <c r="B896" s="87"/>
      <c r="C896" s="87"/>
      <c r="D896" s="87"/>
      <c r="E896" s="87"/>
      <c r="F896" s="87"/>
      <c r="G896" s="140">
        <v>43999</v>
      </c>
      <c r="H896" s="92">
        <v>6977.5</v>
      </c>
      <c r="I896" s="92">
        <v>6977.5</v>
      </c>
      <c r="J896" s="92">
        <v>0</v>
      </c>
    </row>
    <row r="897" spans="1:10" x14ac:dyDescent="0.3">
      <c r="A897" s="87"/>
      <c r="B897" s="87"/>
      <c r="C897" s="87"/>
      <c r="D897" s="87"/>
      <c r="E897" s="87"/>
      <c r="F897" s="87"/>
      <c r="G897" s="140">
        <v>44039</v>
      </c>
      <c r="H897" s="92">
        <v>14165</v>
      </c>
      <c r="I897" s="92">
        <v>14165</v>
      </c>
      <c r="J897" s="92">
        <v>0</v>
      </c>
    </row>
    <row r="898" spans="1:10" x14ac:dyDescent="0.3">
      <c r="A898" s="87"/>
      <c r="B898" s="87"/>
      <c r="C898" s="87"/>
      <c r="D898" s="87"/>
      <c r="E898" s="87"/>
      <c r="F898" s="87"/>
      <c r="G898" s="140">
        <v>44060</v>
      </c>
      <c r="H898" s="92">
        <v>10209.09</v>
      </c>
      <c r="I898" s="92">
        <v>10209.09</v>
      </c>
      <c r="J898" s="92">
        <v>0</v>
      </c>
    </row>
    <row r="899" spans="1:10" x14ac:dyDescent="0.3">
      <c r="A899" s="87"/>
      <c r="B899" s="87"/>
      <c r="C899" s="87"/>
      <c r="D899" s="87"/>
      <c r="E899" s="87"/>
      <c r="F899" s="87"/>
      <c r="G899" s="140">
        <v>44117</v>
      </c>
      <c r="H899" s="92">
        <v>9643.06</v>
      </c>
      <c r="I899" s="92">
        <v>9643.06</v>
      </c>
      <c r="J899" s="92">
        <v>0</v>
      </c>
    </row>
    <row r="900" spans="1:10" x14ac:dyDescent="0.3">
      <c r="A900" s="87"/>
      <c r="B900" s="87"/>
      <c r="C900" s="87"/>
      <c r="D900" s="87"/>
      <c r="E900" s="87"/>
      <c r="F900" s="87"/>
      <c r="G900" s="140">
        <v>44124</v>
      </c>
      <c r="H900" s="92">
        <v>9136.35</v>
      </c>
      <c r="I900" s="92">
        <v>9136.35</v>
      </c>
      <c r="J900" s="92">
        <v>0</v>
      </c>
    </row>
    <row r="901" spans="1:10" x14ac:dyDescent="0.3">
      <c r="A901" s="87"/>
      <c r="B901" s="87"/>
      <c r="C901" s="87"/>
      <c r="D901" s="87"/>
      <c r="E901" s="87"/>
      <c r="F901" s="87"/>
      <c r="G901" s="140">
        <v>44183</v>
      </c>
      <c r="H901" s="92">
        <v>18981.190000000002</v>
      </c>
      <c r="I901" s="92">
        <v>18981.190000000002</v>
      </c>
      <c r="J901" s="92">
        <v>0</v>
      </c>
    </row>
    <row r="902" spans="1:10" x14ac:dyDescent="0.3">
      <c r="A902" s="87"/>
      <c r="B902" s="87"/>
      <c r="C902" s="87"/>
      <c r="D902" s="87"/>
      <c r="E902" s="87"/>
      <c r="F902" s="87"/>
      <c r="G902" s="140">
        <v>44235</v>
      </c>
      <c r="H902" s="92">
        <v>9411.6200000000008</v>
      </c>
      <c r="I902" s="92">
        <v>9411.6200000000008</v>
      </c>
      <c r="J902" s="92">
        <v>0</v>
      </c>
    </row>
    <row r="903" spans="1:10" x14ac:dyDescent="0.3">
      <c r="A903" s="87"/>
      <c r="B903" s="87"/>
      <c r="C903" s="87"/>
      <c r="D903" s="87"/>
      <c r="E903" s="87"/>
      <c r="F903" s="87"/>
      <c r="G903" s="140">
        <v>44291</v>
      </c>
      <c r="H903" s="92">
        <v>6923.17</v>
      </c>
      <c r="I903" s="92">
        <v>6923.17</v>
      </c>
      <c r="J903" s="92">
        <v>0</v>
      </c>
    </row>
    <row r="904" spans="1:10" x14ac:dyDescent="0.3">
      <c r="A904" s="87"/>
      <c r="B904" s="87"/>
      <c r="C904" s="87"/>
      <c r="D904" s="87"/>
      <c r="E904" s="87"/>
      <c r="F904" s="87"/>
      <c r="G904" s="140">
        <v>44302</v>
      </c>
      <c r="H904" s="92">
        <v>5862.68</v>
      </c>
      <c r="I904" s="92">
        <v>5862.68</v>
      </c>
      <c r="J904" s="92">
        <v>0</v>
      </c>
    </row>
    <row r="905" spans="1:10" x14ac:dyDescent="0.3">
      <c r="A905" s="87"/>
      <c r="B905" s="87"/>
      <c r="C905" s="87"/>
      <c r="D905" s="87"/>
      <c r="E905" s="87"/>
      <c r="F905" s="87"/>
      <c r="G905" s="140">
        <v>44341</v>
      </c>
      <c r="H905" s="92">
        <v>9891.91</v>
      </c>
      <c r="I905" s="92">
        <v>9891.91</v>
      </c>
      <c r="J905" s="92">
        <v>0</v>
      </c>
    </row>
    <row r="906" spans="1:10" x14ac:dyDescent="0.3">
      <c r="A906" s="87"/>
      <c r="B906" s="87"/>
      <c r="C906" s="87"/>
      <c r="D906" s="87"/>
      <c r="E906" s="87"/>
      <c r="F906" s="87"/>
      <c r="G906" s="140">
        <v>44469</v>
      </c>
      <c r="H906" s="92">
        <v>25509.18</v>
      </c>
      <c r="I906" s="92">
        <v>25487.18</v>
      </c>
      <c r="J906" s="92">
        <v>22</v>
      </c>
    </row>
    <row r="907" spans="1:10" x14ac:dyDescent="0.3">
      <c r="A907" s="87"/>
      <c r="B907" s="87"/>
      <c r="C907" s="87"/>
      <c r="D907" s="87"/>
      <c r="E907" s="87"/>
      <c r="F907" s="87"/>
      <c r="G907" s="140">
        <v>44673</v>
      </c>
      <c r="H907" s="92">
        <v>-22</v>
      </c>
      <c r="I907" s="92">
        <v>0</v>
      </c>
      <c r="J907" s="92">
        <v>-22</v>
      </c>
    </row>
    <row r="908" spans="1:10" x14ac:dyDescent="0.3">
      <c r="A908" s="87"/>
      <c r="B908" s="87" t="s">
        <v>3</v>
      </c>
      <c r="C908" s="87" t="s">
        <v>2722</v>
      </c>
      <c r="D908" s="87" t="s">
        <v>499</v>
      </c>
      <c r="E908" s="87" t="s">
        <v>280</v>
      </c>
      <c r="F908" s="140">
        <v>43748</v>
      </c>
      <c r="G908" s="140">
        <v>43844</v>
      </c>
      <c r="H908" s="92">
        <v>3840</v>
      </c>
      <c r="I908" s="92">
        <v>3840</v>
      </c>
      <c r="J908" s="92">
        <v>0</v>
      </c>
    </row>
    <row r="909" spans="1:10" x14ac:dyDescent="0.3">
      <c r="A909" s="87"/>
      <c r="B909" s="87"/>
      <c r="C909" s="87"/>
      <c r="D909" s="87"/>
      <c r="E909" s="87"/>
      <c r="F909" s="87"/>
      <c r="G909" s="140">
        <v>43922</v>
      </c>
      <c r="H909" s="92">
        <v>27200</v>
      </c>
      <c r="I909" s="92">
        <v>27200</v>
      </c>
      <c r="J909" s="92">
        <v>0</v>
      </c>
    </row>
    <row r="910" spans="1:10" x14ac:dyDescent="0.3">
      <c r="A910" s="87"/>
      <c r="B910" s="87"/>
      <c r="C910" s="87"/>
      <c r="D910" s="87"/>
      <c r="E910" s="87"/>
      <c r="F910" s="87"/>
      <c r="G910" s="140">
        <v>43936</v>
      </c>
      <c r="H910" s="92">
        <v>11535</v>
      </c>
      <c r="I910" s="92">
        <v>11535</v>
      </c>
      <c r="J910" s="92">
        <v>0</v>
      </c>
    </row>
    <row r="911" spans="1:10" x14ac:dyDescent="0.3">
      <c r="A911" s="87"/>
      <c r="B911" s="87"/>
      <c r="C911" s="87"/>
      <c r="D911" s="87"/>
      <c r="E911" s="87"/>
      <c r="F911" s="87"/>
      <c r="G911" s="140">
        <v>43979</v>
      </c>
      <c r="H911" s="92">
        <v>12325</v>
      </c>
      <c r="I911" s="92">
        <v>12325</v>
      </c>
      <c r="J911" s="92">
        <v>0</v>
      </c>
    </row>
    <row r="912" spans="1:10" x14ac:dyDescent="0.3">
      <c r="A912" s="87"/>
      <c r="B912" s="87"/>
      <c r="C912" s="87"/>
      <c r="D912" s="87"/>
      <c r="E912" s="87"/>
      <c r="F912" s="87"/>
      <c r="G912" s="140">
        <v>43999</v>
      </c>
      <c r="H912" s="92">
        <v>11885</v>
      </c>
      <c r="I912" s="92">
        <v>11885</v>
      </c>
      <c r="J912" s="92">
        <v>0</v>
      </c>
    </row>
    <row r="913" spans="1:10" x14ac:dyDescent="0.3">
      <c r="A913" s="87"/>
      <c r="B913" s="87"/>
      <c r="C913" s="87"/>
      <c r="D913" s="87"/>
      <c r="E913" s="87"/>
      <c r="F913" s="87"/>
      <c r="G913" s="140">
        <v>44039</v>
      </c>
      <c r="H913" s="92">
        <v>22090</v>
      </c>
      <c r="I913" s="92">
        <v>22090</v>
      </c>
      <c r="J913" s="92">
        <v>0</v>
      </c>
    </row>
    <row r="914" spans="1:10" x14ac:dyDescent="0.3">
      <c r="A914" s="87"/>
      <c r="B914" s="87"/>
      <c r="C914" s="87"/>
      <c r="D914" s="87"/>
      <c r="E914" s="87"/>
      <c r="F914" s="87"/>
      <c r="G914" s="140">
        <v>44060</v>
      </c>
      <c r="H914" s="92">
        <v>18080</v>
      </c>
      <c r="I914" s="92">
        <v>18080</v>
      </c>
      <c r="J914" s="92">
        <v>0</v>
      </c>
    </row>
    <row r="915" spans="1:10" x14ac:dyDescent="0.3">
      <c r="A915" s="87"/>
      <c r="B915" s="87"/>
      <c r="C915" s="87"/>
      <c r="D915" s="87"/>
      <c r="E915" s="87"/>
      <c r="F915" s="87"/>
      <c r="G915" s="140">
        <v>44117</v>
      </c>
      <c r="H915" s="92">
        <v>19265</v>
      </c>
      <c r="I915" s="92">
        <v>19265</v>
      </c>
      <c r="J915" s="92">
        <v>0</v>
      </c>
    </row>
    <row r="916" spans="1:10" x14ac:dyDescent="0.3">
      <c r="A916" s="87"/>
      <c r="B916" s="87"/>
      <c r="C916" s="87"/>
      <c r="D916" s="87"/>
      <c r="E916" s="87"/>
      <c r="F916" s="87"/>
      <c r="G916" s="140">
        <v>44124</v>
      </c>
      <c r="H916" s="92">
        <v>14080</v>
      </c>
      <c r="I916" s="92">
        <v>14080</v>
      </c>
      <c r="J916" s="92">
        <v>0</v>
      </c>
    </row>
    <row r="917" spans="1:10" x14ac:dyDescent="0.3">
      <c r="A917" s="87"/>
      <c r="B917" s="87"/>
      <c r="C917" s="87"/>
      <c r="D917" s="87"/>
      <c r="E917" s="87"/>
      <c r="F917" s="87"/>
      <c r="G917" s="140">
        <v>44182</v>
      </c>
      <c r="H917" s="92">
        <v>46945</v>
      </c>
      <c r="I917" s="92">
        <v>46945</v>
      </c>
      <c r="J917" s="92">
        <v>0</v>
      </c>
    </row>
    <row r="918" spans="1:10" x14ac:dyDescent="0.3">
      <c r="A918" s="87"/>
      <c r="B918" s="87"/>
      <c r="C918" s="87"/>
      <c r="D918" s="87"/>
      <c r="E918" s="87"/>
      <c r="F918" s="87"/>
      <c r="G918" s="140">
        <v>44235</v>
      </c>
      <c r="H918" s="92">
        <v>27150</v>
      </c>
      <c r="I918" s="92">
        <v>27150</v>
      </c>
      <c r="J918" s="92">
        <v>0</v>
      </c>
    </row>
    <row r="919" spans="1:10" x14ac:dyDescent="0.3">
      <c r="A919" s="87"/>
      <c r="B919" s="87"/>
      <c r="C919" s="87"/>
      <c r="D919" s="87"/>
      <c r="E919" s="87"/>
      <c r="F919" s="87"/>
      <c r="G919" s="140">
        <v>44291</v>
      </c>
      <c r="H919" s="92">
        <v>34605</v>
      </c>
      <c r="I919" s="92">
        <v>34605</v>
      </c>
      <c r="J919" s="92">
        <v>0</v>
      </c>
    </row>
    <row r="920" spans="1:10" x14ac:dyDescent="0.3">
      <c r="A920" s="87"/>
      <c r="B920" s="87"/>
      <c r="C920" s="87"/>
      <c r="D920" s="87"/>
      <c r="E920" s="87"/>
      <c r="F920" s="87"/>
      <c r="G920" s="140">
        <v>44302</v>
      </c>
      <c r="H920" s="92">
        <v>38455</v>
      </c>
      <c r="I920" s="92">
        <v>38455</v>
      </c>
      <c r="J920" s="92">
        <v>0</v>
      </c>
    </row>
    <row r="921" spans="1:10" x14ac:dyDescent="0.3">
      <c r="A921" s="87"/>
      <c r="B921" s="87"/>
      <c r="C921" s="87"/>
      <c r="D921" s="87"/>
      <c r="E921" s="87"/>
      <c r="F921" s="87"/>
      <c r="G921" s="140">
        <v>44323</v>
      </c>
      <c r="H921" s="92">
        <v>46550</v>
      </c>
      <c r="I921" s="92">
        <v>46550</v>
      </c>
      <c r="J921" s="92">
        <v>0</v>
      </c>
    </row>
    <row r="922" spans="1:10" x14ac:dyDescent="0.3">
      <c r="A922" s="87"/>
      <c r="B922" s="87"/>
      <c r="C922" s="87"/>
      <c r="D922" s="87"/>
      <c r="E922" s="87"/>
      <c r="F922" s="87"/>
      <c r="G922" s="140">
        <v>44341</v>
      </c>
      <c r="H922" s="92">
        <v>41875</v>
      </c>
      <c r="I922" s="92">
        <v>41875</v>
      </c>
      <c r="J922" s="92">
        <v>0</v>
      </c>
    </row>
    <row r="923" spans="1:10" x14ac:dyDescent="0.3">
      <c r="A923" s="87"/>
      <c r="B923" s="87"/>
      <c r="C923" s="87"/>
      <c r="D923" s="87"/>
      <c r="E923" s="87"/>
      <c r="F923" s="87"/>
      <c r="G923" s="140">
        <v>44369</v>
      </c>
      <c r="H923" s="92">
        <v>37625</v>
      </c>
      <c r="I923" s="92">
        <v>37625</v>
      </c>
      <c r="J923" s="92">
        <v>0</v>
      </c>
    </row>
    <row r="924" spans="1:10" x14ac:dyDescent="0.3">
      <c r="A924" s="87"/>
      <c r="B924" s="87"/>
      <c r="C924" s="87"/>
      <c r="D924" s="87"/>
      <c r="E924" s="87"/>
      <c r="F924" s="87"/>
      <c r="G924" s="140">
        <v>44447</v>
      </c>
      <c r="H924" s="92">
        <v>11520</v>
      </c>
      <c r="I924" s="92">
        <v>11520</v>
      </c>
      <c r="J924" s="92">
        <v>0</v>
      </c>
    </row>
    <row r="925" spans="1:10" x14ac:dyDescent="0.3">
      <c r="A925" s="87"/>
      <c r="B925" s="87"/>
      <c r="C925" s="87"/>
      <c r="D925" s="87"/>
      <c r="E925" s="87"/>
      <c r="F925" s="87"/>
      <c r="G925" s="140">
        <v>44448</v>
      </c>
      <c r="H925" s="92">
        <v>24975</v>
      </c>
      <c r="I925" s="92">
        <v>24960</v>
      </c>
      <c r="J925" s="92">
        <v>15</v>
      </c>
    </row>
    <row r="926" spans="1:10" x14ac:dyDescent="0.3">
      <c r="A926" s="87"/>
      <c r="B926" s="87"/>
      <c r="C926" s="87"/>
      <c r="D926" s="87"/>
      <c r="E926" s="87"/>
      <c r="F926" s="87"/>
      <c r="G926" s="140">
        <v>44678</v>
      </c>
      <c r="H926" s="92">
        <v>-15</v>
      </c>
      <c r="I926" s="92">
        <v>0</v>
      </c>
      <c r="J926" s="92">
        <v>-15</v>
      </c>
    </row>
    <row r="927" spans="1:10" x14ac:dyDescent="0.3">
      <c r="A927" s="87"/>
      <c r="B927" s="87"/>
      <c r="C927" s="87"/>
      <c r="D927" s="87" t="s">
        <v>5535</v>
      </c>
      <c r="E927" s="87" t="s">
        <v>280</v>
      </c>
      <c r="F927" s="140">
        <v>44601</v>
      </c>
      <c r="G927" s="140">
        <v>44620</v>
      </c>
      <c r="H927" s="92">
        <v>25600</v>
      </c>
      <c r="I927" s="92">
        <v>25600</v>
      </c>
      <c r="J927" s="92">
        <v>0</v>
      </c>
    </row>
    <row r="928" spans="1:10" x14ac:dyDescent="0.3">
      <c r="A928" s="87"/>
      <c r="B928" s="87"/>
      <c r="C928" s="87"/>
      <c r="D928" s="87"/>
      <c r="E928" s="87"/>
      <c r="F928" s="87"/>
      <c r="G928" s="140">
        <v>44635</v>
      </c>
      <c r="H928" s="92">
        <v>25320</v>
      </c>
      <c r="I928" s="92">
        <v>25320</v>
      </c>
      <c r="J928" s="92">
        <v>0</v>
      </c>
    </row>
    <row r="929" spans="1:10" x14ac:dyDescent="0.3">
      <c r="A929" s="87"/>
      <c r="B929" s="87"/>
      <c r="C929" s="87"/>
      <c r="D929" s="87"/>
      <c r="E929" s="87"/>
      <c r="F929" s="87"/>
      <c r="G929" s="140">
        <v>44671</v>
      </c>
      <c r="H929" s="92">
        <v>33410</v>
      </c>
      <c r="I929" s="92">
        <v>33410</v>
      </c>
      <c r="J929" s="92">
        <v>0</v>
      </c>
    </row>
    <row r="930" spans="1:10" x14ac:dyDescent="0.3">
      <c r="A930" s="87"/>
      <c r="B930" s="87"/>
      <c r="C930" s="87"/>
      <c r="D930" s="87"/>
      <c r="E930" s="87"/>
      <c r="F930" s="87"/>
      <c r="G930" s="140">
        <v>44691</v>
      </c>
      <c r="H930" s="92">
        <v>33005</v>
      </c>
      <c r="I930" s="92">
        <v>33005</v>
      </c>
      <c r="J930" s="92">
        <v>0</v>
      </c>
    </row>
    <row r="931" spans="1:10" x14ac:dyDescent="0.3">
      <c r="A931" s="87"/>
      <c r="B931" s="87"/>
      <c r="C931" s="87"/>
      <c r="D931" s="87"/>
      <c r="E931" s="87"/>
      <c r="F931" s="87"/>
      <c r="G931" s="140">
        <v>44728</v>
      </c>
      <c r="H931" s="92">
        <v>37325</v>
      </c>
      <c r="I931" s="92">
        <v>37325</v>
      </c>
      <c r="J931" s="92">
        <v>0</v>
      </c>
    </row>
    <row r="932" spans="1:10" x14ac:dyDescent="0.3">
      <c r="A932" s="87"/>
      <c r="B932" s="87"/>
      <c r="C932" s="87"/>
      <c r="D932" s="87"/>
      <c r="E932" s="87"/>
      <c r="F932" s="87"/>
      <c r="G932" s="140">
        <v>44757</v>
      </c>
      <c r="H932" s="92">
        <v>38000</v>
      </c>
      <c r="I932" s="92">
        <v>38000</v>
      </c>
      <c r="J932" s="92">
        <v>0</v>
      </c>
    </row>
    <row r="933" spans="1:10" x14ac:dyDescent="0.3">
      <c r="A933" s="87"/>
      <c r="B933" s="87"/>
      <c r="C933" s="87"/>
      <c r="D933" s="87"/>
      <c r="E933" s="87"/>
      <c r="F933" s="87"/>
      <c r="G933" s="140">
        <v>44799</v>
      </c>
      <c r="H933" s="92">
        <v>35270</v>
      </c>
      <c r="I933" s="92">
        <v>35270</v>
      </c>
      <c r="J933" s="92">
        <v>0</v>
      </c>
    </row>
    <row r="934" spans="1:10" x14ac:dyDescent="0.3">
      <c r="A934" s="87"/>
      <c r="B934" s="87"/>
      <c r="C934" s="87"/>
      <c r="D934" s="87"/>
      <c r="E934" s="87"/>
      <c r="F934" s="87"/>
      <c r="G934" s="140">
        <v>44838</v>
      </c>
      <c r="H934" s="92">
        <v>32080</v>
      </c>
      <c r="I934" s="92">
        <v>32080</v>
      </c>
      <c r="J934" s="92">
        <v>0</v>
      </c>
    </row>
    <row r="935" spans="1:10" x14ac:dyDescent="0.3">
      <c r="A935" s="87"/>
      <c r="B935" s="87"/>
      <c r="C935" s="87"/>
      <c r="D935" s="87"/>
      <c r="E935" s="87"/>
      <c r="F935" s="87"/>
      <c r="G935" s="140">
        <v>44847</v>
      </c>
      <c r="H935" s="92">
        <v>32320</v>
      </c>
      <c r="I935" s="92">
        <v>32320</v>
      </c>
      <c r="J935" s="92">
        <v>0</v>
      </c>
    </row>
    <row r="936" spans="1:10" x14ac:dyDescent="0.3">
      <c r="A936" s="87"/>
      <c r="B936" s="87"/>
      <c r="C936" s="87"/>
      <c r="D936" s="87"/>
      <c r="E936" s="87"/>
      <c r="F936" s="87"/>
      <c r="G936" s="140">
        <v>44886</v>
      </c>
      <c r="H936" s="92">
        <v>7125</v>
      </c>
      <c r="I936" s="92">
        <v>7125</v>
      </c>
      <c r="J936" s="92">
        <v>0</v>
      </c>
    </row>
    <row r="937" spans="1:10" x14ac:dyDescent="0.3">
      <c r="A937" s="87"/>
      <c r="B937" s="87"/>
      <c r="C937" s="87"/>
      <c r="D937" s="87"/>
      <c r="E937" s="87"/>
      <c r="F937" s="87"/>
      <c r="G937" s="140">
        <v>44938</v>
      </c>
      <c r="H937" s="92">
        <v>545</v>
      </c>
      <c r="I937" s="92">
        <v>480</v>
      </c>
      <c r="J937" s="92">
        <v>65</v>
      </c>
    </row>
    <row r="938" spans="1:10" x14ac:dyDescent="0.3">
      <c r="A938" s="87"/>
      <c r="B938" s="87"/>
      <c r="C938" s="87"/>
      <c r="D938" s="87"/>
      <c r="E938" s="87"/>
      <c r="F938" s="87"/>
      <c r="G938" s="140">
        <v>45041</v>
      </c>
      <c r="H938" s="92">
        <v>-65</v>
      </c>
      <c r="I938" s="92">
        <v>0</v>
      </c>
      <c r="J938" s="92">
        <v>-65</v>
      </c>
    </row>
    <row r="939" spans="1:10" x14ac:dyDescent="0.3">
      <c r="A939" s="87"/>
      <c r="B939" s="87"/>
      <c r="C939" s="87"/>
      <c r="D939" s="87" t="s">
        <v>6062</v>
      </c>
      <c r="E939" s="87" t="s">
        <v>5946</v>
      </c>
      <c r="F939" s="140">
        <v>45355</v>
      </c>
      <c r="G939" s="140">
        <v>45483</v>
      </c>
      <c r="H939" s="92">
        <v>2070</v>
      </c>
      <c r="I939" s="92">
        <v>2070</v>
      </c>
      <c r="J939" s="92">
        <v>0</v>
      </c>
    </row>
    <row r="940" spans="1:10" x14ac:dyDescent="0.3">
      <c r="A940" s="87"/>
      <c r="B940" s="87"/>
      <c r="C940" s="87"/>
      <c r="D940" s="87"/>
      <c r="E940" s="87"/>
      <c r="F940" s="87"/>
      <c r="G940" s="140">
        <v>45492</v>
      </c>
      <c r="H940" s="92">
        <v>1705</v>
      </c>
      <c r="I940" s="92">
        <v>1705</v>
      </c>
      <c r="J940" s="92">
        <v>0</v>
      </c>
    </row>
    <row r="941" spans="1:10" x14ac:dyDescent="0.3">
      <c r="A941" s="87"/>
      <c r="B941" s="87"/>
      <c r="C941" s="87"/>
      <c r="D941" s="87"/>
      <c r="E941" s="87"/>
      <c r="F941" s="87"/>
      <c r="G941" s="140">
        <v>45539</v>
      </c>
      <c r="H941" s="92">
        <v>1130</v>
      </c>
      <c r="I941" s="92">
        <v>1130</v>
      </c>
      <c r="J941" s="92">
        <v>0</v>
      </c>
    </row>
    <row r="942" spans="1:10" x14ac:dyDescent="0.3">
      <c r="A942" s="87"/>
      <c r="B942" s="87"/>
      <c r="C942" s="87"/>
      <c r="D942" s="87"/>
      <c r="E942" s="87"/>
      <c r="F942" s="87"/>
      <c r="G942" s="140">
        <v>45551</v>
      </c>
      <c r="H942" s="92">
        <v>1350</v>
      </c>
      <c r="I942" s="92">
        <v>1350</v>
      </c>
      <c r="J942" s="92">
        <v>0</v>
      </c>
    </row>
    <row r="943" spans="1:10" x14ac:dyDescent="0.3">
      <c r="A943" s="87"/>
      <c r="B943" s="87"/>
      <c r="C943" s="87"/>
      <c r="D943" s="87"/>
      <c r="E943" s="87"/>
      <c r="F943" s="87"/>
      <c r="G943" s="140">
        <v>45635</v>
      </c>
      <c r="H943" s="92">
        <v>3262.5</v>
      </c>
      <c r="I943" s="92">
        <v>3262.5</v>
      </c>
      <c r="J943" s="92">
        <v>0</v>
      </c>
    </row>
    <row r="944" spans="1:10" x14ac:dyDescent="0.3">
      <c r="A944" s="87"/>
      <c r="B944" s="87"/>
      <c r="C944" s="87"/>
      <c r="D944" s="87"/>
      <c r="E944" s="87"/>
      <c r="F944" s="87"/>
      <c r="G944" s="140">
        <v>45673</v>
      </c>
      <c r="H944" s="92">
        <v>2065</v>
      </c>
      <c r="I944" s="92">
        <v>2065</v>
      </c>
      <c r="J944" s="92">
        <v>0</v>
      </c>
    </row>
    <row r="945" spans="1:10" x14ac:dyDescent="0.3">
      <c r="A945" s="87"/>
      <c r="B945" s="87"/>
      <c r="C945" s="87"/>
      <c r="D945" s="87"/>
      <c r="E945" s="87"/>
      <c r="F945" s="87"/>
      <c r="G945" s="140">
        <v>45685</v>
      </c>
      <c r="H945" s="92">
        <v>2055</v>
      </c>
      <c r="I945" s="92">
        <v>2055</v>
      </c>
      <c r="J945" s="92">
        <v>0</v>
      </c>
    </row>
    <row r="946" spans="1:10" x14ac:dyDescent="0.3">
      <c r="A946" s="87"/>
      <c r="B946" s="87"/>
      <c r="C946" s="87"/>
      <c r="D946" s="87"/>
      <c r="E946" s="87"/>
      <c r="F946" s="87"/>
      <c r="G946" s="140">
        <v>45690</v>
      </c>
      <c r="H946" s="92">
        <v>-2070</v>
      </c>
      <c r="I946" s="92">
        <v>-2070</v>
      </c>
      <c r="J946" s="92">
        <v>0</v>
      </c>
    </row>
    <row r="947" spans="1:10" x14ac:dyDescent="0.3">
      <c r="A947" s="87"/>
      <c r="B947" s="87"/>
      <c r="C947" s="87"/>
      <c r="D947" s="87"/>
      <c r="E947" s="87"/>
      <c r="F947" s="87"/>
      <c r="G947" s="140">
        <v>45691</v>
      </c>
      <c r="H947" s="92">
        <v>2070</v>
      </c>
      <c r="I947" s="92">
        <v>2070</v>
      </c>
      <c r="J947" s="92">
        <v>0</v>
      </c>
    </row>
    <row r="948" spans="1:10" x14ac:dyDescent="0.3">
      <c r="A948" s="87"/>
      <c r="B948" s="87"/>
      <c r="C948" s="87"/>
      <c r="D948" s="87"/>
      <c r="E948" s="87"/>
      <c r="F948" s="87"/>
      <c r="G948" s="140">
        <v>45719</v>
      </c>
      <c r="H948" s="92">
        <v>2040</v>
      </c>
      <c r="I948" s="92">
        <v>2040</v>
      </c>
      <c r="J948" s="92">
        <v>0</v>
      </c>
    </row>
    <row r="949" spans="1:10" x14ac:dyDescent="0.3">
      <c r="A949" s="87"/>
      <c r="B949" s="87"/>
      <c r="C949" s="87"/>
      <c r="D949" s="87"/>
      <c r="E949" s="87"/>
      <c r="F949" s="87"/>
      <c r="G949" s="140">
        <v>45744</v>
      </c>
      <c r="H949" s="92">
        <v>1675</v>
      </c>
      <c r="I949" s="92">
        <v>1675</v>
      </c>
      <c r="J949" s="92">
        <v>0</v>
      </c>
    </row>
    <row r="950" spans="1:10" x14ac:dyDescent="0.3">
      <c r="A950" s="87"/>
      <c r="B950" s="87"/>
      <c r="C950" s="87"/>
      <c r="D950" s="87"/>
      <c r="E950" s="87"/>
      <c r="F950" s="87"/>
      <c r="G950" s="140">
        <v>45793</v>
      </c>
      <c r="H950" s="92">
        <v>1150</v>
      </c>
      <c r="I950" s="92">
        <v>1150</v>
      </c>
      <c r="J950" s="92">
        <v>0</v>
      </c>
    </row>
    <row r="951" spans="1:10" x14ac:dyDescent="0.3">
      <c r="A951" s="87"/>
      <c r="B951" s="87"/>
      <c r="C951" s="87"/>
      <c r="D951" s="87"/>
      <c r="E951" s="87"/>
      <c r="F951" s="87"/>
      <c r="G951" s="140">
        <v>45796</v>
      </c>
      <c r="H951" s="92">
        <v>3200</v>
      </c>
      <c r="I951" s="92">
        <v>3200</v>
      </c>
      <c r="J951" s="92">
        <v>0</v>
      </c>
    </row>
    <row r="952" spans="1:10" x14ac:dyDescent="0.3">
      <c r="A952" s="87"/>
      <c r="B952" s="87"/>
      <c r="C952" s="87"/>
      <c r="D952" s="87"/>
      <c r="E952" s="87"/>
      <c r="F952" s="87"/>
      <c r="G952" s="140">
        <v>45838</v>
      </c>
      <c r="H952" s="92">
        <v>4255</v>
      </c>
      <c r="I952" s="92">
        <v>4255</v>
      </c>
      <c r="J952" s="92">
        <v>0</v>
      </c>
    </row>
    <row r="953" spans="1:10" x14ac:dyDescent="0.3">
      <c r="A953" s="87"/>
      <c r="B953" s="87"/>
      <c r="C953" s="87"/>
      <c r="D953" s="87"/>
      <c r="E953" s="87"/>
      <c r="F953" s="87"/>
      <c r="G953" s="140">
        <v>45855</v>
      </c>
      <c r="H953" s="92">
        <v>3220</v>
      </c>
      <c r="I953" s="92">
        <v>3220</v>
      </c>
      <c r="J953" s="92">
        <v>0</v>
      </c>
    </row>
    <row r="954" spans="1:10" x14ac:dyDescent="0.3">
      <c r="A954" s="87"/>
      <c r="B954" s="87"/>
      <c r="C954" s="87"/>
      <c r="D954" s="87"/>
      <c r="E954" s="87"/>
      <c r="F954" s="87"/>
      <c r="G954" s="140">
        <v>45894</v>
      </c>
      <c r="H954" s="92">
        <v>1495</v>
      </c>
      <c r="I954" s="92">
        <v>1495</v>
      </c>
      <c r="J954" s="92">
        <v>0</v>
      </c>
    </row>
    <row r="955" spans="1:10" x14ac:dyDescent="0.3">
      <c r="A955" s="87"/>
      <c r="B955" s="87"/>
      <c r="C955" s="87"/>
      <c r="D955" s="87"/>
      <c r="E955" s="87"/>
      <c r="F955" s="87"/>
      <c r="G955" s="140">
        <v>45917</v>
      </c>
      <c r="H955" s="92">
        <v>920</v>
      </c>
      <c r="I955" s="92">
        <v>920</v>
      </c>
      <c r="J955" s="92">
        <v>0</v>
      </c>
    </row>
    <row r="956" spans="1:10" x14ac:dyDescent="0.3">
      <c r="A956" s="87"/>
      <c r="B956" s="87"/>
      <c r="C956" s="87"/>
      <c r="D956" s="87"/>
      <c r="E956" s="87"/>
      <c r="F956" s="87"/>
      <c r="G956" s="140">
        <v>45953</v>
      </c>
      <c r="H956" s="92">
        <v>1265</v>
      </c>
      <c r="I956" s="92">
        <v>1265</v>
      </c>
      <c r="J956" s="92">
        <v>0</v>
      </c>
    </row>
    <row r="957" spans="1:10" x14ac:dyDescent="0.3">
      <c r="A957" s="87"/>
      <c r="B957" s="87"/>
      <c r="C957" s="87"/>
      <c r="D957" s="87"/>
      <c r="E957" s="87"/>
      <c r="F957" s="87"/>
      <c r="G957" s="140">
        <v>46030</v>
      </c>
      <c r="H957" s="92">
        <v>690</v>
      </c>
      <c r="I957" s="92">
        <v>690</v>
      </c>
      <c r="J957" s="92">
        <v>0</v>
      </c>
    </row>
    <row r="958" spans="1:10" x14ac:dyDescent="0.3">
      <c r="A958" s="87"/>
      <c r="B958" s="87"/>
      <c r="C958" s="87"/>
      <c r="D958" s="87"/>
      <c r="E958" s="87"/>
      <c r="F958" s="87"/>
      <c r="G958" s="140">
        <v>46051</v>
      </c>
      <c r="H958" s="92">
        <v>1495</v>
      </c>
      <c r="I958" s="92">
        <v>1495</v>
      </c>
      <c r="J958" s="92">
        <v>0</v>
      </c>
    </row>
    <row r="959" spans="1:10" x14ac:dyDescent="0.3">
      <c r="A959" s="87"/>
      <c r="B959" s="87"/>
      <c r="C959" s="87"/>
      <c r="D959" s="87"/>
      <c r="E959" s="87"/>
      <c r="F959" s="87"/>
      <c r="G959" s="140">
        <v>46059</v>
      </c>
      <c r="H959" s="92">
        <v>805</v>
      </c>
      <c r="I959" s="92">
        <v>805</v>
      </c>
      <c r="J959" s="92">
        <v>0</v>
      </c>
    </row>
    <row r="960" spans="1:10" x14ac:dyDescent="0.3">
      <c r="A960" s="87"/>
      <c r="B960" s="87"/>
      <c r="C960" s="87"/>
      <c r="D960" s="87"/>
      <c r="E960" s="87"/>
      <c r="F960" s="87"/>
      <c r="G960" s="140">
        <v>46112</v>
      </c>
      <c r="H960" s="92">
        <v>1265</v>
      </c>
      <c r="I960" s="92">
        <v>1265</v>
      </c>
      <c r="J960" s="92">
        <v>0</v>
      </c>
    </row>
    <row r="961" spans="1:10" x14ac:dyDescent="0.3">
      <c r="A961" s="87"/>
      <c r="B961" s="87"/>
      <c r="C961" s="87"/>
      <c r="D961" s="87"/>
      <c r="E961" s="87"/>
      <c r="F961" s="87"/>
      <c r="G961" s="140">
        <v>46136</v>
      </c>
      <c r="H961" s="92">
        <v>920</v>
      </c>
      <c r="I961" s="92">
        <v>920</v>
      </c>
      <c r="J961" s="92">
        <v>0</v>
      </c>
    </row>
    <row r="962" spans="1:10" x14ac:dyDescent="0.3">
      <c r="A962" s="87"/>
      <c r="B962" s="87"/>
      <c r="C962" s="87"/>
      <c r="D962" s="87"/>
      <c r="E962" s="87"/>
      <c r="F962" s="87"/>
      <c r="G962" s="140">
        <v>46140</v>
      </c>
      <c r="H962" s="92">
        <v>2530</v>
      </c>
      <c r="I962" s="92">
        <v>2530</v>
      </c>
      <c r="J962" s="92">
        <v>0</v>
      </c>
    </row>
    <row r="963" spans="1:10" x14ac:dyDescent="0.3">
      <c r="A963" s="87"/>
      <c r="B963" s="87"/>
      <c r="C963" s="87"/>
      <c r="D963" s="87"/>
      <c r="E963" s="87"/>
      <c r="F963" s="87"/>
      <c r="G963" s="140">
        <v>46785</v>
      </c>
      <c r="H963" s="92">
        <v>39837.5</v>
      </c>
      <c r="I963" s="92">
        <v>0</v>
      </c>
      <c r="J963" s="92">
        <v>39837.5</v>
      </c>
    </row>
    <row r="964" spans="1:10" x14ac:dyDescent="0.3">
      <c r="A964" s="87"/>
      <c r="B964" s="87"/>
      <c r="C964" s="87"/>
      <c r="D964" s="87" t="s">
        <v>7512</v>
      </c>
      <c r="E964" s="87" t="s">
        <v>280</v>
      </c>
      <c r="F964" s="140">
        <v>45722</v>
      </c>
      <c r="G964" s="140">
        <v>45855</v>
      </c>
      <c r="H964" s="92">
        <v>51620</v>
      </c>
      <c r="I964" s="92">
        <v>51620</v>
      </c>
      <c r="J964" s="92">
        <v>0</v>
      </c>
    </row>
    <row r="965" spans="1:10" x14ac:dyDescent="0.3">
      <c r="A965" s="87"/>
      <c r="B965" s="87"/>
      <c r="C965" s="87"/>
      <c r="D965" s="87" t="s">
        <v>7947</v>
      </c>
      <c r="E965" s="87" t="s">
        <v>280</v>
      </c>
      <c r="F965" s="140">
        <v>46108</v>
      </c>
      <c r="G965" s="140">
        <v>47635</v>
      </c>
      <c r="H965" s="92">
        <v>435612.5</v>
      </c>
      <c r="I965" s="92">
        <v>0</v>
      </c>
      <c r="J965" s="92">
        <v>435612.5</v>
      </c>
    </row>
    <row r="966" spans="1:10" x14ac:dyDescent="0.3">
      <c r="A966" s="87"/>
      <c r="B966" s="87"/>
      <c r="C966" s="87"/>
      <c r="D966" s="87" t="s">
        <v>8634</v>
      </c>
      <c r="E966" s="87" t="s">
        <v>310</v>
      </c>
      <c r="F966" s="140">
        <v>46174</v>
      </c>
      <c r="G966" s="140">
        <v>45884</v>
      </c>
      <c r="H966" s="92">
        <v>805</v>
      </c>
      <c r="I966" s="92">
        <v>805</v>
      </c>
      <c r="J966" s="92">
        <v>0</v>
      </c>
    </row>
    <row r="967" spans="1:10" x14ac:dyDescent="0.3">
      <c r="A967" s="87"/>
      <c r="B967" s="87"/>
      <c r="C967" s="87"/>
      <c r="D967" s="87"/>
      <c r="E967" s="87"/>
      <c r="F967" s="87"/>
      <c r="G967" s="140">
        <v>45918</v>
      </c>
      <c r="H967" s="92">
        <v>460</v>
      </c>
      <c r="I967" s="92">
        <v>460</v>
      </c>
      <c r="J967" s="92">
        <v>0</v>
      </c>
    </row>
    <row r="968" spans="1:10" x14ac:dyDescent="0.3">
      <c r="A968" s="87"/>
      <c r="B968" s="87"/>
      <c r="C968" s="87"/>
      <c r="D968" s="87"/>
      <c r="E968" s="87"/>
      <c r="F968" s="87"/>
      <c r="G968" s="140">
        <v>45929</v>
      </c>
      <c r="H968" s="92">
        <v>775</v>
      </c>
      <c r="I968" s="92">
        <v>775</v>
      </c>
      <c r="J968" s="92">
        <v>0</v>
      </c>
    </row>
    <row r="969" spans="1:10" x14ac:dyDescent="0.3">
      <c r="A969" s="87"/>
      <c r="B969" s="87"/>
      <c r="C969" s="87"/>
      <c r="D969" s="87"/>
      <c r="E969" s="87"/>
      <c r="F969" s="87"/>
      <c r="G969" s="140">
        <v>45953</v>
      </c>
      <c r="H969" s="92">
        <v>460</v>
      </c>
      <c r="I969" s="92">
        <v>460</v>
      </c>
      <c r="J969" s="92">
        <v>0</v>
      </c>
    </row>
    <row r="970" spans="1:10" x14ac:dyDescent="0.3">
      <c r="A970" s="87"/>
      <c r="B970" s="87"/>
      <c r="C970" s="87"/>
      <c r="D970" s="87"/>
      <c r="E970" s="87"/>
      <c r="F970" s="87"/>
      <c r="G970" s="140">
        <v>46029</v>
      </c>
      <c r="H970" s="92">
        <v>345</v>
      </c>
      <c r="I970" s="92">
        <v>345</v>
      </c>
      <c r="J970" s="92">
        <v>0</v>
      </c>
    </row>
    <row r="971" spans="1:10" x14ac:dyDescent="0.3">
      <c r="A971" s="87"/>
      <c r="B971" s="87"/>
      <c r="C971" s="87"/>
      <c r="D971" s="87"/>
      <c r="E971" s="87"/>
      <c r="F971" s="87"/>
      <c r="G971" s="140">
        <v>46050</v>
      </c>
      <c r="H971" s="92">
        <v>345</v>
      </c>
      <c r="I971" s="92">
        <v>345</v>
      </c>
      <c r="J971" s="92">
        <v>0</v>
      </c>
    </row>
    <row r="972" spans="1:10" x14ac:dyDescent="0.3">
      <c r="A972" s="87"/>
      <c r="B972" s="87"/>
      <c r="C972" s="87"/>
      <c r="D972" s="87"/>
      <c r="E972" s="87"/>
      <c r="F972" s="87"/>
      <c r="G972" s="140">
        <v>46058</v>
      </c>
      <c r="H972" s="92">
        <v>690</v>
      </c>
      <c r="I972" s="92">
        <v>690</v>
      </c>
      <c r="J972" s="92">
        <v>0</v>
      </c>
    </row>
    <row r="973" spans="1:10" x14ac:dyDescent="0.3">
      <c r="A973" s="87"/>
      <c r="B973" s="87"/>
      <c r="C973" s="87"/>
      <c r="D973" s="87"/>
      <c r="E973" s="87"/>
      <c r="F973" s="87"/>
      <c r="G973" s="140">
        <v>46108</v>
      </c>
      <c r="H973" s="92">
        <v>805</v>
      </c>
      <c r="I973" s="92">
        <v>805</v>
      </c>
      <c r="J973" s="92">
        <v>0</v>
      </c>
    </row>
    <row r="974" spans="1:10" x14ac:dyDescent="0.3">
      <c r="A974" s="87"/>
      <c r="B974" s="87"/>
      <c r="C974" s="87"/>
      <c r="D974" s="87"/>
      <c r="E974" s="87"/>
      <c r="F974" s="87"/>
      <c r="G974" s="140">
        <v>46135</v>
      </c>
      <c r="H974" s="92">
        <v>690</v>
      </c>
      <c r="I974" s="92">
        <v>690</v>
      </c>
      <c r="J974" s="92">
        <v>0</v>
      </c>
    </row>
    <row r="975" spans="1:10" x14ac:dyDescent="0.3">
      <c r="A975" s="87"/>
      <c r="B975" s="87"/>
      <c r="C975" s="87"/>
      <c r="D975" s="87"/>
      <c r="E975" s="87"/>
      <c r="F975" s="87"/>
      <c r="G975" s="140">
        <v>46139</v>
      </c>
      <c r="H975" s="92">
        <v>1610</v>
      </c>
      <c r="I975" s="92">
        <v>1610</v>
      </c>
      <c r="J975" s="92">
        <v>0</v>
      </c>
    </row>
    <row r="976" spans="1:10" x14ac:dyDescent="0.3">
      <c r="A976" s="87"/>
      <c r="B976" s="87"/>
      <c r="C976" s="87"/>
      <c r="D976" s="87"/>
      <c r="E976" s="87"/>
      <c r="F976" s="87"/>
      <c r="G976" s="140">
        <v>46174</v>
      </c>
      <c r="H976" s="92">
        <v>575</v>
      </c>
      <c r="I976" s="92">
        <v>575</v>
      </c>
      <c r="J976" s="92">
        <v>0</v>
      </c>
    </row>
    <row r="977" spans="1:10" x14ac:dyDescent="0.3">
      <c r="A977" s="87"/>
      <c r="B977" s="87" t="s">
        <v>418</v>
      </c>
      <c r="C977" s="87" t="s">
        <v>2722</v>
      </c>
      <c r="D977" s="87" t="s">
        <v>2339</v>
      </c>
      <c r="E977" s="87" t="s">
        <v>280</v>
      </c>
      <c r="F977" s="140">
        <v>44378</v>
      </c>
      <c r="G977" s="140">
        <v>44447</v>
      </c>
      <c r="H977" s="92">
        <v>1440</v>
      </c>
      <c r="I977" s="92">
        <v>1440</v>
      </c>
      <c r="J977" s="92">
        <v>0</v>
      </c>
    </row>
    <row r="978" spans="1:10" x14ac:dyDescent="0.3">
      <c r="A978" s="87"/>
      <c r="B978" s="87"/>
      <c r="C978" s="87"/>
      <c r="D978" s="87"/>
      <c r="E978" s="87"/>
      <c r="F978" s="87"/>
      <c r="G978" s="140">
        <v>44468</v>
      </c>
      <c r="H978" s="92">
        <v>5120</v>
      </c>
      <c r="I978" s="92">
        <v>5120</v>
      </c>
      <c r="J978" s="92">
        <v>0</v>
      </c>
    </row>
    <row r="979" spans="1:10" x14ac:dyDescent="0.3">
      <c r="A979" s="87"/>
      <c r="B979" s="87"/>
      <c r="C979" s="87"/>
      <c r="D979" s="87"/>
      <c r="E979" s="87"/>
      <c r="F979" s="87"/>
      <c r="G979" s="140">
        <v>45208</v>
      </c>
      <c r="H979" s="92">
        <v>400194</v>
      </c>
      <c r="I979" s="92">
        <v>0</v>
      </c>
      <c r="J979" s="92">
        <v>400194</v>
      </c>
    </row>
    <row r="980" spans="1:10" x14ac:dyDescent="0.3">
      <c r="A980" s="87"/>
      <c r="B980" s="87"/>
      <c r="C980" s="87"/>
      <c r="D980" s="87"/>
      <c r="E980" s="87"/>
      <c r="F980" s="87"/>
      <c r="G980" s="140">
        <v>45209</v>
      </c>
      <c r="H980" s="92">
        <v>-400194</v>
      </c>
      <c r="I980" s="92">
        <v>0</v>
      </c>
      <c r="J980" s="92">
        <v>-400194</v>
      </c>
    </row>
    <row r="981" spans="1:10" x14ac:dyDescent="0.3">
      <c r="A981" s="87"/>
      <c r="B981" s="87"/>
      <c r="C981" s="87"/>
      <c r="D981" s="87" t="s">
        <v>5331</v>
      </c>
      <c r="E981" s="87" t="s">
        <v>280</v>
      </c>
      <c r="F981" s="140">
        <v>44502</v>
      </c>
      <c r="G981" s="140">
        <v>44508</v>
      </c>
      <c r="H981" s="92">
        <v>6450</v>
      </c>
      <c r="I981" s="92">
        <v>6450</v>
      </c>
      <c r="J981" s="92">
        <v>0</v>
      </c>
    </row>
    <row r="982" spans="1:10" x14ac:dyDescent="0.3">
      <c r="A982" s="87"/>
      <c r="B982" s="87"/>
      <c r="C982" s="87"/>
      <c r="D982" s="87" t="s">
        <v>5629</v>
      </c>
      <c r="E982" s="87" t="s">
        <v>280</v>
      </c>
      <c r="F982" s="140">
        <v>45210</v>
      </c>
      <c r="G982" s="140">
        <v>45359</v>
      </c>
      <c r="H982" s="92">
        <v>640</v>
      </c>
      <c r="I982" s="92">
        <v>640</v>
      </c>
      <c r="J982" s="92">
        <v>0</v>
      </c>
    </row>
    <row r="983" spans="1:10" x14ac:dyDescent="0.3">
      <c r="A983" s="87"/>
      <c r="B983" s="87"/>
      <c r="C983" s="87"/>
      <c r="D983" s="87"/>
      <c r="E983" s="87"/>
      <c r="F983" s="87"/>
      <c r="G983" s="140">
        <v>45372</v>
      </c>
      <c r="H983" s="92">
        <v>780</v>
      </c>
      <c r="I983" s="92">
        <v>780</v>
      </c>
      <c r="J983" s="92">
        <v>0</v>
      </c>
    </row>
    <row r="984" spans="1:10" x14ac:dyDescent="0.3">
      <c r="A984" s="87"/>
      <c r="B984" s="87"/>
      <c r="C984" s="87"/>
      <c r="D984" s="87"/>
      <c r="E984" s="87"/>
      <c r="F984" s="87"/>
      <c r="G984" s="140">
        <v>45392</v>
      </c>
      <c r="H984" s="92">
        <v>2800</v>
      </c>
      <c r="I984" s="92">
        <v>2800</v>
      </c>
      <c r="J984" s="92">
        <v>0</v>
      </c>
    </row>
    <row r="985" spans="1:10" x14ac:dyDescent="0.3">
      <c r="A985" s="87"/>
      <c r="B985" s="87"/>
      <c r="C985" s="87"/>
      <c r="D985" s="87"/>
      <c r="E985" s="87"/>
      <c r="F985" s="87"/>
      <c r="G985" s="140">
        <v>45427</v>
      </c>
      <c r="H985" s="92">
        <v>5170</v>
      </c>
      <c r="I985" s="92">
        <v>5170</v>
      </c>
      <c r="J985" s="92">
        <v>0</v>
      </c>
    </row>
    <row r="986" spans="1:10" x14ac:dyDescent="0.3">
      <c r="A986" s="87"/>
      <c r="B986" s="87"/>
      <c r="C986" s="87"/>
      <c r="D986" s="87"/>
      <c r="E986" s="87"/>
      <c r="F986" s="87"/>
      <c r="G986" s="140">
        <v>45456</v>
      </c>
      <c r="H986" s="92">
        <v>7670</v>
      </c>
      <c r="I986" s="92">
        <v>7670</v>
      </c>
      <c r="J986" s="92">
        <v>0</v>
      </c>
    </row>
    <row r="987" spans="1:10" x14ac:dyDescent="0.3">
      <c r="A987" s="87"/>
      <c r="B987" s="87"/>
      <c r="C987" s="87"/>
      <c r="D987" s="87"/>
      <c r="E987" s="87"/>
      <c r="F987" s="87"/>
      <c r="G987" s="140">
        <v>45470</v>
      </c>
      <c r="H987" s="92">
        <v>10055</v>
      </c>
      <c r="I987" s="92">
        <v>10055</v>
      </c>
      <c r="J987" s="92">
        <v>0</v>
      </c>
    </row>
    <row r="988" spans="1:10" x14ac:dyDescent="0.3">
      <c r="A988" s="87"/>
      <c r="B988" s="87"/>
      <c r="C988" s="87"/>
      <c r="D988" s="87"/>
      <c r="E988" s="87"/>
      <c r="F988" s="87"/>
      <c r="G988" s="140">
        <v>45492</v>
      </c>
      <c r="H988" s="92">
        <v>7415</v>
      </c>
      <c r="I988" s="92">
        <v>7415</v>
      </c>
      <c r="J988" s="92">
        <v>0</v>
      </c>
    </row>
    <row r="989" spans="1:10" x14ac:dyDescent="0.3">
      <c r="A989" s="87"/>
      <c r="B989" s="87"/>
      <c r="C989" s="87"/>
      <c r="D989" s="87"/>
      <c r="E989" s="87"/>
      <c r="F989" s="87"/>
      <c r="G989" s="140">
        <v>45539</v>
      </c>
      <c r="H989" s="92">
        <v>8595</v>
      </c>
      <c r="I989" s="92">
        <v>8595</v>
      </c>
      <c r="J989" s="92">
        <v>0</v>
      </c>
    </row>
    <row r="990" spans="1:10" x14ac:dyDescent="0.3">
      <c r="A990" s="87"/>
      <c r="B990" s="87"/>
      <c r="C990" s="87"/>
      <c r="D990" s="87"/>
      <c r="E990" s="87"/>
      <c r="F990" s="87"/>
      <c r="G990" s="140">
        <v>45551</v>
      </c>
      <c r="H990" s="92">
        <v>5450</v>
      </c>
      <c r="I990" s="92">
        <v>5450</v>
      </c>
      <c r="J990" s="92">
        <v>0</v>
      </c>
    </row>
    <row r="991" spans="1:10" x14ac:dyDescent="0.3">
      <c r="A991" s="87"/>
      <c r="B991" s="87"/>
      <c r="C991" s="87"/>
      <c r="D991" s="87"/>
      <c r="E991" s="87"/>
      <c r="F991" s="87"/>
      <c r="G991" s="140">
        <v>45594</v>
      </c>
      <c r="H991" s="92">
        <v>2095</v>
      </c>
      <c r="I991" s="92">
        <v>2095</v>
      </c>
      <c r="J991" s="92">
        <v>0</v>
      </c>
    </row>
    <row r="992" spans="1:10" x14ac:dyDescent="0.3">
      <c r="A992" s="87"/>
      <c r="B992" s="87"/>
      <c r="C992" s="87"/>
      <c r="D992" s="87"/>
      <c r="E992" s="87"/>
      <c r="F992" s="87"/>
      <c r="G992" s="140">
        <v>45635</v>
      </c>
      <c r="H992" s="92">
        <v>5480</v>
      </c>
      <c r="I992" s="92">
        <v>5480</v>
      </c>
      <c r="J992" s="92">
        <v>0</v>
      </c>
    </row>
    <row r="993" spans="1:10" x14ac:dyDescent="0.3">
      <c r="A993" s="87"/>
      <c r="B993" s="87"/>
      <c r="C993" s="87"/>
      <c r="D993" s="87"/>
      <c r="E993" s="87"/>
      <c r="F993" s="87"/>
      <c r="G993" s="140">
        <v>45673</v>
      </c>
      <c r="H993" s="92">
        <v>5840</v>
      </c>
      <c r="I993" s="92">
        <v>5840</v>
      </c>
      <c r="J993" s="92">
        <v>0</v>
      </c>
    </row>
    <row r="994" spans="1:10" x14ac:dyDescent="0.3">
      <c r="A994" s="87"/>
      <c r="B994" s="87"/>
      <c r="C994" s="87"/>
      <c r="D994" s="87"/>
      <c r="E994" s="87"/>
      <c r="F994" s="87"/>
      <c r="G994" s="140">
        <v>45685</v>
      </c>
      <c r="H994" s="92">
        <v>6225</v>
      </c>
      <c r="I994" s="92">
        <v>6225</v>
      </c>
      <c r="J994" s="92">
        <v>0</v>
      </c>
    </row>
    <row r="995" spans="1:10" x14ac:dyDescent="0.3">
      <c r="A995" s="87"/>
      <c r="B995" s="87"/>
      <c r="C995" s="87"/>
      <c r="D995" s="87"/>
      <c r="E995" s="87"/>
      <c r="F995" s="87"/>
      <c r="G995" s="140">
        <v>45719</v>
      </c>
      <c r="H995" s="92">
        <v>8550</v>
      </c>
      <c r="I995" s="92">
        <v>8550</v>
      </c>
      <c r="J995" s="92">
        <v>0</v>
      </c>
    </row>
    <row r="996" spans="1:10" x14ac:dyDescent="0.3">
      <c r="A996" s="87"/>
      <c r="B996" s="87"/>
      <c r="C996" s="87"/>
      <c r="D996" s="87"/>
      <c r="E996" s="87"/>
      <c r="F996" s="87"/>
      <c r="G996" s="140">
        <v>45744</v>
      </c>
      <c r="H996" s="92">
        <v>10160</v>
      </c>
      <c r="I996" s="92">
        <v>10160</v>
      </c>
      <c r="J996" s="92">
        <v>0</v>
      </c>
    </row>
    <row r="997" spans="1:10" x14ac:dyDescent="0.3">
      <c r="A997" s="87"/>
      <c r="B997" s="87"/>
      <c r="C997" s="87"/>
      <c r="D997" s="87"/>
      <c r="E997" s="87"/>
      <c r="F997" s="87"/>
      <c r="G997" s="140">
        <v>45793</v>
      </c>
      <c r="H997" s="92">
        <v>16760</v>
      </c>
      <c r="I997" s="92">
        <v>16760</v>
      </c>
      <c r="J997" s="92">
        <v>0</v>
      </c>
    </row>
    <row r="998" spans="1:10" x14ac:dyDescent="0.3">
      <c r="A998" s="87"/>
      <c r="B998" s="87"/>
      <c r="C998" s="87"/>
      <c r="D998" s="87"/>
      <c r="E998" s="87"/>
      <c r="F998" s="87"/>
      <c r="G998" s="140">
        <v>45796</v>
      </c>
      <c r="H998" s="92">
        <v>7430</v>
      </c>
      <c r="I998" s="92">
        <v>7430</v>
      </c>
      <c r="J998" s="92">
        <v>0</v>
      </c>
    </row>
    <row r="999" spans="1:10" x14ac:dyDescent="0.3">
      <c r="A999" s="87"/>
      <c r="B999" s="87"/>
      <c r="C999" s="87"/>
      <c r="D999" s="87"/>
      <c r="E999" s="87"/>
      <c r="F999" s="87"/>
      <c r="G999" s="140">
        <v>45838</v>
      </c>
      <c r="H999" s="92">
        <v>9460</v>
      </c>
      <c r="I999" s="92">
        <v>9460</v>
      </c>
      <c r="J999" s="92">
        <v>0</v>
      </c>
    </row>
    <row r="1000" spans="1:10" x14ac:dyDescent="0.3">
      <c r="A1000" s="87"/>
      <c r="B1000" s="87"/>
      <c r="C1000" s="87"/>
      <c r="D1000" s="87" t="s">
        <v>7496</v>
      </c>
      <c r="E1000" s="87" t="s">
        <v>280</v>
      </c>
      <c r="F1000" s="140">
        <v>45833</v>
      </c>
      <c r="G1000" s="140">
        <v>45853</v>
      </c>
      <c r="H1000" s="92">
        <v>11485</v>
      </c>
      <c r="I1000" s="92">
        <v>11485</v>
      </c>
      <c r="J1000" s="92">
        <v>0</v>
      </c>
    </row>
    <row r="1001" spans="1:10" x14ac:dyDescent="0.3">
      <c r="A1001" s="87"/>
      <c r="B1001" s="87"/>
      <c r="C1001" s="87"/>
      <c r="D1001" s="87"/>
      <c r="E1001" s="87"/>
      <c r="F1001" s="87"/>
      <c r="G1001" s="140">
        <v>45894</v>
      </c>
      <c r="H1001" s="92">
        <v>8860</v>
      </c>
      <c r="I1001" s="92">
        <v>8860</v>
      </c>
      <c r="J1001" s="92">
        <v>0</v>
      </c>
    </row>
    <row r="1002" spans="1:10" x14ac:dyDescent="0.3">
      <c r="A1002" s="87"/>
      <c r="B1002" s="87"/>
      <c r="C1002" s="87"/>
      <c r="D1002" s="87"/>
      <c r="E1002" s="87"/>
      <c r="F1002" s="87"/>
      <c r="G1002" s="140">
        <v>45918</v>
      </c>
      <c r="H1002" s="92">
        <v>8600</v>
      </c>
      <c r="I1002" s="92">
        <v>8600</v>
      </c>
      <c r="J1002" s="92">
        <v>0</v>
      </c>
    </row>
    <row r="1003" spans="1:10" x14ac:dyDescent="0.3">
      <c r="A1003" s="87"/>
      <c r="B1003" s="87"/>
      <c r="C1003" s="87"/>
      <c r="D1003" s="87"/>
      <c r="E1003" s="87"/>
      <c r="F1003" s="87"/>
      <c r="G1003" s="140">
        <v>45953</v>
      </c>
      <c r="H1003" s="92">
        <v>11240</v>
      </c>
      <c r="I1003" s="92">
        <v>11240</v>
      </c>
      <c r="J1003" s="92">
        <v>0</v>
      </c>
    </row>
    <row r="1004" spans="1:10" x14ac:dyDescent="0.3">
      <c r="A1004" s="87"/>
      <c r="B1004" s="87"/>
      <c r="C1004" s="87"/>
      <c r="D1004" s="87"/>
      <c r="E1004" s="87"/>
      <c r="F1004" s="87"/>
      <c r="G1004" s="140">
        <v>45982</v>
      </c>
      <c r="H1004" s="92">
        <v>12880</v>
      </c>
      <c r="I1004" s="92">
        <v>12880</v>
      </c>
      <c r="J1004" s="92">
        <v>0</v>
      </c>
    </row>
    <row r="1005" spans="1:10" x14ac:dyDescent="0.3">
      <c r="A1005" s="87"/>
      <c r="B1005" s="87"/>
      <c r="C1005" s="87"/>
      <c r="D1005" s="87"/>
      <c r="E1005" s="87"/>
      <c r="F1005" s="87"/>
      <c r="G1005" s="140">
        <v>46030</v>
      </c>
      <c r="H1005" s="92">
        <v>10890</v>
      </c>
      <c r="I1005" s="92">
        <v>10890</v>
      </c>
      <c r="J1005" s="92">
        <v>0</v>
      </c>
    </row>
    <row r="1006" spans="1:10" x14ac:dyDescent="0.3">
      <c r="A1006" s="87"/>
      <c r="B1006" s="87"/>
      <c r="C1006" s="87"/>
      <c r="D1006" s="87"/>
      <c r="E1006" s="87"/>
      <c r="F1006" s="87"/>
      <c r="G1006" s="140">
        <v>46121</v>
      </c>
      <c r="H1006" s="92">
        <v>19355</v>
      </c>
      <c r="I1006" s="92">
        <v>19355</v>
      </c>
      <c r="J1006" s="92">
        <v>0</v>
      </c>
    </row>
    <row r="1007" spans="1:10" x14ac:dyDescent="0.3">
      <c r="A1007" s="87"/>
      <c r="B1007" s="87"/>
      <c r="C1007" s="87"/>
      <c r="D1007" s="87" t="s">
        <v>7947</v>
      </c>
      <c r="E1007" s="87" t="s">
        <v>280</v>
      </c>
      <c r="F1007" s="140">
        <v>46108</v>
      </c>
      <c r="G1007" s="140">
        <v>46134</v>
      </c>
      <c r="H1007" s="92">
        <v>1970</v>
      </c>
      <c r="I1007" s="92">
        <v>1970</v>
      </c>
      <c r="J1007" s="92">
        <v>0</v>
      </c>
    </row>
    <row r="1008" spans="1:10" x14ac:dyDescent="0.3">
      <c r="A1008" s="87"/>
      <c r="B1008" s="87"/>
      <c r="C1008" s="87"/>
      <c r="D1008" s="87"/>
      <c r="E1008" s="87"/>
      <c r="F1008" s="87"/>
      <c r="G1008" s="140">
        <v>46174</v>
      </c>
      <c r="H1008" s="92">
        <v>855</v>
      </c>
      <c r="I1008" s="92">
        <v>855</v>
      </c>
      <c r="J1008" s="92">
        <v>0</v>
      </c>
    </row>
    <row r="1009" spans="1:10" x14ac:dyDescent="0.3">
      <c r="A1009" s="87"/>
      <c r="B1009" s="87"/>
      <c r="C1009" s="87"/>
      <c r="D1009" s="87"/>
      <c r="E1009" s="87"/>
      <c r="F1009" s="87"/>
      <c r="G1009" s="140">
        <v>46203</v>
      </c>
      <c r="H1009" s="92">
        <v>1302.5</v>
      </c>
      <c r="I1009" s="92">
        <v>1302.5</v>
      </c>
      <c r="J1009" s="92">
        <v>0</v>
      </c>
    </row>
    <row r="1010" spans="1:10" x14ac:dyDescent="0.3">
      <c r="A1010" s="87"/>
      <c r="B1010" s="87"/>
      <c r="C1010" s="87"/>
      <c r="D1010" s="87"/>
      <c r="E1010" s="87"/>
      <c r="F1010" s="87"/>
      <c r="G1010" s="140">
        <v>46219</v>
      </c>
      <c r="H1010" s="92">
        <v>4300</v>
      </c>
      <c r="I1010" s="92">
        <v>4300</v>
      </c>
      <c r="J1010" s="92">
        <v>0</v>
      </c>
    </row>
    <row r="1011" spans="1:10" x14ac:dyDescent="0.3">
      <c r="A1011" s="87"/>
      <c r="B1011" s="87" t="s">
        <v>130</v>
      </c>
      <c r="C1011" s="87" t="s">
        <v>2722</v>
      </c>
      <c r="D1011" s="87" t="s">
        <v>473</v>
      </c>
      <c r="E1011" s="87" t="s">
        <v>280</v>
      </c>
      <c r="F1011" s="140">
        <v>43748</v>
      </c>
      <c r="G1011" s="140">
        <v>43839</v>
      </c>
      <c r="H1011" s="92">
        <v>7143.75</v>
      </c>
      <c r="I1011" s="92">
        <v>7143.75</v>
      </c>
      <c r="J1011" s="92">
        <v>0</v>
      </c>
    </row>
    <row r="1012" spans="1:10" x14ac:dyDescent="0.3">
      <c r="A1012" s="87"/>
      <c r="B1012" s="87"/>
      <c r="C1012" s="87"/>
      <c r="D1012" s="87"/>
      <c r="E1012" s="87"/>
      <c r="F1012" s="87"/>
      <c r="G1012" s="140">
        <v>43844</v>
      </c>
      <c r="H1012" s="92">
        <v>11325</v>
      </c>
      <c r="I1012" s="92">
        <v>11325</v>
      </c>
      <c r="J1012" s="92">
        <v>0</v>
      </c>
    </row>
    <row r="1013" spans="1:10" x14ac:dyDescent="0.3">
      <c r="A1013" s="87"/>
      <c r="B1013" s="87"/>
      <c r="C1013" s="87"/>
      <c r="D1013" s="87"/>
      <c r="E1013" s="87"/>
      <c r="F1013" s="87"/>
      <c r="G1013" s="140">
        <v>43922</v>
      </c>
      <c r="H1013" s="92">
        <v>16377.5</v>
      </c>
      <c r="I1013" s="92">
        <v>16377.5</v>
      </c>
      <c r="J1013" s="92">
        <v>0</v>
      </c>
    </row>
    <row r="1014" spans="1:10" x14ac:dyDescent="0.3">
      <c r="A1014" s="87"/>
      <c r="B1014" s="87"/>
      <c r="C1014" s="87"/>
      <c r="D1014" s="87"/>
      <c r="E1014" s="87"/>
      <c r="F1014" s="87"/>
      <c r="G1014" s="140">
        <v>43936</v>
      </c>
      <c r="H1014" s="92">
        <v>7442.5</v>
      </c>
      <c r="I1014" s="92">
        <v>7442.5</v>
      </c>
      <c r="J1014" s="92">
        <v>0</v>
      </c>
    </row>
    <row r="1015" spans="1:10" x14ac:dyDescent="0.3">
      <c r="A1015" s="87"/>
      <c r="B1015" s="87"/>
      <c r="C1015" s="87"/>
      <c r="D1015" s="87"/>
      <c r="E1015" s="87"/>
      <c r="F1015" s="87"/>
      <c r="G1015" s="140">
        <v>43979</v>
      </c>
      <c r="H1015" s="92">
        <v>9460</v>
      </c>
      <c r="I1015" s="92">
        <v>9460</v>
      </c>
      <c r="J1015" s="92">
        <v>0</v>
      </c>
    </row>
    <row r="1016" spans="1:10" x14ac:dyDescent="0.3">
      <c r="A1016" s="87"/>
      <c r="B1016" s="87"/>
      <c r="C1016" s="87"/>
      <c r="D1016" s="87"/>
      <c r="E1016" s="87"/>
      <c r="F1016" s="87"/>
      <c r="G1016" s="140">
        <v>43999</v>
      </c>
      <c r="H1016" s="92">
        <v>7020</v>
      </c>
      <c r="I1016" s="92">
        <v>7020</v>
      </c>
      <c r="J1016" s="92">
        <v>0</v>
      </c>
    </row>
    <row r="1017" spans="1:10" x14ac:dyDescent="0.3">
      <c r="A1017" s="87"/>
      <c r="B1017" s="87"/>
      <c r="C1017" s="87"/>
      <c r="D1017" s="87"/>
      <c r="E1017" s="87"/>
      <c r="F1017" s="87"/>
      <c r="G1017" s="140">
        <v>44039</v>
      </c>
      <c r="H1017" s="92">
        <v>3765</v>
      </c>
      <c r="I1017" s="92">
        <v>3765</v>
      </c>
      <c r="J1017" s="92">
        <v>0</v>
      </c>
    </row>
    <row r="1018" spans="1:10" x14ac:dyDescent="0.3">
      <c r="A1018" s="87"/>
      <c r="B1018" s="87"/>
      <c r="C1018" s="87"/>
      <c r="D1018" s="87"/>
      <c r="E1018" s="87"/>
      <c r="F1018" s="87"/>
      <c r="G1018" s="140">
        <v>44060</v>
      </c>
      <c r="H1018" s="92">
        <v>12733.4</v>
      </c>
      <c r="I1018" s="92">
        <v>12733.4</v>
      </c>
      <c r="J1018" s="92">
        <v>0</v>
      </c>
    </row>
    <row r="1019" spans="1:10" x14ac:dyDescent="0.3">
      <c r="A1019" s="87"/>
      <c r="B1019" s="87"/>
      <c r="C1019" s="87"/>
      <c r="D1019" s="87"/>
      <c r="E1019" s="87"/>
      <c r="F1019" s="87"/>
      <c r="G1019" s="140">
        <v>44117</v>
      </c>
      <c r="H1019" s="92">
        <v>12027.42</v>
      </c>
      <c r="I1019" s="92">
        <v>12027.42</v>
      </c>
      <c r="J1019" s="92">
        <v>0</v>
      </c>
    </row>
    <row r="1020" spans="1:10" x14ac:dyDescent="0.3">
      <c r="A1020" s="87"/>
      <c r="B1020" s="87"/>
      <c r="C1020" s="87"/>
      <c r="D1020" s="87"/>
      <c r="E1020" s="87"/>
      <c r="F1020" s="87"/>
      <c r="G1020" s="140">
        <v>44124</v>
      </c>
      <c r="H1020" s="92">
        <v>11395.42</v>
      </c>
      <c r="I1020" s="92">
        <v>11395.42</v>
      </c>
      <c r="J1020" s="92">
        <v>0</v>
      </c>
    </row>
    <row r="1021" spans="1:10" x14ac:dyDescent="0.3">
      <c r="A1021" s="87"/>
      <c r="B1021" s="87"/>
      <c r="C1021" s="87"/>
      <c r="D1021" s="87"/>
      <c r="E1021" s="87"/>
      <c r="F1021" s="87"/>
      <c r="G1021" s="140">
        <v>44183</v>
      </c>
      <c r="H1021" s="92">
        <v>23674.519999999997</v>
      </c>
      <c r="I1021" s="92">
        <v>23674.519999999997</v>
      </c>
      <c r="J1021" s="92">
        <v>0</v>
      </c>
    </row>
    <row r="1022" spans="1:10" x14ac:dyDescent="0.3">
      <c r="A1022" s="87"/>
      <c r="B1022" s="87"/>
      <c r="C1022" s="87"/>
      <c r="D1022" s="87"/>
      <c r="E1022" s="87"/>
      <c r="F1022" s="87"/>
      <c r="G1022" s="140">
        <v>44235</v>
      </c>
      <c r="H1022" s="92">
        <v>11738.76</v>
      </c>
      <c r="I1022" s="92">
        <v>11738.76</v>
      </c>
      <c r="J1022" s="92">
        <v>0</v>
      </c>
    </row>
    <row r="1023" spans="1:10" x14ac:dyDescent="0.3">
      <c r="A1023" s="87"/>
      <c r="B1023" s="87"/>
      <c r="C1023" s="87"/>
      <c r="D1023" s="87"/>
      <c r="E1023" s="87"/>
      <c r="F1023" s="87"/>
      <c r="G1023" s="140">
        <v>44291</v>
      </c>
      <c r="H1023" s="92">
        <v>8635.01</v>
      </c>
      <c r="I1023" s="92">
        <v>8635.01</v>
      </c>
      <c r="J1023" s="92">
        <v>0</v>
      </c>
    </row>
    <row r="1024" spans="1:10" x14ac:dyDescent="0.3">
      <c r="A1024" s="87"/>
      <c r="B1024" s="87"/>
      <c r="C1024" s="87"/>
      <c r="D1024" s="87"/>
      <c r="E1024" s="87"/>
      <c r="F1024" s="87"/>
      <c r="G1024" s="140">
        <v>44302</v>
      </c>
      <c r="H1024" s="92">
        <v>7312.3</v>
      </c>
      <c r="I1024" s="92">
        <v>7312.3</v>
      </c>
      <c r="J1024" s="92">
        <v>0</v>
      </c>
    </row>
    <row r="1025" spans="1:10" x14ac:dyDescent="0.3">
      <c r="A1025" s="87"/>
      <c r="B1025" s="87"/>
      <c r="C1025" s="87"/>
      <c r="D1025" s="87"/>
      <c r="E1025" s="87"/>
      <c r="F1025" s="87"/>
      <c r="G1025" s="140">
        <v>44341</v>
      </c>
      <c r="H1025" s="92">
        <v>12337.8</v>
      </c>
      <c r="I1025" s="92">
        <v>12337.8</v>
      </c>
      <c r="J1025" s="92">
        <v>0</v>
      </c>
    </row>
    <row r="1026" spans="1:10" x14ac:dyDescent="0.3">
      <c r="A1026" s="87"/>
      <c r="B1026" s="87"/>
      <c r="C1026" s="87"/>
      <c r="D1026" s="87"/>
      <c r="E1026" s="87"/>
      <c r="F1026" s="87"/>
      <c r="G1026" s="140">
        <v>44369</v>
      </c>
      <c r="H1026" s="92">
        <v>9920</v>
      </c>
      <c r="I1026" s="92">
        <v>9920</v>
      </c>
      <c r="J1026" s="92">
        <v>0</v>
      </c>
    </row>
    <row r="1027" spans="1:10" x14ac:dyDescent="0.3">
      <c r="A1027" s="87"/>
      <c r="B1027" s="87"/>
      <c r="C1027" s="87"/>
      <c r="D1027" s="87"/>
      <c r="E1027" s="87"/>
      <c r="F1027" s="87"/>
      <c r="G1027" s="140">
        <v>44447</v>
      </c>
      <c r="H1027" s="92">
        <v>4160</v>
      </c>
      <c r="I1027" s="92">
        <v>4160</v>
      </c>
      <c r="J1027" s="92">
        <v>0</v>
      </c>
    </row>
    <row r="1028" spans="1:10" x14ac:dyDescent="0.3">
      <c r="A1028" s="87"/>
      <c r="B1028" s="87"/>
      <c r="C1028" s="87"/>
      <c r="D1028" s="87"/>
      <c r="E1028" s="87"/>
      <c r="F1028" s="87"/>
      <c r="G1028" s="140">
        <v>44448</v>
      </c>
      <c r="H1028" s="92">
        <v>6240</v>
      </c>
      <c r="I1028" s="92">
        <v>6240</v>
      </c>
      <c r="J1028" s="92">
        <v>0</v>
      </c>
    </row>
    <row r="1029" spans="1:10" x14ac:dyDescent="0.3">
      <c r="A1029" s="87"/>
      <c r="B1029" s="87"/>
      <c r="C1029" s="87"/>
      <c r="D1029" s="87"/>
      <c r="E1029" s="87"/>
      <c r="F1029" s="87"/>
      <c r="G1029" s="140">
        <v>44635</v>
      </c>
      <c r="H1029" s="92">
        <v>4086.62</v>
      </c>
      <c r="I1029" s="92">
        <v>4086.62</v>
      </c>
      <c r="J1029" s="92">
        <v>0</v>
      </c>
    </row>
    <row r="1030" spans="1:10" x14ac:dyDescent="0.3">
      <c r="A1030" s="87"/>
      <c r="B1030" s="87"/>
      <c r="C1030" s="87"/>
      <c r="D1030" s="87"/>
      <c r="E1030" s="87"/>
      <c r="F1030" s="87"/>
      <c r="G1030" s="140">
        <v>44671</v>
      </c>
      <c r="H1030" s="92">
        <v>7410</v>
      </c>
      <c r="I1030" s="92">
        <v>7395</v>
      </c>
      <c r="J1030" s="92">
        <v>15</v>
      </c>
    </row>
    <row r="1031" spans="1:10" x14ac:dyDescent="0.3">
      <c r="A1031" s="87"/>
      <c r="B1031" s="87"/>
      <c r="C1031" s="87"/>
      <c r="D1031" s="87"/>
      <c r="E1031" s="87"/>
      <c r="F1031" s="87"/>
      <c r="G1031" s="140">
        <v>44673</v>
      </c>
      <c r="H1031" s="92">
        <v>-15</v>
      </c>
      <c r="I1031" s="92">
        <v>0</v>
      </c>
      <c r="J1031" s="92">
        <v>-15</v>
      </c>
    </row>
    <row r="1032" spans="1:10" x14ac:dyDescent="0.3">
      <c r="A1032" s="87"/>
      <c r="B1032" s="87"/>
      <c r="C1032" s="87"/>
      <c r="D1032" s="87" t="s">
        <v>5510</v>
      </c>
      <c r="E1032" s="87" t="s">
        <v>280</v>
      </c>
      <c r="F1032" s="140">
        <v>44656</v>
      </c>
      <c r="G1032" s="140">
        <v>44672</v>
      </c>
      <c r="H1032" s="92">
        <v>1160</v>
      </c>
      <c r="I1032" s="92">
        <v>1160</v>
      </c>
      <c r="J1032" s="92">
        <v>0</v>
      </c>
    </row>
    <row r="1033" spans="1:10" x14ac:dyDescent="0.3">
      <c r="A1033" s="87"/>
      <c r="B1033" s="87"/>
      <c r="C1033" s="87"/>
      <c r="D1033" s="87"/>
      <c r="E1033" s="87"/>
      <c r="F1033" s="87"/>
      <c r="G1033" s="140">
        <v>44692</v>
      </c>
      <c r="H1033" s="92">
        <v>4930</v>
      </c>
      <c r="I1033" s="92">
        <v>4930</v>
      </c>
      <c r="J1033" s="92">
        <v>0</v>
      </c>
    </row>
    <row r="1034" spans="1:10" x14ac:dyDescent="0.3">
      <c r="A1034" s="87"/>
      <c r="B1034" s="87"/>
      <c r="C1034" s="87"/>
      <c r="D1034" s="87"/>
      <c r="E1034" s="87"/>
      <c r="F1034" s="87"/>
      <c r="G1034" s="140">
        <v>44701</v>
      </c>
      <c r="H1034" s="92">
        <v>44765</v>
      </c>
      <c r="I1034" s="92">
        <v>44765</v>
      </c>
      <c r="J1034" s="92">
        <v>0</v>
      </c>
    </row>
    <row r="1035" spans="1:10" x14ac:dyDescent="0.3">
      <c r="A1035" s="87"/>
      <c r="B1035" s="87"/>
      <c r="C1035" s="87"/>
      <c r="D1035" s="87"/>
      <c r="E1035" s="87"/>
      <c r="F1035" s="87"/>
      <c r="G1035" s="140">
        <v>44893</v>
      </c>
      <c r="H1035" s="92">
        <v>9920</v>
      </c>
      <c r="I1035" s="92">
        <v>9920</v>
      </c>
      <c r="J1035" s="92">
        <v>0</v>
      </c>
    </row>
    <row r="1036" spans="1:10" x14ac:dyDescent="0.3">
      <c r="A1036" s="87"/>
      <c r="B1036" s="87"/>
      <c r="C1036" s="87"/>
      <c r="D1036" s="87"/>
      <c r="E1036" s="87"/>
      <c r="F1036" s="87"/>
      <c r="G1036" s="140">
        <v>44943</v>
      </c>
      <c r="H1036" s="92">
        <v>12160</v>
      </c>
      <c r="I1036" s="92">
        <v>12160</v>
      </c>
      <c r="J1036" s="92">
        <v>0</v>
      </c>
    </row>
    <row r="1037" spans="1:10" x14ac:dyDescent="0.3">
      <c r="A1037" s="87"/>
      <c r="B1037" s="87"/>
      <c r="C1037" s="87"/>
      <c r="D1037" s="87"/>
      <c r="E1037" s="87"/>
      <c r="F1037" s="87"/>
      <c r="G1037" s="140">
        <v>44944</v>
      </c>
      <c r="H1037" s="92">
        <v>14160</v>
      </c>
      <c r="I1037" s="92">
        <v>14160</v>
      </c>
      <c r="J1037" s="92">
        <v>0</v>
      </c>
    </row>
    <row r="1038" spans="1:10" x14ac:dyDescent="0.3">
      <c r="A1038" s="87"/>
      <c r="B1038" s="87"/>
      <c r="C1038" s="87"/>
      <c r="D1038" s="87"/>
      <c r="E1038" s="87"/>
      <c r="F1038" s="87"/>
      <c r="G1038" s="140">
        <v>44992</v>
      </c>
      <c r="H1038" s="92">
        <v>24320</v>
      </c>
      <c r="I1038" s="92">
        <v>24320</v>
      </c>
      <c r="J1038" s="92">
        <v>0</v>
      </c>
    </row>
    <row r="1039" spans="1:10" x14ac:dyDescent="0.3">
      <c r="A1039" s="87"/>
      <c r="B1039" s="87"/>
      <c r="C1039" s="87"/>
      <c r="D1039" s="87"/>
      <c r="E1039" s="87"/>
      <c r="F1039" s="87"/>
      <c r="G1039" s="140">
        <v>45007</v>
      </c>
      <c r="H1039" s="92">
        <v>11960</v>
      </c>
      <c r="I1039" s="92">
        <v>11960</v>
      </c>
      <c r="J1039" s="92">
        <v>0</v>
      </c>
    </row>
    <row r="1040" spans="1:10" x14ac:dyDescent="0.3">
      <c r="A1040" s="87"/>
      <c r="B1040" s="87"/>
      <c r="C1040" s="87"/>
      <c r="D1040" s="87"/>
      <c r="E1040" s="87"/>
      <c r="F1040" s="87"/>
      <c r="G1040" s="140">
        <v>45056</v>
      </c>
      <c r="H1040" s="92">
        <v>28080</v>
      </c>
      <c r="I1040" s="92">
        <v>28080</v>
      </c>
      <c r="J1040" s="92">
        <v>0</v>
      </c>
    </row>
    <row r="1041" spans="1:10" x14ac:dyDescent="0.3">
      <c r="A1041" s="87"/>
      <c r="B1041" s="87"/>
      <c r="C1041" s="87"/>
      <c r="D1041" s="87"/>
      <c r="E1041" s="87"/>
      <c r="F1041" s="87"/>
      <c r="G1041" s="140">
        <v>45089</v>
      </c>
      <c r="H1041" s="92">
        <v>23680</v>
      </c>
      <c r="I1041" s="92">
        <v>23680</v>
      </c>
      <c r="J1041" s="92">
        <v>0</v>
      </c>
    </row>
    <row r="1042" spans="1:10" x14ac:dyDescent="0.3">
      <c r="A1042" s="87"/>
      <c r="B1042" s="87"/>
      <c r="C1042" s="87"/>
      <c r="D1042" s="87"/>
      <c r="E1042" s="87"/>
      <c r="F1042" s="87"/>
      <c r="G1042" s="140">
        <v>45105</v>
      </c>
      <c r="H1042" s="92">
        <v>26640</v>
      </c>
      <c r="I1042" s="92">
        <v>26640</v>
      </c>
      <c r="J1042" s="92">
        <v>0</v>
      </c>
    </row>
    <row r="1043" spans="1:10" x14ac:dyDescent="0.3">
      <c r="A1043" s="87"/>
      <c r="B1043" s="87"/>
      <c r="C1043" s="87"/>
      <c r="D1043" s="87"/>
      <c r="E1043" s="87"/>
      <c r="F1043" s="87"/>
      <c r="G1043" s="140">
        <v>45124</v>
      </c>
      <c r="H1043" s="92">
        <v>45990</v>
      </c>
      <c r="I1043" s="92">
        <v>14720</v>
      </c>
      <c r="J1043" s="92">
        <v>31270</v>
      </c>
    </row>
    <row r="1044" spans="1:10" x14ac:dyDescent="0.3">
      <c r="A1044" s="87"/>
      <c r="B1044" s="87"/>
      <c r="C1044" s="87"/>
      <c r="D1044" s="87"/>
      <c r="E1044" s="87"/>
      <c r="F1044" s="87"/>
      <c r="G1044" s="140">
        <v>45126</v>
      </c>
      <c r="H1044" s="92">
        <v>-31270</v>
      </c>
      <c r="I1044" s="92">
        <v>0</v>
      </c>
      <c r="J1044" s="92">
        <v>-31270</v>
      </c>
    </row>
    <row r="1045" spans="1:10" x14ac:dyDescent="0.3">
      <c r="A1045" s="87"/>
      <c r="B1045" s="87"/>
      <c r="C1045" s="87"/>
      <c r="D1045" s="87" t="s">
        <v>5534</v>
      </c>
      <c r="E1045" s="87" t="s">
        <v>280</v>
      </c>
      <c r="F1045" s="140">
        <v>45120</v>
      </c>
      <c r="G1045" s="140">
        <v>45190</v>
      </c>
      <c r="H1045" s="92">
        <v>14730</v>
      </c>
      <c r="I1045" s="92">
        <v>14730</v>
      </c>
      <c r="J1045" s="92">
        <v>0</v>
      </c>
    </row>
    <row r="1046" spans="1:10" x14ac:dyDescent="0.3">
      <c r="A1046" s="87"/>
      <c r="B1046" s="87"/>
      <c r="C1046" s="87"/>
      <c r="D1046" s="87"/>
      <c r="E1046" s="87"/>
      <c r="F1046" s="87"/>
      <c r="G1046" s="140">
        <v>45313</v>
      </c>
      <c r="H1046" s="92">
        <v>16540</v>
      </c>
      <c r="I1046" s="92">
        <v>16500</v>
      </c>
      <c r="J1046" s="92">
        <v>40</v>
      </c>
    </row>
    <row r="1047" spans="1:10" x14ac:dyDescent="0.3">
      <c r="A1047" s="87"/>
      <c r="B1047" s="87"/>
      <c r="C1047" s="87"/>
      <c r="D1047" s="87"/>
      <c r="E1047" s="87"/>
      <c r="F1047" s="87"/>
      <c r="G1047" s="140">
        <v>45324</v>
      </c>
      <c r="H1047" s="92">
        <v>-40</v>
      </c>
      <c r="I1047" s="92">
        <v>0</v>
      </c>
      <c r="J1047" s="92">
        <v>-40</v>
      </c>
    </row>
    <row r="1048" spans="1:10" x14ac:dyDescent="0.3">
      <c r="A1048" s="87"/>
      <c r="B1048" s="87" t="s">
        <v>436</v>
      </c>
      <c r="C1048" s="87" t="s">
        <v>2722</v>
      </c>
      <c r="D1048" s="87" t="s">
        <v>2339</v>
      </c>
      <c r="E1048" s="87" t="s">
        <v>280</v>
      </c>
      <c r="F1048" s="140">
        <v>44378</v>
      </c>
      <c r="G1048" s="140">
        <v>44447</v>
      </c>
      <c r="H1048" s="92">
        <v>800</v>
      </c>
      <c r="I1048" s="92">
        <v>800</v>
      </c>
      <c r="J1048" s="92">
        <v>0</v>
      </c>
    </row>
    <row r="1049" spans="1:10" x14ac:dyDescent="0.3">
      <c r="A1049" s="87"/>
      <c r="B1049" s="87"/>
      <c r="C1049" s="87"/>
      <c r="D1049" s="87"/>
      <c r="E1049" s="87"/>
      <c r="F1049" s="87"/>
      <c r="G1049" s="140">
        <v>44468</v>
      </c>
      <c r="H1049" s="92">
        <v>3960</v>
      </c>
      <c r="I1049" s="92">
        <v>3960</v>
      </c>
      <c r="J1049" s="92">
        <v>0</v>
      </c>
    </row>
    <row r="1050" spans="1:10" x14ac:dyDescent="0.3">
      <c r="A1050" s="87"/>
      <c r="B1050" s="87"/>
      <c r="C1050" s="87"/>
      <c r="D1050" s="87"/>
      <c r="E1050" s="87"/>
      <c r="F1050" s="87"/>
      <c r="G1050" s="140">
        <v>45208</v>
      </c>
      <c r="H1050" s="92">
        <v>196192</v>
      </c>
      <c r="I1050" s="92">
        <v>0</v>
      </c>
      <c r="J1050" s="92">
        <v>196192</v>
      </c>
    </row>
    <row r="1051" spans="1:10" x14ac:dyDescent="0.3">
      <c r="A1051" s="87"/>
      <c r="B1051" s="87"/>
      <c r="C1051" s="87"/>
      <c r="D1051" s="87"/>
      <c r="E1051" s="87"/>
      <c r="F1051" s="87"/>
      <c r="G1051" s="140">
        <v>45209</v>
      </c>
      <c r="H1051" s="92">
        <v>-196192</v>
      </c>
      <c r="I1051" s="92">
        <v>0</v>
      </c>
      <c r="J1051" s="92">
        <v>-196192</v>
      </c>
    </row>
    <row r="1052" spans="1:10" x14ac:dyDescent="0.3">
      <c r="A1052" s="87"/>
      <c r="B1052" s="87"/>
      <c r="C1052" s="87"/>
      <c r="D1052" s="87" t="s">
        <v>5331</v>
      </c>
      <c r="E1052" s="87" t="s">
        <v>280</v>
      </c>
      <c r="F1052" s="140">
        <v>44502</v>
      </c>
      <c r="G1052" s="140">
        <v>44508</v>
      </c>
      <c r="H1052" s="92">
        <v>5650</v>
      </c>
      <c r="I1052" s="92">
        <v>5650</v>
      </c>
      <c r="J1052" s="92">
        <v>0</v>
      </c>
    </row>
    <row r="1053" spans="1:10" x14ac:dyDescent="0.3">
      <c r="A1053" s="87"/>
      <c r="B1053" s="87"/>
      <c r="C1053" s="87"/>
      <c r="D1053" s="87" t="s">
        <v>5629</v>
      </c>
      <c r="E1053" s="87" t="s">
        <v>280</v>
      </c>
      <c r="F1053" s="140">
        <v>45210</v>
      </c>
      <c r="G1053" s="140">
        <v>45359</v>
      </c>
      <c r="H1053" s="92">
        <v>19680</v>
      </c>
      <c r="I1053" s="92">
        <v>19680</v>
      </c>
      <c r="J1053" s="92">
        <v>0</v>
      </c>
    </row>
    <row r="1054" spans="1:10" x14ac:dyDescent="0.3">
      <c r="A1054" s="87"/>
      <c r="B1054" s="87"/>
      <c r="C1054" s="87"/>
      <c r="D1054" s="87"/>
      <c r="E1054" s="87"/>
      <c r="F1054" s="87"/>
      <c r="G1054" s="140">
        <v>45372</v>
      </c>
      <c r="H1054" s="92">
        <v>7050</v>
      </c>
      <c r="I1054" s="92">
        <v>7050</v>
      </c>
      <c r="J1054" s="92">
        <v>0</v>
      </c>
    </row>
    <row r="1055" spans="1:10" x14ac:dyDescent="0.3">
      <c r="A1055" s="87"/>
      <c r="B1055" s="87"/>
      <c r="C1055" s="87"/>
      <c r="D1055" s="87"/>
      <c r="E1055" s="87"/>
      <c r="F1055" s="87"/>
      <c r="G1055" s="140">
        <v>45392</v>
      </c>
      <c r="H1055" s="92">
        <v>13050</v>
      </c>
      <c r="I1055" s="92">
        <v>13050</v>
      </c>
      <c r="J1055" s="92">
        <v>0</v>
      </c>
    </row>
    <row r="1056" spans="1:10" x14ac:dyDescent="0.3">
      <c r="A1056" s="87"/>
      <c r="B1056" s="87"/>
      <c r="C1056" s="87"/>
      <c r="D1056" s="87"/>
      <c r="E1056" s="87"/>
      <c r="F1056" s="87"/>
      <c r="G1056" s="140">
        <v>45427</v>
      </c>
      <c r="H1056" s="92">
        <v>11430</v>
      </c>
      <c r="I1056" s="92">
        <v>11430</v>
      </c>
      <c r="J1056" s="92">
        <v>0</v>
      </c>
    </row>
    <row r="1057" spans="1:10" x14ac:dyDescent="0.3">
      <c r="A1057" s="87"/>
      <c r="B1057" s="87"/>
      <c r="C1057" s="87"/>
      <c r="D1057" s="87"/>
      <c r="E1057" s="87"/>
      <c r="F1057" s="87"/>
      <c r="G1057" s="140">
        <v>45456</v>
      </c>
      <c r="H1057" s="92">
        <v>5390</v>
      </c>
      <c r="I1057" s="92">
        <v>5390</v>
      </c>
      <c r="J1057" s="92">
        <v>0</v>
      </c>
    </row>
    <row r="1058" spans="1:10" x14ac:dyDescent="0.3">
      <c r="A1058" s="87"/>
      <c r="B1058" s="87"/>
      <c r="C1058" s="87"/>
      <c r="D1058" s="87"/>
      <c r="E1058" s="87"/>
      <c r="F1058" s="87"/>
      <c r="G1058" s="140">
        <v>45470</v>
      </c>
      <c r="H1058" s="92">
        <v>4400</v>
      </c>
      <c r="I1058" s="92">
        <v>4400</v>
      </c>
      <c r="J1058" s="92">
        <v>0</v>
      </c>
    </row>
    <row r="1059" spans="1:10" x14ac:dyDescent="0.3">
      <c r="A1059" s="87"/>
      <c r="B1059" s="87"/>
      <c r="C1059" s="87"/>
      <c r="D1059" s="87"/>
      <c r="E1059" s="87"/>
      <c r="F1059" s="87"/>
      <c r="G1059" s="140">
        <v>45492</v>
      </c>
      <c r="H1059" s="92">
        <v>4110</v>
      </c>
      <c r="I1059" s="92">
        <v>4110</v>
      </c>
      <c r="J1059" s="92">
        <v>0</v>
      </c>
    </row>
    <row r="1060" spans="1:10" x14ac:dyDescent="0.3">
      <c r="A1060" s="87"/>
      <c r="B1060" s="87"/>
      <c r="C1060" s="87"/>
      <c r="D1060" s="87"/>
      <c r="E1060" s="87"/>
      <c r="F1060" s="87"/>
      <c r="G1060" s="140">
        <v>45539</v>
      </c>
      <c r="H1060" s="92">
        <v>1140</v>
      </c>
      <c r="I1060" s="92">
        <v>1140</v>
      </c>
      <c r="J1060" s="92">
        <v>0</v>
      </c>
    </row>
    <row r="1061" spans="1:10" x14ac:dyDescent="0.3">
      <c r="A1061" s="87"/>
      <c r="B1061" s="87"/>
      <c r="C1061" s="87"/>
      <c r="D1061" s="87"/>
      <c r="E1061" s="87"/>
      <c r="F1061" s="87"/>
      <c r="G1061" s="140">
        <v>45551</v>
      </c>
      <c r="H1061" s="92">
        <v>8475</v>
      </c>
      <c r="I1061" s="92">
        <v>8475</v>
      </c>
      <c r="J1061" s="92">
        <v>0</v>
      </c>
    </row>
    <row r="1062" spans="1:10" x14ac:dyDescent="0.3">
      <c r="A1062" s="87"/>
      <c r="B1062" s="87"/>
      <c r="C1062" s="87"/>
      <c r="D1062" s="87"/>
      <c r="E1062" s="87"/>
      <c r="F1062" s="87"/>
      <c r="G1062" s="140">
        <v>45594</v>
      </c>
      <c r="H1062" s="92">
        <v>9650</v>
      </c>
      <c r="I1062" s="92">
        <v>9650</v>
      </c>
      <c r="J1062" s="92">
        <v>0</v>
      </c>
    </row>
    <row r="1063" spans="1:10" x14ac:dyDescent="0.3">
      <c r="A1063" s="87"/>
      <c r="B1063" s="87"/>
      <c r="C1063" s="87"/>
      <c r="D1063" s="87"/>
      <c r="E1063" s="87"/>
      <c r="F1063" s="87"/>
      <c r="G1063" s="140">
        <v>45635</v>
      </c>
      <c r="H1063" s="92">
        <v>6545</v>
      </c>
      <c r="I1063" s="92">
        <v>6545</v>
      </c>
      <c r="J1063" s="92">
        <v>0</v>
      </c>
    </row>
    <row r="1064" spans="1:10" x14ac:dyDescent="0.3">
      <c r="A1064" s="87"/>
      <c r="B1064" s="87"/>
      <c r="C1064" s="87"/>
      <c r="D1064" s="87"/>
      <c r="E1064" s="87"/>
      <c r="F1064" s="87"/>
      <c r="G1064" s="140">
        <v>45673</v>
      </c>
      <c r="H1064" s="92">
        <v>8200</v>
      </c>
      <c r="I1064" s="92">
        <v>8200</v>
      </c>
      <c r="J1064" s="92">
        <v>0</v>
      </c>
    </row>
    <row r="1065" spans="1:10" x14ac:dyDescent="0.3">
      <c r="A1065" s="87"/>
      <c r="B1065" s="87"/>
      <c r="C1065" s="87"/>
      <c r="D1065" s="87"/>
      <c r="E1065" s="87"/>
      <c r="F1065" s="87"/>
      <c r="G1065" s="140">
        <v>45685</v>
      </c>
      <c r="H1065" s="92">
        <v>3220</v>
      </c>
      <c r="I1065" s="92">
        <v>3220</v>
      </c>
      <c r="J1065" s="92">
        <v>0</v>
      </c>
    </row>
    <row r="1066" spans="1:10" x14ac:dyDescent="0.3">
      <c r="A1066" s="87"/>
      <c r="B1066" s="87"/>
      <c r="C1066" s="87"/>
      <c r="D1066" s="87"/>
      <c r="E1066" s="87"/>
      <c r="F1066" s="87"/>
      <c r="G1066" s="140">
        <v>45719</v>
      </c>
      <c r="H1066" s="92">
        <v>5230</v>
      </c>
      <c r="I1066" s="92">
        <v>5230</v>
      </c>
      <c r="J1066" s="92">
        <v>0</v>
      </c>
    </row>
    <row r="1067" spans="1:10" x14ac:dyDescent="0.3">
      <c r="A1067" s="87"/>
      <c r="B1067" s="87"/>
      <c r="C1067" s="87"/>
      <c r="D1067" s="87"/>
      <c r="E1067" s="87"/>
      <c r="F1067" s="87"/>
      <c r="G1067" s="140">
        <v>45744</v>
      </c>
      <c r="H1067" s="92">
        <v>7820</v>
      </c>
      <c r="I1067" s="92">
        <v>7820</v>
      </c>
      <c r="J1067" s="92">
        <v>0</v>
      </c>
    </row>
    <row r="1068" spans="1:10" x14ac:dyDescent="0.3">
      <c r="A1068" s="87"/>
      <c r="B1068" s="87"/>
      <c r="C1068" s="87"/>
      <c r="D1068" s="87"/>
      <c r="E1068" s="87"/>
      <c r="F1068" s="87"/>
      <c r="G1068" s="140">
        <v>45793</v>
      </c>
      <c r="H1068" s="92">
        <v>5660</v>
      </c>
      <c r="I1068" s="92">
        <v>5660</v>
      </c>
      <c r="J1068" s="92">
        <v>0</v>
      </c>
    </row>
    <row r="1069" spans="1:10" x14ac:dyDescent="0.3">
      <c r="A1069" s="87"/>
      <c r="B1069" s="87"/>
      <c r="C1069" s="87"/>
      <c r="D1069" s="87"/>
      <c r="E1069" s="87"/>
      <c r="F1069" s="87"/>
      <c r="G1069" s="140">
        <v>45796</v>
      </c>
      <c r="H1069" s="92">
        <v>7225</v>
      </c>
      <c r="I1069" s="92">
        <v>7225</v>
      </c>
      <c r="J1069" s="92">
        <v>0</v>
      </c>
    </row>
    <row r="1070" spans="1:10" x14ac:dyDescent="0.3">
      <c r="A1070" s="87"/>
      <c r="B1070" s="87"/>
      <c r="C1070" s="87"/>
      <c r="D1070" s="87"/>
      <c r="E1070" s="87"/>
      <c r="F1070" s="87"/>
      <c r="G1070" s="140">
        <v>45838</v>
      </c>
      <c r="H1070" s="92">
        <v>14940</v>
      </c>
      <c r="I1070" s="92">
        <v>14940</v>
      </c>
      <c r="J1070" s="92">
        <v>0</v>
      </c>
    </row>
    <row r="1071" spans="1:10" x14ac:dyDescent="0.3">
      <c r="A1071" s="87"/>
      <c r="B1071" s="87"/>
      <c r="C1071" s="87"/>
      <c r="D1071" s="87" t="s">
        <v>7496</v>
      </c>
      <c r="E1071" s="87" t="s">
        <v>280</v>
      </c>
      <c r="F1071" s="140">
        <v>45833</v>
      </c>
      <c r="G1071" s="140">
        <v>45853</v>
      </c>
      <c r="H1071" s="92">
        <v>13720</v>
      </c>
      <c r="I1071" s="92">
        <v>13720</v>
      </c>
      <c r="J1071" s="92">
        <v>0</v>
      </c>
    </row>
    <row r="1072" spans="1:10" x14ac:dyDescent="0.3">
      <c r="A1072" s="87"/>
      <c r="B1072" s="87"/>
      <c r="C1072" s="87"/>
      <c r="D1072" s="87"/>
      <c r="E1072" s="87"/>
      <c r="F1072" s="87"/>
      <c r="G1072" s="140">
        <v>45894</v>
      </c>
      <c r="H1072" s="92">
        <v>8150</v>
      </c>
      <c r="I1072" s="92">
        <v>8150</v>
      </c>
      <c r="J1072" s="92">
        <v>0</v>
      </c>
    </row>
    <row r="1073" spans="1:10" x14ac:dyDescent="0.3">
      <c r="A1073" s="87"/>
      <c r="B1073" s="87"/>
      <c r="C1073" s="87"/>
      <c r="D1073" s="87"/>
      <c r="E1073" s="87"/>
      <c r="F1073" s="87"/>
      <c r="G1073" s="140">
        <v>45918</v>
      </c>
      <c r="H1073" s="92">
        <v>11790</v>
      </c>
      <c r="I1073" s="92">
        <v>11790</v>
      </c>
      <c r="J1073" s="92">
        <v>0</v>
      </c>
    </row>
    <row r="1074" spans="1:10" x14ac:dyDescent="0.3">
      <c r="A1074" s="87"/>
      <c r="B1074" s="87"/>
      <c r="C1074" s="87"/>
      <c r="D1074" s="87"/>
      <c r="E1074" s="87"/>
      <c r="F1074" s="87"/>
      <c r="G1074" s="140">
        <v>45953</v>
      </c>
      <c r="H1074" s="92">
        <v>9460</v>
      </c>
      <c r="I1074" s="92">
        <v>9460</v>
      </c>
      <c r="J1074" s="92">
        <v>0</v>
      </c>
    </row>
    <row r="1075" spans="1:10" x14ac:dyDescent="0.3">
      <c r="A1075" s="87"/>
      <c r="B1075" s="87"/>
      <c r="C1075" s="87"/>
      <c r="D1075" s="87"/>
      <c r="E1075" s="87"/>
      <c r="F1075" s="87"/>
      <c r="G1075" s="140">
        <v>45982</v>
      </c>
      <c r="H1075" s="92">
        <v>10920</v>
      </c>
      <c r="I1075" s="92">
        <v>10920</v>
      </c>
      <c r="J1075" s="92">
        <v>0</v>
      </c>
    </row>
    <row r="1076" spans="1:10" x14ac:dyDescent="0.3">
      <c r="A1076" s="87"/>
      <c r="B1076" s="87"/>
      <c r="C1076" s="87"/>
      <c r="D1076" s="87"/>
      <c r="E1076" s="87"/>
      <c r="F1076" s="87"/>
      <c r="G1076" s="140">
        <v>46030</v>
      </c>
      <c r="H1076" s="92">
        <v>7440</v>
      </c>
      <c r="I1076" s="92">
        <v>7440</v>
      </c>
      <c r="J1076" s="92">
        <v>0</v>
      </c>
    </row>
    <row r="1077" spans="1:10" x14ac:dyDescent="0.3">
      <c r="A1077" s="87"/>
      <c r="B1077" s="87"/>
      <c r="C1077" s="87"/>
      <c r="D1077" s="87"/>
      <c r="E1077" s="87"/>
      <c r="F1077" s="87"/>
      <c r="G1077" s="140">
        <v>46121</v>
      </c>
      <c r="H1077" s="92">
        <v>14810</v>
      </c>
      <c r="I1077" s="92">
        <v>14810</v>
      </c>
      <c r="J1077" s="92">
        <v>0</v>
      </c>
    </row>
    <row r="1078" spans="1:10" x14ac:dyDescent="0.3">
      <c r="A1078" s="87"/>
      <c r="B1078" s="87"/>
      <c r="C1078" s="87"/>
      <c r="D1078" s="87" t="s">
        <v>7947</v>
      </c>
      <c r="E1078" s="87" t="s">
        <v>280</v>
      </c>
      <c r="F1078" s="140">
        <v>46108</v>
      </c>
      <c r="G1078" s="140">
        <v>46134</v>
      </c>
      <c r="H1078" s="92">
        <v>2045</v>
      </c>
      <c r="I1078" s="92">
        <v>2045</v>
      </c>
      <c r="J1078" s="92">
        <v>0</v>
      </c>
    </row>
    <row r="1079" spans="1:10" x14ac:dyDescent="0.3">
      <c r="A1079" s="87"/>
      <c r="B1079" s="87"/>
      <c r="C1079" s="87"/>
      <c r="D1079" s="87"/>
      <c r="E1079" s="87"/>
      <c r="F1079" s="87"/>
      <c r="G1079" s="140">
        <v>46174</v>
      </c>
      <c r="H1079" s="92">
        <v>555</v>
      </c>
      <c r="I1079" s="92">
        <v>555</v>
      </c>
      <c r="J1079" s="92">
        <v>0</v>
      </c>
    </row>
    <row r="1080" spans="1:10" x14ac:dyDescent="0.3">
      <c r="A1080" s="87"/>
      <c r="B1080" s="87"/>
      <c r="C1080" s="87"/>
      <c r="D1080" s="87"/>
      <c r="E1080" s="87"/>
      <c r="F1080" s="87"/>
      <c r="G1080" s="140">
        <v>46203</v>
      </c>
      <c r="H1080" s="92">
        <v>920</v>
      </c>
      <c r="I1080" s="92">
        <v>920</v>
      </c>
      <c r="J1080" s="92">
        <v>0</v>
      </c>
    </row>
    <row r="1081" spans="1:10" x14ac:dyDescent="0.3">
      <c r="A1081" s="87"/>
      <c r="B1081" s="87"/>
      <c r="C1081" s="87"/>
      <c r="D1081" s="87"/>
      <c r="E1081" s="87"/>
      <c r="F1081" s="87"/>
      <c r="G1081" s="140">
        <v>46219</v>
      </c>
      <c r="H1081" s="92">
        <v>1360</v>
      </c>
      <c r="I1081" s="92">
        <v>1360</v>
      </c>
      <c r="J1081" s="92">
        <v>0</v>
      </c>
    </row>
    <row r="1082" spans="1:10" x14ac:dyDescent="0.3">
      <c r="A1082" s="87"/>
      <c r="B1082" s="87" t="s">
        <v>438</v>
      </c>
      <c r="C1082" s="87" t="s">
        <v>2722</v>
      </c>
      <c r="D1082" s="87" t="s">
        <v>5629</v>
      </c>
      <c r="E1082" s="87" t="s">
        <v>280</v>
      </c>
      <c r="F1082" s="140">
        <v>45210</v>
      </c>
      <c r="G1082" s="140">
        <v>45359</v>
      </c>
      <c r="H1082" s="92">
        <v>5080</v>
      </c>
      <c r="I1082" s="92">
        <v>5080</v>
      </c>
      <c r="J1082" s="92">
        <v>0</v>
      </c>
    </row>
    <row r="1083" spans="1:10" x14ac:dyDescent="0.3">
      <c r="A1083" s="87"/>
      <c r="B1083" s="87"/>
      <c r="C1083" s="87"/>
      <c r="D1083" s="87"/>
      <c r="E1083" s="87"/>
      <c r="F1083" s="87"/>
      <c r="G1083" s="140">
        <v>45372</v>
      </c>
      <c r="H1083" s="92">
        <v>3890</v>
      </c>
      <c r="I1083" s="92">
        <v>3890</v>
      </c>
      <c r="J1083" s="92">
        <v>0</v>
      </c>
    </row>
    <row r="1084" spans="1:10" x14ac:dyDescent="0.3">
      <c r="A1084" s="87"/>
      <c r="B1084" s="87"/>
      <c r="C1084" s="87"/>
      <c r="D1084" s="87"/>
      <c r="E1084" s="87"/>
      <c r="F1084" s="87"/>
      <c r="G1084" s="140">
        <v>45392</v>
      </c>
      <c r="H1084" s="92">
        <v>5960</v>
      </c>
      <c r="I1084" s="92">
        <v>5960</v>
      </c>
      <c r="J1084" s="92">
        <v>0</v>
      </c>
    </row>
    <row r="1085" spans="1:10" x14ac:dyDescent="0.3">
      <c r="A1085" s="87"/>
      <c r="B1085" s="87"/>
      <c r="C1085" s="87"/>
      <c r="D1085" s="87"/>
      <c r="E1085" s="87"/>
      <c r="F1085" s="87"/>
      <c r="G1085" s="140">
        <v>45427</v>
      </c>
      <c r="H1085" s="92">
        <v>2700</v>
      </c>
      <c r="I1085" s="92">
        <v>2700</v>
      </c>
      <c r="J1085" s="92">
        <v>0</v>
      </c>
    </row>
    <row r="1086" spans="1:10" x14ac:dyDescent="0.3">
      <c r="A1086" s="87"/>
      <c r="B1086" s="87"/>
      <c r="C1086" s="87"/>
      <c r="D1086" s="87"/>
      <c r="E1086" s="87"/>
      <c r="F1086" s="87"/>
      <c r="G1086" s="140">
        <v>45456</v>
      </c>
      <c r="H1086" s="92">
        <v>9520</v>
      </c>
      <c r="I1086" s="92">
        <v>9520</v>
      </c>
      <c r="J1086" s="92">
        <v>0</v>
      </c>
    </row>
    <row r="1087" spans="1:10" x14ac:dyDescent="0.3">
      <c r="A1087" s="87"/>
      <c r="B1087" s="87"/>
      <c r="C1087" s="87"/>
      <c r="D1087" s="87"/>
      <c r="E1087" s="87"/>
      <c r="F1087" s="87"/>
      <c r="G1087" s="140">
        <v>45470</v>
      </c>
      <c r="H1087" s="92">
        <v>10450</v>
      </c>
      <c r="I1087" s="92">
        <v>10450</v>
      </c>
      <c r="J1087" s="92">
        <v>0</v>
      </c>
    </row>
    <row r="1088" spans="1:10" x14ac:dyDescent="0.3">
      <c r="A1088" s="87"/>
      <c r="B1088" s="87"/>
      <c r="C1088" s="87"/>
      <c r="D1088" s="87"/>
      <c r="E1088" s="87"/>
      <c r="F1088" s="87"/>
      <c r="G1088" s="140">
        <v>45492</v>
      </c>
      <c r="H1088" s="92">
        <v>6690</v>
      </c>
      <c r="I1088" s="92">
        <v>6690</v>
      </c>
      <c r="J1088" s="92">
        <v>0</v>
      </c>
    </row>
    <row r="1089" spans="1:10" x14ac:dyDescent="0.3">
      <c r="A1089" s="87"/>
      <c r="B1089" s="87"/>
      <c r="C1089" s="87"/>
      <c r="D1089" s="87"/>
      <c r="E1089" s="87"/>
      <c r="F1089" s="87"/>
      <c r="G1089" s="140">
        <v>45539</v>
      </c>
      <c r="H1089" s="92">
        <v>7235</v>
      </c>
      <c r="I1089" s="92">
        <v>7235</v>
      </c>
      <c r="J1089" s="92">
        <v>0</v>
      </c>
    </row>
    <row r="1090" spans="1:10" x14ac:dyDescent="0.3">
      <c r="A1090" s="87"/>
      <c r="B1090" s="87"/>
      <c r="C1090" s="87"/>
      <c r="D1090" s="87"/>
      <c r="E1090" s="87"/>
      <c r="F1090" s="87"/>
      <c r="G1090" s="140">
        <v>45551</v>
      </c>
      <c r="H1090" s="92">
        <v>855</v>
      </c>
      <c r="I1090" s="92">
        <v>855</v>
      </c>
      <c r="J1090" s="92">
        <v>0</v>
      </c>
    </row>
    <row r="1091" spans="1:10" x14ac:dyDescent="0.3">
      <c r="A1091" s="87"/>
      <c r="B1091" s="87"/>
      <c r="C1091" s="87"/>
      <c r="D1091" s="87"/>
      <c r="E1091" s="87"/>
      <c r="F1091" s="87"/>
      <c r="G1091" s="140">
        <v>45594</v>
      </c>
      <c r="H1091" s="92">
        <v>2620</v>
      </c>
      <c r="I1091" s="92">
        <v>2620</v>
      </c>
      <c r="J1091" s="92">
        <v>0</v>
      </c>
    </row>
    <row r="1092" spans="1:10" x14ac:dyDescent="0.3">
      <c r="A1092" s="87"/>
      <c r="B1092" s="87"/>
      <c r="C1092" s="87"/>
      <c r="D1092" s="87"/>
      <c r="E1092" s="87"/>
      <c r="F1092" s="87"/>
      <c r="G1092" s="140">
        <v>45635</v>
      </c>
      <c r="H1092" s="92">
        <v>6225</v>
      </c>
      <c r="I1092" s="92">
        <v>6225</v>
      </c>
      <c r="J1092" s="92">
        <v>0</v>
      </c>
    </row>
    <row r="1093" spans="1:10" x14ac:dyDescent="0.3">
      <c r="A1093" s="87"/>
      <c r="B1093" s="87"/>
      <c r="C1093" s="87"/>
      <c r="D1093" s="87"/>
      <c r="E1093" s="87"/>
      <c r="F1093" s="87"/>
      <c r="G1093" s="140">
        <v>45673</v>
      </c>
      <c r="H1093" s="92">
        <v>5830</v>
      </c>
      <c r="I1093" s="92">
        <v>5830</v>
      </c>
      <c r="J1093" s="92">
        <v>0</v>
      </c>
    </row>
    <row r="1094" spans="1:10" x14ac:dyDescent="0.3">
      <c r="A1094" s="87"/>
      <c r="B1094" s="87"/>
      <c r="C1094" s="87"/>
      <c r="D1094" s="87"/>
      <c r="E1094" s="87"/>
      <c r="F1094" s="87"/>
      <c r="G1094" s="140">
        <v>45685</v>
      </c>
      <c r="H1094" s="92">
        <v>5230</v>
      </c>
      <c r="I1094" s="92">
        <v>5230</v>
      </c>
      <c r="J1094" s="92">
        <v>0</v>
      </c>
    </row>
    <row r="1095" spans="1:10" x14ac:dyDescent="0.3">
      <c r="A1095" s="87"/>
      <c r="B1095" s="87"/>
      <c r="C1095" s="87"/>
      <c r="D1095" s="87"/>
      <c r="E1095" s="87"/>
      <c r="F1095" s="87"/>
      <c r="G1095" s="140">
        <v>45719</v>
      </c>
      <c r="H1095" s="92">
        <v>6310</v>
      </c>
      <c r="I1095" s="92">
        <v>6310</v>
      </c>
      <c r="J1095" s="92">
        <v>0</v>
      </c>
    </row>
    <row r="1096" spans="1:10" x14ac:dyDescent="0.3">
      <c r="A1096" s="87"/>
      <c r="B1096" s="87"/>
      <c r="C1096" s="87"/>
      <c r="D1096" s="87"/>
      <c r="E1096" s="87"/>
      <c r="F1096" s="87"/>
      <c r="G1096" s="140">
        <v>45744</v>
      </c>
      <c r="H1096" s="92">
        <v>6885</v>
      </c>
      <c r="I1096" s="92">
        <v>6885</v>
      </c>
      <c r="J1096" s="92">
        <v>0</v>
      </c>
    </row>
    <row r="1097" spans="1:10" x14ac:dyDescent="0.3">
      <c r="A1097" s="87"/>
      <c r="B1097" s="87"/>
      <c r="C1097" s="87"/>
      <c r="D1097" s="87"/>
      <c r="E1097" s="87"/>
      <c r="F1097" s="87"/>
      <c r="G1097" s="140">
        <v>45793</v>
      </c>
      <c r="H1097" s="92">
        <v>9360</v>
      </c>
      <c r="I1097" s="92">
        <v>9360</v>
      </c>
      <c r="J1097" s="92">
        <v>0</v>
      </c>
    </row>
    <row r="1098" spans="1:10" x14ac:dyDescent="0.3">
      <c r="A1098" s="87"/>
      <c r="B1098" s="87"/>
      <c r="C1098" s="87"/>
      <c r="D1098" s="87"/>
      <c r="E1098" s="87"/>
      <c r="F1098" s="87"/>
      <c r="G1098" s="140">
        <v>45796</v>
      </c>
      <c r="H1098" s="92">
        <v>8130</v>
      </c>
      <c r="I1098" s="92">
        <v>8130</v>
      </c>
      <c r="J1098" s="92">
        <v>0</v>
      </c>
    </row>
    <row r="1099" spans="1:10" x14ac:dyDescent="0.3">
      <c r="A1099" s="87"/>
      <c r="B1099" s="87"/>
      <c r="C1099" s="87"/>
      <c r="D1099" s="87"/>
      <c r="E1099" s="87"/>
      <c r="F1099" s="87"/>
      <c r="G1099" s="140">
        <v>45838</v>
      </c>
      <c r="H1099" s="92">
        <v>16450</v>
      </c>
      <c r="I1099" s="92">
        <v>16450</v>
      </c>
      <c r="J1099" s="92">
        <v>0</v>
      </c>
    </row>
    <row r="1100" spans="1:10" x14ac:dyDescent="0.3">
      <c r="A1100" s="87"/>
      <c r="B1100" s="87"/>
      <c r="C1100" s="87"/>
      <c r="D1100" s="87" t="s">
        <v>7496</v>
      </c>
      <c r="E1100" s="87" t="s">
        <v>280</v>
      </c>
      <c r="F1100" s="140">
        <v>45833</v>
      </c>
      <c r="G1100" s="140">
        <v>45853</v>
      </c>
      <c r="H1100" s="92">
        <v>14420</v>
      </c>
      <c r="I1100" s="92">
        <v>14420</v>
      </c>
      <c r="J1100" s="92">
        <v>0</v>
      </c>
    </row>
    <row r="1101" spans="1:10" x14ac:dyDescent="0.3">
      <c r="A1101" s="87"/>
      <c r="B1101" s="87"/>
      <c r="C1101" s="87"/>
      <c r="D1101" s="87"/>
      <c r="E1101" s="87"/>
      <c r="F1101" s="87"/>
      <c r="G1101" s="140">
        <v>45894</v>
      </c>
      <c r="H1101" s="92">
        <v>11210</v>
      </c>
      <c r="I1101" s="92">
        <v>11210</v>
      </c>
      <c r="J1101" s="92">
        <v>0</v>
      </c>
    </row>
    <row r="1102" spans="1:10" x14ac:dyDescent="0.3">
      <c r="A1102" s="87"/>
      <c r="B1102" s="87"/>
      <c r="C1102" s="87"/>
      <c r="D1102" s="87"/>
      <c r="E1102" s="87"/>
      <c r="F1102" s="87"/>
      <c r="G1102" s="140">
        <v>45918</v>
      </c>
      <c r="H1102" s="92">
        <v>6000</v>
      </c>
      <c r="I1102" s="92">
        <v>6000</v>
      </c>
      <c r="J1102" s="92">
        <v>0</v>
      </c>
    </row>
    <row r="1103" spans="1:10" x14ac:dyDescent="0.3">
      <c r="A1103" s="87"/>
      <c r="B1103" s="87"/>
      <c r="C1103" s="87"/>
      <c r="D1103" s="87"/>
      <c r="E1103" s="87"/>
      <c r="F1103" s="87"/>
      <c r="G1103" s="140">
        <v>45953</v>
      </c>
      <c r="H1103" s="92">
        <v>7560</v>
      </c>
      <c r="I1103" s="92">
        <v>7560</v>
      </c>
      <c r="J1103" s="92">
        <v>0</v>
      </c>
    </row>
    <row r="1104" spans="1:10" x14ac:dyDescent="0.3">
      <c r="A1104" s="87"/>
      <c r="B1104" s="87"/>
      <c r="C1104" s="87"/>
      <c r="D1104" s="87"/>
      <c r="E1104" s="87"/>
      <c r="F1104" s="87"/>
      <c r="G1104" s="140">
        <v>45982</v>
      </c>
      <c r="H1104" s="92">
        <v>5360</v>
      </c>
      <c r="I1104" s="92">
        <v>5360</v>
      </c>
      <c r="J1104" s="92">
        <v>0</v>
      </c>
    </row>
    <row r="1105" spans="1:10" x14ac:dyDescent="0.3">
      <c r="A1105" s="87"/>
      <c r="B1105" s="87"/>
      <c r="C1105" s="87"/>
      <c r="D1105" s="87"/>
      <c r="E1105" s="87"/>
      <c r="F1105" s="87"/>
      <c r="G1105" s="140">
        <v>46030</v>
      </c>
      <c r="H1105" s="92">
        <v>7300</v>
      </c>
      <c r="I1105" s="92">
        <v>7300</v>
      </c>
      <c r="J1105" s="92">
        <v>0</v>
      </c>
    </row>
    <row r="1106" spans="1:10" x14ac:dyDescent="0.3">
      <c r="A1106" s="87"/>
      <c r="B1106" s="87"/>
      <c r="C1106" s="87"/>
      <c r="D1106" s="87"/>
      <c r="E1106" s="87"/>
      <c r="F1106" s="87"/>
      <c r="G1106" s="140">
        <v>46121</v>
      </c>
      <c r="H1106" s="92">
        <v>1450</v>
      </c>
      <c r="I1106" s="92">
        <v>1450</v>
      </c>
      <c r="J1106" s="92">
        <v>0</v>
      </c>
    </row>
    <row r="1107" spans="1:10" x14ac:dyDescent="0.3">
      <c r="A1107" s="87"/>
      <c r="B1107" s="87"/>
      <c r="C1107" s="87"/>
      <c r="D1107" s="87" t="s">
        <v>7947</v>
      </c>
      <c r="E1107" s="87" t="s">
        <v>280</v>
      </c>
      <c r="F1107" s="140">
        <v>46108</v>
      </c>
      <c r="G1107" s="140">
        <v>46121</v>
      </c>
      <c r="H1107" s="92">
        <v>8635</v>
      </c>
      <c r="I1107" s="92">
        <v>8635</v>
      </c>
      <c r="J1107" s="92">
        <v>0</v>
      </c>
    </row>
    <row r="1108" spans="1:10" x14ac:dyDescent="0.3">
      <c r="A1108" s="87"/>
      <c r="B1108" s="87"/>
      <c r="C1108" s="87"/>
      <c r="D1108" s="87"/>
      <c r="E1108" s="87"/>
      <c r="F1108" s="87"/>
      <c r="G1108" s="140">
        <v>46134</v>
      </c>
      <c r="H1108" s="92">
        <v>2500</v>
      </c>
      <c r="I1108" s="92">
        <v>2500</v>
      </c>
      <c r="J1108" s="92">
        <v>0</v>
      </c>
    </row>
    <row r="1109" spans="1:10" x14ac:dyDescent="0.3">
      <c r="A1109" s="87"/>
      <c r="B1109" s="87"/>
      <c r="C1109" s="87"/>
      <c r="D1109" s="87"/>
      <c r="E1109" s="87"/>
      <c r="F1109" s="87"/>
      <c r="G1109" s="140">
        <v>46174</v>
      </c>
      <c r="H1109" s="92">
        <v>6030</v>
      </c>
      <c r="I1109" s="92">
        <v>6030</v>
      </c>
      <c r="J1109" s="92">
        <v>0</v>
      </c>
    </row>
    <row r="1110" spans="1:10" x14ac:dyDescent="0.3">
      <c r="A1110" s="87"/>
      <c r="B1110" s="87"/>
      <c r="C1110" s="87"/>
      <c r="D1110" s="87"/>
      <c r="E1110" s="87"/>
      <c r="F1110" s="87"/>
      <c r="G1110" s="140">
        <v>46203</v>
      </c>
      <c r="H1110" s="92">
        <v>2440</v>
      </c>
      <c r="I1110" s="92">
        <v>2440</v>
      </c>
      <c r="J1110" s="92">
        <v>0</v>
      </c>
    </row>
    <row r="1111" spans="1:10" x14ac:dyDescent="0.3">
      <c r="A1111" s="87"/>
      <c r="B1111" s="87"/>
      <c r="C1111" s="87"/>
      <c r="D1111" s="87"/>
      <c r="E1111" s="87"/>
      <c r="F1111" s="87"/>
      <c r="G1111" s="140">
        <v>46219</v>
      </c>
      <c r="H1111" s="92">
        <v>1350</v>
      </c>
      <c r="I1111" s="92">
        <v>1350</v>
      </c>
      <c r="J1111" s="92">
        <v>0</v>
      </c>
    </row>
    <row r="1112" spans="1:10" x14ac:dyDescent="0.3">
      <c r="A1112" s="87"/>
      <c r="B1112" s="87" t="s">
        <v>312</v>
      </c>
      <c r="C1112" s="87" t="s">
        <v>2722</v>
      </c>
      <c r="D1112" s="87" t="s">
        <v>5242</v>
      </c>
      <c r="E1112" s="87" t="s">
        <v>280</v>
      </c>
      <c r="F1112" s="140">
        <v>45063</v>
      </c>
      <c r="G1112" s="140">
        <v>45120</v>
      </c>
      <c r="H1112" s="92">
        <v>21920</v>
      </c>
      <c r="I1112" s="92">
        <v>21920</v>
      </c>
      <c r="J1112" s="92">
        <v>0</v>
      </c>
    </row>
    <row r="1113" spans="1:10" x14ac:dyDescent="0.3">
      <c r="A1113" s="87"/>
      <c r="B1113" s="87"/>
      <c r="C1113" s="87"/>
      <c r="D1113" s="87"/>
      <c r="E1113" s="87"/>
      <c r="F1113" s="87"/>
      <c r="G1113" s="140">
        <v>45121</v>
      </c>
      <c r="H1113" s="92">
        <v>149480</v>
      </c>
      <c r="I1113" s="92">
        <v>0</v>
      </c>
      <c r="J1113" s="92">
        <v>149480</v>
      </c>
    </row>
    <row r="1114" spans="1:10" x14ac:dyDescent="0.3">
      <c r="A1114" s="87"/>
      <c r="B1114" s="87"/>
      <c r="C1114" s="87"/>
      <c r="D1114" s="87"/>
      <c r="E1114" s="87"/>
      <c r="F1114" s="87"/>
      <c r="G1114" s="140">
        <v>45141</v>
      </c>
      <c r="H1114" s="92">
        <v>-149480</v>
      </c>
      <c r="I1114" s="92">
        <v>0</v>
      </c>
      <c r="J1114" s="92">
        <v>-149480</v>
      </c>
    </row>
    <row r="1115" spans="1:10" x14ac:dyDescent="0.3">
      <c r="A1115" s="87"/>
      <c r="B1115" s="87"/>
      <c r="C1115" s="87"/>
      <c r="D1115" s="87" t="s">
        <v>5513</v>
      </c>
      <c r="E1115" s="87" t="s">
        <v>280</v>
      </c>
      <c r="F1115" s="140">
        <v>45142</v>
      </c>
      <c r="G1115" s="140">
        <v>45190</v>
      </c>
      <c r="H1115" s="92">
        <v>45330</v>
      </c>
      <c r="I1115" s="92">
        <v>45330</v>
      </c>
      <c r="J1115" s="92">
        <v>0</v>
      </c>
    </row>
    <row r="1116" spans="1:10" x14ac:dyDescent="0.3">
      <c r="A1116" s="87"/>
      <c r="B1116" s="87"/>
      <c r="C1116" s="87"/>
      <c r="D1116" s="87"/>
      <c r="E1116" s="87"/>
      <c r="F1116" s="87"/>
      <c r="G1116" s="140">
        <v>45247</v>
      </c>
      <c r="H1116" s="92">
        <v>12760</v>
      </c>
      <c r="I1116" s="92">
        <v>12760</v>
      </c>
      <c r="J1116" s="92">
        <v>0</v>
      </c>
    </row>
    <row r="1117" spans="1:10" x14ac:dyDescent="0.3">
      <c r="A1117" s="87"/>
      <c r="B1117" s="87"/>
      <c r="C1117" s="87"/>
      <c r="D1117" s="87"/>
      <c r="E1117" s="87"/>
      <c r="F1117" s="87"/>
      <c r="G1117" s="140">
        <v>45310</v>
      </c>
      <c r="H1117" s="92">
        <v>19840</v>
      </c>
      <c r="I1117" s="92">
        <v>19840</v>
      </c>
      <c r="J1117" s="92">
        <v>0</v>
      </c>
    </row>
    <row r="1118" spans="1:10" x14ac:dyDescent="0.3">
      <c r="A1118" s="87"/>
      <c r="B1118" s="87"/>
      <c r="C1118" s="87"/>
      <c r="D1118" s="87"/>
      <c r="E1118" s="87"/>
      <c r="F1118" s="87"/>
      <c r="G1118" s="140">
        <v>45359</v>
      </c>
      <c r="H1118" s="92">
        <v>17490</v>
      </c>
      <c r="I1118" s="92">
        <v>17490</v>
      </c>
      <c r="J1118" s="92">
        <v>0</v>
      </c>
    </row>
    <row r="1119" spans="1:10" x14ac:dyDescent="0.3">
      <c r="A1119" s="87"/>
      <c r="B1119" s="87"/>
      <c r="C1119" s="87"/>
      <c r="D1119" s="87"/>
      <c r="E1119" s="87"/>
      <c r="F1119" s="87"/>
      <c r="G1119" s="140">
        <v>45392</v>
      </c>
      <c r="H1119" s="92">
        <v>11630</v>
      </c>
      <c r="I1119" s="92">
        <v>11630</v>
      </c>
      <c r="J1119" s="92">
        <v>0</v>
      </c>
    </row>
    <row r="1120" spans="1:10" x14ac:dyDescent="0.3">
      <c r="A1120" s="87"/>
      <c r="B1120" s="87"/>
      <c r="C1120" s="87"/>
      <c r="D1120" s="87"/>
      <c r="E1120" s="87"/>
      <c r="F1120" s="87"/>
      <c r="G1120" s="140">
        <v>45427</v>
      </c>
      <c r="H1120" s="92">
        <v>6380</v>
      </c>
      <c r="I1120" s="92">
        <v>6380</v>
      </c>
      <c r="J1120" s="92">
        <v>0</v>
      </c>
    </row>
    <row r="1121" spans="1:10" x14ac:dyDescent="0.3">
      <c r="A1121" s="87"/>
      <c r="B1121" s="87"/>
      <c r="C1121" s="87"/>
      <c r="D1121" s="87"/>
      <c r="E1121" s="87"/>
      <c r="F1121" s="87"/>
      <c r="G1121" s="140">
        <v>45456</v>
      </c>
      <c r="H1121" s="92">
        <v>15080</v>
      </c>
      <c r="I1121" s="92">
        <v>15080</v>
      </c>
      <c r="J1121" s="92">
        <v>0</v>
      </c>
    </row>
    <row r="1122" spans="1:10" x14ac:dyDescent="0.3">
      <c r="A1122" s="87"/>
      <c r="B1122" s="87"/>
      <c r="C1122" s="87"/>
      <c r="D1122" s="87"/>
      <c r="E1122" s="87"/>
      <c r="F1122" s="87"/>
      <c r="G1122" s="140">
        <v>45470</v>
      </c>
      <c r="H1122" s="92">
        <v>10440</v>
      </c>
      <c r="I1122" s="92">
        <v>10440</v>
      </c>
      <c r="J1122" s="92">
        <v>0</v>
      </c>
    </row>
    <row r="1123" spans="1:10" x14ac:dyDescent="0.3">
      <c r="A1123" s="87"/>
      <c r="B1123" s="87"/>
      <c r="C1123" s="87"/>
      <c r="D1123" s="87"/>
      <c r="E1123" s="87"/>
      <c r="F1123" s="87"/>
      <c r="G1123" s="140">
        <v>45492</v>
      </c>
      <c r="H1123" s="92">
        <v>8990</v>
      </c>
      <c r="I1123" s="92">
        <v>8990</v>
      </c>
      <c r="J1123" s="92">
        <v>0</v>
      </c>
    </row>
    <row r="1124" spans="1:10" x14ac:dyDescent="0.3">
      <c r="A1124" s="87"/>
      <c r="B1124" s="87"/>
      <c r="C1124" s="87"/>
      <c r="D1124" s="87"/>
      <c r="E1124" s="87"/>
      <c r="F1124" s="87"/>
      <c r="G1124" s="140">
        <v>45539</v>
      </c>
      <c r="H1124" s="92">
        <v>1450</v>
      </c>
      <c r="I1124" s="92">
        <v>1450</v>
      </c>
      <c r="J1124" s="92">
        <v>0</v>
      </c>
    </row>
    <row r="1125" spans="1:10" x14ac:dyDescent="0.3">
      <c r="A1125" s="87"/>
      <c r="B1125" s="87"/>
      <c r="C1125" s="87"/>
      <c r="D1125" s="87"/>
      <c r="E1125" s="87"/>
      <c r="F1125" s="87"/>
      <c r="G1125" s="140">
        <v>45635</v>
      </c>
      <c r="H1125" s="92">
        <v>90</v>
      </c>
      <c r="I1125" s="92">
        <v>0</v>
      </c>
      <c r="J1125" s="92">
        <v>90</v>
      </c>
    </row>
    <row r="1126" spans="1:10" x14ac:dyDescent="0.3">
      <c r="A1126" s="87"/>
      <c r="B1126" s="87"/>
      <c r="C1126" s="87"/>
      <c r="D1126" s="87"/>
      <c r="E1126" s="87"/>
      <c r="F1126" s="87"/>
      <c r="G1126" s="140">
        <v>45673</v>
      </c>
      <c r="H1126" s="92">
        <v>-90</v>
      </c>
      <c r="I1126" s="92">
        <v>0</v>
      </c>
      <c r="J1126" s="92">
        <v>-90</v>
      </c>
    </row>
    <row r="1127" spans="1:10" x14ac:dyDescent="0.3">
      <c r="A1127" s="87"/>
      <c r="B1127" s="87" t="s">
        <v>501</v>
      </c>
      <c r="C1127" s="87" t="s">
        <v>2722</v>
      </c>
      <c r="D1127" s="87" t="s">
        <v>5629</v>
      </c>
      <c r="E1127" s="87" t="s">
        <v>280</v>
      </c>
      <c r="F1127" s="140">
        <v>45210</v>
      </c>
      <c r="G1127" s="140">
        <v>45359</v>
      </c>
      <c r="H1127" s="92">
        <v>4600</v>
      </c>
      <c r="I1127" s="92">
        <v>4600</v>
      </c>
      <c r="J1127" s="92">
        <v>0</v>
      </c>
    </row>
    <row r="1128" spans="1:10" x14ac:dyDescent="0.3">
      <c r="A1128" s="87"/>
      <c r="B1128" s="87"/>
      <c r="C1128" s="87"/>
      <c r="D1128" s="87"/>
      <c r="E1128" s="87"/>
      <c r="F1128" s="87"/>
      <c r="G1128" s="140">
        <v>45372</v>
      </c>
      <c r="H1128" s="92">
        <v>4680</v>
      </c>
      <c r="I1128" s="92">
        <v>4680</v>
      </c>
      <c r="J1128" s="92">
        <v>0</v>
      </c>
    </row>
    <row r="1129" spans="1:10" x14ac:dyDescent="0.3">
      <c r="A1129" s="87"/>
      <c r="B1129" s="87"/>
      <c r="C1129" s="87"/>
      <c r="D1129" s="87"/>
      <c r="E1129" s="87"/>
      <c r="F1129" s="87"/>
      <c r="G1129" s="140">
        <v>45392</v>
      </c>
      <c r="H1129" s="92">
        <v>6630</v>
      </c>
      <c r="I1129" s="92">
        <v>6630</v>
      </c>
      <c r="J1129" s="92">
        <v>0</v>
      </c>
    </row>
    <row r="1130" spans="1:10" x14ac:dyDescent="0.3">
      <c r="A1130" s="87"/>
      <c r="B1130" s="87"/>
      <c r="C1130" s="87"/>
      <c r="D1130" s="87"/>
      <c r="E1130" s="87"/>
      <c r="F1130" s="87"/>
      <c r="G1130" s="140">
        <v>45427</v>
      </c>
      <c r="H1130" s="92">
        <v>3450</v>
      </c>
      <c r="I1130" s="92">
        <v>3450</v>
      </c>
      <c r="J1130" s="92">
        <v>0</v>
      </c>
    </row>
    <row r="1131" spans="1:10" x14ac:dyDescent="0.3">
      <c r="A1131" s="87"/>
      <c r="B1131" s="87"/>
      <c r="C1131" s="87"/>
      <c r="D1131" s="87"/>
      <c r="E1131" s="87"/>
      <c r="F1131" s="87"/>
      <c r="G1131" s="140">
        <v>45456</v>
      </c>
      <c r="H1131" s="92">
        <v>8260</v>
      </c>
      <c r="I1131" s="92">
        <v>8260</v>
      </c>
      <c r="J1131" s="92">
        <v>0</v>
      </c>
    </row>
    <row r="1132" spans="1:10" x14ac:dyDescent="0.3">
      <c r="A1132" s="87"/>
      <c r="B1132" s="87"/>
      <c r="C1132" s="87"/>
      <c r="D1132" s="87"/>
      <c r="E1132" s="87"/>
      <c r="F1132" s="87"/>
      <c r="G1132" s="140">
        <v>45470</v>
      </c>
      <c r="H1132" s="92">
        <v>6490</v>
      </c>
      <c r="I1132" s="92">
        <v>6490</v>
      </c>
      <c r="J1132" s="92">
        <v>0</v>
      </c>
    </row>
    <row r="1133" spans="1:10" x14ac:dyDescent="0.3">
      <c r="A1133" s="87"/>
      <c r="B1133" s="87"/>
      <c r="C1133" s="87"/>
      <c r="D1133" s="87"/>
      <c r="E1133" s="87"/>
      <c r="F1133" s="87"/>
      <c r="G1133" s="140">
        <v>45492</v>
      </c>
      <c r="H1133" s="92">
        <v>4890</v>
      </c>
      <c r="I1133" s="92">
        <v>4890</v>
      </c>
      <c r="J1133" s="92">
        <v>0</v>
      </c>
    </row>
    <row r="1134" spans="1:10" x14ac:dyDescent="0.3">
      <c r="A1134" s="87"/>
      <c r="B1134" s="87"/>
      <c r="C1134" s="87"/>
      <c r="D1134" s="87"/>
      <c r="E1134" s="87"/>
      <c r="F1134" s="87"/>
      <c r="G1134" s="140">
        <v>45539</v>
      </c>
      <c r="H1134" s="92">
        <v>5500</v>
      </c>
      <c r="I1134" s="92">
        <v>5500</v>
      </c>
      <c r="J1134" s="92">
        <v>0</v>
      </c>
    </row>
    <row r="1135" spans="1:10" x14ac:dyDescent="0.3">
      <c r="A1135" s="87"/>
      <c r="B1135" s="87"/>
      <c r="C1135" s="87"/>
      <c r="D1135" s="87"/>
      <c r="E1135" s="87"/>
      <c r="F1135" s="87"/>
      <c r="G1135" s="140">
        <v>45551</v>
      </c>
      <c r="H1135" s="92">
        <v>855</v>
      </c>
      <c r="I1135" s="92">
        <v>855</v>
      </c>
      <c r="J1135" s="92">
        <v>0</v>
      </c>
    </row>
    <row r="1136" spans="1:10" x14ac:dyDescent="0.3">
      <c r="A1136" s="87"/>
      <c r="B1136" s="87"/>
      <c r="C1136" s="87"/>
      <c r="D1136" s="87"/>
      <c r="E1136" s="87"/>
      <c r="F1136" s="87"/>
      <c r="G1136" s="140">
        <v>45594</v>
      </c>
      <c r="H1136" s="92">
        <v>1360</v>
      </c>
      <c r="I1136" s="92">
        <v>1360</v>
      </c>
      <c r="J1136" s="92">
        <v>0</v>
      </c>
    </row>
    <row r="1137" spans="1:10" x14ac:dyDescent="0.3">
      <c r="A1137" s="87"/>
      <c r="B1137" s="87"/>
      <c r="C1137" s="87"/>
      <c r="D1137" s="87"/>
      <c r="E1137" s="87"/>
      <c r="F1137" s="87"/>
      <c r="G1137" s="140">
        <v>45635</v>
      </c>
      <c r="H1137" s="92">
        <v>4605</v>
      </c>
      <c r="I1137" s="92">
        <v>4605</v>
      </c>
      <c r="J1137" s="92">
        <v>0</v>
      </c>
    </row>
    <row r="1138" spans="1:10" x14ac:dyDescent="0.3">
      <c r="A1138" s="87"/>
      <c r="B1138" s="87"/>
      <c r="C1138" s="87"/>
      <c r="D1138" s="87"/>
      <c r="E1138" s="87"/>
      <c r="F1138" s="87"/>
      <c r="G1138" s="140">
        <v>45673</v>
      </c>
      <c r="H1138" s="92">
        <v>4550</v>
      </c>
      <c r="I1138" s="92">
        <v>4550</v>
      </c>
      <c r="J1138" s="92">
        <v>0</v>
      </c>
    </row>
    <row r="1139" spans="1:10" x14ac:dyDescent="0.3">
      <c r="A1139" s="87"/>
      <c r="B1139" s="87"/>
      <c r="C1139" s="87"/>
      <c r="D1139" s="87"/>
      <c r="E1139" s="87"/>
      <c r="F1139" s="87"/>
      <c r="G1139" s="140">
        <v>45685</v>
      </c>
      <c r="H1139" s="92">
        <v>3800</v>
      </c>
      <c r="I1139" s="92">
        <v>3800</v>
      </c>
      <c r="J1139" s="92">
        <v>0</v>
      </c>
    </row>
    <row r="1140" spans="1:10" x14ac:dyDescent="0.3">
      <c r="A1140" s="87"/>
      <c r="B1140" s="87"/>
      <c r="C1140" s="87"/>
      <c r="D1140" s="87"/>
      <c r="E1140" s="87"/>
      <c r="F1140" s="87"/>
      <c r="G1140" s="140">
        <v>45719</v>
      </c>
      <c r="H1140" s="92">
        <v>4640</v>
      </c>
      <c r="I1140" s="92">
        <v>4640</v>
      </c>
      <c r="J1140" s="92">
        <v>0</v>
      </c>
    </row>
    <row r="1141" spans="1:10" x14ac:dyDescent="0.3">
      <c r="A1141" s="87"/>
      <c r="B1141" s="87"/>
      <c r="C1141" s="87"/>
      <c r="D1141" s="87"/>
      <c r="E1141" s="87"/>
      <c r="F1141" s="87"/>
      <c r="G1141" s="140">
        <v>45744</v>
      </c>
      <c r="H1141" s="92">
        <v>6725</v>
      </c>
      <c r="I1141" s="92">
        <v>6725</v>
      </c>
      <c r="J1141" s="92">
        <v>0</v>
      </c>
    </row>
    <row r="1142" spans="1:10" x14ac:dyDescent="0.3">
      <c r="A1142" s="87"/>
      <c r="B1142" s="87"/>
      <c r="C1142" s="87"/>
      <c r="D1142" s="87"/>
      <c r="E1142" s="87"/>
      <c r="F1142" s="87"/>
      <c r="G1142" s="140">
        <v>45793</v>
      </c>
      <c r="H1142" s="92">
        <v>9060</v>
      </c>
      <c r="I1142" s="92">
        <v>9060</v>
      </c>
      <c r="J1142" s="92">
        <v>0</v>
      </c>
    </row>
    <row r="1143" spans="1:10" x14ac:dyDescent="0.3">
      <c r="A1143" s="87"/>
      <c r="B1143" s="87"/>
      <c r="C1143" s="87"/>
      <c r="D1143" s="87"/>
      <c r="E1143" s="87"/>
      <c r="F1143" s="87"/>
      <c r="G1143" s="140">
        <v>45796</v>
      </c>
      <c r="H1143" s="92">
        <v>6835</v>
      </c>
      <c r="I1143" s="92">
        <v>6835</v>
      </c>
      <c r="J1143" s="92">
        <v>0</v>
      </c>
    </row>
    <row r="1144" spans="1:10" x14ac:dyDescent="0.3">
      <c r="A1144" s="87"/>
      <c r="B1144" s="87"/>
      <c r="C1144" s="87"/>
      <c r="D1144" s="87"/>
      <c r="E1144" s="87"/>
      <c r="F1144" s="87"/>
      <c r="G1144" s="140">
        <v>45838</v>
      </c>
      <c r="H1144" s="92">
        <v>12420</v>
      </c>
      <c r="I1144" s="92">
        <v>12420</v>
      </c>
      <c r="J1144" s="92">
        <v>0</v>
      </c>
    </row>
    <row r="1145" spans="1:10" x14ac:dyDescent="0.3">
      <c r="A1145" s="87"/>
      <c r="B1145" s="87"/>
      <c r="C1145" s="87"/>
      <c r="D1145" s="87" t="s">
        <v>7496</v>
      </c>
      <c r="E1145" s="87" t="s">
        <v>280</v>
      </c>
      <c r="F1145" s="140">
        <v>45833</v>
      </c>
      <c r="G1145" s="140">
        <v>45853</v>
      </c>
      <c r="H1145" s="92">
        <v>10415</v>
      </c>
      <c r="I1145" s="92">
        <v>10415</v>
      </c>
      <c r="J1145" s="92">
        <v>0</v>
      </c>
    </row>
    <row r="1146" spans="1:10" x14ac:dyDescent="0.3">
      <c r="A1146" s="87"/>
      <c r="B1146" s="87"/>
      <c r="C1146" s="87"/>
      <c r="D1146" s="87"/>
      <c r="E1146" s="87"/>
      <c r="F1146" s="87"/>
      <c r="G1146" s="140">
        <v>45894</v>
      </c>
      <c r="H1146" s="92">
        <v>7290</v>
      </c>
      <c r="I1146" s="92">
        <v>7290</v>
      </c>
      <c r="J1146" s="92">
        <v>0</v>
      </c>
    </row>
    <row r="1147" spans="1:10" x14ac:dyDescent="0.3">
      <c r="A1147" s="87"/>
      <c r="B1147" s="87"/>
      <c r="C1147" s="87"/>
      <c r="D1147" s="87"/>
      <c r="E1147" s="87"/>
      <c r="F1147" s="87"/>
      <c r="G1147" s="140">
        <v>45918</v>
      </c>
      <c r="H1147" s="92">
        <v>10250</v>
      </c>
      <c r="I1147" s="92">
        <v>10250</v>
      </c>
      <c r="J1147" s="92">
        <v>0</v>
      </c>
    </row>
    <row r="1148" spans="1:10" x14ac:dyDescent="0.3">
      <c r="A1148" s="87"/>
      <c r="B1148" s="87"/>
      <c r="C1148" s="87"/>
      <c r="D1148" s="87"/>
      <c r="E1148" s="87"/>
      <c r="F1148" s="87"/>
      <c r="G1148" s="140">
        <v>45953</v>
      </c>
      <c r="H1148" s="92">
        <v>9215</v>
      </c>
      <c r="I1148" s="92">
        <v>9215</v>
      </c>
      <c r="J1148" s="92">
        <v>0</v>
      </c>
    </row>
    <row r="1149" spans="1:10" x14ac:dyDescent="0.3">
      <c r="A1149" s="87"/>
      <c r="B1149" s="87"/>
      <c r="C1149" s="87"/>
      <c r="D1149" s="87"/>
      <c r="E1149" s="87"/>
      <c r="F1149" s="87"/>
      <c r="G1149" s="140">
        <v>45982</v>
      </c>
      <c r="H1149" s="92">
        <v>10750</v>
      </c>
      <c r="I1149" s="92">
        <v>10750</v>
      </c>
      <c r="J1149" s="92">
        <v>0</v>
      </c>
    </row>
    <row r="1150" spans="1:10" x14ac:dyDescent="0.3">
      <c r="A1150" s="87"/>
      <c r="B1150" s="87"/>
      <c r="C1150" s="87"/>
      <c r="D1150" s="87"/>
      <c r="E1150" s="87"/>
      <c r="F1150" s="87"/>
      <c r="G1150" s="140">
        <v>46030</v>
      </c>
      <c r="H1150" s="92">
        <v>6630</v>
      </c>
      <c r="I1150" s="92">
        <v>6630</v>
      </c>
      <c r="J1150" s="92">
        <v>0</v>
      </c>
    </row>
    <row r="1151" spans="1:10" x14ac:dyDescent="0.3">
      <c r="A1151" s="87"/>
      <c r="B1151" s="87"/>
      <c r="C1151" s="87"/>
      <c r="D1151" s="87" t="s">
        <v>7947</v>
      </c>
      <c r="E1151" s="87" t="s">
        <v>280</v>
      </c>
      <c r="F1151" s="140">
        <v>46108</v>
      </c>
      <c r="G1151" s="140">
        <v>46121</v>
      </c>
      <c r="H1151" s="92">
        <v>18250</v>
      </c>
      <c r="I1151" s="92">
        <v>18250</v>
      </c>
      <c r="J1151" s="92">
        <v>0</v>
      </c>
    </row>
    <row r="1152" spans="1:10" x14ac:dyDescent="0.3">
      <c r="A1152" s="87"/>
      <c r="B1152" s="87"/>
      <c r="C1152" s="87"/>
      <c r="D1152" s="87"/>
      <c r="E1152" s="87"/>
      <c r="F1152" s="87"/>
      <c r="G1152" s="140">
        <v>46134</v>
      </c>
      <c r="H1152" s="92">
        <v>1915</v>
      </c>
      <c r="I1152" s="92">
        <v>1915</v>
      </c>
      <c r="J1152" s="92">
        <v>0</v>
      </c>
    </row>
    <row r="1153" spans="1:10" x14ac:dyDescent="0.3">
      <c r="A1153" s="87"/>
      <c r="B1153" s="87"/>
      <c r="C1153" s="87"/>
      <c r="D1153" s="87"/>
      <c r="E1153" s="87"/>
      <c r="F1153" s="87"/>
      <c r="G1153" s="140">
        <v>46174</v>
      </c>
      <c r="H1153" s="92">
        <v>715</v>
      </c>
      <c r="I1153" s="92">
        <v>715</v>
      </c>
      <c r="J1153" s="92">
        <v>0</v>
      </c>
    </row>
    <row r="1154" spans="1:10" x14ac:dyDescent="0.3">
      <c r="A1154" s="87"/>
      <c r="B1154" s="87"/>
      <c r="C1154" s="87"/>
      <c r="D1154" s="87"/>
      <c r="E1154" s="87"/>
      <c r="F1154" s="87"/>
      <c r="G1154" s="140">
        <v>46203</v>
      </c>
      <c r="H1154" s="92">
        <v>1880</v>
      </c>
      <c r="I1154" s="92">
        <v>1880</v>
      </c>
      <c r="J1154" s="92">
        <v>0</v>
      </c>
    </row>
    <row r="1155" spans="1:10" x14ac:dyDescent="0.3">
      <c r="A1155" s="87"/>
      <c r="B1155" s="87"/>
      <c r="C1155" s="87"/>
      <c r="D1155" s="87"/>
      <c r="E1155" s="87"/>
      <c r="F1155" s="87"/>
      <c r="G1155" s="140">
        <v>46219</v>
      </c>
      <c r="H1155" s="92">
        <v>2150</v>
      </c>
      <c r="I1155" s="92">
        <v>2150</v>
      </c>
      <c r="J1155" s="92">
        <v>0</v>
      </c>
    </row>
    <row r="1156" spans="1:10" x14ac:dyDescent="0.3">
      <c r="A1156" s="87"/>
      <c r="B1156" s="87" t="s">
        <v>275</v>
      </c>
      <c r="C1156" s="87" t="s">
        <v>2722</v>
      </c>
      <c r="D1156" s="87" t="s">
        <v>473</v>
      </c>
      <c r="E1156" s="87" t="s">
        <v>280</v>
      </c>
      <c r="F1156" s="140">
        <v>43748</v>
      </c>
      <c r="G1156" s="140">
        <v>43839</v>
      </c>
      <c r="H1156" s="92">
        <v>8571.25</v>
      </c>
      <c r="I1156" s="92">
        <v>8571.25</v>
      </c>
      <c r="J1156" s="92">
        <v>0</v>
      </c>
    </row>
    <row r="1157" spans="1:10" x14ac:dyDescent="0.3">
      <c r="A1157" s="87"/>
      <c r="B1157" s="87"/>
      <c r="C1157" s="87"/>
      <c r="D1157" s="87"/>
      <c r="E1157" s="87"/>
      <c r="F1157" s="87"/>
      <c r="G1157" s="140">
        <v>43844</v>
      </c>
      <c r="H1157" s="92">
        <v>12697.5</v>
      </c>
      <c r="I1157" s="92">
        <v>12697.5</v>
      </c>
      <c r="J1157" s="92">
        <v>0</v>
      </c>
    </row>
    <row r="1158" spans="1:10" x14ac:dyDescent="0.3">
      <c r="A1158" s="87"/>
      <c r="B1158" s="87"/>
      <c r="C1158" s="87"/>
      <c r="D1158" s="87"/>
      <c r="E1158" s="87"/>
      <c r="F1158" s="87"/>
      <c r="G1158" s="140">
        <v>43922</v>
      </c>
      <c r="H1158" s="92">
        <v>17397.5</v>
      </c>
      <c r="I1158" s="92">
        <v>17397.5</v>
      </c>
      <c r="J1158" s="92">
        <v>0</v>
      </c>
    </row>
    <row r="1159" spans="1:10" x14ac:dyDescent="0.3">
      <c r="A1159" s="87"/>
      <c r="B1159" s="87"/>
      <c r="C1159" s="87"/>
      <c r="D1159" s="87"/>
      <c r="E1159" s="87"/>
      <c r="F1159" s="87"/>
      <c r="G1159" s="140">
        <v>43936</v>
      </c>
      <c r="H1159" s="92">
        <v>12647.5</v>
      </c>
      <c r="I1159" s="92">
        <v>12647.5</v>
      </c>
      <c r="J1159" s="92">
        <v>0</v>
      </c>
    </row>
    <row r="1160" spans="1:10" x14ac:dyDescent="0.3">
      <c r="A1160" s="87"/>
      <c r="B1160" s="87"/>
      <c r="C1160" s="87"/>
      <c r="D1160" s="87"/>
      <c r="E1160" s="87"/>
      <c r="F1160" s="87"/>
      <c r="G1160" s="140">
        <v>43979</v>
      </c>
      <c r="H1160" s="92">
        <v>9337.5</v>
      </c>
      <c r="I1160" s="92">
        <v>9337.5</v>
      </c>
      <c r="J1160" s="92">
        <v>0</v>
      </c>
    </row>
    <row r="1161" spans="1:10" x14ac:dyDescent="0.3">
      <c r="A1161" s="87"/>
      <c r="B1161" s="87"/>
      <c r="C1161" s="87"/>
      <c r="D1161" s="87"/>
      <c r="E1161" s="87"/>
      <c r="F1161" s="87"/>
      <c r="G1161" s="140">
        <v>43999</v>
      </c>
      <c r="H1161" s="92">
        <v>9947.5</v>
      </c>
      <c r="I1161" s="92">
        <v>9947.5</v>
      </c>
      <c r="J1161" s="92">
        <v>0</v>
      </c>
    </row>
    <row r="1162" spans="1:10" x14ac:dyDescent="0.3">
      <c r="A1162" s="87"/>
      <c r="B1162" s="87"/>
      <c r="C1162" s="87"/>
      <c r="D1162" s="87"/>
      <c r="E1162" s="87"/>
      <c r="F1162" s="87"/>
      <c r="G1162" s="140">
        <v>44039</v>
      </c>
      <c r="H1162" s="92">
        <v>13287.5</v>
      </c>
      <c r="I1162" s="92">
        <v>13287.5</v>
      </c>
      <c r="J1162" s="92">
        <v>0</v>
      </c>
    </row>
    <row r="1163" spans="1:10" x14ac:dyDescent="0.3">
      <c r="A1163" s="87"/>
      <c r="B1163" s="87"/>
      <c r="C1163" s="87"/>
      <c r="D1163" s="87"/>
      <c r="E1163" s="87"/>
      <c r="F1163" s="87"/>
      <c r="G1163" s="140">
        <v>44060</v>
      </c>
      <c r="H1163" s="92">
        <v>5953.78</v>
      </c>
      <c r="I1163" s="92">
        <v>5953.78</v>
      </c>
      <c r="J1163" s="92">
        <v>0</v>
      </c>
    </row>
    <row r="1164" spans="1:10" x14ac:dyDescent="0.3">
      <c r="A1164" s="87"/>
      <c r="B1164" s="87"/>
      <c r="C1164" s="87"/>
      <c r="D1164" s="87"/>
      <c r="E1164" s="87"/>
      <c r="F1164" s="87"/>
      <c r="G1164" s="140">
        <v>44117</v>
      </c>
      <c r="H1164" s="92">
        <v>5623.68</v>
      </c>
      <c r="I1164" s="92">
        <v>5623.68</v>
      </c>
      <c r="J1164" s="92">
        <v>0</v>
      </c>
    </row>
    <row r="1165" spans="1:10" x14ac:dyDescent="0.3">
      <c r="A1165" s="87"/>
      <c r="B1165" s="87"/>
      <c r="C1165" s="87"/>
      <c r="D1165" s="87"/>
      <c r="E1165" s="87"/>
      <c r="F1165" s="87"/>
      <c r="G1165" s="140">
        <v>44124</v>
      </c>
      <c r="H1165" s="92">
        <v>5328.17</v>
      </c>
      <c r="I1165" s="92">
        <v>5328.17</v>
      </c>
      <c r="J1165" s="92">
        <v>0</v>
      </c>
    </row>
    <row r="1166" spans="1:10" x14ac:dyDescent="0.3">
      <c r="A1166" s="87"/>
      <c r="B1166" s="87"/>
      <c r="C1166" s="87"/>
      <c r="D1166" s="87"/>
      <c r="E1166" s="87"/>
      <c r="F1166" s="87"/>
      <c r="G1166" s="140">
        <v>44183</v>
      </c>
      <c r="H1166" s="92">
        <v>11069.529999999999</v>
      </c>
      <c r="I1166" s="92">
        <v>11069.529999999999</v>
      </c>
      <c r="J1166" s="92">
        <v>0</v>
      </c>
    </row>
    <row r="1167" spans="1:10" x14ac:dyDescent="0.3">
      <c r="A1167" s="87"/>
      <c r="B1167" s="87"/>
      <c r="C1167" s="87"/>
      <c r="D1167" s="87"/>
      <c r="E1167" s="87"/>
      <c r="F1167" s="87"/>
      <c r="G1167" s="140">
        <v>44235</v>
      </c>
      <c r="H1167" s="92">
        <v>5488.71</v>
      </c>
      <c r="I1167" s="92">
        <v>5488.71</v>
      </c>
      <c r="J1167" s="92">
        <v>0</v>
      </c>
    </row>
    <row r="1168" spans="1:10" x14ac:dyDescent="0.3">
      <c r="A1168" s="87"/>
      <c r="B1168" s="87"/>
      <c r="C1168" s="87"/>
      <c r="D1168" s="87"/>
      <c r="E1168" s="87"/>
      <c r="F1168" s="87"/>
      <c r="G1168" s="140">
        <v>44291</v>
      </c>
      <c r="H1168" s="92">
        <v>4037.49</v>
      </c>
      <c r="I1168" s="92">
        <v>4037.49</v>
      </c>
      <c r="J1168" s="92">
        <v>0</v>
      </c>
    </row>
    <row r="1169" spans="1:10" x14ac:dyDescent="0.3">
      <c r="A1169" s="87"/>
      <c r="B1169" s="87"/>
      <c r="C1169" s="87"/>
      <c r="D1169" s="87"/>
      <c r="E1169" s="87"/>
      <c r="F1169" s="87"/>
      <c r="G1169" s="140">
        <v>44302</v>
      </c>
      <c r="H1169" s="92">
        <v>3419.03</v>
      </c>
      <c r="I1169" s="92">
        <v>3419.03</v>
      </c>
      <c r="J1169" s="92">
        <v>0</v>
      </c>
    </row>
    <row r="1170" spans="1:10" x14ac:dyDescent="0.3">
      <c r="A1170" s="87"/>
      <c r="B1170" s="87"/>
      <c r="C1170" s="87"/>
      <c r="D1170" s="87"/>
      <c r="E1170" s="87"/>
      <c r="F1170" s="87"/>
      <c r="G1170" s="140">
        <v>44341</v>
      </c>
      <c r="H1170" s="92">
        <v>5768.7999999999993</v>
      </c>
      <c r="I1170" s="92">
        <v>5768.7999999999993</v>
      </c>
      <c r="J1170" s="92">
        <v>0</v>
      </c>
    </row>
    <row r="1171" spans="1:10" x14ac:dyDescent="0.3">
      <c r="A1171" s="87"/>
      <c r="B1171" s="87"/>
      <c r="C1171" s="87"/>
      <c r="D1171" s="87"/>
      <c r="E1171" s="87"/>
      <c r="F1171" s="87"/>
      <c r="G1171" s="140">
        <v>44469</v>
      </c>
      <c r="H1171" s="92">
        <v>11952.82</v>
      </c>
      <c r="I1171" s="92">
        <v>11952.82</v>
      </c>
      <c r="J1171" s="92">
        <v>0</v>
      </c>
    </row>
    <row r="1172" spans="1:10" x14ac:dyDescent="0.3">
      <c r="A1172" s="87"/>
      <c r="B1172" s="87"/>
      <c r="C1172" s="87"/>
      <c r="D1172" s="87"/>
      <c r="E1172" s="87"/>
      <c r="F1172" s="87"/>
      <c r="G1172" s="140">
        <v>44487</v>
      </c>
      <c r="H1172" s="92">
        <v>2923.74</v>
      </c>
      <c r="I1172" s="92">
        <v>2897.99</v>
      </c>
      <c r="J1172" s="92">
        <v>25.75</v>
      </c>
    </row>
    <row r="1173" spans="1:10" x14ac:dyDescent="0.3">
      <c r="A1173" s="87"/>
      <c r="B1173" s="87"/>
      <c r="C1173" s="87"/>
      <c r="D1173" s="87"/>
      <c r="E1173" s="87"/>
      <c r="F1173" s="87"/>
      <c r="G1173" s="140">
        <v>44673</v>
      </c>
      <c r="H1173" s="92">
        <v>-25.75</v>
      </c>
      <c r="I1173" s="92">
        <v>0</v>
      </c>
      <c r="J1173" s="92">
        <v>-25.75</v>
      </c>
    </row>
    <row r="1174" spans="1:10" x14ac:dyDescent="0.3">
      <c r="A1174" s="87"/>
      <c r="B1174" s="87" t="s">
        <v>333</v>
      </c>
      <c r="C1174" s="87" t="s">
        <v>2722</v>
      </c>
      <c r="D1174" s="87" t="s">
        <v>5242</v>
      </c>
      <c r="E1174" s="87" t="s">
        <v>280</v>
      </c>
      <c r="F1174" s="140">
        <v>45063</v>
      </c>
      <c r="G1174" s="140">
        <v>45118</v>
      </c>
      <c r="H1174" s="92">
        <v>171400</v>
      </c>
      <c r="I1174" s="92">
        <v>0</v>
      </c>
      <c r="J1174" s="92">
        <v>171400</v>
      </c>
    </row>
    <row r="1175" spans="1:10" x14ac:dyDescent="0.3">
      <c r="A1175" s="87"/>
      <c r="B1175" s="87"/>
      <c r="C1175" s="87"/>
      <c r="D1175" s="87"/>
      <c r="E1175" s="87"/>
      <c r="F1175" s="87"/>
      <c r="G1175" s="140">
        <v>45141</v>
      </c>
      <c r="H1175" s="92">
        <v>-171400</v>
      </c>
      <c r="I1175" s="92">
        <v>0</v>
      </c>
      <c r="J1175" s="92">
        <v>-171400</v>
      </c>
    </row>
    <row r="1176" spans="1:10" x14ac:dyDescent="0.3">
      <c r="A1176" s="87"/>
      <c r="B1176" s="87"/>
      <c r="C1176" s="87"/>
      <c r="D1176" s="87" t="s">
        <v>5513</v>
      </c>
      <c r="E1176" s="87" t="s">
        <v>280</v>
      </c>
      <c r="F1176" s="140">
        <v>45142</v>
      </c>
      <c r="G1176" s="140">
        <v>45309</v>
      </c>
      <c r="H1176" s="92">
        <v>14210</v>
      </c>
      <c r="I1176" s="92">
        <v>14210</v>
      </c>
      <c r="J1176" s="92">
        <v>0</v>
      </c>
    </row>
    <row r="1177" spans="1:10" x14ac:dyDescent="0.3">
      <c r="A1177" s="87"/>
      <c r="B1177" s="87"/>
      <c r="C1177" s="87"/>
      <c r="D1177" s="87"/>
      <c r="E1177" s="87"/>
      <c r="F1177" s="87"/>
      <c r="G1177" s="140">
        <v>45310</v>
      </c>
      <c r="H1177" s="92">
        <v>2240</v>
      </c>
      <c r="I1177" s="92">
        <v>2240</v>
      </c>
      <c r="J1177" s="92">
        <v>0</v>
      </c>
    </row>
    <row r="1178" spans="1:10" x14ac:dyDescent="0.3">
      <c r="A1178" s="87"/>
      <c r="B1178" s="87"/>
      <c r="C1178" s="87"/>
      <c r="D1178" s="87"/>
      <c r="E1178" s="87"/>
      <c r="F1178" s="87"/>
      <c r="G1178" s="140">
        <v>45359</v>
      </c>
      <c r="H1178" s="92">
        <v>1440</v>
      </c>
      <c r="I1178" s="92">
        <v>1440</v>
      </c>
      <c r="J1178" s="92">
        <v>0</v>
      </c>
    </row>
    <row r="1179" spans="1:10" x14ac:dyDescent="0.3">
      <c r="A1179" s="87"/>
      <c r="B1179" s="87"/>
      <c r="C1179" s="87"/>
      <c r="D1179" s="87"/>
      <c r="E1179" s="87"/>
      <c r="F1179" s="87"/>
      <c r="G1179" s="140">
        <v>45392</v>
      </c>
      <c r="H1179" s="92">
        <v>3440</v>
      </c>
      <c r="I1179" s="92">
        <v>3440</v>
      </c>
      <c r="J1179" s="92">
        <v>0</v>
      </c>
    </row>
    <row r="1180" spans="1:10" x14ac:dyDescent="0.3">
      <c r="A1180" s="87"/>
      <c r="B1180" s="87"/>
      <c r="C1180" s="87"/>
      <c r="D1180" s="87"/>
      <c r="E1180" s="87"/>
      <c r="F1180" s="87"/>
      <c r="G1180" s="140">
        <v>45427</v>
      </c>
      <c r="H1180" s="92">
        <v>20517.5</v>
      </c>
      <c r="I1180" s="92">
        <v>20517.5</v>
      </c>
      <c r="J1180" s="92">
        <v>0</v>
      </c>
    </row>
    <row r="1181" spans="1:10" x14ac:dyDescent="0.3">
      <c r="A1181" s="87"/>
      <c r="B1181" s="87"/>
      <c r="C1181" s="87"/>
      <c r="D1181" s="87"/>
      <c r="E1181" s="87"/>
      <c r="F1181" s="87"/>
      <c r="G1181" s="140">
        <v>45456</v>
      </c>
      <c r="H1181" s="92">
        <v>6670</v>
      </c>
      <c r="I1181" s="92">
        <v>6670</v>
      </c>
      <c r="J1181" s="92">
        <v>0</v>
      </c>
    </row>
    <row r="1182" spans="1:10" x14ac:dyDescent="0.3">
      <c r="A1182" s="87"/>
      <c r="B1182" s="87"/>
      <c r="C1182" s="87"/>
      <c r="D1182" s="87"/>
      <c r="E1182" s="87"/>
      <c r="F1182" s="87"/>
      <c r="G1182" s="140">
        <v>45470</v>
      </c>
      <c r="H1182" s="92">
        <v>30740</v>
      </c>
      <c r="I1182" s="92">
        <v>30740</v>
      </c>
      <c r="J1182" s="92">
        <v>0</v>
      </c>
    </row>
    <row r="1183" spans="1:10" x14ac:dyDescent="0.3">
      <c r="A1183" s="87"/>
      <c r="B1183" s="87"/>
      <c r="C1183" s="87"/>
      <c r="D1183" s="87"/>
      <c r="E1183" s="87"/>
      <c r="F1183" s="87"/>
      <c r="G1183" s="140">
        <v>45492</v>
      </c>
      <c r="H1183" s="92">
        <v>20445</v>
      </c>
      <c r="I1183" s="92">
        <v>20445</v>
      </c>
      <c r="J1183" s="92">
        <v>0</v>
      </c>
    </row>
    <row r="1184" spans="1:10" x14ac:dyDescent="0.3">
      <c r="A1184" s="87"/>
      <c r="B1184" s="87"/>
      <c r="C1184" s="87"/>
      <c r="D1184" s="87"/>
      <c r="E1184" s="87"/>
      <c r="F1184" s="87"/>
      <c r="G1184" s="140">
        <v>45539</v>
      </c>
      <c r="H1184" s="92">
        <v>23345</v>
      </c>
      <c r="I1184" s="92">
        <v>23345</v>
      </c>
      <c r="J1184" s="92">
        <v>0</v>
      </c>
    </row>
    <row r="1185" spans="1:10" x14ac:dyDescent="0.3">
      <c r="A1185" s="87"/>
      <c r="B1185" s="87"/>
      <c r="C1185" s="87"/>
      <c r="D1185" s="87"/>
      <c r="E1185" s="87"/>
      <c r="F1185" s="87"/>
      <c r="G1185" s="140">
        <v>45560</v>
      </c>
      <c r="H1185" s="92">
        <v>29870</v>
      </c>
      <c r="I1185" s="92">
        <v>29870</v>
      </c>
      <c r="J1185" s="92">
        <v>0</v>
      </c>
    </row>
    <row r="1186" spans="1:10" x14ac:dyDescent="0.3">
      <c r="A1186" s="87"/>
      <c r="B1186" s="87"/>
      <c r="C1186" s="87"/>
      <c r="D1186" s="87"/>
      <c r="E1186" s="87"/>
      <c r="F1186" s="87"/>
      <c r="G1186" s="140">
        <v>45594</v>
      </c>
      <c r="H1186" s="92">
        <v>18415</v>
      </c>
      <c r="I1186" s="92">
        <v>18415</v>
      </c>
      <c r="J1186" s="92">
        <v>0</v>
      </c>
    </row>
    <row r="1187" spans="1:10" x14ac:dyDescent="0.3">
      <c r="A1187" s="87"/>
      <c r="B1187" s="87"/>
      <c r="C1187" s="87"/>
      <c r="D1187" s="87"/>
      <c r="E1187" s="87"/>
      <c r="F1187" s="87"/>
      <c r="G1187" s="140">
        <v>45635</v>
      </c>
      <c r="H1187" s="92">
        <v>67.5</v>
      </c>
      <c r="I1187" s="92">
        <v>0</v>
      </c>
      <c r="J1187" s="92">
        <v>67.5</v>
      </c>
    </row>
    <row r="1188" spans="1:10" x14ac:dyDescent="0.3">
      <c r="A1188" s="87"/>
      <c r="B1188" s="87"/>
      <c r="C1188" s="87"/>
      <c r="D1188" s="87"/>
      <c r="E1188" s="87"/>
      <c r="F1188" s="87"/>
      <c r="G1188" s="140">
        <v>45673</v>
      </c>
      <c r="H1188" s="92">
        <v>-67.5</v>
      </c>
      <c r="I1188" s="92">
        <v>0</v>
      </c>
      <c r="J1188" s="92">
        <v>-67.5</v>
      </c>
    </row>
    <row r="1189" spans="1:10" x14ac:dyDescent="0.3">
      <c r="A1189" s="87"/>
      <c r="B1189" s="87" t="s">
        <v>135</v>
      </c>
      <c r="C1189" s="87" t="s">
        <v>2722</v>
      </c>
      <c r="D1189" s="87" t="s">
        <v>2339</v>
      </c>
      <c r="E1189" s="87" t="s">
        <v>280</v>
      </c>
      <c r="F1189" s="140">
        <v>44378</v>
      </c>
      <c r="G1189" s="140">
        <v>44447</v>
      </c>
      <c r="H1189" s="92">
        <v>960</v>
      </c>
      <c r="I1189" s="92">
        <v>960</v>
      </c>
      <c r="J1189" s="92">
        <v>0</v>
      </c>
    </row>
    <row r="1190" spans="1:10" x14ac:dyDescent="0.3">
      <c r="A1190" s="87"/>
      <c r="B1190" s="87"/>
      <c r="C1190" s="87"/>
      <c r="D1190" s="87"/>
      <c r="E1190" s="87"/>
      <c r="F1190" s="87"/>
      <c r="G1190" s="140">
        <v>44468</v>
      </c>
      <c r="H1190" s="92">
        <v>4280</v>
      </c>
      <c r="I1190" s="92">
        <v>4280</v>
      </c>
      <c r="J1190" s="92">
        <v>0</v>
      </c>
    </row>
    <row r="1191" spans="1:10" x14ac:dyDescent="0.3">
      <c r="A1191" s="87"/>
      <c r="B1191" s="87"/>
      <c r="C1191" s="87"/>
      <c r="D1191" s="87"/>
      <c r="E1191" s="87"/>
      <c r="F1191" s="87"/>
      <c r="G1191" s="140">
        <v>45208</v>
      </c>
      <c r="H1191" s="92">
        <v>270840</v>
      </c>
      <c r="I1191" s="92">
        <v>0</v>
      </c>
      <c r="J1191" s="92">
        <v>270840</v>
      </c>
    </row>
    <row r="1192" spans="1:10" x14ac:dyDescent="0.3">
      <c r="A1192" s="87"/>
      <c r="B1192" s="87"/>
      <c r="C1192" s="87"/>
      <c r="D1192" s="87"/>
      <c r="E1192" s="87"/>
      <c r="F1192" s="87"/>
      <c r="G1192" s="140">
        <v>45209</v>
      </c>
      <c r="H1192" s="92">
        <v>-270840</v>
      </c>
      <c r="I1192" s="92">
        <v>0</v>
      </c>
      <c r="J1192" s="92">
        <v>-270840</v>
      </c>
    </row>
    <row r="1193" spans="1:10" x14ac:dyDescent="0.3">
      <c r="A1193" s="87"/>
      <c r="B1193" s="87"/>
      <c r="C1193" s="87"/>
      <c r="D1193" s="87" t="s">
        <v>5331</v>
      </c>
      <c r="E1193" s="87" t="s">
        <v>280</v>
      </c>
      <c r="F1193" s="140">
        <v>44502</v>
      </c>
      <c r="G1193" s="140">
        <v>44508</v>
      </c>
      <c r="H1193" s="92">
        <v>5650</v>
      </c>
      <c r="I1193" s="92">
        <v>5650</v>
      </c>
      <c r="J1193" s="92">
        <v>0</v>
      </c>
    </row>
    <row r="1194" spans="1:10" x14ac:dyDescent="0.3">
      <c r="A1194" s="87"/>
      <c r="B1194" s="87"/>
      <c r="C1194" s="87"/>
      <c r="D1194" s="87" t="s">
        <v>5629</v>
      </c>
      <c r="E1194" s="87" t="s">
        <v>280</v>
      </c>
      <c r="F1194" s="140">
        <v>45210</v>
      </c>
      <c r="G1194" s="140">
        <v>45359</v>
      </c>
      <c r="H1194" s="92">
        <v>21140</v>
      </c>
      <c r="I1194" s="92">
        <v>21140</v>
      </c>
      <c r="J1194" s="92">
        <v>0</v>
      </c>
    </row>
    <row r="1195" spans="1:10" x14ac:dyDescent="0.3">
      <c r="A1195" s="87"/>
      <c r="B1195" s="87"/>
      <c r="C1195" s="87"/>
      <c r="D1195" s="87"/>
      <c r="E1195" s="87"/>
      <c r="F1195" s="87"/>
      <c r="G1195" s="140">
        <v>45372</v>
      </c>
      <c r="H1195" s="92">
        <v>6250</v>
      </c>
      <c r="I1195" s="92">
        <v>6250</v>
      </c>
      <c r="J1195" s="92">
        <v>0</v>
      </c>
    </row>
    <row r="1196" spans="1:10" x14ac:dyDescent="0.3">
      <c r="A1196" s="87"/>
      <c r="B1196" s="87"/>
      <c r="C1196" s="87"/>
      <c r="D1196" s="87"/>
      <c r="E1196" s="87"/>
      <c r="F1196" s="87"/>
      <c r="G1196" s="140">
        <v>45392</v>
      </c>
      <c r="H1196" s="92">
        <v>12460</v>
      </c>
      <c r="I1196" s="92">
        <v>12460</v>
      </c>
      <c r="J1196" s="92">
        <v>0</v>
      </c>
    </row>
    <row r="1197" spans="1:10" x14ac:dyDescent="0.3">
      <c r="A1197" s="87"/>
      <c r="B1197" s="87"/>
      <c r="C1197" s="87"/>
      <c r="D1197" s="87"/>
      <c r="E1197" s="87"/>
      <c r="F1197" s="87"/>
      <c r="G1197" s="140">
        <v>45427</v>
      </c>
      <c r="H1197" s="92">
        <v>16085</v>
      </c>
      <c r="I1197" s="92">
        <v>16085</v>
      </c>
      <c r="J1197" s="92">
        <v>0</v>
      </c>
    </row>
    <row r="1198" spans="1:10" x14ac:dyDescent="0.3">
      <c r="A1198" s="87"/>
      <c r="B1198" s="87"/>
      <c r="C1198" s="87"/>
      <c r="D1198" s="87"/>
      <c r="E1198" s="87"/>
      <c r="F1198" s="87"/>
      <c r="G1198" s="140">
        <v>45456</v>
      </c>
      <c r="H1198" s="92">
        <v>5240</v>
      </c>
      <c r="I1198" s="92">
        <v>5240</v>
      </c>
      <c r="J1198" s="92">
        <v>0</v>
      </c>
    </row>
    <row r="1199" spans="1:10" x14ac:dyDescent="0.3">
      <c r="A1199" s="87"/>
      <c r="B1199" s="87"/>
      <c r="C1199" s="87"/>
      <c r="D1199" s="87"/>
      <c r="E1199" s="87"/>
      <c r="F1199" s="87"/>
      <c r="G1199" s="140">
        <v>45470</v>
      </c>
      <c r="H1199" s="92">
        <v>3470</v>
      </c>
      <c r="I1199" s="92">
        <v>3470</v>
      </c>
      <c r="J1199" s="92">
        <v>0</v>
      </c>
    </row>
    <row r="1200" spans="1:10" x14ac:dyDescent="0.3">
      <c r="A1200" s="87"/>
      <c r="B1200" s="87"/>
      <c r="C1200" s="87"/>
      <c r="D1200" s="87"/>
      <c r="E1200" s="87"/>
      <c r="F1200" s="87"/>
      <c r="G1200" s="140">
        <v>45492</v>
      </c>
      <c r="H1200" s="92">
        <v>6240</v>
      </c>
      <c r="I1200" s="92">
        <v>6240</v>
      </c>
      <c r="J1200" s="92">
        <v>0</v>
      </c>
    </row>
    <row r="1201" spans="1:10" x14ac:dyDescent="0.3">
      <c r="A1201" s="87"/>
      <c r="B1201" s="87"/>
      <c r="C1201" s="87"/>
      <c r="D1201" s="87"/>
      <c r="E1201" s="87"/>
      <c r="F1201" s="87"/>
      <c r="G1201" s="140">
        <v>45539</v>
      </c>
      <c r="H1201" s="92">
        <v>3210</v>
      </c>
      <c r="I1201" s="92">
        <v>3210</v>
      </c>
      <c r="J1201" s="92">
        <v>0</v>
      </c>
    </row>
    <row r="1202" spans="1:10" x14ac:dyDescent="0.3">
      <c r="A1202" s="87"/>
      <c r="B1202" s="87"/>
      <c r="C1202" s="87"/>
      <c r="D1202" s="87"/>
      <c r="E1202" s="87"/>
      <c r="F1202" s="87"/>
      <c r="G1202" s="140">
        <v>45551</v>
      </c>
      <c r="H1202" s="92">
        <v>8642.5</v>
      </c>
      <c r="I1202" s="92">
        <v>8642.5</v>
      </c>
      <c r="J1202" s="92">
        <v>0</v>
      </c>
    </row>
    <row r="1203" spans="1:10" x14ac:dyDescent="0.3">
      <c r="A1203" s="87"/>
      <c r="B1203" s="87"/>
      <c r="C1203" s="87"/>
      <c r="D1203" s="87"/>
      <c r="E1203" s="87"/>
      <c r="F1203" s="87"/>
      <c r="G1203" s="140">
        <v>45594</v>
      </c>
      <c r="H1203" s="92">
        <v>9595</v>
      </c>
      <c r="I1203" s="92">
        <v>9595</v>
      </c>
      <c r="J1203" s="92">
        <v>0</v>
      </c>
    </row>
    <row r="1204" spans="1:10" x14ac:dyDescent="0.3">
      <c r="A1204" s="87"/>
      <c r="B1204" s="87"/>
      <c r="C1204" s="87"/>
      <c r="D1204" s="87"/>
      <c r="E1204" s="87"/>
      <c r="F1204" s="87"/>
      <c r="G1204" s="140">
        <v>45635</v>
      </c>
      <c r="H1204" s="92">
        <v>6195</v>
      </c>
      <c r="I1204" s="92">
        <v>6195</v>
      </c>
      <c r="J1204" s="92">
        <v>0</v>
      </c>
    </row>
    <row r="1205" spans="1:10" x14ac:dyDescent="0.3">
      <c r="A1205" s="87"/>
      <c r="B1205" s="87"/>
      <c r="C1205" s="87"/>
      <c r="D1205" s="87"/>
      <c r="E1205" s="87"/>
      <c r="F1205" s="87"/>
      <c r="G1205" s="140">
        <v>45673</v>
      </c>
      <c r="H1205" s="92">
        <v>17595</v>
      </c>
      <c r="I1205" s="92">
        <v>17595</v>
      </c>
      <c r="J1205" s="92">
        <v>0</v>
      </c>
    </row>
    <row r="1206" spans="1:10" x14ac:dyDescent="0.3">
      <c r="A1206" s="87"/>
      <c r="B1206" s="87"/>
      <c r="C1206" s="87"/>
      <c r="D1206" s="87"/>
      <c r="E1206" s="87"/>
      <c r="F1206" s="87"/>
      <c r="G1206" s="140">
        <v>45685</v>
      </c>
      <c r="H1206" s="92">
        <v>10370</v>
      </c>
      <c r="I1206" s="92">
        <v>10370</v>
      </c>
      <c r="J1206" s="92">
        <v>0</v>
      </c>
    </row>
    <row r="1207" spans="1:10" x14ac:dyDescent="0.3">
      <c r="A1207" s="87"/>
      <c r="B1207" s="87"/>
      <c r="C1207" s="87"/>
      <c r="D1207" s="87"/>
      <c r="E1207" s="87"/>
      <c r="F1207" s="87"/>
      <c r="G1207" s="140">
        <v>45719</v>
      </c>
      <c r="H1207" s="92">
        <v>24240</v>
      </c>
      <c r="I1207" s="92">
        <v>24240</v>
      </c>
      <c r="J1207" s="92">
        <v>0</v>
      </c>
    </row>
    <row r="1208" spans="1:10" x14ac:dyDescent="0.3">
      <c r="A1208" s="87"/>
      <c r="B1208" s="87"/>
      <c r="C1208" s="87"/>
      <c r="D1208" s="87"/>
      <c r="E1208" s="87"/>
      <c r="F1208" s="87"/>
      <c r="G1208" s="140">
        <v>45744</v>
      </c>
      <c r="H1208" s="92">
        <v>26625</v>
      </c>
      <c r="I1208" s="92">
        <v>26625</v>
      </c>
      <c r="J1208" s="92">
        <v>0</v>
      </c>
    </row>
    <row r="1209" spans="1:10" x14ac:dyDescent="0.3">
      <c r="A1209" s="87"/>
      <c r="B1209" s="87"/>
      <c r="C1209" s="87"/>
      <c r="D1209" s="87"/>
      <c r="E1209" s="87"/>
      <c r="F1209" s="87"/>
      <c r="G1209" s="140">
        <v>45793</v>
      </c>
      <c r="H1209" s="92">
        <v>29140</v>
      </c>
      <c r="I1209" s="92">
        <v>29140</v>
      </c>
      <c r="J1209" s="92">
        <v>0</v>
      </c>
    </row>
    <row r="1210" spans="1:10" x14ac:dyDescent="0.3">
      <c r="A1210" s="87"/>
      <c r="B1210" s="87"/>
      <c r="C1210" s="87"/>
      <c r="D1210" s="87"/>
      <c r="E1210" s="87"/>
      <c r="F1210" s="87"/>
      <c r="G1210" s="140">
        <v>45796</v>
      </c>
      <c r="H1210" s="92">
        <v>26995</v>
      </c>
      <c r="I1210" s="92">
        <v>26995</v>
      </c>
      <c r="J1210" s="92">
        <v>0</v>
      </c>
    </row>
    <row r="1211" spans="1:10" x14ac:dyDescent="0.3">
      <c r="A1211" s="87"/>
      <c r="B1211" s="87"/>
      <c r="C1211" s="87"/>
      <c r="D1211" s="87"/>
      <c r="E1211" s="87"/>
      <c r="F1211" s="87"/>
      <c r="G1211" s="140">
        <v>45838</v>
      </c>
      <c r="H1211" s="92">
        <v>13500</v>
      </c>
      <c r="I1211" s="92">
        <v>13500</v>
      </c>
      <c r="J1211" s="92">
        <v>0</v>
      </c>
    </row>
    <row r="1212" spans="1:10" x14ac:dyDescent="0.3">
      <c r="A1212" s="87"/>
      <c r="B1212" s="87"/>
      <c r="C1212" s="87"/>
      <c r="D1212" s="87" t="s">
        <v>7496</v>
      </c>
      <c r="E1212" s="87" t="s">
        <v>280</v>
      </c>
      <c r="F1212" s="140">
        <v>45833</v>
      </c>
      <c r="G1212" s="140">
        <v>45853</v>
      </c>
      <c r="H1212" s="92">
        <v>12745</v>
      </c>
      <c r="I1212" s="92">
        <v>12745</v>
      </c>
      <c r="J1212" s="92">
        <v>0</v>
      </c>
    </row>
    <row r="1213" spans="1:10" x14ac:dyDescent="0.3">
      <c r="A1213" s="87"/>
      <c r="B1213" s="87"/>
      <c r="C1213" s="87"/>
      <c r="D1213" s="87"/>
      <c r="E1213" s="87"/>
      <c r="F1213" s="87"/>
      <c r="G1213" s="140">
        <v>45894</v>
      </c>
      <c r="H1213" s="92">
        <v>8620</v>
      </c>
      <c r="I1213" s="92">
        <v>8620</v>
      </c>
      <c r="J1213" s="92">
        <v>0</v>
      </c>
    </row>
    <row r="1214" spans="1:10" x14ac:dyDescent="0.3">
      <c r="A1214" s="87"/>
      <c r="B1214" s="87"/>
      <c r="C1214" s="87"/>
      <c r="D1214" s="87"/>
      <c r="E1214" s="87"/>
      <c r="F1214" s="87"/>
      <c r="G1214" s="140">
        <v>45918</v>
      </c>
      <c r="H1214" s="92">
        <v>4450</v>
      </c>
      <c r="I1214" s="92">
        <v>4450</v>
      </c>
      <c r="J1214" s="92">
        <v>0</v>
      </c>
    </row>
    <row r="1215" spans="1:10" x14ac:dyDescent="0.3">
      <c r="A1215" s="87"/>
      <c r="B1215" s="87"/>
      <c r="C1215" s="87"/>
      <c r="D1215" s="87"/>
      <c r="E1215" s="87"/>
      <c r="F1215" s="87"/>
      <c r="G1215" s="140">
        <v>45953</v>
      </c>
      <c r="H1215" s="92">
        <v>3340</v>
      </c>
      <c r="I1215" s="92">
        <v>3340</v>
      </c>
      <c r="J1215" s="92">
        <v>0</v>
      </c>
    </row>
    <row r="1216" spans="1:10" x14ac:dyDescent="0.3">
      <c r="A1216" s="87"/>
      <c r="B1216" s="87"/>
      <c r="C1216" s="87"/>
      <c r="D1216" s="87"/>
      <c r="E1216" s="87"/>
      <c r="F1216" s="87"/>
      <c r="G1216" s="140">
        <v>45982</v>
      </c>
      <c r="H1216" s="92">
        <v>1860</v>
      </c>
      <c r="I1216" s="92">
        <v>1860</v>
      </c>
      <c r="J1216" s="92">
        <v>0</v>
      </c>
    </row>
    <row r="1217" spans="1:10" x14ac:dyDescent="0.3">
      <c r="A1217" s="87"/>
      <c r="B1217" s="87"/>
      <c r="C1217" s="87"/>
      <c r="D1217" s="87"/>
      <c r="E1217" s="87"/>
      <c r="F1217" s="87"/>
      <c r="G1217" s="140">
        <v>46030</v>
      </c>
      <c r="H1217" s="92">
        <v>2580</v>
      </c>
      <c r="I1217" s="92">
        <v>2580</v>
      </c>
      <c r="J1217" s="92">
        <v>0</v>
      </c>
    </row>
    <row r="1218" spans="1:10" x14ac:dyDescent="0.3">
      <c r="A1218" s="87"/>
      <c r="B1218" s="87"/>
      <c r="C1218" s="87"/>
      <c r="D1218" s="87" t="s">
        <v>7947</v>
      </c>
      <c r="E1218" s="87" t="s">
        <v>280</v>
      </c>
      <c r="F1218" s="140">
        <v>46108</v>
      </c>
      <c r="G1218" s="140">
        <v>46121</v>
      </c>
      <c r="H1218" s="92">
        <v>6230</v>
      </c>
      <c r="I1218" s="92">
        <v>6230</v>
      </c>
      <c r="J1218" s="92">
        <v>0</v>
      </c>
    </row>
    <row r="1219" spans="1:10" x14ac:dyDescent="0.3">
      <c r="A1219" s="87"/>
      <c r="B1219" s="87"/>
      <c r="C1219" s="87"/>
      <c r="D1219" s="87"/>
      <c r="E1219" s="87"/>
      <c r="F1219" s="87"/>
      <c r="G1219" s="140">
        <v>46134</v>
      </c>
      <c r="H1219" s="92">
        <v>525</v>
      </c>
      <c r="I1219" s="92">
        <v>525</v>
      </c>
      <c r="J1219" s="92">
        <v>0</v>
      </c>
    </row>
    <row r="1220" spans="1:10" x14ac:dyDescent="0.3">
      <c r="A1220" s="87"/>
      <c r="B1220" s="87"/>
      <c r="C1220" s="87"/>
      <c r="D1220" s="87"/>
      <c r="E1220" s="87"/>
      <c r="F1220" s="87"/>
      <c r="G1220" s="140">
        <v>46174</v>
      </c>
      <c r="H1220" s="92">
        <v>75</v>
      </c>
      <c r="I1220" s="92">
        <v>75</v>
      </c>
      <c r="J1220" s="92">
        <v>0</v>
      </c>
    </row>
    <row r="1221" spans="1:10" x14ac:dyDescent="0.3">
      <c r="A1221" s="87"/>
      <c r="B1221" s="87"/>
      <c r="C1221" s="87"/>
      <c r="D1221" s="87"/>
      <c r="E1221" s="87"/>
      <c r="F1221" s="87"/>
      <c r="G1221" s="140">
        <v>46203</v>
      </c>
      <c r="H1221" s="92">
        <v>1365</v>
      </c>
      <c r="I1221" s="92">
        <v>1365</v>
      </c>
      <c r="J1221" s="92">
        <v>0</v>
      </c>
    </row>
    <row r="1222" spans="1:10" x14ac:dyDescent="0.3">
      <c r="A1222" s="87"/>
      <c r="B1222" s="87"/>
      <c r="C1222" s="87"/>
      <c r="D1222" s="87"/>
      <c r="E1222" s="87"/>
      <c r="F1222" s="87"/>
      <c r="G1222" s="140">
        <v>46219</v>
      </c>
      <c r="H1222" s="92">
        <v>1600</v>
      </c>
      <c r="I1222" s="92">
        <v>1600</v>
      </c>
      <c r="J1222" s="92">
        <v>0</v>
      </c>
    </row>
    <row r="1223" spans="1:10" x14ac:dyDescent="0.3">
      <c r="A1223" s="87"/>
      <c r="B1223" s="87" t="s">
        <v>268</v>
      </c>
      <c r="C1223" s="87" t="s">
        <v>2722</v>
      </c>
      <c r="D1223" s="87" t="s">
        <v>473</v>
      </c>
      <c r="E1223" s="87" t="s">
        <v>280</v>
      </c>
      <c r="F1223" s="140">
        <v>43748</v>
      </c>
      <c r="G1223" s="140">
        <v>43839</v>
      </c>
      <c r="H1223" s="92">
        <v>9691.25</v>
      </c>
      <c r="I1223" s="92">
        <v>9691.25</v>
      </c>
      <c r="J1223" s="92">
        <v>0</v>
      </c>
    </row>
    <row r="1224" spans="1:10" x14ac:dyDescent="0.3">
      <c r="A1224" s="87"/>
      <c r="B1224" s="87"/>
      <c r="C1224" s="87"/>
      <c r="D1224" s="87"/>
      <c r="E1224" s="87"/>
      <c r="F1224" s="87"/>
      <c r="G1224" s="140">
        <v>43844</v>
      </c>
      <c r="H1224" s="92">
        <v>11627.5</v>
      </c>
      <c r="I1224" s="92">
        <v>11627.5</v>
      </c>
      <c r="J1224" s="92">
        <v>0</v>
      </c>
    </row>
    <row r="1225" spans="1:10" x14ac:dyDescent="0.3">
      <c r="A1225" s="87"/>
      <c r="B1225" s="87"/>
      <c r="C1225" s="87"/>
      <c r="D1225" s="87"/>
      <c r="E1225" s="87"/>
      <c r="F1225" s="87"/>
      <c r="G1225" s="140">
        <v>43922</v>
      </c>
      <c r="H1225" s="92">
        <v>20417.5</v>
      </c>
      <c r="I1225" s="92">
        <v>20417.5</v>
      </c>
      <c r="J1225" s="92">
        <v>0</v>
      </c>
    </row>
    <row r="1226" spans="1:10" x14ac:dyDescent="0.3">
      <c r="A1226" s="87"/>
      <c r="B1226" s="87"/>
      <c r="C1226" s="87"/>
      <c r="D1226" s="87"/>
      <c r="E1226" s="87"/>
      <c r="F1226" s="87"/>
      <c r="G1226" s="140">
        <v>43936</v>
      </c>
      <c r="H1226" s="92">
        <v>8200</v>
      </c>
      <c r="I1226" s="92">
        <v>8200</v>
      </c>
      <c r="J1226" s="92">
        <v>0</v>
      </c>
    </row>
    <row r="1227" spans="1:10" x14ac:dyDescent="0.3">
      <c r="A1227" s="87"/>
      <c r="B1227" s="87"/>
      <c r="C1227" s="87"/>
      <c r="D1227" s="87"/>
      <c r="E1227" s="87"/>
      <c r="F1227" s="87"/>
      <c r="G1227" s="140">
        <v>43979</v>
      </c>
      <c r="H1227" s="92">
        <v>12690</v>
      </c>
      <c r="I1227" s="92">
        <v>12690</v>
      </c>
      <c r="J1227" s="92">
        <v>0</v>
      </c>
    </row>
    <row r="1228" spans="1:10" x14ac:dyDescent="0.3">
      <c r="A1228" s="87"/>
      <c r="B1228" s="87"/>
      <c r="C1228" s="87"/>
      <c r="D1228" s="87"/>
      <c r="E1228" s="87"/>
      <c r="F1228" s="87"/>
      <c r="G1228" s="140">
        <v>43999</v>
      </c>
      <c r="H1228" s="92">
        <v>13470</v>
      </c>
      <c r="I1228" s="92">
        <v>13470</v>
      </c>
      <c r="J1228" s="92">
        <v>0</v>
      </c>
    </row>
    <row r="1229" spans="1:10" x14ac:dyDescent="0.3">
      <c r="A1229" s="87"/>
      <c r="B1229" s="87"/>
      <c r="C1229" s="87"/>
      <c r="D1229" s="87"/>
      <c r="E1229" s="87"/>
      <c r="F1229" s="87"/>
      <c r="G1229" s="140">
        <v>44039</v>
      </c>
      <c r="H1229" s="92">
        <v>15197.5</v>
      </c>
      <c r="I1229" s="92">
        <v>15197.5</v>
      </c>
      <c r="J1229" s="92">
        <v>0</v>
      </c>
    </row>
    <row r="1230" spans="1:10" x14ac:dyDescent="0.3">
      <c r="A1230" s="87"/>
      <c r="B1230" s="87"/>
      <c r="C1230" s="87"/>
      <c r="D1230" s="87"/>
      <c r="E1230" s="87"/>
      <c r="F1230" s="87"/>
      <c r="G1230" s="140">
        <v>44060</v>
      </c>
      <c r="H1230" s="92">
        <v>16815.75</v>
      </c>
      <c r="I1230" s="92">
        <v>16815.75</v>
      </c>
      <c r="J1230" s="92">
        <v>0</v>
      </c>
    </row>
    <row r="1231" spans="1:10" x14ac:dyDescent="0.3">
      <c r="A1231" s="87"/>
      <c r="B1231" s="87"/>
      <c r="C1231" s="87"/>
      <c r="D1231" s="87"/>
      <c r="E1231" s="87"/>
      <c r="F1231" s="87"/>
      <c r="G1231" s="140">
        <v>44117</v>
      </c>
      <c r="H1231" s="92">
        <v>15883.43</v>
      </c>
      <c r="I1231" s="92">
        <v>15883.43</v>
      </c>
      <c r="J1231" s="92">
        <v>0</v>
      </c>
    </row>
    <row r="1232" spans="1:10" x14ac:dyDescent="0.3">
      <c r="A1232" s="87"/>
      <c r="B1232" s="87"/>
      <c r="C1232" s="87"/>
      <c r="D1232" s="87"/>
      <c r="E1232" s="87"/>
      <c r="F1232" s="87"/>
      <c r="G1232" s="140">
        <v>44124</v>
      </c>
      <c r="H1232" s="92">
        <v>15048.8</v>
      </c>
      <c r="I1232" s="92">
        <v>15048.8</v>
      </c>
      <c r="J1232" s="92">
        <v>0</v>
      </c>
    </row>
    <row r="1233" spans="1:10" x14ac:dyDescent="0.3">
      <c r="A1233" s="87"/>
      <c r="B1233" s="87"/>
      <c r="C1233" s="87"/>
      <c r="D1233" s="87"/>
      <c r="E1233" s="87"/>
      <c r="F1233" s="87"/>
      <c r="G1233" s="140">
        <v>44183</v>
      </c>
      <c r="H1233" s="92">
        <v>31264.6</v>
      </c>
      <c r="I1233" s="92">
        <v>31264.6</v>
      </c>
      <c r="J1233" s="92">
        <v>0</v>
      </c>
    </row>
    <row r="1234" spans="1:10" x14ac:dyDescent="0.3">
      <c r="A1234" s="87"/>
      <c r="B1234" s="87"/>
      <c r="C1234" s="87"/>
      <c r="D1234" s="87"/>
      <c r="E1234" s="87"/>
      <c r="F1234" s="87"/>
      <c r="G1234" s="140">
        <v>44235</v>
      </c>
      <c r="H1234" s="92">
        <v>15502.22</v>
      </c>
      <c r="I1234" s="92">
        <v>15502.22</v>
      </c>
      <c r="J1234" s="92">
        <v>0</v>
      </c>
    </row>
    <row r="1235" spans="1:10" x14ac:dyDescent="0.3">
      <c r="A1235" s="87"/>
      <c r="B1235" s="87"/>
      <c r="C1235" s="87"/>
      <c r="D1235" s="87"/>
      <c r="E1235" s="87"/>
      <c r="F1235" s="87"/>
      <c r="G1235" s="140">
        <v>44291</v>
      </c>
      <c r="H1235" s="92">
        <v>11403.41</v>
      </c>
      <c r="I1235" s="92">
        <v>11403.41</v>
      </c>
      <c r="J1235" s="92">
        <v>0</v>
      </c>
    </row>
    <row r="1236" spans="1:10" x14ac:dyDescent="0.3">
      <c r="A1236" s="87"/>
      <c r="B1236" s="87"/>
      <c r="C1236" s="87"/>
      <c r="D1236" s="87"/>
      <c r="E1236" s="87"/>
      <c r="F1236" s="87"/>
      <c r="G1236" s="140">
        <v>44302</v>
      </c>
      <c r="H1236" s="92">
        <v>9656.64</v>
      </c>
      <c r="I1236" s="92">
        <v>9656.64</v>
      </c>
      <c r="J1236" s="92">
        <v>0</v>
      </c>
    </row>
    <row r="1237" spans="1:10" x14ac:dyDescent="0.3">
      <c r="A1237" s="87"/>
      <c r="B1237" s="87"/>
      <c r="C1237" s="87"/>
      <c r="D1237" s="87"/>
      <c r="E1237" s="87"/>
      <c r="F1237" s="87"/>
      <c r="G1237" s="140">
        <v>44341</v>
      </c>
      <c r="H1237" s="92">
        <v>16293.310000000001</v>
      </c>
      <c r="I1237" s="92">
        <v>16293.310000000001</v>
      </c>
      <c r="J1237" s="92">
        <v>0</v>
      </c>
    </row>
    <row r="1238" spans="1:10" x14ac:dyDescent="0.3">
      <c r="A1238" s="87"/>
      <c r="B1238" s="87"/>
      <c r="C1238" s="87"/>
      <c r="D1238" s="87"/>
      <c r="E1238" s="87"/>
      <c r="F1238" s="87"/>
      <c r="G1238" s="140">
        <v>44369</v>
      </c>
      <c r="H1238" s="92">
        <v>3520</v>
      </c>
      <c r="I1238" s="92">
        <v>3520</v>
      </c>
      <c r="J1238" s="92">
        <v>0</v>
      </c>
    </row>
    <row r="1239" spans="1:10" x14ac:dyDescent="0.3">
      <c r="A1239" s="87"/>
      <c r="B1239" s="87"/>
      <c r="C1239" s="87"/>
      <c r="D1239" s="87"/>
      <c r="E1239" s="87"/>
      <c r="F1239" s="87"/>
      <c r="G1239" s="140">
        <v>44448</v>
      </c>
      <c r="H1239" s="92">
        <v>160</v>
      </c>
      <c r="I1239" s="92">
        <v>160</v>
      </c>
      <c r="J1239" s="92">
        <v>0</v>
      </c>
    </row>
    <row r="1240" spans="1:10" x14ac:dyDescent="0.3">
      <c r="A1240" s="87"/>
      <c r="B1240" s="87"/>
      <c r="C1240" s="87"/>
      <c r="D1240" s="87"/>
      <c r="E1240" s="87"/>
      <c r="F1240" s="87"/>
      <c r="G1240" s="140">
        <v>44487</v>
      </c>
      <c r="H1240" s="92">
        <v>3182.01</v>
      </c>
      <c r="I1240" s="92">
        <v>3182.01</v>
      </c>
      <c r="J1240" s="92">
        <v>0</v>
      </c>
    </row>
    <row r="1241" spans="1:10" x14ac:dyDescent="0.3">
      <c r="A1241" s="87"/>
      <c r="B1241" s="87"/>
      <c r="C1241" s="87"/>
      <c r="D1241" s="87"/>
      <c r="E1241" s="87"/>
      <c r="F1241" s="87"/>
      <c r="G1241" s="140">
        <v>44543</v>
      </c>
      <c r="H1241" s="92">
        <v>1280</v>
      </c>
      <c r="I1241" s="92">
        <v>1280</v>
      </c>
      <c r="J1241" s="92">
        <v>0</v>
      </c>
    </row>
    <row r="1242" spans="1:10" x14ac:dyDescent="0.3">
      <c r="A1242" s="87"/>
      <c r="B1242" s="87"/>
      <c r="C1242" s="87"/>
      <c r="D1242" s="87"/>
      <c r="E1242" s="87"/>
      <c r="F1242" s="87"/>
      <c r="G1242" s="140">
        <v>44585</v>
      </c>
      <c r="H1242" s="92">
        <v>13920</v>
      </c>
      <c r="I1242" s="92">
        <v>13920</v>
      </c>
      <c r="J1242" s="92">
        <v>0</v>
      </c>
    </row>
    <row r="1243" spans="1:10" x14ac:dyDescent="0.3">
      <c r="A1243" s="87"/>
      <c r="B1243" s="87"/>
      <c r="C1243" s="87"/>
      <c r="D1243" s="87"/>
      <c r="E1243" s="87"/>
      <c r="F1243" s="87"/>
      <c r="G1243" s="140">
        <v>44603</v>
      </c>
      <c r="H1243" s="92">
        <v>19955.080000000002</v>
      </c>
      <c r="I1243" s="92">
        <v>19869.830000000002</v>
      </c>
      <c r="J1243" s="92">
        <v>85.25</v>
      </c>
    </row>
    <row r="1244" spans="1:10" x14ac:dyDescent="0.3">
      <c r="A1244" s="87"/>
      <c r="B1244" s="87"/>
      <c r="C1244" s="87"/>
      <c r="D1244" s="87"/>
      <c r="E1244" s="87"/>
      <c r="F1244" s="87"/>
      <c r="G1244" s="140">
        <v>44673</v>
      </c>
      <c r="H1244" s="92">
        <v>-85.25</v>
      </c>
      <c r="I1244" s="92">
        <v>0</v>
      </c>
      <c r="J1244" s="92">
        <v>-85.25</v>
      </c>
    </row>
    <row r="1245" spans="1:10" x14ac:dyDescent="0.3">
      <c r="A1245" s="87"/>
      <c r="B1245" s="87" t="s">
        <v>283</v>
      </c>
      <c r="C1245" s="87" t="s">
        <v>2722</v>
      </c>
      <c r="D1245" s="87" t="s">
        <v>473</v>
      </c>
      <c r="E1245" s="87" t="s">
        <v>280</v>
      </c>
      <c r="F1245" s="140">
        <v>43748</v>
      </c>
      <c r="G1245" s="140">
        <v>43839</v>
      </c>
      <c r="H1245" s="92">
        <v>8556.25</v>
      </c>
      <c r="I1245" s="92">
        <v>8556.25</v>
      </c>
      <c r="J1245" s="92">
        <v>0</v>
      </c>
    </row>
    <row r="1246" spans="1:10" x14ac:dyDescent="0.3">
      <c r="A1246" s="87"/>
      <c r="B1246" s="87"/>
      <c r="C1246" s="87"/>
      <c r="D1246" s="87"/>
      <c r="E1246" s="87"/>
      <c r="F1246" s="87"/>
      <c r="G1246" s="140">
        <v>43844</v>
      </c>
      <c r="H1246" s="92">
        <v>12837.5</v>
      </c>
      <c r="I1246" s="92">
        <v>12837.5</v>
      </c>
      <c r="J1246" s="92">
        <v>0</v>
      </c>
    </row>
    <row r="1247" spans="1:10" x14ac:dyDescent="0.3">
      <c r="A1247" s="87"/>
      <c r="B1247" s="87"/>
      <c r="C1247" s="87"/>
      <c r="D1247" s="87"/>
      <c r="E1247" s="87"/>
      <c r="F1247" s="87"/>
      <c r="G1247" s="140">
        <v>43922</v>
      </c>
      <c r="H1247" s="92">
        <v>19960</v>
      </c>
      <c r="I1247" s="92">
        <v>19960</v>
      </c>
      <c r="J1247" s="92">
        <v>0</v>
      </c>
    </row>
    <row r="1248" spans="1:10" x14ac:dyDescent="0.3">
      <c r="A1248" s="87"/>
      <c r="B1248" s="87"/>
      <c r="C1248" s="87"/>
      <c r="D1248" s="87"/>
      <c r="E1248" s="87"/>
      <c r="F1248" s="87"/>
      <c r="G1248" s="140">
        <v>43936</v>
      </c>
      <c r="H1248" s="92">
        <v>13455</v>
      </c>
      <c r="I1248" s="92">
        <v>13455</v>
      </c>
      <c r="J1248" s="92">
        <v>0</v>
      </c>
    </row>
    <row r="1249" spans="1:10" x14ac:dyDescent="0.3">
      <c r="A1249" s="87"/>
      <c r="B1249" s="87"/>
      <c r="C1249" s="87"/>
      <c r="D1249" s="87"/>
      <c r="E1249" s="87"/>
      <c r="F1249" s="87"/>
      <c r="G1249" s="140">
        <v>43979</v>
      </c>
      <c r="H1249" s="92">
        <v>9450</v>
      </c>
      <c r="I1249" s="92">
        <v>9450</v>
      </c>
      <c r="J1249" s="92">
        <v>0</v>
      </c>
    </row>
    <row r="1250" spans="1:10" x14ac:dyDescent="0.3">
      <c r="A1250" s="87"/>
      <c r="B1250" s="87"/>
      <c r="C1250" s="87"/>
      <c r="D1250" s="87"/>
      <c r="E1250" s="87"/>
      <c r="F1250" s="87"/>
      <c r="G1250" s="140">
        <v>43999</v>
      </c>
      <c r="H1250" s="92">
        <v>10027.5</v>
      </c>
      <c r="I1250" s="92">
        <v>10027.5</v>
      </c>
      <c r="J1250" s="92">
        <v>0</v>
      </c>
    </row>
    <row r="1251" spans="1:10" x14ac:dyDescent="0.3">
      <c r="A1251" s="87"/>
      <c r="B1251" s="87"/>
      <c r="C1251" s="87"/>
      <c r="D1251" s="87"/>
      <c r="E1251" s="87"/>
      <c r="F1251" s="87"/>
      <c r="G1251" s="140">
        <v>44039</v>
      </c>
      <c r="H1251" s="92">
        <v>10887.5</v>
      </c>
      <c r="I1251" s="92">
        <v>10887.5</v>
      </c>
      <c r="J1251" s="92">
        <v>0</v>
      </c>
    </row>
    <row r="1252" spans="1:10" x14ac:dyDescent="0.3">
      <c r="A1252" s="87"/>
      <c r="B1252" s="87"/>
      <c r="C1252" s="87"/>
      <c r="D1252" s="87"/>
      <c r="E1252" s="87"/>
      <c r="F1252" s="87"/>
      <c r="G1252" s="140">
        <v>44060</v>
      </c>
      <c r="H1252" s="92">
        <v>6349.45</v>
      </c>
      <c r="I1252" s="92">
        <v>6349.45</v>
      </c>
      <c r="J1252" s="92">
        <v>0</v>
      </c>
    </row>
    <row r="1253" spans="1:10" x14ac:dyDescent="0.3">
      <c r="A1253" s="87"/>
      <c r="B1253" s="87"/>
      <c r="C1253" s="87"/>
      <c r="D1253" s="87"/>
      <c r="E1253" s="87"/>
      <c r="F1253" s="87"/>
      <c r="G1253" s="140">
        <v>44117</v>
      </c>
      <c r="H1253" s="92">
        <v>5997.42</v>
      </c>
      <c r="I1253" s="92">
        <v>5997.42</v>
      </c>
      <c r="J1253" s="92">
        <v>0</v>
      </c>
    </row>
    <row r="1254" spans="1:10" x14ac:dyDescent="0.3">
      <c r="A1254" s="87"/>
      <c r="B1254" s="87"/>
      <c r="C1254" s="87"/>
      <c r="D1254" s="87"/>
      <c r="E1254" s="87"/>
      <c r="F1254" s="87"/>
      <c r="G1254" s="140">
        <v>44124</v>
      </c>
      <c r="H1254" s="92">
        <v>5682.27</v>
      </c>
      <c r="I1254" s="92">
        <v>5682.27</v>
      </c>
      <c r="J1254" s="92">
        <v>0</v>
      </c>
    </row>
    <row r="1255" spans="1:10" x14ac:dyDescent="0.3">
      <c r="A1255" s="87"/>
      <c r="B1255" s="87"/>
      <c r="C1255" s="87"/>
      <c r="D1255" s="87"/>
      <c r="E1255" s="87"/>
      <c r="F1255" s="87"/>
      <c r="G1255" s="140">
        <v>44183</v>
      </c>
      <c r="H1255" s="92">
        <v>11805.189999999999</v>
      </c>
      <c r="I1255" s="92">
        <v>11805.189999999999</v>
      </c>
      <c r="J1255" s="92">
        <v>0</v>
      </c>
    </row>
    <row r="1256" spans="1:10" x14ac:dyDescent="0.3">
      <c r="A1256" s="87"/>
      <c r="B1256" s="87"/>
      <c r="C1256" s="87"/>
      <c r="D1256" s="87"/>
      <c r="E1256" s="87"/>
      <c r="F1256" s="87"/>
      <c r="G1256" s="140">
        <v>44235</v>
      </c>
      <c r="H1256" s="92">
        <v>5853.48</v>
      </c>
      <c r="I1256" s="92">
        <v>5853.48</v>
      </c>
      <c r="J1256" s="92">
        <v>0</v>
      </c>
    </row>
    <row r="1257" spans="1:10" x14ac:dyDescent="0.3">
      <c r="A1257" s="87"/>
      <c r="B1257" s="87"/>
      <c r="C1257" s="87"/>
      <c r="D1257" s="87"/>
      <c r="E1257" s="87"/>
      <c r="F1257" s="87"/>
      <c r="G1257" s="140">
        <v>44291</v>
      </c>
      <c r="H1257" s="92">
        <v>4305.8100000000004</v>
      </c>
      <c r="I1257" s="92">
        <v>4305.8100000000004</v>
      </c>
      <c r="J1257" s="92">
        <v>0</v>
      </c>
    </row>
    <row r="1258" spans="1:10" x14ac:dyDescent="0.3">
      <c r="A1258" s="87"/>
      <c r="B1258" s="87"/>
      <c r="C1258" s="87"/>
      <c r="D1258" s="87"/>
      <c r="E1258" s="87"/>
      <c r="F1258" s="87"/>
      <c r="G1258" s="140">
        <v>44302</v>
      </c>
      <c r="H1258" s="92">
        <v>3646.24</v>
      </c>
      <c r="I1258" s="92">
        <v>3646.24</v>
      </c>
      <c r="J1258" s="92">
        <v>0</v>
      </c>
    </row>
    <row r="1259" spans="1:10" x14ac:dyDescent="0.3">
      <c r="A1259" s="87"/>
      <c r="B1259" s="87"/>
      <c r="C1259" s="87"/>
      <c r="D1259" s="87"/>
      <c r="E1259" s="87"/>
      <c r="F1259" s="87"/>
      <c r="G1259" s="140">
        <v>44341</v>
      </c>
      <c r="H1259" s="92">
        <v>6152.18</v>
      </c>
      <c r="I1259" s="92">
        <v>6152.18</v>
      </c>
      <c r="J1259" s="92">
        <v>0</v>
      </c>
    </row>
    <row r="1260" spans="1:10" x14ac:dyDescent="0.3">
      <c r="A1260" s="87"/>
      <c r="B1260" s="87"/>
      <c r="C1260" s="87"/>
      <c r="D1260" s="87"/>
      <c r="E1260" s="87"/>
      <c r="F1260" s="87"/>
      <c r="G1260" s="140">
        <v>44603</v>
      </c>
      <c r="H1260" s="92">
        <v>2315.17</v>
      </c>
      <c r="I1260" s="92">
        <v>2315.17</v>
      </c>
      <c r="J1260" s="92">
        <v>0</v>
      </c>
    </row>
    <row r="1261" spans="1:10" x14ac:dyDescent="0.3">
      <c r="A1261" s="87"/>
      <c r="B1261" s="87"/>
      <c r="C1261" s="87"/>
      <c r="D1261" s="87"/>
      <c r="E1261" s="87"/>
      <c r="F1261" s="87"/>
      <c r="G1261" s="140">
        <v>44635</v>
      </c>
      <c r="H1261" s="92">
        <v>13550.04</v>
      </c>
      <c r="I1261" s="92">
        <v>13530.29</v>
      </c>
      <c r="J1261" s="92">
        <v>19.75</v>
      </c>
    </row>
    <row r="1262" spans="1:10" x14ac:dyDescent="0.3">
      <c r="A1262" s="87"/>
      <c r="B1262" s="87"/>
      <c r="C1262" s="87"/>
      <c r="D1262" s="87"/>
      <c r="E1262" s="87"/>
      <c r="F1262" s="87"/>
      <c r="G1262" s="140">
        <v>44673</v>
      </c>
      <c r="H1262" s="92">
        <v>-19.75</v>
      </c>
      <c r="I1262" s="92">
        <v>0</v>
      </c>
      <c r="J1262" s="92">
        <v>-19.75</v>
      </c>
    </row>
    <row r="1263" spans="1:10" x14ac:dyDescent="0.3">
      <c r="A1263" s="87"/>
      <c r="B1263" s="87" t="s">
        <v>235</v>
      </c>
      <c r="C1263" s="87" t="s">
        <v>2722</v>
      </c>
      <c r="D1263" s="87" t="s">
        <v>473</v>
      </c>
      <c r="E1263" s="87" t="s">
        <v>280</v>
      </c>
      <c r="F1263" s="140">
        <v>43748</v>
      </c>
      <c r="G1263" s="140">
        <v>43839</v>
      </c>
      <c r="H1263" s="92">
        <v>7376.25</v>
      </c>
      <c r="I1263" s="92">
        <v>7376.25</v>
      </c>
      <c r="J1263" s="92">
        <v>0</v>
      </c>
    </row>
    <row r="1264" spans="1:10" x14ac:dyDescent="0.3">
      <c r="A1264" s="87"/>
      <c r="B1264" s="87"/>
      <c r="C1264" s="87"/>
      <c r="D1264" s="87"/>
      <c r="E1264" s="87"/>
      <c r="F1264" s="87"/>
      <c r="G1264" s="140">
        <v>43844</v>
      </c>
      <c r="H1264" s="92">
        <v>11395</v>
      </c>
      <c r="I1264" s="92">
        <v>11395</v>
      </c>
      <c r="J1264" s="92">
        <v>0</v>
      </c>
    </row>
    <row r="1265" spans="1:10" x14ac:dyDescent="0.3">
      <c r="A1265" s="87"/>
      <c r="B1265" s="87"/>
      <c r="C1265" s="87"/>
      <c r="D1265" s="87"/>
      <c r="E1265" s="87"/>
      <c r="F1265" s="87"/>
      <c r="G1265" s="140">
        <v>43922</v>
      </c>
      <c r="H1265" s="92">
        <v>17477.5</v>
      </c>
      <c r="I1265" s="92">
        <v>17477.5</v>
      </c>
      <c r="J1265" s="92">
        <v>0</v>
      </c>
    </row>
    <row r="1266" spans="1:10" x14ac:dyDescent="0.3">
      <c r="A1266" s="87"/>
      <c r="B1266" s="87"/>
      <c r="C1266" s="87"/>
      <c r="D1266" s="87"/>
      <c r="E1266" s="87"/>
      <c r="F1266" s="87"/>
      <c r="G1266" s="140">
        <v>43936</v>
      </c>
      <c r="H1266" s="92">
        <v>7480</v>
      </c>
      <c r="I1266" s="92">
        <v>7480</v>
      </c>
      <c r="J1266" s="92">
        <v>0</v>
      </c>
    </row>
    <row r="1267" spans="1:10" x14ac:dyDescent="0.3">
      <c r="A1267" s="87"/>
      <c r="B1267" s="87"/>
      <c r="C1267" s="87"/>
      <c r="D1267" s="87"/>
      <c r="E1267" s="87"/>
      <c r="F1267" s="87"/>
      <c r="G1267" s="140">
        <v>43979</v>
      </c>
      <c r="H1267" s="92">
        <v>9737.5</v>
      </c>
      <c r="I1267" s="92">
        <v>9737.5</v>
      </c>
      <c r="J1267" s="92">
        <v>0</v>
      </c>
    </row>
    <row r="1268" spans="1:10" x14ac:dyDescent="0.3">
      <c r="A1268" s="87"/>
      <c r="B1268" s="87"/>
      <c r="C1268" s="87"/>
      <c r="D1268" s="87"/>
      <c r="E1268" s="87"/>
      <c r="F1268" s="87"/>
      <c r="G1268" s="140">
        <v>43999</v>
      </c>
      <c r="H1268" s="92">
        <v>8587.5</v>
      </c>
      <c r="I1268" s="92">
        <v>8587.5</v>
      </c>
      <c r="J1268" s="92">
        <v>0</v>
      </c>
    </row>
    <row r="1269" spans="1:10" x14ac:dyDescent="0.3">
      <c r="A1269" s="87"/>
      <c r="B1269" s="87"/>
      <c r="C1269" s="87"/>
      <c r="D1269" s="87"/>
      <c r="E1269" s="87"/>
      <c r="F1269" s="87"/>
      <c r="G1269" s="140">
        <v>44039</v>
      </c>
      <c r="H1269" s="92">
        <v>6685</v>
      </c>
      <c r="I1269" s="92">
        <v>6685</v>
      </c>
      <c r="J1269" s="92">
        <v>0</v>
      </c>
    </row>
    <row r="1270" spans="1:10" x14ac:dyDescent="0.3">
      <c r="A1270" s="87"/>
      <c r="B1270" s="87"/>
      <c r="C1270" s="87"/>
      <c r="D1270" s="87"/>
      <c r="E1270" s="87"/>
      <c r="F1270" s="87"/>
      <c r="G1270" s="140">
        <v>44060</v>
      </c>
      <c r="H1270" s="92">
        <v>10803.44</v>
      </c>
      <c r="I1270" s="92">
        <v>10803.44</v>
      </c>
      <c r="J1270" s="92">
        <v>0</v>
      </c>
    </row>
    <row r="1271" spans="1:10" x14ac:dyDescent="0.3">
      <c r="A1271" s="87"/>
      <c r="B1271" s="87"/>
      <c r="C1271" s="87"/>
      <c r="D1271" s="87"/>
      <c r="E1271" s="87"/>
      <c r="F1271" s="87"/>
      <c r="G1271" s="140">
        <v>44117</v>
      </c>
      <c r="H1271" s="92">
        <v>10204.459999999999</v>
      </c>
      <c r="I1271" s="92">
        <v>10204.459999999999</v>
      </c>
      <c r="J1271" s="92">
        <v>0</v>
      </c>
    </row>
    <row r="1272" spans="1:10" x14ac:dyDescent="0.3">
      <c r="A1272" s="87"/>
      <c r="B1272" s="87"/>
      <c r="C1272" s="87"/>
      <c r="D1272" s="87"/>
      <c r="E1272" s="87"/>
      <c r="F1272" s="87"/>
      <c r="G1272" s="140">
        <v>44124</v>
      </c>
      <c r="H1272" s="92">
        <v>9668.25</v>
      </c>
      <c r="I1272" s="92">
        <v>9668.25</v>
      </c>
      <c r="J1272" s="92">
        <v>0</v>
      </c>
    </row>
    <row r="1273" spans="1:10" x14ac:dyDescent="0.3">
      <c r="A1273" s="87"/>
      <c r="B1273" s="87"/>
      <c r="C1273" s="87"/>
      <c r="D1273" s="87"/>
      <c r="E1273" s="87"/>
      <c r="F1273" s="87"/>
      <c r="G1273" s="140">
        <v>44183</v>
      </c>
      <c r="H1273" s="92">
        <v>20086.239999999998</v>
      </c>
      <c r="I1273" s="92">
        <v>20086.239999999998</v>
      </c>
      <c r="J1273" s="92">
        <v>0</v>
      </c>
    </row>
    <row r="1274" spans="1:10" x14ac:dyDescent="0.3">
      <c r="A1274" s="87"/>
      <c r="B1274" s="87"/>
      <c r="C1274" s="87"/>
      <c r="D1274" s="87"/>
      <c r="E1274" s="87"/>
      <c r="F1274" s="87"/>
      <c r="G1274" s="140">
        <v>44235</v>
      </c>
      <c r="H1274" s="92">
        <v>9959.5499999999993</v>
      </c>
      <c r="I1274" s="92">
        <v>9959.5499999999993</v>
      </c>
      <c r="J1274" s="92">
        <v>0</v>
      </c>
    </row>
    <row r="1275" spans="1:10" x14ac:dyDescent="0.3">
      <c r="A1275" s="87"/>
      <c r="B1275" s="87"/>
      <c r="C1275" s="87"/>
      <c r="D1275" s="87"/>
      <c r="E1275" s="87"/>
      <c r="F1275" s="87"/>
      <c r="G1275" s="140">
        <v>44291</v>
      </c>
      <c r="H1275" s="92">
        <v>7326.23</v>
      </c>
      <c r="I1275" s="92">
        <v>7326.23</v>
      </c>
      <c r="J1275" s="92">
        <v>0</v>
      </c>
    </row>
    <row r="1276" spans="1:10" x14ac:dyDescent="0.3">
      <c r="A1276" s="87"/>
      <c r="B1276" s="87"/>
      <c r="C1276" s="87"/>
      <c r="D1276" s="87"/>
      <c r="E1276" s="87"/>
      <c r="F1276" s="87"/>
      <c r="G1276" s="140">
        <v>44302</v>
      </c>
      <c r="H1276" s="92">
        <v>6204</v>
      </c>
      <c r="I1276" s="92">
        <v>6204</v>
      </c>
      <c r="J1276" s="92">
        <v>0</v>
      </c>
    </row>
    <row r="1277" spans="1:10" x14ac:dyDescent="0.3">
      <c r="A1277" s="87"/>
      <c r="B1277" s="87"/>
      <c r="C1277" s="87"/>
      <c r="D1277" s="87"/>
      <c r="E1277" s="87"/>
      <c r="F1277" s="87"/>
      <c r="G1277" s="140">
        <v>44341</v>
      </c>
      <c r="H1277" s="92">
        <v>10467.790000000001</v>
      </c>
      <c r="I1277" s="92">
        <v>10467.790000000001</v>
      </c>
      <c r="J1277" s="92">
        <v>0</v>
      </c>
    </row>
    <row r="1278" spans="1:10" x14ac:dyDescent="0.3">
      <c r="A1278" s="87"/>
      <c r="B1278" s="87"/>
      <c r="C1278" s="87"/>
      <c r="D1278" s="87"/>
      <c r="E1278" s="87"/>
      <c r="F1278" s="87"/>
      <c r="G1278" s="140">
        <v>44369</v>
      </c>
      <c r="H1278" s="92">
        <v>5920</v>
      </c>
      <c r="I1278" s="92">
        <v>5920</v>
      </c>
      <c r="J1278" s="92">
        <v>0</v>
      </c>
    </row>
    <row r="1279" spans="1:10" x14ac:dyDescent="0.3">
      <c r="A1279" s="87"/>
      <c r="B1279" s="87"/>
      <c r="C1279" s="87"/>
      <c r="D1279" s="87"/>
      <c r="E1279" s="87"/>
      <c r="F1279" s="87"/>
      <c r="G1279" s="140">
        <v>44447</v>
      </c>
      <c r="H1279" s="92">
        <v>21440</v>
      </c>
      <c r="I1279" s="92">
        <v>21440</v>
      </c>
      <c r="J1279" s="92">
        <v>0</v>
      </c>
    </row>
    <row r="1280" spans="1:10" x14ac:dyDescent="0.3">
      <c r="A1280" s="87"/>
      <c r="B1280" s="87"/>
      <c r="C1280" s="87"/>
      <c r="D1280" s="87"/>
      <c r="E1280" s="87"/>
      <c r="F1280" s="87"/>
      <c r="G1280" s="140">
        <v>44448</v>
      </c>
      <c r="H1280" s="92">
        <v>9760</v>
      </c>
      <c r="I1280" s="92">
        <v>9760</v>
      </c>
      <c r="J1280" s="92">
        <v>0</v>
      </c>
    </row>
    <row r="1281" spans="1:10" x14ac:dyDescent="0.3">
      <c r="A1281" s="87"/>
      <c r="B1281" s="87"/>
      <c r="C1281" s="87"/>
      <c r="D1281" s="87"/>
      <c r="E1281" s="87"/>
      <c r="F1281" s="87"/>
      <c r="G1281" s="140">
        <v>44666</v>
      </c>
      <c r="H1281" s="92">
        <v>-10125.709999999999</v>
      </c>
      <c r="I1281" s="92">
        <v>-10142.459999999999</v>
      </c>
      <c r="J1281" s="92">
        <v>16.75</v>
      </c>
    </row>
    <row r="1282" spans="1:10" x14ac:dyDescent="0.3">
      <c r="A1282" s="87"/>
      <c r="B1282" s="87"/>
      <c r="C1282" s="87"/>
      <c r="D1282" s="87"/>
      <c r="E1282" s="87"/>
      <c r="F1282" s="87"/>
      <c r="G1282" s="140">
        <v>44673</v>
      </c>
      <c r="H1282" s="92">
        <v>-16.75</v>
      </c>
      <c r="I1282" s="92">
        <v>0</v>
      </c>
      <c r="J1282" s="92">
        <v>-16.75</v>
      </c>
    </row>
    <row r="1283" spans="1:10" x14ac:dyDescent="0.3">
      <c r="A1283" s="87"/>
      <c r="B1283" s="87"/>
      <c r="C1283" s="87"/>
      <c r="D1283" s="87" t="s">
        <v>5510</v>
      </c>
      <c r="E1283" s="87" t="s">
        <v>280</v>
      </c>
      <c r="F1283" s="140">
        <v>44656</v>
      </c>
      <c r="G1283" s="140">
        <v>44672</v>
      </c>
      <c r="H1283" s="92">
        <v>3335</v>
      </c>
      <c r="I1283" s="92">
        <v>3335</v>
      </c>
      <c r="J1283" s="92">
        <v>0</v>
      </c>
    </row>
    <row r="1284" spans="1:10" x14ac:dyDescent="0.3">
      <c r="A1284" s="87"/>
      <c r="B1284" s="87"/>
      <c r="C1284" s="87"/>
      <c r="D1284" s="87"/>
      <c r="E1284" s="87"/>
      <c r="F1284" s="87"/>
      <c r="G1284" s="140">
        <v>44692</v>
      </c>
      <c r="H1284" s="92">
        <v>4495</v>
      </c>
      <c r="I1284" s="92">
        <v>4495</v>
      </c>
      <c r="J1284" s="92">
        <v>0</v>
      </c>
    </row>
    <row r="1285" spans="1:10" x14ac:dyDescent="0.3">
      <c r="A1285" s="87"/>
      <c r="B1285" s="87"/>
      <c r="C1285" s="87"/>
      <c r="D1285" s="87"/>
      <c r="E1285" s="87"/>
      <c r="F1285" s="87"/>
      <c r="G1285" s="140">
        <v>44701</v>
      </c>
      <c r="H1285" s="92">
        <v>26330</v>
      </c>
      <c r="I1285" s="92">
        <v>26330</v>
      </c>
      <c r="J1285" s="92">
        <v>0</v>
      </c>
    </row>
    <row r="1286" spans="1:10" x14ac:dyDescent="0.3">
      <c r="A1286" s="87"/>
      <c r="B1286" s="87"/>
      <c r="C1286" s="87"/>
      <c r="D1286" s="87"/>
      <c r="E1286" s="87"/>
      <c r="F1286" s="87"/>
      <c r="G1286" s="140">
        <v>44729</v>
      </c>
      <c r="H1286" s="92">
        <v>24000</v>
      </c>
      <c r="I1286" s="92">
        <v>24000</v>
      </c>
      <c r="J1286" s="92">
        <v>0</v>
      </c>
    </row>
    <row r="1287" spans="1:10" x14ac:dyDescent="0.3">
      <c r="A1287" s="87"/>
      <c r="B1287" s="87"/>
      <c r="C1287" s="87"/>
      <c r="D1287" s="87"/>
      <c r="E1287" s="87"/>
      <c r="F1287" s="87"/>
      <c r="G1287" s="140">
        <v>44760</v>
      </c>
      <c r="H1287" s="92">
        <v>26400</v>
      </c>
      <c r="I1287" s="92">
        <v>26400</v>
      </c>
      <c r="J1287" s="92">
        <v>0</v>
      </c>
    </row>
    <row r="1288" spans="1:10" x14ac:dyDescent="0.3">
      <c r="A1288" s="87"/>
      <c r="B1288" s="87"/>
      <c r="C1288" s="87"/>
      <c r="D1288" s="87"/>
      <c r="E1288" s="87"/>
      <c r="F1288" s="87"/>
      <c r="G1288" s="140">
        <v>44791</v>
      </c>
      <c r="H1288" s="92">
        <v>20400</v>
      </c>
      <c r="I1288" s="92">
        <v>20400</v>
      </c>
      <c r="J1288" s="92">
        <v>0</v>
      </c>
    </row>
    <row r="1289" spans="1:10" x14ac:dyDescent="0.3">
      <c r="A1289" s="87"/>
      <c r="B1289" s="87"/>
      <c r="C1289" s="87"/>
      <c r="D1289" s="87"/>
      <c r="E1289" s="87"/>
      <c r="F1289" s="87"/>
      <c r="G1289" s="140">
        <v>44840</v>
      </c>
      <c r="H1289" s="92">
        <v>25200</v>
      </c>
      <c r="I1289" s="92">
        <v>25200</v>
      </c>
      <c r="J1289" s="92">
        <v>0</v>
      </c>
    </row>
    <row r="1290" spans="1:10" x14ac:dyDescent="0.3">
      <c r="A1290" s="87"/>
      <c r="B1290" s="87"/>
      <c r="C1290" s="87"/>
      <c r="D1290" s="87"/>
      <c r="E1290" s="87"/>
      <c r="F1290" s="87"/>
      <c r="G1290" s="140">
        <v>44893</v>
      </c>
      <c r="H1290" s="92">
        <v>29360</v>
      </c>
      <c r="I1290" s="92">
        <v>29360</v>
      </c>
      <c r="J1290" s="92">
        <v>0</v>
      </c>
    </row>
    <row r="1291" spans="1:10" x14ac:dyDescent="0.3">
      <c r="A1291" s="87"/>
      <c r="B1291" s="87"/>
      <c r="C1291" s="87"/>
      <c r="D1291" s="87"/>
      <c r="E1291" s="87"/>
      <c r="F1291" s="87"/>
      <c r="G1291" s="140">
        <v>44901</v>
      </c>
      <c r="H1291" s="92">
        <v>24000</v>
      </c>
      <c r="I1291" s="92">
        <v>24000</v>
      </c>
      <c r="J1291" s="92">
        <v>0</v>
      </c>
    </row>
    <row r="1292" spans="1:10" x14ac:dyDescent="0.3">
      <c r="A1292" s="87"/>
      <c r="B1292" s="87"/>
      <c r="C1292" s="87"/>
      <c r="D1292" s="87"/>
      <c r="E1292" s="87"/>
      <c r="F1292" s="87"/>
      <c r="G1292" s="140">
        <v>44943</v>
      </c>
      <c r="H1292" s="92">
        <v>24000</v>
      </c>
      <c r="I1292" s="92">
        <v>24000</v>
      </c>
      <c r="J1292" s="92">
        <v>0</v>
      </c>
    </row>
    <row r="1293" spans="1:10" x14ac:dyDescent="0.3">
      <c r="A1293" s="87"/>
      <c r="B1293" s="87"/>
      <c r="C1293" s="87"/>
      <c r="D1293" s="87"/>
      <c r="E1293" s="87"/>
      <c r="F1293" s="87"/>
      <c r="G1293" s="140">
        <v>44944</v>
      </c>
      <c r="H1293" s="92">
        <v>14000</v>
      </c>
      <c r="I1293" s="92">
        <v>14000</v>
      </c>
      <c r="J1293" s="92">
        <v>0</v>
      </c>
    </row>
    <row r="1294" spans="1:10" x14ac:dyDescent="0.3">
      <c r="A1294" s="87"/>
      <c r="B1294" s="87"/>
      <c r="C1294" s="87"/>
      <c r="D1294" s="87"/>
      <c r="E1294" s="87"/>
      <c r="F1294" s="87"/>
      <c r="G1294" s="140">
        <v>44992</v>
      </c>
      <c r="H1294" s="92">
        <v>3100</v>
      </c>
      <c r="I1294" s="92">
        <v>3100</v>
      </c>
      <c r="J1294" s="92">
        <v>0</v>
      </c>
    </row>
    <row r="1295" spans="1:10" x14ac:dyDescent="0.3">
      <c r="A1295" s="87"/>
      <c r="B1295" s="87"/>
      <c r="C1295" s="87"/>
      <c r="D1295" s="87"/>
      <c r="E1295" s="87"/>
      <c r="F1295" s="87"/>
      <c r="G1295" s="140">
        <v>45007</v>
      </c>
      <c r="H1295" s="92">
        <v>23120</v>
      </c>
      <c r="I1295" s="92">
        <v>23120</v>
      </c>
      <c r="J1295" s="92">
        <v>0</v>
      </c>
    </row>
    <row r="1296" spans="1:10" x14ac:dyDescent="0.3">
      <c r="A1296" s="87"/>
      <c r="B1296" s="87"/>
      <c r="C1296" s="87"/>
      <c r="D1296" s="87"/>
      <c r="E1296" s="87"/>
      <c r="F1296" s="87"/>
      <c r="G1296" s="140">
        <v>45313</v>
      </c>
      <c r="H1296" s="92">
        <v>25</v>
      </c>
      <c r="I1296" s="92">
        <v>0</v>
      </c>
      <c r="J1296" s="92">
        <v>25</v>
      </c>
    </row>
    <row r="1297" spans="1:10" x14ac:dyDescent="0.3">
      <c r="A1297" s="87"/>
      <c r="B1297" s="87"/>
      <c r="C1297" s="87"/>
      <c r="D1297" s="87"/>
      <c r="E1297" s="87"/>
      <c r="F1297" s="87"/>
      <c r="G1297" s="140">
        <v>45324</v>
      </c>
      <c r="H1297" s="92">
        <v>-25</v>
      </c>
      <c r="I1297" s="92">
        <v>0</v>
      </c>
      <c r="J1297" s="92">
        <v>-25</v>
      </c>
    </row>
    <row r="1298" spans="1:10" x14ac:dyDescent="0.3">
      <c r="A1298" s="87"/>
      <c r="B1298" s="87" t="s">
        <v>506</v>
      </c>
      <c r="C1298" s="87" t="s">
        <v>2722</v>
      </c>
      <c r="D1298" s="87" t="s">
        <v>2339</v>
      </c>
      <c r="E1298" s="87" t="s">
        <v>280</v>
      </c>
      <c r="F1298" s="140">
        <v>44378</v>
      </c>
      <c r="G1298" s="140">
        <v>44447</v>
      </c>
      <c r="H1298" s="92">
        <v>800</v>
      </c>
      <c r="I1298" s="92">
        <v>800</v>
      </c>
      <c r="J1298" s="92">
        <v>0</v>
      </c>
    </row>
    <row r="1299" spans="1:10" x14ac:dyDescent="0.3">
      <c r="A1299" s="87"/>
      <c r="B1299" s="87"/>
      <c r="C1299" s="87"/>
      <c r="D1299" s="87"/>
      <c r="E1299" s="87"/>
      <c r="F1299" s="87"/>
      <c r="G1299" s="140">
        <v>44468</v>
      </c>
      <c r="H1299" s="92">
        <v>2960</v>
      </c>
      <c r="I1299" s="92">
        <v>2960</v>
      </c>
      <c r="J1299" s="92">
        <v>0</v>
      </c>
    </row>
    <row r="1300" spans="1:10" x14ac:dyDescent="0.3">
      <c r="A1300" s="87"/>
      <c r="B1300" s="87"/>
      <c r="C1300" s="87"/>
      <c r="D1300" s="87"/>
      <c r="E1300" s="87"/>
      <c r="F1300" s="87"/>
      <c r="G1300" s="140">
        <v>45208</v>
      </c>
      <c r="H1300" s="92">
        <v>197337</v>
      </c>
      <c r="I1300" s="92">
        <v>0</v>
      </c>
      <c r="J1300" s="92">
        <v>197337</v>
      </c>
    </row>
    <row r="1301" spans="1:10" x14ac:dyDescent="0.3">
      <c r="A1301" s="87"/>
      <c r="B1301" s="87"/>
      <c r="C1301" s="87"/>
      <c r="D1301" s="87"/>
      <c r="E1301" s="87"/>
      <c r="F1301" s="87"/>
      <c r="G1301" s="140">
        <v>45209</v>
      </c>
      <c r="H1301" s="92">
        <v>-197337</v>
      </c>
      <c r="I1301" s="92">
        <v>0</v>
      </c>
      <c r="J1301" s="92">
        <v>-197337</v>
      </c>
    </row>
    <row r="1302" spans="1:10" x14ac:dyDescent="0.3">
      <c r="A1302" s="87"/>
      <c r="B1302" s="87"/>
      <c r="C1302" s="87"/>
      <c r="D1302" s="87" t="s">
        <v>5331</v>
      </c>
      <c r="E1302" s="87" t="s">
        <v>280</v>
      </c>
      <c r="F1302" s="140">
        <v>44502</v>
      </c>
      <c r="G1302" s="140">
        <v>44508</v>
      </c>
      <c r="H1302" s="92">
        <v>5505</v>
      </c>
      <c r="I1302" s="92">
        <v>5505</v>
      </c>
      <c r="J1302" s="92">
        <v>0</v>
      </c>
    </row>
    <row r="1303" spans="1:10" x14ac:dyDescent="0.3">
      <c r="A1303" s="87"/>
      <c r="B1303" s="87"/>
      <c r="C1303" s="87"/>
      <c r="D1303" s="87" t="s">
        <v>5629</v>
      </c>
      <c r="E1303" s="87" t="s">
        <v>280</v>
      </c>
      <c r="F1303" s="140">
        <v>45210</v>
      </c>
      <c r="G1303" s="140">
        <v>45359</v>
      </c>
      <c r="H1303" s="92">
        <v>2220</v>
      </c>
      <c r="I1303" s="92">
        <v>2220</v>
      </c>
      <c r="J1303" s="92">
        <v>0</v>
      </c>
    </row>
    <row r="1304" spans="1:10" x14ac:dyDescent="0.3">
      <c r="A1304" s="87"/>
      <c r="B1304" s="87"/>
      <c r="C1304" s="87"/>
      <c r="D1304" s="87"/>
      <c r="E1304" s="87"/>
      <c r="F1304" s="87"/>
      <c r="G1304" s="140">
        <v>45392</v>
      </c>
      <c r="H1304" s="92">
        <v>860</v>
      </c>
      <c r="I1304" s="92">
        <v>860</v>
      </c>
      <c r="J1304" s="92">
        <v>0</v>
      </c>
    </row>
    <row r="1305" spans="1:10" x14ac:dyDescent="0.3">
      <c r="A1305" s="87"/>
      <c r="B1305" s="87"/>
      <c r="C1305" s="87"/>
      <c r="D1305" s="87" t="s">
        <v>7947</v>
      </c>
      <c r="E1305" s="87" t="s">
        <v>280</v>
      </c>
      <c r="F1305" s="140">
        <v>46108</v>
      </c>
      <c r="G1305" s="140">
        <v>46121</v>
      </c>
      <c r="H1305" s="92">
        <v>2200</v>
      </c>
      <c r="I1305" s="92">
        <v>2200</v>
      </c>
      <c r="J1305" s="92">
        <v>0</v>
      </c>
    </row>
    <row r="1306" spans="1:10" x14ac:dyDescent="0.3">
      <c r="A1306" s="87"/>
      <c r="B1306" s="87"/>
      <c r="C1306" s="87"/>
      <c r="D1306" s="87"/>
      <c r="E1306" s="87"/>
      <c r="F1306" s="87"/>
      <c r="G1306" s="140">
        <v>46134</v>
      </c>
      <c r="H1306" s="92">
        <v>9245</v>
      </c>
      <c r="I1306" s="92">
        <v>9245</v>
      </c>
      <c r="J1306" s="92">
        <v>0</v>
      </c>
    </row>
    <row r="1307" spans="1:10" x14ac:dyDescent="0.3">
      <c r="A1307" s="87"/>
      <c r="B1307" s="87"/>
      <c r="C1307" s="87"/>
      <c r="D1307" s="87"/>
      <c r="E1307" s="87"/>
      <c r="F1307" s="87"/>
      <c r="G1307" s="140">
        <v>46174</v>
      </c>
      <c r="H1307" s="92">
        <v>8390</v>
      </c>
      <c r="I1307" s="92">
        <v>8390</v>
      </c>
      <c r="J1307" s="92">
        <v>0</v>
      </c>
    </row>
    <row r="1308" spans="1:10" x14ac:dyDescent="0.3">
      <c r="A1308" s="87"/>
      <c r="B1308" s="87"/>
      <c r="C1308" s="87"/>
      <c r="D1308" s="87"/>
      <c r="E1308" s="87"/>
      <c r="F1308" s="87"/>
      <c r="G1308" s="140">
        <v>46203</v>
      </c>
      <c r="H1308" s="92">
        <v>14790</v>
      </c>
      <c r="I1308" s="92">
        <v>14790</v>
      </c>
      <c r="J1308" s="92">
        <v>0</v>
      </c>
    </row>
    <row r="1309" spans="1:10" x14ac:dyDescent="0.3">
      <c r="A1309" s="87"/>
      <c r="B1309" s="87"/>
      <c r="C1309" s="87"/>
      <c r="D1309" s="87"/>
      <c r="E1309" s="87"/>
      <c r="F1309" s="87"/>
      <c r="G1309" s="140">
        <v>46219</v>
      </c>
      <c r="H1309" s="92">
        <v>15240</v>
      </c>
      <c r="I1309" s="92">
        <v>15240</v>
      </c>
      <c r="J1309" s="92">
        <v>0</v>
      </c>
    </row>
    <row r="1310" spans="1:10" x14ac:dyDescent="0.3">
      <c r="A1310" s="87"/>
      <c r="B1310" s="87" t="s">
        <v>500</v>
      </c>
      <c r="C1310" s="87" t="s">
        <v>2722</v>
      </c>
      <c r="D1310" s="87" t="s">
        <v>5629</v>
      </c>
      <c r="E1310" s="87" t="s">
        <v>280</v>
      </c>
      <c r="F1310" s="140">
        <v>45210</v>
      </c>
      <c r="G1310" s="140">
        <v>45392</v>
      </c>
      <c r="H1310" s="92">
        <v>2407.5</v>
      </c>
      <c r="I1310" s="92">
        <v>2407.5</v>
      </c>
      <c r="J1310" s="92">
        <v>0</v>
      </c>
    </row>
    <row r="1311" spans="1:10" x14ac:dyDescent="0.3">
      <c r="A1311" s="87"/>
      <c r="B1311" s="87"/>
      <c r="C1311" s="87"/>
      <c r="D1311" s="87"/>
      <c r="E1311" s="87"/>
      <c r="F1311" s="87"/>
      <c r="G1311" s="140">
        <v>45427</v>
      </c>
      <c r="H1311" s="92">
        <v>4295</v>
      </c>
      <c r="I1311" s="92">
        <v>4295</v>
      </c>
      <c r="J1311" s="92">
        <v>0</v>
      </c>
    </row>
    <row r="1312" spans="1:10" x14ac:dyDescent="0.3">
      <c r="A1312" s="87"/>
      <c r="B1312" s="87"/>
      <c r="C1312" s="87"/>
      <c r="D1312" s="87"/>
      <c r="E1312" s="87"/>
      <c r="F1312" s="87"/>
      <c r="G1312" s="140">
        <v>45456</v>
      </c>
      <c r="H1312" s="92">
        <v>5325</v>
      </c>
      <c r="I1312" s="92">
        <v>5325</v>
      </c>
      <c r="J1312" s="92">
        <v>0</v>
      </c>
    </row>
    <row r="1313" spans="1:10" x14ac:dyDescent="0.3">
      <c r="A1313" s="87"/>
      <c r="B1313" s="87"/>
      <c r="C1313" s="87"/>
      <c r="D1313" s="87"/>
      <c r="E1313" s="87"/>
      <c r="F1313" s="87"/>
      <c r="G1313" s="140">
        <v>45470</v>
      </c>
      <c r="H1313" s="92">
        <v>3655</v>
      </c>
      <c r="I1313" s="92">
        <v>3655</v>
      </c>
      <c r="J1313" s="92">
        <v>0</v>
      </c>
    </row>
    <row r="1314" spans="1:10" x14ac:dyDescent="0.3">
      <c r="A1314" s="87"/>
      <c r="B1314" s="87"/>
      <c r="C1314" s="87"/>
      <c r="D1314" s="87"/>
      <c r="E1314" s="87"/>
      <c r="F1314" s="87"/>
      <c r="G1314" s="140">
        <v>45492</v>
      </c>
      <c r="H1314" s="92">
        <v>4585</v>
      </c>
      <c r="I1314" s="92">
        <v>4585</v>
      </c>
      <c r="J1314" s="92">
        <v>0</v>
      </c>
    </row>
    <row r="1315" spans="1:10" x14ac:dyDescent="0.3">
      <c r="A1315" s="87"/>
      <c r="B1315" s="87"/>
      <c r="C1315" s="87"/>
      <c r="D1315" s="87"/>
      <c r="E1315" s="87"/>
      <c r="F1315" s="87"/>
      <c r="G1315" s="140">
        <v>45539</v>
      </c>
      <c r="H1315" s="92">
        <v>2060</v>
      </c>
      <c r="I1315" s="92">
        <v>2060</v>
      </c>
      <c r="J1315" s="92">
        <v>0</v>
      </c>
    </row>
    <row r="1316" spans="1:10" x14ac:dyDescent="0.3">
      <c r="A1316" s="87"/>
      <c r="B1316" s="87"/>
      <c r="C1316" s="87"/>
      <c r="D1316" s="87"/>
      <c r="E1316" s="87"/>
      <c r="F1316" s="87"/>
      <c r="G1316" s="140">
        <v>45551</v>
      </c>
      <c r="H1316" s="92">
        <v>4412.5</v>
      </c>
      <c r="I1316" s="92">
        <v>4412.5</v>
      </c>
      <c r="J1316" s="92">
        <v>0</v>
      </c>
    </row>
    <row r="1317" spans="1:10" x14ac:dyDescent="0.3">
      <c r="A1317" s="87"/>
      <c r="B1317" s="87"/>
      <c r="C1317" s="87"/>
      <c r="D1317" s="87"/>
      <c r="E1317" s="87"/>
      <c r="F1317" s="87"/>
      <c r="G1317" s="140">
        <v>45594</v>
      </c>
      <c r="H1317" s="92">
        <v>7525</v>
      </c>
      <c r="I1317" s="92">
        <v>7525</v>
      </c>
      <c r="J1317" s="92">
        <v>0</v>
      </c>
    </row>
    <row r="1318" spans="1:10" x14ac:dyDescent="0.3">
      <c r="A1318" s="87"/>
      <c r="B1318" s="87"/>
      <c r="C1318" s="87"/>
      <c r="D1318" s="87"/>
      <c r="E1318" s="87"/>
      <c r="F1318" s="87"/>
      <c r="G1318" s="140">
        <v>45635</v>
      </c>
      <c r="H1318" s="92">
        <v>7415</v>
      </c>
      <c r="I1318" s="92">
        <v>7415</v>
      </c>
      <c r="J1318" s="92">
        <v>0</v>
      </c>
    </row>
    <row r="1319" spans="1:10" x14ac:dyDescent="0.3">
      <c r="A1319" s="87"/>
      <c r="B1319" s="87"/>
      <c r="C1319" s="87"/>
      <c r="D1319" s="87"/>
      <c r="E1319" s="87"/>
      <c r="F1319" s="87"/>
      <c r="G1319" s="140">
        <v>45673</v>
      </c>
      <c r="H1319" s="92">
        <v>4150</v>
      </c>
      <c r="I1319" s="92">
        <v>4150</v>
      </c>
      <c r="J1319" s="92">
        <v>0</v>
      </c>
    </row>
    <row r="1320" spans="1:10" x14ac:dyDescent="0.3">
      <c r="A1320" s="87"/>
      <c r="B1320" s="87"/>
      <c r="C1320" s="87"/>
      <c r="D1320" s="87"/>
      <c r="E1320" s="87"/>
      <c r="F1320" s="87"/>
      <c r="G1320" s="140">
        <v>45685</v>
      </c>
      <c r="H1320" s="92">
        <v>4340</v>
      </c>
      <c r="I1320" s="92">
        <v>4340</v>
      </c>
      <c r="J1320" s="92">
        <v>0</v>
      </c>
    </row>
    <row r="1321" spans="1:10" x14ac:dyDescent="0.3">
      <c r="A1321" s="87"/>
      <c r="B1321" s="87"/>
      <c r="C1321" s="87"/>
      <c r="D1321" s="87"/>
      <c r="E1321" s="87"/>
      <c r="F1321" s="87"/>
      <c r="G1321" s="140">
        <v>45719</v>
      </c>
      <c r="H1321" s="92">
        <v>4960</v>
      </c>
      <c r="I1321" s="92">
        <v>4960</v>
      </c>
      <c r="J1321" s="92">
        <v>0</v>
      </c>
    </row>
    <row r="1322" spans="1:10" x14ac:dyDescent="0.3">
      <c r="A1322" s="87"/>
      <c r="B1322" s="87"/>
      <c r="C1322" s="87"/>
      <c r="D1322" s="87"/>
      <c r="E1322" s="87"/>
      <c r="F1322" s="87"/>
      <c r="G1322" s="140">
        <v>45744</v>
      </c>
      <c r="H1322" s="92">
        <v>5985</v>
      </c>
      <c r="I1322" s="92">
        <v>5985</v>
      </c>
      <c r="J1322" s="92">
        <v>0</v>
      </c>
    </row>
    <row r="1323" spans="1:10" x14ac:dyDescent="0.3">
      <c r="A1323" s="87"/>
      <c r="B1323" s="87"/>
      <c r="C1323" s="87"/>
      <c r="D1323" s="87"/>
      <c r="E1323" s="87"/>
      <c r="F1323" s="87"/>
      <c r="G1323" s="140">
        <v>45793</v>
      </c>
      <c r="H1323" s="92">
        <v>4750</v>
      </c>
      <c r="I1323" s="92">
        <v>4750</v>
      </c>
      <c r="J1323" s="92">
        <v>0</v>
      </c>
    </row>
    <row r="1324" spans="1:10" x14ac:dyDescent="0.3">
      <c r="A1324" s="87"/>
      <c r="B1324" s="87"/>
      <c r="C1324" s="87"/>
      <c r="D1324" s="87"/>
      <c r="E1324" s="87"/>
      <c r="F1324" s="87"/>
      <c r="G1324" s="140">
        <v>45796</v>
      </c>
      <c r="H1324" s="92">
        <v>7110</v>
      </c>
      <c r="I1324" s="92">
        <v>7110</v>
      </c>
      <c r="J1324" s="92">
        <v>0</v>
      </c>
    </row>
    <row r="1325" spans="1:10" x14ac:dyDescent="0.3">
      <c r="A1325" s="87"/>
      <c r="B1325" s="87"/>
      <c r="C1325" s="87"/>
      <c r="D1325" s="87"/>
      <c r="E1325" s="87"/>
      <c r="F1325" s="87"/>
      <c r="G1325" s="140">
        <v>45838</v>
      </c>
      <c r="H1325" s="92">
        <v>5750</v>
      </c>
      <c r="I1325" s="92">
        <v>5750</v>
      </c>
      <c r="J1325" s="92">
        <v>0</v>
      </c>
    </row>
    <row r="1326" spans="1:10" x14ac:dyDescent="0.3">
      <c r="A1326" s="87"/>
      <c r="B1326" s="87"/>
      <c r="C1326" s="87"/>
      <c r="D1326" s="87" t="s">
        <v>7496</v>
      </c>
      <c r="E1326" s="87" t="s">
        <v>280</v>
      </c>
      <c r="F1326" s="140">
        <v>45833</v>
      </c>
      <c r="G1326" s="140">
        <v>45853</v>
      </c>
      <c r="H1326" s="92">
        <v>2815</v>
      </c>
      <c r="I1326" s="92">
        <v>2815</v>
      </c>
      <c r="J1326" s="92">
        <v>0</v>
      </c>
    </row>
    <row r="1327" spans="1:10" x14ac:dyDescent="0.3">
      <c r="A1327" s="87"/>
      <c r="B1327" s="87"/>
      <c r="C1327" s="87"/>
      <c r="D1327" s="87"/>
      <c r="E1327" s="87"/>
      <c r="F1327" s="87"/>
      <c r="G1327" s="140">
        <v>45894</v>
      </c>
      <c r="H1327" s="92">
        <v>1200</v>
      </c>
      <c r="I1327" s="92">
        <v>1200</v>
      </c>
      <c r="J1327" s="92">
        <v>0</v>
      </c>
    </row>
    <row r="1328" spans="1:10" x14ac:dyDescent="0.3">
      <c r="A1328" s="87"/>
      <c r="B1328" s="87"/>
      <c r="C1328" s="87"/>
      <c r="D1328" s="87"/>
      <c r="E1328" s="87"/>
      <c r="F1328" s="87"/>
      <c r="G1328" s="140">
        <v>45918</v>
      </c>
      <c r="H1328" s="92">
        <v>1200</v>
      </c>
      <c r="I1328" s="92">
        <v>1200</v>
      </c>
      <c r="J1328" s="92">
        <v>0</v>
      </c>
    </row>
    <row r="1329" spans="1:10" x14ac:dyDescent="0.3">
      <c r="A1329" s="87"/>
      <c r="B1329" s="87"/>
      <c r="C1329" s="87"/>
      <c r="D1329" s="87"/>
      <c r="E1329" s="87"/>
      <c r="F1329" s="87"/>
      <c r="G1329" s="140">
        <v>45953</v>
      </c>
      <c r="H1329" s="92">
        <v>3190</v>
      </c>
      <c r="I1329" s="92">
        <v>3190</v>
      </c>
      <c r="J1329" s="92">
        <v>0</v>
      </c>
    </row>
    <row r="1330" spans="1:10" x14ac:dyDescent="0.3">
      <c r="A1330" s="87"/>
      <c r="B1330" s="87"/>
      <c r="C1330" s="87"/>
      <c r="D1330" s="87"/>
      <c r="E1330" s="87"/>
      <c r="F1330" s="87"/>
      <c r="G1330" s="140">
        <v>45982</v>
      </c>
      <c r="H1330" s="92">
        <v>2460</v>
      </c>
      <c r="I1330" s="92">
        <v>2460</v>
      </c>
      <c r="J1330" s="92">
        <v>0</v>
      </c>
    </row>
    <row r="1331" spans="1:10" x14ac:dyDescent="0.3">
      <c r="A1331" s="87"/>
      <c r="B1331" s="87"/>
      <c r="C1331" s="87"/>
      <c r="D1331" s="87"/>
      <c r="E1331" s="87"/>
      <c r="F1331" s="87"/>
      <c r="G1331" s="140">
        <v>46030</v>
      </c>
      <c r="H1331" s="92">
        <v>4600</v>
      </c>
      <c r="I1331" s="92">
        <v>4600</v>
      </c>
      <c r="J1331" s="92">
        <v>0</v>
      </c>
    </row>
    <row r="1332" spans="1:10" x14ac:dyDescent="0.3">
      <c r="A1332" s="87"/>
      <c r="B1332" s="87"/>
      <c r="C1332" s="87"/>
      <c r="D1332" s="87" t="s">
        <v>7947</v>
      </c>
      <c r="E1332" s="87" t="s">
        <v>280</v>
      </c>
      <c r="F1332" s="140">
        <v>46108</v>
      </c>
      <c r="G1332" s="140">
        <v>46121</v>
      </c>
      <c r="H1332" s="92">
        <v>9450</v>
      </c>
      <c r="I1332" s="92">
        <v>9450</v>
      </c>
      <c r="J1332" s="92">
        <v>0</v>
      </c>
    </row>
    <row r="1333" spans="1:10" x14ac:dyDescent="0.3">
      <c r="A1333" s="87"/>
      <c r="B1333" s="87"/>
      <c r="C1333" s="87"/>
      <c r="D1333" s="87"/>
      <c r="E1333" s="87"/>
      <c r="F1333" s="87"/>
      <c r="G1333" s="140">
        <v>46134</v>
      </c>
      <c r="H1333" s="92">
        <v>12705</v>
      </c>
      <c r="I1333" s="92">
        <v>12705</v>
      </c>
      <c r="J1333" s="92">
        <v>0</v>
      </c>
    </row>
    <row r="1334" spans="1:10" x14ac:dyDescent="0.3">
      <c r="A1334" s="87"/>
      <c r="B1334" s="87"/>
      <c r="C1334" s="87"/>
      <c r="D1334" s="87"/>
      <c r="E1334" s="87"/>
      <c r="F1334" s="87"/>
      <c r="G1334" s="140">
        <v>46174</v>
      </c>
      <c r="H1334" s="92">
        <v>25880</v>
      </c>
      <c r="I1334" s="92">
        <v>25880</v>
      </c>
      <c r="J1334" s="92">
        <v>0</v>
      </c>
    </row>
    <row r="1335" spans="1:10" x14ac:dyDescent="0.3">
      <c r="A1335" s="87"/>
      <c r="B1335" s="87"/>
      <c r="C1335" s="87"/>
      <c r="D1335" s="87"/>
      <c r="E1335" s="87"/>
      <c r="F1335" s="87"/>
      <c r="G1335" s="140">
        <v>46203</v>
      </c>
      <c r="H1335" s="92">
        <v>21320</v>
      </c>
      <c r="I1335" s="92">
        <v>21320</v>
      </c>
      <c r="J1335" s="92">
        <v>0</v>
      </c>
    </row>
    <row r="1336" spans="1:10" x14ac:dyDescent="0.3">
      <c r="A1336" s="87"/>
      <c r="B1336" s="87"/>
      <c r="C1336" s="87"/>
      <c r="D1336" s="87"/>
      <c r="E1336" s="87"/>
      <c r="F1336" s="87"/>
      <c r="G1336" s="140">
        <v>46219</v>
      </c>
      <c r="H1336" s="92">
        <v>3590</v>
      </c>
      <c r="I1336" s="92">
        <v>3590</v>
      </c>
      <c r="J1336" s="92">
        <v>0</v>
      </c>
    </row>
    <row r="1337" spans="1:10" x14ac:dyDescent="0.3">
      <c r="A1337" s="87"/>
      <c r="B1337" s="87" t="s">
        <v>507</v>
      </c>
      <c r="C1337" s="87" t="s">
        <v>2722</v>
      </c>
      <c r="D1337" s="87" t="s">
        <v>5629</v>
      </c>
      <c r="E1337" s="87" t="s">
        <v>280</v>
      </c>
      <c r="F1337" s="140">
        <v>45210</v>
      </c>
      <c r="G1337" s="140">
        <v>45359</v>
      </c>
      <c r="H1337" s="92">
        <v>5400</v>
      </c>
      <c r="I1337" s="92">
        <v>5400</v>
      </c>
      <c r="J1337" s="92">
        <v>0</v>
      </c>
    </row>
    <row r="1338" spans="1:10" x14ac:dyDescent="0.3">
      <c r="A1338" s="87"/>
      <c r="B1338" s="87"/>
      <c r="C1338" s="87"/>
      <c r="D1338" s="87"/>
      <c r="E1338" s="87"/>
      <c r="F1338" s="87"/>
      <c r="G1338" s="140">
        <v>45372</v>
      </c>
      <c r="H1338" s="92">
        <v>3640</v>
      </c>
      <c r="I1338" s="92">
        <v>3640</v>
      </c>
      <c r="J1338" s="92">
        <v>0</v>
      </c>
    </row>
    <row r="1339" spans="1:10" x14ac:dyDescent="0.3">
      <c r="A1339" s="87"/>
      <c r="B1339" s="87"/>
      <c r="C1339" s="87"/>
      <c r="D1339" s="87"/>
      <c r="E1339" s="87"/>
      <c r="F1339" s="87"/>
      <c r="G1339" s="140">
        <v>45392</v>
      </c>
      <c r="H1339" s="92">
        <v>2827.5</v>
      </c>
      <c r="I1339" s="92">
        <v>2827.5</v>
      </c>
      <c r="J1339" s="92">
        <v>0</v>
      </c>
    </row>
    <row r="1340" spans="1:10" x14ac:dyDescent="0.3">
      <c r="A1340" s="87"/>
      <c r="B1340" s="87"/>
      <c r="C1340" s="87"/>
      <c r="D1340" s="87"/>
      <c r="E1340" s="87"/>
      <c r="F1340" s="87"/>
      <c r="G1340" s="140">
        <v>45427</v>
      </c>
      <c r="H1340" s="92">
        <v>3310</v>
      </c>
      <c r="I1340" s="92">
        <v>3310</v>
      </c>
      <c r="J1340" s="92">
        <v>0</v>
      </c>
    </row>
    <row r="1341" spans="1:10" x14ac:dyDescent="0.3">
      <c r="A1341" s="87"/>
      <c r="B1341" s="87"/>
      <c r="C1341" s="87"/>
      <c r="D1341" s="87"/>
      <c r="E1341" s="87"/>
      <c r="F1341" s="87"/>
      <c r="G1341" s="140">
        <v>45456</v>
      </c>
      <c r="H1341" s="92">
        <v>5645</v>
      </c>
      <c r="I1341" s="92">
        <v>5645</v>
      </c>
      <c r="J1341" s="92">
        <v>0</v>
      </c>
    </row>
    <row r="1342" spans="1:10" x14ac:dyDescent="0.3">
      <c r="A1342" s="87"/>
      <c r="B1342" s="87"/>
      <c r="C1342" s="87"/>
      <c r="D1342" s="87"/>
      <c r="E1342" s="87"/>
      <c r="F1342" s="87"/>
      <c r="G1342" s="140">
        <v>45470</v>
      </c>
      <c r="H1342" s="92">
        <v>7020</v>
      </c>
      <c r="I1342" s="92">
        <v>7020</v>
      </c>
      <c r="J1342" s="92">
        <v>0</v>
      </c>
    </row>
    <row r="1343" spans="1:10" x14ac:dyDescent="0.3">
      <c r="A1343" s="87"/>
      <c r="B1343" s="87"/>
      <c r="C1343" s="87"/>
      <c r="D1343" s="87"/>
      <c r="E1343" s="87"/>
      <c r="F1343" s="87"/>
      <c r="G1343" s="140">
        <v>45492</v>
      </c>
      <c r="H1343" s="92">
        <v>8410</v>
      </c>
      <c r="I1343" s="92">
        <v>8410</v>
      </c>
      <c r="J1343" s="92">
        <v>0</v>
      </c>
    </row>
    <row r="1344" spans="1:10" x14ac:dyDescent="0.3">
      <c r="A1344" s="87"/>
      <c r="B1344" s="87"/>
      <c r="C1344" s="87"/>
      <c r="D1344" s="87"/>
      <c r="E1344" s="87"/>
      <c r="F1344" s="87"/>
      <c r="G1344" s="140">
        <v>45539</v>
      </c>
      <c r="H1344" s="92">
        <v>14430</v>
      </c>
      <c r="I1344" s="92">
        <v>14430</v>
      </c>
      <c r="J1344" s="92">
        <v>0</v>
      </c>
    </row>
    <row r="1345" spans="1:10" x14ac:dyDescent="0.3">
      <c r="A1345" s="87"/>
      <c r="B1345" s="87"/>
      <c r="C1345" s="87"/>
      <c r="D1345" s="87"/>
      <c r="E1345" s="87"/>
      <c r="F1345" s="87"/>
      <c r="G1345" s="140">
        <v>45551</v>
      </c>
      <c r="H1345" s="92">
        <v>10410</v>
      </c>
      <c r="I1345" s="92">
        <v>10410</v>
      </c>
      <c r="J1345" s="92">
        <v>0</v>
      </c>
    </row>
    <row r="1346" spans="1:10" x14ac:dyDescent="0.3">
      <c r="A1346" s="87"/>
      <c r="B1346" s="87"/>
      <c r="C1346" s="87"/>
      <c r="D1346" s="87"/>
      <c r="E1346" s="87"/>
      <c r="F1346" s="87"/>
      <c r="G1346" s="140">
        <v>45594</v>
      </c>
      <c r="H1346" s="92">
        <v>6530</v>
      </c>
      <c r="I1346" s="92">
        <v>6530</v>
      </c>
      <c r="J1346" s="92">
        <v>0</v>
      </c>
    </row>
    <row r="1347" spans="1:10" x14ac:dyDescent="0.3">
      <c r="A1347" s="87"/>
      <c r="B1347" s="87"/>
      <c r="C1347" s="87"/>
      <c r="D1347" s="87"/>
      <c r="E1347" s="87"/>
      <c r="F1347" s="87"/>
      <c r="G1347" s="140">
        <v>45635</v>
      </c>
      <c r="H1347" s="92">
        <v>16100</v>
      </c>
      <c r="I1347" s="92">
        <v>16100</v>
      </c>
      <c r="J1347" s="92">
        <v>0</v>
      </c>
    </row>
    <row r="1348" spans="1:10" x14ac:dyDescent="0.3">
      <c r="A1348" s="87"/>
      <c r="B1348" s="87"/>
      <c r="C1348" s="87"/>
      <c r="D1348" s="87"/>
      <c r="E1348" s="87"/>
      <c r="F1348" s="87"/>
      <c r="G1348" s="140">
        <v>45673</v>
      </c>
      <c r="H1348" s="92">
        <v>3980</v>
      </c>
      <c r="I1348" s="92">
        <v>3980</v>
      </c>
      <c r="J1348" s="92">
        <v>0</v>
      </c>
    </row>
    <row r="1349" spans="1:10" x14ac:dyDescent="0.3">
      <c r="A1349" s="87"/>
      <c r="B1349" s="87"/>
      <c r="C1349" s="87"/>
      <c r="D1349" s="87"/>
      <c r="E1349" s="87"/>
      <c r="F1349" s="87"/>
      <c r="G1349" s="140">
        <v>45685</v>
      </c>
      <c r="H1349" s="92">
        <v>13190</v>
      </c>
      <c r="I1349" s="92">
        <v>13190</v>
      </c>
      <c r="J1349" s="92">
        <v>0</v>
      </c>
    </row>
    <row r="1350" spans="1:10" x14ac:dyDescent="0.3">
      <c r="A1350" s="87"/>
      <c r="B1350" s="87"/>
      <c r="C1350" s="87"/>
      <c r="D1350" s="87"/>
      <c r="E1350" s="87"/>
      <c r="F1350" s="87"/>
      <c r="G1350" s="140">
        <v>45719</v>
      </c>
      <c r="H1350" s="92">
        <v>4360</v>
      </c>
      <c r="I1350" s="92">
        <v>4360</v>
      </c>
      <c r="J1350" s="92">
        <v>0</v>
      </c>
    </row>
    <row r="1351" spans="1:10" x14ac:dyDescent="0.3">
      <c r="A1351" s="87"/>
      <c r="B1351" s="87"/>
      <c r="C1351" s="87"/>
      <c r="D1351" s="87"/>
      <c r="E1351" s="87"/>
      <c r="F1351" s="87"/>
      <c r="G1351" s="140">
        <v>45744</v>
      </c>
      <c r="H1351" s="92">
        <v>10675</v>
      </c>
      <c r="I1351" s="92">
        <v>10675</v>
      </c>
      <c r="J1351" s="92">
        <v>0</v>
      </c>
    </row>
    <row r="1352" spans="1:10" x14ac:dyDescent="0.3">
      <c r="A1352" s="87"/>
      <c r="B1352" s="87"/>
      <c r="C1352" s="87"/>
      <c r="D1352" s="87"/>
      <c r="E1352" s="87"/>
      <c r="F1352" s="87"/>
      <c r="G1352" s="140">
        <v>45793</v>
      </c>
      <c r="H1352" s="92">
        <v>8370</v>
      </c>
      <c r="I1352" s="92">
        <v>8370</v>
      </c>
      <c r="J1352" s="92">
        <v>0</v>
      </c>
    </row>
    <row r="1353" spans="1:10" x14ac:dyDescent="0.3">
      <c r="A1353" s="87"/>
      <c r="B1353" s="87"/>
      <c r="C1353" s="87"/>
      <c r="D1353" s="87"/>
      <c r="E1353" s="87"/>
      <c r="F1353" s="87"/>
      <c r="G1353" s="140">
        <v>45796</v>
      </c>
      <c r="H1353" s="92">
        <v>6865</v>
      </c>
      <c r="I1353" s="92">
        <v>6865</v>
      </c>
      <c r="J1353" s="92">
        <v>0</v>
      </c>
    </row>
    <row r="1354" spans="1:10" x14ac:dyDescent="0.3">
      <c r="A1354" s="87"/>
      <c r="B1354" s="87"/>
      <c r="C1354" s="87"/>
      <c r="D1354" s="87"/>
      <c r="E1354" s="87"/>
      <c r="F1354" s="87"/>
      <c r="G1354" s="140">
        <v>45838</v>
      </c>
      <c r="H1354" s="92">
        <v>15410</v>
      </c>
      <c r="I1354" s="92">
        <v>15410</v>
      </c>
      <c r="J1354" s="92">
        <v>0</v>
      </c>
    </row>
    <row r="1355" spans="1:10" x14ac:dyDescent="0.3">
      <c r="A1355" s="87"/>
      <c r="B1355" s="87"/>
      <c r="C1355" s="87"/>
      <c r="D1355" s="87" t="s">
        <v>7496</v>
      </c>
      <c r="E1355" s="87" t="s">
        <v>280</v>
      </c>
      <c r="F1355" s="140">
        <v>45833</v>
      </c>
      <c r="G1355" s="140">
        <v>45853</v>
      </c>
      <c r="H1355" s="92">
        <v>11435</v>
      </c>
      <c r="I1355" s="92">
        <v>11435</v>
      </c>
      <c r="J1355" s="92">
        <v>0</v>
      </c>
    </row>
    <row r="1356" spans="1:10" x14ac:dyDescent="0.3">
      <c r="A1356" s="87"/>
      <c r="B1356" s="87"/>
      <c r="C1356" s="87"/>
      <c r="D1356" s="87"/>
      <c r="E1356" s="87"/>
      <c r="F1356" s="87"/>
      <c r="G1356" s="140">
        <v>45894</v>
      </c>
      <c r="H1356" s="92">
        <v>8410</v>
      </c>
      <c r="I1356" s="92">
        <v>8410</v>
      </c>
      <c r="J1356" s="92">
        <v>0</v>
      </c>
    </row>
    <row r="1357" spans="1:10" x14ac:dyDescent="0.3">
      <c r="A1357" s="87"/>
      <c r="B1357" s="87"/>
      <c r="C1357" s="87"/>
      <c r="D1357" s="87"/>
      <c r="E1357" s="87"/>
      <c r="F1357" s="87"/>
      <c r="G1357" s="140">
        <v>45918</v>
      </c>
      <c r="H1357" s="92">
        <v>10980</v>
      </c>
      <c r="I1357" s="92">
        <v>10980</v>
      </c>
      <c r="J1357" s="92">
        <v>0</v>
      </c>
    </row>
    <row r="1358" spans="1:10" x14ac:dyDescent="0.3">
      <c r="A1358" s="87"/>
      <c r="B1358" s="87"/>
      <c r="C1358" s="87"/>
      <c r="D1358" s="87"/>
      <c r="E1358" s="87"/>
      <c r="F1358" s="87"/>
      <c r="G1358" s="140">
        <v>45953</v>
      </c>
      <c r="H1358" s="92">
        <v>9430</v>
      </c>
      <c r="I1358" s="92">
        <v>9430</v>
      </c>
      <c r="J1358" s="92">
        <v>0</v>
      </c>
    </row>
    <row r="1359" spans="1:10" x14ac:dyDescent="0.3">
      <c r="A1359" s="87"/>
      <c r="B1359" s="87"/>
      <c r="C1359" s="87"/>
      <c r="D1359" s="87"/>
      <c r="E1359" s="87"/>
      <c r="F1359" s="87"/>
      <c r="G1359" s="140">
        <v>45982</v>
      </c>
      <c r="H1359" s="92">
        <v>12050</v>
      </c>
      <c r="I1359" s="92">
        <v>12050</v>
      </c>
      <c r="J1359" s="92">
        <v>0</v>
      </c>
    </row>
    <row r="1360" spans="1:10" x14ac:dyDescent="0.3">
      <c r="A1360" s="87"/>
      <c r="B1360" s="87"/>
      <c r="C1360" s="87"/>
      <c r="D1360" s="87"/>
      <c r="E1360" s="87"/>
      <c r="F1360" s="87"/>
      <c r="G1360" s="140">
        <v>46030</v>
      </c>
      <c r="H1360" s="92">
        <v>4945</v>
      </c>
      <c r="I1360" s="92">
        <v>4945</v>
      </c>
      <c r="J1360" s="92">
        <v>0</v>
      </c>
    </row>
    <row r="1361" spans="1:10" x14ac:dyDescent="0.3">
      <c r="A1361" s="87"/>
      <c r="B1361" s="87"/>
      <c r="C1361" s="87"/>
      <c r="D1361" s="87" t="s">
        <v>7947</v>
      </c>
      <c r="E1361" s="87" t="s">
        <v>280</v>
      </c>
      <c r="F1361" s="140">
        <v>46108</v>
      </c>
      <c r="G1361" s="140">
        <v>46121</v>
      </c>
      <c r="H1361" s="92">
        <v>6340</v>
      </c>
      <c r="I1361" s="92">
        <v>6340</v>
      </c>
      <c r="J1361" s="92">
        <v>0</v>
      </c>
    </row>
    <row r="1362" spans="1:10" x14ac:dyDescent="0.3">
      <c r="A1362" s="87"/>
      <c r="B1362" s="87"/>
      <c r="C1362" s="87"/>
      <c r="D1362" s="87"/>
      <c r="E1362" s="87"/>
      <c r="F1362" s="87"/>
      <c r="G1362" s="140">
        <v>46134</v>
      </c>
      <c r="H1362" s="92">
        <v>1800</v>
      </c>
      <c r="I1362" s="92">
        <v>1800</v>
      </c>
      <c r="J1362" s="92">
        <v>0</v>
      </c>
    </row>
    <row r="1363" spans="1:10" x14ac:dyDescent="0.3">
      <c r="A1363" s="87"/>
      <c r="B1363" s="87"/>
      <c r="C1363" s="87"/>
      <c r="D1363" s="87"/>
      <c r="E1363" s="87"/>
      <c r="F1363" s="87"/>
      <c r="G1363" s="140">
        <v>46174</v>
      </c>
      <c r="H1363" s="92">
        <v>900</v>
      </c>
      <c r="I1363" s="92">
        <v>900</v>
      </c>
      <c r="J1363" s="92">
        <v>0</v>
      </c>
    </row>
    <row r="1364" spans="1:10" x14ac:dyDescent="0.3">
      <c r="A1364" s="87"/>
      <c r="B1364" s="87"/>
      <c r="C1364" s="87"/>
      <c r="D1364" s="87"/>
      <c r="E1364" s="87"/>
      <c r="F1364" s="87"/>
      <c r="G1364" s="140">
        <v>46203</v>
      </c>
      <c r="H1364" s="92">
        <v>1500</v>
      </c>
      <c r="I1364" s="92">
        <v>1500</v>
      </c>
      <c r="J1364" s="92">
        <v>0</v>
      </c>
    </row>
    <row r="1365" spans="1:10" x14ac:dyDescent="0.3">
      <c r="A1365" s="87"/>
      <c r="B1365" s="87"/>
      <c r="C1365" s="87"/>
      <c r="D1365" s="87"/>
      <c r="E1365" s="87"/>
      <c r="F1365" s="87"/>
      <c r="G1365" s="140">
        <v>46219</v>
      </c>
      <c r="H1365" s="92">
        <v>1540</v>
      </c>
      <c r="I1365" s="92">
        <v>1540</v>
      </c>
      <c r="J1365" s="92">
        <v>0</v>
      </c>
    </row>
    <row r="1366" spans="1:10" x14ac:dyDescent="0.3">
      <c r="A1366" s="87"/>
      <c r="B1366" s="87" t="s">
        <v>446</v>
      </c>
      <c r="C1366" s="87" t="s">
        <v>2722</v>
      </c>
      <c r="D1366" s="87" t="s">
        <v>5629</v>
      </c>
      <c r="E1366" s="87" t="s">
        <v>280</v>
      </c>
      <c r="F1366" s="140">
        <v>45210</v>
      </c>
      <c r="G1366" s="140">
        <v>45359</v>
      </c>
      <c r="H1366" s="92">
        <v>5550</v>
      </c>
      <c r="I1366" s="92">
        <v>5550</v>
      </c>
      <c r="J1366" s="92">
        <v>0</v>
      </c>
    </row>
    <row r="1367" spans="1:10" x14ac:dyDescent="0.3">
      <c r="A1367" s="87"/>
      <c r="B1367" s="87"/>
      <c r="C1367" s="87"/>
      <c r="D1367" s="87"/>
      <c r="E1367" s="87"/>
      <c r="F1367" s="87"/>
      <c r="G1367" s="140">
        <v>45372</v>
      </c>
      <c r="H1367" s="92">
        <v>3040</v>
      </c>
      <c r="I1367" s="92">
        <v>3040</v>
      </c>
      <c r="J1367" s="92">
        <v>0</v>
      </c>
    </row>
    <row r="1368" spans="1:10" x14ac:dyDescent="0.3">
      <c r="A1368" s="87"/>
      <c r="B1368" s="87"/>
      <c r="C1368" s="87"/>
      <c r="D1368" s="87"/>
      <c r="E1368" s="87"/>
      <c r="F1368" s="87"/>
      <c r="G1368" s="140">
        <v>45392</v>
      </c>
      <c r="H1368" s="92">
        <v>2732.5</v>
      </c>
      <c r="I1368" s="92">
        <v>2732.5</v>
      </c>
      <c r="J1368" s="92">
        <v>0</v>
      </c>
    </row>
    <row r="1369" spans="1:10" x14ac:dyDescent="0.3">
      <c r="A1369" s="87"/>
      <c r="B1369" s="87"/>
      <c r="C1369" s="87"/>
      <c r="D1369" s="87"/>
      <c r="E1369" s="87"/>
      <c r="F1369" s="87"/>
      <c r="G1369" s="140">
        <v>45427</v>
      </c>
      <c r="H1369" s="92">
        <v>3140</v>
      </c>
      <c r="I1369" s="92">
        <v>3140</v>
      </c>
      <c r="J1369" s="92">
        <v>0</v>
      </c>
    </row>
    <row r="1370" spans="1:10" x14ac:dyDescent="0.3">
      <c r="A1370" s="87"/>
      <c r="B1370" s="87"/>
      <c r="C1370" s="87"/>
      <c r="D1370" s="87"/>
      <c r="E1370" s="87"/>
      <c r="F1370" s="87"/>
      <c r="G1370" s="140">
        <v>45456</v>
      </c>
      <c r="H1370" s="92">
        <v>6740</v>
      </c>
      <c r="I1370" s="92">
        <v>6740</v>
      </c>
      <c r="J1370" s="92">
        <v>0</v>
      </c>
    </row>
    <row r="1371" spans="1:10" x14ac:dyDescent="0.3">
      <c r="A1371" s="87"/>
      <c r="B1371" s="87"/>
      <c r="C1371" s="87"/>
      <c r="D1371" s="87"/>
      <c r="E1371" s="87"/>
      <c r="F1371" s="87"/>
      <c r="G1371" s="140">
        <v>45470</v>
      </c>
      <c r="H1371" s="92">
        <v>4620</v>
      </c>
      <c r="I1371" s="92">
        <v>4620</v>
      </c>
      <c r="J1371" s="92">
        <v>0</v>
      </c>
    </row>
    <row r="1372" spans="1:10" x14ac:dyDescent="0.3">
      <c r="A1372" s="87"/>
      <c r="B1372" s="87"/>
      <c r="C1372" s="87"/>
      <c r="D1372" s="87"/>
      <c r="E1372" s="87"/>
      <c r="F1372" s="87"/>
      <c r="G1372" s="140">
        <v>45492</v>
      </c>
      <c r="H1372" s="92">
        <v>4265</v>
      </c>
      <c r="I1372" s="92">
        <v>4265</v>
      </c>
      <c r="J1372" s="92">
        <v>0</v>
      </c>
    </row>
    <row r="1373" spans="1:10" x14ac:dyDescent="0.3">
      <c r="A1373" s="87"/>
      <c r="B1373" s="87"/>
      <c r="C1373" s="87"/>
      <c r="D1373" s="87"/>
      <c r="E1373" s="87"/>
      <c r="F1373" s="87"/>
      <c r="G1373" s="140">
        <v>45539</v>
      </c>
      <c r="H1373" s="92">
        <v>1965</v>
      </c>
      <c r="I1373" s="92">
        <v>1965</v>
      </c>
      <c r="J1373" s="92">
        <v>0</v>
      </c>
    </row>
    <row r="1374" spans="1:10" x14ac:dyDescent="0.3">
      <c r="A1374" s="87"/>
      <c r="B1374" s="87"/>
      <c r="C1374" s="87"/>
      <c r="D1374" s="87"/>
      <c r="E1374" s="87"/>
      <c r="F1374" s="87"/>
      <c r="G1374" s="140">
        <v>45551</v>
      </c>
      <c r="H1374" s="92">
        <v>6642.5</v>
      </c>
      <c r="I1374" s="92">
        <v>6642.5</v>
      </c>
      <c r="J1374" s="92">
        <v>0</v>
      </c>
    </row>
    <row r="1375" spans="1:10" x14ac:dyDescent="0.3">
      <c r="A1375" s="87"/>
      <c r="B1375" s="87"/>
      <c r="C1375" s="87"/>
      <c r="D1375" s="87"/>
      <c r="E1375" s="87"/>
      <c r="F1375" s="87"/>
      <c r="G1375" s="140">
        <v>45594</v>
      </c>
      <c r="H1375" s="92">
        <v>3910</v>
      </c>
      <c r="I1375" s="92">
        <v>3910</v>
      </c>
      <c r="J1375" s="92">
        <v>0</v>
      </c>
    </row>
    <row r="1376" spans="1:10" x14ac:dyDescent="0.3">
      <c r="A1376" s="87"/>
      <c r="B1376" s="87"/>
      <c r="C1376" s="87"/>
      <c r="D1376" s="87"/>
      <c r="E1376" s="87"/>
      <c r="F1376" s="87"/>
      <c r="G1376" s="140">
        <v>45635</v>
      </c>
      <c r="H1376" s="92">
        <v>7595</v>
      </c>
      <c r="I1376" s="92">
        <v>7595</v>
      </c>
      <c r="J1376" s="92">
        <v>0</v>
      </c>
    </row>
    <row r="1377" spans="1:10" x14ac:dyDescent="0.3">
      <c r="A1377" s="87"/>
      <c r="B1377" s="87"/>
      <c r="C1377" s="87"/>
      <c r="D1377" s="87"/>
      <c r="E1377" s="87"/>
      <c r="F1377" s="87"/>
      <c r="G1377" s="140">
        <v>45673</v>
      </c>
      <c r="H1377" s="92">
        <v>2440</v>
      </c>
      <c r="I1377" s="92">
        <v>2440</v>
      </c>
      <c r="J1377" s="92">
        <v>0</v>
      </c>
    </row>
    <row r="1378" spans="1:10" x14ac:dyDescent="0.3">
      <c r="A1378" s="87"/>
      <c r="B1378" s="87"/>
      <c r="C1378" s="87"/>
      <c r="D1378" s="87"/>
      <c r="E1378" s="87"/>
      <c r="F1378" s="87"/>
      <c r="G1378" s="140">
        <v>45685</v>
      </c>
      <c r="H1378" s="92">
        <v>4690</v>
      </c>
      <c r="I1378" s="92">
        <v>4690</v>
      </c>
      <c r="J1378" s="92">
        <v>0</v>
      </c>
    </row>
    <row r="1379" spans="1:10" x14ac:dyDescent="0.3">
      <c r="A1379" s="87"/>
      <c r="B1379" s="87"/>
      <c r="C1379" s="87"/>
      <c r="D1379" s="87"/>
      <c r="E1379" s="87"/>
      <c r="F1379" s="87"/>
      <c r="G1379" s="140">
        <v>45719</v>
      </c>
      <c r="H1379" s="92">
        <v>5140</v>
      </c>
      <c r="I1379" s="92">
        <v>5140</v>
      </c>
      <c r="J1379" s="92">
        <v>0</v>
      </c>
    </row>
    <row r="1380" spans="1:10" x14ac:dyDescent="0.3">
      <c r="A1380" s="87"/>
      <c r="B1380" s="87"/>
      <c r="C1380" s="87"/>
      <c r="D1380" s="87"/>
      <c r="E1380" s="87"/>
      <c r="F1380" s="87"/>
      <c r="G1380" s="140">
        <v>45744</v>
      </c>
      <c r="H1380" s="92">
        <v>4005</v>
      </c>
      <c r="I1380" s="92">
        <v>4005</v>
      </c>
      <c r="J1380" s="92">
        <v>0</v>
      </c>
    </row>
    <row r="1381" spans="1:10" x14ac:dyDescent="0.3">
      <c r="A1381" s="87"/>
      <c r="B1381" s="87"/>
      <c r="C1381" s="87"/>
      <c r="D1381" s="87"/>
      <c r="E1381" s="87"/>
      <c r="F1381" s="87"/>
      <c r="G1381" s="140">
        <v>45793</v>
      </c>
      <c r="H1381" s="92">
        <v>3380</v>
      </c>
      <c r="I1381" s="92">
        <v>3380</v>
      </c>
      <c r="J1381" s="92">
        <v>0</v>
      </c>
    </row>
    <row r="1382" spans="1:10" x14ac:dyDescent="0.3">
      <c r="A1382" s="87"/>
      <c r="B1382" s="87"/>
      <c r="C1382" s="87"/>
      <c r="D1382" s="87"/>
      <c r="E1382" s="87"/>
      <c r="F1382" s="87"/>
      <c r="G1382" s="140">
        <v>45796</v>
      </c>
      <c r="H1382" s="92">
        <v>7030</v>
      </c>
      <c r="I1382" s="92">
        <v>7030</v>
      </c>
      <c r="J1382" s="92">
        <v>0</v>
      </c>
    </row>
    <row r="1383" spans="1:10" x14ac:dyDescent="0.3">
      <c r="A1383" s="87"/>
      <c r="B1383" s="87"/>
      <c r="C1383" s="87"/>
      <c r="D1383" s="87"/>
      <c r="E1383" s="87"/>
      <c r="F1383" s="87"/>
      <c r="G1383" s="140">
        <v>45838</v>
      </c>
      <c r="H1383" s="92">
        <v>4490</v>
      </c>
      <c r="I1383" s="92">
        <v>4490</v>
      </c>
      <c r="J1383" s="92">
        <v>0</v>
      </c>
    </row>
    <row r="1384" spans="1:10" x14ac:dyDescent="0.3">
      <c r="A1384" s="87"/>
      <c r="B1384" s="87"/>
      <c r="C1384" s="87"/>
      <c r="D1384" s="87" t="s">
        <v>7496</v>
      </c>
      <c r="E1384" s="87" t="s">
        <v>280</v>
      </c>
      <c r="F1384" s="140">
        <v>45833</v>
      </c>
      <c r="G1384" s="140">
        <v>45853</v>
      </c>
      <c r="H1384" s="92">
        <v>3715</v>
      </c>
      <c r="I1384" s="92">
        <v>3715</v>
      </c>
      <c r="J1384" s="92">
        <v>0</v>
      </c>
    </row>
    <row r="1385" spans="1:10" x14ac:dyDescent="0.3">
      <c r="A1385" s="87"/>
      <c r="B1385" s="87"/>
      <c r="C1385" s="87"/>
      <c r="D1385" s="87"/>
      <c r="E1385" s="87"/>
      <c r="F1385" s="87"/>
      <c r="G1385" s="140">
        <v>45894</v>
      </c>
      <c r="H1385" s="92">
        <v>9060</v>
      </c>
      <c r="I1385" s="92">
        <v>9060</v>
      </c>
      <c r="J1385" s="92">
        <v>0</v>
      </c>
    </row>
    <row r="1386" spans="1:10" x14ac:dyDescent="0.3">
      <c r="A1386" s="87"/>
      <c r="B1386" s="87"/>
      <c r="C1386" s="87"/>
      <c r="D1386" s="87"/>
      <c r="E1386" s="87"/>
      <c r="F1386" s="87"/>
      <c r="G1386" s="140">
        <v>45918</v>
      </c>
      <c r="H1386" s="92">
        <v>9350</v>
      </c>
      <c r="I1386" s="92">
        <v>9350</v>
      </c>
      <c r="J1386" s="92">
        <v>0</v>
      </c>
    </row>
    <row r="1387" spans="1:10" x14ac:dyDescent="0.3">
      <c r="A1387" s="87"/>
      <c r="B1387" s="87"/>
      <c r="C1387" s="87"/>
      <c r="D1387" s="87"/>
      <c r="E1387" s="87"/>
      <c r="F1387" s="87"/>
      <c r="G1387" s="140">
        <v>45953</v>
      </c>
      <c r="H1387" s="92">
        <v>14290</v>
      </c>
      <c r="I1387" s="92">
        <v>14290</v>
      </c>
      <c r="J1387" s="92">
        <v>0</v>
      </c>
    </row>
    <row r="1388" spans="1:10" x14ac:dyDescent="0.3">
      <c r="A1388" s="87"/>
      <c r="B1388" s="87"/>
      <c r="C1388" s="87"/>
      <c r="D1388" s="87"/>
      <c r="E1388" s="87"/>
      <c r="F1388" s="87"/>
      <c r="G1388" s="140">
        <v>45982</v>
      </c>
      <c r="H1388" s="92">
        <v>11880</v>
      </c>
      <c r="I1388" s="92">
        <v>11880</v>
      </c>
      <c r="J1388" s="92">
        <v>0</v>
      </c>
    </row>
    <row r="1389" spans="1:10" x14ac:dyDescent="0.3">
      <c r="A1389" s="87"/>
      <c r="B1389" s="87"/>
      <c r="C1389" s="87"/>
      <c r="D1389" s="87"/>
      <c r="E1389" s="87"/>
      <c r="F1389" s="87"/>
      <c r="G1389" s="140">
        <v>46030</v>
      </c>
      <c r="H1389" s="92">
        <v>12175</v>
      </c>
      <c r="I1389" s="92">
        <v>12175</v>
      </c>
      <c r="J1389" s="92">
        <v>0</v>
      </c>
    </row>
    <row r="1390" spans="1:10" x14ac:dyDescent="0.3">
      <c r="A1390" s="87"/>
      <c r="B1390" s="87"/>
      <c r="C1390" s="87"/>
      <c r="D1390" s="87" t="s">
        <v>7947</v>
      </c>
      <c r="E1390" s="87" t="s">
        <v>280</v>
      </c>
      <c r="F1390" s="140">
        <v>46108</v>
      </c>
      <c r="G1390" s="140">
        <v>46121</v>
      </c>
      <c r="H1390" s="92">
        <v>41665</v>
      </c>
      <c r="I1390" s="92">
        <v>41665</v>
      </c>
      <c r="J1390" s="92">
        <v>0</v>
      </c>
    </row>
    <row r="1391" spans="1:10" x14ac:dyDescent="0.3">
      <c r="A1391" s="87"/>
      <c r="B1391" s="87"/>
      <c r="C1391" s="87"/>
      <c r="D1391" s="87"/>
      <c r="E1391" s="87"/>
      <c r="F1391" s="87"/>
      <c r="G1391" s="140">
        <v>46134</v>
      </c>
      <c r="H1391" s="92">
        <v>13265</v>
      </c>
      <c r="I1391" s="92">
        <v>13265</v>
      </c>
      <c r="J1391" s="92">
        <v>0</v>
      </c>
    </row>
    <row r="1392" spans="1:10" x14ac:dyDescent="0.3">
      <c r="A1392" s="87"/>
      <c r="B1392" s="87"/>
      <c r="C1392" s="87"/>
      <c r="D1392" s="87"/>
      <c r="E1392" s="87"/>
      <c r="F1392" s="87"/>
      <c r="G1392" s="140">
        <v>46174</v>
      </c>
      <c r="H1392" s="92">
        <v>1220</v>
      </c>
      <c r="I1392" s="92">
        <v>1220</v>
      </c>
      <c r="J1392" s="92">
        <v>0</v>
      </c>
    </row>
    <row r="1393" spans="1:10" x14ac:dyDescent="0.3">
      <c r="A1393" s="87"/>
      <c r="B1393" s="87"/>
      <c r="C1393" s="87"/>
      <c r="D1393" s="87"/>
      <c r="E1393" s="87"/>
      <c r="F1393" s="87"/>
      <c r="G1393" s="140">
        <v>46203</v>
      </c>
      <c r="H1393" s="92">
        <v>1380</v>
      </c>
      <c r="I1393" s="92">
        <v>1380</v>
      </c>
      <c r="J1393" s="92">
        <v>0</v>
      </c>
    </row>
    <row r="1394" spans="1:10" x14ac:dyDescent="0.3">
      <c r="A1394" s="87"/>
      <c r="B1394" s="87"/>
      <c r="C1394" s="87"/>
      <c r="D1394" s="87"/>
      <c r="E1394" s="87"/>
      <c r="F1394" s="87"/>
      <c r="G1394" s="140">
        <v>46219</v>
      </c>
      <c r="H1394" s="92">
        <v>310</v>
      </c>
      <c r="I1394" s="92">
        <v>310</v>
      </c>
      <c r="J1394" s="92">
        <v>0</v>
      </c>
    </row>
    <row r="1395" spans="1:10" x14ac:dyDescent="0.3">
      <c r="A1395" s="87"/>
      <c r="B1395" s="87" t="s">
        <v>284</v>
      </c>
      <c r="C1395" s="87" t="s">
        <v>2722</v>
      </c>
      <c r="D1395" s="87" t="s">
        <v>473</v>
      </c>
      <c r="E1395" s="87" t="s">
        <v>280</v>
      </c>
      <c r="F1395" s="140">
        <v>43748</v>
      </c>
      <c r="G1395" s="140">
        <v>43839</v>
      </c>
      <c r="H1395" s="92">
        <v>8306.25</v>
      </c>
      <c r="I1395" s="92">
        <v>8306.25</v>
      </c>
      <c r="J1395" s="92">
        <v>0</v>
      </c>
    </row>
    <row r="1396" spans="1:10" x14ac:dyDescent="0.3">
      <c r="A1396" s="87"/>
      <c r="B1396" s="87"/>
      <c r="C1396" s="87"/>
      <c r="D1396" s="87"/>
      <c r="E1396" s="87"/>
      <c r="F1396" s="87"/>
      <c r="G1396" s="140">
        <v>43844</v>
      </c>
      <c r="H1396" s="92">
        <v>10935</v>
      </c>
      <c r="I1396" s="92">
        <v>10935</v>
      </c>
      <c r="J1396" s="92">
        <v>0</v>
      </c>
    </row>
    <row r="1397" spans="1:10" x14ac:dyDescent="0.3">
      <c r="A1397" s="87"/>
      <c r="B1397" s="87"/>
      <c r="C1397" s="87"/>
      <c r="D1397" s="87"/>
      <c r="E1397" s="87"/>
      <c r="F1397" s="87"/>
      <c r="G1397" s="140">
        <v>43922</v>
      </c>
      <c r="H1397" s="92">
        <v>16222.5</v>
      </c>
      <c r="I1397" s="92">
        <v>16222.5</v>
      </c>
      <c r="J1397" s="92">
        <v>0</v>
      </c>
    </row>
    <row r="1398" spans="1:10" x14ac:dyDescent="0.3">
      <c r="A1398" s="87"/>
      <c r="B1398" s="87"/>
      <c r="C1398" s="87"/>
      <c r="D1398" s="87"/>
      <c r="E1398" s="87"/>
      <c r="F1398" s="87"/>
      <c r="G1398" s="140">
        <v>43936</v>
      </c>
      <c r="H1398" s="92">
        <v>7320</v>
      </c>
      <c r="I1398" s="92">
        <v>7320</v>
      </c>
      <c r="J1398" s="92">
        <v>0</v>
      </c>
    </row>
    <row r="1399" spans="1:10" x14ac:dyDescent="0.3">
      <c r="A1399" s="87"/>
      <c r="B1399" s="87"/>
      <c r="C1399" s="87"/>
      <c r="D1399" s="87"/>
      <c r="E1399" s="87"/>
      <c r="F1399" s="87"/>
      <c r="G1399" s="140">
        <v>43979</v>
      </c>
      <c r="H1399" s="92">
        <v>9337.5</v>
      </c>
      <c r="I1399" s="92">
        <v>9337.5</v>
      </c>
      <c r="J1399" s="92">
        <v>0</v>
      </c>
    </row>
    <row r="1400" spans="1:10" x14ac:dyDescent="0.3">
      <c r="A1400" s="87"/>
      <c r="B1400" s="87"/>
      <c r="C1400" s="87"/>
      <c r="D1400" s="87"/>
      <c r="E1400" s="87"/>
      <c r="F1400" s="87"/>
      <c r="G1400" s="140">
        <v>43999</v>
      </c>
      <c r="H1400" s="92">
        <v>6822.5</v>
      </c>
      <c r="I1400" s="92">
        <v>6822.5</v>
      </c>
      <c r="J1400" s="92">
        <v>0</v>
      </c>
    </row>
    <row r="1401" spans="1:10" x14ac:dyDescent="0.3">
      <c r="A1401" s="87"/>
      <c r="B1401" s="87"/>
      <c r="C1401" s="87"/>
      <c r="D1401" s="87"/>
      <c r="E1401" s="87"/>
      <c r="F1401" s="87"/>
      <c r="G1401" s="140">
        <v>44039</v>
      </c>
      <c r="H1401" s="92">
        <v>3765</v>
      </c>
      <c r="I1401" s="92">
        <v>3765</v>
      </c>
      <c r="J1401" s="92">
        <v>0</v>
      </c>
    </row>
    <row r="1402" spans="1:10" x14ac:dyDescent="0.3">
      <c r="A1402" s="87"/>
      <c r="B1402" s="87"/>
      <c r="C1402" s="87"/>
      <c r="D1402" s="87"/>
      <c r="E1402" s="87"/>
      <c r="F1402" s="87"/>
      <c r="G1402" s="140">
        <v>44060</v>
      </c>
      <c r="H1402" s="92">
        <v>8001.67</v>
      </c>
      <c r="I1402" s="92">
        <v>8001.67</v>
      </c>
      <c r="J1402" s="92">
        <v>0</v>
      </c>
    </row>
    <row r="1403" spans="1:10" x14ac:dyDescent="0.3">
      <c r="A1403" s="87"/>
      <c r="B1403" s="87"/>
      <c r="C1403" s="87"/>
      <c r="D1403" s="87"/>
      <c r="E1403" s="87"/>
      <c r="F1403" s="87"/>
      <c r="G1403" s="140">
        <v>44117</v>
      </c>
      <c r="H1403" s="92">
        <v>7558.04</v>
      </c>
      <c r="I1403" s="92">
        <v>7558.04</v>
      </c>
      <c r="J1403" s="92">
        <v>0</v>
      </c>
    </row>
    <row r="1404" spans="1:10" x14ac:dyDescent="0.3">
      <c r="A1404" s="87"/>
      <c r="B1404" s="87"/>
      <c r="C1404" s="87"/>
      <c r="D1404" s="87"/>
      <c r="E1404" s="87"/>
      <c r="F1404" s="87"/>
      <c r="G1404" s="140">
        <v>44124</v>
      </c>
      <c r="H1404" s="92">
        <v>7160.88</v>
      </c>
      <c r="I1404" s="92">
        <v>7160.88</v>
      </c>
      <c r="J1404" s="92">
        <v>0</v>
      </c>
    </row>
    <row r="1405" spans="1:10" x14ac:dyDescent="0.3">
      <c r="A1405" s="87"/>
      <c r="B1405" s="87"/>
      <c r="C1405" s="87"/>
      <c r="D1405" s="87"/>
      <c r="E1405" s="87"/>
      <c r="F1405" s="87"/>
      <c r="G1405" s="140">
        <v>44183</v>
      </c>
      <c r="H1405" s="92">
        <v>14877.08</v>
      </c>
      <c r="I1405" s="92">
        <v>14877.08</v>
      </c>
      <c r="J1405" s="92">
        <v>0</v>
      </c>
    </row>
    <row r="1406" spans="1:10" x14ac:dyDescent="0.3">
      <c r="A1406" s="87"/>
      <c r="B1406" s="87"/>
      <c r="C1406" s="87"/>
      <c r="D1406" s="87"/>
      <c r="E1406" s="87"/>
      <c r="F1406" s="87"/>
      <c r="G1406" s="140">
        <v>44235</v>
      </c>
      <c r="H1406" s="92">
        <v>7376.64</v>
      </c>
      <c r="I1406" s="92">
        <v>7376.64</v>
      </c>
      <c r="J1406" s="92">
        <v>0</v>
      </c>
    </row>
    <row r="1407" spans="1:10" x14ac:dyDescent="0.3">
      <c r="A1407" s="87"/>
      <c r="B1407" s="87"/>
      <c r="C1407" s="87"/>
      <c r="D1407" s="87"/>
      <c r="E1407" s="87"/>
      <c r="F1407" s="87"/>
      <c r="G1407" s="140">
        <v>44291</v>
      </c>
      <c r="H1407" s="92">
        <v>5426.24</v>
      </c>
      <c r="I1407" s="92">
        <v>5426.24</v>
      </c>
      <c r="J1407" s="92">
        <v>0</v>
      </c>
    </row>
    <row r="1408" spans="1:10" x14ac:dyDescent="0.3">
      <c r="A1408" s="87"/>
      <c r="B1408" s="87"/>
      <c r="C1408" s="87"/>
      <c r="D1408" s="87"/>
      <c r="E1408" s="87"/>
      <c r="F1408" s="87"/>
      <c r="G1408" s="140">
        <v>44302</v>
      </c>
      <c r="H1408" s="92">
        <v>4595.05</v>
      </c>
      <c r="I1408" s="92">
        <v>4595.05</v>
      </c>
      <c r="J1408" s="92">
        <v>0</v>
      </c>
    </row>
    <row r="1409" spans="1:10" x14ac:dyDescent="0.3">
      <c r="A1409" s="87"/>
      <c r="B1409" s="87"/>
      <c r="C1409" s="87"/>
      <c r="D1409" s="87"/>
      <c r="E1409" s="87"/>
      <c r="F1409" s="87"/>
      <c r="G1409" s="140">
        <v>44341</v>
      </c>
      <c r="H1409" s="92">
        <v>7753.08</v>
      </c>
      <c r="I1409" s="92">
        <v>7753.08</v>
      </c>
      <c r="J1409" s="92">
        <v>0</v>
      </c>
    </row>
    <row r="1410" spans="1:10" x14ac:dyDescent="0.3">
      <c r="A1410" s="87"/>
      <c r="B1410" s="87"/>
      <c r="C1410" s="87"/>
      <c r="D1410" s="87"/>
      <c r="E1410" s="87"/>
      <c r="F1410" s="87"/>
      <c r="G1410" s="140">
        <v>44369</v>
      </c>
      <c r="H1410" s="92">
        <v>5760</v>
      </c>
      <c r="I1410" s="92">
        <v>5760</v>
      </c>
      <c r="J1410" s="92">
        <v>0</v>
      </c>
    </row>
    <row r="1411" spans="1:10" x14ac:dyDescent="0.3">
      <c r="A1411" s="87"/>
      <c r="B1411" s="87"/>
      <c r="C1411" s="87"/>
      <c r="D1411" s="87"/>
      <c r="E1411" s="87"/>
      <c r="F1411" s="87"/>
      <c r="G1411" s="140">
        <v>44447</v>
      </c>
      <c r="H1411" s="92">
        <v>1600</v>
      </c>
      <c r="I1411" s="92">
        <v>1600</v>
      </c>
      <c r="J1411" s="92">
        <v>0</v>
      </c>
    </row>
    <row r="1412" spans="1:10" x14ac:dyDescent="0.3">
      <c r="A1412" s="87"/>
      <c r="B1412" s="87"/>
      <c r="C1412" s="87"/>
      <c r="D1412" s="87"/>
      <c r="E1412" s="87"/>
      <c r="F1412" s="87"/>
      <c r="G1412" s="140">
        <v>44448</v>
      </c>
      <c r="H1412" s="92">
        <v>8160</v>
      </c>
      <c r="I1412" s="92">
        <v>8160</v>
      </c>
      <c r="J1412" s="92">
        <v>0</v>
      </c>
    </row>
    <row r="1413" spans="1:10" x14ac:dyDescent="0.3">
      <c r="A1413" s="87"/>
      <c r="B1413" s="87"/>
      <c r="C1413" s="87"/>
      <c r="D1413" s="87"/>
      <c r="E1413" s="87"/>
      <c r="F1413" s="87"/>
      <c r="G1413" s="140">
        <v>44671</v>
      </c>
      <c r="H1413" s="92">
        <v>4473.57</v>
      </c>
      <c r="I1413" s="92">
        <v>4470.07</v>
      </c>
      <c r="J1413" s="92">
        <v>3.5</v>
      </c>
    </row>
    <row r="1414" spans="1:10" x14ac:dyDescent="0.3">
      <c r="A1414" s="87"/>
      <c r="B1414" s="87"/>
      <c r="C1414" s="87"/>
      <c r="D1414" s="87"/>
      <c r="E1414" s="87"/>
      <c r="F1414" s="87"/>
      <c r="G1414" s="140">
        <v>44673</v>
      </c>
      <c r="H1414" s="92">
        <v>-3.5</v>
      </c>
      <c r="I1414" s="92">
        <v>0</v>
      </c>
      <c r="J1414" s="92">
        <v>-3.5</v>
      </c>
    </row>
    <row r="1415" spans="1:10" x14ac:dyDescent="0.3">
      <c r="A1415" s="87"/>
      <c r="B1415" s="87"/>
      <c r="C1415" s="87"/>
      <c r="D1415" s="87" t="s">
        <v>5510</v>
      </c>
      <c r="E1415" s="87" t="s">
        <v>280</v>
      </c>
      <c r="F1415" s="140">
        <v>44656</v>
      </c>
      <c r="G1415" s="140">
        <v>44672</v>
      </c>
      <c r="H1415" s="92">
        <v>2646.25</v>
      </c>
      <c r="I1415" s="92">
        <v>2646.25</v>
      </c>
      <c r="J1415" s="92">
        <v>0</v>
      </c>
    </row>
    <row r="1416" spans="1:10" x14ac:dyDescent="0.3">
      <c r="A1416" s="87"/>
      <c r="B1416" s="87"/>
      <c r="C1416" s="87"/>
      <c r="D1416" s="87"/>
      <c r="E1416" s="87"/>
      <c r="F1416" s="87"/>
      <c r="G1416" s="140">
        <v>44692</v>
      </c>
      <c r="H1416" s="92">
        <v>4640</v>
      </c>
      <c r="I1416" s="92">
        <v>4640</v>
      </c>
      <c r="J1416" s="92">
        <v>0</v>
      </c>
    </row>
    <row r="1417" spans="1:10" x14ac:dyDescent="0.3">
      <c r="A1417" s="87"/>
      <c r="B1417" s="87"/>
      <c r="C1417" s="87"/>
      <c r="D1417" s="87"/>
      <c r="E1417" s="87"/>
      <c r="F1417" s="87"/>
      <c r="G1417" s="140">
        <v>44701</v>
      </c>
      <c r="H1417" s="92">
        <v>47640</v>
      </c>
      <c r="I1417" s="92">
        <v>47640</v>
      </c>
      <c r="J1417" s="92">
        <v>0</v>
      </c>
    </row>
    <row r="1418" spans="1:10" x14ac:dyDescent="0.3">
      <c r="A1418" s="87"/>
      <c r="B1418" s="87"/>
      <c r="C1418" s="87"/>
      <c r="D1418" s="87"/>
      <c r="E1418" s="87"/>
      <c r="F1418" s="87"/>
      <c r="G1418" s="140">
        <v>44893</v>
      </c>
      <c r="H1418" s="92">
        <v>10080</v>
      </c>
      <c r="I1418" s="92">
        <v>10080</v>
      </c>
      <c r="J1418" s="92">
        <v>0</v>
      </c>
    </row>
    <row r="1419" spans="1:10" x14ac:dyDescent="0.3">
      <c r="A1419" s="87"/>
      <c r="B1419" s="87"/>
      <c r="C1419" s="87"/>
      <c r="D1419" s="87"/>
      <c r="E1419" s="87"/>
      <c r="F1419" s="87"/>
      <c r="G1419" s="140">
        <v>44943</v>
      </c>
      <c r="H1419" s="92">
        <v>13280</v>
      </c>
      <c r="I1419" s="92">
        <v>13280</v>
      </c>
      <c r="J1419" s="92">
        <v>0</v>
      </c>
    </row>
    <row r="1420" spans="1:10" x14ac:dyDescent="0.3">
      <c r="A1420" s="87"/>
      <c r="B1420" s="87"/>
      <c r="C1420" s="87"/>
      <c r="D1420" s="87"/>
      <c r="E1420" s="87"/>
      <c r="F1420" s="87"/>
      <c r="G1420" s="140">
        <v>44944</v>
      </c>
      <c r="H1420" s="92">
        <v>14320</v>
      </c>
      <c r="I1420" s="92">
        <v>14320</v>
      </c>
      <c r="J1420" s="92">
        <v>0</v>
      </c>
    </row>
    <row r="1421" spans="1:10" x14ac:dyDescent="0.3">
      <c r="A1421" s="87"/>
      <c r="B1421" s="87"/>
      <c r="C1421" s="87"/>
      <c r="D1421" s="87"/>
      <c r="E1421" s="87"/>
      <c r="F1421" s="87"/>
      <c r="G1421" s="140">
        <v>44992</v>
      </c>
      <c r="H1421" s="92">
        <v>23140</v>
      </c>
      <c r="I1421" s="92">
        <v>23140</v>
      </c>
      <c r="J1421" s="92">
        <v>0</v>
      </c>
    </row>
    <row r="1422" spans="1:10" x14ac:dyDescent="0.3">
      <c r="A1422" s="87"/>
      <c r="B1422" s="87"/>
      <c r="C1422" s="87"/>
      <c r="D1422" s="87"/>
      <c r="E1422" s="87"/>
      <c r="F1422" s="87"/>
      <c r="G1422" s="140">
        <v>45007</v>
      </c>
      <c r="H1422" s="92">
        <v>12040</v>
      </c>
      <c r="I1422" s="92">
        <v>12040</v>
      </c>
      <c r="J1422" s="92">
        <v>0</v>
      </c>
    </row>
    <row r="1423" spans="1:10" x14ac:dyDescent="0.3">
      <c r="A1423" s="87"/>
      <c r="B1423" s="87"/>
      <c r="C1423" s="87"/>
      <c r="D1423" s="87"/>
      <c r="E1423" s="87"/>
      <c r="F1423" s="87"/>
      <c r="G1423" s="140">
        <v>45056</v>
      </c>
      <c r="H1423" s="92">
        <v>27680</v>
      </c>
      <c r="I1423" s="92">
        <v>27680</v>
      </c>
      <c r="J1423" s="92">
        <v>0</v>
      </c>
    </row>
    <row r="1424" spans="1:10" x14ac:dyDescent="0.3">
      <c r="A1424" s="87"/>
      <c r="B1424" s="87"/>
      <c r="C1424" s="87"/>
      <c r="D1424" s="87"/>
      <c r="E1424" s="87"/>
      <c r="F1424" s="87"/>
      <c r="G1424" s="140">
        <v>45089</v>
      </c>
      <c r="H1424" s="92">
        <v>23360</v>
      </c>
      <c r="I1424" s="92">
        <v>23360</v>
      </c>
      <c r="J1424" s="92">
        <v>0</v>
      </c>
    </row>
    <row r="1425" spans="1:10" x14ac:dyDescent="0.3">
      <c r="A1425" s="87"/>
      <c r="B1425" s="87"/>
      <c r="C1425" s="87"/>
      <c r="D1425" s="87"/>
      <c r="E1425" s="87"/>
      <c r="F1425" s="87"/>
      <c r="G1425" s="140">
        <v>45105</v>
      </c>
      <c r="H1425" s="92">
        <v>26640</v>
      </c>
      <c r="I1425" s="92">
        <v>26640</v>
      </c>
      <c r="J1425" s="92">
        <v>0</v>
      </c>
    </row>
    <row r="1426" spans="1:10" x14ac:dyDescent="0.3">
      <c r="A1426" s="87"/>
      <c r="B1426" s="87"/>
      <c r="C1426" s="87"/>
      <c r="D1426" s="87"/>
      <c r="E1426" s="87"/>
      <c r="F1426" s="87"/>
      <c r="G1426" s="140">
        <v>45124</v>
      </c>
      <c r="H1426" s="92">
        <v>14240</v>
      </c>
      <c r="I1426" s="92">
        <v>14240</v>
      </c>
      <c r="J1426" s="92">
        <v>0</v>
      </c>
    </row>
    <row r="1427" spans="1:10" x14ac:dyDescent="0.3">
      <c r="A1427" s="87"/>
      <c r="B1427" s="87"/>
      <c r="C1427" s="87"/>
      <c r="D1427" s="87"/>
      <c r="E1427" s="87"/>
      <c r="F1427" s="87"/>
      <c r="G1427" s="140">
        <v>45125</v>
      </c>
      <c r="H1427" s="92">
        <v>28058.75</v>
      </c>
      <c r="I1427" s="92">
        <v>0</v>
      </c>
      <c r="J1427" s="92">
        <v>28058.75</v>
      </c>
    </row>
    <row r="1428" spans="1:10" x14ac:dyDescent="0.3">
      <c r="A1428" s="87"/>
      <c r="B1428" s="87"/>
      <c r="C1428" s="87"/>
      <c r="D1428" s="87"/>
      <c r="E1428" s="87"/>
      <c r="F1428" s="87"/>
      <c r="G1428" s="140">
        <v>45126</v>
      </c>
      <c r="H1428" s="92">
        <v>-28058.75</v>
      </c>
      <c r="I1428" s="92">
        <v>0</v>
      </c>
      <c r="J1428" s="92">
        <v>-28058.75</v>
      </c>
    </row>
    <row r="1429" spans="1:10" x14ac:dyDescent="0.3">
      <c r="A1429" s="87"/>
      <c r="B1429" s="87"/>
      <c r="C1429" s="87"/>
      <c r="D1429" s="87" t="s">
        <v>5534</v>
      </c>
      <c r="E1429" s="87" t="s">
        <v>280</v>
      </c>
      <c r="F1429" s="140">
        <v>45120</v>
      </c>
      <c r="G1429" s="140">
        <v>45190</v>
      </c>
      <c r="H1429" s="92">
        <v>15560</v>
      </c>
      <c r="I1429" s="92">
        <v>15560</v>
      </c>
      <c r="J1429" s="92">
        <v>0</v>
      </c>
    </row>
    <row r="1430" spans="1:10" x14ac:dyDescent="0.3">
      <c r="A1430" s="87"/>
      <c r="B1430" s="87"/>
      <c r="C1430" s="87"/>
      <c r="D1430" s="87"/>
      <c r="E1430" s="87"/>
      <c r="F1430" s="87"/>
      <c r="G1430" s="140">
        <v>45313</v>
      </c>
      <c r="H1430" s="92">
        <v>12450</v>
      </c>
      <c r="I1430" s="92">
        <v>12450</v>
      </c>
      <c r="J1430" s="92">
        <v>0</v>
      </c>
    </row>
    <row r="1431" spans="1:10" x14ac:dyDescent="0.3">
      <c r="A1431" s="87"/>
      <c r="B1431" s="87"/>
      <c r="C1431" s="87"/>
      <c r="D1431" s="87"/>
      <c r="E1431" s="87"/>
      <c r="F1431" s="87"/>
      <c r="G1431" s="140">
        <v>45314</v>
      </c>
      <c r="H1431" s="92">
        <v>48.75</v>
      </c>
      <c r="I1431" s="92">
        <v>0</v>
      </c>
      <c r="J1431" s="92">
        <v>48.75</v>
      </c>
    </row>
    <row r="1432" spans="1:10" x14ac:dyDescent="0.3">
      <c r="A1432" s="87"/>
      <c r="B1432" s="87"/>
      <c r="C1432" s="87"/>
      <c r="D1432" s="87"/>
      <c r="E1432" s="87"/>
      <c r="F1432" s="87"/>
      <c r="G1432" s="140">
        <v>45324</v>
      </c>
      <c r="H1432" s="92">
        <v>-48.75</v>
      </c>
      <c r="I1432" s="92">
        <v>0</v>
      </c>
      <c r="J1432" s="92">
        <v>-48.75</v>
      </c>
    </row>
    <row r="1433" spans="1:10" x14ac:dyDescent="0.3">
      <c r="A1433" s="87"/>
      <c r="B1433" s="87"/>
      <c r="C1433" s="87"/>
      <c r="D1433" s="87" t="s">
        <v>7947</v>
      </c>
      <c r="E1433" s="87" t="s">
        <v>280</v>
      </c>
      <c r="F1433" s="140">
        <v>46108</v>
      </c>
      <c r="G1433" s="140">
        <v>46134</v>
      </c>
      <c r="H1433" s="92">
        <v>7780</v>
      </c>
      <c r="I1433" s="92">
        <v>7780</v>
      </c>
      <c r="J1433" s="92">
        <v>0</v>
      </c>
    </row>
    <row r="1434" spans="1:10" x14ac:dyDescent="0.3">
      <c r="A1434" s="87"/>
      <c r="B1434" s="87"/>
      <c r="C1434" s="87"/>
      <c r="D1434" s="87"/>
      <c r="E1434" s="87"/>
      <c r="F1434" s="87"/>
      <c r="G1434" s="140">
        <v>46174</v>
      </c>
      <c r="H1434" s="92">
        <v>8900</v>
      </c>
      <c r="I1434" s="92">
        <v>8900</v>
      </c>
      <c r="J1434" s="92">
        <v>0</v>
      </c>
    </row>
    <row r="1435" spans="1:10" x14ac:dyDescent="0.3">
      <c r="A1435" s="87"/>
      <c r="B1435" s="87"/>
      <c r="C1435" s="87"/>
      <c r="D1435" s="87"/>
      <c r="E1435" s="87"/>
      <c r="F1435" s="87"/>
      <c r="G1435" s="140">
        <v>46203</v>
      </c>
      <c r="H1435" s="92">
        <v>2960</v>
      </c>
      <c r="I1435" s="92">
        <v>2960</v>
      </c>
      <c r="J1435" s="92">
        <v>0</v>
      </c>
    </row>
    <row r="1436" spans="1:10" x14ac:dyDescent="0.3">
      <c r="A1436" s="87"/>
      <c r="B1436" s="87" t="s">
        <v>523</v>
      </c>
      <c r="C1436" s="87" t="s">
        <v>2722</v>
      </c>
      <c r="D1436" s="87" t="s">
        <v>2339</v>
      </c>
      <c r="E1436" s="87" t="s">
        <v>280</v>
      </c>
      <c r="F1436" s="140">
        <v>44378</v>
      </c>
      <c r="G1436" s="140">
        <v>44447</v>
      </c>
      <c r="H1436" s="92">
        <v>480</v>
      </c>
      <c r="I1436" s="92">
        <v>480</v>
      </c>
      <c r="J1436" s="92">
        <v>0</v>
      </c>
    </row>
    <row r="1437" spans="1:10" x14ac:dyDescent="0.3">
      <c r="A1437" s="87"/>
      <c r="B1437" s="87"/>
      <c r="C1437" s="87"/>
      <c r="D1437" s="87"/>
      <c r="E1437" s="87"/>
      <c r="F1437" s="87"/>
      <c r="G1437" s="140">
        <v>44468</v>
      </c>
      <c r="H1437" s="92">
        <v>4800</v>
      </c>
      <c r="I1437" s="92">
        <v>4800</v>
      </c>
      <c r="J1437" s="92">
        <v>0</v>
      </c>
    </row>
    <row r="1438" spans="1:10" x14ac:dyDescent="0.3">
      <c r="A1438" s="87"/>
      <c r="B1438" s="87"/>
      <c r="C1438" s="87"/>
      <c r="D1438" s="87"/>
      <c r="E1438" s="87"/>
      <c r="F1438" s="87"/>
      <c r="G1438" s="140">
        <v>45208</v>
      </c>
      <c r="H1438" s="92">
        <v>64678</v>
      </c>
      <c r="I1438" s="92">
        <v>0</v>
      </c>
      <c r="J1438" s="92">
        <v>64678</v>
      </c>
    </row>
    <row r="1439" spans="1:10" x14ac:dyDescent="0.3">
      <c r="A1439" s="87"/>
      <c r="B1439" s="87"/>
      <c r="C1439" s="87"/>
      <c r="D1439" s="87"/>
      <c r="E1439" s="87"/>
      <c r="F1439" s="87"/>
      <c r="G1439" s="140">
        <v>45209</v>
      </c>
      <c r="H1439" s="92">
        <v>-64678</v>
      </c>
      <c r="I1439" s="92">
        <v>0</v>
      </c>
      <c r="J1439" s="92">
        <v>-64678</v>
      </c>
    </row>
    <row r="1440" spans="1:10" x14ac:dyDescent="0.3">
      <c r="A1440" s="87"/>
      <c r="B1440" s="87"/>
      <c r="C1440" s="87"/>
      <c r="D1440" s="87" t="s">
        <v>5331</v>
      </c>
      <c r="E1440" s="87" t="s">
        <v>280</v>
      </c>
      <c r="F1440" s="140">
        <v>44502</v>
      </c>
      <c r="G1440" s="140">
        <v>44508</v>
      </c>
      <c r="H1440" s="92">
        <v>5170</v>
      </c>
      <c r="I1440" s="92">
        <v>5170</v>
      </c>
      <c r="J1440" s="92">
        <v>0</v>
      </c>
    </row>
    <row r="1441" spans="1:10" x14ac:dyDescent="0.3">
      <c r="A1441" s="87"/>
      <c r="B1441" s="87"/>
      <c r="C1441" s="87"/>
      <c r="D1441" s="87" t="s">
        <v>5629</v>
      </c>
      <c r="E1441" s="87" t="s">
        <v>280</v>
      </c>
      <c r="F1441" s="140">
        <v>45210</v>
      </c>
      <c r="G1441" s="140">
        <v>45359</v>
      </c>
      <c r="H1441" s="92">
        <v>5630</v>
      </c>
      <c r="I1441" s="92">
        <v>5630</v>
      </c>
      <c r="J1441" s="92">
        <v>0</v>
      </c>
    </row>
    <row r="1442" spans="1:10" x14ac:dyDescent="0.3">
      <c r="A1442" s="87"/>
      <c r="B1442" s="87"/>
      <c r="C1442" s="87"/>
      <c r="D1442" s="87"/>
      <c r="E1442" s="87"/>
      <c r="F1442" s="87"/>
      <c r="G1442" s="140">
        <v>45372</v>
      </c>
      <c r="H1442" s="92">
        <v>2130</v>
      </c>
      <c r="I1442" s="92">
        <v>2130</v>
      </c>
      <c r="J1442" s="92">
        <v>0</v>
      </c>
    </row>
    <row r="1443" spans="1:10" x14ac:dyDescent="0.3">
      <c r="A1443" s="87"/>
      <c r="B1443" s="87"/>
      <c r="C1443" s="87"/>
      <c r="D1443" s="87"/>
      <c r="E1443" s="87"/>
      <c r="F1443" s="87"/>
      <c r="G1443" s="140">
        <v>45392</v>
      </c>
      <c r="H1443" s="92">
        <v>160</v>
      </c>
      <c r="I1443" s="92">
        <v>160</v>
      </c>
      <c r="J1443" s="92">
        <v>0</v>
      </c>
    </row>
    <row r="1444" spans="1:10" x14ac:dyDescent="0.3">
      <c r="A1444" s="87"/>
      <c r="B1444" s="87"/>
      <c r="C1444" s="87"/>
      <c r="D1444" s="87" t="s">
        <v>7496</v>
      </c>
      <c r="E1444" s="87" t="s">
        <v>280</v>
      </c>
      <c r="F1444" s="140">
        <v>45833</v>
      </c>
      <c r="G1444" s="140">
        <v>46030</v>
      </c>
      <c r="H1444" s="92">
        <v>115</v>
      </c>
      <c r="I1444" s="92">
        <v>115</v>
      </c>
      <c r="J1444" s="92">
        <v>0</v>
      </c>
    </row>
    <row r="1445" spans="1:10" x14ac:dyDescent="0.3">
      <c r="A1445" s="87"/>
      <c r="B1445" s="87"/>
      <c r="C1445" s="87"/>
      <c r="D1445" s="87" t="s">
        <v>7947</v>
      </c>
      <c r="E1445" s="87" t="s">
        <v>280</v>
      </c>
      <c r="F1445" s="140">
        <v>46108</v>
      </c>
      <c r="G1445" s="140">
        <v>46121</v>
      </c>
      <c r="H1445" s="92">
        <v>115</v>
      </c>
      <c r="I1445" s="92">
        <v>115</v>
      </c>
      <c r="J1445" s="92">
        <v>0</v>
      </c>
    </row>
    <row r="1446" spans="1:10" x14ac:dyDescent="0.3">
      <c r="A1446" s="87"/>
      <c r="B1446" s="87" t="s">
        <v>448</v>
      </c>
      <c r="C1446" s="87" t="s">
        <v>2722</v>
      </c>
      <c r="D1446" s="87" t="s">
        <v>2339</v>
      </c>
      <c r="E1446" s="87" t="s">
        <v>280</v>
      </c>
      <c r="F1446" s="140">
        <v>44378</v>
      </c>
      <c r="G1446" s="140">
        <v>44447</v>
      </c>
      <c r="H1446" s="92">
        <v>800</v>
      </c>
      <c r="I1446" s="92">
        <v>800</v>
      </c>
      <c r="J1446" s="92">
        <v>0</v>
      </c>
    </row>
    <row r="1447" spans="1:10" x14ac:dyDescent="0.3">
      <c r="A1447" s="87"/>
      <c r="B1447" s="87"/>
      <c r="C1447" s="87"/>
      <c r="D1447" s="87"/>
      <c r="E1447" s="87"/>
      <c r="F1447" s="87"/>
      <c r="G1447" s="140">
        <v>44468</v>
      </c>
      <c r="H1447" s="92">
        <v>1600</v>
      </c>
      <c r="I1447" s="92">
        <v>1600</v>
      </c>
      <c r="J1447" s="92">
        <v>0</v>
      </c>
    </row>
    <row r="1448" spans="1:10" x14ac:dyDescent="0.3">
      <c r="A1448" s="87"/>
      <c r="B1448" s="87"/>
      <c r="C1448" s="87"/>
      <c r="D1448" s="87"/>
      <c r="E1448" s="87"/>
      <c r="F1448" s="87"/>
      <c r="G1448" s="140">
        <v>45208</v>
      </c>
      <c r="H1448" s="92">
        <v>198697</v>
      </c>
      <c r="I1448" s="92">
        <v>0</v>
      </c>
      <c r="J1448" s="92">
        <v>198697</v>
      </c>
    </row>
    <row r="1449" spans="1:10" x14ac:dyDescent="0.3">
      <c r="A1449" s="87"/>
      <c r="B1449" s="87"/>
      <c r="C1449" s="87"/>
      <c r="D1449" s="87"/>
      <c r="E1449" s="87"/>
      <c r="F1449" s="87"/>
      <c r="G1449" s="140">
        <v>45209</v>
      </c>
      <c r="H1449" s="92">
        <v>-198697</v>
      </c>
      <c r="I1449" s="92">
        <v>0</v>
      </c>
      <c r="J1449" s="92">
        <v>-198697</v>
      </c>
    </row>
    <row r="1450" spans="1:10" x14ac:dyDescent="0.3">
      <c r="A1450" s="87"/>
      <c r="B1450" s="87"/>
      <c r="C1450" s="87"/>
      <c r="D1450" s="87" t="s">
        <v>5331</v>
      </c>
      <c r="E1450" s="87" t="s">
        <v>280</v>
      </c>
      <c r="F1450" s="140">
        <v>44502</v>
      </c>
      <c r="G1450" s="140">
        <v>44508</v>
      </c>
      <c r="H1450" s="92">
        <v>5505</v>
      </c>
      <c r="I1450" s="92">
        <v>5505</v>
      </c>
      <c r="J1450" s="92">
        <v>0</v>
      </c>
    </row>
    <row r="1451" spans="1:10" x14ac:dyDescent="0.3">
      <c r="A1451" s="87"/>
      <c r="B1451" s="87" t="s">
        <v>301</v>
      </c>
      <c r="C1451" s="87" t="s">
        <v>2722</v>
      </c>
      <c r="D1451" s="87" t="s">
        <v>5629</v>
      </c>
      <c r="E1451" s="87" t="s">
        <v>280</v>
      </c>
      <c r="F1451" s="140">
        <v>45210</v>
      </c>
      <c r="G1451" s="140">
        <v>45372</v>
      </c>
      <c r="H1451" s="92">
        <v>160</v>
      </c>
      <c r="I1451" s="92">
        <v>160</v>
      </c>
      <c r="J1451" s="92">
        <v>0</v>
      </c>
    </row>
    <row r="1452" spans="1:10" x14ac:dyDescent="0.3">
      <c r="A1452" s="87"/>
      <c r="B1452" s="87"/>
      <c r="C1452" s="87"/>
      <c r="D1452" s="87"/>
      <c r="E1452" s="87"/>
      <c r="F1452" s="87"/>
      <c r="G1452" s="140">
        <v>45392</v>
      </c>
      <c r="H1452" s="92">
        <v>1795</v>
      </c>
      <c r="I1452" s="92">
        <v>1795</v>
      </c>
      <c r="J1452" s="92">
        <v>0</v>
      </c>
    </row>
    <row r="1453" spans="1:10" x14ac:dyDescent="0.3">
      <c r="A1453" s="87"/>
      <c r="B1453" s="87"/>
      <c r="C1453" s="87"/>
      <c r="D1453" s="87"/>
      <c r="E1453" s="87"/>
      <c r="F1453" s="87"/>
      <c r="G1453" s="140">
        <v>45427</v>
      </c>
      <c r="H1453" s="92">
        <v>4325</v>
      </c>
      <c r="I1453" s="92">
        <v>4325</v>
      </c>
      <c r="J1453" s="92">
        <v>0</v>
      </c>
    </row>
    <row r="1454" spans="1:10" x14ac:dyDescent="0.3">
      <c r="A1454" s="87"/>
      <c r="B1454" s="87"/>
      <c r="C1454" s="87"/>
      <c r="D1454" s="87"/>
      <c r="E1454" s="87"/>
      <c r="F1454" s="87"/>
      <c r="G1454" s="140">
        <v>45456</v>
      </c>
      <c r="H1454" s="92">
        <v>4715</v>
      </c>
      <c r="I1454" s="92">
        <v>4715</v>
      </c>
      <c r="J1454" s="92">
        <v>0</v>
      </c>
    </row>
    <row r="1455" spans="1:10" x14ac:dyDescent="0.3">
      <c r="A1455" s="87"/>
      <c r="B1455" s="87"/>
      <c r="C1455" s="87"/>
      <c r="D1455" s="87"/>
      <c r="E1455" s="87"/>
      <c r="F1455" s="87"/>
      <c r="G1455" s="140">
        <v>45470</v>
      </c>
      <c r="H1455" s="92">
        <v>2715</v>
      </c>
      <c r="I1455" s="92">
        <v>2715</v>
      </c>
      <c r="J1455" s="92">
        <v>0</v>
      </c>
    </row>
    <row r="1456" spans="1:10" x14ac:dyDescent="0.3">
      <c r="A1456" s="87"/>
      <c r="B1456" s="87"/>
      <c r="C1456" s="87"/>
      <c r="D1456" s="87"/>
      <c r="E1456" s="87"/>
      <c r="F1456" s="87"/>
      <c r="G1456" s="140">
        <v>45492</v>
      </c>
      <c r="H1456" s="92">
        <v>2560</v>
      </c>
      <c r="I1456" s="92">
        <v>2560</v>
      </c>
      <c r="J1456" s="92">
        <v>0</v>
      </c>
    </row>
    <row r="1457" spans="1:10" x14ac:dyDescent="0.3">
      <c r="A1457" s="87"/>
      <c r="B1457" s="87"/>
      <c r="C1457" s="87"/>
      <c r="D1457" s="87"/>
      <c r="E1457" s="87"/>
      <c r="F1457" s="87"/>
      <c r="G1457" s="140">
        <v>45539</v>
      </c>
      <c r="H1457" s="92">
        <v>2990</v>
      </c>
      <c r="I1457" s="92">
        <v>2990</v>
      </c>
      <c r="J1457" s="92">
        <v>0</v>
      </c>
    </row>
    <row r="1458" spans="1:10" x14ac:dyDescent="0.3">
      <c r="A1458" s="87"/>
      <c r="B1458" s="87"/>
      <c r="C1458" s="87"/>
      <c r="D1458" s="87"/>
      <c r="E1458" s="87"/>
      <c r="F1458" s="87"/>
      <c r="G1458" s="140">
        <v>45551</v>
      </c>
      <c r="H1458" s="92">
        <v>3827.5</v>
      </c>
      <c r="I1458" s="92">
        <v>3827.5</v>
      </c>
      <c r="J1458" s="92">
        <v>0</v>
      </c>
    </row>
    <row r="1459" spans="1:10" x14ac:dyDescent="0.3">
      <c r="A1459" s="87"/>
      <c r="B1459" s="87"/>
      <c r="C1459" s="87"/>
      <c r="D1459" s="87"/>
      <c r="E1459" s="87"/>
      <c r="F1459" s="87"/>
      <c r="G1459" s="140">
        <v>45594</v>
      </c>
      <c r="H1459" s="92">
        <v>8650</v>
      </c>
      <c r="I1459" s="92">
        <v>8650</v>
      </c>
      <c r="J1459" s="92">
        <v>0</v>
      </c>
    </row>
    <row r="1460" spans="1:10" x14ac:dyDescent="0.3">
      <c r="A1460" s="87"/>
      <c r="B1460" s="87"/>
      <c r="C1460" s="87"/>
      <c r="D1460" s="87"/>
      <c r="E1460" s="87"/>
      <c r="F1460" s="87"/>
      <c r="G1460" s="140">
        <v>45635</v>
      </c>
      <c r="H1460" s="92">
        <v>7105</v>
      </c>
      <c r="I1460" s="92">
        <v>7105</v>
      </c>
      <c r="J1460" s="92">
        <v>0</v>
      </c>
    </row>
    <row r="1461" spans="1:10" x14ac:dyDescent="0.3">
      <c r="A1461" s="87"/>
      <c r="B1461" s="87"/>
      <c r="C1461" s="87"/>
      <c r="D1461" s="87"/>
      <c r="E1461" s="87"/>
      <c r="F1461" s="87"/>
      <c r="G1461" s="140">
        <v>45673</v>
      </c>
      <c r="H1461" s="92">
        <v>5980</v>
      </c>
      <c r="I1461" s="92">
        <v>5980</v>
      </c>
      <c r="J1461" s="92">
        <v>0</v>
      </c>
    </row>
    <row r="1462" spans="1:10" x14ac:dyDescent="0.3">
      <c r="A1462" s="87"/>
      <c r="B1462" s="87"/>
      <c r="C1462" s="87"/>
      <c r="D1462" s="87"/>
      <c r="E1462" s="87"/>
      <c r="F1462" s="87"/>
      <c r="G1462" s="140">
        <v>45685</v>
      </c>
      <c r="H1462" s="92">
        <v>4540</v>
      </c>
      <c r="I1462" s="92">
        <v>4540</v>
      </c>
      <c r="J1462" s="92">
        <v>0</v>
      </c>
    </row>
    <row r="1463" spans="1:10" x14ac:dyDescent="0.3">
      <c r="A1463" s="87"/>
      <c r="B1463" s="87"/>
      <c r="C1463" s="87"/>
      <c r="D1463" s="87"/>
      <c r="E1463" s="87"/>
      <c r="F1463" s="87"/>
      <c r="G1463" s="140">
        <v>45719</v>
      </c>
      <c r="H1463" s="92">
        <v>3130</v>
      </c>
      <c r="I1463" s="92">
        <v>3130</v>
      </c>
      <c r="J1463" s="92">
        <v>0</v>
      </c>
    </row>
    <row r="1464" spans="1:10" x14ac:dyDescent="0.3">
      <c r="A1464" s="87"/>
      <c r="B1464" s="87"/>
      <c r="C1464" s="87"/>
      <c r="D1464" s="87"/>
      <c r="E1464" s="87"/>
      <c r="F1464" s="87"/>
      <c r="G1464" s="140">
        <v>45744</v>
      </c>
      <c r="H1464" s="92">
        <v>2635</v>
      </c>
      <c r="I1464" s="92">
        <v>2635</v>
      </c>
      <c r="J1464" s="92">
        <v>0</v>
      </c>
    </row>
    <row r="1465" spans="1:10" x14ac:dyDescent="0.3">
      <c r="A1465" s="87"/>
      <c r="B1465" s="87"/>
      <c r="C1465" s="87"/>
      <c r="D1465" s="87"/>
      <c r="E1465" s="87"/>
      <c r="F1465" s="87"/>
      <c r="G1465" s="140">
        <v>45793</v>
      </c>
      <c r="H1465" s="92">
        <v>2130</v>
      </c>
      <c r="I1465" s="92">
        <v>2130</v>
      </c>
      <c r="J1465" s="92">
        <v>0</v>
      </c>
    </row>
    <row r="1466" spans="1:10" x14ac:dyDescent="0.3">
      <c r="A1466" s="87"/>
      <c r="B1466" s="87"/>
      <c r="C1466" s="87"/>
      <c r="D1466" s="87"/>
      <c r="E1466" s="87"/>
      <c r="F1466" s="87"/>
      <c r="G1466" s="140">
        <v>45796</v>
      </c>
      <c r="H1466" s="92">
        <v>6400</v>
      </c>
      <c r="I1466" s="92">
        <v>6400</v>
      </c>
      <c r="J1466" s="92">
        <v>0</v>
      </c>
    </row>
    <row r="1467" spans="1:10" x14ac:dyDescent="0.3">
      <c r="A1467" s="87"/>
      <c r="B1467" s="87"/>
      <c r="C1467" s="87"/>
      <c r="D1467" s="87"/>
      <c r="E1467" s="87"/>
      <c r="F1467" s="87"/>
      <c r="G1467" s="140">
        <v>45838</v>
      </c>
      <c r="H1467" s="92">
        <v>5420</v>
      </c>
      <c r="I1467" s="92">
        <v>5420</v>
      </c>
      <c r="J1467" s="92">
        <v>0</v>
      </c>
    </row>
    <row r="1468" spans="1:10" x14ac:dyDescent="0.3">
      <c r="A1468" s="87"/>
      <c r="B1468" s="87"/>
      <c r="C1468" s="87"/>
      <c r="D1468" s="87" t="s">
        <v>7496</v>
      </c>
      <c r="E1468" s="87" t="s">
        <v>280</v>
      </c>
      <c r="F1468" s="140">
        <v>45833</v>
      </c>
      <c r="G1468" s="140">
        <v>45853</v>
      </c>
      <c r="H1468" s="92">
        <v>3585</v>
      </c>
      <c r="I1468" s="92">
        <v>3585</v>
      </c>
      <c r="J1468" s="92">
        <v>0</v>
      </c>
    </row>
    <row r="1469" spans="1:10" x14ac:dyDescent="0.3">
      <c r="A1469" s="87"/>
      <c r="B1469" s="87"/>
      <c r="C1469" s="87"/>
      <c r="D1469" s="87"/>
      <c r="E1469" s="87"/>
      <c r="F1469" s="87"/>
      <c r="G1469" s="140">
        <v>45894</v>
      </c>
      <c r="H1469" s="92">
        <v>7250</v>
      </c>
      <c r="I1469" s="92">
        <v>7250</v>
      </c>
      <c r="J1469" s="92">
        <v>0</v>
      </c>
    </row>
    <row r="1470" spans="1:10" x14ac:dyDescent="0.3">
      <c r="A1470" s="87"/>
      <c r="B1470" s="87"/>
      <c r="C1470" s="87"/>
      <c r="D1470" s="87"/>
      <c r="E1470" s="87"/>
      <c r="F1470" s="87"/>
      <c r="G1470" s="140">
        <v>45918</v>
      </c>
      <c r="H1470" s="92">
        <v>9950</v>
      </c>
      <c r="I1470" s="92">
        <v>9950</v>
      </c>
      <c r="J1470" s="92">
        <v>0</v>
      </c>
    </row>
    <row r="1471" spans="1:10" x14ac:dyDescent="0.3">
      <c r="A1471" s="87"/>
      <c r="B1471" s="87"/>
      <c r="C1471" s="87"/>
      <c r="D1471" s="87"/>
      <c r="E1471" s="87"/>
      <c r="F1471" s="87"/>
      <c r="G1471" s="140">
        <v>45953</v>
      </c>
      <c r="H1471" s="92">
        <v>12070</v>
      </c>
      <c r="I1471" s="92">
        <v>12070</v>
      </c>
      <c r="J1471" s="92">
        <v>0</v>
      </c>
    </row>
    <row r="1472" spans="1:10" x14ac:dyDescent="0.3">
      <c r="A1472" s="87"/>
      <c r="B1472" s="87"/>
      <c r="C1472" s="87"/>
      <c r="D1472" s="87"/>
      <c r="E1472" s="87"/>
      <c r="F1472" s="87"/>
      <c r="G1472" s="140">
        <v>45982</v>
      </c>
      <c r="H1472" s="92">
        <v>15780</v>
      </c>
      <c r="I1472" s="92">
        <v>15780</v>
      </c>
      <c r="J1472" s="92">
        <v>0</v>
      </c>
    </row>
    <row r="1473" spans="1:10" x14ac:dyDescent="0.3">
      <c r="A1473" s="87"/>
      <c r="B1473" s="87"/>
      <c r="C1473" s="87"/>
      <c r="D1473" s="87"/>
      <c r="E1473" s="87"/>
      <c r="F1473" s="87"/>
      <c r="G1473" s="140">
        <v>46030</v>
      </c>
      <c r="H1473" s="92">
        <v>12700</v>
      </c>
      <c r="I1473" s="92">
        <v>12700</v>
      </c>
      <c r="J1473" s="92">
        <v>0</v>
      </c>
    </row>
    <row r="1474" spans="1:10" x14ac:dyDescent="0.3">
      <c r="A1474" s="87"/>
      <c r="B1474" s="87"/>
      <c r="C1474" s="87"/>
      <c r="D1474" s="87" t="s">
        <v>7947</v>
      </c>
      <c r="E1474" s="87" t="s">
        <v>280</v>
      </c>
      <c r="F1474" s="140">
        <v>46108</v>
      </c>
      <c r="G1474" s="140">
        <v>46121</v>
      </c>
      <c r="H1474" s="92">
        <v>37210</v>
      </c>
      <c r="I1474" s="92">
        <v>37210</v>
      </c>
      <c r="J1474" s="92">
        <v>0</v>
      </c>
    </row>
    <row r="1475" spans="1:10" x14ac:dyDescent="0.3">
      <c r="A1475" s="87"/>
      <c r="B1475" s="87"/>
      <c r="C1475" s="87"/>
      <c r="D1475" s="87"/>
      <c r="E1475" s="87"/>
      <c r="F1475" s="87"/>
      <c r="G1475" s="140">
        <v>46134</v>
      </c>
      <c r="H1475" s="92">
        <v>11285</v>
      </c>
      <c r="I1475" s="92">
        <v>11285</v>
      </c>
      <c r="J1475" s="92">
        <v>0</v>
      </c>
    </row>
    <row r="1476" spans="1:10" x14ac:dyDescent="0.3">
      <c r="A1476" s="87"/>
      <c r="B1476" s="87"/>
      <c r="C1476" s="87"/>
      <c r="D1476" s="87"/>
      <c r="E1476" s="87"/>
      <c r="F1476" s="87"/>
      <c r="G1476" s="140">
        <v>46174</v>
      </c>
      <c r="H1476" s="92">
        <v>2640</v>
      </c>
      <c r="I1476" s="92">
        <v>2640</v>
      </c>
      <c r="J1476" s="92">
        <v>0</v>
      </c>
    </row>
    <row r="1477" spans="1:10" x14ac:dyDescent="0.3">
      <c r="A1477" s="87"/>
      <c r="B1477" s="87"/>
      <c r="C1477" s="87"/>
      <c r="D1477" s="87"/>
      <c r="E1477" s="87"/>
      <c r="F1477" s="87"/>
      <c r="G1477" s="140">
        <v>46203</v>
      </c>
      <c r="H1477" s="92">
        <v>1080</v>
      </c>
      <c r="I1477" s="92">
        <v>1080</v>
      </c>
      <c r="J1477" s="92">
        <v>0</v>
      </c>
    </row>
    <row r="1478" spans="1:10" x14ac:dyDescent="0.3">
      <c r="A1478" s="87"/>
      <c r="B1478" s="87"/>
      <c r="C1478" s="87"/>
      <c r="D1478" s="87"/>
      <c r="E1478" s="87"/>
      <c r="F1478" s="87"/>
      <c r="G1478" s="140">
        <v>46219</v>
      </c>
      <c r="H1478" s="92">
        <v>1520</v>
      </c>
      <c r="I1478" s="92">
        <v>1520</v>
      </c>
      <c r="J1478" s="92">
        <v>0</v>
      </c>
    </row>
    <row r="1479" spans="1:10" x14ac:dyDescent="0.3">
      <c r="A1479" s="87"/>
      <c r="B1479" s="87" t="s">
        <v>415</v>
      </c>
      <c r="C1479" s="87" t="s">
        <v>2722</v>
      </c>
      <c r="D1479" s="87" t="s">
        <v>5629</v>
      </c>
      <c r="E1479" s="87" t="s">
        <v>280</v>
      </c>
      <c r="F1479" s="140">
        <v>45210</v>
      </c>
      <c r="G1479" s="140">
        <v>45392</v>
      </c>
      <c r="H1479" s="92">
        <v>775</v>
      </c>
      <c r="I1479" s="92">
        <v>775</v>
      </c>
      <c r="J1479" s="92">
        <v>0</v>
      </c>
    </row>
    <row r="1480" spans="1:10" x14ac:dyDescent="0.3">
      <c r="A1480" s="87"/>
      <c r="B1480" s="87"/>
      <c r="C1480" s="87"/>
      <c r="D1480" s="87"/>
      <c r="E1480" s="87"/>
      <c r="F1480" s="87"/>
      <c r="G1480" s="140">
        <v>45427</v>
      </c>
      <c r="H1480" s="92">
        <v>7100</v>
      </c>
      <c r="I1480" s="92">
        <v>7100</v>
      </c>
      <c r="J1480" s="92">
        <v>0</v>
      </c>
    </row>
    <row r="1481" spans="1:10" x14ac:dyDescent="0.3">
      <c r="A1481" s="87"/>
      <c r="B1481" s="87"/>
      <c r="C1481" s="87"/>
      <c r="D1481" s="87"/>
      <c r="E1481" s="87"/>
      <c r="F1481" s="87"/>
      <c r="G1481" s="140">
        <v>45456</v>
      </c>
      <c r="H1481" s="92">
        <v>3155</v>
      </c>
      <c r="I1481" s="92">
        <v>3155</v>
      </c>
      <c r="J1481" s="92">
        <v>0</v>
      </c>
    </row>
    <row r="1482" spans="1:10" x14ac:dyDescent="0.3">
      <c r="A1482" s="87"/>
      <c r="B1482" s="87"/>
      <c r="C1482" s="87"/>
      <c r="D1482" s="87"/>
      <c r="E1482" s="87"/>
      <c r="F1482" s="87"/>
      <c r="G1482" s="140">
        <v>45470</v>
      </c>
      <c r="H1482" s="92">
        <v>5345</v>
      </c>
      <c r="I1482" s="92">
        <v>5345</v>
      </c>
      <c r="J1482" s="92">
        <v>0</v>
      </c>
    </row>
    <row r="1483" spans="1:10" x14ac:dyDescent="0.3">
      <c r="A1483" s="87"/>
      <c r="B1483" s="87"/>
      <c r="C1483" s="87"/>
      <c r="D1483" s="87"/>
      <c r="E1483" s="87"/>
      <c r="F1483" s="87"/>
      <c r="G1483" s="140">
        <v>45492</v>
      </c>
      <c r="H1483" s="92">
        <v>535</v>
      </c>
      <c r="I1483" s="92">
        <v>535</v>
      </c>
      <c r="J1483" s="92">
        <v>0</v>
      </c>
    </row>
    <row r="1484" spans="1:10" x14ac:dyDescent="0.3">
      <c r="A1484" s="87"/>
      <c r="B1484" s="87"/>
      <c r="C1484" s="87"/>
      <c r="D1484" s="87"/>
      <c r="E1484" s="87"/>
      <c r="F1484" s="87"/>
      <c r="G1484" s="140">
        <v>45539</v>
      </c>
      <c r="H1484" s="92">
        <v>2965</v>
      </c>
      <c r="I1484" s="92">
        <v>2965</v>
      </c>
      <c r="J1484" s="92">
        <v>0</v>
      </c>
    </row>
    <row r="1485" spans="1:10" x14ac:dyDescent="0.3">
      <c r="A1485" s="87"/>
      <c r="B1485" s="87"/>
      <c r="C1485" s="87"/>
      <c r="D1485" s="87"/>
      <c r="E1485" s="87"/>
      <c r="F1485" s="87"/>
      <c r="G1485" s="140">
        <v>45551</v>
      </c>
      <c r="H1485" s="92">
        <v>11705</v>
      </c>
      <c r="I1485" s="92">
        <v>11705</v>
      </c>
      <c r="J1485" s="92">
        <v>0</v>
      </c>
    </row>
    <row r="1486" spans="1:10" x14ac:dyDescent="0.3">
      <c r="A1486" s="87"/>
      <c r="B1486" s="87"/>
      <c r="C1486" s="87"/>
      <c r="D1486" s="87"/>
      <c r="E1486" s="87"/>
      <c r="F1486" s="87"/>
      <c r="G1486" s="140">
        <v>45594</v>
      </c>
      <c r="H1486" s="92">
        <v>10995</v>
      </c>
      <c r="I1486" s="92">
        <v>10995</v>
      </c>
      <c r="J1486" s="92">
        <v>0</v>
      </c>
    </row>
    <row r="1487" spans="1:10" x14ac:dyDescent="0.3">
      <c r="A1487" s="87"/>
      <c r="B1487" s="87"/>
      <c r="C1487" s="87"/>
      <c r="D1487" s="87"/>
      <c r="E1487" s="87"/>
      <c r="F1487" s="87"/>
      <c r="G1487" s="140">
        <v>45635</v>
      </c>
      <c r="H1487" s="92">
        <v>8030</v>
      </c>
      <c r="I1487" s="92">
        <v>8030</v>
      </c>
      <c r="J1487" s="92">
        <v>0</v>
      </c>
    </row>
    <row r="1488" spans="1:10" x14ac:dyDescent="0.3">
      <c r="A1488" s="87"/>
      <c r="B1488" s="87"/>
      <c r="C1488" s="87"/>
      <c r="D1488" s="87"/>
      <c r="E1488" s="87"/>
      <c r="F1488" s="87"/>
      <c r="G1488" s="140">
        <v>45673</v>
      </c>
      <c r="H1488" s="92">
        <v>2895</v>
      </c>
      <c r="I1488" s="92">
        <v>2895</v>
      </c>
      <c r="J1488" s="92">
        <v>0</v>
      </c>
    </row>
    <row r="1489" spans="1:10" x14ac:dyDescent="0.3">
      <c r="A1489" s="87"/>
      <c r="B1489" s="87"/>
      <c r="C1489" s="87"/>
      <c r="D1489" s="87"/>
      <c r="E1489" s="87"/>
      <c r="F1489" s="87"/>
      <c r="G1489" s="140">
        <v>45685</v>
      </c>
      <c r="H1489" s="92">
        <v>2420</v>
      </c>
      <c r="I1489" s="92">
        <v>2420</v>
      </c>
      <c r="J1489" s="92">
        <v>0</v>
      </c>
    </row>
    <row r="1490" spans="1:10" x14ac:dyDescent="0.3">
      <c r="A1490" s="87"/>
      <c r="B1490" s="87"/>
      <c r="C1490" s="87"/>
      <c r="D1490" s="87"/>
      <c r="E1490" s="87"/>
      <c r="F1490" s="87"/>
      <c r="G1490" s="140">
        <v>45719</v>
      </c>
      <c r="H1490" s="92">
        <v>5140</v>
      </c>
      <c r="I1490" s="92">
        <v>5140</v>
      </c>
      <c r="J1490" s="92">
        <v>0</v>
      </c>
    </row>
    <row r="1491" spans="1:10" x14ac:dyDescent="0.3">
      <c r="A1491" s="87"/>
      <c r="B1491" s="87"/>
      <c r="C1491" s="87"/>
      <c r="D1491" s="87"/>
      <c r="E1491" s="87"/>
      <c r="F1491" s="87"/>
      <c r="G1491" s="140">
        <v>45744</v>
      </c>
      <c r="H1491" s="92">
        <v>1435</v>
      </c>
      <c r="I1491" s="92">
        <v>1435</v>
      </c>
      <c r="J1491" s="92">
        <v>0</v>
      </c>
    </row>
    <row r="1492" spans="1:10" x14ac:dyDescent="0.3">
      <c r="A1492" s="87"/>
      <c r="B1492" s="87"/>
      <c r="C1492" s="87"/>
      <c r="D1492" s="87"/>
      <c r="E1492" s="87"/>
      <c r="F1492" s="87"/>
      <c r="G1492" s="140">
        <v>45793</v>
      </c>
      <c r="H1492" s="92">
        <v>2270</v>
      </c>
      <c r="I1492" s="92">
        <v>2270</v>
      </c>
      <c r="J1492" s="92">
        <v>0</v>
      </c>
    </row>
    <row r="1493" spans="1:10" x14ac:dyDescent="0.3">
      <c r="A1493" s="87"/>
      <c r="B1493" s="87"/>
      <c r="C1493" s="87"/>
      <c r="D1493" s="87"/>
      <c r="E1493" s="87"/>
      <c r="F1493" s="87"/>
      <c r="G1493" s="140">
        <v>45796</v>
      </c>
      <c r="H1493" s="92">
        <v>1970</v>
      </c>
      <c r="I1493" s="92">
        <v>1970</v>
      </c>
      <c r="J1493" s="92">
        <v>0</v>
      </c>
    </row>
    <row r="1494" spans="1:10" x14ac:dyDescent="0.3">
      <c r="A1494" s="87"/>
      <c r="B1494" s="87"/>
      <c r="C1494" s="87"/>
      <c r="D1494" s="87"/>
      <c r="E1494" s="87"/>
      <c r="F1494" s="87"/>
      <c r="G1494" s="140">
        <v>45838</v>
      </c>
      <c r="H1494" s="92">
        <v>300</v>
      </c>
      <c r="I1494" s="92">
        <v>300</v>
      </c>
      <c r="J1494" s="92">
        <v>0</v>
      </c>
    </row>
    <row r="1495" spans="1:10" x14ac:dyDescent="0.3">
      <c r="A1495" s="87"/>
      <c r="B1495" s="87"/>
      <c r="C1495" s="87"/>
      <c r="D1495" s="87" t="s">
        <v>7496</v>
      </c>
      <c r="E1495" s="87" t="s">
        <v>280</v>
      </c>
      <c r="F1495" s="140">
        <v>45833</v>
      </c>
      <c r="G1495" s="140">
        <v>45853</v>
      </c>
      <c r="H1495" s="92">
        <v>760</v>
      </c>
      <c r="I1495" s="92">
        <v>760</v>
      </c>
      <c r="J1495" s="92">
        <v>0</v>
      </c>
    </row>
    <row r="1496" spans="1:10" x14ac:dyDescent="0.3">
      <c r="A1496" s="87"/>
      <c r="B1496" s="87"/>
      <c r="C1496" s="87"/>
      <c r="D1496" s="87"/>
      <c r="E1496" s="87"/>
      <c r="F1496" s="87"/>
      <c r="G1496" s="140">
        <v>45894</v>
      </c>
      <c r="H1496" s="92">
        <v>160</v>
      </c>
      <c r="I1496" s="92">
        <v>160</v>
      </c>
      <c r="J1496" s="92">
        <v>0</v>
      </c>
    </row>
    <row r="1497" spans="1:10" x14ac:dyDescent="0.3">
      <c r="A1497" s="87"/>
      <c r="B1497" s="87"/>
      <c r="C1497" s="87"/>
      <c r="D1497" s="87"/>
      <c r="E1497" s="87"/>
      <c r="F1497" s="87"/>
      <c r="G1497" s="140">
        <v>45918</v>
      </c>
      <c r="H1497" s="92">
        <v>480</v>
      </c>
      <c r="I1497" s="92">
        <v>480</v>
      </c>
      <c r="J1497" s="92">
        <v>0</v>
      </c>
    </row>
    <row r="1498" spans="1:10" x14ac:dyDescent="0.3">
      <c r="A1498" s="87"/>
      <c r="B1498" s="87"/>
      <c r="C1498" s="87"/>
      <c r="D1498" s="87"/>
      <c r="E1498" s="87"/>
      <c r="F1498" s="87"/>
      <c r="G1498" s="140">
        <v>45982</v>
      </c>
      <c r="H1498" s="92">
        <v>600</v>
      </c>
      <c r="I1498" s="92">
        <v>600</v>
      </c>
      <c r="J1498" s="92">
        <v>0</v>
      </c>
    </row>
    <row r="1499" spans="1:10" x14ac:dyDescent="0.3">
      <c r="A1499" s="87"/>
      <c r="B1499" s="87"/>
      <c r="C1499" s="87"/>
      <c r="D1499" s="87"/>
      <c r="E1499" s="87"/>
      <c r="F1499" s="87"/>
      <c r="G1499" s="140">
        <v>46030</v>
      </c>
      <c r="H1499" s="92">
        <v>1520</v>
      </c>
      <c r="I1499" s="92">
        <v>1520</v>
      </c>
      <c r="J1499" s="92">
        <v>0</v>
      </c>
    </row>
    <row r="1500" spans="1:10" x14ac:dyDescent="0.3">
      <c r="A1500" s="87"/>
      <c r="B1500" s="87"/>
      <c r="C1500" s="87"/>
      <c r="D1500" s="87" t="s">
        <v>7947</v>
      </c>
      <c r="E1500" s="87" t="s">
        <v>280</v>
      </c>
      <c r="F1500" s="140">
        <v>46108</v>
      </c>
      <c r="G1500" s="140">
        <v>46121</v>
      </c>
      <c r="H1500" s="92">
        <v>11225</v>
      </c>
      <c r="I1500" s="92">
        <v>11225</v>
      </c>
      <c r="J1500" s="92">
        <v>0</v>
      </c>
    </row>
    <row r="1501" spans="1:10" x14ac:dyDescent="0.3">
      <c r="A1501" s="87"/>
      <c r="B1501" s="87"/>
      <c r="C1501" s="87"/>
      <c r="D1501" s="87"/>
      <c r="E1501" s="87"/>
      <c r="F1501" s="87"/>
      <c r="G1501" s="140">
        <v>46134</v>
      </c>
      <c r="H1501" s="92">
        <v>6845</v>
      </c>
      <c r="I1501" s="92">
        <v>6845</v>
      </c>
      <c r="J1501" s="92">
        <v>0</v>
      </c>
    </row>
    <row r="1502" spans="1:10" x14ac:dyDescent="0.3">
      <c r="A1502" s="87"/>
      <c r="B1502" s="87"/>
      <c r="C1502" s="87"/>
      <c r="D1502" s="87"/>
      <c r="E1502" s="87"/>
      <c r="F1502" s="87"/>
      <c r="G1502" s="140">
        <v>46174</v>
      </c>
      <c r="H1502" s="92">
        <v>10900</v>
      </c>
      <c r="I1502" s="92">
        <v>10900</v>
      </c>
      <c r="J1502" s="92">
        <v>0</v>
      </c>
    </row>
    <row r="1503" spans="1:10" x14ac:dyDescent="0.3">
      <c r="A1503" s="87"/>
      <c r="B1503" s="87"/>
      <c r="C1503" s="87"/>
      <c r="D1503" s="87"/>
      <c r="E1503" s="87"/>
      <c r="F1503" s="87"/>
      <c r="G1503" s="140">
        <v>46203</v>
      </c>
      <c r="H1503" s="92">
        <v>12980</v>
      </c>
      <c r="I1503" s="92">
        <v>12980</v>
      </c>
      <c r="J1503" s="92">
        <v>0</v>
      </c>
    </row>
    <row r="1504" spans="1:10" x14ac:dyDescent="0.3">
      <c r="A1504" s="87"/>
      <c r="B1504" s="87"/>
      <c r="C1504" s="87"/>
      <c r="D1504" s="87"/>
      <c r="E1504" s="87"/>
      <c r="F1504" s="87"/>
      <c r="G1504" s="140">
        <v>46219</v>
      </c>
      <c r="H1504" s="92">
        <v>15260</v>
      </c>
      <c r="I1504" s="92">
        <v>15260</v>
      </c>
      <c r="J1504" s="92">
        <v>0</v>
      </c>
    </row>
    <row r="1505" spans="1:10" x14ac:dyDescent="0.3">
      <c r="A1505" s="87"/>
      <c r="B1505" s="87" t="s">
        <v>317</v>
      </c>
      <c r="C1505" s="87" t="s">
        <v>2722</v>
      </c>
      <c r="D1505" s="87" t="s">
        <v>5242</v>
      </c>
      <c r="E1505" s="87" t="s">
        <v>280</v>
      </c>
      <c r="F1505" s="140">
        <v>45063</v>
      </c>
      <c r="G1505" s="140">
        <v>45118</v>
      </c>
      <c r="H1505" s="92">
        <v>171400</v>
      </c>
      <c r="I1505" s="92">
        <v>0</v>
      </c>
      <c r="J1505" s="92">
        <v>171400</v>
      </c>
    </row>
    <row r="1506" spans="1:10" x14ac:dyDescent="0.3">
      <c r="A1506" s="87"/>
      <c r="B1506" s="87"/>
      <c r="C1506" s="87"/>
      <c r="D1506" s="87"/>
      <c r="E1506" s="87"/>
      <c r="F1506" s="87"/>
      <c r="G1506" s="140">
        <v>45141</v>
      </c>
      <c r="H1506" s="92">
        <v>-171400</v>
      </c>
      <c r="I1506" s="92">
        <v>0</v>
      </c>
      <c r="J1506" s="92">
        <v>-171400</v>
      </c>
    </row>
    <row r="1507" spans="1:10" x14ac:dyDescent="0.3">
      <c r="A1507" s="87"/>
      <c r="B1507" s="87"/>
      <c r="C1507" s="87"/>
      <c r="D1507" s="87" t="s">
        <v>5513</v>
      </c>
      <c r="E1507" s="87" t="s">
        <v>280</v>
      </c>
      <c r="F1507" s="140">
        <v>45142</v>
      </c>
      <c r="G1507" s="140">
        <v>45309</v>
      </c>
      <c r="H1507" s="92">
        <v>10005</v>
      </c>
      <c r="I1507" s="92">
        <v>10005</v>
      </c>
      <c r="J1507" s="92">
        <v>0</v>
      </c>
    </row>
    <row r="1508" spans="1:10" x14ac:dyDescent="0.3">
      <c r="A1508" s="87"/>
      <c r="B1508" s="87"/>
      <c r="C1508" s="87"/>
      <c r="D1508" s="87"/>
      <c r="E1508" s="87"/>
      <c r="F1508" s="87"/>
      <c r="G1508" s="140">
        <v>45310</v>
      </c>
      <c r="H1508" s="92">
        <v>4640</v>
      </c>
      <c r="I1508" s="92">
        <v>4640</v>
      </c>
      <c r="J1508" s="92">
        <v>0</v>
      </c>
    </row>
    <row r="1509" spans="1:10" x14ac:dyDescent="0.3">
      <c r="A1509" s="87"/>
      <c r="B1509" s="87"/>
      <c r="C1509" s="87"/>
      <c r="D1509" s="87"/>
      <c r="E1509" s="87"/>
      <c r="F1509" s="87"/>
      <c r="G1509" s="140">
        <v>45359</v>
      </c>
      <c r="H1509" s="92">
        <v>13330</v>
      </c>
      <c r="I1509" s="92">
        <v>13330</v>
      </c>
      <c r="J1509" s="92">
        <v>0</v>
      </c>
    </row>
    <row r="1510" spans="1:10" x14ac:dyDescent="0.3">
      <c r="A1510" s="87"/>
      <c r="B1510" s="87"/>
      <c r="C1510" s="87"/>
      <c r="D1510" s="87"/>
      <c r="E1510" s="87"/>
      <c r="F1510" s="87"/>
      <c r="G1510" s="140">
        <v>45392</v>
      </c>
      <c r="H1510" s="92">
        <v>10440</v>
      </c>
      <c r="I1510" s="92">
        <v>10440</v>
      </c>
      <c r="J1510" s="92">
        <v>0</v>
      </c>
    </row>
    <row r="1511" spans="1:10" x14ac:dyDescent="0.3">
      <c r="A1511" s="87"/>
      <c r="B1511" s="87"/>
      <c r="C1511" s="87"/>
      <c r="D1511" s="87"/>
      <c r="E1511" s="87"/>
      <c r="F1511" s="87"/>
      <c r="G1511" s="140">
        <v>45427</v>
      </c>
      <c r="H1511" s="92">
        <v>16820</v>
      </c>
      <c r="I1511" s="92">
        <v>16820</v>
      </c>
      <c r="J1511" s="92">
        <v>0</v>
      </c>
    </row>
    <row r="1512" spans="1:10" x14ac:dyDescent="0.3">
      <c r="A1512" s="87"/>
      <c r="B1512" s="87"/>
      <c r="C1512" s="87"/>
      <c r="D1512" s="87"/>
      <c r="E1512" s="87"/>
      <c r="F1512" s="87"/>
      <c r="G1512" s="140">
        <v>45456</v>
      </c>
      <c r="H1512" s="92">
        <v>16240</v>
      </c>
      <c r="I1512" s="92">
        <v>16240</v>
      </c>
      <c r="J1512" s="92">
        <v>0</v>
      </c>
    </row>
    <row r="1513" spans="1:10" x14ac:dyDescent="0.3">
      <c r="A1513" s="87"/>
      <c r="B1513" s="87"/>
      <c r="C1513" s="87"/>
      <c r="D1513" s="87"/>
      <c r="E1513" s="87"/>
      <c r="F1513" s="87"/>
      <c r="G1513" s="140">
        <v>45470</v>
      </c>
      <c r="H1513" s="92">
        <v>41760</v>
      </c>
      <c r="I1513" s="92">
        <v>41760</v>
      </c>
      <c r="J1513" s="92">
        <v>0</v>
      </c>
    </row>
    <row r="1514" spans="1:10" x14ac:dyDescent="0.3">
      <c r="A1514" s="87"/>
      <c r="B1514" s="87"/>
      <c r="C1514" s="87"/>
      <c r="D1514" s="87"/>
      <c r="E1514" s="87"/>
      <c r="F1514" s="87"/>
      <c r="G1514" s="140">
        <v>45492</v>
      </c>
      <c r="H1514" s="92">
        <v>11890</v>
      </c>
      <c r="I1514" s="92">
        <v>11890</v>
      </c>
      <c r="J1514" s="92">
        <v>0</v>
      </c>
    </row>
    <row r="1515" spans="1:10" x14ac:dyDescent="0.3">
      <c r="A1515" s="87"/>
      <c r="B1515" s="87"/>
      <c r="C1515" s="87"/>
      <c r="D1515" s="87"/>
      <c r="E1515" s="87"/>
      <c r="F1515" s="87"/>
      <c r="G1515" s="140">
        <v>45539</v>
      </c>
      <c r="H1515" s="92">
        <v>26245</v>
      </c>
      <c r="I1515" s="92">
        <v>26245</v>
      </c>
      <c r="J1515" s="92">
        <v>0</v>
      </c>
    </row>
    <row r="1516" spans="1:10" x14ac:dyDescent="0.3">
      <c r="A1516" s="87"/>
      <c r="B1516" s="87"/>
      <c r="C1516" s="87"/>
      <c r="D1516" s="87"/>
      <c r="E1516" s="87"/>
      <c r="F1516" s="87"/>
      <c r="G1516" s="140">
        <v>45560</v>
      </c>
      <c r="H1516" s="92">
        <v>17690</v>
      </c>
      <c r="I1516" s="92">
        <v>17690</v>
      </c>
      <c r="J1516" s="92">
        <v>0</v>
      </c>
    </row>
    <row r="1517" spans="1:10" x14ac:dyDescent="0.3">
      <c r="A1517" s="87"/>
      <c r="B1517" s="87"/>
      <c r="C1517" s="87"/>
      <c r="D1517" s="87"/>
      <c r="E1517" s="87"/>
      <c r="F1517" s="87"/>
      <c r="G1517" s="140">
        <v>45594</v>
      </c>
      <c r="H1517" s="92">
        <v>2320</v>
      </c>
      <c r="I1517" s="92">
        <v>2320</v>
      </c>
      <c r="J1517" s="92">
        <v>0</v>
      </c>
    </row>
    <row r="1518" spans="1:10" x14ac:dyDescent="0.3">
      <c r="A1518" s="87"/>
      <c r="B1518" s="87"/>
      <c r="C1518" s="87"/>
      <c r="D1518" s="87"/>
      <c r="E1518" s="87"/>
      <c r="F1518" s="87"/>
      <c r="G1518" s="140">
        <v>45635</v>
      </c>
      <c r="H1518" s="92">
        <v>20</v>
      </c>
      <c r="I1518" s="92">
        <v>0</v>
      </c>
      <c r="J1518" s="92">
        <v>20</v>
      </c>
    </row>
    <row r="1519" spans="1:10" x14ac:dyDescent="0.3">
      <c r="A1519" s="87"/>
      <c r="B1519" s="87"/>
      <c r="C1519" s="87"/>
      <c r="D1519" s="87"/>
      <c r="E1519" s="87"/>
      <c r="F1519" s="87"/>
      <c r="G1519" s="140">
        <v>45673</v>
      </c>
      <c r="H1519" s="92">
        <v>-20</v>
      </c>
      <c r="I1519" s="92">
        <v>0</v>
      </c>
      <c r="J1519" s="92">
        <v>-20</v>
      </c>
    </row>
    <row r="1520" spans="1:10" x14ac:dyDescent="0.3">
      <c r="A1520" s="87"/>
      <c r="B1520" s="87"/>
      <c r="C1520" s="87"/>
      <c r="D1520" s="87" t="s">
        <v>8369</v>
      </c>
      <c r="E1520" s="87" t="s">
        <v>5946</v>
      </c>
      <c r="F1520" s="140">
        <v>46175</v>
      </c>
      <c r="G1520" s="140">
        <v>47270</v>
      </c>
      <c r="H1520" s="92">
        <v>5860</v>
      </c>
      <c r="I1520" s="92">
        <v>0</v>
      </c>
      <c r="J1520" s="92">
        <v>5860</v>
      </c>
    </row>
    <row r="1521" spans="1:10" x14ac:dyDescent="0.3">
      <c r="A1521" s="87"/>
      <c r="B1521" s="87" t="s">
        <v>328</v>
      </c>
      <c r="C1521" s="87" t="s">
        <v>2722</v>
      </c>
      <c r="D1521" s="87" t="s">
        <v>5629</v>
      </c>
      <c r="E1521" s="87" t="s">
        <v>280</v>
      </c>
      <c r="F1521" s="140">
        <v>45210</v>
      </c>
      <c r="G1521" s="140">
        <v>45359</v>
      </c>
      <c r="H1521" s="92">
        <v>5550</v>
      </c>
      <c r="I1521" s="92">
        <v>5550</v>
      </c>
      <c r="J1521" s="92">
        <v>0</v>
      </c>
    </row>
    <row r="1522" spans="1:10" x14ac:dyDescent="0.3">
      <c r="A1522" s="87"/>
      <c r="B1522" s="87"/>
      <c r="C1522" s="87"/>
      <c r="D1522" s="87"/>
      <c r="E1522" s="87"/>
      <c r="F1522" s="87"/>
      <c r="G1522" s="140">
        <v>45372</v>
      </c>
      <c r="H1522" s="92">
        <v>2580</v>
      </c>
      <c r="I1522" s="92">
        <v>2580</v>
      </c>
      <c r="J1522" s="92">
        <v>0</v>
      </c>
    </row>
    <row r="1523" spans="1:10" x14ac:dyDescent="0.3">
      <c r="A1523" s="87"/>
      <c r="B1523" s="87"/>
      <c r="C1523" s="87"/>
      <c r="D1523" s="87"/>
      <c r="E1523" s="87"/>
      <c r="F1523" s="87"/>
      <c r="G1523" s="140">
        <v>45392</v>
      </c>
      <c r="H1523" s="92">
        <v>1627.5</v>
      </c>
      <c r="I1523" s="92">
        <v>1627.5</v>
      </c>
      <c r="J1523" s="92">
        <v>0</v>
      </c>
    </row>
    <row r="1524" spans="1:10" x14ac:dyDescent="0.3">
      <c r="A1524" s="87"/>
      <c r="B1524" s="87"/>
      <c r="C1524" s="87"/>
      <c r="D1524" s="87"/>
      <c r="E1524" s="87"/>
      <c r="F1524" s="87"/>
      <c r="G1524" s="140">
        <v>45427</v>
      </c>
      <c r="H1524" s="92">
        <v>4175</v>
      </c>
      <c r="I1524" s="92">
        <v>4175</v>
      </c>
      <c r="J1524" s="92">
        <v>0</v>
      </c>
    </row>
    <row r="1525" spans="1:10" x14ac:dyDescent="0.3">
      <c r="A1525" s="87"/>
      <c r="B1525" s="87"/>
      <c r="C1525" s="87"/>
      <c r="D1525" s="87"/>
      <c r="E1525" s="87"/>
      <c r="F1525" s="87"/>
      <c r="G1525" s="140">
        <v>45456</v>
      </c>
      <c r="H1525" s="92">
        <v>5285</v>
      </c>
      <c r="I1525" s="92">
        <v>5285</v>
      </c>
      <c r="J1525" s="92">
        <v>0</v>
      </c>
    </row>
    <row r="1526" spans="1:10" x14ac:dyDescent="0.3">
      <c r="A1526" s="87"/>
      <c r="B1526" s="87"/>
      <c r="C1526" s="87"/>
      <c r="D1526" s="87"/>
      <c r="E1526" s="87"/>
      <c r="F1526" s="87"/>
      <c r="G1526" s="140">
        <v>45470</v>
      </c>
      <c r="H1526" s="92">
        <v>6555</v>
      </c>
      <c r="I1526" s="92">
        <v>6555</v>
      </c>
      <c r="J1526" s="92">
        <v>0</v>
      </c>
    </row>
    <row r="1527" spans="1:10" x14ac:dyDescent="0.3">
      <c r="A1527" s="87"/>
      <c r="B1527" s="87"/>
      <c r="C1527" s="87"/>
      <c r="D1527" s="87"/>
      <c r="E1527" s="87"/>
      <c r="F1527" s="87"/>
      <c r="G1527" s="140">
        <v>45492</v>
      </c>
      <c r="H1527" s="92">
        <v>8050</v>
      </c>
      <c r="I1527" s="92">
        <v>8050</v>
      </c>
      <c r="J1527" s="92">
        <v>0</v>
      </c>
    </row>
    <row r="1528" spans="1:10" x14ac:dyDescent="0.3">
      <c r="A1528" s="87"/>
      <c r="B1528" s="87"/>
      <c r="C1528" s="87"/>
      <c r="D1528" s="87"/>
      <c r="E1528" s="87"/>
      <c r="F1528" s="87"/>
      <c r="G1528" s="140">
        <v>45539</v>
      </c>
      <c r="H1528" s="92">
        <v>5310</v>
      </c>
      <c r="I1528" s="92">
        <v>5310</v>
      </c>
      <c r="J1528" s="92">
        <v>0</v>
      </c>
    </row>
    <row r="1529" spans="1:10" x14ac:dyDescent="0.3">
      <c r="A1529" s="87"/>
      <c r="B1529" s="87"/>
      <c r="C1529" s="87"/>
      <c r="D1529" s="87"/>
      <c r="E1529" s="87"/>
      <c r="F1529" s="87"/>
      <c r="G1529" s="140">
        <v>45551</v>
      </c>
      <c r="H1529" s="92">
        <v>5707.5</v>
      </c>
      <c r="I1529" s="92">
        <v>5707.5</v>
      </c>
      <c r="J1529" s="92">
        <v>0</v>
      </c>
    </row>
    <row r="1530" spans="1:10" x14ac:dyDescent="0.3">
      <c r="A1530" s="87"/>
      <c r="B1530" s="87"/>
      <c r="C1530" s="87"/>
      <c r="D1530" s="87"/>
      <c r="E1530" s="87"/>
      <c r="F1530" s="87"/>
      <c r="G1530" s="140">
        <v>45594</v>
      </c>
      <c r="H1530" s="92">
        <v>9965</v>
      </c>
      <c r="I1530" s="92">
        <v>9965</v>
      </c>
      <c r="J1530" s="92">
        <v>0</v>
      </c>
    </row>
    <row r="1531" spans="1:10" x14ac:dyDescent="0.3">
      <c r="A1531" s="87"/>
      <c r="B1531" s="87"/>
      <c r="C1531" s="87"/>
      <c r="D1531" s="87"/>
      <c r="E1531" s="87"/>
      <c r="F1531" s="87"/>
      <c r="G1531" s="140">
        <v>45635</v>
      </c>
      <c r="H1531" s="92">
        <v>8115</v>
      </c>
      <c r="I1531" s="92">
        <v>8115</v>
      </c>
      <c r="J1531" s="92">
        <v>0</v>
      </c>
    </row>
    <row r="1532" spans="1:10" x14ac:dyDescent="0.3">
      <c r="A1532" s="87"/>
      <c r="B1532" s="87"/>
      <c r="C1532" s="87"/>
      <c r="D1532" s="87"/>
      <c r="E1532" s="87"/>
      <c r="F1532" s="87"/>
      <c r="G1532" s="140">
        <v>45673</v>
      </c>
      <c r="H1532" s="92">
        <v>3720</v>
      </c>
      <c r="I1532" s="92">
        <v>3720</v>
      </c>
      <c r="J1532" s="92">
        <v>0</v>
      </c>
    </row>
    <row r="1533" spans="1:10" x14ac:dyDescent="0.3">
      <c r="A1533" s="87"/>
      <c r="B1533" s="87"/>
      <c r="C1533" s="87"/>
      <c r="D1533" s="87"/>
      <c r="E1533" s="87"/>
      <c r="F1533" s="87"/>
      <c r="G1533" s="140">
        <v>45685</v>
      </c>
      <c r="H1533" s="92">
        <v>3910</v>
      </c>
      <c r="I1533" s="92">
        <v>3910</v>
      </c>
      <c r="J1533" s="92">
        <v>0</v>
      </c>
    </row>
    <row r="1534" spans="1:10" x14ac:dyDescent="0.3">
      <c r="A1534" s="87"/>
      <c r="B1534" s="87"/>
      <c r="C1534" s="87"/>
      <c r="D1534" s="87"/>
      <c r="E1534" s="87"/>
      <c r="F1534" s="87"/>
      <c r="G1534" s="140">
        <v>45719</v>
      </c>
      <c r="H1534" s="92">
        <v>6180</v>
      </c>
      <c r="I1534" s="92">
        <v>6180</v>
      </c>
      <c r="J1534" s="92">
        <v>0</v>
      </c>
    </row>
    <row r="1535" spans="1:10" x14ac:dyDescent="0.3">
      <c r="A1535" s="87"/>
      <c r="B1535" s="87"/>
      <c r="C1535" s="87"/>
      <c r="D1535" s="87"/>
      <c r="E1535" s="87"/>
      <c r="F1535" s="87"/>
      <c r="G1535" s="140">
        <v>45744</v>
      </c>
      <c r="H1535" s="92">
        <v>3245</v>
      </c>
      <c r="I1535" s="92">
        <v>3245</v>
      </c>
      <c r="J1535" s="92">
        <v>0</v>
      </c>
    </row>
    <row r="1536" spans="1:10" x14ac:dyDescent="0.3">
      <c r="A1536" s="87"/>
      <c r="B1536" s="87"/>
      <c r="C1536" s="87"/>
      <c r="D1536" s="87"/>
      <c r="E1536" s="87"/>
      <c r="F1536" s="87"/>
      <c r="G1536" s="140">
        <v>45793</v>
      </c>
      <c r="H1536" s="92">
        <v>2870</v>
      </c>
      <c r="I1536" s="92">
        <v>2870</v>
      </c>
      <c r="J1536" s="92">
        <v>0</v>
      </c>
    </row>
    <row r="1537" spans="1:10" x14ac:dyDescent="0.3">
      <c r="A1537" s="87"/>
      <c r="B1537" s="87"/>
      <c r="C1537" s="87"/>
      <c r="D1537" s="87"/>
      <c r="E1537" s="87"/>
      <c r="F1537" s="87"/>
      <c r="G1537" s="140">
        <v>45796</v>
      </c>
      <c r="H1537" s="92">
        <v>9900</v>
      </c>
      <c r="I1537" s="92">
        <v>9900</v>
      </c>
      <c r="J1537" s="92">
        <v>0</v>
      </c>
    </row>
    <row r="1538" spans="1:10" x14ac:dyDescent="0.3">
      <c r="A1538" s="87"/>
      <c r="B1538" s="87"/>
      <c r="C1538" s="87"/>
      <c r="D1538" s="87"/>
      <c r="E1538" s="87"/>
      <c r="F1538" s="87"/>
      <c r="G1538" s="140">
        <v>45838</v>
      </c>
      <c r="H1538" s="92">
        <v>6370</v>
      </c>
      <c r="I1538" s="92">
        <v>6370</v>
      </c>
      <c r="J1538" s="92">
        <v>0</v>
      </c>
    </row>
    <row r="1539" spans="1:10" x14ac:dyDescent="0.3">
      <c r="A1539" s="87"/>
      <c r="B1539" s="87"/>
      <c r="C1539" s="87"/>
      <c r="D1539" s="87" t="s">
        <v>7496</v>
      </c>
      <c r="E1539" s="87" t="s">
        <v>280</v>
      </c>
      <c r="F1539" s="140">
        <v>45833</v>
      </c>
      <c r="G1539" s="140">
        <v>45853</v>
      </c>
      <c r="H1539" s="92">
        <v>3575</v>
      </c>
      <c r="I1539" s="92">
        <v>3575</v>
      </c>
      <c r="J1539" s="92">
        <v>0</v>
      </c>
    </row>
    <row r="1540" spans="1:10" x14ac:dyDescent="0.3">
      <c r="A1540" s="87"/>
      <c r="B1540" s="87"/>
      <c r="C1540" s="87"/>
      <c r="D1540" s="87"/>
      <c r="E1540" s="87"/>
      <c r="F1540" s="87"/>
      <c r="G1540" s="140">
        <v>45894</v>
      </c>
      <c r="H1540" s="92">
        <v>6370</v>
      </c>
      <c r="I1540" s="92">
        <v>6370</v>
      </c>
      <c r="J1540" s="92">
        <v>0</v>
      </c>
    </row>
    <row r="1541" spans="1:10" x14ac:dyDescent="0.3">
      <c r="A1541" s="87"/>
      <c r="B1541" s="87"/>
      <c r="C1541" s="87"/>
      <c r="D1541" s="87"/>
      <c r="E1541" s="87"/>
      <c r="F1541" s="87"/>
      <c r="G1541" s="140">
        <v>45918</v>
      </c>
      <c r="H1541" s="92">
        <v>8230</v>
      </c>
      <c r="I1541" s="92">
        <v>8230</v>
      </c>
      <c r="J1541" s="92">
        <v>0</v>
      </c>
    </row>
    <row r="1542" spans="1:10" x14ac:dyDescent="0.3">
      <c r="A1542" s="87"/>
      <c r="B1542" s="87"/>
      <c r="C1542" s="87"/>
      <c r="D1542" s="87"/>
      <c r="E1542" s="87"/>
      <c r="F1542" s="87"/>
      <c r="G1542" s="140">
        <v>45953</v>
      </c>
      <c r="H1542" s="92">
        <v>10340</v>
      </c>
      <c r="I1542" s="92">
        <v>10340</v>
      </c>
      <c r="J1542" s="92">
        <v>0</v>
      </c>
    </row>
    <row r="1543" spans="1:10" x14ac:dyDescent="0.3">
      <c r="A1543" s="87"/>
      <c r="B1543" s="87"/>
      <c r="C1543" s="87"/>
      <c r="D1543" s="87"/>
      <c r="E1543" s="87"/>
      <c r="F1543" s="87"/>
      <c r="G1543" s="140">
        <v>45982</v>
      </c>
      <c r="H1543" s="92">
        <v>15980</v>
      </c>
      <c r="I1543" s="92">
        <v>15980</v>
      </c>
      <c r="J1543" s="92">
        <v>0</v>
      </c>
    </row>
    <row r="1544" spans="1:10" x14ac:dyDescent="0.3">
      <c r="A1544" s="87"/>
      <c r="B1544" s="87"/>
      <c r="C1544" s="87"/>
      <c r="D1544" s="87"/>
      <c r="E1544" s="87"/>
      <c r="F1544" s="87"/>
      <c r="G1544" s="140">
        <v>46030</v>
      </c>
      <c r="H1544" s="92">
        <v>12260</v>
      </c>
      <c r="I1544" s="92">
        <v>12260</v>
      </c>
      <c r="J1544" s="92">
        <v>0</v>
      </c>
    </row>
    <row r="1545" spans="1:10" x14ac:dyDescent="0.3">
      <c r="A1545" s="87"/>
      <c r="B1545" s="87"/>
      <c r="C1545" s="87"/>
      <c r="D1545" s="87" t="s">
        <v>7947</v>
      </c>
      <c r="E1545" s="87" t="s">
        <v>280</v>
      </c>
      <c r="F1545" s="140">
        <v>46108</v>
      </c>
      <c r="G1545" s="140">
        <v>46121</v>
      </c>
      <c r="H1545" s="92">
        <v>28595</v>
      </c>
      <c r="I1545" s="92">
        <v>28595</v>
      </c>
      <c r="J1545" s="92">
        <v>0</v>
      </c>
    </row>
    <row r="1546" spans="1:10" x14ac:dyDescent="0.3">
      <c r="A1546" s="87"/>
      <c r="B1546" s="87"/>
      <c r="C1546" s="87"/>
      <c r="D1546" s="87"/>
      <c r="E1546" s="87"/>
      <c r="F1546" s="87"/>
      <c r="G1546" s="140">
        <v>46134</v>
      </c>
      <c r="H1546" s="92">
        <v>7970</v>
      </c>
      <c r="I1546" s="92">
        <v>7970</v>
      </c>
      <c r="J1546" s="92">
        <v>0</v>
      </c>
    </row>
    <row r="1547" spans="1:10" x14ac:dyDescent="0.3">
      <c r="A1547" s="87"/>
      <c r="B1547" s="87"/>
      <c r="C1547" s="87"/>
      <c r="D1547" s="87"/>
      <c r="E1547" s="87"/>
      <c r="F1547" s="87"/>
      <c r="G1547" s="140">
        <v>46174</v>
      </c>
      <c r="H1547" s="92">
        <v>3030</v>
      </c>
      <c r="I1547" s="92">
        <v>3030</v>
      </c>
      <c r="J1547" s="92">
        <v>0</v>
      </c>
    </row>
    <row r="1548" spans="1:10" x14ac:dyDescent="0.3">
      <c r="A1548" s="87"/>
      <c r="B1548" s="87"/>
      <c r="C1548" s="87"/>
      <c r="D1548" s="87"/>
      <c r="E1548" s="87"/>
      <c r="F1548" s="87"/>
      <c r="G1548" s="140">
        <v>46203</v>
      </c>
      <c r="H1548" s="92">
        <v>1070</v>
      </c>
      <c r="I1548" s="92">
        <v>1070</v>
      </c>
      <c r="J1548" s="92">
        <v>0</v>
      </c>
    </row>
    <row r="1549" spans="1:10" x14ac:dyDescent="0.3">
      <c r="A1549" s="87"/>
      <c r="B1549" s="87"/>
      <c r="C1549" s="87"/>
      <c r="D1549" s="87"/>
      <c r="E1549" s="87"/>
      <c r="F1549" s="87"/>
      <c r="G1549" s="140">
        <v>46219</v>
      </c>
      <c r="H1549" s="92">
        <v>2260</v>
      </c>
      <c r="I1549" s="92">
        <v>2260</v>
      </c>
      <c r="J1549" s="92">
        <v>0</v>
      </c>
    </row>
    <row r="1550" spans="1:10" x14ac:dyDescent="0.3">
      <c r="A1550" s="87"/>
      <c r="B1550" s="87" t="s">
        <v>285</v>
      </c>
      <c r="C1550" s="87" t="s">
        <v>2722</v>
      </c>
      <c r="D1550" s="87" t="s">
        <v>473</v>
      </c>
      <c r="E1550" s="87" t="s">
        <v>280</v>
      </c>
      <c r="F1550" s="140">
        <v>43748</v>
      </c>
      <c r="G1550" s="140">
        <v>43839</v>
      </c>
      <c r="H1550" s="92">
        <v>9866.25</v>
      </c>
      <c r="I1550" s="92">
        <v>9866.25</v>
      </c>
      <c r="J1550" s="92">
        <v>0</v>
      </c>
    </row>
    <row r="1551" spans="1:10" x14ac:dyDescent="0.3">
      <c r="A1551" s="87"/>
      <c r="B1551" s="87"/>
      <c r="C1551" s="87"/>
      <c r="D1551" s="87"/>
      <c r="E1551" s="87"/>
      <c r="F1551" s="87"/>
      <c r="G1551" s="140">
        <v>43844</v>
      </c>
      <c r="H1551" s="92">
        <v>11340</v>
      </c>
      <c r="I1551" s="92">
        <v>11340</v>
      </c>
      <c r="J1551" s="92">
        <v>0</v>
      </c>
    </row>
    <row r="1552" spans="1:10" x14ac:dyDescent="0.3">
      <c r="A1552" s="87"/>
      <c r="B1552" s="87"/>
      <c r="C1552" s="87"/>
      <c r="D1552" s="87"/>
      <c r="E1552" s="87"/>
      <c r="F1552" s="87"/>
      <c r="G1552" s="140">
        <v>43922</v>
      </c>
      <c r="H1552" s="92">
        <v>17130</v>
      </c>
      <c r="I1552" s="92">
        <v>17130</v>
      </c>
      <c r="J1552" s="92">
        <v>0</v>
      </c>
    </row>
    <row r="1553" spans="1:10" x14ac:dyDescent="0.3">
      <c r="A1553" s="87"/>
      <c r="B1553" s="87"/>
      <c r="C1553" s="87"/>
      <c r="D1553" s="87"/>
      <c r="E1553" s="87"/>
      <c r="F1553" s="87"/>
      <c r="G1553" s="140">
        <v>43936</v>
      </c>
      <c r="H1553" s="92">
        <v>12972.5</v>
      </c>
      <c r="I1553" s="92">
        <v>12972.5</v>
      </c>
      <c r="J1553" s="92">
        <v>0</v>
      </c>
    </row>
    <row r="1554" spans="1:10" x14ac:dyDescent="0.3">
      <c r="A1554" s="87"/>
      <c r="B1554" s="87"/>
      <c r="C1554" s="87"/>
      <c r="D1554" s="87"/>
      <c r="E1554" s="87"/>
      <c r="F1554" s="87"/>
      <c r="G1554" s="140">
        <v>43979</v>
      </c>
      <c r="H1554" s="92">
        <v>9657.5</v>
      </c>
      <c r="I1554" s="92">
        <v>9657.5</v>
      </c>
      <c r="J1554" s="92">
        <v>0</v>
      </c>
    </row>
    <row r="1555" spans="1:10" x14ac:dyDescent="0.3">
      <c r="A1555" s="87"/>
      <c r="B1555" s="87"/>
      <c r="C1555" s="87"/>
      <c r="D1555" s="87"/>
      <c r="E1555" s="87"/>
      <c r="F1555" s="87"/>
      <c r="G1555" s="140">
        <v>43999</v>
      </c>
      <c r="H1555" s="92">
        <v>9947.5</v>
      </c>
      <c r="I1555" s="92">
        <v>9947.5</v>
      </c>
      <c r="J1555" s="92">
        <v>0</v>
      </c>
    </row>
    <row r="1556" spans="1:10" x14ac:dyDescent="0.3">
      <c r="A1556" s="87"/>
      <c r="B1556" s="87"/>
      <c r="C1556" s="87"/>
      <c r="D1556" s="87"/>
      <c r="E1556" s="87"/>
      <c r="F1556" s="87"/>
      <c r="G1556" s="140">
        <v>44039</v>
      </c>
      <c r="H1556" s="92">
        <v>12327.5</v>
      </c>
      <c r="I1556" s="92">
        <v>12327.5</v>
      </c>
      <c r="J1556" s="92">
        <v>0</v>
      </c>
    </row>
    <row r="1557" spans="1:10" x14ac:dyDescent="0.3">
      <c r="A1557" s="87"/>
      <c r="B1557" s="87"/>
      <c r="C1557" s="87"/>
      <c r="D1557" s="87"/>
      <c r="E1557" s="87"/>
      <c r="F1557" s="87"/>
      <c r="G1557" s="140">
        <v>44060</v>
      </c>
      <c r="H1557" s="92">
        <v>8313.42</v>
      </c>
      <c r="I1557" s="92">
        <v>8313.42</v>
      </c>
      <c r="J1557" s="92">
        <v>0</v>
      </c>
    </row>
    <row r="1558" spans="1:10" x14ac:dyDescent="0.3">
      <c r="A1558" s="87"/>
      <c r="B1558" s="87"/>
      <c r="C1558" s="87"/>
      <c r="D1558" s="87"/>
      <c r="E1558" s="87"/>
      <c r="F1558" s="87"/>
      <c r="G1558" s="140">
        <v>44117</v>
      </c>
      <c r="H1558" s="92">
        <v>7852.49</v>
      </c>
      <c r="I1558" s="92">
        <v>7852.49</v>
      </c>
      <c r="J1558" s="92">
        <v>0</v>
      </c>
    </row>
    <row r="1559" spans="1:10" x14ac:dyDescent="0.3">
      <c r="A1559" s="87"/>
      <c r="B1559" s="87"/>
      <c r="C1559" s="87"/>
      <c r="D1559" s="87"/>
      <c r="E1559" s="87"/>
      <c r="F1559" s="87"/>
      <c r="G1559" s="140">
        <v>44124</v>
      </c>
      <c r="H1559" s="92">
        <v>7439.86</v>
      </c>
      <c r="I1559" s="92">
        <v>7439.86</v>
      </c>
      <c r="J1559" s="92">
        <v>0</v>
      </c>
    </row>
    <row r="1560" spans="1:10" x14ac:dyDescent="0.3">
      <c r="A1560" s="87"/>
      <c r="B1560" s="87"/>
      <c r="C1560" s="87"/>
      <c r="D1560" s="87"/>
      <c r="E1560" s="87"/>
      <c r="F1560" s="87"/>
      <c r="G1560" s="140">
        <v>44183</v>
      </c>
      <c r="H1560" s="92">
        <v>15456.650000000001</v>
      </c>
      <c r="I1560" s="92">
        <v>15456.650000000001</v>
      </c>
      <c r="J1560" s="92">
        <v>0</v>
      </c>
    </row>
    <row r="1561" spans="1:10" x14ac:dyDescent="0.3">
      <c r="A1561" s="87"/>
      <c r="B1561" s="87"/>
      <c r="C1561" s="87"/>
      <c r="D1561" s="87"/>
      <c r="E1561" s="87"/>
      <c r="F1561" s="87"/>
      <c r="G1561" s="140">
        <v>44235</v>
      </c>
      <c r="H1561" s="92">
        <v>7664.02</v>
      </c>
      <c r="I1561" s="92">
        <v>7664.02</v>
      </c>
      <c r="J1561" s="92">
        <v>0</v>
      </c>
    </row>
    <row r="1562" spans="1:10" x14ac:dyDescent="0.3">
      <c r="A1562" s="87"/>
      <c r="B1562" s="87"/>
      <c r="C1562" s="87"/>
      <c r="D1562" s="87"/>
      <c r="E1562" s="87"/>
      <c r="F1562" s="87"/>
      <c r="G1562" s="140">
        <v>44291</v>
      </c>
      <c r="H1562" s="92">
        <v>5637.64</v>
      </c>
      <c r="I1562" s="92">
        <v>5637.64</v>
      </c>
      <c r="J1562" s="92">
        <v>0</v>
      </c>
    </row>
    <row r="1563" spans="1:10" x14ac:dyDescent="0.3">
      <c r="A1563" s="87"/>
      <c r="B1563" s="87"/>
      <c r="C1563" s="87"/>
      <c r="D1563" s="87"/>
      <c r="E1563" s="87"/>
      <c r="F1563" s="87"/>
      <c r="G1563" s="140">
        <v>44302</v>
      </c>
      <c r="H1563" s="92">
        <v>4774.0600000000004</v>
      </c>
      <c r="I1563" s="92">
        <v>4774.0600000000004</v>
      </c>
      <c r="J1563" s="92">
        <v>0</v>
      </c>
    </row>
    <row r="1564" spans="1:10" x14ac:dyDescent="0.3">
      <c r="A1564" s="87"/>
      <c r="B1564" s="87"/>
      <c r="C1564" s="87"/>
      <c r="D1564" s="87"/>
      <c r="E1564" s="87"/>
      <c r="F1564" s="87"/>
      <c r="G1564" s="140">
        <v>44341</v>
      </c>
      <c r="H1564" s="92">
        <v>8055.13</v>
      </c>
      <c r="I1564" s="92">
        <v>8055.13</v>
      </c>
      <c r="J1564" s="92">
        <v>0</v>
      </c>
    </row>
    <row r="1565" spans="1:10" x14ac:dyDescent="0.3">
      <c r="A1565" s="87"/>
      <c r="B1565" s="87"/>
      <c r="C1565" s="87"/>
      <c r="D1565" s="87"/>
      <c r="E1565" s="87"/>
      <c r="F1565" s="87"/>
      <c r="G1565" s="140">
        <v>44369</v>
      </c>
      <c r="H1565" s="92">
        <v>480</v>
      </c>
      <c r="I1565" s="92">
        <v>480</v>
      </c>
      <c r="J1565" s="92">
        <v>0</v>
      </c>
    </row>
    <row r="1566" spans="1:10" x14ac:dyDescent="0.3">
      <c r="A1566" s="87"/>
      <c r="B1566" s="87"/>
      <c r="C1566" s="87"/>
      <c r="D1566" s="87"/>
      <c r="E1566" s="87"/>
      <c r="F1566" s="87"/>
      <c r="G1566" s="140">
        <v>44635</v>
      </c>
      <c r="H1566" s="92">
        <v>5583.09</v>
      </c>
      <c r="I1566" s="92">
        <v>5583.09</v>
      </c>
      <c r="J1566" s="92">
        <v>0</v>
      </c>
    </row>
    <row r="1567" spans="1:10" x14ac:dyDescent="0.3">
      <c r="A1567" s="87"/>
      <c r="B1567" s="87"/>
      <c r="C1567" s="87"/>
      <c r="D1567" s="87"/>
      <c r="E1567" s="87"/>
      <c r="F1567" s="87"/>
      <c r="G1567" s="140">
        <v>44666</v>
      </c>
      <c r="H1567" s="92">
        <v>10125.709999999999</v>
      </c>
      <c r="I1567" s="92">
        <v>10125.709999999999</v>
      </c>
      <c r="J1567" s="92">
        <v>0</v>
      </c>
    </row>
    <row r="1568" spans="1:10" x14ac:dyDescent="0.3">
      <c r="A1568" s="87"/>
      <c r="B1568" s="87"/>
      <c r="C1568" s="87"/>
      <c r="D1568" s="87"/>
      <c r="E1568" s="87"/>
      <c r="F1568" s="87"/>
      <c r="G1568" s="140">
        <v>44671</v>
      </c>
      <c r="H1568" s="92">
        <v>4483.68</v>
      </c>
      <c r="I1568" s="92">
        <v>4483.68</v>
      </c>
      <c r="J1568" s="92">
        <v>0</v>
      </c>
    </row>
    <row r="1569" spans="1:10" x14ac:dyDescent="0.3">
      <c r="A1569" s="87"/>
      <c r="B1569" s="87"/>
      <c r="C1569" s="87"/>
      <c r="D1569" s="87"/>
      <c r="E1569" s="87"/>
      <c r="F1569" s="87"/>
      <c r="G1569" s="140">
        <v>44672</v>
      </c>
      <c r="H1569" s="92">
        <v>100</v>
      </c>
      <c r="I1569" s="92">
        <v>16.75</v>
      </c>
      <c r="J1569" s="92">
        <v>83.25</v>
      </c>
    </row>
    <row r="1570" spans="1:10" x14ac:dyDescent="0.3">
      <c r="A1570" s="87"/>
      <c r="B1570" s="87"/>
      <c r="C1570" s="87"/>
      <c r="D1570" s="87"/>
      <c r="E1570" s="87"/>
      <c r="F1570" s="87"/>
      <c r="G1570" s="140">
        <v>44673</v>
      </c>
      <c r="H1570" s="92">
        <v>-83.25</v>
      </c>
      <c r="I1570" s="92">
        <v>0</v>
      </c>
      <c r="J1570" s="92">
        <v>-83.25</v>
      </c>
    </row>
    <row r="1571" spans="1:10" x14ac:dyDescent="0.3">
      <c r="A1571" s="87"/>
      <c r="B1571" s="87" t="s">
        <v>315</v>
      </c>
      <c r="C1571" s="87" t="s">
        <v>2722</v>
      </c>
      <c r="D1571" s="87" t="s">
        <v>5242</v>
      </c>
      <c r="E1571" s="87" t="s">
        <v>280</v>
      </c>
      <c r="F1571" s="140">
        <v>45063</v>
      </c>
      <c r="G1571" s="140">
        <v>45118</v>
      </c>
      <c r="H1571" s="92">
        <v>171400</v>
      </c>
      <c r="I1571" s="92">
        <v>0</v>
      </c>
      <c r="J1571" s="92">
        <v>171400</v>
      </c>
    </row>
    <row r="1572" spans="1:10" x14ac:dyDescent="0.3">
      <c r="A1572" s="87"/>
      <c r="B1572" s="87"/>
      <c r="C1572" s="87"/>
      <c r="D1572" s="87"/>
      <c r="E1572" s="87"/>
      <c r="F1572" s="87"/>
      <c r="G1572" s="140">
        <v>45141</v>
      </c>
      <c r="H1572" s="92">
        <v>-171400</v>
      </c>
      <c r="I1572" s="92">
        <v>0</v>
      </c>
      <c r="J1572" s="92">
        <v>-171400</v>
      </c>
    </row>
    <row r="1573" spans="1:10" x14ac:dyDescent="0.3">
      <c r="A1573" s="87"/>
      <c r="B1573" s="87"/>
      <c r="C1573" s="87"/>
      <c r="D1573" s="87" t="s">
        <v>5513</v>
      </c>
      <c r="E1573" s="87" t="s">
        <v>280</v>
      </c>
      <c r="F1573" s="140">
        <v>45142</v>
      </c>
      <c r="G1573" s="140">
        <v>45190</v>
      </c>
      <c r="H1573" s="92">
        <v>27780</v>
      </c>
      <c r="I1573" s="92">
        <v>27780</v>
      </c>
      <c r="J1573" s="92">
        <v>0</v>
      </c>
    </row>
    <row r="1574" spans="1:10" x14ac:dyDescent="0.3">
      <c r="A1574" s="87"/>
      <c r="B1574" s="87"/>
      <c r="C1574" s="87"/>
      <c r="D1574" s="87"/>
      <c r="E1574" s="87"/>
      <c r="F1574" s="87"/>
      <c r="G1574" s="140">
        <v>45247</v>
      </c>
      <c r="H1574" s="92">
        <v>61520</v>
      </c>
      <c r="I1574" s="92">
        <v>61520</v>
      </c>
      <c r="J1574" s="92">
        <v>0</v>
      </c>
    </row>
    <row r="1575" spans="1:10" x14ac:dyDescent="0.3">
      <c r="A1575" s="87"/>
      <c r="B1575" s="87"/>
      <c r="C1575" s="87"/>
      <c r="D1575" s="87"/>
      <c r="E1575" s="87"/>
      <c r="F1575" s="87"/>
      <c r="G1575" s="140">
        <v>45309</v>
      </c>
      <c r="H1575" s="92">
        <v>3480</v>
      </c>
      <c r="I1575" s="92">
        <v>3480</v>
      </c>
      <c r="J1575" s="92">
        <v>0</v>
      </c>
    </row>
    <row r="1576" spans="1:10" x14ac:dyDescent="0.3">
      <c r="A1576" s="87"/>
      <c r="B1576" s="87"/>
      <c r="C1576" s="87"/>
      <c r="D1576" s="87"/>
      <c r="E1576" s="87"/>
      <c r="F1576" s="87"/>
      <c r="G1576" s="140">
        <v>45310</v>
      </c>
      <c r="H1576" s="92">
        <v>11600</v>
      </c>
      <c r="I1576" s="92">
        <v>11600</v>
      </c>
      <c r="J1576" s="92">
        <v>0</v>
      </c>
    </row>
    <row r="1577" spans="1:10" x14ac:dyDescent="0.3">
      <c r="A1577" s="87"/>
      <c r="B1577" s="87"/>
      <c r="C1577" s="87"/>
      <c r="D1577" s="87"/>
      <c r="E1577" s="87"/>
      <c r="F1577" s="87"/>
      <c r="G1577" s="140">
        <v>45359</v>
      </c>
      <c r="H1577" s="92">
        <v>19810</v>
      </c>
      <c r="I1577" s="92">
        <v>19810</v>
      </c>
      <c r="J1577" s="92">
        <v>0</v>
      </c>
    </row>
    <row r="1578" spans="1:10" x14ac:dyDescent="0.3">
      <c r="A1578" s="87"/>
      <c r="B1578" s="87"/>
      <c r="C1578" s="87"/>
      <c r="D1578" s="87"/>
      <c r="E1578" s="87"/>
      <c r="F1578" s="87"/>
      <c r="G1578" s="140">
        <v>45392</v>
      </c>
      <c r="H1578" s="92">
        <v>20070</v>
      </c>
      <c r="I1578" s="92">
        <v>20070</v>
      </c>
      <c r="J1578" s="92">
        <v>0</v>
      </c>
    </row>
    <row r="1579" spans="1:10" x14ac:dyDescent="0.3">
      <c r="A1579" s="87"/>
      <c r="B1579" s="87"/>
      <c r="C1579" s="87"/>
      <c r="D1579" s="87"/>
      <c r="E1579" s="87"/>
      <c r="F1579" s="87"/>
      <c r="G1579" s="140">
        <v>45427</v>
      </c>
      <c r="H1579" s="92">
        <v>4060</v>
      </c>
      <c r="I1579" s="92">
        <v>4060</v>
      </c>
      <c r="J1579" s="92">
        <v>0</v>
      </c>
    </row>
    <row r="1580" spans="1:10" x14ac:dyDescent="0.3">
      <c r="A1580" s="87"/>
      <c r="B1580" s="87"/>
      <c r="C1580" s="87"/>
      <c r="D1580" s="87"/>
      <c r="E1580" s="87"/>
      <c r="F1580" s="87"/>
      <c r="G1580" s="140">
        <v>45456</v>
      </c>
      <c r="H1580" s="92">
        <v>12760</v>
      </c>
      <c r="I1580" s="92">
        <v>12760</v>
      </c>
      <c r="J1580" s="92">
        <v>0</v>
      </c>
    </row>
    <row r="1581" spans="1:10" x14ac:dyDescent="0.3">
      <c r="A1581" s="87"/>
      <c r="B1581" s="87"/>
      <c r="C1581" s="87"/>
      <c r="D1581" s="87"/>
      <c r="E1581" s="87"/>
      <c r="F1581" s="87"/>
      <c r="G1581" s="140">
        <v>45470</v>
      </c>
      <c r="H1581" s="92">
        <v>5800</v>
      </c>
      <c r="I1581" s="92">
        <v>5800</v>
      </c>
      <c r="J1581" s="92">
        <v>0</v>
      </c>
    </row>
    <row r="1582" spans="1:10" x14ac:dyDescent="0.3">
      <c r="A1582" s="87"/>
      <c r="B1582" s="87"/>
      <c r="C1582" s="87"/>
      <c r="D1582" s="87"/>
      <c r="E1582" s="87"/>
      <c r="F1582" s="87"/>
      <c r="G1582" s="140">
        <v>45492</v>
      </c>
      <c r="H1582" s="92">
        <v>4495</v>
      </c>
      <c r="I1582" s="92">
        <v>4495</v>
      </c>
      <c r="J1582" s="92">
        <v>0</v>
      </c>
    </row>
    <row r="1583" spans="1:10" x14ac:dyDescent="0.3">
      <c r="A1583" s="87"/>
      <c r="B1583" s="87"/>
      <c r="C1583" s="87"/>
      <c r="D1583" s="87"/>
      <c r="E1583" s="87"/>
      <c r="F1583" s="87"/>
      <c r="G1583" s="140">
        <v>45635</v>
      </c>
      <c r="H1583" s="92">
        <v>25</v>
      </c>
      <c r="I1583" s="92">
        <v>0</v>
      </c>
      <c r="J1583" s="92">
        <v>25</v>
      </c>
    </row>
    <row r="1584" spans="1:10" x14ac:dyDescent="0.3">
      <c r="A1584" s="87"/>
      <c r="B1584" s="87"/>
      <c r="C1584" s="87"/>
      <c r="D1584" s="87"/>
      <c r="E1584" s="87"/>
      <c r="F1584" s="87"/>
      <c r="G1584" s="140">
        <v>45673</v>
      </c>
      <c r="H1584" s="92">
        <v>-25</v>
      </c>
      <c r="I1584" s="92">
        <v>0</v>
      </c>
      <c r="J1584" s="92">
        <v>-25</v>
      </c>
    </row>
    <row r="1585" spans="1:10" x14ac:dyDescent="0.3">
      <c r="A1585" s="87" t="s">
        <v>5725</v>
      </c>
      <c r="B1585" s="87"/>
      <c r="C1585" s="87"/>
      <c r="D1585" s="87"/>
      <c r="E1585" s="87"/>
      <c r="F1585" s="87"/>
      <c r="G1585" s="87"/>
      <c r="H1585" s="92">
        <v>7139007.4999999963</v>
      </c>
      <c r="I1585" s="92">
        <v>6657697.5</v>
      </c>
      <c r="J1585" s="92">
        <v>481310</v>
      </c>
    </row>
    <row r="1586" spans="1:10" x14ac:dyDescent="0.3">
      <c r="A1586" s="87" t="s">
        <v>8610</v>
      </c>
      <c r="B1586" s="87" t="s">
        <v>3</v>
      </c>
      <c r="C1586" s="87" t="s">
        <v>2722</v>
      </c>
      <c r="D1586" s="87" t="s">
        <v>8611</v>
      </c>
      <c r="E1586" s="87" t="s">
        <v>310</v>
      </c>
      <c r="F1586" s="140">
        <v>46174</v>
      </c>
      <c r="G1586" s="140">
        <v>45566</v>
      </c>
      <c r="H1586" s="92">
        <v>57799.05</v>
      </c>
      <c r="I1586" s="92">
        <v>57799.05</v>
      </c>
      <c r="J1586" s="92">
        <v>0</v>
      </c>
    </row>
    <row r="1587" spans="1:10" x14ac:dyDescent="0.3">
      <c r="A1587" s="87"/>
      <c r="B1587" s="87"/>
      <c r="C1587" s="87"/>
      <c r="D1587" s="87" t="s">
        <v>8614</v>
      </c>
      <c r="E1587" s="87" t="s">
        <v>310</v>
      </c>
      <c r="F1587" s="140">
        <v>46174</v>
      </c>
      <c r="G1587" s="140">
        <v>45609</v>
      </c>
      <c r="H1587" s="92">
        <v>873520.25</v>
      </c>
      <c r="I1587" s="92">
        <v>873520.25</v>
      </c>
      <c r="J1587" s="92">
        <v>0</v>
      </c>
    </row>
    <row r="1588" spans="1:10" x14ac:dyDescent="0.3">
      <c r="A1588" s="87"/>
      <c r="B1588" s="87"/>
      <c r="C1588" s="87"/>
      <c r="D1588" s="87"/>
      <c r="E1588" s="87"/>
      <c r="F1588" s="87"/>
      <c r="G1588" s="140">
        <v>45616</v>
      </c>
      <c r="H1588" s="92">
        <v>229429.75</v>
      </c>
      <c r="I1588" s="92">
        <v>229429.75</v>
      </c>
      <c r="J1588" s="92">
        <v>0</v>
      </c>
    </row>
    <row r="1589" spans="1:10" x14ac:dyDescent="0.3">
      <c r="A1589" s="87"/>
      <c r="B1589" s="87"/>
      <c r="C1589" s="87"/>
      <c r="D1589" s="87"/>
      <c r="E1589" s="87"/>
      <c r="F1589" s="87"/>
      <c r="G1589" s="140">
        <v>45804</v>
      </c>
      <c r="H1589" s="92">
        <v>58050</v>
      </c>
      <c r="I1589" s="92">
        <v>58050</v>
      </c>
      <c r="J1589" s="92">
        <v>0</v>
      </c>
    </row>
    <row r="1590" spans="1:10" x14ac:dyDescent="0.3">
      <c r="A1590" s="87" t="s">
        <v>8762</v>
      </c>
      <c r="B1590" s="87"/>
      <c r="C1590" s="87"/>
      <c r="D1590" s="87"/>
      <c r="E1590" s="87"/>
      <c r="F1590" s="87"/>
      <c r="G1590" s="87"/>
      <c r="H1590" s="92">
        <v>1218799.05</v>
      </c>
      <c r="I1590" s="92">
        <v>1218799.05</v>
      </c>
      <c r="J1590" s="92">
        <v>0</v>
      </c>
    </row>
    <row r="1591" spans="1:10" x14ac:dyDescent="0.3">
      <c r="A1591" s="87" t="s">
        <v>2589</v>
      </c>
      <c r="B1591" s="87" t="s">
        <v>263</v>
      </c>
      <c r="C1591" s="87" t="s">
        <v>2722</v>
      </c>
      <c r="D1591" s="87" t="s">
        <v>2447</v>
      </c>
      <c r="E1591" s="87" t="s">
        <v>138</v>
      </c>
      <c r="F1591" s="140">
        <v>44509</v>
      </c>
      <c r="G1591" s="140">
        <v>44572</v>
      </c>
      <c r="H1591" s="92">
        <v>3858.78</v>
      </c>
      <c r="I1591" s="92">
        <v>3858.78</v>
      </c>
      <c r="J1591" s="92">
        <v>0</v>
      </c>
    </row>
    <row r="1592" spans="1:10" x14ac:dyDescent="0.3">
      <c r="A1592" s="87"/>
      <c r="B1592" s="87" t="s">
        <v>130</v>
      </c>
      <c r="C1592" s="87" t="s">
        <v>2722</v>
      </c>
      <c r="D1592" s="87" t="s">
        <v>4838</v>
      </c>
      <c r="E1592" s="87" t="s">
        <v>138</v>
      </c>
      <c r="F1592" s="140">
        <v>44874</v>
      </c>
      <c r="G1592" s="140">
        <v>45148</v>
      </c>
      <c r="H1592" s="92">
        <v>7480</v>
      </c>
      <c r="I1592" s="92">
        <v>7480</v>
      </c>
      <c r="J1592" s="92">
        <v>0</v>
      </c>
    </row>
    <row r="1593" spans="1:10" x14ac:dyDescent="0.3">
      <c r="A1593" s="87"/>
      <c r="B1593" s="87" t="s">
        <v>235</v>
      </c>
      <c r="C1593" s="87" t="s">
        <v>2722</v>
      </c>
      <c r="D1593" s="87" t="s">
        <v>4838</v>
      </c>
      <c r="E1593" s="87" t="s">
        <v>138</v>
      </c>
      <c r="F1593" s="140">
        <v>44874</v>
      </c>
      <c r="G1593" s="140">
        <v>45148</v>
      </c>
      <c r="H1593" s="92">
        <v>7480</v>
      </c>
      <c r="I1593" s="92">
        <v>7480</v>
      </c>
      <c r="J1593" s="92">
        <v>0</v>
      </c>
    </row>
    <row r="1594" spans="1:10" x14ac:dyDescent="0.3">
      <c r="A1594" s="87"/>
      <c r="B1594" s="87"/>
      <c r="C1594" s="87"/>
      <c r="D1594" s="87"/>
      <c r="E1594" s="87"/>
      <c r="F1594" s="87"/>
      <c r="G1594" s="140">
        <v>45317</v>
      </c>
      <c r="H1594" s="92">
        <v>-34</v>
      </c>
      <c r="I1594" s="92">
        <v>-34</v>
      </c>
      <c r="J1594" s="92">
        <v>0</v>
      </c>
    </row>
    <row r="1595" spans="1:10" x14ac:dyDescent="0.3">
      <c r="A1595" s="87"/>
      <c r="B1595" s="87" t="s">
        <v>284</v>
      </c>
      <c r="C1595" s="87" t="s">
        <v>2722</v>
      </c>
      <c r="D1595" s="87" t="s">
        <v>4838</v>
      </c>
      <c r="E1595" s="87" t="s">
        <v>138</v>
      </c>
      <c r="F1595" s="140">
        <v>44874</v>
      </c>
      <c r="G1595" s="140">
        <v>45148</v>
      </c>
      <c r="H1595" s="92">
        <v>8800</v>
      </c>
      <c r="I1595" s="92">
        <v>8800</v>
      </c>
      <c r="J1595" s="92">
        <v>0</v>
      </c>
    </row>
    <row r="1596" spans="1:10" x14ac:dyDescent="0.3">
      <c r="A1596" s="87" t="s">
        <v>5726</v>
      </c>
      <c r="B1596" s="87"/>
      <c r="C1596" s="87"/>
      <c r="D1596" s="87"/>
      <c r="E1596" s="87"/>
      <c r="F1596" s="87"/>
      <c r="G1596" s="87"/>
      <c r="H1596" s="92">
        <v>27584.78</v>
      </c>
      <c r="I1596" s="92">
        <v>27584.78</v>
      </c>
      <c r="J1596" s="92">
        <v>0</v>
      </c>
    </row>
    <row r="1597" spans="1:10" x14ac:dyDescent="0.3">
      <c r="A1597" s="87" t="s">
        <v>2593</v>
      </c>
      <c r="B1597" s="87" t="s">
        <v>263</v>
      </c>
      <c r="C1597" s="87" t="s">
        <v>2722</v>
      </c>
      <c r="D1597" s="87" t="s">
        <v>2068</v>
      </c>
      <c r="E1597" s="87" t="s">
        <v>2223</v>
      </c>
      <c r="F1597" s="140">
        <v>44328</v>
      </c>
      <c r="G1597" s="140">
        <v>44435</v>
      </c>
      <c r="H1597" s="92">
        <v>9695.4500000000007</v>
      </c>
      <c r="I1597" s="92">
        <v>9695.4500000000007</v>
      </c>
      <c r="J1597" s="92">
        <v>0</v>
      </c>
    </row>
    <row r="1598" spans="1:10" x14ac:dyDescent="0.3">
      <c r="A1598" s="87"/>
      <c r="B1598" s="87" t="s">
        <v>275</v>
      </c>
      <c r="C1598" s="87" t="s">
        <v>2722</v>
      </c>
      <c r="D1598" s="87" t="s">
        <v>2068</v>
      </c>
      <c r="E1598" s="87" t="s">
        <v>2223</v>
      </c>
      <c r="F1598" s="140">
        <v>44328</v>
      </c>
      <c r="G1598" s="140">
        <v>44435</v>
      </c>
      <c r="H1598" s="92">
        <v>9695.44</v>
      </c>
      <c r="I1598" s="92">
        <v>9695.44</v>
      </c>
      <c r="J1598" s="92">
        <v>0</v>
      </c>
    </row>
    <row r="1599" spans="1:10" x14ac:dyDescent="0.3">
      <c r="A1599" s="87"/>
      <c r="B1599" s="87" t="s">
        <v>268</v>
      </c>
      <c r="C1599" s="87" t="s">
        <v>2722</v>
      </c>
      <c r="D1599" s="87" t="s">
        <v>2068</v>
      </c>
      <c r="E1599" s="87" t="s">
        <v>2223</v>
      </c>
      <c r="F1599" s="140">
        <v>44328</v>
      </c>
      <c r="G1599" s="140">
        <v>44435</v>
      </c>
      <c r="H1599" s="92">
        <v>33934.03</v>
      </c>
      <c r="I1599" s="92">
        <v>33934.03</v>
      </c>
      <c r="J1599" s="92">
        <v>0</v>
      </c>
    </row>
    <row r="1600" spans="1:10" x14ac:dyDescent="0.3">
      <c r="A1600" s="87"/>
      <c r="B1600" s="87" t="s">
        <v>283</v>
      </c>
      <c r="C1600" s="87" t="s">
        <v>2722</v>
      </c>
      <c r="D1600" s="87" t="s">
        <v>2068</v>
      </c>
      <c r="E1600" s="87" t="s">
        <v>2223</v>
      </c>
      <c r="F1600" s="140">
        <v>44328</v>
      </c>
      <c r="G1600" s="140">
        <v>44435</v>
      </c>
      <c r="H1600" s="92">
        <v>9695.44</v>
      </c>
      <c r="I1600" s="92">
        <v>9695.44</v>
      </c>
      <c r="J1600" s="92">
        <v>0</v>
      </c>
    </row>
    <row r="1601" spans="1:10" x14ac:dyDescent="0.3">
      <c r="A1601" s="87"/>
      <c r="B1601" s="87" t="s">
        <v>285</v>
      </c>
      <c r="C1601" s="87" t="s">
        <v>2722</v>
      </c>
      <c r="D1601" s="87" t="s">
        <v>2068</v>
      </c>
      <c r="E1601" s="87" t="s">
        <v>2223</v>
      </c>
      <c r="F1601" s="140">
        <v>44328</v>
      </c>
      <c r="G1601" s="140">
        <v>44435</v>
      </c>
      <c r="H1601" s="92">
        <v>9695.44</v>
      </c>
      <c r="I1601" s="92">
        <v>9695.44</v>
      </c>
      <c r="J1601" s="92">
        <v>0</v>
      </c>
    </row>
    <row r="1602" spans="1:10" x14ac:dyDescent="0.3">
      <c r="A1602" s="87" t="s">
        <v>5727</v>
      </c>
      <c r="B1602" s="87"/>
      <c r="C1602" s="87"/>
      <c r="D1602" s="87"/>
      <c r="E1602" s="87"/>
      <c r="F1602" s="87"/>
      <c r="G1602" s="87"/>
      <c r="H1602" s="92">
        <v>72715.8</v>
      </c>
      <c r="I1602" s="92">
        <v>72715.8</v>
      </c>
      <c r="J1602" s="92">
        <v>0</v>
      </c>
    </row>
    <row r="1603" spans="1:10" x14ac:dyDescent="0.3">
      <c r="A1603" s="87" t="s">
        <v>1510</v>
      </c>
      <c r="B1603" s="87" t="s">
        <v>412</v>
      </c>
      <c r="C1603" s="87" t="s">
        <v>2723</v>
      </c>
      <c r="D1603" s="87" t="s">
        <v>2351</v>
      </c>
      <c r="E1603" s="87" t="s">
        <v>2509</v>
      </c>
      <c r="F1603" s="140">
        <v>44433</v>
      </c>
      <c r="G1603" s="140">
        <v>44448</v>
      </c>
      <c r="H1603" s="92">
        <v>1290</v>
      </c>
      <c r="I1603" s="92">
        <v>1290</v>
      </c>
      <c r="J1603" s="92">
        <v>0</v>
      </c>
    </row>
    <row r="1604" spans="1:10" x14ac:dyDescent="0.3">
      <c r="A1604" s="87"/>
      <c r="B1604" s="87" t="s">
        <v>263</v>
      </c>
      <c r="C1604" s="87" t="s">
        <v>2723</v>
      </c>
      <c r="D1604" s="87" t="s">
        <v>1532</v>
      </c>
      <c r="E1604" s="87" t="s">
        <v>2509</v>
      </c>
      <c r="F1604" s="140">
        <v>44202</v>
      </c>
      <c r="G1604" s="140">
        <v>44216</v>
      </c>
      <c r="H1604" s="92">
        <v>1290</v>
      </c>
      <c r="I1604" s="92">
        <v>1290</v>
      </c>
      <c r="J1604" s="92">
        <v>0</v>
      </c>
    </row>
    <row r="1605" spans="1:10" x14ac:dyDescent="0.3">
      <c r="A1605" s="87"/>
      <c r="B1605" s="87"/>
      <c r="C1605" s="87" t="s">
        <v>236</v>
      </c>
      <c r="D1605" s="87" t="s">
        <v>2703</v>
      </c>
      <c r="E1605" s="87" t="s">
        <v>2509</v>
      </c>
      <c r="F1605" s="140">
        <v>44781</v>
      </c>
      <c r="G1605" s="140">
        <v>44792</v>
      </c>
      <c r="H1605" s="92">
        <v>11662.54</v>
      </c>
      <c r="I1605" s="92">
        <v>11662.54</v>
      </c>
      <c r="J1605" s="92">
        <v>0</v>
      </c>
    </row>
    <row r="1606" spans="1:10" x14ac:dyDescent="0.3">
      <c r="A1606" s="87"/>
      <c r="B1606" s="87" t="s">
        <v>130</v>
      </c>
      <c r="C1606" s="87" t="s">
        <v>2723</v>
      </c>
      <c r="D1606" s="87" t="s">
        <v>2244</v>
      </c>
      <c r="E1606" s="87" t="s">
        <v>2509</v>
      </c>
      <c r="F1606" s="140">
        <v>44398</v>
      </c>
      <c r="G1606" s="140">
        <v>44412</v>
      </c>
      <c r="H1606" s="92">
        <v>1451.25</v>
      </c>
      <c r="I1606" s="92">
        <v>1451.25</v>
      </c>
      <c r="J1606" s="92">
        <v>0</v>
      </c>
    </row>
    <row r="1607" spans="1:10" x14ac:dyDescent="0.3">
      <c r="A1607" s="87"/>
      <c r="B1607" s="87" t="s">
        <v>275</v>
      </c>
      <c r="C1607" s="87" t="s">
        <v>2722</v>
      </c>
      <c r="D1607" s="87" t="s">
        <v>2477</v>
      </c>
      <c r="E1607" s="87" t="s">
        <v>2509</v>
      </c>
      <c r="F1607" s="140">
        <v>44545</v>
      </c>
      <c r="G1607" s="140">
        <v>44567</v>
      </c>
      <c r="H1607" s="92">
        <v>15210.87</v>
      </c>
      <c r="I1607" s="92">
        <v>15210.87</v>
      </c>
      <c r="J1607" s="92">
        <v>0</v>
      </c>
    </row>
    <row r="1608" spans="1:10" x14ac:dyDescent="0.3">
      <c r="A1608" s="87"/>
      <c r="B1608" s="87" t="s">
        <v>268</v>
      </c>
      <c r="C1608" s="87" t="s">
        <v>2723</v>
      </c>
      <c r="D1608" s="87" t="s">
        <v>2244</v>
      </c>
      <c r="E1608" s="87" t="s">
        <v>2509</v>
      </c>
      <c r="F1608" s="140">
        <v>44398</v>
      </c>
      <c r="G1608" s="140">
        <v>44412</v>
      </c>
      <c r="H1608" s="92">
        <v>1720</v>
      </c>
      <c r="I1608" s="92">
        <v>1720</v>
      </c>
      <c r="J1608" s="92">
        <v>0</v>
      </c>
    </row>
    <row r="1609" spans="1:10" x14ac:dyDescent="0.3">
      <c r="A1609" s="87"/>
      <c r="B1609" s="87" t="s">
        <v>283</v>
      </c>
      <c r="C1609" s="87" t="s">
        <v>2722</v>
      </c>
      <c r="D1609" s="87" t="s">
        <v>2518</v>
      </c>
      <c r="E1609" s="87" t="s">
        <v>2509</v>
      </c>
      <c r="F1609" s="140">
        <v>44574</v>
      </c>
      <c r="G1609" s="140">
        <v>44589</v>
      </c>
      <c r="H1609" s="92">
        <v>14670.45</v>
      </c>
      <c r="I1609" s="92">
        <v>14670.45</v>
      </c>
      <c r="J1609" s="92">
        <v>0</v>
      </c>
    </row>
    <row r="1610" spans="1:10" x14ac:dyDescent="0.3">
      <c r="A1610" s="87"/>
      <c r="B1610" s="87" t="s">
        <v>235</v>
      </c>
      <c r="C1610" s="87" t="s">
        <v>2723</v>
      </c>
      <c r="D1610" s="87" t="s">
        <v>1734</v>
      </c>
      <c r="E1610" s="87" t="s">
        <v>2509</v>
      </c>
      <c r="F1610" s="140">
        <v>44202</v>
      </c>
      <c r="G1610" s="140">
        <v>44275</v>
      </c>
      <c r="H1610" s="92">
        <v>645</v>
      </c>
      <c r="I1610" s="92">
        <v>645</v>
      </c>
      <c r="J1610" s="92">
        <v>0</v>
      </c>
    </row>
    <row r="1611" spans="1:10" x14ac:dyDescent="0.3">
      <c r="A1611" s="87"/>
      <c r="B1611" s="87"/>
      <c r="C1611" s="87" t="s">
        <v>236</v>
      </c>
      <c r="D1611" s="87" t="s">
        <v>5246</v>
      </c>
      <c r="E1611" s="87" t="s">
        <v>2509</v>
      </c>
      <c r="F1611" s="140">
        <v>45042</v>
      </c>
      <c r="G1611" s="140">
        <v>45120</v>
      </c>
      <c r="H1611" s="92">
        <v>7947.1</v>
      </c>
      <c r="I1611" s="92">
        <v>7947.1</v>
      </c>
      <c r="J1611" s="92">
        <v>0</v>
      </c>
    </row>
    <row r="1612" spans="1:10" x14ac:dyDescent="0.3">
      <c r="A1612" s="87"/>
      <c r="B1612" s="87" t="s">
        <v>284</v>
      </c>
      <c r="C1612" s="87" t="s">
        <v>2723</v>
      </c>
      <c r="D1612" s="87" t="s">
        <v>1532</v>
      </c>
      <c r="E1612" s="87" t="s">
        <v>2509</v>
      </c>
      <c r="F1612" s="140">
        <v>44202</v>
      </c>
      <c r="G1612" s="140">
        <v>44216</v>
      </c>
      <c r="H1612" s="92">
        <v>860</v>
      </c>
      <c r="I1612" s="92">
        <v>860</v>
      </c>
      <c r="J1612" s="92">
        <v>0</v>
      </c>
    </row>
    <row r="1613" spans="1:10" x14ac:dyDescent="0.3">
      <c r="A1613" s="87"/>
      <c r="B1613" s="87" t="s">
        <v>415</v>
      </c>
      <c r="C1613" s="87" t="s">
        <v>2723</v>
      </c>
      <c r="D1613" s="87" t="s">
        <v>2243</v>
      </c>
      <c r="E1613" s="87" t="s">
        <v>2509</v>
      </c>
      <c r="F1613" s="140">
        <v>44390</v>
      </c>
      <c r="G1613" s="140">
        <v>44410</v>
      </c>
      <c r="H1613" s="92">
        <v>698.75</v>
      </c>
      <c r="I1613" s="92">
        <v>698.75</v>
      </c>
      <c r="J1613" s="92">
        <v>0</v>
      </c>
    </row>
    <row r="1614" spans="1:10" x14ac:dyDescent="0.3">
      <c r="A1614" s="87"/>
      <c r="B1614" s="87"/>
      <c r="C1614" s="87"/>
      <c r="D1614" s="87"/>
      <c r="E1614" s="87"/>
      <c r="F1614" s="87"/>
      <c r="G1614" s="140">
        <v>44416</v>
      </c>
      <c r="H1614" s="92">
        <v>-698.75</v>
      </c>
      <c r="I1614" s="92">
        <v>-698.75</v>
      </c>
      <c r="J1614" s="92">
        <v>0</v>
      </c>
    </row>
    <row r="1615" spans="1:10" x14ac:dyDescent="0.3">
      <c r="A1615" s="87"/>
      <c r="B1615" s="87"/>
      <c r="C1615" s="87"/>
      <c r="D1615" s="87"/>
      <c r="E1615" s="87"/>
      <c r="F1615" s="87"/>
      <c r="G1615" s="140">
        <v>44417</v>
      </c>
      <c r="H1615" s="92">
        <v>698.75</v>
      </c>
      <c r="I1615" s="92">
        <v>698.75</v>
      </c>
      <c r="J1615" s="92">
        <v>0</v>
      </c>
    </row>
    <row r="1616" spans="1:10" x14ac:dyDescent="0.3">
      <c r="A1616" s="87"/>
      <c r="B1616" s="87"/>
      <c r="C1616" s="87"/>
      <c r="D1616" s="87"/>
      <c r="E1616" s="87"/>
      <c r="F1616" s="87"/>
      <c r="G1616" s="140">
        <v>44614</v>
      </c>
      <c r="H1616" s="92">
        <v>-698.75</v>
      </c>
      <c r="I1616" s="92">
        <v>-698.75</v>
      </c>
      <c r="J1616" s="92">
        <v>0</v>
      </c>
    </row>
    <row r="1617" spans="1:10" x14ac:dyDescent="0.3">
      <c r="A1617" s="87"/>
      <c r="B1617" s="87"/>
      <c r="C1617" s="87"/>
      <c r="D1617" s="87"/>
      <c r="E1617" s="87"/>
      <c r="F1617" s="87"/>
      <c r="G1617" s="140">
        <v>44687</v>
      </c>
      <c r="H1617" s="92">
        <v>698.75</v>
      </c>
      <c r="I1617" s="92">
        <v>698.75</v>
      </c>
      <c r="J1617" s="92">
        <v>0</v>
      </c>
    </row>
    <row r="1618" spans="1:10" x14ac:dyDescent="0.3">
      <c r="A1618" s="87" t="s">
        <v>5728</v>
      </c>
      <c r="B1618" s="87"/>
      <c r="C1618" s="87"/>
      <c r="D1618" s="87"/>
      <c r="E1618" s="87"/>
      <c r="F1618" s="87"/>
      <c r="G1618" s="87"/>
      <c r="H1618" s="92">
        <v>57445.96</v>
      </c>
      <c r="I1618" s="92">
        <v>57445.96</v>
      </c>
      <c r="J1618" s="92">
        <v>0</v>
      </c>
    </row>
    <row r="1619" spans="1:10" x14ac:dyDescent="0.3">
      <c r="A1619" s="87" t="s">
        <v>405</v>
      </c>
      <c r="B1619" s="87" t="s">
        <v>421</v>
      </c>
      <c r="C1619" s="87" t="s">
        <v>2722</v>
      </c>
      <c r="D1619" s="87" t="s">
        <v>5686</v>
      </c>
      <c r="E1619" s="87" t="s">
        <v>2509</v>
      </c>
      <c r="F1619" s="140">
        <v>45300</v>
      </c>
      <c r="G1619" s="140">
        <v>45313</v>
      </c>
      <c r="H1619" s="92">
        <v>37740</v>
      </c>
      <c r="I1619" s="92">
        <v>37740</v>
      </c>
      <c r="J1619" s="92">
        <v>0</v>
      </c>
    </row>
    <row r="1620" spans="1:10" x14ac:dyDescent="0.3">
      <c r="A1620" s="87"/>
      <c r="B1620" s="87"/>
      <c r="C1620" s="87" t="s">
        <v>2724</v>
      </c>
      <c r="D1620" s="87" t="s">
        <v>771</v>
      </c>
      <c r="E1620" s="87" t="s">
        <v>2509</v>
      </c>
      <c r="F1620" s="140">
        <v>43865</v>
      </c>
      <c r="G1620" s="140">
        <v>43874</v>
      </c>
      <c r="H1620" s="92">
        <v>1050</v>
      </c>
      <c r="I1620" s="92">
        <v>1050</v>
      </c>
      <c r="J1620" s="92">
        <v>0</v>
      </c>
    </row>
    <row r="1621" spans="1:10" x14ac:dyDescent="0.3">
      <c r="A1621" s="87"/>
      <c r="B1621" s="87"/>
      <c r="C1621" s="87" t="s">
        <v>2723</v>
      </c>
      <c r="D1621" s="87" t="s">
        <v>423</v>
      </c>
      <c r="E1621" s="87" t="s">
        <v>2509</v>
      </c>
      <c r="F1621" s="140">
        <v>43717</v>
      </c>
      <c r="G1621" s="140">
        <v>43721</v>
      </c>
      <c r="H1621" s="92">
        <v>1020</v>
      </c>
      <c r="I1621" s="92">
        <v>1020</v>
      </c>
      <c r="J1621" s="92">
        <v>0</v>
      </c>
    </row>
    <row r="1622" spans="1:10" x14ac:dyDescent="0.3">
      <c r="A1622" s="87"/>
      <c r="B1622" s="87" t="s">
        <v>431</v>
      </c>
      <c r="C1622" s="87" t="s">
        <v>2724</v>
      </c>
      <c r="D1622" s="87" t="s">
        <v>1937</v>
      </c>
      <c r="E1622" s="87" t="s">
        <v>2509</v>
      </c>
      <c r="F1622" s="140">
        <v>44313</v>
      </c>
      <c r="G1622" s="140">
        <v>44321</v>
      </c>
      <c r="H1622" s="92">
        <v>1050</v>
      </c>
      <c r="I1622" s="92">
        <v>1050</v>
      </c>
      <c r="J1622" s="92">
        <v>0</v>
      </c>
    </row>
    <row r="1623" spans="1:10" x14ac:dyDescent="0.3">
      <c r="A1623" s="87"/>
      <c r="B1623" s="87"/>
      <c r="C1623" s="87" t="s">
        <v>2723</v>
      </c>
      <c r="D1623" s="87" t="s">
        <v>772</v>
      </c>
      <c r="E1623" s="87" t="s">
        <v>2509</v>
      </c>
      <c r="F1623" s="140">
        <v>43845</v>
      </c>
      <c r="G1623" s="140">
        <v>43874</v>
      </c>
      <c r="H1623" s="92">
        <v>870</v>
      </c>
      <c r="I1623" s="92">
        <v>870</v>
      </c>
      <c r="J1623" s="92">
        <v>0</v>
      </c>
    </row>
    <row r="1624" spans="1:10" x14ac:dyDescent="0.3">
      <c r="A1624" s="87"/>
      <c r="B1624" s="87" t="s">
        <v>412</v>
      </c>
      <c r="C1624" s="87" t="s">
        <v>2722</v>
      </c>
      <c r="D1624" s="87" t="s">
        <v>5689</v>
      </c>
      <c r="E1624" s="87" t="s">
        <v>2509</v>
      </c>
      <c r="F1624" s="140">
        <v>45300</v>
      </c>
      <c r="G1624" s="140">
        <v>45313</v>
      </c>
      <c r="H1624" s="92">
        <v>26400</v>
      </c>
      <c r="I1624" s="92">
        <v>26400</v>
      </c>
      <c r="J1624" s="92">
        <v>0</v>
      </c>
    </row>
    <row r="1625" spans="1:10" x14ac:dyDescent="0.3">
      <c r="A1625" s="87"/>
      <c r="B1625" s="87"/>
      <c r="C1625" s="87" t="s">
        <v>2724</v>
      </c>
      <c r="D1625" s="87" t="s">
        <v>773</v>
      </c>
      <c r="E1625" s="87" t="s">
        <v>2509</v>
      </c>
      <c r="F1625" s="140">
        <v>43865</v>
      </c>
      <c r="G1625" s="140">
        <v>43874</v>
      </c>
      <c r="H1625" s="92">
        <v>1050</v>
      </c>
      <c r="I1625" s="92">
        <v>1050</v>
      </c>
      <c r="J1625" s="92">
        <v>0</v>
      </c>
    </row>
    <row r="1626" spans="1:10" x14ac:dyDescent="0.3">
      <c r="A1626" s="87"/>
      <c r="B1626" s="87"/>
      <c r="C1626" s="87" t="s">
        <v>2723</v>
      </c>
      <c r="D1626" s="87" t="s">
        <v>414</v>
      </c>
      <c r="E1626" s="87" t="s">
        <v>2509</v>
      </c>
      <c r="F1626" s="140">
        <v>43717</v>
      </c>
      <c r="G1626" s="140">
        <v>43721</v>
      </c>
      <c r="H1626" s="92">
        <v>780</v>
      </c>
      <c r="I1626" s="92">
        <v>780</v>
      </c>
      <c r="J1626" s="92">
        <v>0</v>
      </c>
    </row>
    <row r="1627" spans="1:10" x14ac:dyDescent="0.3">
      <c r="A1627" s="87"/>
      <c r="B1627" s="87" t="s">
        <v>263</v>
      </c>
      <c r="C1627" s="87" t="s">
        <v>2722</v>
      </c>
      <c r="D1627" s="87" t="s">
        <v>736</v>
      </c>
      <c r="E1627" s="87" t="s">
        <v>2509</v>
      </c>
      <c r="F1627" s="140">
        <v>43934</v>
      </c>
      <c r="G1627" s="140">
        <v>43945</v>
      </c>
      <c r="H1627" s="92">
        <v>22159</v>
      </c>
      <c r="I1627" s="92">
        <v>22159</v>
      </c>
      <c r="J1627" s="92">
        <v>0</v>
      </c>
    </row>
    <row r="1628" spans="1:10" x14ac:dyDescent="0.3">
      <c r="A1628" s="87"/>
      <c r="B1628" s="87"/>
      <c r="C1628" s="87"/>
      <c r="D1628" s="87" t="s">
        <v>2699</v>
      </c>
      <c r="E1628" s="87" t="s">
        <v>2509</v>
      </c>
      <c r="F1628" s="140">
        <v>44775</v>
      </c>
      <c r="G1628" s="140">
        <v>44783</v>
      </c>
      <c r="H1628" s="92">
        <v>18962.47</v>
      </c>
      <c r="I1628" s="92">
        <v>18962.47</v>
      </c>
      <c r="J1628" s="92">
        <v>0</v>
      </c>
    </row>
    <row r="1629" spans="1:10" x14ac:dyDescent="0.3">
      <c r="A1629" s="87"/>
      <c r="B1629" s="87"/>
      <c r="C1629" s="87" t="s">
        <v>236</v>
      </c>
      <c r="D1629" s="87" t="s">
        <v>584</v>
      </c>
      <c r="E1629" s="87" t="s">
        <v>2509</v>
      </c>
      <c r="F1629" s="140">
        <v>43858</v>
      </c>
      <c r="G1629" s="140">
        <v>43861</v>
      </c>
      <c r="H1629" s="92">
        <v>3052.5</v>
      </c>
      <c r="I1629" s="92">
        <v>3052.5</v>
      </c>
      <c r="J1629" s="92">
        <v>0</v>
      </c>
    </row>
    <row r="1630" spans="1:10" x14ac:dyDescent="0.3">
      <c r="A1630" s="87"/>
      <c r="B1630" s="87" t="s">
        <v>434</v>
      </c>
      <c r="C1630" s="87" t="s">
        <v>2723</v>
      </c>
      <c r="D1630" s="87" t="s">
        <v>1839</v>
      </c>
      <c r="E1630" s="87" t="s">
        <v>2509</v>
      </c>
      <c r="F1630" s="140">
        <v>44272</v>
      </c>
      <c r="G1630" s="140">
        <v>44285</v>
      </c>
      <c r="H1630" s="92">
        <v>870</v>
      </c>
      <c r="I1630" s="92">
        <v>870</v>
      </c>
      <c r="J1630" s="92">
        <v>0</v>
      </c>
    </row>
    <row r="1631" spans="1:10" x14ac:dyDescent="0.3">
      <c r="A1631" s="87"/>
      <c r="B1631" s="87" t="s">
        <v>418</v>
      </c>
      <c r="C1631" s="87" t="s">
        <v>2722</v>
      </c>
      <c r="D1631" s="87" t="s">
        <v>6248</v>
      </c>
      <c r="E1631" s="87" t="s">
        <v>2509</v>
      </c>
      <c r="F1631" s="140">
        <v>45503</v>
      </c>
      <c r="G1631" s="140">
        <v>45511</v>
      </c>
      <c r="H1631" s="92">
        <v>48324</v>
      </c>
      <c r="I1631" s="92">
        <v>48324</v>
      </c>
      <c r="J1631" s="92">
        <v>0</v>
      </c>
    </row>
    <row r="1632" spans="1:10" x14ac:dyDescent="0.3">
      <c r="A1632" s="87"/>
      <c r="B1632" s="87"/>
      <c r="C1632" s="87" t="s">
        <v>2723</v>
      </c>
      <c r="D1632" s="87" t="s">
        <v>420</v>
      </c>
      <c r="E1632" s="87" t="s">
        <v>2509</v>
      </c>
      <c r="F1632" s="140">
        <v>43717</v>
      </c>
      <c r="G1632" s="140">
        <v>43721</v>
      </c>
      <c r="H1632" s="92">
        <v>1230</v>
      </c>
      <c r="I1632" s="92">
        <v>1230</v>
      </c>
      <c r="J1632" s="92">
        <v>0</v>
      </c>
    </row>
    <row r="1633" spans="1:10" x14ac:dyDescent="0.3">
      <c r="A1633" s="87"/>
      <c r="B1633" s="87" t="s">
        <v>130</v>
      </c>
      <c r="C1633" s="87" t="s">
        <v>2722</v>
      </c>
      <c r="D1633" s="87" t="s">
        <v>1534</v>
      </c>
      <c r="E1633" s="87" t="s">
        <v>2509</v>
      </c>
      <c r="F1633" s="140">
        <v>44208</v>
      </c>
      <c r="G1633" s="140">
        <v>44216</v>
      </c>
      <c r="H1633" s="92">
        <v>35235.879999999997</v>
      </c>
      <c r="I1633" s="92">
        <v>35235.879999999997</v>
      </c>
      <c r="J1633" s="92">
        <v>0</v>
      </c>
    </row>
    <row r="1634" spans="1:10" x14ac:dyDescent="0.3">
      <c r="A1634" s="87"/>
      <c r="B1634" s="87"/>
      <c r="C1634" s="87"/>
      <c r="D1634" s="87" t="s">
        <v>6897</v>
      </c>
      <c r="E1634" s="87" t="s">
        <v>2509</v>
      </c>
      <c r="F1634" s="140">
        <v>45737</v>
      </c>
      <c r="G1634" s="140">
        <v>45750</v>
      </c>
      <c r="H1634" s="92">
        <v>15265</v>
      </c>
      <c r="I1634" s="92">
        <v>15265</v>
      </c>
      <c r="J1634" s="92">
        <v>0</v>
      </c>
    </row>
    <row r="1635" spans="1:10" x14ac:dyDescent="0.3">
      <c r="A1635" s="87"/>
      <c r="B1635" s="87" t="s">
        <v>436</v>
      </c>
      <c r="C1635" s="87" t="s">
        <v>2722</v>
      </c>
      <c r="D1635" s="87" t="s">
        <v>5920</v>
      </c>
      <c r="E1635" s="87" t="s">
        <v>2509</v>
      </c>
      <c r="F1635" s="140">
        <v>45331</v>
      </c>
      <c r="G1635" s="140">
        <v>45357</v>
      </c>
      <c r="H1635" s="92">
        <v>35220</v>
      </c>
      <c r="I1635" s="92">
        <v>35220</v>
      </c>
      <c r="J1635" s="92">
        <v>0</v>
      </c>
    </row>
    <row r="1636" spans="1:10" x14ac:dyDescent="0.3">
      <c r="A1636" s="87"/>
      <c r="B1636" s="87"/>
      <c r="C1636" s="87" t="s">
        <v>2723</v>
      </c>
      <c r="D1636" s="87" t="s">
        <v>774</v>
      </c>
      <c r="E1636" s="87" t="s">
        <v>2509</v>
      </c>
      <c r="F1636" s="140">
        <v>43845</v>
      </c>
      <c r="G1636" s="140">
        <v>43874</v>
      </c>
      <c r="H1636" s="92">
        <v>960</v>
      </c>
      <c r="I1636" s="92">
        <v>960</v>
      </c>
      <c r="J1636" s="92">
        <v>0</v>
      </c>
    </row>
    <row r="1637" spans="1:10" x14ac:dyDescent="0.3">
      <c r="A1637" s="87"/>
      <c r="B1637" s="87" t="s">
        <v>438</v>
      </c>
      <c r="C1637" s="87" t="s">
        <v>2722</v>
      </c>
      <c r="D1637" s="87" t="s">
        <v>6134</v>
      </c>
      <c r="E1637" s="87" t="s">
        <v>2509</v>
      </c>
      <c r="F1637" s="140">
        <v>45469</v>
      </c>
      <c r="G1637" s="140">
        <v>45475</v>
      </c>
      <c r="H1637" s="92">
        <v>22320</v>
      </c>
      <c r="I1637" s="92">
        <v>22320</v>
      </c>
      <c r="J1637" s="92">
        <v>0</v>
      </c>
    </row>
    <row r="1638" spans="1:10" x14ac:dyDescent="0.3">
      <c r="A1638" s="87"/>
      <c r="B1638" s="87"/>
      <c r="C1638" s="87" t="s">
        <v>2723</v>
      </c>
      <c r="D1638" s="87" t="s">
        <v>1839</v>
      </c>
      <c r="E1638" s="87" t="s">
        <v>2509</v>
      </c>
      <c r="F1638" s="140">
        <v>44272</v>
      </c>
      <c r="G1638" s="140">
        <v>44285</v>
      </c>
      <c r="H1638" s="92">
        <v>891</v>
      </c>
      <c r="I1638" s="92">
        <v>891</v>
      </c>
      <c r="J1638" s="92">
        <v>0</v>
      </c>
    </row>
    <row r="1639" spans="1:10" x14ac:dyDescent="0.3">
      <c r="A1639" s="87"/>
      <c r="B1639" s="87" t="s">
        <v>501</v>
      </c>
      <c r="C1639" s="87" t="s">
        <v>2722</v>
      </c>
      <c r="D1639" s="87" t="s">
        <v>6197</v>
      </c>
      <c r="E1639" s="87" t="s">
        <v>2509</v>
      </c>
      <c r="F1639" s="140">
        <v>45475</v>
      </c>
      <c r="G1639" s="140">
        <v>45495</v>
      </c>
      <c r="H1639" s="92">
        <v>23805</v>
      </c>
      <c r="I1639" s="92">
        <v>23805</v>
      </c>
      <c r="J1639" s="92">
        <v>0</v>
      </c>
    </row>
    <row r="1640" spans="1:10" x14ac:dyDescent="0.3">
      <c r="A1640" s="87"/>
      <c r="B1640" s="87"/>
      <c r="C1640" s="87"/>
      <c r="D1640" s="87" t="s">
        <v>8376</v>
      </c>
      <c r="E1640" s="87" t="s">
        <v>2509</v>
      </c>
      <c r="F1640" s="140">
        <v>46184</v>
      </c>
      <c r="G1640" s="140">
        <v>46204</v>
      </c>
      <c r="H1640" s="92">
        <v>4554.75</v>
      </c>
      <c r="I1640" s="92">
        <v>4554.75</v>
      </c>
      <c r="J1640" s="92">
        <v>0</v>
      </c>
    </row>
    <row r="1641" spans="1:10" x14ac:dyDescent="0.3">
      <c r="A1641" s="87"/>
      <c r="B1641" s="87"/>
      <c r="C1641" s="87" t="s">
        <v>2723</v>
      </c>
      <c r="D1641" s="87" t="s">
        <v>1794</v>
      </c>
      <c r="E1641" s="87" t="s">
        <v>2509</v>
      </c>
      <c r="F1641" s="140">
        <v>43845</v>
      </c>
      <c r="G1641" s="140">
        <v>43874</v>
      </c>
      <c r="H1641" s="92">
        <v>945</v>
      </c>
      <c r="I1641" s="92">
        <v>945</v>
      </c>
      <c r="J1641" s="92">
        <v>0</v>
      </c>
    </row>
    <row r="1642" spans="1:10" x14ac:dyDescent="0.3">
      <c r="A1642" s="87"/>
      <c r="B1642" s="87"/>
      <c r="C1642" s="87"/>
      <c r="D1642" s="87"/>
      <c r="E1642" s="87"/>
      <c r="F1642" s="87"/>
      <c r="G1642" s="140">
        <v>43951</v>
      </c>
      <c r="H1642" s="92">
        <v>-945</v>
      </c>
      <c r="I1642" s="92">
        <v>-945</v>
      </c>
      <c r="J1642" s="92">
        <v>0</v>
      </c>
    </row>
    <row r="1643" spans="1:10" x14ac:dyDescent="0.3">
      <c r="A1643" s="87"/>
      <c r="B1643" s="87" t="s">
        <v>275</v>
      </c>
      <c r="C1643" s="87" t="s">
        <v>2722</v>
      </c>
      <c r="D1643" s="87" t="s">
        <v>408</v>
      </c>
      <c r="E1643" s="87" t="s">
        <v>2509</v>
      </c>
      <c r="F1643" s="140">
        <v>43627</v>
      </c>
      <c r="G1643" s="140">
        <v>43635</v>
      </c>
      <c r="H1643" s="92">
        <v>14918.24</v>
      </c>
      <c r="I1643" s="92">
        <v>14918.24</v>
      </c>
      <c r="J1643" s="92">
        <v>0</v>
      </c>
    </row>
    <row r="1644" spans="1:10" x14ac:dyDescent="0.3">
      <c r="A1644" s="87"/>
      <c r="B1644" s="87"/>
      <c r="C1644" s="87" t="s">
        <v>2724</v>
      </c>
      <c r="D1644" s="87" t="s">
        <v>1785</v>
      </c>
      <c r="E1644" s="87" t="s">
        <v>2509</v>
      </c>
      <c r="F1644" s="140">
        <v>43865</v>
      </c>
      <c r="G1644" s="140">
        <v>43874</v>
      </c>
      <c r="H1644" s="92">
        <v>1050</v>
      </c>
      <c r="I1644" s="92">
        <v>1050</v>
      </c>
      <c r="J1644" s="92">
        <v>0</v>
      </c>
    </row>
    <row r="1645" spans="1:10" x14ac:dyDescent="0.3">
      <c r="A1645" s="87"/>
      <c r="B1645" s="87"/>
      <c r="C1645" s="87" t="s">
        <v>236</v>
      </c>
      <c r="D1645" s="87" t="s">
        <v>406</v>
      </c>
      <c r="E1645" s="87" t="s">
        <v>2509</v>
      </c>
      <c r="F1645" s="140">
        <v>43542</v>
      </c>
      <c r="G1645" s="140">
        <v>43545</v>
      </c>
      <c r="H1645" s="92">
        <v>3481.54</v>
      </c>
      <c r="I1645" s="92">
        <v>3481.54</v>
      </c>
      <c r="J1645" s="92">
        <v>0</v>
      </c>
    </row>
    <row r="1646" spans="1:10" x14ac:dyDescent="0.3">
      <c r="A1646" s="87"/>
      <c r="B1646" s="87"/>
      <c r="C1646" s="87"/>
      <c r="D1646" s="87" t="s">
        <v>672</v>
      </c>
      <c r="E1646" s="87" t="s">
        <v>2509</v>
      </c>
      <c r="F1646" s="140">
        <v>43896</v>
      </c>
      <c r="G1646" s="140">
        <v>43901</v>
      </c>
      <c r="H1646" s="92">
        <v>2687.5</v>
      </c>
      <c r="I1646" s="92">
        <v>2687.5</v>
      </c>
      <c r="J1646" s="92">
        <v>0</v>
      </c>
    </row>
    <row r="1647" spans="1:10" x14ac:dyDescent="0.3">
      <c r="A1647" s="87"/>
      <c r="B1647" s="87" t="s">
        <v>333</v>
      </c>
      <c r="C1647" s="87" t="s">
        <v>2723</v>
      </c>
      <c r="D1647" s="87" t="s">
        <v>411</v>
      </c>
      <c r="E1647" s="87" t="s">
        <v>2509</v>
      </c>
      <c r="F1647" s="140">
        <v>43717</v>
      </c>
      <c r="G1647" s="140">
        <v>43721</v>
      </c>
      <c r="H1647" s="92">
        <v>5500</v>
      </c>
      <c r="I1647" s="92">
        <v>5500</v>
      </c>
      <c r="J1647" s="92">
        <v>0</v>
      </c>
    </row>
    <row r="1648" spans="1:10" x14ac:dyDescent="0.3">
      <c r="A1648" s="87"/>
      <c r="B1648" s="87" t="s">
        <v>135</v>
      </c>
      <c r="C1648" s="87" t="s">
        <v>2722</v>
      </c>
      <c r="D1648" s="87" t="s">
        <v>5919</v>
      </c>
      <c r="E1648" s="87" t="s">
        <v>2509</v>
      </c>
      <c r="F1648" s="140">
        <v>45331</v>
      </c>
      <c r="G1648" s="140">
        <v>45357</v>
      </c>
      <c r="H1648" s="92">
        <v>31440</v>
      </c>
      <c r="I1648" s="92">
        <v>31440</v>
      </c>
      <c r="J1648" s="92">
        <v>0</v>
      </c>
    </row>
    <row r="1649" spans="1:10" x14ac:dyDescent="0.3">
      <c r="A1649" s="87"/>
      <c r="B1649" s="87"/>
      <c r="C1649" s="87" t="s">
        <v>2724</v>
      </c>
      <c r="D1649" s="87" t="s">
        <v>1937</v>
      </c>
      <c r="E1649" s="87" t="s">
        <v>2509</v>
      </c>
      <c r="F1649" s="140">
        <v>44272</v>
      </c>
      <c r="G1649" s="140">
        <v>44321</v>
      </c>
      <c r="H1649" s="92">
        <v>1050</v>
      </c>
      <c r="I1649" s="92">
        <v>1050</v>
      </c>
      <c r="J1649" s="92">
        <v>0</v>
      </c>
    </row>
    <row r="1650" spans="1:10" x14ac:dyDescent="0.3">
      <c r="A1650" s="87"/>
      <c r="B1650" s="87"/>
      <c r="C1650" s="87" t="s">
        <v>2723</v>
      </c>
      <c r="D1650" s="87" t="s">
        <v>425</v>
      </c>
      <c r="E1650" s="87" t="s">
        <v>2509</v>
      </c>
      <c r="F1650" s="140">
        <v>43717</v>
      </c>
      <c r="G1650" s="140">
        <v>43721</v>
      </c>
      <c r="H1650" s="92">
        <v>870</v>
      </c>
      <c r="I1650" s="92">
        <v>870</v>
      </c>
      <c r="J1650" s="92">
        <v>0</v>
      </c>
    </row>
    <row r="1651" spans="1:10" x14ac:dyDescent="0.3">
      <c r="A1651" s="87"/>
      <c r="B1651" s="87" t="s">
        <v>442</v>
      </c>
      <c r="C1651" s="87" t="s">
        <v>2723</v>
      </c>
      <c r="D1651" s="87" t="s">
        <v>1839</v>
      </c>
      <c r="E1651" s="87" t="s">
        <v>2509</v>
      </c>
      <c r="F1651" s="140">
        <v>44272</v>
      </c>
      <c r="G1651" s="140">
        <v>44285</v>
      </c>
      <c r="H1651" s="92">
        <v>900</v>
      </c>
      <c r="I1651" s="92">
        <v>900</v>
      </c>
      <c r="J1651" s="92">
        <v>0</v>
      </c>
    </row>
    <row r="1652" spans="1:10" x14ac:dyDescent="0.3">
      <c r="A1652" s="87"/>
      <c r="B1652" s="87" t="s">
        <v>268</v>
      </c>
      <c r="C1652" s="87" t="s">
        <v>2722</v>
      </c>
      <c r="D1652" s="87" t="s">
        <v>734</v>
      </c>
      <c r="E1652" s="87" t="s">
        <v>2509</v>
      </c>
      <c r="F1652" s="140">
        <v>43934</v>
      </c>
      <c r="G1652" s="140">
        <v>43945</v>
      </c>
      <c r="H1652" s="92">
        <v>28009</v>
      </c>
      <c r="I1652" s="92">
        <v>28009</v>
      </c>
      <c r="J1652" s="92">
        <v>0</v>
      </c>
    </row>
    <row r="1653" spans="1:10" x14ac:dyDescent="0.3">
      <c r="A1653" s="87"/>
      <c r="B1653" s="87"/>
      <c r="C1653" s="87"/>
      <c r="D1653" s="87" t="s">
        <v>3056</v>
      </c>
      <c r="E1653" s="87" t="s">
        <v>2509</v>
      </c>
      <c r="F1653" s="140">
        <v>44826</v>
      </c>
      <c r="G1653" s="140">
        <v>44853</v>
      </c>
      <c r="H1653" s="92">
        <v>12075.87</v>
      </c>
      <c r="I1653" s="92">
        <v>12075.87</v>
      </c>
      <c r="J1653" s="92">
        <v>0</v>
      </c>
    </row>
    <row r="1654" spans="1:10" x14ac:dyDescent="0.3">
      <c r="A1654" s="87"/>
      <c r="B1654" s="87"/>
      <c r="C1654" s="87" t="s">
        <v>2724</v>
      </c>
      <c r="D1654" s="87" t="s">
        <v>2106</v>
      </c>
      <c r="E1654" s="87" t="s">
        <v>2509</v>
      </c>
      <c r="F1654" s="140">
        <v>43865</v>
      </c>
      <c r="G1654" s="140">
        <v>43874</v>
      </c>
      <c r="H1654" s="92">
        <v>1050</v>
      </c>
      <c r="I1654" s="92">
        <v>1050</v>
      </c>
      <c r="J1654" s="92">
        <v>0</v>
      </c>
    </row>
    <row r="1655" spans="1:10" x14ac:dyDescent="0.3">
      <c r="A1655" s="87"/>
      <c r="B1655" s="87"/>
      <c r="C1655" s="87" t="s">
        <v>236</v>
      </c>
      <c r="D1655" s="87" t="s">
        <v>427</v>
      </c>
      <c r="E1655" s="87" t="s">
        <v>2509</v>
      </c>
      <c r="F1655" s="140">
        <v>43760</v>
      </c>
      <c r="G1655" s="140">
        <v>43766</v>
      </c>
      <c r="H1655" s="92">
        <v>7425</v>
      </c>
      <c r="I1655" s="92">
        <v>7425</v>
      </c>
      <c r="J1655" s="92">
        <v>0</v>
      </c>
    </row>
    <row r="1656" spans="1:10" x14ac:dyDescent="0.3">
      <c r="A1656" s="87"/>
      <c r="B1656" s="87" t="s">
        <v>283</v>
      </c>
      <c r="C1656" s="87" t="s">
        <v>2722</v>
      </c>
      <c r="D1656" s="87" t="s">
        <v>409</v>
      </c>
      <c r="E1656" s="87" t="s">
        <v>2509</v>
      </c>
      <c r="F1656" s="140">
        <v>43627</v>
      </c>
      <c r="G1656" s="140">
        <v>43635</v>
      </c>
      <c r="H1656" s="92">
        <v>15540.64</v>
      </c>
      <c r="I1656" s="92">
        <v>15540.64</v>
      </c>
      <c r="J1656" s="92">
        <v>0</v>
      </c>
    </row>
    <row r="1657" spans="1:10" x14ac:dyDescent="0.3">
      <c r="A1657" s="87"/>
      <c r="B1657" s="87"/>
      <c r="C1657" s="87" t="s">
        <v>2724</v>
      </c>
      <c r="D1657" s="87" t="s">
        <v>1786</v>
      </c>
      <c r="E1657" s="87" t="s">
        <v>2509</v>
      </c>
      <c r="F1657" s="140">
        <v>43865</v>
      </c>
      <c r="G1657" s="140">
        <v>43874</v>
      </c>
      <c r="H1657" s="92">
        <v>1050</v>
      </c>
      <c r="I1657" s="92">
        <v>1050</v>
      </c>
      <c r="J1657" s="92">
        <v>0</v>
      </c>
    </row>
    <row r="1658" spans="1:10" x14ac:dyDescent="0.3">
      <c r="A1658" s="87"/>
      <c r="B1658" s="87" t="s">
        <v>235</v>
      </c>
      <c r="C1658" s="87" t="s">
        <v>2722</v>
      </c>
      <c r="D1658" s="87" t="s">
        <v>1536</v>
      </c>
      <c r="E1658" s="87" t="s">
        <v>2509</v>
      </c>
      <c r="F1658" s="140">
        <v>44208</v>
      </c>
      <c r="G1658" s="140">
        <v>44216</v>
      </c>
      <c r="H1658" s="92">
        <v>28270.82</v>
      </c>
      <c r="I1658" s="92">
        <v>28270.82</v>
      </c>
      <c r="J1658" s="92">
        <v>0</v>
      </c>
    </row>
    <row r="1659" spans="1:10" x14ac:dyDescent="0.3">
      <c r="A1659" s="87"/>
      <c r="B1659" s="87"/>
      <c r="C1659" s="87"/>
      <c r="D1659" s="87" t="s">
        <v>6902</v>
      </c>
      <c r="E1659" s="87" t="s">
        <v>2509</v>
      </c>
      <c r="F1659" s="140">
        <v>45742</v>
      </c>
      <c r="G1659" s="140">
        <v>45754</v>
      </c>
      <c r="H1659" s="92">
        <v>11932.5</v>
      </c>
      <c r="I1659" s="92">
        <v>11932.5</v>
      </c>
      <c r="J1659" s="92">
        <v>0</v>
      </c>
    </row>
    <row r="1660" spans="1:10" x14ac:dyDescent="0.3">
      <c r="A1660" s="87"/>
      <c r="B1660" s="87"/>
      <c r="C1660" s="87" t="s">
        <v>236</v>
      </c>
      <c r="D1660" s="87" t="s">
        <v>1787</v>
      </c>
      <c r="E1660" s="87" t="s">
        <v>2509</v>
      </c>
      <c r="F1660" s="140">
        <v>43845</v>
      </c>
      <c r="G1660" s="140">
        <v>43858</v>
      </c>
      <c r="H1660" s="92">
        <v>4175.4399999999996</v>
      </c>
      <c r="I1660" s="92">
        <v>4175.4399999999996</v>
      </c>
      <c r="J1660" s="92">
        <v>0</v>
      </c>
    </row>
    <row r="1661" spans="1:10" x14ac:dyDescent="0.3">
      <c r="A1661" s="87"/>
      <c r="B1661" s="87" t="s">
        <v>506</v>
      </c>
      <c r="C1661" s="87" t="s">
        <v>2723</v>
      </c>
      <c r="D1661" s="87" t="s">
        <v>1839</v>
      </c>
      <c r="E1661" s="87" t="s">
        <v>2509</v>
      </c>
      <c r="F1661" s="140">
        <v>44272</v>
      </c>
      <c r="G1661" s="140">
        <v>44285</v>
      </c>
      <c r="H1661" s="92">
        <v>1080</v>
      </c>
      <c r="I1661" s="92">
        <v>1080</v>
      </c>
      <c r="J1661" s="92">
        <v>0</v>
      </c>
    </row>
    <row r="1662" spans="1:10" x14ac:dyDescent="0.3">
      <c r="A1662" s="87"/>
      <c r="B1662" s="87" t="s">
        <v>500</v>
      </c>
      <c r="C1662" s="87" t="s">
        <v>2722</v>
      </c>
      <c r="D1662" s="87" t="s">
        <v>6429</v>
      </c>
      <c r="E1662" s="87" t="s">
        <v>2509</v>
      </c>
      <c r="F1662" s="140">
        <v>45565</v>
      </c>
      <c r="G1662" s="140">
        <v>45572</v>
      </c>
      <c r="H1662" s="92">
        <v>27660</v>
      </c>
      <c r="I1662" s="92">
        <v>27660</v>
      </c>
      <c r="J1662" s="92">
        <v>0</v>
      </c>
    </row>
    <row r="1663" spans="1:10" x14ac:dyDescent="0.3">
      <c r="A1663" s="87"/>
      <c r="B1663" s="87"/>
      <c r="C1663" s="87" t="s">
        <v>2724</v>
      </c>
      <c r="D1663" s="87" t="s">
        <v>1788</v>
      </c>
      <c r="E1663" s="87" t="s">
        <v>2509</v>
      </c>
      <c r="F1663" s="140">
        <v>43865</v>
      </c>
      <c r="G1663" s="140">
        <v>43874</v>
      </c>
      <c r="H1663" s="92">
        <v>1050</v>
      </c>
      <c r="I1663" s="92">
        <v>1050</v>
      </c>
      <c r="J1663" s="92">
        <v>0</v>
      </c>
    </row>
    <row r="1664" spans="1:10" x14ac:dyDescent="0.3">
      <c r="A1664" s="87"/>
      <c r="B1664" s="87"/>
      <c r="C1664" s="87" t="s">
        <v>2723</v>
      </c>
      <c r="D1664" s="87" t="s">
        <v>1839</v>
      </c>
      <c r="E1664" s="87" t="s">
        <v>2509</v>
      </c>
      <c r="F1664" s="140">
        <v>44272</v>
      </c>
      <c r="G1664" s="140">
        <v>44285</v>
      </c>
      <c r="H1664" s="92">
        <v>870</v>
      </c>
      <c r="I1664" s="92">
        <v>870</v>
      </c>
      <c r="J1664" s="92">
        <v>0</v>
      </c>
    </row>
    <row r="1665" spans="1:10" x14ac:dyDescent="0.3">
      <c r="A1665" s="87"/>
      <c r="B1665" s="87" t="s">
        <v>507</v>
      </c>
      <c r="C1665" s="87" t="s">
        <v>2722</v>
      </c>
      <c r="D1665" s="87" t="s">
        <v>6252</v>
      </c>
      <c r="E1665" s="87" t="s">
        <v>2509</v>
      </c>
      <c r="F1665" s="140">
        <v>45540</v>
      </c>
      <c r="G1665" s="140">
        <v>45544</v>
      </c>
      <c r="H1665" s="92">
        <v>29423.83</v>
      </c>
      <c r="I1665" s="92">
        <v>29423.83</v>
      </c>
      <c r="J1665" s="92">
        <v>0</v>
      </c>
    </row>
    <row r="1666" spans="1:10" x14ac:dyDescent="0.3">
      <c r="A1666" s="87"/>
      <c r="B1666" s="87"/>
      <c r="C1666" s="87" t="s">
        <v>2723</v>
      </c>
      <c r="D1666" s="87" t="s">
        <v>1839</v>
      </c>
      <c r="E1666" s="87" t="s">
        <v>2509</v>
      </c>
      <c r="F1666" s="140">
        <v>44272</v>
      </c>
      <c r="G1666" s="140">
        <v>44285</v>
      </c>
      <c r="H1666" s="92">
        <v>1050</v>
      </c>
      <c r="I1666" s="92">
        <v>1050</v>
      </c>
      <c r="J1666" s="92">
        <v>0</v>
      </c>
    </row>
    <row r="1667" spans="1:10" x14ac:dyDescent="0.3">
      <c r="A1667" s="87"/>
      <c r="B1667" s="87" t="s">
        <v>446</v>
      </c>
      <c r="C1667" s="87" t="s">
        <v>2722</v>
      </c>
      <c r="D1667" s="87" t="s">
        <v>6419</v>
      </c>
      <c r="E1667" s="87" t="s">
        <v>2509</v>
      </c>
      <c r="F1667" s="140">
        <v>45565</v>
      </c>
      <c r="G1667" s="140">
        <v>45572</v>
      </c>
      <c r="H1667" s="92">
        <v>48362.22</v>
      </c>
      <c r="I1667" s="92">
        <v>48362.22</v>
      </c>
      <c r="J1667" s="92">
        <v>0</v>
      </c>
    </row>
    <row r="1668" spans="1:10" x14ac:dyDescent="0.3">
      <c r="A1668" s="87"/>
      <c r="B1668" s="87"/>
      <c r="C1668" s="87" t="s">
        <v>2723</v>
      </c>
      <c r="D1668" s="87" t="s">
        <v>1789</v>
      </c>
      <c r="E1668" s="87" t="s">
        <v>2509</v>
      </c>
      <c r="F1668" s="140">
        <v>43845</v>
      </c>
      <c r="G1668" s="140">
        <v>43874</v>
      </c>
      <c r="H1668" s="92">
        <v>930</v>
      </c>
      <c r="I1668" s="92">
        <v>930</v>
      </c>
      <c r="J1668" s="92">
        <v>0</v>
      </c>
    </row>
    <row r="1669" spans="1:10" x14ac:dyDescent="0.3">
      <c r="A1669" s="87"/>
      <c r="B1669" s="87" t="s">
        <v>284</v>
      </c>
      <c r="C1669" s="87" t="s">
        <v>2722</v>
      </c>
      <c r="D1669" s="87" t="s">
        <v>1534</v>
      </c>
      <c r="E1669" s="87" t="s">
        <v>2509</v>
      </c>
      <c r="F1669" s="140">
        <v>44208</v>
      </c>
      <c r="G1669" s="140">
        <v>44216</v>
      </c>
      <c r="H1669" s="92">
        <v>22264.25</v>
      </c>
      <c r="I1669" s="92">
        <v>22264.25</v>
      </c>
      <c r="J1669" s="92">
        <v>0</v>
      </c>
    </row>
    <row r="1670" spans="1:10" x14ac:dyDescent="0.3">
      <c r="A1670" s="87"/>
      <c r="B1670" s="87"/>
      <c r="C1670" s="87"/>
      <c r="D1670" s="87" t="s">
        <v>7521</v>
      </c>
      <c r="E1670" s="87" t="s">
        <v>2509</v>
      </c>
      <c r="F1670" s="140">
        <v>45924</v>
      </c>
      <c r="G1670" s="140">
        <v>45929</v>
      </c>
      <c r="H1670" s="92">
        <v>11610</v>
      </c>
      <c r="I1670" s="92">
        <v>11610</v>
      </c>
      <c r="J1670" s="92">
        <v>0</v>
      </c>
    </row>
    <row r="1671" spans="1:10" x14ac:dyDescent="0.3">
      <c r="A1671" s="87"/>
      <c r="B1671" s="87"/>
      <c r="C1671" s="87"/>
      <c r="D1671" s="87" t="s">
        <v>7578</v>
      </c>
      <c r="E1671" s="87" t="s">
        <v>2509</v>
      </c>
      <c r="F1671" s="140">
        <v>46138</v>
      </c>
      <c r="G1671" s="140">
        <v>46139</v>
      </c>
      <c r="H1671" s="92">
        <v>19856.47</v>
      </c>
      <c r="I1671" s="92">
        <v>19856.47</v>
      </c>
      <c r="J1671" s="92">
        <v>0</v>
      </c>
    </row>
    <row r="1672" spans="1:10" x14ac:dyDescent="0.3">
      <c r="A1672" s="87"/>
      <c r="B1672" s="87" t="s">
        <v>523</v>
      </c>
      <c r="C1672" s="87" t="s">
        <v>2723</v>
      </c>
      <c r="D1672" s="87" t="s">
        <v>1790</v>
      </c>
      <c r="E1672" s="87" t="s">
        <v>2509</v>
      </c>
      <c r="F1672" s="140">
        <v>43845</v>
      </c>
      <c r="G1672" s="140">
        <v>43874</v>
      </c>
      <c r="H1672" s="92">
        <v>375</v>
      </c>
      <c r="I1672" s="92">
        <v>375</v>
      </c>
      <c r="J1672" s="92">
        <v>0</v>
      </c>
    </row>
    <row r="1673" spans="1:10" x14ac:dyDescent="0.3">
      <c r="A1673" s="87"/>
      <c r="B1673" s="87" t="s">
        <v>448</v>
      </c>
      <c r="C1673" s="87" t="s">
        <v>2723</v>
      </c>
      <c r="D1673" s="87" t="s">
        <v>1839</v>
      </c>
      <c r="E1673" s="87" t="s">
        <v>2509</v>
      </c>
      <c r="F1673" s="140">
        <v>44272</v>
      </c>
      <c r="G1673" s="140">
        <v>44285</v>
      </c>
      <c r="H1673" s="92">
        <v>564</v>
      </c>
      <c r="I1673" s="92">
        <v>564</v>
      </c>
      <c r="J1673" s="92">
        <v>0</v>
      </c>
    </row>
    <row r="1674" spans="1:10" x14ac:dyDescent="0.3">
      <c r="A1674" s="87"/>
      <c r="B1674" s="87" t="s">
        <v>301</v>
      </c>
      <c r="C1674" s="87" t="s">
        <v>2722</v>
      </c>
      <c r="D1674" s="87" t="s">
        <v>6424</v>
      </c>
      <c r="E1674" s="87" t="s">
        <v>2509</v>
      </c>
      <c r="F1674" s="140">
        <v>45565</v>
      </c>
      <c r="G1674" s="140">
        <v>45572</v>
      </c>
      <c r="H1674" s="92">
        <v>26400</v>
      </c>
      <c r="I1674" s="92">
        <v>26400</v>
      </c>
      <c r="J1674" s="92">
        <v>0</v>
      </c>
    </row>
    <row r="1675" spans="1:10" x14ac:dyDescent="0.3">
      <c r="A1675" s="87"/>
      <c r="B1675" s="87"/>
      <c r="C1675" s="87" t="s">
        <v>2723</v>
      </c>
      <c r="D1675" s="87" t="s">
        <v>1791</v>
      </c>
      <c r="E1675" s="87" t="s">
        <v>2509</v>
      </c>
      <c r="F1675" s="140">
        <v>43845</v>
      </c>
      <c r="G1675" s="140">
        <v>43874</v>
      </c>
      <c r="H1675" s="92">
        <v>1125</v>
      </c>
      <c r="I1675" s="92">
        <v>1125</v>
      </c>
      <c r="J1675" s="92">
        <v>0</v>
      </c>
    </row>
    <row r="1676" spans="1:10" x14ac:dyDescent="0.3">
      <c r="A1676" s="87"/>
      <c r="B1676" s="87" t="s">
        <v>415</v>
      </c>
      <c r="C1676" s="87" t="s">
        <v>2722</v>
      </c>
      <c r="D1676" s="87" t="s">
        <v>6414</v>
      </c>
      <c r="E1676" s="87" t="s">
        <v>2509</v>
      </c>
      <c r="F1676" s="140">
        <v>45560</v>
      </c>
      <c r="G1676" s="140">
        <v>45572</v>
      </c>
      <c r="H1676" s="92">
        <v>27660</v>
      </c>
      <c r="I1676" s="92">
        <v>27660</v>
      </c>
      <c r="J1676" s="92">
        <v>0</v>
      </c>
    </row>
    <row r="1677" spans="1:10" s="134" customFormat="1" x14ac:dyDescent="0.3">
      <c r="A1677" s="87"/>
      <c r="B1677" s="87"/>
      <c r="C1677" s="87" t="s">
        <v>2723</v>
      </c>
      <c r="D1677" s="87" t="s">
        <v>417</v>
      </c>
      <c r="E1677" s="87" t="s">
        <v>2509</v>
      </c>
      <c r="F1677" s="140">
        <v>43717</v>
      </c>
      <c r="G1677" s="140">
        <v>43721</v>
      </c>
      <c r="H1677" s="92">
        <v>630</v>
      </c>
      <c r="I1677" s="92">
        <v>630</v>
      </c>
      <c r="J1677" s="92">
        <v>0</v>
      </c>
    </row>
    <row r="1678" spans="1:10" x14ac:dyDescent="0.3">
      <c r="A1678" s="87"/>
      <c r="B1678" s="87" t="s">
        <v>328</v>
      </c>
      <c r="C1678" s="87" t="s">
        <v>2722</v>
      </c>
      <c r="D1678" s="87" t="s">
        <v>6409</v>
      </c>
      <c r="E1678" s="87" t="s">
        <v>2509</v>
      </c>
      <c r="F1678" s="140">
        <v>45560</v>
      </c>
      <c r="G1678" s="140">
        <v>45572</v>
      </c>
      <c r="H1678" s="92">
        <v>41100</v>
      </c>
      <c r="I1678" s="92">
        <v>41100</v>
      </c>
      <c r="J1678" s="92">
        <v>0</v>
      </c>
    </row>
    <row r="1679" spans="1:10" x14ac:dyDescent="0.3">
      <c r="A1679" s="87"/>
      <c r="B1679" s="87"/>
      <c r="C1679" s="87" t="s">
        <v>2723</v>
      </c>
      <c r="D1679" s="87" t="s">
        <v>1839</v>
      </c>
      <c r="E1679" s="87" t="s">
        <v>2509</v>
      </c>
      <c r="F1679" s="140">
        <v>44272</v>
      </c>
      <c r="G1679" s="140">
        <v>44285</v>
      </c>
      <c r="H1679" s="92">
        <v>870</v>
      </c>
      <c r="I1679" s="92">
        <v>870</v>
      </c>
      <c r="J1679" s="92">
        <v>0</v>
      </c>
    </row>
    <row r="1680" spans="1:10" x14ac:dyDescent="0.3">
      <c r="A1680" s="87"/>
      <c r="B1680" s="87" t="s">
        <v>285</v>
      </c>
      <c r="C1680" s="87" t="s">
        <v>2722</v>
      </c>
      <c r="D1680" s="87" t="s">
        <v>407</v>
      </c>
      <c r="E1680" s="87" t="s">
        <v>2509</v>
      </c>
      <c r="F1680" s="140">
        <v>43571</v>
      </c>
      <c r="G1680" s="140">
        <v>43573</v>
      </c>
      <c r="H1680" s="92">
        <v>9500</v>
      </c>
      <c r="I1680" s="92">
        <v>9500</v>
      </c>
      <c r="J1680" s="92">
        <v>0</v>
      </c>
    </row>
    <row r="1681" spans="1:10" x14ac:dyDescent="0.3">
      <c r="A1681" s="87"/>
      <c r="B1681" s="87"/>
      <c r="C1681" s="87"/>
      <c r="D1681" s="87" t="s">
        <v>1938</v>
      </c>
      <c r="E1681" s="87" t="s">
        <v>2509</v>
      </c>
      <c r="F1681" s="140">
        <v>44272</v>
      </c>
      <c r="G1681" s="140">
        <v>44321</v>
      </c>
      <c r="H1681" s="92">
        <v>800</v>
      </c>
      <c r="I1681" s="92">
        <v>800</v>
      </c>
      <c r="J1681" s="92">
        <v>0</v>
      </c>
    </row>
    <row r="1682" spans="1:10" x14ac:dyDescent="0.3">
      <c r="A1682" s="87"/>
      <c r="B1682" s="87"/>
      <c r="C1682" s="87"/>
      <c r="D1682" s="87" t="s">
        <v>2520</v>
      </c>
      <c r="E1682" s="87" t="s">
        <v>2509</v>
      </c>
      <c r="F1682" s="140">
        <v>44580</v>
      </c>
      <c r="G1682" s="140">
        <v>44589</v>
      </c>
      <c r="H1682" s="92">
        <v>12085.87</v>
      </c>
      <c r="I1682" s="92">
        <v>12085.87</v>
      </c>
      <c r="J1682" s="92">
        <v>0</v>
      </c>
    </row>
    <row r="1683" spans="1:10" x14ac:dyDescent="0.3">
      <c r="A1683" s="87" t="s">
        <v>5729</v>
      </c>
      <c r="B1683" s="87"/>
      <c r="C1683" s="87"/>
      <c r="D1683" s="87"/>
      <c r="E1683" s="87"/>
      <c r="F1683" s="87"/>
      <c r="G1683" s="87"/>
      <c r="H1683" s="92">
        <v>759502.78999999992</v>
      </c>
      <c r="I1683" s="92">
        <v>759502.78999999992</v>
      </c>
      <c r="J1683" s="92">
        <v>0</v>
      </c>
    </row>
    <row r="1684" spans="1:10" x14ac:dyDescent="0.3">
      <c r="A1684" s="87" t="s">
        <v>5540</v>
      </c>
      <c r="B1684" s="87" t="s">
        <v>3</v>
      </c>
      <c r="C1684" s="87" t="s">
        <v>241</v>
      </c>
      <c r="D1684" s="87" t="s">
        <v>5709</v>
      </c>
      <c r="E1684" s="87" t="s">
        <v>5541</v>
      </c>
      <c r="F1684" s="140">
        <v>45116</v>
      </c>
      <c r="G1684" s="140">
        <v>45358</v>
      </c>
      <c r="H1684" s="92">
        <v>434.91</v>
      </c>
      <c r="I1684" s="92">
        <v>434.91</v>
      </c>
      <c r="J1684" s="92">
        <v>0</v>
      </c>
    </row>
    <row r="1685" spans="1:10" x14ac:dyDescent="0.3">
      <c r="A1685" s="87"/>
      <c r="B1685" s="87"/>
      <c r="C1685" s="87"/>
      <c r="D1685" s="87" t="s">
        <v>5543</v>
      </c>
      <c r="E1685" s="87" t="s">
        <v>5541</v>
      </c>
      <c r="F1685" s="140">
        <v>45140</v>
      </c>
      <c r="G1685" s="140">
        <v>45188</v>
      </c>
      <c r="H1685" s="92">
        <v>58.65</v>
      </c>
      <c r="I1685" s="92">
        <v>58.65</v>
      </c>
      <c r="J1685" s="92">
        <v>0</v>
      </c>
    </row>
    <row r="1686" spans="1:10" x14ac:dyDescent="0.3">
      <c r="A1686" s="87" t="s">
        <v>5782</v>
      </c>
      <c r="B1686" s="87"/>
      <c r="C1686" s="87"/>
      <c r="D1686" s="87"/>
      <c r="E1686" s="87"/>
      <c r="F1686" s="87"/>
      <c r="G1686" s="87"/>
      <c r="H1686" s="92">
        <v>493.56</v>
      </c>
      <c r="I1686" s="92">
        <v>493.56</v>
      </c>
      <c r="J1686" s="92">
        <v>0</v>
      </c>
    </row>
    <row r="1687" spans="1:10" x14ac:dyDescent="0.3">
      <c r="A1687" s="87" t="s">
        <v>226</v>
      </c>
      <c r="B1687" s="87" t="s">
        <v>3</v>
      </c>
      <c r="C1687" s="87" t="s">
        <v>2722</v>
      </c>
      <c r="D1687" s="87" t="s">
        <v>602</v>
      </c>
      <c r="E1687" s="87" t="s">
        <v>1343</v>
      </c>
      <c r="F1687" s="140">
        <v>43865</v>
      </c>
      <c r="G1687" s="140">
        <v>43943</v>
      </c>
      <c r="H1687" s="92">
        <v>1886.3600000000001</v>
      </c>
      <c r="I1687" s="92">
        <v>1886.3600000000001</v>
      </c>
      <c r="J1687" s="92">
        <v>0</v>
      </c>
    </row>
    <row r="1688" spans="1:10" x14ac:dyDescent="0.3">
      <c r="A1688" s="87"/>
      <c r="B1688" s="87" t="s">
        <v>130</v>
      </c>
      <c r="C1688" s="87" t="s">
        <v>2722</v>
      </c>
      <c r="D1688" s="87" t="s">
        <v>228</v>
      </c>
      <c r="E1688" s="87" t="s">
        <v>2221</v>
      </c>
      <c r="F1688" s="140">
        <v>43724</v>
      </c>
      <c r="G1688" s="140">
        <v>43733</v>
      </c>
      <c r="H1688" s="92">
        <v>1464.78</v>
      </c>
      <c r="I1688" s="92">
        <v>1464.78</v>
      </c>
      <c r="J1688" s="92">
        <v>0</v>
      </c>
    </row>
    <row r="1689" spans="1:10" x14ac:dyDescent="0.3">
      <c r="A1689" s="87"/>
      <c r="B1689" s="87" t="s">
        <v>275</v>
      </c>
      <c r="C1689" s="87" t="s">
        <v>236</v>
      </c>
      <c r="D1689" s="87" t="s">
        <v>279</v>
      </c>
      <c r="E1689" s="87" t="s">
        <v>310</v>
      </c>
      <c r="F1689" s="140">
        <v>43752</v>
      </c>
      <c r="G1689" s="140">
        <v>43873</v>
      </c>
      <c r="H1689" s="92">
        <v>1894.88</v>
      </c>
      <c r="I1689" s="92">
        <v>1894.88</v>
      </c>
      <c r="J1689" s="92">
        <v>0</v>
      </c>
    </row>
    <row r="1690" spans="1:10" x14ac:dyDescent="0.3">
      <c r="A1690" s="87"/>
      <c r="B1690" s="87" t="s">
        <v>283</v>
      </c>
      <c r="C1690" s="87" t="s">
        <v>2722</v>
      </c>
      <c r="D1690" s="87" t="s">
        <v>729</v>
      </c>
      <c r="E1690" s="87" t="s">
        <v>2220</v>
      </c>
      <c r="F1690" s="140">
        <v>43845</v>
      </c>
      <c r="G1690" s="140">
        <v>43944</v>
      </c>
      <c r="H1690" s="92">
        <v>5465.85</v>
      </c>
      <c r="I1690" s="92">
        <v>5465.85</v>
      </c>
      <c r="J1690" s="92">
        <v>0</v>
      </c>
    </row>
    <row r="1691" spans="1:10" x14ac:dyDescent="0.3">
      <c r="A1691" s="87"/>
      <c r="B1691" s="87"/>
      <c r="C1691" s="87"/>
      <c r="D1691" s="87" t="s">
        <v>578</v>
      </c>
      <c r="E1691" s="87" t="s">
        <v>2221</v>
      </c>
      <c r="F1691" s="140">
        <v>43861</v>
      </c>
      <c r="G1691" s="140">
        <v>43944</v>
      </c>
      <c r="H1691" s="92">
        <v>1253.77</v>
      </c>
      <c r="I1691" s="92">
        <v>1253.77</v>
      </c>
      <c r="J1691" s="92">
        <v>0</v>
      </c>
    </row>
    <row r="1692" spans="1:10" x14ac:dyDescent="0.3">
      <c r="A1692" s="87"/>
      <c r="B1692" s="87"/>
      <c r="C1692" s="87"/>
      <c r="D1692" s="87" t="s">
        <v>577</v>
      </c>
      <c r="E1692" s="87" t="s">
        <v>1837</v>
      </c>
      <c r="F1692" s="140">
        <v>43861</v>
      </c>
      <c r="G1692" s="140">
        <v>43944</v>
      </c>
      <c r="H1692" s="92">
        <v>3449.99</v>
      </c>
      <c r="I1692" s="92">
        <v>3449.99</v>
      </c>
      <c r="J1692" s="92">
        <v>0</v>
      </c>
    </row>
    <row r="1693" spans="1:10" x14ac:dyDescent="0.3">
      <c r="A1693" s="87"/>
      <c r="B1693" s="87" t="s">
        <v>301</v>
      </c>
      <c r="C1693" s="87" t="s">
        <v>2722</v>
      </c>
      <c r="D1693" s="87" t="s">
        <v>232</v>
      </c>
      <c r="E1693" s="87" t="s">
        <v>2221</v>
      </c>
      <c r="F1693" s="140">
        <v>43724</v>
      </c>
      <c r="G1693" s="140">
        <v>43739</v>
      </c>
      <c r="H1693" s="92">
        <v>1464.78</v>
      </c>
      <c r="I1693" s="92">
        <v>1464.78</v>
      </c>
      <c r="J1693" s="92">
        <v>0</v>
      </c>
    </row>
    <row r="1694" spans="1:10" x14ac:dyDescent="0.3">
      <c r="A1694" s="87" t="s">
        <v>5730</v>
      </c>
      <c r="B1694" s="87"/>
      <c r="C1694" s="87"/>
      <c r="D1694" s="87"/>
      <c r="E1694" s="87"/>
      <c r="F1694" s="87"/>
      <c r="G1694" s="87"/>
      <c r="H1694" s="92">
        <v>16880.41</v>
      </c>
      <c r="I1694" s="92">
        <v>16880.41</v>
      </c>
      <c r="J1694" s="92">
        <v>0</v>
      </c>
    </row>
    <row r="1695" spans="1:10" x14ac:dyDescent="0.3">
      <c r="A1695" s="87" t="s">
        <v>5931</v>
      </c>
      <c r="B1695" s="87" t="s">
        <v>421</v>
      </c>
      <c r="C1695" s="87" t="s">
        <v>2722</v>
      </c>
      <c r="D1695" s="87" t="s">
        <v>5981</v>
      </c>
      <c r="E1695" s="87" t="s">
        <v>5936</v>
      </c>
      <c r="F1695" s="140">
        <v>45350</v>
      </c>
      <c r="G1695" s="140">
        <v>45665</v>
      </c>
      <c r="H1695" s="92">
        <v>1680</v>
      </c>
      <c r="I1695" s="92">
        <v>1680</v>
      </c>
      <c r="J1695" s="92">
        <v>0</v>
      </c>
    </row>
    <row r="1696" spans="1:10" x14ac:dyDescent="0.3">
      <c r="A1696" s="87"/>
      <c r="B1696" s="87"/>
      <c r="C1696" s="87"/>
      <c r="D1696" s="87"/>
      <c r="E1696" s="87"/>
      <c r="F1696" s="87"/>
      <c r="G1696" s="140">
        <v>45805</v>
      </c>
      <c r="H1696" s="92">
        <v>7524.5</v>
      </c>
      <c r="I1696" s="92">
        <v>7524.5</v>
      </c>
      <c r="J1696" s="92">
        <v>0</v>
      </c>
    </row>
    <row r="1697" spans="1:10" x14ac:dyDescent="0.3">
      <c r="A1697" s="87"/>
      <c r="B1697" s="87"/>
      <c r="C1697" s="87"/>
      <c r="D1697" s="87"/>
      <c r="E1697" s="87"/>
      <c r="F1697" s="87"/>
      <c r="G1697" s="140">
        <v>47096</v>
      </c>
      <c r="H1697" s="92">
        <v>3225.5</v>
      </c>
      <c r="I1697" s="92">
        <v>0</v>
      </c>
      <c r="J1697" s="92">
        <v>3225.5</v>
      </c>
    </row>
    <row r="1698" spans="1:10" s="135" customFormat="1" x14ac:dyDescent="0.3">
      <c r="A1698" s="87"/>
      <c r="B1698" s="87"/>
      <c r="C1698" s="87"/>
      <c r="D1698" s="87" t="s">
        <v>6104</v>
      </c>
      <c r="E1698" s="87" t="s">
        <v>5936</v>
      </c>
      <c r="F1698" s="140">
        <v>45404</v>
      </c>
      <c r="G1698" s="140">
        <v>45665</v>
      </c>
      <c r="H1698" s="92">
        <v>1550</v>
      </c>
      <c r="I1698" s="92">
        <v>1550</v>
      </c>
      <c r="J1698" s="92">
        <v>0</v>
      </c>
    </row>
    <row r="1699" spans="1:10" x14ac:dyDescent="0.3">
      <c r="A1699" s="87"/>
      <c r="B1699" s="87"/>
      <c r="C1699" s="87"/>
      <c r="D1699" s="87"/>
      <c r="E1699" s="87"/>
      <c r="F1699" s="87"/>
      <c r="G1699" s="140">
        <v>47096</v>
      </c>
      <c r="H1699" s="92">
        <v>360</v>
      </c>
      <c r="I1699" s="92">
        <v>0</v>
      </c>
      <c r="J1699" s="92">
        <v>360</v>
      </c>
    </row>
    <row r="1700" spans="1:10" x14ac:dyDescent="0.3">
      <c r="A1700" s="87"/>
      <c r="B1700" s="87" t="s">
        <v>412</v>
      </c>
      <c r="C1700" s="87" t="s">
        <v>2722</v>
      </c>
      <c r="D1700" s="87" t="s">
        <v>5981</v>
      </c>
      <c r="E1700" s="87" t="s">
        <v>5936</v>
      </c>
      <c r="F1700" s="140">
        <v>45350</v>
      </c>
      <c r="G1700" s="140">
        <v>45665</v>
      </c>
      <c r="H1700" s="92">
        <v>1680</v>
      </c>
      <c r="I1700" s="92">
        <v>1680</v>
      </c>
      <c r="J1700" s="92">
        <v>0</v>
      </c>
    </row>
    <row r="1701" spans="1:10" x14ac:dyDescent="0.3">
      <c r="A1701" s="87"/>
      <c r="B1701" s="87"/>
      <c r="C1701" s="87"/>
      <c r="D1701" s="87"/>
      <c r="E1701" s="87"/>
      <c r="F1701" s="87"/>
      <c r="G1701" s="140">
        <v>45805</v>
      </c>
      <c r="H1701" s="92">
        <v>6350</v>
      </c>
      <c r="I1701" s="92">
        <v>6350</v>
      </c>
      <c r="J1701" s="92">
        <v>0</v>
      </c>
    </row>
    <row r="1702" spans="1:10" x14ac:dyDescent="0.3">
      <c r="A1702" s="87"/>
      <c r="B1702" s="87"/>
      <c r="C1702" s="87"/>
      <c r="D1702" s="87"/>
      <c r="E1702" s="87"/>
      <c r="F1702" s="87"/>
      <c r="G1702" s="140">
        <v>45821</v>
      </c>
      <c r="H1702" s="92">
        <v>1284</v>
      </c>
      <c r="I1702" s="92">
        <v>1284</v>
      </c>
      <c r="J1702" s="92">
        <v>0</v>
      </c>
    </row>
    <row r="1703" spans="1:10" x14ac:dyDescent="0.3">
      <c r="A1703" s="87"/>
      <c r="B1703" s="87"/>
      <c r="C1703" s="87"/>
      <c r="D1703" s="87"/>
      <c r="E1703" s="87"/>
      <c r="F1703" s="87"/>
      <c r="G1703" s="140">
        <v>45959</v>
      </c>
      <c r="H1703" s="92">
        <v>3523</v>
      </c>
      <c r="I1703" s="92">
        <v>3523</v>
      </c>
      <c r="J1703" s="92">
        <v>0</v>
      </c>
    </row>
    <row r="1704" spans="1:10" x14ac:dyDescent="0.3">
      <c r="A1704" s="87"/>
      <c r="B1704" s="87"/>
      <c r="C1704" s="87"/>
      <c r="D1704" s="87"/>
      <c r="E1704" s="87"/>
      <c r="F1704" s="87"/>
      <c r="G1704" s="140">
        <v>47096</v>
      </c>
      <c r="H1704" s="92">
        <v>3668</v>
      </c>
      <c r="I1704" s="92">
        <v>0</v>
      </c>
      <c r="J1704" s="92">
        <v>3668</v>
      </c>
    </row>
    <row r="1705" spans="1:10" x14ac:dyDescent="0.3">
      <c r="A1705" s="87"/>
      <c r="B1705" s="87"/>
      <c r="C1705" s="87"/>
      <c r="D1705" s="87" t="s">
        <v>6104</v>
      </c>
      <c r="E1705" s="87" t="s">
        <v>5936</v>
      </c>
      <c r="F1705" s="140">
        <v>45404</v>
      </c>
      <c r="G1705" s="140">
        <v>45665</v>
      </c>
      <c r="H1705" s="92">
        <v>655</v>
      </c>
      <c r="I1705" s="92">
        <v>655</v>
      </c>
      <c r="J1705" s="92">
        <v>0</v>
      </c>
    </row>
    <row r="1706" spans="1:10" x14ac:dyDescent="0.3">
      <c r="A1706" s="87"/>
      <c r="B1706" s="87" t="s">
        <v>418</v>
      </c>
      <c r="C1706" s="87" t="s">
        <v>2722</v>
      </c>
      <c r="D1706" s="87" t="s">
        <v>6280</v>
      </c>
      <c r="E1706" s="87" t="s">
        <v>1161</v>
      </c>
      <c r="F1706" s="140">
        <v>45505</v>
      </c>
      <c r="G1706" s="140">
        <v>45730</v>
      </c>
      <c r="H1706" s="92">
        <v>2600</v>
      </c>
      <c r="I1706" s="92">
        <v>2600</v>
      </c>
      <c r="J1706" s="92">
        <v>0</v>
      </c>
    </row>
    <row r="1707" spans="1:10" x14ac:dyDescent="0.3">
      <c r="A1707" s="87"/>
      <c r="B1707" s="87"/>
      <c r="C1707" s="87"/>
      <c r="D1707" s="87" t="s">
        <v>6438</v>
      </c>
      <c r="E1707" s="87" t="s">
        <v>5936</v>
      </c>
      <c r="F1707" s="140">
        <v>45601</v>
      </c>
      <c r="G1707" s="140">
        <v>45730</v>
      </c>
      <c r="H1707" s="92">
        <v>1680</v>
      </c>
      <c r="I1707" s="92">
        <v>1680</v>
      </c>
      <c r="J1707" s="92">
        <v>0</v>
      </c>
    </row>
    <row r="1708" spans="1:10" x14ac:dyDescent="0.3">
      <c r="A1708" s="87"/>
      <c r="B1708" s="87"/>
      <c r="C1708" s="87"/>
      <c r="D1708" s="87"/>
      <c r="E1708" s="87"/>
      <c r="F1708" s="87"/>
      <c r="G1708" s="140">
        <v>45959</v>
      </c>
      <c r="H1708" s="92">
        <v>2868</v>
      </c>
      <c r="I1708" s="92">
        <v>2868</v>
      </c>
      <c r="J1708" s="92">
        <v>0</v>
      </c>
    </row>
    <row r="1709" spans="1:10" x14ac:dyDescent="0.3">
      <c r="A1709" s="87"/>
      <c r="B1709" s="87"/>
      <c r="C1709" s="87"/>
      <c r="D1709" s="87"/>
      <c r="E1709" s="87"/>
      <c r="F1709" s="87"/>
      <c r="G1709" s="140">
        <v>46730</v>
      </c>
      <c r="H1709" s="92">
        <v>26007</v>
      </c>
      <c r="I1709" s="92">
        <v>0</v>
      </c>
      <c r="J1709" s="92">
        <v>26007</v>
      </c>
    </row>
    <row r="1710" spans="1:10" x14ac:dyDescent="0.3">
      <c r="A1710" s="87"/>
      <c r="B1710" s="87" t="s">
        <v>436</v>
      </c>
      <c r="C1710" s="87" t="s">
        <v>2722</v>
      </c>
      <c r="D1710" s="87" t="s">
        <v>6102</v>
      </c>
      <c r="E1710" s="87" t="s">
        <v>5936</v>
      </c>
      <c r="F1710" s="140">
        <v>45404</v>
      </c>
      <c r="G1710" s="140">
        <v>45484</v>
      </c>
      <c r="H1710" s="92">
        <v>1680</v>
      </c>
      <c r="I1710" s="92">
        <v>1680</v>
      </c>
      <c r="J1710" s="92">
        <v>0</v>
      </c>
    </row>
    <row r="1711" spans="1:10" x14ac:dyDescent="0.3">
      <c r="A1711" s="87"/>
      <c r="B1711" s="87"/>
      <c r="C1711" s="87"/>
      <c r="D1711" s="87"/>
      <c r="E1711" s="87"/>
      <c r="F1711" s="87"/>
      <c r="G1711" s="140">
        <v>45959</v>
      </c>
      <c r="H1711" s="92">
        <v>7296</v>
      </c>
      <c r="I1711" s="92">
        <v>7296</v>
      </c>
      <c r="J1711" s="92">
        <v>0</v>
      </c>
    </row>
    <row r="1712" spans="1:10" x14ac:dyDescent="0.3">
      <c r="A1712" s="87"/>
      <c r="B1712" s="87"/>
      <c r="C1712" s="87"/>
      <c r="D1712" s="87"/>
      <c r="E1712" s="87"/>
      <c r="F1712" s="87"/>
      <c r="G1712" s="140">
        <v>46084</v>
      </c>
      <c r="H1712" s="92">
        <v>6321</v>
      </c>
      <c r="I1712" s="92">
        <v>6321</v>
      </c>
      <c r="J1712" s="92">
        <v>0</v>
      </c>
    </row>
    <row r="1713" spans="1:10" x14ac:dyDescent="0.3">
      <c r="A1713" s="87"/>
      <c r="B1713" s="87"/>
      <c r="C1713" s="87"/>
      <c r="D1713" s="87"/>
      <c r="E1713" s="87"/>
      <c r="F1713" s="87"/>
      <c r="G1713" s="140">
        <v>47096</v>
      </c>
      <c r="H1713" s="92">
        <v>1208</v>
      </c>
      <c r="I1713" s="92">
        <v>0</v>
      </c>
      <c r="J1713" s="92">
        <v>1208</v>
      </c>
    </row>
    <row r="1714" spans="1:10" x14ac:dyDescent="0.3">
      <c r="A1714" s="87"/>
      <c r="B1714" s="87"/>
      <c r="C1714" s="87"/>
      <c r="D1714" s="87" t="s">
        <v>6103</v>
      </c>
      <c r="E1714" s="87" t="s">
        <v>5936</v>
      </c>
      <c r="F1714" s="140">
        <v>45404</v>
      </c>
      <c r="G1714" s="140">
        <v>45665</v>
      </c>
      <c r="H1714" s="92">
        <v>2495</v>
      </c>
      <c r="I1714" s="92">
        <v>2495</v>
      </c>
      <c r="J1714" s="92">
        <v>0</v>
      </c>
    </row>
    <row r="1715" spans="1:10" x14ac:dyDescent="0.3">
      <c r="A1715" s="87"/>
      <c r="B1715" s="87" t="s">
        <v>438</v>
      </c>
      <c r="C1715" s="87" t="s">
        <v>2722</v>
      </c>
      <c r="D1715" s="87" t="s">
        <v>6282</v>
      </c>
      <c r="E1715" s="87" t="s">
        <v>1161</v>
      </c>
      <c r="F1715" s="140">
        <v>45505</v>
      </c>
      <c r="G1715" s="140">
        <v>45730</v>
      </c>
      <c r="H1715" s="92">
        <v>1790</v>
      </c>
      <c r="I1715" s="92">
        <v>1790</v>
      </c>
      <c r="J1715" s="92">
        <v>0</v>
      </c>
    </row>
    <row r="1716" spans="1:10" x14ac:dyDescent="0.3">
      <c r="A1716" s="87"/>
      <c r="B1716" s="87"/>
      <c r="C1716" s="87"/>
      <c r="D1716" s="87" t="s">
        <v>6441</v>
      </c>
      <c r="E1716" s="87" t="s">
        <v>5936</v>
      </c>
      <c r="F1716" s="140">
        <v>45601</v>
      </c>
      <c r="G1716" s="140">
        <v>45730</v>
      </c>
      <c r="H1716" s="92">
        <v>1680</v>
      </c>
      <c r="I1716" s="92">
        <v>1680</v>
      </c>
      <c r="J1716" s="92">
        <v>0</v>
      </c>
    </row>
    <row r="1717" spans="1:10" x14ac:dyDescent="0.3">
      <c r="A1717" s="87"/>
      <c r="B1717" s="87"/>
      <c r="C1717" s="87"/>
      <c r="D1717" s="87"/>
      <c r="E1717" s="87"/>
      <c r="F1717" s="87"/>
      <c r="G1717" s="140">
        <v>45959</v>
      </c>
      <c r="H1717" s="92">
        <v>5173</v>
      </c>
      <c r="I1717" s="92">
        <v>5173</v>
      </c>
      <c r="J1717" s="92">
        <v>0</v>
      </c>
    </row>
    <row r="1718" spans="1:10" x14ac:dyDescent="0.3">
      <c r="A1718" s="87"/>
      <c r="B1718" s="87"/>
      <c r="C1718" s="87"/>
      <c r="D1718" s="87"/>
      <c r="E1718" s="87"/>
      <c r="F1718" s="87"/>
      <c r="G1718" s="140">
        <v>46730</v>
      </c>
      <c r="H1718" s="92">
        <v>10187</v>
      </c>
      <c r="I1718" s="92">
        <v>0</v>
      </c>
      <c r="J1718" s="92">
        <v>10187</v>
      </c>
    </row>
    <row r="1719" spans="1:10" x14ac:dyDescent="0.3">
      <c r="A1719" s="87"/>
      <c r="B1719" s="87" t="s">
        <v>501</v>
      </c>
      <c r="C1719" s="87" t="s">
        <v>2722</v>
      </c>
      <c r="D1719" s="87" t="s">
        <v>6285</v>
      </c>
      <c r="E1719" s="87" t="s">
        <v>1161</v>
      </c>
      <c r="F1719" s="140">
        <v>45505</v>
      </c>
      <c r="G1719" s="140">
        <v>45730</v>
      </c>
      <c r="H1719" s="92">
        <v>1970</v>
      </c>
      <c r="I1719" s="92">
        <v>1970</v>
      </c>
      <c r="J1719" s="92">
        <v>0</v>
      </c>
    </row>
    <row r="1720" spans="1:10" x14ac:dyDescent="0.3">
      <c r="A1720" s="87"/>
      <c r="B1720" s="87"/>
      <c r="C1720" s="87"/>
      <c r="D1720" s="87" t="s">
        <v>6444</v>
      </c>
      <c r="E1720" s="87" t="s">
        <v>5936</v>
      </c>
      <c r="F1720" s="140">
        <v>45601</v>
      </c>
      <c r="G1720" s="140">
        <v>45730</v>
      </c>
      <c r="H1720" s="92">
        <v>1680</v>
      </c>
      <c r="I1720" s="92">
        <v>1680</v>
      </c>
      <c r="J1720" s="92">
        <v>0</v>
      </c>
    </row>
    <row r="1721" spans="1:10" x14ac:dyDescent="0.3">
      <c r="A1721" s="87"/>
      <c r="B1721" s="87"/>
      <c r="C1721" s="87"/>
      <c r="D1721" s="87"/>
      <c r="E1721" s="87"/>
      <c r="F1721" s="87"/>
      <c r="G1721" s="140">
        <v>45959</v>
      </c>
      <c r="H1721" s="92">
        <v>4896</v>
      </c>
      <c r="I1721" s="92">
        <v>4896</v>
      </c>
      <c r="J1721" s="92">
        <v>0</v>
      </c>
    </row>
    <row r="1722" spans="1:10" x14ac:dyDescent="0.3">
      <c r="A1722" s="87"/>
      <c r="B1722" s="87"/>
      <c r="C1722" s="87"/>
      <c r="D1722" s="87"/>
      <c r="E1722" s="87"/>
      <c r="F1722" s="87"/>
      <c r="G1722" s="140">
        <v>46084</v>
      </c>
      <c r="H1722" s="92">
        <v>5697</v>
      </c>
      <c r="I1722" s="92">
        <v>5697</v>
      </c>
      <c r="J1722" s="92">
        <v>0</v>
      </c>
    </row>
    <row r="1723" spans="1:10" x14ac:dyDescent="0.3">
      <c r="A1723" s="87"/>
      <c r="B1723" s="87"/>
      <c r="C1723" s="87"/>
      <c r="D1723" s="87"/>
      <c r="E1723" s="87"/>
      <c r="F1723" s="87"/>
      <c r="G1723" s="140">
        <v>46730</v>
      </c>
      <c r="H1723" s="92">
        <v>6192</v>
      </c>
      <c r="I1723" s="92">
        <v>0</v>
      </c>
      <c r="J1723" s="92">
        <v>6192</v>
      </c>
    </row>
    <row r="1724" spans="1:10" x14ac:dyDescent="0.3">
      <c r="A1724" s="87"/>
      <c r="B1724" s="87" t="s">
        <v>333</v>
      </c>
      <c r="C1724" s="87" t="s">
        <v>2722</v>
      </c>
      <c r="D1724" s="87" t="s">
        <v>5982</v>
      </c>
      <c r="E1724" s="87" t="s">
        <v>5936</v>
      </c>
      <c r="F1724" s="140">
        <v>45350</v>
      </c>
      <c r="G1724" s="140">
        <v>45484</v>
      </c>
      <c r="H1724" s="92">
        <v>24515.5</v>
      </c>
      <c r="I1724" s="92">
        <v>24515.5</v>
      </c>
      <c r="J1724" s="92">
        <v>0</v>
      </c>
    </row>
    <row r="1725" spans="1:10" x14ac:dyDescent="0.3">
      <c r="A1725" s="87"/>
      <c r="B1725" s="87"/>
      <c r="C1725" s="87"/>
      <c r="D1725" s="87"/>
      <c r="E1725" s="87"/>
      <c r="F1725" s="87"/>
      <c r="G1725" s="140">
        <v>45805</v>
      </c>
      <c r="H1725" s="92">
        <v>20004</v>
      </c>
      <c r="I1725" s="92">
        <v>20004</v>
      </c>
      <c r="J1725" s="92">
        <v>0</v>
      </c>
    </row>
    <row r="1726" spans="1:10" x14ac:dyDescent="0.3">
      <c r="A1726" s="87"/>
      <c r="B1726" s="87"/>
      <c r="C1726" s="87"/>
      <c r="D1726" s="87"/>
      <c r="E1726" s="87"/>
      <c r="F1726" s="87"/>
      <c r="G1726" s="140">
        <v>47096</v>
      </c>
      <c r="H1726" s="92">
        <v>24605.5</v>
      </c>
      <c r="I1726" s="92">
        <v>0</v>
      </c>
      <c r="J1726" s="92">
        <v>24605.5</v>
      </c>
    </row>
    <row r="1727" spans="1:10" x14ac:dyDescent="0.3">
      <c r="A1727" s="87"/>
      <c r="B1727" s="87" t="s">
        <v>135</v>
      </c>
      <c r="C1727" s="87" t="s">
        <v>2722</v>
      </c>
      <c r="D1727" s="87" t="s">
        <v>6102</v>
      </c>
      <c r="E1727" s="87" t="s">
        <v>5936</v>
      </c>
      <c r="F1727" s="140">
        <v>45404</v>
      </c>
      <c r="G1727" s="140">
        <v>45484</v>
      </c>
      <c r="H1727" s="92">
        <v>1680</v>
      </c>
      <c r="I1727" s="92">
        <v>1680</v>
      </c>
      <c r="J1727" s="92">
        <v>0</v>
      </c>
    </row>
    <row r="1728" spans="1:10" x14ac:dyDescent="0.3">
      <c r="A1728" s="87"/>
      <c r="B1728" s="87"/>
      <c r="C1728" s="87"/>
      <c r="D1728" s="87"/>
      <c r="E1728" s="87"/>
      <c r="F1728" s="87"/>
      <c r="G1728" s="140">
        <v>45805</v>
      </c>
      <c r="H1728" s="92">
        <v>9506.5</v>
      </c>
      <c r="I1728" s="92">
        <v>9506.5</v>
      </c>
      <c r="J1728" s="92">
        <v>0</v>
      </c>
    </row>
    <row r="1729" spans="1:10" x14ac:dyDescent="0.3">
      <c r="A1729" s="87"/>
      <c r="B1729" s="87"/>
      <c r="C1729" s="87"/>
      <c r="D1729" s="87"/>
      <c r="E1729" s="87"/>
      <c r="F1729" s="87"/>
      <c r="G1729" s="140">
        <v>45959</v>
      </c>
      <c r="H1729" s="92">
        <v>3517</v>
      </c>
      <c r="I1729" s="92">
        <v>3517</v>
      </c>
      <c r="J1729" s="92">
        <v>0</v>
      </c>
    </row>
    <row r="1730" spans="1:10" x14ac:dyDescent="0.3">
      <c r="A1730" s="87"/>
      <c r="B1730" s="87"/>
      <c r="C1730" s="87"/>
      <c r="D1730" s="87"/>
      <c r="E1730" s="87"/>
      <c r="F1730" s="87"/>
      <c r="G1730" s="140">
        <v>47096</v>
      </c>
      <c r="H1730" s="92">
        <v>10131.5</v>
      </c>
      <c r="I1730" s="92">
        <v>0</v>
      </c>
      <c r="J1730" s="92">
        <v>10131.5</v>
      </c>
    </row>
    <row r="1731" spans="1:10" x14ac:dyDescent="0.3">
      <c r="A1731" s="87"/>
      <c r="B1731" s="87"/>
      <c r="C1731" s="87"/>
      <c r="D1731" s="87" t="s">
        <v>6103</v>
      </c>
      <c r="E1731" s="87" t="s">
        <v>5936</v>
      </c>
      <c r="F1731" s="140">
        <v>45404</v>
      </c>
      <c r="G1731" s="140">
        <v>45665</v>
      </c>
      <c r="H1731" s="92">
        <v>2225</v>
      </c>
      <c r="I1731" s="92">
        <v>2225</v>
      </c>
      <c r="J1731" s="92">
        <v>0</v>
      </c>
    </row>
    <row r="1732" spans="1:10" x14ac:dyDescent="0.3">
      <c r="A1732" s="87"/>
      <c r="B1732" s="87" t="s">
        <v>500</v>
      </c>
      <c r="C1732" s="87" t="s">
        <v>2722</v>
      </c>
      <c r="D1732" s="87" t="s">
        <v>6434</v>
      </c>
      <c r="E1732" s="87" t="s">
        <v>5936</v>
      </c>
      <c r="F1732" s="140">
        <v>45533</v>
      </c>
      <c r="G1732" s="140">
        <v>45701</v>
      </c>
      <c r="H1732" s="92">
        <v>1680</v>
      </c>
      <c r="I1732" s="92">
        <v>1680</v>
      </c>
      <c r="J1732" s="92">
        <v>0</v>
      </c>
    </row>
    <row r="1733" spans="1:10" x14ac:dyDescent="0.3">
      <c r="A1733" s="87"/>
      <c r="B1733" s="87"/>
      <c r="C1733" s="87"/>
      <c r="D1733" s="87"/>
      <c r="E1733" s="87"/>
      <c r="F1733" s="87"/>
      <c r="G1733" s="140">
        <v>47096</v>
      </c>
      <c r="H1733" s="92">
        <v>24300</v>
      </c>
      <c r="I1733" s="92">
        <v>0</v>
      </c>
      <c r="J1733" s="92">
        <v>24300</v>
      </c>
    </row>
    <row r="1734" spans="1:10" x14ac:dyDescent="0.3">
      <c r="A1734" s="87"/>
      <c r="B1734" s="87"/>
      <c r="C1734" s="87"/>
      <c r="D1734" s="87" t="s">
        <v>6447</v>
      </c>
      <c r="E1734" s="87" t="s">
        <v>5936</v>
      </c>
      <c r="F1734" s="140">
        <v>45601</v>
      </c>
      <c r="G1734" s="140">
        <v>45701</v>
      </c>
      <c r="H1734" s="92">
        <v>1880</v>
      </c>
      <c r="I1734" s="92">
        <v>1880</v>
      </c>
      <c r="J1734" s="92">
        <v>0</v>
      </c>
    </row>
    <row r="1735" spans="1:10" x14ac:dyDescent="0.3">
      <c r="A1735" s="87"/>
      <c r="B1735" s="87" t="s">
        <v>507</v>
      </c>
      <c r="C1735" s="87" t="s">
        <v>2722</v>
      </c>
      <c r="D1735" s="87" t="s">
        <v>6435</v>
      </c>
      <c r="E1735" s="87" t="s">
        <v>5936</v>
      </c>
      <c r="F1735" s="140">
        <v>45533</v>
      </c>
      <c r="G1735" s="140">
        <v>45701</v>
      </c>
      <c r="H1735" s="92">
        <v>1680</v>
      </c>
      <c r="I1735" s="92">
        <v>1680</v>
      </c>
      <c r="J1735" s="92">
        <v>0</v>
      </c>
    </row>
    <row r="1736" spans="1:10" x14ac:dyDescent="0.3">
      <c r="A1736" s="87"/>
      <c r="B1736" s="87"/>
      <c r="C1736" s="87"/>
      <c r="D1736" s="87"/>
      <c r="E1736" s="87"/>
      <c r="F1736" s="87"/>
      <c r="G1736" s="140">
        <v>45959</v>
      </c>
      <c r="H1736" s="92">
        <v>18510</v>
      </c>
      <c r="I1736" s="92">
        <v>18510</v>
      </c>
      <c r="J1736" s="92">
        <v>0</v>
      </c>
    </row>
    <row r="1737" spans="1:10" x14ac:dyDescent="0.3">
      <c r="A1737" s="87"/>
      <c r="B1737" s="87"/>
      <c r="C1737" s="87"/>
      <c r="D1737" s="87"/>
      <c r="E1737" s="87"/>
      <c r="F1737" s="87"/>
      <c r="G1737" s="140">
        <v>47096</v>
      </c>
      <c r="H1737" s="92">
        <v>5790</v>
      </c>
      <c r="I1737" s="92">
        <v>0</v>
      </c>
      <c r="J1737" s="92">
        <v>5790</v>
      </c>
    </row>
    <row r="1738" spans="1:10" x14ac:dyDescent="0.3">
      <c r="A1738" s="87"/>
      <c r="B1738" s="87"/>
      <c r="C1738" s="87"/>
      <c r="D1738" s="87" t="s">
        <v>6450</v>
      </c>
      <c r="E1738" s="87" t="s">
        <v>5936</v>
      </c>
      <c r="F1738" s="140">
        <v>45601</v>
      </c>
      <c r="G1738" s="140">
        <v>45701</v>
      </c>
      <c r="H1738" s="92">
        <v>1925</v>
      </c>
      <c r="I1738" s="92">
        <v>1925</v>
      </c>
      <c r="J1738" s="92">
        <v>0</v>
      </c>
    </row>
    <row r="1739" spans="1:10" x14ac:dyDescent="0.3">
      <c r="A1739" s="87"/>
      <c r="B1739" s="87" t="s">
        <v>446</v>
      </c>
      <c r="C1739" s="87" t="s">
        <v>2722</v>
      </c>
      <c r="D1739" s="87" t="s">
        <v>6453</v>
      </c>
      <c r="E1739" s="87" t="s">
        <v>5936</v>
      </c>
      <c r="F1739" s="140">
        <v>45601</v>
      </c>
      <c r="G1739" s="140">
        <v>45730</v>
      </c>
      <c r="H1739" s="92">
        <v>3650</v>
      </c>
      <c r="I1739" s="92">
        <v>3650</v>
      </c>
      <c r="J1739" s="92">
        <v>0</v>
      </c>
    </row>
    <row r="1740" spans="1:10" x14ac:dyDescent="0.3">
      <c r="A1740" s="87"/>
      <c r="B1740" s="87"/>
      <c r="C1740" s="87"/>
      <c r="D1740" s="87"/>
      <c r="E1740" s="87"/>
      <c r="F1740" s="87"/>
      <c r="G1740" s="140">
        <v>45959</v>
      </c>
      <c r="H1740" s="92">
        <v>7648</v>
      </c>
      <c r="I1740" s="92">
        <v>7648</v>
      </c>
      <c r="J1740" s="92">
        <v>0</v>
      </c>
    </row>
    <row r="1741" spans="1:10" x14ac:dyDescent="0.3">
      <c r="A1741" s="87"/>
      <c r="B1741" s="87"/>
      <c r="C1741" s="87"/>
      <c r="D1741" s="87"/>
      <c r="E1741" s="87"/>
      <c r="F1741" s="87"/>
      <c r="G1741" s="140">
        <v>46084</v>
      </c>
      <c r="H1741" s="92">
        <v>4812</v>
      </c>
      <c r="I1741" s="92">
        <v>4812</v>
      </c>
      <c r="J1741" s="92">
        <v>0</v>
      </c>
    </row>
    <row r="1742" spans="1:10" x14ac:dyDescent="0.3">
      <c r="A1742" s="87"/>
      <c r="B1742" s="87"/>
      <c r="C1742" s="87"/>
      <c r="D1742" s="87"/>
      <c r="E1742" s="87"/>
      <c r="F1742" s="87"/>
      <c r="G1742" s="140">
        <v>46730</v>
      </c>
      <c r="H1742" s="92">
        <v>15465</v>
      </c>
      <c r="I1742" s="92">
        <v>0</v>
      </c>
      <c r="J1742" s="92">
        <v>15465</v>
      </c>
    </row>
    <row r="1743" spans="1:10" x14ac:dyDescent="0.3">
      <c r="A1743" s="87"/>
      <c r="B1743" s="87" t="s">
        <v>301</v>
      </c>
      <c r="C1743" s="87" t="s">
        <v>2722</v>
      </c>
      <c r="D1743" s="87" t="s">
        <v>6436</v>
      </c>
      <c r="E1743" s="87" t="s">
        <v>5936</v>
      </c>
      <c r="F1743" s="140">
        <v>45533</v>
      </c>
      <c r="G1743" s="140">
        <v>45701</v>
      </c>
      <c r="H1743" s="92">
        <v>1680</v>
      </c>
      <c r="I1743" s="92">
        <v>1680</v>
      </c>
      <c r="J1743" s="92">
        <v>0</v>
      </c>
    </row>
    <row r="1744" spans="1:10" x14ac:dyDescent="0.3">
      <c r="A1744" s="87"/>
      <c r="B1744" s="87"/>
      <c r="C1744" s="87"/>
      <c r="D1744" s="87"/>
      <c r="E1744" s="87"/>
      <c r="F1744" s="87"/>
      <c r="G1744" s="140">
        <v>45959</v>
      </c>
      <c r="H1744" s="92">
        <v>11332</v>
      </c>
      <c r="I1744" s="92">
        <v>11332</v>
      </c>
      <c r="J1744" s="92">
        <v>0</v>
      </c>
    </row>
    <row r="1745" spans="1:10" x14ac:dyDescent="0.3">
      <c r="A1745" s="87"/>
      <c r="B1745" s="87"/>
      <c r="C1745" s="87"/>
      <c r="D1745" s="87"/>
      <c r="E1745" s="87"/>
      <c r="F1745" s="87"/>
      <c r="G1745" s="140">
        <v>46084</v>
      </c>
      <c r="H1745" s="92">
        <v>7155</v>
      </c>
      <c r="I1745" s="92">
        <v>7155</v>
      </c>
      <c r="J1745" s="92">
        <v>0</v>
      </c>
    </row>
    <row r="1746" spans="1:10" x14ac:dyDescent="0.3">
      <c r="A1746" s="87"/>
      <c r="B1746" s="87"/>
      <c r="C1746" s="87"/>
      <c r="D1746" s="87"/>
      <c r="E1746" s="87"/>
      <c r="F1746" s="87"/>
      <c r="G1746" s="140">
        <v>47096</v>
      </c>
      <c r="H1746" s="92">
        <v>5813</v>
      </c>
      <c r="I1746" s="92">
        <v>0</v>
      </c>
      <c r="J1746" s="92">
        <v>5813</v>
      </c>
    </row>
    <row r="1747" spans="1:10" x14ac:dyDescent="0.3">
      <c r="A1747" s="87"/>
      <c r="B1747" s="87"/>
      <c r="C1747" s="87"/>
      <c r="D1747" s="87" t="s">
        <v>6456</v>
      </c>
      <c r="E1747" s="87" t="s">
        <v>5936</v>
      </c>
      <c r="F1747" s="140">
        <v>45601</v>
      </c>
      <c r="G1747" s="140">
        <v>45701</v>
      </c>
      <c r="H1747" s="92">
        <v>2015</v>
      </c>
      <c r="I1747" s="92">
        <v>2015</v>
      </c>
      <c r="J1747" s="92">
        <v>0</v>
      </c>
    </row>
    <row r="1748" spans="1:10" x14ac:dyDescent="0.3">
      <c r="A1748" s="87"/>
      <c r="B1748" s="87" t="s">
        <v>415</v>
      </c>
      <c r="C1748" s="87" t="s">
        <v>2722</v>
      </c>
      <c r="D1748" s="87" t="s">
        <v>6462</v>
      </c>
      <c r="E1748" s="87" t="s">
        <v>5936</v>
      </c>
      <c r="F1748" s="140">
        <v>45601</v>
      </c>
      <c r="G1748" s="140">
        <v>45701</v>
      </c>
      <c r="H1748" s="92">
        <v>3590</v>
      </c>
      <c r="I1748" s="92">
        <v>3590</v>
      </c>
      <c r="J1748" s="92">
        <v>0</v>
      </c>
    </row>
    <row r="1749" spans="1:10" x14ac:dyDescent="0.3">
      <c r="A1749" s="87"/>
      <c r="B1749" s="87"/>
      <c r="C1749" s="87"/>
      <c r="D1749" s="87"/>
      <c r="E1749" s="87"/>
      <c r="F1749" s="87"/>
      <c r="G1749" s="140">
        <v>46730</v>
      </c>
      <c r="H1749" s="92">
        <v>19150</v>
      </c>
      <c r="I1749" s="92">
        <v>0</v>
      </c>
      <c r="J1749" s="92">
        <v>19150</v>
      </c>
    </row>
    <row r="1750" spans="1:10" x14ac:dyDescent="0.3">
      <c r="A1750" s="87"/>
      <c r="B1750" s="87" t="s">
        <v>317</v>
      </c>
      <c r="C1750" s="87" t="s">
        <v>2722</v>
      </c>
      <c r="D1750" s="87" t="s">
        <v>5985</v>
      </c>
      <c r="E1750" s="87" t="s">
        <v>5936</v>
      </c>
      <c r="F1750" s="140">
        <v>45350</v>
      </c>
      <c r="G1750" s="140">
        <v>45484</v>
      </c>
      <c r="H1750" s="92">
        <v>6026</v>
      </c>
      <c r="I1750" s="92">
        <v>6026</v>
      </c>
      <c r="J1750" s="92">
        <v>0</v>
      </c>
    </row>
    <row r="1751" spans="1:10" x14ac:dyDescent="0.3">
      <c r="A1751" s="87"/>
      <c r="B1751" s="87"/>
      <c r="C1751" s="87"/>
      <c r="D1751" s="87"/>
      <c r="E1751" s="87"/>
      <c r="F1751" s="87"/>
      <c r="G1751" s="140">
        <v>45805</v>
      </c>
      <c r="H1751" s="92">
        <v>1728</v>
      </c>
      <c r="I1751" s="92">
        <v>1728</v>
      </c>
      <c r="J1751" s="92">
        <v>0</v>
      </c>
    </row>
    <row r="1752" spans="1:10" x14ac:dyDescent="0.3">
      <c r="A1752" s="87"/>
      <c r="B1752" s="87"/>
      <c r="C1752" s="87"/>
      <c r="D1752" s="87"/>
      <c r="E1752" s="87"/>
      <c r="F1752" s="87"/>
      <c r="G1752" s="140">
        <v>47096</v>
      </c>
      <c r="H1752" s="92">
        <v>54921</v>
      </c>
      <c r="I1752" s="92">
        <v>0</v>
      </c>
      <c r="J1752" s="92">
        <v>54921</v>
      </c>
    </row>
    <row r="1753" spans="1:10" x14ac:dyDescent="0.3">
      <c r="A1753" s="87"/>
      <c r="B1753" s="87" t="s">
        <v>328</v>
      </c>
      <c r="C1753" s="87" t="s">
        <v>2722</v>
      </c>
      <c r="D1753" s="87" t="s">
        <v>6459</v>
      </c>
      <c r="E1753" s="87" t="s">
        <v>5936</v>
      </c>
      <c r="F1753" s="140">
        <v>45601</v>
      </c>
      <c r="G1753" s="140">
        <v>45701</v>
      </c>
      <c r="H1753" s="92">
        <v>3590</v>
      </c>
      <c r="I1753" s="92">
        <v>3590</v>
      </c>
      <c r="J1753" s="92">
        <v>0</v>
      </c>
    </row>
    <row r="1754" spans="1:10" x14ac:dyDescent="0.3">
      <c r="A1754" s="87"/>
      <c r="B1754" s="87"/>
      <c r="C1754" s="87"/>
      <c r="D1754" s="87"/>
      <c r="E1754" s="87"/>
      <c r="F1754" s="87"/>
      <c r="G1754" s="140">
        <v>45959</v>
      </c>
      <c r="H1754" s="92">
        <v>12104</v>
      </c>
      <c r="I1754" s="92">
        <v>12104</v>
      </c>
      <c r="J1754" s="92">
        <v>0</v>
      </c>
    </row>
    <row r="1755" spans="1:10" x14ac:dyDescent="0.3">
      <c r="A1755" s="87"/>
      <c r="B1755" s="87"/>
      <c r="C1755" s="87"/>
      <c r="D1755" s="87"/>
      <c r="E1755" s="87"/>
      <c r="F1755" s="87"/>
      <c r="G1755" s="140">
        <v>46084</v>
      </c>
      <c r="H1755" s="92">
        <v>9104</v>
      </c>
      <c r="I1755" s="92">
        <v>9104</v>
      </c>
      <c r="J1755" s="92">
        <v>0</v>
      </c>
    </row>
    <row r="1756" spans="1:10" x14ac:dyDescent="0.3">
      <c r="A1756" s="87"/>
      <c r="B1756" s="87"/>
      <c r="C1756" s="87"/>
      <c r="D1756" s="87"/>
      <c r="E1756" s="87"/>
      <c r="F1756" s="87"/>
      <c r="G1756" s="140">
        <v>46730</v>
      </c>
      <c r="H1756" s="92">
        <v>11827</v>
      </c>
      <c r="I1756" s="92">
        <v>0</v>
      </c>
      <c r="J1756" s="92">
        <v>11827</v>
      </c>
    </row>
    <row r="1757" spans="1:10" x14ac:dyDescent="0.3">
      <c r="A1757" s="87" t="s">
        <v>5935</v>
      </c>
      <c r="B1757" s="87"/>
      <c r="C1757" s="87"/>
      <c r="D1757" s="87"/>
      <c r="E1757" s="87"/>
      <c r="F1757" s="87"/>
      <c r="G1757" s="87"/>
      <c r="H1757" s="92">
        <v>456480</v>
      </c>
      <c r="I1757" s="92">
        <v>233629.5</v>
      </c>
      <c r="J1757" s="92">
        <v>222850.5</v>
      </c>
    </row>
    <row r="1758" spans="1:10" x14ac:dyDescent="0.3">
      <c r="A1758" s="87" t="s">
        <v>286</v>
      </c>
      <c r="B1758" s="87" t="s">
        <v>3</v>
      </c>
      <c r="C1758" s="87" t="s">
        <v>2722</v>
      </c>
      <c r="D1758" s="87" t="s">
        <v>287</v>
      </c>
      <c r="E1758" s="87" t="s">
        <v>2215</v>
      </c>
      <c r="F1758" s="140">
        <v>42927</v>
      </c>
      <c r="G1758" s="140">
        <v>43088</v>
      </c>
      <c r="H1758" s="92">
        <v>1064</v>
      </c>
      <c r="I1758" s="92">
        <v>1064</v>
      </c>
      <c r="J1758" s="92">
        <v>0</v>
      </c>
    </row>
    <row r="1759" spans="1:10" x14ac:dyDescent="0.3">
      <c r="A1759" s="87"/>
      <c r="B1759" s="87"/>
      <c r="C1759" s="87"/>
      <c r="D1759" s="87"/>
      <c r="E1759" s="87"/>
      <c r="F1759" s="87"/>
      <c r="G1759" s="140">
        <v>43089</v>
      </c>
      <c r="H1759" s="92">
        <v>48936</v>
      </c>
      <c r="I1759" s="92">
        <v>0</v>
      </c>
      <c r="J1759" s="92">
        <v>48936</v>
      </c>
    </row>
    <row r="1760" spans="1:10" x14ac:dyDescent="0.3">
      <c r="A1760" s="87"/>
      <c r="B1760" s="87"/>
      <c r="C1760" s="87"/>
      <c r="D1760" s="87"/>
      <c r="E1760" s="87"/>
      <c r="F1760" s="87"/>
      <c r="G1760" s="140">
        <v>43281</v>
      </c>
      <c r="H1760" s="92">
        <v>-48936</v>
      </c>
      <c r="I1760" s="92">
        <v>0</v>
      </c>
      <c r="J1760" s="92">
        <v>-48936</v>
      </c>
    </row>
    <row r="1761" spans="1:10" x14ac:dyDescent="0.3">
      <c r="A1761" s="87"/>
      <c r="B1761" s="87"/>
      <c r="C1761" s="87"/>
      <c r="D1761" s="87" t="s">
        <v>289</v>
      </c>
      <c r="E1761" s="87" t="s">
        <v>2215</v>
      </c>
      <c r="F1761" s="140">
        <v>43292</v>
      </c>
      <c r="G1761" s="140">
        <v>43564</v>
      </c>
      <c r="H1761" s="92">
        <v>2375</v>
      </c>
      <c r="I1761" s="92">
        <v>2375</v>
      </c>
      <c r="J1761" s="92">
        <v>0</v>
      </c>
    </row>
    <row r="1762" spans="1:10" x14ac:dyDescent="0.3">
      <c r="A1762" s="87"/>
      <c r="B1762" s="87"/>
      <c r="C1762" s="87"/>
      <c r="D1762" s="87"/>
      <c r="E1762" s="87"/>
      <c r="F1762" s="87"/>
      <c r="G1762" s="140">
        <v>43565</v>
      </c>
      <c r="H1762" s="92">
        <v>7625</v>
      </c>
      <c r="I1762" s="92">
        <v>0</v>
      </c>
      <c r="J1762" s="92">
        <v>7625</v>
      </c>
    </row>
    <row r="1763" spans="1:10" x14ac:dyDescent="0.3">
      <c r="A1763" s="87"/>
      <c r="B1763" s="87"/>
      <c r="C1763" s="87"/>
      <c r="D1763" s="87"/>
      <c r="E1763" s="87"/>
      <c r="F1763" s="87"/>
      <c r="G1763" s="140">
        <v>43646</v>
      </c>
      <c r="H1763" s="92">
        <v>-7625</v>
      </c>
      <c r="I1763" s="92">
        <v>0</v>
      </c>
      <c r="J1763" s="92">
        <v>-7625</v>
      </c>
    </row>
    <row r="1764" spans="1:10" x14ac:dyDescent="0.3">
      <c r="A1764" s="87"/>
      <c r="B1764" s="87"/>
      <c r="C1764" s="87"/>
      <c r="D1764" s="87" t="s">
        <v>756</v>
      </c>
      <c r="E1764" s="87" t="s">
        <v>2215</v>
      </c>
      <c r="F1764" s="140">
        <v>43829</v>
      </c>
      <c r="G1764" s="140">
        <v>43833</v>
      </c>
      <c r="H1764" s="92">
        <v>7283.51</v>
      </c>
      <c r="I1764" s="92">
        <v>7283.51</v>
      </c>
      <c r="J1764" s="92">
        <v>0</v>
      </c>
    </row>
    <row r="1765" spans="1:10" x14ac:dyDescent="0.3">
      <c r="A1765" s="87"/>
      <c r="B1765" s="87"/>
      <c r="C1765" s="87"/>
      <c r="D1765" s="87"/>
      <c r="E1765" s="87"/>
      <c r="F1765" s="87"/>
      <c r="G1765" s="140">
        <v>43838</v>
      </c>
      <c r="H1765" s="92">
        <v>2112.6799999999998</v>
      </c>
      <c r="I1765" s="92">
        <v>2112.6799999999998</v>
      </c>
      <c r="J1765" s="92">
        <v>0</v>
      </c>
    </row>
    <row r="1766" spans="1:10" x14ac:dyDescent="0.3">
      <c r="A1766" s="87"/>
      <c r="B1766" s="87"/>
      <c r="C1766" s="87"/>
      <c r="D1766" s="87"/>
      <c r="E1766" s="87"/>
      <c r="F1766" s="87"/>
      <c r="G1766" s="140">
        <v>43843</v>
      </c>
      <c r="H1766" s="92">
        <v>10128</v>
      </c>
      <c r="I1766" s="92">
        <v>10128</v>
      </c>
      <c r="J1766" s="92">
        <v>0</v>
      </c>
    </row>
    <row r="1767" spans="1:10" x14ac:dyDescent="0.3">
      <c r="A1767" s="87"/>
      <c r="B1767" s="87"/>
      <c r="C1767" s="87"/>
      <c r="D1767" s="87"/>
      <c r="E1767" s="87"/>
      <c r="F1767" s="87"/>
      <c r="G1767" s="140">
        <v>43893</v>
      </c>
      <c r="H1767" s="92">
        <v>31.62</v>
      </c>
      <c r="I1767" s="92">
        <v>31.62</v>
      </c>
      <c r="J1767" s="92">
        <v>0</v>
      </c>
    </row>
    <row r="1768" spans="1:10" x14ac:dyDescent="0.3">
      <c r="A1768" s="87"/>
      <c r="B1768" s="87"/>
      <c r="C1768" s="87"/>
      <c r="D1768" s="87"/>
      <c r="E1768" s="87"/>
      <c r="F1768" s="87"/>
      <c r="G1768" s="140">
        <v>43950</v>
      </c>
      <c r="H1768" s="92">
        <v>444.19</v>
      </c>
      <c r="I1768" s="92">
        <v>444.19</v>
      </c>
      <c r="J1768" s="92">
        <v>0</v>
      </c>
    </row>
    <row r="1769" spans="1:10" x14ac:dyDescent="0.3">
      <c r="A1769" s="87"/>
      <c r="B1769" s="87"/>
      <c r="C1769" s="87"/>
      <c r="D1769" s="87" t="s">
        <v>749</v>
      </c>
      <c r="E1769" s="87" t="s">
        <v>2215</v>
      </c>
      <c r="F1769" s="140">
        <v>43900</v>
      </c>
      <c r="G1769" s="140">
        <v>43950</v>
      </c>
      <c r="H1769" s="92">
        <v>6906.81</v>
      </c>
      <c r="I1769" s="92">
        <v>6906.81</v>
      </c>
      <c r="J1769" s="92">
        <v>0</v>
      </c>
    </row>
    <row r="1770" spans="1:10" x14ac:dyDescent="0.3">
      <c r="A1770" s="87"/>
      <c r="B1770" s="87"/>
      <c r="C1770" s="87"/>
      <c r="D1770" s="87"/>
      <c r="E1770" s="87"/>
      <c r="F1770" s="87"/>
      <c r="G1770" s="140">
        <v>43951</v>
      </c>
      <c r="H1770" s="92">
        <v>13093.189999999999</v>
      </c>
      <c r="I1770" s="92">
        <v>13093.189999999999</v>
      </c>
      <c r="J1770" s="92">
        <v>0</v>
      </c>
    </row>
    <row r="1771" spans="1:10" x14ac:dyDescent="0.3">
      <c r="A1771" s="87"/>
      <c r="B1771" s="87"/>
      <c r="C1771" s="87"/>
      <c r="D1771" s="87"/>
      <c r="E1771" s="87"/>
      <c r="F1771" s="87"/>
      <c r="G1771" s="140">
        <v>44013</v>
      </c>
      <c r="H1771" s="92">
        <v>-13093.19</v>
      </c>
      <c r="I1771" s="92">
        <v>-13093.19</v>
      </c>
      <c r="J1771" s="92">
        <v>0</v>
      </c>
    </row>
    <row r="1772" spans="1:10" x14ac:dyDescent="0.3">
      <c r="A1772" s="87"/>
      <c r="B1772" s="87"/>
      <c r="C1772" s="87"/>
      <c r="D1772" s="87"/>
      <c r="E1772" s="87"/>
      <c r="F1772" s="87"/>
      <c r="G1772" s="140">
        <v>44014</v>
      </c>
      <c r="H1772" s="92">
        <v>13093.19</v>
      </c>
      <c r="I1772" s="92">
        <v>0</v>
      </c>
      <c r="J1772" s="92">
        <v>13093.19</v>
      </c>
    </row>
    <row r="1773" spans="1:10" x14ac:dyDescent="0.3">
      <c r="A1773" s="87"/>
      <c r="B1773" s="87"/>
      <c r="C1773" s="87"/>
      <c r="D1773" s="87"/>
      <c r="E1773" s="87"/>
      <c r="F1773" s="87"/>
      <c r="G1773" s="140">
        <v>44377</v>
      </c>
      <c r="H1773" s="92">
        <v>-13093.19</v>
      </c>
      <c r="I1773" s="92">
        <v>0</v>
      </c>
      <c r="J1773" s="92">
        <v>-13093.19</v>
      </c>
    </row>
    <row r="1774" spans="1:10" x14ac:dyDescent="0.3">
      <c r="A1774" s="87"/>
      <c r="B1774" s="87"/>
      <c r="C1774" s="87"/>
      <c r="D1774" s="87" t="s">
        <v>2105</v>
      </c>
      <c r="E1774" s="87" t="s">
        <v>2215</v>
      </c>
      <c r="F1774" s="140">
        <v>44043</v>
      </c>
      <c r="G1774" s="140">
        <v>44544</v>
      </c>
      <c r="H1774" s="92">
        <v>1417.5</v>
      </c>
      <c r="I1774" s="92">
        <v>1417.5</v>
      </c>
      <c r="J1774" s="92">
        <v>0</v>
      </c>
    </row>
    <row r="1775" spans="1:10" x14ac:dyDescent="0.3">
      <c r="A1775" s="87"/>
      <c r="B1775" s="87"/>
      <c r="C1775" s="87"/>
      <c r="D1775" s="87"/>
      <c r="E1775" s="87"/>
      <c r="F1775" s="87"/>
      <c r="G1775" s="140">
        <v>44553</v>
      </c>
      <c r="H1775" s="92">
        <v>1799.5</v>
      </c>
      <c r="I1775" s="92">
        <v>1799.5</v>
      </c>
      <c r="J1775" s="92">
        <v>0</v>
      </c>
    </row>
    <row r="1776" spans="1:10" x14ac:dyDescent="0.3">
      <c r="A1776" s="87"/>
      <c r="B1776" s="87"/>
      <c r="C1776" s="87"/>
      <c r="D1776" s="87"/>
      <c r="E1776" s="87"/>
      <c r="F1776" s="87"/>
      <c r="G1776" s="140">
        <v>44585</v>
      </c>
      <c r="H1776" s="92">
        <v>5735</v>
      </c>
      <c r="I1776" s="92">
        <v>5735</v>
      </c>
      <c r="J1776" s="92">
        <v>0</v>
      </c>
    </row>
    <row r="1777" spans="1:10" x14ac:dyDescent="0.3">
      <c r="A1777" s="87"/>
      <c r="B1777" s="87"/>
      <c r="C1777" s="87"/>
      <c r="D1777" s="87"/>
      <c r="E1777" s="87"/>
      <c r="F1777" s="87"/>
      <c r="G1777" s="140">
        <v>44589</v>
      </c>
      <c r="H1777" s="92">
        <v>3513</v>
      </c>
      <c r="I1777" s="92">
        <v>3513</v>
      </c>
      <c r="J1777" s="92">
        <v>0</v>
      </c>
    </row>
    <row r="1778" spans="1:10" x14ac:dyDescent="0.3">
      <c r="A1778" s="87"/>
      <c r="B1778" s="87"/>
      <c r="C1778" s="87"/>
      <c r="D1778" s="87"/>
      <c r="E1778" s="87"/>
      <c r="F1778" s="87"/>
      <c r="G1778" s="140">
        <v>44622</v>
      </c>
      <c r="H1778" s="92">
        <v>2612.5</v>
      </c>
      <c r="I1778" s="92">
        <v>2612.5</v>
      </c>
      <c r="J1778" s="92">
        <v>0</v>
      </c>
    </row>
    <row r="1779" spans="1:10" x14ac:dyDescent="0.3">
      <c r="A1779" s="87"/>
      <c r="B1779" s="87"/>
      <c r="C1779" s="87"/>
      <c r="D1779" s="87"/>
      <c r="E1779" s="87"/>
      <c r="F1779" s="87"/>
      <c r="G1779" s="140">
        <v>45126</v>
      </c>
      <c r="H1779" s="92">
        <v>34922.5</v>
      </c>
      <c r="I1779" s="92">
        <v>0</v>
      </c>
      <c r="J1779" s="92">
        <v>34922.5</v>
      </c>
    </row>
    <row r="1780" spans="1:10" x14ac:dyDescent="0.3">
      <c r="A1780" s="87"/>
      <c r="B1780" s="87"/>
      <c r="C1780" s="87"/>
      <c r="D1780" s="87"/>
      <c r="E1780" s="87"/>
      <c r="F1780" s="87"/>
      <c r="G1780" s="140">
        <v>45127</v>
      </c>
      <c r="H1780" s="92">
        <v>-34922.5</v>
      </c>
      <c r="I1780" s="92">
        <v>0</v>
      </c>
      <c r="J1780" s="92">
        <v>-34922.5</v>
      </c>
    </row>
    <row r="1781" spans="1:10" x14ac:dyDescent="0.3">
      <c r="A1781" s="87"/>
      <c r="B1781" s="87"/>
      <c r="C1781" s="87"/>
      <c r="D1781" s="87" t="s">
        <v>292</v>
      </c>
      <c r="E1781" s="87" t="s">
        <v>2215</v>
      </c>
      <c r="F1781" s="140">
        <v>43657</v>
      </c>
      <c r="G1781" s="140">
        <v>43698</v>
      </c>
      <c r="H1781" s="92">
        <v>90</v>
      </c>
      <c r="I1781" s="92">
        <v>90</v>
      </c>
      <c r="J1781" s="92">
        <v>0</v>
      </c>
    </row>
    <row r="1782" spans="1:10" x14ac:dyDescent="0.3">
      <c r="A1782" s="87"/>
      <c r="B1782" s="87"/>
      <c r="C1782" s="87"/>
      <c r="D1782" s="87"/>
      <c r="E1782" s="87"/>
      <c r="F1782" s="87"/>
      <c r="G1782" s="140">
        <v>43705</v>
      </c>
      <c r="H1782" s="92">
        <v>3235</v>
      </c>
      <c r="I1782" s="92">
        <v>3235</v>
      </c>
      <c r="J1782" s="92">
        <v>0</v>
      </c>
    </row>
    <row r="1783" spans="1:10" x14ac:dyDescent="0.3">
      <c r="A1783" s="87"/>
      <c r="B1783" s="87"/>
      <c r="C1783" s="87"/>
      <c r="D1783" s="87"/>
      <c r="E1783" s="87"/>
      <c r="F1783" s="87"/>
      <c r="G1783" s="140">
        <v>43726</v>
      </c>
      <c r="H1783" s="92">
        <v>1387.5</v>
      </c>
      <c r="I1783" s="92">
        <v>1387.5</v>
      </c>
      <c r="J1783" s="92">
        <v>0</v>
      </c>
    </row>
    <row r="1784" spans="1:10" x14ac:dyDescent="0.3">
      <c r="A1784" s="87"/>
      <c r="B1784" s="87"/>
      <c r="C1784" s="87"/>
      <c r="D1784" s="87"/>
      <c r="E1784" s="87"/>
      <c r="F1784" s="87"/>
      <c r="G1784" s="140">
        <v>43833</v>
      </c>
      <c r="H1784" s="92">
        <v>5287.5</v>
      </c>
      <c r="I1784" s="92">
        <v>5287.5</v>
      </c>
      <c r="J1784" s="92">
        <v>0</v>
      </c>
    </row>
    <row r="1785" spans="1:10" x14ac:dyDescent="0.3">
      <c r="A1785" s="87" t="s">
        <v>5731</v>
      </c>
      <c r="B1785" s="87"/>
      <c r="C1785" s="87"/>
      <c r="D1785" s="87"/>
      <c r="E1785" s="87"/>
      <c r="F1785" s="87"/>
      <c r="G1785" s="87"/>
      <c r="H1785" s="92">
        <v>55423.31</v>
      </c>
      <c r="I1785" s="92">
        <v>55423.31</v>
      </c>
      <c r="J1785" s="92">
        <v>0</v>
      </c>
    </row>
    <row r="1786" spans="1:10" x14ac:dyDescent="0.3">
      <c r="A1786" s="87" t="s">
        <v>248</v>
      </c>
      <c r="B1786" s="87" t="s">
        <v>3</v>
      </c>
      <c r="C1786" s="87" t="s">
        <v>241</v>
      </c>
      <c r="D1786" s="87" t="s">
        <v>5709</v>
      </c>
      <c r="E1786" s="87" t="s">
        <v>249</v>
      </c>
      <c r="F1786" s="140">
        <v>42950</v>
      </c>
      <c r="G1786" s="140">
        <v>42950</v>
      </c>
      <c r="H1786" s="92">
        <v>45000</v>
      </c>
      <c r="I1786" s="92">
        <v>45000</v>
      </c>
      <c r="J1786" s="92">
        <v>0</v>
      </c>
    </row>
    <row r="1787" spans="1:10" x14ac:dyDescent="0.3">
      <c r="A1787" s="87" t="s">
        <v>5732</v>
      </c>
      <c r="B1787" s="87"/>
      <c r="C1787" s="87"/>
      <c r="D1787" s="87"/>
      <c r="E1787" s="87"/>
      <c r="F1787" s="87"/>
      <c r="G1787" s="87"/>
      <c r="H1787" s="92">
        <v>45000</v>
      </c>
      <c r="I1787" s="92">
        <v>45000</v>
      </c>
      <c r="J1787" s="92">
        <v>0</v>
      </c>
    </row>
    <row r="1788" spans="1:10" x14ac:dyDescent="0.3">
      <c r="A1788" s="87" t="s">
        <v>649</v>
      </c>
      <c r="B1788" s="87" t="s">
        <v>412</v>
      </c>
      <c r="C1788" s="87" t="s">
        <v>2722</v>
      </c>
      <c r="D1788" s="87" t="s">
        <v>663</v>
      </c>
      <c r="E1788" s="87" t="s">
        <v>310</v>
      </c>
      <c r="F1788" s="140">
        <v>43887</v>
      </c>
      <c r="G1788" s="140">
        <v>44173</v>
      </c>
      <c r="H1788" s="92">
        <v>12744.48</v>
      </c>
      <c r="I1788" s="92">
        <v>12744.48</v>
      </c>
      <c r="J1788" s="92">
        <v>0</v>
      </c>
    </row>
    <row r="1789" spans="1:10" x14ac:dyDescent="0.3">
      <c r="A1789" s="87"/>
      <c r="B1789" s="87" t="s">
        <v>434</v>
      </c>
      <c r="C1789" s="87" t="s">
        <v>2722</v>
      </c>
      <c r="D1789" s="87" t="s">
        <v>663</v>
      </c>
      <c r="E1789" s="87" t="s">
        <v>310</v>
      </c>
      <c r="F1789" s="140">
        <v>43887</v>
      </c>
      <c r="G1789" s="140">
        <v>44173</v>
      </c>
      <c r="H1789" s="92">
        <v>6372.24</v>
      </c>
      <c r="I1789" s="92">
        <v>6372.24</v>
      </c>
      <c r="J1789" s="92">
        <v>0</v>
      </c>
    </row>
    <row r="1790" spans="1:10" x14ac:dyDescent="0.3">
      <c r="A1790" s="87"/>
      <c r="B1790" s="87" t="s">
        <v>3</v>
      </c>
      <c r="C1790" s="87" t="s">
        <v>2722</v>
      </c>
      <c r="D1790" s="87" t="s">
        <v>663</v>
      </c>
      <c r="E1790" s="87" t="s">
        <v>310</v>
      </c>
      <c r="F1790" s="140">
        <v>43887</v>
      </c>
      <c r="G1790" s="140">
        <v>43958</v>
      </c>
      <c r="H1790" s="92">
        <v>259042.4</v>
      </c>
      <c r="I1790" s="92">
        <v>259042.4</v>
      </c>
      <c r="J1790" s="92">
        <v>0</v>
      </c>
    </row>
    <row r="1791" spans="1:10" x14ac:dyDescent="0.3">
      <c r="A1791" s="87"/>
      <c r="B1791" s="87" t="s">
        <v>333</v>
      </c>
      <c r="C1791" s="87" t="s">
        <v>2722</v>
      </c>
      <c r="D1791" s="87" t="s">
        <v>663</v>
      </c>
      <c r="E1791" s="87" t="s">
        <v>310</v>
      </c>
      <c r="F1791" s="140">
        <v>43887</v>
      </c>
      <c r="G1791" s="140">
        <v>44279</v>
      </c>
      <c r="H1791" s="92">
        <v>19116.72</v>
      </c>
      <c r="I1791" s="92">
        <v>19116.72</v>
      </c>
      <c r="J1791" s="92">
        <v>0</v>
      </c>
    </row>
    <row r="1792" spans="1:10" x14ac:dyDescent="0.3">
      <c r="A1792" s="87"/>
      <c r="B1792" s="87" t="s">
        <v>283</v>
      </c>
      <c r="C1792" s="87" t="s">
        <v>2722</v>
      </c>
      <c r="D1792" s="87" t="s">
        <v>731</v>
      </c>
      <c r="E1792" s="87" t="s">
        <v>310</v>
      </c>
      <c r="F1792" s="140">
        <v>43845</v>
      </c>
      <c r="G1792" s="140">
        <v>43944</v>
      </c>
      <c r="H1792" s="92">
        <v>11175</v>
      </c>
      <c r="I1792" s="92">
        <v>11175</v>
      </c>
      <c r="J1792" s="92">
        <v>0</v>
      </c>
    </row>
    <row r="1793" spans="1:10" x14ac:dyDescent="0.3">
      <c r="A1793" s="87"/>
      <c r="B1793" s="87" t="s">
        <v>506</v>
      </c>
      <c r="C1793" s="87" t="s">
        <v>2722</v>
      </c>
      <c r="D1793" s="87" t="s">
        <v>663</v>
      </c>
      <c r="E1793" s="87" t="s">
        <v>310</v>
      </c>
      <c r="F1793" s="140">
        <v>43887</v>
      </c>
      <c r="G1793" s="140">
        <v>44692</v>
      </c>
      <c r="H1793" s="92">
        <v>19116.72</v>
      </c>
      <c r="I1793" s="92">
        <v>19116.72</v>
      </c>
      <c r="J1793" s="92">
        <v>0</v>
      </c>
    </row>
    <row r="1794" spans="1:10" x14ac:dyDescent="0.3">
      <c r="A1794" s="87"/>
      <c r="B1794" s="87" t="s">
        <v>500</v>
      </c>
      <c r="C1794" s="87" t="s">
        <v>2722</v>
      </c>
      <c r="D1794" s="87" t="s">
        <v>663</v>
      </c>
      <c r="E1794" s="87" t="s">
        <v>310</v>
      </c>
      <c r="F1794" s="140">
        <v>43887</v>
      </c>
      <c r="G1794" s="140">
        <v>44071</v>
      </c>
      <c r="H1794" s="92">
        <v>2006.79</v>
      </c>
      <c r="I1794" s="92">
        <v>2006.79</v>
      </c>
      <c r="J1794" s="92">
        <v>0</v>
      </c>
    </row>
    <row r="1795" spans="1:10" x14ac:dyDescent="0.3">
      <c r="A1795" s="87"/>
      <c r="B1795" s="87"/>
      <c r="C1795" s="87"/>
      <c r="D1795" s="87"/>
      <c r="E1795" s="87"/>
      <c r="F1795" s="87"/>
      <c r="G1795" s="140">
        <v>44173</v>
      </c>
      <c r="H1795" s="92">
        <v>4365.45</v>
      </c>
      <c r="I1795" s="92">
        <v>4365.45</v>
      </c>
      <c r="J1795" s="92">
        <v>0</v>
      </c>
    </row>
    <row r="1796" spans="1:10" x14ac:dyDescent="0.3">
      <c r="A1796" s="87"/>
      <c r="B1796" s="87" t="s">
        <v>446</v>
      </c>
      <c r="C1796" s="87" t="s">
        <v>2722</v>
      </c>
      <c r="D1796" s="87" t="s">
        <v>663</v>
      </c>
      <c r="E1796" s="87" t="s">
        <v>310</v>
      </c>
      <c r="F1796" s="140">
        <v>43887</v>
      </c>
      <c r="G1796" s="140">
        <v>44173</v>
      </c>
      <c r="H1796" s="92">
        <v>19116.72</v>
      </c>
      <c r="I1796" s="92">
        <v>19116.72</v>
      </c>
      <c r="J1796" s="92">
        <v>0</v>
      </c>
    </row>
    <row r="1797" spans="1:10" x14ac:dyDescent="0.3">
      <c r="A1797" s="87"/>
      <c r="B1797" s="87" t="s">
        <v>415</v>
      </c>
      <c r="C1797" s="87" t="s">
        <v>2722</v>
      </c>
      <c r="D1797" s="87" t="s">
        <v>663</v>
      </c>
      <c r="E1797" s="87" t="s">
        <v>310</v>
      </c>
      <c r="F1797" s="140">
        <v>43887</v>
      </c>
      <c r="G1797" s="140">
        <v>44448</v>
      </c>
      <c r="H1797" s="92">
        <v>19116.72</v>
      </c>
      <c r="I1797" s="92">
        <v>19116.72</v>
      </c>
      <c r="J1797" s="92">
        <v>0</v>
      </c>
    </row>
    <row r="1798" spans="1:10" x14ac:dyDescent="0.3">
      <c r="A1798" s="87"/>
      <c r="B1798" s="87" t="s">
        <v>503</v>
      </c>
      <c r="C1798" s="87" t="s">
        <v>2722</v>
      </c>
      <c r="D1798" s="87" t="s">
        <v>663</v>
      </c>
      <c r="E1798" s="87" t="s">
        <v>310</v>
      </c>
      <c r="F1798" s="140">
        <v>43887</v>
      </c>
      <c r="G1798" s="140">
        <v>44292</v>
      </c>
      <c r="H1798" s="92">
        <v>12744.48</v>
      </c>
      <c r="I1798" s="92">
        <v>12744.48</v>
      </c>
      <c r="J1798" s="92">
        <v>0</v>
      </c>
    </row>
    <row r="1799" spans="1:10" x14ac:dyDescent="0.3">
      <c r="A1799" s="87"/>
      <c r="B1799" s="87" t="s">
        <v>317</v>
      </c>
      <c r="C1799" s="87" t="s">
        <v>2722</v>
      </c>
      <c r="D1799" s="87" t="s">
        <v>663</v>
      </c>
      <c r="E1799" s="87" t="s">
        <v>310</v>
      </c>
      <c r="F1799" s="140">
        <v>43887</v>
      </c>
      <c r="G1799" s="140">
        <v>44173</v>
      </c>
      <c r="H1799" s="92">
        <v>12744.48</v>
      </c>
      <c r="I1799" s="92">
        <v>12744.48</v>
      </c>
      <c r="J1799" s="92">
        <v>0</v>
      </c>
    </row>
    <row r="1800" spans="1:10" x14ac:dyDescent="0.3">
      <c r="A1800" s="87"/>
      <c r="B1800" s="87"/>
      <c r="C1800" s="87"/>
      <c r="D1800" s="87"/>
      <c r="E1800" s="87"/>
      <c r="F1800" s="87"/>
      <c r="G1800" s="140">
        <v>44292</v>
      </c>
      <c r="H1800" s="92">
        <v>6372.24</v>
      </c>
      <c r="I1800" s="92">
        <v>6372.24</v>
      </c>
      <c r="J1800" s="92">
        <v>0</v>
      </c>
    </row>
    <row r="1801" spans="1:10" x14ac:dyDescent="0.3">
      <c r="A1801" s="87"/>
      <c r="B1801" s="87" t="s">
        <v>315</v>
      </c>
      <c r="C1801" s="87" t="s">
        <v>2722</v>
      </c>
      <c r="D1801" s="87" t="s">
        <v>663</v>
      </c>
      <c r="E1801" s="87" t="s">
        <v>310</v>
      </c>
      <c r="F1801" s="140">
        <v>43887</v>
      </c>
      <c r="G1801" s="140">
        <v>44292</v>
      </c>
      <c r="H1801" s="92">
        <v>57350.16</v>
      </c>
      <c r="I1801" s="92">
        <v>57350.16</v>
      </c>
      <c r="J1801" s="92">
        <v>0</v>
      </c>
    </row>
    <row r="1802" spans="1:10" x14ac:dyDescent="0.3">
      <c r="A1802" s="87" t="s">
        <v>5733</v>
      </c>
      <c r="B1802" s="87"/>
      <c r="C1802" s="87"/>
      <c r="D1802" s="87"/>
      <c r="E1802" s="87"/>
      <c r="F1802" s="87"/>
      <c r="G1802" s="87"/>
      <c r="H1802" s="92">
        <v>461384.59999999986</v>
      </c>
      <c r="I1802" s="92">
        <v>461384.59999999986</v>
      </c>
      <c r="J1802" s="92">
        <v>0</v>
      </c>
    </row>
    <row r="1803" spans="1:10" x14ac:dyDescent="0.3">
      <c r="A1803" s="87" t="s">
        <v>2639</v>
      </c>
      <c r="B1803" s="87" t="s">
        <v>275</v>
      </c>
      <c r="C1803" s="87" t="s">
        <v>2722</v>
      </c>
      <c r="D1803" s="87" t="s">
        <v>1203</v>
      </c>
      <c r="E1803" s="87" t="s">
        <v>310</v>
      </c>
      <c r="F1803" s="140">
        <v>44085</v>
      </c>
      <c r="G1803" s="140">
        <v>44281</v>
      </c>
      <c r="H1803" s="92">
        <v>21696</v>
      </c>
      <c r="I1803" s="92">
        <v>21696</v>
      </c>
      <c r="J1803" s="92">
        <v>0</v>
      </c>
    </row>
    <row r="1804" spans="1:10" x14ac:dyDescent="0.3">
      <c r="A1804" s="87"/>
      <c r="B1804" s="87"/>
      <c r="C1804" s="87" t="s">
        <v>236</v>
      </c>
      <c r="D1804" s="87" t="s">
        <v>300</v>
      </c>
      <c r="E1804" s="87" t="s">
        <v>310</v>
      </c>
      <c r="F1804" s="140">
        <v>43647</v>
      </c>
      <c r="G1804" s="140">
        <v>43775</v>
      </c>
      <c r="H1804" s="92">
        <v>183825</v>
      </c>
      <c r="I1804" s="92">
        <v>183825</v>
      </c>
      <c r="J1804" s="92">
        <v>0</v>
      </c>
    </row>
    <row r="1805" spans="1:10" x14ac:dyDescent="0.3">
      <c r="A1805" s="87"/>
      <c r="B1805" s="87"/>
      <c r="C1805" s="87"/>
      <c r="D1805" s="87"/>
      <c r="E1805" s="87"/>
      <c r="F1805" s="87"/>
      <c r="G1805" s="140">
        <v>43998</v>
      </c>
      <c r="H1805" s="92">
        <v>36675</v>
      </c>
      <c r="I1805" s="92">
        <v>36675</v>
      </c>
      <c r="J1805" s="92">
        <v>0</v>
      </c>
    </row>
    <row r="1806" spans="1:10" x14ac:dyDescent="0.3">
      <c r="A1806" s="87"/>
      <c r="B1806" s="87" t="s">
        <v>268</v>
      </c>
      <c r="C1806" s="87" t="s">
        <v>236</v>
      </c>
      <c r="D1806" s="87" t="s">
        <v>679</v>
      </c>
      <c r="E1806" s="87" t="s">
        <v>310</v>
      </c>
      <c r="F1806" s="140">
        <v>43893</v>
      </c>
      <c r="G1806" s="140">
        <v>44040</v>
      </c>
      <c r="H1806" s="92">
        <v>382506.49</v>
      </c>
      <c r="I1806" s="92">
        <v>382506.49</v>
      </c>
      <c r="J1806" s="92">
        <v>0</v>
      </c>
    </row>
    <row r="1807" spans="1:10" x14ac:dyDescent="0.3">
      <c r="A1807" s="87"/>
      <c r="B1807" s="87"/>
      <c r="C1807" s="87"/>
      <c r="D1807" s="87"/>
      <c r="E1807" s="87"/>
      <c r="F1807" s="87"/>
      <c r="G1807" s="140">
        <v>44082</v>
      </c>
      <c r="H1807" s="92">
        <v>302947.40000000002</v>
      </c>
      <c r="I1807" s="92">
        <v>302947.39999999997</v>
      </c>
      <c r="J1807" s="92">
        <v>0</v>
      </c>
    </row>
    <row r="1808" spans="1:10" x14ac:dyDescent="0.3">
      <c r="A1808" s="87"/>
      <c r="B1808" s="87"/>
      <c r="C1808" s="87"/>
      <c r="D1808" s="87"/>
      <c r="E1808" s="87"/>
      <c r="F1808" s="87"/>
      <c r="G1808" s="140">
        <v>44337</v>
      </c>
      <c r="H1808" s="92">
        <v>51574.48</v>
      </c>
      <c r="I1808" s="92">
        <v>51574.48</v>
      </c>
      <c r="J1808" s="92">
        <v>0</v>
      </c>
    </row>
    <row r="1809" spans="1:10" x14ac:dyDescent="0.3">
      <c r="A1809" s="87"/>
      <c r="B1809" s="87"/>
      <c r="C1809" s="87"/>
      <c r="D1809" s="87"/>
      <c r="E1809" s="87"/>
      <c r="F1809" s="87"/>
      <c r="G1809" s="140">
        <v>44589</v>
      </c>
      <c r="H1809" s="92">
        <v>18937.040000000037</v>
      </c>
      <c r="I1809" s="92">
        <v>18937.04</v>
      </c>
      <c r="J1809" s="92">
        <v>3.637978807091713E-11</v>
      </c>
    </row>
    <row r="1810" spans="1:10" x14ac:dyDescent="0.3">
      <c r="A1810" s="87"/>
      <c r="B1810" s="87"/>
      <c r="C1810" s="87"/>
      <c r="D1810" s="87" t="s">
        <v>2448</v>
      </c>
      <c r="E1810" s="87" t="s">
        <v>310</v>
      </c>
      <c r="F1810" s="140">
        <v>44502</v>
      </c>
      <c r="G1810" s="140">
        <v>44593</v>
      </c>
      <c r="H1810" s="92">
        <v>17420.13</v>
      </c>
      <c r="I1810" s="92">
        <v>17420.13</v>
      </c>
      <c r="J1810" s="92">
        <v>0</v>
      </c>
    </row>
    <row r="1811" spans="1:10" x14ac:dyDescent="0.3">
      <c r="A1811" s="87"/>
      <c r="B1811" s="87" t="s">
        <v>283</v>
      </c>
      <c r="C1811" s="87" t="s">
        <v>2722</v>
      </c>
      <c r="D1811" s="87" t="s">
        <v>652</v>
      </c>
      <c r="E1811" s="87" t="s">
        <v>310</v>
      </c>
      <c r="F1811" s="140">
        <v>43864</v>
      </c>
      <c r="G1811" s="140">
        <v>44000</v>
      </c>
      <c r="H1811" s="92">
        <v>14900</v>
      </c>
      <c r="I1811" s="92">
        <v>14900</v>
      </c>
      <c r="J1811" s="92">
        <v>0</v>
      </c>
    </row>
    <row r="1812" spans="1:10" x14ac:dyDescent="0.3">
      <c r="A1812" s="87"/>
      <c r="B1812" s="87" t="s">
        <v>235</v>
      </c>
      <c r="C1812" s="87" t="s">
        <v>236</v>
      </c>
      <c r="D1812" s="87" t="s">
        <v>2717</v>
      </c>
      <c r="E1812" s="87" t="s">
        <v>310</v>
      </c>
      <c r="F1812" s="140">
        <v>44743</v>
      </c>
      <c r="G1812" s="140">
        <v>44799</v>
      </c>
      <c r="H1812" s="92">
        <v>2645</v>
      </c>
      <c r="I1812" s="92">
        <v>2645</v>
      </c>
      <c r="J1812" s="92">
        <v>0</v>
      </c>
    </row>
    <row r="1813" spans="1:10" x14ac:dyDescent="0.3">
      <c r="A1813" s="87" t="s">
        <v>5734</v>
      </c>
      <c r="B1813" s="87"/>
      <c r="C1813" s="87"/>
      <c r="D1813" s="87"/>
      <c r="E1813" s="87"/>
      <c r="F1813" s="87"/>
      <c r="G1813" s="87"/>
      <c r="H1813" s="92">
        <v>1033126.54</v>
      </c>
      <c r="I1813" s="92">
        <v>1033126.5399999999</v>
      </c>
      <c r="J1813" s="92">
        <v>3.637978807091713E-11</v>
      </c>
    </row>
    <row r="1814" spans="1:10" x14ac:dyDescent="0.3">
      <c r="A1814" s="87" t="s">
        <v>2042</v>
      </c>
      <c r="B1814" s="87" t="s">
        <v>3</v>
      </c>
      <c r="C1814" s="87" t="s">
        <v>2722</v>
      </c>
      <c r="D1814" s="87" t="s">
        <v>2069</v>
      </c>
      <c r="E1814" s="87" t="s">
        <v>2043</v>
      </c>
      <c r="F1814" s="140">
        <v>44334</v>
      </c>
      <c r="G1814" s="140">
        <v>44350</v>
      </c>
      <c r="H1814" s="92">
        <v>1665.5</v>
      </c>
      <c r="I1814" s="92">
        <v>1665.5</v>
      </c>
      <c r="J1814" s="92">
        <v>0</v>
      </c>
    </row>
    <row r="1815" spans="1:10" x14ac:dyDescent="0.3">
      <c r="A1815" s="87" t="s">
        <v>5735</v>
      </c>
      <c r="B1815" s="87"/>
      <c r="C1815" s="87"/>
      <c r="D1815" s="87"/>
      <c r="E1815" s="87"/>
      <c r="F1815" s="87"/>
      <c r="G1815" s="87"/>
      <c r="H1815" s="92">
        <v>1665.5</v>
      </c>
      <c r="I1815" s="92">
        <v>1665.5</v>
      </c>
      <c r="J1815" s="92">
        <v>0</v>
      </c>
    </row>
    <row r="1816" spans="1:10" x14ac:dyDescent="0.3">
      <c r="A1816" s="87" t="s">
        <v>2590</v>
      </c>
      <c r="B1816" s="87" t="s">
        <v>263</v>
      </c>
      <c r="C1816" s="87" t="s">
        <v>2722</v>
      </c>
      <c r="D1816" s="87" t="s">
        <v>2157</v>
      </c>
      <c r="E1816" s="87" t="s">
        <v>2146</v>
      </c>
      <c r="F1816" s="140">
        <v>44363</v>
      </c>
      <c r="G1816" s="140">
        <v>44438</v>
      </c>
      <c r="H1816" s="92">
        <v>376.36</v>
      </c>
      <c r="I1816" s="92">
        <v>376.36</v>
      </c>
      <c r="J1816" s="92">
        <v>0</v>
      </c>
    </row>
    <row r="1817" spans="1:10" x14ac:dyDescent="0.3">
      <c r="A1817" s="87"/>
      <c r="B1817" s="87"/>
      <c r="C1817" s="87"/>
      <c r="D1817" s="87"/>
      <c r="E1817" s="87"/>
      <c r="F1817" s="87"/>
      <c r="G1817" s="140">
        <v>44462</v>
      </c>
      <c r="H1817" s="92">
        <v>358.62</v>
      </c>
      <c r="I1817" s="92">
        <v>358.62</v>
      </c>
      <c r="J1817" s="92">
        <v>0</v>
      </c>
    </row>
    <row r="1818" spans="1:10" x14ac:dyDescent="0.3">
      <c r="A1818" s="87"/>
      <c r="B1818" s="87"/>
      <c r="C1818" s="87"/>
      <c r="D1818" s="87"/>
      <c r="E1818" s="87"/>
      <c r="F1818" s="87"/>
      <c r="G1818" s="140">
        <v>44635</v>
      </c>
      <c r="H1818" s="92">
        <v>101.99</v>
      </c>
      <c r="I1818" s="92">
        <v>101.99</v>
      </c>
      <c r="J1818" s="92">
        <v>0</v>
      </c>
    </row>
    <row r="1819" spans="1:10" x14ac:dyDescent="0.3">
      <c r="A1819" s="87"/>
      <c r="B1819" s="87" t="s">
        <v>275</v>
      </c>
      <c r="C1819" s="87" t="s">
        <v>2722</v>
      </c>
      <c r="D1819" s="87" t="s">
        <v>1459</v>
      </c>
      <c r="E1819" s="87" t="s">
        <v>2146</v>
      </c>
      <c r="F1819" s="140">
        <v>44179</v>
      </c>
      <c r="G1819" s="140">
        <v>44235</v>
      </c>
      <c r="H1819" s="92">
        <v>246.82</v>
      </c>
      <c r="I1819" s="92">
        <v>246.82</v>
      </c>
      <c r="J1819" s="92">
        <v>0</v>
      </c>
    </row>
    <row r="1820" spans="1:10" x14ac:dyDescent="0.3">
      <c r="A1820" s="87"/>
      <c r="B1820" s="87" t="s">
        <v>268</v>
      </c>
      <c r="C1820" s="87" t="s">
        <v>2722</v>
      </c>
      <c r="D1820" s="87" t="s">
        <v>2157</v>
      </c>
      <c r="E1820" s="87" t="s">
        <v>2146</v>
      </c>
      <c r="F1820" s="140">
        <v>44363</v>
      </c>
      <c r="G1820" s="140">
        <v>44438</v>
      </c>
      <c r="H1820" s="92">
        <v>599.39</v>
      </c>
      <c r="I1820" s="92">
        <v>599.39</v>
      </c>
      <c r="J1820" s="92">
        <v>0</v>
      </c>
    </row>
    <row r="1821" spans="1:10" x14ac:dyDescent="0.3">
      <c r="A1821" s="87"/>
      <c r="B1821" s="87"/>
      <c r="C1821" s="87"/>
      <c r="D1821" s="87"/>
      <c r="E1821" s="87"/>
      <c r="F1821" s="87"/>
      <c r="G1821" s="140">
        <v>44462</v>
      </c>
      <c r="H1821" s="92">
        <v>571.14</v>
      </c>
      <c r="I1821" s="92">
        <v>571.14</v>
      </c>
      <c r="J1821" s="92">
        <v>0</v>
      </c>
    </row>
    <row r="1822" spans="1:10" x14ac:dyDescent="0.3">
      <c r="A1822" s="87"/>
      <c r="B1822" s="87"/>
      <c r="C1822" s="87"/>
      <c r="D1822" s="87"/>
      <c r="E1822" s="87"/>
      <c r="F1822" s="87"/>
      <c r="G1822" s="140">
        <v>44635</v>
      </c>
      <c r="H1822" s="92">
        <v>162.44999999999999</v>
      </c>
      <c r="I1822" s="92">
        <v>162.44999999999999</v>
      </c>
      <c r="J1822" s="92">
        <v>0</v>
      </c>
    </row>
    <row r="1823" spans="1:10" x14ac:dyDescent="0.3">
      <c r="A1823" s="87"/>
      <c r="B1823" s="87" t="s">
        <v>283</v>
      </c>
      <c r="C1823" s="87" t="s">
        <v>2722</v>
      </c>
      <c r="D1823" s="87" t="s">
        <v>1459</v>
      </c>
      <c r="E1823" s="87" t="s">
        <v>2146</v>
      </c>
      <c r="F1823" s="140">
        <v>44179</v>
      </c>
      <c r="G1823" s="140">
        <v>44235</v>
      </c>
      <c r="H1823" s="92">
        <v>246.82</v>
      </c>
      <c r="I1823" s="92">
        <v>246.82</v>
      </c>
      <c r="J1823" s="92">
        <v>0</v>
      </c>
    </row>
    <row r="1824" spans="1:10" x14ac:dyDescent="0.3">
      <c r="A1824" s="87"/>
      <c r="B1824" s="87" t="s">
        <v>285</v>
      </c>
      <c r="C1824" s="87" t="s">
        <v>2722</v>
      </c>
      <c r="D1824" s="87" t="s">
        <v>1459</v>
      </c>
      <c r="E1824" s="87" t="s">
        <v>2146</v>
      </c>
      <c r="F1824" s="140">
        <v>44179</v>
      </c>
      <c r="G1824" s="140">
        <v>44235</v>
      </c>
      <c r="H1824" s="92">
        <v>246.8</v>
      </c>
      <c r="I1824" s="92">
        <v>246.8</v>
      </c>
      <c r="J1824" s="92">
        <v>0</v>
      </c>
    </row>
    <row r="1825" spans="1:10" x14ac:dyDescent="0.3">
      <c r="A1825" s="87" t="s">
        <v>5736</v>
      </c>
      <c r="B1825" s="87"/>
      <c r="C1825" s="87"/>
      <c r="D1825" s="87"/>
      <c r="E1825" s="87"/>
      <c r="F1825" s="87"/>
      <c r="G1825" s="87"/>
      <c r="H1825" s="92">
        <v>2910.39</v>
      </c>
      <c r="I1825" s="92">
        <v>2910.39</v>
      </c>
      <c r="J1825" s="92">
        <v>0</v>
      </c>
    </row>
    <row r="1826" spans="1:10" x14ac:dyDescent="0.3">
      <c r="A1826" s="87" t="s">
        <v>7561</v>
      </c>
      <c r="B1826" s="87" t="s">
        <v>446</v>
      </c>
      <c r="C1826" s="87" t="s">
        <v>2722</v>
      </c>
      <c r="D1826" s="87" t="s">
        <v>7563</v>
      </c>
      <c r="E1826" s="87" t="s">
        <v>5941</v>
      </c>
      <c r="F1826" s="140">
        <v>45841</v>
      </c>
      <c r="G1826" s="140">
        <v>46152</v>
      </c>
      <c r="H1826" s="92">
        <v>125</v>
      </c>
      <c r="I1826" s="92">
        <v>0</v>
      </c>
      <c r="J1826" s="92">
        <v>125</v>
      </c>
    </row>
    <row r="1827" spans="1:10" x14ac:dyDescent="0.3">
      <c r="A1827" s="87"/>
      <c r="B1827" s="87"/>
      <c r="C1827" s="87"/>
      <c r="D1827" s="87"/>
      <c r="E1827" s="87"/>
      <c r="F1827" s="87"/>
      <c r="G1827" s="140">
        <v>46153</v>
      </c>
      <c r="H1827" s="92">
        <v>-125</v>
      </c>
      <c r="I1827" s="92">
        <v>0</v>
      </c>
      <c r="J1827" s="92">
        <v>-125</v>
      </c>
    </row>
    <row r="1828" spans="1:10" x14ac:dyDescent="0.3">
      <c r="A1828" s="87" t="s">
        <v>7675</v>
      </c>
      <c r="B1828" s="87"/>
      <c r="C1828" s="87"/>
      <c r="D1828" s="87"/>
      <c r="E1828" s="87"/>
      <c r="F1828" s="87"/>
      <c r="G1828" s="87"/>
      <c r="H1828" s="92">
        <v>0</v>
      </c>
      <c r="I1828" s="92">
        <v>0</v>
      </c>
      <c r="J1828" s="92">
        <v>0</v>
      </c>
    </row>
    <row r="1829" spans="1:10" x14ac:dyDescent="0.3">
      <c r="A1829" s="87" t="s">
        <v>344</v>
      </c>
      <c r="B1829" s="87" t="s">
        <v>3</v>
      </c>
      <c r="C1829" s="87" t="s">
        <v>340</v>
      </c>
      <c r="D1829" s="87" t="s">
        <v>342</v>
      </c>
      <c r="E1829" s="87" t="s">
        <v>341</v>
      </c>
      <c r="F1829" s="140">
        <v>43282</v>
      </c>
      <c r="G1829" s="140">
        <v>43360</v>
      </c>
      <c r="H1829" s="92">
        <v>16080</v>
      </c>
      <c r="I1829" s="92">
        <v>16080</v>
      </c>
      <c r="J1829" s="92">
        <v>0</v>
      </c>
    </row>
    <row r="1830" spans="1:10" x14ac:dyDescent="0.3">
      <c r="A1830" s="87"/>
      <c r="B1830" s="87"/>
      <c r="C1830" s="87"/>
      <c r="D1830" s="87"/>
      <c r="E1830" s="87"/>
      <c r="F1830" s="87"/>
      <c r="G1830" s="140">
        <v>43392</v>
      </c>
      <c r="H1830" s="92">
        <v>6720</v>
      </c>
      <c r="I1830" s="92">
        <v>6720</v>
      </c>
      <c r="J1830" s="92">
        <v>0</v>
      </c>
    </row>
    <row r="1831" spans="1:10" x14ac:dyDescent="0.3">
      <c r="A1831" s="87"/>
      <c r="B1831" s="87"/>
      <c r="C1831" s="87"/>
      <c r="D1831" s="87"/>
      <c r="E1831" s="87"/>
      <c r="F1831" s="87"/>
      <c r="G1831" s="140">
        <v>44349</v>
      </c>
      <c r="H1831" s="92">
        <v>1200</v>
      </c>
      <c r="I1831" s="92">
        <v>1200</v>
      </c>
      <c r="J1831" s="92">
        <v>0</v>
      </c>
    </row>
    <row r="1832" spans="1:10" x14ac:dyDescent="0.3">
      <c r="A1832" s="87"/>
      <c r="B1832" s="87"/>
      <c r="C1832" s="87"/>
      <c r="D1832" s="87" t="s">
        <v>471</v>
      </c>
      <c r="E1832" s="87" t="s">
        <v>341</v>
      </c>
      <c r="F1832" s="140">
        <v>43282</v>
      </c>
      <c r="G1832" s="140">
        <v>46730</v>
      </c>
      <c r="H1832" s="92">
        <v>5500</v>
      </c>
      <c r="I1832" s="92">
        <v>0</v>
      </c>
      <c r="J1832" s="92">
        <v>5500</v>
      </c>
    </row>
    <row r="1833" spans="1:10" x14ac:dyDescent="0.3">
      <c r="A1833" s="87"/>
      <c r="B1833" s="87" t="s">
        <v>130</v>
      </c>
      <c r="C1833" s="87" t="s">
        <v>2722</v>
      </c>
      <c r="D1833" s="87" t="s">
        <v>346</v>
      </c>
      <c r="E1833" s="87" t="s">
        <v>341</v>
      </c>
      <c r="F1833" s="140">
        <v>43264</v>
      </c>
      <c r="G1833" s="140">
        <v>43305</v>
      </c>
      <c r="H1833" s="92">
        <v>2800</v>
      </c>
      <c r="I1833" s="92">
        <v>2800</v>
      </c>
      <c r="J1833" s="92">
        <v>0</v>
      </c>
    </row>
    <row r="1834" spans="1:10" x14ac:dyDescent="0.3">
      <c r="A1834" s="87"/>
      <c r="B1834" s="87"/>
      <c r="C1834" s="87"/>
      <c r="D1834" s="87"/>
      <c r="E1834" s="87"/>
      <c r="F1834" s="87"/>
      <c r="G1834" s="140">
        <v>43515</v>
      </c>
      <c r="H1834" s="92">
        <v>10110</v>
      </c>
      <c r="I1834" s="92">
        <v>10110</v>
      </c>
      <c r="J1834" s="92">
        <v>0</v>
      </c>
    </row>
    <row r="1835" spans="1:10" x14ac:dyDescent="0.3">
      <c r="A1835" s="87"/>
      <c r="B1835" s="87"/>
      <c r="C1835" s="87"/>
      <c r="D1835" s="87"/>
      <c r="E1835" s="87"/>
      <c r="F1835" s="87"/>
      <c r="G1835" s="140">
        <v>43724</v>
      </c>
      <c r="H1835" s="92">
        <v>15400</v>
      </c>
      <c r="I1835" s="92">
        <v>15400</v>
      </c>
      <c r="J1835" s="92">
        <v>0</v>
      </c>
    </row>
    <row r="1836" spans="1:10" x14ac:dyDescent="0.3">
      <c r="A1836" s="87"/>
      <c r="B1836" s="87"/>
      <c r="C1836" s="87"/>
      <c r="D1836" s="87"/>
      <c r="E1836" s="87"/>
      <c r="F1836" s="87"/>
      <c r="G1836" s="140">
        <v>43725</v>
      </c>
      <c r="H1836" s="92">
        <v>265.07</v>
      </c>
      <c r="I1836" s="92">
        <v>265.07</v>
      </c>
      <c r="J1836" s="92">
        <v>0</v>
      </c>
    </row>
    <row r="1837" spans="1:10" x14ac:dyDescent="0.3">
      <c r="A1837" s="87"/>
      <c r="B1837" s="87"/>
      <c r="C1837" s="87"/>
      <c r="D1837" s="87"/>
      <c r="E1837" s="87"/>
      <c r="F1837" s="87"/>
      <c r="G1837" s="140">
        <v>43874</v>
      </c>
      <c r="H1837" s="92">
        <v>19600</v>
      </c>
      <c r="I1837" s="92">
        <v>19600</v>
      </c>
      <c r="J1837" s="92">
        <v>0</v>
      </c>
    </row>
    <row r="1838" spans="1:10" x14ac:dyDescent="0.3">
      <c r="A1838" s="87"/>
      <c r="B1838" s="87"/>
      <c r="C1838" s="87"/>
      <c r="D1838" s="87"/>
      <c r="E1838" s="87"/>
      <c r="F1838" s="87"/>
      <c r="G1838" s="140">
        <v>43900</v>
      </c>
      <c r="H1838" s="92">
        <v>-265.07</v>
      </c>
      <c r="I1838" s="92">
        <v>-265.07</v>
      </c>
      <c r="J1838" s="92">
        <v>0</v>
      </c>
    </row>
    <row r="1839" spans="1:10" x14ac:dyDescent="0.3">
      <c r="A1839" s="87"/>
      <c r="B1839" s="87"/>
      <c r="C1839" s="87"/>
      <c r="D1839" s="87"/>
      <c r="E1839" s="87"/>
      <c r="F1839" s="87"/>
      <c r="G1839" s="140">
        <v>43986</v>
      </c>
      <c r="H1839" s="92">
        <v>23100</v>
      </c>
      <c r="I1839" s="92">
        <v>23100</v>
      </c>
      <c r="J1839" s="92">
        <v>0</v>
      </c>
    </row>
    <row r="1840" spans="1:10" x14ac:dyDescent="0.3">
      <c r="A1840" s="87"/>
      <c r="B1840" s="87"/>
      <c r="C1840" s="87"/>
      <c r="D1840" s="87"/>
      <c r="E1840" s="87"/>
      <c r="F1840" s="87"/>
      <c r="G1840" s="140">
        <v>44173</v>
      </c>
      <c r="H1840" s="92">
        <v>17221</v>
      </c>
      <c r="I1840" s="92">
        <v>17221</v>
      </c>
      <c r="J1840" s="92">
        <v>0</v>
      </c>
    </row>
    <row r="1841" spans="1:10" x14ac:dyDescent="0.3">
      <c r="A1841" s="87"/>
      <c r="B1841" s="87"/>
      <c r="C1841" s="87"/>
      <c r="D1841" s="87"/>
      <c r="E1841" s="87"/>
      <c r="F1841" s="87"/>
      <c r="G1841" s="140">
        <v>44323</v>
      </c>
      <c r="H1841" s="92">
        <v>23100</v>
      </c>
      <c r="I1841" s="92">
        <v>23100</v>
      </c>
      <c r="J1841" s="92">
        <v>0</v>
      </c>
    </row>
    <row r="1842" spans="1:10" x14ac:dyDescent="0.3">
      <c r="A1842" s="87"/>
      <c r="B1842" s="87"/>
      <c r="C1842" s="87"/>
      <c r="D1842" s="87"/>
      <c r="E1842" s="87"/>
      <c r="F1842" s="87"/>
      <c r="G1842" s="140">
        <v>44370</v>
      </c>
      <c r="H1842" s="92">
        <v>3500</v>
      </c>
      <c r="I1842" s="92">
        <v>3500</v>
      </c>
      <c r="J1842" s="92">
        <v>0</v>
      </c>
    </row>
    <row r="1843" spans="1:10" x14ac:dyDescent="0.3">
      <c r="A1843" s="87"/>
      <c r="B1843" s="87"/>
      <c r="C1843" s="87"/>
      <c r="D1843" s="87"/>
      <c r="E1843" s="87"/>
      <c r="F1843" s="87"/>
      <c r="G1843" s="140">
        <v>44550</v>
      </c>
      <c r="H1843" s="92">
        <v>1050</v>
      </c>
      <c r="I1843" s="92">
        <v>1050</v>
      </c>
      <c r="J1843" s="92">
        <v>0</v>
      </c>
    </row>
    <row r="1844" spans="1:10" x14ac:dyDescent="0.3">
      <c r="A1844" s="87"/>
      <c r="B1844" s="87"/>
      <c r="C1844" s="87"/>
      <c r="D1844" s="87"/>
      <c r="E1844" s="87"/>
      <c r="F1844" s="87"/>
      <c r="G1844" s="140">
        <v>44760</v>
      </c>
      <c r="H1844" s="92">
        <v>1400</v>
      </c>
      <c r="I1844" s="92">
        <v>1400</v>
      </c>
      <c r="J1844" s="92">
        <v>0</v>
      </c>
    </row>
    <row r="1845" spans="1:10" x14ac:dyDescent="0.3">
      <c r="A1845" s="87"/>
      <c r="B1845" s="87"/>
      <c r="C1845" s="87"/>
      <c r="D1845" s="87"/>
      <c r="E1845" s="87"/>
      <c r="F1845" s="87"/>
      <c r="G1845" s="140">
        <v>44761</v>
      </c>
      <c r="H1845" s="92">
        <v>350</v>
      </c>
      <c r="I1845" s="92">
        <v>350</v>
      </c>
      <c r="J1845" s="92">
        <v>0</v>
      </c>
    </row>
    <row r="1846" spans="1:10" x14ac:dyDescent="0.3">
      <c r="A1846" s="87"/>
      <c r="B1846" s="87"/>
      <c r="C1846" s="87"/>
      <c r="D1846" s="87"/>
      <c r="E1846" s="87"/>
      <c r="F1846" s="87"/>
      <c r="G1846" s="140">
        <v>44791</v>
      </c>
      <c r="H1846" s="92">
        <v>-350</v>
      </c>
      <c r="I1846" s="92">
        <v>-350</v>
      </c>
      <c r="J1846" s="92">
        <v>0</v>
      </c>
    </row>
    <row r="1847" spans="1:10" x14ac:dyDescent="0.3">
      <c r="A1847" s="87"/>
      <c r="B1847" s="87"/>
      <c r="C1847" s="87"/>
      <c r="D1847" s="87"/>
      <c r="E1847" s="87"/>
      <c r="F1847" s="87"/>
      <c r="G1847" s="140">
        <v>44840</v>
      </c>
      <c r="H1847" s="92">
        <v>490</v>
      </c>
      <c r="I1847" s="92">
        <v>490</v>
      </c>
      <c r="J1847" s="92">
        <v>0</v>
      </c>
    </row>
    <row r="1848" spans="1:10" x14ac:dyDescent="0.3">
      <c r="A1848" s="87"/>
      <c r="B1848" s="87"/>
      <c r="C1848" s="87"/>
      <c r="D1848" s="87"/>
      <c r="E1848" s="87"/>
      <c r="F1848" s="87"/>
      <c r="G1848" s="140">
        <v>44862</v>
      </c>
      <c r="H1848" s="92">
        <v>210</v>
      </c>
      <c r="I1848" s="92">
        <v>210</v>
      </c>
      <c r="J1848" s="92">
        <v>0</v>
      </c>
    </row>
    <row r="1849" spans="1:10" x14ac:dyDescent="0.3">
      <c r="A1849" s="87"/>
      <c r="B1849" s="87"/>
      <c r="C1849" s="87"/>
      <c r="D1849" s="87"/>
      <c r="E1849" s="87"/>
      <c r="F1849" s="87"/>
      <c r="G1849" s="140">
        <v>44890</v>
      </c>
      <c r="H1849" s="92">
        <v>350</v>
      </c>
      <c r="I1849" s="92">
        <v>350</v>
      </c>
      <c r="J1849" s="92">
        <v>0</v>
      </c>
    </row>
    <row r="1850" spans="1:10" x14ac:dyDescent="0.3">
      <c r="A1850" s="87"/>
      <c r="B1850" s="87"/>
      <c r="C1850" s="87"/>
      <c r="D1850" s="87"/>
      <c r="E1850" s="87"/>
      <c r="F1850" s="87"/>
      <c r="G1850" s="140">
        <v>44936</v>
      </c>
      <c r="H1850" s="92">
        <v>2450</v>
      </c>
      <c r="I1850" s="92">
        <v>2450</v>
      </c>
      <c r="J1850" s="92">
        <v>0</v>
      </c>
    </row>
    <row r="1851" spans="1:10" x14ac:dyDescent="0.3">
      <c r="A1851" s="87"/>
      <c r="B1851" s="87"/>
      <c r="C1851" s="87"/>
      <c r="D1851" s="87"/>
      <c r="E1851" s="87"/>
      <c r="F1851" s="87"/>
      <c r="G1851" s="140">
        <v>44951</v>
      </c>
      <c r="H1851" s="92">
        <v>2450</v>
      </c>
      <c r="I1851" s="92">
        <v>2450</v>
      </c>
      <c r="J1851" s="92">
        <v>0</v>
      </c>
    </row>
    <row r="1852" spans="1:10" x14ac:dyDescent="0.3">
      <c r="A1852" s="87"/>
      <c r="B1852" s="87"/>
      <c r="C1852" s="87"/>
      <c r="D1852" s="87"/>
      <c r="E1852" s="87"/>
      <c r="F1852" s="87"/>
      <c r="G1852" s="140">
        <v>44992</v>
      </c>
      <c r="H1852" s="92">
        <v>2100</v>
      </c>
      <c r="I1852" s="92">
        <v>2100</v>
      </c>
      <c r="J1852" s="92">
        <v>0</v>
      </c>
    </row>
    <row r="1853" spans="1:10" x14ac:dyDescent="0.3">
      <c r="A1853" s="87"/>
      <c r="B1853" s="87"/>
      <c r="C1853" s="87"/>
      <c r="D1853" s="87"/>
      <c r="E1853" s="87"/>
      <c r="F1853" s="87"/>
      <c r="G1853" s="140">
        <v>45064</v>
      </c>
      <c r="H1853" s="92">
        <v>4900</v>
      </c>
      <c r="I1853" s="92">
        <v>4900</v>
      </c>
      <c r="J1853" s="92">
        <v>0</v>
      </c>
    </row>
    <row r="1854" spans="1:10" x14ac:dyDescent="0.3">
      <c r="A1854" s="87"/>
      <c r="B1854" s="87"/>
      <c r="C1854" s="87"/>
      <c r="D1854" s="87"/>
      <c r="E1854" s="87"/>
      <c r="F1854" s="87"/>
      <c r="G1854" s="140">
        <v>45121</v>
      </c>
      <c r="H1854" s="92">
        <v>2100</v>
      </c>
      <c r="I1854" s="92">
        <v>2100</v>
      </c>
      <c r="J1854" s="92">
        <v>0</v>
      </c>
    </row>
    <row r="1855" spans="1:10" x14ac:dyDescent="0.3">
      <c r="A1855" s="87"/>
      <c r="B1855" s="87"/>
      <c r="C1855" s="87"/>
      <c r="D1855" s="87"/>
      <c r="E1855" s="87"/>
      <c r="F1855" s="87"/>
      <c r="G1855" s="140">
        <v>45126</v>
      </c>
      <c r="H1855" s="92">
        <v>2450</v>
      </c>
      <c r="I1855" s="92">
        <v>2450</v>
      </c>
      <c r="J1855" s="92">
        <v>0</v>
      </c>
    </row>
    <row r="1856" spans="1:10" x14ac:dyDescent="0.3">
      <c r="A1856" s="87"/>
      <c r="B1856" s="87"/>
      <c r="C1856" s="87"/>
      <c r="D1856" s="87"/>
      <c r="E1856" s="87"/>
      <c r="F1856" s="87"/>
      <c r="G1856" s="140">
        <v>45166</v>
      </c>
      <c r="H1856" s="92">
        <v>2800</v>
      </c>
      <c r="I1856" s="92">
        <v>2800</v>
      </c>
      <c r="J1856" s="92">
        <v>0</v>
      </c>
    </row>
    <row r="1857" spans="1:10" x14ac:dyDescent="0.3">
      <c r="A1857" s="87"/>
      <c r="B1857" s="87"/>
      <c r="C1857" s="87"/>
      <c r="D1857" s="87"/>
      <c r="E1857" s="87"/>
      <c r="F1857" s="87"/>
      <c r="G1857" s="140">
        <v>45201</v>
      </c>
      <c r="H1857" s="92">
        <v>3500</v>
      </c>
      <c r="I1857" s="92">
        <v>3500</v>
      </c>
      <c r="J1857" s="92">
        <v>0</v>
      </c>
    </row>
    <row r="1858" spans="1:10" x14ac:dyDescent="0.3">
      <c r="A1858" s="87"/>
      <c r="B1858" s="87"/>
      <c r="C1858" s="87"/>
      <c r="D1858" s="87"/>
      <c r="E1858" s="87"/>
      <c r="F1858" s="87"/>
      <c r="G1858" s="140">
        <v>45265</v>
      </c>
      <c r="H1858" s="92">
        <v>2100</v>
      </c>
      <c r="I1858" s="92">
        <v>2100</v>
      </c>
      <c r="J1858" s="92">
        <v>0</v>
      </c>
    </row>
    <row r="1859" spans="1:10" x14ac:dyDescent="0.3">
      <c r="A1859" s="87"/>
      <c r="B1859" s="87"/>
      <c r="C1859" s="87"/>
      <c r="D1859" s="87"/>
      <c r="E1859" s="87"/>
      <c r="F1859" s="87"/>
      <c r="G1859" s="140">
        <v>45278</v>
      </c>
      <c r="H1859" s="92">
        <v>2800</v>
      </c>
      <c r="I1859" s="92">
        <v>2800</v>
      </c>
      <c r="J1859" s="92">
        <v>0</v>
      </c>
    </row>
    <row r="1860" spans="1:10" x14ac:dyDescent="0.3">
      <c r="A1860" s="87"/>
      <c r="B1860" s="87"/>
      <c r="C1860" s="87"/>
      <c r="D1860" s="87"/>
      <c r="E1860" s="87"/>
      <c r="F1860" s="87"/>
      <c r="G1860" s="140">
        <v>45359</v>
      </c>
      <c r="H1860" s="92">
        <v>9100</v>
      </c>
      <c r="I1860" s="92">
        <v>9100</v>
      </c>
      <c r="J1860" s="92">
        <v>0</v>
      </c>
    </row>
    <row r="1861" spans="1:10" x14ac:dyDescent="0.3">
      <c r="A1861" s="87"/>
      <c r="B1861" s="87"/>
      <c r="C1861" s="87"/>
      <c r="D1861" s="87"/>
      <c r="E1861" s="87"/>
      <c r="F1861" s="87"/>
      <c r="G1861" s="140">
        <v>45427</v>
      </c>
      <c r="H1861" s="92">
        <v>5250</v>
      </c>
      <c r="I1861" s="92">
        <v>5250</v>
      </c>
      <c r="J1861" s="92">
        <v>0</v>
      </c>
    </row>
    <row r="1862" spans="1:10" x14ac:dyDescent="0.3">
      <c r="A1862" s="87"/>
      <c r="B1862" s="87"/>
      <c r="C1862" s="87"/>
      <c r="D1862" s="87"/>
      <c r="E1862" s="87"/>
      <c r="F1862" s="87"/>
      <c r="G1862" s="140">
        <v>45461</v>
      </c>
      <c r="H1862" s="92">
        <v>2800</v>
      </c>
      <c r="I1862" s="92">
        <v>2800</v>
      </c>
      <c r="J1862" s="92">
        <v>0</v>
      </c>
    </row>
    <row r="1863" spans="1:10" x14ac:dyDescent="0.3">
      <c r="A1863" s="87"/>
      <c r="B1863" s="87"/>
      <c r="C1863" s="87"/>
      <c r="D1863" s="87"/>
      <c r="E1863" s="87"/>
      <c r="F1863" s="87"/>
      <c r="G1863" s="140">
        <v>45485</v>
      </c>
      <c r="H1863" s="92">
        <v>1400</v>
      </c>
      <c r="I1863" s="92">
        <v>1400</v>
      </c>
      <c r="J1863" s="92">
        <v>0</v>
      </c>
    </row>
    <row r="1864" spans="1:10" x14ac:dyDescent="0.3">
      <c r="A1864" s="87"/>
      <c r="B1864" s="87"/>
      <c r="C1864" s="87"/>
      <c r="D1864" s="87"/>
      <c r="E1864" s="87"/>
      <c r="F1864" s="87"/>
      <c r="G1864" s="140">
        <v>45513</v>
      </c>
      <c r="H1864" s="92">
        <v>1400</v>
      </c>
      <c r="I1864" s="92">
        <v>1400</v>
      </c>
      <c r="J1864" s="92">
        <v>0</v>
      </c>
    </row>
    <row r="1865" spans="1:10" x14ac:dyDescent="0.3">
      <c r="A1865" s="87"/>
      <c r="B1865" s="87"/>
      <c r="C1865" s="87"/>
      <c r="D1865" s="87"/>
      <c r="E1865" s="87"/>
      <c r="F1865" s="87"/>
      <c r="G1865" s="140">
        <v>45791</v>
      </c>
      <c r="H1865" s="92">
        <v>700</v>
      </c>
      <c r="I1865" s="92">
        <v>700</v>
      </c>
      <c r="J1865" s="92">
        <v>0</v>
      </c>
    </row>
    <row r="1866" spans="1:10" x14ac:dyDescent="0.3">
      <c r="A1866" s="87"/>
      <c r="B1866" s="87"/>
      <c r="C1866" s="87"/>
      <c r="D1866" s="87"/>
      <c r="E1866" s="87"/>
      <c r="F1866" s="87"/>
      <c r="G1866" s="140">
        <v>45933</v>
      </c>
      <c r="H1866" s="92">
        <v>700</v>
      </c>
      <c r="I1866" s="92">
        <v>700</v>
      </c>
      <c r="J1866" s="92">
        <v>0</v>
      </c>
    </row>
    <row r="1867" spans="1:10" x14ac:dyDescent="0.3">
      <c r="A1867" s="87"/>
      <c r="B1867" s="87"/>
      <c r="C1867" s="87"/>
      <c r="D1867" s="87"/>
      <c r="E1867" s="87"/>
      <c r="F1867" s="87"/>
      <c r="G1867" s="140">
        <v>46730</v>
      </c>
      <c r="H1867" s="92">
        <v>11669</v>
      </c>
      <c r="I1867" s="92">
        <v>0</v>
      </c>
      <c r="J1867" s="92">
        <v>11669</v>
      </c>
    </row>
    <row r="1868" spans="1:10" x14ac:dyDescent="0.3">
      <c r="A1868" s="87"/>
      <c r="B1868" s="87"/>
      <c r="C1868" s="87"/>
      <c r="D1868" s="87" t="s">
        <v>1029</v>
      </c>
      <c r="E1868" s="87" t="s">
        <v>341</v>
      </c>
      <c r="F1868" s="140">
        <v>44050</v>
      </c>
      <c r="G1868" s="140">
        <v>44173</v>
      </c>
      <c r="H1868" s="92">
        <v>81300</v>
      </c>
      <c r="I1868" s="92">
        <v>81300</v>
      </c>
      <c r="J1868" s="92">
        <v>0</v>
      </c>
    </row>
    <row r="1869" spans="1:10" x14ac:dyDescent="0.3">
      <c r="A1869" s="87"/>
      <c r="B1869" s="87"/>
      <c r="C1869" s="87"/>
      <c r="D1869" s="87" t="s">
        <v>3080</v>
      </c>
      <c r="E1869" s="87" t="s">
        <v>341</v>
      </c>
      <c r="F1869" s="140">
        <v>44825</v>
      </c>
      <c r="G1869" s="140">
        <v>44868</v>
      </c>
      <c r="H1869" s="92">
        <v>30600</v>
      </c>
      <c r="I1869" s="92">
        <v>30600</v>
      </c>
      <c r="J1869" s="92">
        <v>0</v>
      </c>
    </row>
    <row r="1870" spans="1:10" x14ac:dyDescent="0.3">
      <c r="A1870" s="87"/>
      <c r="B1870" s="87"/>
      <c r="C1870" s="87"/>
      <c r="D1870" s="87"/>
      <c r="E1870" s="87"/>
      <c r="F1870" s="87"/>
      <c r="G1870" s="140">
        <v>44893</v>
      </c>
      <c r="H1870" s="92">
        <v>1700</v>
      </c>
      <c r="I1870" s="92">
        <v>1700</v>
      </c>
      <c r="J1870" s="92">
        <v>0</v>
      </c>
    </row>
    <row r="1871" spans="1:10" x14ac:dyDescent="0.3">
      <c r="A1871" s="87"/>
      <c r="B1871" s="87"/>
      <c r="C1871" s="87"/>
      <c r="D1871" s="87"/>
      <c r="E1871" s="87"/>
      <c r="F1871" s="87"/>
      <c r="G1871" s="140">
        <v>44936</v>
      </c>
      <c r="H1871" s="92">
        <v>1020</v>
      </c>
      <c r="I1871" s="92">
        <v>1020</v>
      </c>
      <c r="J1871" s="92">
        <v>0</v>
      </c>
    </row>
    <row r="1872" spans="1:10" x14ac:dyDescent="0.3">
      <c r="A1872" s="87"/>
      <c r="B1872" s="87"/>
      <c r="C1872" s="87"/>
      <c r="D1872" s="87"/>
      <c r="E1872" s="87"/>
      <c r="F1872" s="87"/>
      <c r="G1872" s="140">
        <v>44951</v>
      </c>
      <c r="H1872" s="92">
        <v>170</v>
      </c>
      <c r="I1872" s="92">
        <v>170</v>
      </c>
      <c r="J1872" s="92">
        <v>0</v>
      </c>
    </row>
    <row r="1873" spans="1:10" x14ac:dyDescent="0.3">
      <c r="A1873" s="87"/>
      <c r="B1873" s="87"/>
      <c r="C1873" s="87"/>
      <c r="D1873" s="87"/>
      <c r="E1873" s="87"/>
      <c r="F1873" s="87"/>
      <c r="G1873" s="140">
        <v>45069</v>
      </c>
      <c r="H1873" s="92">
        <v>510</v>
      </c>
      <c r="I1873" s="92">
        <v>510</v>
      </c>
      <c r="J1873" s="92">
        <v>0</v>
      </c>
    </row>
    <row r="1874" spans="1:10" x14ac:dyDescent="0.3">
      <c r="A1874" s="87"/>
      <c r="B1874" s="87" t="s">
        <v>235</v>
      </c>
      <c r="C1874" s="87" t="s">
        <v>2722</v>
      </c>
      <c r="D1874" s="87" t="s">
        <v>353</v>
      </c>
      <c r="E1874" s="87" t="s">
        <v>341</v>
      </c>
      <c r="F1874" s="140">
        <v>43344</v>
      </c>
      <c r="G1874" s="140">
        <v>43392</v>
      </c>
      <c r="H1874" s="92">
        <v>2312.3000000000002</v>
      </c>
      <c r="I1874" s="92">
        <v>2312.3000000000002</v>
      </c>
      <c r="J1874" s="92">
        <v>0</v>
      </c>
    </row>
    <row r="1875" spans="1:10" x14ac:dyDescent="0.3">
      <c r="A1875" s="87"/>
      <c r="B1875" s="87"/>
      <c r="C1875" s="87"/>
      <c r="D1875" s="87"/>
      <c r="E1875" s="87"/>
      <c r="F1875" s="87"/>
      <c r="G1875" s="140">
        <v>43724</v>
      </c>
      <c r="H1875" s="92">
        <v>12717.65</v>
      </c>
      <c r="I1875" s="92">
        <v>12717.65</v>
      </c>
      <c r="J1875" s="92">
        <v>0</v>
      </c>
    </row>
    <row r="1876" spans="1:10" x14ac:dyDescent="0.3">
      <c r="A1876" s="87"/>
      <c r="B1876" s="87"/>
      <c r="C1876" s="87"/>
      <c r="D1876" s="87"/>
      <c r="E1876" s="87"/>
      <c r="F1876" s="87"/>
      <c r="G1876" s="140">
        <v>43874</v>
      </c>
      <c r="H1876" s="92">
        <v>16186.1</v>
      </c>
      <c r="I1876" s="92">
        <v>16186.1</v>
      </c>
      <c r="J1876" s="92">
        <v>0</v>
      </c>
    </row>
    <row r="1877" spans="1:10" x14ac:dyDescent="0.3">
      <c r="A1877" s="87"/>
      <c r="B1877" s="87"/>
      <c r="C1877" s="87"/>
      <c r="D1877" s="87"/>
      <c r="E1877" s="87"/>
      <c r="F1877" s="87"/>
      <c r="G1877" s="140">
        <v>43986</v>
      </c>
      <c r="H1877" s="92">
        <v>19076.48</v>
      </c>
      <c r="I1877" s="92">
        <v>19076.48</v>
      </c>
      <c r="J1877" s="92">
        <v>0</v>
      </c>
    </row>
    <row r="1878" spans="1:10" x14ac:dyDescent="0.3">
      <c r="A1878" s="87"/>
      <c r="B1878" s="87"/>
      <c r="C1878" s="87"/>
      <c r="D1878" s="87"/>
      <c r="E1878" s="87"/>
      <c r="F1878" s="87"/>
      <c r="G1878" s="140">
        <v>44084</v>
      </c>
      <c r="H1878" s="92">
        <v>11738</v>
      </c>
      <c r="I1878" s="92">
        <v>11738</v>
      </c>
      <c r="J1878" s="92">
        <v>0</v>
      </c>
    </row>
    <row r="1879" spans="1:10" x14ac:dyDescent="0.3">
      <c r="A1879" s="87"/>
      <c r="B1879" s="87"/>
      <c r="C1879" s="87"/>
      <c r="D1879" s="87"/>
      <c r="E1879" s="87"/>
      <c r="F1879" s="87"/>
      <c r="G1879" s="140">
        <v>44323</v>
      </c>
      <c r="H1879" s="92">
        <v>19076.47</v>
      </c>
      <c r="I1879" s="92">
        <v>19076.47</v>
      </c>
      <c r="J1879" s="92">
        <v>0</v>
      </c>
    </row>
    <row r="1880" spans="1:10" x14ac:dyDescent="0.3">
      <c r="A1880" s="87"/>
      <c r="B1880" s="87"/>
      <c r="C1880" s="87"/>
      <c r="D1880" s="87"/>
      <c r="E1880" s="87"/>
      <c r="F1880" s="87"/>
      <c r="G1880" s="140">
        <v>44370</v>
      </c>
      <c r="H1880" s="92">
        <v>2890.38</v>
      </c>
      <c r="I1880" s="92">
        <v>2890.38</v>
      </c>
      <c r="J1880" s="92">
        <v>0</v>
      </c>
    </row>
    <row r="1881" spans="1:10" x14ac:dyDescent="0.3">
      <c r="A1881" s="87"/>
      <c r="B1881" s="87"/>
      <c r="C1881" s="87"/>
      <c r="D1881" s="87"/>
      <c r="E1881" s="87"/>
      <c r="F1881" s="87"/>
      <c r="G1881" s="140">
        <v>44550</v>
      </c>
      <c r="H1881" s="92">
        <v>867.11</v>
      </c>
      <c r="I1881" s="92">
        <v>867.11</v>
      </c>
      <c r="J1881" s="92">
        <v>0</v>
      </c>
    </row>
    <row r="1882" spans="1:10" x14ac:dyDescent="0.3">
      <c r="A1882" s="87"/>
      <c r="B1882" s="87"/>
      <c r="C1882" s="87"/>
      <c r="D1882" s="87"/>
      <c r="E1882" s="87"/>
      <c r="F1882" s="87"/>
      <c r="G1882" s="140">
        <v>44760</v>
      </c>
      <c r="H1882" s="92">
        <v>1445.1799999999998</v>
      </c>
      <c r="I1882" s="92">
        <v>1445.1799999999998</v>
      </c>
      <c r="J1882" s="92">
        <v>0</v>
      </c>
    </row>
    <row r="1883" spans="1:10" x14ac:dyDescent="0.3">
      <c r="A1883" s="87"/>
      <c r="B1883" s="87"/>
      <c r="C1883" s="87"/>
      <c r="D1883" s="87"/>
      <c r="E1883" s="87"/>
      <c r="F1883" s="87"/>
      <c r="G1883" s="140">
        <v>44840</v>
      </c>
      <c r="H1883" s="92">
        <v>115.61</v>
      </c>
      <c r="I1883" s="92">
        <v>115.61</v>
      </c>
      <c r="J1883" s="92">
        <v>0</v>
      </c>
    </row>
    <row r="1884" spans="1:10" x14ac:dyDescent="0.3">
      <c r="A1884" s="87"/>
      <c r="B1884" s="87"/>
      <c r="C1884" s="87"/>
      <c r="D1884" s="87"/>
      <c r="E1884" s="87"/>
      <c r="F1884" s="87"/>
      <c r="G1884" s="140">
        <v>44862</v>
      </c>
      <c r="H1884" s="92">
        <v>173.42</v>
      </c>
      <c r="I1884" s="92">
        <v>173.42</v>
      </c>
      <c r="J1884" s="92">
        <v>0</v>
      </c>
    </row>
    <row r="1885" spans="1:10" x14ac:dyDescent="0.3">
      <c r="A1885" s="87"/>
      <c r="B1885" s="87"/>
      <c r="C1885" s="87"/>
      <c r="D1885" s="87"/>
      <c r="E1885" s="87"/>
      <c r="F1885" s="87"/>
      <c r="G1885" s="140">
        <v>44936</v>
      </c>
      <c r="H1885" s="92">
        <v>2312.3000000000002</v>
      </c>
      <c r="I1885" s="92">
        <v>2312.3000000000002</v>
      </c>
      <c r="J1885" s="92">
        <v>0</v>
      </c>
    </row>
    <row r="1886" spans="1:10" x14ac:dyDescent="0.3">
      <c r="A1886" s="87"/>
      <c r="B1886" s="87"/>
      <c r="C1886" s="87"/>
      <c r="D1886" s="87"/>
      <c r="E1886" s="87"/>
      <c r="F1886" s="87"/>
      <c r="G1886" s="140">
        <v>44951</v>
      </c>
      <c r="H1886" s="92">
        <v>2023.28</v>
      </c>
      <c r="I1886" s="92">
        <v>2023.28</v>
      </c>
      <c r="J1886" s="92">
        <v>0</v>
      </c>
    </row>
    <row r="1887" spans="1:10" x14ac:dyDescent="0.3">
      <c r="A1887" s="87"/>
      <c r="B1887" s="87"/>
      <c r="C1887" s="87"/>
      <c r="D1887" s="87"/>
      <c r="E1887" s="87"/>
      <c r="F1887" s="87"/>
      <c r="G1887" s="140">
        <v>44992</v>
      </c>
      <c r="H1887" s="92">
        <v>1734.21</v>
      </c>
      <c r="I1887" s="92">
        <v>1734.21</v>
      </c>
      <c r="J1887" s="92">
        <v>0</v>
      </c>
    </row>
    <row r="1888" spans="1:10" x14ac:dyDescent="0.3">
      <c r="A1888" s="87"/>
      <c r="B1888" s="87"/>
      <c r="C1888" s="87"/>
      <c r="D1888" s="87"/>
      <c r="E1888" s="87"/>
      <c r="F1888" s="87"/>
      <c r="G1888" s="140">
        <v>45064</v>
      </c>
      <c r="H1888" s="92">
        <v>4046.54</v>
      </c>
      <c r="I1888" s="92">
        <v>4046.54</v>
      </c>
      <c r="J1888" s="92">
        <v>0</v>
      </c>
    </row>
    <row r="1889" spans="1:10" x14ac:dyDescent="0.3">
      <c r="A1889" s="87"/>
      <c r="B1889" s="87"/>
      <c r="C1889" s="87"/>
      <c r="D1889" s="87"/>
      <c r="E1889" s="87"/>
      <c r="F1889" s="87"/>
      <c r="G1889" s="140">
        <v>45121</v>
      </c>
      <c r="H1889" s="92">
        <v>1734.22</v>
      </c>
      <c r="I1889" s="92">
        <v>1734.22</v>
      </c>
      <c r="J1889" s="92">
        <v>0</v>
      </c>
    </row>
    <row r="1890" spans="1:10" x14ac:dyDescent="0.3">
      <c r="A1890" s="87"/>
      <c r="B1890" s="87"/>
      <c r="C1890" s="87"/>
      <c r="D1890" s="87"/>
      <c r="E1890" s="87"/>
      <c r="F1890" s="87"/>
      <c r="G1890" s="140">
        <v>45126</v>
      </c>
      <c r="H1890" s="92">
        <v>2023.26</v>
      </c>
      <c r="I1890" s="92">
        <v>2023.26</v>
      </c>
      <c r="J1890" s="92">
        <v>0</v>
      </c>
    </row>
    <row r="1891" spans="1:10" x14ac:dyDescent="0.3">
      <c r="A1891" s="87"/>
      <c r="B1891" s="87"/>
      <c r="C1891" s="87"/>
      <c r="D1891" s="87"/>
      <c r="E1891" s="87"/>
      <c r="F1891" s="87"/>
      <c r="G1891" s="140">
        <v>45166</v>
      </c>
      <c r="H1891" s="92">
        <v>2312.3000000000002</v>
      </c>
      <c r="I1891" s="92">
        <v>2312.3000000000002</v>
      </c>
      <c r="J1891" s="92">
        <v>0</v>
      </c>
    </row>
    <row r="1892" spans="1:10" x14ac:dyDescent="0.3">
      <c r="A1892" s="87"/>
      <c r="B1892" s="87"/>
      <c r="C1892" s="87"/>
      <c r="D1892" s="87"/>
      <c r="E1892" s="87"/>
      <c r="F1892" s="87"/>
      <c r="G1892" s="140">
        <v>45201</v>
      </c>
      <c r="H1892" s="92">
        <v>2890.38</v>
      </c>
      <c r="I1892" s="92">
        <v>2890.38</v>
      </c>
      <c r="J1892" s="92">
        <v>0</v>
      </c>
    </row>
    <row r="1893" spans="1:10" x14ac:dyDescent="0.3">
      <c r="A1893" s="87"/>
      <c r="B1893" s="87"/>
      <c r="C1893" s="87"/>
      <c r="D1893" s="87"/>
      <c r="E1893" s="87"/>
      <c r="F1893" s="87"/>
      <c r="G1893" s="140">
        <v>45251</v>
      </c>
      <c r="H1893" s="92">
        <v>2312.3000000000002</v>
      </c>
      <c r="I1893" s="92">
        <v>2312.3000000000002</v>
      </c>
      <c r="J1893" s="92">
        <v>0</v>
      </c>
    </row>
    <row r="1894" spans="1:10" x14ac:dyDescent="0.3">
      <c r="A1894" s="87"/>
      <c r="B1894" s="87"/>
      <c r="C1894" s="87"/>
      <c r="D1894" s="87"/>
      <c r="E1894" s="87"/>
      <c r="F1894" s="87"/>
      <c r="G1894" s="140">
        <v>45265</v>
      </c>
      <c r="H1894" s="92">
        <v>1734.22</v>
      </c>
      <c r="I1894" s="92">
        <v>1734.22</v>
      </c>
      <c r="J1894" s="92">
        <v>0</v>
      </c>
    </row>
    <row r="1895" spans="1:10" x14ac:dyDescent="0.3">
      <c r="A1895" s="87"/>
      <c r="B1895" s="87"/>
      <c r="C1895" s="87"/>
      <c r="D1895" s="87"/>
      <c r="E1895" s="87"/>
      <c r="F1895" s="87"/>
      <c r="G1895" s="140">
        <v>45359</v>
      </c>
      <c r="H1895" s="92">
        <v>4046.53</v>
      </c>
      <c r="I1895" s="92">
        <v>4046.53</v>
      </c>
      <c r="J1895" s="92">
        <v>0</v>
      </c>
    </row>
    <row r="1896" spans="1:10" x14ac:dyDescent="0.3">
      <c r="A1896" s="87"/>
      <c r="B1896" s="87"/>
      <c r="C1896" s="87"/>
      <c r="D1896" s="87"/>
      <c r="E1896" s="87"/>
      <c r="F1896" s="87"/>
      <c r="G1896" s="140">
        <v>45461</v>
      </c>
      <c r="H1896" s="92">
        <v>8960.16</v>
      </c>
      <c r="I1896" s="92">
        <v>8960.16</v>
      </c>
      <c r="J1896" s="92">
        <v>0</v>
      </c>
    </row>
    <row r="1897" spans="1:10" x14ac:dyDescent="0.3">
      <c r="A1897" s="87"/>
      <c r="B1897" s="87"/>
      <c r="C1897" s="87"/>
      <c r="D1897" s="87"/>
      <c r="E1897" s="87"/>
      <c r="F1897" s="87"/>
      <c r="G1897" s="140">
        <v>45470</v>
      </c>
      <c r="H1897" s="92">
        <v>1156.1500000000001</v>
      </c>
      <c r="I1897" s="92">
        <v>1156.1500000000001</v>
      </c>
      <c r="J1897" s="92">
        <v>0</v>
      </c>
    </row>
    <row r="1898" spans="1:10" x14ac:dyDescent="0.3">
      <c r="A1898" s="87"/>
      <c r="B1898" s="87"/>
      <c r="C1898" s="87"/>
      <c r="D1898" s="87"/>
      <c r="E1898" s="87"/>
      <c r="F1898" s="87"/>
      <c r="G1898" s="140">
        <v>45475</v>
      </c>
      <c r="H1898" s="92">
        <v>2312.3000000000002</v>
      </c>
      <c r="I1898" s="92">
        <v>2312.3000000000002</v>
      </c>
      <c r="J1898" s="92">
        <v>0</v>
      </c>
    </row>
    <row r="1899" spans="1:10" x14ac:dyDescent="0.3">
      <c r="A1899" s="87"/>
      <c r="B1899" s="87"/>
      <c r="C1899" s="87"/>
      <c r="D1899" s="87"/>
      <c r="E1899" s="87"/>
      <c r="F1899" s="87"/>
      <c r="G1899" s="140">
        <v>45791</v>
      </c>
      <c r="H1899" s="92">
        <v>578.07000000000005</v>
      </c>
      <c r="I1899" s="92">
        <v>578.07000000000005</v>
      </c>
      <c r="J1899" s="92">
        <v>0</v>
      </c>
    </row>
    <row r="1900" spans="1:10" x14ac:dyDescent="0.3">
      <c r="A1900" s="87"/>
      <c r="B1900" s="87"/>
      <c r="C1900" s="87"/>
      <c r="D1900" s="87"/>
      <c r="E1900" s="87"/>
      <c r="F1900" s="87"/>
      <c r="G1900" s="140">
        <v>45938</v>
      </c>
      <c r="H1900" s="92">
        <v>578.08000000000004</v>
      </c>
      <c r="I1900" s="92">
        <v>578.08000000000004</v>
      </c>
      <c r="J1900" s="92">
        <v>0</v>
      </c>
    </row>
    <row r="1901" spans="1:10" x14ac:dyDescent="0.3">
      <c r="A1901" s="87"/>
      <c r="B1901" s="87"/>
      <c r="C1901" s="87"/>
      <c r="D1901" s="87"/>
      <c r="E1901" s="87"/>
      <c r="F1901" s="87"/>
      <c r="G1901" s="140">
        <v>46730</v>
      </c>
      <c r="H1901" s="92">
        <v>8262</v>
      </c>
      <c r="I1901" s="92">
        <v>0</v>
      </c>
      <c r="J1901" s="92">
        <v>8262</v>
      </c>
    </row>
    <row r="1902" spans="1:10" x14ac:dyDescent="0.3">
      <c r="A1902" s="87"/>
      <c r="B1902" s="87"/>
      <c r="C1902" s="87"/>
      <c r="D1902" s="87" t="s">
        <v>1030</v>
      </c>
      <c r="E1902" s="87" t="s">
        <v>341</v>
      </c>
      <c r="F1902" s="140">
        <v>44050</v>
      </c>
      <c r="G1902" s="140">
        <v>44084</v>
      </c>
      <c r="H1902" s="92">
        <v>85965</v>
      </c>
      <c r="I1902" s="92">
        <v>85965</v>
      </c>
      <c r="J1902" s="92">
        <v>0</v>
      </c>
    </row>
    <row r="1903" spans="1:10" x14ac:dyDescent="0.3">
      <c r="A1903" s="87"/>
      <c r="B1903" s="87"/>
      <c r="C1903" s="87"/>
      <c r="D1903" s="87" t="s">
        <v>3080</v>
      </c>
      <c r="E1903" s="87" t="s">
        <v>341</v>
      </c>
      <c r="F1903" s="140">
        <v>44825</v>
      </c>
      <c r="G1903" s="140">
        <v>44868</v>
      </c>
      <c r="H1903" s="92">
        <v>20700</v>
      </c>
      <c r="I1903" s="92">
        <v>20700</v>
      </c>
      <c r="J1903" s="92">
        <v>0</v>
      </c>
    </row>
    <row r="1904" spans="1:10" x14ac:dyDescent="0.3">
      <c r="A1904" s="87"/>
      <c r="B1904" s="87"/>
      <c r="C1904" s="87"/>
      <c r="D1904" s="87"/>
      <c r="E1904" s="87"/>
      <c r="F1904" s="87"/>
      <c r="G1904" s="140">
        <v>44893</v>
      </c>
      <c r="H1904" s="92">
        <v>1150</v>
      </c>
      <c r="I1904" s="92">
        <v>1150</v>
      </c>
      <c r="J1904" s="92">
        <v>0</v>
      </c>
    </row>
    <row r="1905" spans="1:10" x14ac:dyDescent="0.3">
      <c r="A1905" s="87"/>
      <c r="B1905" s="87"/>
      <c r="C1905" s="87"/>
      <c r="D1905" s="87"/>
      <c r="E1905" s="87"/>
      <c r="F1905" s="87"/>
      <c r="G1905" s="140">
        <v>44936</v>
      </c>
      <c r="H1905" s="92">
        <v>690</v>
      </c>
      <c r="I1905" s="92">
        <v>690</v>
      </c>
      <c r="J1905" s="92">
        <v>0</v>
      </c>
    </row>
    <row r="1906" spans="1:10" x14ac:dyDescent="0.3">
      <c r="A1906" s="87"/>
      <c r="B1906" s="87"/>
      <c r="C1906" s="87"/>
      <c r="D1906" s="87"/>
      <c r="E1906" s="87"/>
      <c r="F1906" s="87"/>
      <c r="G1906" s="140">
        <v>44951</v>
      </c>
      <c r="H1906" s="92">
        <v>115</v>
      </c>
      <c r="I1906" s="92">
        <v>115</v>
      </c>
      <c r="J1906" s="92">
        <v>0</v>
      </c>
    </row>
    <row r="1907" spans="1:10" x14ac:dyDescent="0.3">
      <c r="A1907" s="87"/>
      <c r="B1907" s="87"/>
      <c r="C1907" s="87"/>
      <c r="D1907" s="87"/>
      <c r="E1907" s="87"/>
      <c r="F1907" s="87"/>
      <c r="G1907" s="140">
        <v>45069</v>
      </c>
      <c r="H1907" s="92">
        <v>345</v>
      </c>
      <c r="I1907" s="92">
        <v>345</v>
      </c>
      <c r="J1907" s="92">
        <v>0</v>
      </c>
    </row>
    <row r="1908" spans="1:10" x14ac:dyDescent="0.3">
      <c r="A1908" s="87"/>
      <c r="B1908" s="87"/>
      <c r="C1908" s="87" t="s">
        <v>236</v>
      </c>
      <c r="D1908" s="87" t="s">
        <v>2527</v>
      </c>
      <c r="E1908" s="87" t="s">
        <v>341</v>
      </c>
      <c r="F1908" s="140">
        <v>44545</v>
      </c>
      <c r="G1908" s="140">
        <v>45474</v>
      </c>
      <c r="H1908" s="92">
        <v>1725</v>
      </c>
      <c r="I1908" s="92">
        <v>0</v>
      </c>
      <c r="J1908" s="92">
        <v>1725</v>
      </c>
    </row>
    <row r="1909" spans="1:10" x14ac:dyDescent="0.3">
      <c r="A1909" s="87"/>
      <c r="B1909" s="87"/>
      <c r="C1909" s="87"/>
      <c r="D1909" s="87"/>
      <c r="E1909" s="87"/>
      <c r="F1909" s="87"/>
      <c r="G1909" s="140">
        <v>45583</v>
      </c>
      <c r="H1909" s="92">
        <v>-1725</v>
      </c>
      <c r="I1909" s="92">
        <v>0</v>
      </c>
      <c r="J1909" s="92">
        <v>-1725</v>
      </c>
    </row>
    <row r="1910" spans="1:10" x14ac:dyDescent="0.3">
      <c r="A1910" s="87"/>
      <c r="B1910" s="87"/>
      <c r="C1910" s="87"/>
      <c r="D1910" s="87" t="s">
        <v>350</v>
      </c>
      <c r="E1910" s="87" t="s">
        <v>341</v>
      </c>
      <c r="F1910" s="140">
        <v>43344</v>
      </c>
      <c r="G1910" s="140">
        <v>43392</v>
      </c>
      <c r="H1910" s="92">
        <v>1006.76</v>
      </c>
      <c r="I1910" s="92">
        <v>1006.76</v>
      </c>
      <c r="J1910" s="92">
        <v>0</v>
      </c>
    </row>
    <row r="1911" spans="1:10" x14ac:dyDescent="0.3">
      <c r="A1911" s="87"/>
      <c r="B1911" s="87"/>
      <c r="C1911" s="87"/>
      <c r="D1911" s="87"/>
      <c r="E1911" s="87"/>
      <c r="F1911" s="87"/>
      <c r="G1911" s="140">
        <v>43524</v>
      </c>
      <c r="H1911" s="92">
        <v>11511.5</v>
      </c>
      <c r="I1911" s="92">
        <v>11511.5</v>
      </c>
      <c r="J1911" s="92">
        <v>0</v>
      </c>
    </row>
    <row r="1912" spans="1:10" x14ac:dyDescent="0.3">
      <c r="A1912" s="87"/>
      <c r="B1912" s="87"/>
      <c r="C1912" s="87"/>
      <c r="D1912" s="87"/>
      <c r="E1912" s="87"/>
      <c r="F1912" s="87"/>
      <c r="G1912" s="140">
        <v>43724</v>
      </c>
      <c r="H1912" s="92">
        <v>12584.52</v>
      </c>
      <c r="I1912" s="92">
        <v>12584.52</v>
      </c>
      <c r="J1912" s="92">
        <v>0</v>
      </c>
    </row>
    <row r="1913" spans="1:10" x14ac:dyDescent="0.3">
      <c r="A1913" s="87"/>
      <c r="B1913" s="87"/>
      <c r="C1913" s="87"/>
      <c r="D1913" s="87"/>
      <c r="E1913" s="87"/>
      <c r="F1913" s="87"/>
      <c r="G1913" s="140">
        <v>43725</v>
      </c>
      <c r="H1913" s="92">
        <v>24.36</v>
      </c>
      <c r="I1913" s="92">
        <v>24.36</v>
      </c>
      <c r="J1913" s="92">
        <v>0</v>
      </c>
    </row>
    <row r="1914" spans="1:10" x14ac:dyDescent="0.3">
      <c r="A1914" s="87"/>
      <c r="B1914" s="87"/>
      <c r="C1914" s="87"/>
      <c r="D1914" s="87"/>
      <c r="E1914" s="87"/>
      <c r="F1914" s="87"/>
      <c r="G1914" s="140">
        <v>43900</v>
      </c>
      <c r="H1914" s="92">
        <v>-24.36</v>
      </c>
      <c r="I1914" s="92">
        <v>-24.36</v>
      </c>
      <c r="J1914" s="92">
        <v>0</v>
      </c>
    </row>
    <row r="1915" spans="1:10" x14ac:dyDescent="0.3">
      <c r="A1915" s="87"/>
      <c r="B1915" s="87"/>
      <c r="C1915" s="87"/>
      <c r="D1915" s="87"/>
      <c r="E1915" s="87"/>
      <c r="F1915" s="87"/>
      <c r="G1915" s="140">
        <v>43923</v>
      </c>
      <c r="H1915" s="92">
        <v>16611.57</v>
      </c>
      <c r="I1915" s="92">
        <v>16611.57</v>
      </c>
      <c r="J1915" s="92">
        <v>0</v>
      </c>
    </row>
    <row r="1916" spans="1:10" x14ac:dyDescent="0.3">
      <c r="A1916" s="87"/>
      <c r="B1916" s="87"/>
      <c r="C1916" s="87"/>
      <c r="D1916" s="87"/>
      <c r="E1916" s="87"/>
      <c r="F1916" s="87"/>
      <c r="G1916" s="140">
        <v>44323</v>
      </c>
      <c r="H1916" s="92">
        <v>8488.5</v>
      </c>
      <c r="I1916" s="92">
        <v>8488.5</v>
      </c>
      <c r="J1916" s="92">
        <v>0</v>
      </c>
    </row>
    <row r="1917" spans="1:10" x14ac:dyDescent="0.3">
      <c r="A1917" s="87"/>
      <c r="B1917" s="87"/>
      <c r="C1917" s="87"/>
      <c r="D1917" s="87"/>
      <c r="E1917" s="87"/>
      <c r="F1917" s="87"/>
      <c r="G1917" s="140">
        <v>44349</v>
      </c>
      <c r="H1917" s="92">
        <v>1258.45</v>
      </c>
      <c r="I1917" s="92">
        <v>1258.45</v>
      </c>
      <c r="J1917" s="92">
        <v>0</v>
      </c>
    </row>
    <row r="1918" spans="1:10" x14ac:dyDescent="0.3">
      <c r="A1918" s="87"/>
      <c r="B1918" s="87"/>
      <c r="C1918" s="87"/>
      <c r="D1918" s="87"/>
      <c r="E1918" s="87"/>
      <c r="F1918" s="87"/>
      <c r="G1918" s="140">
        <v>44550</v>
      </c>
      <c r="H1918" s="92">
        <v>1258.45</v>
      </c>
      <c r="I1918" s="92">
        <v>1258.45</v>
      </c>
      <c r="J1918" s="92">
        <v>0</v>
      </c>
    </row>
    <row r="1919" spans="1:10" x14ac:dyDescent="0.3">
      <c r="A1919" s="87"/>
      <c r="B1919" s="87"/>
      <c r="C1919" s="87"/>
      <c r="D1919" s="87"/>
      <c r="E1919" s="87"/>
      <c r="F1919" s="87"/>
      <c r="G1919" s="140">
        <v>44631</v>
      </c>
      <c r="H1919" s="92">
        <v>7550.7100000000009</v>
      </c>
      <c r="I1919" s="92">
        <v>7550.7100000000009</v>
      </c>
      <c r="J1919" s="92">
        <v>0</v>
      </c>
    </row>
    <row r="1920" spans="1:10" x14ac:dyDescent="0.3">
      <c r="A1920" s="87"/>
      <c r="B1920" s="87"/>
      <c r="C1920" s="87"/>
      <c r="D1920" s="87"/>
      <c r="E1920" s="87"/>
      <c r="F1920" s="87"/>
      <c r="G1920" s="140">
        <v>44644</v>
      </c>
      <c r="H1920" s="92">
        <v>3146.13</v>
      </c>
      <c r="I1920" s="92">
        <v>3146.13</v>
      </c>
      <c r="J1920" s="92">
        <v>0</v>
      </c>
    </row>
    <row r="1921" spans="1:10" x14ac:dyDescent="0.3">
      <c r="A1921" s="87"/>
      <c r="B1921" s="87"/>
      <c r="C1921" s="87"/>
      <c r="D1921" s="87"/>
      <c r="E1921" s="87"/>
      <c r="F1921" s="87"/>
      <c r="G1921" s="140">
        <v>44685</v>
      </c>
      <c r="H1921" s="92">
        <v>880.92</v>
      </c>
      <c r="I1921" s="92">
        <v>880.92</v>
      </c>
      <c r="J1921" s="92">
        <v>0</v>
      </c>
    </row>
    <row r="1922" spans="1:10" x14ac:dyDescent="0.3">
      <c r="A1922" s="87"/>
      <c r="B1922" s="87"/>
      <c r="C1922" s="87"/>
      <c r="D1922" s="87"/>
      <c r="E1922" s="87"/>
      <c r="F1922" s="87"/>
      <c r="G1922" s="140">
        <v>44761</v>
      </c>
      <c r="H1922" s="92">
        <v>377.53</v>
      </c>
      <c r="I1922" s="92">
        <v>377.53</v>
      </c>
      <c r="J1922" s="92">
        <v>0</v>
      </c>
    </row>
    <row r="1923" spans="1:10" x14ac:dyDescent="0.3">
      <c r="A1923" s="87"/>
      <c r="B1923" s="87"/>
      <c r="C1923" s="87"/>
      <c r="D1923" s="87"/>
      <c r="E1923" s="87"/>
      <c r="F1923" s="87"/>
      <c r="G1923" s="140">
        <v>44840</v>
      </c>
      <c r="H1923" s="92">
        <v>377.54</v>
      </c>
      <c r="I1923" s="92">
        <v>377.54</v>
      </c>
      <c r="J1923" s="92">
        <v>0</v>
      </c>
    </row>
    <row r="1924" spans="1:10" x14ac:dyDescent="0.3">
      <c r="A1924" s="87"/>
      <c r="B1924" s="87"/>
      <c r="C1924" s="87"/>
      <c r="D1924" s="87"/>
      <c r="E1924" s="87"/>
      <c r="F1924" s="87"/>
      <c r="G1924" s="140">
        <v>44951</v>
      </c>
      <c r="H1924" s="92">
        <v>755.07</v>
      </c>
      <c r="I1924" s="92">
        <v>755.07</v>
      </c>
      <c r="J1924" s="92">
        <v>0</v>
      </c>
    </row>
    <row r="1925" spans="1:10" x14ac:dyDescent="0.3">
      <c r="A1925" s="87"/>
      <c r="B1925" s="87"/>
      <c r="C1925" s="87"/>
      <c r="D1925" s="87"/>
      <c r="E1925" s="87"/>
      <c r="F1925" s="87"/>
      <c r="G1925" s="140">
        <v>45064</v>
      </c>
      <c r="H1925" s="92">
        <v>4027.05</v>
      </c>
      <c r="I1925" s="92">
        <v>4027.05</v>
      </c>
      <c r="J1925" s="92">
        <v>0</v>
      </c>
    </row>
    <row r="1926" spans="1:10" x14ac:dyDescent="0.3">
      <c r="A1926" s="87"/>
      <c r="B1926" s="87"/>
      <c r="C1926" s="87"/>
      <c r="D1926" s="87"/>
      <c r="E1926" s="87"/>
      <c r="F1926" s="87"/>
      <c r="G1926" s="140">
        <v>45065</v>
      </c>
      <c r="H1926" s="92">
        <v>503.38</v>
      </c>
      <c r="I1926" s="92">
        <v>503.38</v>
      </c>
      <c r="J1926" s="92">
        <v>0</v>
      </c>
    </row>
    <row r="1927" spans="1:10" x14ac:dyDescent="0.3">
      <c r="A1927" s="87"/>
      <c r="B1927" s="87"/>
      <c r="C1927" s="87"/>
      <c r="D1927" s="87" t="s">
        <v>1035</v>
      </c>
      <c r="E1927" s="87" t="s">
        <v>341</v>
      </c>
      <c r="F1927" s="140">
        <v>44053</v>
      </c>
      <c r="G1927" s="140">
        <v>44323</v>
      </c>
      <c r="H1927" s="92">
        <v>4520</v>
      </c>
      <c r="I1927" s="92">
        <v>4520</v>
      </c>
      <c r="J1927" s="92">
        <v>0</v>
      </c>
    </row>
    <row r="1928" spans="1:10" x14ac:dyDescent="0.3">
      <c r="A1928" s="87"/>
      <c r="B1928" s="87"/>
      <c r="C1928" s="87"/>
      <c r="D1928" s="87" t="s">
        <v>1736</v>
      </c>
      <c r="E1928" s="87" t="s">
        <v>341</v>
      </c>
      <c r="F1928" s="140">
        <v>44251</v>
      </c>
      <c r="G1928" s="140">
        <v>44323</v>
      </c>
      <c r="H1928" s="92">
        <v>5000</v>
      </c>
      <c r="I1928" s="92">
        <v>5000</v>
      </c>
      <c r="J1928" s="92">
        <v>0</v>
      </c>
    </row>
    <row r="1929" spans="1:10" x14ac:dyDescent="0.3">
      <c r="A1929" s="87"/>
      <c r="B1929" s="87" t="s">
        <v>284</v>
      </c>
      <c r="C1929" s="87" t="s">
        <v>2722</v>
      </c>
      <c r="D1929" s="87" t="s">
        <v>356</v>
      </c>
      <c r="E1929" s="87" t="s">
        <v>341</v>
      </c>
      <c r="F1929" s="140">
        <v>43344</v>
      </c>
      <c r="G1929" s="140">
        <v>43392</v>
      </c>
      <c r="H1929" s="92">
        <v>1757.34</v>
      </c>
      <c r="I1929" s="92">
        <v>1757.34</v>
      </c>
      <c r="J1929" s="92">
        <v>0</v>
      </c>
    </row>
    <row r="1930" spans="1:10" x14ac:dyDescent="0.3">
      <c r="A1930" s="87"/>
      <c r="B1930" s="87"/>
      <c r="C1930" s="87"/>
      <c r="D1930" s="87"/>
      <c r="E1930" s="87"/>
      <c r="F1930" s="87"/>
      <c r="G1930" s="140">
        <v>43523</v>
      </c>
      <c r="H1930" s="92">
        <v>11610.5</v>
      </c>
      <c r="I1930" s="92">
        <v>11610.5</v>
      </c>
      <c r="J1930" s="92">
        <v>0</v>
      </c>
    </row>
    <row r="1931" spans="1:10" x14ac:dyDescent="0.3">
      <c r="A1931" s="87"/>
      <c r="B1931" s="87"/>
      <c r="C1931" s="87"/>
      <c r="D1931" s="87"/>
      <c r="E1931" s="87"/>
      <c r="F1931" s="87"/>
      <c r="G1931" s="140">
        <v>43874</v>
      </c>
      <c r="H1931" s="92">
        <v>21966.75</v>
      </c>
      <c r="I1931" s="92">
        <v>21966.75</v>
      </c>
      <c r="J1931" s="92">
        <v>0</v>
      </c>
    </row>
    <row r="1932" spans="1:10" x14ac:dyDescent="0.3">
      <c r="A1932" s="87"/>
      <c r="B1932" s="87"/>
      <c r="C1932" s="87"/>
      <c r="D1932" s="87"/>
      <c r="E1932" s="87"/>
      <c r="F1932" s="87"/>
      <c r="G1932" s="140">
        <v>43875</v>
      </c>
      <c r="H1932" s="92">
        <v>53.76</v>
      </c>
      <c r="I1932" s="92">
        <v>53.76</v>
      </c>
      <c r="J1932" s="92">
        <v>0</v>
      </c>
    </row>
    <row r="1933" spans="1:10" x14ac:dyDescent="0.3">
      <c r="A1933" s="87"/>
      <c r="B1933" s="87"/>
      <c r="C1933" s="87"/>
      <c r="D1933" s="87"/>
      <c r="E1933" s="87"/>
      <c r="F1933" s="87"/>
      <c r="G1933" s="140">
        <v>43900</v>
      </c>
      <c r="H1933" s="92">
        <v>-53.76</v>
      </c>
      <c r="I1933" s="92">
        <v>-53.76</v>
      </c>
      <c r="J1933" s="92">
        <v>0</v>
      </c>
    </row>
    <row r="1934" spans="1:10" x14ac:dyDescent="0.3">
      <c r="A1934" s="87"/>
      <c r="B1934" s="87"/>
      <c r="C1934" s="87"/>
      <c r="D1934" s="87"/>
      <c r="E1934" s="87"/>
      <c r="F1934" s="87"/>
      <c r="G1934" s="140">
        <v>44000</v>
      </c>
      <c r="H1934" s="92">
        <v>14498.06</v>
      </c>
      <c r="I1934" s="92">
        <v>14498.06</v>
      </c>
      <c r="J1934" s="92">
        <v>0</v>
      </c>
    </row>
    <row r="1935" spans="1:10" x14ac:dyDescent="0.3">
      <c r="A1935" s="87"/>
      <c r="B1935" s="87"/>
      <c r="C1935" s="87"/>
      <c r="D1935" s="87"/>
      <c r="E1935" s="87"/>
      <c r="F1935" s="87"/>
      <c r="G1935" s="140">
        <v>44173</v>
      </c>
      <c r="H1935" s="92">
        <v>8389.5</v>
      </c>
      <c r="I1935" s="92">
        <v>8389.5</v>
      </c>
      <c r="J1935" s="92">
        <v>0</v>
      </c>
    </row>
    <row r="1936" spans="1:10" x14ac:dyDescent="0.3">
      <c r="A1936" s="87"/>
      <c r="B1936" s="87"/>
      <c r="C1936" s="87"/>
      <c r="D1936" s="87"/>
      <c r="E1936" s="87"/>
      <c r="F1936" s="87"/>
      <c r="G1936" s="140">
        <v>44323</v>
      </c>
      <c r="H1936" s="92">
        <v>14498.05</v>
      </c>
      <c r="I1936" s="92">
        <v>14498.05</v>
      </c>
      <c r="J1936" s="92">
        <v>0</v>
      </c>
    </row>
    <row r="1937" spans="1:10" x14ac:dyDescent="0.3">
      <c r="A1937" s="87"/>
      <c r="B1937" s="87"/>
      <c r="C1937" s="87"/>
      <c r="D1937" s="87"/>
      <c r="E1937" s="87"/>
      <c r="F1937" s="87"/>
      <c r="G1937" s="140">
        <v>44370</v>
      </c>
      <c r="H1937" s="92">
        <v>2196.6799999999998</v>
      </c>
      <c r="I1937" s="92">
        <v>2196.6799999999998</v>
      </c>
      <c r="J1937" s="92">
        <v>0</v>
      </c>
    </row>
    <row r="1938" spans="1:10" x14ac:dyDescent="0.3">
      <c r="A1938" s="87"/>
      <c r="B1938" s="87"/>
      <c r="C1938" s="87"/>
      <c r="D1938" s="87"/>
      <c r="E1938" s="87"/>
      <c r="F1938" s="87"/>
      <c r="G1938" s="140">
        <v>44550</v>
      </c>
      <c r="H1938" s="92">
        <v>659</v>
      </c>
      <c r="I1938" s="92">
        <v>659</v>
      </c>
      <c r="J1938" s="92">
        <v>0</v>
      </c>
    </row>
    <row r="1939" spans="1:10" x14ac:dyDescent="0.3">
      <c r="A1939" s="87"/>
      <c r="B1939" s="87"/>
      <c r="C1939" s="87"/>
      <c r="D1939" s="87"/>
      <c r="E1939" s="87"/>
      <c r="F1939" s="87"/>
      <c r="G1939" s="140">
        <v>44760</v>
      </c>
      <c r="H1939" s="92">
        <v>1098.3399999999999</v>
      </c>
      <c r="I1939" s="92">
        <v>1098.3399999999999</v>
      </c>
      <c r="J1939" s="92">
        <v>0</v>
      </c>
    </row>
    <row r="1940" spans="1:10" x14ac:dyDescent="0.3">
      <c r="A1940" s="87"/>
      <c r="B1940" s="87"/>
      <c r="C1940" s="87"/>
      <c r="D1940" s="87"/>
      <c r="E1940" s="87"/>
      <c r="F1940" s="87"/>
      <c r="G1940" s="140">
        <v>44868</v>
      </c>
      <c r="H1940" s="92">
        <v>219.66</v>
      </c>
      <c r="I1940" s="92">
        <v>219.66</v>
      </c>
      <c r="J1940" s="92">
        <v>0</v>
      </c>
    </row>
    <row r="1941" spans="1:10" x14ac:dyDescent="0.3">
      <c r="A1941" s="87"/>
      <c r="B1941" s="87"/>
      <c r="C1941" s="87"/>
      <c r="D1941" s="87"/>
      <c r="E1941" s="87"/>
      <c r="F1941" s="87"/>
      <c r="G1941" s="140">
        <v>44936</v>
      </c>
      <c r="H1941" s="92">
        <v>1757.34</v>
      </c>
      <c r="I1941" s="92">
        <v>1757.34</v>
      </c>
      <c r="J1941" s="92">
        <v>0</v>
      </c>
    </row>
    <row r="1942" spans="1:10" x14ac:dyDescent="0.3">
      <c r="A1942" s="87"/>
      <c r="B1942" s="87"/>
      <c r="C1942" s="87"/>
      <c r="D1942" s="87"/>
      <c r="E1942" s="87"/>
      <c r="F1942" s="87"/>
      <c r="G1942" s="140">
        <v>44951</v>
      </c>
      <c r="H1942" s="92">
        <v>1537.68</v>
      </c>
      <c r="I1942" s="92">
        <v>1537.68</v>
      </c>
      <c r="J1942" s="92">
        <v>0</v>
      </c>
    </row>
    <row r="1943" spans="1:10" x14ac:dyDescent="0.3">
      <c r="A1943" s="87"/>
      <c r="B1943" s="87"/>
      <c r="C1943" s="87"/>
      <c r="D1943" s="87"/>
      <c r="E1943" s="87"/>
      <c r="F1943" s="87"/>
      <c r="G1943" s="140">
        <v>44992</v>
      </c>
      <c r="H1943" s="92">
        <v>1318</v>
      </c>
      <c r="I1943" s="92">
        <v>1318</v>
      </c>
      <c r="J1943" s="92">
        <v>0</v>
      </c>
    </row>
    <row r="1944" spans="1:10" x14ac:dyDescent="0.3">
      <c r="A1944" s="87"/>
      <c r="B1944" s="87"/>
      <c r="C1944" s="87"/>
      <c r="D1944" s="87"/>
      <c r="E1944" s="87"/>
      <c r="F1944" s="87"/>
      <c r="G1944" s="140">
        <v>45064</v>
      </c>
      <c r="H1944" s="92">
        <v>3075.3500000000004</v>
      </c>
      <c r="I1944" s="92">
        <v>3075.3500000000004</v>
      </c>
      <c r="J1944" s="92">
        <v>0</v>
      </c>
    </row>
    <row r="1945" spans="1:10" x14ac:dyDescent="0.3">
      <c r="A1945" s="87"/>
      <c r="B1945" s="87"/>
      <c r="C1945" s="87"/>
      <c r="D1945" s="87"/>
      <c r="E1945" s="87"/>
      <c r="F1945" s="87"/>
      <c r="G1945" s="140">
        <v>45121</v>
      </c>
      <c r="H1945" s="92">
        <v>1318</v>
      </c>
      <c r="I1945" s="92">
        <v>1318</v>
      </c>
      <c r="J1945" s="92">
        <v>0</v>
      </c>
    </row>
    <row r="1946" spans="1:10" x14ac:dyDescent="0.3">
      <c r="A1946" s="87"/>
      <c r="B1946" s="87"/>
      <c r="C1946" s="87"/>
      <c r="D1946" s="87"/>
      <c r="E1946" s="87"/>
      <c r="F1946" s="87"/>
      <c r="G1946" s="140">
        <v>45126</v>
      </c>
      <c r="H1946" s="92">
        <v>1537.67</v>
      </c>
      <c r="I1946" s="92">
        <v>1537.67</v>
      </c>
      <c r="J1946" s="92">
        <v>0</v>
      </c>
    </row>
    <row r="1947" spans="1:10" x14ac:dyDescent="0.3">
      <c r="A1947" s="87"/>
      <c r="B1947" s="87"/>
      <c r="C1947" s="87"/>
      <c r="D1947" s="87"/>
      <c r="E1947" s="87"/>
      <c r="F1947" s="87"/>
      <c r="G1947" s="140">
        <v>45166</v>
      </c>
      <c r="H1947" s="92">
        <v>1757.34</v>
      </c>
      <c r="I1947" s="92">
        <v>1757.34</v>
      </c>
      <c r="J1947" s="92">
        <v>0</v>
      </c>
    </row>
    <row r="1948" spans="1:10" x14ac:dyDescent="0.3">
      <c r="A1948" s="87"/>
      <c r="B1948" s="87"/>
      <c r="C1948" s="87"/>
      <c r="D1948" s="87"/>
      <c r="E1948" s="87"/>
      <c r="F1948" s="87"/>
      <c r="G1948" s="140">
        <v>45201</v>
      </c>
      <c r="H1948" s="92">
        <v>2196.6799999999998</v>
      </c>
      <c r="I1948" s="92">
        <v>2196.6799999999998</v>
      </c>
      <c r="J1948" s="92">
        <v>0</v>
      </c>
    </row>
    <row r="1949" spans="1:10" x14ac:dyDescent="0.3">
      <c r="A1949" s="87"/>
      <c r="B1949" s="87"/>
      <c r="C1949" s="87"/>
      <c r="D1949" s="87"/>
      <c r="E1949" s="87"/>
      <c r="F1949" s="87"/>
      <c r="G1949" s="140">
        <v>45251</v>
      </c>
      <c r="H1949" s="92">
        <v>1757.34</v>
      </c>
      <c r="I1949" s="92">
        <v>1757.34</v>
      </c>
      <c r="J1949" s="92">
        <v>0</v>
      </c>
    </row>
    <row r="1950" spans="1:10" x14ac:dyDescent="0.3">
      <c r="A1950" s="87"/>
      <c r="B1950" s="87"/>
      <c r="C1950" s="87"/>
      <c r="D1950" s="87"/>
      <c r="E1950" s="87"/>
      <c r="F1950" s="87"/>
      <c r="G1950" s="140">
        <v>45265</v>
      </c>
      <c r="H1950" s="92">
        <v>8567.0300000000007</v>
      </c>
      <c r="I1950" s="92">
        <v>8567.0300000000007</v>
      </c>
      <c r="J1950" s="92">
        <v>0</v>
      </c>
    </row>
    <row r="1951" spans="1:10" x14ac:dyDescent="0.3">
      <c r="A1951" s="87"/>
      <c r="B1951" s="87"/>
      <c r="C1951" s="87"/>
      <c r="D1951" s="87"/>
      <c r="E1951" s="87"/>
      <c r="F1951" s="87"/>
      <c r="G1951" s="140">
        <v>45359</v>
      </c>
      <c r="H1951" s="92">
        <v>5272.0199999999995</v>
      </c>
      <c r="I1951" s="92">
        <v>5272.0199999999995</v>
      </c>
      <c r="J1951" s="92">
        <v>0</v>
      </c>
    </row>
    <row r="1952" spans="1:10" x14ac:dyDescent="0.3">
      <c r="A1952" s="87"/>
      <c r="B1952" s="87"/>
      <c r="C1952" s="87"/>
      <c r="D1952" s="87"/>
      <c r="E1952" s="87"/>
      <c r="F1952" s="87"/>
      <c r="G1952" s="140">
        <v>45622</v>
      </c>
      <c r="H1952" s="92">
        <v>439.34</v>
      </c>
      <c r="I1952" s="92">
        <v>439.34</v>
      </c>
      <c r="J1952" s="92">
        <v>0</v>
      </c>
    </row>
    <row r="1953" spans="1:10" x14ac:dyDescent="0.3">
      <c r="A1953" s="87"/>
      <c r="B1953" s="87"/>
      <c r="C1953" s="87"/>
      <c r="D1953" s="87"/>
      <c r="E1953" s="87"/>
      <c r="F1953" s="87"/>
      <c r="G1953" s="140">
        <v>45953</v>
      </c>
      <c r="H1953" s="92">
        <v>439.33</v>
      </c>
      <c r="I1953" s="92">
        <v>439.33</v>
      </c>
      <c r="J1953" s="92">
        <v>0</v>
      </c>
    </row>
    <row r="1954" spans="1:10" x14ac:dyDescent="0.3">
      <c r="A1954" s="87"/>
      <c r="B1954" s="87"/>
      <c r="C1954" s="87"/>
      <c r="D1954" s="87" t="s">
        <v>1034</v>
      </c>
      <c r="E1954" s="87" t="s">
        <v>341</v>
      </c>
      <c r="F1954" s="140">
        <v>44050</v>
      </c>
      <c r="G1954" s="140">
        <v>44173</v>
      </c>
      <c r="H1954" s="92">
        <v>67606</v>
      </c>
      <c r="I1954" s="92">
        <v>67606</v>
      </c>
      <c r="J1954" s="92">
        <v>0</v>
      </c>
    </row>
    <row r="1955" spans="1:10" x14ac:dyDescent="0.3">
      <c r="A1955" s="87"/>
      <c r="B1955" s="87"/>
      <c r="C1955" s="87"/>
      <c r="D1955" s="87" t="s">
        <v>3080</v>
      </c>
      <c r="E1955" s="87" t="s">
        <v>341</v>
      </c>
      <c r="F1955" s="140">
        <v>44825</v>
      </c>
      <c r="G1955" s="140">
        <v>44868</v>
      </c>
      <c r="H1955" s="92">
        <v>20700</v>
      </c>
      <c r="I1955" s="92">
        <v>20700</v>
      </c>
      <c r="J1955" s="92">
        <v>0</v>
      </c>
    </row>
    <row r="1956" spans="1:10" x14ac:dyDescent="0.3">
      <c r="A1956" s="87"/>
      <c r="B1956" s="87"/>
      <c r="C1956" s="87"/>
      <c r="D1956" s="87"/>
      <c r="E1956" s="87"/>
      <c r="F1956" s="87"/>
      <c r="G1956" s="140">
        <v>44893</v>
      </c>
      <c r="H1956" s="92">
        <v>1150</v>
      </c>
      <c r="I1956" s="92">
        <v>1150</v>
      </c>
      <c r="J1956" s="92">
        <v>0</v>
      </c>
    </row>
    <row r="1957" spans="1:10" x14ac:dyDescent="0.3">
      <c r="A1957" s="87"/>
      <c r="B1957" s="87"/>
      <c r="C1957" s="87"/>
      <c r="D1957" s="87"/>
      <c r="E1957" s="87"/>
      <c r="F1957" s="87"/>
      <c r="G1957" s="140">
        <v>44936</v>
      </c>
      <c r="H1957" s="92">
        <v>690</v>
      </c>
      <c r="I1957" s="92">
        <v>690</v>
      </c>
      <c r="J1957" s="92">
        <v>0</v>
      </c>
    </row>
    <row r="1958" spans="1:10" x14ac:dyDescent="0.3">
      <c r="A1958" s="87"/>
      <c r="B1958" s="87"/>
      <c r="C1958" s="87"/>
      <c r="D1958" s="87"/>
      <c r="E1958" s="87"/>
      <c r="F1958" s="87"/>
      <c r="G1958" s="140">
        <v>44951</v>
      </c>
      <c r="H1958" s="92">
        <v>115</v>
      </c>
      <c r="I1958" s="92">
        <v>115</v>
      </c>
      <c r="J1958" s="92">
        <v>0</v>
      </c>
    </row>
    <row r="1959" spans="1:10" x14ac:dyDescent="0.3">
      <c r="A1959" s="87"/>
      <c r="B1959" s="87"/>
      <c r="C1959" s="87"/>
      <c r="D1959" s="87"/>
      <c r="E1959" s="87"/>
      <c r="F1959" s="87"/>
      <c r="G1959" s="140">
        <v>45069</v>
      </c>
      <c r="H1959" s="92">
        <v>345</v>
      </c>
      <c r="I1959" s="92">
        <v>345</v>
      </c>
      <c r="J1959" s="92">
        <v>0</v>
      </c>
    </row>
    <row r="1960" spans="1:10" x14ac:dyDescent="0.3">
      <c r="A1960" s="87" t="s">
        <v>5737</v>
      </c>
      <c r="B1960" s="87"/>
      <c r="C1960" s="87"/>
      <c r="D1960" s="87"/>
      <c r="E1960" s="87"/>
      <c r="F1960" s="87"/>
      <c r="G1960" s="87"/>
      <c r="H1960" s="92">
        <v>846711.08000000007</v>
      </c>
      <c r="I1960" s="92">
        <v>821280.08000000007</v>
      </c>
      <c r="J1960" s="92">
        <v>25431</v>
      </c>
    </row>
    <row r="1961" spans="1:10" x14ac:dyDescent="0.3">
      <c r="A1961" s="87" t="s">
        <v>2641</v>
      </c>
      <c r="B1961" s="87" t="s">
        <v>268</v>
      </c>
      <c r="C1961" s="87" t="s">
        <v>2722</v>
      </c>
      <c r="D1961" s="87" t="s">
        <v>1778</v>
      </c>
      <c r="E1961" s="87" t="s">
        <v>5941</v>
      </c>
      <c r="F1961" s="140">
        <v>44238</v>
      </c>
      <c r="G1961" s="140">
        <v>44249</v>
      </c>
      <c r="H1961" s="92">
        <v>125.17</v>
      </c>
      <c r="I1961" s="92">
        <v>125.17</v>
      </c>
      <c r="J1961" s="92">
        <v>0</v>
      </c>
    </row>
    <row r="1962" spans="1:10" x14ac:dyDescent="0.3">
      <c r="A1962" s="87"/>
      <c r="B1962" s="87"/>
      <c r="C1962" s="87"/>
      <c r="D1962" s="87"/>
      <c r="E1962" s="87"/>
      <c r="F1962" s="87"/>
      <c r="G1962" s="140">
        <v>44250</v>
      </c>
      <c r="H1962" s="92">
        <v>1116.9000000000001</v>
      </c>
      <c r="I1962" s="92">
        <v>0</v>
      </c>
      <c r="J1962" s="92">
        <v>1116.9000000000001</v>
      </c>
    </row>
    <row r="1963" spans="1:10" x14ac:dyDescent="0.3">
      <c r="A1963" s="87"/>
      <c r="B1963" s="87"/>
      <c r="C1963" s="87"/>
      <c r="D1963" s="87"/>
      <c r="E1963" s="87"/>
      <c r="F1963" s="87"/>
      <c r="G1963" s="140">
        <v>44377</v>
      </c>
      <c r="H1963" s="92">
        <v>-1116.9000000000001</v>
      </c>
      <c r="I1963" s="92">
        <v>0</v>
      </c>
      <c r="J1963" s="92">
        <v>-1116.9000000000001</v>
      </c>
    </row>
    <row r="1964" spans="1:10" x14ac:dyDescent="0.3">
      <c r="A1964" s="87" t="s">
        <v>5738</v>
      </c>
      <c r="B1964" s="87"/>
      <c r="C1964" s="87"/>
      <c r="D1964" s="87"/>
      <c r="E1964" s="87"/>
      <c r="F1964" s="87"/>
      <c r="G1964" s="87"/>
      <c r="H1964" s="92">
        <v>125.17000000000007</v>
      </c>
      <c r="I1964" s="92">
        <v>125.17</v>
      </c>
      <c r="J1964" s="92">
        <v>0</v>
      </c>
    </row>
    <row r="1965" spans="1:10" x14ac:dyDescent="0.3">
      <c r="A1965" s="87" t="s">
        <v>250</v>
      </c>
      <c r="B1965" s="87" t="s">
        <v>3</v>
      </c>
      <c r="C1965" s="87" t="s">
        <v>241</v>
      </c>
      <c r="D1965" s="87" t="s">
        <v>5709</v>
      </c>
      <c r="E1965" s="87" t="s">
        <v>251</v>
      </c>
      <c r="F1965" s="140">
        <v>42927</v>
      </c>
      <c r="G1965" s="140">
        <v>42927</v>
      </c>
      <c r="H1965" s="92">
        <v>115000</v>
      </c>
      <c r="I1965" s="92">
        <v>115000</v>
      </c>
      <c r="J1965" s="92">
        <v>0</v>
      </c>
    </row>
    <row r="1966" spans="1:10" x14ac:dyDescent="0.3">
      <c r="A1966" s="87"/>
      <c r="B1966" s="87"/>
      <c r="C1966" s="87"/>
      <c r="D1966" s="87"/>
      <c r="E1966" s="87"/>
      <c r="F1966" s="140">
        <v>45116</v>
      </c>
      <c r="G1966" s="140">
        <v>45365</v>
      </c>
      <c r="H1966" s="92">
        <v>92000</v>
      </c>
      <c r="I1966" s="92">
        <v>92000</v>
      </c>
      <c r="J1966" s="92">
        <v>0</v>
      </c>
    </row>
    <row r="1967" spans="1:10" x14ac:dyDescent="0.3">
      <c r="A1967" s="87" t="s">
        <v>5739</v>
      </c>
      <c r="B1967" s="87"/>
      <c r="C1967" s="87"/>
      <c r="D1967" s="87"/>
      <c r="E1967" s="87"/>
      <c r="F1967" s="87"/>
      <c r="G1967" s="87"/>
      <c r="H1967" s="92">
        <v>207000</v>
      </c>
      <c r="I1967" s="92">
        <v>207000</v>
      </c>
      <c r="J1967" s="92">
        <v>0</v>
      </c>
    </row>
    <row r="1968" spans="1:10" x14ac:dyDescent="0.3">
      <c r="A1968" s="87" t="s">
        <v>5556</v>
      </c>
      <c r="B1968" s="87" t="s">
        <v>130</v>
      </c>
      <c r="C1968" s="87" t="s">
        <v>2722</v>
      </c>
      <c r="D1968" s="87" t="s">
        <v>5602</v>
      </c>
      <c r="E1968" s="87" t="s">
        <v>5941</v>
      </c>
      <c r="F1968" s="140">
        <v>45225</v>
      </c>
      <c r="G1968" s="140">
        <v>45278</v>
      </c>
      <c r="H1968" s="92">
        <v>1498.44</v>
      </c>
      <c r="I1968" s="92">
        <v>1498.44</v>
      </c>
      <c r="J1968" s="92">
        <v>0</v>
      </c>
    </row>
    <row r="1969" spans="1:10" x14ac:dyDescent="0.3">
      <c r="A1969" s="87"/>
      <c r="B1969" s="87"/>
      <c r="C1969" s="87"/>
      <c r="D1969" s="87"/>
      <c r="E1969" s="87"/>
      <c r="F1969" s="87"/>
      <c r="G1969" s="140">
        <v>45279</v>
      </c>
      <c r="H1969" s="92">
        <v>166.24</v>
      </c>
      <c r="I1969" s="92">
        <v>166.24</v>
      </c>
      <c r="J1969" s="92">
        <v>0</v>
      </c>
    </row>
    <row r="1970" spans="1:10" x14ac:dyDescent="0.3">
      <c r="A1970" s="87"/>
      <c r="B1970" s="87"/>
      <c r="C1970" s="87"/>
      <c r="D1970" s="87"/>
      <c r="E1970" s="87"/>
      <c r="F1970" s="87"/>
      <c r="G1970" s="140">
        <v>45280</v>
      </c>
      <c r="H1970" s="92">
        <v>2986.3199999999997</v>
      </c>
      <c r="I1970" s="92">
        <v>0</v>
      </c>
      <c r="J1970" s="92">
        <v>2986.3199999999997</v>
      </c>
    </row>
    <row r="1971" spans="1:10" x14ac:dyDescent="0.3">
      <c r="A1971" s="87"/>
      <c r="B1971" s="87"/>
      <c r="C1971" s="87"/>
      <c r="D1971" s="87"/>
      <c r="E1971" s="87"/>
      <c r="F1971" s="87"/>
      <c r="G1971" s="140">
        <v>45444</v>
      </c>
      <c r="H1971" s="92">
        <v>-2986.32</v>
      </c>
      <c r="I1971" s="92">
        <v>0</v>
      </c>
      <c r="J1971" s="92">
        <v>-2986.32</v>
      </c>
    </row>
    <row r="1972" spans="1:10" x14ac:dyDescent="0.3">
      <c r="A1972" s="87" t="s">
        <v>5783</v>
      </c>
      <c r="B1972" s="87"/>
      <c r="C1972" s="87"/>
      <c r="D1972" s="87"/>
      <c r="E1972" s="87"/>
      <c r="F1972" s="87"/>
      <c r="G1972" s="87"/>
      <c r="H1972" s="92">
        <v>1664.6799999999998</v>
      </c>
      <c r="I1972" s="92">
        <v>1664.68</v>
      </c>
      <c r="J1972" s="92">
        <v>0</v>
      </c>
    </row>
    <row r="1973" spans="1:10" x14ac:dyDescent="0.3">
      <c r="A1973" s="87" t="s">
        <v>795</v>
      </c>
      <c r="B1973" s="87" t="s">
        <v>3</v>
      </c>
      <c r="C1973" s="87" t="s">
        <v>2722</v>
      </c>
      <c r="D1973" s="87" t="s">
        <v>799</v>
      </c>
      <c r="E1973" s="87" t="s">
        <v>2217</v>
      </c>
      <c r="F1973" s="140">
        <v>43969</v>
      </c>
      <c r="G1973" s="140">
        <v>43999</v>
      </c>
      <c r="H1973" s="92">
        <v>198.23</v>
      </c>
      <c r="I1973" s="92">
        <v>198.23</v>
      </c>
      <c r="J1973" s="92">
        <v>0</v>
      </c>
    </row>
    <row r="1974" spans="1:10" x14ac:dyDescent="0.3">
      <c r="A1974" s="87" t="s">
        <v>5740</v>
      </c>
      <c r="B1974" s="87"/>
      <c r="C1974" s="87"/>
      <c r="D1974" s="87"/>
      <c r="E1974" s="87"/>
      <c r="F1974" s="87"/>
      <c r="G1974" s="87"/>
      <c r="H1974" s="92">
        <v>198.23</v>
      </c>
      <c r="I1974" s="92">
        <v>198.23</v>
      </c>
      <c r="J1974" s="92">
        <v>0</v>
      </c>
    </row>
    <row r="1975" spans="1:10" x14ac:dyDescent="0.3">
      <c r="A1975" s="87" t="s">
        <v>1366</v>
      </c>
      <c r="B1975" s="87" t="s">
        <v>263</v>
      </c>
      <c r="C1975" s="87" t="s">
        <v>2722</v>
      </c>
      <c r="D1975" s="87" t="s">
        <v>2429</v>
      </c>
      <c r="E1975" s="87" t="s">
        <v>310</v>
      </c>
      <c r="F1975" s="140">
        <v>44475</v>
      </c>
      <c r="G1975" s="140">
        <v>44490</v>
      </c>
      <c r="H1975" s="92">
        <v>2332.6</v>
      </c>
      <c r="I1975" s="92">
        <v>2332.6</v>
      </c>
      <c r="J1975" s="92">
        <v>0</v>
      </c>
    </row>
    <row r="1976" spans="1:10" x14ac:dyDescent="0.3">
      <c r="A1976" s="87"/>
      <c r="B1976" s="87"/>
      <c r="C1976" s="87"/>
      <c r="D1976" s="87" t="s">
        <v>1924</v>
      </c>
      <c r="E1976" s="87" t="s">
        <v>1360</v>
      </c>
      <c r="F1976" s="140">
        <v>44306</v>
      </c>
      <c r="G1976" s="140">
        <v>44354</v>
      </c>
      <c r="H1976" s="92">
        <v>3219.62</v>
      </c>
      <c r="I1976" s="92">
        <v>3219.62</v>
      </c>
      <c r="J1976" s="92">
        <v>0</v>
      </c>
    </row>
    <row r="1977" spans="1:10" x14ac:dyDescent="0.3">
      <c r="A1977" s="87"/>
      <c r="B1977" s="87" t="s">
        <v>275</v>
      </c>
      <c r="C1977" s="87" t="s">
        <v>2722</v>
      </c>
      <c r="D1977" s="87" t="s">
        <v>2429</v>
      </c>
      <c r="E1977" s="87" t="s">
        <v>310</v>
      </c>
      <c r="F1977" s="140">
        <v>44475</v>
      </c>
      <c r="G1977" s="140">
        <v>44490</v>
      </c>
      <c r="H1977" s="92">
        <v>130.80000000000001</v>
      </c>
      <c r="I1977" s="92">
        <v>130.80000000000001</v>
      </c>
      <c r="J1977" s="92">
        <v>0</v>
      </c>
    </row>
    <row r="1978" spans="1:10" x14ac:dyDescent="0.3">
      <c r="A1978" s="87"/>
      <c r="B1978" s="87"/>
      <c r="C1978" s="87"/>
      <c r="D1978" s="87" t="s">
        <v>1924</v>
      </c>
      <c r="E1978" s="87" t="s">
        <v>1360</v>
      </c>
      <c r="F1978" s="140">
        <v>44306</v>
      </c>
      <c r="G1978" s="140">
        <v>44354</v>
      </c>
      <c r="H1978" s="92">
        <v>2530.58</v>
      </c>
      <c r="I1978" s="92">
        <v>2530.58</v>
      </c>
      <c r="J1978" s="92">
        <v>0</v>
      </c>
    </row>
    <row r="1979" spans="1:10" x14ac:dyDescent="0.3">
      <c r="A1979" s="87"/>
      <c r="B1979" s="87" t="s">
        <v>268</v>
      </c>
      <c r="C1979" s="87" t="s">
        <v>2722</v>
      </c>
      <c r="D1979" s="87" t="s">
        <v>2429</v>
      </c>
      <c r="E1979" s="87" t="s">
        <v>310</v>
      </c>
      <c r="F1979" s="140">
        <v>44475</v>
      </c>
      <c r="G1979" s="140">
        <v>44490</v>
      </c>
      <c r="H1979" s="92">
        <v>479.6</v>
      </c>
      <c r="I1979" s="92">
        <v>479.6</v>
      </c>
      <c r="J1979" s="92">
        <v>0</v>
      </c>
    </row>
    <row r="1980" spans="1:10" x14ac:dyDescent="0.3">
      <c r="A1980" s="87"/>
      <c r="B1980" s="87"/>
      <c r="C1980" s="87"/>
      <c r="D1980" s="87" t="s">
        <v>1929</v>
      </c>
      <c r="E1980" s="87" t="s">
        <v>1360</v>
      </c>
      <c r="F1980" s="140">
        <v>44308</v>
      </c>
      <c r="G1980" s="140">
        <v>44354</v>
      </c>
      <c r="H1980" s="92">
        <v>3426.33</v>
      </c>
      <c r="I1980" s="92">
        <v>3426.33</v>
      </c>
      <c r="J1980" s="92">
        <v>0</v>
      </c>
    </row>
    <row r="1981" spans="1:10" x14ac:dyDescent="0.3">
      <c r="A1981" s="87"/>
      <c r="B1981" s="87" t="s">
        <v>283</v>
      </c>
      <c r="C1981" s="87" t="s">
        <v>2722</v>
      </c>
      <c r="D1981" s="87" t="s">
        <v>2429</v>
      </c>
      <c r="E1981" s="87" t="s">
        <v>310</v>
      </c>
      <c r="F1981" s="140">
        <v>44475</v>
      </c>
      <c r="G1981" s="140">
        <v>44490</v>
      </c>
      <c r="H1981" s="92">
        <v>141.69999999999999</v>
      </c>
      <c r="I1981" s="92">
        <v>141.69999999999999</v>
      </c>
      <c r="J1981" s="92">
        <v>0</v>
      </c>
    </row>
    <row r="1982" spans="1:10" x14ac:dyDescent="0.3">
      <c r="A1982" s="87"/>
      <c r="B1982" s="87"/>
      <c r="C1982" s="87"/>
      <c r="D1982" s="87" t="s">
        <v>1924</v>
      </c>
      <c r="E1982" s="87" t="s">
        <v>1360</v>
      </c>
      <c r="F1982" s="140">
        <v>44306</v>
      </c>
      <c r="G1982" s="140">
        <v>44354</v>
      </c>
      <c r="H1982" s="92">
        <v>2599.48</v>
      </c>
      <c r="I1982" s="92">
        <v>2599.48</v>
      </c>
      <c r="J1982" s="92">
        <v>0</v>
      </c>
    </row>
    <row r="1983" spans="1:10" x14ac:dyDescent="0.3">
      <c r="A1983" s="87"/>
      <c r="B1983" s="87" t="s">
        <v>285</v>
      </c>
      <c r="C1983" s="87" t="s">
        <v>2722</v>
      </c>
      <c r="D1983" s="87" t="s">
        <v>1373</v>
      </c>
      <c r="E1983" s="87" t="s">
        <v>1360</v>
      </c>
      <c r="F1983" s="140">
        <v>44165</v>
      </c>
      <c r="G1983" s="140">
        <v>44302</v>
      </c>
      <c r="H1983" s="92">
        <v>1111.0899999999999</v>
      </c>
      <c r="I1983" s="92">
        <v>1111.0899999999999</v>
      </c>
      <c r="J1983" s="92">
        <v>0</v>
      </c>
    </row>
    <row r="1984" spans="1:10" x14ac:dyDescent="0.3">
      <c r="A1984" s="87"/>
      <c r="B1984" s="87"/>
      <c r="C1984" s="87"/>
      <c r="D1984" s="87"/>
      <c r="E1984" s="87"/>
      <c r="F1984" s="87"/>
      <c r="G1984" s="140">
        <v>44715</v>
      </c>
      <c r="H1984" s="92">
        <v>957.98</v>
      </c>
      <c r="I1984" s="92">
        <v>957.98</v>
      </c>
      <c r="J1984" s="92">
        <v>0</v>
      </c>
    </row>
    <row r="1985" spans="1:10" x14ac:dyDescent="0.3">
      <c r="A1985" s="87" t="s">
        <v>5741</v>
      </c>
      <c r="B1985" s="87"/>
      <c r="C1985" s="87"/>
      <c r="D1985" s="87"/>
      <c r="E1985" s="87"/>
      <c r="F1985" s="87"/>
      <c r="G1985" s="87"/>
      <c r="H1985" s="92">
        <v>16929.78</v>
      </c>
      <c r="I1985" s="92">
        <v>16929.78</v>
      </c>
      <c r="J1985" s="92">
        <v>0</v>
      </c>
    </row>
    <row r="1986" spans="1:10" x14ac:dyDescent="0.3">
      <c r="A1986" s="87" t="s">
        <v>641</v>
      </c>
      <c r="B1986" s="87" t="s">
        <v>421</v>
      </c>
      <c r="C1986" s="87" t="s">
        <v>2722</v>
      </c>
      <c r="D1986" s="87" t="s">
        <v>1777</v>
      </c>
      <c r="E1986" s="87" t="s">
        <v>1156</v>
      </c>
      <c r="F1986" s="140">
        <v>44252</v>
      </c>
      <c r="G1986" s="140">
        <v>44309</v>
      </c>
      <c r="H1986" s="92">
        <v>50000</v>
      </c>
      <c r="I1986" s="92">
        <v>50000</v>
      </c>
      <c r="J1986" s="92">
        <v>0</v>
      </c>
    </row>
    <row r="1987" spans="1:10" x14ac:dyDescent="0.3">
      <c r="A1987" s="87"/>
      <c r="B1987" s="87"/>
      <c r="C1987" s="87"/>
      <c r="D1987" s="87" t="s">
        <v>2156</v>
      </c>
      <c r="E1987" s="87" t="s">
        <v>1156</v>
      </c>
      <c r="F1987" s="140">
        <v>44361</v>
      </c>
      <c r="G1987" s="140">
        <v>44448</v>
      </c>
      <c r="H1987" s="92">
        <v>6500</v>
      </c>
      <c r="I1987" s="92">
        <v>6500</v>
      </c>
      <c r="J1987" s="92">
        <v>0</v>
      </c>
    </row>
    <row r="1988" spans="1:10" x14ac:dyDescent="0.3">
      <c r="A1988" s="87"/>
      <c r="B1988" s="87" t="s">
        <v>431</v>
      </c>
      <c r="C1988" s="87" t="s">
        <v>2722</v>
      </c>
      <c r="D1988" s="87" t="s">
        <v>2080</v>
      </c>
      <c r="E1988" s="87" t="s">
        <v>1156</v>
      </c>
      <c r="F1988" s="140">
        <v>44327</v>
      </c>
      <c r="G1988" s="140">
        <v>44375</v>
      </c>
      <c r="H1988" s="92">
        <v>52500</v>
      </c>
      <c r="I1988" s="92">
        <v>52500</v>
      </c>
      <c r="J1988" s="92">
        <v>0</v>
      </c>
    </row>
    <row r="1989" spans="1:10" x14ac:dyDescent="0.3">
      <c r="A1989" s="87"/>
      <c r="B1989" s="87" t="s">
        <v>412</v>
      </c>
      <c r="C1989" s="87" t="s">
        <v>2722</v>
      </c>
      <c r="D1989" s="87" t="s">
        <v>1271</v>
      </c>
      <c r="E1989" s="87" t="s">
        <v>1156</v>
      </c>
      <c r="F1989" s="140">
        <v>44084</v>
      </c>
      <c r="G1989" s="140">
        <v>44309</v>
      </c>
      <c r="H1989" s="92">
        <v>40000</v>
      </c>
      <c r="I1989" s="92">
        <v>40000</v>
      </c>
      <c r="J1989" s="92">
        <v>0</v>
      </c>
    </row>
    <row r="1990" spans="1:10" x14ac:dyDescent="0.3">
      <c r="A1990" s="87"/>
      <c r="B1990" s="87" t="s">
        <v>434</v>
      </c>
      <c r="C1990" s="87" t="s">
        <v>2722</v>
      </c>
      <c r="D1990" s="87" t="s">
        <v>1197</v>
      </c>
      <c r="E1990" s="87" t="s">
        <v>1156</v>
      </c>
      <c r="F1990" s="140">
        <v>44084</v>
      </c>
      <c r="G1990" s="140">
        <v>44165</v>
      </c>
      <c r="H1990" s="92">
        <v>42500</v>
      </c>
      <c r="I1990" s="92">
        <v>42500</v>
      </c>
      <c r="J1990" s="92">
        <v>0</v>
      </c>
    </row>
    <row r="1991" spans="1:10" x14ac:dyDescent="0.3">
      <c r="A1991" s="87"/>
      <c r="B1991" s="87" t="s">
        <v>436</v>
      </c>
      <c r="C1991" s="87" t="s">
        <v>2722</v>
      </c>
      <c r="D1991" s="87" t="s">
        <v>1569</v>
      </c>
      <c r="E1991" s="87" t="s">
        <v>1156</v>
      </c>
      <c r="F1991" s="140">
        <v>44202</v>
      </c>
      <c r="G1991" s="140">
        <v>44279</v>
      </c>
      <c r="H1991" s="92">
        <v>37500</v>
      </c>
      <c r="I1991" s="92">
        <v>37500</v>
      </c>
      <c r="J1991" s="92">
        <v>0</v>
      </c>
    </row>
    <row r="1992" spans="1:10" x14ac:dyDescent="0.3">
      <c r="A1992" s="87"/>
      <c r="B1992" s="87" t="s">
        <v>438</v>
      </c>
      <c r="C1992" s="87" t="s">
        <v>2722</v>
      </c>
      <c r="D1992" s="87" t="s">
        <v>1921</v>
      </c>
      <c r="E1992" s="87" t="s">
        <v>1156</v>
      </c>
      <c r="F1992" s="140">
        <v>44292</v>
      </c>
      <c r="G1992" s="140">
        <v>44342</v>
      </c>
      <c r="H1992" s="92">
        <v>42500</v>
      </c>
      <c r="I1992" s="92">
        <v>42500</v>
      </c>
      <c r="J1992" s="92">
        <v>0</v>
      </c>
    </row>
    <row r="1993" spans="1:10" x14ac:dyDescent="0.3">
      <c r="A1993" s="87"/>
      <c r="B1993" s="87"/>
      <c r="C1993" s="87"/>
      <c r="D1993" s="87" t="s">
        <v>2156</v>
      </c>
      <c r="E1993" s="87" t="s">
        <v>1156</v>
      </c>
      <c r="F1993" s="140">
        <v>44361</v>
      </c>
      <c r="G1993" s="140">
        <v>44448</v>
      </c>
      <c r="H1993" s="92">
        <v>6500</v>
      </c>
      <c r="I1993" s="92">
        <v>6500</v>
      </c>
      <c r="J1993" s="92">
        <v>0</v>
      </c>
    </row>
    <row r="1994" spans="1:10" x14ac:dyDescent="0.3">
      <c r="A1994" s="87"/>
      <c r="B1994" s="87" t="s">
        <v>275</v>
      </c>
      <c r="C1994" s="87" t="s">
        <v>2722</v>
      </c>
      <c r="D1994" s="87" t="s">
        <v>915</v>
      </c>
      <c r="E1994" s="87" t="s">
        <v>968</v>
      </c>
      <c r="F1994" s="140">
        <v>43987</v>
      </c>
      <c r="G1994" s="140">
        <v>44061</v>
      </c>
      <c r="H1994" s="92">
        <v>18000</v>
      </c>
      <c r="I1994" s="92">
        <v>18000</v>
      </c>
      <c r="J1994" s="92">
        <v>0</v>
      </c>
    </row>
    <row r="1995" spans="1:10" x14ac:dyDescent="0.3">
      <c r="A1995" s="87"/>
      <c r="B1995" s="87"/>
      <c r="C1995" s="87"/>
      <c r="D1995" s="87" t="s">
        <v>1753</v>
      </c>
      <c r="E1995" s="87" t="s">
        <v>968</v>
      </c>
      <c r="F1995" s="140">
        <v>44018</v>
      </c>
      <c r="G1995" s="140">
        <v>44117</v>
      </c>
      <c r="H1995" s="92">
        <v>32000</v>
      </c>
      <c r="I1995" s="92">
        <v>32000</v>
      </c>
      <c r="J1995" s="92">
        <v>0</v>
      </c>
    </row>
    <row r="1996" spans="1:10" x14ac:dyDescent="0.3">
      <c r="A1996" s="87"/>
      <c r="B1996" s="87"/>
      <c r="C1996" s="87"/>
      <c r="D1996" s="87" t="s">
        <v>1311</v>
      </c>
      <c r="E1996" s="87" t="s">
        <v>1156</v>
      </c>
      <c r="F1996" s="140">
        <v>44113</v>
      </c>
      <c r="G1996" s="140">
        <v>44155</v>
      </c>
      <c r="H1996" s="92">
        <v>45000</v>
      </c>
      <c r="I1996" s="92">
        <v>45000</v>
      </c>
      <c r="J1996" s="92">
        <v>0</v>
      </c>
    </row>
    <row r="1997" spans="1:10" x14ac:dyDescent="0.3">
      <c r="A1997" s="87"/>
      <c r="B1997" s="87" t="s">
        <v>135</v>
      </c>
      <c r="C1997" s="87" t="s">
        <v>2722</v>
      </c>
      <c r="D1997" s="87" t="s">
        <v>1569</v>
      </c>
      <c r="E1997" s="87" t="s">
        <v>1156</v>
      </c>
      <c r="F1997" s="140">
        <v>44202</v>
      </c>
      <c r="G1997" s="140">
        <v>44279</v>
      </c>
      <c r="H1997" s="92">
        <v>37500</v>
      </c>
      <c r="I1997" s="92">
        <v>37500</v>
      </c>
      <c r="J1997" s="92">
        <v>0</v>
      </c>
    </row>
    <row r="1998" spans="1:10" x14ac:dyDescent="0.3">
      <c r="A1998" s="87"/>
      <c r="B1998" s="87" t="s">
        <v>442</v>
      </c>
      <c r="C1998" s="87" t="s">
        <v>2722</v>
      </c>
      <c r="D1998" s="87" t="s">
        <v>1921</v>
      </c>
      <c r="E1998" s="87" t="s">
        <v>1156</v>
      </c>
      <c r="F1998" s="140">
        <v>44292</v>
      </c>
      <c r="G1998" s="140">
        <v>44342</v>
      </c>
      <c r="H1998" s="92">
        <v>40000</v>
      </c>
      <c r="I1998" s="92">
        <v>40000</v>
      </c>
      <c r="J1998" s="92">
        <v>0</v>
      </c>
    </row>
    <row r="1999" spans="1:10" x14ac:dyDescent="0.3">
      <c r="A1999" s="87"/>
      <c r="B1999" s="87" t="s">
        <v>283</v>
      </c>
      <c r="C1999" s="87" t="s">
        <v>2722</v>
      </c>
      <c r="D1999" s="87" t="s">
        <v>580</v>
      </c>
      <c r="E1999" s="87" t="s">
        <v>310</v>
      </c>
      <c r="F1999" s="140">
        <v>43861</v>
      </c>
      <c r="G1999" s="140">
        <v>43923</v>
      </c>
      <c r="H1999" s="92">
        <v>12975</v>
      </c>
      <c r="I1999" s="92">
        <v>12975</v>
      </c>
      <c r="J1999" s="92">
        <v>0</v>
      </c>
    </row>
    <row r="2000" spans="1:10" x14ac:dyDescent="0.3">
      <c r="A2000" s="87"/>
      <c r="B2000" s="87"/>
      <c r="C2000" s="87"/>
      <c r="D2000" s="87" t="s">
        <v>1752</v>
      </c>
      <c r="E2000" s="87" t="s">
        <v>968</v>
      </c>
      <c r="F2000" s="140">
        <v>44018</v>
      </c>
      <c r="G2000" s="140">
        <v>44117</v>
      </c>
      <c r="H2000" s="92">
        <v>27860</v>
      </c>
      <c r="I2000" s="92">
        <v>27860</v>
      </c>
      <c r="J2000" s="92">
        <v>0</v>
      </c>
    </row>
    <row r="2001" spans="1:10" x14ac:dyDescent="0.3">
      <c r="A2001" s="87"/>
      <c r="B2001" s="87"/>
      <c r="C2001" s="87"/>
      <c r="D2001" s="87" t="s">
        <v>1311</v>
      </c>
      <c r="E2001" s="87" t="s">
        <v>1156</v>
      </c>
      <c r="F2001" s="140">
        <v>44113</v>
      </c>
      <c r="G2001" s="140">
        <v>44155</v>
      </c>
      <c r="H2001" s="92">
        <v>45000</v>
      </c>
      <c r="I2001" s="92">
        <v>45000</v>
      </c>
      <c r="J2001" s="92">
        <v>0</v>
      </c>
    </row>
    <row r="2002" spans="1:10" x14ac:dyDescent="0.3">
      <c r="A2002" s="87"/>
      <c r="B2002" s="87" t="s">
        <v>500</v>
      </c>
      <c r="C2002" s="87" t="s">
        <v>2722</v>
      </c>
      <c r="D2002" s="87" t="s">
        <v>1777</v>
      </c>
      <c r="E2002" s="87" t="s">
        <v>1156</v>
      </c>
      <c r="F2002" s="140">
        <v>44252</v>
      </c>
      <c r="G2002" s="140">
        <v>44309</v>
      </c>
      <c r="H2002" s="92">
        <v>40000</v>
      </c>
      <c r="I2002" s="92">
        <v>40000</v>
      </c>
      <c r="J2002" s="92">
        <v>0</v>
      </c>
    </row>
    <row r="2003" spans="1:10" x14ac:dyDescent="0.3">
      <c r="A2003" s="87"/>
      <c r="B2003" s="87" t="s">
        <v>446</v>
      </c>
      <c r="C2003" s="87" t="s">
        <v>2722</v>
      </c>
      <c r="D2003" s="87" t="s">
        <v>1196</v>
      </c>
      <c r="E2003" s="87" t="s">
        <v>1156</v>
      </c>
      <c r="F2003" s="140">
        <v>44084</v>
      </c>
      <c r="G2003" s="140">
        <v>44117</v>
      </c>
      <c r="H2003" s="92">
        <v>40000</v>
      </c>
      <c r="I2003" s="92">
        <v>40000</v>
      </c>
      <c r="J2003" s="92">
        <v>0</v>
      </c>
    </row>
    <row r="2004" spans="1:10" x14ac:dyDescent="0.3">
      <c r="A2004" s="87"/>
      <c r="B2004" s="87"/>
      <c r="C2004" s="87"/>
      <c r="D2004" s="87" t="s">
        <v>2156</v>
      </c>
      <c r="E2004" s="87" t="s">
        <v>1156</v>
      </c>
      <c r="F2004" s="140">
        <v>44361</v>
      </c>
      <c r="G2004" s="140">
        <v>44448</v>
      </c>
      <c r="H2004" s="92">
        <v>4000</v>
      </c>
      <c r="I2004" s="92">
        <v>4000</v>
      </c>
      <c r="J2004" s="92">
        <v>0</v>
      </c>
    </row>
    <row r="2005" spans="1:10" x14ac:dyDescent="0.3">
      <c r="A2005" s="87"/>
      <c r="B2005" s="87" t="s">
        <v>448</v>
      </c>
      <c r="C2005" s="87" t="s">
        <v>2722</v>
      </c>
      <c r="D2005" s="87" t="s">
        <v>1569</v>
      </c>
      <c r="E2005" s="87" t="s">
        <v>1156</v>
      </c>
      <c r="F2005" s="140">
        <v>44202</v>
      </c>
      <c r="G2005" s="140">
        <v>44279</v>
      </c>
      <c r="H2005" s="92">
        <v>22500</v>
      </c>
      <c r="I2005" s="92">
        <v>22500</v>
      </c>
      <c r="J2005" s="92">
        <v>0</v>
      </c>
    </row>
    <row r="2006" spans="1:10" x14ac:dyDescent="0.3">
      <c r="A2006" s="87"/>
      <c r="B2006" s="87"/>
      <c r="C2006" s="87"/>
      <c r="D2006" s="87" t="s">
        <v>2255</v>
      </c>
      <c r="E2006" s="87" t="s">
        <v>1156</v>
      </c>
      <c r="F2006" s="140">
        <v>44393</v>
      </c>
      <c r="G2006" s="140">
        <v>44448</v>
      </c>
      <c r="H2006" s="92">
        <v>19000</v>
      </c>
      <c r="I2006" s="92">
        <v>19000</v>
      </c>
      <c r="J2006" s="92">
        <v>0</v>
      </c>
    </row>
    <row r="2007" spans="1:10" x14ac:dyDescent="0.3">
      <c r="A2007" s="87"/>
      <c r="B2007" s="87" t="s">
        <v>317</v>
      </c>
      <c r="C2007" s="87" t="s">
        <v>2722</v>
      </c>
      <c r="D2007" s="87" t="s">
        <v>8707</v>
      </c>
      <c r="E2007" s="87" t="s">
        <v>310</v>
      </c>
      <c r="F2007" s="140">
        <v>46174</v>
      </c>
      <c r="G2007" s="140">
        <v>46177</v>
      </c>
      <c r="H2007" s="92">
        <v>52500</v>
      </c>
      <c r="I2007" s="92">
        <v>52500</v>
      </c>
      <c r="J2007" s="92">
        <v>0</v>
      </c>
    </row>
    <row r="2008" spans="1:10" x14ac:dyDescent="0.3">
      <c r="A2008" s="87"/>
      <c r="B2008" s="87" t="s">
        <v>328</v>
      </c>
      <c r="C2008" s="87" t="s">
        <v>2722</v>
      </c>
      <c r="D2008" s="87" t="s">
        <v>1777</v>
      </c>
      <c r="E2008" s="87" t="s">
        <v>1156</v>
      </c>
      <c r="F2008" s="140">
        <v>44252</v>
      </c>
      <c r="G2008" s="140">
        <v>44309</v>
      </c>
      <c r="H2008" s="92">
        <v>40000</v>
      </c>
      <c r="I2008" s="92">
        <v>40000</v>
      </c>
      <c r="J2008" s="92">
        <v>0</v>
      </c>
    </row>
    <row r="2009" spans="1:10" x14ac:dyDescent="0.3">
      <c r="A2009" s="87"/>
      <c r="B2009" s="87" t="s">
        <v>285</v>
      </c>
      <c r="C2009" s="87" t="s">
        <v>2722</v>
      </c>
      <c r="D2009" s="87" t="s">
        <v>1751</v>
      </c>
      <c r="E2009" s="87" t="s">
        <v>968</v>
      </c>
      <c r="F2009" s="140">
        <v>44018</v>
      </c>
      <c r="G2009" s="140">
        <v>44061</v>
      </c>
      <c r="H2009" s="92">
        <v>32000</v>
      </c>
      <c r="I2009" s="92">
        <v>32000</v>
      </c>
      <c r="J2009" s="92">
        <v>0</v>
      </c>
    </row>
    <row r="2010" spans="1:10" x14ac:dyDescent="0.3">
      <c r="A2010" s="87"/>
      <c r="B2010" s="87"/>
      <c r="C2010" s="87"/>
      <c r="D2010" s="87" t="s">
        <v>1195</v>
      </c>
      <c r="E2010" s="87" t="s">
        <v>1161</v>
      </c>
      <c r="F2010" s="140">
        <v>44092</v>
      </c>
      <c r="G2010" s="140">
        <v>44279</v>
      </c>
      <c r="H2010" s="92">
        <v>4250</v>
      </c>
      <c r="I2010" s="92">
        <v>4250</v>
      </c>
      <c r="J2010" s="92">
        <v>0</v>
      </c>
    </row>
    <row r="2011" spans="1:10" x14ac:dyDescent="0.3">
      <c r="A2011" s="87"/>
      <c r="B2011" s="87"/>
      <c r="C2011" s="87"/>
      <c r="D2011" s="87" t="s">
        <v>1311</v>
      </c>
      <c r="E2011" s="87" t="s">
        <v>1156</v>
      </c>
      <c r="F2011" s="140">
        <v>44113</v>
      </c>
      <c r="G2011" s="140">
        <v>44155</v>
      </c>
      <c r="H2011" s="92">
        <v>27500</v>
      </c>
      <c r="I2011" s="92">
        <v>27500</v>
      </c>
      <c r="J2011" s="92">
        <v>0</v>
      </c>
    </row>
    <row r="2012" spans="1:10" x14ac:dyDescent="0.3">
      <c r="A2012" s="87" t="s">
        <v>5742</v>
      </c>
      <c r="B2012" s="87"/>
      <c r="C2012" s="87"/>
      <c r="D2012" s="87"/>
      <c r="E2012" s="87"/>
      <c r="F2012" s="87"/>
      <c r="G2012" s="87"/>
      <c r="H2012" s="92">
        <v>818085</v>
      </c>
      <c r="I2012" s="92">
        <v>818085</v>
      </c>
      <c r="J2012" s="92">
        <v>0</v>
      </c>
    </row>
    <row r="2013" spans="1:10" x14ac:dyDescent="0.3">
      <c r="A2013" s="87" t="s">
        <v>1021</v>
      </c>
      <c r="B2013" s="87" t="s">
        <v>275</v>
      </c>
      <c r="C2013" s="87" t="s">
        <v>2722</v>
      </c>
      <c r="D2013" s="87" t="s">
        <v>1094</v>
      </c>
      <c r="E2013" s="87" t="s">
        <v>1352</v>
      </c>
      <c r="F2013" s="140">
        <v>44050</v>
      </c>
      <c r="G2013" s="140">
        <v>44067</v>
      </c>
      <c r="H2013" s="92">
        <v>785</v>
      </c>
      <c r="I2013" s="92">
        <v>785</v>
      </c>
      <c r="J2013" s="92">
        <v>0</v>
      </c>
    </row>
    <row r="2014" spans="1:10" x14ac:dyDescent="0.3">
      <c r="A2014" s="87" t="s">
        <v>5743</v>
      </c>
      <c r="B2014" s="87"/>
      <c r="C2014" s="87"/>
      <c r="D2014" s="87"/>
      <c r="E2014" s="87"/>
      <c r="F2014" s="87"/>
      <c r="G2014" s="87"/>
      <c r="H2014" s="92">
        <v>785</v>
      </c>
      <c r="I2014" s="92">
        <v>785</v>
      </c>
      <c r="J2014" s="92">
        <v>0</v>
      </c>
    </row>
    <row r="2015" spans="1:10" x14ac:dyDescent="0.3">
      <c r="A2015" s="87" t="s">
        <v>8736</v>
      </c>
      <c r="B2015" s="87" t="s">
        <v>3</v>
      </c>
      <c r="C2015" s="87" t="s">
        <v>2722</v>
      </c>
      <c r="D2015" s="87" t="s">
        <v>8737</v>
      </c>
      <c r="E2015" s="87" t="s">
        <v>310</v>
      </c>
      <c r="F2015" s="140">
        <v>46174</v>
      </c>
      <c r="G2015" s="140">
        <v>45936</v>
      </c>
      <c r="H2015" s="92">
        <v>272473.26</v>
      </c>
      <c r="I2015" s="92">
        <v>272473.26</v>
      </c>
      <c r="J2015" s="92">
        <v>0</v>
      </c>
    </row>
    <row r="2016" spans="1:10" x14ac:dyDescent="0.3">
      <c r="A2016" s="87"/>
      <c r="B2016" s="87"/>
      <c r="C2016" s="87"/>
      <c r="D2016" s="87"/>
      <c r="E2016" s="87"/>
      <c r="F2016" s="87"/>
      <c r="G2016" s="140">
        <v>45965</v>
      </c>
      <c r="H2016" s="92">
        <v>85896.91</v>
      </c>
      <c r="I2016" s="92">
        <v>85896.91</v>
      </c>
      <c r="J2016" s="92">
        <v>0</v>
      </c>
    </row>
    <row r="2017" spans="1:10" x14ac:dyDescent="0.3">
      <c r="A2017" s="87"/>
      <c r="B2017" s="87"/>
      <c r="C2017" s="87"/>
      <c r="D2017" s="87"/>
      <c r="E2017" s="87"/>
      <c r="F2017" s="87"/>
      <c r="G2017" s="140">
        <v>46066</v>
      </c>
      <c r="H2017" s="92">
        <v>18892.240000000002</v>
      </c>
      <c r="I2017" s="92">
        <v>18892.240000000002</v>
      </c>
      <c r="J2017" s="92">
        <v>0</v>
      </c>
    </row>
    <row r="2018" spans="1:10" x14ac:dyDescent="0.3">
      <c r="A2018" s="87"/>
      <c r="B2018" s="87"/>
      <c r="C2018" s="87"/>
      <c r="D2018" s="87"/>
      <c r="E2018" s="87"/>
      <c r="F2018" s="87"/>
      <c r="G2018" s="140">
        <v>46090</v>
      </c>
      <c r="H2018" s="92">
        <v>582.41999999999996</v>
      </c>
      <c r="I2018" s="92">
        <v>582.41999999999996</v>
      </c>
      <c r="J2018" s="92">
        <v>0</v>
      </c>
    </row>
    <row r="2019" spans="1:10" x14ac:dyDescent="0.3">
      <c r="A2019" s="87" t="s">
        <v>8763</v>
      </c>
      <c r="B2019" s="87"/>
      <c r="C2019" s="87"/>
      <c r="D2019" s="87"/>
      <c r="E2019" s="87"/>
      <c r="F2019" s="87"/>
      <c r="G2019" s="87"/>
      <c r="H2019" s="92">
        <v>377844.83</v>
      </c>
      <c r="I2019" s="92">
        <v>377844.83</v>
      </c>
      <c r="J2019" s="92">
        <v>0</v>
      </c>
    </row>
    <row r="2020" spans="1:10" x14ac:dyDescent="0.3">
      <c r="A2020" s="87" t="s">
        <v>252</v>
      </c>
      <c r="B2020" s="87" t="s">
        <v>3</v>
      </c>
      <c r="C2020" s="87" t="s">
        <v>241</v>
      </c>
      <c r="D2020" s="87" t="s">
        <v>5709</v>
      </c>
      <c r="E2020" s="87" t="s">
        <v>253</v>
      </c>
      <c r="F2020" s="140">
        <v>43083</v>
      </c>
      <c r="G2020" s="140">
        <v>43083</v>
      </c>
      <c r="H2020" s="92">
        <v>11211.58</v>
      </c>
      <c r="I2020" s="92">
        <v>11211.58</v>
      </c>
      <c r="J2020" s="92">
        <v>0</v>
      </c>
    </row>
    <row r="2021" spans="1:10" x14ac:dyDescent="0.3">
      <c r="A2021" s="87"/>
      <c r="B2021" s="87"/>
      <c r="C2021" s="87"/>
      <c r="D2021" s="87"/>
      <c r="E2021" s="87"/>
      <c r="F2021" s="140">
        <v>45116</v>
      </c>
      <c r="G2021" s="140">
        <v>45365</v>
      </c>
      <c r="H2021" s="92">
        <v>13589.32</v>
      </c>
      <c r="I2021" s="92">
        <v>13589.32</v>
      </c>
      <c r="J2021" s="92">
        <v>0</v>
      </c>
    </row>
    <row r="2022" spans="1:10" x14ac:dyDescent="0.3">
      <c r="A2022" s="87" t="s">
        <v>5744</v>
      </c>
      <c r="B2022" s="87"/>
      <c r="C2022" s="87"/>
      <c r="D2022" s="87"/>
      <c r="E2022" s="87"/>
      <c r="F2022" s="87"/>
      <c r="G2022" s="87"/>
      <c r="H2022" s="92">
        <v>24800.9</v>
      </c>
      <c r="I2022" s="92">
        <v>24800.9</v>
      </c>
      <c r="J2022" s="92">
        <v>0</v>
      </c>
    </row>
    <row r="2023" spans="1:10" x14ac:dyDescent="0.3">
      <c r="A2023" s="87" t="s">
        <v>477</v>
      </c>
      <c r="B2023" s="87" t="s">
        <v>137</v>
      </c>
      <c r="C2023" s="87" t="s">
        <v>2722</v>
      </c>
      <c r="D2023" s="87" t="s">
        <v>140</v>
      </c>
      <c r="E2023" s="87" t="s">
        <v>138</v>
      </c>
      <c r="F2023" s="140">
        <v>43770</v>
      </c>
      <c r="G2023" s="140">
        <v>43864</v>
      </c>
      <c r="H2023" s="92">
        <v>70376.3</v>
      </c>
      <c r="I2023" s="92">
        <v>70376.3</v>
      </c>
      <c r="J2023" s="92">
        <v>0</v>
      </c>
    </row>
    <row r="2024" spans="1:10" x14ac:dyDescent="0.3">
      <c r="A2024" s="87"/>
      <c r="B2024" s="87"/>
      <c r="C2024" s="87"/>
      <c r="D2024" s="87" t="s">
        <v>144</v>
      </c>
      <c r="E2024" s="87" t="s">
        <v>138</v>
      </c>
      <c r="F2024" s="140">
        <v>43770</v>
      </c>
      <c r="G2024" s="140">
        <v>43864</v>
      </c>
      <c r="H2024" s="92">
        <v>7509.33</v>
      </c>
      <c r="I2024" s="92">
        <v>7509.33</v>
      </c>
      <c r="J2024" s="92">
        <v>0</v>
      </c>
    </row>
    <row r="2025" spans="1:10" x14ac:dyDescent="0.3">
      <c r="A2025" s="87"/>
      <c r="B2025" s="87"/>
      <c r="C2025" s="87"/>
      <c r="D2025" s="87" t="s">
        <v>148</v>
      </c>
      <c r="E2025" s="87" t="s">
        <v>138</v>
      </c>
      <c r="F2025" s="140">
        <v>43770</v>
      </c>
      <c r="G2025" s="140">
        <v>43861</v>
      </c>
      <c r="H2025" s="92">
        <v>14794.34</v>
      </c>
      <c r="I2025" s="92">
        <v>14794.34</v>
      </c>
      <c r="J2025" s="92">
        <v>0</v>
      </c>
    </row>
    <row r="2026" spans="1:10" x14ac:dyDescent="0.3">
      <c r="A2026" s="87"/>
      <c r="B2026" s="87" t="s">
        <v>421</v>
      </c>
      <c r="C2026" s="87" t="s">
        <v>2722</v>
      </c>
      <c r="D2026" s="87" t="s">
        <v>142</v>
      </c>
      <c r="E2026" s="87" t="s">
        <v>138</v>
      </c>
      <c r="F2026" s="140">
        <v>43770</v>
      </c>
      <c r="G2026" s="140">
        <v>43818</v>
      </c>
      <c r="H2026" s="92">
        <v>23186.9</v>
      </c>
      <c r="I2026" s="92">
        <v>23186.9</v>
      </c>
      <c r="J2026" s="92">
        <v>0</v>
      </c>
    </row>
    <row r="2027" spans="1:10" x14ac:dyDescent="0.3">
      <c r="A2027" s="87"/>
      <c r="B2027" s="87"/>
      <c r="C2027" s="87"/>
      <c r="D2027" s="87" t="s">
        <v>146</v>
      </c>
      <c r="E2027" s="87" t="s">
        <v>138</v>
      </c>
      <c r="F2027" s="140">
        <v>43770</v>
      </c>
      <c r="G2027" s="140">
        <v>43864</v>
      </c>
      <c r="H2027" s="92">
        <v>20720.61</v>
      </c>
      <c r="I2027" s="92">
        <v>20720.61</v>
      </c>
      <c r="J2027" s="92">
        <v>0</v>
      </c>
    </row>
    <row r="2028" spans="1:10" x14ac:dyDescent="0.3">
      <c r="A2028" s="87"/>
      <c r="B2028" s="87"/>
      <c r="C2028" s="87"/>
      <c r="D2028" s="87" t="s">
        <v>6484</v>
      </c>
      <c r="E2028" s="87" t="s">
        <v>138</v>
      </c>
      <c r="F2028" s="140">
        <v>45588</v>
      </c>
      <c r="G2028" s="140">
        <v>45776</v>
      </c>
      <c r="H2028" s="92">
        <v>27009.05</v>
      </c>
      <c r="I2028" s="92">
        <v>27009.05</v>
      </c>
      <c r="J2028" s="92">
        <v>0</v>
      </c>
    </row>
    <row r="2029" spans="1:10" x14ac:dyDescent="0.3">
      <c r="A2029" s="87"/>
      <c r="B2029" s="87"/>
      <c r="C2029" s="87"/>
      <c r="D2029" s="87" t="s">
        <v>6487</v>
      </c>
      <c r="E2029" s="87" t="s">
        <v>138</v>
      </c>
      <c r="F2029" s="140">
        <v>45588</v>
      </c>
      <c r="G2029" s="140">
        <v>45776</v>
      </c>
      <c r="H2029" s="92">
        <v>27009.05</v>
      </c>
      <c r="I2029" s="92">
        <v>27009.05</v>
      </c>
      <c r="J2029" s="92">
        <v>0</v>
      </c>
    </row>
    <row r="2030" spans="1:10" x14ac:dyDescent="0.3">
      <c r="A2030" s="87"/>
      <c r="B2030" s="87"/>
      <c r="C2030" s="87"/>
      <c r="D2030" s="87" t="s">
        <v>6489</v>
      </c>
      <c r="E2030" s="87" t="s">
        <v>138</v>
      </c>
      <c r="F2030" s="140">
        <v>45588</v>
      </c>
      <c r="G2030" s="140">
        <v>45776</v>
      </c>
      <c r="H2030" s="92">
        <v>27009.05</v>
      </c>
      <c r="I2030" s="92">
        <v>27009.05</v>
      </c>
      <c r="J2030" s="92">
        <v>0</v>
      </c>
    </row>
    <row r="2031" spans="1:10" x14ac:dyDescent="0.3">
      <c r="A2031" s="87"/>
      <c r="B2031" s="87" t="s">
        <v>431</v>
      </c>
      <c r="C2031" s="87" t="s">
        <v>2722</v>
      </c>
      <c r="D2031" s="87" t="s">
        <v>146</v>
      </c>
      <c r="E2031" s="87" t="s">
        <v>138</v>
      </c>
      <c r="F2031" s="140">
        <v>43770</v>
      </c>
      <c r="G2031" s="140">
        <v>43864</v>
      </c>
      <c r="H2031" s="92">
        <v>20720.61</v>
      </c>
      <c r="I2031" s="92">
        <v>20720.61</v>
      </c>
      <c r="J2031" s="92">
        <v>0</v>
      </c>
    </row>
    <row r="2032" spans="1:10" x14ac:dyDescent="0.3">
      <c r="A2032" s="87"/>
      <c r="B2032" s="87" t="s">
        <v>412</v>
      </c>
      <c r="C2032" s="87" t="s">
        <v>2722</v>
      </c>
      <c r="D2032" s="87" t="s">
        <v>146</v>
      </c>
      <c r="E2032" s="87" t="s">
        <v>138</v>
      </c>
      <c r="F2032" s="140">
        <v>43770</v>
      </c>
      <c r="G2032" s="140">
        <v>43864</v>
      </c>
      <c r="H2032" s="92">
        <v>20720.61</v>
      </c>
      <c r="I2032" s="92">
        <v>20720.61</v>
      </c>
      <c r="J2032" s="92">
        <v>0</v>
      </c>
    </row>
    <row r="2033" spans="1:10" x14ac:dyDescent="0.3">
      <c r="A2033" s="87"/>
      <c r="B2033" s="87"/>
      <c r="C2033" s="87"/>
      <c r="D2033" s="87" t="s">
        <v>6297</v>
      </c>
      <c r="E2033" s="87" t="s">
        <v>138</v>
      </c>
      <c r="F2033" s="140">
        <v>45517</v>
      </c>
      <c r="G2033" s="140">
        <v>45818</v>
      </c>
      <c r="H2033" s="92">
        <v>47427.19</v>
      </c>
      <c r="I2033" s="92">
        <v>47427.19</v>
      </c>
      <c r="J2033" s="92">
        <v>0</v>
      </c>
    </row>
    <row r="2034" spans="1:10" x14ac:dyDescent="0.3">
      <c r="A2034" s="87"/>
      <c r="B2034" s="87"/>
      <c r="C2034" s="87"/>
      <c r="D2034" s="87"/>
      <c r="E2034" s="87"/>
      <c r="F2034" s="87"/>
      <c r="G2034" s="140">
        <v>45841</v>
      </c>
      <c r="H2034" s="92">
        <v>6713.68</v>
      </c>
      <c r="I2034" s="92">
        <v>6713.68</v>
      </c>
      <c r="J2034" s="92">
        <v>0</v>
      </c>
    </row>
    <row r="2035" spans="1:10" x14ac:dyDescent="0.3">
      <c r="A2035" s="87"/>
      <c r="B2035" s="87" t="s">
        <v>263</v>
      </c>
      <c r="C2035" s="87" t="s">
        <v>2722</v>
      </c>
      <c r="D2035" s="87" t="s">
        <v>1481</v>
      </c>
      <c r="E2035" s="87" t="s">
        <v>138</v>
      </c>
      <c r="F2035" s="140">
        <v>44181</v>
      </c>
      <c r="G2035" s="140">
        <v>44302</v>
      </c>
      <c r="H2035" s="92">
        <v>39663.86</v>
      </c>
      <c r="I2035" s="92">
        <v>39663.86</v>
      </c>
      <c r="J2035" s="92">
        <v>0</v>
      </c>
    </row>
    <row r="2036" spans="1:10" x14ac:dyDescent="0.3">
      <c r="A2036" s="87"/>
      <c r="B2036" s="87"/>
      <c r="C2036" s="87"/>
      <c r="D2036" s="87" t="s">
        <v>146</v>
      </c>
      <c r="E2036" s="87" t="s">
        <v>138</v>
      </c>
      <c r="F2036" s="140">
        <v>43770</v>
      </c>
      <c r="G2036" s="140">
        <v>43864</v>
      </c>
      <c r="H2036" s="92">
        <v>20720.61</v>
      </c>
      <c r="I2036" s="92">
        <v>20720.61</v>
      </c>
      <c r="J2036" s="92">
        <v>0</v>
      </c>
    </row>
    <row r="2037" spans="1:10" x14ac:dyDescent="0.3">
      <c r="A2037" s="87"/>
      <c r="B2037" s="87" t="s">
        <v>434</v>
      </c>
      <c r="C2037" s="87" t="s">
        <v>2722</v>
      </c>
      <c r="D2037" s="87" t="s">
        <v>146</v>
      </c>
      <c r="E2037" s="87" t="s">
        <v>138</v>
      </c>
      <c r="F2037" s="140">
        <v>43770</v>
      </c>
      <c r="G2037" s="140">
        <v>43864</v>
      </c>
      <c r="H2037" s="92">
        <v>41441.22</v>
      </c>
      <c r="I2037" s="92">
        <v>41441.22</v>
      </c>
      <c r="J2037" s="92">
        <v>0</v>
      </c>
    </row>
    <row r="2038" spans="1:10" x14ac:dyDescent="0.3">
      <c r="A2038" s="87"/>
      <c r="B2038" s="87" t="s">
        <v>418</v>
      </c>
      <c r="C2038" s="87" t="s">
        <v>2722</v>
      </c>
      <c r="D2038" s="87" t="s">
        <v>146</v>
      </c>
      <c r="E2038" s="87" t="s">
        <v>138</v>
      </c>
      <c r="F2038" s="140">
        <v>43770</v>
      </c>
      <c r="G2038" s="140">
        <v>43864</v>
      </c>
      <c r="H2038" s="92">
        <v>41441.21</v>
      </c>
      <c r="I2038" s="92">
        <v>41441.21</v>
      </c>
      <c r="J2038" s="92">
        <v>0</v>
      </c>
    </row>
    <row r="2039" spans="1:10" x14ac:dyDescent="0.3">
      <c r="A2039" s="87"/>
      <c r="B2039" s="87"/>
      <c r="C2039" s="87"/>
      <c r="D2039" s="87" t="s">
        <v>6972</v>
      </c>
      <c r="E2039" s="87" t="s">
        <v>138</v>
      </c>
      <c r="F2039" s="140">
        <v>45785</v>
      </c>
      <c r="G2039" s="140">
        <v>45918</v>
      </c>
      <c r="H2039" s="92">
        <v>53797.340000000004</v>
      </c>
      <c r="I2039" s="92">
        <v>53797.340000000004</v>
      </c>
      <c r="J2039" s="92">
        <v>0</v>
      </c>
    </row>
    <row r="2040" spans="1:10" x14ac:dyDescent="0.3">
      <c r="A2040" s="87"/>
      <c r="B2040" s="87"/>
      <c r="C2040" s="87"/>
      <c r="D2040" s="87"/>
      <c r="E2040" s="87"/>
      <c r="F2040" s="87"/>
      <c r="G2040" s="140">
        <v>45923</v>
      </c>
      <c r="H2040" s="92">
        <v>0</v>
      </c>
      <c r="I2040" s="92">
        <v>0</v>
      </c>
      <c r="J2040" s="92">
        <v>0</v>
      </c>
    </row>
    <row r="2041" spans="1:10" x14ac:dyDescent="0.3">
      <c r="A2041" s="87"/>
      <c r="B2041" s="87"/>
      <c r="C2041" s="87"/>
      <c r="D2041" s="87"/>
      <c r="E2041" s="87"/>
      <c r="F2041" s="87"/>
      <c r="G2041" s="140">
        <v>45938</v>
      </c>
      <c r="H2041" s="92">
        <v>177.01</v>
      </c>
      <c r="I2041" s="92">
        <v>177.01</v>
      </c>
      <c r="J2041" s="92">
        <v>0</v>
      </c>
    </row>
    <row r="2042" spans="1:10" x14ac:dyDescent="0.3">
      <c r="A2042" s="87"/>
      <c r="B2042" s="87" t="s">
        <v>130</v>
      </c>
      <c r="C2042" s="87" t="s">
        <v>2722</v>
      </c>
      <c r="D2042" s="87" t="s">
        <v>5423</v>
      </c>
      <c r="E2042" s="87" t="s">
        <v>138</v>
      </c>
      <c r="F2042" s="140">
        <v>45110</v>
      </c>
      <c r="G2042" s="140">
        <v>45635</v>
      </c>
      <c r="H2042" s="92">
        <v>26820.97</v>
      </c>
      <c r="I2042" s="92">
        <v>26820.97</v>
      </c>
      <c r="J2042" s="92">
        <v>0</v>
      </c>
    </row>
    <row r="2043" spans="1:10" x14ac:dyDescent="0.3">
      <c r="A2043" s="87"/>
      <c r="B2043" s="87"/>
      <c r="C2043" s="87"/>
      <c r="D2043" s="87" t="s">
        <v>146</v>
      </c>
      <c r="E2043" s="87" t="s">
        <v>138</v>
      </c>
      <c r="F2043" s="140">
        <v>43770</v>
      </c>
      <c r="G2043" s="140">
        <v>43864</v>
      </c>
      <c r="H2043" s="92">
        <v>20720.61</v>
      </c>
      <c r="I2043" s="92">
        <v>20720.61</v>
      </c>
      <c r="J2043" s="92">
        <v>0</v>
      </c>
    </row>
    <row r="2044" spans="1:10" x14ac:dyDescent="0.3">
      <c r="A2044" s="87"/>
      <c r="B2044" s="87"/>
      <c r="C2044" s="87"/>
      <c r="D2044" s="87" t="s">
        <v>3073</v>
      </c>
      <c r="E2044" s="87" t="s">
        <v>138</v>
      </c>
      <c r="F2044" s="140">
        <v>44833</v>
      </c>
      <c r="G2044" s="140">
        <v>45117</v>
      </c>
      <c r="H2044" s="92">
        <v>26977.62</v>
      </c>
      <c r="I2044" s="92">
        <v>26977.62</v>
      </c>
      <c r="J2044" s="92">
        <v>0</v>
      </c>
    </row>
    <row r="2045" spans="1:10" x14ac:dyDescent="0.3">
      <c r="A2045" s="87"/>
      <c r="B2045" s="87"/>
      <c r="C2045" s="87"/>
      <c r="D2045" s="87" t="s">
        <v>3148</v>
      </c>
      <c r="E2045" s="87" t="s">
        <v>138</v>
      </c>
      <c r="F2045" s="140">
        <v>44855</v>
      </c>
      <c r="G2045" s="140">
        <v>45047</v>
      </c>
      <c r="H2045" s="92">
        <v>8979.44</v>
      </c>
      <c r="I2045" s="92">
        <v>8979.44</v>
      </c>
      <c r="J2045" s="92">
        <v>0</v>
      </c>
    </row>
    <row r="2046" spans="1:10" x14ac:dyDescent="0.3">
      <c r="A2046" s="87"/>
      <c r="B2046" s="87"/>
      <c r="C2046" s="87"/>
      <c r="D2046" s="87"/>
      <c r="E2046" s="87"/>
      <c r="F2046" s="87"/>
      <c r="G2046" s="140">
        <v>45082</v>
      </c>
      <c r="H2046" s="92">
        <v>10101.870000000001</v>
      </c>
      <c r="I2046" s="92">
        <v>10101.870000000001</v>
      </c>
      <c r="J2046" s="92">
        <v>0</v>
      </c>
    </row>
    <row r="2047" spans="1:10" x14ac:dyDescent="0.3">
      <c r="A2047" s="87"/>
      <c r="B2047" s="87"/>
      <c r="C2047" s="87"/>
      <c r="D2047" s="87" t="s">
        <v>5536</v>
      </c>
      <c r="E2047" s="87" t="s">
        <v>138</v>
      </c>
      <c r="F2047" s="140">
        <v>45140</v>
      </c>
      <c r="G2047" s="140">
        <v>45229</v>
      </c>
      <c r="H2047" s="92">
        <v>842.5</v>
      </c>
      <c r="I2047" s="92">
        <v>842.5</v>
      </c>
      <c r="J2047" s="92">
        <v>0</v>
      </c>
    </row>
    <row r="2048" spans="1:10" x14ac:dyDescent="0.3">
      <c r="A2048" s="87"/>
      <c r="B2048" s="87" t="s">
        <v>436</v>
      </c>
      <c r="C2048" s="87" t="s">
        <v>2722</v>
      </c>
      <c r="D2048" s="87" t="s">
        <v>6477</v>
      </c>
      <c r="E2048" s="87" t="s">
        <v>138</v>
      </c>
      <c r="F2048" s="140">
        <v>45588</v>
      </c>
      <c r="G2048" s="140">
        <v>46076</v>
      </c>
      <c r="H2048" s="92">
        <v>26864.770000000004</v>
      </c>
      <c r="I2048" s="92">
        <v>26864.770000000004</v>
      </c>
      <c r="J2048" s="92">
        <v>0</v>
      </c>
    </row>
    <row r="2049" spans="1:10" x14ac:dyDescent="0.3">
      <c r="A2049" s="87"/>
      <c r="B2049" s="87"/>
      <c r="C2049" s="87"/>
      <c r="D2049" s="87" t="s">
        <v>6480</v>
      </c>
      <c r="E2049" s="87" t="s">
        <v>138</v>
      </c>
      <c r="F2049" s="140">
        <v>45588</v>
      </c>
      <c r="G2049" s="140">
        <v>46076</v>
      </c>
      <c r="H2049" s="92">
        <v>26864.769999999997</v>
      </c>
      <c r="I2049" s="92">
        <v>26864.769999999997</v>
      </c>
      <c r="J2049" s="92">
        <v>0</v>
      </c>
    </row>
    <row r="2050" spans="1:10" x14ac:dyDescent="0.3">
      <c r="A2050" s="87"/>
      <c r="B2050" s="87"/>
      <c r="C2050" s="87"/>
      <c r="D2050" s="87" t="s">
        <v>6482</v>
      </c>
      <c r="E2050" s="87" t="s">
        <v>138</v>
      </c>
      <c r="F2050" s="140">
        <v>45588</v>
      </c>
      <c r="G2050" s="140">
        <v>46077</v>
      </c>
      <c r="H2050" s="92">
        <v>26864.770000000004</v>
      </c>
      <c r="I2050" s="92">
        <v>26864.770000000004</v>
      </c>
      <c r="J2050" s="92">
        <v>0</v>
      </c>
    </row>
    <row r="2051" spans="1:10" x14ac:dyDescent="0.3">
      <c r="A2051" s="87"/>
      <c r="B2051" s="87" t="s">
        <v>438</v>
      </c>
      <c r="C2051" s="87" t="s">
        <v>2722</v>
      </c>
      <c r="D2051" s="87" t="s">
        <v>146</v>
      </c>
      <c r="E2051" s="87" t="s">
        <v>138</v>
      </c>
      <c r="F2051" s="140">
        <v>43770</v>
      </c>
      <c r="G2051" s="140">
        <v>43864</v>
      </c>
      <c r="H2051" s="92">
        <v>38238.17</v>
      </c>
      <c r="I2051" s="92">
        <v>38238.17</v>
      </c>
      <c r="J2051" s="92">
        <v>0</v>
      </c>
    </row>
    <row r="2052" spans="1:10" x14ac:dyDescent="0.3">
      <c r="A2052" s="87"/>
      <c r="B2052" s="87"/>
      <c r="C2052" s="87"/>
      <c r="D2052" s="87" t="s">
        <v>6968</v>
      </c>
      <c r="E2052" s="87" t="s">
        <v>138</v>
      </c>
      <c r="F2052" s="140">
        <v>45785</v>
      </c>
      <c r="G2052" s="140">
        <v>45960</v>
      </c>
      <c r="H2052" s="92">
        <v>13386.27</v>
      </c>
      <c r="I2052" s="92">
        <v>13386.27</v>
      </c>
      <c r="J2052" s="92">
        <v>0</v>
      </c>
    </row>
    <row r="2053" spans="1:10" x14ac:dyDescent="0.3">
      <c r="A2053" s="87"/>
      <c r="B2053" s="87"/>
      <c r="C2053" s="87"/>
      <c r="D2053" s="87"/>
      <c r="E2053" s="87"/>
      <c r="F2053" s="87"/>
      <c r="G2053" s="140">
        <v>45961</v>
      </c>
      <c r="H2053" s="92">
        <v>0</v>
      </c>
      <c r="I2053" s="92">
        <v>0</v>
      </c>
      <c r="J2053" s="92">
        <v>0</v>
      </c>
    </row>
    <row r="2054" spans="1:10" x14ac:dyDescent="0.3">
      <c r="A2054" s="87"/>
      <c r="B2054" s="87"/>
      <c r="C2054" s="87"/>
      <c r="D2054" s="87"/>
      <c r="E2054" s="87"/>
      <c r="F2054" s="87"/>
      <c r="G2054" s="140">
        <v>46042</v>
      </c>
      <c r="H2054" s="92">
        <v>40343.289999999994</v>
      </c>
      <c r="I2054" s="92">
        <v>40343.289999999994</v>
      </c>
      <c r="J2054" s="92">
        <v>0</v>
      </c>
    </row>
    <row r="2055" spans="1:10" x14ac:dyDescent="0.3">
      <c r="A2055" s="87"/>
      <c r="B2055" s="87" t="s">
        <v>501</v>
      </c>
      <c r="C2055" s="87" t="s">
        <v>2722</v>
      </c>
      <c r="D2055" s="87" t="s">
        <v>146</v>
      </c>
      <c r="E2055" s="87" t="s">
        <v>138</v>
      </c>
      <c r="F2055" s="140">
        <v>43770</v>
      </c>
      <c r="G2055" s="140">
        <v>43864</v>
      </c>
      <c r="H2055" s="92">
        <v>20720.61</v>
      </c>
      <c r="I2055" s="92">
        <v>20720.61</v>
      </c>
      <c r="J2055" s="92">
        <v>0</v>
      </c>
    </row>
    <row r="2056" spans="1:10" x14ac:dyDescent="0.3">
      <c r="A2056" s="87"/>
      <c r="B2056" s="87"/>
      <c r="C2056" s="87"/>
      <c r="D2056" s="87" t="s">
        <v>6970</v>
      </c>
      <c r="E2056" s="87" t="s">
        <v>138</v>
      </c>
      <c r="F2056" s="140">
        <v>45785</v>
      </c>
      <c r="G2056" s="140">
        <v>46030</v>
      </c>
      <c r="H2056" s="92">
        <v>48061.899999999994</v>
      </c>
      <c r="I2056" s="92">
        <v>48061.899999999994</v>
      </c>
      <c r="J2056" s="92">
        <v>0</v>
      </c>
    </row>
    <row r="2057" spans="1:10" x14ac:dyDescent="0.3">
      <c r="A2057" s="87"/>
      <c r="B2057" s="87"/>
      <c r="C2057" s="87"/>
      <c r="D2057" s="87"/>
      <c r="E2057" s="87"/>
      <c r="F2057" s="87"/>
      <c r="G2057" s="140">
        <v>46183</v>
      </c>
      <c r="H2057" s="92">
        <v>5912.4400000000005</v>
      </c>
      <c r="I2057" s="92">
        <v>5912.4400000000005</v>
      </c>
      <c r="J2057" s="92">
        <v>0</v>
      </c>
    </row>
    <row r="2058" spans="1:10" x14ac:dyDescent="0.3">
      <c r="A2058" s="87"/>
      <c r="B2058" s="87" t="s">
        <v>275</v>
      </c>
      <c r="C2058" s="87" t="s">
        <v>2722</v>
      </c>
      <c r="D2058" s="87" t="s">
        <v>1337</v>
      </c>
      <c r="E2058" s="87" t="s">
        <v>138</v>
      </c>
      <c r="F2058" s="140">
        <v>44145</v>
      </c>
      <c r="G2058" s="140">
        <v>44244</v>
      </c>
      <c r="H2058" s="92">
        <v>59495.79</v>
      </c>
      <c r="I2058" s="92">
        <v>59495.79</v>
      </c>
      <c r="J2058" s="92">
        <v>0</v>
      </c>
    </row>
    <row r="2059" spans="1:10" x14ac:dyDescent="0.3">
      <c r="A2059" s="87"/>
      <c r="B2059" s="87" t="s">
        <v>135</v>
      </c>
      <c r="C2059" s="87" t="s">
        <v>2722</v>
      </c>
      <c r="D2059" s="87" t="s">
        <v>6470</v>
      </c>
      <c r="E2059" s="87" t="s">
        <v>138</v>
      </c>
      <c r="F2059" s="140">
        <v>45588</v>
      </c>
      <c r="G2059" s="140">
        <v>45720</v>
      </c>
      <c r="H2059" s="92">
        <v>22648.3</v>
      </c>
      <c r="I2059" s="92">
        <v>22648.3</v>
      </c>
      <c r="J2059" s="92">
        <v>0</v>
      </c>
    </row>
    <row r="2060" spans="1:10" x14ac:dyDescent="0.3">
      <c r="A2060" s="87"/>
      <c r="B2060" s="87"/>
      <c r="C2060" s="87"/>
      <c r="D2060" s="87"/>
      <c r="E2060" s="87"/>
      <c r="F2060" s="87"/>
      <c r="G2060" s="140">
        <v>45806</v>
      </c>
      <c r="H2060" s="92">
        <v>4237.9799999999996</v>
      </c>
      <c r="I2060" s="92">
        <v>4237.9799999999996</v>
      </c>
      <c r="J2060" s="92">
        <v>0</v>
      </c>
    </row>
    <row r="2061" spans="1:10" x14ac:dyDescent="0.3">
      <c r="A2061" s="87"/>
      <c r="B2061" s="87"/>
      <c r="C2061" s="87"/>
      <c r="D2061" s="87" t="s">
        <v>6473</v>
      </c>
      <c r="E2061" s="87" t="s">
        <v>138</v>
      </c>
      <c r="F2061" s="140">
        <v>45588</v>
      </c>
      <c r="G2061" s="140">
        <v>45776</v>
      </c>
      <c r="H2061" s="92">
        <v>26886.28</v>
      </c>
      <c r="I2061" s="92">
        <v>26886.28</v>
      </c>
      <c r="J2061" s="92">
        <v>0</v>
      </c>
    </row>
    <row r="2062" spans="1:10" x14ac:dyDescent="0.3">
      <c r="A2062" s="87"/>
      <c r="B2062" s="87"/>
      <c r="C2062" s="87"/>
      <c r="D2062" s="87" t="s">
        <v>6475</v>
      </c>
      <c r="E2062" s="87" t="s">
        <v>138</v>
      </c>
      <c r="F2062" s="140">
        <v>45588</v>
      </c>
      <c r="G2062" s="140">
        <v>45776</v>
      </c>
      <c r="H2062" s="92">
        <v>26886.28</v>
      </c>
      <c r="I2062" s="92">
        <v>26886.28</v>
      </c>
      <c r="J2062" s="92">
        <v>0</v>
      </c>
    </row>
    <row r="2063" spans="1:10" x14ac:dyDescent="0.3">
      <c r="A2063" s="87"/>
      <c r="B2063" s="87" t="s">
        <v>268</v>
      </c>
      <c r="C2063" s="87" t="s">
        <v>2722</v>
      </c>
      <c r="D2063" s="87" t="s">
        <v>1482</v>
      </c>
      <c r="E2063" s="87" t="s">
        <v>138</v>
      </c>
      <c r="F2063" s="140">
        <v>44181</v>
      </c>
      <c r="G2063" s="140">
        <v>44291</v>
      </c>
      <c r="H2063" s="92">
        <v>79327.7</v>
      </c>
      <c r="I2063" s="92">
        <v>79327.7</v>
      </c>
      <c r="J2063" s="92">
        <v>0</v>
      </c>
    </row>
    <row r="2064" spans="1:10" x14ac:dyDescent="0.3">
      <c r="A2064" s="87"/>
      <c r="B2064" s="87" t="s">
        <v>283</v>
      </c>
      <c r="C2064" s="87" t="s">
        <v>2722</v>
      </c>
      <c r="D2064" s="87" t="s">
        <v>682</v>
      </c>
      <c r="E2064" s="87" t="s">
        <v>138</v>
      </c>
      <c r="F2064" s="140">
        <v>43907</v>
      </c>
      <c r="G2064" s="140">
        <v>44055</v>
      </c>
      <c r="H2064" s="92">
        <v>19922.5</v>
      </c>
      <c r="I2064" s="92">
        <v>19922.5</v>
      </c>
      <c r="J2064" s="92">
        <v>0</v>
      </c>
    </row>
    <row r="2065" spans="1:10" x14ac:dyDescent="0.3">
      <c r="A2065" s="87"/>
      <c r="B2065" s="87"/>
      <c r="C2065" s="87"/>
      <c r="D2065" s="87" t="s">
        <v>683</v>
      </c>
      <c r="E2065" s="87" t="s">
        <v>138</v>
      </c>
      <c r="F2065" s="140">
        <v>43907</v>
      </c>
      <c r="G2065" s="140">
        <v>44278</v>
      </c>
      <c r="H2065" s="92">
        <v>19922.5</v>
      </c>
      <c r="I2065" s="92">
        <v>19922.5</v>
      </c>
      <c r="J2065" s="92">
        <v>0</v>
      </c>
    </row>
    <row r="2066" spans="1:10" x14ac:dyDescent="0.3">
      <c r="A2066" s="87"/>
      <c r="B2066" s="87"/>
      <c r="C2066" s="87"/>
      <c r="D2066" s="87" t="s">
        <v>684</v>
      </c>
      <c r="E2066" s="87" t="s">
        <v>138</v>
      </c>
      <c r="F2066" s="140">
        <v>43907</v>
      </c>
      <c r="G2066" s="140">
        <v>44055</v>
      </c>
      <c r="H2066" s="92">
        <v>19922.5</v>
      </c>
      <c r="I2066" s="92">
        <v>19922.5</v>
      </c>
      <c r="J2066" s="92">
        <v>0</v>
      </c>
    </row>
    <row r="2067" spans="1:10" x14ac:dyDescent="0.3">
      <c r="A2067" s="87"/>
      <c r="B2067" s="87"/>
      <c r="C2067" s="87"/>
      <c r="D2067" s="87" t="s">
        <v>146</v>
      </c>
      <c r="E2067" s="87" t="s">
        <v>138</v>
      </c>
      <c r="F2067" s="140">
        <v>43770</v>
      </c>
      <c r="G2067" s="140">
        <v>43864</v>
      </c>
      <c r="H2067" s="92">
        <v>41441.22</v>
      </c>
      <c r="I2067" s="92">
        <v>41441.22</v>
      </c>
      <c r="J2067" s="92">
        <v>0</v>
      </c>
    </row>
    <row r="2068" spans="1:10" x14ac:dyDescent="0.3">
      <c r="A2068" s="87"/>
      <c r="B2068" s="87" t="s">
        <v>235</v>
      </c>
      <c r="C2068" s="87" t="s">
        <v>2722</v>
      </c>
      <c r="D2068" s="87" t="s">
        <v>3148</v>
      </c>
      <c r="E2068" s="87" t="s">
        <v>138</v>
      </c>
      <c r="F2068" s="140">
        <v>44855</v>
      </c>
      <c r="G2068" s="140">
        <v>45047</v>
      </c>
      <c r="H2068" s="92">
        <v>4489.72</v>
      </c>
      <c r="I2068" s="92">
        <v>4489.72</v>
      </c>
      <c r="J2068" s="92">
        <v>0</v>
      </c>
    </row>
    <row r="2069" spans="1:10" x14ac:dyDescent="0.3">
      <c r="A2069" s="87"/>
      <c r="B2069" s="87"/>
      <c r="C2069" s="87"/>
      <c r="D2069" s="87"/>
      <c r="E2069" s="87"/>
      <c r="F2069" s="87"/>
      <c r="G2069" s="140">
        <v>45082</v>
      </c>
      <c r="H2069" s="92">
        <v>17958.88</v>
      </c>
      <c r="I2069" s="92">
        <v>17958.88</v>
      </c>
      <c r="J2069" s="92">
        <v>0</v>
      </c>
    </row>
    <row r="2070" spans="1:10" x14ac:dyDescent="0.3">
      <c r="A2070" s="87"/>
      <c r="B2070" s="87" t="s">
        <v>500</v>
      </c>
      <c r="C2070" s="87" t="s">
        <v>2722</v>
      </c>
      <c r="D2070" s="87" t="s">
        <v>146</v>
      </c>
      <c r="E2070" s="87" t="s">
        <v>138</v>
      </c>
      <c r="F2070" s="140">
        <v>43770</v>
      </c>
      <c r="G2070" s="140">
        <v>43864</v>
      </c>
      <c r="H2070" s="92">
        <v>19119.079999999998</v>
      </c>
      <c r="I2070" s="92">
        <v>19119.079999999998</v>
      </c>
      <c r="J2070" s="92">
        <v>0</v>
      </c>
    </row>
    <row r="2071" spans="1:10" x14ac:dyDescent="0.3">
      <c r="A2071" s="87"/>
      <c r="B2071" s="87"/>
      <c r="C2071" s="87"/>
      <c r="D2071" s="87" t="s">
        <v>6974</v>
      </c>
      <c r="E2071" s="87" t="s">
        <v>138</v>
      </c>
      <c r="F2071" s="140">
        <v>45785</v>
      </c>
      <c r="G2071" s="140">
        <v>46108</v>
      </c>
      <c r="H2071" s="92">
        <v>80594.31</v>
      </c>
      <c r="I2071" s="92">
        <v>80594.31</v>
      </c>
      <c r="J2071" s="92">
        <v>0</v>
      </c>
    </row>
    <row r="2072" spans="1:10" x14ac:dyDescent="0.3">
      <c r="A2072" s="87"/>
      <c r="B2072" s="87" t="s">
        <v>446</v>
      </c>
      <c r="C2072" s="87" t="s">
        <v>2722</v>
      </c>
      <c r="D2072" s="87" t="s">
        <v>146</v>
      </c>
      <c r="E2072" s="87" t="s">
        <v>138</v>
      </c>
      <c r="F2072" s="140">
        <v>43770</v>
      </c>
      <c r="G2072" s="140">
        <v>43864</v>
      </c>
      <c r="H2072" s="92">
        <v>20720.61</v>
      </c>
      <c r="I2072" s="92">
        <v>20720.61</v>
      </c>
      <c r="J2072" s="92">
        <v>0</v>
      </c>
    </row>
    <row r="2073" spans="1:10" x14ac:dyDescent="0.3">
      <c r="A2073" s="87"/>
      <c r="B2073" s="87"/>
      <c r="C2073" s="87"/>
      <c r="D2073" s="87" t="s">
        <v>6979</v>
      </c>
      <c r="E2073" s="87" t="s">
        <v>138</v>
      </c>
      <c r="F2073" s="140">
        <v>45785</v>
      </c>
      <c r="G2073" s="140">
        <v>46183</v>
      </c>
      <c r="H2073" s="92">
        <v>53729.56</v>
      </c>
      <c r="I2073" s="92">
        <v>53729.56</v>
      </c>
      <c r="J2073" s="92">
        <v>0</v>
      </c>
    </row>
    <row r="2074" spans="1:10" x14ac:dyDescent="0.3">
      <c r="A2074" s="87"/>
      <c r="B2074" s="87" t="s">
        <v>284</v>
      </c>
      <c r="C2074" s="87" t="s">
        <v>2722</v>
      </c>
      <c r="D2074" s="87" t="s">
        <v>3148</v>
      </c>
      <c r="E2074" s="87" t="s">
        <v>138</v>
      </c>
      <c r="F2074" s="140">
        <v>44855</v>
      </c>
      <c r="G2074" s="140">
        <v>45047</v>
      </c>
      <c r="H2074" s="92">
        <v>8979.44</v>
      </c>
      <c r="I2074" s="92">
        <v>8979.44</v>
      </c>
      <c r="J2074" s="92">
        <v>0</v>
      </c>
    </row>
    <row r="2075" spans="1:10" x14ac:dyDescent="0.3">
      <c r="A2075" s="87"/>
      <c r="B2075" s="87"/>
      <c r="C2075" s="87"/>
      <c r="D2075" s="87"/>
      <c r="E2075" s="87"/>
      <c r="F2075" s="87"/>
      <c r="G2075" s="140">
        <v>45082</v>
      </c>
      <c r="H2075" s="92">
        <v>5612.15</v>
      </c>
      <c r="I2075" s="92">
        <v>5612.15</v>
      </c>
      <c r="J2075" s="92">
        <v>0</v>
      </c>
    </row>
    <row r="2076" spans="1:10" x14ac:dyDescent="0.3">
      <c r="A2076" s="87"/>
      <c r="B2076" s="87" t="s">
        <v>448</v>
      </c>
      <c r="C2076" s="87" t="s">
        <v>2722</v>
      </c>
      <c r="D2076" s="87" t="s">
        <v>146</v>
      </c>
      <c r="E2076" s="87" t="s">
        <v>138</v>
      </c>
      <c r="F2076" s="140">
        <v>43770</v>
      </c>
      <c r="G2076" s="140">
        <v>43864</v>
      </c>
      <c r="H2076" s="92">
        <v>20720.61</v>
      </c>
      <c r="I2076" s="92">
        <v>20720.61</v>
      </c>
      <c r="J2076" s="92">
        <v>0</v>
      </c>
    </row>
    <row r="2077" spans="1:10" x14ac:dyDescent="0.3">
      <c r="A2077" s="87"/>
      <c r="B2077" s="87" t="s">
        <v>450</v>
      </c>
      <c r="C2077" s="87" t="s">
        <v>2722</v>
      </c>
      <c r="D2077" s="87" t="s">
        <v>146</v>
      </c>
      <c r="E2077" s="87" t="s">
        <v>138</v>
      </c>
      <c r="F2077" s="140">
        <v>43770</v>
      </c>
      <c r="G2077" s="140">
        <v>43864</v>
      </c>
      <c r="H2077" s="92">
        <v>20720.61</v>
      </c>
      <c r="I2077" s="92">
        <v>20720.61</v>
      </c>
      <c r="J2077" s="92">
        <v>0</v>
      </c>
    </row>
    <row r="2078" spans="1:10" x14ac:dyDescent="0.3">
      <c r="A2078" s="87"/>
      <c r="B2078" s="87" t="s">
        <v>301</v>
      </c>
      <c r="C2078" s="87" t="s">
        <v>2722</v>
      </c>
      <c r="D2078" s="87" t="s">
        <v>146</v>
      </c>
      <c r="E2078" s="87" t="s">
        <v>138</v>
      </c>
      <c r="F2078" s="140">
        <v>43770</v>
      </c>
      <c r="G2078" s="140">
        <v>43864</v>
      </c>
      <c r="H2078" s="92">
        <v>20720.61</v>
      </c>
      <c r="I2078" s="92">
        <v>20720.61</v>
      </c>
      <c r="J2078" s="92">
        <v>0</v>
      </c>
    </row>
    <row r="2079" spans="1:10" x14ac:dyDescent="0.3">
      <c r="A2079" s="87"/>
      <c r="B2079" s="87"/>
      <c r="C2079" s="87"/>
      <c r="D2079" s="87" t="s">
        <v>6976</v>
      </c>
      <c r="E2079" s="87" t="s">
        <v>138</v>
      </c>
      <c r="F2079" s="140">
        <v>45785</v>
      </c>
      <c r="G2079" s="140">
        <v>46076</v>
      </c>
      <c r="H2079" s="92">
        <v>53729.55999999999</v>
      </c>
      <c r="I2079" s="92">
        <v>53729.55999999999</v>
      </c>
      <c r="J2079" s="92">
        <v>0</v>
      </c>
    </row>
    <row r="2080" spans="1:10" x14ac:dyDescent="0.3">
      <c r="A2080" s="87"/>
      <c r="B2080" s="87" t="s">
        <v>503</v>
      </c>
      <c r="C2080" s="87" t="s">
        <v>2722</v>
      </c>
      <c r="D2080" s="87" t="s">
        <v>6954</v>
      </c>
      <c r="E2080" s="87" t="s">
        <v>138</v>
      </c>
      <c r="F2080" s="140">
        <v>45687</v>
      </c>
      <c r="G2080" s="140">
        <v>45796</v>
      </c>
      <c r="H2080" s="92">
        <v>131532.07999999996</v>
      </c>
      <c r="I2080" s="92">
        <v>131532.07999999996</v>
      </c>
      <c r="J2080" s="92">
        <v>0</v>
      </c>
    </row>
    <row r="2081" spans="1:10" x14ac:dyDescent="0.3">
      <c r="A2081" s="87"/>
      <c r="B2081" s="87"/>
      <c r="C2081" s="87"/>
      <c r="D2081" s="87"/>
      <c r="E2081" s="87"/>
      <c r="F2081" s="87"/>
      <c r="G2081" s="140">
        <v>45797</v>
      </c>
      <c r="H2081" s="92">
        <v>1549.67</v>
      </c>
      <c r="I2081" s="92">
        <v>1549.67</v>
      </c>
      <c r="J2081" s="92">
        <v>0</v>
      </c>
    </row>
    <row r="2082" spans="1:10" x14ac:dyDescent="0.3">
      <c r="A2082" s="87"/>
      <c r="B2082" s="87"/>
      <c r="C2082" s="87"/>
      <c r="D2082" s="87" t="s">
        <v>7533</v>
      </c>
      <c r="E2082" s="87" t="s">
        <v>138</v>
      </c>
      <c r="F2082" s="140">
        <v>45876</v>
      </c>
      <c r="G2082" s="140">
        <v>45954</v>
      </c>
      <c r="H2082" s="92">
        <v>5719.8</v>
      </c>
      <c r="I2082" s="92">
        <v>5719.8</v>
      </c>
      <c r="J2082" s="92">
        <v>0</v>
      </c>
    </row>
    <row r="2083" spans="1:10" x14ac:dyDescent="0.3">
      <c r="A2083" s="87"/>
      <c r="B2083" s="87" t="s">
        <v>328</v>
      </c>
      <c r="C2083" s="87" t="s">
        <v>2722</v>
      </c>
      <c r="D2083" s="87" t="s">
        <v>146</v>
      </c>
      <c r="E2083" s="87" t="s">
        <v>138</v>
      </c>
      <c r="F2083" s="140">
        <v>43770</v>
      </c>
      <c r="G2083" s="140">
        <v>43864</v>
      </c>
      <c r="H2083" s="92">
        <v>20720.61</v>
      </c>
      <c r="I2083" s="92">
        <v>20720.61</v>
      </c>
      <c r="J2083" s="92">
        <v>0</v>
      </c>
    </row>
    <row r="2084" spans="1:10" x14ac:dyDescent="0.3">
      <c r="A2084" s="87"/>
      <c r="B2084" s="87" t="s">
        <v>285</v>
      </c>
      <c r="C2084" s="87" t="s">
        <v>2722</v>
      </c>
      <c r="D2084" s="87" t="s">
        <v>1336</v>
      </c>
      <c r="E2084" s="87" t="s">
        <v>138</v>
      </c>
      <c r="F2084" s="140">
        <v>44145</v>
      </c>
      <c r="G2084" s="140">
        <v>44279</v>
      </c>
      <c r="H2084" s="92">
        <v>104699.04999999999</v>
      </c>
      <c r="I2084" s="92">
        <v>104699.04999999999</v>
      </c>
      <c r="J2084" s="92">
        <v>0</v>
      </c>
    </row>
    <row r="2085" spans="1:10" x14ac:dyDescent="0.3">
      <c r="A2085" s="87"/>
      <c r="B2085" s="87"/>
      <c r="C2085" s="87"/>
      <c r="D2085" s="87"/>
      <c r="E2085" s="87"/>
      <c r="F2085" s="87"/>
      <c r="G2085" s="140">
        <v>44302</v>
      </c>
      <c r="H2085" s="92">
        <v>-5086.5600000000004</v>
      </c>
      <c r="I2085" s="92">
        <v>-5086.5600000000004</v>
      </c>
      <c r="J2085" s="92">
        <v>0</v>
      </c>
    </row>
    <row r="2086" spans="1:10" x14ac:dyDescent="0.3">
      <c r="A2086" s="87"/>
      <c r="B2086" s="87"/>
      <c r="C2086" s="87"/>
      <c r="D2086" s="87" t="s">
        <v>146</v>
      </c>
      <c r="E2086" s="87" t="s">
        <v>138</v>
      </c>
      <c r="F2086" s="140">
        <v>43770</v>
      </c>
      <c r="G2086" s="140">
        <v>43864</v>
      </c>
      <c r="H2086" s="92">
        <v>20720.61</v>
      </c>
      <c r="I2086" s="92">
        <v>20720.61</v>
      </c>
      <c r="J2086" s="92">
        <v>0</v>
      </c>
    </row>
    <row r="2087" spans="1:10" x14ac:dyDescent="0.3">
      <c r="A2087" s="87" t="s">
        <v>5745</v>
      </c>
      <c r="B2087" s="87"/>
      <c r="C2087" s="87"/>
      <c r="D2087" s="87"/>
      <c r="E2087" s="87"/>
      <c r="F2087" s="87"/>
      <c r="G2087" s="87"/>
      <c r="H2087" s="92">
        <v>1779779.4200000004</v>
      </c>
      <c r="I2087" s="92">
        <v>1779779.4200000004</v>
      </c>
      <c r="J2087" s="92">
        <v>0</v>
      </c>
    </row>
    <row r="2088" spans="1:10" x14ac:dyDescent="0.3">
      <c r="A2088" s="87" t="s">
        <v>977</v>
      </c>
      <c r="B2088" s="87" t="s">
        <v>275</v>
      </c>
      <c r="C2088" s="87" t="s">
        <v>2722</v>
      </c>
      <c r="D2088" s="87" t="s">
        <v>989</v>
      </c>
      <c r="E2088" s="87" t="s">
        <v>2257</v>
      </c>
      <c r="F2088" s="140">
        <v>44013</v>
      </c>
      <c r="G2088" s="140">
        <v>44039</v>
      </c>
      <c r="H2088" s="92">
        <v>1401.61</v>
      </c>
      <c r="I2088" s="92">
        <v>1401.61</v>
      </c>
      <c r="J2088" s="92">
        <v>0</v>
      </c>
    </row>
    <row r="2089" spans="1:10" x14ac:dyDescent="0.3">
      <c r="A2089" s="87"/>
      <c r="B2089" s="87"/>
      <c r="C2089" s="87"/>
      <c r="D2089" s="87"/>
      <c r="E2089" s="87"/>
      <c r="F2089" s="87"/>
      <c r="G2089" s="140">
        <v>44048</v>
      </c>
      <c r="H2089" s="92">
        <v>19688.099999999999</v>
      </c>
      <c r="I2089" s="92">
        <v>19688.099999999999</v>
      </c>
      <c r="J2089" s="92">
        <v>0</v>
      </c>
    </row>
    <row r="2090" spans="1:10" x14ac:dyDescent="0.3">
      <c r="A2090" s="87"/>
      <c r="B2090" s="87" t="s">
        <v>283</v>
      </c>
      <c r="C2090" s="87" t="s">
        <v>2722</v>
      </c>
      <c r="D2090" s="87" t="s">
        <v>989</v>
      </c>
      <c r="E2090" s="87" t="s">
        <v>2257</v>
      </c>
      <c r="F2090" s="140">
        <v>44013</v>
      </c>
      <c r="G2090" s="140">
        <v>44039</v>
      </c>
      <c r="H2090" s="92">
        <v>1752</v>
      </c>
      <c r="I2090" s="92">
        <v>1752</v>
      </c>
      <c r="J2090" s="92">
        <v>0</v>
      </c>
    </row>
    <row r="2091" spans="1:10" x14ac:dyDescent="0.3">
      <c r="A2091" s="87"/>
      <c r="B2091" s="87"/>
      <c r="C2091" s="87"/>
      <c r="D2091" s="87"/>
      <c r="E2091" s="87"/>
      <c r="F2091" s="87"/>
      <c r="G2091" s="140">
        <v>44048</v>
      </c>
      <c r="H2091" s="92">
        <v>24610.13</v>
      </c>
      <c r="I2091" s="92">
        <v>24610.13</v>
      </c>
      <c r="J2091" s="92">
        <v>0</v>
      </c>
    </row>
    <row r="2092" spans="1:10" x14ac:dyDescent="0.3">
      <c r="A2092" s="87"/>
      <c r="B2092" s="87"/>
      <c r="C2092" s="87"/>
      <c r="D2092" s="87" t="s">
        <v>1086</v>
      </c>
      <c r="E2092" s="87" t="s">
        <v>2257</v>
      </c>
      <c r="F2092" s="140">
        <v>44013</v>
      </c>
      <c r="G2092" s="140">
        <v>44063</v>
      </c>
      <c r="H2092" s="92">
        <v>1040.26</v>
      </c>
      <c r="I2092" s="92">
        <v>1040.26</v>
      </c>
      <c r="J2092" s="92">
        <v>0</v>
      </c>
    </row>
    <row r="2093" spans="1:10" x14ac:dyDescent="0.3">
      <c r="A2093" s="87"/>
      <c r="B2093" s="87" t="s">
        <v>285</v>
      </c>
      <c r="C2093" s="87" t="s">
        <v>2722</v>
      </c>
      <c r="D2093" s="87" t="s">
        <v>989</v>
      </c>
      <c r="E2093" s="87" t="s">
        <v>2257</v>
      </c>
      <c r="F2093" s="140">
        <v>44013</v>
      </c>
      <c r="G2093" s="140">
        <v>44039</v>
      </c>
      <c r="H2093" s="92">
        <v>840.96</v>
      </c>
      <c r="I2093" s="92">
        <v>840.96</v>
      </c>
      <c r="J2093" s="92">
        <v>0</v>
      </c>
    </row>
    <row r="2094" spans="1:10" x14ac:dyDescent="0.3">
      <c r="A2094" s="87"/>
      <c r="B2094" s="87"/>
      <c r="C2094" s="87"/>
      <c r="D2094" s="87"/>
      <c r="E2094" s="87"/>
      <c r="F2094" s="87"/>
      <c r="G2094" s="140">
        <v>44048</v>
      </c>
      <c r="H2094" s="92">
        <v>11812.86</v>
      </c>
      <c r="I2094" s="92">
        <v>11812.86</v>
      </c>
      <c r="J2094" s="92">
        <v>0</v>
      </c>
    </row>
    <row r="2095" spans="1:10" x14ac:dyDescent="0.3">
      <c r="A2095" s="87" t="s">
        <v>5746</v>
      </c>
      <c r="B2095" s="87"/>
      <c r="C2095" s="87"/>
      <c r="D2095" s="87"/>
      <c r="E2095" s="87"/>
      <c r="F2095" s="87"/>
      <c r="G2095" s="87"/>
      <c r="H2095" s="92">
        <v>61145.919999999998</v>
      </c>
      <c r="I2095" s="92">
        <v>61145.919999999998</v>
      </c>
      <c r="J2095" s="92">
        <v>0</v>
      </c>
    </row>
    <row r="2096" spans="1:10" x14ac:dyDescent="0.3">
      <c r="A2096" s="87" t="s">
        <v>2591</v>
      </c>
      <c r="B2096" s="87" t="s">
        <v>263</v>
      </c>
      <c r="C2096" s="87" t="s">
        <v>2722</v>
      </c>
      <c r="D2096" s="87" t="s">
        <v>1440</v>
      </c>
      <c r="E2096" s="87" t="s">
        <v>1004</v>
      </c>
      <c r="F2096" s="140">
        <v>44168</v>
      </c>
      <c r="G2096" s="140">
        <v>44299</v>
      </c>
      <c r="H2096" s="92">
        <v>45825.82</v>
      </c>
      <c r="I2096" s="92">
        <v>45825.82</v>
      </c>
      <c r="J2096" s="92">
        <v>0</v>
      </c>
    </row>
    <row r="2097" spans="1:10" x14ac:dyDescent="0.3">
      <c r="A2097" s="87"/>
      <c r="B2097" s="87" t="s">
        <v>275</v>
      </c>
      <c r="C2097" s="87" t="s">
        <v>2722</v>
      </c>
      <c r="D2097" s="87" t="s">
        <v>1006</v>
      </c>
      <c r="E2097" s="87" t="s">
        <v>1004</v>
      </c>
      <c r="F2097" s="140">
        <v>44019</v>
      </c>
      <c r="G2097" s="140">
        <v>44035</v>
      </c>
      <c r="H2097" s="92">
        <v>39485.700000000004</v>
      </c>
      <c r="I2097" s="92">
        <v>39485.700000000004</v>
      </c>
      <c r="J2097" s="92">
        <v>0</v>
      </c>
    </row>
    <row r="2098" spans="1:10" x14ac:dyDescent="0.3">
      <c r="A2098" s="87"/>
      <c r="B2098" s="87" t="s">
        <v>268</v>
      </c>
      <c r="C2098" s="87" t="s">
        <v>2722</v>
      </c>
      <c r="D2098" s="87" t="s">
        <v>2070</v>
      </c>
      <c r="E2098" s="87" t="s">
        <v>1004</v>
      </c>
      <c r="F2098" s="140">
        <v>44335</v>
      </c>
      <c r="G2098" s="140">
        <v>44441</v>
      </c>
      <c r="H2098" s="92">
        <v>76987.31</v>
      </c>
      <c r="I2098" s="92">
        <v>76987.31</v>
      </c>
      <c r="J2098" s="92">
        <v>0</v>
      </c>
    </row>
    <row r="2099" spans="1:10" x14ac:dyDescent="0.3">
      <c r="A2099" s="87"/>
      <c r="B2099" s="87" t="s">
        <v>283</v>
      </c>
      <c r="C2099" s="87" t="s">
        <v>2722</v>
      </c>
      <c r="D2099" s="87" t="s">
        <v>1006</v>
      </c>
      <c r="E2099" s="87" t="s">
        <v>1004</v>
      </c>
      <c r="F2099" s="140">
        <v>44019</v>
      </c>
      <c r="G2099" s="140">
        <v>44035</v>
      </c>
      <c r="H2099" s="92">
        <v>49357.13</v>
      </c>
      <c r="I2099" s="92">
        <v>49357.13</v>
      </c>
      <c r="J2099" s="92">
        <v>0</v>
      </c>
    </row>
    <row r="2100" spans="1:10" x14ac:dyDescent="0.3">
      <c r="A2100" s="87"/>
      <c r="B2100" s="87" t="s">
        <v>285</v>
      </c>
      <c r="C2100" s="87" t="s">
        <v>2722</v>
      </c>
      <c r="D2100" s="87" t="s">
        <v>1006</v>
      </c>
      <c r="E2100" s="87" t="s">
        <v>1004</v>
      </c>
      <c r="F2100" s="140">
        <v>44019</v>
      </c>
      <c r="G2100" s="140">
        <v>44035</v>
      </c>
      <c r="H2100" s="92">
        <v>23691.42</v>
      </c>
      <c r="I2100" s="92">
        <v>23691.42</v>
      </c>
      <c r="J2100" s="92">
        <v>0</v>
      </c>
    </row>
    <row r="2101" spans="1:10" x14ac:dyDescent="0.3">
      <c r="A2101" s="87" t="s">
        <v>5747</v>
      </c>
      <c r="B2101" s="87"/>
      <c r="C2101" s="87"/>
      <c r="D2101" s="87"/>
      <c r="E2101" s="87"/>
      <c r="F2101" s="87"/>
      <c r="G2101" s="87"/>
      <c r="H2101" s="92">
        <v>235347.38</v>
      </c>
      <c r="I2101" s="92">
        <v>235347.38</v>
      </c>
      <c r="J2101" s="92">
        <v>0</v>
      </c>
    </row>
    <row r="2102" spans="1:10" x14ac:dyDescent="0.3">
      <c r="A2102" s="87" t="s">
        <v>6007</v>
      </c>
      <c r="B2102" s="87" t="s">
        <v>507</v>
      </c>
      <c r="C2102" s="87" t="s">
        <v>2722</v>
      </c>
      <c r="D2102" s="87" t="s">
        <v>6084</v>
      </c>
      <c r="E2102" s="87" t="s">
        <v>341</v>
      </c>
      <c r="F2102" s="140">
        <v>45391</v>
      </c>
      <c r="G2102" s="140">
        <v>45470</v>
      </c>
      <c r="H2102" s="92">
        <v>2596.5</v>
      </c>
      <c r="I2102" s="92">
        <v>2596.5</v>
      </c>
      <c r="J2102" s="92">
        <v>0</v>
      </c>
    </row>
    <row r="2103" spans="1:10" x14ac:dyDescent="0.3">
      <c r="A2103" s="87"/>
      <c r="B2103" s="87"/>
      <c r="C2103" s="87"/>
      <c r="D2103" s="87"/>
      <c r="E2103" s="87"/>
      <c r="F2103" s="87"/>
      <c r="G2103" s="140">
        <v>45475</v>
      </c>
      <c r="H2103" s="92">
        <v>16877.25</v>
      </c>
      <c r="I2103" s="92">
        <v>16877.25</v>
      </c>
      <c r="J2103" s="92">
        <v>0</v>
      </c>
    </row>
    <row r="2104" spans="1:10" x14ac:dyDescent="0.3">
      <c r="A2104" s="87"/>
      <c r="B2104" s="87"/>
      <c r="C2104" s="87"/>
      <c r="D2104" s="87"/>
      <c r="E2104" s="87"/>
      <c r="F2104" s="87"/>
      <c r="G2104" s="140">
        <v>45519</v>
      </c>
      <c r="H2104" s="92">
        <v>59071.75</v>
      </c>
      <c r="I2104" s="92">
        <v>59071.75</v>
      </c>
      <c r="J2104" s="92">
        <v>0</v>
      </c>
    </row>
    <row r="2105" spans="1:10" x14ac:dyDescent="0.3">
      <c r="A2105" s="87"/>
      <c r="B2105" s="87"/>
      <c r="C2105" s="87"/>
      <c r="D2105" s="87"/>
      <c r="E2105" s="87"/>
      <c r="F2105" s="87"/>
      <c r="G2105" s="140">
        <v>45635</v>
      </c>
      <c r="H2105" s="92">
        <v>79965.75</v>
      </c>
      <c r="I2105" s="92">
        <v>79965.75</v>
      </c>
      <c r="J2105" s="92">
        <v>0</v>
      </c>
    </row>
    <row r="2106" spans="1:10" x14ac:dyDescent="0.3">
      <c r="A2106" s="87"/>
      <c r="B2106" s="87"/>
      <c r="C2106" s="87"/>
      <c r="D2106" s="87"/>
      <c r="E2106" s="87"/>
      <c r="F2106" s="87"/>
      <c r="G2106" s="140">
        <v>45685</v>
      </c>
      <c r="H2106" s="92">
        <v>908.75</v>
      </c>
      <c r="I2106" s="92">
        <v>908.75</v>
      </c>
      <c r="J2106" s="92">
        <v>0</v>
      </c>
    </row>
    <row r="2107" spans="1:10" x14ac:dyDescent="0.3">
      <c r="A2107" s="87"/>
      <c r="B2107" s="87"/>
      <c r="C2107" s="87"/>
      <c r="D2107" s="87"/>
      <c r="E2107" s="87"/>
      <c r="F2107" s="87"/>
      <c r="G2107" s="140">
        <v>45737</v>
      </c>
      <c r="H2107" s="92">
        <v>22232.9</v>
      </c>
      <c r="I2107" s="92">
        <v>22232.9</v>
      </c>
      <c r="J2107" s="92">
        <v>0</v>
      </c>
    </row>
    <row r="2108" spans="1:10" x14ac:dyDescent="0.3">
      <c r="A2108" s="87"/>
      <c r="B2108" s="87"/>
      <c r="C2108" s="87"/>
      <c r="D2108" s="87"/>
      <c r="E2108" s="87"/>
      <c r="F2108" s="87"/>
      <c r="G2108" s="140">
        <v>45757</v>
      </c>
      <c r="H2108" s="92">
        <v>5063.5</v>
      </c>
      <c r="I2108" s="92">
        <v>5063.5</v>
      </c>
      <c r="J2108" s="92">
        <v>0</v>
      </c>
    </row>
    <row r="2109" spans="1:10" x14ac:dyDescent="0.3">
      <c r="A2109" s="87"/>
      <c r="B2109" s="87"/>
      <c r="C2109" s="87"/>
      <c r="D2109" s="87"/>
      <c r="E2109" s="87"/>
      <c r="F2109" s="87"/>
      <c r="G2109" s="140">
        <v>45813</v>
      </c>
      <c r="H2109" s="92">
        <v>12982</v>
      </c>
      <c r="I2109" s="92">
        <v>12982</v>
      </c>
      <c r="J2109" s="92">
        <v>0</v>
      </c>
    </row>
    <row r="2110" spans="1:10" x14ac:dyDescent="0.3">
      <c r="A2110" s="87"/>
      <c r="B2110" s="87"/>
      <c r="C2110" s="87"/>
      <c r="D2110" s="87"/>
      <c r="E2110" s="87"/>
      <c r="F2110" s="87"/>
      <c r="G2110" s="140">
        <v>45845</v>
      </c>
      <c r="H2110" s="92">
        <v>6838.73</v>
      </c>
      <c r="I2110" s="92">
        <v>6838.73</v>
      </c>
      <c r="J2110" s="92">
        <v>0</v>
      </c>
    </row>
    <row r="2111" spans="1:10" x14ac:dyDescent="0.3">
      <c r="A2111" s="87"/>
      <c r="B2111" s="87"/>
      <c r="C2111" s="87"/>
      <c r="D2111" s="87"/>
      <c r="E2111" s="87"/>
      <c r="F2111" s="87"/>
      <c r="G2111" s="140">
        <v>45922</v>
      </c>
      <c r="H2111" s="92">
        <v>11683.8</v>
      </c>
      <c r="I2111" s="92">
        <v>11683.8</v>
      </c>
      <c r="J2111" s="92">
        <v>0</v>
      </c>
    </row>
    <row r="2112" spans="1:10" x14ac:dyDescent="0.3">
      <c r="A2112" s="87"/>
      <c r="B2112" s="87"/>
      <c r="C2112" s="87"/>
      <c r="D2112" s="87"/>
      <c r="E2112" s="87"/>
      <c r="F2112" s="87"/>
      <c r="G2112" s="140">
        <v>45938</v>
      </c>
      <c r="H2112" s="92">
        <v>13631.1</v>
      </c>
      <c r="I2112" s="92">
        <v>13631.1</v>
      </c>
      <c r="J2112" s="92">
        <v>0</v>
      </c>
    </row>
    <row r="2113" spans="1:10" x14ac:dyDescent="0.3">
      <c r="A2113" s="87"/>
      <c r="B2113" s="87"/>
      <c r="C2113" s="87"/>
      <c r="D2113" s="87"/>
      <c r="E2113" s="87"/>
      <c r="F2113" s="87"/>
      <c r="G2113" s="140">
        <v>45953</v>
      </c>
      <c r="H2113" s="92">
        <v>11683.8</v>
      </c>
      <c r="I2113" s="92">
        <v>11683.8</v>
      </c>
      <c r="J2113" s="92">
        <v>0</v>
      </c>
    </row>
    <row r="2114" spans="1:10" x14ac:dyDescent="0.3">
      <c r="A2114" s="87"/>
      <c r="B2114" s="87"/>
      <c r="C2114" s="87"/>
      <c r="D2114" s="87"/>
      <c r="E2114" s="87"/>
      <c r="F2114" s="87"/>
      <c r="G2114" s="140">
        <v>46034</v>
      </c>
      <c r="H2114" s="92">
        <v>9738</v>
      </c>
      <c r="I2114" s="92">
        <v>9738</v>
      </c>
      <c r="J2114" s="92">
        <v>0</v>
      </c>
    </row>
    <row r="2115" spans="1:10" x14ac:dyDescent="0.3">
      <c r="A2115" s="87"/>
      <c r="B2115" s="87"/>
      <c r="C2115" s="87"/>
      <c r="D2115" s="87"/>
      <c r="E2115" s="87"/>
      <c r="F2115" s="87"/>
      <c r="G2115" s="140">
        <v>46048</v>
      </c>
      <c r="H2115" s="92">
        <v>1298.5</v>
      </c>
      <c r="I2115" s="92">
        <v>1298.5</v>
      </c>
      <c r="J2115" s="92">
        <v>0</v>
      </c>
    </row>
    <row r="2116" spans="1:10" x14ac:dyDescent="0.3">
      <c r="A2116" s="87"/>
      <c r="B2116" s="87"/>
      <c r="C2116" s="87"/>
      <c r="D2116" s="87"/>
      <c r="E2116" s="87"/>
      <c r="F2116" s="87"/>
      <c r="G2116" s="140">
        <v>46066</v>
      </c>
      <c r="H2116" s="92">
        <v>2597</v>
      </c>
      <c r="I2116" s="92">
        <v>2597</v>
      </c>
      <c r="J2116" s="92">
        <v>0</v>
      </c>
    </row>
    <row r="2117" spans="1:10" x14ac:dyDescent="0.3">
      <c r="A2117" s="87"/>
      <c r="B2117" s="87"/>
      <c r="C2117" s="87"/>
      <c r="D2117" s="87"/>
      <c r="E2117" s="87"/>
      <c r="F2117" s="87"/>
      <c r="G2117" s="140">
        <v>46094</v>
      </c>
      <c r="H2117" s="92">
        <v>11067.75</v>
      </c>
      <c r="I2117" s="92">
        <v>11067.75</v>
      </c>
      <c r="J2117" s="92">
        <v>0</v>
      </c>
    </row>
    <row r="2118" spans="1:10" x14ac:dyDescent="0.3">
      <c r="A2118" s="87"/>
      <c r="B2118" s="87"/>
      <c r="C2118" s="87"/>
      <c r="D2118" s="87"/>
      <c r="E2118" s="87"/>
      <c r="F2118" s="87"/>
      <c r="G2118" s="140">
        <v>46188</v>
      </c>
      <c r="H2118" s="92">
        <v>649.25</v>
      </c>
      <c r="I2118" s="92">
        <v>649.25</v>
      </c>
      <c r="J2118" s="92">
        <v>0</v>
      </c>
    </row>
    <row r="2119" spans="1:10" x14ac:dyDescent="0.3">
      <c r="A2119" s="87"/>
      <c r="B2119" s="87"/>
      <c r="C2119" s="87"/>
      <c r="D2119" s="87"/>
      <c r="E2119" s="87"/>
      <c r="F2119" s="87"/>
      <c r="G2119" s="140">
        <v>47151</v>
      </c>
      <c r="H2119" s="92">
        <v>1678.6700000000419</v>
      </c>
      <c r="I2119" s="92">
        <v>0</v>
      </c>
      <c r="J2119" s="92">
        <v>1678.6700000000419</v>
      </c>
    </row>
    <row r="2120" spans="1:10" x14ac:dyDescent="0.3">
      <c r="A2120" s="87"/>
      <c r="B2120" s="87"/>
      <c r="C2120" s="87"/>
      <c r="D2120" s="87" t="s">
        <v>6493</v>
      </c>
      <c r="E2120" s="87" t="s">
        <v>341</v>
      </c>
      <c r="F2120" s="140">
        <v>45391</v>
      </c>
      <c r="G2120" s="140">
        <v>45685</v>
      </c>
      <c r="H2120" s="92">
        <v>1102.8</v>
      </c>
      <c r="I2120" s="92">
        <v>1102.8</v>
      </c>
      <c r="J2120" s="92">
        <v>0</v>
      </c>
    </row>
    <row r="2121" spans="1:10" x14ac:dyDescent="0.3">
      <c r="A2121" s="87"/>
      <c r="B2121" s="87"/>
      <c r="C2121" s="87"/>
      <c r="D2121" s="87"/>
      <c r="E2121" s="87"/>
      <c r="F2121" s="87"/>
      <c r="G2121" s="140">
        <v>45737</v>
      </c>
      <c r="H2121" s="92">
        <v>1817.5</v>
      </c>
      <c r="I2121" s="92">
        <v>1817.5</v>
      </c>
      <c r="J2121" s="92">
        <v>0</v>
      </c>
    </row>
    <row r="2122" spans="1:10" x14ac:dyDescent="0.3">
      <c r="A2122" s="87"/>
      <c r="B2122" s="87"/>
      <c r="C2122" s="87"/>
      <c r="D2122" s="87"/>
      <c r="E2122" s="87"/>
      <c r="F2122" s="87"/>
      <c r="G2122" s="140">
        <v>45813</v>
      </c>
      <c r="H2122" s="92">
        <v>17184.23</v>
      </c>
      <c r="I2122" s="92">
        <v>17184.23</v>
      </c>
      <c r="J2122" s="92">
        <v>0</v>
      </c>
    </row>
    <row r="2123" spans="1:10" x14ac:dyDescent="0.3">
      <c r="A2123" s="87"/>
      <c r="B2123" s="87"/>
      <c r="C2123" s="87"/>
      <c r="D2123" s="87"/>
      <c r="E2123" s="87"/>
      <c r="F2123" s="87"/>
      <c r="G2123" s="140">
        <v>45845</v>
      </c>
      <c r="H2123" s="92">
        <v>4845.07</v>
      </c>
      <c r="I2123" s="92">
        <v>4845.07</v>
      </c>
      <c r="J2123" s="92">
        <v>0</v>
      </c>
    </row>
    <row r="2124" spans="1:10" x14ac:dyDescent="0.3">
      <c r="A2124" s="87"/>
      <c r="B2124" s="87"/>
      <c r="C2124" s="87"/>
      <c r="D2124" s="87"/>
      <c r="E2124" s="87"/>
      <c r="F2124" s="87"/>
      <c r="G2124" s="140">
        <v>47096</v>
      </c>
      <c r="H2124" s="92">
        <v>19162.400000000001</v>
      </c>
      <c r="I2124" s="92">
        <v>19162.400000000001</v>
      </c>
      <c r="J2124" s="92">
        <v>0</v>
      </c>
    </row>
    <row r="2125" spans="1:10" x14ac:dyDescent="0.3">
      <c r="A2125" s="87" t="s">
        <v>6025</v>
      </c>
      <c r="B2125" s="87"/>
      <c r="C2125" s="87"/>
      <c r="D2125" s="87"/>
      <c r="E2125" s="87"/>
      <c r="F2125" s="87"/>
      <c r="G2125" s="87"/>
      <c r="H2125" s="92">
        <v>314677</v>
      </c>
      <c r="I2125" s="92">
        <v>312998.32999999996</v>
      </c>
      <c r="J2125" s="92">
        <v>1678.6700000000419</v>
      </c>
    </row>
    <row r="2126" spans="1:10" x14ac:dyDescent="0.3">
      <c r="A2126" s="87" t="s">
        <v>5491</v>
      </c>
      <c r="B2126" s="87" t="s">
        <v>3</v>
      </c>
      <c r="C2126" s="87" t="s">
        <v>241</v>
      </c>
      <c r="D2126" s="87" t="s">
        <v>5709</v>
      </c>
      <c r="E2126" s="87" t="s">
        <v>5541</v>
      </c>
      <c r="F2126" s="140">
        <v>45116</v>
      </c>
      <c r="G2126" s="140">
        <v>45358</v>
      </c>
      <c r="H2126" s="92">
        <v>1444.62</v>
      </c>
      <c r="I2126" s="92">
        <v>1444.62</v>
      </c>
      <c r="J2126" s="92">
        <v>0</v>
      </c>
    </row>
    <row r="2127" spans="1:10" x14ac:dyDescent="0.3">
      <c r="A2127" s="87"/>
      <c r="B2127" s="87"/>
      <c r="C2127" s="87"/>
      <c r="D2127" s="87" t="s">
        <v>5514</v>
      </c>
      <c r="E2127" s="87" t="s">
        <v>5492</v>
      </c>
      <c r="F2127" s="140">
        <v>45116</v>
      </c>
      <c r="G2127" s="140">
        <v>45188</v>
      </c>
      <c r="H2127" s="92">
        <v>23.32</v>
      </c>
      <c r="I2127" s="92">
        <v>23.32</v>
      </c>
      <c r="J2127" s="92">
        <v>0</v>
      </c>
    </row>
    <row r="2128" spans="1:10" x14ac:dyDescent="0.3">
      <c r="A2128" s="87" t="s">
        <v>5780</v>
      </c>
      <c r="B2128" s="87"/>
      <c r="C2128" s="87"/>
      <c r="D2128" s="87"/>
      <c r="E2128" s="87"/>
      <c r="F2128" s="87"/>
      <c r="G2128" s="87"/>
      <c r="H2128" s="92">
        <v>1467.9399999999998</v>
      </c>
      <c r="I2128" s="92">
        <v>1467.9399999999998</v>
      </c>
      <c r="J2128" s="92">
        <v>0</v>
      </c>
    </row>
    <row r="2129" spans="1:10" x14ac:dyDescent="0.3">
      <c r="A2129" s="87" t="s">
        <v>2594</v>
      </c>
      <c r="B2129" s="87" t="s">
        <v>421</v>
      </c>
      <c r="C2129" s="87" t="s">
        <v>2722</v>
      </c>
      <c r="D2129" s="87" t="s">
        <v>6523</v>
      </c>
      <c r="E2129" s="87" t="s">
        <v>5941</v>
      </c>
      <c r="F2129" s="140">
        <v>45601</v>
      </c>
      <c r="G2129" s="140">
        <v>45809</v>
      </c>
      <c r="H2129" s="92">
        <v>10000</v>
      </c>
      <c r="I2129" s="92">
        <v>0</v>
      </c>
      <c r="J2129" s="92">
        <v>10000</v>
      </c>
    </row>
    <row r="2130" spans="1:10" x14ac:dyDescent="0.3">
      <c r="A2130" s="87"/>
      <c r="B2130" s="87"/>
      <c r="C2130" s="87"/>
      <c r="D2130" s="87"/>
      <c r="E2130" s="87"/>
      <c r="F2130" s="87"/>
      <c r="G2130" s="140">
        <v>45937</v>
      </c>
      <c r="H2130" s="92">
        <v>-10000</v>
      </c>
      <c r="I2130" s="92">
        <v>0</v>
      </c>
      <c r="J2130" s="92">
        <v>-10000</v>
      </c>
    </row>
    <row r="2131" spans="1:10" x14ac:dyDescent="0.3">
      <c r="A2131" s="87"/>
      <c r="B2131" s="87" t="s">
        <v>412</v>
      </c>
      <c r="C2131" s="87" t="s">
        <v>2722</v>
      </c>
      <c r="D2131" s="87" t="s">
        <v>7079</v>
      </c>
      <c r="E2131" s="87" t="s">
        <v>5941</v>
      </c>
      <c r="F2131" s="140">
        <v>45809</v>
      </c>
      <c r="G2131" s="140">
        <v>45860</v>
      </c>
      <c r="H2131" s="92">
        <v>826.88</v>
      </c>
      <c r="I2131" s="92">
        <v>826.88</v>
      </c>
      <c r="J2131" s="92">
        <v>0</v>
      </c>
    </row>
    <row r="2132" spans="1:10" x14ac:dyDescent="0.3">
      <c r="A2132" s="87"/>
      <c r="B2132" s="87"/>
      <c r="C2132" s="87"/>
      <c r="D2132" s="87"/>
      <c r="E2132" s="87"/>
      <c r="F2132" s="87"/>
      <c r="G2132" s="140">
        <v>46120</v>
      </c>
      <c r="H2132" s="92">
        <v>823.13</v>
      </c>
      <c r="I2132" s="92">
        <v>823.13</v>
      </c>
      <c r="J2132" s="92">
        <v>0</v>
      </c>
    </row>
    <row r="2133" spans="1:10" x14ac:dyDescent="0.3">
      <c r="A2133" s="87"/>
      <c r="B2133" s="87"/>
      <c r="C2133" s="87"/>
      <c r="D2133" s="87"/>
      <c r="E2133" s="87"/>
      <c r="F2133" s="87"/>
      <c r="G2133" s="140">
        <v>46945</v>
      </c>
      <c r="H2133" s="92">
        <v>8349.99</v>
      </c>
      <c r="I2133" s="92">
        <v>0</v>
      </c>
      <c r="J2133" s="92">
        <v>8349.99</v>
      </c>
    </row>
    <row r="2134" spans="1:10" x14ac:dyDescent="0.3">
      <c r="A2134" s="87"/>
      <c r="B2134" s="87" t="s">
        <v>263</v>
      </c>
      <c r="C2134" s="87" t="s">
        <v>2722</v>
      </c>
      <c r="D2134" s="87" t="s">
        <v>1756</v>
      </c>
      <c r="E2134" s="87" t="s">
        <v>5941</v>
      </c>
      <c r="F2134" s="140">
        <v>44237</v>
      </c>
      <c r="G2134" s="140">
        <v>44249</v>
      </c>
      <c r="H2134" s="92">
        <v>3328.8</v>
      </c>
      <c r="I2134" s="92">
        <v>3328.8</v>
      </c>
      <c r="J2134" s="92">
        <v>0</v>
      </c>
    </row>
    <row r="2135" spans="1:10" x14ac:dyDescent="0.3">
      <c r="A2135" s="87"/>
      <c r="B2135" s="87"/>
      <c r="C2135" s="87"/>
      <c r="D2135" s="87"/>
      <c r="E2135" s="87"/>
      <c r="F2135" s="87"/>
      <c r="G2135" s="140">
        <v>44448</v>
      </c>
      <c r="H2135" s="92">
        <v>1642.5</v>
      </c>
      <c r="I2135" s="92">
        <v>394.2</v>
      </c>
      <c r="J2135" s="92">
        <v>1248.3</v>
      </c>
    </row>
    <row r="2136" spans="1:10" x14ac:dyDescent="0.3">
      <c r="A2136" s="87"/>
      <c r="B2136" s="87"/>
      <c r="C2136" s="87"/>
      <c r="D2136" s="87"/>
      <c r="E2136" s="87"/>
      <c r="F2136" s="87"/>
      <c r="G2136" s="140">
        <v>44627</v>
      </c>
      <c r="H2136" s="92">
        <v>-1248.3</v>
      </c>
      <c r="I2136" s="92">
        <v>0</v>
      </c>
      <c r="J2136" s="92">
        <v>-1248.3</v>
      </c>
    </row>
    <row r="2137" spans="1:10" x14ac:dyDescent="0.3">
      <c r="A2137" s="87"/>
      <c r="B2137" s="87" t="s">
        <v>3</v>
      </c>
      <c r="C2137" s="87" t="s">
        <v>2722</v>
      </c>
      <c r="D2137" s="87" t="s">
        <v>5671</v>
      </c>
      <c r="E2137" s="87" t="s">
        <v>5653</v>
      </c>
      <c r="F2137" s="140">
        <v>45299</v>
      </c>
      <c r="G2137" s="140">
        <v>45357</v>
      </c>
      <c r="H2137" s="92">
        <v>492.76</v>
      </c>
      <c r="I2137" s="92">
        <v>492.76</v>
      </c>
      <c r="J2137" s="92">
        <v>0</v>
      </c>
    </row>
    <row r="2138" spans="1:10" x14ac:dyDescent="0.3">
      <c r="A2138" s="87"/>
      <c r="B2138" s="87"/>
      <c r="C2138" s="87"/>
      <c r="D2138" s="87"/>
      <c r="E2138" s="87"/>
      <c r="F2138" s="87"/>
      <c r="G2138" s="140">
        <v>46152</v>
      </c>
      <c r="H2138" s="92">
        <v>13907.04</v>
      </c>
      <c r="I2138" s="92">
        <v>0</v>
      </c>
      <c r="J2138" s="92">
        <v>13907.04</v>
      </c>
    </row>
    <row r="2139" spans="1:10" x14ac:dyDescent="0.3">
      <c r="A2139" s="87"/>
      <c r="B2139" s="87"/>
      <c r="C2139" s="87"/>
      <c r="D2139" s="87"/>
      <c r="E2139" s="87"/>
      <c r="F2139" s="87"/>
      <c r="G2139" s="140">
        <v>46153</v>
      </c>
      <c r="H2139" s="92">
        <v>-13907.04</v>
      </c>
      <c r="I2139" s="92">
        <v>0</v>
      </c>
      <c r="J2139" s="92">
        <v>-13907.04</v>
      </c>
    </row>
    <row r="2140" spans="1:10" x14ac:dyDescent="0.3">
      <c r="A2140" s="87"/>
      <c r="B2140" s="87" t="s">
        <v>418</v>
      </c>
      <c r="C2140" s="87" t="s">
        <v>2722</v>
      </c>
      <c r="D2140" s="87" t="s">
        <v>6526</v>
      </c>
      <c r="E2140" s="87" t="s">
        <v>5941</v>
      </c>
      <c r="F2140" s="140">
        <v>45608</v>
      </c>
      <c r="G2140" s="140">
        <v>45825</v>
      </c>
      <c r="H2140" s="92">
        <v>937.13</v>
      </c>
      <c r="I2140" s="92">
        <v>937.13</v>
      </c>
      <c r="J2140" s="92">
        <v>0</v>
      </c>
    </row>
    <row r="2141" spans="1:10" x14ac:dyDescent="0.3">
      <c r="A2141" s="87"/>
      <c r="B2141" s="87"/>
      <c r="C2141" s="87"/>
      <c r="D2141" s="87"/>
      <c r="E2141" s="87"/>
      <c r="F2141" s="87"/>
      <c r="G2141" s="140">
        <v>45838</v>
      </c>
      <c r="H2141" s="92">
        <v>275.63</v>
      </c>
      <c r="I2141" s="92">
        <v>275.63</v>
      </c>
      <c r="J2141" s="92">
        <v>0</v>
      </c>
    </row>
    <row r="2142" spans="1:10" x14ac:dyDescent="0.3">
      <c r="A2142" s="87"/>
      <c r="B2142" s="87"/>
      <c r="C2142" s="87"/>
      <c r="D2142" s="87"/>
      <c r="E2142" s="87"/>
      <c r="F2142" s="87"/>
      <c r="G2142" s="140">
        <v>45870</v>
      </c>
      <c r="H2142" s="92">
        <v>275.63</v>
      </c>
      <c r="I2142" s="92">
        <v>275.63</v>
      </c>
      <c r="J2142" s="92">
        <v>0</v>
      </c>
    </row>
    <row r="2143" spans="1:10" x14ac:dyDescent="0.3">
      <c r="A2143" s="87"/>
      <c r="B2143" s="87"/>
      <c r="C2143" s="87"/>
      <c r="D2143" s="87"/>
      <c r="E2143" s="87"/>
      <c r="F2143" s="87"/>
      <c r="G2143" s="140">
        <v>45895</v>
      </c>
      <c r="H2143" s="92">
        <v>275.63</v>
      </c>
      <c r="I2143" s="92">
        <v>275.63</v>
      </c>
      <c r="J2143" s="92">
        <v>0</v>
      </c>
    </row>
    <row r="2144" spans="1:10" x14ac:dyDescent="0.3">
      <c r="A2144" s="87"/>
      <c r="B2144" s="87"/>
      <c r="C2144" s="87"/>
      <c r="D2144" s="87"/>
      <c r="E2144" s="87"/>
      <c r="F2144" s="87"/>
      <c r="G2144" s="140">
        <v>45930</v>
      </c>
      <c r="H2144" s="92">
        <v>275.63</v>
      </c>
      <c r="I2144" s="92">
        <v>275.63</v>
      </c>
      <c r="J2144" s="92">
        <v>0</v>
      </c>
    </row>
    <row r="2145" spans="1:10" x14ac:dyDescent="0.3">
      <c r="A2145" s="87"/>
      <c r="B2145" s="87"/>
      <c r="C2145" s="87"/>
      <c r="D2145" s="87"/>
      <c r="E2145" s="87"/>
      <c r="F2145" s="87"/>
      <c r="G2145" s="140">
        <v>45954</v>
      </c>
      <c r="H2145" s="92">
        <v>826.89</v>
      </c>
      <c r="I2145" s="92">
        <v>826.89</v>
      </c>
      <c r="J2145" s="92">
        <v>0</v>
      </c>
    </row>
    <row r="2146" spans="1:10" x14ac:dyDescent="0.3">
      <c r="A2146" s="87"/>
      <c r="B2146" s="87"/>
      <c r="C2146" s="87"/>
      <c r="D2146" s="87"/>
      <c r="E2146" s="87"/>
      <c r="F2146" s="87"/>
      <c r="G2146" s="140">
        <v>46002</v>
      </c>
      <c r="H2146" s="92">
        <v>275.63</v>
      </c>
      <c r="I2146" s="92">
        <v>275.63</v>
      </c>
      <c r="J2146" s="92">
        <v>0</v>
      </c>
    </row>
    <row r="2147" spans="1:10" x14ac:dyDescent="0.3">
      <c r="A2147" s="87"/>
      <c r="B2147" s="87"/>
      <c r="C2147" s="87"/>
      <c r="D2147" s="87"/>
      <c r="E2147" s="87"/>
      <c r="F2147" s="87"/>
      <c r="G2147" s="140">
        <v>46169</v>
      </c>
      <c r="H2147" s="92">
        <v>3803.63</v>
      </c>
      <c r="I2147" s="92">
        <v>3803.63</v>
      </c>
      <c r="J2147" s="92">
        <v>0</v>
      </c>
    </row>
    <row r="2148" spans="1:10" x14ac:dyDescent="0.3">
      <c r="A2148" s="87"/>
      <c r="B2148" s="87"/>
      <c r="C2148" s="87"/>
      <c r="D2148" s="87"/>
      <c r="E2148" s="87"/>
      <c r="F2148" s="87"/>
      <c r="G2148" s="140">
        <v>46204</v>
      </c>
      <c r="H2148" s="92">
        <v>551.25</v>
      </c>
      <c r="I2148" s="92">
        <v>551.25</v>
      </c>
      <c r="J2148" s="92">
        <v>0</v>
      </c>
    </row>
    <row r="2149" spans="1:10" x14ac:dyDescent="0.3">
      <c r="A2149" s="87"/>
      <c r="B2149" s="87"/>
      <c r="C2149" s="87"/>
      <c r="D2149" s="87"/>
      <c r="E2149" s="87"/>
      <c r="F2149" s="87"/>
      <c r="G2149" s="140">
        <v>46945</v>
      </c>
      <c r="H2149" s="92">
        <v>2502.9499999999989</v>
      </c>
      <c r="I2149" s="92">
        <v>0</v>
      </c>
      <c r="J2149" s="92">
        <v>2502.9499999999989</v>
      </c>
    </row>
    <row r="2150" spans="1:10" x14ac:dyDescent="0.3">
      <c r="A2150" s="87"/>
      <c r="B2150" s="87" t="s">
        <v>130</v>
      </c>
      <c r="C2150" s="87" t="s">
        <v>2722</v>
      </c>
      <c r="D2150" s="87" t="s">
        <v>3147</v>
      </c>
      <c r="E2150" s="87" t="s">
        <v>5941</v>
      </c>
      <c r="F2150" s="140">
        <v>44861</v>
      </c>
      <c r="G2150" s="140">
        <v>44915</v>
      </c>
      <c r="H2150" s="92">
        <v>907.5</v>
      </c>
      <c r="I2150" s="92">
        <v>907.5</v>
      </c>
      <c r="J2150" s="92">
        <v>0</v>
      </c>
    </row>
    <row r="2151" spans="1:10" x14ac:dyDescent="0.3">
      <c r="A2151" s="87"/>
      <c r="B2151" s="87"/>
      <c r="C2151" s="87"/>
      <c r="D2151" s="87"/>
      <c r="E2151" s="87"/>
      <c r="F2151" s="87"/>
      <c r="G2151" s="140">
        <v>44944</v>
      </c>
      <c r="H2151" s="92">
        <v>247.5</v>
      </c>
      <c r="I2151" s="92">
        <v>247.5</v>
      </c>
      <c r="J2151" s="92">
        <v>0</v>
      </c>
    </row>
    <row r="2152" spans="1:10" x14ac:dyDescent="0.3">
      <c r="A2152" s="87"/>
      <c r="B2152" s="87"/>
      <c r="C2152" s="87"/>
      <c r="D2152" s="87"/>
      <c r="E2152" s="87"/>
      <c r="F2152" s="87"/>
      <c r="G2152" s="140">
        <v>44951</v>
      </c>
      <c r="H2152" s="92">
        <v>247.5</v>
      </c>
      <c r="I2152" s="92">
        <v>247.5</v>
      </c>
      <c r="J2152" s="92">
        <v>0</v>
      </c>
    </row>
    <row r="2153" spans="1:10" x14ac:dyDescent="0.3">
      <c r="A2153" s="87"/>
      <c r="B2153" s="87"/>
      <c r="C2153" s="87"/>
      <c r="D2153" s="87"/>
      <c r="E2153" s="87"/>
      <c r="F2153" s="87"/>
      <c r="G2153" s="140">
        <v>45008</v>
      </c>
      <c r="H2153" s="92">
        <v>247.5</v>
      </c>
      <c r="I2153" s="92">
        <v>247.5</v>
      </c>
      <c r="J2153" s="92">
        <v>0</v>
      </c>
    </row>
    <row r="2154" spans="1:10" x14ac:dyDescent="0.3">
      <c r="A2154" s="87"/>
      <c r="B2154" s="87"/>
      <c r="C2154" s="87"/>
      <c r="D2154" s="87"/>
      <c r="E2154" s="87"/>
      <c r="F2154" s="87"/>
      <c r="G2154" s="140">
        <v>45015</v>
      </c>
      <c r="H2154" s="92">
        <v>247.5</v>
      </c>
      <c r="I2154" s="92">
        <v>247.5</v>
      </c>
      <c r="J2154" s="92">
        <v>0</v>
      </c>
    </row>
    <row r="2155" spans="1:10" x14ac:dyDescent="0.3">
      <c r="A2155" s="87"/>
      <c r="B2155" s="87"/>
      <c r="C2155" s="87"/>
      <c r="D2155" s="87"/>
      <c r="E2155" s="87"/>
      <c r="F2155" s="87"/>
      <c r="G2155" s="140">
        <v>45064</v>
      </c>
      <c r="H2155" s="92">
        <v>247.5</v>
      </c>
      <c r="I2155" s="92">
        <v>247.5</v>
      </c>
      <c r="J2155" s="92">
        <v>0</v>
      </c>
    </row>
    <row r="2156" spans="1:10" x14ac:dyDescent="0.3">
      <c r="A2156" s="87"/>
      <c r="B2156" s="87"/>
      <c r="C2156" s="87"/>
      <c r="D2156" s="87"/>
      <c r="E2156" s="87"/>
      <c r="F2156" s="87"/>
      <c r="G2156" s="140">
        <v>45125</v>
      </c>
      <c r="H2156" s="92">
        <v>495</v>
      </c>
      <c r="I2156" s="92">
        <v>495</v>
      </c>
      <c r="J2156" s="92">
        <v>0</v>
      </c>
    </row>
    <row r="2157" spans="1:10" x14ac:dyDescent="0.3">
      <c r="A2157" s="87"/>
      <c r="B2157" s="87"/>
      <c r="C2157" s="87"/>
      <c r="D2157" s="87"/>
      <c r="E2157" s="87"/>
      <c r="F2157" s="87"/>
      <c r="G2157" s="140">
        <v>45166</v>
      </c>
      <c r="H2157" s="92">
        <v>247.5</v>
      </c>
      <c r="I2157" s="92">
        <v>247.5</v>
      </c>
      <c r="J2157" s="92">
        <v>0</v>
      </c>
    </row>
    <row r="2158" spans="1:10" x14ac:dyDescent="0.3">
      <c r="A2158" s="87"/>
      <c r="B2158" s="87"/>
      <c r="C2158" s="87"/>
      <c r="D2158" s="87"/>
      <c r="E2158" s="87"/>
      <c r="F2158" s="87"/>
      <c r="G2158" s="140">
        <v>45201</v>
      </c>
      <c r="H2158" s="92">
        <v>495</v>
      </c>
      <c r="I2158" s="92">
        <v>495</v>
      </c>
      <c r="J2158" s="92">
        <v>0</v>
      </c>
    </row>
    <row r="2159" spans="1:10" x14ac:dyDescent="0.3">
      <c r="A2159" s="87"/>
      <c r="B2159" s="87"/>
      <c r="C2159" s="87"/>
      <c r="D2159" s="87"/>
      <c r="E2159" s="87"/>
      <c r="F2159" s="87"/>
      <c r="G2159" s="140">
        <v>45266</v>
      </c>
      <c r="H2159" s="92">
        <v>247.5</v>
      </c>
      <c r="I2159" s="92">
        <v>247.5</v>
      </c>
      <c r="J2159" s="92">
        <v>0</v>
      </c>
    </row>
    <row r="2160" spans="1:10" x14ac:dyDescent="0.3">
      <c r="A2160" s="87"/>
      <c r="B2160" s="87"/>
      <c r="C2160" s="87"/>
      <c r="D2160" s="87" t="s">
        <v>5603</v>
      </c>
      <c r="E2160" s="87" t="s">
        <v>5941</v>
      </c>
      <c r="F2160" s="140">
        <v>45205</v>
      </c>
      <c r="G2160" s="140">
        <v>45313</v>
      </c>
      <c r="H2160" s="92">
        <v>247.5</v>
      </c>
      <c r="I2160" s="92">
        <v>247.5</v>
      </c>
      <c r="J2160" s="92">
        <v>0</v>
      </c>
    </row>
    <row r="2161" spans="1:10" x14ac:dyDescent="0.3">
      <c r="A2161" s="87"/>
      <c r="B2161" s="87"/>
      <c r="C2161" s="87"/>
      <c r="D2161" s="87"/>
      <c r="E2161" s="87"/>
      <c r="F2161" s="87"/>
      <c r="G2161" s="140">
        <v>45809</v>
      </c>
      <c r="H2161" s="92">
        <v>2227.5</v>
      </c>
      <c r="I2161" s="92">
        <v>0</v>
      </c>
      <c r="J2161" s="92">
        <v>2227.5</v>
      </c>
    </row>
    <row r="2162" spans="1:10" x14ac:dyDescent="0.3">
      <c r="A2162" s="87"/>
      <c r="B2162" s="87"/>
      <c r="C2162" s="87"/>
      <c r="D2162" s="87"/>
      <c r="E2162" s="87"/>
      <c r="F2162" s="87"/>
      <c r="G2162" s="140">
        <v>45937</v>
      </c>
      <c r="H2162" s="92">
        <v>-2227.5</v>
      </c>
      <c r="I2162" s="92">
        <v>0</v>
      </c>
      <c r="J2162" s="92">
        <v>-2227.5</v>
      </c>
    </row>
    <row r="2163" spans="1:10" x14ac:dyDescent="0.3">
      <c r="A2163" s="87"/>
      <c r="B2163" s="87" t="s">
        <v>436</v>
      </c>
      <c r="C2163" s="87" t="s">
        <v>2722</v>
      </c>
      <c r="D2163" s="87" t="s">
        <v>6594</v>
      </c>
      <c r="E2163" s="87" t="s">
        <v>5941</v>
      </c>
      <c r="F2163" s="140">
        <v>43987</v>
      </c>
      <c r="G2163" s="140">
        <v>45628</v>
      </c>
      <c r="H2163" s="92">
        <v>800</v>
      </c>
      <c r="I2163" s="92">
        <v>800</v>
      </c>
      <c r="J2163" s="92">
        <v>0</v>
      </c>
    </row>
    <row r="2164" spans="1:10" x14ac:dyDescent="0.3">
      <c r="A2164" s="87"/>
      <c r="B2164" s="87"/>
      <c r="C2164" s="87"/>
      <c r="D2164" s="87"/>
      <c r="E2164" s="87"/>
      <c r="F2164" s="87"/>
      <c r="G2164" s="140">
        <v>45666</v>
      </c>
      <c r="H2164" s="92">
        <v>197.1</v>
      </c>
      <c r="I2164" s="92">
        <v>197.1</v>
      </c>
      <c r="J2164" s="92">
        <v>0</v>
      </c>
    </row>
    <row r="2165" spans="1:10" x14ac:dyDescent="0.3">
      <c r="A2165" s="87"/>
      <c r="B2165" s="87"/>
      <c r="C2165" s="87"/>
      <c r="D2165" s="87"/>
      <c r="E2165" s="87"/>
      <c r="F2165" s="87"/>
      <c r="G2165" s="140">
        <v>45673</v>
      </c>
      <c r="H2165" s="92">
        <v>273.76</v>
      </c>
      <c r="I2165" s="92">
        <v>273.76</v>
      </c>
      <c r="J2165" s="92">
        <v>0</v>
      </c>
    </row>
    <row r="2166" spans="1:10" x14ac:dyDescent="0.3">
      <c r="A2166" s="87"/>
      <c r="B2166" s="87"/>
      <c r="C2166" s="87"/>
      <c r="D2166" s="87"/>
      <c r="E2166" s="87"/>
      <c r="F2166" s="87"/>
      <c r="G2166" s="140">
        <v>45685</v>
      </c>
      <c r="H2166" s="92">
        <v>470.86</v>
      </c>
      <c r="I2166" s="92">
        <v>470.86</v>
      </c>
      <c r="J2166" s="92">
        <v>0</v>
      </c>
    </row>
    <row r="2167" spans="1:10" x14ac:dyDescent="0.3">
      <c r="A2167" s="87"/>
      <c r="B2167" s="87"/>
      <c r="C2167" s="87"/>
      <c r="D2167" s="87"/>
      <c r="E2167" s="87"/>
      <c r="F2167" s="87"/>
      <c r="G2167" s="140">
        <v>45691</v>
      </c>
      <c r="H2167" s="92">
        <v>197.1</v>
      </c>
      <c r="I2167" s="92">
        <v>197.1</v>
      </c>
      <c r="J2167" s="92">
        <v>0</v>
      </c>
    </row>
    <row r="2168" spans="1:10" x14ac:dyDescent="0.3">
      <c r="A2168" s="87"/>
      <c r="B2168" s="87"/>
      <c r="C2168" s="87"/>
      <c r="D2168" s="87"/>
      <c r="E2168" s="87"/>
      <c r="F2168" s="87"/>
      <c r="G2168" s="140">
        <v>45727</v>
      </c>
      <c r="H2168" s="92">
        <v>470.86</v>
      </c>
      <c r="I2168" s="92">
        <v>470.86</v>
      </c>
      <c r="J2168" s="92">
        <v>0</v>
      </c>
    </row>
    <row r="2169" spans="1:10" x14ac:dyDescent="0.3">
      <c r="A2169" s="87"/>
      <c r="B2169" s="87"/>
      <c r="C2169" s="87"/>
      <c r="D2169" s="87"/>
      <c r="E2169" s="87"/>
      <c r="F2169" s="87"/>
      <c r="G2169" s="140">
        <v>45744</v>
      </c>
      <c r="H2169" s="92">
        <v>273.76</v>
      </c>
      <c r="I2169" s="92">
        <v>273.76</v>
      </c>
      <c r="J2169" s="92">
        <v>0</v>
      </c>
    </row>
    <row r="2170" spans="1:10" x14ac:dyDescent="0.3">
      <c r="A2170" s="87"/>
      <c r="B2170" s="87"/>
      <c r="C2170" s="87"/>
      <c r="D2170" s="87"/>
      <c r="E2170" s="87"/>
      <c r="F2170" s="87"/>
      <c r="G2170" s="140">
        <v>45750</v>
      </c>
      <c r="H2170" s="92">
        <v>197.1</v>
      </c>
      <c r="I2170" s="92">
        <v>197.1</v>
      </c>
      <c r="J2170" s="92">
        <v>0</v>
      </c>
    </row>
    <row r="2171" spans="1:10" x14ac:dyDescent="0.3">
      <c r="A2171" s="87"/>
      <c r="B2171" s="87"/>
      <c r="C2171" s="87"/>
      <c r="D2171" s="87"/>
      <c r="E2171" s="87"/>
      <c r="F2171" s="87"/>
      <c r="G2171" s="140">
        <v>45768</v>
      </c>
      <c r="H2171" s="92">
        <v>273.76</v>
      </c>
      <c r="I2171" s="92">
        <v>273.76</v>
      </c>
      <c r="J2171" s="92">
        <v>0</v>
      </c>
    </row>
    <row r="2172" spans="1:10" x14ac:dyDescent="0.3">
      <c r="A2172" s="87"/>
      <c r="B2172" s="87"/>
      <c r="C2172" s="87"/>
      <c r="D2172" s="87"/>
      <c r="E2172" s="87"/>
      <c r="F2172" s="87"/>
      <c r="G2172" s="140">
        <v>45791</v>
      </c>
      <c r="H2172" s="92">
        <v>471.48</v>
      </c>
      <c r="I2172" s="92">
        <v>471.48</v>
      </c>
      <c r="J2172" s="92">
        <v>0</v>
      </c>
    </row>
    <row r="2173" spans="1:10" x14ac:dyDescent="0.3">
      <c r="A2173" s="87"/>
      <c r="B2173" s="87"/>
      <c r="C2173" s="87"/>
      <c r="D2173" s="87"/>
      <c r="E2173" s="87"/>
      <c r="F2173" s="87"/>
      <c r="G2173" s="140">
        <v>45929</v>
      </c>
      <c r="H2173" s="92">
        <v>274.38</v>
      </c>
      <c r="I2173" s="92">
        <v>274.38</v>
      </c>
      <c r="J2173" s="92">
        <v>0</v>
      </c>
    </row>
    <row r="2174" spans="1:10" x14ac:dyDescent="0.3">
      <c r="A2174" s="87"/>
      <c r="B2174" s="87"/>
      <c r="C2174" s="87"/>
      <c r="D2174" s="87"/>
      <c r="E2174" s="87"/>
      <c r="F2174" s="87"/>
      <c r="G2174" s="140">
        <v>45938</v>
      </c>
      <c r="H2174" s="92">
        <v>274.38</v>
      </c>
      <c r="I2174" s="92">
        <v>274.38</v>
      </c>
      <c r="J2174" s="92">
        <v>0</v>
      </c>
    </row>
    <row r="2175" spans="1:10" x14ac:dyDescent="0.3">
      <c r="A2175" s="87"/>
      <c r="B2175" s="87"/>
      <c r="C2175" s="87"/>
      <c r="D2175" s="87"/>
      <c r="E2175" s="87"/>
      <c r="F2175" s="87"/>
      <c r="G2175" s="140">
        <v>45968</v>
      </c>
      <c r="H2175" s="92">
        <v>274.38</v>
      </c>
      <c r="I2175" s="92">
        <v>274.38</v>
      </c>
      <c r="J2175" s="92">
        <v>0</v>
      </c>
    </row>
    <row r="2176" spans="1:10" x14ac:dyDescent="0.3">
      <c r="A2176" s="87"/>
      <c r="B2176" s="87"/>
      <c r="C2176" s="87"/>
      <c r="D2176" s="87"/>
      <c r="E2176" s="87"/>
      <c r="F2176" s="87"/>
      <c r="G2176" s="140">
        <v>46132</v>
      </c>
      <c r="H2176" s="92">
        <v>274.38</v>
      </c>
      <c r="I2176" s="92">
        <v>274.38</v>
      </c>
      <c r="J2176" s="92">
        <v>0</v>
      </c>
    </row>
    <row r="2177" spans="1:10" x14ac:dyDescent="0.3">
      <c r="A2177" s="87"/>
      <c r="B2177" s="87"/>
      <c r="C2177" s="87"/>
      <c r="D2177" s="87"/>
      <c r="E2177" s="87"/>
      <c r="F2177" s="87"/>
      <c r="G2177" s="140">
        <v>46169</v>
      </c>
      <c r="H2177" s="92">
        <v>197.55</v>
      </c>
      <c r="I2177" s="92">
        <v>197.55</v>
      </c>
      <c r="J2177" s="92">
        <v>0</v>
      </c>
    </row>
    <row r="2178" spans="1:10" x14ac:dyDescent="0.3">
      <c r="A2178" s="87"/>
      <c r="B2178" s="87"/>
      <c r="C2178" s="87"/>
      <c r="D2178" s="87"/>
      <c r="E2178" s="87"/>
      <c r="F2178" s="87"/>
      <c r="G2178" s="140">
        <v>46204</v>
      </c>
      <c r="H2178" s="92">
        <v>274.38</v>
      </c>
      <c r="I2178" s="92">
        <v>274.38</v>
      </c>
      <c r="J2178" s="92">
        <v>0</v>
      </c>
    </row>
    <row r="2179" spans="1:10" x14ac:dyDescent="0.3">
      <c r="A2179" s="87"/>
      <c r="B2179" s="87"/>
      <c r="C2179" s="87"/>
      <c r="D2179" s="87"/>
      <c r="E2179" s="87"/>
      <c r="F2179" s="87"/>
      <c r="G2179" s="140">
        <v>46730</v>
      </c>
      <c r="H2179" s="92">
        <v>2031.7700000000004</v>
      </c>
      <c r="I2179" s="92">
        <v>0</v>
      </c>
      <c r="J2179" s="92">
        <v>2031.7700000000004</v>
      </c>
    </row>
    <row r="2180" spans="1:10" x14ac:dyDescent="0.3">
      <c r="A2180" s="87"/>
      <c r="B2180" s="87"/>
      <c r="C2180" s="87"/>
      <c r="D2180" s="87" t="s">
        <v>7057</v>
      </c>
      <c r="E2180" s="87" t="s">
        <v>5941</v>
      </c>
      <c r="F2180" s="140">
        <v>45770</v>
      </c>
      <c r="G2180" s="140">
        <v>45825</v>
      </c>
      <c r="H2180" s="92">
        <v>1128.31</v>
      </c>
      <c r="I2180" s="92">
        <v>1128.31</v>
      </c>
      <c r="J2180" s="92">
        <v>0</v>
      </c>
    </row>
    <row r="2181" spans="1:10" x14ac:dyDescent="0.3">
      <c r="A2181" s="87"/>
      <c r="B2181" s="87"/>
      <c r="C2181" s="87"/>
      <c r="D2181" s="87"/>
      <c r="E2181" s="87"/>
      <c r="F2181" s="87"/>
      <c r="G2181" s="140">
        <v>45835</v>
      </c>
      <c r="H2181" s="92">
        <v>197.55</v>
      </c>
      <c r="I2181" s="92">
        <v>197.55</v>
      </c>
      <c r="J2181" s="92">
        <v>0</v>
      </c>
    </row>
    <row r="2182" spans="1:10" x14ac:dyDescent="0.3">
      <c r="A2182" s="87"/>
      <c r="B2182" s="87"/>
      <c r="C2182" s="87"/>
      <c r="D2182" s="87"/>
      <c r="E2182" s="87"/>
      <c r="F2182" s="87"/>
      <c r="G2182" s="140">
        <v>45838</v>
      </c>
      <c r="H2182" s="92">
        <v>274.38</v>
      </c>
      <c r="I2182" s="92">
        <v>274.38</v>
      </c>
      <c r="J2182" s="92">
        <v>0</v>
      </c>
    </row>
    <row r="2183" spans="1:10" x14ac:dyDescent="0.3">
      <c r="A2183" s="87"/>
      <c r="B2183" s="87"/>
      <c r="C2183" s="87"/>
      <c r="D2183" s="87"/>
      <c r="E2183" s="87"/>
      <c r="F2183" s="87"/>
      <c r="G2183" s="140">
        <v>46945</v>
      </c>
      <c r="H2183" s="92">
        <v>8399.7599999999984</v>
      </c>
      <c r="I2183" s="92">
        <v>3424.2300000000009</v>
      </c>
      <c r="J2183" s="92">
        <v>4975.5299999999979</v>
      </c>
    </row>
    <row r="2184" spans="1:10" x14ac:dyDescent="0.3">
      <c r="A2184" s="87"/>
      <c r="B2184" s="87" t="s">
        <v>438</v>
      </c>
      <c r="C2184" s="87" t="s">
        <v>2722</v>
      </c>
      <c r="D2184" s="87" t="s">
        <v>6526</v>
      </c>
      <c r="E2184" s="87" t="s">
        <v>5941</v>
      </c>
      <c r="F2184" s="140">
        <v>45608</v>
      </c>
      <c r="G2184" s="140">
        <v>45791</v>
      </c>
      <c r="H2184" s="92">
        <v>1861.5</v>
      </c>
      <c r="I2184" s="92">
        <v>1861.5</v>
      </c>
      <c r="J2184" s="92">
        <v>0</v>
      </c>
    </row>
    <row r="2185" spans="1:10" x14ac:dyDescent="0.3">
      <c r="A2185" s="87"/>
      <c r="B2185" s="87"/>
      <c r="C2185" s="87"/>
      <c r="D2185" s="87"/>
      <c r="E2185" s="87"/>
      <c r="F2185" s="87"/>
      <c r="G2185" s="140">
        <v>45825</v>
      </c>
      <c r="H2185" s="92">
        <v>548.75</v>
      </c>
      <c r="I2185" s="92">
        <v>548.75</v>
      </c>
      <c r="J2185" s="92">
        <v>0</v>
      </c>
    </row>
    <row r="2186" spans="1:10" x14ac:dyDescent="0.3">
      <c r="A2186" s="87"/>
      <c r="B2186" s="87"/>
      <c r="C2186" s="87"/>
      <c r="D2186" s="87"/>
      <c r="E2186" s="87"/>
      <c r="F2186" s="87"/>
      <c r="G2186" s="140">
        <v>45838</v>
      </c>
      <c r="H2186" s="92">
        <v>548.75</v>
      </c>
      <c r="I2186" s="92">
        <v>548.75</v>
      </c>
      <c r="J2186" s="92">
        <v>0</v>
      </c>
    </row>
    <row r="2187" spans="1:10" x14ac:dyDescent="0.3">
      <c r="A2187" s="87"/>
      <c r="B2187" s="87"/>
      <c r="C2187" s="87"/>
      <c r="D2187" s="87"/>
      <c r="E2187" s="87"/>
      <c r="F2187" s="87"/>
      <c r="G2187" s="140">
        <v>45870</v>
      </c>
      <c r="H2187" s="92">
        <v>548.75</v>
      </c>
      <c r="I2187" s="92">
        <v>548.75</v>
      </c>
      <c r="J2187" s="92">
        <v>0</v>
      </c>
    </row>
    <row r="2188" spans="1:10" x14ac:dyDescent="0.3">
      <c r="A2188" s="87"/>
      <c r="B2188" s="87"/>
      <c r="C2188" s="87"/>
      <c r="D2188" s="87"/>
      <c r="E2188" s="87"/>
      <c r="F2188" s="87"/>
      <c r="G2188" s="140">
        <v>46120</v>
      </c>
      <c r="H2188" s="92">
        <v>2743.75</v>
      </c>
      <c r="I2188" s="92">
        <v>2743.75</v>
      </c>
      <c r="J2188" s="92">
        <v>0</v>
      </c>
    </row>
    <row r="2189" spans="1:10" x14ac:dyDescent="0.3">
      <c r="A2189" s="87"/>
      <c r="B2189" s="87"/>
      <c r="C2189" s="87"/>
      <c r="D2189" s="87"/>
      <c r="E2189" s="87"/>
      <c r="F2189" s="87"/>
      <c r="G2189" s="140">
        <v>46945</v>
      </c>
      <c r="H2189" s="92">
        <v>3748.5</v>
      </c>
      <c r="I2189" s="92">
        <v>0</v>
      </c>
      <c r="J2189" s="92">
        <v>3748.5</v>
      </c>
    </row>
    <row r="2190" spans="1:10" x14ac:dyDescent="0.3">
      <c r="A2190" s="87"/>
      <c r="B2190" s="87" t="s">
        <v>312</v>
      </c>
      <c r="C2190" s="87" t="s">
        <v>2722</v>
      </c>
      <c r="D2190" s="87" t="s">
        <v>5671</v>
      </c>
      <c r="E2190" s="87" t="s">
        <v>5673</v>
      </c>
      <c r="F2190" s="140">
        <v>45299</v>
      </c>
      <c r="G2190" s="140">
        <v>45331</v>
      </c>
      <c r="H2190" s="92">
        <v>1500</v>
      </c>
      <c r="I2190" s="92">
        <v>1500</v>
      </c>
      <c r="J2190" s="92">
        <v>0</v>
      </c>
    </row>
    <row r="2191" spans="1:10" x14ac:dyDescent="0.3">
      <c r="A2191" s="87"/>
      <c r="B2191" s="87"/>
      <c r="C2191" s="87"/>
      <c r="D2191" s="87" t="s">
        <v>6044</v>
      </c>
      <c r="E2191" s="87" t="s">
        <v>5941</v>
      </c>
      <c r="F2191" s="140">
        <v>45355</v>
      </c>
      <c r="G2191" s="140">
        <v>45809</v>
      </c>
      <c r="H2191" s="92">
        <v>14062.49</v>
      </c>
      <c r="I2191" s="92">
        <v>0</v>
      </c>
      <c r="J2191" s="92">
        <v>14062.49</v>
      </c>
    </row>
    <row r="2192" spans="1:10" x14ac:dyDescent="0.3">
      <c r="A2192" s="87"/>
      <c r="B2192" s="87"/>
      <c r="C2192" s="87"/>
      <c r="D2192" s="87"/>
      <c r="E2192" s="87"/>
      <c r="F2192" s="87"/>
      <c r="G2192" s="140">
        <v>45937</v>
      </c>
      <c r="H2192" s="92">
        <v>-14062.49</v>
      </c>
      <c r="I2192" s="92">
        <v>0</v>
      </c>
      <c r="J2192" s="92">
        <v>-14062.49</v>
      </c>
    </row>
    <row r="2193" spans="1:10" x14ac:dyDescent="0.3">
      <c r="A2193" s="87"/>
      <c r="B2193" s="87" t="s">
        <v>501</v>
      </c>
      <c r="C2193" s="87" t="s">
        <v>2722</v>
      </c>
      <c r="D2193" s="87" t="s">
        <v>6526</v>
      </c>
      <c r="E2193" s="87" t="s">
        <v>5941</v>
      </c>
      <c r="F2193" s="140">
        <v>45608</v>
      </c>
      <c r="G2193" s="140">
        <v>45909</v>
      </c>
      <c r="H2193" s="92">
        <v>937.13</v>
      </c>
      <c r="I2193" s="92">
        <v>937.13</v>
      </c>
      <c r="J2193" s="92">
        <v>0</v>
      </c>
    </row>
    <row r="2194" spans="1:10" x14ac:dyDescent="0.3">
      <c r="A2194" s="87"/>
      <c r="B2194" s="87"/>
      <c r="C2194" s="87"/>
      <c r="D2194" s="87"/>
      <c r="E2194" s="87"/>
      <c r="F2194" s="87"/>
      <c r="G2194" s="140">
        <v>45930</v>
      </c>
      <c r="H2194" s="92">
        <v>275.63</v>
      </c>
      <c r="I2194" s="92">
        <v>275.63</v>
      </c>
      <c r="J2194" s="92">
        <v>0</v>
      </c>
    </row>
    <row r="2195" spans="1:10" x14ac:dyDescent="0.3">
      <c r="A2195" s="87"/>
      <c r="B2195" s="87"/>
      <c r="C2195" s="87"/>
      <c r="D2195" s="87"/>
      <c r="E2195" s="87"/>
      <c r="F2195" s="87"/>
      <c r="G2195" s="140">
        <v>45954</v>
      </c>
      <c r="H2195" s="92">
        <v>275.63</v>
      </c>
      <c r="I2195" s="92">
        <v>275.63</v>
      </c>
      <c r="J2195" s="92">
        <v>0</v>
      </c>
    </row>
    <row r="2196" spans="1:10" x14ac:dyDescent="0.3">
      <c r="A2196" s="87"/>
      <c r="B2196" s="87"/>
      <c r="C2196" s="87"/>
      <c r="D2196" s="87"/>
      <c r="E2196" s="87"/>
      <c r="F2196" s="87"/>
      <c r="G2196" s="140">
        <v>46002</v>
      </c>
      <c r="H2196" s="92">
        <v>275.63</v>
      </c>
      <c r="I2196" s="92">
        <v>275.63</v>
      </c>
      <c r="J2196" s="92">
        <v>0</v>
      </c>
    </row>
    <row r="2197" spans="1:10" x14ac:dyDescent="0.3">
      <c r="A2197" s="87"/>
      <c r="B2197" s="87"/>
      <c r="C2197" s="87"/>
      <c r="D2197" s="87"/>
      <c r="E2197" s="87"/>
      <c r="F2197" s="87"/>
      <c r="G2197" s="140">
        <v>46169</v>
      </c>
      <c r="H2197" s="92">
        <v>1102.52</v>
      </c>
      <c r="I2197" s="92">
        <v>1102.52</v>
      </c>
      <c r="J2197" s="92">
        <v>0</v>
      </c>
    </row>
    <row r="2198" spans="1:10" x14ac:dyDescent="0.3">
      <c r="A2198" s="87"/>
      <c r="B2198" s="87"/>
      <c r="C2198" s="87"/>
      <c r="D2198" s="87"/>
      <c r="E2198" s="87"/>
      <c r="F2198" s="87"/>
      <c r="G2198" s="140">
        <v>46945</v>
      </c>
      <c r="H2198" s="92">
        <v>7133.4599999999991</v>
      </c>
      <c r="I2198" s="92">
        <v>0</v>
      </c>
      <c r="J2198" s="92">
        <v>7133.4599999999991</v>
      </c>
    </row>
    <row r="2199" spans="1:10" x14ac:dyDescent="0.3">
      <c r="A2199" s="87"/>
      <c r="B2199" s="87" t="s">
        <v>275</v>
      </c>
      <c r="C2199" s="87" t="s">
        <v>2722</v>
      </c>
      <c r="D2199" s="87" t="s">
        <v>1756</v>
      </c>
      <c r="E2199" s="87" t="s">
        <v>5941</v>
      </c>
      <c r="F2199" s="140">
        <v>44237</v>
      </c>
      <c r="G2199" s="140">
        <v>44249</v>
      </c>
      <c r="H2199" s="92">
        <v>958.13</v>
      </c>
      <c r="I2199" s="92">
        <v>958.13</v>
      </c>
      <c r="J2199" s="92">
        <v>0</v>
      </c>
    </row>
    <row r="2200" spans="1:10" x14ac:dyDescent="0.3">
      <c r="A2200" s="87"/>
      <c r="B2200" s="87"/>
      <c r="C2200" s="87"/>
      <c r="D2200" s="87"/>
      <c r="E2200" s="87"/>
      <c r="F2200" s="87"/>
      <c r="G2200" s="140">
        <v>44279</v>
      </c>
      <c r="H2200" s="92">
        <v>958.11</v>
      </c>
      <c r="I2200" s="92">
        <v>958.11</v>
      </c>
      <c r="J2200" s="92">
        <v>0</v>
      </c>
    </row>
    <row r="2201" spans="1:10" x14ac:dyDescent="0.3">
      <c r="A2201" s="87"/>
      <c r="B2201" s="87"/>
      <c r="C2201" s="87"/>
      <c r="D2201" s="87"/>
      <c r="E2201" s="87"/>
      <c r="F2201" s="87"/>
      <c r="G2201" s="140">
        <v>44342</v>
      </c>
      <c r="H2201" s="92">
        <v>684.37</v>
      </c>
      <c r="I2201" s="92">
        <v>684.37</v>
      </c>
      <c r="J2201" s="92">
        <v>0</v>
      </c>
    </row>
    <row r="2202" spans="1:10" x14ac:dyDescent="0.3">
      <c r="A2202" s="87"/>
      <c r="B2202" s="87"/>
      <c r="C2202" s="87"/>
      <c r="D2202" s="87"/>
      <c r="E2202" s="87"/>
      <c r="F2202" s="87"/>
      <c r="G2202" s="140">
        <v>44370</v>
      </c>
      <c r="H2202" s="92">
        <v>958.13</v>
      </c>
      <c r="I2202" s="92">
        <v>958.13</v>
      </c>
      <c r="J2202" s="92">
        <v>0</v>
      </c>
    </row>
    <row r="2203" spans="1:10" x14ac:dyDescent="0.3">
      <c r="A2203" s="87"/>
      <c r="B2203" s="87"/>
      <c r="C2203" s="87"/>
      <c r="D2203" s="87"/>
      <c r="E2203" s="87"/>
      <c r="F2203" s="87"/>
      <c r="G2203" s="140">
        <v>44377</v>
      </c>
      <c r="H2203" s="92">
        <v>136.87</v>
      </c>
      <c r="I2203" s="92">
        <v>136.87</v>
      </c>
      <c r="J2203" s="92">
        <v>0</v>
      </c>
    </row>
    <row r="2204" spans="1:10" x14ac:dyDescent="0.3">
      <c r="A2204" s="87"/>
      <c r="B2204" s="87"/>
      <c r="C2204" s="87"/>
      <c r="D2204" s="87"/>
      <c r="E2204" s="87"/>
      <c r="F2204" s="87"/>
      <c r="G2204" s="140">
        <v>44448</v>
      </c>
      <c r="H2204" s="92">
        <v>4653.7699999999995</v>
      </c>
      <c r="I2204" s="92">
        <v>958.13</v>
      </c>
      <c r="J2204" s="92">
        <v>3695.64</v>
      </c>
    </row>
    <row r="2205" spans="1:10" x14ac:dyDescent="0.3">
      <c r="A2205" s="87"/>
      <c r="B2205" s="87"/>
      <c r="C2205" s="87"/>
      <c r="D2205" s="87"/>
      <c r="E2205" s="87"/>
      <c r="F2205" s="87"/>
      <c r="G2205" s="140">
        <v>44627</v>
      </c>
      <c r="H2205" s="92">
        <v>-3695.64</v>
      </c>
      <c r="I2205" s="92">
        <v>0</v>
      </c>
      <c r="J2205" s="92">
        <v>-3695.64</v>
      </c>
    </row>
    <row r="2206" spans="1:10" x14ac:dyDescent="0.3">
      <c r="A2206" s="87"/>
      <c r="B2206" s="87"/>
      <c r="C2206" s="87"/>
      <c r="D2206" s="87" t="s">
        <v>767</v>
      </c>
      <c r="E2206" s="87" t="s">
        <v>5941</v>
      </c>
      <c r="F2206" s="140">
        <v>43957</v>
      </c>
      <c r="G2206" s="140">
        <v>44006</v>
      </c>
      <c r="H2206" s="92">
        <v>3328.8</v>
      </c>
      <c r="I2206" s="92">
        <v>3328.8</v>
      </c>
      <c r="J2206" s="92">
        <v>0</v>
      </c>
    </row>
    <row r="2207" spans="1:10" x14ac:dyDescent="0.3">
      <c r="A2207" s="87"/>
      <c r="B2207" s="87"/>
      <c r="C2207" s="87"/>
      <c r="D2207" s="87" t="s">
        <v>876</v>
      </c>
      <c r="E2207" s="87" t="s">
        <v>5941</v>
      </c>
      <c r="F2207" s="140">
        <v>43985</v>
      </c>
      <c r="G2207" s="140">
        <v>44061</v>
      </c>
      <c r="H2207" s="92">
        <v>1664.4</v>
      </c>
      <c r="I2207" s="92">
        <v>1664.4</v>
      </c>
      <c r="J2207" s="92">
        <v>0</v>
      </c>
    </row>
    <row r="2208" spans="1:10" x14ac:dyDescent="0.3">
      <c r="A2208" s="87"/>
      <c r="B2208" s="87"/>
      <c r="C2208" s="87"/>
      <c r="D2208" s="87" t="s">
        <v>1001</v>
      </c>
      <c r="E2208" s="87" t="s">
        <v>5941</v>
      </c>
      <c r="F2208" s="140">
        <v>44018</v>
      </c>
      <c r="G2208" s="140">
        <v>44060</v>
      </c>
      <c r="H2208" s="92">
        <v>1664.4</v>
      </c>
      <c r="I2208" s="92">
        <v>1664.4</v>
      </c>
      <c r="J2208" s="92">
        <v>0</v>
      </c>
    </row>
    <row r="2209" spans="1:10" x14ac:dyDescent="0.3">
      <c r="A2209" s="87"/>
      <c r="B2209" s="87"/>
      <c r="C2209" s="87"/>
      <c r="D2209" s="87" t="s">
        <v>1031</v>
      </c>
      <c r="E2209" s="87" t="s">
        <v>5941</v>
      </c>
      <c r="F2209" s="140">
        <v>44018</v>
      </c>
      <c r="G2209" s="140">
        <v>44117</v>
      </c>
      <c r="H2209" s="92">
        <v>1664.4</v>
      </c>
      <c r="I2209" s="92">
        <v>1664.4</v>
      </c>
      <c r="J2209" s="92">
        <v>0</v>
      </c>
    </row>
    <row r="2210" spans="1:10" x14ac:dyDescent="0.3">
      <c r="A2210" s="87"/>
      <c r="B2210" s="87"/>
      <c r="C2210" s="87"/>
      <c r="D2210" s="87" t="s">
        <v>6598</v>
      </c>
      <c r="E2210" s="87" t="s">
        <v>5941</v>
      </c>
      <c r="F2210" s="140">
        <v>43987</v>
      </c>
      <c r="G2210" s="140">
        <v>45628</v>
      </c>
      <c r="H2210" s="92">
        <v>854.1</v>
      </c>
      <c r="I2210" s="92">
        <v>854.1</v>
      </c>
      <c r="J2210" s="92">
        <v>0</v>
      </c>
    </row>
    <row r="2211" spans="1:10" x14ac:dyDescent="0.3">
      <c r="A2211" s="87"/>
      <c r="B2211" s="87"/>
      <c r="C2211" s="87"/>
      <c r="D2211" s="87"/>
      <c r="E2211" s="87"/>
      <c r="F2211" s="87"/>
      <c r="G2211" s="140">
        <v>45666</v>
      </c>
      <c r="H2211" s="92">
        <v>930.76</v>
      </c>
      <c r="I2211" s="92">
        <v>930.76</v>
      </c>
      <c r="J2211" s="92">
        <v>0</v>
      </c>
    </row>
    <row r="2212" spans="1:10" x14ac:dyDescent="0.3">
      <c r="A2212" s="87"/>
      <c r="B2212" s="87"/>
      <c r="C2212" s="87"/>
      <c r="D2212" s="87"/>
      <c r="E2212" s="87"/>
      <c r="F2212" s="87"/>
      <c r="G2212" s="140">
        <v>45673</v>
      </c>
      <c r="H2212" s="92">
        <v>197.1</v>
      </c>
      <c r="I2212" s="92">
        <v>197.1</v>
      </c>
      <c r="J2212" s="92">
        <v>0</v>
      </c>
    </row>
    <row r="2213" spans="1:10" x14ac:dyDescent="0.3">
      <c r="A2213" s="87"/>
      <c r="B2213" s="87"/>
      <c r="C2213" s="87"/>
      <c r="D2213" s="87"/>
      <c r="E2213" s="87"/>
      <c r="F2213" s="87"/>
      <c r="G2213" s="140">
        <v>45727</v>
      </c>
      <c r="H2213" s="92">
        <v>197.1</v>
      </c>
      <c r="I2213" s="92">
        <v>197.1</v>
      </c>
      <c r="J2213" s="92">
        <v>0</v>
      </c>
    </row>
    <row r="2214" spans="1:10" x14ac:dyDescent="0.3">
      <c r="A2214" s="87"/>
      <c r="B2214" s="87"/>
      <c r="C2214" s="87"/>
      <c r="D2214" s="87"/>
      <c r="E2214" s="87"/>
      <c r="F2214" s="87"/>
      <c r="G2214" s="140">
        <v>45744</v>
      </c>
      <c r="H2214" s="92">
        <v>197.1</v>
      </c>
      <c r="I2214" s="92">
        <v>197.1</v>
      </c>
      <c r="J2214" s="92">
        <v>0</v>
      </c>
    </row>
    <row r="2215" spans="1:10" x14ac:dyDescent="0.3">
      <c r="A2215" s="87"/>
      <c r="B2215" s="87"/>
      <c r="C2215" s="87"/>
      <c r="D2215" s="87"/>
      <c r="E2215" s="87"/>
      <c r="F2215" s="87"/>
      <c r="G2215" s="140">
        <v>45768</v>
      </c>
      <c r="H2215" s="92">
        <v>197.1</v>
      </c>
      <c r="I2215" s="92">
        <v>197.1</v>
      </c>
      <c r="J2215" s="92">
        <v>0</v>
      </c>
    </row>
    <row r="2216" spans="1:10" x14ac:dyDescent="0.3">
      <c r="A2216" s="87"/>
      <c r="B2216" s="87"/>
      <c r="C2216" s="87"/>
      <c r="D2216" s="87"/>
      <c r="E2216" s="87"/>
      <c r="F2216" s="87"/>
      <c r="G2216" s="140">
        <v>45791</v>
      </c>
      <c r="H2216" s="92">
        <v>197.55</v>
      </c>
      <c r="I2216" s="92">
        <v>197.55</v>
      </c>
      <c r="J2216" s="92">
        <v>0</v>
      </c>
    </row>
    <row r="2217" spans="1:10" x14ac:dyDescent="0.3">
      <c r="A2217" s="87"/>
      <c r="B2217" s="87"/>
      <c r="C2217" s="87"/>
      <c r="D2217" s="87"/>
      <c r="E2217" s="87"/>
      <c r="F2217" s="87"/>
      <c r="G2217" s="140">
        <v>45838</v>
      </c>
      <c r="H2217" s="92">
        <v>197.55</v>
      </c>
      <c r="I2217" s="92">
        <v>197.55</v>
      </c>
      <c r="J2217" s="92">
        <v>0</v>
      </c>
    </row>
    <row r="2218" spans="1:10" x14ac:dyDescent="0.3">
      <c r="A2218" s="87"/>
      <c r="B2218" s="87"/>
      <c r="C2218" s="87"/>
      <c r="D2218" s="87"/>
      <c r="E2218" s="87"/>
      <c r="F2218" s="87"/>
      <c r="G2218" s="140">
        <v>45860</v>
      </c>
      <c r="H2218" s="92">
        <v>197.55</v>
      </c>
      <c r="I2218" s="92">
        <v>197.55</v>
      </c>
      <c r="J2218" s="92">
        <v>0</v>
      </c>
    </row>
    <row r="2219" spans="1:10" x14ac:dyDescent="0.3">
      <c r="A2219" s="87"/>
      <c r="B2219" s="87"/>
      <c r="C2219" s="87"/>
      <c r="D2219" s="87"/>
      <c r="E2219" s="87"/>
      <c r="F2219" s="87"/>
      <c r="G2219" s="140">
        <v>45929</v>
      </c>
      <c r="H2219" s="92">
        <v>197.55</v>
      </c>
      <c r="I2219" s="92">
        <v>197.55</v>
      </c>
      <c r="J2219" s="92">
        <v>0</v>
      </c>
    </row>
    <row r="2220" spans="1:10" x14ac:dyDescent="0.3">
      <c r="A2220" s="87"/>
      <c r="B2220" s="87"/>
      <c r="C2220" s="87"/>
      <c r="D2220" s="87"/>
      <c r="E2220" s="87"/>
      <c r="F2220" s="87"/>
      <c r="G2220" s="140">
        <v>45938</v>
      </c>
      <c r="H2220" s="92">
        <v>197.55</v>
      </c>
      <c r="I2220" s="92">
        <v>197.55</v>
      </c>
      <c r="J2220" s="92">
        <v>0</v>
      </c>
    </row>
    <row r="2221" spans="1:10" x14ac:dyDescent="0.3">
      <c r="A2221" s="87"/>
      <c r="B2221" s="87"/>
      <c r="C2221" s="87"/>
      <c r="D2221" s="87"/>
      <c r="E2221" s="87"/>
      <c r="F2221" s="87"/>
      <c r="G2221" s="140">
        <v>45954</v>
      </c>
      <c r="H2221" s="92">
        <v>395.1</v>
      </c>
      <c r="I2221" s="92">
        <v>395.1</v>
      </c>
      <c r="J2221" s="92">
        <v>0</v>
      </c>
    </row>
    <row r="2222" spans="1:10" x14ac:dyDescent="0.3">
      <c r="A2222" s="87"/>
      <c r="B2222" s="87"/>
      <c r="C2222" s="87"/>
      <c r="D2222" s="87"/>
      <c r="E2222" s="87"/>
      <c r="F2222" s="87"/>
      <c r="G2222" s="140">
        <v>45968</v>
      </c>
      <c r="H2222" s="92">
        <v>197.55</v>
      </c>
      <c r="I2222" s="92">
        <v>197.55</v>
      </c>
      <c r="J2222" s="92">
        <v>0</v>
      </c>
    </row>
    <row r="2223" spans="1:10" x14ac:dyDescent="0.3">
      <c r="A2223" s="87"/>
      <c r="B2223" s="87"/>
      <c r="C2223" s="87"/>
      <c r="D2223" s="87"/>
      <c r="E2223" s="87"/>
      <c r="F2223" s="87"/>
      <c r="G2223" s="140">
        <v>46132</v>
      </c>
      <c r="H2223" s="92">
        <v>197.55</v>
      </c>
      <c r="I2223" s="92">
        <v>197.55</v>
      </c>
      <c r="J2223" s="92">
        <v>0</v>
      </c>
    </row>
    <row r="2224" spans="1:10" x14ac:dyDescent="0.3">
      <c r="A2224" s="87"/>
      <c r="B2224" s="87"/>
      <c r="C2224" s="87"/>
      <c r="D2224" s="87"/>
      <c r="E2224" s="87"/>
      <c r="F2224" s="87"/>
      <c r="G2224" s="140">
        <v>46169</v>
      </c>
      <c r="H2224" s="92">
        <v>790.2</v>
      </c>
      <c r="I2224" s="92">
        <v>790.2</v>
      </c>
      <c r="J2224" s="92">
        <v>0</v>
      </c>
    </row>
    <row r="2225" spans="1:10" x14ac:dyDescent="0.3">
      <c r="A2225" s="87"/>
      <c r="B2225" s="87"/>
      <c r="C2225" s="87"/>
      <c r="D2225" s="87"/>
      <c r="E2225" s="87"/>
      <c r="F2225" s="87"/>
      <c r="G2225" s="140">
        <v>46204</v>
      </c>
      <c r="H2225" s="92">
        <v>197.55</v>
      </c>
      <c r="I2225" s="92">
        <v>197.55</v>
      </c>
      <c r="J2225" s="92">
        <v>0</v>
      </c>
    </row>
    <row r="2226" spans="1:10" x14ac:dyDescent="0.3">
      <c r="A2226" s="87"/>
      <c r="B2226" s="87"/>
      <c r="C2226" s="87"/>
      <c r="D2226" s="87"/>
      <c r="E2226" s="87"/>
      <c r="F2226" s="87"/>
      <c r="G2226" s="140">
        <v>46730</v>
      </c>
      <c r="H2226" s="92">
        <v>17234.289999999997</v>
      </c>
      <c r="I2226" s="92">
        <v>0</v>
      </c>
      <c r="J2226" s="92">
        <v>17234.289999999997</v>
      </c>
    </row>
    <row r="2227" spans="1:10" x14ac:dyDescent="0.3">
      <c r="A2227" s="87"/>
      <c r="B2227" s="87" t="s">
        <v>333</v>
      </c>
      <c r="C2227" s="87" t="s">
        <v>2722</v>
      </c>
      <c r="D2227" s="87" t="s">
        <v>6044</v>
      </c>
      <c r="E2227" s="87" t="s">
        <v>5941</v>
      </c>
      <c r="F2227" s="140">
        <v>45355</v>
      </c>
      <c r="G2227" s="140">
        <v>45427</v>
      </c>
      <c r="H2227" s="92">
        <v>3744.9000000000005</v>
      </c>
      <c r="I2227" s="92">
        <v>3744.9000000000005</v>
      </c>
      <c r="J2227" s="92">
        <v>0</v>
      </c>
    </row>
    <row r="2228" spans="1:10" x14ac:dyDescent="0.3">
      <c r="A2228" s="87"/>
      <c r="B2228" s="87"/>
      <c r="C2228" s="87"/>
      <c r="D2228" s="87"/>
      <c r="E2228" s="87"/>
      <c r="F2228" s="87"/>
      <c r="G2228" s="140">
        <v>45470</v>
      </c>
      <c r="H2228" s="92">
        <v>1806.75</v>
      </c>
      <c r="I2228" s="92">
        <v>1806.75</v>
      </c>
      <c r="J2228" s="92">
        <v>0</v>
      </c>
    </row>
    <row r="2229" spans="1:10" x14ac:dyDescent="0.3">
      <c r="A2229" s="87"/>
      <c r="B2229" s="87"/>
      <c r="C2229" s="87"/>
      <c r="D2229" s="87"/>
      <c r="E2229" s="87"/>
      <c r="F2229" s="87"/>
      <c r="G2229" s="140">
        <v>45475</v>
      </c>
      <c r="H2229" s="92">
        <v>591.29999999999995</v>
      </c>
      <c r="I2229" s="92">
        <v>591.29999999999995</v>
      </c>
      <c r="J2229" s="92">
        <v>0</v>
      </c>
    </row>
    <row r="2230" spans="1:10" x14ac:dyDescent="0.3">
      <c r="A2230" s="87"/>
      <c r="B2230" s="87"/>
      <c r="C2230" s="87"/>
      <c r="D2230" s="87"/>
      <c r="E2230" s="87"/>
      <c r="F2230" s="87"/>
      <c r="G2230" s="140">
        <v>45519</v>
      </c>
      <c r="H2230" s="92">
        <v>1084.05</v>
      </c>
      <c r="I2230" s="92">
        <v>1084.05</v>
      </c>
      <c r="J2230" s="92">
        <v>0</v>
      </c>
    </row>
    <row r="2231" spans="1:10" x14ac:dyDescent="0.3">
      <c r="A2231" s="87"/>
      <c r="B2231" s="87"/>
      <c r="C2231" s="87"/>
      <c r="D2231" s="87"/>
      <c r="E2231" s="87"/>
      <c r="F2231" s="87"/>
      <c r="G2231" s="140">
        <v>45524</v>
      </c>
      <c r="H2231" s="92">
        <v>2562.3000000000002</v>
      </c>
      <c r="I2231" s="92">
        <v>2562.3000000000002</v>
      </c>
      <c r="J2231" s="92">
        <v>0</v>
      </c>
    </row>
    <row r="2232" spans="1:10" x14ac:dyDescent="0.3">
      <c r="A2232" s="87"/>
      <c r="B2232" s="87"/>
      <c r="C2232" s="87"/>
      <c r="D2232" s="87"/>
      <c r="E2232" s="87"/>
      <c r="F2232" s="87"/>
      <c r="G2232" s="140">
        <v>45526</v>
      </c>
      <c r="H2232" s="92">
        <v>591.29999999999995</v>
      </c>
      <c r="I2232" s="92">
        <v>591.29999999999995</v>
      </c>
      <c r="J2232" s="92">
        <v>0</v>
      </c>
    </row>
    <row r="2233" spans="1:10" x14ac:dyDescent="0.3">
      <c r="A2233" s="87"/>
      <c r="B2233" s="87"/>
      <c r="C2233" s="87"/>
      <c r="D2233" s="87"/>
      <c r="E2233" s="87"/>
      <c r="F2233" s="87"/>
      <c r="G2233" s="140">
        <v>45539</v>
      </c>
      <c r="H2233" s="92">
        <v>492.75</v>
      </c>
      <c r="I2233" s="92">
        <v>492.75</v>
      </c>
      <c r="J2233" s="92">
        <v>0</v>
      </c>
    </row>
    <row r="2234" spans="1:10" x14ac:dyDescent="0.3">
      <c r="A2234" s="87"/>
      <c r="B2234" s="87"/>
      <c r="C2234" s="87"/>
      <c r="D2234" s="87"/>
      <c r="E2234" s="87"/>
      <c r="F2234" s="87"/>
      <c r="G2234" s="140">
        <v>45560</v>
      </c>
      <c r="H2234" s="92">
        <v>591.29999999999995</v>
      </c>
      <c r="I2234" s="92">
        <v>591.29999999999995</v>
      </c>
      <c r="J2234" s="92">
        <v>0</v>
      </c>
    </row>
    <row r="2235" spans="1:10" x14ac:dyDescent="0.3">
      <c r="A2235" s="87"/>
      <c r="B2235" s="87"/>
      <c r="C2235" s="87"/>
      <c r="D2235" s="87"/>
      <c r="E2235" s="87"/>
      <c r="F2235" s="87"/>
      <c r="G2235" s="140">
        <v>45580</v>
      </c>
      <c r="H2235" s="92">
        <v>591.29999999999995</v>
      </c>
      <c r="I2235" s="92">
        <v>591.29999999999995</v>
      </c>
      <c r="J2235" s="92">
        <v>0</v>
      </c>
    </row>
    <row r="2236" spans="1:10" x14ac:dyDescent="0.3">
      <c r="A2236" s="87"/>
      <c r="B2236" s="87"/>
      <c r="C2236" s="87"/>
      <c r="D2236" s="87"/>
      <c r="E2236" s="87"/>
      <c r="F2236" s="87"/>
      <c r="G2236" s="140">
        <v>45595</v>
      </c>
      <c r="H2236" s="92">
        <v>1084.06</v>
      </c>
      <c r="I2236" s="92">
        <v>1084.06</v>
      </c>
      <c r="J2236" s="92">
        <v>0</v>
      </c>
    </row>
    <row r="2237" spans="1:10" x14ac:dyDescent="0.3">
      <c r="A2237" s="87"/>
      <c r="B2237" s="87"/>
      <c r="C2237" s="87"/>
      <c r="D2237" s="87"/>
      <c r="E2237" s="87"/>
      <c r="F2237" s="87"/>
      <c r="G2237" s="140">
        <v>45628</v>
      </c>
      <c r="H2237" s="92">
        <v>591.29999999999995</v>
      </c>
      <c r="I2237" s="92">
        <v>591.29999999999995</v>
      </c>
      <c r="J2237" s="92">
        <v>0</v>
      </c>
    </row>
    <row r="2238" spans="1:10" x14ac:dyDescent="0.3">
      <c r="A2238" s="87"/>
      <c r="B2238" s="87"/>
      <c r="C2238" s="87"/>
      <c r="D2238" s="87"/>
      <c r="E2238" s="87"/>
      <c r="F2238" s="87"/>
      <c r="G2238" s="140">
        <v>45685</v>
      </c>
      <c r="H2238" s="92">
        <v>344.92</v>
      </c>
      <c r="I2238" s="92">
        <v>344.92</v>
      </c>
      <c r="J2238" s="92">
        <v>0</v>
      </c>
    </row>
    <row r="2239" spans="1:10" x14ac:dyDescent="0.3">
      <c r="A2239" s="87"/>
      <c r="B2239" s="87"/>
      <c r="C2239" s="87"/>
      <c r="D2239" s="87" t="s">
        <v>6317</v>
      </c>
      <c r="E2239" s="87" t="s">
        <v>5941</v>
      </c>
      <c r="F2239" s="140">
        <v>45517</v>
      </c>
      <c r="G2239" s="140">
        <v>45628</v>
      </c>
      <c r="H2239" s="92">
        <v>1084.06</v>
      </c>
      <c r="I2239" s="92">
        <v>1084.06</v>
      </c>
      <c r="J2239" s="92">
        <v>0</v>
      </c>
    </row>
    <row r="2240" spans="1:10" x14ac:dyDescent="0.3">
      <c r="A2240" s="87"/>
      <c r="B2240" s="87"/>
      <c r="C2240" s="87"/>
      <c r="D2240" s="87"/>
      <c r="E2240" s="87"/>
      <c r="F2240" s="87"/>
      <c r="G2240" s="140">
        <v>45666</v>
      </c>
      <c r="H2240" s="92">
        <v>591.29999999999995</v>
      </c>
      <c r="I2240" s="92">
        <v>591.29999999999995</v>
      </c>
      <c r="J2240" s="92">
        <v>0</v>
      </c>
    </row>
    <row r="2241" spans="1:10" x14ac:dyDescent="0.3">
      <c r="A2241" s="87"/>
      <c r="B2241" s="87"/>
      <c r="C2241" s="87"/>
      <c r="D2241" s="87"/>
      <c r="E2241" s="87"/>
      <c r="F2241" s="87"/>
      <c r="G2241" s="140">
        <v>45673</v>
      </c>
      <c r="H2241" s="92">
        <v>1084.06</v>
      </c>
      <c r="I2241" s="92">
        <v>1084.06</v>
      </c>
      <c r="J2241" s="92">
        <v>0</v>
      </c>
    </row>
    <row r="2242" spans="1:10" x14ac:dyDescent="0.3">
      <c r="A2242" s="87"/>
      <c r="B2242" s="87"/>
      <c r="C2242" s="87"/>
      <c r="D2242" s="87"/>
      <c r="E2242" s="87"/>
      <c r="F2242" s="87"/>
      <c r="G2242" s="140">
        <v>45685</v>
      </c>
      <c r="H2242" s="92">
        <v>1330.44</v>
      </c>
      <c r="I2242" s="92">
        <v>1330.44</v>
      </c>
      <c r="J2242" s="92">
        <v>0</v>
      </c>
    </row>
    <row r="2243" spans="1:10" x14ac:dyDescent="0.3">
      <c r="A2243" s="87"/>
      <c r="B2243" s="87"/>
      <c r="C2243" s="87"/>
      <c r="D2243" s="87"/>
      <c r="E2243" s="87"/>
      <c r="F2243" s="87"/>
      <c r="G2243" s="140">
        <v>45691</v>
      </c>
      <c r="H2243" s="92">
        <v>591.29999999999995</v>
      </c>
      <c r="I2243" s="92">
        <v>591.29999999999995</v>
      </c>
      <c r="J2243" s="92">
        <v>0</v>
      </c>
    </row>
    <row r="2244" spans="1:10" x14ac:dyDescent="0.3">
      <c r="A2244" s="87"/>
      <c r="B2244" s="87"/>
      <c r="C2244" s="87"/>
      <c r="D2244" s="87"/>
      <c r="E2244" s="87"/>
      <c r="F2244" s="87"/>
      <c r="G2244" s="140">
        <v>45727</v>
      </c>
      <c r="H2244" s="92">
        <v>1675.36</v>
      </c>
      <c r="I2244" s="92">
        <v>1675.36</v>
      </c>
      <c r="J2244" s="92">
        <v>0</v>
      </c>
    </row>
    <row r="2245" spans="1:10" x14ac:dyDescent="0.3">
      <c r="A2245" s="87"/>
      <c r="B2245" s="87"/>
      <c r="C2245" s="87"/>
      <c r="D2245" s="87"/>
      <c r="E2245" s="87"/>
      <c r="F2245" s="87"/>
      <c r="G2245" s="140">
        <v>45744</v>
      </c>
      <c r="H2245" s="92">
        <v>1084.06</v>
      </c>
      <c r="I2245" s="92">
        <v>1084.06</v>
      </c>
      <c r="J2245" s="92">
        <v>0</v>
      </c>
    </row>
    <row r="2246" spans="1:10" x14ac:dyDescent="0.3">
      <c r="A2246" s="87"/>
      <c r="B2246" s="87"/>
      <c r="C2246" s="87"/>
      <c r="D2246" s="87"/>
      <c r="E2246" s="87"/>
      <c r="F2246" s="87"/>
      <c r="G2246" s="140">
        <v>45750</v>
      </c>
      <c r="H2246" s="92">
        <v>197.1</v>
      </c>
      <c r="I2246" s="92">
        <v>197.1</v>
      </c>
      <c r="J2246" s="92">
        <v>0</v>
      </c>
    </row>
    <row r="2247" spans="1:10" x14ac:dyDescent="0.3">
      <c r="A2247" s="87"/>
      <c r="B2247" s="87"/>
      <c r="C2247" s="87"/>
      <c r="D2247" s="87"/>
      <c r="E2247" s="87"/>
      <c r="F2247" s="87"/>
      <c r="G2247" s="140">
        <v>45809</v>
      </c>
      <c r="H2247" s="92">
        <v>24128.26</v>
      </c>
      <c r="I2247" s="92">
        <v>0</v>
      </c>
      <c r="J2247" s="92">
        <v>24128.26</v>
      </c>
    </row>
    <row r="2248" spans="1:10" x14ac:dyDescent="0.3">
      <c r="A2248" s="87"/>
      <c r="B2248" s="87"/>
      <c r="C2248" s="87"/>
      <c r="D2248" s="87"/>
      <c r="E2248" s="87"/>
      <c r="F2248" s="87"/>
      <c r="G2248" s="140">
        <v>45825</v>
      </c>
      <c r="H2248" s="92">
        <v>1084.06</v>
      </c>
      <c r="I2248" s="92">
        <v>1084.06</v>
      </c>
      <c r="J2248" s="92">
        <v>0</v>
      </c>
    </row>
    <row r="2249" spans="1:10" x14ac:dyDescent="0.3">
      <c r="A2249" s="87"/>
      <c r="B2249" s="87"/>
      <c r="C2249" s="87"/>
      <c r="D2249" s="87"/>
      <c r="E2249" s="87"/>
      <c r="F2249" s="87"/>
      <c r="G2249" s="140">
        <v>45937</v>
      </c>
      <c r="H2249" s="92">
        <v>-24128.26</v>
      </c>
      <c r="I2249" s="92">
        <v>0</v>
      </c>
      <c r="J2249" s="92">
        <v>-24128.26</v>
      </c>
    </row>
    <row r="2250" spans="1:10" x14ac:dyDescent="0.3">
      <c r="A2250" s="87"/>
      <c r="B2250" s="87" t="s">
        <v>135</v>
      </c>
      <c r="C2250" s="87" t="s">
        <v>2722</v>
      </c>
      <c r="D2250" s="87" t="s">
        <v>6526</v>
      </c>
      <c r="E2250" s="87" t="s">
        <v>5941</v>
      </c>
      <c r="F2250" s="140">
        <v>45608</v>
      </c>
      <c r="G2250" s="140">
        <v>45635</v>
      </c>
      <c r="H2250" s="92">
        <v>2092.7600000000002</v>
      </c>
      <c r="I2250" s="92">
        <v>2092.7600000000002</v>
      </c>
      <c r="J2250" s="92">
        <v>0</v>
      </c>
    </row>
    <row r="2251" spans="1:10" x14ac:dyDescent="0.3">
      <c r="A2251" s="87"/>
      <c r="B2251" s="87"/>
      <c r="C2251" s="87"/>
      <c r="D2251" s="87"/>
      <c r="E2251" s="87"/>
      <c r="F2251" s="87"/>
      <c r="G2251" s="140">
        <v>45673</v>
      </c>
      <c r="H2251" s="92">
        <v>492.76</v>
      </c>
      <c r="I2251" s="92">
        <v>492.76</v>
      </c>
      <c r="J2251" s="92">
        <v>0</v>
      </c>
    </row>
    <row r="2252" spans="1:10" x14ac:dyDescent="0.3">
      <c r="A2252" s="87"/>
      <c r="B2252" s="87"/>
      <c r="C2252" s="87"/>
      <c r="D2252" s="87"/>
      <c r="E2252" s="87"/>
      <c r="F2252" s="87"/>
      <c r="G2252" s="140">
        <v>45685</v>
      </c>
      <c r="H2252" s="92">
        <v>197.1</v>
      </c>
      <c r="I2252" s="92">
        <v>197.1</v>
      </c>
      <c r="J2252" s="92">
        <v>0</v>
      </c>
    </row>
    <row r="2253" spans="1:10" x14ac:dyDescent="0.3">
      <c r="A2253" s="87"/>
      <c r="B2253" s="87"/>
      <c r="C2253" s="87"/>
      <c r="D2253" s="87"/>
      <c r="E2253" s="87"/>
      <c r="F2253" s="87"/>
      <c r="G2253" s="140">
        <v>45691</v>
      </c>
      <c r="H2253" s="92">
        <v>492.76</v>
      </c>
      <c r="I2253" s="92">
        <v>492.76</v>
      </c>
      <c r="J2253" s="92">
        <v>0</v>
      </c>
    </row>
    <row r="2254" spans="1:10" x14ac:dyDescent="0.3">
      <c r="A2254" s="87"/>
      <c r="B2254" s="87"/>
      <c r="C2254" s="87"/>
      <c r="D2254" s="87"/>
      <c r="E2254" s="87"/>
      <c r="F2254" s="87"/>
      <c r="G2254" s="140">
        <v>45727</v>
      </c>
      <c r="H2254" s="92">
        <v>492.76</v>
      </c>
      <c r="I2254" s="92">
        <v>492.76</v>
      </c>
      <c r="J2254" s="92">
        <v>0</v>
      </c>
    </row>
    <row r="2255" spans="1:10" x14ac:dyDescent="0.3">
      <c r="A2255" s="87"/>
      <c r="B2255" s="87"/>
      <c r="C2255" s="87"/>
      <c r="D2255" s="87"/>
      <c r="E2255" s="87"/>
      <c r="F2255" s="87"/>
      <c r="G2255" s="140">
        <v>45744</v>
      </c>
      <c r="H2255" s="92">
        <v>492.76</v>
      </c>
      <c r="I2255" s="92">
        <v>492.76</v>
      </c>
      <c r="J2255" s="92">
        <v>0</v>
      </c>
    </row>
    <row r="2256" spans="1:10" x14ac:dyDescent="0.3">
      <c r="A2256" s="87"/>
      <c r="B2256" s="87"/>
      <c r="C2256" s="87"/>
      <c r="D2256" s="87"/>
      <c r="E2256" s="87"/>
      <c r="F2256" s="87"/>
      <c r="G2256" s="140">
        <v>45791</v>
      </c>
      <c r="H2256" s="92">
        <v>986.64</v>
      </c>
      <c r="I2256" s="92">
        <v>986.64</v>
      </c>
      <c r="J2256" s="92">
        <v>0</v>
      </c>
    </row>
    <row r="2257" spans="1:10" x14ac:dyDescent="0.3">
      <c r="A2257" s="87"/>
      <c r="B2257" s="87"/>
      <c r="C2257" s="87"/>
      <c r="D2257" s="87"/>
      <c r="E2257" s="87"/>
      <c r="F2257" s="87"/>
      <c r="G2257" s="140">
        <v>45838</v>
      </c>
      <c r="H2257" s="92">
        <v>493.88</v>
      </c>
      <c r="I2257" s="92">
        <v>493.88</v>
      </c>
      <c r="J2257" s="92">
        <v>0</v>
      </c>
    </row>
    <row r="2258" spans="1:10" x14ac:dyDescent="0.3">
      <c r="A2258" s="87"/>
      <c r="B2258" s="87"/>
      <c r="C2258" s="87"/>
      <c r="D2258" s="87"/>
      <c r="E2258" s="87"/>
      <c r="F2258" s="87"/>
      <c r="G2258" s="140">
        <v>45870</v>
      </c>
      <c r="H2258" s="92">
        <v>493.88</v>
      </c>
      <c r="I2258" s="92">
        <v>493.88</v>
      </c>
      <c r="J2258" s="92">
        <v>0</v>
      </c>
    </row>
    <row r="2259" spans="1:10" x14ac:dyDescent="0.3">
      <c r="A2259" s="87"/>
      <c r="B2259" s="87"/>
      <c r="C2259" s="87"/>
      <c r="D2259" s="87"/>
      <c r="E2259" s="87"/>
      <c r="F2259" s="87"/>
      <c r="G2259" s="140">
        <v>45929</v>
      </c>
      <c r="H2259" s="92">
        <v>493.88</v>
      </c>
      <c r="I2259" s="92">
        <v>493.88</v>
      </c>
      <c r="J2259" s="92">
        <v>0</v>
      </c>
    </row>
    <row r="2260" spans="1:10" x14ac:dyDescent="0.3">
      <c r="A2260" s="87"/>
      <c r="B2260" s="87"/>
      <c r="C2260" s="87"/>
      <c r="D2260" s="87"/>
      <c r="E2260" s="87"/>
      <c r="F2260" s="87"/>
      <c r="G2260" s="140">
        <v>45954</v>
      </c>
      <c r="H2260" s="92">
        <v>987.76</v>
      </c>
      <c r="I2260" s="92">
        <v>987.76</v>
      </c>
      <c r="J2260" s="92">
        <v>0</v>
      </c>
    </row>
    <row r="2261" spans="1:10" x14ac:dyDescent="0.3">
      <c r="A2261" s="87"/>
      <c r="B2261" s="87"/>
      <c r="C2261" s="87"/>
      <c r="D2261" s="87"/>
      <c r="E2261" s="87"/>
      <c r="F2261" s="87"/>
      <c r="G2261" s="140">
        <v>46945</v>
      </c>
      <c r="H2261" s="92">
        <v>2283.0599999999986</v>
      </c>
      <c r="I2261" s="92">
        <v>0</v>
      </c>
      <c r="J2261" s="92">
        <v>2283.0599999999986</v>
      </c>
    </row>
    <row r="2262" spans="1:10" x14ac:dyDescent="0.3">
      <c r="A2262" s="87"/>
      <c r="B2262" s="87" t="s">
        <v>442</v>
      </c>
      <c r="C2262" s="87" t="s">
        <v>2722</v>
      </c>
      <c r="D2262" s="87" t="s">
        <v>7075</v>
      </c>
      <c r="E2262" s="87" t="s">
        <v>5941</v>
      </c>
      <c r="F2262" s="140">
        <v>45770</v>
      </c>
      <c r="G2262" s="140">
        <v>45838</v>
      </c>
      <c r="H2262" s="92">
        <v>1865.75</v>
      </c>
      <c r="I2262" s="92">
        <v>1865.75</v>
      </c>
      <c r="J2262" s="92">
        <v>0</v>
      </c>
    </row>
    <row r="2263" spans="1:10" x14ac:dyDescent="0.3">
      <c r="A2263" s="87"/>
      <c r="B2263" s="87"/>
      <c r="C2263" s="87"/>
      <c r="D2263" s="87"/>
      <c r="E2263" s="87"/>
      <c r="F2263" s="87"/>
      <c r="G2263" s="140">
        <v>45870</v>
      </c>
      <c r="H2263" s="92">
        <v>548.75</v>
      </c>
      <c r="I2263" s="92">
        <v>548.75</v>
      </c>
      <c r="J2263" s="92">
        <v>0</v>
      </c>
    </row>
    <row r="2264" spans="1:10" x14ac:dyDescent="0.3">
      <c r="A2264" s="87"/>
      <c r="B2264" s="87"/>
      <c r="C2264" s="87"/>
      <c r="D2264" s="87"/>
      <c r="E2264" s="87"/>
      <c r="F2264" s="87"/>
      <c r="G2264" s="140">
        <v>45929</v>
      </c>
      <c r="H2264" s="92">
        <v>548.76</v>
      </c>
      <c r="I2264" s="92">
        <v>548.76</v>
      </c>
      <c r="J2264" s="92">
        <v>0</v>
      </c>
    </row>
    <row r="2265" spans="1:10" x14ac:dyDescent="0.3">
      <c r="A2265" s="87"/>
      <c r="B2265" s="87"/>
      <c r="C2265" s="87"/>
      <c r="D2265" s="87"/>
      <c r="E2265" s="87"/>
      <c r="F2265" s="87"/>
      <c r="G2265" s="140">
        <v>45938</v>
      </c>
      <c r="H2265" s="92">
        <v>548.76</v>
      </c>
      <c r="I2265" s="92">
        <v>548.76</v>
      </c>
      <c r="J2265" s="92">
        <v>0</v>
      </c>
    </row>
    <row r="2266" spans="1:10" x14ac:dyDescent="0.3">
      <c r="A2266" s="87"/>
      <c r="B2266" s="87"/>
      <c r="C2266" s="87"/>
      <c r="D2266" s="87"/>
      <c r="E2266" s="87"/>
      <c r="F2266" s="87"/>
      <c r="G2266" s="140">
        <v>45954</v>
      </c>
      <c r="H2266" s="92">
        <v>2414.52</v>
      </c>
      <c r="I2266" s="92">
        <v>2414.52</v>
      </c>
      <c r="J2266" s="92">
        <v>0</v>
      </c>
    </row>
    <row r="2267" spans="1:10" x14ac:dyDescent="0.3">
      <c r="A2267" s="87"/>
      <c r="B2267" s="87"/>
      <c r="C2267" s="87"/>
      <c r="D2267" s="87"/>
      <c r="E2267" s="87"/>
      <c r="F2267" s="87"/>
      <c r="G2267" s="140">
        <v>45968</v>
      </c>
      <c r="H2267" s="92">
        <v>548.76</v>
      </c>
      <c r="I2267" s="92">
        <v>548.76</v>
      </c>
      <c r="J2267" s="92">
        <v>0</v>
      </c>
    </row>
    <row r="2268" spans="1:10" x14ac:dyDescent="0.3">
      <c r="A2268" s="87"/>
      <c r="B2268" s="87"/>
      <c r="C2268" s="87"/>
      <c r="D2268" s="87"/>
      <c r="E2268" s="87"/>
      <c r="F2268" s="87"/>
      <c r="G2268" s="140">
        <v>46132</v>
      </c>
      <c r="H2268" s="92">
        <v>548.75</v>
      </c>
      <c r="I2268" s="92">
        <v>548.75</v>
      </c>
      <c r="J2268" s="92">
        <v>0</v>
      </c>
    </row>
    <row r="2269" spans="1:10" x14ac:dyDescent="0.3">
      <c r="A2269" s="87"/>
      <c r="B2269" s="87"/>
      <c r="C2269" s="87"/>
      <c r="D2269" s="87"/>
      <c r="E2269" s="87"/>
      <c r="F2269" s="87"/>
      <c r="G2269" s="140">
        <v>46169</v>
      </c>
      <c r="H2269" s="92">
        <v>2195.02</v>
      </c>
      <c r="I2269" s="92">
        <v>2195.02</v>
      </c>
      <c r="J2269" s="92">
        <v>0</v>
      </c>
    </row>
    <row r="2270" spans="1:10" x14ac:dyDescent="0.3">
      <c r="A2270" s="87"/>
      <c r="B2270" s="87"/>
      <c r="C2270" s="87"/>
      <c r="D2270" s="87"/>
      <c r="E2270" s="87"/>
      <c r="F2270" s="87"/>
      <c r="G2270" s="140">
        <v>46204</v>
      </c>
      <c r="H2270" s="92">
        <v>548.75</v>
      </c>
      <c r="I2270" s="92">
        <v>548.75</v>
      </c>
      <c r="J2270" s="92">
        <v>0</v>
      </c>
    </row>
    <row r="2271" spans="1:10" x14ac:dyDescent="0.3">
      <c r="A2271" s="87"/>
      <c r="B2271" s="87"/>
      <c r="C2271" s="87"/>
      <c r="D2271" s="87"/>
      <c r="E2271" s="87"/>
      <c r="F2271" s="87"/>
      <c r="G2271" s="140">
        <v>46945</v>
      </c>
      <c r="H2271" s="92">
        <v>232.17999999999847</v>
      </c>
      <c r="I2271" s="92">
        <v>0</v>
      </c>
      <c r="J2271" s="92">
        <v>232.17999999999847</v>
      </c>
    </row>
    <row r="2272" spans="1:10" x14ac:dyDescent="0.3">
      <c r="A2272" s="87"/>
      <c r="B2272" s="87" t="s">
        <v>268</v>
      </c>
      <c r="C2272" s="87" t="s">
        <v>2722</v>
      </c>
      <c r="D2272" s="87" t="s">
        <v>1756</v>
      </c>
      <c r="E2272" s="87" t="s">
        <v>5941</v>
      </c>
      <c r="F2272" s="140">
        <v>44237</v>
      </c>
      <c r="G2272" s="140">
        <v>44249</v>
      </c>
      <c r="H2272" s="92">
        <v>952.64</v>
      </c>
      <c r="I2272" s="92">
        <v>952.64</v>
      </c>
      <c r="J2272" s="92">
        <v>0</v>
      </c>
    </row>
    <row r="2273" spans="1:10" x14ac:dyDescent="0.3">
      <c r="A2273" s="87"/>
      <c r="B2273" s="87"/>
      <c r="C2273" s="87"/>
      <c r="D2273" s="87"/>
      <c r="E2273" s="87"/>
      <c r="F2273" s="87"/>
      <c r="G2273" s="140">
        <v>44279</v>
      </c>
      <c r="H2273" s="92">
        <v>667.94</v>
      </c>
      <c r="I2273" s="92">
        <v>667.94</v>
      </c>
      <c r="J2273" s="92">
        <v>0</v>
      </c>
    </row>
    <row r="2274" spans="1:10" x14ac:dyDescent="0.3">
      <c r="A2274" s="87"/>
      <c r="B2274" s="87"/>
      <c r="C2274" s="87"/>
      <c r="D2274" s="87"/>
      <c r="E2274" s="87"/>
      <c r="F2274" s="87"/>
      <c r="G2274" s="140">
        <v>44342</v>
      </c>
      <c r="H2274" s="92">
        <v>531.07000000000005</v>
      </c>
      <c r="I2274" s="92">
        <v>531.07000000000005</v>
      </c>
      <c r="J2274" s="92">
        <v>0</v>
      </c>
    </row>
    <row r="2275" spans="1:10" x14ac:dyDescent="0.3">
      <c r="A2275" s="87"/>
      <c r="B2275" s="87"/>
      <c r="C2275" s="87"/>
      <c r="D2275" s="87"/>
      <c r="E2275" s="87"/>
      <c r="F2275" s="87"/>
      <c r="G2275" s="140">
        <v>44370</v>
      </c>
      <c r="H2275" s="92">
        <v>1062.1399999999999</v>
      </c>
      <c r="I2275" s="92">
        <v>1062.1399999999999</v>
      </c>
      <c r="J2275" s="92">
        <v>0</v>
      </c>
    </row>
    <row r="2276" spans="1:10" x14ac:dyDescent="0.3">
      <c r="A2276" s="87"/>
      <c r="B2276" s="87"/>
      <c r="C2276" s="87"/>
      <c r="D2276" s="87"/>
      <c r="E2276" s="87"/>
      <c r="F2276" s="87"/>
      <c r="G2276" s="140">
        <v>44448</v>
      </c>
      <c r="H2276" s="92">
        <v>4336.24</v>
      </c>
      <c r="I2276" s="92">
        <v>1850.54</v>
      </c>
      <c r="J2276" s="92">
        <v>2485.6999999999998</v>
      </c>
    </row>
    <row r="2277" spans="1:10" x14ac:dyDescent="0.3">
      <c r="A2277" s="87"/>
      <c r="B2277" s="87"/>
      <c r="C2277" s="87"/>
      <c r="D2277" s="87"/>
      <c r="E2277" s="87"/>
      <c r="F2277" s="87"/>
      <c r="G2277" s="140">
        <v>44627</v>
      </c>
      <c r="H2277" s="92">
        <v>-2485.6999999999998</v>
      </c>
      <c r="I2277" s="92">
        <v>0</v>
      </c>
      <c r="J2277" s="92">
        <v>-2485.6999999999998</v>
      </c>
    </row>
    <row r="2278" spans="1:10" x14ac:dyDescent="0.3">
      <c r="A2278" s="87"/>
      <c r="B2278" s="87"/>
      <c r="C2278" s="87"/>
      <c r="D2278" s="87" t="s">
        <v>768</v>
      </c>
      <c r="E2278" s="87" t="s">
        <v>5941</v>
      </c>
      <c r="F2278" s="140">
        <v>43957</v>
      </c>
      <c r="G2278" s="140">
        <v>44006</v>
      </c>
      <c r="H2278" s="92">
        <v>1664.4</v>
      </c>
      <c r="I2278" s="92">
        <v>1664.4</v>
      </c>
      <c r="J2278" s="92">
        <v>0</v>
      </c>
    </row>
    <row r="2279" spans="1:10" x14ac:dyDescent="0.3">
      <c r="A2279" s="87"/>
      <c r="B2279" s="87"/>
      <c r="C2279" s="87"/>
      <c r="D2279" s="87" t="s">
        <v>1310</v>
      </c>
      <c r="E2279" s="87" t="s">
        <v>5941</v>
      </c>
      <c r="F2279" s="140">
        <v>44126</v>
      </c>
      <c r="G2279" s="140">
        <v>44232</v>
      </c>
      <c r="H2279" s="92">
        <v>4993.2</v>
      </c>
      <c r="I2279" s="92">
        <v>4993.2</v>
      </c>
      <c r="J2279" s="92">
        <v>0</v>
      </c>
    </row>
    <row r="2280" spans="1:10" x14ac:dyDescent="0.3">
      <c r="A2280" s="87"/>
      <c r="B2280" s="87"/>
      <c r="C2280" s="87" t="s">
        <v>236</v>
      </c>
      <c r="D2280" s="87" t="s">
        <v>846</v>
      </c>
      <c r="E2280" s="87" t="s">
        <v>5941</v>
      </c>
      <c r="F2280" s="140">
        <v>43978</v>
      </c>
      <c r="G2280" s="140">
        <v>44005</v>
      </c>
      <c r="H2280" s="92">
        <v>500</v>
      </c>
      <c r="I2280" s="92">
        <v>500</v>
      </c>
      <c r="J2280" s="92">
        <v>0</v>
      </c>
    </row>
    <row r="2281" spans="1:10" x14ac:dyDescent="0.3">
      <c r="A2281" s="87"/>
      <c r="B2281" s="87" t="s">
        <v>283</v>
      </c>
      <c r="C2281" s="87" t="s">
        <v>2722</v>
      </c>
      <c r="D2281" s="87" t="s">
        <v>1756</v>
      </c>
      <c r="E2281" s="87" t="s">
        <v>5941</v>
      </c>
      <c r="F2281" s="140">
        <v>44237</v>
      </c>
      <c r="G2281" s="140">
        <v>44249</v>
      </c>
      <c r="H2281" s="92">
        <v>821.26</v>
      </c>
      <c r="I2281" s="92">
        <v>821.26</v>
      </c>
      <c r="J2281" s="92">
        <v>0</v>
      </c>
    </row>
    <row r="2282" spans="1:10" x14ac:dyDescent="0.3">
      <c r="A2282" s="87"/>
      <c r="B2282" s="87"/>
      <c r="C2282" s="87"/>
      <c r="D2282" s="87"/>
      <c r="E2282" s="87"/>
      <c r="F2282" s="87"/>
      <c r="G2282" s="140">
        <v>44279</v>
      </c>
      <c r="H2282" s="92">
        <v>684.37</v>
      </c>
      <c r="I2282" s="92">
        <v>684.37</v>
      </c>
      <c r="J2282" s="92">
        <v>0</v>
      </c>
    </row>
    <row r="2283" spans="1:10" x14ac:dyDescent="0.3">
      <c r="A2283" s="87"/>
      <c r="B2283" s="87"/>
      <c r="C2283" s="87"/>
      <c r="D2283" s="87"/>
      <c r="E2283" s="87"/>
      <c r="F2283" s="87"/>
      <c r="G2283" s="140">
        <v>44342</v>
      </c>
      <c r="H2283" s="92">
        <v>547.5</v>
      </c>
      <c r="I2283" s="92">
        <v>547.5</v>
      </c>
      <c r="J2283" s="92">
        <v>0</v>
      </c>
    </row>
    <row r="2284" spans="1:10" x14ac:dyDescent="0.3">
      <c r="A2284" s="87"/>
      <c r="B2284" s="87"/>
      <c r="C2284" s="87"/>
      <c r="D2284" s="87"/>
      <c r="E2284" s="87"/>
      <c r="F2284" s="87"/>
      <c r="G2284" s="140">
        <v>44370</v>
      </c>
      <c r="H2284" s="92">
        <v>684.39</v>
      </c>
      <c r="I2284" s="92">
        <v>684.39</v>
      </c>
      <c r="J2284" s="92">
        <v>0</v>
      </c>
    </row>
    <row r="2285" spans="1:10" x14ac:dyDescent="0.3">
      <c r="A2285" s="87"/>
      <c r="B2285" s="87"/>
      <c r="C2285" s="87"/>
      <c r="D2285" s="87"/>
      <c r="E2285" s="87"/>
      <c r="F2285" s="87"/>
      <c r="G2285" s="140">
        <v>44377</v>
      </c>
      <c r="H2285" s="92">
        <v>136.87</v>
      </c>
      <c r="I2285" s="92">
        <v>136.87</v>
      </c>
      <c r="J2285" s="92">
        <v>0</v>
      </c>
    </row>
    <row r="2286" spans="1:10" x14ac:dyDescent="0.3">
      <c r="A2286" s="87"/>
      <c r="B2286" s="87"/>
      <c r="C2286" s="87"/>
      <c r="D2286" s="87"/>
      <c r="E2286" s="87"/>
      <c r="F2286" s="87"/>
      <c r="G2286" s="140">
        <v>44448</v>
      </c>
      <c r="H2286" s="92">
        <v>3421.8599999999997</v>
      </c>
      <c r="I2286" s="92">
        <v>684.39</v>
      </c>
      <c r="J2286" s="92">
        <v>2737.47</v>
      </c>
    </row>
    <row r="2287" spans="1:10" x14ac:dyDescent="0.3">
      <c r="A2287" s="87"/>
      <c r="B2287" s="87"/>
      <c r="C2287" s="87"/>
      <c r="D2287" s="87"/>
      <c r="E2287" s="87"/>
      <c r="F2287" s="87"/>
      <c r="G2287" s="140">
        <v>44627</v>
      </c>
      <c r="H2287" s="92">
        <v>-2737.47</v>
      </c>
      <c r="I2287" s="92">
        <v>0</v>
      </c>
      <c r="J2287" s="92">
        <v>-2737.47</v>
      </c>
    </row>
    <row r="2288" spans="1:10" x14ac:dyDescent="0.3">
      <c r="A2288" s="87"/>
      <c r="B2288" s="87"/>
      <c r="C2288" s="87"/>
      <c r="D2288" s="87" t="s">
        <v>769</v>
      </c>
      <c r="E2288" s="87" t="s">
        <v>5941</v>
      </c>
      <c r="F2288" s="140">
        <v>43957</v>
      </c>
      <c r="G2288" s="140">
        <v>44006</v>
      </c>
      <c r="H2288" s="92">
        <v>3328.8</v>
      </c>
      <c r="I2288" s="92">
        <v>3328.8</v>
      </c>
      <c r="J2288" s="92">
        <v>0</v>
      </c>
    </row>
    <row r="2289" spans="1:10" x14ac:dyDescent="0.3">
      <c r="A2289" s="87"/>
      <c r="B2289" s="87"/>
      <c r="C2289" s="87"/>
      <c r="D2289" s="87" t="s">
        <v>877</v>
      </c>
      <c r="E2289" s="87" t="s">
        <v>5941</v>
      </c>
      <c r="F2289" s="140">
        <v>43985</v>
      </c>
      <c r="G2289" s="140">
        <v>44061</v>
      </c>
      <c r="H2289" s="92">
        <v>1664.4</v>
      </c>
      <c r="I2289" s="92">
        <v>1664.4</v>
      </c>
      <c r="J2289" s="92">
        <v>0</v>
      </c>
    </row>
    <row r="2290" spans="1:10" x14ac:dyDescent="0.3">
      <c r="A2290" s="87"/>
      <c r="B2290" s="87"/>
      <c r="C2290" s="87"/>
      <c r="D2290" s="87" t="s">
        <v>1252</v>
      </c>
      <c r="E2290" s="87" t="s">
        <v>5941</v>
      </c>
      <c r="F2290" s="140">
        <v>44113</v>
      </c>
      <c r="G2290" s="140">
        <v>44626</v>
      </c>
      <c r="H2290" s="92">
        <v>1664.4</v>
      </c>
      <c r="I2290" s="92">
        <v>0</v>
      </c>
      <c r="J2290" s="92">
        <v>1664.4</v>
      </c>
    </row>
    <row r="2291" spans="1:10" x14ac:dyDescent="0.3">
      <c r="A2291" s="87"/>
      <c r="B2291" s="87"/>
      <c r="C2291" s="87"/>
      <c r="D2291" s="87"/>
      <c r="E2291" s="87"/>
      <c r="F2291" s="87"/>
      <c r="G2291" s="140">
        <v>44627</v>
      </c>
      <c r="H2291" s="92">
        <v>-1664.4</v>
      </c>
      <c r="I2291" s="92">
        <v>0</v>
      </c>
      <c r="J2291" s="92">
        <v>-1664.4</v>
      </c>
    </row>
    <row r="2292" spans="1:10" x14ac:dyDescent="0.3">
      <c r="A2292" s="87"/>
      <c r="B2292" s="87" t="s">
        <v>235</v>
      </c>
      <c r="C2292" s="87" t="s">
        <v>2722</v>
      </c>
      <c r="D2292" s="87" t="s">
        <v>3147</v>
      </c>
      <c r="E2292" s="87" t="s">
        <v>5941</v>
      </c>
      <c r="F2292" s="140">
        <v>44861</v>
      </c>
      <c r="G2292" s="140">
        <v>44943</v>
      </c>
      <c r="H2292" s="92">
        <v>1149.74</v>
      </c>
      <c r="I2292" s="92">
        <v>1149.74</v>
      </c>
      <c r="J2292" s="92">
        <v>0</v>
      </c>
    </row>
    <row r="2293" spans="1:10" x14ac:dyDescent="0.3">
      <c r="A2293" s="87"/>
      <c r="B2293" s="87"/>
      <c r="C2293" s="87"/>
      <c r="D2293" s="87"/>
      <c r="E2293" s="87"/>
      <c r="F2293" s="87"/>
      <c r="G2293" s="140">
        <v>44951</v>
      </c>
      <c r="H2293" s="92">
        <v>246.37</v>
      </c>
      <c r="I2293" s="92">
        <v>246.37</v>
      </c>
      <c r="J2293" s="92">
        <v>0</v>
      </c>
    </row>
    <row r="2294" spans="1:10" x14ac:dyDescent="0.3">
      <c r="A2294" s="87"/>
      <c r="B2294" s="87"/>
      <c r="C2294" s="87"/>
      <c r="D2294" s="87"/>
      <c r="E2294" s="87"/>
      <c r="F2294" s="87"/>
      <c r="G2294" s="140">
        <v>45008</v>
      </c>
      <c r="H2294" s="92">
        <v>246.37</v>
      </c>
      <c r="I2294" s="92">
        <v>246.37</v>
      </c>
      <c r="J2294" s="92">
        <v>0</v>
      </c>
    </row>
    <row r="2295" spans="1:10" x14ac:dyDescent="0.3">
      <c r="A2295" s="87"/>
      <c r="B2295" s="87"/>
      <c r="C2295" s="87"/>
      <c r="D2295" s="87"/>
      <c r="E2295" s="87"/>
      <c r="F2295" s="87"/>
      <c r="G2295" s="140">
        <v>45015</v>
      </c>
      <c r="H2295" s="92">
        <v>246.38</v>
      </c>
      <c r="I2295" s="92">
        <v>246.38</v>
      </c>
      <c r="J2295" s="92">
        <v>0</v>
      </c>
    </row>
    <row r="2296" spans="1:10" x14ac:dyDescent="0.3">
      <c r="A2296" s="87"/>
      <c r="B2296" s="87"/>
      <c r="C2296" s="87"/>
      <c r="D2296" s="87"/>
      <c r="E2296" s="87"/>
      <c r="F2296" s="87"/>
      <c r="G2296" s="140">
        <v>45069</v>
      </c>
      <c r="H2296" s="92">
        <v>246.38</v>
      </c>
      <c r="I2296" s="92">
        <v>246.38</v>
      </c>
      <c r="J2296" s="92">
        <v>0</v>
      </c>
    </row>
    <row r="2297" spans="1:10" x14ac:dyDescent="0.3">
      <c r="A2297" s="87"/>
      <c r="B2297" s="87"/>
      <c r="C2297" s="87"/>
      <c r="D2297" s="87"/>
      <c r="E2297" s="87"/>
      <c r="F2297" s="87"/>
      <c r="G2297" s="140">
        <v>45126</v>
      </c>
      <c r="H2297" s="92">
        <v>246.37</v>
      </c>
      <c r="I2297" s="92">
        <v>246.37</v>
      </c>
      <c r="J2297" s="92">
        <v>0</v>
      </c>
    </row>
    <row r="2298" spans="1:10" x14ac:dyDescent="0.3">
      <c r="A2298" s="87"/>
      <c r="B2298" s="87"/>
      <c r="C2298" s="87"/>
      <c r="D2298" s="87"/>
      <c r="E2298" s="87"/>
      <c r="F2298" s="87"/>
      <c r="G2298" s="140">
        <v>45128</v>
      </c>
      <c r="H2298" s="92">
        <v>492.74</v>
      </c>
      <c r="I2298" s="92">
        <v>492.74</v>
      </c>
      <c r="J2298" s="92">
        <v>0</v>
      </c>
    </row>
    <row r="2299" spans="1:10" x14ac:dyDescent="0.3">
      <c r="A2299" s="87"/>
      <c r="B2299" s="87"/>
      <c r="C2299" s="87"/>
      <c r="D2299" s="87"/>
      <c r="E2299" s="87"/>
      <c r="F2299" s="87"/>
      <c r="G2299" s="140">
        <v>45133</v>
      </c>
      <c r="H2299" s="92">
        <v>-213.52</v>
      </c>
      <c r="I2299" s="92">
        <v>-213.52</v>
      </c>
      <c r="J2299" s="92">
        <v>0</v>
      </c>
    </row>
    <row r="2300" spans="1:10" x14ac:dyDescent="0.3">
      <c r="A2300" s="87"/>
      <c r="B2300" s="87"/>
      <c r="C2300" s="87"/>
      <c r="D2300" s="87"/>
      <c r="E2300" s="87"/>
      <c r="F2300" s="87"/>
      <c r="G2300" s="140">
        <v>45134</v>
      </c>
      <c r="H2300" s="92">
        <v>213.52</v>
      </c>
      <c r="I2300" s="92">
        <v>213.52</v>
      </c>
      <c r="J2300" s="92">
        <v>0</v>
      </c>
    </row>
    <row r="2301" spans="1:10" x14ac:dyDescent="0.3">
      <c r="A2301" s="87"/>
      <c r="B2301" s="87"/>
      <c r="C2301" s="87"/>
      <c r="D2301" s="87"/>
      <c r="E2301" s="87"/>
      <c r="F2301" s="87"/>
      <c r="G2301" s="140">
        <v>45202</v>
      </c>
      <c r="H2301" s="92">
        <v>492.76</v>
      </c>
      <c r="I2301" s="92">
        <v>492.76</v>
      </c>
      <c r="J2301" s="92">
        <v>0</v>
      </c>
    </row>
    <row r="2302" spans="1:10" x14ac:dyDescent="0.3">
      <c r="A2302" s="87"/>
      <c r="B2302" s="87"/>
      <c r="C2302" s="87"/>
      <c r="D2302" s="87"/>
      <c r="E2302" s="87"/>
      <c r="F2302" s="87"/>
      <c r="G2302" s="140">
        <v>45299</v>
      </c>
      <c r="H2302" s="92">
        <v>246.38</v>
      </c>
      <c r="I2302" s="92">
        <v>246.38</v>
      </c>
      <c r="J2302" s="92">
        <v>0</v>
      </c>
    </row>
    <row r="2303" spans="1:10" x14ac:dyDescent="0.3">
      <c r="A2303" s="87"/>
      <c r="B2303" s="87"/>
      <c r="C2303" s="87"/>
      <c r="D2303" s="87"/>
      <c r="E2303" s="87"/>
      <c r="F2303" s="87"/>
      <c r="G2303" s="140">
        <v>45306</v>
      </c>
      <c r="H2303" s="92">
        <v>16.510000000000002</v>
      </c>
      <c r="I2303" s="92">
        <v>0</v>
      </c>
      <c r="J2303" s="92">
        <v>16.510000000000002</v>
      </c>
    </row>
    <row r="2304" spans="1:10" x14ac:dyDescent="0.3">
      <c r="A2304" s="87"/>
      <c r="B2304" s="87"/>
      <c r="C2304" s="87"/>
      <c r="D2304" s="87"/>
      <c r="E2304" s="87"/>
      <c r="F2304" s="87"/>
      <c r="G2304" s="140">
        <v>45307</v>
      </c>
      <c r="H2304" s="92">
        <v>-16.510000000000002</v>
      </c>
      <c r="I2304" s="92">
        <v>0</v>
      </c>
      <c r="J2304" s="92">
        <v>-16.510000000000002</v>
      </c>
    </row>
    <row r="2305" spans="1:10" x14ac:dyDescent="0.3">
      <c r="A2305" s="87"/>
      <c r="B2305" s="87"/>
      <c r="C2305" s="87"/>
      <c r="D2305" s="87" t="s">
        <v>5603</v>
      </c>
      <c r="E2305" s="87" t="s">
        <v>5941</v>
      </c>
      <c r="F2305" s="140">
        <v>45205</v>
      </c>
      <c r="G2305" s="140">
        <v>45313</v>
      </c>
      <c r="H2305" s="92">
        <v>246.37</v>
      </c>
      <c r="I2305" s="92">
        <v>246.37</v>
      </c>
      <c r="J2305" s="92">
        <v>0</v>
      </c>
    </row>
    <row r="2306" spans="1:10" x14ac:dyDescent="0.3">
      <c r="A2306" s="87"/>
      <c r="B2306" s="87"/>
      <c r="C2306" s="87"/>
      <c r="D2306" s="87"/>
      <c r="E2306" s="87"/>
      <c r="F2306" s="87"/>
      <c r="G2306" s="140">
        <v>45809</v>
      </c>
      <c r="H2306" s="92">
        <v>2228.63</v>
      </c>
      <c r="I2306" s="92">
        <v>0</v>
      </c>
      <c r="J2306" s="92">
        <v>2228.63</v>
      </c>
    </row>
    <row r="2307" spans="1:10" x14ac:dyDescent="0.3">
      <c r="A2307" s="87"/>
      <c r="B2307" s="87"/>
      <c r="C2307" s="87"/>
      <c r="D2307" s="87"/>
      <c r="E2307" s="87"/>
      <c r="F2307" s="87"/>
      <c r="G2307" s="140">
        <v>45937</v>
      </c>
      <c r="H2307" s="92">
        <v>-2228.63</v>
      </c>
      <c r="I2307" s="92">
        <v>0</v>
      </c>
      <c r="J2307" s="92">
        <v>-2228.63</v>
      </c>
    </row>
    <row r="2308" spans="1:10" x14ac:dyDescent="0.3">
      <c r="A2308" s="87"/>
      <c r="B2308" s="87" t="s">
        <v>500</v>
      </c>
      <c r="C2308" s="87" t="s">
        <v>2722</v>
      </c>
      <c r="D2308" s="87" t="s">
        <v>7064</v>
      </c>
      <c r="E2308" s="87" t="s">
        <v>5941</v>
      </c>
      <c r="F2308" s="140">
        <v>45770</v>
      </c>
      <c r="G2308" s="140">
        <v>45838</v>
      </c>
      <c r="H2308" s="92">
        <v>1865.75</v>
      </c>
      <c r="I2308" s="92">
        <v>1865.75</v>
      </c>
      <c r="J2308" s="92">
        <v>0</v>
      </c>
    </row>
    <row r="2309" spans="1:10" x14ac:dyDescent="0.3">
      <c r="A2309" s="87"/>
      <c r="B2309" s="87"/>
      <c r="C2309" s="87"/>
      <c r="D2309" s="87"/>
      <c r="E2309" s="87"/>
      <c r="F2309" s="87"/>
      <c r="G2309" s="140">
        <v>45870</v>
      </c>
      <c r="H2309" s="92">
        <v>548.75</v>
      </c>
      <c r="I2309" s="92">
        <v>548.75</v>
      </c>
      <c r="J2309" s="92">
        <v>0</v>
      </c>
    </row>
    <row r="2310" spans="1:10" x14ac:dyDescent="0.3">
      <c r="A2310" s="87"/>
      <c r="B2310" s="87"/>
      <c r="C2310" s="87"/>
      <c r="D2310" s="87"/>
      <c r="E2310" s="87"/>
      <c r="F2310" s="87"/>
      <c r="G2310" s="140">
        <v>46120</v>
      </c>
      <c r="H2310" s="92">
        <v>3512.04</v>
      </c>
      <c r="I2310" s="92">
        <v>3512.04</v>
      </c>
      <c r="J2310" s="92">
        <v>0</v>
      </c>
    </row>
    <row r="2311" spans="1:10" x14ac:dyDescent="0.3">
      <c r="A2311" s="87"/>
      <c r="B2311" s="87"/>
      <c r="C2311" s="87"/>
      <c r="D2311" s="87"/>
      <c r="E2311" s="87"/>
      <c r="F2311" s="87"/>
      <c r="G2311" s="140">
        <v>46132</v>
      </c>
      <c r="H2311" s="92">
        <v>548.75</v>
      </c>
      <c r="I2311" s="92">
        <v>548.75</v>
      </c>
      <c r="J2311" s="92">
        <v>0</v>
      </c>
    </row>
    <row r="2312" spans="1:10" x14ac:dyDescent="0.3">
      <c r="A2312" s="87"/>
      <c r="B2312" s="87"/>
      <c r="C2312" s="87"/>
      <c r="D2312" s="87"/>
      <c r="E2312" s="87"/>
      <c r="F2312" s="87"/>
      <c r="G2312" s="140">
        <v>46169</v>
      </c>
      <c r="H2312" s="92">
        <v>1646.26</v>
      </c>
      <c r="I2312" s="92">
        <v>1646.26</v>
      </c>
      <c r="J2312" s="92">
        <v>0</v>
      </c>
    </row>
    <row r="2313" spans="1:10" x14ac:dyDescent="0.3">
      <c r="A2313" s="87"/>
      <c r="B2313" s="87"/>
      <c r="C2313" s="87"/>
      <c r="D2313" s="87"/>
      <c r="E2313" s="87"/>
      <c r="F2313" s="87"/>
      <c r="G2313" s="140">
        <v>46204</v>
      </c>
      <c r="H2313" s="92">
        <v>548.75</v>
      </c>
      <c r="I2313" s="92">
        <v>548.75</v>
      </c>
      <c r="J2313" s="92">
        <v>0</v>
      </c>
    </row>
    <row r="2314" spans="1:10" x14ac:dyDescent="0.3">
      <c r="A2314" s="87"/>
      <c r="B2314" s="87"/>
      <c r="C2314" s="87"/>
      <c r="D2314" s="87"/>
      <c r="E2314" s="87"/>
      <c r="F2314" s="87"/>
      <c r="G2314" s="140">
        <v>46945</v>
      </c>
      <c r="H2314" s="92">
        <v>1329.6999999999989</v>
      </c>
      <c r="I2314" s="92">
        <v>0</v>
      </c>
      <c r="J2314" s="92">
        <v>1329.6999999999989</v>
      </c>
    </row>
    <row r="2315" spans="1:10" x14ac:dyDescent="0.3">
      <c r="A2315" s="87"/>
      <c r="B2315" s="87" t="s">
        <v>507</v>
      </c>
      <c r="C2315" s="87" t="s">
        <v>2722</v>
      </c>
      <c r="D2315" s="87" t="s">
        <v>7051</v>
      </c>
      <c r="E2315" s="87" t="s">
        <v>5941</v>
      </c>
      <c r="F2315" s="140">
        <v>45770</v>
      </c>
      <c r="G2315" s="140">
        <v>45825</v>
      </c>
      <c r="H2315" s="92">
        <v>937.13</v>
      </c>
      <c r="I2315" s="92">
        <v>937.13</v>
      </c>
      <c r="J2315" s="92">
        <v>0</v>
      </c>
    </row>
    <row r="2316" spans="1:10" x14ac:dyDescent="0.3">
      <c r="A2316" s="87"/>
      <c r="B2316" s="87"/>
      <c r="C2316" s="87"/>
      <c r="D2316" s="87"/>
      <c r="E2316" s="87"/>
      <c r="F2316" s="87"/>
      <c r="G2316" s="140">
        <v>45838</v>
      </c>
      <c r="H2316" s="92">
        <v>275.63</v>
      </c>
      <c r="I2316" s="92">
        <v>275.63</v>
      </c>
      <c r="J2316" s="92">
        <v>0</v>
      </c>
    </row>
    <row r="2317" spans="1:10" x14ac:dyDescent="0.3">
      <c r="A2317" s="87"/>
      <c r="B2317" s="87"/>
      <c r="C2317" s="87"/>
      <c r="D2317" s="87"/>
      <c r="E2317" s="87"/>
      <c r="F2317" s="87"/>
      <c r="G2317" s="140">
        <v>45870</v>
      </c>
      <c r="H2317" s="92">
        <v>275.63</v>
      </c>
      <c r="I2317" s="92">
        <v>275.63</v>
      </c>
      <c r="J2317" s="92">
        <v>0</v>
      </c>
    </row>
    <row r="2318" spans="1:10" x14ac:dyDescent="0.3">
      <c r="A2318" s="87"/>
      <c r="B2318" s="87"/>
      <c r="C2318" s="87"/>
      <c r="D2318" s="87"/>
      <c r="E2318" s="87"/>
      <c r="F2318" s="87"/>
      <c r="G2318" s="140">
        <v>45895</v>
      </c>
      <c r="H2318" s="92">
        <v>275.63</v>
      </c>
      <c r="I2318" s="92">
        <v>275.63</v>
      </c>
      <c r="J2318" s="92">
        <v>0</v>
      </c>
    </row>
    <row r="2319" spans="1:10" x14ac:dyDescent="0.3">
      <c r="A2319" s="87"/>
      <c r="B2319" s="87"/>
      <c r="C2319" s="87"/>
      <c r="D2319" s="87"/>
      <c r="E2319" s="87"/>
      <c r="F2319" s="87"/>
      <c r="G2319" s="140">
        <v>45930</v>
      </c>
      <c r="H2319" s="92">
        <v>275.63</v>
      </c>
      <c r="I2319" s="92">
        <v>275.63</v>
      </c>
      <c r="J2319" s="92">
        <v>0</v>
      </c>
    </row>
    <row r="2320" spans="1:10" x14ac:dyDescent="0.3">
      <c r="A2320" s="87"/>
      <c r="B2320" s="87"/>
      <c r="C2320" s="87"/>
      <c r="D2320" s="87"/>
      <c r="E2320" s="87"/>
      <c r="F2320" s="87"/>
      <c r="G2320" s="140">
        <v>45954</v>
      </c>
      <c r="H2320" s="92">
        <v>826.89</v>
      </c>
      <c r="I2320" s="92">
        <v>826.89</v>
      </c>
      <c r="J2320" s="92">
        <v>0</v>
      </c>
    </row>
    <row r="2321" spans="1:10" x14ac:dyDescent="0.3">
      <c r="A2321" s="87"/>
      <c r="B2321" s="87"/>
      <c r="C2321" s="87"/>
      <c r="D2321" s="87"/>
      <c r="E2321" s="87"/>
      <c r="F2321" s="87"/>
      <c r="G2321" s="140">
        <v>46002</v>
      </c>
      <c r="H2321" s="92">
        <v>275.63</v>
      </c>
      <c r="I2321" s="92">
        <v>275.63</v>
      </c>
      <c r="J2321" s="92">
        <v>0</v>
      </c>
    </row>
    <row r="2322" spans="1:10" x14ac:dyDescent="0.3">
      <c r="A2322" s="87"/>
      <c r="B2322" s="87"/>
      <c r="C2322" s="87"/>
      <c r="D2322" s="87"/>
      <c r="E2322" s="87"/>
      <c r="F2322" s="87"/>
      <c r="G2322" s="140">
        <v>46169</v>
      </c>
      <c r="H2322" s="92">
        <v>1102.52</v>
      </c>
      <c r="I2322" s="92">
        <v>1102.52</v>
      </c>
      <c r="J2322" s="92">
        <v>0</v>
      </c>
    </row>
    <row r="2323" spans="1:10" x14ac:dyDescent="0.3">
      <c r="A2323" s="87"/>
      <c r="B2323" s="87"/>
      <c r="C2323" s="87"/>
      <c r="D2323" s="87"/>
      <c r="E2323" s="87"/>
      <c r="F2323" s="87"/>
      <c r="G2323" s="140">
        <v>46204</v>
      </c>
      <c r="H2323" s="92">
        <v>275.63</v>
      </c>
      <c r="I2323" s="92">
        <v>275.63</v>
      </c>
      <c r="J2323" s="92">
        <v>0</v>
      </c>
    </row>
    <row r="2324" spans="1:10" x14ac:dyDescent="0.3">
      <c r="A2324" s="87"/>
      <c r="B2324" s="87"/>
      <c r="C2324" s="87"/>
      <c r="D2324" s="87"/>
      <c r="E2324" s="87"/>
      <c r="F2324" s="87"/>
      <c r="G2324" s="140">
        <v>46945</v>
      </c>
      <c r="H2324" s="92">
        <v>5479.6799999999994</v>
      </c>
      <c r="I2324" s="92">
        <v>0</v>
      </c>
      <c r="J2324" s="92">
        <v>5479.6799999999994</v>
      </c>
    </row>
    <row r="2325" spans="1:10" x14ac:dyDescent="0.3">
      <c r="A2325" s="87"/>
      <c r="B2325" s="87" t="s">
        <v>446</v>
      </c>
      <c r="C2325" s="87" t="s">
        <v>2722</v>
      </c>
      <c r="D2325" s="87" t="s">
        <v>7069</v>
      </c>
      <c r="E2325" s="87" t="s">
        <v>5941</v>
      </c>
      <c r="F2325" s="140">
        <v>45770</v>
      </c>
      <c r="G2325" s="140">
        <v>45860</v>
      </c>
      <c r="H2325" s="92">
        <v>826.88</v>
      </c>
      <c r="I2325" s="92">
        <v>826.88</v>
      </c>
      <c r="J2325" s="92">
        <v>0</v>
      </c>
    </row>
    <row r="2326" spans="1:10" x14ac:dyDescent="0.3">
      <c r="A2326" s="87"/>
      <c r="B2326" s="87"/>
      <c r="C2326" s="87"/>
      <c r="D2326" s="87"/>
      <c r="E2326" s="87"/>
      <c r="F2326" s="87"/>
      <c r="G2326" s="140">
        <v>45938</v>
      </c>
      <c r="H2326" s="92">
        <v>164.63</v>
      </c>
      <c r="I2326" s="92">
        <v>164.63</v>
      </c>
      <c r="J2326" s="92">
        <v>0</v>
      </c>
    </row>
    <row r="2327" spans="1:10" x14ac:dyDescent="0.3">
      <c r="A2327" s="87"/>
      <c r="B2327" s="87"/>
      <c r="C2327" s="87"/>
      <c r="D2327" s="87"/>
      <c r="E2327" s="87"/>
      <c r="F2327" s="87"/>
      <c r="G2327" s="140">
        <v>45954</v>
      </c>
      <c r="H2327" s="92">
        <v>823.13</v>
      </c>
      <c r="I2327" s="92">
        <v>823.13</v>
      </c>
      <c r="J2327" s="92">
        <v>0</v>
      </c>
    </row>
    <row r="2328" spans="1:10" x14ac:dyDescent="0.3">
      <c r="A2328" s="87"/>
      <c r="B2328" s="87"/>
      <c r="C2328" s="87"/>
      <c r="D2328" s="87"/>
      <c r="E2328" s="87"/>
      <c r="F2328" s="87"/>
      <c r="G2328" s="140">
        <v>46002</v>
      </c>
      <c r="H2328" s="92">
        <v>164.63</v>
      </c>
      <c r="I2328" s="92">
        <v>164.63</v>
      </c>
      <c r="J2328" s="92">
        <v>0</v>
      </c>
    </row>
    <row r="2329" spans="1:10" x14ac:dyDescent="0.3">
      <c r="A2329" s="87"/>
      <c r="B2329" s="87"/>
      <c r="C2329" s="87"/>
      <c r="D2329" s="87"/>
      <c r="E2329" s="87"/>
      <c r="F2329" s="87"/>
      <c r="G2329" s="140">
        <v>46132</v>
      </c>
      <c r="H2329" s="92">
        <v>164.63</v>
      </c>
      <c r="I2329" s="92">
        <v>164.63</v>
      </c>
      <c r="J2329" s="92">
        <v>0</v>
      </c>
    </row>
    <row r="2330" spans="1:10" x14ac:dyDescent="0.3">
      <c r="A2330" s="87"/>
      <c r="B2330" s="87"/>
      <c r="C2330" s="87"/>
      <c r="D2330" s="87"/>
      <c r="E2330" s="87"/>
      <c r="F2330" s="87"/>
      <c r="G2330" s="140">
        <v>46169</v>
      </c>
      <c r="H2330" s="92">
        <v>658.52</v>
      </c>
      <c r="I2330" s="92">
        <v>658.52</v>
      </c>
      <c r="J2330" s="92">
        <v>0</v>
      </c>
    </row>
    <row r="2331" spans="1:10" x14ac:dyDescent="0.3">
      <c r="A2331" s="87"/>
      <c r="B2331" s="87"/>
      <c r="C2331" s="87"/>
      <c r="D2331" s="87"/>
      <c r="E2331" s="87"/>
      <c r="F2331" s="87"/>
      <c r="G2331" s="140">
        <v>46204</v>
      </c>
      <c r="H2331" s="92">
        <v>164.63</v>
      </c>
      <c r="I2331" s="92">
        <v>164.63</v>
      </c>
      <c r="J2331" s="92">
        <v>0</v>
      </c>
    </row>
    <row r="2332" spans="1:10" x14ac:dyDescent="0.3">
      <c r="A2332" s="87"/>
      <c r="B2332" s="87"/>
      <c r="C2332" s="87"/>
      <c r="D2332" s="87"/>
      <c r="E2332" s="87"/>
      <c r="F2332" s="87"/>
      <c r="G2332" s="140">
        <v>46945</v>
      </c>
      <c r="H2332" s="92">
        <v>7032.9499999999989</v>
      </c>
      <c r="I2332" s="92">
        <v>0</v>
      </c>
      <c r="J2332" s="92">
        <v>7032.9499999999989</v>
      </c>
    </row>
    <row r="2333" spans="1:10" x14ac:dyDescent="0.3">
      <c r="A2333" s="87"/>
      <c r="B2333" s="87" t="s">
        <v>284</v>
      </c>
      <c r="C2333" s="87" t="s">
        <v>2722</v>
      </c>
      <c r="D2333" s="87" t="s">
        <v>3147</v>
      </c>
      <c r="E2333" s="87" t="s">
        <v>5941</v>
      </c>
      <c r="F2333" s="140">
        <v>44861</v>
      </c>
      <c r="G2333" s="140">
        <v>44915</v>
      </c>
      <c r="H2333" s="92">
        <v>907.5</v>
      </c>
      <c r="I2333" s="92">
        <v>907.5</v>
      </c>
      <c r="J2333" s="92">
        <v>0</v>
      </c>
    </row>
    <row r="2334" spans="1:10" x14ac:dyDescent="0.3">
      <c r="A2334" s="87"/>
      <c r="B2334" s="87"/>
      <c r="C2334" s="87"/>
      <c r="D2334" s="87"/>
      <c r="E2334" s="87"/>
      <c r="F2334" s="87"/>
      <c r="G2334" s="140">
        <v>44943</v>
      </c>
      <c r="H2334" s="92">
        <v>247.5</v>
      </c>
      <c r="I2334" s="92">
        <v>247.5</v>
      </c>
      <c r="J2334" s="92">
        <v>0</v>
      </c>
    </row>
    <row r="2335" spans="1:10" x14ac:dyDescent="0.3">
      <c r="A2335" s="87"/>
      <c r="B2335" s="87"/>
      <c r="C2335" s="87"/>
      <c r="D2335" s="87"/>
      <c r="E2335" s="87"/>
      <c r="F2335" s="87"/>
      <c r="G2335" s="140">
        <v>44951</v>
      </c>
      <c r="H2335" s="92">
        <v>247.5</v>
      </c>
      <c r="I2335" s="92">
        <v>247.5</v>
      </c>
      <c r="J2335" s="92">
        <v>0</v>
      </c>
    </row>
    <row r="2336" spans="1:10" x14ac:dyDescent="0.3">
      <c r="A2336" s="87"/>
      <c r="B2336" s="87"/>
      <c r="C2336" s="87"/>
      <c r="D2336" s="87"/>
      <c r="E2336" s="87"/>
      <c r="F2336" s="87"/>
      <c r="G2336" s="140">
        <v>44992</v>
      </c>
      <c r="H2336" s="92">
        <v>247.5</v>
      </c>
      <c r="I2336" s="92">
        <v>247.5</v>
      </c>
      <c r="J2336" s="92">
        <v>0</v>
      </c>
    </row>
    <row r="2337" spans="1:10" x14ac:dyDescent="0.3">
      <c r="A2337" s="87"/>
      <c r="B2337" s="87"/>
      <c r="C2337" s="87"/>
      <c r="D2337" s="87"/>
      <c r="E2337" s="87"/>
      <c r="F2337" s="87"/>
      <c r="G2337" s="140">
        <v>45008</v>
      </c>
      <c r="H2337" s="92">
        <v>247.5</v>
      </c>
      <c r="I2337" s="92">
        <v>247.5</v>
      </c>
      <c r="J2337" s="92">
        <v>0</v>
      </c>
    </row>
    <row r="2338" spans="1:10" x14ac:dyDescent="0.3">
      <c r="A2338" s="87"/>
      <c r="B2338" s="87"/>
      <c r="C2338" s="87"/>
      <c r="D2338" s="87"/>
      <c r="E2338" s="87"/>
      <c r="F2338" s="87"/>
      <c r="G2338" s="140">
        <v>45064</v>
      </c>
      <c r="H2338" s="92">
        <v>247.5</v>
      </c>
      <c r="I2338" s="92">
        <v>247.5</v>
      </c>
      <c r="J2338" s="92">
        <v>0</v>
      </c>
    </row>
    <row r="2339" spans="1:10" x14ac:dyDescent="0.3">
      <c r="A2339" s="87"/>
      <c r="B2339" s="87"/>
      <c r="C2339" s="87"/>
      <c r="D2339" s="87"/>
      <c r="E2339" s="87"/>
      <c r="F2339" s="87"/>
      <c r="G2339" s="140">
        <v>45082</v>
      </c>
      <c r="H2339" s="92">
        <v>247.5</v>
      </c>
      <c r="I2339" s="92">
        <v>247.5</v>
      </c>
      <c r="J2339" s="92">
        <v>0</v>
      </c>
    </row>
    <row r="2340" spans="1:10" x14ac:dyDescent="0.3">
      <c r="A2340" s="87"/>
      <c r="B2340" s="87"/>
      <c r="C2340" s="87"/>
      <c r="D2340" s="87"/>
      <c r="E2340" s="87"/>
      <c r="F2340" s="87"/>
      <c r="G2340" s="140">
        <v>45125</v>
      </c>
      <c r="H2340" s="92">
        <v>247.5</v>
      </c>
      <c r="I2340" s="92">
        <v>247.5</v>
      </c>
      <c r="J2340" s="92">
        <v>0</v>
      </c>
    </row>
    <row r="2341" spans="1:10" x14ac:dyDescent="0.3">
      <c r="A2341" s="87"/>
      <c r="B2341" s="87"/>
      <c r="C2341" s="87"/>
      <c r="D2341" s="87"/>
      <c r="E2341" s="87"/>
      <c r="F2341" s="87"/>
      <c r="G2341" s="140">
        <v>45126</v>
      </c>
      <c r="H2341" s="92">
        <v>247.5</v>
      </c>
      <c r="I2341" s="92">
        <v>247.5</v>
      </c>
      <c r="J2341" s="92">
        <v>0</v>
      </c>
    </row>
    <row r="2342" spans="1:10" x14ac:dyDescent="0.3">
      <c r="A2342" s="87"/>
      <c r="B2342" s="87"/>
      <c r="C2342" s="87"/>
      <c r="D2342" s="87"/>
      <c r="E2342" s="87"/>
      <c r="F2342" s="87"/>
      <c r="G2342" s="140">
        <v>45133</v>
      </c>
      <c r="H2342" s="92">
        <v>-206.25</v>
      </c>
      <c r="I2342" s="92">
        <v>-206.25</v>
      </c>
      <c r="J2342" s="92">
        <v>0</v>
      </c>
    </row>
    <row r="2343" spans="1:10" x14ac:dyDescent="0.3">
      <c r="A2343" s="87"/>
      <c r="B2343" s="87"/>
      <c r="C2343" s="87"/>
      <c r="D2343" s="87"/>
      <c r="E2343" s="87"/>
      <c r="F2343" s="87"/>
      <c r="G2343" s="140">
        <v>45134</v>
      </c>
      <c r="H2343" s="92">
        <v>206.25</v>
      </c>
      <c r="I2343" s="92">
        <v>206.25</v>
      </c>
      <c r="J2343" s="92">
        <v>0</v>
      </c>
    </row>
    <row r="2344" spans="1:10" x14ac:dyDescent="0.3">
      <c r="A2344" s="87"/>
      <c r="B2344" s="87"/>
      <c r="C2344" s="87"/>
      <c r="D2344" s="87"/>
      <c r="E2344" s="87"/>
      <c r="F2344" s="87"/>
      <c r="G2344" s="140">
        <v>45201</v>
      </c>
      <c r="H2344" s="92">
        <v>495</v>
      </c>
      <c r="I2344" s="92">
        <v>495</v>
      </c>
      <c r="J2344" s="92">
        <v>0</v>
      </c>
    </row>
    <row r="2345" spans="1:10" x14ac:dyDescent="0.3">
      <c r="A2345" s="87"/>
      <c r="B2345" s="87"/>
      <c r="C2345" s="87"/>
      <c r="D2345" s="87"/>
      <c r="E2345" s="87"/>
      <c r="F2345" s="87"/>
      <c r="G2345" s="140">
        <v>45266</v>
      </c>
      <c r="H2345" s="92">
        <v>247.5</v>
      </c>
      <c r="I2345" s="92">
        <v>247.5</v>
      </c>
      <c r="J2345" s="92">
        <v>0</v>
      </c>
    </row>
    <row r="2346" spans="1:10" x14ac:dyDescent="0.3">
      <c r="A2346" s="87"/>
      <c r="B2346" s="87"/>
      <c r="C2346" s="87"/>
      <c r="D2346" s="87" t="s">
        <v>5603</v>
      </c>
      <c r="E2346" s="87" t="s">
        <v>5941</v>
      </c>
      <c r="F2346" s="140">
        <v>45205</v>
      </c>
      <c r="G2346" s="140">
        <v>45809</v>
      </c>
      <c r="H2346" s="92">
        <v>2475</v>
      </c>
      <c r="I2346" s="92">
        <v>0</v>
      </c>
      <c r="J2346" s="92">
        <v>2475</v>
      </c>
    </row>
    <row r="2347" spans="1:10" x14ac:dyDescent="0.3">
      <c r="A2347" s="87"/>
      <c r="B2347" s="87"/>
      <c r="C2347" s="87"/>
      <c r="D2347" s="87"/>
      <c r="E2347" s="87"/>
      <c r="F2347" s="87"/>
      <c r="G2347" s="140">
        <v>45937</v>
      </c>
      <c r="H2347" s="92">
        <v>-2475</v>
      </c>
      <c r="I2347" s="92">
        <v>0</v>
      </c>
      <c r="J2347" s="92">
        <v>-2475</v>
      </c>
    </row>
    <row r="2348" spans="1:10" x14ac:dyDescent="0.3">
      <c r="A2348" s="87"/>
      <c r="B2348" s="87" t="s">
        <v>523</v>
      </c>
      <c r="C2348" s="87" t="s">
        <v>2722</v>
      </c>
      <c r="D2348" s="87" t="s">
        <v>5671</v>
      </c>
      <c r="E2348" s="87" t="s">
        <v>5653</v>
      </c>
      <c r="F2348" s="140">
        <v>45299</v>
      </c>
      <c r="G2348" s="140">
        <v>45539</v>
      </c>
      <c r="H2348" s="92">
        <v>197.1</v>
      </c>
      <c r="I2348" s="92">
        <v>197.1</v>
      </c>
      <c r="J2348" s="92">
        <v>0</v>
      </c>
    </row>
    <row r="2349" spans="1:10" x14ac:dyDescent="0.3">
      <c r="A2349" s="87"/>
      <c r="B2349" s="87"/>
      <c r="C2349" s="87"/>
      <c r="D2349" s="87"/>
      <c r="E2349" s="87"/>
      <c r="F2349" s="87"/>
      <c r="G2349" s="140">
        <v>45560</v>
      </c>
      <c r="H2349" s="92">
        <v>197.1</v>
      </c>
      <c r="I2349" s="92">
        <v>197.1</v>
      </c>
      <c r="J2349" s="92">
        <v>0</v>
      </c>
    </row>
    <row r="2350" spans="1:10" x14ac:dyDescent="0.3">
      <c r="A2350" s="87"/>
      <c r="B2350" s="87"/>
      <c r="C2350" s="87"/>
      <c r="D2350" s="87" t="s">
        <v>6519</v>
      </c>
      <c r="E2350" s="87" t="s">
        <v>5941</v>
      </c>
      <c r="F2350" s="140">
        <v>45601</v>
      </c>
      <c r="G2350" s="140">
        <v>45635</v>
      </c>
      <c r="H2350" s="92">
        <v>197.1</v>
      </c>
      <c r="I2350" s="92">
        <v>197.1</v>
      </c>
      <c r="J2350" s="92">
        <v>0</v>
      </c>
    </row>
    <row r="2351" spans="1:10" x14ac:dyDescent="0.3">
      <c r="A2351" s="87"/>
      <c r="B2351" s="87"/>
      <c r="C2351" s="87"/>
      <c r="D2351" s="87"/>
      <c r="E2351" s="87"/>
      <c r="F2351" s="87"/>
      <c r="G2351" s="140">
        <v>45791</v>
      </c>
      <c r="H2351" s="92">
        <v>8212.5</v>
      </c>
      <c r="I2351" s="92">
        <v>8212.5</v>
      </c>
      <c r="J2351" s="92">
        <v>0</v>
      </c>
    </row>
    <row r="2352" spans="1:10" x14ac:dyDescent="0.3">
      <c r="A2352" s="87"/>
      <c r="B2352" s="87"/>
      <c r="C2352" s="87"/>
      <c r="D2352" s="87"/>
      <c r="E2352" s="87"/>
      <c r="F2352" s="87"/>
      <c r="G2352" s="140">
        <v>45825</v>
      </c>
      <c r="H2352" s="92">
        <v>854.1</v>
      </c>
      <c r="I2352" s="92">
        <v>854.1</v>
      </c>
      <c r="J2352" s="92">
        <v>0</v>
      </c>
    </row>
    <row r="2353" spans="1:10" x14ac:dyDescent="0.3">
      <c r="A2353" s="87"/>
      <c r="B2353" s="87"/>
      <c r="C2353" s="87"/>
      <c r="D2353" s="87"/>
      <c r="E2353" s="87"/>
      <c r="F2353" s="87"/>
      <c r="G2353" s="140">
        <v>45826</v>
      </c>
      <c r="H2353" s="92">
        <v>-8212.5</v>
      </c>
      <c r="I2353" s="92">
        <v>-8212.5</v>
      </c>
      <c r="J2353" s="92">
        <v>0</v>
      </c>
    </row>
    <row r="2354" spans="1:10" x14ac:dyDescent="0.3">
      <c r="A2354" s="87"/>
      <c r="B2354" s="87"/>
      <c r="C2354" s="87"/>
      <c r="D2354" s="87"/>
      <c r="E2354" s="87"/>
      <c r="F2354" s="87"/>
      <c r="G2354" s="140">
        <v>45832</v>
      </c>
      <c r="H2354" s="92">
        <v>18948.8</v>
      </c>
      <c r="I2354" s="92">
        <v>0</v>
      </c>
      <c r="J2354" s="92">
        <v>18948.8</v>
      </c>
    </row>
    <row r="2355" spans="1:10" x14ac:dyDescent="0.3">
      <c r="A2355" s="87"/>
      <c r="B2355" s="87"/>
      <c r="C2355" s="87"/>
      <c r="D2355" s="87"/>
      <c r="E2355" s="87"/>
      <c r="F2355" s="87"/>
      <c r="G2355" s="140">
        <v>45833</v>
      </c>
      <c r="H2355" s="92">
        <v>-18948.8</v>
      </c>
      <c r="I2355" s="92">
        <v>0</v>
      </c>
      <c r="J2355" s="92">
        <v>-18948.8</v>
      </c>
    </row>
    <row r="2356" spans="1:10" x14ac:dyDescent="0.3">
      <c r="A2356" s="87"/>
      <c r="B2356" s="87" t="s">
        <v>317</v>
      </c>
      <c r="C2356" s="87" t="s">
        <v>2722</v>
      </c>
      <c r="D2356" s="87" t="s">
        <v>6044</v>
      </c>
      <c r="E2356" s="87" t="s">
        <v>5941</v>
      </c>
      <c r="F2356" s="140">
        <v>45355</v>
      </c>
      <c r="G2356" s="140">
        <v>45427</v>
      </c>
      <c r="H2356" s="92">
        <v>3744.9000000000005</v>
      </c>
      <c r="I2356" s="92">
        <v>3744.9000000000005</v>
      </c>
      <c r="J2356" s="92">
        <v>0</v>
      </c>
    </row>
    <row r="2357" spans="1:10" x14ac:dyDescent="0.3">
      <c r="A2357" s="87"/>
      <c r="B2357" s="87"/>
      <c r="C2357" s="87"/>
      <c r="D2357" s="87"/>
      <c r="E2357" s="87"/>
      <c r="F2357" s="87"/>
      <c r="G2357" s="140">
        <v>45461</v>
      </c>
      <c r="H2357" s="92">
        <v>591.29999999999995</v>
      </c>
      <c r="I2357" s="92">
        <v>591.29999999999995</v>
      </c>
      <c r="J2357" s="92">
        <v>0</v>
      </c>
    </row>
    <row r="2358" spans="1:10" x14ac:dyDescent="0.3">
      <c r="A2358" s="87"/>
      <c r="B2358" s="87"/>
      <c r="C2358" s="87"/>
      <c r="D2358" s="87"/>
      <c r="E2358" s="87"/>
      <c r="F2358" s="87"/>
      <c r="G2358" s="140">
        <v>45519</v>
      </c>
      <c r="H2358" s="92">
        <v>788.4</v>
      </c>
      <c r="I2358" s="92">
        <v>788.4</v>
      </c>
      <c r="J2358" s="92">
        <v>0</v>
      </c>
    </row>
    <row r="2359" spans="1:10" x14ac:dyDescent="0.3">
      <c r="A2359" s="87"/>
      <c r="B2359" s="87"/>
      <c r="C2359" s="87"/>
      <c r="D2359" s="87"/>
      <c r="E2359" s="87"/>
      <c r="F2359" s="87"/>
      <c r="G2359" s="140">
        <v>45526</v>
      </c>
      <c r="H2359" s="92">
        <v>197.1</v>
      </c>
      <c r="I2359" s="92">
        <v>197.1</v>
      </c>
      <c r="J2359" s="92">
        <v>0</v>
      </c>
    </row>
    <row r="2360" spans="1:10" x14ac:dyDescent="0.3">
      <c r="A2360" s="87"/>
      <c r="B2360" s="87"/>
      <c r="C2360" s="87"/>
      <c r="D2360" s="87"/>
      <c r="E2360" s="87"/>
      <c r="F2360" s="87"/>
      <c r="G2360" s="140">
        <v>45560</v>
      </c>
      <c r="H2360" s="92">
        <v>591.29999999999995</v>
      </c>
      <c r="I2360" s="92">
        <v>591.29999999999995</v>
      </c>
      <c r="J2360" s="92">
        <v>0</v>
      </c>
    </row>
    <row r="2361" spans="1:10" x14ac:dyDescent="0.3">
      <c r="A2361" s="87"/>
      <c r="B2361" s="87"/>
      <c r="C2361" s="87"/>
      <c r="D2361" s="87"/>
      <c r="E2361" s="87"/>
      <c r="F2361" s="87"/>
      <c r="G2361" s="140">
        <v>45572</v>
      </c>
      <c r="H2361" s="92">
        <v>197.1</v>
      </c>
      <c r="I2361" s="92">
        <v>197.1</v>
      </c>
      <c r="J2361" s="92">
        <v>0</v>
      </c>
    </row>
    <row r="2362" spans="1:10" x14ac:dyDescent="0.3">
      <c r="A2362" s="87"/>
      <c r="B2362" s="87"/>
      <c r="C2362" s="87"/>
      <c r="D2362" s="87"/>
      <c r="E2362" s="87"/>
      <c r="F2362" s="87"/>
      <c r="G2362" s="140">
        <v>45595</v>
      </c>
      <c r="H2362" s="92">
        <v>591.29999999999995</v>
      </c>
      <c r="I2362" s="92">
        <v>591.29999999999995</v>
      </c>
      <c r="J2362" s="92">
        <v>0</v>
      </c>
    </row>
    <row r="2363" spans="1:10" x14ac:dyDescent="0.3">
      <c r="A2363" s="87"/>
      <c r="B2363" s="87"/>
      <c r="C2363" s="87"/>
      <c r="D2363" s="87"/>
      <c r="E2363" s="87"/>
      <c r="F2363" s="87"/>
      <c r="G2363" s="140">
        <v>45628</v>
      </c>
      <c r="H2363" s="92">
        <v>788.4</v>
      </c>
      <c r="I2363" s="92">
        <v>788.4</v>
      </c>
      <c r="J2363" s="92">
        <v>0</v>
      </c>
    </row>
    <row r="2364" spans="1:10" x14ac:dyDescent="0.3">
      <c r="A2364" s="87"/>
      <c r="B2364" s="87"/>
      <c r="C2364" s="87"/>
      <c r="D2364" s="87"/>
      <c r="E2364" s="87"/>
      <c r="F2364" s="87"/>
      <c r="G2364" s="140">
        <v>45673</v>
      </c>
      <c r="H2364" s="92">
        <v>591.29999999999995</v>
      </c>
      <c r="I2364" s="92">
        <v>591.29999999999995</v>
      </c>
      <c r="J2364" s="92">
        <v>0</v>
      </c>
    </row>
    <row r="2365" spans="1:10" x14ac:dyDescent="0.3">
      <c r="A2365" s="87"/>
      <c r="B2365" s="87"/>
      <c r="C2365" s="87"/>
      <c r="D2365" s="87"/>
      <c r="E2365" s="87"/>
      <c r="F2365" s="87"/>
      <c r="G2365" s="140">
        <v>45685</v>
      </c>
      <c r="H2365" s="92">
        <v>591.29999999999995</v>
      </c>
      <c r="I2365" s="92">
        <v>591.29999999999995</v>
      </c>
      <c r="J2365" s="92">
        <v>0</v>
      </c>
    </row>
    <row r="2366" spans="1:10" x14ac:dyDescent="0.3">
      <c r="A2366" s="87"/>
      <c r="B2366" s="87"/>
      <c r="C2366" s="87"/>
      <c r="D2366" s="87"/>
      <c r="E2366" s="87"/>
      <c r="F2366" s="87"/>
      <c r="G2366" s="140">
        <v>45727</v>
      </c>
      <c r="H2366" s="92">
        <v>985.5</v>
      </c>
      <c r="I2366" s="92">
        <v>985.5</v>
      </c>
      <c r="J2366" s="92">
        <v>0</v>
      </c>
    </row>
    <row r="2367" spans="1:10" x14ac:dyDescent="0.3">
      <c r="A2367" s="87"/>
      <c r="B2367" s="87"/>
      <c r="C2367" s="87"/>
      <c r="D2367" s="87"/>
      <c r="E2367" s="87"/>
      <c r="F2367" s="87"/>
      <c r="G2367" s="140">
        <v>45750</v>
      </c>
      <c r="H2367" s="92">
        <v>197.1</v>
      </c>
      <c r="I2367" s="92">
        <v>197.1</v>
      </c>
      <c r="J2367" s="92">
        <v>0</v>
      </c>
    </row>
    <row r="2368" spans="1:10" x14ac:dyDescent="0.3">
      <c r="A2368" s="87"/>
      <c r="B2368" s="87"/>
      <c r="C2368" s="87"/>
      <c r="D2368" s="87"/>
      <c r="E2368" s="87"/>
      <c r="F2368" s="87"/>
      <c r="G2368" s="140">
        <v>45768</v>
      </c>
      <c r="H2368" s="92">
        <v>591.29999999999995</v>
      </c>
      <c r="I2368" s="92">
        <v>591.29999999999995</v>
      </c>
      <c r="J2368" s="92">
        <v>0</v>
      </c>
    </row>
    <row r="2369" spans="1:10" x14ac:dyDescent="0.3">
      <c r="A2369" s="87"/>
      <c r="B2369" s="87"/>
      <c r="C2369" s="87"/>
      <c r="D2369" s="87"/>
      <c r="E2369" s="87"/>
      <c r="F2369" s="87"/>
      <c r="G2369" s="140">
        <v>45791</v>
      </c>
      <c r="H2369" s="92">
        <v>197.55</v>
      </c>
      <c r="I2369" s="92">
        <v>197.55</v>
      </c>
      <c r="J2369" s="92">
        <v>0</v>
      </c>
    </row>
    <row r="2370" spans="1:10" x14ac:dyDescent="0.3">
      <c r="A2370" s="87"/>
      <c r="B2370" s="87"/>
      <c r="C2370" s="87"/>
      <c r="D2370" s="87"/>
      <c r="E2370" s="87"/>
      <c r="F2370" s="87"/>
      <c r="G2370" s="140">
        <v>45809</v>
      </c>
      <c r="H2370" s="92">
        <v>1789.8799999999974</v>
      </c>
      <c r="I2370" s="92">
        <v>0</v>
      </c>
      <c r="J2370" s="92">
        <v>1789.8799999999974</v>
      </c>
    </row>
    <row r="2371" spans="1:10" x14ac:dyDescent="0.3">
      <c r="A2371" s="87"/>
      <c r="B2371" s="87"/>
      <c r="C2371" s="87"/>
      <c r="D2371" s="87"/>
      <c r="E2371" s="87"/>
      <c r="F2371" s="87"/>
      <c r="G2371" s="140">
        <v>45825</v>
      </c>
      <c r="H2371" s="92">
        <v>1642.5</v>
      </c>
      <c r="I2371" s="92">
        <v>1642.5</v>
      </c>
      <c r="J2371" s="92">
        <v>0</v>
      </c>
    </row>
    <row r="2372" spans="1:10" x14ac:dyDescent="0.3">
      <c r="A2372" s="87"/>
      <c r="B2372" s="87"/>
      <c r="C2372" s="87"/>
      <c r="D2372" s="87"/>
      <c r="E2372" s="87"/>
      <c r="F2372" s="87"/>
      <c r="G2372" s="140">
        <v>45937</v>
      </c>
      <c r="H2372" s="92">
        <v>-1789.88</v>
      </c>
      <c r="I2372" s="92">
        <v>0</v>
      </c>
      <c r="J2372" s="92">
        <v>-1789.88</v>
      </c>
    </row>
    <row r="2373" spans="1:10" x14ac:dyDescent="0.3">
      <c r="A2373" s="87"/>
      <c r="B2373" s="87"/>
      <c r="C2373" s="87"/>
      <c r="D2373" s="87" t="s">
        <v>6317</v>
      </c>
      <c r="E2373" s="87" t="s">
        <v>5941</v>
      </c>
      <c r="F2373" s="140">
        <v>45517</v>
      </c>
      <c r="G2373" s="140">
        <v>45673</v>
      </c>
      <c r="H2373" s="92">
        <v>197.1</v>
      </c>
      <c r="I2373" s="92">
        <v>197.1</v>
      </c>
      <c r="J2373" s="92">
        <v>0</v>
      </c>
    </row>
    <row r="2374" spans="1:10" x14ac:dyDescent="0.3">
      <c r="A2374" s="87"/>
      <c r="B2374" s="87"/>
      <c r="C2374" s="87"/>
      <c r="D2374" s="87"/>
      <c r="E2374" s="87"/>
      <c r="F2374" s="87"/>
      <c r="G2374" s="140">
        <v>45744</v>
      </c>
      <c r="H2374" s="92">
        <v>591.29999999999995</v>
      </c>
      <c r="I2374" s="92">
        <v>591.29999999999995</v>
      </c>
      <c r="J2374" s="92">
        <v>0</v>
      </c>
    </row>
    <row r="2375" spans="1:10" x14ac:dyDescent="0.3">
      <c r="A2375" s="87"/>
      <c r="B2375" s="87"/>
      <c r="C2375" s="87"/>
      <c r="D2375" s="87"/>
      <c r="E2375" s="87"/>
      <c r="F2375" s="87"/>
      <c r="G2375" s="140">
        <v>45809</v>
      </c>
      <c r="H2375" s="92">
        <v>32061.599999999999</v>
      </c>
      <c r="I2375" s="92">
        <v>0</v>
      </c>
      <c r="J2375" s="92">
        <v>32061.599999999999</v>
      </c>
    </row>
    <row r="2376" spans="1:10" x14ac:dyDescent="0.3">
      <c r="A2376" s="87"/>
      <c r="B2376" s="87"/>
      <c r="C2376" s="87"/>
      <c r="D2376" s="87"/>
      <c r="E2376" s="87"/>
      <c r="F2376" s="87"/>
      <c r="G2376" s="140">
        <v>45937</v>
      </c>
      <c r="H2376" s="92">
        <v>-32061.599999999999</v>
      </c>
      <c r="I2376" s="92">
        <v>0</v>
      </c>
      <c r="J2376" s="92">
        <v>-32061.599999999999</v>
      </c>
    </row>
    <row r="2377" spans="1:10" x14ac:dyDescent="0.3">
      <c r="A2377" s="87"/>
      <c r="B2377" s="87" t="s">
        <v>328</v>
      </c>
      <c r="C2377" s="87" t="s">
        <v>2722</v>
      </c>
      <c r="D2377" s="87" t="s">
        <v>7072</v>
      </c>
      <c r="E2377" s="87" t="s">
        <v>5941</v>
      </c>
      <c r="F2377" s="140">
        <v>45770</v>
      </c>
      <c r="G2377" s="140">
        <v>45870</v>
      </c>
      <c r="H2377" s="92">
        <v>551.25</v>
      </c>
      <c r="I2377" s="92">
        <v>551.25</v>
      </c>
      <c r="J2377" s="92">
        <v>0</v>
      </c>
    </row>
    <row r="2378" spans="1:10" x14ac:dyDescent="0.3">
      <c r="A2378" s="87"/>
      <c r="B2378" s="87"/>
      <c r="C2378" s="87"/>
      <c r="D2378" s="87"/>
      <c r="E2378" s="87"/>
      <c r="F2378" s="87"/>
      <c r="G2378" s="140">
        <v>45909</v>
      </c>
      <c r="H2378" s="92">
        <v>548.75</v>
      </c>
      <c r="I2378" s="92">
        <v>548.75</v>
      </c>
      <c r="J2378" s="92">
        <v>0</v>
      </c>
    </row>
    <row r="2379" spans="1:10" x14ac:dyDescent="0.3">
      <c r="A2379" s="87"/>
      <c r="B2379" s="87"/>
      <c r="C2379" s="87"/>
      <c r="D2379" s="87"/>
      <c r="E2379" s="87"/>
      <c r="F2379" s="87"/>
      <c r="G2379" s="140">
        <v>45954</v>
      </c>
      <c r="H2379" s="92">
        <v>1865.75</v>
      </c>
      <c r="I2379" s="92">
        <v>1865.75</v>
      </c>
      <c r="J2379" s="92">
        <v>0</v>
      </c>
    </row>
    <row r="2380" spans="1:10" x14ac:dyDescent="0.3">
      <c r="A2380" s="87"/>
      <c r="B2380" s="87"/>
      <c r="C2380" s="87"/>
      <c r="D2380" s="87"/>
      <c r="E2380" s="87"/>
      <c r="F2380" s="87"/>
      <c r="G2380" s="140">
        <v>45973</v>
      </c>
      <c r="H2380" s="92">
        <v>548.75</v>
      </c>
      <c r="I2380" s="92">
        <v>548.75</v>
      </c>
      <c r="J2380" s="92">
        <v>0</v>
      </c>
    </row>
    <row r="2381" spans="1:10" x14ac:dyDescent="0.3">
      <c r="A2381" s="87"/>
      <c r="B2381" s="87"/>
      <c r="C2381" s="87"/>
      <c r="D2381" s="87"/>
      <c r="E2381" s="87"/>
      <c r="F2381" s="87"/>
      <c r="G2381" s="140">
        <v>46169</v>
      </c>
      <c r="H2381" s="92">
        <v>2743.75</v>
      </c>
      <c r="I2381" s="92">
        <v>2743.75</v>
      </c>
      <c r="J2381" s="92">
        <v>0</v>
      </c>
    </row>
    <row r="2382" spans="1:10" x14ac:dyDescent="0.3">
      <c r="A2382" s="87"/>
      <c r="B2382" s="87"/>
      <c r="C2382" s="87"/>
      <c r="D2382" s="87"/>
      <c r="E2382" s="87"/>
      <c r="F2382" s="87"/>
      <c r="G2382" s="140">
        <v>46204</v>
      </c>
      <c r="H2382" s="92">
        <v>548.75</v>
      </c>
      <c r="I2382" s="92">
        <v>548.75</v>
      </c>
      <c r="J2382" s="92">
        <v>0</v>
      </c>
    </row>
    <row r="2383" spans="1:10" x14ac:dyDescent="0.3">
      <c r="A2383" s="87"/>
      <c r="B2383" s="87"/>
      <c r="C2383" s="87"/>
      <c r="D2383" s="87"/>
      <c r="E2383" s="87"/>
      <c r="F2383" s="87"/>
      <c r="G2383" s="140">
        <v>46945</v>
      </c>
      <c r="H2383" s="92">
        <v>3193</v>
      </c>
      <c r="I2383" s="92">
        <v>0</v>
      </c>
      <c r="J2383" s="92">
        <v>3193</v>
      </c>
    </row>
    <row r="2384" spans="1:10" x14ac:dyDescent="0.3">
      <c r="A2384" s="87"/>
      <c r="B2384" s="87" t="s">
        <v>285</v>
      </c>
      <c r="C2384" s="87" t="s">
        <v>2722</v>
      </c>
      <c r="D2384" s="87" t="s">
        <v>1756</v>
      </c>
      <c r="E2384" s="87" t="s">
        <v>5941</v>
      </c>
      <c r="F2384" s="140">
        <v>44237</v>
      </c>
      <c r="G2384" s="140">
        <v>44249</v>
      </c>
      <c r="H2384" s="92">
        <v>825.02</v>
      </c>
      <c r="I2384" s="92">
        <v>825.02</v>
      </c>
      <c r="J2384" s="92">
        <v>0</v>
      </c>
    </row>
    <row r="2385" spans="1:10" x14ac:dyDescent="0.3">
      <c r="A2385" s="87"/>
      <c r="B2385" s="87"/>
      <c r="C2385" s="87"/>
      <c r="D2385" s="87"/>
      <c r="E2385" s="87"/>
      <c r="F2385" s="87"/>
      <c r="G2385" s="140">
        <v>44279</v>
      </c>
      <c r="H2385" s="92">
        <v>687.52</v>
      </c>
      <c r="I2385" s="92">
        <v>687.52</v>
      </c>
      <c r="J2385" s="92">
        <v>0</v>
      </c>
    </row>
    <row r="2386" spans="1:10" x14ac:dyDescent="0.3">
      <c r="A2386" s="87"/>
      <c r="B2386" s="87"/>
      <c r="C2386" s="87"/>
      <c r="D2386" s="87"/>
      <c r="E2386" s="87"/>
      <c r="F2386" s="87"/>
      <c r="G2386" s="140">
        <v>44342</v>
      </c>
      <c r="H2386" s="92">
        <v>550.01</v>
      </c>
      <c r="I2386" s="92">
        <v>550.01</v>
      </c>
      <c r="J2386" s="92">
        <v>0</v>
      </c>
    </row>
    <row r="2387" spans="1:10" x14ac:dyDescent="0.3">
      <c r="A2387" s="87"/>
      <c r="B2387" s="87"/>
      <c r="C2387" s="87"/>
      <c r="D2387" s="87"/>
      <c r="E2387" s="87"/>
      <c r="F2387" s="87"/>
      <c r="G2387" s="140">
        <v>44370</v>
      </c>
      <c r="H2387" s="92">
        <v>825.02</v>
      </c>
      <c r="I2387" s="92">
        <v>825.02</v>
      </c>
      <c r="J2387" s="92">
        <v>0</v>
      </c>
    </row>
    <row r="2388" spans="1:10" x14ac:dyDescent="0.3">
      <c r="A2388" s="87"/>
      <c r="B2388" s="87"/>
      <c r="C2388" s="87"/>
      <c r="D2388" s="87"/>
      <c r="E2388" s="87"/>
      <c r="F2388" s="87"/>
      <c r="G2388" s="140">
        <v>44377</v>
      </c>
      <c r="H2388" s="92">
        <v>137.5</v>
      </c>
      <c r="I2388" s="92">
        <v>137.5</v>
      </c>
      <c r="J2388" s="92">
        <v>0</v>
      </c>
    </row>
    <row r="2389" spans="1:10" x14ac:dyDescent="0.3">
      <c r="A2389" s="87"/>
      <c r="B2389" s="87"/>
      <c r="C2389" s="87"/>
      <c r="D2389" s="87"/>
      <c r="E2389" s="87"/>
      <c r="F2389" s="87"/>
      <c r="G2389" s="140">
        <v>44448</v>
      </c>
      <c r="H2389" s="92">
        <v>2176.1800000000003</v>
      </c>
      <c r="I2389" s="92">
        <v>687.52</v>
      </c>
      <c r="J2389" s="92">
        <v>1488.66</v>
      </c>
    </row>
    <row r="2390" spans="1:10" x14ac:dyDescent="0.3">
      <c r="A2390" s="87"/>
      <c r="B2390" s="87"/>
      <c r="C2390" s="87"/>
      <c r="D2390" s="87"/>
      <c r="E2390" s="87"/>
      <c r="F2390" s="87"/>
      <c r="G2390" s="140">
        <v>44627</v>
      </c>
      <c r="H2390" s="92">
        <v>-1488.66</v>
      </c>
      <c r="I2390" s="92">
        <v>0</v>
      </c>
      <c r="J2390" s="92">
        <v>-1488.66</v>
      </c>
    </row>
    <row r="2391" spans="1:10" x14ac:dyDescent="0.3">
      <c r="A2391" s="87"/>
      <c r="B2391" s="87"/>
      <c r="C2391" s="87"/>
      <c r="D2391" s="87" t="s">
        <v>770</v>
      </c>
      <c r="E2391" s="87" t="s">
        <v>5941</v>
      </c>
      <c r="F2391" s="140">
        <v>43957</v>
      </c>
      <c r="G2391" s="140">
        <v>44006</v>
      </c>
      <c r="H2391" s="92">
        <v>1373</v>
      </c>
      <c r="I2391" s="92">
        <v>1373</v>
      </c>
      <c r="J2391" s="92">
        <v>0</v>
      </c>
    </row>
    <row r="2392" spans="1:10" x14ac:dyDescent="0.3">
      <c r="A2392" s="87"/>
      <c r="B2392" s="87"/>
      <c r="C2392" s="87"/>
      <c r="D2392" s="87"/>
      <c r="E2392" s="87"/>
      <c r="F2392" s="87"/>
      <c r="G2392" s="140">
        <v>44013</v>
      </c>
      <c r="H2392" s="92">
        <v>1971</v>
      </c>
      <c r="I2392" s="92">
        <v>1971</v>
      </c>
      <c r="J2392" s="92">
        <v>0</v>
      </c>
    </row>
    <row r="2393" spans="1:10" x14ac:dyDescent="0.3">
      <c r="A2393" s="87"/>
      <c r="B2393" s="87"/>
      <c r="C2393" s="87"/>
      <c r="D2393" s="87" t="s">
        <v>878</v>
      </c>
      <c r="E2393" s="87" t="s">
        <v>5941</v>
      </c>
      <c r="F2393" s="140">
        <v>43985</v>
      </c>
      <c r="G2393" s="140">
        <v>44061</v>
      </c>
      <c r="H2393" s="92">
        <v>1672</v>
      </c>
      <c r="I2393" s="92">
        <v>1672</v>
      </c>
      <c r="J2393" s="92">
        <v>0</v>
      </c>
    </row>
    <row r="2394" spans="1:10" x14ac:dyDescent="0.3">
      <c r="A2394" s="87"/>
      <c r="B2394" s="87"/>
      <c r="C2394" s="87"/>
      <c r="D2394" s="87" t="s">
        <v>1848</v>
      </c>
      <c r="E2394" s="87" t="s">
        <v>5941</v>
      </c>
      <c r="F2394" s="140">
        <v>44267</v>
      </c>
      <c r="G2394" s="140">
        <v>44285</v>
      </c>
      <c r="H2394" s="92">
        <v>137.5</v>
      </c>
      <c r="I2394" s="92">
        <v>137.5</v>
      </c>
      <c r="J2394" s="92">
        <v>0</v>
      </c>
    </row>
    <row r="2395" spans="1:10" x14ac:dyDescent="0.3">
      <c r="A2395" s="87"/>
      <c r="B2395" s="87"/>
      <c r="C2395" s="87"/>
      <c r="D2395" s="87"/>
      <c r="E2395" s="87"/>
      <c r="F2395" s="87"/>
      <c r="G2395" s="140">
        <v>44342</v>
      </c>
      <c r="H2395" s="92">
        <v>275</v>
      </c>
      <c r="I2395" s="92">
        <v>275</v>
      </c>
      <c r="J2395" s="92">
        <v>0</v>
      </c>
    </row>
    <row r="2396" spans="1:10" x14ac:dyDescent="0.3">
      <c r="A2396" s="87"/>
      <c r="B2396" s="87"/>
      <c r="C2396" s="87"/>
      <c r="D2396" s="87"/>
      <c r="E2396" s="87"/>
      <c r="F2396" s="87"/>
      <c r="G2396" s="140">
        <v>44448</v>
      </c>
      <c r="H2396" s="92">
        <v>275</v>
      </c>
      <c r="I2396" s="92">
        <v>275</v>
      </c>
      <c r="J2396" s="92">
        <v>0</v>
      </c>
    </row>
    <row r="2397" spans="1:10" x14ac:dyDescent="0.3">
      <c r="A2397" s="87"/>
      <c r="B2397" s="87"/>
      <c r="C2397" s="87"/>
      <c r="D2397" s="87"/>
      <c r="E2397" s="87"/>
      <c r="F2397" s="87"/>
      <c r="G2397" s="140">
        <v>44449</v>
      </c>
      <c r="H2397" s="92">
        <v>2359.5</v>
      </c>
      <c r="I2397" s="92">
        <v>0</v>
      </c>
      <c r="J2397" s="92">
        <v>2359.5</v>
      </c>
    </row>
    <row r="2398" spans="1:10" x14ac:dyDescent="0.3">
      <c r="A2398" s="87"/>
      <c r="B2398" s="87"/>
      <c r="C2398" s="87"/>
      <c r="D2398" s="87"/>
      <c r="E2398" s="87"/>
      <c r="F2398" s="87"/>
      <c r="G2398" s="140">
        <v>44627</v>
      </c>
      <c r="H2398" s="92">
        <v>-2359.5</v>
      </c>
      <c r="I2398" s="92">
        <v>0</v>
      </c>
      <c r="J2398" s="92">
        <v>-2359.5</v>
      </c>
    </row>
    <row r="2399" spans="1:10" x14ac:dyDescent="0.3">
      <c r="A2399" s="87"/>
      <c r="B2399" s="87" t="s">
        <v>315</v>
      </c>
      <c r="C2399" s="87" t="s">
        <v>2722</v>
      </c>
      <c r="D2399" s="87" t="s">
        <v>5671</v>
      </c>
      <c r="E2399" s="87" t="s">
        <v>5673</v>
      </c>
      <c r="F2399" s="140">
        <v>45299</v>
      </c>
      <c r="G2399" s="140">
        <v>45331</v>
      </c>
      <c r="H2399" s="92">
        <v>1100</v>
      </c>
      <c r="I2399" s="92">
        <v>1100</v>
      </c>
      <c r="J2399" s="92">
        <v>0</v>
      </c>
    </row>
    <row r="2400" spans="1:10" x14ac:dyDescent="0.3">
      <c r="A2400" s="87"/>
      <c r="B2400" s="87"/>
      <c r="C2400" s="87"/>
      <c r="D2400" s="87" t="s">
        <v>6044</v>
      </c>
      <c r="E2400" s="87" t="s">
        <v>5941</v>
      </c>
      <c r="F2400" s="140">
        <v>45355</v>
      </c>
      <c r="G2400" s="140">
        <v>45427</v>
      </c>
      <c r="H2400" s="92">
        <v>2299.5100000000002</v>
      </c>
      <c r="I2400" s="92">
        <v>2299.5100000000002</v>
      </c>
      <c r="J2400" s="92">
        <v>0</v>
      </c>
    </row>
    <row r="2401" spans="1:10" x14ac:dyDescent="0.3">
      <c r="A2401" s="87"/>
      <c r="B2401" s="87"/>
      <c r="C2401" s="87"/>
      <c r="D2401" s="87"/>
      <c r="E2401" s="87"/>
      <c r="F2401" s="87"/>
      <c r="G2401" s="140">
        <v>45461</v>
      </c>
      <c r="H2401" s="92">
        <v>985.51</v>
      </c>
      <c r="I2401" s="92">
        <v>985.51</v>
      </c>
      <c r="J2401" s="92">
        <v>0</v>
      </c>
    </row>
    <row r="2402" spans="1:10" x14ac:dyDescent="0.3">
      <c r="A2402" s="87"/>
      <c r="B2402" s="87"/>
      <c r="C2402" s="87"/>
      <c r="D2402" s="87"/>
      <c r="E2402" s="87"/>
      <c r="F2402" s="87"/>
      <c r="G2402" s="140">
        <v>45510</v>
      </c>
      <c r="H2402" s="92">
        <v>492.76</v>
      </c>
      <c r="I2402" s="92">
        <v>492.76</v>
      </c>
      <c r="J2402" s="92">
        <v>0</v>
      </c>
    </row>
    <row r="2403" spans="1:10" x14ac:dyDescent="0.3">
      <c r="A2403" s="87"/>
      <c r="B2403" s="87"/>
      <c r="C2403" s="87"/>
      <c r="D2403" s="87"/>
      <c r="E2403" s="87"/>
      <c r="F2403" s="87"/>
      <c r="G2403" s="140">
        <v>45526</v>
      </c>
      <c r="H2403" s="92">
        <v>492.76</v>
      </c>
      <c r="I2403" s="92">
        <v>492.76</v>
      </c>
      <c r="J2403" s="92">
        <v>0</v>
      </c>
    </row>
    <row r="2404" spans="1:10" x14ac:dyDescent="0.3">
      <c r="A2404" s="87"/>
      <c r="B2404" s="87"/>
      <c r="C2404" s="87"/>
      <c r="D2404" s="87"/>
      <c r="E2404" s="87"/>
      <c r="F2404" s="87"/>
      <c r="G2404" s="140">
        <v>45560</v>
      </c>
      <c r="H2404" s="92">
        <v>492.76</v>
      </c>
      <c r="I2404" s="92">
        <v>492.76</v>
      </c>
      <c r="J2404" s="92">
        <v>0</v>
      </c>
    </row>
    <row r="2405" spans="1:10" x14ac:dyDescent="0.3">
      <c r="A2405" s="87"/>
      <c r="B2405" s="87"/>
      <c r="C2405" s="87"/>
      <c r="D2405" s="87"/>
      <c r="E2405" s="87"/>
      <c r="F2405" s="87"/>
      <c r="G2405" s="140">
        <v>45628</v>
      </c>
      <c r="H2405" s="92">
        <v>492.76</v>
      </c>
      <c r="I2405" s="92">
        <v>492.76</v>
      </c>
      <c r="J2405" s="92">
        <v>0</v>
      </c>
    </row>
    <row r="2406" spans="1:10" x14ac:dyDescent="0.3">
      <c r="A2406" s="87"/>
      <c r="B2406" s="87"/>
      <c r="C2406" s="87"/>
      <c r="D2406" s="87"/>
      <c r="E2406" s="87"/>
      <c r="F2406" s="87"/>
      <c r="G2406" s="140">
        <v>45809</v>
      </c>
      <c r="H2406" s="92">
        <v>8806.43</v>
      </c>
      <c r="I2406" s="92">
        <v>0</v>
      </c>
      <c r="J2406" s="92">
        <v>8806.43</v>
      </c>
    </row>
    <row r="2407" spans="1:10" x14ac:dyDescent="0.3">
      <c r="A2407" s="87"/>
      <c r="B2407" s="87"/>
      <c r="C2407" s="87"/>
      <c r="D2407" s="87"/>
      <c r="E2407" s="87"/>
      <c r="F2407" s="87"/>
      <c r="G2407" s="140">
        <v>45937</v>
      </c>
      <c r="H2407" s="92">
        <v>-8806.43</v>
      </c>
      <c r="I2407" s="92">
        <v>0</v>
      </c>
      <c r="J2407" s="92">
        <v>-8806.43</v>
      </c>
    </row>
    <row r="2408" spans="1:10" x14ac:dyDescent="0.3">
      <c r="A2408" s="87"/>
      <c r="B2408" s="87"/>
      <c r="C2408" s="87"/>
      <c r="D2408" s="87" t="s">
        <v>6317</v>
      </c>
      <c r="E2408" s="87" t="s">
        <v>5941</v>
      </c>
      <c r="F2408" s="140">
        <v>45517</v>
      </c>
      <c r="G2408" s="140">
        <v>45809</v>
      </c>
      <c r="H2408" s="92">
        <v>32850</v>
      </c>
      <c r="I2408" s="92">
        <v>0</v>
      </c>
      <c r="J2408" s="92">
        <v>32850</v>
      </c>
    </row>
    <row r="2409" spans="1:10" x14ac:dyDescent="0.3">
      <c r="A2409" s="87"/>
      <c r="B2409" s="87"/>
      <c r="C2409" s="87"/>
      <c r="D2409" s="87"/>
      <c r="E2409" s="87"/>
      <c r="F2409" s="87"/>
      <c r="G2409" s="140">
        <v>45937</v>
      </c>
      <c r="H2409" s="92">
        <v>-32850</v>
      </c>
      <c r="I2409" s="92">
        <v>0</v>
      </c>
      <c r="J2409" s="92">
        <v>-32850</v>
      </c>
    </row>
    <row r="2410" spans="1:10" x14ac:dyDescent="0.3">
      <c r="A2410" s="87" t="s">
        <v>5748</v>
      </c>
      <c r="B2410" s="87"/>
      <c r="C2410" s="87"/>
      <c r="D2410" s="87"/>
      <c r="E2410" s="87"/>
      <c r="F2410" s="87"/>
      <c r="G2410" s="87"/>
      <c r="H2410" s="92">
        <v>243723.29000000004</v>
      </c>
      <c r="I2410" s="92">
        <v>178196.22999999998</v>
      </c>
      <c r="J2410" s="92">
        <v>65527.059999999969</v>
      </c>
    </row>
    <row r="2411" spans="1:10" x14ac:dyDescent="0.3">
      <c r="A2411" s="87" t="s">
        <v>2592</v>
      </c>
      <c r="B2411" s="87" t="s">
        <v>137</v>
      </c>
      <c r="C2411" s="87" t="s">
        <v>2722</v>
      </c>
      <c r="D2411" s="87" t="s">
        <v>824</v>
      </c>
      <c r="E2411" s="87" t="s">
        <v>1154</v>
      </c>
      <c r="F2411" s="140">
        <v>43971</v>
      </c>
      <c r="G2411" s="140">
        <v>44060</v>
      </c>
      <c r="H2411" s="92">
        <v>2600</v>
      </c>
      <c r="I2411" s="92">
        <v>2600</v>
      </c>
      <c r="J2411" s="92">
        <v>0</v>
      </c>
    </row>
    <row r="2412" spans="1:10" x14ac:dyDescent="0.3">
      <c r="A2412" s="87"/>
      <c r="B2412" s="87" t="s">
        <v>421</v>
      </c>
      <c r="C2412" s="87" t="s">
        <v>2722</v>
      </c>
      <c r="D2412" s="87" t="s">
        <v>825</v>
      </c>
      <c r="E2412" s="87" t="s">
        <v>1154</v>
      </c>
      <c r="F2412" s="140">
        <v>43971</v>
      </c>
      <c r="G2412" s="140">
        <v>44060</v>
      </c>
      <c r="H2412" s="92">
        <v>2600</v>
      </c>
      <c r="I2412" s="92">
        <v>2600</v>
      </c>
      <c r="J2412" s="92">
        <v>0</v>
      </c>
    </row>
    <row r="2413" spans="1:10" x14ac:dyDescent="0.3">
      <c r="A2413" s="87"/>
      <c r="B2413" s="87" t="s">
        <v>431</v>
      </c>
      <c r="C2413" s="87" t="s">
        <v>2722</v>
      </c>
      <c r="D2413" s="87" t="s">
        <v>826</v>
      </c>
      <c r="E2413" s="87" t="s">
        <v>1154</v>
      </c>
      <c r="F2413" s="140">
        <v>43971</v>
      </c>
      <c r="G2413" s="140">
        <v>44060</v>
      </c>
      <c r="H2413" s="92">
        <v>2600</v>
      </c>
      <c r="I2413" s="92">
        <v>2600</v>
      </c>
      <c r="J2413" s="92">
        <v>0</v>
      </c>
    </row>
    <row r="2414" spans="1:10" x14ac:dyDescent="0.3">
      <c r="A2414" s="87"/>
      <c r="B2414" s="87" t="s">
        <v>412</v>
      </c>
      <c r="C2414" s="87" t="s">
        <v>2722</v>
      </c>
      <c r="D2414" s="87" t="s">
        <v>827</v>
      </c>
      <c r="E2414" s="87" t="s">
        <v>1154</v>
      </c>
      <c r="F2414" s="140">
        <v>43971</v>
      </c>
      <c r="G2414" s="140">
        <v>44060</v>
      </c>
      <c r="H2414" s="92">
        <v>2600</v>
      </c>
      <c r="I2414" s="92">
        <v>2600</v>
      </c>
      <c r="J2414" s="92">
        <v>0</v>
      </c>
    </row>
    <row r="2415" spans="1:10" x14ac:dyDescent="0.3">
      <c r="A2415" s="87"/>
      <c r="B2415" s="87" t="s">
        <v>263</v>
      </c>
      <c r="C2415" s="87" t="s">
        <v>2722</v>
      </c>
      <c r="D2415" s="87" t="s">
        <v>847</v>
      </c>
      <c r="E2415" s="87" t="s">
        <v>1154</v>
      </c>
      <c r="F2415" s="140">
        <v>43980</v>
      </c>
      <c r="G2415" s="140">
        <v>44117</v>
      </c>
      <c r="H2415" s="92">
        <v>2800</v>
      </c>
      <c r="I2415" s="92">
        <v>2800</v>
      </c>
      <c r="J2415" s="92">
        <v>0</v>
      </c>
    </row>
    <row r="2416" spans="1:10" x14ac:dyDescent="0.3">
      <c r="A2416" s="87"/>
      <c r="B2416" s="87"/>
      <c r="C2416" s="87"/>
      <c r="D2416" s="87" t="s">
        <v>1305</v>
      </c>
      <c r="E2416" s="87" t="s">
        <v>1155</v>
      </c>
      <c r="F2416" s="140">
        <v>44131</v>
      </c>
      <c r="G2416" s="140">
        <v>44231</v>
      </c>
      <c r="H2416" s="92">
        <v>6950</v>
      </c>
      <c r="I2416" s="92">
        <v>6950</v>
      </c>
      <c r="J2416" s="92">
        <v>0</v>
      </c>
    </row>
    <row r="2417" spans="1:10" x14ac:dyDescent="0.3">
      <c r="A2417" s="87"/>
      <c r="B2417" s="87"/>
      <c r="C2417" s="87"/>
      <c r="D2417" s="87"/>
      <c r="E2417" s="87"/>
      <c r="F2417" s="87"/>
      <c r="G2417" s="140">
        <v>45055</v>
      </c>
      <c r="H2417" s="92">
        <v>4850</v>
      </c>
      <c r="I2417" s="92">
        <v>0</v>
      </c>
      <c r="J2417" s="92">
        <v>4850</v>
      </c>
    </row>
    <row r="2418" spans="1:10" x14ac:dyDescent="0.3">
      <c r="A2418" s="87"/>
      <c r="B2418" s="87"/>
      <c r="C2418" s="87"/>
      <c r="D2418" s="87"/>
      <c r="E2418" s="87"/>
      <c r="F2418" s="87"/>
      <c r="G2418" s="140">
        <v>45056</v>
      </c>
      <c r="H2418" s="92">
        <v>-4850</v>
      </c>
      <c r="I2418" s="92">
        <v>0</v>
      </c>
      <c r="J2418" s="92">
        <v>-4850</v>
      </c>
    </row>
    <row r="2419" spans="1:10" x14ac:dyDescent="0.3">
      <c r="A2419" s="87"/>
      <c r="B2419" s="87"/>
      <c r="C2419" s="87"/>
      <c r="D2419" s="87" t="s">
        <v>1588</v>
      </c>
      <c r="E2419" s="87" t="s">
        <v>1155</v>
      </c>
      <c r="F2419" s="140">
        <v>44223</v>
      </c>
      <c r="G2419" s="140">
        <v>44277</v>
      </c>
      <c r="H2419" s="92">
        <v>6950</v>
      </c>
      <c r="I2419" s="92">
        <v>6950</v>
      </c>
      <c r="J2419" s="92">
        <v>0</v>
      </c>
    </row>
    <row r="2420" spans="1:10" x14ac:dyDescent="0.3">
      <c r="A2420" s="87"/>
      <c r="B2420" s="87"/>
      <c r="C2420" s="87"/>
      <c r="D2420" s="87"/>
      <c r="E2420" s="87"/>
      <c r="F2420" s="87"/>
      <c r="G2420" s="140">
        <v>45055</v>
      </c>
      <c r="H2420" s="92">
        <v>500</v>
      </c>
      <c r="I2420" s="92">
        <v>0</v>
      </c>
      <c r="J2420" s="92">
        <v>500</v>
      </c>
    </row>
    <row r="2421" spans="1:10" x14ac:dyDescent="0.3">
      <c r="A2421" s="87"/>
      <c r="B2421" s="87"/>
      <c r="C2421" s="87"/>
      <c r="D2421" s="87"/>
      <c r="E2421" s="87"/>
      <c r="F2421" s="87"/>
      <c r="G2421" s="140">
        <v>45056</v>
      </c>
      <c r="H2421" s="92">
        <v>-500</v>
      </c>
      <c r="I2421" s="92">
        <v>0</v>
      </c>
      <c r="J2421" s="92">
        <v>-500</v>
      </c>
    </row>
    <row r="2422" spans="1:10" x14ac:dyDescent="0.3">
      <c r="A2422" s="87"/>
      <c r="B2422" s="87"/>
      <c r="C2422" s="87"/>
      <c r="D2422" s="87" t="s">
        <v>1854</v>
      </c>
      <c r="E2422" s="87" t="s">
        <v>1155</v>
      </c>
      <c r="F2422" s="140">
        <v>44274</v>
      </c>
      <c r="G2422" s="140">
        <v>44302</v>
      </c>
      <c r="H2422" s="92">
        <v>4750</v>
      </c>
      <c r="I2422" s="92">
        <v>4750</v>
      </c>
      <c r="J2422" s="92">
        <v>0</v>
      </c>
    </row>
    <row r="2423" spans="1:10" x14ac:dyDescent="0.3">
      <c r="A2423" s="87"/>
      <c r="B2423" s="87"/>
      <c r="C2423" s="87"/>
      <c r="D2423" s="87"/>
      <c r="E2423" s="87"/>
      <c r="F2423" s="87"/>
      <c r="G2423" s="140">
        <v>45055</v>
      </c>
      <c r="H2423" s="92">
        <v>2200</v>
      </c>
      <c r="I2423" s="92">
        <v>0</v>
      </c>
      <c r="J2423" s="92">
        <v>2200</v>
      </c>
    </row>
    <row r="2424" spans="1:10" x14ac:dyDescent="0.3">
      <c r="A2424" s="87"/>
      <c r="B2424" s="87"/>
      <c r="C2424" s="87"/>
      <c r="D2424" s="87"/>
      <c r="E2424" s="87"/>
      <c r="F2424" s="87"/>
      <c r="G2424" s="140">
        <v>45056</v>
      </c>
      <c r="H2424" s="92">
        <v>-2200</v>
      </c>
      <c r="I2424" s="92">
        <v>0</v>
      </c>
      <c r="J2424" s="92">
        <v>-2200</v>
      </c>
    </row>
    <row r="2425" spans="1:10" x14ac:dyDescent="0.3">
      <c r="A2425" s="87"/>
      <c r="B2425" s="87"/>
      <c r="C2425" s="87"/>
      <c r="D2425" s="87" t="s">
        <v>2022</v>
      </c>
      <c r="E2425" s="87" t="s">
        <v>1155</v>
      </c>
      <c r="F2425" s="140">
        <v>44322</v>
      </c>
      <c r="G2425" s="140">
        <v>44341</v>
      </c>
      <c r="H2425" s="92">
        <v>3050</v>
      </c>
      <c r="I2425" s="92">
        <v>3050</v>
      </c>
      <c r="J2425" s="92">
        <v>0</v>
      </c>
    </row>
    <row r="2426" spans="1:10" x14ac:dyDescent="0.3">
      <c r="A2426" s="87"/>
      <c r="B2426" s="87"/>
      <c r="C2426" s="87"/>
      <c r="D2426" s="87"/>
      <c r="E2426" s="87"/>
      <c r="F2426" s="87"/>
      <c r="G2426" s="140">
        <v>44447</v>
      </c>
      <c r="H2426" s="92">
        <v>2200</v>
      </c>
      <c r="I2426" s="92">
        <v>2200</v>
      </c>
      <c r="J2426" s="92">
        <v>0</v>
      </c>
    </row>
    <row r="2427" spans="1:10" x14ac:dyDescent="0.3">
      <c r="A2427" s="87"/>
      <c r="B2427" s="87"/>
      <c r="C2427" s="87"/>
      <c r="D2427" s="87"/>
      <c r="E2427" s="87"/>
      <c r="F2427" s="87"/>
      <c r="G2427" s="140">
        <v>45076</v>
      </c>
      <c r="H2427" s="92">
        <v>2300</v>
      </c>
      <c r="I2427" s="92">
        <v>0</v>
      </c>
      <c r="J2427" s="92">
        <v>2300</v>
      </c>
    </row>
    <row r="2428" spans="1:10" x14ac:dyDescent="0.3">
      <c r="A2428" s="87"/>
      <c r="B2428" s="87"/>
      <c r="C2428" s="87"/>
      <c r="D2428" s="87"/>
      <c r="E2428" s="87"/>
      <c r="F2428" s="87"/>
      <c r="G2428" s="140">
        <v>45078</v>
      </c>
      <c r="H2428" s="92">
        <v>-2300</v>
      </c>
      <c r="I2428" s="92">
        <v>0</v>
      </c>
      <c r="J2428" s="92">
        <v>-2300</v>
      </c>
    </row>
    <row r="2429" spans="1:10" x14ac:dyDescent="0.3">
      <c r="A2429" s="87"/>
      <c r="B2429" s="87"/>
      <c r="C2429" s="87"/>
      <c r="D2429" s="87" t="s">
        <v>2155</v>
      </c>
      <c r="E2429" s="87" t="s">
        <v>1155</v>
      </c>
      <c r="F2429" s="140">
        <v>44354</v>
      </c>
      <c r="G2429" s="140">
        <v>44369</v>
      </c>
      <c r="H2429" s="92">
        <v>425</v>
      </c>
      <c r="I2429" s="92">
        <v>425</v>
      </c>
      <c r="J2429" s="92">
        <v>0</v>
      </c>
    </row>
    <row r="2430" spans="1:10" x14ac:dyDescent="0.3">
      <c r="A2430" s="87"/>
      <c r="B2430" s="87"/>
      <c r="C2430" s="87"/>
      <c r="D2430" s="87" t="s">
        <v>2254</v>
      </c>
      <c r="E2430" s="87" t="s">
        <v>1155</v>
      </c>
      <c r="F2430" s="140">
        <v>44418</v>
      </c>
      <c r="G2430" s="140">
        <v>44469</v>
      </c>
      <c r="H2430" s="92">
        <v>2200</v>
      </c>
      <c r="I2430" s="92">
        <v>2200</v>
      </c>
      <c r="J2430" s="92">
        <v>0</v>
      </c>
    </row>
    <row r="2431" spans="1:10" x14ac:dyDescent="0.3">
      <c r="A2431" s="87"/>
      <c r="B2431" s="87"/>
      <c r="C2431" s="87"/>
      <c r="D2431" s="87"/>
      <c r="E2431" s="87"/>
      <c r="F2431" s="87"/>
      <c r="G2431" s="140">
        <v>45055</v>
      </c>
      <c r="H2431" s="92">
        <v>400</v>
      </c>
      <c r="I2431" s="92">
        <v>0</v>
      </c>
      <c r="J2431" s="92">
        <v>400</v>
      </c>
    </row>
    <row r="2432" spans="1:10" x14ac:dyDescent="0.3">
      <c r="A2432" s="87"/>
      <c r="B2432" s="87"/>
      <c r="C2432" s="87"/>
      <c r="D2432" s="87"/>
      <c r="E2432" s="87"/>
      <c r="F2432" s="87"/>
      <c r="G2432" s="140">
        <v>45056</v>
      </c>
      <c r="H2432" s="92">
        <v>-400</v>
      </c>
      <c r="I2432" s="92">
        <v>0</v>
      </c>
      <c r="J2432" s="92">
        <v>-400</v>
      </c>
    </row>
    <row r="2433" spans="1:10" x14ac:dyDescent="0.3">
      <c r="A2433" s="87"/>
      <c r="B2433" s="87"/>
      <c r="C2433" s="87" t="s">
        <v>2723</v>
      </c>
      <c r="D2433" s="87" t="s">
        <v>709</v>
      </c>
      <c r="E2433" s="87" t="s">
        <v>1153</v>
      </c>
      <c r="F2433" s="140">
        <v>43934</v>
      </c>
      <c r="G2433" s="140">
        <v>43950</v>
      </c>
      <c r="H2433" s="92">
        <v>800</v>
      </c>
      <c r="I2433" s="92">
        <v>800</v>
      </c>
      <c r="J2433" s="92">
        <v>0</v>
      </c>
    </row>
    <row r="2434" spans="1:10" x14ac:dyDescent="0.3">
      <c r="A2434" s="87"/>
      <c r="B2434" s="87" t="s">
        <v>434</v>
      </c>
      <c r="C2434" s="87" t="s">
        <v>2722</v>
      </c>
      <c r="D2434" s="87" t="s">
        <v>828</v>
      </c>
      <c r="E2434" s="87" t="s">
        <v>1154</v>
      </c>
      <c r="F2434" s="140">
        <v>43971</v>
      </c>
      <c r="G2434" s="140">
        <v>44060</v>
      </c>
      <c r="H2434" s="92">
        <v>2600</v>
      </c>
      <c r="I2434" s="92">
        <v>2600</v>
      </c>
      <c r="J2434" s="92">
        <v>0</v>
      </c>
    </row>
    <row r="2435" spans="1:10" x14ac:dyDescent="0.3">
      <c r="A2435" s="87"/>
      <c r="B2435" s="87" t="s">
        <v>1097</v>
      </c>
      <c r="C2435" s="87" t="s">
        <v>2722</v>
      </c>
      <c r="D2435" s="87" t="s">
        <v>1115</v>
      </c>
      <c r="E2435" s="87" t="s">
        <v>1154</v>
      </c>
      <c r="F2435" s="140">
        <v>44069</v>
      </c>
      <c r="G2435" s="140">
        <v>44124</v>
      </c>
      <c r="H2435" s="92">
        <v>2700</v>
      </c>
      <c r="I2435" s="92">
        <v>2700</v>
      </c>
      <c r="J2435" s="92">
        <v>0</v>
      </c>
    </row>
    <row r="2436" spans="1:10" x14ac:dyDescent="0.3">
      <c r="A2436" s="87"/>
      <c r="B2436" s="87" t="s">
        <v>418</v>
      </c>
      <c r="C2436" s="87" t="s">
        <v>2722</v>
      </c>
      <c r="D2436" s="87" t="s">
        <v>1115</v>
      </c>
      <c r="E2436" s="87" t="s">
        <v>1154</v>
      </c>
      <c r="F2436" s="140">
        <v>44069</v>
      </c>
      <c r="G2436" s="140">
        <v>44117</v>
      </c>
      <c r="H2436" s="92">
        <v>2700</v>
      </c>
      <c r="I2436" s="92">
        <v>2700</v>
      </c>
      <c r="J2436" s="92">
        <v>0</v>
      </c>
    </row>
    <row r="2437" spans="1:10" x14ac:dyDescent="0.3">
      <c r="A2437" s="87"/>
      <c r="B2437" s="87" t="s">
        <v>130</v>
      </c>
      <c r="C2437" s="87" t="s">
        <v>2722</v>
      </c>
      <c r="D2437" s="87" t="s">
        <v>848</v>
      </c>
      <c r="E2437" s="87" t="s">
        <v>1154</v>
      </c>
      <c r="F2437" s="140">
        <v>43980</v>
      </c>
      <c r="G2437" s="140">
        <v>44001</v>
      </c>
      <c r="H2437" s="92">
        <v>2900</v>
      </c>
      <c r="I2437" s="92">
        <v>2900</v>
      </c>
      <c r="J2437" s="92">
        <v>0</v>
      </c>
    </row>
    <row r="2438" spans="1:10" x14ac:dyDescent="0.3">
      <c r="A2438" s="87"/>
      <c r="B2438" s="87"/>
      <c r="C2438" s="87"/>
      <c r="D2438" s="87" t="s">
        <v>3137</v>
      </c>
      <c r="E2438" s="87" t="s">
        <v>1155</v>
      </c>
      <c r="F2438" s="140">
        <v>44853</v>
      </c>
      <c r="G2438" s="140">
        <v>44879</v>
      </c>
      <c r="H2438" s="92">
        <v>7100</v>
      </c>
      <c r="I2438" s="92">
        <v>7100</v>
      </c>
      <c r="J2438" s="92">
        <v>0</v>
      </c>
    </row>
    <row r="2439" spans="1:10" x14ac:dyDescent="0.3">
      <c r="A2439" s="87"/>
      <c r="B2439" s="87"/>
      <c r="C2439" s="87"/>
      <c r="D2439" s="87"/>
      <c r="E2439" s="87"/>
      <c r="F2439" s="87"/>
      <c r="G2439" s="140">
        <v>45121</v>
      </c>
      <c r="H2439" s="92">
        <v>2550</v>
      </c>
      <c r="I2439" s="92">
        <v>2550</v>
      </c>
      <c r="J2439" s="92">
        <v>0</v>
      </c>
    </row>
    <row r="2440" spans="1:10" x14ac:dyDescent="0.3">
      <c r="A2440" s="87"/>
      <c r="B2440" s="87"/>
      <c r="C2440" s="87"/>
      <c r="D2440" s="87"/>
      <c r="E2440" s="87"/>
      <c r="F2440" s="87"/>
      <c r="G2440" s="140">
        <v>45122</v>
      </c>
      <c r="H2440" s="92">
        <v>550</v>
      </c>
      <c r="I2440" s="92">
        <v>0</v>
      </c>
      <c r="J2440" s="92">
        <v>550</v>
      </c>
    </row>
    <row r="2441" spans="1:10" x14ac:dyDescent="0.3">
      <c r="A2441" s="87"/>
      <c r="B2441" s="87"/>
      <c r="C2441" s="87"/>
      <c r="D2441" s="87"/>
      <c r="E2441" s="87"/>
      <c r="F2441" s="87"/>
      <c r="G2441" s="140">
        <v>45123</v>
      </c>
      <c r="H2441" s="92">
        <v>-550</v>
      </c>
      <c r="I2441" s="92">
        <v>0</v>
      </c>
      <c r="J2441" s="92">
        <v>-550</v>
      </c>
    </row>
    <row r="2442" spans="1:10" x14ac:dyDescent="0.3">
      <c r="A2442" s="87"/>
      <c r="B2442" s="87"/>
      <c r="C2442" s="87"/>
      <c r="D2442" s="87" t="s">
        <v>5236</v>
      </c>
      <c r="E2442" s="87" t="s">
        <v>1155</v>
      </c>
      <c r="F2442" s="140">
        <v>45064</v>
      </c>
      <c r="G2442" s="140">
        <v>45121</v>
      </c>
      <c r="H2442" s="92">
        <v>7100</v>
      </c>
      <c r="I2442" s="92">
        <v>7100</v>
      </c>
      <c r="J2442" s="92">
        <v>0</v>
      </c>
    </row>
    <row r="2443" spans="1:10" x14ac:dyDescent="0.3">
      <c r="A2443" s="87"/>
      <c r="B2443" s="87"/>
      <c r="C2443" s="87"/>
      <c r="D2443" s="87"/>
      <c r="E2443" s="87"/>
      <c r="F2443" s="87"/>
      <c r="G2443" s="140">
        <v>45122</v>
      </c>
      <c r="H2443" s="92">
        <v>550</v>
      </c>
      <c r="I2443" s="92">
        <v>0</v>
      </c>
      <c r="J2443" s="92">
        <v>550</v>
      </c>
    </row>
    <row r="2444" spans="1:10" x14ac:dyDescent="0.3">
      <c r="A2444" s="87"/>
      <c r="B2444" s="87"/>
      <c r="C2444" s="87"/>
      <c r="D2444" s="87"/>
      <c r="E2444" s="87"/>
      <c r="F2444" s="87"/>
      <c r="G2444" s="140">
        <v>45123</v>
      </c>
      <c r="H2444" s="92">
        <v>-550</v>
      </c>
      <c r="I2444" s="92">
        <v>0</v>
      </c>
      <c r="J2444" s="92">
        <v>-550</v>
      </c>
    </row>
    <row r="2445" spans="1:10" x14ac:dyDescent="0.3">
      <c r="A2445" s="87"/>
      <c r="B2445" s="87"/>
      <c r="C2445" s="87"/>
      <c r="D2445" s="87" t="s">
        <v>5518</v>
      </c>
      <c r="E2445" s="87" t="s">
        <v>1155</v>
      </c>
      <c r="F2445" s="140">
        <v>45162</v>
      </c>
      <c r="G2445" s="140">
        <v>45223</v>
      </c>
      <c r="H2445" s="92">
        <v>3550</v>
      </c>
      <c r="I2445" s="92">
        <v>3550</v>
      </c>
      <c r="J2445" s="92">
        <v>0</v>
      </c>
    </row>
    <row r="2446" spans="1:10" x14ac:dyDescent="0.3">
      <c r="A2446" s="87"/>
      <c r="B2446" s="87"/>
      <c r="C2446" s="87"/>
      <c r="D2446" s="87" t="s">
        <v>5545</v>
      </c>
      <c r="E2446" s="87" t="s">
        <v>1155</v>
      </c>
      <c r="F2446" s="140">
        <v>45133</v>
      </c>
      <c r="G2446" s="140">
        <v>45223</v>
      </c>
      <c r="H2446" s="92">
        <v>3550</v>
      </c>
      <c r="I2446" s="92">
        <v>3550</v>
      </c>
      <c r="J2446" s="92">
        <v>0</v>
      </c>
    </row>
    <row r="2447" spans="1:10" x14ac:dyDescent="0.3">
      <c r="A2447" s="87"/>
      <c r="B2447" s="87"/>
      <c r="C2447" s="87"/>
      <c r="D2447" s="87"/>
      <c r="E2447" s="87"/>
      <c r="F2447" s="87"/>
      <c r="G2447" s="140">
        <v>46152</v>
      </c>
      <c r="H2447" s="92">
        <v>1000</v>
      </c>
      <c r="I2447" s="92">
        <v>0</v>
      </c>
      <c r="J2447" s="92">
        <v>1000</v>
      </c>
    </row>
    <row r="2448" spans="1:10" x14ac:dyDescent="0.3">
      <c r="A2448" s="87"/>
      <c r="B2448" s="87"/>
      <c r="C2448" s="87"/>
      <c r="D2448" s="87"/>
      <c r="E2448" s="87"/>
      <c r="F2448" s="87"/>
      <c r="G2448" s="140">
        <v>46153</v>
      </c>
      <c r="H2448" s="92">
        <v>-1000</v>
      </c>
      <c r="I2448" s="92">
        <v>0</v>
      </c>
      <c r="J2448" s="92">
        <v>-1000</v>
      </c>
    </row>
    <row r="2449" spans="1:10" x14ac:dyDescent="0.3">
      <c r="A2449" s="87"/>
      <c r="B2449" s="87"/>
      <c r="C2449" s="87" t="s">
        <v>2723</v>
      </c>
      <c r="D2449" s="87" t="s">
        <v>710</v>
      </c>
      <c r="E2449" s="87" t="s">
        <v>1153</v>
      </c>
      <c r="F2449" s="140">
        <v>43934</v>
      </c>
      <c r="G2449" s="140">
        <v>43950</v>
      </c>
      <c r="H2449" s="92">
        <v>850</v>
      </c>
      <c r="I2449" s="92">
        <v>850</v>
      </c>
      <c r="J2449" s="92">
        <v>0</v>
      </c>
    </row>
    <row r="2450" spans="1:10" x14ac:dyDescent="0.3">
      <c r="A2450" s="87"/>
      <c r="B2450" s="87" t="s">
        <v>436</v>
      </c>
      <c r="C2450" s="87" t="s">
        <v>2722</v>
      </c>
      <c r="D2450" s="87" t="s">
        <v>829</v>
      </c>
      <c r="E2450" s="87" t="s">
        <v>1154</v>
      </c>
      <c r="F2450" s="140">
        <v>43971</v>
      </c>
      <c r="G2450" s="140">
        <v>44060</v>
      </c>
      <c r="H2450" s="92">
        <v>2550</v>
      </c>
      <c r="I2450" s="92">
        <v>2550</v>
      </c>
      <c r="J2450" s="92">
        <v>0</v>
      </c>
    </row>
    <row r="2451" spans="1:10" x14ac:dyDescent="0.3">
      <c r="A2451" s="87"/>
      <c r="B2451" s="87" t="s">
        <v>438</v>
      </c>
      <c r="C2451" s="87" t="s">
        <v>2722</v>
      </c>
      <c r="D2451" s="87" t="s">
        <v>830</v>
      </c>
      <c r="E2451" s="87" t="s">
        <v>1154</v>
      </c>
      <c r="F2451" s="140">
        <v>43971</v>
      </c>
      <c r="G2451" s="140">
        <v>44060</v>
      </c>
      <c r="H2451" s="92">
        <v>2600</v>
      </c>
      <c r="I2451" s="92">
        <v>2600</v>
      </c>
      <c r="J2451" s="92">
        <v>0</v>
      </c>
    </row>
    <row r="2452" spans="1:10" x14ac:dyDescent="0.3">
      <c r="A2452" s="87"/>
      <c r="B2452" s="87" t="s">
        <v>312</v>
      </c>
      <c r="C2452" s="87" t="s">
        <v>2722</v>
      </c>
      <c r="D2452" s="87" t="s">
        <v>1115</v>
      </c>
      <c r="E2452" s="87" t="s">
        <v>1154</v>
      </c>
      <c r="F2452" s="140">
        <v>44069</v>
      </c>
      <c r="G2452" s="140">
        <v>44278</v>
      </c>
      <c r="H2452" s="92">
        <v>6900</v>
      </c>
      <c r="I2452" s="92">
        <v>6900</v>
      </c>
      <c r="J2452" s="92">
        <v>0</v>
      </c>
    </row>
    <row r="2453" spans="1:10" x14ac:dyDescent="0.3">
      <c r="A2453" s="87"/>
      <c r="B2453" s="87"/>
      <c r="C2453" s="87"/>
      <c r="D2453" s="87" t="s">
        <v>5854</v>
      </c>
      <c r="E2453" s="87" t="s">
        <v>1155</v>
      </c>
      <c r="F2453" s="140">
        <v>45303</v>
      </c>
      <c r="G2453" s="140">
        <v>45426</v>
      </c>
      <c r="H2453" s="92">
        <v>4500</v>
      </c>
      <c r="I2453" s="92">
        <v>4500</v>
      </c>
      <c r="J2453" s="92">
        <v>0</v>
      </c>
    </row>
    <row r="2454" spans="1:10" x14ac:dyDescent="0.3">
      <c r="A2454" s="87"/>
      <c r="B2454" s="87"/>
      <c r="C2454" s="87"/>
      <c r="D2454" s="87"/>
      <c r="E2454" s="87"/>
      <c r="F2454" s="87"/>
      <c r="G2454" s="140">
        <v>45469</v>
      </c>
      <c r="H2454" s="92">
        <v>21000</v>
      </c>
      <c r="I2454" s="92">
        <v>21000</v>
      </c>
      <c r="J2454" s="92">
        <v>0</v>
      </c>
    </row>
    <row r="2455" spans="1:10" x14ac:dyDescent="0.3">
      <c r="A2455" s="87"/>
      <c r="B2455" s="87"/>
      <c r="C2455" s="87"/>
      <c r="D2455" s="87"/>
      <c r="E2455" s="87"/>
      <c r="F2455" s="87"/>
      <c r="G2455" s="140">
        <v>45548</v>
      </c>
      <c r="H2455" s="92">
        <v>7000</v>
      </c>
      <c r="I2455" s="92">
        <v>7000</v>
      </c>
      <c r="J2455" s="92">
        <v>0</v>
      </c>
    </row>
    <row r="2456" spans="1:10" x14ac:dyDescent="0.3">
      <c r="A2456" s="87"/>
      <c r="B2456" s="87"/>
      <c r="C2456" s="87"/>
      <c r="D2456" s="87" t="s">
        <v>6268</v>
      </c>
      <c r="E2456" s="87" t="s">
        <v>1155</v>
      </c>
      <c r="F2456" s="140">
        <v>45511</v>
      </c>
      <c r="G2456" s="140">
        <v>45548</v>
      </c>
      <c r="H2456" s="92">
        <v>1000</v>
      </c>
      <c r="I2456" s="92">
        <v>1000</v>
      </c>
      <c r="J2456" s="92">
        <v>0</v>
      </c>
    </row>
    <row r="2457" spans="1:10" x14ac:dyDescent="0.3">
      <c r="A2457" s="87"/>
      <c r="B2457" s="87" t="s">
        <v>501</v>
      </c>
      <c r="C2457" s="87" t="s">
        <v>2722</v>
      </c>
      <c r="D2457" s="87" t="s">
        <v>1115</v>
      </c>
      <c r="E2457" s="87" t="s">
        <v>1154</v>
      </c>
      <c r="F2457" s="140">
        <v>44069</v>
      </c>
      <c r="G2457" s="140">
        <v>44117</v>
      </c>
      <c r="H2457" s="92">
        <v>2800</v>
      </c>
      <c r="I2457" s="92">
        <v>2800</v>
      </c>
      <c r="J2457" s="92">
        <v>0</v>
      </c>
    </row>
    <row r="2458" spans="1:10" x14ac:dyDescent="0.3">
      <c r="A2458" s="87"/>
      <c r="B2458" s="87" t="s">
        <v>275</v>
      </c>
      <c r="C2458" s="87" t="s">
        <v>2722</v>
      </c>
      <c r="D2458" s="87" t="s">
        <v>711</v>
      </c>
      <c r="E2458" s="87" t="s">
        <v>1154</v>
      </c>
      <c r="F2458" s="140">
        <v>43936</v>
      </c>
      <c r="G2458" s="140">
        <v>43985</v>
      </c>
      <c r="H2458" s="92">
        <v>2800</v>
      </c>
      <c r="I2458" s="92">
        <v>2800</v>
      </c>
      <c r="J2458" s="92">
        <v>0</v>
      </c>
    </row>
    <row r="2459" spans="1:10" x14ac:dyDescent="0.3">
      <c r="A2459" s="87"/>
      <c r="B2459" s="87"/>
      <c r="C2459" s="87"/>
      <c r="D2459" s="87" t="s">
        <v>974</v>
      </c>
      <c r="E2459" s="87" t="s">
        <v>1155</v>
      </c>
      <c r="F2459" s="140">
        <v>44018</v>
      </c>
      <c r="G2459" s="140">
        <v>44060</v>
      </c>
      <c r="H2459" s="92">
        <v>7775</v>
      </c>
      <c r="I2459" s="92">
        <v>7775</v>
      </c>
      <c r="J2459" s="92">
        <v>0</v>
      </c>
    </row>
    <row r="2460" spans="1:10" x14ac:dyDescent="0.3">
      <c r="A2460" s="87"/>
      <c r="B2460" s="87"/>
      <c r="C2460" s="87"/>
      <c r="D2460" s="87"/>
      <c r="E2460" s="87"/>
      <c r="F2460" s="87"/>
      <c r="G2460" s="140">
        <v>45055</v>
      </c>
      <c r="H2460" s="92">
        <v>6125</v>
      </c>
      <c r="I2460" s="92">
        <v>0</v>
      </c>
      <c r="J2460" s="92">
        <v>6125</v>
      </c>
    </row>
    <row r="2461" spans="1:10" x14ac:dyDescent="0.3">
      <c r="A2461" s="87"/>
      <c r="B2461" s="87"/>
      <c r="C2461" s="87"/>
      <c r="D2461" s="87"/>
      <c r="E2461" s="87"/>
      <c r="F2461" s="87"/>
      <c r="G2461" s="140">
        <v>45056</v>
      </c>
      <c r="H2461" s="92">
        <v>-6125</v>
      </c>
      <c r="I2461" s="92">
        <v>0</v>
      </c>
      <c r="J2461" s="92">
        <v>-6125</v>
      </c>
    </row>
    <row r="2462" spans="1:10" x14ac:dyDescent="0.3">
      <c r="A2462" s="87"/>
      <c r="B2462" s="87" t="s">
        <v>333</v>
      </c>
      <c r="C2462" s="87" t="s">
        <v>2722</v>
      </c>
      <c r="D2462" s="87" t="s">
        <v>1115</v>
      </c>
      <c r="E2462" s="87" t="s">
        <v>1154</v>
      </c>
      <c r="F2462" s="140">
        <v>44069</v>
      </c>
      <c r="G2462" s="140">
        <v>44215</v>
      </c>
      <c r="H2462" s="92">
        <v>4350</v>
      </c>
      <c r="I2462" s="92">
        <v>4350</v>
      </c>
      <c r="J2462" s="92">
        <v>0</v>
      </c>
    </row>
    <row r="2463" spans="1:10" x14ac:dyDescent="0.3">
      <c r="A2463" s="87"/>
      <c r="B2463" s="87" t="s">
        <v>135</v>
      </c>
      <c r="C2463" s="87" t="s">
        <v>2722</v>
      </c>
      <c r="D2463" s="87" t="s">
        <v>831</v>
      </c>
      <c r="E2463" s="87" t="s">
        <v>1154</v>
      </c>
      <c r="F2463" s="140">
        <v>43971</v>
      </c>
      <c r="G2463" s="140">
        <v>44060</v>
      </c>
      <c r="H2463" s="92">
        <v>2600</v>
      </c>
      <c r="I2463" s="92">
        <v>2600</v>
      </c>
      <c r="J2463" s="92">
        <v>0</v>
      </c>
    </row>
    <row r="2464" spans="1:10" x14ac:dyDescent="0.3">
      <c r="A2464" s="87"/>
      <c r="B2464" s="87" t="s">
        <v>442</v>
      </c>
      <c r="C2464" s="87" t="s">
        <v>2722</v>
      </c>
      <c r="D2464" s="87" t="s">
        <v>832</v>
      </c>
      <c r="E2464" s="87" t="s">
        <v>1154</v>
      </c>
      <c r="F2464" s="140">
        <v>43971</v>
      </c>
      <c r="G2464" s="140">
        <v>44060</v>
      </c>
      <c r="H2464" s="92">
        <v>2800</v>
      </c>
      <c r="I2464" s="92">
        <v>2800</v>
      </c>
      <c r="J2464" s="92">
        <v>0</v>
      </c>
    </row>
    <row r="2465" spans="1:10" x14ac:dyDescent="0.3">
      <c r="A2465" s="87"/>
      <c r="B2465" s="87" t="s">
        <v>268</v>
      </c>
      <c r="C2465" s="87" t="s">
        <v>2722</v>
      </c>
      <c r="D2465" s="87" t="s">
        <v>849</v>
      </c>
      <c r="E2465" s="87" t="s">
        <v>1154</v>
      </c>
      <c r="F2465" s="140">
        <v>43980</v>
      </c>
      <c r="G2465" s="140">
        <v>44001</v>
      </c>
      <c r="H2465" s="92">
        <v>2950</v>
      </c>
      <c r="I2465" s="92">
        <v>2950</v>
      </c>
      <c r="J2465" s="92">
        <v>0</v>
      </c>
    </row>
    <row r="2466" spans="1:10" x14ac:dyDescent="0.3">
      <c r="A2466" s="87"/>
      <c r="B2466" s="87"/>
      <c r="C2466" s="87"/>
      <c r="D2466" s="87" t="s">
        <v>1309</v>
      </c>
      <c r="E2466" s="87" t="s">
        <v>1155</v>
      </c>
      <c r="F2466" s="140">
        <v>44126</v>
      </c>
      <c r="G2466" s="140">
        <v>44231</v>
      </c>
      <c r="H2466" s="92">
        <v>4400</v>
      </c>
      <c r="I2466" s="92">
        <v>4400</v>
      </c>
      <c r="J2466" s="92">
        <v>0</v>
      </c>
    </row>
    <row r="2467" spans="1:10" x14ac:dyDescent="0.3">
      <c r="A2467" s="87"/>
      <c r="B2467" s="87"/>
      <c r="C2467" s="87"/>
      <c r="D2467" s="87"/>
      <c r="E2467" s="87"/>
      <c r="F2467" s="87"/>
      <c r="G2467" s="140">
        <v>45055</v>
      </c>
      <c r="H2467" s="92">
        <v>1600</v>
      </c>
      <c r="I2467" s="92">
        <v>0</v>
      </c>
      <c r="J2467" s="92">
        <v>1600</v>
      </c>
    </row>
    <row r="2468" spans="1:10" x14ac:dyDescent="0.3">
      <c r="A2468" s="87"/>
      <c r="B2468" s="87"/>
      <c r="C2468" s="87"/>
      <c r="D2468" s="87"/>
      <c r="E2468" s="87"/>
      <c r="F2468" s="87"/>
      <c r="G2468" s="140">
        <v>45056</v>
      </c>
      <c r="H2468" s="92">
        <v>-1600</v>
      </c>
      <c r="I2468" s="92">
        <v>0</v>
      </c>
      <c r="J2468" s="92">
        <v>-1600</v>
      </c>
    </row>
    <row r="2469" spans="1:10" x14ac:dyDescent="0.3">
      <c r="A2469" s="87"/>
      <c r="B2469" s="87"/>
      <c r="C2469" s="87"/>
      <c r="D2469" s="87" t="s">
        <v>1306</v>
      </c>
      <c r="E2469" s="87" t="s">
        <v>1154</v>
      </c>
      <c r="F2469" s="140">
        <v>44127</v>
      </c>
      <c r="G2469" s="140">
        <v>44231</v>
      </c>
      <c r="H2469" s="92">
        <v>1480</v>
      </c>
      <c r="I2469" s="92">
        <v>1480</v>
      </c>
      <c r="J2469" s="92">
        <v>0</v>
      </c>
    </row>
    <row r="2470" spans="1:10" x14ac:dyDescent="0.3">
      <c r="A2470" s="87"/>
      <c r="B2470" s="87"/>
      <c r="C2470" s="87"/>
      <c r="D2470" s="87" t="s">
        <v>1588</v>
      </c>
      <c r="E2470" s="87" t="s">
        <v>1155</v>
      </c>
      <c r="F2470" s="140">
        <v>44223</v>
      </c>
      <c r="G2470" s="140">
        <v>44277</v>
      </c>
      <c r="H2470" s="92">
        <v>4400</v>
      </c>
      <c r="I2470" s="92">
        <v>4400</v>
      </c>
      <c r="J2470" s="92">
        <v>0</v>
      </c>
    </row>
    <row r="2471" spans="1:10" x14ac:dyDescent="0.3">
      <c r="A2471" s="87"/>
      <c r="B2471" s="87"/>
      <c r="C2471" s="87"/>
      <c r="D2471" s="87"/>
      <c r="E2471" s="87"/>
      <c r="F2471" s="87"/>
      <c r="G2471" s="140">
        <v>45055</v>
      </c>
      <c r="H2471" s="92">
        <v>4900</v>
      </c>
      <c r="I2471" s="92">
        <v>0</v>
      </c>
      <c r="J2471" s="92">
        <v>4900</v>
      </c>
    </row>
    <row r="2472" spans="1:10" x14ac:dyDescent="0.3">
      <c r="A2472" s="87"/>
      <c r="B2472" s="87"/>
      <c r="C2472" s="87"/>
      <c r="D2472" s="87"/>
      <c r="E2472" s="87"/>
      <c r="F2472" s="87"/>
      <c r="G2472" s="140">
        <v>45056</v>
      </c>
      <c r="H2472" s="92">
        <v>-4900</v>
      </c>
      <c r="I2472" s="92">
        <v>0</v>
      </c>
      <c r="J2472" s="92">
        <v>-4900</v>
      </c>
    </row>
    <row r="2473" spans="1:10" x14ac:dyDescent="0.3">
      <c r="A2473" s="87"/>
      <c r="B2473" s="87"/>
      <c r="C2473" s="87"/>
      <c r="D2473" s="87" t="s">
        <v>1853</v>
      </c>
      <c r="E2473" s="87" t="s">
        <v>1155</v>
      </c>
      <c r="F2473" s="140">
        <v>44273</v>
      </c>
      <c r="G2473" s="140">
        <v>44302</v>
      </c>
      <c r="H2473" s="92">
        <v>7910</v>
      </c>
      <c r="I2473" s="92">
        <v>7910</v>
      </c>
      <c r="J2473" s="92">
        <v>0</v>
      </c>
    </row>
    <row r="2474" spans="1:10" x14ac:dyDescent="0.3">
      <c r="A2474" s="87"/>
      <c r="B2474" s="87"/>
      <c r="C2474" s="87"/>
      <c r="D2474" s="87"/>
      <c r="E2474" s="87"/>
      <c r="F2474" s="87"/>
      <c r="G2474" s="140">
        <v>45055</v>
      </c>
      <c r="H2474" s="92">
        <v>1440</v>
      </c>
      <c r="I2474" s="92">
        <v>0</v>
      </c>
      <c r="J2474" s="92">
        <v>1440</v>
      </c>
    </row>
    <row r="2475" spans="1:10" x14ac:dyDescent="0.3">
      <c r="A2475" s="87"/>
      <c r="B2475" s="87"/>
      <c r="C2475" s="87"/>
      <c r="D2475" s="87"/>
      <c r="E2475" s="87"/>
      <c r="F2475" s="87"/>
      <c r="G2475" s="140">
        <v>45056</v>
      </c>
      <c r="H2475" s="92">
        <v>-1440</v>
      </c>
      <c r="I2475" s="92">
        <v>0</v>
      </c>
      <c r="J2475" s="92">
        <v>-1440</v>
      </c>
    </row>
    <row r="2476" spans="1:10" x14ac:dyDescent="0.3">
      <c r="A2476" s="87"/>
      <c r="B2476" s="87"/>
      <c r="C2476" s="87"/>
      <c r="D2476" s="87" t="s">
        <v>2155</v>
      </c>
      <c r="E2476" s="87" t="s">
        <v>1155</v>
      </c>
      <c r="F2476" s="140">
        <v>44354</v>
      </c>
      <c r="G2476" s="140">
        <v>44369</v>
      </c>
      <c r="H2476" s="92">
        <v>850</v>
      </c>
      <c r="I2476" s="92">
        <v>850</v>
      </c>
      <c r="J2476" s="92">
        <v>0</v>
      </c>
    </row>
    <row r="2477" spans="1:10" x14ac:dyDescent="0.3">
      <c r="A2477" s="87"/>
      <c r="B2477" s="87"/>
      <c r="C2477" s="87" t="s">
        <v>236</v>
      </c>
      <c r="D2477" s="87" t="s">
        <v>579</v>
      </c>
      <c r="E2477" s="87" t="s">
        <v>1152</v>
      </c>
      <c r="F2477" s="140">
        <v>43861</v>
      </c>
      <c r="G2477" s="140">
        <v>43985</v>
      </c>
      <c r="H2477" s="92">
        <v>1280</v>
      </c>
      <c r="I2477" s="92">
        <v>1280</v>
      </c>
      <c r="J2477" s="92">
        <v>0</v>
      </c>
    </row>
    <row r="2478" spans="1:10" x14ac:dyDescent="0.3">
      <c r="A2478" s="87"/>
      <c r="B2478" s="87" t="s">
        <v>283</v>
      </c>
      <c r="C2478" s="87" t="s">
        <v>2722</v>
      </c>
      <c r="D2478" s="87" t="s">
        <v>712</v>
      </c>
      <c r="E2478" s="87" t="s">
        <v>1154</v>
      </c>
      <c r="F2478" s="140">
        <v>43936</v>
      </c>
      <c r="G2478" s="140">
        <v>43985</v>
      </c>
      <c r="H2478" s="92">
        <v>2530</v>
      </c>
      <c r="I2478" s="92">
        <v>2530</v>
      </c>
      <c r="J2478" s="92">
        <v>0</v>
      </c>
    </row>
    <row r="2479" spans="1:10" x14ac:dyDescent="0.3">
      <c r="A2479" s="87"/>
      <c r="B2479" s="87"/>
      <c r="C2479" s="87"/>
      <c r="D2479" s="87" t="s">
        <v>1003</v>
      </c>
      <c r="E2479" s="87" t="s">
        <v>1155</v>
      </c>
      <c r="F2479" s="140">
        <v>44018</v>
      </c>
      <c r="G2479" s="140">
        <v>44117</v>
      </c>
      <c r="H2479" s="92">
        <v>3975</v>
      </c>
      <c r="I2479" s="92">
        <v>3975</v>
      </c>
      <c r="J2479" s="92">
        <v>0</v>
      </c>
    </row>
    <row r="2480" spans="1:10" x14ac:dyDescent="0.3">
      <c r="A2480" s="87"/>
      <c r="B2480" s="87"/>
      <c r="C2480" s="87"/>
      <c r="D2480" s="87"/>
      <c r="E2480" s="87"/>
      <c r="F2480" s="87"/>
      <c r="G2480" s="140">
        <v>45055</v>
      </c>
      <c r="H2480" s="92">
        <v>4125</v>
      </c>
      <c r="I2480" s="92">
        <v>0</v>
      </c>
      <c r="J2480" s="92">
        <v>4125</v>
      </c>
    </row>
    <row r="2481" spans="1:10" x14ac:dyDescent="0.3">
      <c r="A2481" s="87"/>
      <c r="B2481" s="87"/>
      <c r="C2481" s="87"/>
      <c r="D2481" s="87"/>
      <c r="E2481" s="87"/>
      <c r="F2481" s="87"/>
      <c r="G2481" s="140">
        <v>45056</v>
      </c>
      <c r="H2481" s="92">
        <v>-4125</v>
      </c>
      <c r="I2481" s="92">
        <v>0</v>
      </c>
      <c r="J2481" s="92">
        <v>-4125</v>
      </c>
    </row>
    <row r="2482" spans="1:10" x14ac:dyDescent="0.3">
      <c r="A2482" s="87"/>
      <c r="B2482" s="87" t="s">
        <v>235</v>
      </c>
      <c r="C2482" s="87" t="s">
        <v>2722</v>
      </c>
      <c r="D2482" s="87" t="s">
        <v>850</v>
      </c>
      <c r="E2482" s="87" t="s">
        <v>1154</v>
      </c>
      <c r="F2482" s="140">
        <v>43980</v>
      </c>
      <c r="G2482" s="140">
        <v>44117</v>
      </c>
      <c r="H2482" s="92">
        <v>2950</v>
      </c>
      <c r="I2482" s="92">
        <v>2950</v>
      </c>
      <c r="J2482" s="92">
        <v>0</v>
      </c>
    </row>
    <row r="2483" spans="1:10" x14ac:dyDescent="0.3">
      <c r="A2483" s="87"/>
      <c r="B2483" s="87"/>
      <c r="C2483" s="87"/>
      <c r="D2483" s="87" t="s">
        <v>3138</v>
      </c>
      <c r="E2483" s="87" t="s">
        <v>1155</v>
      </c>
      <c r="F2483" s="140">
        <v>44853</v>
      </c>
      <c r="G2483" s="140">
        <v>44879</v>
      </c>
      <c r="H2483" s="92">
        <v>5550</v>
      </c>
      <c r="I2483" s="92">
        <v>5550</v>
      </c>
      <c r="J2483" s="92">
        <v>0</v>
      </c>
    </row>
    <row r="2484" spans="1:10" x14ac:dyDescent="0.3">
      <c r="A2484" s="87"/>
      <c r="B2484" s="87"/>
      <c r="C2484" s="87"/>
      <c r="D2484" s="87"/>
      <c r="E2484" s="87"/>
      <c r="F2484" s="87"/>
      <c r="G2484" s="140">
        <v>45055</v>
      </c>
      <c r="H2484" s="92">
        <v>1000</v>
      </c>
      <c r="I2484" s="92">
        <v>0</v>
      </c>
      <c r="J2484" s="92">
        <v>1000</v>
      </c>
    </row>
    <row r="2485" spans="1:10" x14ac:dyDescent="0.3">
      <c r="A2485" s="87"/>
      <c r="B2485" s="87"/>
      <c r="C2485" s="87"/>
      <c r="D2485" s="87"/>
      <c r="E2485" s="87"/>
      <c r="F2485" s="87"/>
      <c r="G2485" s="140">
        <v>45056</v>
      </c>
      <c r="H2485" s="92">
        <v>-1000</v>
      </c>
      <c r="I2485" s="92">
        <v>0</v>
      </c>
      <c r="J2485" s="92">
        <v>-1000</v>
      </c>
    </row>
    <row r="2486" spans="1:10" x14ac:dyDescent="0.3">
      <c r="A2486" s="87"/>
      <c r="B2486" s="87"/>
      <c r="C2486" s="87"/>
      <c r="D2486" s="87" t="s">
        <v>5164</v>
      </c>
      <c r="E2486" s="87" t="s">
        <v>1155</v>
      </c>
      <c r="F2486" s="140">
        <v>44998</v>
      </c>
      <c r="G2486" s="140">
        <v>45062</v>
      </c>
      <c r="H2486" s="92">
        <v>2000</v>
      </c>
      <c r="I2486" s="92">
        <v>2000</v>
      </c>
      <c r="J2486" s="92">
        <v>0</v>
      </c>
    </row>
    <row r="2487" spans="1:10" x14ac:dyDescent="0.3">
      <c r="A2487" s="87"/>
      <c r="B2487" s="87"/>
      <c r="C2487" s="87"/>
      <c r="D2487" s="87"/>
      <c r="E2487" s="87"/>
      <c r="F2487" s="87"/>
      <c r="G2487" s="140">
        <v>45106</v>
      </c>
      <c r="H2487" s="92">
        <v>2000</v>
      </c>
      <c r="I2487" s="92">
        <v>2000</v>
      </c>
      <c r="J2487" s="92">
        <v>0</v>
      </c>
    </row>
    <row r="2488" spans="1:10" x14ac:dyDescent="0.3">
      <c r="A2488" s="87"/>
      <c r="B2488" s="87"/>
      <c r="C2488" s="87"/>
      <c r="D2488" s="87"/>
      <c r="E2488" s="87"/>
      <c r="F2488" s="87"/>
      <c r="G2488" s="140">
        <v>46152</v>
      </c>
      <c r="H2488" s="92">
        <v>1000</v>
      </c>
      <c r="I2488" s="92">
        <v>0</v>
      </c>
      <c r="J2488" s="92">
        <v>1000</v>
      </c>
    </row>
    <row r="2489" spans="1:10" x14ac:dyDescent="0.3">
      <c r="A2489" s="87"/>
      <c r="B2489" s="87"/>
      <c r="C2489" s="87"/>
      <c r="D2489" s="87"/>
      <c r="E2489" s="87"/>
      <c r="F2489" s="87"/>
      <c r="G2489" s="140">
        <v>46153</v>
      </c>
      <c r="H2489" s="92">
        <v>-1000</v>
      </c>
      <c r="I2489" s="92">
        <v>0</v>
      </c>
      <c r="J2489" s="92">
        <v>-1000</v>
      </c>
    </row>
    <row r="2490" spans="1:10" x14ac:dyDescent="0.3">
      <c r="A2490" s="87"/>
      <c r="B2490" s="87"/>
      <c r="C2490" s="87"/>
      <c r="D2490" s="87" t="s">
        <v>5253</v>
      </c>
      <c r="E2490" s="87" t="s">
        <v>1155</v>
      </c>
      <c r="F2490" s="140">
        <v>45092</v>
      </c>
      <c r="G2490" s="140">
        <v>45184</v>
      </c>
      <c r="H2490" s="92">
        <v>2550</v>
      </c>
      <c r="I2490" s="92">
        <v>2550</v>
      </c>
      <c r="J2490" s="92">
        <v>0</v>
      </c>
    </row>
    <row r="2491" spans="1:10" x14ac:dyDescent="0.3">
      <c r="A2491" s="87"/>
      <c r="B2491" s="87"/>
      <c r="C2491" s="87"/>
      <c r="D2491" s="87"/>
      <c r="E2491" s="87"/>
      <c r="F2491" s="87"/>
      <c r="G2491" s="140">
        <v>46152</v>
      </c>
      <c r="H2491" s="92">
        <v>2000</v>
      </c>
      <c r="I2491" s="92">
        <v>0</v>
      </c>
      <c r="J2491" s="92">
        <v>2000</v>
      </c>
    </row>
    <row r="2492" spans="1:10" x14ac:dyDescent="0.3">
      <c r="A2492" s="87"/>
      <c r="B2492" s="87"/>
      <c r="C2492" s="87"/>
      <c r="D2492" s="87"/>
      <c r="E2492" s="87"/>
      <c r="F2492" s="87"/>
      <c r="G2492" s="140">
        <v>46153</v>
      </c>
      <c r="H2492" s="92">
        <v>-2000</v>
      </c>
      <c r="I2492" s="92">
        <v>0</v>
      </c>
      <c r="J2492" s="92">
        <v>-2000</v>
      </c>
    </row>
    <row r="2493" spans="1:10" x14ac:dyDescent="0.3">
      <c r="A2493" s="87"/>
      <c r="B2493" s="87"/>
      <c r="C2493" s="87"/>
      <c r="D2493" s="87" t="s">
        <v>5546</v>
      </c>
      <c r="E2493" s="87" t="s">
        <v>1155</v>
      </c>
      <c r="F2493" s="140">
        <v>45133</v>
      </c>
      <c r="G2493" s="140">
        <v>45215</v>
      </c>
      <c r="H2493" s="92">
        <v>3000</v>
      </c>
      <c r="I2493" s="92">
        <v>3000</v>
      </c>
      <c r="J2493" s="92">
        <v>0</v>
      </c>
    </row>
    <row r="2494" spans="1:10" x14ac:dyDescent="0.3">
      <c r="A2494" s="87"/>
      <c r="B2494" s="87"/>
      <c r="C2494" s="87"/>
      <c r="D2494" s="87"/>
      <c r="E2494" s="87"/>
      <c r="F2494" s="87"/>
      <c r="G2494" s="140">
        <v>46152</v>
      </c>
      <c r="H2494" s="92">
        <v>8200</v>
      </c>
      <c r="I2494" s="92">
        <v>0</v>
      </c>
      <c r="J2494" s="92">
        <v>8200</v>
      </c>
    </row>
    <row r="2495" spans="1:10" x14ac:dyDescent="0.3">
      <c r="A2495" s="87"/>
      <c r="B2495" s="87"/>
      <c r="C2495" s="87"/>
      <c r="D2495" s="87"/>
      <c r="E2495" s="87"/>
      <c r="F2495" s="87"/>
      <c r="G2495" s="140">
        <v>46153</v>
      </c>
      <c r="H2495" s="92">
        <v>-8200</v>
      </c>
      <c r="I2495" s="92">
        <v>0</v>
      </c>
      <c r="J2495" s="92">
        <v>-8200</v>
      </c>
    </row>
    <row r="2496" spans="1:10" x14ac:dyDescent="0.3">
      <c r="A2496" s="87"/>
      <c r="B2496" s="87" t="s">
        <v>506</v>
      </c>
      <c r="C2496" s="87" t="s">
        <v>2722</v>
      </c>
      <c r="D2496" s="87" t="s">
        <v>1115</v>
      </c>
      <c r="E2496" s="87" t="s">
        <v>1154</v>
      </c>
      <c r="F2496" s="140">
        <v>44069</v>
      </c>
      <c r="G2496" s="140">
        <v>44117</v>
      </c>
      <c r="H2496" s="92">
        <v>2800</v>
      </c>
      <c r="I2496" s="92">
        <v>2800</v>
      </c>
      <c r="J2496" s="92">
        <v>0</v>
      </c>
    </row>
    <row r="2497" spans="1:10" x14ac:dyDescent="0.3">
      <c r="A2497" s="87"/>
      <c r="B2497" s="87" t="s">
        <v>500</v>
      </c>
      <c r="C2497" s="87" t="s">
        <v>2722</v>
      </c>
      <c r="D2497" s="87" t="s">
        <v>833</v>
      </c>
      <c r="E2497" s="87" t="s">
        <v>1154</v>
      </c>
      <c r="F2497" s="140">
        <v>43971</v>
      </c>
      <c r="G2497" s="140">
        <v>44060</v>
      </c>
      <c r="H2497" s="92">
        <v>2500</v>
      </c>
      <c r="I2497" s="92">
        <v>2500</v>
      </c>
      <c r="J2497" s="92">
        <v>0</v>
      </c>
    </row>
    <row r="2498" spans="1:10" x14ac:dyDescent="0.3">
      <c r="A2498" s="87"/>
      <c r="B2498" s="87" t="s">
        <v>507</v>
      </c>
      <c r="C2498" s="87" t="s">
        <v>2722</v>
      </c>
      <c r="D2498" s="87" t="s">
        <v>1115</v>
      </c>
      <c r="E2498" s="87" t="s">
        <v>1154</v>
      </c>
      <c r="F2498" s="140">
        <v>44069</v>
      </c>
      <c r="G2498" s="140">
        <v>44117</v>
      </c>
      <c r="H2498" s="92">
        <v>3000</v>
      </c>
      <c r="I2498" s="92">
        <v>3000</v>
      </c>
      <c r="J2498" s="92">
        <v>0</v>
      </c>
    </row>
    <row r="2499" spans="1:10" x14ac:dyDescent="0.3">
      <c r="A2499" s="87"/>
      <c r="B2499" s="87" t="s">
        <v>446</v>
      </c>
      <c r="C2499" s="87" t="s">
        <v>2722</v>
      </c>
      <c r="D2499" s="87" t="s">
        <v>834</v>
      </c>
      <c r="E2499" s="87" t="s">
        <v>1154</v>
      </c>
      <c r="F2499" s="140">
        <v>43971</v>
      </c>
      <c r="G2499" s="140">
        <v>44060</v>
      </c>
      <c r="H2499" s="92">
        <v>2670</v>
      </c>
      <c r="I2499" s="92">
        <v>2670</v>
      </c>
      <c r="J2499" s="92">
        <v>0</v>
      </c>
    </row>
    <row r="2500" spans="1:10" x14ac:dyDescent="0.3">
      <c r="A2500" s="87"/>
      <c r="B2500" s="87" t="s">
        <v>284</v>
      </c>
      <c r="C2500" s="87" t="s">
        <v>2722</v>
      </c>
      <c r="D2500" s="87" t="s">
        <v>851</v>
      </c>
      <c r="E2500" s="87" t="s">
        <v>1154</v>
      </c>
      <c r="F2500" s="140">
        <v>43980</v>
      </c>
      <c r="G2500" s="140">
        <v>44001</v>
      </c>
      <c r="H2500" s="92">
        <v>2950</v>
      </c>
      <c r="I2500" s="92">
        <v>2950</v>
      </c>
      <c r="J2500" s="92">
        <v>0</v>
      </c>
    </row>
    <row r="2501" spans="1:10" x14ac:dyDescent="0.3">
      <c r="A2501" s="87"/>
      <c r="B2501" s="87"/>
      <c r="C2501" s="87"/>
      <c r="D2501" s="87" t="s">
        <v>3139</v>
      </c>
      <c r="E2501" s="87" t="s">
        <v>1155</v>
      </c>
      <c r="F2501" s="140">
        <v>44853</v>
      </c>
      <c r="G2501" s="140">
        <v>44900</v>
      </c>
      <c r="H2501" s="92">
        <v>2000</v>
      </c>
      <c r="I2501" s="92">
        <v>2000</v>
      </c>
      <c r="J2501" s="92">
        <v>0</v>
      </c>
    </row>
    <row r="2502" spans="1:10" x14ac:dyDescent="0.3">
      <c r="A2502" s="87"/>
      <c r="B2502" s="87"/>
      <c r="C2502" s="87"/>
      <c r="D2502" s="87"/>
      <c r="E2502" s="87"/>
      <c r="F2502" s="87"/>
      <c r="G2502" s="140">
        <v>45127</v>
      </c>
      <c r="H2502" s="92">
        <v>2550</v>
      </c>
      <c r="I2502" s="92">
        <v>2550</v>
      </c>
      <c r="J2502" s="92">
        <v>0</v>
      </c>
    </row>
    <row r="2503" spans="1:10" x14ac:dyDescent="0.3">
      <c r="A2503" s="87"/>
      <c r="B2503" s="87"/>
      <c r="C2503" s="87"/>
      <c r="D2503" s="87"/>
      <c r="E2503" s="87"/>
      <c r="F2503" s="87"/>
      <c r="G2503" s="140">
        <v>45128</v>
      </c>
      <c r="H2503" s="92">
        <v>450</v>
      </c>
      <c r="I2503" s="92">
        <v>0</v>
      </c>
      <c r="J2503" s="92">
        <v>450</v>
      </c>
    </row>
    <row r="2504" spans="1:10" x14ac:dyDescent="0.3">
      <c r="A2504" s="87"/>
      <c r="B2504" s="87"/>
      <c r="C2504" s="87"/>
      <c r="D2504" s="87"/>
      <c r="E2504" s="87"/>
      <c r="F2504" s="87"/>
      <c r="G2504" s="140">
        <v>45129</v>
      </c>
      <c r="H2504" s="92">
        <v>-450</v>
      </c>
      <c r="I2504" s="92">
        <v>0</v>
      </c>
      <c r="J2504" s="92">
        <v>-450</v>
      </c>
    </row>
    <row r="2505" spans="1:10" x14ac:dyDescent="0.3">
      <c r="A2505" s="87"/>
      <c r="B2505" s="87"/>
      <c r="C2505" s="87"/>
      <c r="D2505" s="87" t="s">
        <v>5237</v>
      </c>
      <c r="E2505" s="87" t="s">
        <v>1155</v>
      </c>
      <c r="F2505" s="140">
        <v>45037</v>
      </c>
      <c r="G2505" s="140">
        <v>45121</v>
      </c>
      <c r="H2505" s="92">
        <v>3000</v>
      </c>
      <c r="I2505" s="92">
        <v>3000</v>
      </c>
      <c r="J2505" s="92">
        <v>0</v>
      </c>
    </row>
    <row r="2506" spans="1:10" x14ac:dyDescent="0.3">
      <c r="A2506" s="87"/>
      <c r="B2506" s="87" t="s">
        <v>448</v>
      </c>
      <c r="C2506" s="87" t="s">
        <v>2722</v>
      </c>
      <c r="D2506" s="87" t="s">
        <v>835</v>
      </c>
      <c r="E2506" s="87" t="s">
        <v>1154</v>
      </c>
      <c r="F2506" s="140">
        <v>43971</v>
      </c>
      <c r="G2506" s="140">
        <v>44060</v>
      </c>
      <c r="H2506" s="92">
        <v>2700</v>
      </c>
      <c r="I2506" s="92">
        <v>2700</v>
      </c>
      <c r="J2506" s="92">
        <v>0</v>
      </c>
    </row>
    <row r="2507" spans="1:10" x14ac:dyDescent="0.3">
      <c r="A2507" s="87"/>
      <c r="B2507" s="87" t="s">
        <v>450</v>
      </c>
      <c r="C2507" s="87" t="s">
        <v>2722</v>
      </c>
      <c r="D2507" s="87" t="s">
        <v>836</v>
      </c>
      <c r="E2507" s="87" t="s">
        <v>1154</v>
      </c>
      <c r="F2507" s="140">
        <v>43971</v>
      </c>
      <c r="G2507" s="140">
        <v>44060</v>
      </c>
      <c r="H2507" s="92">
        <v>2600</v>
      </c>
      <c r="I2507" s="92">
        <v>2600</v>
      </c>
      <c r="J2507" s="92">
        <v>0</v>
      </c>
    </row>
    <row r="2508" spans="1:10" x14ac:dyDescent="0.3">
      <c r="A2508" s="87"/>
      <c r="B2508" s="87" t="s">
        <v>301</v>
      </c>
      <c r="C2508" s="87" t="s">
        <v>2722</v>
      </c>
      <c r="D2508" s="87" t="s">
        <v>1115</v>
      </c>
      <c r="E2508" s="87" t="s">
        <v>1154</v>
      </c>
      <c r="F2508" s="140">
        <v>44069</v>
      </c>
      <c r="G2508" s="140">
        <v>44117</v>
      </c>
      <c r="H2508" s="92">
        <v>3000</v>
      </c>
      <c r="I2508" s="92">
        <v>3000</v>
      </c>
      <c r="J2508" s="92">
        <v>0</v>
      </c>
    </row>
    <row r="2509" spans="1:10" x14ac:dyDescent="0.3">
      <c r="A2509" s="87"/>
      <c r="B2509" s="87" t="s">
        <v>415</v>
      </c>
      <c r="C2509" s="87" t="s">
        <v>2722</v>
      </c>
      <c r="D2509" s="87" t="s">
        <v>1115</v>
      </c>
      <c r="E2509" s="87" t="s">
        <v>1154</v>
      </c>
      <c r="F2509" s="140">
        <v>44069</v>
      </c>
      <c r="G2509" s="140">
        <v>44117</v>
      </c>
      <c r="H2509" s="92">
        <v>2700</v>
      </c>
      <c r="I2509" s="92">
        <v>2700</v>
      </c>
      <c r="J2509" s="92">
        <v>0</v>
      </c>
    </row>
    <row r="2510" spans="1:10" x14ac:dyDescent="0.3">
      <c r="A2510" s="87"/>
      <c r="B2510" s="87" t="s">
        <v>1099</v>
      </c>
      <c r="C2510" s="87" t="s">
        <v>2722</v>
      </c>
      <c r="D2510" s="87" t="s">
        <v>1115</v>
      </c>
      <c r="E2510" s="87" t="s">
        <v>1154</v>
      </c>
      <c r="F2510" s="140">
        <v>44069</v>
      </c>
      <c r="G2510" s="140">
        <v>44124</v>
      </c>
      <c r="H2510" s="92">
        <v>2700</v>
      </c>
      <c r="I2510" s="92">
        <v>2700</v>
      </c>
      <c r="J2510" s="92">
        <v>0</v>
      </c>
    </row>
    <row r="2511" spans="1:10" x14ac:dyDescent="0.3">
      <c r="A2511" s="87"/>
      <c r="B2511" s="87" t="s">
        <v>317</v>
      </c>
      <c r="C2511" s="87" t="s">
        <v>2722</v>
      </c>
      <c r="D2511" s="87" t="s">
        <v>1115</v>
      </c>
      <c r="E2511" s="87" t="s">
        <v>1154</v>
      </c>
      <c r="F2511" s="140">
        <v>44069</v>
      </c>
      <c r="G2511" s="140">
        <v>44124</v>
      </c>
      <c r="H2511" s="92">
        <v>3400</v>
      </c>
      <c r="I2511" s="92">
        <v>3400</v>
      </c>
      <c r="J2511" s="92">
        <v>0</v>
      </c>
    </row>
    <row r="2512" spans="1:10" x14ac:dyDescent="0.3">
      <c r="A2512" s="87"/>
      <c r="B2512" s="87" t="s">
        <v>328</v>
      </c>
      <c r="C2512" s="87" t="s">
        <v>2722</v>
      </c>
      <c r="D2512" s="87" t="s">
        <v>837</v>
      </c>
      <c r="E2512" s="87" t="s">
        <v>1154</v>
      </c>
      <c r="F2512" s="140">
        <v>43971</v>
      </c>
      <c r="G2512" s="140">
        <v>44060</v>
      </c>
      <c r="H2512" s="92">
        <v>2600</v>
      </c>
      <c r="I2512" s="92">
        <v>2600</v>
      </c>
      <c r="J2512" s="92">
        <v>0</v>
      </c>
    </row>
    <row r="2513" spans="1:10" x14ac:dyDescent="0.3">
      <c r="A2513" s="87"/>
      <c r="B2513" s="87" t="s">
        <v>285</v>
      </c>
      <c r="C2513" s="87" t="s">
        <v>2722</v>
      </c>
      <c r="D2513" s="87" t="s">
        <v>713</v>
      </c>
      <c r="E2513" s="87" t="s">
        <v>1154</v>
      </c>
      <c r="F2513" s="140">
        <v>43936</v>
      </c>
      <c r="G2513" s="140">
        <v>43985</v>
      </c>
      <c r="H2513" s="92">
        <v>2500</v>
      </c>
      <c r="I2513" s="92">
        <v>2500</v>
      </c>
      <c r="J2513" s="92">
        <v>0</v>
      </c>
    </row>
    <row r="2514" spans="1:10" x14ac:dyDescent="0.3">
      <c r="A2514" s="87"/>
      <c r="B2514" s="87"/>
      <c r="C2514" s="87"/>
      <c r="D2514" s="87" t="s">
        <v>933</v>
      </c>
      <c r="E2514" s="87" t="s">
        <v>1154</v>
      </c>
      <c r="F2514" s="140">
        <v>43985</v>
      </c>
      <c r="G2514" s="140">
        <v>44008</v>
      </c>
      <c r="H2514" s="92">
        <v>1200</v>
      </c>
      <c r="I2514" s="92">
        <v>1200</v>
      </c>
      <c r="J2514" s="92">
        <v>0</v>
      </c>
    </row>
    <row r="2515" spans="1:10" x14ac:dyDescent="0.3">
      <c r="A2515" s="87"/>
      <c r="B2515" s="87"/>
      <c r="C2515" s="87"/>
      <c r="D2515" s="87" t="s">
        <v>976</v>
      </c>
      <c r="E2515" s="87" t="s">
        <v>1155</v>
      </c>
      <c r="F2515" s="140">
        <v>44018</v>
      </c>
      <c r="G2515" s="140">
        <v>44060</v>
      </c>
      <c r="H2515" s="92">
        <v>6775</v>
      </c>
      <c r="I2515" s="92">
        <v>6775</v>
      </c>
      <c r="J2515" s="92">
        <v>0</v>
      </c>
    </row>
    <row r="2516" spans="1:10" x14ac:dyDescent="0.3">
      <c r="A2516" s="87"/>
      <c r="B2516" s="87"/>
      <c r="C2516" s="87"/>
      <c r="D2516" s="87"/>
      <c r="E2516" s="87"/>
      <c r="F2516" s="87"/>
      <c r="G2516" s="140">
        <v>45055</v>
      </c>
      <c r="H2516" s="92">
        <v>4300</v>
      </c>
      <c r="I2516" s="92">
        <v>0</v>
      </c>
      <c r="J2516" s="92">
        <v>4300</v>
      </c>
    </row>
    <row r="2517" spans="1:10" x14ac:dyDescent="0.3">
      <c r="A2517" s="87"/>
      <c r="B2517" s="87"/>
      <c r="C2517" s="87"/>
      <c r="D2517" s="87"/>
      <c r="E2517" s="87"/>
      <c r="F2517" s="87"/>
      <c r="G2517" s="140">
        <v>45056</v>
      </c>
      <c r="H2517" s="92">
        <v>-4300</v>
      </c>
      <c r="I2517" s="92">
        <v>0</v>
      </c>
      <c r="J2517" s="92">
        <v>-4300</v>
      </c>
    </row>
    <row r="2518" spans="1:10" x14ac:dyDescent="0.3">
      <c r="A2518" s="87"/>
      <c r="B2518" s="87"/>
      <c r="C2518" s="87"/>
      <c r="D2518" s="87" t="s">
        <v>1198</v>
      </c>
      <c r="E2518" s="87" t="s">
        <v>1155</v>
      </c>
      <c r="F2518" s="140">
        <v>44085</v>
      </c>
      <c r="G2518" s="140">
        <v>44154</v>
      </c>
      <c r="H2518" s="92">
        <v>825</v>
      </c>
      <c r="I2518" s="92">
        <v>825</v>
      </c>
      <c r="J2518" s="92">
        <v>0</v>
      </c>
    </row>
    <row r="2519" spans="1:10" x14ac:dyDescent="0.3">
      <c r="A2519" s="87"/>
      <c r="B2519" s="87"/>
      <c r="C2519" s="87"/>
      <c r="D2519" s="87"/>
      <c r="E2519" s="87"/>
      <c r="F2519" s="87"/>
      <c r="G2519" s="140">
        <v>45055</v>
      </c>
      <c r="H2519" s="92">
        <v>100</v>
      </c>
      <c r="I2519" s="92">
        <v>0</v>
      </c>
      <c r="J2519" s="92">
        <v>100</v>
      </c>
    </row>
    <row r="2520" spans="1:10" x14ac:dyDescent="0.3">
      <c r="A2520" s="87"/>
      <c r="B2520" s="87"/>
      <c r="C2520" s="87"/>
      <c r="D2520" s="87"/>
      <c r="E2520" s="87"/>
      <c r="F2520" s="87"/>
      <c r="G2520" s="140">
        <v>45056</v>
      </c>
      <c r="H2520" s="92">
        <v>-100</v>
      </c>
      <c r="I2520" s="92">
        <v>0</v>
      </c>
      <c r="J2520" s="92">
        <v>-100</v>
      </c>
    </row>
    <row r="2521" spans="1:10" x14ac:dyDescent="0.3">
      <c r="A2521" s="87"/>
      <c r="B2521" s="87" t="s">
        <v>315</v>
      </c>
      <c r="C2521" s="87" t="s">
        <v>2722</v>
      </c>
      <c r="D2521" s="87" t="s">
        <v>1115</v>
      </c>
      <c r="E2521" s="87" t="s">
        <v>1154</v>
      </c>
      <c r="F2521" s="140">
        <v>44069</v>
      </c>
      <c r="G2521" s="140">
        <v>44215</v>
      </c>
      <c r="H2521" s="92">
        <v>4150</v>
      </c>
      <c r="I2521" s="92">
        <v>4150</v>
      </c>
      <c r="J2521" s="92">
        <v>0</v>
      </c>
    </row>
    <row r="2522" spans="1:10" x14ac:dyDescent="0.3">
      <c r="A2522" s="87"/>
      <c r="B2522" s="87"/>
      <c r="C2522" s="87"/>
      <c r="D2522" s="87" t="s">
        <v>5855</v>
      </c>
      <c r="E2522" s="87" t="s">
        <v>1155</v>
      </c>
      <c r="F2522" s="140">
        <v>45303</v>
      </c>
      <c r="G2522" s="140">
        <v>45454</v>
      </c>
      <c r="H2522" s="92">
        <v>3500</v>
      </c>
      <c r="I2522" s="92">
        <v>3500</v>
      </c>
      <c r="J2522" s="92">
        <v>0</v>
      </c>
    </row>
    <row r="2523" spans="1:10" x14ac:dyDescent="0.3">
      <c r="A2523" s="87" t="s">
        <v>5749</v>
      </c>
      <c r="B2523" s="87"/>
      <c r="C2523" s="87"/>
      <c r="D2523" s="87"/>
      <c r="E2523" s="87"/>
      <c r="F2523" s="87"/>
      <c r="G2523" s="87"/>
      <c r="H2523" s="92">
        <v>252745</v>
      </c>
      <c r="I2523" s="92">
        <v>252745</v>
      </c>
      <c r="J2523" s="92">
        <v>0</v>
      </c>
    </row>
    <row r="2524" spans="1:10" x14ac:dyDescent="0.3">
      <c r="A2524" s="87" t="s">
        <v>2640</v>
      </c>
      <c r="B2524" s="87" t="s">
        <v>263</v>
      </c>
      <c r="C2524" s="87" t="s">
        <v>2722</v>
      </c>
      <c r="D2524" s="87" t="s">
        <v>1307</v>
      </c>
      <c r="E2524" s="87" t="s">
        <v>310</v>
      </c>
      <c r="F2524" s="140">
        <v>44127</v>
      </c>
      <c r="G2524" s="140">
        <v>44218</v>
      </c>
      <c r="H2524" s="92">
        <v>907368.75</v>
      </c>
      <c r="I2524" s="92">
        <v>907368.75</v>
      </c>
      <c r="J2524" s="92">
        <v>0</v>
      </c>
    </row>
    <row r="2525" spans="1:10" x14ac:dyDescent="0.3">
      <c r="A2525" s="87"/>
      <c r="B2525" s="87"/>
      <c r="C2525" s="87"/>
      <c r="D2525" s="87"/>
      <c r="E2525" s="87"/>
      <c r="F2525" s="87"/>
      <c r="G2525" s="140">
        <v>44272</v>
      </c>
      <c r="H2525" s="92">
        <v>137481.65</v>
      </c>
      <c r="I2525" s="92">
        <v>137481.65</v>
      </c>
      <c r="J2525" s="92">
        <v>0</v>
      </c>
    </row>
    <row r="2526" spans="1:10" x14ac:dyDescent="0.3">
      <c r="A2526" s="87"/>
      <c r="B2526" s="87"/>
      <c r="C2526" s="87"/>
      <c r="D2526" s="87"/>
      <c r="E2526" s="87"/>
      <c r="F2526" s="87"/>
      <c r="G2526" s="140">
        <v>44293</v>
      </c>
      <c r="H2526" s="92">
        <v>346238.1</v>
      </c>
      <c r="I2526" s="92">
        <v>346238.1</v>
      </c>
      <c r="J2526" s="92">
        <v>0</v>
      </c>
    </row>
    <row r="2527" spans="1:10" x14ac:dyDescent="0.3">
      <c r="A2527" s="87"/>
      <c r="B2527" s="87"/>
      <c r="C2527" s="87"/>
      <c r="D2527" s="87"/>
      <c r="E2527" s="87"/>
      <c r="F2527" s="87"/>
      <c r="G2527" s="140">
        <v>44337</v>
      </c>
      <c r="H2527" s="92">
        <v>325256.77</v>
      </c>
      <c r="I2527" s="92">
        <v>325256.77</v>
      </c>
      <c r="J2527" s="92">
        <v>0</v>
      </c>
    </row>
    <row r="2528" spans="1:10" x14ac:dyDescent="0.3">
      <c r="A2528" s="87"/>
      <c r="B2528" s="87"/>
      <c r="C2528" s="87"/>
      <c r="D2528" s="87"/>
      <c r="E2528" s="87"/>
      <c r="F2528" s="87"/>
      <c r="G2528" s="140">
        <v>44365</v>
      </c>
      <c r="H2528" s="92">
        <v>161808.95000000001</v>
      </c>
      <c r="I2528" s="92">
        <v>161808.95000000001</v>
      </c>
      <c r="J2528" s="92">
        <v>0</v>
      </c>
    </row>
    <row r="2529" spans="1:10" x14ac:dyDescent="0.3">
      <c r="A2529" s="87"/>
      <c r="B2529" s="87"/>
      <c r="C2529" s="87"/>
      <c r="D2529" s="87"/>
      <c r="E2529" s="87"/>
      <c r="F2529" s="87"/>
      <c r="G2529" s="140">
        <v>44389</v>
      </c>
      <c r="H2529" s="92">
        <v>470243.82</v>
      </c>
      <c r="I2529" s="92">
        <v>470243.82</v>
      </c>
      <c r="J2529" s="92">
        <v>0</v>
      </c>
    </row>
    <row r="2530" spans="1:10" x14ac:dyDescent="0.3">
      <c r="A2530" s="87"/>
      <c r="B2530" s="87"/>
      <c r="C2530" s="87"/>
      <c r="D2530" s="87"/>
      <c r="E2530" s="87"/>
      <c r="F2530" s="87"/>
      <c r="G2530" s="140">
        <v>44425</v>
      </c>
      <c r="H2530" s="92">
        <v>277494.34999999998</v>
      </c>
      <c r="I2530" s="92">
        <v>277494.34999999998</v>
      </c>
      <c r="J2530" s="92">
        <v>0</v>
      </c>
    </row>
    <row r="2531" spans="1:10" x14ac:dyDescent="0.3">
      <c r="A2531" s="87"/>
      <c r="B2531" s="87"/>
      <c r="C2531" s="87"/>
      <c r="D2531" s="87"/>
      <c r="E2531" s="87"/>
      <c r="F2531" s="87"/>
      <c r="G2531" s="140">
        <v>44523</v>
      </c>
      <c r="H2531" s="92">
        <v>143188.64000000001</v>
      </c>
      <c r="I2531" s="92">
        <v>143188.64000000001</v>
      </c>
      <c r="J2531" s="92">
        <v>0</v>
      </c>
    </row>
    <row r="2532" spans="1:10" x14ac:dyDescent="0.3">
      <c r="A2532" s="87"/>
      <c r="B2532" s="87"/>
      <c r="C2532" s="87"/>
      <c r="D2532" s="87"/>
      <c r="E2532" s="87"/>
      <c r="F2532" s="87"/>
      <c r="G2532" s="140">
        <v>44550</v>
      </c>
      <c r="H2532" s="92">
        <v>71418.97</v>
      </c>
      <c r="I2532" s="92">
        <v>71418.97</v>
      </c>
      <c r="J2532" s="92">
        <v>0</v>
      </c>
    </row>
    <row r="2533" spans="1:10" x14ac:dyDescent="0.3">
      <c r="A2533" s="87"/>
      <c r="B2533" s="87"/>
      <c r="C2533" s="87"/>
      <c r="D2533" s="87"/>
      <c r="E2533" s="87"/>
      <c r="F2533" s="87"/>
      <c r="G2533" s="140">
        <v>44747</v>
      </c>
      <c r="H2533" s="92">
        <v>99528.2</v>
      </c>
      <c r="I2533" s="92">
        <v>99528.2</v>
      </c>
      <c r="J2533" s="92">
        <v>0</v>
      </c>
    </row>
    <row r="2534" spans="1:10" x14ac:dyDescent="0.3">
      <c r="A2534" s="87"/>
      <c r="B2534" s="87"/>
      <c r="C2534" s="87"/>
      <c r="D2534" s="87"/>
      <c r="E2534" s="87"/>
      <c r="F2534" s="87"/>
      <c r="G2534" s="140">
        <v>44748</v>
      </c>
      <c r="H2534" s="92">
        <v>49971.8</v>
      </c>
      <c r="I2534" s="92">
        <v>49971.8</v>
      </c>
      <c r="J2534" s="92">
        <v>0</v>
      </c>
    </row>
    <row r="2535" spans="1:10" x14ac:dyDescent="0.3">
      <c r="A2535" s="87"/>
      <c r="B2535" s="87"/>
      <c r="C2535" s="87"/>
      <c r="D2535" s="87"/>
      <c r="E2535" s="87"/>
      <c r="F2535" s="87"/>
      <c r="G2535" s="140">
        <v>44791</v>
      </c>
      <c r="H2535" s="92">
        <v>-49971.8</v>
      </c>
      <c r="I2535" s="92">
        <v>-49971.8</v>
      </c>
      <c r="J2535" s="92">
        <v>0</v>
      </c>
    </row>
    <row r="2536" spans="1:10" x14ac:dyDescent="0.3">
      <c r="A2536" s="87"/>
      <c r="B2536" s="87"/>
      <c r="C2536" s="87"/>
      <c r="D2536" s="87"/>
      <c r="E2536" s="87"/>
      <c r="F2536" s="87"/>
      <c r="G2536" s="140">
        <v>44861</v>
      </c>
      <c r="H2536" s="92">
        <v>49971.8</v>
      </c>
      <c r="I2536" s="92">
        <v>49971.8</v>
      </c>
      <c r="J2536" s="92">
        <v>0</v>
      </c>
    </row>
    <row r="2537" spans="1:10" x14ac:dyDescent="0.3">
      <c r="A2537" s="87"/>
      <c r="B2537" s="87"/>
      <c r="C2537" s="87"/>
      <c r="D2537" s="87" t="s">
        <v>2660</v>
      </c>
      <c r="E2537" s="87" t="s">
        <v>310</v>
      </c>
      <c r="F2537" s="140">
        <v>44664</v>
      </c>
      <c r="G2537" s="140">
        <v>44748</v>
      </c>
      <c r="H2537" s="92">
        <v>50768.84</v>
      </c>
      <c r="I2537" s="92">
        <v>50768.84</v>
      </c>
      <c r="J2537" s="92">
        <v>0</v>
      </c>
    </row>
    <row r="2538" spans="1:10" x14ac:dyDescent="0.3">
      <c r="A2538" s="87"/>
      <c r="B2538" s="87"/>
      <c r="C2538" s="87"/>
      <c r="D2538" s="87"/>
      <c r="E2538" s="87"/>
      <c r="F2538" s="87"/>
      <c r="G2538" s="140">
        <v>44791</v>
      </c>
      <c r="H2538" s="92">
        <v>-50768.84</v>
      </c>
      <c r="I2538" s="92">
        <v>-50768.84</v>
      </c>
      <c r="J2538" s="92">
        <v>0</v>
      </c>
    </row>
    <row r="2539" spans="1:10" x14ac:dyDescent="0.3">
      <c r="A2539" s="87"/>
      <c r="B2539" s="87"/>
      <c r="C2539" s="87"/>
      <c r="D2539" s="87"/>
      <c r="E2539" s="87"/>
      <c r="F2539" s="87"/>
      <c r="G2539" s="140">
        <v>44862</v>
      </c>
      <c r="H2539" s="92">
        <v>84883.51</v>
      </c>
      <c r="I2539" s="92">
        <v>84883.51</v>
      </c>
      <c r="J2539" s="92">
        <v>0</v>
      </c>
    </row>
    <row r="2540" spans="1:10" x14ac:dyDescent="0.3">
      <c r="A2540" s="87"/>
      <c r="B2540" s="87"/>
      <c r="C2540" s="87"/>
      <c r="D2540" s="87"/>
      <c r="E2540" s="87"/>
      <c r="F2540" s="87"/>
      <c r="G2540" s="140">
        <v>45043</v>
      </c>
      <c r="H2540" s="92">
        <v>125925.8</v>
      </c>
      <c r="I2540" s="92">
        <v>125925.8</v>
      </c>
      <c r="J2540" s="92">
        <v>0</v>
      </c>
    </row>
    <row r="2541" spans="1:10" x14ac:dyDescent="0.3">
      <c r="A2541" s="87"/>
      <c r="B2541" s="87"/>
      <c r="C2541" s="87" t="s">
        <v>236</v>
      </c>
      <c r="D2541" s="87" t="s">
        <v>1307</v>
      </c>
      <c r="E2541" s="87" t="s">
        <v>310</v>
      </c>
      <c r="F2541" s="140">
        <v>44127</v>
      </c>
      <c r="G2541" s="140">
        <v>44218</v>
      </c>
      <c r="H2541" s="92">
        <v>443898.32999999996</v>
      </c>
      <c r="I2541" s="92">
        <v>443898.32999999996</v>
      </c>
      <c r="J2541" s="92">
        <v>0</v>
      </c>
    </row>
    <row r="2542" spans="1:10" x14ac:dyDescent="0.3">
      <c r="A2542" s="87"/>
      <c r="B2542" s="87"/>
      <c r="C2542" s="87"/>
      <c r="D2542" s="87"/>
      <c r="E2542" s="87"/>
      <c r="F2542" s="87"/>
      <c r="G2542" s="140">
        <v>44278</v>
      </c>
      <c r="H2542" s="92">
        <v>13195.5</v>
      </c>
      <c r="I2542" s="92">
        <v>13195.5</v>
      </c>
      <c r="J2542" s="92">
        <v>0</v>
      </c>
    </row>
    <row r="2543" spans="1:10" x14ac:dyDescent="0.3">
      <c r="A2543" s="87"/>
      <c r="B2543" s="87"/>
      <c r="C2543" s="87"/>
      <c r="D2543" s="87"/>
      <c r="E2543" s="87"/>
      <c r="F2543" s="87"/>
      <c r="G2543" s="140">
        <v>44293</v>
      </c>
      <c r="H2543" s="92">
        <v>247627</v>
      </c>
      <c r="I2543" s="92">
        <v>247627</v>
      </c>
      <c r="J2543" s="92">
        <v>0</v>
      </c>
    </row>
    <row r="2544" spans="1:10" x14ac:dyDescent="0.3">
      <c r="A2544" s="87"/>
      <c r="B2544" s="87"/>
      <c r="C2544" s="87"/>
      <c r="D2544" s="87"/>
      <c r="E2544" s="87"/>
      <c r="F2544" s="87"/>
      <c r="G2544" s="140">
        <v>44337</v>
      </c>
      <c r="H2544" s="92">
        <v>64002.29</v>
      </c>
      <c r="I2544" s="92">
        <v>64002.29</v>
      </c>
      <c r="J2544" s="92">
        <v>0</v>
      </c>
    </row>
    <row r="2545" spans="1:10" x14ac:dyDescent="0.3">
      <c r="A2545" s="87"/>
      <c r="B2545" s="87"/>
      <c r="C2545" s="87"/>
      <c r="D2545" s="87"/>
      <c r="E2545" s="87"/>
      <c r="F2545" s="87"/>
      <c r="G2545" s="140">
        <v>44550</v>
      </c>
      <c r="H2545" s="92">
        <v>15026.88</v>
      </c>
      <c r="I2545" s="92">
        <v>15026.88</v>
      </c>
      <c r="J2545" s="92">
        <v>0</v>
      </c>
    </row>
    <row r="2546" spans="1:10" x14ac:dyDescent="0.3">
      <c r="A2546" s="87"/>
      <c r="B2546" s="87"/>
      <c r="C2546" s="87"/>
      <c r="D2546" s="87"/>
      <c r="E2546" s="87"/>
      <c r="F2546" s="87"/>
      <c r="G2546" s="140">
        <v>44704</v>
      </c>
      <c r="H2546" s="92">
        <v>41250</v>
      </c>
      <c r="I2546" s="92">
        <v>41250</v>
      </c>
      <c r="J2546" s="92">
        <v>0</v>
      </c>
    </row>
    <row r="2547" spans="1:10" x14ac:dyDescent="0.3">
      <c r="A2547" s="87"/>
      <c r="B2547" s="87"/>
      <c r="C2547" s="87"/>
      <c r="D2547" s="87" t="s">
        <v>2629</v>
      </c>
      <c r="E2547" s="87" t="s">
        <v>310</v>
      </c>
      <c r="F2547" s="140">
        <v>44645</v>
      </c>
      <c r="G2547" s="140">
        <v>44704</v>
      </c>
      <c r="H2547" s="92">
        <v>25953.39</v>
      </c>
      <c r="I2547" s="92">
        <v>25953.39</v>
      </c>
      <c r="J2547" s="92">
        <v>0</v>
      </c>
    </row>
    <row r="2548" spans="1:10" x14ac:dyDescent="0.3">
      <c r="A2548" s="87"/>
      <c r="B2548" s="87"/>
      <c r="C2548" s="87"/>
      <c r="D2548" s="87"/>
      <c r="E2548" s="87"/>
      <c r="F2548" s="87"/>
      <c r="G2548" s="140">
        <v>44861</v>
      </c>
      <c r="H2548" s="92">
        <v>44787.020000000004</v>
      </c>
      <c r="I2548" s="92">
        <v>44787.02</v>
      </c>
      <c r="J2548" s="92">
        <v>0</v>
      </c>
    </row>
    <row r="2549" spans="1:10" x14ac:dyDescent="0.3">
      <c r="A2549" s="87"/>
      <c r="B2549" s="87" t="s">
        <v>275</v>
      </c>
      <c r="C2549" s="87" t="s">
        <v>2722</v>
      </c>
      <c r="D2549" s="87" t="s">
        <v>971</v>
      </c>
      <c r="E2549" s="87" t="s">
        <v>310</v>
      </c>
      <c r="F2549" s="140">
        <v>43986</v>
      </c>
      <c r="G2549" s="140">
        <v>44043</v>
      </c>
      <c r="H2549" s="92">
        <v>680168.65</v>
      </c>
      <c r="I2549" s="92">
        <v>680168.65</v>
      </c>
      <c r="J2549" s="92">
        <v>0</v>
      </c>
    </row>
    <row r="2550" spans="1:10" x14ac:dyDescent="0.3">
      <c r="A2550" s="87"/>
      <c r="B2550" s="87"/>
      <c r="C2550" s="87"/>
      <c r="D2550" s="87"/>
      <c r="E2550" s="87"/>
      <c r="F2550" s="87"/>
      <c r="G2550" s="140">
        <v>44061</v>
      </c>
      <c r="H2550" s="92">
        <v>63129.4</v>
      </c>
      <c r="I2550" s="92">
        <v>63129.4</v>
      </c>
      <c r="J2550" s="92">
        <v>0</v>
      </c>
    </row>
    <row r="2551" spans="1:10" x14ac:dyDescent="0.3">
      <c r="A2551" s="87"/>
      <c r="B2551" s="87"/>
      <c r="C2551" s="87"/>
      <c r="D2551" s="87"/>
      <c r="E2551" s="87"/>
      <c r="F2551" s="87"/>
      <c r="G2551" s="140">
        <v>44102</v>
      </c>
      <c r="H2551" s="92">
        <v>306478.32</v>
      </c>
      <c r="I2551" s="92">
        <v>306478.32</v>
      </c>
      <c r="J2551" s="92">
        <v>0</v>
      </c>
    </row>
    <row r="2552" spans="1:10" x14ac:dyDescent="0.3">
      <c r="A2552" s="87"/>
      <c r="B2552" s="87"/>
      <c r="C2552" s="87"/>
      <c r="D2552" s="87"/>
      <c r="E2552" s="87"/>
      <c r="F2552" s="87"/>
      <c r="G2552" s="140">
        <v>44144</v>
      </c>
      <c r="H2552" s="92">
        <v>589220.4</v>
      </c>
      <c r="I2552" s="92">
        <v>589220.4</v>
      </c>
      <c r="J2552" s="92">
        <v>0</v>
      </c>
    </row>
    <row r="2553" spans="1:10" x14ac:dyDescent="0.3">
      <c r="A2553" s="87"/>
      <c r="B2553" s="87"/>
      <c r="C2553" s="87"/>
      <c r="D2553" s="87"/>
      <c r="E2553" s="87"/>
      <c r="F2553" s="87"/>
      <c r="G2553" s="140">
        <v>44183</v>
      </c>
      <c r="H2553" s="92">
        <v>187365.65</v>
      </c>
      <c r="I2553" s="92">
        <v>187365.65</v>
      </c>
      <c r="J2553" s="92">
        <v>0</v>
      </c>
    </row>
    <row r="2554" spans="1:10" x14ac:dyDescent="0.3">
      <c r="A2554" s="87"/>
      <c r="B2554" s="87"/>
      <c r="C2554" s="87"/>
      <c r="D2554" s="87"/>
      <c r="E2554" s="87"/>
      <c r="F2554" s="87"/>
      <c r="G2554" s="140">
        <v>44211</v>
      </c>
      <c r="H2554" s="92">
        <v>79831.600000000006</v>
      </c>
      <c r="I2554" s="92">
        <v>79831.600000000006</v>
      </c>
      <c r="J2554" s="92">
        <v>0</v>
      </c>
    </row>
    <row r="2555" spans="1:10" x14ac:dyDescent="0.3">
      <c r="A2555" s="87"/>
      <c r="B2555" s="87"/>
      <c r="C2555" s="87"/>
      <c r="D2555" s="87"/>
      <c r="E2555" s="87"/>
      <c r="F2555" s="87"/>
      <c r="G2555" s="140">
        <v>44271</v>
      </c>
      <c r="H2555" s="92">
        <v>153632.87</v>
      </c>
      <c r="I2555" s="92">
        <v>153632.87</v>
      </c>
      <c r="J2555" s="92">
        <v>0</v>
      </c>
    </row>
    <row r="2556" spans="1:10" x14ac:dyDescent="0.3">
      <c r="A2556" s="87"/>
      <c r="B2556" s="87"/>
      <c r="C2556" s="87"/>
      <c r="D2556" s="87"/>
      <c r="E2556" s="87"/>
      <c r="F2556" s="87"/>
      <c r="G2556" s="140">
        <v>44337</v>
      </c>
      <c r="H2556" s="92">
        <v>46286.31</v>
      </c>
      <c r="I2556" s="92">
        <v>46286.31</v>
      </c>
      <c r="J2556" s="92">
        <v>0</v>
      </c>
    </row>
    <row r="2557" spans="1:10" x14ac:dyDescent="0.3">
      <c r="A2557" s="87"/>
      <c r="B2557" s="87"/>
      <c r="C2557" s="87"/>
      <c r="D2557" s="87"/>
      <c r="E2557" s="87"/>
      <c r="F2557" s="87"/>
      <c r="G2557" s="140">
        <v>44687</v>
      </c>
      <c r="H2557" s="92">
        <v>3836.8</v>
      </c>
      <c r="I2557" s="92">
        <v>3836.8</v>
      </c>
      <c r="J2557" s="92">
        <v>0</v>
      </c>
    </row>
    <row r="2558" spans="1:10" x14ac:dyDescent="0.3">
      <c r="A2558" s="87"/>
      <c r="B2558" s="87"/>
      <c r="C2558" s="87"/>
      <c r="D2558" s="87"/>
      <c r="E2558" s="87"/>
      <c r="F2558" s="87"/>
      <c r="G2558" s="140">
        <v>44819</v>
      </c>
      <c r="H2558" s="92">
        <v>111050</v>
      </c>
      <c r="I2558" s="92">
        <v>111050</v>
      </c>
      <c r="J2558" s="92">
        <v>0</v>
      </c>
    </row>
    <row r="2559" spans="1:10" x14ac:dyDescent="0.3">
      <c r="A2559" s="87"/>
      <c r="B2559" s="87"/>
      <c r="C2559" s="87"/>
      <c r="D2559" s="87" t="s">
        <v>2665</v>
      </c>
      <c r="E2559" s="87" t="s">
        <v>310</v>
      </c>
      <c r="F2559" s="140">
        <v>44726</v>
      </c>
      <c r="G2559" s="140">
        <v>44819</v>
      </c>
      <c r="H2559" s="92">
        <v>32583.579999999998</v>
      </c>
      <c r="I2559" s="92">
        <v>32583.58</v>
      </c>
      <c r="J2559" s="92">
        <v>0</v>
      </c>
    </row>
    <row r="2560" spans="1:10" x14ac:dyDescent="0.3">
      <c r="A2560" s="87"/>
      <c r="B2560" s="87" t="s">
        <v>283</v>
      </c>
      <c r="C2560" s="87" t="s">
        <v>2722</v>
      </c>
      <c r="D2560" s="87" t="s">
        <v>972</v>
      </c>
      <c r="E2560" s="87" t="s">
        <v>310</v>
      </c>
      <c r="F2560" s="140">
        <v>43986</v>
      </c>
      <c r="G2560" s="140">
        <v>44043</v>
      </c>
      <c r="H2560" s="92">
        <v>496863.78</v>
      </c>
      <c r="I2560" s="92">
        <v>496863.78</v>
      </c>
      <c r="J2560" s="92">
        <v>0</v>
      </c>
    </row>
    <row r="2561" spans="1:10" x14ac:dyDescent="0.3">
      <c r="A2561" s="87"/>
      <c r="B2561" s="87"/>
      <c r="C2561" s="87"/>
      <c r="D2561" s="87"/>
      <c r="E2561" s="87"/>
      <c r="F2561" s="87"/>
      <c r="G2561" s="140">
        <v>44061</v>
      </c>
      <c r="H2561" s="92">
        <v>592077.52</v>
      </c>
      <c r="I2561" s="92">
        <v>592077.52</v>
      </c>
      <c r="J2561" s="92">
        <v>0</v>
      </c>
    </row>
    <row r="2562" spans="1:10" x14ac:dyDescent="0.3">
      <c r="A2562" s="87"/>
      <c r="B2562" s="87"/>
      <c r="C2562" s="87"/>
      <c r="D2562" s="87"/>
      <c r="E2562" s="87"/>
      <c r="F2562" s="87"/>
      <c r="G2562" s="140">
        <v>44102</v>
      </c>
      <c r="H2562" s="92">
        <v>301087.74</v>
      </c>
      <c r="I2562" s="92">
        <v>301087.74</v>
      </c>
      <c r="J2562" s="92">
        <v>0</v>
      </c>
    </row>
    <row r="2563" spans="1:10" x14ac:dyDescent="0.3">
      <c r="A2563" s="87"/>
      <c r="B2563" s="87"/>
      <c r="C2563" s="87"/>
      <c r="D2563" s="87"/>
      <c r="E2563" s="87"/>
      <c r="F2563" s="87"/>
      <c r="G2563" s="140">
        <v>44144</v>
      </c>
      <c r="H2563" s="92">
        <v>282947.52</v>
      </c>
      <c r="I2563" s="92">
        <v>282947.52</v>
      </c>
      <c r="J2563" s="92">
        <v>0</v>
      </c>
    </row>
    <row r="2564" spans="1:10" x14ac:dyDescent="0.3">
      <c r="A2564" s="87"/>
      <c r="B2564" s="87"/>
      <c r="C2564" s="87"/>
      <c r="D2564" s="87"/>
      <c r="E2564" s="87"/>
      <c r="F2564" s="87"/>
      <c r="G2564" s="140">
        <v>44211</v>
      </c>
      <c r="H2564" s="92">
        <v>177129.4</v>
      </c>
      <c r="I2564" s="92">
        <v>177129.4</v>
      </c>
      <c r="J2564" s="92">
        <v>0</v>
      </c>
    </row>
    <row r="2565" spans="1:10" x14ac:dyDescent="0.3">
      <c r="A2565" s="87"/>
      <c r="B2565" s="87"/>
      <c r="C2565" s="87"/>
      <c r="D2565" s="87"/>
      <c r="E2565" s="87"/>
      <c r="F2565" s="87"/>
      <c r="G2565" s="140">
        <v>44216</v>
      </c>
      <c r="H2565" s="92">
        <v>71383.63</v>
      </c>
      <c r="I2565" s="92">
        <v>71383.63</v>
      </c>
      <c r="J2565" s="92">
        <v>0</v>
      </c>
    </row>
    <row r="2566" spans="1:10" x14ac:dyDescent="0.3">
      <c r="A2566" s="87"/>
      <c r="B2566" s="87"/>
      <c r="C2566" s="87"/>
      <c r="D2566" s="87"/>
      <c r="E2566" s="87"/>
      <c r="F2566" s="87"/>
      <c r="G2566" s="140">
        <v>44271</v>
      </c>
      <c r="H2566" s="92">
        <v>107716.68</v>
      </c>
      <c r="I2566" s="92">
        <v>107716.68</v>
      </c>
      <c r="J2566" s="92">
        <v>0</v>
      </c>
    </row>
    <row r="2567" spans="1:10" x14ac:dyDescent="0.3">
      <c r="A2567" s="87"/>
      <c r="B2567" s="87"/>
      <c r="C2567" s="87"/>
      <c r="D2567" s="87"/>
      <c r="E2567" s="87"/>
      <c r="F2567" s="87"/>
      <c r="G2567" s="140">
        <v>44337</v>
      </c>
      <c r="H2567" s="92">
        <v>37289.79</v>
      </c>
      <c r="I2567" s="92">
        <v>37289.79</v>
      </c>
      <c r="J2567" s="92">
        <v>0</v>
      </c>
    </row>
    <row r="2568" spans="1:10" x14ac:dyDescent="0.3">
      <c r="A2568" s="87"/>
      <c r="B2568" s="87"/>
      <c r="C2568" s="87"/>
      <c r="D2568" s="87"/>
      <c r="E2568" s="87"/>
      <c r="F2568" s="87"/>
      <c r="G2568" s="140">
        <v>44704</v>
      </c>
      <c r="H2568" s="92">
        <v>123503.94</v>
      </c>
      <c r="I2568" s="92">
        <v>123503.94</v>
      </c>
      <c r="J2568" s="92">
        <v>0</v>
      </c>
    </row>
    <row r="2569" spans="1:10" x14ac:dyDescent="0.3">
      <c r="A2569" s="87"/>
      <c r="B2569" s="87"/>
      <c r="C2569" s="87"/>
      <c r="D2569" s="87" t="s">
        <v>2666</v>
      </c>
      <c r="E2569" s="87" t="s">
        <v>310</v>
      </c>
      <c r="F2569" s="140">
        <v>44726</v>
      </c>
      <c r="G2569" s="140">
        <v>45078</v>
      </c>
      <c r="H2569" s="92">
        <v>1400</v>
      </c>
      <c r="I2569" s="92">
        <v>0</v>
      </c>
      <c r="J2569" s="92">
        <v>1400</v>
      </c>
    </row>
    <row r="2570" spans="1:10" x14ac:dyDescent="0.3">
      <c r="A2570" s="87"/>
      <c r="B2570" s="87"/>
      <c r="C2570" s="87"/>
      <c r="D2570" s="87"/>
      <c r="E2570" s="87"/>
      <c r="F2570" s="87"/>
      <c r="G2570" s="140">
        <v>45118</v>
      </c>
      <c r="H2570" s="92">
        <v>-1400</v>
      </c>
      <c r="I2570" s="92">
        <v>0</v>
      </c>
      <c r="J2570" s="92">
        <v>-1400</v>
      </c>
    </row>
    <row r="2571" spans="1:10" x14ac:dyDescent="0.3">
      <c r="A2571" s="87"/>
      <c r="B2571" s="87"/>
      <c r="C2571" s="87"/>
      <c r="D2571" s="87" t="s">
        <v>6258</v>
      </c>
      <c r="E2571" s="87" t="s">
        <v>310</v>
      </c>
      <c r="F2571" s="140">
        <v>45532</v>
      </c>
      <c r="G2571" s="140">
        <v>45565</v>
      </c>
      <c r="H2571" s="92">
        <v>1400</v>
      </c>
      <c r="I2571" s="92">
        <v>1400</v>
      </c>
      <c r="J2571" s="92">
        <v>0</v>
      </c>
    </row>
    <row r="2572" spans="1:10" x14ac:dyDescent="0.3">
      <c r="A2572" s="87" t="s">
        <v>5750</v>
      </c>
      <c r="B2572" s="87"/>
      <c r="C2572" s="87"/>
      <c r="D2572" s="87"/>
      <c r="E2572" s="87"/>
      <c r="F2572" s="87"/>
      <c r="G2572" s="87"/>
      <c r="H2572" s="92">
        <v>8541533.3000000007</v>
      </c>
      <c r="I2572" s="92">
        <v>8541533.3000000007</v>
      </c>
      <c r="J2572" s="92">
        <v>0</v>
      </c>
    </row>
    <row r="2573" spans="1:10" x14ac:dyDescent="0.3">
      <c r="A2573" s="87" t="s">
        <v>276</v>
      </c>
      <c r="B2573" s="87" t="s">
        <v>275</v>
      </c>
      <c r="C2573" s="87" t="s">
        <v>236</v>
      </c>
      <c r="D2573" s="87" t="s">
        <v>755</v>
      </c>
      <c r="E2573" s="87" t="s">
        <v>1836</v>
      </c>
      <c r="F2573" s="140">
        <v>43739</v>
      </c>
      <c r="G2573" s="140">
        <v>43774</v>
      </c>
      <c r="H2573" s="92">
        <v>79.5</v>
      </c>
      <c r="I2573" s="92">
        <v>79.5</v>
      </c>
      <c r="J2573" s="92">
        <v>0</v>
      </c>
    </row>
    <row r="2574" spans="1:10" x14ac:dyDescent="0.3">
      <c r="A2574" s="87"/>
      <c r="B2574" s="87"/>
      <c r="C2574" s="87"/>
      <c r="D2574" s="87"/>
      <c r="E2574" s="87"/>
      <c r="F2574" s="87"/>
      <c r="G2574" s="140">
        <v>43844</v>
      </c>
      <c r="H2574" s="92">
        <v>79.5</v>
      </c>
      <c r="I2574" s="92">
        <v>79.5</v>
      </c>
      <c r="J2574" s="92">
        <v>0</v>
      </c>
    </row>
    <row r="2575" spans="1:10" x14ac:dyDescent="0.3">
      <c r="A2575" s="87"/>
      <c r="B2575" s="87"/>
      <c r="C2575" s="87"/>
      <c r="D2575" s="87"/>
      <c r="E2575" s="87"/>
      <c r="F2575" s="87"/>
      <c r="G2575" s="140">
        <v>43928</v>
      </c>
      <c r="H2575" s="92">
        <v>79.5</v>
      </c>
      <c r="I2575" s="92">
        <v>79.5</v>
      </c>
      <c r="J2575" s="92">
        <v>0</v>
      </c>
    </row>
    <row r="2576" spans="1:10" x14ac:dyDescent="0.3">
      <c r="A2576" s="87"/>
      <c r="B2576" s="87"/>
      <c r="C2576" s="87"/>
      <c r="D2576" s="87"/>
      <c r="E2576" s="87"/>
      <c r="F2576" s="87"/>
      <c r="G2576" s="140">
        <v>44060</v>
      </c>
      <c r="H2576" s="92">
        <v>79.5</v>
      </c>
      <c r="I2576" s="92">
        <v>79.5</v>
      </c>
      <c r="J2576" s="92">
        <v>0</v>
      </c>
    </row>
    <row r="2577" spans="1:10" x14ac:dyDescent="0.3">
      <c r="A2577" s="87"/>
      <c r="B2577" s="87"/>
      <c r="C2577" s="87"/>
      <c r="D2577" s="87"/>
      <c r="E2577" s="87"/>
      <c r="F2577" s="87"/>
      <c r="G2577" s="140">
        <v>44117</v>
      </c>
      <c r="H2577" s="92">
        <v>79.5</v>
      </c>
      <c r="I2577" s="92">
        <v>79.5</v>
      </c>
      <c r="J2577" s="92">
        <v>0</v>
      </c>
    </row>
    <row r="2578" spans="1:10" x14ac:dyDescent="0.3">
      <c r="A2578" s="87"/>
      <c r="B2578" s="87"/>
      <c r="C2578" s="87"/>
      <c r="D2578" s="87"/>
      <c r="E2578" s="87"/>
      <c r="F2578" s="87"/>
      <c r="G2578" s="140">
        <v>44211</v>
      </c>
      <c r="H2578" s="92">
        <v>79.5</v>
      </c>
      <c r="I2578" s="92">
        <v>79.5</v>
      </c>
      <c r="J2578" s="92">
        <v>0</v>
      </c>
    </row>
    <row r="2579" spans="1:10" x14ac:dyDescent="0.3">
      <c r="A2579" s="87"/>
      <c r="B2579" s="87"/>
      <c r="C2579" s="87"/>
      <c r="D2579" s="87"/>
      <c r="E2579" s="87"/>
      <c r="F2579" s="87"/>
      <c r="G2579" s="140">
        <v>44302</v>
      </c>
      <c r="H2579" s="92">
        <v>79.5</v>
      </c>
      <c r="I2579" s="92">
        <v>79.5</v>
      </c>
      <c r="J2579" s="92">
        <v>0</v>
      </c>
    </row>
    <row r="2580" spans="1:10" x14ac:dyDescent="0.3">
      <c r="A2580" s="87"/>
      <c r="B2580" s="87"/>
      <c r="C2580" s="87"/>
      <c r="D2580" s="87"/>
      <c r="E2580" s="87"/>
      <c r="F2580" s="87"/>
      <c r="G2580" s="140">
        <v>44530</v>
      </c>
      <c r="H2580" s="92">
        <v>159</v>
      </c>
      <c r="I2580" s="92">
        <v>159</v>
      </c>
      <c r="J2580" s="92">
        <v>0</v>
      </c>
    </row>
    <row r="2581" spans="1:10" x14ac:dyDescent="0.3">
      <c r="A2581" s="87"/>
      <c r="B2581" s="87"/>
      <c r="C2581" s="87"/>
      <c r="D2581" s="87"/>
      <c r="E2581" s="87"/>
      <c r="F2581" s="87"/>
      <c r="G2581" s="140">
        <v>44531</v>
      </c>
      <c r="H2581" s="92">
        <v>2782.5</v>
      </c>
      <c r="I2581" s="92">
        <v>0</v>
      </c>
      <c r="J2581" s="92">
        <v>2782.5</v>
      </c>
    </row>
    <row r="2582" spans="1:10" x14ac:dyDescent="0.3">
      <c r="A2582" s="87"/>
      <c r="B2582" s="87"/>
      <c r="C2582" s="87"/>
      <c r="D2582" s="87"/>
      <c r="E2582" s="87"/>
      <c r="F2582" s="87"/>
      <c r="G2582" s="140">
        <v>44643</v>
      </c>
      <c r="H2582" s="92">
        <v>-2782.5</v>
      </c>
      <c r="I2582" s="92">
        <v>0</v>
      </c>
      <c r="J2582" s="92">
        <v>-2782.5</v>
      </c>
    </row>
    <row r="2583" spans="1:10" x14ac:dyDescent="0.3">
      <c r="A2583" s="87" t="s">
        <v>5751</v>
      </c>
      <c r="B2583" s="87"/>
      <c r="C2583" s="87"/>
      <c r="D2583" s="87"/>
      <c r="E2583" s="87"/>
      <c r="F2583" s="87"/>
      <c r="G2583" s="87"/>
      <c r="H2583" s="92">
        <v>715.5</v>
      </c>
      <c r="I2583" s="92">
        <v>715.5</v>
      </c>
      <c r="J2583" s="92">
        <v>0</v>
      </c>
    </row>
    <row r="2584" spans="1:10" x14ac:dyDescent="0.3">
      <c r="A2584" s="87" t="s">
        <v>2642</v>
      </c>
      <c r="B2584" s="87" t="s">
        <v>263</v>
      </c>
      <c r="C2584" s="87" t="s">
        <v>236</v>
      </c>
      <c r="D2584" s="87" t="s">
        <v>775</v>
      </c>
      <c r="E2584" s="87" t="s">
        <v>1838</v>
      </c>
      <c r="F2584" s="140">
        <v>43544</v>
      </c>
      <c r="G2584" s="140">
        <v>43879</v>
      </c>
      <c r="H2584" s="92">
        <v>218488.74</v>
      </c>
      <c r="I2584" s="92">
        <v>218488.74</v>
      </c>
      <c r="J2584" s="92">
        <v>0</v>
      </c>
    </row>
    <row r="2585" spans="1:10" x14ac:dyDescent="0.3">
      <c r="A2585" s="87"/>
      <c r="B2585" s="87"/>
      <c r="C2585" s="87"/>
      <c r="D2585" s="87" t="s">
        <v>1784</v>
      </c>
      <c r="E2585" s="87" t="s">
        <v>1838</v>
      </c>
      <c r="F2585" s="140">
        <v>43544</v>
      </c>
      <c r="G2585" s="140">
        <v>44232</v>
      </c>
      <c r="H2585" s="92">
        <v>21300</v>
      </c>
      <c r="I2585" s="92">
        <v>21300</v>
      </c>
      <c r="J2585" s="92">
        <v>0</v>
      </c>
    </row>
    <row r="2586" spans="1:10" x14ac:dyDescent="0.3">
      <c r="A2586" s="87"/>
      <c r="B2586" s="87" t="s">
        <v>275</v>
      </c>
      <c r="C2586" s="87" t="s">
        <v>236</v>
      </c>
      <c r="D2586" s="87" t="s">
        <v>1780</v>
      </c>
      <c r="E2586" s="87" t="s">
        <v>1838</v>
      </c>
      <c r="F2586" s="140">
        <v>43544</v>
      </c>
      <c r="G2586" s="140">
        <v>43846</v>
      </c>
      <c r="H2586" s="92">
        <v>236959.74</v>
      </c>
      <c r="I2586" s="92">
        <v>236959.74</v>
      </c>
      <c r="J2586" s="92">
        <v>0</v>
      </c>
    </row>
    <row r="2587" spans="1:10" x14ac:dyDescent="0.3">
      <c r="A2587" s="87"/>
      <c r="B2587" s="87" t="s">
        <v>268</v>
      </c>
      <c r="C2587" s="87" t="s">
        <v>236</v>
      </c>
      <c r="D2587" s="87" t="s">
        <v>1781</v>
      </c>
      <c r="E2587" s="87" t="s">
        <v>1838</v>
      </c>
      <c r="F2587" s="140">
        <v>43544</v>
      </c>
      <c r="G2587" s="140">
        <v>43879</v>
      </c>
      <c r="H2587" s="92">
        <v>436977.48</v>
      </c>
      <c r="I2587" s="92">
        <v>436977.48</v>
      </c>
      <c r="J2587" s="92">
        <v>0</v>
      </c>
    </row>
    <row r="2588" spans="1:10" x14ac:dyDescent="0.3">
      <c r="A2588" s="87"/>
      <c r="B2588" s="87"/>
      <c r="C2588" s="87"/>
      <c r="D2588" s="87" t="s">
        <v>1782</v>
      </c>
      <c r="E2588" s="87" t="s">
        <v>1838</v>
      </c>
      <c r="F2588" s="140">
        <v>43544</v>
      </c>
      <c r="G2588" s="140">
        <v>44061</v>
      </c>
      <c r="H2588" s="92">
        <v>42600</v>
      </c>
      <c r="I2588" s="92">
        <v>42600</v>
      </c>
      <c r="J2588" s="92">
        <v>0</v>
      </c>
    </row>
    <row r="2589" spans="1:10" x14ac:dyDescent="0.3">
      <c r="A2589" s="87"/>
      <c r="B2589" s="87" t="s">
        <v>235</v>
      </c>
      <c r="C2589" s="87" t="s">
        <v>236</v>
      </c>
      <c r="D2589" s="87" t="s">
        <v>1783</v>
      </c>
      <c r="E2589" s="87" t="s">
        <v>1838</v>
      </c>
      <c r="F2589" s="140">
        <v>43544</v>
      </c>
      <c r="G2589" s="140">
        <v>43879</v>
      </c>
      <c r="H2589" s="92">
        <v>218488.74</v>
      </c>
      <c r="I2589" s="92">
        <v>218488.74</v>
      </c>
      <c r="J2589" s="92">
        <v>0</v>
      </c>
    </row>
    <row r="2590" spans="1:10" x14ac:dyDescent="0.3">
      <c r="A2590" s="87"/>
      <c r="B2590" s="87"/>
      <c r="C2590" s="87"/>
      <c r="D2590" s="87" t="s">
        <v>2714</v>
      </c>
      <c r="E2590" s="87" t="s">
        <v>5711</v>
      </c>
      <c r="F2590" s="140">
        <v>43544</v>
      </c>
      <c r="G2590" s="140">
        <v>44636</v>
      </c>
      <c r="H2590" s="92">
        <v>21300</v>
      </c>
      <c r="I2590" s="92">
        <v>21300</v>
      </c>
      <c r="J2590" s="92">
        <v>0</v>
      </c>
    </row>
    <row r="2591" spans="1:10" x14ac:dyDescent="0.3">
      <c r="A2591" s="87" t="s">
        <v>5752</v>
      </c>
      <c r="B2591" s="87"/>
      <c r="C2591" s="87"/>
      <c r="D2591" s="87"/>
      <c r="E2591" s="87"/>
      <c r="F2591" s="87"/>
      <c r="G2591" s="87"/>
      <c r="H2591" s="92">
        <v>1196114.7</v>
      </c>
      <c r="I2591" s="92">
        <v>1196114.7</v>
      </c>
      <c r="J2591" s="92">
        <v>0</v>
      </c>
    </row>
    <row r="2592" spans="1:10" x14ac:dyDescent="0.3">
      <c r="A2592" s="87" t="s">
        <v>254</v>
      </c>
      <c r="B2592" s="87" t="s">
        <v>3</v>
      </c>
      <c r="C2592" s="87" t="s">
        <v>2722</v>
      </c>
      <c r="D2592" s="87" t="s">
        <v>6065</v>
      </c>
      <c r="E2592" s="87" t="s">
        <v>5988</v>
      </c>
      <c r="F2592" s="140">
        <v>45108</v>
      </c>
      <c r="G2592" s="140">
        <v>45436</v>
      </c>
      <c r="H2592" s="92">
        <v>5025</v>
      </c>
      <c r="I2592" s="92">
        <v>5025</v>
      </c>
      <c r="J2592" s="92">
        <v>0</v>
      </c>
    </row>
    <row r="2593" spans="1:10" x14ac:dyDescent="0.3">
      <c r="A2593" s="87"/>
      <c r="B2593" s="87"/>
      <c r="C2593" s="87"/>
      <c r="D2593" s="87"/>
      <c r="E2593" s="87"/>
      <c r="F2593" s="87"/>
      <c r="G2593" s="140">
        <v>46177</v>
      </c>
      <c r="H2593" s="92">
        <v>8051.25</v>
      </c>
      <c r="I2593" s="92">
        <v>8051.25</v>
      </c>
      <c r="J2593" s="92">
        <v>0</v>
      </c>
    </row>
    <row r="2594" spans="1:10" x14ac:dyDescent="0.3">
      <c r="A2594" s="87"/>
      <c r="B2594" s="87"/>
      <c r="C2594" s="87"/>
      <c r="D2594" s="87"/>
      <c r="E2594" s="87"/>
      <c r="F2594" s="87"/>
      <c r="G2594" s="140">
        <v>47118</v>
      </c>
      <c r="H2594" s="92">
        <v>66923.75</v>
      </c>
      <c r="I2594" s="92">
        <v>0</v>
      </c>
      <c r="J2594" s="92">
        <v>66923.75</v>
      </c>
    </row>
    <row r="2595" spans="1:10" x14ac:dyDescent="0.3">
      <c r="A2595" s="87"/>
      <c r="B2595" s="87"/>
      <c r="C2595" s="87"/>
      <c r="D2595" s="87" t="s">
        <v>7083</v>
      </c>
      <c r="E2595" s="87" t="s">
        <v>5988</v>
      </c>
      <c r="F2595" s="140">
        <v>45789</v>
      </c>
      <c r="G2595" s="140">
        <v>45831</v>
      </c>
      <c r="H2595" s="92">
        <v>5100</v>
      </c>
      <c r="I2595" s="92">
        <v>5100</v>
      </c>
      <c r="J2595" s="92">
        <v>0</v>
      </c>
    </row>
    <row r="2596" spans="1:10" x14ac:dyDescent="0.3">
      <c r="A2596" s="87"/>
      <c r="B2596" s="87"/>
      <c r="C2596" s="87" t="s">
        <v>241</v>
      </c>
      <c r="D2596" s="87" t="s">
        <v>5709</v>
      </c>
      <c r="E2596" s="87" t="s">
        <v>255</v>
      </c>
      <c r="F2596" s="140">
        <v>42928</v>
      </c>
      <c r="G2596" s="140">
        <v>42928</v>
      </c>
      <c r="H2596" s="92">
        <v>42740</v>
      </c>
      <c r="I2596" s="92">
        <v>42740</v>
      </c>
      <c r="J2596" s="92">
        <v>0</v>
      </c>
    </row>
    <row r="2597" spans="1:10" x14ac:dyDescent="0.3">
      <c r="A2597" s="87"/>
      <c r="B2597" s="87"/>
      <c r="C2597" s="87"/>
      <c r="D2597" s="87"/>
      <c r="E2597" s="87"/>
      <c r="F2597" s="140">
        <v>45116</v>
      </c>
      <c r="G2597" s="140">
        <v>45365</v>
      </c>
      <c r="H2597" s="92">
        <v>75259.289999999994</v>
      </c>
      <c r="I2597" s="92">
        <v>75259.289999999994</v>
      </c>
      <c r="J2597" s="92">
        <v>0</v>
      </c>
    </row>
    <row r="2598" spans="1:10" x14ac:dyDescent="0.3">
      <c r="A2598" s="87" t="s">
        <v>5753</v>
      </c>
      <c r="B2598" s="87"/>
      <c r="C2598" s="87"/>
      <c r="D2598" s="87"/>
      <c r="E2598" s="87"/>
      <c r="F2598" s="87"/>
      <c r="G2598" s="87"/>
      <c r="H2598" s="92">
        <v>203099.28999999998</v>
      </c>
      <c r="I2598" s="92">
        <v>136175.53999999998</v>
      </c>
      <c r="J2598" s="92">
        <v>66923.75</v>
      </c>
    </row>
    <row r="2599" spans="1:10" x14ac:dyDescent="0.3">
      <c r="A2599" s="87" t="s">
        <v>256</v>
      </c>
      <c r="B2599" s="87" t="s">
        <v>3</v>
      </c>
      <c r="C2599" s="87" t="s">
        <v>241</v>
      </c>
      <c r="D2599" s="87" t="s">
        <v>5709</v>
      </c>
      <c r="E2599" s="87" t="s">
        <v>249</v>
      </c>
      <c r="F2599" s="140">
        <v>42947</v>
      </c>
      <c r="G2599" s="140">
        <v>42947</v>
      </c>
      <c r="H2599" s="92">
        <v>37000</v>
      </c>
      <c r="I2599" s="92">
        <v>37000</v>
      </c>
      <c r="J2599" s="92">
        <v>0</v>
      </c>
    </row>
    <row r="2600" spans="1:10" x14ac:dyDescent="0.3">
      <c r="A2600" s="87"/>
      <c r="B2600" s="87"/>
      <c r="C2600" s="87"/>
      <c r="D2600" s="87"/>
      <c r="E2600" s="87"/>
      <c r="F2600" s="140">
        <v>45116</v>
      </c>
      <c r="G2600" s="140">
        <v>45365</v>
      </c>
      <c r="H2600" s="92">
        <v>61500</v>
      </c>
      <c r="I2600" s="92">
        <v>61500</v>
      </c>
      <c r="J2600" s="92">
        <v>0</v>
      </c>
    </row>
    <row r="2601" spans="1:10" x14ac:dyDescent="0.3">
      <c r="A2601" s="87" t="s">
        <v>5754</v>
      </c>
      <c r="B2601" s="87"/>
      <c r="C2601" s="87"/>
      <c r="D2601" s="87"/>
      <c r="E2601" s="87"/>
      <c r="F2601" s="87"/>
      <c r="G2601" s="87"/>
      <c r="H2601" s="92">
        <v>98500</v>
      </c>
      <c r="I2601" s="92">
        <v>98500</v>
      </c>
      <c r="J2601" s="92">
        <v>0</v>
      </c>
    </row>
    <row r="2602" spans="1:10" x14ac:dyDescent="0.3">
      <c r="A2602" s="87" t="s">
        <v>5560</v>
      </c>
      <c r="B2602" s="87" t="s">
        <v>431</v>
      </c>
      <c r="C2602" s="87" t="s">
        <v>2722</v>
      </c>
      <c r="D2602" s="87" t="s">
        <v>8453</v>
      </c>
      <c r="E2602" s="87" t="s">
        <v>8013</v>
      </c>
      <c r="F2602" s="140">
        <v>46203</v>
      </c>
      <c r="G2602" s="140">
        <v>46905</v>
      </c>
      <c r="H2602" s="92">
        <v>1194928.29</v>
      </c>
      <c r="I2602" s="92">
        <v>0</v>
      </c>
      <c r="J2602" s="92">
        <v>1194928.29</v>
      </c>
    </row>
    <row r="2603" spans="1:10" x14ac:dyDescent="0.3">
      <c r="A2603" s="87"/>
      <c r="B2603" s="87" t="s">
        <v>3</v>
      </c>
      <c r="C2603" s="87" t="s">
        <v>2722</v>
      </c>
      <c r="D2603" s="87" t="s">
        <v>5563</v>
      </c>
      <c r="E2603" s="87" t="s">
        <v>5561</v>
      </c>
      <c r="F2603" s="140">
        <v>45127</v>
      </c>
      <c r="G2603" s="140">
        <v>45212</v>
      </c>
      <c r="H2603" s="92">
        <v>261019.31</v>
      </c>
      <c r="I2603" s="92">
        <v>261019.31</v>
      </c>
      <c r="J2603" s="92">
        <v>0</v>
      </c>
    </row>
    <row r="2604" spans="1:10" x14ac:dyDescent="0.3">
      <c r="A2604" s="87"/>
      <c r="B2604" s="87"/>
      <c r="C2604" s="87"/>
      <c r="D2604" s="87" t="s">
        <v>8655</v>
      </c>
      <c r="E2604" s="87" t="s">
        <v>310</v>
      </c>
      <c r="F2604" s="140">
        <v>46174</v>
      </c>
      <c r="G2604" s="140">
        <v>45870</v>
      </c>
      <c r="H2604" s="92">
        <v>0</v>
      </c>
      <c r="I2604" s="92">
        <v>0</v>
      </c>
      <c r="J2604" s="92">
        <v>0</v>
      </c>
    </row>
    <row r="2605" spans="1:10" x14ac:dyDescent="0.3">
      <c r="A2605" s="87"/>
      <c r="B2605" s="87"/>
      <c r="C2605" s="87"/>
      <c r="D2605" s="87"/>
      <c r="E2605" s="87"/>
      <c r="F2605" s="87"/>
      <c r="G2605" s="140">
        <v>45916</v>
      </c>
      <c r="H2605" s="92">
        <v>1488151.83</v>
      </c>
      <c r="I2605" s="92">
        <v>1488151.83</v>
      </c>
      <c r="J2605" s="92">
        <v>0</v>
      </c>
    </row>
    <row r="2606" spans="1:10" x14ac:dyDescent="0.3">
      <c r="A2606" s="87"/>
      <c r="B2606" s="87"/>
      <c r="C2606" s="87"/>
      <c r="D2606" s="87" t="s">
        <v>8668</v>
      </c>
      <c r="E2606" s="87" t="s">
        <v>310</v>
      </c>
      <c r="F2606" s="140">
        <v>46174</v>
      </c>
      <c r="G2606" s="140">
        <v>45940</v>
      </c>
      <c r="H2606" s="92">
        <v>2166203.88</v>
      </c>
      <c r="I2606" s="92">
        <v>2166203.88</v>
      </c>
      <c r="J2606" s="92">
        <v>0</v>
      </c>
    </row>
    <row r="2607" spans="1:10" x14ac:dyDescent="0.3">
      <c r="A2607" s="87"/>
      <c r="B2607" s="87"/>
      <c r="C2607" s="87"/>
      <c r="D2607" s="87"/>
      <c r="E2607" s="87"/>
      <c r="F2607" s="87"/>
      <c r="G2607" s="140">
        <v>45954</v>
      </c>
      <c r="H2607" s="92">
        <v>173801.78</v>
      </c>
      <c r="I2607" s="92">
        <v>173801.78</v>
      </c>
      <c r="J2607" s="92">
        <v>0</v>
      </c>
    </row>
    <row r="2608" spans="1:10" x14ac:dyDescent="0.3">
      <c r="A2608" s="87"/>
      <c r="B2608" s="87"/>
      <c r="C2608" s="87"/>
      <c r="D2608" s="87"/>
      <c r="E2608" s="87"/>
      <c r="F2608" s="87"/>
      <c r="G2608" s="140">
        <v>45964</v>
      </c>
      <c r="H2608" s="92">
        <v>335025.15000000002</v>
      </c>
      <c r="I2608" s="92">
        <v>335025.15000000002</v>
      </c>
      <c r="J2608" s="92">
        <v>0</v>
      </c>
    </row>
    <row r="2609" spans="1:10" x14ac:dyDescent="0.3">
      <c r="A2609" s="87"/>
      <c r="B2609" s="87"/>
      <c r="C2609" s="87"/>
      <c r="D2609" s="87"/>
      <c r="E2609" s="87"/>
      <c r="F2609" s="87"/>
      <c r="G2609" s="140">
        <v>45968</v>
      </c>
      <c r="H2609" s="92">
        <v>1087830.67</v>
      </c>
      <c r="I2609" s="92">
        <v>1087830.67</v>
      </c>
      <c r="J2609" s="92">
        <v>0</v>
      </c>
    </row>
    <row r="2610" spans="1:10" x14ac:dyDescent="0.3">
      <c r="A2610" s="87"/>
      <c r="B2610" s="87"/>
      <c r="C2610" s="87"/>
      <c r="D2610" s="87"/>
      <c r="E2610" s="87"/>
      <c r="F2610" s="87"/>
      <c r="G2610" s="140">
        <v>46002</v>
      </c>
      <c r="H2610" s="92">
        <v>670019.05000000005</v>
      </c>
      <c r="I2610" s="92">
        <v>670019.05000000005</v>
      </c>
      <c r="J2610" s="92">
        <v>0</v>
      </c>
    </row>
    <row r="2611" spans="1:10" x14ac:dyDescent="0.3">
      <c r="A2611" s="87"/>
      <c r="B2611" s="87"/>
      <c r="C2611" s="87"/>
      <c r="D2611" s="87"/>
      <c r="E2611" s="87"/>
      <c r="F2611" s="87"/>
      <c r="G2611" s="140">
        <v>46003</v>
      </c>
      <c r="H2611" s="92">
        <v>102025.64</v>
      </c>
      <c r="I2611" s="92">
        <v>102025.64</v>
      </c>
      <c r="J2611" s="92">
        <v>0</v>
      </c>
    </row>
    <row r="2612" spans="1:10" x14ac:dyDescent="0.3">
      <c r="A2612" s="87"/>
      <c r="B2612" s="87"/>
      <c r="C2612" s="87"/>
      <c r="D2612" s="87"/>
      <c r="E2612" s="87"/>
      <c r="F2612" s="87"/>
      <c r="G2612" s="140">
        <v>46038</v>
      </c>
      <c r="H2612" s="92">
        <v>1001519.5800000001</v>
      </c>
      <c r="I2612" s="92">
        <v>1001519.5800000001</v>
      </c>
      <c r="J2612" s="92">
        <v>0</v>
      </c>
    </row>
    <row r="2613" spans="1:10" x14ac:dyDescent="0.3">
      <c r="A2613" s="87"/>
      <c r="B2613" s="87"/>
      <c r="C2613" s="87"/>
      <c r="D2613" s="87"/>
      <c r="E2613" s="87"/>
      <c r="F2613" s="87"/>
      <c r="G2613" s="140">
        <v>46062</v>
      </c>
      <c r="H2613" s="92">
        <v>353866.32</v>
      </c>
      <c r="I2613" s="92">
        <v>353866.32</v>
      </c>
      <c r="J2613" s="92">
        <v>0</v>
      </c>
    </row>
    <row r="2614" spans="1:10" x14ac:dyDescent="0.3">
      <c r="A2614" s="87"/>
      <c r="B2614" s="87"/>
      <c r="C2614" s="87"/>
      <c r="D2614" s="87"/>
      <c r="E2614" s="87"/>
      <c r="F2614" s="87"/>
      <c r="G2614" s="140">
        <v>46118</v>
      </c>
      <c r="H2614" s="92">
        <v>63893.25</v>
      </c>
      <c r="I2614" s="92">
        <v>63893.25</v>
      </c>
      <c r="J2614" s="92">
        <v>0</v>
      </c>
    </row>
    <row r="2615" spans="1:10" x14ac:dyDescent="0.3">
      <c r="A2615" s="87"/>
      <c r="B2615" s="87"/>
      <c r="C2615" s="87"/>
      <c r="D2615" s="87"/>
      <c r="E2615" s="87"/>
      <c r="F2615" s="87"/>
      <c r="G2615" s="140">
        <v>46143</v>
      </c>
      <c r="H2615" s="92">
        <v>214198.8</v>
      </c>
      <c r="I2615" s="92">
        <v>214198.8</v>
      </c>
      <c r="J2615" s="92">
        <v>0</v>
      </c>
    </row>
    <row r="2616" spans="1:10" x14ac:dyDescent="0.3">
      <c r="A2616" s="87"/>
      <c r="B2616" s="87"/>
      <c r="C2616" s="87"/>
      <c r="D2616" s="87"/>
      <c r="E2616" s="87"/>
      <c r="F2616" s="87"/>
      <c r="G2616" s="140">
        <v>46146</v>
      </c>
      <c r="H2616" s="92">
        <v>403696.47</v>
      </c>
      <c r="I2616" s="92">
        <v>403696.47</v>
      </c>
      <c r="J2616" s="92">
        <v>0</v>
      </c>
    </row>
    <row r="2617" spans="1:10" x14ac:dyDescent="0.3">
      <c r="A2617" s="87"/>
      <c r="B2617" s="87"/>
      <c r="C2617" s="87"/>
      <c r="D2617" s="87"/>
      <c r="E2617" s="87"/>
      <c r="F2617" s="87"/>
      <c r="G2617" s="140">
        <v>46150</v>
      </c>
      <c r="H2617" s="92">
        <v>353351.41</v>
      </c>
      <c r="I2617" s="92">
        <v>353351.41</v>
      </c>
      <c r="J2617" s="92">
        <v>0</v>
      </c>
    </row>
    <row r="2618" spans="1:10" x14ac:dyDescent="0.3">
      <c r="A2618" s="87"/>
      <c r="B2618" s="87" t="s">
        <v>501</v>
      </c>
      <c r="C2618" s="87" t="s">
        <v>2722</v>
      </c>
      <c r="D2618" s="87" t="s">
        <v>8015</v>
      </c>
      <c r="E2618" s="87" t="s">
        <v>8013</v>
      </c>
      <c r="F2618" s="140">
        <v>46003</v>
      </c>
      <c r="G2618" s="140">
        <v>46049</v>
      </c>
      <c r="H2618" s="92">
        <v>10489.28</v>
      </c>
      <c r="I2618" s="92">
        <v>10489.28</v>
      </c>
      <c r="J2618" s="92">
        <v>0</v>
      </c>
    </row>
    <row r="2619" spans="1:10" x14ac:dyDescent="0.3">
      <c r="A2619" s="87"/>
      <c r="B2619" s="87" t="s">
        <v>448</v>
      </c>
      <c r="C2619" s="87" t="s">
        <v>2722</v>
      </c>
      <c r="D2619" s="87" t="s">
        <v>8456</v>
      </c>
      <c r="E2619" s="87" t="s">
        <v>8013</v>
      </c>
      <c r="F2619" s="140">
        <v>46203</v>
      </c>
      <c r="G2619" s="140">
        <v>46905</v>
      </c>
      <c r="H2619" s="92">
        <v>1084441.56</v>
      </c>
      <c r="I2619" s="92">
        <v>0</v>
      </c>
      <c r="J2619" s="92">
        <v>1084441.56</v>
      </c>
    </row>
    <row r="2620" spans="1:10" x14ac:dyDescent="0.3">
      <c r="A2620" s="87"/>
      <c r="B2620" s="87" t="s">
        <v>301</v>
      </c>
      <c r="C2620" s="87" t="s">
        <v>2722</v>
      </c>
      <c r="D2620" s="87" t="s">
        <v>8019</v>
      </c>
      <c r="E2620" s="87" t="s">
        <v>8013</v>
      </c>
      <c r="F2620" s="140">
        <v>46094</v>
      </c>
      <c r="G2620" s="140">
        <v>46203</v>
      </c>
      <c r="H2620" s="92">
        <v>25244.39</v>
      </c>
      <c r="I2620" s="92">
        <v>25244.39</v>
      </c>
      <c r="J2620" s="92">
        <v>0</v>
      </c>
    </row>
    <row r="2621" spans="1:10" x14ac:dyDescent="0.3">
      <c r="A2621" s="87"/>
      <c r="B2621" s="87"/>
      <c r="C2621" s="87"/>
      <c r="D2621" s="87"/>
      <c r="E2621" s="87"/>
      <c r="F2621" s="87"/>
      <c r="G2621" s="140">
        <v>47635</v>
      </c>
      <c r="H2621" s="92">
        <v>1523.4700000000012</v>
      </c>
      <c r="I2621" s="92">
        <v>0</v>
      </c>
      <c r="J2621" s="92">
        <v>1523.4700000000012</v>
      </c>
    </row>
    <row r="2622" spans="1:10" x14ac:dyDescent="0.3">
      <c r="A2622" s="87"/>
      <c r="B2622" s="87" t="s">
        <v>315</v>
      </c>
      <c r="C2622" s="87" t="s">
        <v>2722</v>
      </c>
      <c r="D2622" s="87" t="s">
        <v>8448</v>
      </c>
      <c r="E2622" s="87" t="s">
        <v>8013</v>
      </c>
      <c r="F2622" s="140">
        <v>46198</v>
      </c>
      <c r="G2622" s="140">
        <v>46905</v>
      </c>
      <c r="H2622" s="92">
        <v>81198.509999999995</v>
      </c>
      <c r="I2622" s="92">
        <v>0</v>
      </c>
      <c r="J2622" s="92">
        <v>81198.509999999995</v>
      </c>
    </row>
    <row r="2623" spans="1:10" x14ac:dyDescent="0.3">
      <c r="A2623" s="87" t="s">
        <v>5784</v>
      </c>
      <c r="B2623" s="87"/>
      <c r="C2623" s="87"/>
      <c r="D2623" s="87"/>
      <c r="E2623" s="87"/>
      <c r="F2623" s="87"/>
      <c r="G2623" s="87"/>
      <c r="H2623" s="92">
        <v>11072428.640000002</v>
      </c>
      <c r="I2623" s="92">
        <v>8710336.8099999987</v>
      </c>
      <c r="J2623" s="92">
        <v>2362091.83</v>
      </c>
    </row>
    <row r="2624" spans="1:10" x14ac:dyDescent="0.3">
      <c r="A2624" s="87" t="s">
        <v>358</v>
      </c>
      <c r="B2624" s="87" t="s">
        <v>268</v>
      </c>
      <c r="C2624" s="87" t="s">
        <v>2722</v>
      </c>
      <c r="D2624" s="87" t="s">
        <v>362</v>
      </c>
      <c r="E2624" s="87" t="s">
        <v>341</v>
      </c>
      <c r="F2624" s="140">
        <v>43282</v>
      </c>
      <c r="G2624" s="140">
        <v>43522</v>
      </c>
      <c r="H2624" s="92">
        <v>7100</v>
      </c>
      <c r="I2624" s="92">
        <v>7100</v>
      </c>
      <c r="J2624" s="92">
        <v>0</v>
      </c>
    </row>
    <row r="2625" spans="1:10" x14ac:dyDescent="0.3">
      <c r="A2625" s="87"/>
      <c r="B2625" s="87"/>
      <c r="C2625" s="87"/>
      <c r="D2625" s="87"/>
      <c r="E2625" s="87"/>
      <c r="F2625" s="87"/>
      <c r="G2625" s="140">
        <v>43523</v>
      </c>
      <c r="H2625" s="92">
        <v>24900</v>
      </c>
      <c r="I2625" s="92">
        <v>0</v>
      </c>
      <c r="J2625" s="92">
        <v>24900</v>
      </c>
    </row>
    <row r="2626" spans="1:10" x14ac:dyDescent="0.3">
      <c r="A2626" s="87"/>
      <c r="B2626" s="87"/>
      <c r="C2626" s="87"/>
      <c r="D2626" s="87"/>
      <c r="E2626" s="87"/>
      <c r="F2626" s="87"/>
      <c r="G2626" s="140">
        <v>43621</v>
      </c>
      <c r="H2626" s="92">
        <v>-24900</v>
      </c>
      <c r="I2626" s="92">
        <v>0</v>
      </c>
      <c r="J2626" s="92">
        <v>-24900</v>
      </c>
    </row>
    <row r="2627" spans="1:10" x14ac:dyDescent="0.3">
      <c r="A2627" s="87"/>
      <c r="B2627" s="87"/>
      <c r="C2627" s="87"/>
      <c r="D2627" s="87" t="s">
        <v>363</v>
      </c>
      <c r="E2627" s="87" t="s">
        <v>341</v>
      </c>
      <c r="F2627" s="140">
        <v>43264</v>
      </c>
      <c r="G2627" s="140">
        <v>43279</v>
      </c>
      <c r="H2627" s="92">
        <v>4007.97</v>
      </c>
      <c r="I2627" s="92">
        <v>4007.97</v>
      </c>
      <c r="J2627" s="92">
        <v>0</v>
      </c>
    </row>
    <row r="2628" spans="1:10" x14ac:dyDescent="0.3">
      <c r="A2628" s="87"/>
      <c r="B2628" s="87"/>
      <c r="C2628" s="87"/>
      <c r="D2628" s="87"/>
      <c r="E2628" s="87"/>
      <c r="F2628" s="87"/>
      <c r="G2628" s="140">
        <v>43298</v>
      </c>
      <c r="H2628" s="92">
        <v>4007.97</v>
      </c>
      <c r="I2628" s="92">
        <v>4007.97</v>
      </c>
      <c r="J2628" s="92">
        <v>0</v>
      </c>
    </row>
    <row r="2629" spans="1:10" x14ac:dyDescent="0.3">
      <c r="A2629" s="87"/>
      <c r="B2629" s="87"/>
      <c r="C2629" s="87"/>
      <c r="D2629" s="87"/>
      <c r="E2629" s="87"/>
      <c r="F2629" s="87"/>
      <c r="G2629" s="140">
        <v>43299</v>
      </c>
      <c r="H2629" s="92">
        <v>192382.83</v>
      </c>
      <c r="I2629" s="92">
        <v>0</v>
      </c>
      <c r="J2629" s="92">
        <v>192382.83</v>
      </c>
    </row>
    <row r="2630" spans="1:10" x14ac:dyDescent="0.3">
      <c r="A2630" s="87"/>
      <c r="B2630" s="87"/>
      <c r="C2630" s="87"/>
      <c r="D2630" s="87"/>
      <c r="E2630" s="87"/>
      <c r="F2630" s="87"/>
      <c r="G2630" s="140">
        <v>43621</v>
      </c>
      <c r="H2630" s="92">
        <v>-192382.83</v>
      </c>
      <c r="I2630" s="92">
        <v>0</v>
      </c>
      <c r="J2630" s="92">
        <v>-192382.83</v>
      </c>
    </row>
    <row r="2631" spans="1:10" x14ac:dyDescent="0.3">
      <c r="A2631" s="87"/>
      <c r="B2631" s="87"/>
      <c r="C2631" s="87"/>
      <c r="D2631" s="87" t="s">
        <v>365</v>
      </c>
      <c r="E2631" s="87" t="s">
        <v>341</v>
      </c>
      <c r="F2631" s="140">
        <v>43282</v>
      </c>
      <c r="G2631" s="140">
        <v>43766</v>
      </c>
      <c r="H2631" s="92">
        <v>411.5</v>
      </c>
      <c r="I2631" s="92">
        <v>411.5</v>
      </c>
      <c r="J2631" s="92">
        <v>0</v>
      </c>
    </row>
    <row r="2632" spans="1:10" x14ac:dyDescent="0.3">
      <c r="A2632" s="87"/>
      <c r="B2632" s="87"/>
      <c r="C2632" s="87" t="s">
        <v>236</v>
      </c>
      <c r="D2632" s="87" t="s">
        <v>359</v>
      </c>
      <c r="E2632" s="87" t="s">
        <v>341</v>
      </c>
      <c r="F2632" s="140">
        <v>43264</v>
      </c>
      <c r="G2632" s="140">
        <v>43279</v>
      </c>
      <c r="H2632" s="92">
        <v>1286.49</v>
      </c>
      <c r="I2632" s="92">
        <v>1286.49</v>
      </c>
      <c r="J2632" s="92">
        <v>0</v>
      </c>
    </row>
    <row r="2633" spans="1:10" x14ac:dyDescent="0.3">
      <c r="A2633" s="87"/>
      <c r="B2633" s="87"/>
      <c r="C2633" s="87"/>
      <c r="D2633" s="87"/>
      <c r="E2633" s="87"/>
      <c r="F2633" s="87"/>
      <c r="G2633" s="140">
        <v>43298</v>
      </c>
      <c r="H2633" s="92">
        <v>1286.49</v>
      </c>
      <c r="I2633" s="92">
        <v>1286.49</v>
      </c>
      <c r="J2633" s="92">
        <v>0</v>
      </c>
    </row>
    <row r="2634" spans="1:10" x14ac:dyDescent="0.3">
      <c r="A2634" s="87"/>
      <c r="B2634" s="87"/>
      <c r="C2634" s="87"/>
      <c r="D2634" s="87"/>
      <c r="E2634" s="87"/>
      <c r="F2634" s="87"/>
      <c r="G2634" s="140">
        <v>43299</v>
      </c>
      <c r="H2634" s="92">
        <v>61751.42</v>
      </c>
      <c r="I2634" s="92">
        <v>0</v>
      </c>
      <c r="J2634" s="92">
        <v>61751.42</v>
      </c>
    </row>
    <row r="2635" spans="1:10" x14ac:dyDescent="0.3">
      <c r="A2635" s="87"/>
      <c r="B2635" s="87"/>
      <c r="C2635" s="87"/>
      <c r="D2635" s="87"/>
      <c r="E2635" s="87"/>
      <c r="F2635" s="87"/>
      <c r="G2635" s="140">
        <v>43621</v>
      </c>
      <c r="H2635" s="92">
        <v>-61751.42</v>
      </c>
      <c r="I2635" s="92">
        <v>0</v>
      </c>
      <c r="J2635" s="92">
        <v>-61751.42</v>
      </c>
    </row>
    <row r="2636" spans="1:10" x14ac:dyDescent="0.3">
      <c r="A2636" s="87"/>
      <c r="B2636" s="87"/>
      <c r="C2636" s="87"/>
      <c r="D2636" s="87" t="s">
        <v>367</v>
      </c>
      <c r="E2636" s="87" t="s">
        <v>341</v>
      </c>
      <c r="F2636" s="140">
        <v>43282</v>
      </c>
      <c r="G2636" s="140">
        <v>43766</v>
      </c>
      <c r="H2636" s="92">
        <v>3894.95</v>
      </c>
      <c r="I2636" s="92">
        <v>3894.95</v>
      </c>
      <c r="J2636" s="92">
        <v>0</v>
      </c>
    </row>
    <row r="2637" spans="1:10" x14ac:dyDescent="0.3">
      <c r="A2637" s="87" t="s">
        <v>5755</v>
      </c>
      <c r="B2637" s="87"/>
      <c r="C2637" s="87"/>
      <c r="D2637" s="87"/>
      <c r="E2637" s="87"/>
      <c r="F2637" s="87"/>
      <c r="G2637" s="87"/>
      <c r="H2637" s="92">
        <v>21995.37</v>
      </c>
      <c r="I2637" s="92">
        <v>21995.370000000003</v>
      </c>
      <c r="J2637" s="92">
        <v>0</v>
      </c>
    </row>
    <row r="2638" spans="1:10" x14ac:dyDescent="0.3">
      <c r="A2638" s="87" t="s">
        <v>325</v>
      </c>
      <c r="B2638" s="87" t="s">
        <v>137</v>
      </c>
      <c r="C2638" s="87" t="s">
        <v>2724</v>
      </c>
      <c r="D2638" s="87" t="s">
        <v>327</v>
      </c>
      <c r="E2638" s="87" t="s">
        <v>310</v>
      </c>
      <c r="F2638" s="140">
        <v>43697</v>
      </c>
      <c r="G2638" s="140">
        <v>43881</v>
      </c>
      <c r="H2638" s="92">
        <v>8200</v>
      </c>
      <c r="I2638" s="92">
        <v>8200</v>
      </c>
      <c r="J2638" s="92">
        <v>0</v>
      </c>
    </row>
    <row r="2639" spans="1:10" x14ac:dyDescent="0.3">
      <c r="A2639" s="87"/>
      <c r="B2639" s="87" t="s">
        <v>333</v>
      </c>
      <c r="C2639" s="87" t="s">
        <v>2724</v>
      </c>
      <c r="D2639" s="87" t="s">
        <v>335</v>
      </c>
      <c r="E2639" s="87" t="s">
        <v>310</v>
      </c>
      <c r="F2639" s="140">
        <v>43697</v>
      </c>
      <c r="G2639" s="140">
        <v>43871</v>
      </c>
      <c r="H2639" s="92">
        <v>6600</v>
      </c>
      <c r="I2639" s="92">
        <v>6600</v>
      </c>
      <c r="J2639" s="92">
        <v>0</v>
      </c>
    </row>
    <row r="2640" spans="1:10" x14ac:dyDescent="0.3">
      <c r="A2640" s="87"/>
      <c r="B2640" s="87" t="s">
        <v>268</v>
      </c>
      <c r="C2640" s="87" t="s">
        <v>2724</v>
      </c>
      <c r="D2640" s="87" t="s">
        <v>332</v>
      </c>
      <c r="E2640" s="87" t="s">
        <v>310</v>
      </c>
      <c r="F2640" s="140">
        <v>43697</v>
      </c>
      <c r="G2640" s="140">
        <v>43871</v>
      </c>
      <c r="H2640" s="92">
        <v>11000</v>
      </c>
      <c r="I2640" s="92">
        <v>11000</v>
      </c>
      <c r="J2640" s="92">
        <v>0</v>
      </c>
    </row>
    <row r="2641" spans="1:10" x14ac:dyDescent="0.3">
      <c r="A2641" s="87"/>
      <c r="B2641" s="87" t="s">
        <v>448</v>
      </c>
      <c r="C2641" s="87" t="s">
        <v>2724</v>
      </c>
      <c r="D2641" s="87" t="s">
        <v>852</v>
      </c>
      <c r="E2641" s="87" t="s">
        <v>310</v>
      </c>
      <c r="F2641" s="140">
        <v>43817</v>
      </c>
      <c r="G2641" s="140">
        <v>44309</v>
      </c>
      <c r="H2641" s="92">
        <v>18000</v>
      </c>
      <c r="I2641" s="92">
        <v>18000</v>
      </c>
      <c r="J2641" s="92">
        <v>0</v>
      </c>
    </row>
    <row r="2642" spans="1:10" x14ac:dyDescent="0.3">
      <c r="A2642" s="87"/>
      <c r="B2642" s="87" t="s">
        <v>503</v>
      </c>
      <c r="C2642" s="87" t="s">
        <v>2724</v>
      </c>
      <c r="D2642" s="87" t="s">
        <v>879</v>
      </c>
      <c r="E2642" s="87" t="s">
        <v>310</v>
      </c>
      <c r="F2642" s="140">
        <v>43817</v>
      </c>
      <c r="G2642" s="140">
        <v>44293</v>
      </c>
      <c r="H2642" s="92">
        <v>3502.75</v>
      </c>
      <c r="I2642" s="92">
        <v>3502.75</v>
      </c>
      <c r="J2642" s="92">
        <v>0</v>
      </c>
    </row>
    <row r="2643" spans="1:10" x14ac:dyDescent="0.3">
      <c r="A2643" s="87"/>
      <c r="B2643" s="87"/>
      <c r="C2643" s="87"/>
      <c r="D2643" s="87"/>
      <c r="E2643" s="87"/>
      <c r="F2643" s="87"/>
      <c r="G2643" s="140">
        <v>44987</v>
      </c>
      <c r="H2643" s="92">
        <v>2997.25</v>
      </c>
      <c r="I2643" s="92">
        <v>0</v>
      </c>
      <c r="J2643" s="92">
        <v>2997.25</v>
      </c>
    </row>
    <row r="2644" spans="1:10" x14ac:dyDescent="0.3">
      <c r="A2644" s="87"/>
      <c r="B2644" s="87"/>
      <c r="C2644" s="87"/>
      <c r="D2644" s="87"/>
      <c r="E2644" s="87"/>
      <c r="F2644" s="87"/>
      <c r="G2644" s="140">
        <v>44988</v>
      </c>
      <c r="H2644" s="92">
        <v>-2997.25</v>
      </c>
      <c r="I2644" s="92">
        <v>0</v>
      </c>
      <c r="J2644" s="92">
        <v>-2997.25</v>
      </c>
    </row>
    <row r="2645" spans="1:10" x14ac:dyDescent="0.3">
      <c r="A2645" s="87"/>
      <c r="B2645" s="87" t="s">
        <v>328</v>
      </c>
      <c r="C2645" s="87" t="s">
        <v>2724</v>
      </c>
      <c r="D2645" s="87" t="s">
        <v>330</v>
      </c>
      <c r="E2645" s="87" t="s">
        <v>310</v>
      </c>
      <c r="F2645" s="140">
        <v>43697</v>
      </c>
      <c r="G2645" s="140">
        <v>43881</v>
      </c>
      <c r="H2645" s="92">
        <v>6800</v>
      </c>
      <c r="I2645" s="92">
        <v>6800</v>
      </c>
      <c r="J2645" s="92">
        <v>0</v>
      </c>
    </row>
    <row r="2646" spans="1:10" x14ac:dyDescent="0.3">
      <c r="A2646" s="87" t="s">
        <v>5756</v>
      </c>
      <c r="B2646" s="87"/>
      <c r="C2646" s="87"/>
      <c r="D2646" s="87"/>
      <c r="E2646" s="87"/>
      <c r="F2646" s="87"/>
      <c r="G2646" s="87"/>
      <c r="H2646" s="92">
        <v>54102.75</v>
      </c>
      <c r="I2646" s="92">
        <v>54102.75</v>
      </c>
      <c r="J2646" s="92">
        <v>0</v>
      </c>
    </row>
    <row r="2647" spans="1:10" x14ac:dyDescent="0.3">
      <c r="A2647" s="87" t="s">
        <v>653</v>
      </c>
      <c r="B2647" s="87" t="s">
        <v>3</v>
      </c>
      <c r="C2647" s="87" t="s">
        <v>2722</v>
      </c>
      <c r="D2647" s="87" t="s">
        <v>664</v>
      </c>
      <c r="E2647" s="87" t="s">
        <v>2215</v>
      </c>
      <c r="F2647" s="140">
        <v>43887</v>
      </c>
      <c r="G2647" s="140">
        <v>43894</v>
      </c>
      <c r="H2647" s="92">
        <v>4647.5</v>
      </c>
      <c r="I2647" s="92">
        <v>4647.5</v>
      </c>
      <c r="J2647" s="92">
        <v>0</v>
      </c>
    </row>
    <row r="2648" spans="1:10" x14ac:dyDescent="0.3">
      <c r="A2648" s="87"/>
      <c r="B2648" s="87"/>
      <c r="C2648" s="87"/>
      <c r="D2648" s="87"/>
      <c r="E2648" s="87"/>
      <c r="F2648" s="87"/>
      <c r="G2648" s="140">
        <v>43928</v>
      </c>
      <c r="H2648" s="92">
        <v>2286.63</v>
      </c>
      <c r="I2648" s="92">
        <v>2286.63</v>
      </c>
      <c r="J2648" s="92">
        <v>0</v>
      </c>
    </row>
    <row r="2649" spans="1:10" x14ac:dyDescent="0.3">
      <c r="A2649" s="87"/>
      <c r="B2649" s="87"/>
      <c r="C2649" s="87"/>
      <c r="D2649" s="87"/>
      <c r="E2649" s="87"/>
      <c r="F2649" s="87"/>
      <c r="G2649" s="140">
        <v>43943</v>
      </c>
      <c r="H2649" s="92">
        <v>1799</v>
      </c>
      <c r="I2649" s="92">
        <v>1799</v>
      </c>
      <c r="J2649" s="92">
        <v>0</v>
      </c>
    </row>
    <row r="2650" spans="1:10" x14ac:dyDescent="0.3">
      <c r="A2650" s="87"/>
      <c r="B2650" s="87"/>
      <c r="C2650" s="87"/>
      <c r="D2650" s="87"/>
      <c r="E2650" s="87"/>
      <c r="F2650" s="87"/>
      <c r="G2650" s="140">
        <v>43944</v>
      </c>
      <c r="H2650" s="92">
        <v>1266.869999999999</v>
      </c>
      <c r="I2650" s="92">
        <v>1266.869999999999</v>
      </c>
      <c r="J2650" s="92">
        <v>0</v>
      </c>
    </row>
    <row r="2651" spans="1:10" x14ac:dyDescent="0.3">
      <c r="A2651" s="87"/>
      <c r="B2651" s="87"/>
      <c r="C2651" s="87"/>
      <c r="D2651" s="87"/>
      <c r="E2651" s="87"/>
      <c r="F2651" s="87"/>
      <c r="G2651" s="140">
        <v>44013</v>
      </c>
      <c r="H2651" s="92">
        <v>-1266.8699999999999</v>
      </c>
      <c r="I2651" s="92">
        <v>-1266.8699999999999</v>
      </c>
      <c r="J2651" s="92">
        <v>0</v>
      </c>
    </row>
    <row r="2652" spans="1:10" x14ac:dyDescent="0.3">
      <c r="A2652" s="87"/>
      <c r="B2652" s="87"/>
      <c r="C2652" s="87"/>
      <c r="D2652" s="87"/>
      <c r="E2652" s="87"/>
      <c r="F2652" s="87"/>
      <c r="G2652" s="140">
        <v>44014</v>
      </c>
      <c r="H2652" s="92">
        <v>1266.8699999999999</v>
      </c>
      <c r="I2652" s="92">
        <v>0</v>
      </c>
      <c r="J2652" s="92">
        <v>1266.8699999999999</v>
      </c>
    </row>
    <row r="2653" spans="1:10" x14ac:dyDescent="0.3">
      <c r="A2653" s="87"/>
      <c r="B2653" s="87"/>
      <c r="C2653" s="87"/>
      <c r="D2653" s="87"/>
      <c r="E2653" s="87"/>
      <c r="F2653" s="87"/>
      <c r="G2653" s="140">
        <v>44377</v>
      </c>
      <c r="H2653" s="92">
        <v>-1266.8699999999999</v>
      </c>
      <c r="I2653" s="92">
        <v>0</v>
      </c>
      <c r="J2653" s="92">
        <v>-1266.8699999999999</v>
      </c>
    </row>
    <row r="2654" spans="1:10" x14ac:dyDescent="0.3">
      <c r="A2654" s="87"/>
      <c r="B2654" s="87"/>
      <c r="C2654" s="87"/>
      <c r="D2654" s="87" t="s">
        <v>3048</v>
      </c>
      <c r="E2654" s="87" t="s">
        <v>2215</v>
      </c>
      <c r="F2654" s="140">
        <v>44743</v>
      </c>
      <c r="G2654" s="140">
        <v>44838</v>
      </c>
      <c r="H2654" s="92">
        <v>795</v>
      </c>
      <c r="I2654" s="92">
        <v>795</v>
      </c>
      <c r="J2654" s="92">
        <v>0</v>
      </c>
    </row>
    <row r="2655" spans="1:10" x14ac:dyDescent="0.3">
      <c r="A2655" s="87"/>
      <c r="B2655" s="87"/>
      <c r="C2655" s="87"/>
      <c r="D2655" s="87"/>
      <c r="E2655" s="87"/>
      <c r="F2655" s="87"/>
      <c r="G2655" s="140">
        <v>44893</v>
      </c>
      <c r="H2655" s="92">
        <v>6180.49</v>
      </c>
      <c r="I2655" s="92">
        <v>6180.49</v>
      </c>
      <c r="J2655" s="92">
        <v>0</v>
      </c>
    </row>
    <row r="2656" spans="1:10" x14ac:dyDescent="0.3">
      <c r="A2656" s="87"/>
      <c r="B2656" s="87"/>
      <c r="C2656" s="87"/>
      <c r="D2656" s="87"/>
      <c r="E2656" s="87"/>
      <c r="F2656" s="87"/>
      <c r="G2656" s="140">
        <v>44930</v>
      </c>
      <c r="H2656" s="92">
        <v>2652.5</v>
      </c>
      <c r="I2656" s="92">
        <v>2652.5</v>
      </c>
      <c r="J2656" s="92">
        <v>0</v>
      </c>
    </row>
    <row r="2657" spans="1:10" x14ac:dyDescent="0.3">
      <c r="A2657" s="87"/>
      <c r="B2657" s="87"/>
      <c r="C2657" s="87"/>
      <c r="D2657" s="87"/>
      <c r="E2657" s="87"/>
      <c r="F2657" s="87"/>
      <c r="G2657" s="140">
        <v>44949</v>
      </c>
      <c r="H2657" s="92">
        <v>4818.49</v>
      </c>
      <c r="I2657" s="92">
        <v>4818.49</v>
      </c>
      <c r="J2657" s="92">
        <v>0</v>
      </c>
    </row>
    <row r="2658" spans="1:10" x14ac:dyDescent="0.3">
      <c r="A2658" s="87"/>
      <c r="B2658" s="87"/>
      <c r="C2658" s="87"/>
      <c r="D2658" s="87"/>
      <c r="E2658" s="87"/>
      <c r="F2658" s="87"/>
      <c r="G2658" s="140">
        <v>44952</v>
      </c>
      <c r="H2658" s="92">
        <v>2462.79</v>
      </c>
      <c r="I2658" s="92">
        <v>2462.79</v>
      </c>
      <c r="J2658" s="92">
        <v>0</v>
      </c>
    </row>
    <row r="2659" spans="1:10" x14ac:dyDescent="0.3">
      <c r="A2659" s="87"/>
      <c r="B2659" s="87"/>
      <c r="C2659" s="87"/>
      <c r="D2659" s="87"/>
      <c r="E2659" s="87"/>
      <c r="F2659" s="87"/>
      <c r="G2659" s="140">
        <v>45002</v>
      </c>
      <c r="H2659" s="92">
        <v>8898.5</v>
      </c>
      <c r="I2659" s="92">
        <v>8898.5</v>
      </c>
      <c r="J2659" s="92">
        <v>0</v>
      </c>
    </row>
    <row r="2660" spans="1:10" x14ac:dyDescent="0.3">
      <c r="A2660" s="87"/>
      <c r="B2660" s="87"/>
      <c r="C2660" s="87"/>
      <c r="D2660" s="87"/>
      <c r="E2660" s="87"/>
      <c r="F2660" s="87"/>
      <c r="G2660" s="140">
        <v>45082</v>
      </c>
      <c r="H2660" s="92">
        <v>4865.41</v>
      </c>
      <c r="I2660" s="92">
        <v>4865.41</v>
      </c>
      <c r="J2660" s="92">
        <v>0</v>
      </c>
    </row>
    <row r="2661" spans="1:10" x14ac:dyDescent="0.3">
      <c r="A2661" s="87"/>
      <c r="B2661" s="87"/>
      <c r="C2661" s="87"/>
      <c r="D2661" s="87"/>
      <c r="E2661" s="87"/>
      <c r="F2661" s="87"/>
      <c r="G2661" s="140">
        <v>45099</v>
      </c>
      <c r="H2661" s="92">
        <v>6380</v>
      </c>
      <c r="I2661" s="92">
        <v>6380</v>
      </c>
      <c r="J2661" s="92">
        <v>0</v>
      </c>
    </row>
    <row r="2662" spans="1:10" x14ac:dyDescent="0.3">
      <c r="A2662" s="87"/>
      <c r="B2662" s="87"/>
      <c r="C2662" s="87"/>
      <c r="D2662" s="87"/>
      <c r="E2662" s="87"/>
      <c r="F2662" s="87"/>
      <c r="G2662" s="140">
        <v>45316</v>
      </c>
      <c r="H2662" s="92">
        <v>809.03</v>
      </c>
      <c r="I2662" s="92">
        <v>809.03</v>
      </c>
      <c r="J2662" s="92">
        <v>0</v>
      </c>
    </row>
    <row r="2663" spans="1:10" x14ac:dyDescent="0.3">
      <c r="A2663" s="87"/>
      <c r="B2663" s="87"/>
      <c r="C2663" s="87"/>
      <c r="D2663" s="87"/>
      <c r="E2663" s="87"/>
      <c r="F2663" s="87"/>
      <c r="G2663" s="140">
        <v>45616</v>
      </c>
      <c r="H2663" s="92">
        <v>355</v>
      </c>
      <c r="I2663" s="92">
        <v>355</v>
      </c>
      <c r="J2663" s="92">
        <v>0</v>
      </c>
    </row>
    <row r="2664" spans="1:10" x14ac:dyDescent="0.3">
      <c r="A2664" s="87"/>
      <c r="B2664" s="87"/>
      <c r="C2664" s="87"/>
      <c r="D2664" s="87"/>
      <c r="E2664" s="87"/>
      <c r="F2664" s="87"/>
      <c r="G2664" s="140">
        <v>46730</v>
      </c>
      <c r="H2664" s="92">
        <v>211782.79</v>
      </c>
      <c r="I2664" s="92">
        <v>0</v>
      </c>
      <c r="J2664" s="92">
        <v>211782.79</v>
      </c>
    </row>
    <row r="2665" spans="1:10" x14ac:dyDescent="0.3">
      <c r="A2665" s="87"/>
      <c r="B2665" s="87"/>
      <c r="C2665" s="87"/>
      <c r="D2665" s="87" t="s">
        <v>5426</v>
      </c>
      <c r="E2665" s="87" t="s">
        <v>2215</v>
      </c>
      <c r="F2665" s="140">
        <v>45119</v>
      </c>
      <c r="G2665" s="140">
        <v>45323</v>
      </c>
      <c r="H2665" s="92">
        <v>50000</v>
      </c>
      <c r="I2665" s="92">
        <v>0</v>
      </c>
      <c r="J2665" s="92">
        <v>50000</v>
      </c>
    </row>
    <row r="2666" spans="1:10" x14ac:dyDescent="0.3">
      <c r="A2666" s="87"/>
      <c r="B2666" s="87"/>
      <c r="C2666" s="87"/>
      <c r="D2666" s="87"/>
      <c r="E2666" s="87"/>
      <c r="F2666" s="87"/>
      <c r="G2666" s="140">
        <v>45324</v>
      </c>
      <c r="H2666" s="92">
        <v>-50000</v>
      </c>
      <c r="I2666" s="92">
        <v>0</v>
      </c>
      <c r="J2666" s="92">
        <v>-50000</v>
      </c>
    </row>
    <row r="2667" spans="1:10" x14ac:dyDescent="0.3">
      <c r="A2667" s="87"/>
      <c r="B2667" s="87"/>
      <c r="C2667" s="87"/>
      <c r="D2667" s="87" t="s">
        <v>655</v>
      </c>
      <c r="E2667" s="87" t="s">
        <v>2215</v>
      </c>
      <c r="F2667" s="140">
        <v>43859</v>
      </c>
      <c r="G2667" s="140">
        <v>43888</v>
      </c>
      <c r="H2667" s="92">
        <v>3492.5</v>
      </c>
      <c r="I2667" s="92">
        <v>3492.5</v>
      </c>
      <c r="J2667" s="92">
        <v>0</v>
      </c>
    </row>
    <row r="2668" spans="1:10" x14ac:dyDescent="0.3">
      <c r="A2668" s="87" t="s">
        <v>5757</v>
      </c>
      <c r="B2668" s="87"/>
      <c r="C2668" s="87"/>
      <c r="D2668" s="87"/>
      <c r="E2668" s="87"/>
      <c r="F2668" s="87"/>
      <c r="G2668" s="87"/>
      <c r="H2668" s="92">
        <v>262225.63</v>
      </c>
      <c r="I2668" s="92">
        <v>50442.84</v>
      </c>
      <c r="J2668" s="92">
        <v>211782.79</v>
      </c>
    </row>
    <row r="2669" spans="1:10" x14ac:dyDescent="0.3">
      <c r="A2669" s="87" t="s">
        <v>8587</v>
      </c>
      <c r="B2669" s="87" t="s">
        <v>3</v>
      </c>
      <c r="C2669" s="87" t="s">
        <v>2722</v>
      </c>
      <c r="D2669" s="87" t="s">
        <v>8588</v>
      </c>
      <c r="E2669" s="87" t="s">
        <v>310</v>
      </c>
      <c r="F2669" s="140">
        <v>46174</v>
      </c>
      <c r="G2669" s="140">
        <v>45609</v>
      </c>
      <c r="H2669" s="92">
        <v>403750</v>
      </c>
      <c r="I2669" s="92">
        <v>403750</v>
      </c>
      <c r="J2669" s="92">
        <v>0</v>
      </c>
    </row>
    <row r="2670" spans="1:10" x14ac:dyDescent="0.3">
      <c r="A2670" s="87"/>
      <c r="B2670" s="87"/>
      <c r="C2670" s="87"/>
      <c r="D2670" s="87"/>
      <c r="E2670" s="87"/>
      <c r="F2670" s="87"/>
      <c r="G2670" s="140">
        <v>45631</v>
      </c>
      <c r="H2670" s="92">
        <v>765115.59</v>
      </c>
      <c r="I2670" s="92">
        <v>765115.59</v>
      </c>
      <c r="J2670" s="92">
        <v>0</v>
      </c>
    </row>
    <row r="2671" spans="1:10" x14ac:dyDescent="0.3">
      <c r="A2671" s="87"/>
      <c r="B2671" s="87"/>
      <c r="C2671" s="87"/>
      <c r="D2671" s="87"/>
      <c r="E2671" s="87"/>
      <c r="F2671" s="87"/>
      <c r="G2671" s="140">
        <v>45666</v>
      </c>
      <c r="H2671" s="92">
        <v>334564.11</v>
      </c>
      <c r="I2671" s="92">
        <v>334564.11</v>
      </c>
      <c r="J2671" s="92">
        <v>0</v>
      </c>
    </row>
    <row r="2672" spans="1:10" x14ac:dyDescent="0.3">
      <c r="A2672" s="87"/>
      <c r="B2672" s="87"/>
      <c r="C2672" s="87"/>
      <c r="D2672" s="87"/>
      <c r="E2672" s="87"/>
      <c r="F2672" s="87"/>
      <c r="G2672" s="140">
        <v>45692</v>
      </c>
      <c r="H2672" s="92">
        <v>1145314.3500000001</v>
      </c>
      <c r="I2672" s="92">
        <v>1145314.3500000001</v>
      </c>
      <c r="J2672" s="92">
        <v>0</v>
      </c>
    </row>
    <row r="2673" spans="1:10" x14ac:dyDescent="0.3">
      <c r="A2673" s="87"/>
      <c r="B2673" s="87" t="s">
        <v>315</v>
      </c>
      <c r="C2673" s="87" t="s">
        <v>2722</v>
      </c>
      <c r="D2673" s="87" t="s">
        <v>8588</v>
      </c>
      <c r="E2673" s="87" t="s">
        <v>310</v>
      </c>
      <c r="F2673" s="140">
        <v>46174</v>
      </c>
      <c r="G2673" s="140">
        <v>45890</v>
      </c>
      <c r="H2673" s="92">
        <v>1179593.8700000001</v>
      </c>
      <c r="I2673" s="92">
        <v>1179593.8700000001</v>
      </c>
      <c r="J2673" s="92">
        <v>0</v>
      </c>
    </row>
    <row r="2674" spans="1:10" x14ac:dyDescent="0.3">
      <c r="A2674" s="87"/>
      <c r="B2674" s="87"/>
      <c r="C2674" s="87"/>
      <c r="D2674" s="87" t="s">
        <v>8732</v>
      </c>
      <c r="E2674" s="87" t="s">
        <v>310</v>
      </c>
      <c r="F2674" s="140">
        <v>46174</v>
      </c>
      <c r="G2674" s="140">
        <v>45929</v>
      </c>
      <c r="H2674" s="92">
        <v>892530.95</v>
      </c>
      <c r="I2674" s="92">
        <v>892530.95</v>
      </c>
      <c r="J2674" s="92">
        <v>0</v>
      </c>
    </row>
    <row r="2675" spans="1:10" x14ac:dyDescent="0.3">
      <c r="A2675" s="87"/>
      <c r="B2675" s="87"/>
      <c r="C2675" s="87"/>
      <c r="D2675" s="87"/>
      <c r="E2675" s="87"/>
      <c r="F2675" s="87"/>
      <c r="G2675" s="140">
        <v>45931</v>
      </c>
      <c r="H2675" s="92">
        <v>64977.2</v>
      </c>
      <c r="I2675" s="92">
        <v>64977.2</v>
      </c>
      <c r="J2675" s="92">
        <v>0</v>
      </c>
    </row>
    <row r="2676" spans="1:10" x14ac:dyDescent="0.3">
      <c r="A2676" s="87" t="s">
        <v>8764</v>
      </c>
      <c r="B2676" s="87"/>
      <c r="C2676" s="87"/>
      <c r="D2676" s="87"/>
      <c r="E2676" s="87"/>
      <c r="F2676" s="87"/>
      <c r="G2676" s="87"/>
      <c r="H2676" s="92">
        <v>4785846.07</v>
      </c>
      <c r="I2676" s="92">
        <v>4785846.07</v>
      </c>
      <c r="J2676" s="92">
        <v>0</v>
      </c>
    </row>
    <row r="2677" spans="1:10" x14ac:dyDescent="0.3">
      <c r="A2677" s="87" t="s">
        <v>369</v>
      </c>
      <c r="B2677" s="87" t="s">
        <v>263</v>
      </c>
      <c r="C2677" s="87" t="s">
        <v>2722</v>
      </c>
      <c r="D2677" s="87" t="s">
        <v>373</v>
      </c>
      <c r="E2677" s="87" t="s">
        <v>341</v>
      </c>
      <c r="F2677" s="140">
        <v>43277</v>
      </c>
      <c r="G2677" s="140">
        <v>43385</v>
      </c>
      <c r="H2677" s="92">
        <v>2672</v>
      </c>
      <c r="I2677" s="92">
        <v>2672</v>
      </c>
      <c r="J2677" s="92">
        <v>0</v>
      </c>
    </row>
    <row r="2678" spans="1:10" x14ac:dyDescent="0.3">
      <c r="A2678" s="87"/>
      <c r="B2678" s="87"/>
      <c r="C2678" s="87"/>
      <c r="D2678" s="87"/>
      <c r="E2678" s="87"/>
      <c r="F2678" s="87"/>
      <c r="G2678" s="140">
        <v>43577</v>
      </c>
      <c r="H2678" s="92">
        <v>2672</v>
      </c>
      <c r="I2678" s="92">
        <v>2672</v>
      </c>
      <c r="J2678" s="92">
        <v>0</v>
      </c>
    </row>
    <row r="2679" spans="1:10" x14ac:dyDescent="0.3">
      <c r="A2679" s="87"/>
      <c r="B2679" s="87"/>
      <c r="C2679" s="87"/>
      <c r="D2679" s="87"/>
      <c r="E2679" s="87"/>
      <c r="F2679" s="87"/>
      <c r="G2679" s="140">
        <v>43748</v>
      </c>
      <c r="H2679" s="92">
        <v>21376</v>
      </c>
      <c r="I2679" s="92">
        <v>21376</v>
      </c>
      <c r="J2679" s="92">
        <v>0</v>
      </c>
    </row>
    <row r="2680" spans="1:10" x14ac:dyDescent="0.3">
      <c r="A2680" s="87"/>
      <c r="B2680" s="87"/>
      <c r="C2680" s="87"/>
      <c r="D2680" s="87"/>
      <c r="E2680" s="87"/>
      <c r="F2680" s="87"/>
      <c r="G2680" s="140">
        <v>43938</v>
      </c>
      <c r="H2680" s="92">
        <v>7481.6</v>
      </c>
      <c r="I2680" s="92">
        <v>7481.6</v>
      </c>
      <c r="J2680" s="92">
        <v>0</v>
      </c>
    </row>
    <row r="2681" spans="1:10" x14ac:dyDescent="0.3">
      <c r="A2681" s="87"/>
      <c r="B2681" s="87"/>
      <c r="C2681" s="87"/>
      <c r="D2681" s="87"/>
      <c r="E2681" s="87"/>
      <c r="F2681" s="87"/>
      <c r="G2681" s="140">
        <v>44004</v>
      </c>
      <c r="H2681" s="92">
        <v>45958.400000000001</v>
      </c>
      <c r="I2681" s="92">
        <v>45958.400000000001</v>
      </c>
      <c r="J2681" s="92">
        <v>0</v>
      </c>
    </row>
    <row r="2682" spans="1:10" x14ac:dyDescent="0.3">
      <c r="A2682" s="87"/>
      <c r="B2682" s="87"/>
      <c r="C2682" s="87"/>
      <c r="D2682" s="87"/>
      <c r="E2682" s="87"/>
      <c r="F2682" s="87"/>
      <c r="G2682" s="140">
        <v>44061</v>
      </c>
      <c r="H2682" s="92">
        <v>20770</v>
      </c>
      <c r="I2682" s="92">
        <v>20770</v>
      </c>
      <c r="J2682" s="92">
        <v>0</v>
      </c>
    </row>
    <row r="2683" spans="1:10" x14ac:dyDescent="0.3">
      <c r="A2683" s="87"/>
      <c r="B2683" s="87"/>
      <c r="C2683" s="87"/>
      <c r="D2683" s="87"/>
      <c r="E2683" s="87"/>
      <c r="F2683" s="87"/>
      <c r="G2683" s="140">
        <v>44117</v>
      </c>
      <c r="H2683" s="92">
        <v>2338</v>
      </c>
      <c r="I2683" s="92">
        <v>2338</v>
      </c>
      <c r="J2683" s="92">
        <v>0</v>
      </c>
    </row>
    <row r="2684" spans="1:10" x14ac:dyDescent="0.3">
      <c r="A2684" s="87"/>
      <c r="B2684" s="87"/>
      <c r="C2684" s="87"/>
      <c r="D2684" s="87"/>
      <c r="E2684" s="87"/>
      <c r="F2684" s="87"/>
      <c r="G2684" s="140">
        <v>44125</v>
      </c>
      <c r="H2684" s="92">
        <v>2672</v>
      </c>
      <c r="I2684" s="92">
        <v>2672</v>
      </c>
      <c r="J2684" s="92">
        <v>0</v>
      </c>
    </row>
    <row r="2685" spans="1:10" x14ac:dyDescent="0.3">
      <c r="A2685" s="87"/>
      <c r="B2685" s="87"/>
      <c r="C2685" s="87"/>
      <c r="D2685" s="87"/>
      <c r="E2685" s="87"/>
      <c r="F2685" s="87"/>
      <c r="G2685" s="140">
        <v>44232</v>
      </c>
      <c r="H2685" s="92">
        <v>3340</v>
      </c>
      <c r="I2685" s="92">
        <v>3340</v>
      </c>
      <c r="J2685" s="92">
        <v>0</v>
      </c>
    </row>
    <row r="2686" spans="1:10" x14ac:dyDescent="0.3">
      <c r="A2686" s="87"/>
      <c r="B2686" s="87"/>
      <c r="C2686" s="87"/>
      <c r="D2686" s="87"/>
      <c r="E2686" s="87"/>
      <c r="F2686" s="87"/>
      <c r="G2686" s="140">
        <v>44586</v>
      </c>
      <c r="H2686" s="92">
        <v>11356</v>
      </c>
      <c r="I2686" s="92">
        <v>11356</v>
      </c>
      <c r="J2686" s="92">
        <v>0</v>
      </c>
    </row>
    <row r="2687" spans="1:10" x14ac:dyDescent="0.3">
      <c r="A2687" s="87"/>
      <c r="B2687" s="87"/>
      <c r="C2687" s="87"/>
      <c r="D2687" s="87"/>
      <c r="E2687" s="87"/>
      <c r="F2687" s="87"/>
      <c r="G2687" s="140">
        <v>44587</v>
      </c>
      <c r="H2687" s="92">
        <v>5678</v>
      </c>
      <c r="I2687" s="92">
        <v>5678</v>
      </c>
      <c r="J2687" s="92">
        <v>0</v>
      </c>
    </row>
    <row r="2688" spans="1:10" x14ac:dyDescent="0.3">
      <c r="A2688" s="87"/>
      <c r="B2688" s="87"/>
      <c r="C2688" s="87"/>
      <c r="D2688" s="87"/>
      <c r="E2688" s="87"/>
      <c r="F2688" s="87"/>
      <c r="G2688" s="140">
        <v>44742</v>
      </c>
      <c r="H2688" s="92">
        <v>12358</v>
      </c>
      <c r="I2688" s="92">
        <v>12358</v>
      </c>
      <c r="J2688" s="92">
        <v>0</v>
      </c>
    </row>
    <row r="2689" spans="1:10" x14ac:dyDescent="0.3">
      <c r="A2689" s="87"/>
      <c r="B2689" s="87"/>
      <c r="C2689" s="87"/>
      <c r="D2689" s="87"/>
      <c r="E2689" s="87"/>
      <c r="F2689" s="87"/>
      <c r="G2689" s="140">
        <v>44791</v>
      </c>
      <c r="H2689" s="92">
        <v>-12358</v>
      </c>
      <c r="I2689" s="92">
        <v>-12358</v>
      </c>
      <c r="J2689" s="92">
        <v>0</v>
      </c>
    </row>
    <row r="2690" spans="1:10" x14ac:dyDescent="0.3">
      <c r="A2690" s="87"/>
      <c r="B2690" s="87"/>
      <c r="C2690" s="87"/>
      <c r="D2690" s="87"/>
      <c r="E2690" s="87"/>
      <c r="F2690" s="87"/>
      <c r="G2690" s="140">
        <v>44907</v>
      </c>
      <c r="H2690" s="92">
        <v>473.59</v>
      </c>
      <c r="I2690" s="92">
        <v>473.59</v>
      </c>
      <c r="J2690" s="92">
        <v>0</v>
      </c>
    </row>
    <row r="2691" spans="1:10" x14ac:dyDescent="0.3">
      <c r="A2691" s="87"/>
      <c r="B2691" s="87"/>
      <c r="C2691" s="87"/>
      <c r="D2691" s="87"/>
      <c r="E2691" s="87"/>
      <c r="F2691" s="87"/>
      <c r="G2691" s="140">
        <v>46730</v>
      </c>
      <c r="H2691" s="92">
        <v>26812.410000000003</v>
      </c>
      <c r="I2691" s="92">
        <v>0</v>
      </c>
      <c r="J2691" s="92">
        <v>26812.410000000003</v>
      </c>
    </row>
    <row r="2692" spans="1:10" x14ac:dyDescent="0.3">
      <c r="A2692" s="87"/>
      <c r="B2692" s="87"/>
      <c r="C2692" s="87" t="s">
        <v>236</v>
      </c>
      <c r="D2692" s="87" t="s">
        <v>370</v>
      </c>
      <c r="E2692" s="87" t="s">
        <v>341</v>
      </c>
      <c r="F2692" s="140">
        <v>43277</v>
      </c>
      <c r="G2692" s="140">
        <v>43385</v>
      </c>
      <c r="H2692" s="92">
        <v>1146.6600000000001</v>
      </c>
      <c r="I2692" s="92">
        <v>1146.6600000000001</v>
      </c>
      <c r="J2692" s="92">
        <v>0</v>
      </c>
    </row>
    <row r="2693" spans="1:10" x14ac:dyDescent="0.3">
      <c r="A2693" s="87"/>
      <c r="B2693" s="87"/>
      <c r="C2693" s="87"/>
      <c r="D2693" s="87"/>
      <c r="E2693" s="87"/>
      <c r="F2693" s="87"/>
      <c r="G2693" s="140">
        <v>43523</v>
      </c>
      <c r="H2693" s="92">
        <v>8313.2900000000009</v>
      </c>
      <c r="I2693" s="92">
        <v>8313.2900000000009</v>
      </c>
      <c r="J2693" s="92">
        <v>0</v>
      </c>
    </row>
    <row r="2694" spans="1:10" x14ac:dyDescent="0.3">
      <c r="A2694" s="87"/>
      <c r="B2694" s="87"/>
      <c r="C2694" s="87"/>
      <c r="D2694" s="87"/>
      <c r="E2694" s="87"/>
      <c r="F2694" s="87"/>
      <c r="G2694" s="140">
        <v>43608</v>
      </c>
      <c r="H2694" s="92">
        <v>15479.91</v>
      </c>
      <c r="I2694" s="92">
        <v>15479.91</v>
      </c>
      <c r="J2694" s="92">
        <v>0</v>
      </c>
    </row>
    <row r="2695" spans="1:10" x14ac:dyDescent="0.3">
      <c r="A2695" s="87"/>
      <c r="B2695" s="87"/>
      <c r="C2695" s="87"/>
      <c r="D2695" s="87"/>
      <c r="E2695" s="87"/>
      <c r="F2695" s="87"/>
      <c r="G2695" s="140">
        <v>43728</v>
      </c>
      <c r="H2695" s="92">
        <v>8500</v>
      </c>
      <c r="I2695" s="92">
        <v>8500</v>
      </c>
      <c r="J2695" s="92">
        <v>0</v>
      </c>
    </row>
    <row r="2696" spans="1:10" x14ac:dyDescent="0.3">
      <c r="A2696" s="87"/>
      <c r="B2696" s="87"/>
      <c r="C2696" s="87"/>
      <c r="D2696" s="87"/>
      <c r="E2696" s="87"/>
      <c r="F2696" s="87"/>
      <c r="G2696" s="140">
        <v>43739</v>
      </c>
      <c r="H2696" s="92">
        <v>9459.94</v>
      </c>
      <c r="I2696" s="92">
        <v>9459.94</v>
      </c>
      <c r="J2696" s="92">
        <v>0</v>
      </c>
    </row>
    <row r="2697" spans="1:10" x14ac:dyDescent="0.3">
      <c r="A2697" s="87"/>
      <c r="B2697" s="87"/>
      <c r="C2697" s="87"/>
      <c r="D2697" s="87"/>
      <c r="E2697" s="87"/>
      <c r="F2697" s="87"/>
      <c r="G2697" s="140">
        <v>44061</v>
      </c>
      <c r="H2697" s="92">
        <v>11679.99</v>
      </c>
      <c r="I2697" s="92">
        <v>11679.99</v>
      </c>
      <c r="J2697" s="92">
        <v>0</v>
      </c>
    </row>
    <row r="2698" spans="1:10" x14ac:dyDescent="0.3">
      <c r="A2698" s="87"/>
      <c r="B2698" s="87"/>
      <c r="C2698" s="87"/>
      <c r="D2698" s="87"/>
      <c r="E2698" s="87"/>
      <c r="F2698" s="87"/>
      <c r="G2698" s="140">
        <v>44232</v>
      </c>
      <c r="H2698" s="92">
        <v>286.66000000000003</v>
      </c>
      <c r="I2698" s="92">
        <v>286.66000000000003</v>
      </c>
      <c r="J2698" s="92">
        <v>0</v>
      </c>
    </row>
    <row r="2699" spans="1:10" x14ac:dyDescent="0.3">
      <c r="A2699" s="87"/>
      <c r="B2699" s="87"/>
      <c r="C2699" s="87"/>
      <c r="D2699" s="87"/>
      <c r="E2699" s="87"/>
      <c r="F2699" s="87"/>
      <c r="G2699" s="140">
        <v>44587</v>
      </c>
      <c r="H2699" s="92">
        <v>16633.250000000004</v>
      </c>
      <c r="I2699" s="92">
        <v>16633.250000000004</v>
      </c>
      <c r="J2699" s="92">
        <v>0</v>
      </c>
    </row>
    <row r="2700" spans="1:10" x14ac:dyDescent="0.3">
      <c r="A2700" s="87"/>
      <c r="B2700" s="87"/>
      <c r="C2700" s="87"/>
      <c r="D2700" s="87"/>
      <c r="E2700" s="87"/>
      <c r="F2700" s="87"/>
      <c r="G2700" s="140">
        <v>44742</v>
      </c>
      <c r="H2700" s="92">
        <v>2866.65</v>
      </c>
      <c r="I2700" s="92">
        <v>2866.65</v>
      </c>
      <c r="J2700" s="92">
        <v>0</v>
      </c>
    </row>
    <row r="2701" spans="1:10" x14ac:dyDescent="0.3">
      <c r="A2701" s="87"/>
      <c r="B2701" s="87"/>
      <c r="C2701" s="87"/>
      <c r="D2701" s="87"/>
      <c r="E2701" s="87"/>
      <c r="F2701" s="87"/>
      <c r="G2701" s="140">
        <v>44791</v>
      </c>
      <c r="H2701" s="92">
        <v>-2866.65</v>
      </c>
      <c r="I2701" s="92">
        <v>-2866.65</v>
      </c>
      <c r="J2701" s="92">
        <v>0</v>
      </c>
    </row>
    <row r="2702" spans="1:10" x14ac:dyDescent="0.3">
      <c r="A2702" s="87"/>
      <c r="B2702" s="87"/>
      <c r="C2702" s="87"/>
      <c r="D2702" s="87"/>
      <c r="E2702" s="87"/>
      <c r="F2702" s="87"/>
      <c r="G2702" s="140">
        <v>44907</v>
      </c>
      <c r="H2702" s="92">
        <v>100</v>
      </c>
      <c r="I2702" s="92">
        <v>100</v>
      </c>
      <c r="J2702" s="92">
        <v>0</v>
      </c>
    </row>
    <row r="2703" spans="1:10" x14ac:dyDescent="0.3">
      <c r="A2703" s="87"/>
      <c r="B2703" s="87"/>
      <c r="C2703" s="87"/>
      <c r="D2703" s="87"/>
      <c r="E2703" s="87"/>
      <c r="F2703" s="87"/>
      <c r="G2703" s="140">
        <v>45474</v>
      </c>
      <c r="H2703" s="92">
        <v>5733.2999999999738</v>
      </c>
      <c r="I2703" s="92">
        <v>0</v>
      </c>
      <c r="J2703" s="92">
        <v>5733.3</v>
      </c>
    </row>
    <row r="2704" spans="1:10" x14ac:dyDescent="0.3">
      <c r="A2704" s="87"/>
      <c r="B2704" s="87"/>
      <c r="C2704" s="87"/>
      <c r="D2704" s="87"/>
      <c r="E2704" s="87"/>
      <c r="F2704" s="87"/>
      <c r="G2704" s="140">
        <v>45583</v>
      </c>
      <c r="H2704" s="92">
        <v>-5733.3</v>
      </c>
      <c r="I2704" s="92">
        <v>0</v>
      </c>
      <c r="J2704" s="92">
        <v>-5733.3</v>
      </c>
    </row>
    <row r="2705" spans="1:10" x14ac:dyDescent="0.3">
      <c r="A2705" s="87"/>
      <c r="B2705" s="87"/>
      <c r="C2705" s="87"/>
      <c r="D2705" s="87" t="s">
        <v>4912</v>
      </c>
      <c r="E2705" s="87" t="s">
        <v>341</v>
      </c>
      <c r="F2705" s="140">
        <v>44900</v>
      </c>
      <c r="G2705" s="140">
        <v>44943</v>
      </c>
      <c r="H2705" s="92">
        <v>1464.01</v>
      </c>
      <c r="I2705" s="92">
        <v>1464.01</v>
      </c>
      <c r="J2705" s="92">
        <v>0</v>
      </c>
    </row>
    <row r="2706" spans="1:10" x14ac:dyDescent="0.3">
      <c r="A2706" s="87"/>
      <c r="B2706" s="87" t="s">
        <v>418</v>
      </c>
      <c r="C2706" s="87" t="s">
        <v>2722</v>
      </c>
      <c r="D2706" s="87" t="s">
        <v>1979</v>
      </c>
      <c r="E2706" s="87" t="s">
        <v>341</v>
      </c>
      <c r="F2706" s="140">
        <v>44319</v>
      </c>
      <c r="G2706" s="140">
        <v>44742</v>
      </c>
      <c r="H2706" s="92">
        <v>19967.5</v>
      </c>
      <c r="I2706" s="92">
        <v>19967.5</v>
      </c>
      <c r="J2706" s="92">
        <v>0</v>
      </c>
    </row>
    <row r="2707" spans="1:10" x14ac:dyDescent="0.3">
      <c r="A2707" s="87"/>
      <c r="B2707" s="87"/>
      <c r="C2707" s="87"/>
      <c r="D2707" s="87"/>
      <c r="E2707" s="87"/>
      <c r="F2707" s="87"/>
      <c r="G2707" s="140">
        <v>44791</v>
      </c>
      <c r="H2707" s="92">
        <v>-19967.5</v>
      </c>
      <c r="I2707" s="92">
        <v>-19967.5</v>
      </c>
      <c r="J2707" s="92">
        <v>0</v>
      </c>
    </row>
    <row r="2708" spans="1:10" x14ac:dyDescent="0.3">
      <c r="A2708" s="87"/>
      <c r="B2708" s="87"/>
      <c r="C2708" s="87"/>
      <c r="D2708" s="87"/>
      <c r="E2708" s="87"/>
      <c r="F2708" s="87"/>
      <c r="G2708" s="140">
        <v>45359</v>
      </c>
      <c r="H2708" s="92">
        <v>5535</v>
      </c>
      <c r="I2708" s="92">
        <v>5535</v>
      </c>
      <c r="J2708" s="92">
        <v>0</v>
      </c>
    </row>
    <row r="2709" spans="1:10" x14ac:dyDescent="0.3">
      <c r="A2709" s="87"/>
      <c r="B2709" s="87"/>
      <c r="C2709" s="87"/>
      <c r="D2709" s="87"/>
      <c r="E2709" s="87"/>
      <c r="F2709" s="87"/>
      <c r="G2709" s="140">
        <v>45373</v>
      </c>
      <c r="H2709" s="92">
        <v>35977.5</v>
      </c>
      <c r="I2709" s="92">
        <v>35977.5</v>
      </c>
      <c r="J2709" s="92">
        <v>0</v>
      </c>
    </row>
    <row r="2710" spans="1:10" x14ac:dyDescent="0.3">
      <c r="A2710" s="87"/>
      <c r="B2710" s="87"/>
      <c r="C2710" s="87"/>
      <c r="D2710" s="87"/>
      <c r="E2710" s="87"/>
      <c r="F2710" s="87"/>
      <c r="G2710" s="140">
        <v>45427</v>
      </c>
      <c r="H2710" s="92">
        <v>55350</v>
      </c>
      <c r="I2710" s="92">
        <v>55350</v>
      </c>
      <c r="J2710" s="92">
        <v>0</v>
      </c>
    </row>
    <row r="2711" spans="1:10" x14ac:dyDescent="0.3">
      <c r="A2711" s="87"/>
      <c r="B2711" s="87"/>
      <c r="C2711" s="87"/>
      <c r="D2711" s="87"/>
      <c r="E2711" s="87"/>
      <c r="F2711" s="87"/>
      <c r="G2711" s="140">
        <v>45490</v>
      </c>
      <c r="H2711" s="92">
        <v>166050</v>
      </c>
      <c r="I2711" s="92">
        <v>166050</v>
      </c>
      <c r="J2711" s="92">
        <v>0</v>
      </c>
    </row>
    <row r="2712" spans="1:10" x14ac:dyDescent="0.3">
      <c r="A2712" s="87"/>
      <c r="B2712" s="87"/>
      <c r="C2712" s="87"/>
      <c r="D2712" s="87"/>
      <c r="E2712" s="87"/>
      <c r="F2712" s="87"/>
      <c r="G2712" s="140">
        <v>45519</v>
      </c>
      <c r="H2712" s="92">
        <v>62268.75</v>
      </c>
      <c r="I2712" s="92">
        <v>62268.75</v>
      </c>
      <c r="J2712" s="92">
        <v>0</v>
      </c>
    </row>
    <row r="2713" spans="1:10" x14ac:dyDescent="0.3">
      <c r="A2713" s="87"/>
      <c r="B2713" s="87"/>
      <c r="C2713" s="87"/>
      <c r="D2713" s="87"/>
      <c r="E2713" s="87"/>
      <c r="F2713" s="87"/>
      <c r="G2713" s="140">
        <v>45548</v>
      </c>
      <c r="H2713" s="92">
        <v>62268.75</v>
      </c>
      <c r="I2713" s="92">
        <v>62268.75</v>
      </c>
      <c r="J2713" s="92">
        <v>0</v>
      </c>
    </row>
    <row r="2714" spans="1:10" x14ac:dyDescent="0.3">
      <c r="A2714" s="87"/>
      <c r="B2714" s="87"/>
      <c r="C2714" s="87"/>
      <c r="D2714" s="87"/>
      <c r="E2714" s="87"/>
      <c r="F2714" s="87"/>
      <c r="G2714" s="140">
        <v>45580</v>
      </c>
      <c r="H2714" s="92">
        <v>5535</v>
      </c>
      <c r="I2714" s="92">
        <v>5535</v>
      </c>
      <c r="J2714" s="92">
        <v>0</v>
      </c>
    </row>
    <row r="2715" spans="1:10" x14ac:dyDescent="0.3">
      <c r="A2715" s="87"/>
      <c r="B2715" s="87"/>
      <c r="C2715" s="87"/>
      <c r="D2715" s="87"/>
      <c r="E2715" s="87"/>
      <c r="F2715" s="87"/>
      <c r="G2715" s="140">
        <v>45622</v>
      </c>
      <c r="H2715" s="92">
        <v>5535</v>
      </c>
      <c r="I2715" s="92">
        <v>5535</v>
      </c>
      <c r="J2715" s="92">
        <v>0</v>
      </c>
    </row>
    <row r="2716" spans="1:10" x14ac:dyDescent="0.3">
      <c r="A2716" s="87"/>
      <c r="B2716" s="87"/>
      <c r="C2716" s="87"/>
      <c r="D2716" s="87"/>
      <c r="E2716" s="87"/>
      <c r="F2716" s="87"/>
      <c r="G2716" s="140">
        <v>45673</v>
      </c>
      <c r="H2716" s="92">
        <v>5535</v>
      </c>
      <c r="I2716" s="92">
        <v>5535</v>
      </c>
      <c r="J2716" s="92">
        <v>0</v>
      </c>
    </row>
    <row r="2717" spans="1:10" x14ac:dyDescent="0.3">
      <c r="A2717" s="87"/>
      <c r="B2717" s="87"/>
      <c r="C2717" s="87"/>
      <c r="D2717" s="87"/>
      <c r="E2717" s="87"/>
      <c r="F2717" s="87"/>
      <c r="G2717" s="140">
        <v>45727</v>
      </c>
      <c r="H2717" s="92">
        <v>8302.5</v>
      </c>
      <c r="I2717" s="92">
        <v>8302.5</v>
      </c>
      <c r="J2717" s="92">
        <v>0</v>
      </c>
    </row>
    <row r="2718" spans="1:10" x14ac:dyDescent="0.3">
      <c r="A2718" s="87"/>
      <c r="B2718" s="87"/>
      <c r="C2718" s="87"/>
      <c r="D2718" s="87"/>
      <c r="E2718" s="87"/>
      <c r="F2718" s="87"/>
      <c r="G2718" s="140">
        <v>45805</v>
      </c>
      <c r="H2718" s="92">
        <v>2214</v>
      </c>
      <c r="I2718" s="92">
        <v>2214</v>
      </c>
      <c r="J2718" s="92">
        <v>0</v>
      </c>
    </row>
    <row r="2719" spans="1:10" x14ac:dyDescent="0.3">
      <c r="A2719" s="87"/>
      <c r="B2719" s="87"/>
      <c r="C2719" s="87"/>
      <c r="D2719" s="87"/>
      <c r="E2719" s="87"/>
      <c r="F2719" s="87"/>
      <c r="G2719" s="140">
        <v>45825</v>
      </c>
      <c r="H2719" s="92">
        <v>11070</v>
      </c>
      <c r="I2719" s="92">
        <v>11070</v>
      </c>
      <c r="J2719" s="92">
        <v>0</v>
      </c>
    </row>
    <row r="2720" spans="1:10" x14ac:dyDescent="0.3">
      <c r="A2720" s="87"/>
      <c r="B2720" s="87"/>
      <c r="C2720" s="87"/>
      <c r="D2720" s="87"/>
      <c r="E2720" s="87"/>
      <c r="F2720" s="87"/>
      <c r="G2720" s="140">
        <v>45852</v>
      </c>
      <c r="H2720" s="92">
        <v>11623.5</v>
      </c>
      <c r="I2720" s="92">
        <v>11623.5</v>
      </c>
      <c r="J2720" s="92">
        <v>0</v>
      </c>
    </row>
    <row r="2721" spans="1:10" x14ac:dyDescent="0.3">
      <c r="A2721" s="87"/>
      <c r="B2721" s="87"/>
      <c r="C2721" s="87"/>
      <c r="D2721" s="87"/>
      <c r="E2721" s="87"/>
      <c r="F2721" s="87"/>
      <c r="G2721" s="140">
        <v>45905</v>
      </c>
      <c r="H2721" s="92">
        <v>11070</v>
      </c>
      <c r="I2721" s="92">
        <v>11070</v>
      </c>
      <c r="J2721" s="92">
        <v>0</v>
      </c>
    </row>
    <row r="2722" spans="1:10" x14ac:dyDescent="0.3">
      <c r="A2722" s="87"/>
      <c r="B2722" s="87"/>
      <c r="C2722" s="87"/>
      <c r="D2722" s="87"/>
      <c r="E2722" s="87"/>
      <c r="F2722" s="87"/>
      <c r="G2722" s="140">
        <v>45922</v>
      </c>
      <c r="H2722" s="92">
        <v>11070</v>
      </c>
      <c r="I2722" s="92">
        <v>11070</v>
      </c>
      <c r="J2722" s="92">
        <v>0</v>
      </c>
    </row>
    <row r="2723" spans="1:10" x14ac:dyDescent="0.3">
      <c r="A2723" s="87"/>
      <c r="B2723" s="87"/>
      <c r="C2723" s="87"/>
      <c r="D2723" s="87"/>
      <c r="E2723" s="87"/>
      <c r="F2723" s="87"/>
      <c r="G2723" s="140">
        <v>46034</v>
      </c>
      <c r="H2723" s="92">
        <v>11070</v>
      </c>
      <c r="I2723" s="92">
        <v>11070</v>
      </c>
      <c r="J2723" s="92">
        <v>0</v>
      </c>
    </row>
    <row r="2724" spans="1:10" x14ac:dyDescent="0.3">
      <c r="A2724" s="87"/>
      <c r="B2724" s="87"/>
      <c r="C2724" s="87"/>
      <c r="D2724" s="87"/>
      <c r="E2724" s="87"/>
      <c r="F2724" s="87"/>
      <c r="G2724" s="140">
        <v>46049</v>
      </c>
      <c r="H2724" s="92">
        <v>11070</v>
      </c>
      <c r="I2724" s="92">
        <v>11070</v>
      </c>
      <c r="J2724" s="92">
        <v>0</v>
      </c>
    </row>
    <row r="2725" spans="1:10" x14ac:dyDescent="0.3">
      <c r="A2725" s="87"/>
      <c r="B2725" s="87"/>
      <c r="C2725" s="87"/>
      <c r="D2725" s="87"/>
      <c r="E2725" s="87"/>
      <c r="F2725" s="87"/>
      <c r="G2725" s="140">
        <v>46059</v>
      </c>
      <c r="H2725" s="92">
        <v>5535</v>
      </c>
      <c r="I2725" s="92">
        <v>5535</v>
      </c>
      <c r="J2725" s="92">
        <v>0</v>
      </c>
    </row>
    <row r="2726" spans="1:10" x14ac:dyDescent="0.3">
      <c r="A2726" s="87"/>
      <c r="B2726" s="87"/>
      <c r="C2726" s="87"/>
      <c r="D2726" s="87"/>
      <c r="E2726" s="87"/>
      <c r="F2726" s="87"/>
      <c r="G2726" s="140">
        <v>46132</v>
      </c>
      <c r="H2726" s="92">
        <v>22140</v>
      </c>
      <c r="I2726" s="92">
        <v>22140</v>
      </c>
      <c r="J2726" s="92">
        <v>0</v>
      </c>
    </row>
    <row r="2727" spans="1:10" x14ac:dyDescent="0.3">
      <c r="A2727" s="87"/>
      <c r="B2727" s="87"/>
      <c r="C2727" s="87"/>
      <c r="D2727" s="87"/>
      <c r="E2727" s="87"/>
      <c r="F2727" s="87"/>
      <c r="G2727" s="140">
        <v>46204</v>
      </c>
      <c r="H2727" s="92">
        <v>7749</v>
      </c>
      <c r="I2727" s="92">
        <v>7749</v>
      </c>
      <c r="J2727" s="92">
        <v>0</v>
      </c>
    </row>
    <row r="2728" spans="1:10" x14ac:dyDescent="0.3">
      <c r="A2728" s="87"/>
      <c r="B2728" s="87"/>
      <c r="C2728" s="87"/>
      <c r="D2728" s="87"/>
      <c r="E2728" s="87"/>
      <c r="F2728" s="87"/>
      <c r="G2728" s="140">
        <v>46223</v>
      </c>
      <c r="H2728" s="92">
        <v>14391</v>
      </c>
      <c r="I2728" s="92">
        <v>14391</v>
      </c>
      <c r="J2728" s="92">
        <v>0</v>
      </c>
    </row>
    <row r="2729" spans="1:10" x14ac:dyDescent="0.3">
      <c r="A2729" s="87"/>
      <c r="B2729" s="87"/>
      <c r="C2729" s="87"/>
      <c r="D2729" s="87"/>
      <c r="E2729" s="87"/>
      <c r="F2729" s="87"/>
      <c r="G2729" s="140">
        <v>46905</v>
      </c>
      <c r="H2729" s="92">
        <v>32140</v>
      </c>
      <c r="I2729" s="92">
        <v>0</v>
      </c>
      <c r="J2729" s="92">
        <v>32140</v>
      </c>
    </row>
    <row r="2730" spans="1:10" x14ac:dyDescent="0.3">
      <c r="A2730" s="87"/>
      <c r="B2730" s="87"/>
      <c r="C2730" s="87" t="s">
        <v>236</v>
      </c>
      <c r="D2730" s="87" t="s">
        <v>1982</v>
      </c>
      <c r="E2730" s="87" t="s">
        <v>341</v>
      </c>
      <c r="F2730" s="140">
        <v>44319</v>
      </c>
      <c r="G2730" s="140">
        <v>45323</v>
      </c>
      <c r="H2730" s="92">
        <v>95400</v>
      </c>
      <c r="I2730" s="92">
        <v>0</v>
      </c>
      <c r="J2730" s="92">
        <v>95400</v>
      </c>
    </row>
    <row r="2731" spans="1:10" x14ac:dyDescent="0.3">
      <c r="A2731" s="87"/>
      <c r="B2731" s="87"/>
      <c r="C2731" s="87"/>
      <c r="D2731" s="87"/>
      <c r="E2731" s="87"/>
      <c r="F2731" s="87"/>
      <c r="G2731" s="140">
        <v>45324</v>
      </c>
      <c r="H2731" s="92">
        <v>-95400</v>
      </c>
      <c r="I2731" s="92">
        <v>0</v>
      </c>
      <c r="J2731" s="92">
        <v>-95400</v>
      </c>
    </row>
    <row r="2732" spans="1:10" x14ac:dyDescent="0.3">
      <c r="A2732" s="87"/>
      <c r="B2732" s="87" t="s">
        <v>268</v>
      </c>
      <c r="C2732" s="87" t="s">
        <v>2722</v>
      </c>
      <c r="D2732" s="87" t="s">
        <v>377</v>
      </c>
      <c r="E2732" s="87" t="s">
        <v>341</v>
      </c>
      <c r="F2732" s="140">
        <v>43647</v>
      </c>
      <c r="G2732" s="140">
        <v>43923</v>
      </c>
      <c r="H2732" s="92">
        <v>45600</v>
      </c>
      <c r="I2732" s="92">
        <v>45600</v>
      </c>
      <c r="J2732" s="92">
        <v>0</v>
      </c>
    </row>
    <row r="2733" spans="1:10" x14ac:dyDescent="0.3">
      <c r="A2733" s="87"/>
      <c r="B2733" s="87"/>
      <c r="C2733" s="87"/>
      <c r="D2733" s="87"/>
      <c r="E2733" s="87"/>
      <c r="F2733" s="87"/>
      <c r="G2733" s="140">
        <v>43938</v>
      </c>
      <c r="H2733" s="92">
        <v>12768</v>
      </c>
      <c r="I2733" s="92">
        <v>12768</v>
      </c>
      <c r="J2733" s="92">
        <v>0</v>
      </c>
    </row>
    <row r="2734" spans="1:10" x14ac:dyDescent="0.3">
      <c r="A2734" s="87"/>
      <c r="B2734" s="87"/>
      <c r="C2734" s="87"/>
      <c r="D2734" s="87"/>
      <c r="E2734" s="87"/>
      <c r="F2734" s="87"/>
      <c r="G2734" s="140">
        <v>44000</v>
      </c>
      <c r="H2734" s="92">
        <v>78432</v>
      </c>
      <c r="I2734" s="92">
        <v>78432</v>
      </c>
      <c r="J2734" s="92">
        <v>0</v>
      </c>
    </row>
    <row r="2735" spans="1:10" x14ac:dyDescent="0.3">
      <c r="A2735" s="87"/>
      <c r="B2735" s="87"/>
      <c r="C2735" s="87"/>
      <c r="D2735" s="87"/>
      <c r="E2735" s="87"/>
      <c r="F2735" s="87"/>
      <c r="G2735" s="140">
        <v>44061</v>
      </c>
      <c r="H2735" s="92">
        <v>2850</v>
      </c>
      <c r="I2735" s="92">
        <v>2850</v>
      </c>
      <c r="J2735" s="92">
        <v>0</v>
      </c>
    </row>
    <row r="2736" spans="1:10" x14ac:dyDescent="0.3">
      <c r="A2736" s="87"/>
      <c r="B2736" s="87"/>
      <c r="C2736" s="87"/>
      <c r="D2736" s="87"/>
      <c r="E2736" s="87"/>
      <c r="F2736" s="87"/>
      <c r="G2736" s="140">
        <v>44117</v>
      </c>
      <c r="H2736" s="92">
        <v>3990</v>
      </c>
      <c r="I2736" s="92">
        <v>3990</v>
      </c>
      <c r="J2736" s="92">
        <v>0</v>
      </c>
    </row>
    <row r="2737" spans="1:10" x14ac:dyDescent="0.3">
      <c r="A2737" s="87"/>
      <c r="B2737" s="87"/>
      <c r="C2737" s="87"/>
      <c r="D2737" s="87"/>
      <c r="E2737" s="87"/>
      <c r="F2737" s="87"/>
      <c r="G2737" s="140">
        <v>44232</v>
      </c>
      <c r="H2737" s="92">
        <v>4560</v>
      </c>
      <c r="I2737" s="92">
        <v>4560</v>
      </c>
      <c r="J2737" s="92">
        <v>0</v>
      </c>
    </row>
    <row r="2738" spans="1:10" x14ac:dyDescent="0.3">
      <c r="A2738" s="87"/>
      <c r="B2738" s="87"/>
      <c r="C2738" s="87"/>
      <c r="D2738" s="87"/>
      <c r="E2738" s="87"/>
      <c r="F2738" s="87"/>
      <c r="G2738" s="140">
        <v>44586</v>
      </c>
      <c r="H2738" s="92">
        <v>61560</v>
      </c>
      <c r="I2738" s="92">
        <v>61560</v>
      </c>
      <c r="J2738" s="92">
        <v>0</v>
      </c>
    </row>
    <row r="2739" spans="1:10" x14ac:dyDescent="0.3">
      <c r="A2739" s="87"/>
      <c r="B2739" s="87"/>
      <c r="C2739" s="87"/>
      <c r="D2739" s="87"/>
      <c r="E2739" s="87"/>
      <c r="F2739" s="87"/>
      <c r="G2739" s="140">
        <v>44747</v>
      </c>
      <c r="H2739" s="92">
        <v>30560</v>
      </c>
      <c r="I2739" s="92">
        <v>30560</v>
      </c>
      <c r="J2739" s="92">
        <v>0</v>
      </c>
    </row>
    <row r="2740" spans="1:10" x14ac:dyDescent="0.3">
      <c r="A2740" s="87"/>
      <c r="B2740" s="87"/>
      <c r="C2740" s="87"/>
      <c r="D2740" s="87"/>
      <c r="E2740" s="87"/>
      <c r="F2740" s="87"/>
      <c r="G2740" s="140">
        <v>44879</v>
      </c>
      <c r="H2740" s="92">
        <v>2280</v>
      </c>
      <c r="I2740" s="92">
        <v>2280</v>
      </c>
      <c r="J2740" s="92">
        <v>0</v>
      </c>
    </row>
    <row r="2741" spans="1:10" x14ac:dyDescent="0.3">
      <c r="A2741" s="87"/>
      <c r="B2741" s="87"/>
      <c r="C2741" s="87"/>
      <c r="D2741" s="87"/>
      <c r="E2741" s="87"/>
      <c r="F2741" s="87"/>
      <c r="G2741" s="140">
        <v>44909</v>
      </c>
      <c r="H2741" s="92">
        <v>780.44</v>
      </c>
      <c r="I2741" s="92">
        <v>780.44</v>
      </c>
      <c r="J2741" s="92">
        <v>0</v>
      </c>
    </row>
    <row r="2742" spans="1:10" x14ac:dyDescent="0.3">
      <c r="A2742" s="87"/>
      <c r="B2742" s="87"/>
      <c r="C2742" s="87"/>
      <c r="D2742" s="87"/>
      <c r="E2742" s="87"/>
      <c r="F2742" s="87"/>
      <c r="G2742" s="140">
        <v>46730</v>
      </c>
      <c r="H2742" s="92">
        <v>4619.5599999999977</v>
      </c>
      <c r="I2742" s="92">
        <v>0</v>
      </c>
      <c r="J2742" s="92">
        <v>4619.5599999999977</v>
      </c>
    </row>
    <row r="2743" spans="1:10" x14ac:dyDescent="0.3">
      <c r="A2743" s="87"/>
      <c r="B2743" s="87" t="s">
        <v>506</v>
      </c>
      <c r="C2743" s="87" t="s">
        <v>2722</v>
      </c>
      <c r="D2743" s="87" t="s">
        <v>1980</v>
      </c>
      <c r="E2743" s="87" t="s">
        <v>341</v>
      </c>
      <c r="F2743" s="140">
        <v>44319</v>
      </c>
      <c r="G2743" s="140">
        <v>44742</v>
      </c>
      <c r="H2743" s="92">
        <v>10878</v>
      </c>
      <c r="I2743" s="92">
        <v>10878</v>
      </c>
      <c r="J2743" s="92">
        <v>0</v>
      </c>
    </row>
    <row r="2744" spans="1:10" x14ac:dyDescent="0.3">
      <c r="A2744" s="87"/>
      <c r="B2744" s="87"/>
      <c r="C2744" s="87"/>
      <c r="D2744" s="87"/>
      <c r="E2744" s="87"/>
      <c r="F2744" s="87"/>
      <c r="G2744" s="140">
        <v>44791</v>
      </c>
      <c r="H2744" s="92">
        <v>-10878</v>
      </c>
      <c r="I2744" s="92">
        <v>-10878</v>
      </c>
      <c r="J2744" s="92">
        <v>0</v>
      </c>
    </row>
    <row r="2745" spans="1:10" x14ac:dyDescent="0.3">
      <c r="A2745" s="87"/>
      <c r="B2745" s="87"/>
      <c r="C2745" s="87"/>
      <c r="D2745" s="87"/>
      <c r="E2745" s="87"/>
      <c r="F2745" s="87"/>
      <c r="G2745" s="140">
        <v>45359</v>
      </c>
      <c r="H2745" s="92">
        <v>3555</v>
      </c>
      <c r="I2745" s="92">
        <v>3555</v>
      </c>
      <c r="J2745" s="92">
        <v>0</v>
      </c>
    </row>
    <row r="2746" spans="1:10" x14ac:dyDescent="0.3">
      <c r="A2746" s="87"/>
      <c r="B2746" s="87"/>
      <c r="C2746" s="87"/>
      <c r="D2746" s="87"/>
      <c r="E2746" s="87"/>
      <c r="F2746" s="87"/>
      <c r="G2746" s="140">
        <v>45373</v>
      </c>
      <c r="H2746" s="92">
        <v>5376.7</v>
      </c>
      <c r="I2746" s="92">
        <v>5376.7</v>
      </c>
      <c r="J2746" s="92">
        <v>0</v>
      </c>
    </row>
    <row r="2747" spans="1:10" x14ac:dyDescent="0.3">
      <c r="A2747" s="87"/>
      <c r="B2747" s="87"/>
      <c r="C2747" s="87"/>
      <c r="D2747" s="87"/>
      <c r="E2747" s="87"/>
      <c r="F2747" s="87"/>
      <c r="G2747" s="140">
        <v>46905</v>
      </c>
      <c r="H2747" s="92">
        <v>356568.3</v>
      </c>
      <c r="I2747" s="92">
        <v>0</v>
      </c>
      <c r="J2747" s="92">
        <v>356568.3</v>
      </c>
    </row>
    <row r="2748" spans="1:10" x14ac:dyDescent="0.3">
      <c r="A2748" s="87"/>
      <c r="B2748" s="87"/>
      <c r="C2748" s="87" t="s">
        <v>236</v>
      </c>
      <c r="D2748" s="87" t="s">
        <v>1981</v>
      </c>
      <c r="E2748" s="87" t="s">
        <v>341</v>
      </c>
      <c r="F2748" s="140">
        <v>44319</v>
      </c>
      <c r="G2748" s="140">
        <v>45323</v>
      </c>
      <c r="H2748" s="92">
        <v>95400</v>
      </c>
      <c r="I2748" s="92">
        <v>0</v>
      </c>
      <c r="J2748" s="92">
        <v>95400</v>
      </c>
    </row>
    <row r="2749" spans="1:10" x14ac:dyDescent="0.3">
      <c r="A2749" s="87"/>
      <c r="B2749" s="87"/>
      <c r="C2749" s="87"/>
      <c r="D2749" s="87"/>
      <c r="E2749" s="87"/>
      <c r="F2749" s="87"/>
      <c r="G2749" s="140">
        <v>45324</v>
      </c>
      <c r="H2749" s="92">
        <v>-95400</v>
      </c>
      <c r="I2749" s="92">
        <v>0</v>
      </c>
      <c r="J2749" s="92">
        <v>-95400</v>
      </c>
    </row>
    <row r="2750" spans="1:10" x14ac:dyDescent="0.3">
      <c r="A2750" s="87" t="s">
        <v>5758</v>
      </c>
      <c r="B2750" s="87"/>
      <c r="C2750" s="87"/>
      <c r="D2750" s="87"/>
      <c r="E2750" s="87"/>
      <c r="F2750" s="87"/>
      <c r="G2750" s="87"/>
      <c r="H2750" s="92">
        <v>1403663.71</v>
      </c>
      <c r="I2750" s="92">
        <v>983523.44</v>
      </c>
      <c r="J2750" s="92">
        <v>420140.27</v>
      </c>
    </row>
    <row r="2751" spans="1:10" x14ac:dyDescent="0.3">
      <c r="A2751" s="87" t="s">
        <v>1371</v>
      </c>
      <c r="B2751" s="87" t="s">
        <v>263</v>
      </c>
      <c r="C2751" s="87" t="s">
        <v>2722</v>
      </c>
      <c r="D2751" s="87" t="s">
        <v>1443</v>
      </c>
      <c r="E2751" s="87" t="s">
        <v>1369</v>
      </c>
      <c r="F2751" s="140">
        <v>44168</v>
      </c>
      <c r="G2751" s="140">
        <v>44237</v>
      </c>
      <c r="H2751" s="92">
        <v>1351.5</v>
      </c>
      <c r="I2751" s="92">
        <v>1351.5</v>
      </c>
      <c r="J2751" s="92">
        <v>0</v>
      </c>
    </row>
    <row r="2752" spans="1:10" x14ac:dyDescent="0.3">
      <c r="A2752" s="87"/>
      <c r="B2752" s="87" t="s">
        <v>275</v>
      </c>
      <c r="C2752" s="87" t="s">
        <v>2722</v>
      </c>
      <c r="D2752" s="87" t="s">
        <v>1487</v>
      </c>
      <c r="E2752" s="87" t="s">
        <v>1369</v>
      </c>
      <c r="F2752" s="140">
        <v>44165</v>
      </c>
      <c r="G2752" s="140">
        <v>44237</v>
      </c>
      <c r="H2752" s="92">
        <v>1086.5999999999999</v>
      </c>
      <c r="I2752" s="92">
        <v>1086.5999999999999</v>
      </c>
      <c r="J2752" s="92">
        <v>0</v>
      </c>
    </row>
    <row r="2753" spans="1:10" x14ac:dyDescent="0.3">
      <c r="A2753" s="87"/>
      <c r="B2753" s="87" t="s">
        <v>268</v>
      </c>
      <c r="C2753" s="87" t="s">
        <v>2722</v>
      </c>
      <c r="D2753" s="87" t="s">
        <v>1489</v>
      </c>
      <c r="E2753" s="87" t="s">
        <v>1369</v>
      </c>
      <c r="F2753" s="140">
        <v>44168</v>
      </c>
      <c r="G2753" s="140">
        <v>44244</v>
      </c>
      <c r="H2753" s="92">
        <v>1710.17</v>
      </c>
      <c r="I2753" s="92">
        <v>1710.17</v>
      </c>
      <c r="J2753" s="92">
        <v>0</v>
      </c>
    </row>
    <row r="2754" spans="1:10" x14ac:dyDescent="0.3">
      <c r="A2754" s="87"/>
      <c r="B2754" s="87"/>
      <c r="C2754" s="87"/>
      <c r="D2754" s="87"/>
      <c r="E2754" s="87"/>
      <c r="F2754" s="87"/>
      <c r="G2754" s="140">
        <v>44371</v>
      </c>
      <c r="H2754" s="92">
        <v>436.90999999999985</v>
      </c>
      <c r="I2754" s="92">
        <v>436.91</v>
      </c>
      <c r="J2754" s="92">
        <v>0</v>
      </c>
    </row>
    <row r="2755" spans="1:10" x14ac:dyDescent="0.3">
      <c r="A2755" s="87"/>
      <c r="B2755" s="87" t="s">
        <v>283</v>
      </c>
      <c r="C2755" s="87" t="s">
        <v>2722</v>
      </c>
      <c r="D2755" s="87" t="s">
        <v>1488</v>
      </c>
      <c r="E2755" s="87" t="s">
        <v>1369</v>
      </c>
      <c r="F2755" s="140">
        <v>44165</v>
      </c>
      <c r="G2755" s="140">
        <v>44237</v>
      </c>
      <c r="H2755" s="92">
        <v>1023.66</v>
      </c>
      <c r="I2755" s="92">
        <v>1023.66</v>
      </c>
      <c r="J2755" s="92">
        <v>0</v>
      </c>
    </row>
    <row r="2756" spans="1:10" x14ac:dyDescent="0.3">
      <c r="A2756" s="87"/>
      <c r="B2756" s="87" t="s">
        <v>285</v>
      </c>
      <c r="C2756" s="87" t="s">
        <v>2722</v>
      </c>
      <c r="D2756" s="87" t="s">
        <v>1372</v>
      </c>
      <c r="E2756" s="87" t="s">
        <v>1369</v>
      </c>
      <c r="F2756" s="140">
        <v>44165</v>
      </c>
      <c r="G2756" s="140">
        <v>44237</v>
      </c>
      <c r="H2756" s="92">
        <v>1086.5999999999999</v>
      </c>
      <c r="I2756" s="92">
        <v>1086.5999999999999</v>
      </c>
      <c r="J2756" s="92">
        <v>0</v>
      </c>
    </row>
    <row r="2757" spans="1:10" x14ac:dyDescent="0.3">
      <c r="A2757" s="87" t="s">
        <v>5759</v>
      </c>
      <c r="B2757" s="87"/>
      <c r="C2757" s="87"/>
      <c r="D2757" s="87"/>
      <c r="E2757" s="87"/>
      <c r="F2757" s="87"/>
      <c r="G2757" s="87"/>
      <c r="H2757" s="92">
        <v>6695.4400000000005</v>
      </c>
      <c r="I2757" s="92">
        <v>6695.4400000000005</v>
      </c>
      <c r="J2757" s="92">
        <v>0</v>
      </c>
    </row>
    <row r="2758" spans="1:10" x14ac:dyDescent="0.3">
      <c r="A2758" s="87" t="s">
        <v>6008</v>
      </c>
      <c r="B2758" s="87" t="s">
        <v>446</v>
      </c>
      <c r="C2758" s="87" t="s">
        <v>2722</v>
      </c>
      <c r="D2758" s="87" t="s">
        <v>6085</v>
      </c>
      <c r="E2758" s="87" t="s">
        <v>341</v>
      </c>
      <c r="F2758" s="140">
        <v>45391</v>
      </c>
      <c r="G2758" s="140">
        <v>45475</v>
      </c>
      <c r="H2758" s="92">
        <v>30583.85</v>
      </c>
      <c r="I2758" s="92">
        <v>30583.85</v>
      </c>
      <c r="J2758" s="92">
        <v>0</v>
      </c>
    </row>
    <row r="2759" spans="1:10" x14ac:dyDescent="0.3">
      <c r="A2759" s="87"/>
      <c r="B2759" s="87"/>
      <c r="C2759" s="87"/>
      <c r="D2759" s="87"/>
      <c r="E2759" s="87"/>
      <c r="F2759" s="87"/>
      <c r="G2759" s="140">
        <v>45622</v>
      </c>
      <c r="H2759" s="92">
        <v>93040.849999999991</v>
      </c>
      <c r="I2759" s="92">
        <v>93040.849999999991</v>
      </c>
      <c r="J2759" s="92">
        <v>0</v>
      </c>
    </row>
    <row r="2760" spans="1:10" x14ac:dyDescent="0.3">
      <c r="A2760" s="87"/>
      <c r="B2760" s="87"/>
      <c r="C2760" s="87"/>
      <c r="D2760" s="87"/>
      <c r="E2760" s="87"/>
      <c r="F2760" s="87"/>
      <c r="G2760" s="140">
        <v>45685</v>
      </c>
      <c r="H2760" s="92">
        <v>36624.61</v>
      </c>
      <c r="I2760" s="92">
        <v>36624.61</v>
      </c>
      <c r="J2760" s="92">
        <v>0</v>
      </c>
    </row>
    <row r="2761" spans="1:10" x14ac:dyDescent="0.3">
      <c r="A2761" s="87"/>
      <c r="B2761" s="87"/>
      <c r="C2761" s="87"/>
      <c r="D2761" s="87"/>
      <c r="E2761" s="87"/>
      <c r="F2761" s="87"/>
      <c r="G2761" s="140">
        <v>45737</v>
      </c>
      <c r="H2761" s="92">
        <v>94989.84</v>
      </c>
      <c r="I2761" s="92">
        <v>94989.84</v>
      </c>
      <c r="J2761" s="92">
        <v>0</v>
      </c>
    </row>
    <row r="2762" spans="1:10" x14ac:dyDescent="0.3">
      <c r="A2762" s="87"/>
      <c r="B2762" s="87"/>
      <c r="C2762" s="87"/>
      <c r="D2762" s="87"/>
      <c r="E2762" s="87"/>
      <c r="F2762" s="87"/>
      <c r="G2762" s="140">
        <v>45805</v>
      </c>
      <c r="H2762" s="92">
        <v>7338.1</v>
      </c>
      <c r="I2762" s="92">
        <v>7338.1</v>
      </c>
      <c r="J2762" s="92">
        <v>0</v>
      </c>
    </row>
    <row r="2763" spans="1:10" x14ac:dyDescent="0.3">
      <c r="A2763" s="87"/>
      <c r="B2763" s="87"/>
      <c r="C2763" s="87"/>
      <c r="D2763" s="87"/>
      <c r="E2763" s="87"/>
      <c r="F2763" s="87"/>
      <c r="G2763" s="140">
        <v>46078</v>
      </c>
      <c r="H2763" s="92">
        <v>11362.5</v>
      </c>
      <c r="I2763" s="92">
        <v>11362.5</v>
      </c>
      <c r="J2763" s="92">
        <v>0</v>
      </c>
    </row>
    <row r="2764" spans="1:10" x14ac:dyDescent="0.3">
      <c r="A2764" s="87"/>
      <c r="B2764" s="87"/>
      <c r="C2764" s="87"/>
      <c r="D2764" s="87"/>
      <c r="E2764" s="87"/>
      <c r="F2764" s="87"/>
      <c r="G2764" s="140">
        <v>46204</v>
      </c>
      <c r="H2764" s="92">
        <v>44760.25</v>
      </c>
      <c r="I2764" s="92">
        <v>44760.25</v>
      </c>
      <c r="J2764" s="92">
        <v>0</v>
      </c>
    </row>
    <row r="2765" spans="1:10" x14ac:dyDescent="0.3">
      <c r="A2765" s="87"/>
      <c r="B2765" s="87"/>
      <c r="C2765" s="87"/>
      <c r="D2765" s="87"/>
      <c r="E2765" s="87"/>
      <c r="F2765" s="87"/>
      <c r="G2765" s="140">
        <v>47151</v>
      </c>
      <c r="H2765" s="92">
        <v>124110.00000000006</v>
      </c>
      <c r="I2765" s="92">
        <v>0</v>
      </c>
      <c r="J2765" s="92">
        <v>124110.00000000006</v>
      </c>
    </row>
    <row r="2766" spans="1:10" x14ac:dyDescent="0.3">
      <c r="A2766" s="87" t="s">
        <v>6026</v>
      </c>
      <c r="B2766" s="87"/>
      <c r="C2766" s="87"/>
      <c r="D2766" s="87"/>
      <c r="E2766" s="87"/>
      <c r="F2766" s="87"/>
      <c r="G2766" s="87"/>
      <c r="H2766" s="92">
        <v>442810.00000000006</v>
      </c>
      <c r="I2766" s="92">
        <v>318700</v>
      </c>
      <c r="J2766" s="92">
        <v>124110.00000000006</v>
      </c>
    </row>
    <row r="2767" spans="1:10" x14ac:dyDescent="0.3">
      <c r="A2767" s="87" t="s">
        <v>8710</v>
      </c>
      <c r="B2767" s="87" t="s">
        <v>317</v>
      </c>
      <c r="C2767" s="87" t="s">
        <v>2722</v>
      </c>
      <c r="D2767" s="87" t="s">
        <v>8572</v>
      </c>
      <c r="E2767" s="87" t="s">
        <v>310</v>
      </c>
      <c r="F2767" s="140">
        <v>46174</v>
      </c>
      <c r="G2767" s="140">
        <v>46139</v>
      </c>
      <c r="H2767" s="92">
        <v>13500</v>
      </c>
      <c r="I2767" s="92">
        <v>13500</v>
      </c>
      <c r="J2767" s="92">
        <v>0</v>
      </c>
    </row>
    <row r="2768" spans="1:10" x14ac:dyDescent="0.3">
      <c r="A2768" s="87" t="s">
        <v>8765</v>
      </c>
      <c r="B2768" s="87"/>
      <c r="C2768" s="87"/>
      <c r="D2768" s="87"/>
      <c r="E2768" s="87"/>
      <c r="F2768" s="87"/>
      <c r="G2768" s="87"/>
      <c r="H2768" s="92">
        <v>13500</v>
      </c>
      <c r="I2768" s="92">
        <v>13500</v>
      </c>
      <c r="J2768" s="92">
        <v>0</v>
      </c>
    </row>
    <row r="2769" spans="1:10" x14ac:dyDescent="0.3">
      <c r="A2769" s="87" t="s">
        <v>7876</v>
      </c>
      <c r="B2769" s="87" t="s">
        <v>312</v>
      </c>
      <c r="C2769" s="87" t="s">
        <v>2722</v>
      </c>
      <c r="D2769" s="87" t="s">
        <v>8221</v>
      </c>
      <c r="E2769" s="87" t="s">
        <v>310</v>
      </c>
      <c r="F2769" s="140">
        <v>46126</v>
      </c>
      <c r="G2769" s="140">
        <v>46150</v>
      </c>
      <c r="H2769" s="92">
        <v>2269.25</v>
      </c>
      <c r="I2769" s="92">
        <v>2269.25</v>
      </c>
      <c r="J2769" s="92">
        <v>0</v>
      </c>
    </row>
    <row r="2770" spans="1:10" x14ac:dyDescent="0.3">
      <c r="A2770" s="87"/>
      <c r="B2770" s="87" t="s">
        <v>235</v>
      </c>
      <c r="C2770" s="87" t="s">
        <v>2722</v>
      </c>
      <c r="D2770" s="87" t="s">
        <v>8221</v>
      </c>
      <c r="E2770" s="87" t="s">
        <v>310</v>
      </c>
      <c r="F2770" s="140">
        <v>46126</v>
      </c>
      <c r="G2770" s="140">
        <v>46150</v>
      </c>
      <c r="H2770" s="92">
        <v>2095.25</v>
      </c>
      <c r="I2770" s="92">
        <v>2095.25</v>
      </c>
      <c r="J2770" s="92">
        <v>0</v>
      </c>
    </row>
    <row r="2771" spans="1:10" x14ac:dyDescent="0.3">
      <c r="A2771" s="87"/>
      <c r="B2771" s="87" t="s">
        <v>301</v>
      </c>
      <c r="C2771" s="87" t="s">
        <v>2722</v>
      </c>
      <c r="D2771" s="87" t="s">
        <v>8221</v>
      </c>
      <c r="E2771" s="87" t="s">
        <v>310</v>
      </c>
      <c r="F2771" s="140">
        <v>46126</v>
      </c>
      <c r="G2771" s="140">
        <v>46150</v>
      </c>
      <c r="H2771" s="92">
        <v>2779.25</v>
      </c>
      <c r="I2771" s="92">
        <v>2779.25</v>
      </c>
      <c r="J2771" s="92">
        <v>0</v>
      </c>
    </row>
    <row r="2772" spans="1:10" x14ac:dyDescent="0.3">
      <c r="A2772" s="87"/>
      <c r="B2772" s="87" t="s">
        <v>415</v>
      </c>
      <c r="C2772" s="87" t="s">
        <v>2722</v>
      </c>
      <c r="D2772" s="87" t="s">
        <v>8221</v>
      </c>
      <c r="E2772" s="87" t="s">
        <v>310</v>
      </c>
      <c r="F2772" s="140">
        <v>46126</v>
      </c>
      <c r="G2772" s="140">
        <v>46150</v>
      </c>
      <c r="H2772" s="92">
        <v>2269.25</v>
      </c>
      <c r="I2772" s="92">
        <v>2269.25</v>
      </c>
      <c r="J2772" s="92">
        <v>0</v>
      </c>
    </row>
    <row r="2773" spans="1:10" x14ac:dyDescent="0.3">
      <c r="A2773" s="87" t="s">
        <v>8167</v>
      </c>
      <c r="B2773" s="87"/>
      <c r="C2773" s="87"/>
      <c r="D2773" s="87"/>
      <c r="E2773" s="87"/>
      <c r="F2773" s="87"/>
      <c r="G2773" s="87"/>
      <c r="H2773" s="92">
        <v>9413</v>
      </c>
      <c r="I2773" s="92">
        <v>9413</v>
      </c>
      <c r="J2773" s="92">
        <v>0</v>
      </c>
    </row>
    <row r="2774" spans="1:10" x14ac:dyDescent="0.3">
      <c r="A2774" s="87" t="s">
        <v>257</v>
      </c>
      <c r="B2774" s="87" t="s">
        <v>3</v>
      </c>
      <c r="C2774" s="87" t="s">
        <v>241</v>
      </c>
      <c r="D2774" s="87" t="s">
        <v>5709</v>
      </c>
      <c r="E2774" s="87" t="s">
        <v>258</v>
      </c>
      <c r="F2774" s="140">
        <v>42927</v>
      </c>
      <c r="G2774" s="140">
        <v>42927</v>
      </c>
      <c r="H2774" s="92">
        <v>647.67999999999995</v>
      </c>
      <c r="I2774" s="92">
        <v>647.67999999999995</v>
      </c>
      <c r="J2774" s="92">
        <v>0</v>
      </c>
    </row>
    <row r="2775" spans="1:10" x14ac:dyDescent="0.3">
      <c r="A2775" s="87"/>
      <c r="B2775" s="87"/>
      <c r="C2775" s="87"/>
      <c r="D2775" s="87"/>
      <c r="E2775" s="87" t="s">
        <v>259</v>
      </c>
      <c r="F2775" s="140">
        <v>42951</v>
      </c>
      <c r="G2775" s="140">
        <v>42951</v>
      </c>
      <c r="H2775" s="92">
        <v>550</v>
      </c>
      <c r="I2775" s="92">
        <v>550</v>
      </c>
      <c r="J2775" s="92">
        <v>0</v>
      </c>
    </row>
    <row r="2776" spans="1:10" x14ac:dyDescent="0.3">
      <c r="A2776" s="87"/>
      <c r="B2776" s="87"/>
      <c r="C2776" s="87"/>
      <c r="D2776" s="87"/>
      <c r="E2776" s="87" t="s">
        <v>5993</v>
      </c>
      <c r="F2776" s="140">
        <v>45116</v>
      </c>
      <c r="G2776" s="140">
        <v>45365</v>
      </c>
      <c r="H2776" s="92">
        <v>652</v>
      </c>
      <c r="I2776" s="92">
        <v>652</v>
      </c>
      <c r="J2776" s="92">
        <v>0</v>
      </c>
    </row>
    <row r="2777" spans="1:10" x14ac:dyDescent="0.3">
      <c r="A2777" s="87" t="s">
        <v>5760</v>
      </c>
      <c r="B2777" s="87"/>
      <c r="C2777" s="87"/>
      <c r="D2777" s="87"/>
      <c r="E2777" s="87"/>
      <c r="F2777" s="87"/>
      <c r="G2777" s="87"/>
      <c r="H2777" s="92">
        <v>1849.6799999999998</v>
      </c>
      <c r="I2777" s="92">
        <v>1849.6799999999998</v>
      </c>
      <c r="J2777" s="92">
        <v>0</v>
      </c>
    </row>
    <row r="2778" spans="1:10" x14ac:dyDescent="0.3">
      <c r="A2778" s="87" t="s">
        <v>260</v>
      </c>
      <c r="B2778" s="87" t="s">
        <v>3</v>
      </c>
      <c r="C2778" s="87" t="s">
        <v>241</v>
      </c>
      <c r="D2778" s="87" t="s">
        <v>5709</v>
      </c>
      <c r="E2778" s="87" t="s">
        <v>249</v>
      </c>
      <c r="F2778" s="140">
        <v>42950</v>
      </c>
      <c r="G2778" s="140">
        <v>42950</v>
      </c>
      <c r="H2778" s="92">
        <v>35000</v>
      </c>
      <c r="I2778" s="92">
        <v>35000</v>
      </c>
      <c r="J2778" s="92">
        <v>0</v>
      </c>
    </row>
    <row r="2779" spans="1:10" x14ac:dyDescent="0.3">
      <c r="A2779" s="87" t="s">
        <v>5761</v>
      </c>
      <c r="B2779" s="87"/>
      <c r="C2779" s="87"/>
      <c r="D2779" s="87"/>
      <c r="E2779" s="87"/>
      <c r="F2779" s="87"/>
      <c r="G2779" s="87"/>
      <c r="H2779" s="92">
        <v>35000</v>
      </c>
      <c r="I2779" s="92">
        <v>35000</v>
      </c>
      <c r="J2779" s="92">
        <v>0</v>
      </c>
    </row>
    <row r="2780" spans="1:10" x14ac:dyDescent="0.3">
      <c r="A2780" s="87" t="s">
        <v>5606</v>
      </c>
      <c r="B2780" s="87" t="s">
        <v>421</v>
      </c>
      <c r="C2780" s="87" t="s">
        <v>2722</v>
      </c>
      <c r="D2780" s="87" t="s">
        <v>6272</v>
      </c>
      <c r="E2780" s="87" t="s">
        <v>1024</v>
      </c>
      <c r="F2780" s="140">
        <v>45516</v>
      </c>
      <c r="G2780" s="140">
        <v>45575</v>
      </c>
      <c r="H2780" s="92">
        <v>223.46</v>
      </c>
      <c r="I2780" s="92">
        <v>223.46</v>
      </c>
      <c r="J2780" s="92">
        <v>0</v>
      </c>
    </row>
    <row r="2781" spans="1:10" x14ac:dyDescent="0.3">
      <c r="A2781" s="87"/>
      <c r="B2781" s="87" t="s">
        <v>412</v>
      </c>
      <c r="C2781" s="87" t="s">
        <v>2722</v>
      </c>
      <c r="D2781" s="87" t="s">
        <v>6272</v>
      </c>
      <c r="E2781" s="87" t="s">
        <v>1024</v>
      </c>
      <c r="F2781" s="140">
        <v>45516</v>
      </c>
      <c r="G2781" s="140">
        <v>45575</v>
      </c>
      <c r="H2781" s="92">
        <v>223.46</v>
      </c>
      <c r="I2781" s="92">
        <v>223.46</v>
      </c>
      <c r="J2781" s="92">
        <v>0</v>
      </c>
    </row>
    <row r="2782" spans="1:10" x14ac:dyDescent="0.3">
      <c r="A2782" s="87"/>
      <c r="B2782" s="87" t="s">
        <v>263</v>
      </c>
      <c r="C2782" s="87" t="s">
        <v>2722</v>
      </c>
      <c r="D2782" s="87" t="s">
        <v>1259</v>
      </c>
      <c r="E2782" s="87" t="s">
        <v>1024</v>
      </c>
      <c r="F2782" s="140">
        <v>44109</v>
      </c>
      <c r="G2782" s="140">
        <v>44123</v>
      </c>
      <c r="H2782" s="92">
        <v>301.67</v>
      </c>
      <c r="I2782" s="92">
        <v>301.67</v>
      </c>
      <c r="J2782" s="92">
        <v>0</v>
      </c>
    </row>
    <row r="2783" spans="1:10" x14ac:dyDescent="0.3">
      <c r="A2783" s="87"/>
      <c r="B2783" s="87"/>
      <c r="C2783" s="87" t="s">
        <v>236</v>
      </c>
      <c r="D2783" s="87" t="s">
        <v>1259</v>
      </c>
      <c r="E2783" s="87" t="s">
        <v>1024</v>
      </c>
      <c r="F2783" s="140">
        <v>44109</v>
      </c>
      <c r="G2783" s="140">
        <v>44123</v>
      </c>
      <c r="H2783" s="92">
        <v>301.66000000000003</v>
      </c>
      <c r="I2783" s="92">
        <v>301.66000000000003</v>
      </c>
      <c r="J2783" s="92">
        <v>0</v>
      </c>
    </row>
    <row r="2784" spans="1:10" x14ac:dyDescent="0.3">
      <c r="A2784" s="87"/>
      <c r="B2784" s="87" t="s">
        <v>3</v>
      </c>
      <c r="C2784" s="87" t="s">
        <v>2722</v>
      </c>
      <c r="D2784" s="87" t="s">
        <v>1032</v>
      </c>
      <c r="E2784" s="87" t="s">
        <v>1024</v>
      </c>
      <c r="F2784" s="140">
        <v>44054</v>
      </c>
      <c r="G2784" s="140">
        <v>44126</v>
      </c>
      <c r="H2784" s="92">
        <v>632</v>
      </c>
      <c r="I2784" s="92">
        <v>632</v>
      </c>
      <c r="J2784" s="92">
        <v>0</v>
      </c>
    </row>
    <row r="2785" spans="1:10" x14ac:dyDescent="0.3">
      <c r="A2785" s="87"/>
      <c r="B2785" s="87"/>
      <c r="C2785" s="87"/>
      <c r="D2785" s="87" t="s">
        <v>2578</v>
      </c>
      <c r="E2785" s="87" t="s">
        <v>1024</v>
      </c>
      <c r="F2785" s="140">
        <v>44635</v>
      </c>
      <c r="G2785" s="140">
        <v>44676</v>
      </c>
      <c r="H2785" s="92">
        <v>611.25</v>
      </c>
      <c r="I2785" s="92">
        <v>611.25</v>
      </c>
      <c r="J2785" s="92">
        <v>0</v>
      </c>
    </row>
    <row r="2786" spans="1:10" x14ac:dyDescent="0.3">
      <c r="A2786" s="87"/>
      <c r="B2786" s="87"/>
      <c r="C2786" s="87"/>
      <c r="D2786" s="87" t="s">
        <v>8033</v>
      </c>
      <c r="E2786" s="87" t="s">
        <v>1024</v>
      </c>
      <c r="F2786" s="140">
        <v>46008</v>
      </c>
      <c r="G2786" s="140">
        <v>46013</v>
      </c>
      <c r="H2786" s="92">
        <v>379</v>
      </c>
      <c r="I2786" s="92">
        <v>379</v>
      </c>
      <c r="J2786" s="92">
        <v>0</v>
      </c>
    </row>
    <row r="2787" spans="1:10" x14ac:dyDescent="0.3">
      <c r="A2787" s="87"/>
      <c r="B2787" s="87" t="s">
        <v>418</v>
      </c>
      <c r="C2787" s="87" t="s">
        <v>2722</v>
      </c>
      <c r="D2787" s="87" t="s">
        <v>7106</v>
      </c>
      <c r="E2787" s="87" t="s">
        <v>1024</v>
      </c>
      <c r="F2787" s="140">
        <v>45709</v>
      </c>
      <c r="G2787" s="140">
        <v>45721</v>
      </c>
      <c r="H2787" s="92">
        <v>1607.3</v>
      </c>
      <c r="I2787" s="92">
        <v>1607.3</v>
      </c>
      <c r="J2787" s="92">
        <v>0</v>
      </c>
    </row>
    <row r="2788" spans="1:10" x14ac:dyDescent="0.3">
      <c r="A2788" s="87"/>
      <c r="B2788" s="87"/>
      <c r="C2788" s="87"/>
      <c r="D2788" s="87"/>
      <c r="E2788" s="87"/>
      <c r="F2788" s="87"/>
      <c r="G2788" s="140">
        <v>45755</v>
      </c>
      <c r="H2788" s="92">
        <v>-1607.3</v>
      </c>
      <c r="I2788" s="92">
        <v>-1607.3</v>
      </c>
      <c r="J2788" s="92">
        <v>0</v>
      </c>
    </row>
    <row r="2789" spans="1:10" x14ac:dyDescent="0.3">
      <c r="A2789" s="87"/>
      <c r="B2789" s="87" t="s">
        <v>130</v>
      </c>
      <c r="C2789" s="87" t="s">
        <v>2722</v>
      </c>
      <c r="D2789" s="87" t="s">
        <v>2704</v>
      </c>
      <c r="E2789" s="87" t="s">
        <v>1024</v>
      </c>
      <c r="F2789" s="140">
        <v>44761</v>
      </c>
      <c r="G2789" s="140">
        <v>44790</v>
      </c>
      <c r="H2789" s="92">
        <v>324.48</v>
      </c>
      <c r="I2789" s="92">
        <v>324.48</v>
      </c>
      <c r="J2789" s="92">
        <v>0</v>
      </c>
    </row>
    <row r="2790" spans="1:10" x14ac:dyDescent="0.3">
      <c r="A2790" s="87"/>
      <c r="B2790" s="87" t="s">
        <v>436</v>
      </c>
      <c r="C2790" s="87" t="s">
        <v>2722</v>
      </c>
      <c r="D2790" s="87" t="s">
        <v>6272</v>
      </c>
      <c r="E2790" s="87" t="s">
        <v>1024</v>
      </c>
      <c r="F2790" s="140">
        <v>45516</v>
      </c>
      <c r="G2790" s="140">
        <v>45575</v>
      </c>
      <c r="H2790" s="92">
        <v>223.47</v>
      </c>
      <c r="I2790" s="92">
        <v>223.47</v>
      </c>
      <c r="J2790" s="92">
        <v>0</v>
      </c>
    </row>
    <row r="2791" spans="1:10" x14ac:dyDescent="0.3">
      <c r="A2791" s="87"/>
      <c r="B2791" s="87" t="s">
        <v>438</v>
      </c>
      <c r="C2791" s="87" t="s">
        <v>2722</v>
      </c>
      <c r="D2791" s="87" t="s">
        <v>7112</v>
      </c>
      <c r="E2791" s="87" t="s">
        <v>1024</v>
      </c>
      <c r="F2791" s="140">
        <v>45709</v>
      </c>
      <c r="G2791" s="140">
        <v>45721</v>
      </c>
      <c r="H2791" s="92">
        <v>645.16</v>
      </c>
      <c r="I2791" s="92">
        <v>645.16</v>
      </c>
      <c r="J2791" s="92">
        <v>0</v>
      </c>
    </row>
    <row r="2792" spans="1:10" x14ac:dyDescent="0.3">
      <c r="A2792" s="87"/>
      <c r="B2792" s="87"/>
      <c r="C2792" s="87"/>
      <c r="D2792" s="87"/>
      <c r="E2792" s="87"/>
      <c r="F2792" s="87"/>
      <c r="G2792" s="140">
        <v>45755</v>
      </c>
      <c r="H2792" s="92">
        <v>-645.16</v>
      </c>
      <c r="I2792" s="92">
        <v>-645.16</v>
      </c>
      <c r="J2792" s="92">
        <v>0</v>
      </c>
    </row>
    <row r="2793" spans="1:10" x14ac:dyDescent="0.3">
      <c r="A2793" s="87"/>
      <c r="B2793" s="87" t="s">
        <v>312</v>
      </c>
      <c r="C2793" s="87" t="s">
        <v>2722</v>
      </c>
      <c r="D2793" s="87" t="s">
        <v>5922</v>
      </c>
      <c r="E2793" s="87" t="s">
        <v>1024</v>
      </c>
      <c r="F2793" s="140">
        <v>45323</v>
      </c>
      <c r="G2793" s="140">
        <v>45349</v>
      </c>
      <c r="H2793" s="92">
        <v>417.06</v>
      </c>
      <c r="I2793" s="92">
        <v>417.06</v>
      </c>
      <c r="J2793" s="92">
        <v>0</v>
      </c>
    </row>
    <row r="2794" spans="1:10" x14ac:dyDescent="0.3">
      <c r="A2794" s="87"/>
      <c r="B2794" s="87" t="s">
        <v>501</v>
      </c>
      <c r="C2794" s="87" t="s">
        <v>2722</v>
      </c>
      <c r="D2794" s="87" t="s">
        <v>7112</v>
      </c>
      <c r="E2794" s="87" t="s">
        <v>1024</v>
      </c>
      <c r="F2794" s="140">
        <v>45709</v>
      </c>
      <c r="G2794" s="140">
        <v>45721</v>
      </c>
      <c r="H2794" s="92">
        <v>645.16</v>
      </c>
      <c r="I2794" s="92">
        <v>645.16</v>
      </c>
      <c r="J2794" s="92">
        <v>0</v>
      </c>
    </row>
    <row r="2795" spans="1:10" x14ac:dyDescent="0.3">
      <c r="A2795" s="87"/>
      <c r="B2795" s="87"/>
      <c r="C2795" s="87"/>
      <c r="D2795" s="87"/>
      <c r="E2795" s="87"/>
      <c r="F2795" s="87"/>
      <c r="G2795" s="140">
        <v>45755</v>
      </c>
      <c r="H2795" s="92">
        <v>-645.16</v>
      </c>
      <c r="I2795" s="92">
        <v>-645.16</v>
      </c>
      <c r="J2795" s="92">
        <v>0</v>
      </c>
    </row>
    <row r="2796" spans="1:10" x14ac:dyDescent="0.3">
      <c r="A2796" s="87"/>
      <c r="B2796" s="87" t="s">
        <v>333</v>
      </c>
      <c r="C2796" s="87" t="s">
        <v>2722</v>
      </c>
      <c r="D2796" s="87" t="s">
        <v>5825</v>
      </c>
      <c r="E2796" s="87" t="s">
        <v>1024</v>
      </c>
      <c r="F2796" s="140">
        <v>45275</v>
      </c>
      <c r="G2796" s="140">
        <v>45328</v>
      </c>
      <c r="H2796" s="92">
        <v>292.31</v>
      </c>
      <c r="I2796" s="92">
        <v>292.31</v>
      </c>
      <c r="J2796" s="92">
        <v>0</v>
      </c>
    </row>
    <row r="2797" spans="1:10" x14ac:dyDescent="0.3">
      <c r="A2797" s="87"/>
      <c r="B2797" s="87" t="s">
        <v>135</v>
      </c>
      <c r="C2797" s="87" t="s">
        <v>2722</v>
      </c>
      <c r="D2797" s="87" t="s">
        <v>6272</v>
      </c>
      <c r="E2797" s="87" t="s">
        <v>1024</v>
      </c>
      <c r="F2797" s="140">
        <v>45516</v>
      </c>
      <c r="G2797" s="140">
        <v>45575</v>
      </c>
      <c r="H2797" s="92">
        <v>223.47</v>
      </c>
      <c r="I2797" s="92">
        <v>223.47</v>
      </c>
      <c r="J2797" s="92">
        <v>0</v>
      </c>
    </row>
    <row r="2798" spans="1:10" x14ac:dyDescent="0.3">
      <c r="A2798" s="87"/>
      <c r="B2798" s="87" t="s">
        <v>268</v>
      </c>
      <c r="C2798" s="87" t="s">
        <v>2722</v>
      </c>
      <c r="D2798" s="87" t="s">
        <v>1259</v>
      </c>
      <c r="E2798" s="87" t="s">
        <v>1024</v>
      </c>
      <c r="F2798" s="140">
        <v>44109</v>
      </c>
      <c r="G2798" s="140">
        <v>44123</v>
      </c>
      <c r="H2798" s="92">
        <v>301.67</v>
      </c>
      <c r="I2798" s="92">
        <v>301.67</v>
      </c>
      <c r="J2798" s="92">
        <v>0</v>
      </c>
    </row>
    <row r="2799" spans="1:10" x14ac:dyDescent="0.3">
      <c r="A2799" s="87"/>
      <c r="B2799" s="87" t="s">
        <v>235</v>
      </c>
      <c r="C2799" s="87" t="s">
        <v>2722</v>
      </c>
      <c r="D2799" s="87" t="s">
        <v>2704</v>
      </c>
      <c r="E2799" s="87" t="s">
        <v>1024</v>
      </c>
      <c r="F2799" s="140">
        <v>44761</v>
      </c>
      <c r="G2799" s="140">
        <v>44790</v>
      </c>
      <c r="H2799" s="92">
        <v>324.48</v>
      </c>
      <c r="I2799" s="92">
        <v>324.48</v>
      </c>
      <c r="J2799" s="92">
        <v>0</v>
      </c>
    </row>
    <row r="2800" spans="1:10" x14ac:dyDescent="0.3">
      <c r="A2800" s="87"/>
      <c r="B2800" s="87"/>
      <c r="C2800" s="87" t="s">
        <v>236</v>
      </c>
      <c r="D2800" s="87" t="s">
        <v>2241</v>
      </c>
      <c r="E2800" s="87" t="s">
        <v>1024</v>
      </c>
      <c r="F2800" s="140">
        <v>44386</v>
      </c>
      <c r="G2800" s="140">
        <v>44407</v>
      </c>
      <c r="H2800" s="92">
        <v>1088</v>
      </c>
      <c r="I2800" s="92">
        <v>1088</v>
      </c>
      <c r="J2800" s="92">
        <v>0</v>
      </c>
    </row>
    <row r="2801" spans="1:10" x14ac:dyDescent="0.3">
      <c r="A2801" s="87"/>
      <c r="B2801" s="87" t="s">
        <v>506</v>
      </c>
      <c r="C2801" s="87" t="s">
        <v>2722</v>
      </c>
      <c r="D2801" s="87" t="s">
        <v>8469</v>
      </c>
      <c r="E2801" s="87" t="s">
        <v>1024</v>
      </c>
      <c r="F2801" s="140">
        <v>46147</v>
      </c>
      <c r="G2801" s="140">
        <v>46160</v>
      </c>
      <c r="H2801" s="92">
        <v>494.2</v>
      </c>
      <c r="I2801" s="92">
        <v>494.2</v>
      </c>
      <c r="J2801" s="92">
        <v>0</v>
      </c>
    </row>
    <row r="2802" spans="1:10" x14ac:dyDescent="0.3">
      <c r="A2802" s="87"/>
      <c r="B2802" s="87" t="s">
        <v>500</v>
      </c>
      <c r="C2802" s="87" t="s">
        <v>2722</v>
      </c>
      <c r="D2802" s="87" t="s">
        <v>7578</v>
      </c>
      <c r="E2802" s="87" t="s">
        <v>1024</v>
      </c>
      <c r="F2802" s="140">
        <v>45847</v>
      </c>
      <c r="G2802" s="140">
        <v>45855</v>
      </c>
      <c r="H2802" s="92">
        <v>309.07</v>
      </c>
      <c r="I2802" s="92">
        <v>309.07</v>
      </c>
      <c r="J2802" s="92">
        <v>0</v>
      </c>
    </row>
    <row r="2803" spans="1:10" x14ac:dyDescent="0.3">
      <c r="A2803" s="87"/>
      <c r="B2803" s="87" t="s">
        <v>507</v>
      </c>
      <c r="C2803" s="87" t="s">
        <v>2722</v>
      </c>
      <c r="D2803" s="87" t="s">
        <v>7112</v>
      </c>
      <c r="E2803" s="87" t="s">
        <v>1024</v>
      </c>
      <c r="F2803" s="140">
        <v>45709</v>
      </c>
      <c r="G2803" s="140">
        <v>45721</v>
      </c>
      <c r="H2803" s="92">
        <v>645.16</v>
      </c>
      <c r="I2803" s="92">
        <v>645.16</v>
      </c>
      <c r="J2803" s="92">
        <v>0</v>
      </c>
    </row>
    <row r="2804" spans="1:10" x14ac:dyDescent="0.3">
      <c r="A2804" s="87"/>
      <c r="B2804" s="87"/>
      <c r="C2804" s="87"/>
      <c r="D2804" s="87"/>
      <c r="E2804" s="87"/>
      <c r="F2804" s="87"/>
      <c r="G2804" s="140">
        <v>45755</v>
      </c>
      <c r="H2804" s="92">
        <v>-645.16</v>
      </c>
      <c r="I2804" s="92">
        <v>-645.16</v>
      </c>
      <c r="J2804" s="92">
        <v>0</v>
      </c>
    </row>
    <row r="2805" spans="1:10" x14ac:dyDescent="0.3">
      <c r="A2805" s="87"/>
      <c r="B2805" s="87" t="s">
        <v>446</v>
      </c>
      <c r="C2805" s="87" t="s">
        <v>2722</v>
      </c>
      <c r="D2805" s="87" t="s">
        <v>7578</v>
      </c>
      <c r="E2805" s="87" t="s">
        <v>1024</v>
      </c>
      <c r="F2805" s="140">
        <v>45847</v>
      </c>
      <c r="G2805" s="140">
        <v>45855</v>
      </c>
      <c r="H2805" s="92">
        <v>309.08</v>
      </c>
      <c r="I2805" s="92">
        <v>309.08</v>
      </c>
      <c r="J2805" s="92">
        <v>0</v>
      </c>
    </row>
    <row r="2806" spans="1:10" x14ac:dyDescent="0.3">
      <c r="A2806" s="87"/>
      <c r="B2806" s="87" t="s">
        <v>284</v>
      </c>
      <c r="C2806" s="87" t="s">
        <v>2722</v>
      </c>
      <c r="D2806" s="87" t="s">
        <v>2704</v>
      </c>
      <c r="E2806" s="87" t="s">
        <v>1024</v>
      </c>
      <c r="F2806" s="140">
        <v>44761</v>
      </c>
      <c r="G2806" s="140">
        <v>44790</v>
      </c>
      <c r="H2806" s="92">
        <v>324.48</v>
      </c>
      <c r="I2806" s="92">
        <v>324.48</v>
      </c>
      <c r="J2806" s="92">
        <v>0</v>
      </c>
    </row>
    <row r="2807" spans="1:10" x14ac:dyDescent="0.3">
      <c r="A2807" s="87"/>
      <c r="B2807" s="87" t="s">
        <v>523</v>
      </c>
      <c r="C2807" s="87" t="s">
        <v>2722</v>
      </c>
      <c r="D2807" s="87" t="s">
        <v>5825</v>
      </c>
      <c r="E2807" s="87" t="s">
        <v>1024</v>
      </c>
      <c r="F2807" s="140">
        <v>45275</v>
      </c>
      <c r="G2807" s="140">
        <v>45328</v>
      </c>
      <c r="H2807" s="92">
        <v>292.31</v>
      </c>
      <c r="I2807" s="92">
        <v>292.31</v>
      </c>
      <c r="J2807" s="92">
        <v>0</v>
      </c>
    </row>
    <row r="2808" spans="1:10" x14ac:dyDescent="0.3">
      <c r="A2808" s="87"/>
      <c r="B2808" s="87" t="s">
        <v>301</v>
      </c>
      <c r="C2808" s="87" t="s">
        <v>2722</v>
      </c>
      <c r="D2808" s="87" t="s">
        <v>7578</v>
      </c>
      <c r="E2808" s="87" t="s">
        <v>1024</v>
      </c>
      <c r="F2808" s="140">
        <v>45847</v>
      </c>
      <c r="G2808" s="140">
        <v>45855</v>
      </c>
      <c r="H2808" s="92">
        <v>309.08</v>
      </c>
      <c r="I2808" s="92">
        <v>309.08</v>
      </c>
      <c r="J2808" s="92">
        <v>0</v>
      </c>
    </row>
    <row r="2809" spans="1:10" x14ac:dyDescent="0.3">
      <c r="A2809" s="87"/>
      <c r="B2809" s="87" t="s">
        <v>415</v>
      </c>
      <c r="C2809" s="87" t="s">
        <v>2722</v>
      </c>
      <c r="D2809" s="87" t="s">
        <v>8469</v>
      </c>
      <c r="E2809" s="87" t="s">
        <v>1024</v>
      </c>
      <c r="F2809" s="140">
        <v>46147</v>
      </c>
      <c r="G2809" s="140">
        <v>46160</v>
      </c>
      <c r="H2809" s="92">
        <v>494.2</v>
      </c>
      <c r="I2809" s="92">
        <v>494.2</v>
      </c>
      <c r="J2809" s="92">
        <v>0</v>
      </c>
    </row>
    <row r="2810" spans="1:10" x14ac:dyDescent="0.3">
      <c r="A2810" s="87"/>
      <c r="B2810" s="87" t="s">
        <v>317</v>
      </c>
      <c r="C2810" s="87" t="s">
        <v>2722</v>
      </c>
      <c r="D2810" s="87" t="s">
        <v>5825</v>
      </c>
      <c r="E2810" s="87" t="s">
        <v>1024</v>
      </c>
      <c r="F2810" s="140">
        <v>45275</v>
      </c>
      <c r="G2810" s="140">
        <v>45328</v>
      </c>
      <c r="H2810" s="92">
        <v>292.31</v>
      </c>
      <c r="I2810" s="92">
        <v>292.31</v>
      </c>
      <c r="J2810" s="92">
        <v>0</v>
      </c>
    </row>
    <row r="2811" spans="1:10" x14ac:dyDescent="0.3">
      <c r="A2811" s="87"/>
      <c r="B2811" s="87" t="s">
        <v>328</v>
      </c>
      <c r="C2811" s="87" t="s">
        <v>2722</v>
      </c>
      <c r="D2811" s="87" t="s">
        <v>7578</v>
      </c>
      <c r="E2811" s="87" t="s">
        <v>1024</v>
      </c>
      <c r="F2811" s="140">
        <v>45847</v>
      </c>
      <c r="G2811" s="140">
        <v>45855</v>
      </c>
      <c r="H2811" s="92">
        <v>309.08</v>
      </c>
      <c r="I2811" s="92">
        <v>309.08</v>
      </c>
      <c r="J2811" s="92">
        <v>0</v>
      </c>
    </row>
    <row r="2812" spans="1:10" x14ac:dyDescent="0.3">
      <c r="A2812" s="87"/>
      <c r="B2812" s="87" t="s">
        <v>315</v>
      </c>
      <c r="C2812" s="87" t="s">
        <v>2722</v>
      </c>
      <c r="D2812" s="87" t="s">
        <v>5922</v>
      </c>
      <c r="E2812" s="87" t="s">
        <v>1024</v>
      </c>
      <c r="F2812" s="140">
        <v>45323</v>
      </c>
      <c r="G2812" s="140">
        <v>45349</v>
      </c>
      <c r="H2812" s="92">
        <v>417.06</v>
      </c>
      <c r="I2812" s="92">
        <v>417.06</v>
      </c>
      <c r="J2812" s="92">
        <v>0</v>
      </c>
    </row>
    <row r="2813" spans="1:10" x14ac:dyDescent="0.3">
      <c r="A2813" s="87" t="s">
        <v>5786</v>
      </c>
      <c r="B2813" s="87"/>
      <c r="C2813" s="87"/>
      <c r="D2813" s="87"/>
      <c r="E2813" s="87"/>
      <c r="F2813" s="87"/>
      <c r="G2813" s="87"/>
      <c r="H2813" s="92">
        <v>9418.31</v>
      </c>
      <c r="I2813" s="92">
        <v>9418.31</v>
      </c>
      <c r="J2813" s="92">
        <v>0</v>
      </c>
    </row>
    <row r="2814" spans="1:10" x14ac:dyDescent="0.3">
      <c r="A2814" s="87" t="s">
        <v>8558</v>
      </c>
      <c r="B2814" s="87" t="s">
        <v>421</v>
      </c>
      <c r="C2814" s="87" t="s">
        <v>2722</v>
      </c>
      <c r="D2814" s="87" t="s">
        <v>6583</v>
      </c>
      <c r="E2814" s="87" t="s">
        <v>455</v>
      </c>
      <c r="F2814" s="140">
        <v>45601</v>
      </c>
      <c r="G2814" s="140">
        <v>45709</v>
      </c>
      <c r="H2814" s="92">
        <v>4410</v>
      </c>
      <c r="I2814" s="92">
        <v>4410</v>
      </c>
      <c r="J2814" s="92">
        <v>0</v>
      </c>
    </row>
    <row r="2815" spans="1:10" x14ac:dyDescent="0.3">
      <c r="A2815" s="87"/>
      <c r="B2815" s="87"/>
      <c r="C2815" s="87"/>
      <c r="D2815" s="87"/>
      <c r="E2815" s="87"/>
      <c r="F2815" s="87"/>
      <c r="G2815" s="140">
        <v>45742</v>
      </c>
      <c r="H2815" s="92">
        <v>6080</v>
      </c>
      <c r="I2815" s="92">
        <v>6080</v>
      </c>
      <c r="J2815" s="92">
        <v>0</v>
      </c>
    </row>
    <row r="2816" spans="1:10" x14ac:dyDescent="0.3">
      <c r="A2816" s="87"/>
      <c r="B2816" s="87"/>
      <c r="C2816" s="87"/>
      <c r="D2816" s="87"/>
      <c r="E2816" s="87"/>
      <c r="F2816" s="87"/>
      <c r="G2816" s="140">
        <v>45749</v>
      </c>
      <c r="H2816" s="92">
        <v>3240</v>
      </c>
      <c r="I2816" s="92">
        <v>3240</v>
      </c>
      <c r="J2816" s="92">
        <v>0</v>
      </c>
    </row>
    <row r="2817" spans="1:10" x14ac:dyDescent="0.3">
      <c r="A2817" s="87"/>
      <c r="B2817" s="87"/>
      <c r="C2817" s="87"/>
      <c r="D2817" s="87"/>
      <c r="E2817" s="87"/>
      <c r="F2817" s="87"/>
      <c r="G2817" s="140">
        <v>45798</v>
      </c>
      <c r="H2817" s="92">
        <v>5400</v>
      </c>
      <c r="I2817" s="92">
        <v>5400</v>
      </c>
      <c r="J2817" s="92">
        <v>0</v>
      </c>
    </row>
    <row r="2818" spans="1:10" x14ac:dyDescent="0.3">
      <c r="A2818" s="87"/>
      <c r="B2818" s="87"/>
      <c r="C2818" s="87"/>
      <c r="D2818" s="87"/>
      <c r="E2818" s="87"/>
      <c r="F2818" s="87"/>
      <c r="G2818" s="140">
        <v>45814</v>
      </c>
      <c r="H2818" s="92">
        <v>5130</v>
      </c>
      <c r="I2818" s="92">
        <v>5130</v>
      </c>
      <c r="J2818" s="92">
        <v>0</v>
      </c>
    </row>
    <row r="2819" spans="1:10" x14ac:dyDescent="0.3">
      <c r="A2819" s="87"/>
      <c r="B2819" s="87"/>
      <c r="C2819" s="87"/>
      <c r="D2819" s="87"/>
      <c r="E2819" s="87"/>
      <c r="F2819" s="87"/>
      <c r="G2819" s="140">
        <v>45860</v>
      </c>
      <c r="H2819" s="92">
        <v>4140</v>
      </c>
      <c r="I2819" s="92">
        <v>4140</v>
      </c>
      <c r="J2819" s="92">
        <v>0</v>
      </c>
    </row>
    <row r="2820" spans="1:10" x14ac:dyDescent="0.3">
      <c r="A2820" s="87"/>
      <c r="B2820" s="87"/>
      <c r="C2820" s="87"/>
      <c r="D2820" s="87"/>
      <c r="E2820" s="87"/>
      <c r="F2820" s="87"/>
      <c r="G2820" s="140">
        <v>45895</v>
      </c>
      <c r="H2820" s="92">
        <v>4050</v>
      </c>
      <c r="I2820" s="92">
        <v>4050</v>
      </c>
      <c r="J2820" s="92">
        <v>0</v>
      </c>
    </row>
    <row r="2821" spans="1:10" x14ac:dyDescent="0.3">
      <c r="A2821" s="87"/>
      <c r="B2821" s="87"/>
      <c r="C2821" s="87"/>
      <c r="D2821" s="87"/>
      <c r="E2821" s="87"/>
      <c r="F2821" s="87"/>
      <c r="G2821" s="140">
        <v>45958</v>
      </c>
      <c r="H2821" s="92">
        <v>360</v>
      </c>
      <c r="I2821" s="92">
        <v>360</v>
      </c>
      <c r="J2821" s="92">
        <v>0</v>
      </c>
    </row>
    <row r="2822" spans="1:10" x14ac:dyDescent="0.3">
      <c r="A2822" s="87"/>
      <c r="B2822" s="87"/>
      <c r="C2822" s="87"/>
      <c r="D2822" s="87"/>
      <c r="E2822" s="87"/>
      <c r="F2822" s="87"/>
      <c r="G2822" s="140">
        <v>45996</v>
      </c>
      <c r="H2822" s="92">
        <v>900</v>
      </c>
      <c r="I2822" s="92">
        <v>900</v>
      </c>
      <c r="J2822" s="92">
        <v>0</v>
      </c>
    </row>
    <row r="2823" spans="1:10" x14ac:dyDescent="0.3">
      <c r="A2823" s="87"/>
      <c r="B2823" s="87"/>
      <c r="C2823" s="87"/>
      <c r="D2823" s="87"/>
      <c r="E2823" s="87"/>
      <c r="F2823" s="87"/>
      <c r="G2823" s="140">
        <v>46013</v>
      </c>
      <c r="H2823" s="92">
        <v>180</v>
      </c>
      <c r="I2823" s="92">
        <v>180</v>
      </c>
      <c r="J2823" s="92">
        <v>0</v>
      </c>
    </row>
    <row r="2824" spans="1:10" x14ac:dyDescent="0.3">
      <c r="A2824" s="87"/>
      <c r="B2824" s="87"/>
      <c r="C2824" s="87"/>
      <c r="D2824" s="87" t="s">
        <v>8153</v>
      </c>
      <c r="E2824" s="87" t="s">
        <v>455</v>
      </c>
      <c r="F2824" s="140">
        <v>45980</v>
      </c>
      <c r="G2824" s="140">
        <v>46120</v>
      </c>
      <c r="H2824" s="92">
        <v>540</v>
      </c>
      <c r="I2824" s="92">
        <v>540</v>
      </c>
      <c r="J2824" s="92">
        <v>0</v>
      </c>
    </row>
    <row r="2825" spans="1:10" x14ac:dyDescent="0.3">
      <c r="A2825" s="87"/>
      <c r="B2825" s="87"/>
      <c r="C2825" s="87"/>
      <c r="D2825" s="87"/>
      <c r="E2825" s="87"/>
      <c r="F2825" s="87"/>
      <c r="G2825" s="140">
        <v>46189</v>
      </c>
      <c r="H2825" s="92">
        <v>1350</v>
      </c>
      <c r="I2825" s="92">
        <v>1350</v>
      </c>
      <c r="J2825" s="92">
        <v>0</v>
      </c>
    </row>
    <row r="2826" spans="1:10" x14ac:dyDescent="0.3">
      <c r="A2826" s="87"/>
      <c r="B2826" s="87"/>
      <c r="C2826" s="87"/>
      <c r="D2826" s="87"/>
      <c r="E2826" s="87"/>
      <c r="F2826" s="87"/>
      <c r="G2826" s="140">
        <v>46945</v>
      </c>
      <c r="H2826" s="92">
        <v>2840</v>
      </c>
      <c r="I2826" s="92">
        <v>0</v>
      </c>
      <c r="J2826" s="92">
        <v>2840</v>
      </c>
    </row>
    <row r="2827" spans="1:10" x14ac:dyDescent="0.3">
      <c r="A2827" s="87"/>
      <c r="B2827" s="87" t="s">
        <v>412</v>
      </c>
      <c r="C2827" s="87" t="s">
        <v>2722</v>
      </c>
      <c r="D2827" s="87" t="s">
        <v>6586</v>
      </c>
      <c r="E2827" s="87" t="s">
        <v>455</v>
      </c>
      <c r="F2827" s="140">
        <v>45601</v>
      </c>
      <c r="G2827" s="140">
        <v>45709</v>
      </c>
      <c r="H2827" s="92">
        <v>3780</v>
      </c>
      <c r="I2827" s="92">
        <v>3780</v>
      </c>
      <c r="J2827" s="92">
        <v>0</v>
      </c>
    </row>
    <row r="2828" spans="1:10" x14ac:dyDescent="0.3">
      <c r="A2828" s="87"/>
      <c r="B2828" s="87"/>
      <c r="C2828" s="87"/>
      <c r="D2828" s="87"/>
      <c r="E2828" s="87"/>
      <c r="F2828" s="87"/>
      <c r="G2828" s="140">
        <v>45742</v>
      </c>
      <c r="H2828" s="92">
        <v>4640</v>
      </c>
      <c r="I2828" s="92">
        <v>4640</v>
      </c>
      <c r="J2828" s="92">
        <v>0</v>
      </c>
    </row>
    <row r="2829" spans="1:10" x14ac:dyDescent="0.3">
      <c r="A2829" s="87"/>
      <c r="B2829" s="87"/>
      <c r="C2829" s="87"/>
      <c r="D2829" s="87"/>
      <c r="E2829" s="87"/>
      <c r="F2829" s="87"/>
      <c r="G2829" s="140">
        <v>45749</v>
      </c>
      <c r="H2829" s="92">
        <v>2610</v>
      </c>
      <c r="I2829" s="92">
        <v>2610</v>
      </c>
      <c r="J2829" s="92">
        <v>0</v>
      </c>
    </row>
    <row r="2830" spans="1:10" x14ac:dyDescent="0.3">
      <c r="A2830" s="87"/>
      <c r="B2830" s="87"/>
      <c r="C2830" s="87"/>
      <c r="D2830" s="87"/>
      <c r="E2830" s="87"/>
      <c r="F2830" s="87"/>
      <c r="G2830" s="140">
        <v>45798</v>
      </c>
      <c r="H2830" s="92">
        <v>3690</v>
      </c>
      <c r="I2830" s="92">
        <v>3690</v>
      </c>
      <c r="J2830" s="92">
        <v>0</v>
      </c>
    </row>
    <row r="2831" spans="1:10" x14ac:dyDescent="0.3">
      <c r="A2831" s="87"/>
      <c r="B2831" s="87"/>
      <c r="C2831" s="87"/>
      <c r="D2831" s="87"/>
      <c r="E2831" s="87"/>
      <c r="F2831" s="87"/>
      <c r="G2831" s="140">
        <v>45814</v>
      </c>
      <c r="H2831" s="92">
        <v>4500</v>
      </c>
      <c r="I2831" s="92">
        <v>4500</v>
      </c>
      <c r="J2831" s="92">
        <v>0</v>
      </c>
    </row>
    <row r="2832" spans="1:10" x14ac:dyDescent="0.3">
      <c r="A2832" s="87"/>
      <c r="B2832" s="87"/>
      <c r="C2832" s="87"/>
      <c r="D2832" s="87"/>
      <c r="E2832" s="87"/>
      <c r="F2832" s="87"/>
      <c r="G2832" s="140">
        <v>45860</v>
      </c>
      <c r="H2832" s="92">
        <v>3960</v>
      </c>
      <c r="I2832" s="92">
        <v>3960</v>
      </c>
      <c r="J2832" s="92">
        <v>0</v>
      </c>
    </row>
    <row r="2833" spans="1:10" x14ac:dyDescent="0.3">
      <c r="A2833" s="87"/>
      <c r="B2833" s="87"/>
      <c r="C2833" s="87"/>
      <c r="D2833" s="87"/>
      <c r="E2833" s="87"/>
      <c r="F2833" s="87"/>
      <c r="G2833" s="140">
        <v>45895</v>
      </c>
      <c r="H2833" s="92">
        <v>5130</v>
      </c>
      <c r="I2833" s="92">
        <v>5130</v>
      </c>
      <c r="J2833" s="92">
        <v>0</v>
      </c>
    </row>
    <row r="2834" spans="1:10" x14ac:dyDescent="0.3">
      <c r="A2834" s="87"/>
      <c r="B2834" s="87"/>
      <c r="C2834" s="87"/>
      <c r="D2834" s="87"/>
      <c r="E2834" s="87"/>
      <c r="F2834" s="87"/>
      <c r="G2834" s="140">
        <v>45958</v>
      </c>
      <c r="H2834" s="92">
        <v>3330</v>
      </c>
      <c r="I2834" s="92">
        <v>3330</v>
      </c>
      <c r="J2834" s="92">
        <v>0</v>
      </c>
    </row>
    <row r="2835" spans="1:10" x14ac:dyDescent="0.3">
      <c r="A2835" s="87"/>
      <c r="B2835" s="87"/>
      <c r="C2835" s="87"/>
      <c r="D2835" s="87"/>
      <c r="E2835" s="87"/>
      <c r="F2835" s="87"/>
      <c r="G2835" s="140">
        <v>46945</v>
      </c>
      <c r="H2835" s="92">
        <v>760</v>
      </c>
      <c r="I2835" s="92">
        <v>0</v>
      </c>
      <c r="J2835" s="92">
        <v>760</v>
      </c>
    </row>
    <row r="2836" spans="1:10" x14ac:dyDescent="0.3">
      <c r="A2836" s="87"/>
      <c r="B2836" s="87"/>
      <c r="C2836" s="87"/>
      <c r="D2836" s="87" t="s">
        <v>8153</v>
      </c>
      <c r="E2836" s="87" t="s">
        <v>455</v>
      </c>
      <c r="F2836" s="140">
        <v>45980</v>
      </c>
      <c r="G2836" s="140">
        <v>46120</v>
      </c>
      <c r="H2836" s="92">
        <v>360</v>
      </c>
      <c r="I2836" s="92">
        <v>360</v>
      </c>
      <c r="J2836" s="92">
        <v>0</v>
      </c>
    </row>
    <row r="2837" spans="1:10" x14ac:dyDescent="0.3">
      <c r="A2837" s="87"/>
      <c r="B2837" s="87"/>
      <c r="C2837" s="87"/>
      <c r="D2837" s="87"/>
      <c r="E2837" s="87"/>
      <c r="F2837" s="87"/>
      <c r="G2837" s="140">
        <v>46189</v>
      </c>
      <c r="H2837" s="92">
        <v>360</v>
      </c>
      <c r="I2837" s="92">
        <v>360</v>
      </c>
      <c r="J2837" s="92">
        <v>0</v>
      </c>
    </row>
    <row r="2838" spans="1:10" x14ac:dyDescent="0.3">
      <c r="A2838" s="87"/>
      <c r="B2838" s="87"/>
      <c r="C2838" s="87"/>
      <c r="D2838" s="87"/>
      <c r="E2838" s="87"/>
      <c r="F2838" s="87"/>
      <c r="G2838" s="140">
        <v>46945</v>
      </c>
      <c r="H2838" s="92">
        <v>400</v>
      </c>
      <c r="I2838" s="92">
        <v>0</v>
      </c>
      <c r="J2838" s="92">
        <v>400</v>
      </c>
    </row>
    <row r="2839" spans="1:10" x14ac:dyDescent="0.3">
      <c r="A2839" s="87"/>
      <c r="B2839" s="87" t="s">
        <v>135</v>
      </c>
      <c r="C2839" s="87" t="s">
        <v>2722</v>
      </c>
      <c r="D2839" s="87" t="s">
        <v>6589</v>
      </c>
      <c r="E2839" s="87" t="s">
        <v>455</v>
      </c>
      <c r="F2839" s="140">
        <v>45601</v>
      </c>
      <c r="G2839" s="140">
        <v>45709</v>
      </c>
      <c r="H2839" s="92">
        <v>4950</v>
      </c>
      <c r="I2839" s="92">
        <v>4950</v>
      </c>
      <c r="J2839" s="92">
        <v>0</v>
      </c>
    </row>
    <row r="2840" spans="1:10" x14ac:dyDescent="0.3">
      <c r="A2840" s="87"/>
      <c r="B2840" s="87"/>
      <c r="C2840" s="87"/>
      <c r="D2840" s="87"/>
      <c r="E2840" s="87"/>
      <c r="F2840" s="87"/>
      <c r="G2840" s="140">
        <v>45742</v>
      </c>
      <c r="H2840" s="92">
        <v>7160</v>
      </c>
      <c r="I2840" s="92">
        <v>7160</v>
      </c>
      <c r="J2840" s="92">
        <v>0</v>
      </c>
    </row>
    <row r="2841" spans="1:10" x14ac:dyDescent="0.3">
      <c r="A2841" s="87"/>
      <c r="B2841" s="87"/>
      <c r="C2841" s="87"/>
      <c r="D2841" s="87"/>
      <c r="E2841" s="87"/>
      <c r="F2841" s="87"/>
      <c r="G2841" s="140">
        <v>45749</v>
      </c>
      <c r="H2841" s="92">
        <v>4230</v>
      </c>
      <c r="I2841" s="92">
        <v>4230</v>
      </c>
      <c r="J2841" s="92">
        <v>0</v>
      </c>
    </row>
    <row r="2842" spans="1:10" x14ac:dyDescent="0.3">
      <c r="A2842" s="87"/>
      <c r="B2842" s="87"/>
      <c r="C2842" s="87"/>
      <c r="D2842" s="87"/>
      <c r="E2842" s="87"/>
      <c r="F2842" s="87"/>
      <c r="G2842" s="140">
        <v>45798</v>
      </c>
      <c r="H2842" s="92">
        <v>3960</v>
      </c>
      <c r="I2842" s="92">
        <v>3960</v>
      </c>
      <c r="J2842" s="92">
        <v>0</v>
      </c>
    </row>
    <row r="2843" spans="1:10" x14ac:dyDescent="0.3">
      <c r="A2843" s="87"/>
      <c r="B2843" s="87"/>
      <c r="C2843" s="87"/>
      <c r="D2843" s="87"/>
      <c r="E2843" s="87"/>
      <c r="F2843" s="87"/>
      <c r="G2843" s="140">
        <v>45814</v>
      </c>
      <c r="H2843" s="92">
        <v>4680</v>
      </c>
      <c r="I2843" s="92">
        <v>4680</v>
      </c>
      <c r="J2843" s="92">
        <v>0</v>
      </c>
    </row>
    <row r="2844" spans="1:10" x14ac:dyDescent="0.3">
      <c r="A2844" s="87"/>
      <c r="B2844" s="87"/>
      <c r="C2844" s="87"/>
      <c r="D2844" s="87"/>
      <c r="E2844" s="87"/>
      <c r="F2844" s="87"/>
      <c r="G2844" s="140">
        <v>45860</v>
      </c>
      <c r="H2844" s="92">
        <v>5580</v>
      </c>
      <c r="I2844" s="92">
        <v>5580</v>
      </c>
      <c r="J2844" s="92">
        <v>0</v>
      </c>
    </row>
    <row r="2845" spans="1:10" x14ac:dyDescent="0.3">
      <c r="A2845" s="87"/>
      <c r="B2845" s="87"/>
      <c r="C2845" s="87"/>
      <c r="D2845" s="87"/>
      <c r="E2845" s="87"/>
      <c r="F2845" s="87"/>
      <c r="G2845" s="140">
        <v>45895</v>
      </c>
      <c r="H2845" s="92">
        <v>3330</v>
      </c>
      <c r="I2845" s="92">
        <v>3330</v>
      </c>
      <c r="J2845" s="92">
        <v>0</v>
      </c>
    </row>
    <row r="2846" spans="1:10" x14ac:dyDescent="0.3">
      <c r="A2846" s="87"/>
      <c r="B2846" s="87"/>
      <c r="C2846" s="87"/>
      <c r="D2846" s="87"/>
      <c r="E2846" s="87"/>
      <c r="F2846" s="87"/>
      <c r="G2846" s="140">
        <v>45958</v>
      </c>
      <c r="H2846" s="92">
        <v>450</v>
      </c>
      <c r="I2846" s="92">
        <v>450</v>
      </c>
      <c r="J2846" s="92">
        <v>0</v>
      </c>
    </row>
    <row r="2847" spans="1:10" x14ac:dyDescent="0.3">
      <c r="A2847" s="87"/>
      <c r="B2847" s="87"/>
      <c r="C2847" s="87"/>
      <c r="D2847" s="87"/>
      <c r="E2847" s="87"/>
      <c r="F2847" s="87"/>
      <c r="G2847" s="140">
        <v>45980</v>
      </c>
      <c r="H2847" s="92">
        <v>180</v>
      </c>
      <c r="I2847" s="92">
        <v>180</v>
      </c>
      <c r="J2847" s="92">
        <v>0</v>
      </c>
    </row>
    <row r="2848" spans="1:10" x14ac:dyDescent="0.3">
      <c r="A2848" s="87"/>
      <c r="B2848" s="87"/>
      <c r="C2848" s="87"/>
      <c r="D2848" s="87"/>
      <c r="E2848" s="87"/>
      <c r="F2848" s="87"/>
      <c r="G2848" s="140">
        <v>45996</v>
      </c>
      <c r="H2848" s="92">
        <v>720</v>
      </c>
      <c r="I2848" s="92">
        <v>720</v>
      </c>
      <c r="J2848" s="92">
        <v>0</v>
      </c>
    </row>
    <row r="2849" spans="1:10" x14ac:dyDescent="0.3">
      <c r="A2849" s="87"/>
      <c r="B2849" s="87"/>
      <c r="C2849" s="87"/>
      <c r="D2849" s="87" t="s">
        <v>8153</v>
      </c>
      <c r="E2849" s="87" t="s">
        <v>455</v>
      </c>
      <c r="F2849" s="140">
        <v>45980</v>
      </c>
      <c r="G2849" s="140">
        <v>46189</v>
      </c>
      <c r="H2849" s="92">
        <v>180</v>
      </c>
      <c r="I2849" s="92">
        <v>180</v>
      </c>
      <c r="J2849" s="92">
        <v>0</v>
      </c>
    </row>
    <row r="2850" spans="1:10" x14ac:dyDescent="0.3">
      <c r="A2850" s="87"/>
      <c r="B2850" s="87"/>
      <c r="C2850" s="87"/>
      <c r="D2850" s="87"/>
      <c r="E2850" s="87"/>
      <c r="F2850" s="87"/>
      <c r="G2850" s="140">
        <v>46945</v>
      </c>
      <c r="H2850" s="92">
        <v>2340</v>
      </c>
      <c r="I2850" s="92">
        <v>0</v>
      </c>
      <c r="J2850" s="92">
        <v>2340</v>
      </c>
    </row>
    <row r="2851" spans="1:10" x14ac:dyDescent="0.3">
      <c r="A2851" s="87" t="s">
        <v>8766</v>
      </c>
      <c r="B2851" s="87"/>
      <c r="C2851" s="87"/>
      <c r="D2851" s="87"/>
      <c r="E2851" s="87"/>
      <c r="F2851" s="87"/>
      <c r="G2851" s="87"/>
      <c r="H2851" s="92">
        <v>109900</v>
      </c>
      <c r="I2851" s="92">
        <v>103560</v>
      </c>
      <c r="J2851" s="92">
        <v>6340</v>
      </c>
    </row>
    <row r="2852" spans="1:10" x14ac:dyDescent="0.3">
      <c r="A2852" s="87" t="s">
        <v>8433</v>
      </c>
      <c r="B2852" s="87" t="s">
        <v>506</v>
      </c>
      <c r="C2852" s="87" t="s">
        <v>2722</v>
      </c>
      <c r="D2852" s="87" t="s">
        <v>8435</v>
      </c>
      <c r="E2852" s="87" t="s">
        <v>5941</v>
      </c>
      <c r="F2852" s="140">
        <v>46197</v>
      </c>
      <c r="G2852" s="140">
        <v>46905</v>
      </c>
      <c r="H2852" s="92">
        <v>5000</v>
      </c>
      <c r="I2852" s="92">
        <v>0</v>
      </c>
      <c r="J2852" s="92">
        <v>5000</v>
      </c>
    </row>
    <row r="2853" spans="1:10" x14ac:dyDescent="0.3">
      <c r="A2853" s="87" t="s">
        <v>8767</v>
      </c>
      <c r="B2853" s="87"/>
      <c r="C2853" s="87"/>
      <c r="D2853" s="87"/>
      <c r="E2853" s="87"/>
      <c r="F2853" s="87"/>
      <c r="G2853" s="87"/>
      <c r="H2853" s="92">
        <v>5000</v>
      </c>
      <c r="I2853" s="92">
        <v>0</v>
      </c>
      <c r="J2853" s="92">
        <v>5000</v>
      </c>
    </row>
    <row r="2854" spans="1:10" x14ac:dyDescent="0.3">
      <c r="A2854" s="87" t="s">
        <v>2643</v>
      </c>
      <c r="B2854" s="87" t="s">
        <v>137</v>
      </c>
      <c r="C2854" s="87" t="s">
        <v>428</v>
      </c>
      <c r="D2854" s="87" t="s">
        <v>498</v>
      </c>
      <c r="E2854" s="87" t="s">
        <v>310</v>
      </c>
      <c r="F2854" s="140">
        <v>43647</v>
      </c>
      <c r="G2854" s="140">
        <v>43816</v>
      </c>
      <c r="H2854" s="92">
        <v>17165.07</v>
      </c>
      <c r="I2854" s="92">
        <v>17165.07</v>
      </c>
      <c r="J2854" s="92">
        <v>0</v>
      </c>
    </row>
    <row r="2855" spans="1:10" x14ac:dyDescent="0.3">
      <c r="A2855" s="87"/>
      <c r="B2855" s="87"/>
      <c r="C2855" s="87"/>
      <c r="D2855" s="87"/>
      <c r="E2855" s="87"/>
      <c r="F2855" s="87"/>
      <c r="G2855" s="140">
        <v>44992</v>
      </c>
      <c r="H2855" s="92">
        <v>85825.38</v>
      </c>
      <c r="I2855" s="92">
        <v>85825.38</v>
      </c>
      <c r="J2855" s="92">
        <v>0</v>
      </c>
    </row>
    <row r="2856" spans="1:10" x14ac:dyDescent="0.3">
      <c r="A2856" s="87"/>
      <c r="B2856" s="87"/>
      <c r="C2856" s="87"/>
      <c r="D2856" s="87"/>
      <c r="E2856" s="87"/>
      <c r="F2856" s="87"/>
      <c r="G2856" s="140">
        <v>45278</v>
      </c>
      <c r="H2856" s="92">
        <v>68660.3</v>
      </c>
      <c r="I2856" s="92">
        <v>68660.3</v>
      </c>
      <c r="J2856" s="92">
        <v>0</v>
      </c>
    </row>
    <row r="2857" spans="1:10" x14ac:dyDescent="0.3">
      <c r="A2857" s="87"/>
      <c r="B2857" s="87"/>
      <c r="C2857" s="87"/>
      <c r="D2857" s="87"/>
      <c r="E2857" s="87"/>
      <c r="F2857" s="87"/>
      <c r="G2857" s="140">
        <v>45279</v>
      </c>
      <c r="H2857" s="92">
        <v>9034.25</v>
      </c>
      <c r="I2857" s="92">
        <v>9034.25</v>
      </c>
      <c r="J2857" s="92">
        <v>0</v>
      </c>
    </row>
    <row r="2858" spans="1:10" x14ac:dyDescent="0.3">
      <c r="A2858" s="87"/>
      <c r="B2858" s="87" t="s">
        <v>421</v>
      </c>
      <c r="C2858" s="87" t="s">
        <v>428</v>
      </c>
      <c r="D2858" s="87" t="s">
        <v>498</v>
      </c>
      <c r="E2858" s="87" t="s">
        <v>310</v>
      </c>
      <c r="F2858" s="140">
        <v>43647</v>
      </c>
      <c r="G2858" s="140">
        <v>43816</v>
      </c>
      <c r="H2858" s="92">
        <v>29986.18</v>
      </c>
      <c r="I2858" s="92">
        <v>29986.18</v>
      </c>
      <c r="J2858" s="92">
        <v>0</v>
      </c>
    </row>
    <row r="2859" spans="1:10" x14ac:dyDescent="0.3">
      <c r="A2859" s="87"/>
      <c r="B2859" s="87"/>
      <c r="C2859" s="87"/>
      <c r="D2859" s="87"/>
      <c r="E2859" s="87"/>
      <c r="F2859" s="87"/>
      <c r="G2859" s="140">
        <v>44125</v>
      </c>
      <c r="H2859" s="92">
        <v>89958.54</v>
      </c>
      <c r="I2859" s="92">
        <v>89958.54</v>
      </c>
      <c r="J2859" s="92">
        <v>0</v>
      </c>
    </row>
    <row r="2860" spans="1:10" x14ac:dyDescent="0.3">
      <c r="A2860" s="87"/>
      <c r="B2860" s="87"/>
      <c r="C2860" s="87"/>
      <c r="D2860" s="87"/>
      <c r="E2860" s="87"/>
      <c r="F2860" s="87"/>
      <c r="G2860" s="140">
        <v>44364</v>
      </c>
      <c r="H2860" s="92">
        <v>179917.08</v>
      </c>
      <c r="I2860" s="92">
        <v>179917.08</v>
      </c>
      <c r="J2860" s="92">
        <v>0</v>
      </c>
    </row>
    <row r="2861" spans="1:10" x14ac:dyDescent="0.3">
      <c r="A2861" s="87"/>
      <c r="B2861" s="87"/>
      <c r="C2861" s="87"/>
      <c r="D2861" s="87"/>
      <c r="E2861" s="87"/>
      <c r="F2861" s="87"/>
      <c r="G2861" s="140">
        <v>45279</v>
      </c>
      <c r="H2861" s="92">
        <v>15782.200000000012</v>
      </c>
      <c r="I2861" s="92">
        <v>15782.200000000012</v>
      </c>
      <c r="J2861" s="92">
        <v>0</v>
      </c>
    </row>
    <row r="2862" spans="1:10" x14ac:dyDescent="0.3">
      <c r="A2862" s="87"/>
      <c r="B2862" s="87" t="s">
        <v>431</v>
      </c>
      <c r="C2862" s="87" t="s">
        <v>428</v>
      </c>
      <c r="D2862" s="87" t="s">
        <v>498</v>
      </c>
      <c r="E2862" s="87" t="s">
        <v>310</v>
      </c>
      <c r="F2862" s="140">
        <v>43647</v>
      </c>
      <c r="G2862" s="140">
        <v>43816</v>
      </c>
      <c r="H2862" s="92">
        <v>28196.47</v>
      </c>
      <c r="I2862" s="92">
        <v>28196.47</v>
      </c>
      <c r="J2862" s="92">
        <v>0</v>
      </c>
    </row>
    <row r="2863" spans="1:10" x14ac:dyDescent="0.3">
      <c r="A2863" s="87"/>
      <c r="B2863" s="87"/>
      <c r="C2863" s="87"/>
      <c r="D2863" s="87"/>
      <c r="E2863" s="87"/>
      <c r="F2863" s="87"/>
      <c r="G2863" s="140">
        <v>44448</v>
      </c>
      <c r="H2863" s="92">
        <v>253768.28</v>
      </c>
      <c r="I2863" s="92">
        <v>253768.28</v>
      </c>
      <c r="J2863" s="92">
        <v>0</v>
      </c>
    </row>
    <row r="2864" spans="1:10" x14ac:dyDescent="0.3">
      <c r="A2864" s="87"/>
      <c r="B2864" s="87"/>
      <c r="C2864" s="87"/>
      <c r="D2864" s="87"/>
      <c r="E2864" s="87"/>
      <c r="F2864" s="87"/>
      <c r="G2864" s="140">
        <v>45279</v>
      </c>
      <c r="H2864" s="92">
        <v>14840.25</v>
      </c>
      <c r="I2864" s="92">
        <v>14840.25</v>
      </c>
      <c r="J2864" s="92">
        <v>0</v>
      </c>
    </row>
    <row r="2865" spans="1:10" x14ac:dyDescent="0.3">
      <c r="A2865" s="87"/>
      <c r="B2865" s="87" t="s">
        <v>412</v>
      </c>
      <c r="C2865" s="87" t="s">
        <v>428</v>
      </c>
      <c r="D2865" s="87" t="s">
        <v>498</v>
      </c>
      <c r="E2865" s="87" t="s">
        <v>310</v>
      </c>
      <c r="F2865" s="140">
        <v>43647</v>
      </c>
      <c r="G2865" s="140">
        <v>43816</v>
      </c>
      <c r="H2865" s="92">
        <v>22513.29</v>
      </c>
      <c r="I2865" s="92">
        <v>22513.29</v>
      </c>
      <c r="J2865" s="92">
        <v>0</v>
      </c>
    </row>
    <row r="2866" spans="1:10" x14ac:dyDescent="0.3">
      <c r="A2866" s="87"/>
      <c r="B2866" s="87"/>
      <c r="C2866" s="87"/>
      <c r="D2866" s="87"/>
      <c r="E2866" s="87"/>
      <c r="F2866" s="87"/>
      <c r="G2866" s="140">
        <v>44204</v>
      </c>
      <c r="H2866" s="92">
        <v>202619.61</v>
      </c>
      <c r="I2866" s="92">
        <v>202619.61</v>
      </c>
      <c r="J2866" s="92">
        <v>0</v>
      </c>
    </row>
    <row r="2867" spans="1:10" x14ac:dyDescent="0.3">
      <c r="A2867" s="87"/>
      <c r="B2867" s="87"/>
      <c r="C2867" s="87"/>
      <c r="D2867" s="87"/>
      <c r="E2867" s="87"/>
      <c r="F2867" s="87"/>
      <c r="G2867" s="140">
        <v>45279</v>
      </c>
      <c r="H2867" s="92">
        <v>11849.100000000006</v>
      </c>
      <c r="I2867" s="92">
        <v>11849.1</v>
      </c>
      <c r="J2867" s="92">
        <v>0</v>
      </c>
    </row>
    <row r="2868" spans="1:10" x14ac:dyDescent="0.3">
      <c r="A2868" s="87"/>
      <c r="B2868" s="87" t="s">
        <v>434</v>
      </c>
      <c r="C2868" s="87" t="s">
        <v>428</v>
      </c>
      <c r="D2868" s="87" t="s">
        <v>498</v>
      </c>
      <c r="E2868" s="87" t="s">
        <v>310</v>
      </c>
      <c r="F2868" s="140">
        <v>43647</v>
      </c>
      <c r="G2868" s="140">
        <v>43816</v>
      </c>
      <c r="H2868" s="92">
        <v>31652.38</v>
      </c>
      <c r="I2868" s="92">
        <v>31652.38</v>
      </c>
      <c r="J2868" s="92">
        <v>0</v>
      </c>
    </row>
    <row r="2869" spans="1:10" x14ac:dyDescent="0.3">
      <c r="A2869" s="87"/>
      <c r="B2869" s="87"/>
      <c r="C2869" s="87"/>
      <c r="D2869" s="87"/>
      <c r="E2869" s="87"/>
      <c r="F2869" s="87"/>
      <c r="G2869" s="140">
        <v>44125</v>
      </c>
      <c r="H2869" s="92">
        <v>94957.16</v>
      </c>
      <c r="I2869" s="92">
        <v>94957.16</v>
      </c>
      <c r="J2869" s="92">
        <v>0</v>
      </c>
    </row>
    <row r="2870" spans="1:10" x14ac:dyDescent="0.3">
      <c r="A2870" s="87"/>
      <c r="B2870" s="87"/>
      <c r="C2870" s="87"/>
      <c r="D2870" s="87"/>
      <c r="E2870" s="87"/>
      <c r="F2870" s="87"/>
      <c r="G2870" s="140">
        <v>44204</v>
      </c>
      <c r="H2870" s="92">
        <v>189914.31</v>
      </c>
      <c r="I2870" s="92">
        <v>189914.31</v>
      </c>
      <c r="J2870" s="92">
        <v>0</v>
      </c>
    </row>
    <row r="2871" spans="1:10" x14ac:dyDescent="0.3">
      <c r="A2871" s="87"/>
      <c r="B2871" s="87"/>
      <c r="C2871" s="87"/>
      <c r="D2871" s="87"/>
      <c r="E2871" s="87"/>
      <c r="F2871" s="87"/>
      <c r="G2871" s="140">
        <v>45279</v>
      </c>
      <c r="H2871" s="92">
        <v>16659.150000000023</v>
      </c>
      <c r="I2871" s="92">
        <v>16659.150000000001</v>
      </c>
      <c r="J2871" s="92">
        <v>0</v>
      </c>
    </row>
    <row r="2872" spans="1:10" x14ac:dyDescent="0.3">
      <c r="A2872" s="87"/>
      <c r="B2872" s="87" t="s">
        <v>436</v>
      </c>
      <c r="C2872" s="87" t="s">
        <v>428</v>
      </c>
      <c r="D2872" s="87" t="s">
        <v>498</v>
      </c>
      <c r="E2872" s="87" t="s">
        <v>310</v>
      </c>
      <c r="F2872" s="140">
        <v>43647</v>
      </c>
      <c r="G2872" s="140">
        <v>43816</v>
      </c>
      <c r="H2872" s="92">
        <v>26751.81</v>
      </c>
      <c r="I2872" s="92">
        <v>26751.81</v>
      </c>
      <c r="J2872" s="92">
        <v>0</v>
      </c>
    </row>
    <row r="2873" spans="1:10" x14ac:dyDescent="0.3">
      <c r="A2873" s="87"/>
      <c r="B2873" s="87"/>
      <c r="C2873" s="87"/>
      <c r="D2873" s="87"/>
      <c r="E2873" s="87"/>
      <c r="F2873" s="87"/>
      <c r="G2873" s="140">
        <v>44125</v>
      </c>
      <c r="H2873" s="92">
        <v>80255.429999999993</v>
      </c>
      <c r="I2873" s="92">
        <v>80255.429999999993</v>
      </c>
      <c r="J2873" s="92">
        <v>0</v>
      </c>
    </row>
    <row r="2874" spans="1:10" x14ac:dyDescent="0.3">
      <c r="A2874" s="87"/>
      <c r="B2874" s="87"/>
      <c r="C2874" s="87"/>
      <c r="D2874" s="87"/>
      <c r="E2874" s="87"/>
      <c r="F2874" s="87"/>
      <c r="G2874" s="140">
        <v>44313</v>
      </c>
      <c r="H2874" s="92">
        <v>160510.85999999999</v>
      </c>
      <c r="I2874" s="92">
        <v>160510.85999999999</v>
      </c>
      <c r="J2874" s="92">
        <v>0</v>
      </c>
    </row>
    <row r="2875" spans="1:10" x14ac:dyDescent="0.3">
      <c r="A2875" s="87"/>
      <c r="B2875" s="87"/>
      <c r="C2875" s="87"/>
      <c r="D2875" s="87"/>
      <c r="E2875" s="87"/>
      <c r="F2875" s="87"/>
      <c r="G2875" s="140">
        <v>45279</v>
      </c>
      <c r="H2875" s="92">
        <v>14079.900000000023</v>
      </c>
      <c r="I2875" s="92">
        <v>14079.9</v>
      </c>
      <c r="J2875" s="92">
        <v>2.3646862246096134E-11</v>
      </c>
    </row>
    <row r="2876" spans="1:10" x14ac:dyDescent="0.3">
      <c r="A2876" s="87"/>
      <c r="B2876" s="87" t="s">
        <v>438</v>
      </c>
      <c r="C2876" s="87" t="s">
        <v>428</v>
      </c>
      <c r="D2876" s="87" t="s">
        <v>498</v>
      </c>
      <c r="E2876" s="87" t="s">
        <v>310</v>
      </c>
      <c r="F2876" s="140">
        <v>43647</v>
      </c>
      <c r="G2876" s="140">
        <v>43816</v>
      </c>
      <c r="H2876" s="92">
        <v>25747.66</v>
      </c>
      <c r="I2876" s="92">
        <v>25747.66</v>
      </c>
      <c r="J2876" s="92">
        <v>0</v>
      </c>
    </row>
    <row r="2877" spans="1:10" x14ac:dyDescent="0.3">
      <c r="A2877" s="87"/>
      <c r="B2877" s="87"/>
      <c r="C2877" s="87"/>
      <c r="D2877" s="87"/>
      <c r="E2877" s="87"/>
      <c r="F2877" s="87"/>
      <c r="G2877" s="140">
        <v>44364</v>
      </c>
      <c r="H2877" s="92">
        <v>231728.94</v>
      </c>
      <c r="I2877" s="92">
        <v>231728.94</v>
      </c>
      <c r="J2877" s="92">
        <v>0</v>
      </c>
    </row>
    <row r="2878" spans="1:10" x14ac:dyDescent="0.3">
      <c r="A2878" s="87"/>
      <c r="B2878" s="87"/>
      <c r="C2878" s="87"/>
      <c r="D2878" s="87"/>
      <c r="E2878" s="87"/>
      <c r="F2878" s="87"/>
      <c r="G2878" s="140">
        <v>45279</v>
      </c>
      <c r="H2878" s="92">
        <v>13551.399999999994</v>
      </c>
      <c r="I2878" s="92">
        <v>13551.4</v>
      </c>
      <c r="J2878" s="92">
        <v>0</v>
      </c>
    </row>
    <row r="2879" spans="1:10" x14ac:dyDescent="0.3">
      <c r="A2879" s="87"/>
      <c r="B2879" s="87" t="s">
        <v>275</v>
      </c>
      <c r="C2879" s="87" t="s">
        <v>428</v>
      </c>
      <c r="D2879" s="87" t="s">
        <v>498</v>
      </c>
      <c r="E2879" s="87" t="s">
        <v>310</v>
      </c>
      <c r="F2879" s="140">
        <v>43647</v>
      </c>
      <c r="G2879" s="140">
        <v>43816</v>
      </c>
      <c r="H2879" s="92">
        <v>22069.45</v>
      </c>
      <c r="I2879" s="92">
        <v>22069.45</v>
      </c>
      <c r="J2879" s="92">
        <v>0</v>
      </c>
    </row>
    <row r="2880" spans="1:10" x14ac:dyDescent="0.3">
      <c r="A2880" s="87"/>
      <c r="B2880" s="87"/>
      <c r="C2880" s="87"/>
      <c r="D2880" s="87"/>
      <c r="E2880" s="87"/>
      <c r="F2880" s="87"/>
      <c r="G2880" s="140">
        <v>44204</v>
      </c>
      <c r="H2880" s="92">
        <v>198625.05</v>
      </c>
      <c r="I2880" s="92">
        <v>198625.05</v>
      </c>
      <c r="J2880" s="92">
        <v>0</v>
      </c>
    </row>
    <row r="2881" spans="1:10" x14ac:dyDescent="0.3">
      <c r="A2881" s="87"/>
      <c r="B2881" s="87"/>
      <c r="C2881" s="87"/>
      <c r="D2881" s="87"/>
      <c r="E2881" s="87"/>
      <c r="F2881" s="87"/>
      <c r="G2881" s="140">
        <v>45279</v>
      </c>
      <c r="H2881" s="92">
        <v>11615.5</v>
      </c>
      <c r="I2881" s="92">
        <v>11615.5</v>
      </c>
      <c r="J2881" s="92">
        <v>0</v>
      </c>
    </row>
    <row r="2882" spans="1:10" x14ac:dyDescent="0.3">
      <c r="A2882" s="87"/>
      <c r="B2882" s="87" t="s">
        <v>135</v>
      </c>
      <c r="C2882" s="87" t="s">
        <v>428</v>
      </c>
      <c r="D2882" s="87" t="s">
        <v>498</v>
      </c>
      <c r="E2882" s="87" t="s">
        <v>310</v>
      </c>
      <c r="F2882" s="140">
        <v>43647</v>
      </c>
      <c r="G2882" s="140">
        <v>43816</v>
      </c>
      <c r="H2882" s="92">
        <v>34108.32</v>
      </c>
      <c r="I2882" s="92">
        <v>34108.32</v>
      </c>
      <c r="J2882" s="92">
        <v>0</v>
      </c>
    </row>
    <row r="2883" spans="1:10" x14ac:dyDescent="0.3">
      <c r="A2883" s="87"/>
      <c r="B2883" s="87"/>
      <c r="C2883" s="87"/>
      <c r="D2883" s="87"/>
      <c r="E2883" s="87"/>
      <c r="F2883" s="87"/>
      <c r="G2883" s="140">
        <v>44125</v>
      </c>
      <c r="H2883" s="92">
        <v>102324.98</v>
      </c>
      <c r="I2883" s="92">
        <v>102324.98</v>
      </c>
      <c r="J2883" s="92">
        <v>0</v>
      </c>
    </row>
    <row r="2884" spans="1:10" x14ac:dyDescent="0.3">
      <c r="A2884" s="87"/>
      <c r="B2884" s="87"/>
      <c r="C2884" s="87"/>
      <c r="D2884" s="87"/>
      <c r="E2884" s="87"/>
      <c r="F2884" s="87"/>
      <c r="G2884" s="140">
        <v>44313</v>
      </c>
      <c r="H2884" s="92">
        <v>204649.95</v>
      </c>
      <c r="I2884" s="92">
        <v>204649.95</v>
      </c>
      <c r="J2884" s="92">
        <v>0</v>
      </c>
    </row>
    <row r="2885" spans="1:10" x14ac:dyDescent="0.3">
      <c r="A2885" s="87"/>
      <c r="B2885" s="87"/>
      <c r="C2885" s="87"/>
      <c r="D2885" s="87"/>
      <c r="E2885" s="87"/>
      <c r="F2885" s="87"/>
      <c r="G2885" s="140">
        <v>45279</v>
      </c>
      <c r="H2885" s="92">
        <v>17951.75</v>
      </c>
      <c r="I2885" s="92">
        <v>17951.75</v>
      </c>
      <c r="J2885" s="92">
        <v>0</v>
      </c>
    </row>
    <row r="2886" spans="1:10" x14ac:dyDescent="0.3">
      <c r="A2886" s="87"/>
      <c r="B2886" s="87" t="s">
        <v>442</v>
      </c>
      <c r="C2886" s="87" t="s">
        <v>428</v>
      </c>
      <c r="D2886" s="87" t="s">
        <v>498</v>
      </c>
      <c r="E2886" s="87" t="s">
        <v>310</v>
      </c>
      <c r="F2886" s="140">
        <v>43647</v>
      </c>
      <c r="G2886" s="140">
        <v>43816</v>
      </c>
      <c r="H2886" s="92">
        <v>20840.810000000001</v>
      </c>
      <c r="I2886" s="92">
        <v>20840.810000000001</v>
      </c>
      <c r="J2886" s="92">
        <v>0</v>
      </c>
    </row>
    <row r="2887" spans="1:10" x14ac:dyDescent="0.3">
      <c r="A2887" s="87"/>
      <c r="B2887" s="87"/>
      <c r="C2887" s="87"/>
      <c r="D2887" s="87"/>
      <c r="E2887" s="87"/>
      <c r="F2887" s="87"/>
      <c r="G2887" s="140">
        <v>44364</v>
      </c>
      <c r="H2887" s="92">
        <v>187567.34</v>
      </c>
      <c r="I2887" s="92">
        <v>187567.34</v>
      </c>
      <c r="J2887" s="92">
        <v>0</v>
      </c>
    </row>
    <row r="2888" spans="1:10" x14ac:dyDescent="0.3">
      <c r="A2888" s="87"/>
      <c r="B2888" s="87"/>
      <c r="C2888" s="87"/>
      <c r="D2888" s="87"/>
      <c r="E2888" s="87"/>
      <c r="F2888" s="87"/>
      <c r="G2888" s="140">
        <v>45279</v>
      </c>
      <c r="H2888" s="92">
        <v>10968.850000000006</v>
      </c>
      <c r="I2888" s="92">
        <v>10968.85</v>
      </c>
      <c r="J2888" s="92">
        <v>0</v>
      </c>
    </row>
    <row r="2889" spans="1:10" x14ac:dyDescent="0.3">
      <c r="A2889" s="87"/>
      <c r="B2889" s="87" t="s">
        <v>283</v>
      </c>
      <c r="C2889" s="87" t="s">
        <v>428</v>
      </c>
      <c r="D2889" s="87" t="s">
        <v>498</v>
      </c>
      <c r="E2889" s="87" t="s">
        <v>310</v>
      </c>
      <c r="F2889" s="140">
        <v>43647</v>
      </c>
      <c r="G2889" s="140">
        <v>43816</v>
      </c>
      <c r="H2889" s="92">
        <v>29425.87</v>
      </c>
      <c r="I2889" s="92">
        <v>29425.87</v>
      </c>
      <c r="J2889" s="92">
        <v>0</v>
      </c>
    </row>
    <row r="2890" spans="1:10" x14ac:dyDescent="0.3">
      <c r="A2890" s="87"/>
      <c r="B2890" s="87"/>
      <c r="C2890" s="87"/>
      <c r="D2890" s="87"/>
      <c r="E2890" s="87"/>
      <c r="F2890" s="87"/>
      <c r="G2890" s="140">
        <v>44204</v>
      </c>
      <c r="H2890" s="92">
        <v>264832.83</v>
      </c>
      <c r="I2890" s="92">
        <v>264832.83</v>
      </c>
      <c r="J2890" s="92">
        <v>0</v>
      </c>
    </row>
    <row r="2891" spans="1:10" x14ac:dyDescent="0.3">
      <c r="A2891" s="87"/>
      <c r="B2891" s="87"/>
      <c r="C2891" s="87"/>
      <c r="D2891" s="87"/>
      <c r="E2891" s="87"/>
      <c r="F2891" s="87"/>
      <c r="G2891" s="140">
        <v>45279</v>
      </c>
      <c r="H2891" s="92">
        <v>15487.299999999988</v>
      </c>
      <c r="I2891" s="92">
        <v>15487.3</v>
      </c>
      <c r="J2891" s="92">
        <v>0</v>
      </c>
    </row>
    <row r="2892" spans="1:10" x14ac:dyDescent="0.3">
      <c r="A2892" s="87"/>
      <c r="B2892" s="87" t="s">
        <v>500</v>
      </c>
      <c r="C2892" s="87" t="s">
        <v>428</v>
      </c>
      <c r="D2892" s="87" t="s">
        <v>498</v>
      </c>
      <c r="E2892" s="87" t="s">
        <v>310</v>
      </c>
      <c r="F2892" s="140">
        <v>43647</v>
      </c>
      <c r="G2892" s="140">
        <v>43816</v>
      </c>
      <c r="H2892" s="92">
        <v>22069.45</v>
      </c>
      <c r="I2892" s="92">
        <v>22069.45</v>
      </c>
      <c r="J2892" s="92">
        <v>0</v>
      </c>
    </row>
    <row r="2893" spans="1:10" x14ac:dyDescent="0.3">
      <c r="A2893" s="87"/>
      <c r="B2893" s="87"/>
      <c r="C2893" s="87"/>
      <c r="D2893" s="87"/>
      <c r="E2893" s="87"/>
      <c r="F2893" s="87"/>
      <c r="G2893" s="140">
        <v>44125</v>
      </c>
      <c r="H2893" s="92">
        <v>66208.350000000006</v>
      </c>
      <c r="I2893" s="92">
        <v>66208.350000000006</v>
      </c>
      <c r="J2893" s="92">
        <v>0</v>
      </c>
    </row>
    <row r="2894" spans="1:10" x14ac:dyDescent="0.3">
      <c r="A2894" s="87"/>
      <c r="B2894" s="87"/>
      <c r="C2894" s="87"/>
      <c r="D2894" s="87"/>
      <c r="E2894" s="87"/>
      <c r="F2894" s="87"/>
      <c r="G2894" s="140">
        <v>44364</v>
      </c>
      <c r="H2894" s="92">
        <v>132416.70000000001</v>
      </c>
      <c r="I2894" s="92">
        <v>132416.70000000001</v>
      </c>
      <c r="J2894" s="92">
        <v>0</v>
      </c>
    </row>
    <row r="2895" spans="1:10" x14ac:dyDescent="0.3">
      <c r="A2895" s="87"/>
      <c r="B2895" s="87"/>
      <c r="C2895" s="87"/>
      <c r="D2895" s="87"/>
      <c r="E2895" s="87"/>
      <c r="F2895" s="87"/>
      <c r="G2895" s="140">
        <v>45279</v>
      </c>
      <c r="H2895" s="92">
        <v>11615.5</v>
      </c>
      <c r="I2895" s="92">
        <v>11615.5</v>
      </c>
      <c r="J2895" s="92">
        <v>0</v>
      </c>
    </row>
    <row r="2896" spans="1:10" x14ac:dyDescent="0.3">
      <c r="A2896" s="87"/>
      <c r="B2896" s="87" t="s">
        <v>446</v>
      </c>
      <c r="C2896" s="87" t="s">
        <v>428</v>
      </c>
      <c r="D2896" s="87" t="s">
        <v>498</v>
      </c>
      <c r="E2896" s="87" t="s">
        <v>310</v>
      </c>
      <c r="F2896" s="140">
        <v>43647</v>
      </c>
      <c r="G2896" s="140">
        <v>43816</v>
      </c>
      <c r="H2896" s="92">
        <v>24521.59</v>
      </c>
      <c r="I2896" s="92">
        <v>24521.59</v>
      </c>
      <c r="J2896" s="92">
        <v>0</v>
      </c>
    </row>
    <row r="2897" spans="1:10" x14ac:dyDescent="0.3">
      <c r="A2897" s="87"/>
      <c r="B2897" s="87"/>
      <c r="C2897" s="87"/>
      <c r="D2897" s="87"/>
      <c r="E2897" s="87"/>
      <c r="F2897" s="87"/>
      <c r="G2897" s="140">
        <v>44125</v>
      </c>
      <c r="H2897" s="92">
        <v>73564.77</v>
      </c>
      <c r="I2897" s="92">
        <v>73564.77</v>
      </c>
      <c r="J2897" s="92">
        <v>0</v>
      </c>
    </row>
    <row r="2898" spans="1:10" x14ac:dyDescent="0.3">
      <c r="A2898" s="87"/>
      <c r="B2898" s="87"/>
      <c r="C2898" s="87"/>
      <c r="D2898" s="87"/>
      <c r="E2898" s="87"/>
      <c r="F2898" s="87"/>
      <c r="G2898" s="140">
        <v>44204</v>
      </c>
      <c r="H2898" s="92">
        <v>147129.54</v>
      </c>
      <c r="I2898" s="92">
        <v>147129.54</v>
      </c>
      <c r="J2898" s="92">
        <v>0</v>
      </c>
    </row>
    <row r="2899" spans="1:10" x14ac:dyDescent="0.3">
      <c r="A2899" s="87"/>
      <c r="B2899" s="87"/>
      <c r="C2899" s="87"/>
      <c r="D2899" s="87"/>
      <c r="E2899" s="87"/>
      <c r="F2899" s="87"/>
      <c r="G2899" s="140">
        <v>45279</v>
      </c>
      <c r="H2899" s="92">
        <v>12906.099999999977</v>
      </c>
      <c r="I2899" s="92">
        <v>12906.1</v>
      </c>
      <c r="J2899" s="92">
        <v>0</v>
      </c>
    </row>
    <row r="2900" spans="1:10" x14ac:dyDescent="0.3">
      <c r="A2900" s="87"/>
      <c r="B2900" s="87" t="s">
        <v>448</v>
      </c>
      <c r="C2900" s="87" t="s">
        <v>428</v>
      </c>
      <c r="D2900" s="87" t="s">
        <v>498</v>
      </c>
      <c r="E2900" s="87" t="s">
        <v>310</v>
      </c>
      <c r="F2900" s="140">
        <v>43647</v>
      </c>
      <c r="G2900" s="140">
        <v>43816</v>
      </c>
      <c r="H2900" s="92">
        <v>23073.599999999999</v>
      </c>
      <c r="I2900" s="92">
        <v>23073.599999999999</v>
      </c>
      <c r="J2900" s="92">
        <v>0</v>
      </c>
    </row>
    <row r="2901" spans="1:10" x14ac:dyDescent="0.3">
      <c r="A2901" s="87"/>
      <c r="B2901" s="87"/>
      <c r="C2901" s="87"/>
      <c r="D2901" s="87"/>
      <c r="E2901" s="87"/>
      <c r="F2901" s="87"/>
      <c r="G2901" s="140">
        <v>44125</v>
      </c>
      <c r="H2901" s="92">
        <v>69220.800000000003</v>
      </c>
      <c r="I2901" s="92">
        <v>69220.800000000003</v>
      </c>
      <c r="J2901" s="92">
        <v>0</v>
      </c>
    </row>
    <row r="2902" spans="1:10" x14ac:dyDescent="0.3">
      <c r="A2902" s="87"/>
      <c r="B2902" s="87"/>
      <c r="C2902" s="87"/>
      <c r="D2902" s="87"/>
      <c r="E2902" s="87"/>
      <c r="F2902" s="87"/>
      <c r="G2902" s="140">
        <v>44364</v>
      </c>
      <c r="H2902" s="92">
        <v>138441.60000000001</v>
      </c>
      <c r="I2902" s="92">
        <v>138441.60000000001</v>
      </c>
      <c r="J2902" s="92">
        <v>0</v>
      </c>
    </row>
    <row r="2903" spans="1:10" x14ac:dyDescent="0.3">
      <c r="A2903" s="87"/>
      <c r="B2903" s="87"/>
      <c r="C2903" s="87"/>
      <c r="D2903" s="87"/>
      <c r="E2903" s="87"/>
      <c r="F2903" s="87"/>
      <c r="G2903" s="140">
        <v>45279</v>
      </c>
      <c r="H2903" s="92">
        <v>12144</v>
      </c>
      <c r="I2903" s="92">
        <v>12144</v>
      </c>
      <c r="J2903" s="92">
        <v>0</v>
      </c>
    </row>
    <row r="2904" spans="1:10" x14ac:dyDescent="0.3">
      <c r="A2904" s="87"/>
      <c r="B2904" s="87" t="s">
        <v>450</v>
      </c>
      <c r="C2904" s="87" t="s">
        <v>428</v>
      </c>
      <c r="D2904" s="87" t="s">
        <v>498</v>
      </c>
      <c r="E2904" s="87" t="s">
        <v>310</v>
      </c>
      <c r="F2904" s="140">
        <v>43647</v>
      </c>
      <c r="G2904" s="140">
        <v>43816</v>
      </c>
      <c r="H2904" s="92">
        <v>24518.639999999999</v>
      </c>
      <c r="I2904" s="92">
        <v>24518.639999999999</v>
      </c>
      <c r="J2904" s="92">
        <v>0</v>
      </c>
    </row>
    <row r="2905" spans="1:10" x14ac:dyDescent="0.3">
      <c r="A2905" s="87"/>
      <c r="B2905" s="87"/>
      <c r="C2905" s="87"/>
      <c r="D2905" s="87"/>
      <c r="E2905" s="87"/>
      <c r="F2905" s="87"/>
      <c r="G2905" s="140">
        <v>44313</v>
      </c>
      <c r="H2905" s="92">
        <v>220667.81</v>
      </c>
      <c r="I2905" s="92">
        <v>220667.81</v>
      </c>
      <c r="J2905" s="92">
        <v>0</v>
      </c>
    </row>
    <row r="2906" spans="1:10" x14ac:dyDescent="0.3">
      <c r="A2906" s="87"/>
      <c r="B2906" s="87"/>
      <c r="C2906" s="87"/>
      <c r="D2906" s="87"/>
      <c r="E2906" s="87"/>
      <c r="F2906" s="87"/>
      <c r="G2906" s="140">
        <v>45279</v>
      </c>
      <c r="H2906" s="92">
        <v>12904.549999999988</v>
      </c>
      <c r="I2906" s="92">
        <v>12904.55</v>
      </c>
      <c r="J2906" s="92">
        <v>0</v>
      </c>
    </row>
    <row r="2907" spans="1:10" x14ac:dyDescent="0.3">
      <c r="A2907" s="87"/>
      <c r="B2907" s="87" t="s">
        <v>328</v>
      </c>
      <c r="C2907" s="87" t="s">
        <v>428</v>
      </c>
      <c r="D2907" s="87" t="s">
        <v>498</v>
      </c>
      <c r="E2907" s="87" t="s">
        <v>310</v>
      </c>
      <c r="F2907" s="140">
        <v>43647</v>
      </c>
      <c r="G2907" s="140">
        <v>43816</v>
      </c>
      <c r="H2907" s="92">
        <v>28760.11</v>
      </c>
      <c r="I2907" s="92">
        <v>28760.11</v>
      </c>
      <c r="J2907" s="92">
        <v>0</v>
      </c>
    </row>
    <row r="2908" spans="1:10" x14ac:dyDescent="0.3">
      <c r="A2908" s="87"/>
      <c r="B2908" s="87"/>
      <c r="C2908" s="87"/>
      <c r="D2908" s="87"/>
      <c r="E2908" s="87"/>
      <c r="F2908" s="87"/>
      <c r="G2908" s="140">
        <v>44313</v>
      </c>
      <c r="H2908" s="92">
        <v>258840.99</v>
      </c>
      <c r="I2908" s="92">
        <v>258840.99</v>
      </c>
      <c r="J2908" s="92">
        <v>0</v>
      </c>
    </row>
    <row r="2909" spans="1:10" x14ac:dyDescent="0.3">
      <c r="A2909" s="87"/>
      <c r="B2909" s="87"/>
      <c r="C2909" s="87"/>
      <c r="D2909" s="87"/>
      <c r="E2909" s="87"/>
      <c r="F2909" s="87"/>
      <c r="G2909" s="140">
        <v>45279</v>
      </c>
      <c r="H2909" s="92">
        <v>15136.900000000023</v>
      </c>
      <c r="I2909" s="92">
        <v>15136.9</v>
      </c>
      <c r="J2909" s="92">
        <v>2.3646862246096134E-11</v>
      </c>
    </row>
    <row r="2910" spans="1:10" x14ac:dyDescent="0.3">
      <c r="A2910" s="87"/>
      <c r="B2910" s="87" t="s">
        <v>285</v>
      </c>
      <c r="C2910" s="87" t="s">
        <v>428</v>
      </c>
      <c r="D2910" s="87" t="s">
        <v>498</v>
      </c>
      <c r="E2910" s="87" t="s">
        <v>310</v>
      </c>
      <c r="F2910" s="140">
        <v>43647</v>
      </c>
      <c r="G2910" s="140">
        <v>43816</v>
      </c>
      <c r="H2910" s="92">
        <v>23073.599999999999</v>
      </c>
      <c r="I2910" s="92">
        <v>23073.599999999999</v>
      </c>
      <c r="J2910" s="92">
        <v>0</v>
      </c>
    </row>
    <row r="2911" spans="1:10" x14ac:dyDescent="0.3">
      <c r="A2911" s="87"/>
      <c r="B2911" s="87"/>
      <c r="C2911" s="87"/>
      <c r="D2911" s="87"/>
      <c r="E2911" s="87"/>
      <c r="F2911" s="87"/>
      <c r="G2911" s="140">
        <v>44125</v>
      </c>
      <c r="H2911" s="92">
        <v>69220.800000000003</v>
      </c>
      <c r="I2911" s="92">
        <v>69220.800000000003</v>
      </c>
      <c r="J2911" s="92">
        <v>0</v>
      </c>
    </row>
    <row r="2912" spans="1:10" x14ac:dyDescent="0.3">
      <c r="A2912" s="87"/>
      <c r="B2912" s="87"/>
      <c r="C2912" s="87"/>
      <c r="D2912" s="87"/>
      <c r="E2912" s="87"/>
      <c r="F2912" s="87"/>
      <c r="G2912" s="140">
        <v>44204</v>
      </c>
      <c r="H2912" s="92">
        <v>138441.60000000001</v>
      </c>
      <c r="I2912" s="92">
        <v>138441.60000000001</v>
      </c>
      <c r="J2912" s="92">
        <v>0</v>
      </c>
    </row>
    <row r="2913" spans="1:10" x14ac:dyDescent="0.3">
      <c r="A2913" s="87"/>
      <c r="B2913" s="87"/>
      <c r="C2913" s="87"/>
      <c r="D2913" s="87"/>
      <c r="E2913" s="87"/>
      <c r="F2913" s="87"/>
      <c r="G2913" s="140">
        <v>45279</v>
      </c>
      <c r="H2913" s="92">
        <v>12144</v>
      </c>
      <c r="I2913" s="92">
        <v>12144</v>
      </c>
      <c r="J2913" s="92">
        <v>0</v>
      </c>
    </row>
    <row r="2914" spans="1:10" x14ac:dyDescent="0.3">
      <c r="A2914" s="87" t="s">
        <v>5762</v>
      </c>
      <c r="B2914" s="87"/>
      <c r="C2914" s="87"/>
      <c r="D2914" s="87"/>
      <c r="E2914" s="87"/>
      <c r="F2914" s="87"/>
      <c r="G2914" s="87"/>
      <c r="H2914" s="92">
        <v>4573413.9999999991</v>
      </c>
      <c r="I2914" s="92">
        <v>4573413.9999999991</v>
      </c>
      <c r="J2914" s="92">
        <v>4.7293724492192268E-11</v>
      </c>
    </row>
    <row r="2915" spans="1:10" x14ac:dyDescent="0.3">
      <c r="A2915" s="87" t="s">
        <v>2540</v>
      </c>
      <c r="B2915" s="87" t="s">
        <v>235</v>
      </c>
      <c r="C2915" s="87" t="s">
        <v>236</v>
      </c>
      <c r="D2915" s="87" t="s">
        <v>2505</v>
      </c>
      <c r="E2915" s="87" t="s">
        <v>2480</v>
      </c>
      <c r="F2915" s="140">
        <v>44571</v>
      </c>
      <c r="G2915" s="140">
        <v>44585</v>
      </c>
      <c r="H2915" s="92">
        <v>1072</v>
      </c>
      <c r="I2915" s="92">
        <v>1072</v>
      </c>
      <c r="J2915" s="92">
        <v>0</v>
      </c>
    </row>
    <row r="2916" spans="1:10" x14ac:dyDescent="0.3">
      <c r="A2916" s="87" t="s">
        <v>5763</v>
      </c>
      <c r="B2916" s="87"/>
      <c r="C2916" s="87"/>
      <c r="D2916" s="87"/>
      <c r="E2916" s="87"/>
      <c r="F2916" s="87"/>
      <c r="G2916" s="87"/>
      <c r="H2916" s="92">
        <v>1072</v>
      </c>
      <c r="I2916" s="92">
        <v>1072</v>
      </c>
      <c r="J2916" s="92">
        <v>0</v>
      </c>
    </row>
    <row r="2917" spans="1:10" x14ac:dyDescent="0.3">
      <c r="A2917" s="87" t="s">
        <v>5599</v>
      </c>
      <c r="B2917" s="87" t="s">
        <v>421</v>
      </c>
      <c r="C2917" s="87" t="s">
        <v>2722</v>
      </c>
      <c r="D2917" s="87" t="s">
        <v>2032</v>
      </c>
      <c r="E2917" s="87" t="s">
        <v>341</v>
      </c>
      <c r="F2917" s="140">
        <v>44319</v>
      </c>
      <c r="G2917" s="140">
        <v>44448</v>
      </c>
      <c r="H2917" s="92">
        <v>29733.8</v>
      </c>
      <c r="I2917" s="92">
        <v>29733.8</v>
      </c>
      <c r="J2917" s="92">
        <v>0</v>
      </c>
    </row>
    <row r="2918" spans="1:10" x14ac:dyDescent="0.3">
      <c r="A2918" s="87"/>
      <c r="B2918" s="87"/>
      <c r="C2918" s="87"/>
      <c r="D2918" s="87"/>
      <c r="E2918" s="87"/>
      <c r="F2918" s="87"/>
      <c r="G2918" s="140">
        <v>44488</v>
      </c>
      <c r="H2918" s="92">
        <v>33815.5</v>
      </c>
      <c r="I2918" s="92">
        <v>33815.5</v>
      </c>
      <c r="J2918" s="92">
        <v>0</v>
      </c>
    </row>
    <row r="2919" spans="1:10" x14ac:dyDescent="0.3">
      <c r="A2919" s="87"/>
      <c r="B2919" s="87"/>
      <c r="C2919" s="87"/>
      <c r="D2919" s="87"/>
      <c r="E2919" s="87"/>
      <c r="F2919" s="87"/>
      <c r="G2919" s="140">
        <v>45315</v>
      </c>
      <c r="H2919" s="92">
        <v>94483.85</v>
      </c>
      <c r="I2919" s="92">
        <v>94483.85</v>
      </c>
      <c r="J2919" s="92">
        <v>0</v>
      </c>
    </row>
    <row r="2920" spans="1:10" x14ac:dyDescent="0.3">
      <c r="A2920" s="87"/>
      <c r="B2920" s="87"/>
      <c r="C2920" s="87"/>
      <c r="D2920" s="87"/>
      <c r="E2920" s="87"/>
      <c r="F2920" s="87"/>
      <c r="G2920" s="140">
        <v>45316</v>
      </c>
      <c r="H2920" s="92">
        <v>39140</v>
      </c>
      <c r="I2920" s="92">
        <v>39140</v>
      </c>
      <c r="J2920" s="92">
        <v>0</v>
      </c>
    </row>
    <row r="2921" spans="1:10" x14ac:dyDescent="0.3">
      <c r="A2921" s="87"/>
      <c r="B2921" s="87"/>
      <c r="C2921" s="87"/>
      <c r="D2921" s="87"/>
      <c r="E2921" s="87"/>
      <c r="F2921" s="87"/>
      <c r="G2921" s="140">
        <v>45359</v>
      </c>
      <c r="H2921" s="92">
        <v>98783.85</v>
      </c>
      <c r="I2921" s="92">
        <v>98783.85</v>
      </c>
      <c r="J2921" s="92">
        <v>0</v>
      </c>
    </row>
    <row r="2922" spans="1:10" x14ac:dyDescent="0.3">
      <c r="A2922" s="87"/>
      <c r="B2922" s="87"/>
      <c r="C2922" s="87"/>
      <c r="D2922" s="87"/>
      <c r="E2922" s="87"/>
      <c r="F2922" s="87"/>
      <c r="G2922" s="140">
        <v>45362</v>
      </c>
      <c r="H2922" s="92">
        <v>139738</v>
      </c>
      <c r="I2922" s="92">
        <v>0</v>
      </c>
      <c r="J2922" s="92">
        <v>139738</v>
      </c>
    </row>
    <row r="2923" spans="1:10" x14ac:dyDescent="0.3">
      <c r="A2923" s="87"/>
      <c r="B2923" s="87"/>
      <c r="C2923" s="87"/>
      <c r="D2923" s="87"/>
      <c r="E2923" s="87"/>
      <c r="F2923" s="87"/>
      <c r="G2923" s="140">
        <v>45363</v>
      </c>
      <c r="H2923" s="92">
        <v>-139738</v>
      </c>
      <c r="I2923" s="92">
        <v>0</v>
      </c>
      <c r="J2923" s="92">
        <v>-139738</v>
      </c>
    </row>
    <row r="2924" spans="1:10" x14ac:dyDescent="0.3">
      <c r="A2924" s="87"/>
      <c r="B2924" s="87"/>
      <c r="C2924" s="87"/>
      <c r="D2924" s="87" t="s">
        <v>6067</v>
      </c>
      <c r="E2924" s="87" t="s">
        <v>341</v>
      </c>
      <c r="F2924" s="140">
        <v>45363</v>
      </c>
      <c r="G2924" s="140">
        <v>45461</v>
      </c>
      <c r="H2924" s="92">
        <v>2993.45</v>
      </c>
      <c r="I2924" s="92">
        <v>2993.45</v>
      </c>
      <c r="J2924" s="92">
        <v>0</v>
      </c>
    </row>
    <row r="2925" spans="1:10" x14ac:dyDescent="0.3">
      <c r="A2925" s="87"/>
      <c r="B2925" s="87"/>
      <c r="C2925" s="87"/>
      <c r="D2925" s="87"/>
      <c r="E2925" s="87"/>
      <c r="F2925" s="87"/>
      <c r="G2925" s="140">
        <v>45595</v>
      </c>
      <c r="H2925" s="92">
        <v>5986.9</v>
      </c>
      <c r="I2925" s="92">
        <v>5986.9</v>
      </c>
      <c r="J2925" s="92">
        <v>0</v>
      </c>
    </row>
    <row r="2926" spans="1:10" x14ac:dyDescent="0.3">
      <c r="A2926" s="87"/>
      <c r="B2926" s="87"/>
      <c r="C2926" s="87"/>
      <c r="D2926" s="87"/>
      <c r="E2926" s="87"/>
      <c r="F2926" s="87"/>
      <c r="G2926" s="140">
        <v>45622</v>
      </c>
      <c r="H2926" s="92">
        <v>2993.45</v>
      </c>
      <c r="I2926" s="92">
        <v>2993.45</v>
      </c>
      <c r="J2926" s="92">
        <v>0</v>
      </c>
    </row>
    <row r="2927" spans="1:10" x14ac:dyDescent="0.3">
      <c r="A2927" s="87"/>
      <c r="B2927" s="87"/>
      <c r="C2927" s="87"/>
      <c r="D2927" s="87"/>
      <c r="E2927" s="87"/>
      <c r="F2927" s="87"/>
      <c r="G2927" s="140">
        <v>45673</v>
      </c>
      <c r="H2927" s="92">
        <v>12727.51</v>
      </c>
      <c r="I2927" s="92">
        <v>12727.51</v>
      </c>
      <c r="J2927" s="92">
        <v>0</v>
      </c>
    </row>
    <row r="2928" spans="1:10" x14ac:dyDescent="0.3">
      <c r="A2928" s="87"/>
      <c r="B2928" s="87"/>
      <c r="C2928" s="87"/>
      <c r="D2928" s="87"/>
      <c r="E2928" s="87"/>
      <c r="F2928" s="87"/>
      <c r="G2928" s="140">
        <v>45737</v>
      </c>
      <c r="H2928" s="92">
        <v>10477.07</v>
      </c>
      <c r="I2928" s="92">
        <v>10477.07</v>
      </c>
      <c r="J2928" s="92">
        <v>0</v>
      </c>
    </row>
    <row r="2929" spans="1:10" x14ac:dyDescent="0.3">
      <c r="A2929" s="87"/>
      <c r="B2929" s="87"/>
      <c r="C2929" s="87"/>
      <c r="D2929" s="87"/>
      <c r="E2929" s="87"/>
      <c r="F2929" s="87"/>
      <c r="G2929" s="140">
        <v>45768</v>
      </c>
      <c r="H2929" s="92">
        <v>7483.63</v>
      </c>
      <c r="I2929" s="92">
        <v>7483.63</v>
      </c>
      <c r="J2929" s="92">
        <v>0</v>
      </c>
    </row>
    <row r="2930" spans="1:10" x14ac:dyDescent="0.3">
      <c r="A2930" s="87"/>
      <c r="B2930" s="87"/>
      <c r="C2930" s="87"/>
      <c r="D2930" s="87"/>
      <c r="E2930" s="87"/>
      <c r="F2930" s="87"/>
      <c r="G2930" s="140">
        <v>45782</v>
      </c>
      <c r="H2930" s="92">
        <v>-5243.88</v>
      </c>
      <c r="I2930" s="92">
        <v>-5243.88</v>
      </c>
      <c r="J2930" s="92">
        <v>0</v>
      </c>
    </row>
    <row r="2931" spans="1:10" x14ac:dyDescent="0.3">
      <c r="A2931" s="87"/>
      <c r="B2931" s="87"/>
      <c r="C2931" s="87"/>
      <c r="D2931" s="87"/>
      <c r="E2931" s="87"/>
      <c r="F2931" s="87"/>
      <c r="G2931" s="140">
        <v>45793</v>
      </c>
      <c r="H2931" s="92">
        <v>7483.62</v>
      </c>
      <c r="I2931" s="92">
        <v>7483.62</v>
      </c>
      <c r="J2931" s="92">
        <v>0</v>
      </c>
    </row>
    <row r="2932" spans="1:10" x14ac:dyDescent="0.3">
      <c r="A2932" s="87"/>
      <c r="B2932" s="87"/>
      <c r="C2932" s="87"/>
      <c r="D2932" s="87"/>
      <c r="E2932" s="87"/>
      <c r="F2932" s="87"/>
      <c r="G2932" s="140">
        <v>45855</v>
      </c>
      <c r="H2932" s="92">
        <v>7483.63</v>
      </c>
      <c r="I2932" s="92">
        <v>7483.63</v>
      </c>
      <c r="J2932" s="92">
        <v>0</v>
      </c>
    </row>
    <row r="2933" spans="1:10" x14ac:dyDescent="0.3">
      <c r="A2933" s="87"/>
      <c r="B2933" s="87"/>
      <c r="C2933" s="87"/>
      <c r="D2933" s="87"/>
      <c r="E2933" s="87"/>
      <c r="F2933" s="87"/>
      <c r="G2933" s="140">
        <v>45894</v>
      </c>
      <c r="H2933" s="92">
        <v>14967.25</v>
      </c>
      <c r="I2933" s="92">
        <v>14967.25</v>
      </c>
      <c r="J2933" s="92">
        <v>0</v>
      </c>
    </row>
    <row r="2934" spans="1:10" x14ac:dyDescent="0.3">
      <c r="A2934" s="87"/>
      <c r="B2934" s="87"/>
      <c r="C2934" s="87"/>
      <c r="D2934" s="87"/>
      <c r="E2934" s="87"/>
      <c r="F2934" s="87"/>
      <c r="G2934" s="140">
        <v>45922</v>
      </c>
      <c r="H2934" s="92">
        <v>22450.87</v>
      </c>
      <c r="I2934" s="92">
        <v>22450.87</v>
      </c>
      <c r="J2934" s="92">
        <v>0</v>
      </c>
    </row>
    <row r="2935" spans="1:10" x14ac:dyDescent="0.3">
      <c r="A2935" s="87"/>
      <c r="B2935" s="87"/>
      <c r="C2935" s="87"/>
      <c r="D2935" s="87"/>
      <c r="E2935" s="87"/>
      <c r="F2935" s="87"/>
      <c r="G2935" s="140">
        <v>46034</v>
      </c>
      <c r="H2935" s="92">
        <v>7483.63</v>
      </c>
      <c r="I2935" s="92">
        <v>7483.63</v>
      </c>
      <c r="J2935" s="92">
        <v>0</v>
      </c>
    </row>
    <row r="2936" spans="1:10" x14ac:dyDescent="0.3">
      <c r="A2936" s="87"/>
      <c r="B2936" s="87"/>
      <c r="C2936" s="87"/>
      <c r="D2936" s="87"/>
      <c r="E2936" s="87"/>
      <c r="F2936" s="87"/>
      <c r="G2936" s="140">
        <v>46079</v>
      </c>
      <c r="H2936" s="92">
        <v>7483.63</v>
      </c>
      <c r="I2936" s="92">
        <v>7483.63</v>
      </c>
      <c r="J2936" s="92">
        <v>0</v>
      </c>
    </row>
    <row r="2937" spans="1:10" x14ac:dyDescent="0.3">
      <c r="A2937" s="87"/>
      <c r="B2937" s="87"/>
      <c r="C2937" s="87"/>
      <c r="D2937" s="87"/>
      <c r="E2937" s="87"/>
      <c r="F2937" s="87"/>
      <c r="G2937" s="140">
        <v>46175</v>
      </c>
      <c r="H2937" s="92">
        <v>7483.63</v>
      </c>
      <c r="I2937" s="92">
        <v>7483.63</v>
      </c>
      <c r="J2937" s="92">
        <v>0</v>
      </c>
    </row>
    <row r="2938" spans="1:10" x14ac:dyDescent="0.3">
      <c r="A2938" s="87"/>
      <c r="B2938" s="87"/>
      <c r="C2938" s="87"/>
      <c r="D2938" s="87"/>
      <c r="E2938" s="87"/>
      <c r="F2938" s="87"/>
      <c r="G2938" s="140">
        <v>46945</v>
      </c>
      <c r="H2938" s="92">
        <v>27483.609999999986</v>
      </c>
      <c r="I2938" s="92">
        <v>0</v>
      </c>
      <c r="J2938" s="92">
        <v>27483.609999999986</v>
      </c>
    </row>
    <row r="2939" spans="1:10" x14ac:dyDescent="0.3">
      <c r="A2939" s="87"/>
      <c r="B2939" s="87"/>
      <c r="C2939" s="87" t="s">
        <v>236</v>
      </c>
      <c r="D2939" s="87" t="s">
        <v>2037</v>
      </c>
      <c r="E2939" s="87" t="s">
        <v>341</v>
      </c>
      <c r="F2939" s="140">
        <v>44319</v>
      </c>
      <c r="G2939" s="140">
        <v>45268</v>
      </c>
      <c r="H2939" s="92">
        <v>79400</v>
      </c>
      <c r="I2939" s="92">
        <v>0</v>
      </c>
      <c r="J2939" s="92">
        <v>79400</v>
      </c>
    </row>
    <row r="2940" spans="1:10" x14ac:dyDescent="0.3">
      <c r="A2940" s="87"/>
      <c r="B2940" s="87"/>
      <c r="C2940" s="87"/>
      <c r="D2940" s="87"/>
      <c r="E2940" s="87"/>
      <c r="F2940" s="87"/>
      <c r="G2940" s="140">
        <v>45269</v>
      </c>
      <c r="H2940" s="92">
        <v>-79400</v>
      </c>
      <c r="I2940" s="92">
        <v>0</v>
      </c>
      <c r="J2940" s="92">
        <v>-79400</v>
      </c>
    </row>
    <row r="2941" spans="1:10" x14ac:dyDescent="0.3">
      <c r="A2941" s="87"/>
      <c r="B2941" s="87" t="s">
        <v>412</v>
      </c>
      <c r="C2941" s="87" t="s">
        <v>2722</v>
      </c>
      <c r="D2941" s="87" t="s">
        <v>2033</v>
      </c>
      <c r="E2941" s="87" t="s">
        <v>341</v>
      </c>
      <c r="F2941" s="140">
        <v>44319</v>
      </c>
      <c r="G2941" s="140">
        <v>44448</v>
      </c>
      <c r="H2941" s="92">
        <v>24160.2</v>
      </c>
      <c r="I2941" s="92">
        <v>24160.2</v>
      </c>
      <c r="J2941" s="92">
        <v>0</v>
      </c>
    </row>
    <row r="2942" spans="1:10" x14ac:dyDescent="0.3">
      <c r="A2942" s="87"/>
      <c r="B2942" s="87"/>
      <c r="C2942" s="87"/>
      <c r="D2942" s="87"/>
      <c r="E2942" s="87"/>
      <c r="F2942" s="87"/>
      <c r="G2942" s="140">
        <v>44470</v>
      </c>
      <c r="H2942" s="92">
        <v>18877.95</v>
      </c>
      <c r="I2942" s="92">
        <v>18877.95</v>
      </c>
      <c r="J2942" s="92">
        <v>0</v>
      </c>
    </row>
    <row r="2943" spans="1:10" x14ac:dyDescent="0.3">
      <c r="A2943" s="87"/>
      <c r="B2943" s="87"/>
      <c r="C2943" s="87"/>
      <c r="D2943" s="87"/>
      <c r="E2943" s="87"/>
      <c r="F2943" s="87"/>
      <c r="G2943" s="140">
        <v>44488</v>
      </c>
      <c r="H2943" s="92">
        <v>19695.11</v>
      </c>
      <c r="I2943" s="92">
        <v>19695.11</v>
      </c>
      <c r="J2943" s="92">
        <v>0</v>
      </c>
    </row>
    <row r="2944" spans="1:10" x14ac:dyDescent="0.3">
      <c r="A2944" s="87"/>
      <c r="B2944" s="87"/>
      <c r="C2944" s="87"/>
      <c r="D2944" s="87"/>
      <c r="E2944" s="87"/>
      <c r="F2944" s="87"/>
      <c r="G2944" s="140">
        <v>45315</v>
      </c>
      <c r="H2944" s="92">
        <v>63120.59</v>
      </c>
      <c r="I2944" s="92">
        <v>63120.59</v>
      </c>
      <c r="J2944" s="92">
        <v>0</v>
      </c>
    </row>
    <row r="2945" spans="1:10" x14ac:dyDescent="0.3">
      <c r="A2945" s="87"/>
      <c r="B2945" s="87"/>
      <c r="C2945" s="87"/>
      <c r="D2945" s="87"/>
      <c r="E2945" s="87"/>
      <c r="F2945" s="87"/>
      <c r="G2945" s="140">
        <v>45320</v>
      </c>
      <c r="H2945" s="92">
        <v>39140</v>
      </c>
      <c r="I2945" s="92">
        <v>39140</v>
      </c>
      <c r="J2945" s="92">
        <v>0</v>
      </c>
    </row>
    <row r="2946" spans="1:10" x14ac:dyDescent="0.3">
      <c r="A2946" s="87"/>
      <c r="B2946" s="87"/>
      <c r="C2946" s="87"/>
      <c r="D2946" s="87"/>
      <c r="E2946" s="87"/>
      <c r="F2946" s="87"/>
      <c r="G2946" s="140">
        <v>45359</v>
      </c>
      <c r="H2946" s="92">
        <v>69219.149999999994</v>
      </c>
      <c r="I2946" s="92">
        <v>69219.149999999994</v>
      </c>
      <c r="J2946" s="92">
        <v>0</v>
      </c>
    </row>
    <row r="2947" spans="1:10" x14ac:dyDescent="0.3">
      <c r="A2947" s="87"/>
      <c r="B2947" s="87"/>
      <c r="C2947" s="87"/>
      <c r="D2947" s="87"/>
      <c r="E2947" s="87"/>
      <c r="F2947" s="87"/>
      <c r="G2947" s="140">
        <v>45362</v>
      </c>
      <c r="H2947" s="92">
        <v>103902</v>
      </c>
      <c r="I2947" s="92">
        <v>0</v>
      </c>
      <c r="J2947" s="92">
        <v>103902</v>
      </c>
    </row>
    <row r="2948" spans="1:10" x14ac:dyDescent="0.3">
      <c r="A2948" s="87"/>
      <c r="B2948" s="87"/>
      <c r="C2948" s="87"/>
      <c r="D2948" s="87"/>
      <c r="E2948" s="87"/>
      <c r="F2948" s="87"/>
      <c r="G2948" s="140">
        <v>45363</v>
      </c>
      <c r="H2948" s="92">
        <v>-103902</v>
      </c>
      <c r="I2948" s="92">
        <v>0</v>
      </c>
      <c r="J2948" s="92">
        <v>-103902</v>
      </c>
    </row>
    <row r="2949" spans="1:10" x14ac:dyDescent="0.3">
      <c r="A2949" s="87"/>
      <c r="B2949" s="87"/>
      <c r="C2949" s="87"/>
      <c r="D2949" s="87" t="s">
        <v>6068</v>
      </c>
      <c r="E2949" s="87" t="s">
        <v>341</v>
      </c>
      <c r="F2949" s="140">
        <v>45363</v>
      </c>
      <c r="G2949" s="140">
        <v>45461</v>
      </c>
      <c r="H2949" s="92">
        <v>2097.5500000000002</v>
      </c>
      <c r="I2949" s="92">
        <v>2097.5500000000002</v>
      </c>
      <c r="J2949" s="92">
        <v>0</v>
      </c>
    </row>
    <row r="2950" spans="1:10" x14ac:dyDescent="0.3">
      <c r="A2950" s="87"/>
      <c r="B2950" s="87"/>
      <c r="C2950" s="87"/>
      <c r="D2950" s="87"/>
      <c r="E2950" s="87"/>
      <c r="F2950" s="87"/>
      <c r="G2950" s="140">
        <v>45595</v>
      </c>
      <c r="H2950" s="92">
        <v>4195.1000000000004</v>
      </c>
      <c r="I2950" s="92">
        <v>4195.1000000000004</v>
      </c>
      <c r="J2950" s="92">
        <v>0</v>
      </c>
    </row>
    <row r="2951" spans="1:10" x14ac:dyDescent="0.3">
      <c r="A2951" s="87"/>
      <c r="B2951" s="87"/>
      <c r="C2951" s="87"/>
      <c r="D2951" s="87"/>
      <c r="E2951" s="87"/>
      <c r="F2951" s="87"/>
      <c r="G2951" s="140">
        <v>45622</v>
      </c>
      <c r="H2951" s="92">
        <v>2097.5500000000002</v>
      </c>
      <c r="I2951" s="92">
        <v>2097.5500000000002</v>
      </c>
      <c r="J2951" s="92">
        <v>0</v>
      </c>
    </row>
    <row r="2952" spans="1:10" x14ac:dyDescent="0.3">
      <c r="A2952" s="87"/>
      <c r="B2952" s="87"/>
      <c r="C2952" s="87"/>
      <c r="D2952" s="87"/>
      <c r="E2952" s="87"/>
      <c r="F2952" s="87"/>
      <c r="G2952" s="140">
        <v>45737</v>
      </c>
      <c r="H2952" s="92">
        <v>5243.87</v>
      </c>
      <c r="I2952" s="92">
        <v>5243.87</v>
      </c>
      <c r="J2952" s="92">
        <v>0</v>
      </c>
    </row>
    <row r="2953" spans="1:10" x14ac:dyDescent="0.3">
      <c r="A2953" s="87"/>
      <c r="B2953" s="87"/>
      <c r="C2953" s="87"/>
      <c r="D2953" s="87"/>
      <c r="E2953" s="87"/>
      <c r="F2953" s="87"/>
      <c r="G2953" s="140">
        <v>45768</v>
      </c>
      <c r="H2953" s="92">
        <v>2097.5500000000002</v>
      </c>
      <c r="I2953" s="92">
        <v>2097.5500000000002</v>
      </c>
      <c r="J2953" s="92">
        <v>0</v>
      </c>
    </row>
    <row r="2954" spans="1:10" x14ac:dyDescent="0.3">
      <c r="A2954" s="87"/>
      <c r="B2954" s="87"/>
      <c r="C2954" s="87"/>
      <c r="D2954" s="87"/>
      <c r="E2954" s="87"/>
      <c r="F2954" s="87"/>
      <c r="G2954" s="140">
        <v>45782</v>
      </c>
      <c r="H2954" s="92">
        <v>5243.88</v>
      </c>
      <c r="I2954" s="92">
        <v>5243.88</v>
      </c>
      <c r="J2954" s="92">
        <v>0</v>
      </c>
    </row>
    <row r="2955" spans="1:10" x14ac:dyDescent="0.3">
      <c r="A2955" s="87"/>
      <c r="B2955" s="87"/>
      <c r="C2955" s="87"/>
      <c r="D2955" s="87"/>
      <c r="E2955" s="87"/>
      <c r="F2955" s="87"/>
      <c r="G2955" s="140">
        <v>45793</v>
      </c>
      <c r="H2955" s="92">
        <v>5243.87</v>
      </c>
      <c r="I2955" s="92">
        <v>5243.87</v>
      </c>
      <c r="J2955" s="92">
        <v>0</v>
      </c>
    </row>
    <row r="2956" spans="1:10" x14ac:dyDescent="0.3">
      <c r="A2956" s="87"/>
      <c r="B2956" s="87"/>
      <c r="C2956" s="87"/>
      <c r="D2956" s="87"/>
      <c r="E2956" s="87"/>
      <c r="F2956" s="87"/>
      <c r="G2956" s="140">
        <v>45825</v>
      </c>
      <c r="H2956" s="92">
        <v>5243.88</v>
      </c>
      <c r="I2956" s="92">
        <v>5243.88</v>
      </c>
      <c r="J2956" s="92">
        <v>0</v>
      </c>
    </row>
    <row r="2957" spans="1:10" x14ac:dyDescent="0.3">
      <c r="A2957" s="87"/>
      <c r="B2957" s="87"/>
      <c r="C2957" s="87"/>
      <c r="D2957" s="87"/>
      <c r="E2957" s="87"/>
      <c r="F2957" s="87"/>
      <c r="G2957" s="140">
        <v>45855</v>
      </c>
      <c r="H2957" s="92">
        <v>5243.87</v>
      </c>
      <c r="I2957" s="92">
        <v>5243.87</v>
      </c>
      <c r="J2957" s="92">
        <v>0</v>
      </c>
    </row>
    <row r="2958" spans="1:10" x14ac:dyDescent="0.3">
      <c r="A2958" s="87"/>
      <c r="B2958" s="87"/>
      <c r="C2958" s="87"/>
      <c r="D2958" s="87"/>
      <c r="E2958" s="87"/>
      <c r="F2958" s="87"/>
      <c r="G2958" s="140">
        <v>45894</v>
      </c>
      <c r="H2958" s="92">
        <v>10487.76</v>
      </c>
      <c r="I2958" s="92">
        <v>10487.76</v>
      </c>
      <c r="J2958" s="92">
        <v>0</v>
      </c>
    </row>
    <row r="2959" spans="1:10" x14ac:dyDescent="0.3">
      <c r="A2959" s="87"/>
      <c r="B2959" s="87"/>
      <c r="C2959" s="87"/>
      <c r="D2959" s="87"/>
      <c r="E2959" s="87"/>
      <c r="F2959" s="87"/>
      <c r="G2959" s="140">
        <v>45911</v>
      </c>
      <c r="H2959" s="92">
        <v>10487.75</v>
      </c>
      <c r="I2959" s="92">
        <v>10487.75</v>
      </c>
      <c r="J2959" s="92">
        <v>0</v>
      </c>
    </row>
    <row r="2960" spans="1:10" x14ac:dyDescent="0.3">
      <c r="A2960" s="87"/>
      <c r="B2960" s="87"/>
      <c r="C2960" s="87"/>
      <c r="D2960" s="87"/>
      <c r="E2960" s="87"/>
      <c r="F2960" s="87"/>
      <c r="G2960" s="140">
        <v>45971</v>
      </c>
      <c r="H2960" s="92">
        <v>5243.87</v>
      </c>
      <c r="I2960" s="92">
        <v>5243.87</v>
      </c>
      <c r="J2960" s="92">
        <v>0</v>
      </c>
    </row>
    <row r="2961" spans="1:10" x14ac:dyDescent="0.3">
      <c r="A2961" s="87"/>
      <c r="B2961" s="87"/>
      <c r="C2961" s="87"/>
      <c r="D2961" s="87"/>
      <c r="E2961" s="87"/>
      <c r="F2961" s="87"/>
      <c r="G2961" s="140">
        <v>46034</v>
      </c>
      <c r="H2961" s="92">
        <v>5243.88</v>
      </c>
      <c r="I2961" s="92">
        <v>5243.88</v>
      </c>
      <c r="J2961" s="92">
        <v>0</v>
      </c>
    </row>
    <row r="2962" spans="1:10" x14ac:dyDescent="0.3">
      <c r="A2962" s="87"/>
      <c r="B2962" s="87"/>
      <c r="C2962" s="87"/>
      <c r="D2962" s="87"/>
      <c r="E2962" s="87"/>
      <c r="F2962" s="87"/>
      <c r="G2962" s="140">
        <v>46079</v>
      </c>
      <c r="H2962" s="92">
        <v>5243.88</v>
      </c>
      <c r="I2962" s="92">
        <v>5243.88</v>
      </c>
      <c r="J2962" s="92">
        <v>0</v>
      </c>
    </row>
    <row r="2963" spans="1:10" x14ac:dyDescent="0.3">
      <c r="A2963" s="87"/>
      <c r="B2963" s="87"/>
      <c r="C2963" s="87"/>
      <c r="D2963" s="87"/>
      <c r="E2963" s="87"/>
      <c r="F2963" s="87"/>
      <c r="G2963" s="140">
        <v>46175</v>
      </c>
      <c r="H2963" s="92">
        <v>5243.87</v>
      </c>
      <c r="I2963" s="92">
        <v>5243.87</v>
      </c>
      <c r="J2963" s="92">
        <v>0</v>
      </c>
    </row>
    <row r="2964" spans="1:10" x14ac:dyDescent="0.3">
      <c r="A2964" s="87"/>
      <c r="B2964" s="87"/>
      <c r="C2964" s="87"/>
      <c r="D2964" s="87"/>
      <c r="E2964" s="87"/>
      <c r="F2964" s="87"/>
      <c r="G2964" s="140">
        <v>46945</v>
      </c>
      <c r="H2964" s="92">
        <v>25243.869999999995</v>
      </c>
      <c r="I2964" s="92">
        <v>0</v>
      </c>
      <c r="J2964" s="92">
        <v>25243.869999999995</v>
      </c>
    </row>
    <row r="2965" spans="1:10" x14ac:dyDescent="0.3">
      <c r="A2965" s="87"/>
      <c r="B2965" s="87"/>
      <c r="C2965" s="87" t="s">
        <v>236</v>
      </c>
      <c r="D2965" s="87" t="s">
        <v>2038</v>
      </c>
      <c r="E2965" s="87" t="s">
        <v>341</v>
      </c>
      <c r="F2965" s="140">
        <v>44319</v>
      </c>
      <c r="G2965" s="140">
        <v>44448</v>
      </c>
      <c r="H2965" s="92">
        <v>3096</v>
      </c>
      <c r="I2965" s="92">
        <v>3096</v>
      </c>
      <c r="J2965" s="92">
        <v>0</v>
      </c>
    </row>
    <row r="2966" spans="1:10" x14ac:dyDescent="0.3">
      <c r="A2966" s="87"/>
      <c r="B2966" s="87"/>
      <c r="C2966" s="87"/>
      <c r="D2966" s="87"/>
      <c r="E2966" s="87"/>
      <c r="F2966" s="87"/>
      <c r="G2966" s="140">
        <v>44488</v>
      </c>
      <c r="H2966" s="92">
        <v>1550.25</v>
      </c>
      <c r="I2966" s="92">
        <v>1550.25</v>
      </c>
      <c r="J2966" s="92">
        <v>0</v>
      </c>
    </row>
    <row r="2967" spans="1:10" x14ac:dyDescent="0.3">
      <c r="A2967" s="87"/>
      <c r="B2967" s="87"/>
      <c r="C2967" s="87"/>
      <c r="D2967" s="87"/>
      <c r="E2967" s="87"/>
      <c r="F2967" s="87"/>
      <c r="G2967" s="140">
        <v>45268</v>
      </c>
      <c r="H2967" s="92">
        <v>92753.75</v>
      </c>
      <c r="I2967" s="92">
        <v>0</v>
      </c>
      <c r="J2967" s="92">
        <v>92753.75</v>
      </c>
    </row>
    <row r="2968" spans="1:10" x14ac:dyDescent="0.3">
      <c r="A2968" s="87"/>
      <c r="B2968" s="87"/>
      <c r="C2968" s="87"/>
      <c r="D2968" s="87"/>
      <c r="E2968" s="87"/>
      <c r="F2968" s="87"/>
      <c r="G2968" s="140">
        <v>45269</v>
      </c>
      <c r="H2968" s="92">
        <v>-92753.75</v>
      </c>
      <c r="I2968" s="92">
        <v>0</v>
      </c>
      <c r="J2968" s="92">
        <v>-92753.75</v>
      </c>
    </row>
    <row r="2969" spans="1:10" x14ac:dyDescent="0.3">
      <c r="A2969" s="87"/>
      <c r="B2969" s="87" t="s">
        <v>436</v>
      </c>
      <c r="C2969" s="87" t="s">
        <v>2722</v>
      </c>
      <c r="D2969" s="87" t="s">
        <v>2034</v>
      </c>
      <c r="E2969" s="87" t="s">
        <v>341</v>
      </c>
      <c r="F2969" s="140">
        <v>44319</v>
      </c>
      <c r="G2969" s="140">
        <v>44448</v>
      </c>
      <c r="H2969" s="92">
        <v>24121.52</v>
      </c>
      <c r="I2969" s="92">
        <v>24121.52</v>
      </c>
      <c r="J2969" s="92">
        <v>0</v>
      </c>
    </row>
    <row r="2970" spans="1:10" x14ac:dyDescent="0.3">
      <c r="A2970" s="87"/>
      <c r="B2970" s="87"/>
      <c r="C2970" s="87"/>
      <c r="D2970" s="87"/>
      <c r="E2970" s="87"/>
      <c r="F2970" s="87"/>
      <c r="G2970" s="140">
        <v>44488</v>
      </c>
      <c r="H2970" s="92">
        <v>8978.93</v>
      </c>
      <c r="I2970" s="92">
        <v>8978.93</v>
      </c>
      <c r="J2970" s="92">
        <v>0</v>
      </c>
    </row>
    <row r="2971" spans="1:10" x14ac:dyDescent="0.3">
      <c r="A2971" s="87"/>
      <c r="B2971" s="87"/>
      <c r="C2971" s="87"/>
      <c r="D2971" s="87"/>
      <c r="E2971" s="87"/>
      <c r="F2971" s="87"/>
      <c r="G2971" s="140">
        <v>45315</v>
      </c>
      <c r="H2971" s="92">
        <v>53450</v>
      </c>
      <c r="I2971" s="92">
        <v>53450</v>
      </c>
      <c r="J2971" s="92">
        <v>0</v>
      </c>
    </row>
    <row r="2972" spans="1:10" x14ac:dyDescent="0.3">
      <c r="A2972" s="87"/>
      <c r="B2972" s="87"/>
      <c r="C2972" s="87"/>
      <c r="D2972" s="87"/>
      <c r="E2972" s="87"/>
      <c r="F2972" s="87"/>
      <c r="G2972" s="140">
        <v>45320</v>
      </c>
      <c r="H2972" s="92">
        <v>32460</v>
      </c>
      <c r="I2972" s="92">
        <v>32460</v>
      </c>
      <c r="J2972" s="92">
        <v>0</v>
      </c>
    </row>
    <row r="2973" spans="1:10" x14ac:dyDescent="0.3">
      <c r="A2973" s="87"/>
      <c r="B2973" s="87"/>
      <c r="C2973" s="87"/>
      <c r="D2973" s="87"/>
      <c r="E2973" s="87"/>
      <c r="F2973" s="87"/>
      <c r="G2973" s="140">
        <v>45359</v>
      </c>
      <c r="H2973" s="92">
        <v>73492.34</v>
      </c>
      <c r="I2973" s="92">
        <v>73492.34</v>
      </c>
      <c r="J2973" s="92">
        <v>0</v>
      </c>
    </row>
    <row r="2974" spans="1:10" x14ac:dyDescent="0.3">
      <c r="A2974" s="87"/>
      <c r="B2974" s="87"/>
      <c r="C2974" s="87"/>
      <c r="D2974" s="87"/>
      <c r="E2974" s="87"/>
      <c r="F2974" s="87"/>
      <c r="G2974" s="140">
        <v>45362</v>
      </c>
      <c r="H2974" s="92">
        <v>137965.21</v>
      </c>
      <c r="I2974" s="92">
        <v>0</v>
      </c>
      <c r="J2974" s="92">
        <v>137965.21</v>
      </c>
    </row>
    <row r="2975" spans="1:10" x14ac:dyDescent="0.3">
      <c r="A2975" s="87"/>
      <c r="B2975" s="87"/>
      <c r="C2975" s="87"/>
      <c r="D2975" s="87"/>
      <c r="E2975" s="87"/>
      <c r="F2975" s="87"/>
      <c r="G2975" s="140">
        <v>45363</v>
      </c>
      <c r="H2975" s="92">
        <v>-137965.21</v>
      </c>
      <c r="I2975" s="92">
        <v>0</v>
      </c>
      <c r="J2975" s="92">
        <v>-137965.21</v>
      </c>
    </row>
    <row r="2976" spans="1:10" x14ac:dyDescent="0.3">
      <c r="A2976" s="87"/>
      <c r="B2976" s="87"/>
      <c r="C2976" s="87"/>
      <c r="D2976" s="87" t="s">
        <v>6069</v>
      </c>
      <c r="E2976" s="87" t="s">
        <v>341</v>
      </c>
      <c r="F2976" s="140">
        <v>45363</v>
      </c>
      <c r="G2976" s="140">
        <v>45461</v>
      </c>
      <c r="H2976" s="92">
        <v>36537.89</v>
      </c>
      <c r="I2976" s="92">
        <v>36537.89</v>
      </c>
      <c r="J2976" s="92">
        <v>0</v>
      </c>
    </row>
    <row r="2977" spans="1:10" x14ac:dyDescent="0.3">
      <c r="A2977" s="87"/>
      <c r="B2977" s="87"/>
      <c r="C2977" s="87"/>
      <c r="D2977" s="87"/>
      <c r="E2977" s="87"/>
      <c r="F2977" s="87"/>
      <c r="G2977" s="140">
        <v>45595</v>
      </c>
      <c r="H2977" s="92">
        <v>4175.76</v>
      </c>
      <c r="I2977" s="92">
        <v>4175.76</v>
      </c>
      <c r="J2977" s="92">
        <v>0</v>
      </c>
    </row>
    <row r="2978" spans="1:10" x14ac:dyDescent="0.3">
      <c r="A2978" s="87"/>
      <c r="B2978" s="87"/>
      <c r="C2978" s="87"/>
      <c r="D2978" s="87"/>
      <c r="E2978" s="87"/>
      <c r="F2978" s="87"/>
      <c r="G2978" s="140">
        <v>45622</v>
      </c>
      <c r="H2978" s="92">
        <v>2087.88</v>
      </c>
      <c r="I2978" s="92">
        <v>2087.88</v>
      </c>
      <c r="J2978" s="92">
        <v>0</v>
      </c>
    </row>
    <row r="2979" spans="1:10" x14ac:dyDescent="0.3">
      <c r="A2979" s="87"/>
      <c r="B2979" s="87"/>
      <c r="C2979" s="87"/>
      <c r="D2979" s="87"/>
      <c r="E2979" s="87"/>
      <c r="F2979" s="87"/>
      <c r="G2979" s="140">
        <v>45737</v>
      </c>
      <c r="H2979" s="92">
        <v>2087.88</v>
      </c>
      <c r="I2979" s="92">
        <v>2087.88</v>
      </c>
      <c r="J2979" s="92">
        <v>0</v>
      </c>
    </row>
    <row r="2980" spans="1:10" x14ac:dyDescent="0.3">
      <c r="A2980" s="87"/>
      <c r="B2980" s="87"/>
      <c r="C2980" s="87"/>
      <c r="D2980" s="87"/>
      <c r="E2980" s="87"/>
      <c r="F2980" s="87"/>
      <c r="G2980" s="140">
        <v>45825</v>
      </c>
      <c r="H2980" s="92">
        <v>2609.85</v>
      </c>
      <c r="I2980" s="92">
        <v>2609.85</v>
      </c>
      <c r="J2980" s="92">
        <v>0</v>
      </c>
    </row>
    <row r="2981" spans="1:10" x14ac:dyDescent="0.3">
      <c r="A2981" s="87"/>
      <c r="B2981" s="87"/>
      <c r="C2981" s="87"/>
      <c r="D2981" s="87"/>
      <c r="E2981" s="87"/>
      <c r="F2981" s="87"/>
      <c r="G2981" s="140">
        <v>45855</v>
      </c>
      <c r="H2981" s="92">
        <v>7829.54</v>
      </c>
      <c r="I2981" s="92">
        <v>7829.54</v>
      </c>
      <c r="J2981" s="92">
        <v>0</v>
      </c>
    </row>
    <row r="2982" spans="1:10" x14ac:dyDescent="0.3">
      <c r="A2982" s="87"/>
      <c r="B2982" s="87"/>
      <c r="C2982" s="87"/>
      <c r="D2982" s="87"/>
      <c r="E2982" s="87"/>
      <c r="F2982" s="87"/>
      <c r="G2982" s="140">
        <v>45894</v>
      </c>
      <c r="H2982" s="92">
        <v>7829.5499999999993</v>
      </c>
      <c r="I2982" s="92">
        <v>7829.5499999999993</v>
      </c>
      <c r="J2982" s="92">
        <v>0</v>
      </c>
    </row>
    <row r="2983" spans="1:10" x14ac:dyDescent="0.3">
      <c r="A2983" s="87"/>
      <c r="B2983" s="87"/>
      <c r="C2983" s="87"/>
      <c r="D2983" s="87"/>
      <c r="E2983" s="87"/>
      <c r="F2983" s="87"/>
      <c r="G2983" s="140">
        <v>45922</v>
      </c>
      <c r="H2983" s="92">
        <v>5219.71</v>
      </c>
      <c r="I2983" s="92">
        <v>5219.71</v>
      </c>
      <c r="J2983" s="92">
        <v>0</v>
      </c>
    </row>
    <row r="2984" spans="1:10" x14ac:dyDescent="0.3">
      <c r="A2984" s="87"/>
      <c r="B2984" s="87"/>
      <c r="C2984" s="87"/>
      <c r="D2984" s="87"/>
      <c r="E2984" s="87"/>
      <c r="F2984" s="87"/>
      <c r="G2984" s="140">
        <v>45971</v>
      </c>
      <c r="H2984" s="92">
        <v>5219.7</v>
      </c>
      <c r="I2984" s="92">
        <v>5219.7</v>
      </c>
      <c r="J2984" s="92">
        <v>0</v>
      </c>
    </row>
    <row r="2985" spans="1:10" x14ac:dyDescent="0.3">
      <c r="A2985" s="87"/>
      <c r="B2985" s="87"/>
      <c r="C2985" s="87"/>
      <c r="D2985" s="87"/>
      <c r="E2985" s="87"/>
      <c r="F2985" s="87"/>
      <c r="G2985" s="140">
        <v>46002</v>
      </c>
      <c r="H2985" s="92">
        <v>5219.7</v>
      </c>
      <c r="I2985" s="92">
        <v>5219.7</v>
      </c>
      <c r="J2985" s="92">
        <v>0</v>
      </c>
    </row>
    <row r="2986" spans="1:10" x14ac:dyDescent="0.3">
      <c r="A2986" s="87"/>
      <c r="B2986" s="87"/>
      <c r="C2986" s="87"/>
      <c r="D2986" s="87"/>
      <c r="E2986" s="87"/>
      <c r="F2986" s="87"/>
      <c r="G2986" s="140">
        <v>46034</v>
      </c>
      <c r="H2986" s="92">
        <v>5219.7</v>
      </c>
      <c r="I2986" s="92">
        <v>5219.7</v>
      </c>
      <c r="J2986" s="92">
        <v>0</v>
      </c>
    </row>
    <row r="2987" spans="1:10" x14ac:dyDescent="0.3">
      <c r="A2987" s="87"/>
      <c r="B2987" s="87"/>
      <c r="C2987" s="87"/>
      <c r="D2987" s="87"/>
      <c r="E2987" s="87"/>
      <c r="F2987" s="87"/>
      <c r="G2987" s="140">
        <v>46112</v>
      </c>
      <c r="H2987" s="92">
        <v>2609.85</v>
      </c>
      <c r="I2987" s="92">
        <v>2609.85</v>
      </c>
      <c r="J2987" s="92">
        <v>0</v>
      </c>
    </row>
    <row r="2988" spans="1:10" x14ac:dyDescent="0.3">
      <c r="A2988" s="87"/>
      <c r="B2988" s="87"/>
      <c r="C2988" s="87"/>
      <c r="D2988" s="87"/>
      <c r="E2988" s="87"/>
      <c r="F2988" s="87"/>
      <c r="G2988" s="140">
        <v>46175</v>
      </c>
      <c r="H2988" s="92">
        <v>10439.4</v>
      </c>
      <c r="I2988" s="92">
        <v>10439.4</v>
      </c>
      <c r="J2988" s="92">
        <v>0</v>
      </c>
    </row>
    <row r="2989" spans="1:10" x14ac:dyDescent="0.3">
      <c r="A2989" s="87"/>
      <c r="B2989" s="87"/>
      <c r="C2989" s="87"/>
      <c r="D2989" s="87"/>
      <c r="E2989" s="87"/>
      <c r="F2989" s="87"/>
      <c r="G2989" s="140">
        <v>46945</v>
      </c>
      <c r="H2989" s="92">
        <v>40878.800000000003</v>
      </c>
      <c r="I2989" s="92">
        <v>0</v>
      </c>
      <c r="J2989" s="92">
        <v>40878.800000000003</v>
      </c>
    </row>
    <row r="2990" spans="1:10" x14ac:dyDescent="0.3">
      <c r="A2990" s="87"/>
      <c r="B2990" s="87"/>
      <c r="C2990" s="87" t="s">
        <v>236</v>
      </c>
      <c r="D2990" s="87" t="s">
        <v>2039</v>
      </c>
      <c r="E2990" s="87" t="s">
        <v>341</v>
      </c>
      <c r="F2990" s="140">
        <v>44319</v>
      </c>
      <c r="G2990" s="140">
        <v>45268</v>
      </c>
      <c r="H2990" s="92">
        <v>79400</v>
      </c>
      <c r="I2990" s="92">
        <v>0</v>
      </c>
      <c r="J2990" s="92">
        <v>79400</v>
      </c>
    </row>
    <row r="2991" spans="1:10" x14ac:dyDescent="0.3">
      <c r="A2991" s="87"/>
      <c r="B2991" s="87"/>
      <c r="C2991" s="87"/>
      <c r="D2991" s="87"/>
      <c r="E2991" s="87"/>
      <c r="F2991" s="87"/>
      <c r="G2991" s="140">
        <v>45269</v>
      </c>
      <c r="H2991" s="92">
        <v>-79400</v>
      </c>
      <c r="I2991" s="92">
        <v>0</v>
      </c>
      <c r="J2991" s="92">
        <v>-79400</v>
      </c>
    </row>
    <row r="2992" spans="1:10" x14ac:dyDescent="0.3">
      <c r="A2992" s="87"/>
      <c r="B2992" s="87" t="s">
        <v>438</v>
      </c>
      <c r="C2992" s="87" t="s">
        <v>2722</v>
      </c>
      <c r="D2992" s="87" t="s">
        <v>5983</v>
      </c>
      <c r="E2992" s="87" t="s">
        <v>341</v>
      </c>
      <c r="F2992" s="140">
        <v>45357</v>
      </c>
      <c r="G2992" s="140">
        <v>45427</v>
      </c>
      <c r="H2992" s="92">
        <v>29134</v>
      </c>
      <c r="I2992" s="92">
        <v>29134</v>
      </c>
      <c r="J2992" s="92">
        <v>0</v>
      </c>
    </row>
    <row r="2993" spans="1:10" x14ac:dyDescent="0.3">
      <c r="A2993" s="87"/>
      <c r="B2993" s="87"/>
      <c r="C2993" s="87"/>
      <c r="D2993" s="87"/>
      <c r="E2993" s="87"/>
      <c r="F2993" s="87"/>
      <c r="G2993" s="140">
        <v>45461</v>
      </c>
      <c r="H2993" s="92">
        <v>14567</v>
      </c>
      <c r="I2993" s="92">
        <v>14567</v>
      </c>
      <c r="J2993" s="92">
        <v>0</v>
      </c>
    </row>
    <row r="2994" spans="1:10" x14ac:dyDescent="0.3">
      <c r="A2994" s="87"/>
      <c r="B2994" s="87"/>
      <c r="C2994" s="87"/>
      <c r="D2994" s="87"/>
      <c r="E2994" s="87"/>
      <c r="F2994" s="87"/>
      <c r="G2994" s="140">
        <v>45470</v>
      </c>
      <c r="H2994" s="92">
        <v>43701</v>
      </c>
      <c r="I2994" s="92">
        <v>43701</v>
      </c>
      <c r="J2994" s="92">
        <v>0</v>
      </c>
    </row>
    <row r="2995" spans="1:10" x14ac:dyDescent="0.3">
      <c r="A2995" s="87"/>
      <c r="B2995" s="87"/>
      <c r="C2995" s="87"/>
      <c r="D2995" s="87"/>
      <c r="E2995" s="87"/>
      <c r="F2995" s="87"/>
      <c r="G2995" s="140">
        <v>45490</v>
      </c>
      <c r="H2995" s="92">
        <v>50984.5</v>
      </c>
      <c r="I2995" s="92">
        <v>50984.5</v>
      </c>
      <c r="J2995" s="92">
        <v>0</v>
      </c>
    </row>
    <row r="2996" spans="1:10" x14ac:dyDescent="0.3">
      <c r="A2996" s="87"/>
      <c r="B2996" s="87"/>
      <c r="C2996" s="87"/>
      <c r="D2996" s="87"/>
      <c r="E2996" s="87"/>
      <c r="F2996" s="87"/>
      <c r="G2996" s="140">
        <v>45544</v>
      </c>
      <c r="H2996" s="92">
        <v>1456.7</v>
      </c>
      <c r="I2996" s="92">
        <v>1456.7</v>
      </c>
      <c r="J2996" s="92">
        <v>0</v>
      </c>
    </row>
    <row r="2997" spans="1:10" x14ac:dyDescent="0.3">
      <c r="A2997" s="87"/>
      <c r="B2997" s="87"/>
      <c r="C2997" s="87"/>
      <c r="D2997" s="87"/>
      <c r="E2997" s="87"/>
      <c r="F2997" s="87"/>
      <c r="G2997" s="140">
        <v>45548</v>
      </c>
      <c r="H2997" s="92">
        <v>50984.5</v>
      </c>
      <c r="I2997" s="92">
        <v>50984.5</v>
      </c>
      <c r="J2997" s="92">
        <v>0</v>
      </c>
    </row>
    <row r="2998" spans="1:10" x14ac:dyDescent="0.3">
      <c r="A2998" s="87"/>
      <c r="B2998" s="87"/>
      <c r="C2998" s="87"/>
      <c r="D2998" s="87"/>
      <c r="E2998" s="87"/>
      <c r="F2998" s="87"/>
      <c r="G2998" s="140">
        <v>45622</v>
      </c>
      <c r="H2998" s="92">
        <v>5826.8</v>
      </c>
      <c r="I2998" s="92">
        <v>5826.8</v>
      </c>
      <c r="J2998" s="92">
        <v>0</v>
      </c>
    </row>
    <row r="2999" spans="1:10" x14ac:dyDescent="0.3">
      <c r="A2999" s="87"/>
      <c r="B2999" s="87"/>
      <c r="C2999" s="87"/>
      <c r="D2999" s="87"/>
      <c r="E2999" s="87"/>
      <c r="F2999" s="87"/>
      <c r="G2999" s="140">
        <v>45665</v>
      </c>
      <c r="H2999" s="92">
        <v>7283.5</v>
      </c>
      <c r="I2999" s="92">
        <v>7283.5</v>
      </c>
      <c r="J2999" s="92">
        <v>0</v>
      </c>
    </row>
    <row r="3000" spans="1:10" x14ac:dyDescent="0.3">
      <c r="A3000" s="87"/>
      <c r="B3000" s="87"/>
      <c r="C3000" s="87"/>
      <c r="D3000" s="87"/>
      <c r="E3000" s="87"/>
      <c r="F3000" s="87"/>
      <c r="G3000" s="140">
        <v>45825</v>
      </c>
      <c r="H3000" s="92">
        <v>5826.8</v>
      </c>
      <c r="I3000" s="92">
        <v>5826.8</v>
      </c>
      <c r="J3000" s="92">
        <v>0</v>
      </c>
    </row>
    <row r="3001" spans="1:10" x14ac:dyDescent="0.3">
      <c r="A3001" s="87"/>
      <c r="B3001" s="87"/>
      <c r="C3001" s="87"/>
      <c r="D3001" s="87"/>
      <c r="E3001" s="87"/>
      <c r="F3001" s="87"/>
      <c r="G3001" s="140">
        <v>45855</v>
      </c>
      <c r="H3001" s="92">
        <v>8740.2000000000007</v>
      </c>
      <c r="I3001" s="92">
        <v>8740.2000000000007</v>
      </c>
      <c r="J3001" s="92">
        <v>0</v>
      </c>
    </row>
    <row r="3002" spans="1:10" x14ac:dyDescent="0.3">
      <c r="A3002" s="87"/>
      <c r="B3002" s="87"/>
      <c r="C3002" s="87"/>
      <c r="D3002" s="87"/>
      <c r="E3002" s="87"/>
      <c r="F3002" s="87"/>
      <c r="G3002" s="140">
        <v>45894</v>
      </c>
      <c r="H3002" s="92">
        <v>16023.7</v>
      </c>
      <c r="I3002" s="92">
        <v>16023.7</v>
      </c>
      <c r="J3002" s="92">
        <v>0</v>
      </c>
    </row>
    <row r="3003" spans="1:10" x14ac:dyDescent="0.3">
      <c r="A3003" s="87"/>
      <c r="B3003" s="87"/>
      <c r="C3003" s="87"/>
      <c r="D3003" s="87"/>
      <c r="E3003" s="87"/>
      <c r="F3003" s="87"/>
      <c r="G3003" s="140">
        <v>45922</v>
      </c>
      <c r="H3003" s="92">
        <v>16023.7</v>
      </c>
      <c r="I3003" s="92">
        <v>16023.7</v>
      </c>
      <c r="J3003" s="92">
        <v>0</v>
      </c>
    </row>
    <row r="3004" spans="1:10" x14ac:dyDescent="0.3">
      <c r="A3004" s="87"/>
      <c r="B3004" s="87"/>
      <c r="C3004" s="87"/>
      <c r="D3004" s="87"/>
      <c r="E3004" s="87"/>
      <c r="F3004" s="87"/>
      <c r="G3004" s="140">
        <v>45971</v>
      </c>
      <c r="H3004" s="92">
        <v>8740.2000000000007</v>
      </c>
      <c r="I3004" s="92">
        <v>8740.2000000000007</v>
      </c>
      <c r="J3004" s="92">
        <v>0</v>
      </c>
    </row>
    <row r="3005" spans="1:10" x14ac:dyDescent="0.3">
      <c r="A3005" s="87"/>
      <c r="B3005" s="87"/>
      <c r="C3005" s="87"/>
      <c r="D3005" s="87"/>
      <c r="E3005" s="87"/>
      <c r="F3005" s="87"/>
      <c r="G3005" s="140">
        <v>46002</v>
      </c>
      <c r="H3005" s="92">
        <v>8740.2000000000007</v>
      </c>
      <c r="I3005" s="92">
        <v>8740.2000000000007</v>
      </c>
      <c r="J3005" s="92">
        <v>0</v>
      </c>
    </row>
    <row r="3006" spans="1:10" x14ac:dyDescent="0.3">
      <c r="A3006" s="87"/>
      <c r="B3006" s="87"/>
      <c r="C3006" s="87"/>
      <c r="D3006" s="87"/>
      <c r="E3006" s="87"/>
      <c r="F3006" s="87"/>
      <c r="G3006" s="140">
        <v>46034</v>
      </c>
      <c r="H3006" s="92">
        <v>8740.2000000000007</v>
      </c>
      <c r="I3006" s="92">
        <v>8740.2000000000007</v>
      </c>
      <c r="J3006" s="92">
        <v>0</v>
      </c>
    </row>
    <row r="3007" spans="1:10" x14ac:dyDescent="0.3">
      <c r="A3007" s="87"/>
      <c r="B3007" s="87"/>
      <c r="C3007" s="87"/>
      <c r="D3007" s="87"/>
      <c r="E3007" s="87"/>
      <c r="F3007" s="87"/>
      <c r="G3007" s="140">
        <v>46120</v>
      </c>
      <c r="H3007" s="92">
        <v>7283.5</v>
      </c>
      <c r="I3007" s="92">
        <v>7283.5</v>
      </c>
      <c r="J3007" s="92">
        <v>0</v>
      </c>
    </row>
    <row r="3008" spans="1:10" x14ac:dyDescent="0.3">
      <c r="A3008" s="87"/>
      <c r="B3008" s="87"/>
      <c r="C3008" s="87"/>
      <c r="D3008" s="87"/>
      <c r="E3008" s="87"/>
      <c r="F3008" s="87"/>
      <c r="G3008" s="140">
        <v>46785</v>
      </c>
      <c r="H3008" s="92">
        <v>27283.499999999942</v>
      </c>
      <c r="I3008" s="92">
        <v>0</v>
      </c>
      <c r="J3008" s="92">
        <v>27283.499999999942</v>
      </c>
    </row>
    <row r="3009" spans="1:10" x14ac:dyDescent="0.3">
      <c r="A3009" s="87"/>
      <c r="B3009" s="87" t="s">
        <v>501</v>
      </c>
      <c r="C3009" s="87" t="s">
        <v>2722</v>
      </c>
      <c r="D3009" s="87" t="s">
        <v>5984</v>
      </c>
      <c r="E3009" s="87" t="s">
        <v>341</v>
      </c>
      <c r="F3009" s="140">
        <v>45357</v>
      </c>
      <c r="G3009" s="140">
        <v>45427</v>
      </c>
      <c r="H3009" s="92">
        <v>41162</v>
      </c>
      <c r="I3009" s="92">
        <v>41162</v>
      </c>
      <c r="J3009" s="92">
        <v>0</v>
      </c>
    </row>
    <row r="3010" spans="1:10" x14ac:dyDescent="0.3">
      <c r="A3010" s="87"/>
      <c r="B3010" s="87"/>
      <c r="C3010" s="87"/>
      <c r="D3010" s="87"/>
      <c r="E3010" s="87"/>
      <c r="F3010" s="87"/>
      <c r="G3010" s="140">
        <v>45461</v>
      </c>
      <c r="H3010" s="92">
        <v>19956</v>
      </c>
      <c r="I3010" s="92">
        <v>19956</v>
      </c>
      <c r="J3010" s="92">
        <v>0</v>
      </c>
    </row>
    <row r="3011" spans="1:10" x14ac:dyDescent="0.3">
      <c r="A3011" s="87"/>
      <c r="B3011" s="87"/>
      <c r="C3011" s="87"/>
      <c r="D3011" s="87"/>
      <c r="E3011" s="87"/>
      <c r="F3011" s="87"/>
      <c r="G3011" s="140">
        <v>45470</v>
      </c>
      <c r="H3011" s="92">
        <v>59868</v>
      </c>
      <c r="I3011" s="92">
        <v>59868</v>
      </c>
      <c r="J3011" s="92">
        <v>0</v>
      </c>
    </row>
    <row r="3012" spans="1:10" x14ac:dyDescent="0.3">
      <c r="A3012" s="87"/>
      <c r="B3012" s="87"/>
      <c r="C3012" s="87"/>
      <c r="D3012" s="87"/>
      <c r="E3012" s="87"/>
      <c r="F3012" s="87"/>
      <c r="G3012" s="140">
        <v>45519</v>
      </c>
      <c r="H3012" s="92">
        <v>94246</v>
      </c>
      <c r="I3012" s="92">
        <v>94246</v>
      </c>
      <c r="J3012" s="92">
        <v>0</v>
      </c>
    </row>
    <row r="3013" spans="1:10" x14ac:dyDescent="0.3">
      <c r="A3013" s="87"/>
      <c r="B3013" s="87"/>
      <c r="C3013" s="87"/>
      <c r="D3013" s="87"/>
      <c r="E3013" s="87"/>
      <c r="F3013" s="87"/>
      <c r="G3013" s="140">
        <v>45544</v>
      </c>
      <c r="H3013" s="92">
        <v>73246</v>
      </c>
      <c r="I3013" s="92">
        <v>73246</v>
      </c>
      <c r="J3013" s="92">
        <v>0</v>
      </c>
    </row>
    <row r="3014" spans="1:10" x14ac:dyDescent="0.3">
      <c r="A3014" s="87"/>
      <c r="B3014" s="87"/>
      <c r="C3014" s="87"/>
      <c r="D3014" s="87"/>
      <c r="E3014" s="87"/>
      <c r="F3014" s="87"/>
      <c r="G3014" s="140">
        <v>45548</v>
      </c>
      <c r="H3014" s="92">
        <v>1995.6</v>
      </c>
      <c r="I3014" s="92">
        <v>1995.6</v>
      </c>
      <c r="J3014" s="92">
        <v>0</v>
      </c>
    </row>
    <row r="3015" spans="1:10" x14ac:dyDescent="0.3">
      <c r="A3015" s="87"/>
      <c r="B3015" s="87"/>
      <c r="C3015" s="87"/>
      <c r="D3015" s="87"/>
      <c r="E3015" s="87"/>
      <c r="F3015" s="87"/>
      <c r="G3015" s="140">
        <v>45622</v>
      </c>
      <c r="H3015" s="92">
        <v>7982.4</v>
      </c>
      <c r="I3015" s="92">
        <v>7982.4</v>
      </c>
      <c r="J3015" s="92">
        <v>0</v>
      </c>
    </row>
    <row r="3016" spans="1:10" x14ac:dyDescent="0.3">
      <c r="A3016" s="87"/>
      <c r="B3016" s="87"/>
      <c r="C3016" s="87"/>
      <c r="D3016" s="87"/>
      <c r="E3016" s="87"/>
      <c r="F3016" s="87"/>
      <c r="G3016" s="140">
        <v>45673</v>
      </c>
      <c r="H3016" s="92">
        <v>9978</v>
      </c>
      <c r="I3016" s="92">
        <v>9978</v>
      </c>
      <c r="J3016" s="92">
        <v>0</v>
      </c>
    </row>
    <row r="3017" spans="1:10" x14ac:dyDescent="0.3">
      <c r="A3017" s="87"/>
      <c r="B3017" s="87"/>
      <c r="C3017" s="87"/>
      <c r="D3017" s="87"/>
      <c r="E3017" s="87"/>
      <c r="F3017" s="87"/>
      <c r="G3017" s="140">
        <v>45825</v>
      </c>
      <c r="H3017" s="92">
        <v>7982.4</v>
      </c>
      <c r="I3017" s="92">
        <v>7982.4</v>
      </c>
      <c r="J3017" s="92">
        <v>0</v>
      </c>
    </row>
    <row r="3018" spans="1:10" x14ac:dyDescent="0.3">
      <c r="A3018" s="87"/>
      <c r="B3018" s="87"/>
      <c r="C3018" s="87"/>
      <c r="D3018" s="87"/>
      <c r="E3018" s="87"/>
      <c r="F3018" s="87"/>
      <c r="G3018" s="140">
        <v>45855</v>
      </c>
      <c r="H3018" s="92">
        <v>11973.6</v>
      </c>
      <c r="I3018" s="92">
        <v>11973.6</v>
      </c>
      <c r="J3018" s="92">
        <v>0</v>
      </c>
    </row>
    <row r="3019" spans="1:10" x14ac:dyDescent="0.3">
      <c r="A3019" s="87"/>
      <c r="B3019" s="87"/>
      <c r="C3019" s="87"/>
      <c r="D3019" s="87"/>
      <c r="E3019" s="87"/>
      <c r="F3019" s="87"/>
      <c r="G3019" s="140">
        <v>45894</v>
      </c>
      <c r="H3019" s="92">
        <v>21951.8</v>
      </c>
      <c r="I3019" s="92">
        <v>21951.8</v>
      </c>
      <c r="J3019" s="92">
        <v>0</v>
      </c>
    </row>
    <row r="3020" spans="1:10" x14ac:dyDescent="0.3">
      <c r="A3020" s="87"/>
      <c r="B3020" s="87"/>
      <c r="C3020" s="87"/>
      <c r="D3020" s="87"/>
      <c r="E3020" s="87"/>
      <c r="F3020" s="87"/>
      <c r="G3020" s="140">
        <v>45922</v>
      </c>
      <c r="H3020" s="92">
        <v>21951.599999999999</v>
      </c>
      <c r="I3020" s="92">
        <v>21951.599999999999</v>
      </c>
      <c r="J3020" s="92">
        <v>0</v>
      </c>
    </row>
    <row r="3021" spans="1:10" x14ac:dyDescent="0.3">
      <c r="A3021" s="87"/>
      <c r="B3021" s="87"/>
      <c r="C3021" s="87"/>
      <c r="D3021" s="87"/>
      <c r="E3021" s="87"/>
      <c r="F3021" s="87"/>
      <c r="G3021" s="140">
        <v>45971</v>
      </c>
      <c r="H3021" s="92">
        <v>11973.6</v>
      </c>
      <c r="I3021" s="92">
        <v>11973.6</v>
      </c>
      <c r="J3021" s="92">
        <v>0</v>
      </c>
    </row>
    <row r="3022" spans="1:10" x14ac:dyDescent="0.3">
      <c r="A3022" s="87"/>
      <c r="B3022" s="87"/>
      <c r="C3022" s="87"/>
      <c r="D3022" s="87"/>
      <c r="E3022" s="87"/>
      <c r="F3022" s="87"/>
      <c r="G3022" s="140">
        <v>46002</v>
      </c>
      <c r="H3022" s="92">
        <v>7982.4</v>
      </c>
      <c r="I3022" s="92">
        <v>7982.4</v>
      </c>
      <c r="J3022" s="92">
        <v>0</v>
      </c>
    </row>
    <row r="3023" spans="1:10" x14ac:dyDescent="0.3">
      <c r="A3023" s="87"/>
      <c r="B3023" s="87"/>
      <c r="C3023" s="87"/>
      <c r="D3023" s="87"/>
      <c r="E3023" s="87"/>
      <c r="F3023" s="87"/>
      <c r="G3023" s="140">
        <v>46034</v>
      </c>
      <c r="H3023" s="92">
        <v>7982.4</v>
      </c>
      <c r="I3023" s="92">
        <v>7982.4</v>
      </c>
      <c r="J3023" s="92">
        <v>0</v>
      </c>
    </row>
    <row r="3024" spans="1:10" x14ac:dyDescent="0.3">
      <c r="A3024" s="87"/>
      <c r="B3024" s="87"/>
      <c r="C3024" s="87"/>
      <c r="D3024" s="87"/>
      <c r="E3024" s="87"/>
      <c r="F3024" s="87"/>
      <c r="G3024" s="140">
        <v>46112</v>
      </c>
      <c r="H3024" s="92">
        <v>9978</v>
      </c>
      <c r="I3024" s="92">
        <v>9978</v>
      </c>
      <c r="J3024" s="92">
        <v>0</v>
      </c>
    </row>
    <row r="3025" spans="1:10" x14ac:dyDescent="0.3">
      <c r="A3025" s="87"/>
      <c r="B3025" s="87"/>
      <c r="C3025" s="87"/>
      <c r="D3025" s="87"/>
      <c r="E3025" s="87"/>
      <c r="F3025" s="87"/>
      <c r="G3025" s="140">
        <v>46175</v>
      </c>
      <c r="H3025" s="92">
        <v>7982.4</v>
      </c>
      <c r="I3025" s="92">
        <v>7982.4</v>
      </c>
      <c r="J3025" s="92">
        <v>0</v>
      </c>
    </row>
    <row r="3026" spans="1:10" x14ac:dyDescent="0.3">
      <c r="A3026" s="87"/>
      <c r="B3026" s="87"/>
      <c r="C3026" s="87"/>
      <c r="D3026" s="87"/>
      <c r="E3026" s="87"/>
      <c r="F3026" s="87"/>
      <c r="G3026" s="140">
        <v>46785</v>
      </c>
      <c r="H3026" s="92">
        <v>29977.799999999988</v>
      </c>
      <c r="I3026" s="92">
        <v>0</v>
      </c>
      <c r="J3026" s="92">
        <v>29977.799999999988</v>
      </c>
    </row>
    <row r="3027" spans="1:10" x14ac:dyDescent="0.3">
      <c r="A3027" s="87"/>
      <c r="B3027" s="87" t="s">
        <v>275</v>
      </c>
      <c r="C3027" s="87" t="s">
        <v>2722</v>
      </c>
      <c r="D3027" s="87" t="s">
        <v>393</v>
      </c>
      <c r="E3027" s="87" t="s">
        <v>341</v>
      </c>
      <c r="F3027" s="140">
        <v>43298</v>
      </c>
      <c r="G3027" s="140">
        <v>43384</v>
      </c>
      <c r="H3027" s="92">
        <v>3514.68</v>
      </c>
      <c r="I3027" s="92">
        <v>3514.68</v>
      </c>
      <c r="J3027" s="92">
        <v>0</v>
      </c>
    </row>
    <row r="3028" spans="1:10" x14ac:dyDescent="0.3">
      <c r="A3028" s="87"/>
      <c r="B3028" s="87"/>
      <c r="C3028" s="87"/>
      <c r="D3028" s="87"/>
      <c r="E3028" s="87"/>
      <c r="F3028" s="87"/>
      <c r="G3028" s="140">
        <v>43493</v>
      </c>
      <c r="H3028" s="92">
        <v>3712</v>
      </c>
      <c r="I3028" s="92">
        <v>3712</v>
      </c>
      <c r="J3028" s="92">
        <v>0</v>
      </c>
    </row>
    <row r="3029" spans="1:10" x14ac:dyDescent="0.3">
      <c r="A3029" s="87"/>
      <c r="B3029" s="87"/>
      <c r="C3029" s="87"/>
      <c r="D3029" s="87"/>
      <c r="E3029" s="87"/>
      <c r="F3029" s="87"/>
      <c r="G3029" s="140">
        <v>43713</v>
      </c>
      <c r="H3029" s="92">
        <v>20209.46</v>
      </c>
      <c r="I3029" s="92">
        <v>20209.46</v>
      </c>
      <c r="J3029" s="92">
        <v>0</v>
      </c>
    </row>
    <row r="3030" spans="1:10" x14ac:dyDescent="0.3">
      <c r="A3030" s="87"/>
      <c r="B3030" s="87"/>
      <c r="C3030" s="87"/>
      <c r="D3030" s="87"/>
      <c r="E3030" s="87"/>
      <c r="F3030" s="87"/>
      <c r="G3030" s="140">
        <v>43721</v>
      </c>
      <c r="H3030" s="92">
        <v>28996.18</v>
      </c>
      <c r="I3030" s="92">
        <v>28996.18</v>
      </c>
      <c r="J3030" s="92">
        <v>0</v>
      </c>
    </row>
    <row r="3031" spans="1:10" x14ac:dyDescent="0.3">
      <c r="A3031" s="87"/>
      <c r="B3031" s="87"/>
      <c r="C3031" s="87"/>
      <c r="D3031" s="87"/>
      <c r="E3031" s="87"/>
      <c r="F3031" s="87"/>
      <c r="G3031" s="140">
        <v>43986</v>
      </c>
      <c r="H3031" s="92">
        <v>8786.73</v>
      </c>
      <c r="I3031" s="92">
        <v>8786.73</v>
      </c>
      <c r="J3031" s="92">
        <v>0</v>
      </c>
    </row>
    <row r="3032" spans="1:10" x14ac:dyDescent="0.3">
      <c r="A3032" s="87"/>
      <c r="B3032" s="87"/>
      <c r="C3032" s="87"/>
      <c r="D3032" s="87"/>
      <c r="E3032" s="87"/>
      <c r="F3032" s="87"/>
      <c r="G3032" s="140">
        <v>44232</v>
      </c>
      <c r="H3032" s="92">
        <v>18708.97</v>
      </c>
      <c r="I3032" s="92">
        <v>18708.97</v>
      </c>
      <c r="J3032" s="92">
        <v>0</v>
      </c>
    </row>
    <row r="3033" spans="1:10" x14ac:dyDescent="0.3">
      <c r="A3033" s="87"/>
      <c r="B3033" s="87"/>
      <c r="C3033" s="87"/>
      <c r="D3033" s="87"/>
      <c r="E3033" s="87"/>
      <c r="F3033" s="87"/>
      <c r="G3033" s="140">
        <v>44305</v>
      </c>
      <c r="H3033" s="92">
        <v>4393.3500000000004</v>
      </c>
      <c r="I3033" s="92">
        <v>4393.3500000000004</v>
      </c>
      <c r="J3033" s="92">
        <v>0</v>
      </c>
    </row>
    <row r="3034" spans="1:10" x14ac:dyDescent="0.3">
      <c r="A3034" s="87"/>
      <c r="B3034" s="87"/>
      <c r="C3034" s="87"/>
      <c r="D3034" s="87"/>
      <c r="E3034" s="87"/>
      <c r="F3034" s="87"/>
      <c r="G3034" s="140">
        <v>44550</v>
      </c>
      <c r="H3034" s="92">
        <v>4393.3500000000004</v>
      </c>
      <c r="I3034" s="92">
        <v>4393.3500000000004</v>
      </c>
      <c r="J3034" s="92">
        <v>0</v>
      </c>
    </row>
    <row r="3035" spans="1:10" x14ac:dyDescent="0.3">
      <c r="A3035" s="87"/>
      <c r="B3035" s="87"/>
      <c r="C3035" s="87"/>
      <c r="D3035" s="87"/>
      <c r="E3035" s="87"/>
      <c r="F3035" s="87"/>
      <c r="G3035" s="140">
        <v>44551</v>
      </c>
      <c r="H3035" s="92">
        <v>15152.46</v>
      </c>
      <c r="I3035" s="92">
        <v>0</v>
      </c>
      <c r="J3035" s="92">
        <v>15152.46</v>
      </c>
    </row>
    <row r="3036" spans="1:10" x14ac:dyDescent="0.3">
      <c r="A3036" s="87"/>
      <c r="B3036" s="87"/>
      <c r="C3036" s="87"/>
      <c r="D3036" s="87"/>
      <c r="E3036" s="87"/>
      <c r="F3036" s="87"/>
      <c r="G3036" s="140">
        <v>44594</v>
      </c>
      <c r="H3036" s="92">
        <v>-15152.46</v>
      </c>
      <c r="I3036" s="92">
        <v>0</v>
      </c>
      <c r="J3036" s="92">
        <v>-15152.46</v>
      </c>
    </row>
    <row r="3037" spans="1:10" x14ac:dyDescent="0.3">
      <c r="A3037" s="87"/>
      <c r="B3037" s="87"/>
      <c r="C3037" s="87"/>
      <c r="D3037" s="87" t="s">
        <v>798</v>
      </c>
      <c r="E3037" s="87" t="s">
        <v>341</v>
      </c>
      <c r="F3037" s="140">
        <v>43962</v>
      </c>
      <c r="G3037" s="140">
        <v>44125</v>
      </c>
      <c r="H3037" s="92">
        <v>12980</v>
      </c>
      <c r="I3037" s="92">
        <v>12980</v>
      </c>
      <c r="J3037" s="92">
        <v>0</v>
      </c>
    </row>
    <row r="3038" spans="1:10" x14ac:dyDescent="0.3">
      <c r="A3038" s="87"/>
      <c r="B3038" s="87"/>
      <c r="C3038" s="87" t="s">
        <v>236</v>
      </c>
      <c r="D3038" s="87" t="s">
        <v>387</v>
      </c>
      <c r="E3038" s="87" t="s">
        <v>341</v>
      </c>
      <c r="F3038" s="140">
        <v>43298</v>
      </c>
      <c r="G3038" s="140">
        <v>43424</v>
      </c>
      <c r="H3038" s="92">
        <v>1515.6</v>
      </c>
      <c r="I3038" s="92">
        <v>1515.6</v>
      </c>
      <c r="J3038" s="92">
        <v>0</v>
      </c>
    </row>
    <row r="3039" spans="1:10" x14ac:dyDescent="0.3">
      <c r="A3039" s="87"/>
      <c r="B3039" s="87"/>
      <c r="C3039" s="87"/>
      <c r="D3039" s="87"/>
      <c r="E3039" s="87"/>
      <c r="F3039" s="87"/>
      <c r="G3039" s="140">
        <v>43502</v>
      </c>
      <c r="H3039" s="92">
        <v>3410.12</v>
      </c>
      <c r="I3039" s="92">
        <v>3410.12</v>
      </c>
      <c r="J3039" s="92">
        <v>0</v>
      </c>
    </row>
    <row r="3040" spans="1:10" x14ac:dyDescent="0.3">
      <c r="A3040" s="87"/>
      <c r="B3040" s="87"/>
      <c r="C3040" s="87"/>
      <c r="D3040" s="87"/>
      <c r="E3040" s="87"/>
      <c r="F3040" s="87"/>
      <c r="G3040" s="140">
        <v>43552</v>
      </c>
      <c r="H3040" s="92">
        <v>4774.16</v>
      </c>
      <c r="I3040" s="92">
        <v>4774.16</v>
      </c>
      <c r="J3040" s="92">
        <v>0</v>
      </c>
    </row>
    <row r="3041" spans="1:10" x14ac:dyDescent="0.3">
      <c r="A3041" s="87"/>
      <c r="B3041" s="87"/>
      <c r="C3041" s="87"/>
      <c r="D3041" s="87"/>
      <c r="E3041" s="87"/>
      <c r="F3041" s="87"/>
      <c r="G3041" s="140">
        <v>43713</v>
      </c>
      <c r="H3041" s="92">
        <v>14928.74</v>
      </c>
      <c r="I3041" s="92">
        <v>14928.74</v>
      </c>
      <c r="J3041" s="92">
        <v>0</v>
      </c>
    </row>
    <row r="3042" spans="1:10" x14ac:dyDescent="0.3">
      <c r="A3042" s="87"/>
      <c r="B3042" s="87"/>
      <c r="C3042" s="87"/>
      <c r="D3042" s="87"/>
      <c r="E3042" s="87"/>
      <c r="F3042" s="87"/>
      <c r="G3042" s="140">
        <v>43784</v>
      </c>
      <c r="H3042" s="92">
        <v>2816</v>
      </c>
      <c r="I3042" s="92">
        <v>2816</v>
      </c>
      <c r="J3042" s="92">
        <v>0</v>
      </c>
    </row>
    <row r="3043" spans="1:10" x14ac:dyDescent="0.3">
      <c r="A3043" s="87"/>
      <c r="B3043" s="87"/>
      <c r="C3043" s="87"/>
      <c r="D3043" s="87"/>
      <c r="E3043" s="87"/>
      <c r="F3043" s="87"/>
      <c r="G3043" s="140">
        <v>43810</v>
      </c>
      <c r="H3043" s="92">
        <v>9472.5499999999993</v>
      </c>
      <c r="I3043" s="92">
        <v>9472.5499999999993</v>
      </c>
      <c r="J3043" s="92">
        <v>0</v>
      </c>
    </row>
    <row r="3044" spans="1:10" x14ac:dyDescent="0.3">
      <c r="A3044" s="87"/>
      <c r="B3044" s="87"/>
      <c r="C3044" s="87"/>
      <c r="D3044" s="87"/>
      <c r="E3044" s="87"/>
      <c r="F3044" s="87"/>
      <c r="G3044" s="140">
        <v>43986</v>
      </c>
      <c r="H3044" s="92">
        <v>3789.01</v>
      </c>
      <c r="I3044" s="92">
        <v>3789.01</v>
      </c>
      <c r="J3044" s="92">
        <v>0</v>
      </c>
    </row>
    <row r="3045" spans="1:10" x14ac:dyDescent="0.3">
      <c r="A3045" s="87"/>
      <c r="B3045" s="87"/>
      <c r="C3045" s="87"/>
      <c r="D3045" s="87"/>
      <c r="E3045" s="87"/>
      <c r="F3045" s="87"/>
      <c r="G3045" s="140">
        <v>45268</v>
      </c>
      <c r="H3045" s="92">
        <v>17184</v>
      </c>
      <c r="I3045" s="92">
        <v>0</v>
      </c>
      <c r="J3045" s="92">
        <v>17184</v>
      </c>
    </row>
    <row r="3046" spans="1:10" x14ac:dyDescent="0.3">
      <c r="A3046" s="87"/>
      <c r="B3046" s="87"/>
      <c r="C3046" s="87"/>
      <c r="D3046" s="87"/>
      <c r="E3046" s="87"/>
      <c r="F3046" s="87"/>
      <c r="G3046" s="140">
        <v>45269</v>
      </c>
      <c r="H3046" s="92">
        <v>-17184</v>
      </c>
      <c r="I3046" s="92">
        <v>0</v>
      </c>
      <c r="J3046" s="92">
        <v>-17184</v>
      </c>
    </row>
    <row r="3047" spans="1:10" x14ac:dyDescent="0.3">
      <c r="A3047" s="87"/>
      <c r="B3047" s="87" t="s">
        <v>135</v>
      </c>
      <c r="C3047" s="87" t="s">
        <v>2722</v>
      </c>
      <c r="D3047" s="87" t="s">
        <v>2035</v>
      </c>
      <c r="E3047" s="87" t="s">
        <v>341</v>
      </c>
      <c r="F3047" s="140">
        <v>44319</v>
      </c>
      <c r="G3047" s="140">
        <v>44448</v>
      </c>
      <c r="H3047" s="92">
        <v>25060.16</v>
      </c>
      <c r="I3047" s="92">
        <v>25060.16</v>
      </c>
      <c r="J3047" s="92">
        <v>0</v>
      </c>
    </row>
    <row r="3048" spans="1:10" x14ac:dyDescent="0.3">
      <c r="A3048" s="87"/>
      <c r="B3048" s="87"/>
      <c r="C3048" s="87"/>
      <c r="D3048" s="87"/>
      <c r="E3048" s="87"/>
      <c r="F3048" s="87"/>
      <c r="G3048" s="140">
        <v>44488</v>
      </c>
      <c r="H3048" s="92">
        <v>8326.8700000000008</v>
      </c>
      <c r="I3048" s="92">
        <v>8326.8700000000008</v>
      </c>
      <c r="J3048" s="92">
        <v>0</v>
      </c>
    </row>
    <row r="3049" spans="1:10" x14ac:dyDescent="0.3">
      <c r="A3049" s="87"/>
      <c r="B3049" s="87"/>
      <c r="C3049" s="87"/>
      <c r="D3049" s="87"/>
      <c r="E3049" s="87"/>
      <c r="F3049" s="87"/>
      <c r="G3049" s="140">
        <v>45315</v>
      </c>
      <c r="H3049" s="92">
        <v>58450</v>
      </c>
      <c r="I3049" s="92">
        <v>58450</v>
      </c>
      <c r="J3049" s="92">
        <v>0</v>
      </c>
    </row>
    <row r="3050" spans="1:10" x14ac:dyDescent="0.3">
      <c r="A3050" s="87"/>
      <c r="B3050" s="87"/>
      <c r="C3050" s="87"/>
      <c r="D3050" s="87"/>
      <c r="E3050" s="87"/>
      <c r="F3050" s="87"/>
      <c r="G3050" s="140">
        <v>45320</v>
      </c>
      <c r="H3050" s="92">
        <v>32460</v>
      </c>
      <c r="I3050" s="92">
        <v>32460</v>
      </c>
      <c r="J3050" s="92">
        <v>0</v>
      </c>
    </row>
    <row r="3051" spans="1:10" x14ac:dyDescent="0.3">
      <c r="A3051" s="87"/>
      <c r="B3051" s="87"/>
      <c r="C3051" s="87"/>
      <c r="D3051" s="87"/>
      <c r="E3051" s="87"/>
      <c r="F3051" s="87"/>
      <c r="G3051" s="140">
        <v>45359</v>
      </c>
      <c r="H3051" s="92">
        <v>83413.460000000006</v>
      </c>
      <c r="I3051" s="92">
        <v>83413.460000000006</v>
      </c>
      <c r="J3051" s="92">
        <v>0</v>
      </c>
    </row>
    <row r="3052" spans="1:10" x14ac:dyDescent="0.3">
      <c r="A3052" s="87"/>
      <c r="B3052" s="87"/>
      <c r="C3052" s="87"/>
      <c r="D3052" s="87"/>
      <c r="E3052" s="87"/>
      <c r="F3052" s="87"/>
      <c r="G3052" s="140">
        <v>45362</v>
      </c>
      <c r="H3052" s="92">
        <v>151223.50999999998</v>
      </c>
      <c r="I3052" s="92">
        <v>0</v>
      </c>
      <c r="J3052" s="92">
        <v>151223.50999999998</v>
      </c>
    </row>
    <row r="3053" spans="1:10" x14ac:dyDescent="0.3">
      <c r="A3053" s="87"/>
      <c r="B3053" s="87"/>
      <c r="C3053" s="87"/>
      <c r="D3053" s="87"/>
      <c r="E3053" s="87"/>
      <c r="F3053" s="87"/>
      <c r="G3053" s="140">
        <v>45363</v>
      </c>
      <c r="H3053" s="92">
        <v>-151223.51</v>
      </c>
      <c r="I3053" s="92">
        <v>0</v>
      </c>
      <c r="J3053" s="92">
        <v>-151223.51</v>
      </c>
    </row>
    <row r="3054" spans="1:10" x14ac:dyDescent="0.3">
      <c r="A3054" s="87"/>
      <c r="B3054" s="87"/>
      <c r="C3054" s="87"/>
      <c r="D3054" s="87" t="s">
        <v>6070</v>
      </c>
      <c r="E3054" s="87" t="s">
        <v>341</v>
      </c>
      <c r="F3054" s="140">
        <v>45363</v>
      </c>
      <c r="G3054" s="140">
        <v>45461</v>
      </c>
      <c r="H3054" s="92">
        <v>40644.450000000004</v>
      </c>
      <c r="I3054" s="92">
        <v>40644.450000000004</v>
      </c>
      <c r="J3054" s="92">
        <v>0</v>
      </c>
    </row>
    <row r="3055" spans="1:10" x14ac:dyDescent="0.3">
      <c r="A3055" s="87"/>
      <c r="B3055" s="87"/>
      <c r="C3055" s="87"/>
      <c r="D3055" s="87"/>
      <c r="E3055" s="87"/>
      <c r="F3055" s="87"/>
      <c r="G3055" s="140">
        <v>45595</v>
      </c>
      <c r="H3055" s="92">
        <v>6967.62</v>
      </c>
      <c r="I3055" s="92">
        <v>6967.62</v>
      </c>
      <c r="J3055" s="92">
        <v>0</v>
      </c>
    </row>
    <row r="3056" spans="1:10" x14ac:dyDescent="0.3">
      <c r="A3056" s="87"/>
      <c r="B3056" s="87"/>
      <c r="C3056" s="87"/>
      <c r="D3056" s="87"/>
      <c r="E3056" s="87"/>
      <c r="F3056" s="87"/>
      <c r="G3056" s="140">
        <v>45622</v>
      </c>
      <c r="H3056" s="92">
        <v>2322.54</v>
      </c>
      <c r="I3056" s="92">
        <v>2322.54</v>
      </c>
      <c r="J3056" s="92">
        <v>0</v>
      </c>
    </row>
    <row r="3057" spans="1:10" x14ac:dyDescent="0.3">
      <c r="A3057" s="87"/>
      <c r="B3057" s="87"/>
      <c r="C3057" s="87"/>
      <c r="D3057" s="87"/>
      <c r="E3057" s="87"/>
      <c r="F3057" s="87"/>
      <c r="G3057" s="140">
        <v>45673</v>
      </c>
      <c r="H3057" s="92">
        <v>5806.35</v>
      </c>
      <c r="I3057" s="92">
        <v>5806.35</v>
      </c>
      <c r="J3057" s="92">
        <v>0</v>
      </c>
    </row>
    <row r="3058" spans="1:10" x14ac:dyDescent="0.3">
      <c r="A3058" s="87"/>
      <c r="B3058" s="87"/>
      <c r="C3058" s="87"/>
      <c r="D3058" s="87"/>
      <c r="E3058" s="87"/>
      <c r="F3058" s="87"/>
      <c r="G3058" s="140">
        <v>45737</v>
      </c>
      <c r="H3058" s="92">
        <v>5806.35</v>
      </c>
      <c r="I3058" s="92">
        <v>5806.35</v>
      </c>
      <c r="J3058" s="92">
        <v>0</v>
      </c>
    </row>
    <row r="3059" spans="1:10" x14ac:dyDescent="0.3">
      <c r="A3059" s="87"/>
      <c r="B3059" s="87"/>
      <c r="C3059" s="87"/>
      <c r="D3059" s="87"/>
      <c r="E3059" s="87"/>
      <c r="F3059" s="87"/>
      <c r="G3059" s="140">
        <v>45768</v>
      </c>
      <c r="H3059" s="92">
        <v>5806.35</v>
      </c>
      <c r="I3059" s="92">
        <v>5806.35</v>
      </c>
      <c r="J3059" s="92">
        <v>0</v>
      </c>
    </row>
    <row r="3060" spans="1:10" x14ac:dyDescent="0.3">
      <c r="A3060" s="87"/>
      <c r="B3060" s="87"/>
      <c r="C3060" s="87"/>
      <c r="D3060" s="87"/>
      <c r="E3060" s="87"/>
      <c r="F3060" s="87"/>
      <c r="G3060" s="140">
        <v>45793</v>
      </c>
      <c r="H3060" s="92">
        <v>5806.35</v>
      </c>
      <c r="I3060" s="92">
        <v>5806.35</v>
      </c>
      <c r="J3060" s="92">
        <v>0</v>
      </c>
    </row>
    <row r="3061" spans="1:10" x14ac:dyDescent="0.3">
      <c r="A3061" s="87"/>
      <c r="B3061" s="87"/>
      <c r="C3061" s="87"/>
      <c r="D3061" s="87"/>
      <c r="E3061" s="87"/>
      <c r="F3061" s="87"/>
      <c r="G3061" s="140">
        <v>45825</v>
      </c>
      <c r="H3061" s="92">
        <v>5806.35</v>
      </c>
      <c r="I3061" s="92">
        <v>5806.35</v>
      </c>
      <c r="J3061" s="92">
        <v>0</v>
      </c>
    </row>
    <row r="3062" spans="1:10" x14ac:dyDescent="0.3">
      <c r="A3062" s="87"/>
      <c r="B3062" s="87"/>
      <c r="C3062" s="87"/>
      <c r="D3062" s="87"/>
      <c r="E3062" s="87"/>
      <c r="F3062" s="87"/>
      <c r="G3062" s="140">
        <v>45855</v>
      </c>
      <c r="H3062" s="92">
        <v>5806.35</v>
      </c>
      <c r="I3062" s="92">
        <v>5806.35</v>
      </c>
      <c r="J3062" s="92">
        <v>0</v>
      </c>
    </row>
    <row r="3063" spans="1:10" x14ac:dyDescent="0.3">
      <c r="A3063" s="87"/>
      <c r="B3063" s="87"/>
      <c r="C3063" s="87"/>
      <c r="D3063" s="87"/>
      <c r="E3063" s="87"/>
      <c r="F3063" s="87"/>
      <c r="G3063" s="140">
        <v>45894</v>
      </c>
      <c r="H3063" s="92">
        <v>11612.7</v>
      </c>
      <c r="I3063" s="92">
        <v>11612.7</v>
      </c>
      <c r="J3063" s="92">
        <v>0</v>
      </c>
    </row>
    <row r="3064" spans="1:10" x14ac:dyDescent="0.3">
      <c r="A3064" s="87"/>
      <c r="B3064" s="87"/>
      <c r="C3064" s="87"/>
      <c r="D3064" s="87"/>
      <c r="E3064" s="87"/>
      <c r="F3064" s="87"/>
      <c r="G3064" s="140">
        <v>45922</v>
      </c>
      <c r="H3064" s="92">
        <v>11612.7</v>
      </c>
      <c r="I3064" s="92">
        <v>11612.7</v>
      </c>
      <c r="J3064" s="92">
        <v>0</v>
      </c>
    </row>
    <row r="3065" spans="1:10" x14ac:dyDescent="0.3">
      <c r="A3065" s="87"/>
      <c r="B3065" s="87"/>
      <c r="C3065" s="87"/>
      <c r="D3065" s="87"/>
      <c r="E3065" s="87"/>
      <c r="F3065" s="87"/>
      <c r="G3065" s="140">
        <v>46034</v>
      </c>
      <c r="H3065" s="92">
        <v>5806.35</v>
      </c>
      <c r="I3065" s="92">
        <v>5806.35</v>
      </c>
      <c r="J3065" s="92">
        <v>0</v>
      </c>
    </row>
    <row r="3066" spans="1:10" x14ac:dyDescent="0.3">
      <c r="A3066" s="87"/>
      <c r="B3066" s="87"/>
      <c r="C3066" s="87"/>
      <c r="D3066" s="87"/>
      <c r="E3066" s="87"/>
      <c r="F3066" s="87"/>
      <c r="G3066" s="140">
        <v>46079</v>
      </c>
      <c r="H3066" s="92">
        <v>5806.35</v>
      </c>
      <c r="I3066" s="92">
        <v>5806.35</v>
      </c>
      <c r="J3066" s="92">
        <v>0</v>
      </c>
    </row>
    <row r="3067" spans="1:10" x14ac:dyDescent="0.3">
      <c r="A3067" s="87"/>
      <c r="B3067" s="87"/>
      <c r="C3067" s="87"/>
      <c r="D3067" s="87"/>
      <c r="E3067" s="87"/>
      <c r="F3067" s="87"/>
      <c r="G3067" s="140">
        <v>46175</v>
      </c>
      <c r="H3067" s="92">
        <v>5806.35</v>
      </c>
      <c r="I3067" s="92">
        <v>5806.35</v>
      </c>
      <c r="J3067" s="92">
        <v>0</v>
      </c>
    </row>
    <row r="3068" spans="1:10" x14ac:dyDescent="0.3">
      <c r="A3068" s="87"/>
      <c r="B3068" s="87"/>
      <c r="C3068" s="87"/>
      <c r="D3068" s="87"/>
      <c r="E3068" s="87"/>
      <c r="F3068" s="87"/>
      <c r="G3068" s="140">
        <v>46945</v>
      </c>
      <c r="H3068" s="92">
        <v>25806.349999999948</v>
      </c>
      <c r="I3068" s="92">
        <v>0</v>
      </c>
      <c r="J3068" s="92">
        <v>25806.349999999948</v>
      </c>
    </row>
    <row r="3069" spans="1:10" x14ac:dyDescent="0.3">
      <c r="A3069" s="87"/>
      <c r="B3069" s="87"/>
      <c r="C3069" s="87" t="s">
        <v>236</v>
      </c>
      <c r="D3069" s="87" t="s">
        <v>2040</v>
      </c>
      <c r="E3069" s="87" t="s">
        <v>341</v>
      </c>
      <c r="F3069" s="140">
        <v>44319</v>
      </c>
      <c r="G3069" s="140">
        <v>45268</v>
      </c>
      <c r="H3069" s="92">
        <v>79400</v>
      </c>
      <c r="I3069" s="92">
        <v>0</v>
      </c>
      <c r="J3069" s="92">
        <v>79400</v>
      </c>
    </row>
    <row r="3070" spans="1:10" x14ac:dyDescent="0.3">
      <c r="A3070" s="87"/>
      <c r="B3070" s="87"/>
      <c r="C3070" s="87"/>
      <c r="D3070" s="87"/>
      <c r="E3070" s="87"/>
      <c r="F3070" s="87"/>
      <c r="G3070" s="140">
        <v>45269</v>
      </c>
      <c r="H3070" s="92">
        <v>-79400</v>
      </c>
      <c r="I3070" s="92">
        <v>0</v>
      </c>
      <c r="J3070" s="92">
        <v>-79400</v>
      </c>
    </row>
    <row r="3071" spans="1:10" x14ac:dyDescent="0.3">
      <c r="A3071" s="87"/>
      <c r="B3071" s="87" t="s">
        <v>283</v>
      </c>
      <c r="C3071" s="87" t="s">
        <v>2722</v>
      </c>
      <c r="D3071" s="87" t="s">
        <v>399</v>
      </c>
      <c r="E3071" s="87" t="s">
        <v>341</v>
      </c>
      <c r="F3071" s="140">
        <v>43298</v>
      </c>
      <c r="G3071" s="140">
        <v>43384</v>
      </c>
      <c r="H3071" s="92">
        <v>3699.66</v>
      </c>
      <c r="I3071" s="92">
        <v>3699.66</v>
      </c>
      <c r="J3071" s="92">
        <v>0</v>
      </c>
    </row>
    <row r="3072" spans="1:10" x14ac:dyDescent="0.3">
      <c r="A3072" s="87"/>
      <c r="B3072" s="87"/>
      <c r="C3072" s="87"/>
      <c r="D3072" s="87"/>
      <c r="E3072" s="87"/>
      <c r="F3072" s="87"/>
      <c r="G3072" s="140">
        <v>43493</v>
      </c>
      <c r="H3072" s="92">
        <v>4962</v>
      </c>
      <c r="I3072" s="92">
        <v>4962</v>
      </c>
      <c r="J3072" s="92">
        <v>0</v>
      </c>
    </row>
    <row r="3073" spans="1:10" x14ac:dyDescent="0.3">
      <c r="A3073" s="87"/>
      <c r="B3073" s="87"/>
      <c r="C3073" s="87"/>
      <c r="D3073" s="87"/>
      <c r="E3073" s="87"/>
      <c r="F3073" s="87"/>
      <c r="G3073" s="140">
        <v>43713</v>
      </c>
      <c r="H3073" s="92">
        <v>21272.98</v>
      </c>
      <c r="I3073" s="92">
        <v>21272.98</v>
      </c>
      <c r="J3073" s="92">
        <v>0</v>
      </c>
    </row>
    <row r="3074" spans="1:10" x14ac:dyDescent="0.3">
      <c r="A3074" s="87"/>
      <c r="B3074" s="87"/>
      <c r="C3074" s="87"/>
      <c r="D3074" s="87"/>
      <c r="E3074" s="87"/>
      <c r="F3074" s="87"/>
      <c r="G3074" s="140">
        <v>43719</v>
      </c>
      <c r="H3074" s="92">
        <v>30522.1</v>
      </c>
      <c r="I3074" s="92">
        <v>30522.1</v>
      </c>
      <c r="J3074" s="92">
        <v>0</v>
      </c>
    </row>
    <row r="3075" spans="1:10" x14ac:dyDescent="0.3">
      <c r="A3075" s="87"/>
      <c r="B3075" s="87"/>
      <c r="C3075" s="87"/>
      <c r="D3075" s="87"/>
      <c r="E3075" s="87"/>
      <c r="F3075" s="87"/>
      <c r="G3075" s="140">
        <v>43986</v>
      </c>
      <c r="H3075" s="92">
        <v>9249.1200000000008</v>
      </c>
      <c r="I3075" s="92">
        <v>9249.1200000000008</v>
      </c>
      <c r="J3075" s="92">
        <v>0</v>
      </c>
    </row>
    <row r="3076" spans="1:10" x14ac:dyDescent="0.3">
      <c r="A3076" s="87"/>
      <c r="B3076" s="87"/>
      <c r="C3076" s="87"/>
      <c r="D3076" s="87"/>
      <c r="E3076" s="87"/>
      <c r="F3076" s="87"/>
      <c r="G3076" s="140">
        <v>44125</v>
      </c>
      <c r="H3076" s="92">
        <v>19633.759999999998</v>
      </c>
      <c r="I3076" s="92">
        <v>19633.759999999998</v>
      </c>
      <c r="J3076" s="92">
        <v>0</v>
      </c>
    </row>
    <row r="3077" spans="1:10" x14ac:dyDescent="0.3">
      <c r="A3077" s="87"/>
      <c r="B3077" s="87"/>
      <c r="C3077" s="87"/>
      <c r="D3077" s="87"/>
      <c r="E3077" s="87"/>
      <c r="F3077" s="87"/>
      <c r="G3077" s="140">
        <v>44305</v>
      </c>
      <c r="H3077" s="92">
        <v>4624.55</v>
      </c>
      <c r="I3077" s="92">
        <v>4624.55</v>
      </c>
      <c r="J3077" s="92">
        <v>0</v>
      </c>
    </row>
    <row r="3078" spans="1:10" x14ac:dyDescent="0.3">
      <c r="A3078" s="87"/>
      <c r="B3078" s="87"/>
      <c r="C3078" s="87"/>
      <c r="D3078" s="87"/>
      <c r="E3078" s="87"/>
      <c r="F3078" s="87"/>
      <c r="G3078" s="140">
        <v>44550</v>
      </c>
      <c r="H3078" s="92">
        <v>4624.55</v>
      </c>
      <c r="I3078" s="92">
        <v>4624.55</v>
      </c>
      <c r="J3078" s="92">
        <v>0</v>
      </c>
    </row>
    <row r="3079" spans="1:10" x14ac:dyDescent="0.3">
      <c r="A3079" s="87"/>
      <c r="B3079" s="87"/>
      <c r="C3079" s="87"/>
      <c r="D3079" s="87"/>
      <c r="E3079" s="87"/>
      <c r="F3079" s="87"/>
      <c r="G3079" s="140">
        <v>44551</v>
      </c>
      <c r="H3079" s="92">
        <v>13902.48</v>
      </c>
      <c r="I3079" s="92">
        <v>0</v>
      </c>
      <c r="J3079" s="92">
        <v>13902.48</v>
      </c>
    </row>
    <row r="3080" spans="1:10" x14ac:dyDescent="0.3">
      <c r="A3080" s="87"/>
      <c r="B3080" s="87"/>
      <c r="C3080" s="87"/>
      <c r="D3080" s="87"/>
      <c r="E3080" s="87"/>
      <c r="F3080" s="87"/>
      <c r="G3080" s="140">
        <v>44594</v>
      </c>
      <c r="H3080" s="92">
        <v>-13902.48</v>
      </c>
      <c r="I3080" s="92">
        <v>0</v>
      </c>
      <c r="J3080" s="92">
        <v>-13902.48</v>
      </c>
    </row>
    <row r="3081" spans="1:10" x14ac:dyDescent="0.3">
      <c r="A3081" s="87"/>
      <c r="B3081" s="87"/>
      <c r="C3081" s="87"/>
      <c r="D3081" s="87" t="s">
        <v>797</v>
      </c>
      <c r="E3081" s="87" t="s">
        <v>341</v>
      </c>
      <c r="F3081" s="140">
        <v>43962</v>
      </c>
      <c r="G3081" s="140">
        <v>44125</v>
      </c>
      <c r="H3081" s="92">
        <v>11306</v>
      </c>
      <c r="I3081" s="92">
        <v>11306</v>
      </c>
      <c r="J3081" s="92">
        <v>0</v>
      </c>
    </row>
    <row r="3082" spans="1:10" x14ac:dyDescent="0.3">
      <c r="A3082" s="87"/>
      <c r="B3082" s="87" t="s">
        <v>500</v>
      </c>
      <c r="C3082" s="87" t="s">
        <v>2722</v>
      </c>
      <c r="D3082" s="87" t="s">
        <v>6058</v>
      </c>
      <c r="E3082" s="87" t="s">
        <v>341</v>
      </c>
      <c r="F3082" s="140">
        <v>45383</v>
      </c>
      <c r="G3082" s="140">
        <v>45461</v>
      </c>
      <c r="H3082" s="92">
        <v>17096</v>
      </c>
      <c r="I3082" s="92">
        <v>17096</v>
      </c>
      <c r="J3082" s="92">
        <v>0</v>
      </c>
    </row>
    <row r="3083" spans="1:10" x14ac:dyDescent="0.3">
      <c r="A3083" s="87"/>
      <c r="B3083" s="87"/>
      <c r="C3083" s="87"/>
      <c r="D3083" s="87"/>
      <c r="E3083" s="87"/>
      <c r="F3083" s="87"/>
      <c r="G3083" s="140">
        <v>45490</v>
      </c>
      <c r="H3083" s="92">
        <v>46443</v>
      </c>
      <c r="I3083" s="92">
        <v>46443</v>
      </c>
      <c r="J3083" s="92">
        <v>0</v>
      </c>
    </row>
    <row r="3084" spans="1:10" x14ac:dyDescent="0.3">
      <c r="A3084" s="87"/>
      <c r="B3084" s="87"/>
      <c r="C3084" s="87"/>
      <c r="D3084" s="87"/>
      <c r="E3084" s="87"/>
      <c r="F3084" s="87"/>
      <c r="G3084" s="140">
        <v>45544</v>
      </c>
      <c r="H3084" s="92">
        <v>51289</v>
      </c>
      <c r="I3084" s="92">
        <v>51289</v>
      </c>
      <c r="J3084" s="92">
        <v>0</v>
      </c>
    </row>
    <row r="3085" spans="1:10" x14ac:dyDescent="0.3">
      <c r="A3085" s="87"/>
      <c r="B3085" s="87"/>
      <c r="C3085" s="87"/>
      <c r="D3085" s="87"/>
      <c r="E3085" s="87"/>
      <c r="F3085" s="87"/>
      <c r="G3085" s="140">
        <v>45548</v>
      </c>
      <c r="H3085" s="92">
        <v>47870.400000000001</v>
      </c>
      <c r="I3085" s="92">
        <v>47870.400000000001</v>
      </c>
      <c r="J3085" s="92">
        <v>0</v>
      </c>
    </row>
    <row r="3086" spans="1:10" x14ac:dyDescent="0.3">
      <c r="A3086" s="87"/>
      <c r="B3086" s="87"/>
      <c r="C3086" s="87"/>
      <c r="D3086" s="87"/>
      <c r="E3086" s="87"/>
      <c r="F3086" s="87"/>
      <c r="G3086" s="140">
        <v>45595</v>
      </c>
      <c r="H3086" s="92">
        <v>71805.600000000006</v>
      </c>
      <c r="I3086" s="92">
        <v>71805.600000000006</v>
      </c>
      <c r="J3086" s="92">
        <v>0</v>
      </c>
    </row>
    <row r="3087" spans="1:10" x14ac:dyDescent="0.3">
      <c r="A3087" s="87"/>
      <c r="B3087" s="87"/>
      <c r="C3087" s="87"/>
      <c r="D3087" s="87"/>
      <c r="E3087" s="87"/>
      <c r="F3087" s="87"/>
      <c r="G3087" s="140">
        <v>45622</v>
      </c>
      <c r="H3087" s="92">
        <v>3419.2</v>
      </c>
      <c r="I3087" s="92">
        <v>3419.2</v>
      </c>
      <c r="J3087" s="92">
        <v>0</v>
      </c>
    </row>
    <row r="3088" spans="1:10" x14ac:dyDescent="0.3">
      <c r="A3088" s="87"/>
      <c r="B3088" s="87"/>
      <c r="C3088" s="87"/>
      <c r="D3088" s="87"/>
      <c r="E3088" s="87"/>
      <c r="F3088" s="87"/>
      <c r="G3088" s="140">
        <v>45673</v>
      </c>
      <c r="H3088" s="92">
        <v>3419.2</v>
      </c>
      <c r="I3088" s="92">
        <v>3419.2</v>
      </c>
      <c r="J3088" s="92">
        <v>0</v>
      </c>
    </row>
    <row r="3089" spans="1:10" x14ac:dyDescent="0.3">
      <c r="A3089" s="87"/>
      <c r="B3089" s="87"/>
      <c r="C3089" s="87"/>
      <c r="D3089" s="87"/>
      <c r="E3089" s="87"/>
      <c r="F3089" s="87"/>
      <c r="G3089" s="140">
        <v>45737</v>
      </c>
      <c r="H3089" s="92">
        <v>3419.2</v>
      </c>
      <c r="I3089" s="92">
        <v>3419.2</v>
      </c>
      <c r="J3089" s="92">
        <v>0</v>
      </c>
    </row>
    <row r="3090" spans="1:10" x14ac:dyDescent="0.3">
      <c r="A3090" s="87"/>
      <c r="B3090" s="87"/>
      <c r="C3090" s="87"/>
      <c r="D3090" s="87"/>
      <c r="E3090" s="87"/>
      <c r="F3090" s="87"/>
      <c r="G3090" s="140">
        <v>45768</v>
      </c>
      <c r="H3090" s="92">
        <v>3419.2</v>
      </c>
      <c r="I3090" s="92">
        <v>3419.2</v>
      </c>
      <c r="J3090" s="92">
        <v>0</v>
      </c>
    </row>
    <row r="3091" spans="1:10" x14ac:dyDescent="0.3">
      <c r="A3091" s="87"/>
      <c r="B3091" s="87"/>
      <c r="C3091" s="87"/>
      <c r="D3091" s="87"/>
      <c r="E3091" s="87"/>
      <c r="F3091" s="87"/>
      <c r="G3091" s="140">
        <v>45825</v>
      </c>
      <c r="H3091" s="92">
        <v>17069</v>
      </c>
      <c r="I3091" s="92">
        <v>17069</v>
      </c>
      <c r="J3091" s="92">
        <v>0</v>
      </c>
    </row>
    <row r="3092" spans="1:10" x14ac:dyDescent="0.3">
      <c r="A3092" s="87"/>
      <c r="B3092" s="87"/>
      <c r="C3092" s="87"/>
      <c r="D3092" s="87"/>
      <c r="E3092" s="87"/>
      <c r="F3092" s="87"/>
      <c r="G3092" s="140">
        <v>45884</v>
      </c>
      <c r="H3092" s="92">
        <v>27</v>
      </c>
      <c r="I3092" s="92">
        <v>27</v>
      </c>
      <c r="J3092" s="92">
        <v>0</v>
      </c>
    </row>
    <row r="3093" spans="1:10" x14ac:dyDescent="0.3">
      <c r="A3093" s="87"/>
      <c r="B3093" s="87"/>
      <c r="C3093" s="87"/>
      <c r="D3093" s="87"/>
      <c r="E3093" s="87"/>
      <c r="F3093" s="87"/>
      <c r="G3093" s="140">
        <v>45922</v>
      </c>
      <c r="H3093" s="92">
        <v>3419.2</v>
      </c>
      <c r="I3093" s="92">
        <v>3419.2</v>
      </c>
      <c r="J3093" s="92">
        <v>0</v>
      </c>
    </row>
    <row r="3094" spans="1:10" x14ac:dyDescent="0.3">
      <c r="A3094" s="87"/>
      <c r="B3094" s="87"/>
      <c r="C3094" s="87"/>
      <c r="D3094" s="87"/>
      <c r="E3094" s="87"/>
      <c r="F3094" s="87"/>
      <c r="G3094" s="140">
        <v>46785</v>
      </c>
      <c r="H3094" s="92">
        <v>121281.99999999994</v>
      </c>
      <c r="I3094" s="92">
        <v>0</v>
      </c>
      <c r="J3094" s="92">
        <v>121281.99999999994</v>
      </c>
    </row>
    <row r="3095" spans="1:10" x14ac:dyDescent="0.3">
      <c r="A3095" s="87"/>
      <c r="B3095" s="87" t="s">
        <v>284</v>
      </c>
      <c r="C3095" s="87" t="s">
        <v>2722</v>
      </c>
      <c r="D3095" s="87" t="s">
        <v>8061</v>
      </c>
      <c r="E3095" s="87" t="s">
        <v>341</v>
      </c>
      <c r="F3095" s="140">
        <v>46001</v>
      </c>
      <c r="G3095" s="140">
        <v>46079</v>
      </c>
      <c r="H3095" s="92">
        <v>12644</v>
      </c>
      <c r="I3095" s="92">
        <v>12644</v>
      </c>
      <c r="J3095" s="92">
        <v>0</v>
      </c>
    </row>
    <row r="3096" spans="1:10" x14ac:dyDescent="0.3">
      <c r="A3096" s="87"/>
      <c r="B3096" s="87"/>
      <c r="C3096" s="87"/>
      <c r="D3096" s="87"/>
      <c r="E3096" s="87"/>
      <c r="F3096" s="87"/>
      <c r="G3096" s="140">
        <v>46112</v>
      </c>
      <c r="H3096" s="92">
        <v>12644</v>
      </c>
      <c r="I3096" s="92">
        <v>12644</v>
      </c>
      <c r="J3096" s="92">
        <v>0</v>
      </c>
    </row>
    <row r="3097" spans="1:10" x14ac:dyDescent="0.3">
      <c r="A3097" s="87"/>
      <c r="B3097" s="87"/>
      <c r="C3097" s="87"/>
      <c r="D3097" s="87"/>
      <c r="E3097" s="87"/>
      <c r="F3097" s="87"/>
      <c r="G3097" s="140">
        <v>46120</v>
      </c>
      <c r="H3097" s="92">
        <v>37932</v>
      </c>
      <c r="I3097" s="92">
        <v>37932</v>
      </c>
      <c r="J3097" s="92">
        <v>0</v>
      </c>
    </row>
    <row r="3098" spans="1:10" x14ac:dyDescent="0.3">
      <c r="A3098" s="87"/>
      <c r="B3098" s="87"/>
      <c r="C3098" s="87"/>
      <c r="D3098" s="87"/>
      <c r="E3098" s="87"/>
      <c r="F3098" s="87"/>
      <c r="G3098" s="140">
        <v>46175</v>
      </c>
      <c r="H3098" s="92">
        <v>12644</v>
      </c>
      <c r="I3098" s="92">
        <v>12644</v>
      </c>
      <c r="J3098" s="92">
        <v>0</v>
      </c>
    </row>
    <row r="3099" spans="1:10" x14ac:dyDescent="0.3">
      <c r="A3099" s="87"/>
      <c r="B3099" s="87"/>
      <c r="C3099" s="87"/>
      <c r="D3099" s="87"/>
      <c r="E3099" s="87"/>
      <c r="F3099" s="87"/>
      <c r="G3099" s="140">
        <v>47635</v>
      </c>
      <c r="H3099" s="92">
        <v>206206</v>
      </c>
      <c r="I3099" s="92">
        <v>0</v>
      </c>
      <c r="J3099" s="92">
        <v>206206</v>
      </c>
    </row>
    <row r="3100" spans="1:10" x14ac:dyDescent="0.3">
      <c r="A3100" s="87"/>
      <c r="B3100" s="87" t="s">
        <v>448</v>
      </c>
      <c r="C3100" s="87" t="s">
        <v>2722</v>
      </c>
      <c r="D3100" s="87" t="s">
        <v>2036</v>
      </c>
      <c r="E3100" s="87" t="s">
        <v>341</v>
      </c>
      <c r="F3100" s="140">
        <v>44319</v>
      </c>
      <c r="G3100" s="140">
        <v>44448</v>
      </c>
      <c r="H3100" s="92">
        <v>23712</v>
      </c>
      <c r="I3100" s="92">
        <v>23712</v>
      </c>
      <c r="J3100" s="92">
        <v>0</v>
      </c>
    </row>
    <row r="3101" spans="1:10" x14ac:dyDescent="0.3">
      <c r="A3101" s="87"/>
      <c r="B3101" s="87"/>
      <c r="C3101" s="87"/>
      <c r="D3101" s="87"/>
      <c r="E3101" s="87"/>
      <c r="F3101" s="87"/>
      <c r="G3101" s="140">
        <v>44488</v>
      </c>
      <c r="H3101" s="92">
        <v>5833.89</v>
      </c>
      <c r="I3101" s="92">
        <v>5833.89</v>
      </c>
      <c r="J3101" s="92">
        <v>0</v>
      </c>
    </row>
    <row r="3102" spans="1:10" x14ac:dyDescent="0.3">
      <c r="A3102" s="87"/>
      <c r="B3102" s="87"/>
      <c r="C3102" s="87"/>
      <c r="D3102" s="87"/>
      <c r="E3102" s="87"/>
      <c r="F3102" s="87"/>
      <c r="G3102" s="140">
        <v>45268</v>
      </c>
      <c r="H3102" s="92">
        <v>157014.10999999999</v>
      </c>
      <c r="I3102" s="92">
        <v>0</v>
      </c>
      <c r="J3102" s="92">
        <v>157014.10999999999</v>
      </c>
    </row>
    <row r="3103" spans="1:10" x14ac:dyDescent="0.3">
      <c r="A3103" s="87"/>
      <c r="B3103" s="87"/>
      <c r="C3103" s="87"/>
      <c r="D3103" s="87"/>
      <c r="E3103" s="87"/>
      <c r="F3103" s="87"/>
      <c r="G3103" s="140">
        <v>45269</v>
      </c>
      <c r="H3103" s="92">
        <v>-157014.10999999999</v>
      </c>
      <c r="I3103" s="92">
        <v>0</v>
      </c>
      <c r="J3103" s="92">
        <v>-157014.10999999999</v>
      </c>
    </row>
    <row r="3104" spans="1:10" x14ac:dyDescent="0.3">
      <c r="A3104" s="87"/>
      <c r="B3104" s="87"/>
      <c r="C3104" s="87" t="s">
        <v>236</v>
      </c>
      <c r="D3104" s="87" t="s">
        <v>2041</v>
      </c>
      <c r="E3104" s="87" t="s">
        <v>341</v>
      </c>
      <c r="F3104" s="140">
        <v>44319</v>
      </c>
      <c r="G3104" s="140">
        <v>45268</v>
      </c>
      <c r="H3104" s="92">
        <v>97400</v>
      </c>
      <c r="I3104" s="92">
        <v>0</v>
      </c>
      <c r="J3104" s="92">
        <v>97400</v>
      </c>
    </row>
    <row r="3105" spans="1:10" x14ac:dyDescent="0.3">
      <c r="A3105" s="87"/>
      <c r="B3105" s="87"/>
      <c r="C3105" s="87"/>
      <c r="D3105" s="87"/>
      <c r="E3105" s="87"/>
      <c r="F3105" s="87"/>
      <c r="G3105" s="140">
        <v>45269</v>
      </c>
      <c r="H3105" s="92">
        <v>-97400</v>
      </c>
      <c r="I3105" s="92">
        <v>0</v>
      </c>
      <c r="J3105" s="92">
        <v>-97400</v>
      </c>
    </row>
    <row r="3106" spans="1:10" x14ac:dyDescent="0.3">
      <c r="A3106" s="87"/>
      <c r="B3106" s="87" t="s">
        <v>301</v>
      </c>
      <c r="C3106" s="87" t="s">
        <v>2722</v>
      </c>
      <c r="D3106" s="87" t="s">
        <v>6059</v>
      </c>
      <c r="E3106" s="87" t="s">
        <v>341</v>
      </c>
      <c r="F3106" s="140">
        <v>45383</v>
      </c>
      <c r="G3106" s="140">
        <v>45461</v>
      </c>
      <c r="H3106" s="92">
        <v>17096</v>
      </c>
      <c r="I3106" s="92">
        <v>17096</v>
      </c>
      <c r="J3106" s="92">
        <v>0</v>
      </c>
    </row>
    <row r="3107" spans="1:10" x14ac:dyDescent="0.3">
      <c r="A3107" s="87"/>
      <c r="B3107" s="87"/>
      <c r="C3107" s="87"/>
      <c r="D3107" s="87"/>
      <c r="E3107" s="87"/>
      <c r="F3107" s="87"/>
      <c r="G3107" s="140">
        <v>45489</v>
      </c>
      <c r="H3107" s="92">
        <v>34193</v>
      </c>
      <c r="I3107" s="92">
        <v>34193</v>
      </c>
      <c r="J3107" s="92">
        <v>0</v>
      </c>
    </row>
    <row r="3108" spans="1:10" x14ac:dyDescent="0.3">
      <c r="A3108" s="87"/>
      <c r="B3108" s="87"/>
      <c r="C3108" s="87"/>
      <c r="D3108" s="87"/>
      <c r="E3108" s="87"/>
      <c r="F3108" s="87"/>
      <c r="G3108" s="140">
        <v>45544</v>
      </c>
      <c r="H3108" s="92">
        <v>51289</v>
      </c>
      <c r="I3108" s="92">
        <v>51289</v>
      </c>
      <c r="J3108" s="92">
        <v>0</v>
      </c>
    </row>
    <row r="3109" spans="1:10" x14ac:dyDescent="0.3">
      <c r="A3109" s="87"/>
      <c r="B3109" s="87"/>
      <c r="C3109" s="87"/>
      <c r="D3109" s="87"/>
      <c r="E3109" s="87"/>
      <c r="F3109" s="87"/>
      <c r="G3109" s="140">
        <v>45548</v>
      </c>
      <c r="H3109" s="92">
        <v>47870.400000000001</v>
      </c>
      <c r="I3109" s="92">
        <v>47870.400000000001</v>
      </c>
      <c r="J3109" s="92">
        <v>0</v>
      </c>
    </row>
    <row r="3110" spans="1:10" x14ac:dyDescent="0.3">
      <c r="A3110" s="87"/>
      <c r="B3110" s="87"/>
      <c r="C3110" s="87"/>
      <c r="D3110" s="87"/>
      <c r="E3110" s="87"/>
      <c r="F3110" s="87"/>
      <c r="G3110" s="140">
        <v>45595</v>
      </c>
      <c r="H3110" s="92">
        <v>71805.600000000006</v>
      </c>
      <c r="I3110" s="92">
        <v>71805.600000000006</v>
      </c>
      <c r="J3110" s="92">
        <v>0</v>
      </c>
    </row>
    <row r="3111" spans="1:10" x14ac:dyDescent="0.3">
      <c r="A3111" s="87"/>
      <c r="B3111" s="87"/>
      <c r="C3111" s="87"/>
      <c r="D3111" s="87"/>
      <c r="E3111" s="87"/>
      <c r="F3111" s="87"/>
      <c r="G3111" s="140">
        <v>45622</v>
      </c>
      <c r="H3111" s="92">
        <v>3419.2</v>
      </c>
      <c r="I3111" s="92">
        <v>3419.2</v>
      </c>
      <c r="J3111" s="92">
        <v>0</v>
      </c>
    </row>
    <row r="3112" spans="1:10" x14ac:dyDescent="0.3">
      <c r="A3112" s="87"/>
      <c r="B3112" s="87"/>
      <c r="C3112" s="87"/>
      <c r="D3112" s="87"/>
      <c r="E3112" s="87"/>
      <c r="F3112" s="87"/>
      <c r="G3112" s="140">
        <v>45673</v>
      </c>
      <c r="H3112" s="92">
        <v>3419.2</v>
      </c>
      <c r="I3112" s="92">
        <v>3419.2</v>
      </c>
      <c r="J3112" s="92">
        <v>0</v>
      </c>
    </row>
    <row r="3113" spans="1:10" x14ac:dyDescent="0.3">
      <c r="A3113" s="87"/>
      <c r="B3113" s="87"/>
      <c r="C3113" s="87"/>
      <c r="D3113" s="87"/>
      <c r="E3113" s="87"/>
      <c r="F3113" s="87"/>
      <c r="G3113" s="140">
        <v>45737</v>
      </c>
      <c r="H3113" s="92">
        <v>3419.2</v>
      </c>
      <c r="I3113" s="92">
        <v>3419.2</v>
      </c>
      <c r="J3113" s="92">
        <v>0</v>
      </c>
    </row>
    <row r="3114" spans="1:10" x14ac:dyDescent="0.3">
      <c r="A3114" s="87"/>
      <c r="B3114" s="87"/>
      <c r="C3114" s="87"/>
      <c r="D3114" s="87"/>
      <c r="E3114" s="87"/>
      <c r="F3114" s="87"/>
      <c r="G3114" s="140">
        <v>45768</v>
      </c>
      <c r="H3114" s="92">
        <v>3419.2</v>
      </c>
      <c r="I3114" s="92">
        <v>3419.2</v>
      </c>
      <c r="J3114" s="92">
        <v>0</v>
      </c>
    </row>
    <row r="3115" spans="1:10" x14ac:dyDescent="0.3">
      <c r="A3115" s="87"/>
      <c r="B3115" s="87"/>
      <c r="C3115" s="87"/>
      <c r="D3115" s="87"/>
      <c r="E3115" s="87"/>
      <c r="F3115" s="87"/>
      <c r="G3115" s="140">
        <v>45825</v>
      </c>
      <c r="H3115" s="92">
        <v>17096</v>
      </c>
      <c r="I3115" s="92">
        <v>17096</v>
      </c>
      <c r="J3115" s="92">
        <v>0</v>
      </c>
    </row>
    <row r="3116" spans="1:10" x14ac:dyDescent="0.3">
      <c r="A3116" s="87"/>
      <c r="B3116" s="87"/>
      <c r="C3116" s="87"/>
      <c r="D3116" s="87"/>
      <c r="E3116" s="87"/>
      <c r="F3116" s="87"/>
      <c r="G3116" s="140">
        <v>45894</v>
      </c>
      <c r="H3116" s="92">
        <v>9574.0400000000009</v>
      </c>
      <c r="I3116" s="92">
        <v>9574.0400000000009</v>
      </c>
      <c r="J3116" s="92">
        <v>0</v>
      </c>
    </row>
    <row r="3117" spans="1:10" x14ac:dyDescent="0.3">
      <c r="A3117" s="87"/>
      <c r="B3117" s="87"/>
      <c r="C3117" s="87"/>
      <c r="D3117" s="87"/>
      <c r="E3117" s="87"/>
      <c r="F3117" s="87"/>
      <c r="G3117" s="140">
        <v>45922</v>
      </c>
      <c r="H3117" s="92">
        <v>12993.240000000002</v>
      </c>
      <c r="I3117" s="92">
        <v>12993.240000000002</v>
      </c>
      <c r="J3117" s="92">
        <v>0</v>
      </c>
    </row>
    <row r="3118" spans="1:10" x14ac:dyDescent="0.3">
      <c r="A3118" s="87"/>
      <c r="B3118" s="87"/>
      <c r="C3118" s="87"/>
      <c r="D3118" s="87"/>
      <c r="E3118" s="87"/>
      <c r="F3118" s="87"/>
      <c r="G3118" s="140">
        <v>45971</v>
      </c>
      <c r="H3118" s="92">
        <v>9574.0400000000009</v>
      </c>
      <c r="I3118" s="92">
        <v>9574.0400000000009</v>
      </c>
      <c r="J3118" s="92">
        <v>0</v>
      </c>
    </row>
    <row r="3119" spans="1:10" x14ac:dyDescent="0.3">
      <c r="A3119" s="87"/>
      <c r="B3119" s="87"/>
      <c r="C3119" s="87"/>
      <c r="D3119" s="87"/>
      <c r="E3119" s="87"/>
      <c r="F3119" s="87"/>
      <c r="G3119" s="140">
        <v>46002</v>
      </c>
      <c r="H3119" s="92">
        <v>10257.9</v>
      </c>
      <c r="I3119" s="92">
        <v>10257.9</v>
      </c>
      <c r="J3119" s="92">
        <v>0</v>
      </c>
    </row>
    <row r="3120" spans="1:10" x14ac:dyDescent="0.3">
      <c r="A3120" s="87"/>
      <c r="B3120" s="87"/>
      <c r="C3120" s="87"/>
      <c r="D3120" s="87"/>
      <c r="E3120" s="87"/>
      <c r="F3120" s="87"/>
      <c r="G3120" s="140">
        <v>46034</v>
      </c>
      <c r="H3120" s="92">
        <v>9574.0400000000009</v>
      </c>
      <c r="I3120" s="92">
        <v>9574.0400000000009</v>
      </c>
      <c r="J3120" s="92">
        <v>0</v>
      </c>
    </row>
    <row r="3121" spans="1:10" x14ac:dyDescent="0.3">
      <c r="A3121" s="87"/>
      <c r="B3121" s="87"/>
      <c r="C3121" s="87"/>
      <c r="D3121" s="87"/>
      <c r="E3121" s="87"/>
      <c r="F3121" s="87"/>
      <c r="G3121" s="140">
        <v>46079</v>
      </c>
      <c r="H3121" s="92">
        <v>9574.0400000000009</v>
      </c>
      <c r="I3121" s="92">
        <v>9574.0400000000009</v>
      </c>
      <c r="J3121" s="92">
        <v>0</v>
      </c>
    </row>
    <row r="3122" spans="1:10" x14ac:dyDescent="0.3">
      <c r="A3122" s="87"/>
      <c r="B3122" s="87"/>
      <c r="C3122" s="87"/>
      <c r="D3122" s="87"/>
      <c r="E3122" s="87"/>
      <c r="F3122" s="87"/>
      <c r="G3122" s="140">
        <v>46112</v>
      </c>
      <c r="H3122" s="92">
        <v>8548</v>
      </c>
      <c r="I3122" s="92">
        <v>8548</v>
      </c>
      <c r="J3122" s="92">
        <v>0</v>
      </c>
    </row>
    <row r="3123" spans="1:10" x14ac:dyDescent="0.3">
      <c r="A3123" s="87"/>
      <c r="B3123" s="87"/>
      <c r="C3123" s="87"/>
      <c r="D3123" s="87"/>
      <c r="E3123" s="87"/>
      <c r="F3123" s="87"/>
      <c r="G3123" s="140">
        <v>46175</v>
      </c>
      <c r="H3123" s="92">
        <v>10257.9</v>
      </c>
      <c r="I3123" s="92">
        <v>10257.9</v>
      </c>
      <c r="J3123" s="92">
        <v>0</v>
      </c>
    </row>
    <row r="3124" spans="1:10" x14ac:dyDescent="0.3">
      <c r="A3124" s="87"/>
      <c r="B3124" s="87"/>
      <c r="C3124" s="87"/>
      <c r="D3124" s="87"/>
      <c r="E3124" s="87"/>
      <c r="F3124" s="87"/>
      <c r="G3124" s="140">
        <v>46785</v>
      </c>
      <c r="H3124" s="92">
        <v>32048</v>
      </c>
      <c r="I3124" s="92">
        <v>0</v>
      </c>
      <c r="J3124" s="92">
        <v>32048</v>
      </c>
    </row>
    <row r="3125" spans="1:10" x14ac:dyDescent="0.3">
      <c r="A3125" s="87"/>
      <c r="B3125" s="87" t="s">
        <v>285</v>
      </c>
      <c r="C3125" s="87" t="s">
        <v>2722</v>
      </c>
      <c r="D3125" s="87" t="s">
        <v>1879</v>
      </c>
      <c r="E3125" s="87" t="s">
        <v>341</v>
      </c>
      <c r="F3125" s="140">
        <v>44294</v>
      </c>
      <c r="G3125" s="140">
        <v>44439</v>
      </c>
      <c r="H3125" s="92">
        <v>8116.8</v>
      </c>
      <c r="I3125" s="92">
        <v>8116.8</v>
      </c>
      <c r="J3125" s="92">
        <v>0</v>
      </c>
    </row>
    <row r="3126" spans="1:10" x14ac:dyDescent="0.3">
      <c r="A3126" s="87"/>
      <c r="B3126" s="87"/>
      <c r="C3126" s="87"/>
      <c r="D3126" s="87"/>
      <c r="E3126" s="87"/>
      <c r="F3126" s="87"/>
      <c r="G3126" s="140">
        <v>45267</v>
      </c>
      <c r="H3126" s="92">
        <v>5411.2</v>
      </c>
      <c r="I3126" s="92">
        <v>0</v>
      </c>
      <c r="J3126" s="92">
        <v>5411.2</v>
      </c>
    </row>
    <row r="3127" spans="1:10" x14ac:dyDescent="0.3">
      <c r="A3127" s="87"/>
      <c r="B3127" s="87"/>
      <c r="C3127" s="87"/>
      <c r="D3127" s="87"/>
      <c r="E3127" s="87"/>
      <c r="F3127" s="87"/>
      <c r="G3127" s="140">
        <v>45268</v>
      </c>
      <c r="H3127" s="92">
        <v>-5411.2</v>
      </c>
      <c r="I3127" s="92">
        <v>0</v>
      </c>
      <c r="J3127" s="92">
        <v>-5411.2</v>
      </c>
    </row>
    <row r="3128" spans="1:10" x14ac:dyDescent="0.3">
      <c r="A3128" s="87" t="s">
        <v>5785</v>
      </c>
      <c r="B3128" s="87"/>
      <c r="C3128" s="87"/>
      <c r="D3128" s="87"/>
      <c r="E3128" s="87"/>
      <c r="F3128" s="87"/>
      <c r="G3128" s="87"/>
      <c r="H3128" s="92">
        <v>3558802.5600000028</v>
      </c>
      <c r="I3128" s="92">
        <v>3022592.6300000031</v>
      </c>
      <c r="J3128" s="92">
        <v>536209.9299999997</v>
      </c>
    </row>
    <row r="3129" spans="1:10" x14ac:dyDescent="0.3">
      <c r="A3129" s="87" t="s">
        <v>264</v>
      </c>
      <c r="B3129" s="87" t="s">
        <v>412</v>
      </c>
      <c r="C3129" s="87" t="s">
        <v>236</v>
      </c>
      <c r="D3129" s="87" t="s">
        <v>2409</v>
      </c>
      <c r="E3129" s="87" t="s">
        <v>3079</v>
      </c>
      <c r="F3129" s="140">
        <v>44454</v>
      </c>
      <c r="G3129" s="140">
        <v>44466</v>
      </c>
      <c r="H3129" s="92">
        <v>212</v>
      </c>
      <c r="I3129" s="92">
        <v>212</v>
      </c>
      <c r="J3129" s="92">
        <v>0</v>
      </c>
    </row>
    <row r="3130" spans="1:10" x14ac:dyDescent="0.3">
      <c r="A3130" s="87"/>
      <c r="B3130" s="87"/>
      <c r="C3130" s="87"/>
      <c r="D3130" s="87"/>
      <c r="E3130" s="87"/>
      <c r="F3130" s="87"/>
      <c r="G3130" s="140">
        <v>44646</v>
      </c>
      <c r="H3130" s="92">
        <v>-212</v>
      </c>
      <c r="I3130" s="92">
        <v>-212</v>
      </c>
      <c r="J3130" s="92">
        <v>0</v>
      </c>
    </row>
    <row r="3131" spans="1:10" x14ac:dyDescent="0.3">
      <c r="A3131" s="87"/>
      <c r="B3131" s="87" t="s">
        <v>263</v>
      </c>
      <c r="C3131" s="87" t="s">
        <v>236</v>
      </c>
      <c r="D3131" s="87" t="s">
        <v>266</v>
      </c>
      <c r="E3131" s="87" t="s">
        <v>3079</v>
      </c>
      <c r="F3131" s="140">
        <v>43571</v>
      </c>
      <c r="G3131" s="140">
        <v>43572</v>
      </c>
      <c r="H3131" s="92">
        <v>212</v>
      </c>
      <c r="I3131" s="92">
        <v>212</v>
      </c>
      <c r="J3131" s="92">
        <v>0</v>
      </c>
    </row>
    <row r="3132" spans="1:10" x14ac:dyDescent="0.3">
      <c r="A3132" s="87"/>
      <c r="B3132" s="87"/>
      <c r="C3132" s="87"/>
      <c r="D3132" s="87" t="s">
        <v>487</v>
      </c>
      <c r="E3132" s="87" t="s">
        <v>912</v>
      </c>
      <c r="F3132" s="140">
        <v>43794</v>
      </c>
      <c r="G3132" s="140">
        <v>43809</v>
      </c>
      <c r="H3132" s="92">
        <v>3000</v>
      </c>
      <c r="I3132" s="92">
        <v>3000</v>
      </c>
      <c r="J3132" s="92">
        <v>0</v>
      </c>
    </row>
    <row r="3133" spans="1:10" x14ac:dyDescent="0.3">
      <c r="A3133" s="87"/>
      <c r="B3133" s="87" t="s">
        <v>268</v>
      </c>
      <c r="C3133" s="87" t="s">
        <v>236</v>
      </c>
      <c r="D3133" s="87" t="s">
        <v>269</v>
      </c>
      <c r="E3133" s="87" t="s">
        <v>3079</v>
      </c>
      <c r="F3133" s="140">
        <v>43474</v>
      </c>
      <c r="G3133" s="140">
        <v>43476</v>
      </c>
      <c r="H3133" s="92">
        <v>636</v>
      </c>
      <c r="I3133" s="92">
        <v>636</v>
      </c>
      <c r="J3133" s="92">
        <v>0</v>
      </c>
    </row>
    <row r="3134" spans="1:10" x14ac:dyDescent="0.3">
      <c r="A3134" s="87"/>
      <c r="B3134" s="87"/>
      <c r="C3134" s="87"/>
      <c r="D3134" s="87" t="s">
        <v>270</v>
      </c>
      <c r="E3134" s="87" t="s">
        <v>526</v>
      </c>
      <c r="F3134" s="140">
        <v>43532</v>
      </c>
      <c r="G3134" s="140">
        <v>43536</v>
      </c>
      <c r="H3134" s="92">
        <v>2000</v>
      </c>
      <c r="I3134" s="92">
        <v>2000</v>
      </c>
      <c r="J3134" s="92">
        <v>0</v>
      </c>
    </row>
    <row r="3135" spans="1:10" x14ac:dyDescent="0.3">
      <c r="A3135" s="87"/>
      <c r="B3135" s="87"/>
      <c r="C3135" s="87"/>
      <c r="D3135" s="87" t="s">
        <v>565</v>
      </c>
      <c r="E3135" s="87" t="s">
        <v>525</v>
      </c>
      <c r="F3135" s="140">
        <v>43838</v>
      </c>
      <c r="G3135" s="140">
        <v>43846</v>
      </c>
      <c r="H3135" s="92">
        <v>39498.69</v>
      </c>
      <c r="I3135" s="92">
        <v>39498.69</v>
      </c>
      <c r="J3135" s="92">
        <v>0</v>
      </c>
    </row>
    <row r="3136" spans="1:10" x14ac:dyDescent="0.3">
      <c r="A3136" s="87"/>
      <c r="B3136" s="87" t="s">
        <v>235</v>
      </c>
      <c r="C3136" s="87" t="s">
        <v>236</v>
      </c>
      <c r="D3136" s="87" t="s">
        <v>1779</v>
      </c>
      <c r="E3136" s="87" t="s">
        <v>3079</v>
      </c>
      <c r="F3136" s="140">
        <v>43844</v>
      </c>
      <c r="G3136" s="140">
        <v>43853</v>
      </c>
      <c r="H3136" s="92">
        <v>212</v>
      </c>
      <c r="I3136" s="92">
        <v>212</v>
      </c>
      <c r="J3136" s="92">
        <v>0</v>
      </c>
    </row>
    <row r="3137" spans="1:10" x14ac:dyDescent="0.3">
      <c r="A3137" s="87" t="s">
        <v>5764</v>
      </c>
      <c r="B3137" s="87"/>
      <c r="C3137" s="87"/>
      <c r="D3137" s="87"/>
      <c r="E3137" s="87"/>
      <c r="F3137" s="87"/>
      <c r="G3137" s="87"/>
      <c r="H3137" s="92">
        <v>45558.69</v>
      </c>
      <c r="I3137" s="92">
        <v>45558.69</v>
      </c>
      <c r="J3137" s="92">
        <v>0</v>
      </c>
    </row>
    <row r="3138" spans="1:10" x14ac:dyDescent="0.3">
      <c r="A3138" s="87" t="s">
        <v>2644</v>
      </c>
      <c r="B3138" s="87" t="s">
        <v>285</v>
      </c>
      <c r="C3138" s="87" t="s">
        <v>2722</v>
      </c>
      <c r="D3138" s="87" t="s">
        <v>378</v>
      </c>
      <c r="E3138" s="87" t="s">
        <v>341</v>
      </c>
      <c r="F3138" s="140">
        <v>43252</v>
      </c>
      <c r="G3138" s="140">
        <v>43279</v>
      </c>
      <c r="H3138" s="92">
        <v>2363.6799999999998</v>
      </c>
      <c r="I3138" s="92">
        <v>2363.6799999999998</v>
      </c>
      <c r="J3138" s="92">
        <v>0</v>
      </c>
    </row>
    <row r="3139" spans="1:10" x14ac:dyDescent="0.3">
      <c r="A3139" s="87"/>
      <c r="B3139" s="87"/>
      <c r="C3139" s="87"/>
      <c r="D3139" s="87"/>
      <c r="E3139" s="87"/>
      <c r="F3139" s="87"/>
      <c r="G3139" s="140">
        <v>43558</v>
      </c>
      <c r="H3139" s="92">
        <v>4581.84</v>
      </c>
      <c r="I3139" s="92">
        <v>4581.84</v>
      </c>
      <c r="J3139" s="92">
        <v>0</v>
      </c>
    </row>
    <row r="3140" spans="1:10" x14ac:dyDescent="0.3">
      <c r="A3140" s="87"/>
      <c r="B3140" s="87"/>
      <c r="C3140" s="87"/>
      <c r="D3140" s="87"/>
      <c r="E3140" s="87"/>
      <c r="F3140" s="87"/>
      <c r="G3140" s="140">
        <v>43713</v>
      </c>
      <c r="H3140" s="92">
        <v>54214.7</v>
      </c>
      <c r="I3140" s="92">
        <v>54214.7</v>
      </c>
      <c r="J3140" s="92">
        <v>0</v>
      </c>
    </row>
    <row r="3141" spans="1:10" x14ac:dyDescent="0.3">
      <c r="A3141" s="87"/>
      <c r="B3141" s="87"/>
      <c r="C3141" s="87"/>
      <c r="D3141" s="87"/>
      <c r="E3141" s="87"/>
      <c r="F3141" s="87"/>
      <c r="G3141" s="140">
        <v>43763</v>
      </c>
      <c r="H3141" s="92">
        <v>5850.1100000000006</v>
      </c>
      <c r="I3141" s="92">
        <v>5850.1100000000006</v>
      </c>
      <c r="J3141" s="92">
        <v>0</v>
      </c>
    </row>
    <row r="3142" spans="1:10" x14ac:dyDescent="0.3">
      <c r="A3142" s="87"/>
      <c r="B3142" s="87"/>
      <c r="C3142" s="87"/>
      <c r="D3142" s="87"/>
      <c r="E3142" s="87"/>
      <c r="F3142" s="87"/>
      <c r="G3142" s="140">
        <v>43977</v>
      </c>
      <c r="H3142" s="92">
        <v>9809.27</v>
      </c>
      <c r="I3142" s="92">
        <v>9809.27</v>
      </c>
      <c r="J3142" s="92">
        <v>0</v>
      </c>
    </row>
    <row r="3143" spans="1:10" x14ac:dyDescent="0.3">
      <c r="A3143" s="87"/>
      <c r="B3143" s="87"/>
      <c r="C3143" s="87"/>
      <c r="D3143" s="87"/>
      <c r="E3143" s="87"/>
      <c r="F3143" s="87"/>
      <c r="G3143" s="140">
        <v>44061</v>
      </c>
      <c r="H3143" s="92">
        <v>5909.2</v>
      </c>
      <c r="I3143" s="92">
        <v>5909.2</v>
      </c>
      <c r="J3143" s="92">
        <v>0</v>
      </c>
    </row>
    <row r="3144" spans="1:10" x14ac:dyDescent="0.3">
      <c r="A3144" s="87"/>
      <c r="B3144" s="87"/>
      <c r="C3144" s="87"/>
      <c r="D3144" s="87"/>
      <c r="E3144" s="87"/>
      <c r="F3144" s="87"/>
      <c r="G3144" s="140">
        <v>44232</v>
      </c>
      <c r="H3144" s="92">
        <v>19204.900000000001</v>
      </c>
      <c r="I3144" s="92">
        <v>19204.900000000001</v>
      </c>
      <c r="J3144" s="92">
        <v>0</v>
      </c>
    </row>
    <row r="3145" spans="1:10" x14ac:dyDescent="0.3">
      <c r="A3145" s="87"/>
      <c r="B3145" s="87"/>
      <c r="C3145" s="87"/>
      <c r="D3145" s="87"/>
      <c r="E3145" s="87"/>
      <c r="F3145" s="87"/>
      <c r="G3145" s="140">
        <v>44644</v>
      </c>
      <c r="H3145" s="92">
        <v>12704.78</v>
      </c>
      <c r="I3145" s="92">
        <v>12704.78</v>
      </c>
      <c r="J3145" s="92">
        <v>0</v>
      </c>
    </row>
    <row r="3146" spans="1:10" x14ac:dyDescent="0.3">
      <c r="A3146" s="87"/>
      <c r="B3146" s="87"/>
      <c r="C3146" s="87"/>
      <c r="D3146" s="87"/>
      <c r="E3146" s="87"/>
      <c r="F3146" s="87"/>
      <c r="G3146" s="140">
        <v>44685</v>
      </c>
      <c r="H3146" s="92">
        <v>3545.52</v>
      </c>
      <c r="I3146" s="92">
        <v>3545.52</v>
      </c>
      <c r="J3146" s="92">
        <v>0</v>
      </c>
    </row>
    <row r="3147" spans="1:10" x14ac:dyDescent="0.3">
      <c r="A3147" s="87"/>
      <c r="B3147" s="87"/>
      <c r="C3147" s="87"/>
      <c r="D3147" s="87" t="s">
        <v>381</v>
      </c>
      <c r="E3147" s="87" t="s">
        <v>341</v>
      </c>
      <c r="F3147" s="140">
        <v>43252</v>
      </c>
      <c r="G3147" s="140">
        <v>43504</v>
      </c>
      <c r="H3147" s="92">
        <v>4900</v>
      </c>
      <c r="I3147" s="92">
        <v>4900</v>
      </c>
      <c r="J3147" s="92">
        <v>0</v>
      </c>
    </row>
    <row r="3148" spans="1:10" x14ac:dyDescent="0.3">
      <c r="A3148" s="87"/>
      <c r="B3148" s="87"/>
      <c r="C3148" s="87"/>
      <c r="D3148" s="87"/>
      <c r="E3148" s="87"/>
      <c r="F3148" s="87"/>
      <c r="G3148" s="140">
        <v>43985</v>
      </c>
      <c r="H3148" s="92">
        <v>404.95</v>
      </c>
      <c r="I3148" s="92">
        <v>404.95</v>
      </c>
      <c r="J3148" s="92">
        <v>0</v>
      </c>
    </row>
    <row r="3149" spans="1:10" x14ac:dyDescent="0.3">
      <c r="A3149" s="87"/>
      <c r="B3149" s="87"/>
      <c r="C3149" s="87"/>
      <c r="D3149" s="87"/>
      <c r="E3149" s="87"/>
      <c r="F3149" s="87"/>
      <c r="G3149" s="140">
        <v>44377</v>
      </c>
      <c r="H3149" s="92">
        <v>14695.05</v>
      </c>
      <c r="I3149" s="92">
        <v>0</v>
      </c>
      <c r="J3149" s="92">
        <v>14695.05</v>
      </c>
    </row>
    <row r="3150" spans="1:10" x14ac:dyDescent="0.3">
      <c r="A3150" s="87"/>
      <c r="B3150" s="87"/>
      <c r="C3150" s="87"/>
      <c r="D3150" s="87"/>
      <c r="E3150" s="87"/>
      <c r="F3150" s="87"/>
      <c r="G3150" s="140">
        <v>44679</v>
      </c>
      <c r="H3150" s="92">
        <v>-14695.05</v>
      </c>
      <c r="I3150" s="92">
        <v>0</v>
      </c>
      <c r="J3150" s="92">
        <v>-14695.05</v>
      </c>
    </row>
    <row r="3151" spans="1:10" x14ac:dyDescent="0.3">
      <c r="A3151" s="87"/>
      <c r="B3151" s="87"/>
      <c r="C3151" s="87"/>
      <c r="D3151" s="87" t="s">
        <v>657</v>
      </c>
      <c r="E3151" s="87" t="s">
        <v>2509</v>
      </c>
      <c r="F3151" s="140">
        <v>43888</v>
      </c>
      <c r="G3151" s="140">
        <v>43923</v>
      </c>
      <c r="H3151" s="92">
        <v>2250</v>
      </c>
      <c r="I3151" s="92">
        <v>2250</v>
      </c>
      <c r="J3151" s="92">
        <v>0</v>
      </c>
    </row>
    <row r="3152" spans="1:10" x14ac:dyDescent="0.3">
      <c r="A3152" s="87" t="s">
        <v>5765</v>
      </c>
      <c r="B3152" s="87"/>
      <c r="C3152" s="87"/>
      <c r="D3152" s="87"/>
      <c r="E3152" s="87"/>
      <c r="F3152" s="87"/>
      <c r="G3152" s="87"/>
      <c r="H3152" s="92">
        <v>125738.95</v>
      </c>
      <c r="I3152" s="92">
        <v>125738.95000000001</v>
      </c>
      <c r="J3152" s="92">
        <v>0</v>
      </c>
    </row>
    <row r="3153" spans="1:10" x14ac:dyDescent="0.3">
      <c r="A3153" s="87" t="s">
        <v>383</v>
      </c>
      <c r="B3153" s="87" t="s">
        <v>421</v>
      </c>
      <c r="C3153" s="87" t="s">
        <v>2723</v>
      </c>
      <c r="D3153" s="87" t="s">
        <v>1192</v>
      </c>
      <c r="E3153" s="87" t="s">
        <v>341</v>
      </c>
      <c r="F3153" s="140">
        <v>43282</v>
      </c>
      <c r="G3153" s="140">
        <v>44987</v>
      </c>
      <c r="H3153" s="92">
        <v>12125</v>
      </c>
      <c r="I3153" s="92">
        <v>0</v>
      </c>
      <c r="J3153" s="92">
        <v>12125</v>
      </c>
    </row>
    <row r="3154" spans="1:10" x14ac:dyDescent="0.3">
      <c r="A3154" s="87"/>
      <c r="B3154" s="87"/>
      <c r="C3154" s="87"/>
      <c r="D3154" s="87"/>
      <c r="E3154" s="87"/>
      <c r="F3154" s="87"/>
      <c r="G3154" s="140">
        <v>44988</v>
      </c>
      <c r="H3154" s="92">
        <v>-12125</v>
      </c>
      <c r="I3154" s="92">
        <v>0</v>
      </c>
      <c r="J3154" s="92">
        <v>-12125</v>
      </c>
    </row>
    <row r="3155" spans="1:10" x14ac:dyDescent="0.3">
      <c r="A3155" s="87"/>
      <c r="B3155" s="87" t="s">
        <v>431</v>
      </c>
      <c r="C3155" s="87" t="s">
        <v>2723</v>
      </c>
      <c r="D3155" s="87" t="s">
        <v>619</v>
      </c>
      <c r="E3155" s="87" t="s">
        <v>341</v>
      </c>
      <c r="F3155" s="140">
        <v>43844</v>
      </c>
      <c r="G3155" s="140">
        <v>44987</v>
      </c>
      <c r="H3155" s="92">
        <v>12125</v>
      </c>
      <c r="I3155" s="92">
        <v>0</v>
      </c>
      <c r="J3155" s="92">
        <v>12125</v>
      </c>
    </row>
    <row r="3156" spans="1:10" x14ac:dyDescent="0.3">
      <c r="A3156" s="87"/>
      <c r="B3156" s="87"/>
      <c r="C3156" s="87"/>
      <c r="D3156" s="87"/>
      <c r="E3156" s="87"/>
      <c r="F3156" s="87"/>
      <c r="G3156" s="140">
        <v>44988</v>
      </c>
      <c r="H3156" s="92">
        <v>-12125</v>
      </c>
      <c r="I3156" s="92">
        <v>0</v>
      </c>
      <c r="J3156" s="92">
        <v>-12125</v>
      </c>
    </row>
    <row r="3157" spans="1:10" x14ac:dyDescent="0.3">
      <c r="A3157" s="87"/>
      <c r="B3157" s="87" t="s">
        <v>412</v>
      </c>
      <c r="C3157" s="87" t="s">
        <v>2723</v>
      </c>
      <c r="D3157" s="87" t="s">
        <v>1192</v>
      </c>
      <c r="E3157" s="87" t="s">
        <v>341</v>
      </c>
      <c r="F3157" s="140">
        <v>43282</v>
      </c>
      <c r="G3157" s="140">
        <v>44232</v>
      </c>
      <c r="H3157" s="92">
        <v>4850</v>
      </c>
      <c r="I3157" s="92">
        <v>4850</v>
      </c>
      <c r="J3157" s="92">
        <v>0</v>
      </c>
    </row>
    <row r="3158" spans="1:10" x14ac:dyDescent="0.3">
      <c r="A3158" s="87"/>
      <c r="B3158" s="87"/>
      <c r="C3158" s="87"/>
      <c r="D3158" s="87"/>
      <c r="E3158" s="87"/>
      <c r="F3158" s="87"/>
      <c r="G3158" s="140">
        <v>44279</v>
      </c>
      <c r="H3158" s="92">
        <v>2425</v>
      </c>
      <c r="I3158" s="92">
        <v>2425</v>
      </c>
      <c r="J3158" s="92">
        <v>0</v>
      </c>
    </row>
    <row r="3159" spans="1:10" x14ac:dyDescent="0.3">
      <c r="A3159" s="87"/>
      <c r="B3159" s="87"/>
      <c r="C3159" s="87"/>
      <c r="D3159" s="87"/>
      <c r="E3159" s="87"/>
      <c r="F3159" s="87"/>
      <c r="G3159" s="140">
        <v>44342</v>
      </c>
      <c r="H3159" s="92">
        <v>2425</v>
      </c>
      <c r="I3159" s="92">
        <v>2425</v>
      </c>
      <c r="J3159" s="92">
        <v>0</v>
      </c>
    </row>
    <row r="3160" spans="1:10" x14ac:dyDescent="0.3">
      <c r="A3160" s="87"/>
      <c r="B3160" s="87"/>
      <c r="C3160" s="87"/>
      <c r="D3160" s="87"/>
      <c r="E3160" s="87"/>
      <c r="F3160" s="87"/>
      <c r="G3160" s="140">
        <v>44448</v>
      </c>
      <c r="H3160" s="92">
        <v>1455</v>
      </c>
      <c r="I3160" s="92">
        <v>1455</v>
      </c>
      <c r="J3160" s="92">
        <v>0</v>
      </c>
    </row>
    <row r="3161" spans="1:10" x14ac:dyDescent="0.3">
      <c r="A3161" s="87"/>
      <c r="B3161" s="87"/>
      <c r="C3161" s="87"/>
      <c r="D3161" s="87"/>
      <c r="E3161" s="87"/>
      <c r="F3161" s="87"/>
      <c r="G3161" s="140">
        <v>44580</v>
      </c>
      <c r="H3161" s="92">
        <v>970</v>
      </c>
      <c r="I3161" s="92">
        <v>970</v>
      </c>
      <c r="J3161" s="92">
        <v>0</v>
      </c>
    </row>
    <row r="3162" spans="1:10" x14ac:dyDescent="0.3">
      <c r="A3162" s="87"/>
      <c r="B3162" s="87" t="s">
        <v>263</v>
      </c>
      <c r="C3162" s="87" t="s">
        <v>2723</v>
      </c>
      <c r="D3162" s="87" t="s">
        <v>1192</v>
      </c>
      <c r="E3162" s="87" t="s">
        <v>341</v>
      </c>
      <c r="F3162" s="140">
        <v>43282</v>
      </c>
      <c r="G3162" s="140">
        <v>44118</v>
      </c>
      <c r="H3162" s="92">
        <v>2375</v>
      </c>
      <c r="I3162" s="92">
        <v>2375</v>
      </c>
      <c r="J3162" s="92">
        <v>0</v>
      </c>
    </row>
    <row r="3163" spans="1:10" x14ac:dyDescent="0.3">
      <c r="A3163" s="87"/>
      <c r="B3163" s="87"/>
      <c r="C3163" s="87"/>
      <c r="D3163" s="87"/>
      <c r="E3163" s="87"/>
      <c r="F3163" s="87"/>
      <c r="G3163" s="140">
        <v>44232</v>
      </c>
      <c r="H3163" s="92">
        <v>1425</v>
      </c>
      <c r="I3163" s="92">
        <v>1425</v>
      </c>
      <c r="J3163" s="92">
        <v>0</v>
      </c>
    </row>
    <row r="3164" spans="1:10" x14ac:dyDescent="0.3">
      <c r="A3164" s="87"/>
      <c r="B3164" s="87"/>
      <c r="C3164" s="87"/>
      <c r="D3164" s="87"/>
      <c r="E3164" s="87"/>
      <c r="F3164" s="87"/>
      <c r="G3164" s="140">
        <v>44279</v>
      </c>
      <c r="H3164" s="92">
        <v>950</v>
      </c>
      <c r="I3164" s="92">
        <v>950</v>
      </c>
      <c r="J3164" s="92">
        <v>0</v>
      </c>
    </row>
    <row r="3165" spans="1:10" x14ac:dyDescent="0.3">
      <c r="A3165" s="87"/>
      <c r="B3165" s="87" t="s">
        <v>434</v>
      </c>
      <c r="C3165" s="87" t="s">
        <v>2723</v>
      </c>
      <c r="D3165" s="87" t="s">
        <v>1304</v>
      </c>
      <c r="E3165" s="87" t="s">
        <v>341</v>
      </c>
      <c r="F3165" s="140">
        <v>44124</v>
      </c>
      <c r="G3165" s="140">
        <v>44232</v>
      </c>
      <c r="H3165" s="92">
        <v>7275</v>
      </c>
      <c r="I3165" s="92">
        <v>7275</v>
      </c>
      <c r="J3165" s="92">
        <v>0</v>
      </c>
    </row>
    <row r="3166" spans="1:10" x14ac:dyDescent="0.3">
      <c r="A3166" s="87"/>
      <c r="B3166" s="87"/>
      <c r="C3166" s="87"/>
      <c r="D3166" s="87"/>
      <c r="E3166" s="87"/>
      <c r="F3166" s="87"/>
      <c r="G3166" s="140">
        <v>44236</v>
      </c>
      <c r="H3166" s="92">
        <v>7275</v>
      </c>
      <c r="I3166" s="92">
        <v>7275</v>
      </c>
      <c r="J3166" s="92">
        <v>0</v>
      </c>
    </row>
    <row r="3167" spans="1:10" x14ac:dyDescent="0.3">
      <c r="A3167" s="87"/>
      <c r="B3167" s="87"/>
      <c r="C3167" s="87"/>
      <c r="D3167" s="87"/>
      <c r="E3167" s="87"/>
      <c r="F3167" s="87"/>
      <c r="G3167" s="140">
        <v>44279</v>
      </c>
      <c r="H3167" s="92">
        <v>7275</v>
      </c>
      <c r="I3167" s="92">
        <v>7275</v>
      </c>
      <c r="J3167" s="92">
        <v>0</v>
      </c>
    </row>
    <row r="3168" spans="1:10" x14ac:dyDescent="0.3">
      <c r="A3168" s="87"/>
      <c r="B3168" s="87"/>
      <c r="C3168" s="87"/>
      <c r="D3168" s="87"/>
      <c r="E3168" s="87"/>
      <c r="F3168" s="87"/>
      <c r="G3168" s="140">
        <v>44342</v>
      </c>
      <c r="H3168" s="92">
        <v>12125</v>
      </c>
      <c r="I3168" s="92">
        <v>12125</v>
      </c>
      <c r="J3168" s="92">
        <v>0</v>
      </c>
    </row>
    <row r="3169" spans="1:10" x14ac:dyDescent="0.3">
      <c r="A3169" s="87"/>
      <c r="B3169" s="87"/>
      <c r="C3169" s="87"/>
      <c r="D3169" s="87"/>
      <c r="E3169" s="87"/>
      <c r="F3169" s="87"/>
      <c r="G3169" s="140">
        <v>44370</v>
      </c>
      <c r="H3169" s="92">
        <v>1455</v>
      </c>
      <c r="I3169" s="92">
        <v>1455</v>
      </c>
      <c r="J3169" s="92">
        <v>0</v>
      </c>
    </row>
    <row r="3170" spans="1:10" x14ac:dyDescent="0.3">
      <c r="A3170" s="87"/>
      <c r="B3170" s="87"/>
      <c r="C3170" s="87"/>
      <c r="D3170" s="87"/>
      <c r="E3170" s="87"/>
      <c r="F3170" s="87"/>
      <c r="G3170" s="140">
        <v>44448</v>
      </c>
      <c r="H3170" s="92">
        <v>970</v>
      </c>
      <c r="I3170" s="92">
        <v>970</v>
      </c>
      <c r="J3170" s="92">
        <v>0</v>
      </c>
    </row>
    <row r="3171" spans="1:10" x14ac:dyDescent="0.3">
      <c r="A3171" s="87"/>
      <c r="B3171" s="87"/>
      <c r="C3171" s="87"/>
      <c r="D3171" s="87"/>
      <c r="E3171" s="87"/>
      <c r="F3171" s="87"/>
      <c r="G3171" s="140">
        <v>44987</v>
      </c>
      <c r="H3171" s="92">
        <v>12125</v>
      </c>
      <c r="I3171" s="92">
        <v>0</v>
      </c>
      <c r="J3171" s="92">
        <v>12125</v>
      </c>
    </row>
    <row r="3172" spans="1:10" x14ac:dyDescent="0.3">
      <c r="A3172" s="87"/>
      <c r="B3172" s="87"/>
      <c r="C3172" s="87"/>
      <c r="D3172" s="87"/>
      <c r="E3172" s="87"/>
      <c r="F3172" s="87"/>
      <c r="G3172" s="140">
        <v>44988</v>
      </c>
      <c r="H3172" s="92">
        <v>-12125</v>
      </c>
      <c r="I3172" s="92">
        <v>0</v>
      </c>
      <c r="J3172" s="92">
        <v>-12125</v>
      </c>
    </row>
    <row r="3173" spans="1:10" x14ac:dyDescent="0.3">
      <c r="A3173" s="87"/>
      <c r="B3173" s="87" t="s">
        <v>418</v>
      </c>
      <c r="C3173" s="87" t="s">
        <v>2723</v>
      </c>
      <c r="D3173" s="87" t="s">
        <v>1192</v>
      </c>
      <c r="E3173" s="87" t="s">
        <v>341</v>
      </c>
      <c r="F3173" s="140">
        <v>43282</v>
      </c>
      <c r="G3173" s="140">
        <v>44279</v>
      </c>
      <c r="H3173" s="92">
        <v>4850</v>
      </c>
      <c r="I3173" s="92">
        <v>4850</v>
      </c>
      <c r="J3173" s="92">
        <v>0</v>
      </c>
    </row>
    <row r="3174" spans="1:10" x14ac:dyDescent="0.3">
      <c r="A3174" s="87"/>
      <c r="B3174" s="87"/>
      <c r="C3174" s="87"/>
      <c r="D3174" s="87"/>
      <c r="E3174" s="87"/>
      <c r="F3174" s="87"/>
      <c r="G3174" s="140">
        <v>44342</v>
      </c>
      <c r="H3174" s="92">
        <v>4850</v>
      </c>
      <c r="I3174" s="92">
        <v>4850</v>
      </c>
      <c r="J3174" s="92">
        <v>0</v>
      </c>
    </row>
    <row r="3175" spans="1:10" x14ac:dyDescent="0.3">
      <c r="A3175" s="87"/>
      <c r="B3175" s="87"/>
      <c r="C3175" s="87"/>
      <c r="D3175" s="87"/>
      <c r="E3175" s="87"/>
      <c r="F3175" s="87"/>
      <c r="G3175" s="140">
        <v>44448</v>
      </c>
      <c r="H3175" s="92">
        <v>1455</v>
      </c>
      <c r="I3175" s="92">
        <v>1455</v>
      </c>
      <c r="J3175" s="92">
        <v>0</v>
      </c>
    </row>
    <row r="3176" spans="1:10" x14ac:dyDescent="0.3">
      <c r="A3176" s="87"/>
      <c r="B3176" s="87"/>
      <c r="C3176" s="87"/>
      <c r="D3176" s="87"/>
      <c r="E3176" s="87"/>
      <c r="F3176" s="87"/>
      <c r="G3176" s="140">
        <v>44735</v>
      </c>
      <c r="H3176" s="92">
        <v>970</v>
      </c>
      <c r="I3176" s="92">
        <v>970</v>
      </c>
      <c r="J3176" s="92">
        <v>0</v>
      </c>
    </row>
    <row r="3177" spans="1:10" x14ac:dyDescent="0.3">
      <c r="A3177" s="87"/>
      <c r="B3177" s="87" t="s">
        <v>130</v>
      </c>
      <c r="C3177" s="87" t="s">
        <v>2723</v>
      </c>
      <c r="D3177" s="87" t="s">
        <v>1192</v>
      </c>
      <c r="E3177" s="87" t="s">
        <v>341</v>
      </c>
      <c r="F3177" s="140">
        <v>43282</v>
      </c>
      <c r="G3177" s="140">
        <v>44118</v>
      </c>
      <c r="H3177" s="92">
        <v>2375</v>
      </c>
      <c r="I3177" s="92">
        <v>2375</v>
      </c>
      <c r="J3177" s="92">
        <v>0</v>
      </c>
    </row>
    <row r="3178" spans="1:10" x14ac:dyDescent="0.3">
      <c r="A3178" s="87"/>
      <c r="B3178" s="87"/>
      <c r="C3178" s="87"/>
      <c r="D3178" s="87"/>
      <c r="E3178" s="87"/>
      <c r="F3178" s="87"/>
      <c r="G3178" s="140">
        <v>44203</v>
      </c>
      <c r="H3178" s="92">
        <v>2375</v>
      </c>
      <c r="I3178" s="92">
        <v>2375</v>
      </c>
      <c r="J3178" s="92">
        <v>0</v>
      </c>
    </row>
    <row r="3179" spans="1:10" x14ac:dyDescent="0.3">
      <c r="A3179" s="87"/>
      <c r="B3179" s="87"/>
      <c r="C3179" s="87"/>
      <c r="D3179" s="87"/>
      <c r="E3179" s="87"/>
      <c r="F3179" s="87"/>
      <c r="G3179" s="140">
        <v>44279</v>
      </c>
      <c r="H3179" s="92">
        <v>4750</v>
      </c>
      <c r="I3179" s="92">
        <v>4750</v>
      </c>
      <c r="J3179" s="92">
        <v>0</v>
      </c>
    </row>
    <row r="3180" spans="1:10" x14ac:dyDescent="0.3">
      <c r="A3180" s="87"/>
      <c r="B3180" s="87"/>
      <c r="C3180" s="87"/>
      <c r="D3180" s="87"/>
      <c r="E3180" s="87"/>
      <c r="F3180" s="87"/>
      <c r="G3180" s="140">
        <v>44448</v>
      </c>
      <c r="H3180" s="92">
        <v>1425</v>
      </c>
      <c r="I3180" s="92">
        <v>1425</v>
      </c>
      <c r="J3180" s="92">
        <v>0</v>
      </c>
    </row>
    <row r="3181" spans="1:10" x14ac:dyDescent="0.3">
      <c r="A3181" s="87"/>
      <c r="B3181" s="87"/>
      <c r="C3181" s="87"/>
      <c r="D3181" s="87"/>
      <c r="E3181" s="87"/>
      <c r="F3181" s="87"/>
      <c r="G3181" s="140">
        <v>44517</v>
      </c>
      <c r="H3181" s="92">
        <v>950</v>
      </c>
      <c r="I3181" s="92">
        <v>950</v>
      </c>
      <c r="J3181" s="92">
        <v>0</v>
      </c>
    </row>
    <row r="3182" spans="1:10" x14ac:dyDescent="0.3">
      <c r="A3182" s="87"/>
      <c r="B3182" s="87" t="s">
        <v>436</v>
      </c>
      <c r="C3182" s="87" t="s">
        <v>2723</v>
      </c>
      <c r="D3182" s="87" t="s">
        <v>619</v>
      </c>
      <c r="E3182" s="87" t="s">
        <v>341</v>
      </c>
      <c r="F3182" s="140">
        <v>43844</v>
      </c>
      <c r="G3182" s="140">
        <v>44987</v>
      </c>
      <c r="H3182" s="92">
        <v>12125</v>
      </c>
      <c r="I3182" s="92">
        <v>0</v>
      </c>
      <c r="J3182" s="92">
        <v>12125</v>
      </c>
    </row>
    <row r="3183" spans="1:10" x14ac:dyDescent="0.3">
      <c r="A3183" s="87"/>
      <c r="B3183" s="87"/>
      <c r="C3183" s="87"/>
      <c r="D3183" s="87"/>
      <c r="E3183" s="87"/>
      <c r="F3183" s="87"/>
      <c r="G3183" s="140">
        <v>44988</v>
      </c>
      <c r="H3183" s="92">
        <v>-12125</v>
      </c>
      <c r="I3183" s="92">
        <v>0</v>
      </c>
      <c r="J3183" s="92">
        <v>-12125</v>
      </c>
    </row>
    <row r="3184" spans="1:10" x14ac:dyDescent="0.3">
      <c r="A3184" s="87"/>
      <c r="B3184" s="87" t="s">
        <v>438</v>
      </c>
      <c r="C3184" s="87" t="s">
        <v>2723</v>
      </c>
      <c r="D3184" s="87" t="s">
        <v>1304</v>
      </c>
      <c r="E3184" s="87" t="s">
        <v>341</v>
      </c>
      <c r="F3184" s="140">
        <v>44124</v>
      </c>
      <c r="G3184" s="140">
        <v>44232</v>
      </c>
      <c r="H3184" s="92">
        <v>7275</v>
      </c>
      <c r="I3184" s="92">
        <v>7275</v>
      </c>
      <c r="J3184" s="92">
        <v>0</v>
      </c>
    </row>
    <row r="3185" spans="1:10" x14ac:dyDescent="0.3">
      <c r="A3185" s="87"/>
      <c r="B3185" s="87"/>
      <c r="C3185" s="87"/>
      <c r="D3185" s="87"/>
      <c r="E3185" s="87"/>
      <c r="F3185" s="87"/>
      <c r="G3185" s="140">
        <v>44236</v>
      </c>
      <c r="H3185" s="92">
        <v>7275</v>
      </c>
      <c r="I3185" s="92">
        <v>7275</v>
      </c>
      <c r="J3185" s="92">
        <v>0</v>
      </c>
    </row>
    <row r="3186" spans="1:10" x14ac:dyDescent="0.3">
      <c r="A3186" s="87"/>
      <c r="B3186" s="87"/>
      <c r="C3186" s="87"/>
      <c r="D3186" s="87"/>
      <c r="E3186" s="87"/>
      <c r="F3186" s="87"/>
      <c r="G3186" s="140">
        <v>44279</v>
      </c>
      <c r="H3186" s="92">
        <v>7275</v>
      </c>
      <c r="I3186" s="92">
        <v>7275</v>
      </c>
      <c r="J3186" s="92">
        <v>0</v>
      </c>
    </row>
    <row r="3187" spans="1:10" x14ac:dyDescent="0.3">
      <c r="A3187" s="87"/>
      <c r="B3187" s="87"/>
      <c r="C3187" s="87"/>
      <c r="D3187" s="87"/>
      <c r="E3187" s="87"/>
      <c r="F3187" s="87"/>
      <c r="G3187" s="140">
        <v>44342</v>
      </c>
      <c r="H3187" s="92">
        <v>12125</v>
      </c>
      <c r="I3187" s="92">
        <v>12125</v>
      </c>
      <c r="J3187" s="92">
        <v>0</v>
      </c>
    </row>
    <row r="3188" spans="1:10" x14ac:dyDescent="0.3">
      <c r="A3188" s="87"/>
      <c r="B3188" s="87"/>
      <c r="C3188" s="87"/>
      <c r="D3188" s="87"/>
      <c r="E3188" s="87"/>
      <c r="F3188" s="87"/>
      <c r="G3188" s="140">
        <v>44370</v>
      </c>
      <c r="H3188" s="92">
        <v>1455</v>
      </c>
      <c r="I3188" s="92">
        <v>1455</v>
      </c>
      <c r="J3188" s="92">
        <v>0</v>
      </c>
    </row>
    <row r="3189" spans="1:10" x14ac:dyDescent="0.3">
      <c r="A3189" s="87"/>
      <c r="B3189" s="87"/>
      <c r="C3189" s="87"/>
      <c r="D3189" s="87"/>
      <c r="E3189" s="87"/>
      <c r="F3189" s="87"/>
      <c r="G3189" s="140">
        <v>44448</v>
      </c>
      <c r="H3189" s="92">
        <v>970</v>
      </c>
      <c r="I3189" s="92">
        <v>970</v>
      </c>
      <c r="J3189" s="92">
        <v>0</v>
      </c>
    </row>
    <row r="3190" spans="1:10" x14ac:dyDescent="0.3">
      <c r="A3190" s="87"/>
      <c r="B3190" s="87"/>
      <c r="C3190" s="87"/>
      <c r="D3190" s="87"/>
      <c r="E3190" s="87"/>
      <c r="F3190" s="87"/>
      <c r="G3190" s="140">
        <v>44987</v>
      </c>
      <c r="H3190" s="92">
        <v>12125</v>
      </c>
      <c r="I3190" s="92">
        <v>0</v>
      </c>
      <c r="J3190" s="92">
        <v>12125</v>
      </c>
    </row>
    <row r="3191" spans="1:10" x14ac:dyDescent="0.3">
      <c r="A3191" s="87"/>
      <c r="B3191" s="87"/>
      <c r="C3191" s="87"/>
      <c r="D3191" s="87"/>
      <c r="E3191" s="87"/>
      <c r="F3191" s="87"/>
      <c r="G3191" s="140">
        <v>44988</v>
      </c>
      <c r="H3191" s="92">
        <v>-12125</v>
      </c>
      <c r="I3191" s="92">
        <v>0</v>
      </c>
      <c r="J3191" s="92">
        <v>-12125</v>
      </c>
    </row>
    <row r="3192" spans="1:10" x14ac:dyDescent="0.3">
      <c r="A3192" s="87"/>
      <c r="B3192" s="87" t="s">
        <v>312</v>
      </c>
      <c r="C3192" s="87" t="s">
        <v>2723</v>
      </c>
      <c r="D3192" s="87" t="s">
        <v>1192</v>
      </c>
      <c r="E3192" s="87" t="s">
        <v>341</v>
      </c>
      <c r="F3192" s="140">
        <v>43282</v>
      </c>
      <c r="G3192" s="140">
        <v>44987</v>
      </c>
      <c r="H3192" s="92">
        <v>14700</v>
      </c>
      <c r="I3192" s="92">
        <v>0</v>
      </c>
      <c r="J3192" s="92">
        <v>14700</v>
      </c>
    </row>
    <row r="3193" spans="1:10" x14ac:dyDescent="0.3">
      <c r="A3193" s="87"/>
      <c r="B3193" s="87"/>
      <c r="C3193" s="87"/>
      <c r="D3193" s="87"/>
      <c r="E3193" s="87"/>
      <c r="F3193" s="87"/>
      <c r="G3193" s="140">
        <v>44988</v>
      </c>
      <c r="H3193" s="92">
        <v>-14700</v>
      </c>
      <c r="I3193" s="92">
        <v>0</v>
      </c>
      <c r="J3193" s="92">
        <v>-14700</v>
      </c>
    </row>
    <row r="3194" spans="1:10" x14ac:dyDescent="0.3">
      <c r="A3194" s="87"/>
      <c r="B3194" s="87" t="s">
        <v>501</v>
      </c>
      <c r="C3194" s="87" t="s">
        <v>2723</v>
      </c>
      <c r="D3194" s="87" t="s">
        <v>619</v>
      </c>
      <c r="E3194" s="87" t="s">
        <v>341</v>
      </c>
      <c r="F3194" s="140">
        <v>43844</v>
      </c>
      <c r="G3194" s="140">
        <v>44987</v>
      </c>
      <c r="H3194" s="92">
        <v>12375</v>
      </c>
      <c r="I3194" s="92">
        <v>0</v>
      </c>
      <c r="J3194" s="92">
        <v>12375</v>
      </c>
    </row>
    <row r="3195" spans="1:10" x14ac:dyDescent="0.3">
      <c r="A3195" s="87"/>
      <c r="B3195" s="87"/>
      <c r="C3195" s="87"/>
      <c r="D3195" s="87"/>
      <c r="E3195" s="87"/>
      <c r="F3195" s="87"/>
      <c r="G3195" s="140">
        <v>44988</v>
      </c>
      <c r="H3195" s="92">
        <v>-12375</v>
      </c>
      <c r="I3195" s="92">
        <v>0</v>
      </c>
      <c r="J3195" s="92">
        <v>-12375</v>
      </c>
    </row>
    <row r="3196" spans="1:10" x14ac:dyDescent="0.3">
      <c r="A3196" s="87"/>
      <c r="B3196" s="87" t="s">
        <v>275</v>
      </c>
      <c r="C3196" s="87" t="s">
        <v>2723</v>
      </c>
      <c r="D3196" s="87" t="s">
        <v>1192</v>
      </c>
      <c r="E3196" s="87" t="s">
        <v>341</v>
      </c>
      <c r="F3196" s="140">
        <v>43282</v>
      </c>
      <c r="G3196" s="140">
        <v>44279</v>
      </c>
      <c r="H3196" s="92">
        <v>7125</v>
      </c>
      <c r="I3196" s="92">
        <v>7125</v>
      </c>
      <c r="J3196" s="92">
        <v>0</v>
      </c>
    </row>
    <row r="3197" spans="1:10" x14ac:dyDescent="0.3">
      <c r="A3197" s="87"/>
      <c r="B3197" s="87"/>
      <c r="C3197" s="87"/>
      <c r="D3197" s="87"/>
      <c r="E3197" s="87"/>
      <c r="F3197" s="87"/>
      <c r="G3197" s="140">
        <v>44342</v>
      </c>
      <c r="H3197" s="92">
        <v>2375</v>
      </c>
      <c r="I3197" s="92">
        <v>2375</v>
      </c>
      <c r="J3197" s="92">
        <v>0</v>
      </c>
    </row>
    <row r="3198" spans="1:10" x14ac:dyDescent="0.3">
      <c r="A3198" s="87"/>
      <c r="B3198" s="87"/>
      <c r="C3198" s="87"/>
      <c r="D3198" s="87"/>
      <c r="E3198" s="87"/>
      <c r="F3198" s="87"/>
      <c r="G3198" s="140">
        <v>44448</v>
      </c>
      <c r="H3198" s="92">
        <v>1425</v>
      </c>
      <c r="I3198" s="92">
        <v>1425</v>
      </c>
      <c r="J3198" s="92">
        <v>0</v>
      </c>
    </row>
    <row r="3199" spans="1:10" x14ac:dyDescent="0.3">
      <c r="A3199" s="87"/>
      <c r="B3199" s="87"/>
      <c r="C3199" s="87"/>
      <c r="D3199" s="87"/>
      <c r="E3199" s="87"/>
      <c r="F3199" s="87"/>
      <c r="G3199" s="140">
        <v>44580</v>
      </c>
      <c r="H3199" s="92">
        <v>950</v>
      </c>
      <c r="I3199" s="92">
        <v>950</v>
      </c>
      <c r="J3199" s="92">
        <v>0</v>
      </c>
    </row>
    <row r="3200" spans="1:10" x14ac:dyDescent="0.3">
      <c r="A3200" s="87"/>
      <c r="B3200" s="87" t="s">
        <v>333</v>
      </c>
      <c r="C3200" s="87" t="s">
        <v>2723</v>
      </c>
      <c r="D3200" s="87" t="s">
        <v>1192</v>
      </c>
      <c r="E3200" s="87" t="s">
        <v>341</v>
      </c>
      <c r="F3200" s="140">
        <v>43282</v>
      </c>
      <c r="G3200" s="140">
        <v>44987</v>
      </c>
      <c r="H3200" s="92">
        <v>13950</v>
      </c>
      <c r="I3200" s="92">
        <v>0</v>
      </c>
      <c r="J3200" s="92">
        <v>13950</v>
      </c>
    </row>
    <row r="3201" spans="1:10" x14ac:dyDescent="0.3">
      <c r="A3201" s="87"/>
      <c r="B3201" s="87"/>
      <c r="C3201" s="87"/>
      <c r="D3201" s="87"/>
      <c r="E3201" s="87"/>
      <c r="F3201" s="87"/>
      <c r="G3201" s="140">
        <v>44988</v>
      </c>
      <c r="H3201" s="92">
        <v>-13950</v>
      </c>
      <c r="I3201" s="92">
        <v>0</v>
      </c>
      <c r="J3201" s="92">
        <v>-13950</v>
      </c>
    </row>
    <row r="3202" spans="1:10" x14ac:dyDescent="0.3">
      <c r="A3202" s="87"/>
      <c r="B3202" s="87" t="s">
        <v>135</v>
      </c>
      <c r="C3202" s="87" t="s">
        <v>2723</v>
      </c>
      <c r="D3202" s="87" t="s">
        <v>1192</v>
      </c>
      <c r="E3202" s="87" t="s">
        <v>341</v>
      </c>
      <c r="F3202" s="140">
        <v>43282</v>
      </c>
      <c r="G3202" s="140">
        <v>44279</v>
      </c>
      <c r="H3202" s="92">
        <v>4850</v>
      </c>
      <c r="I3202" s="92">
        <v>4850</v>
      </c>
      <c r="J3202" s="92">
        <v>0</v>
      </c>
    </row>
    <row r="3203" spans="1:10" x14ac:dyDescent="0.3">
      <c r="A3203" s="87"/>
      <c r="B3203" s="87"/>
      <c r="C3203" s="87"/>
      <c r="D3203" s="87"/>
      <c r="E3203" s="87"/>
      <c r="F3203" s="87"/>
      <c r="G3203" s="140">
        <v>44342</v>
      </c>
      <c r="H3203" s="92">
        <v>4850</v>
      </c>
      <c r="I3203" s="92">
        <v>4850</v>
      </c>
      <c r="J3203" s="92">
        <v>0</v>
      </c>
    </row>
    <row r="3204" spans="1:10" x14ac:dyDescent="0.3">
      <c r="A3204" s="87"/>
      <c r="B3204" s="87"/>
      <c r="C3204" s="87"/>
      <c r="D3204" s="87"/>
      <c r="E3204" s="87"/>
      <c r="F3204" s="87"/>
      <c r="G3204" s="140">
        <v>44448</v>
      </c>
      <c r="H3204" s="92">
        <v>1455</v>
      </c>
      <c r="I3204" s="92">
        <v>1455</v>
      </c>
      <c r="J3204" s="92">
        <v>0</v>
      </c>
    </row>
    <row r="3205" spans="1:10" x14ac:dyDescent="0.3">
      <c r="A3205" s="87"/>
      <c r="B3205" s="87"/>
      <c r="C3205" s="87"/>
      <c r="D3205" s="87"/>
      <c r="E3205" s="87"/>
      <c r="F3205" s="87"/>
      <c r="G3205" s="140">
        <v>44735</v>
      </c>
      <c r="H3205" s="92">
        <v>970</v>
      </c>
      <c r="I3205" s="92">
        <v>970</v>
      </c>
      <c r="J3205" s="92">
        <v>0</v>
      </c>
    </row>
    <row r="3206" spans="1:10" x14ac:dyDescent="0.3">
      <c r="A3206" s="87"/>
      <c r="B3206" s="87" t="s">
        <v>442</v>
      </c>
      <c r="C3206" s="87" t="s">
        <v>2723</v>
      </c>
      <c r="D3206" s="87" t="s">
        <v>1304</v>
      </c>
      <c r="E3206" s="87" t="s">
        <v>341</v>
      </c>
      <c r="F3206" s="140">
        <v>44124</v>
      </c>
      <c r="G3206" s="140">
        <v>44232</v>
      </c>
      <c r="H3206" s="92">
        <v>7275</v>
      </c>
      <c r="I3206" s="92">
        <v>7275</v>
      </c>
      <c r="J3206" s="92">
        <v>0</v>
      </c>
    </row>
    <row r="3207" spans="1:10" x14ac:dyDescent="0.3">
      <c r="A3207" s="87"/>
      <c r="B3207" s="87"/>
      <c r="C3207" s="87"/>
      <c r="D3207" s="87"/>
      <c r="E3207" s="87"/>
      <c r="F3207" s="87"/>
      <c r="G3207" s="140">
        <v>44236</v>
      </c>
      <c r="H3207" s="92">
        <v>7275</v>
      </c>
      <c r="I3207" s="92">
        <v>7275</v>
      </c>
      <c r="J3207" s="92">
        <v>0</v>
      </c>
    </row>
    <row r="3208" spans="1:10" x14ac:dyDescent="0.3">
      <c r="A3208" s="87"/>
      <c r="B3208" s="87"/>
      <c r="C3208" s="87"/>
      <c r="D3208" s="87"/>
      <c r="E3208" s="87"/>
      <c r="F3208" s="87"/>
      <c r="G3208" s="140">
        <v>44279</v>
      </c>
      <c r="H3208" s="92">
        <v>7275</v>
      </c>
      <c r="I3208" s="92">
        <v>7275</v>
      </c>
      <c r="J3208" s="92">
        <v>0</v>
      </c>
    </row>
    <row r="3209" spans="1:10" x14ac:dyDescent="0.3">
      <c r="A3209" s="87"/>
      <c r="B3209" s="87"/>
      <c r="C3209" s="87"/>
      <c r="D3209" s="87"/>
      <c r="E3209" s="87"/>
      <c r="F3209" s="87"/>
      <c r="G3209" s="140">
        <v>44342</v>
      </c>
      <c r="H3209" s="92">
        <v>12125</v>
      </c>
      <c r="I3209" s="92">
        <v>12125</v>
      </c>
      <c r="J3209" s="92">
        <v>0</v>
      </c>
    </row>
    <row r="3210" spans="1:10" x14ac:dyDescent="0.3">
      <c r="A3210" s="87"/>
      <c r="B3210" s="87"/>
      <c r="C3210" s="87"/>
      <c r="D3210" s="87"/>
      <c r="E3210" s="87"/>
      <c r="F3210" s="87"/>
      <c r="G3210" s="140">
        <v>44370</v>
      </c>
      <c r="H3210" s="92">
        <v>1455</v>
      </c>
      <c r="I3210" s="92">
        <v>1455</v>
      </c>
      <c r="J3210" s="92">
        <v>0</v>
      </c>
    </row>
    <row r="3211" spans="1:10" x14ac:dyDescent="0.3">
      <c r="A3211" s="87"/>
      <c r="B3211" s="87"/>
      <c r="C3211" s="87"/>
      <c r="D3211" s="87"/>
      <c r="E3211" s="87"/>
      <c r="F3211" s="87"/>
      <c r="G3211" s="140">
        <v>44448</v>
      </c>
      <c r="H3211" s="92">
        <v>970</v>
      </c>
      <c r="I3211" s="92">
        <v>970</v>
      </c>
      <c r="J3211" s="92">
        <v>0</v>
      </c>
    </row>
    <row r="3212" spans="1:10" x14ac:dyDescent="0.3">
      <c r="A3212" s="87"/>
      <c r="B3212" s="87"/>
      <c r="C3212" s="87"/>
      <c r="D3212" s="87"/>
      <c r="E3212" s="87"/>
      <c r="F3212" s="87"/>
      <c r="G3212" s="140">
        <v>44987</v>
      </c>
      <c r="H3212" s="92">
        <v>12125</v>
      </c>
      <c r="I3212" s="92">
        <v>0</v>
      </c>
      <c r="J3212" s="92">
        <v>12125</v>
      </c>
    </row>
    <row r="3213" spans="1:10" x14ac:dyDescent="0.3">
      <c r="A3213" s="87"/>
      <c r="B3213" s="87"/>
      <c r="C3213" s="87"/>
      <c r="D3213" s="87"/>
      <c r="E3213" s="87"/>
      <c r="F3213" s="87"/>
      <c r="G3213" s="140">
        <v>44988</v>
      </c>
      <c r="H3213" s="92">
        <v>-12125</v>
      </c>
      <c r="I3213" s="92">
        <v>0</v>
      </c>
      <c r="J3213" s="92">
        <v>-12125</v>
      </c>
    </row>
    <row r="3214" spans="1:10" x14ac:dyDescent="0.3">
      <c r="A3214" s="87"/>
      <c r="B3214" s="87" t="s">
        <v>268</v>
      </c>
      <c r="C3214" s="87" t="s">
        <v>2723</v>
      </c>
      <c r="D3214" s="87" t="s">
        <v>1192</v>
      </c>
      <c r="E3214" s="87" t="s">
        <v>341</v>
      </c>
      <c r="F3214" s="140">
        <v>43282</v>
      </c>
      <c r="G3214" s="140">
        <v>44203</v>
      </c>
      <c r="H3214" s="92">
        <v>2375</v>
      </c>
      <c r="I3214" s="92">
        <v>2375</v>
      </c>
      <c r="J3214" s="92">
        <v>0</v>
      </c>
    </row>
    <row r="3215" spans="1:10" x14ac:dyDescent="0.3">
      <c r="A3215" s="87"/>
      <c r="B3215" s="87"/>
      <c r="C3215" s="87"/>
      <c r="D3215" s="87"/>
      <c r="E3215" s="87"/>
      <c r="F3215" s="87"/>
      <c r="G3215" s="140">
        <v>44232</v>
      </c>
      <c r="H3215" s="92">
        <v>2375</v>
      </c>
      <c r="I3215" s="92">
        <v>2375</v>
      </c>
      <c r="J3215" s="92">
        <v>0</v>
      </c>
    </row>
    <row r="3216" spans="1:10" x14ac:dyDescent="0.3">
      <c r="A3216" s="87"/>
      <c r="B3216" s="87"/>
      <c r="C3216" s="87"/>
      <c r="D3216" s="87"/>
      <c r="E3216" s="87"/>
      <c r="F3216" s="87"/>
      <c r="G3216" s="140">
        <v>44279</v>
      </c>
      <c r="H3216" s="92">
        <v>4750</v>
      </c>
      <c r="I3216" s="92">
        <v>4750</v>
      </c>
      <c r="J3216" s="92">
        <v>0</v>
      </c>
    </row>
    <row r="3217" spans="1:10" x14ac:dyDescent="0.3">
      <c r="A3217" s="87"/>
      <c r="B3217" s="87"/>
      <c r="C3217" s="87"/>
      <c r="D3217" s="87"/>
      <c r="E3217" s="87"/>
      <c r="F3217" s="87"/>
      <c r="G3217" s="140">
        <v>44448</v>
      </c>
      <c r="H3217" s="92">
        <v>1425</v>
      </c>
      <c r="I3217" s="92">
        <v>1425</v>
      </c>
      <c r="J3217" s="92">
        <v>0</v>
      </c>
    </row>
    <row r="3218" spans="1:10" x14ac:dyDescent="0.3">
      <c r="A3218" s="87"/>
      <c r="B3218" s="87"/>
      <c r="C3218" s="87"/>
      <c r="D3218" s="87"/>
      <c r="E3218" s="87"/>
      <c r="F3218" s="87"/>
      <c r="G3218" s="140">
        <v>44540</v>
      </c>
      <c r="H3218" s="92">
        <v>950</v>
      </c>
      <c r="I3218" s="92">
        <v>950</v>
      </c>
      <c r="J3218" s="92">
        <v>0</v>
      </c>
    </row>
    <row r="3219" spans="1:10" x14ac:dyDescent="0.3">
      <c r="A3219" s="87"/>
      <c r="B3219" s="87"/>
      <c r="C3219" s="87" t="s">
        <v>236</v>
      </c>
      <c r="D3219" s="87" t="s">
        <v>384</v>
      </c>
      <c r="E3219" s="87" t="s">
        <v>341</v>
      </c>
      <c r="F3219" s="140">
        <v>43627</v>
      </c>
      <c r="G3219" s="140">
        <v>43699</v>
      </c>
      <c r="H3219" s="92">
        <v>26100</v>
      </c>
      <c r="I3219" s="92">
        <v>26100</v>
      </c>
      <c r="J3219" s="92">
        <v>0</v>
      </c>
    </row>
    <row r="3220" spans="1:10" x14ac:dyDescent="0.3">
      <c r="A3220" s="87"/>
      <c r="B3220" s="87"/>
      <c r="C3220" s="87"/>
      <c r="D3220" s="87"/>
      <c r="E3220" s="87"/>
      <c r="F3220" s="87"/>
      <c r="G3220" s="140">
        <v>43731</v>
      </c>
      <c r="H3220" s="92">
        <v>30450</v>
      </c>
      <c r="I3220" s="92">
        <v>30450</v>
      </c>
      <c r="J3220" s="92">
        <v>0</v>
      </c>
    </row>
    <row r="3221" spans="1:10" x14ac:dyDescent="0.3">
      <c r="A3221" s="87"/>
      <c r="B3221" s="87"/>
      <c r="C3221" s="87"/>
      <c r="D3221" s="87"/>
      <c r="E3221" s="87"/>
      <c r="F3221" s="87"/>
      <c r="G3221" s="140">
        <v>43845</v>
      </c>
      <c r="H3221" s="92">
        <v>8700</v>
      </c>
      <c r="I3221" s="92">
        <v>8700</v>
      </c>
      <c r="J3221" s="92">
        <v>0</v>
      </c>
    </row>
    <row r="3222" spans="1:10" x14ac:dyDescent="0.3">
      <c r="A3222" s="87"/>
      <c r="B3222" s="87"/>
      <c r="C3222" s="87"/>
      <c r="D3222" s="87"/>
      <c r="E3222" s="87"/>
      <c r="F3222" s="87"/>
      <c r="G3222" s="140">
        <v>43977</v>
      </c>
      <c r="H3222" s="92">
        <v>4350</v>
      </c>
      <c r="I3222" s="92">
        <v>4350</v>
      </c>
      <c r="J3222" s="92">
        <v>0</v>
      </c>
    </row>
    <row r="3223" spans="1:10" x14ac:dyDescent="0.3">
      <c r="A3223" s="87"/>
      <c r="B3223" s="87"/>
      <c r="C3223" s="87"/>
      <c r="D3223" s="87"/>
      <c r="E3223" s="87"/>
      <c r="F3223" s="87"/>
      <c r="G3223" s="140">
        <v>44001</v>
      </c>
      <c r="H3223" s="92">
        <v>4350</v>
      </c>
      <c r="I3223" s="92">
        <v>4350</v>
      </c>
      <c r="J3223" s="92">
        <v>0</v>
      </c>
    </row>
    <row r="3224" spans="1:10" x14ac:dyDescent="0.3">
      <c r="A3224" s="87"/>
      <c r="B3224" s="87"/>
      <c r="C3224" s="87"/>
      <c r="D3224" s="87"/>
      <c r="E3224" s="87"/>
      <c r="F3224" s="87"/>
      <c r="G3224" s="140">
        <v>44061</v>
      </c>
      <c r="H3224" s="92">
        <v>2610</v>
      </c>
      <c r="I3224" s="92">
        <v>2610</v>
      </c>
      <c r="J3224" s="92">
        <v>0</v>
      </c>
    </row>
    <row r="3225" spans="1:10" x14ac:dyDescent="0.3">
      <c r="A3225" s="87"/>
      <c r="B3225" s="87"/>
      <c r="C3225" s="87"/>
      <c r="D3225" s="87"/>
      <c r="E3225" s="87"/>
      <c r="F3225" s="87"/>
      <c r="G3225" s="140">
        <v>44118</v>
      </c>
      <c r="H3225" s="92">
        <v>6090</v>
      </c>
      <c r="I3225" s="92">
        <v>6090</v>
      </c>
      <c r="J3225" s="92">
        <v>0</v>
      </c>
    </row>
    <row r="3226" spans="1:10" x14ac:dyDescent="0.3">
      <c r="A3226" s="87"/>
      <c r="B3226" s="87"/>
      <c r="C3226" s="87"/>
      <c r="D3226" s="87"/>
      <c r="E3226" s="87"/>
      <c r="F3226" s="87"/>
      <c r="G3226" s="140">
        <v>44232</v>
      </c>
      <c r="H3226" s="92">
        <v>2610</v>
      </c>
      <c r="I3226" s="92">
        <v>2610</v>
      </c>
      <c r="J3226" s="92">
        <v>0</v>
      </c>
    </row>
    <row r="3227" spans="1:10" x14ac:dyDescent="0.3">
      <c r="A3227" s="87"/>
      <c r="B3227" s="87"/>
      <c r="C3227" s="87"/>
      <c r="D3227" s="87"/>
      <c r="E3227" s="87"/>
      <c r="F3227" s="87"/>
      <c r="G3227" s="140">
        <v>44470</v>
      </c>
      <c r="H3227" s="92">
        <v>1740</v>
      </c>
      <c r="I3227" s="92">
        <v>1740</v>
      </c>
      <c r="J3227" s="92">
        <v>0</v>
      </c>
    </row>
    <row r="3228" spans="1:10" x14ac:dyDescent="0.3">
      <c r="A3228" s="87"/>
      <c r="B3228" s="87" t="s">
        <v>283</v>
      </c>
      <c r="C3228" s="87" t="s">
        <v>2723</v>
      </c>
      <c r="D3228" s="87" t="s">
        <v>1192</v>
      </c>
      <c r="E3228" s="87" t="s">
        <v>341</v>
      </c>
      <c r="F3228" s="140">
        <v>43282</v>
      </c>
      <c r="G3228" s="140">
        <v>44279</v>
      </c>
      <c r="H3228" s="92">
        <v>7125</v>
      </c>
      <c r="I3228" s="92">
        <v>7125</v>
      </c>
      <c r="J3228" s="92">
        <v>0</v>
      </c>
    </row>
    <row r="3229" spans="1:10" x14ac:dyDescent="0.3">
      <c r="A3229" s="87"/>
      <c r="B3229" s="87"/>
      <c r="C3229" s="87"/>
      <c r="D3229" s="87"/>
      <c r="E3229" s="87"/>
      <c r="F3229" s="87"/>
      <c r="G3229" s="140">
        <v>44342</v>
      </c>
      <c r="H3229" s="92">
        <v>2375</v>
      </c>
      <c r="I3229" s="92">
        <v>2375</v>
      </c>
      <c r="J3229" s="92">
        <v>0</v>
      </c>
    </row>
    <row r="3230" spans="1:10" x14ac:dyDescent="0.3">
      <c r="A3230" s="87"/>
      <c r="B3230" s="87"/>
      <c r="C3230" s="87"/>
      <c r="D3230" s="87"/>
      <c r="E3230" s="87"/>
      <c r="F3230" s="87"/>
      <c r="G3230" s="140">
        <v>44448</v>
      </c>
      <c r="H3230" s="92">
        <v>1425</v>
      </c>
      <c r="I3230" s="92">
        <v>1425</v>
      </c>
      <c r="J3230" s="92">
        <v>0</v>
      </c>
    </row>
    <row r="3231" spans="1:10" x14ac:dyDescent="0.3">
      <c r="A3231" s="87"/>
      <c r="B3231" s="87"/>
      <c r="C3231" s="87"/>
      <c r="D3231" s="87"/>
      <c r="E3231" s="87"/>
      <c r="F3231" s="87"/>
      <c r="G3231" s="140">
        <v>44615</v>
      </c>
      <c r="H3231" s="92">
        <v>950</v>
      </c>
      <c r="I3231" s="92">
        <v>950</v>
      </c>
      <c r="J3231" s="92">
        <v>0</v>
      </c>
    </row>
    <row r="3232" spans="1:10" x14ac:dyDescent="0.3">
      <c r="A3232" s="87"/>
      <c r="B3232" s="87"/>
      <c r="C3232" s="87"/>
      <c r="D3232" s="87"/>
      <c r="E3232" s="87"/>
      <c r="F3232" s="87"/>
      <c r="G3232" s="140">
        <v>44655</v>
      </c>
      <c r="H3232" s="92">
        <v>-950</v>
      </c>
      <c r="I3232" s="92">
        <v>-950</v>
      </c>
      <c r="J3232" s="92">
        <v>0</v>
      </c>
    </row>
    <row r="3233" spans="1:10" x14ac:dyDescent="0.3">
      <c r="A3233" s="87"/>
      <c r="B3233" s="87"/>
      <c r="C3233" s="87"/>
      <c r="D3233" s="87"/>
      <c r="E3233" s="87"/>
      <c r="F3233" s="87"/>
      <c r="G3233" s="140">
        <v>44657</v>
      </c>
      <c r="H3233" s="92">
        <v>950</v>
      </c>
      <c r="I3233" s="92">
        <v>950</v>
      </c>
      <c r="J3233" s="92">
        <v>0</v>
      </c>
    </row>
    <row r="3234" spans="1:10" x14ac:dyDescent="0.3">
      <c r="A3234" s="87"/>
      <c r="B3234" s="87" t="s">
        <v>235</v>
      </c>
      <c r="C3234" s="87" t="s">
        <v>2723</v>
      </c>
      <c r="D3234" s="87" t="s">
        <v>2715</v>
      </c>
      <c r="E3234" s="87" t="s">
        <v>341</v>
      </c>
      <c r="F3234" s="140">
        <v>43282</v>
      </c>
      <c r="G3234" s="140">
        <v>44092</v>
      </c>
      <c r="H3234" s="92">
        <v>7125</v>
      </c>
      <c r="I3234" s="92">
        <v>7125</v>
      </c>
      <c r="J3234" s="92">
        <v>0</v>
      </c>
    </row>
    <row r="3235" spans="1:10" x14ac:dyDescent="0.3">
      <c r="A3235" s="87"/>
      <c r="B3235" s="87"/>
      <c r="C3235" s="87"/>
      <c r="D3235" s="87" t="s">
        <v>1192</v>
      </c>
      <c r="E3235" s="87" t="s">
        <v>341</v>
      </c>
      <c r="F3235" s="140">
        <v>43282</v>
      </c>
      <c r="G3235" s="140">
        <v>44232</v>
      </c>
      <c r="H3235" s="92">
        <v>1425</v>
      </c>
      <c r="I3235" s="92">
        <v>1425</v>
      </c>
      <c r="J3235" s="92">
        <v>0</v>
      </c>
    </row>
    <row r="3236" spans="1:10" x14ac:dyDescent="0.3">
      <c r="A3236" s="87"/>
      <c r="B3236" s="87"/>
      <c r="C3236" s="87"/>
      <c r="D3236" s="87"/>
      <c r="E3236" s="87"/>
      <c r="F3236" s="87"/>
      <c r="G3236" s="140">
        <v>44342</v>
      </c>
      <c r="H3236" s="92">
        <v>950</v>
      </c>
      <c r="I3236" s="92">
        <v>950</v>
      </c>
      <c r="J3236" s="92">
        <v>0</v>
      </c>
    </row>
    <row r="3237" spans="1:10" x14ac:dyDescent="0.3">
      <c r="A3237" s="87"/>
      <c r="B3237" s="87" t="s">
        <v>506</v>
      </c>
      <c r="C3237" s="87" t="s">
        <v>2723</v>
      </c>
      <c r="D3237" s="87" t="s">
        <v>1304</v>
      </c>
      <c r="E3237" s="87" t="s">
        <v>341</v>
      </c>
      <c r="F3237" s="140">
        <v>44124</v>
      </c>
      <c r="G3237" s="140">
        <v>44232</v>
      </c>
      <c r="H3237" s="92">
        <v>7425</v>
      </c>
      <c r="I3237" s="92">
        <v>7425</v>
      </c>
      <c r="J3237" s="92">
        <v>0</v>
      </c>
    </row>
    <row r="3238" spans="1:10" x14ac:dyDescent="0.3">
      <c r="A3238" s="87"/>
      <c r="B3238" s="87"/>
      <c r="C3238" s="87"/>
      <c r="D3238" s="87"/>
      <c r="E3238" s="87"/>
      <c r="F3238" s="87"/>
      <c r="G3238" s="140">
        <v>44236</v>
      </c>
      <c r="H3238" s="92">
        <v>4920</v>
      </c>
      <c r="I3238" s="92">
        <v>4920</v>
      </c>
      <c r="J3238" s="92">
        <v>0</v>
      </c>
    </row>
    <row r="3239" spans="1:10" x14ac:dyDescent="0.3">
      <c r="A3239" s="87"/>
      <c r="B3239" s="87"/>
      <c r="C3239" s="87"/>
      <c r="D3239" s="87"/>
      <c r="E3239" s="87"/>
      <c r="F3239" s="87"/>
      <c r="G3239" s="140">
        <v>44249</v>
      </c>
      <c r="H3239" s="92">
        <v>30</v>
      </c>
      <c r="I3239" s="92">
        <v>30</v>
      </c>
      <c r="J3239" s="92">
        <v>0</v>
      </c>
    </row>
    <row r="3240" spans="1:10" x14ac:dyDescent="0.3">
      <c r="A3240" s="87"/>
      <c r="B3240" s="87"/>
      <c r="C3240" s="87"/>
      <c r="D3240" s="87"/>
      <c r="E3240" s="87"/>
      <c r="F3240" s="87"/>
      <c r="G3240" s="140">
        <v>44279</v>
      </c>
      <c r="H3240" s="92">
        <v>9900</v>
      </c>
      <c r="I3240" s="92">
        <v>9900</v>
      </c>
      <c r="J3240" s="92">
        <v>0</v>
      </c>
    </row>
    <row r="3241" spans="1:10" x14ac:dyDescent="0.3">
      <c r="A3241" s="87"/>
      <c r="B3241" s="87"/>
      <c r="C3241" s="87"/>
      <c r="D3241" s="87"/>
      <c r="E3241" s="87"/>
      <c r="F3241" s="87"/>
      <c r="G3241" s="140">
        <v>44342</v>
      </c>
      <c r="H3241" s="92">
        <v>12375</v>
      </c>
      <c r="I3241" s="92">
        <v>12375</v>
      </c>
      <c r="J3241" s="92">
        <v>0</v>
      </c>
    </row>
    <row r="3242" spans="1:10" x14ac:dyDescent="0.3">
      <c r="A3242" s="87"/>
      <c r="B3242" s="87"/>
      <c r="C3242" s="87"/>
      <c r="D3242" s="87"/>
      <c r="E3242" s="87"/>
      <c r="F3242" s="87"/>
      <c r="G3242" s="140">
        <v>44370</v>
      </c>
      <c r="H3242" s="92">
        <v>1485</v>
      </c>
      <c r="I3242" s="92">
        <v>1485</v>
      </c>
      <c r="J3242" s="92">
        <v>0</v>
      </c>
    </row>
    <row r="3243" spans="1:10" x14ac:dyDescent="0.3">
      <c r="A3243" s="87"/>
      <c r="B3243" s="87"/>
      <c r="C3243" s="87"/>
      <c r="D3243" s="87"/>
      <c r="E3243" s="87"/>
      <c r="F3243" s="87"/>
      <c r="G3243" s="140">
        <v>44448</v>
      </c>
      <c r="H3243" s="92">
        <v>990</v>
      </c>
      <c r="I3243" s="92">
        <v>990</v>
      </c>
      <c r="J3243" s="92">
        <v>0</v>
      </c>
    </row>
    <row r="3244" spans="1:10" x14ac:dyDescent="0.3">
      <c r="A3244" s="87"/>
      <c r="B3244" s="87"/>
      <c r="C3244" s="87"/>
      <c r="D3244" s="87"/>
      <c r="E3244" s="87"/>
      <c r="F3244" s="87"/>
      <c r="G3244" s="140">
        <v>44987</v>
      </c>
      <c r="H3244" s="92">
        <v>12375</v>
      </c>
      <c r="I3244" s="92">
        <v>0</v>
      </c>
      <c r="J3244" s="92">
        <v>12375</v>
      </c>
    </row>
    <row r="3245" spans="1:10" x14ac:dyDescent="0.3">
      <c r="A3245" s="87"/>
      <c r="B3245" s="87"/>
      <c r="C3245" s="87"/>
      <c r="D3245" s="87"/>
      <c r="E3245" s="87"/>
      <c r="F3245" s="87"/>
      <c r="G3245" s="140">
        <v>44988</v>
      </c>
      <c r="H3245" s="92">
        <v>-12375</v>
      </c>
      <c r="I3245" s="92">
        <v>0</v>
      </c>
      <c r="J3245" s="92">
        <v>-12375</v>
      </c>
    </row>
    <row r="3246" spans="1:10" x14ac:dyDescent="0.3">
      <c r="A3246" s="87"/>
      <c r="B3246" s="87" t="s">
        <v>500</v>
      </c>
      <c r="C3246" s="87" t="s">
        <v>2723</v>
      </c>
      <c r="D3246" s="87" t="s">
        <v>1304</v>
      </c>
      <c r="E3246" s="87" t="s">
        <v>341</v>
      </c>
      <c r="F3246" s="140">
        <v>44124</v>
      </c>
      <c r="G3246" s="140">
        <v>44232</v>
      </c>
      <c r="H3246" s="92">
        <v>7275</v>
      </c>
      <c r="I3246" s="92">
        <v>7275</v>
      </c>
      <c r="J3246" s="92">
        <v>0</v>
      </c>
    </row>
    <row r="3247" spans="1:10" x14ac:dyDescent="0.3">
      <c r="A3247" s="87"/>
      <c r="B3247" s="87"/>
      <c r="C3247" s="87"/>
      <c r="D3247" s="87"/>
      <c r="E3247" s="87"/>
      <c r="F3247" s="87"/>
      <c r="G3247" s="140">
        <v>44236</v>
      </c>
      <c r="H3247" s="92">
        <v>7275</v>
      </c>
      <c r="I3247" s="92">
        <v>7275</v>
      </c>
      <c r="J3247" s="92">
        <v>0</v>
      </c>
    </row>
    <row r="3248" spans="1:10" x14ac:dyDescent="0.3">
      <c r="A3248" s="87"/>
      <c r="B3248" s="87"/>
      <c r="C3248" s="87"/>
      <c r="D3248" s="87"/>
      <c r="E3248" s="87"/>
      <c r="F3248" s="87"/>
      <c r="G3248" s="140">
        <v>44279</v>
      </c>
      <c r="H3248" s="92">
        <v>7275</v>
      </c>
      <c r="I3248" s="92">
        <v>7275</v>
      </c>
      <c r="J3248" s="92">
        <v>0</v>
      </c>
    </row>
    <row r="3249" spans="1:10" x14ac:dyDescent="0.3">
      <c r="A3249" s="87"/>
      <c r="B3249" s="87"/>
      <c r="C3249" s="87"/>
      <c r="D3249" s="87"/>
      <c r="E3249" s="87"/>
      <c r="F3249" s="87"/>
      <c r="G3249" s="140">
        <v>44342</v>
      </c>
      <c r="H3249" s="92">
        <v>12125</v>
      </c>
      <c r="I3249" s="92">
        <v>12125</v>
      </c>
      <c r="J3249" s="92">
        <v>0</v>
      </c>
    </row>
    <row r="3250" spans="1:10" x14ac:dyDescent="0.3">
      <c r="A3250" s="87"/>
      <c r="B3250" s="87"/>
      <c r="C3250" s="87"/>
      <c r="D3250" s="87"/>
      <c r="E3250" s="87"/>
      <c r="F3250" s="87"/>
      <c r="G3250" s="140">
        <v>44370</v>
      </c>
      <c r="H3250" s="92">
        <v>1455</v>
      </c>
      <c r="I3250" s="92">
        <v>1455</v>
      </c>
      <c r="J3250" s="92">
        <v>0</v>
      </c>
    </row>
    <row r="3251" spans="1:10" x14ac:dyDescent="0.3">
      <c r="A3251" s="87"/>
      <c r="B3251" s="87"/>
      <c r="C3251" s="87"/>
      <c r="D3251" s="87"/>
      <c r="E3251" s="87"/>
      <c r="F3251" s="87"/>
      <c r="G3251" s="140">
        <v>44448</v>
      </c>
      <c r="H3251" s="92">
        <v>970</v>
      </c>
      <c r="I3251" s="92">
        <v>970</v>
      </c>
      <c r="J3251" s="92">
        <v>0</v>
      </c>
    </row>
    <row r="3252" spans="1:10" x14ac:dyDescent="0.3">
      <c r="A3252" s="87"/>
      <c r="B3252" s="87"/>
      <c r="C3252" s="87"/>
      <c r="D3252" s="87"/>
      <c r="E3252" s="87"/>
      <c r="F3252" s="87"/>
      <c r="G3252" s="140">
        <v>44987</v>
      </c>
      <c r="H3252" s="92">
        <v>12125</v>
      </c>
      <c r="I3252" s="92">
        <v>0</v>
      </c>
      <c r="J3252" s="92">
        <v>12125</v>
      </c>
    </row>
    <row r="3253" spans="1:10" x14ac:dyDescent="0.3">
      <c r="A3253" s="87"/>
      <c r="B3253" s="87"/>
      <c r="C3253" s="87"/>
      <c r="D3253" s="87"/>
      <c r="E3253" s="87"/>
      <c r="F3253" s="87"/>
      <c r="G3253" s="140">
        <v>44988</v>
      </c>
      <c r="H3253" s="92">
        <v>-12125</v>
      </c>
      <c r="I3253" s="92">
        <v>0</v>
      </c>
      <c r="J3253" s="92">
        <v>-12125</v>
      </c>
    </row>
    <row r="3254" spans="1:10" x14ac:dyDescent="0.3">
      <c r="A3254" s="87"/>
      <c r="B3254" s="87" t="s">
        <v>507</v>
      </c>
      <c r="C3254" s="87" t="s">
        <v>2723</v>
      </c>
      <c r="D3254" s="87" t="s">
        <v>1304</v>
      </c>
      <c r="E3254" s="87" t="s">
        <v>341</v>
      </c>
      <c r="F3254" s="140">
        <v>44124</v>
      </c>
      <c r="G3254" s="140">
        <v>44279</v>
      </c>
      <c r="H3254" s="92">
        <v>19800</v>
      </c>
      <c r="I3254" s="92">
        <v>19800</v>
      </c>
      <c r="J3254" s="92">
        <v>0</v>
      </c>
    </row>
    <row r="3255" spans="1:10" x14ac:dyDescent="0.3">
      <c r="A3255" s="87"/>
      <c r="B3255" s="87"/>
      <c r="C3255" s="87"/>
      <c r="D3255" s="87"/>
      <c r="E3255" s="87"/>
      <c r="F3255" s="87"/>
      <c r="G3255" s="140">
        <v>44342</v>
      </c>
      <c r="H3255" s="92">
        <v>14850</v>
      </c>
      <c r="I3255" s="92">
        <v>14850</v>
      </c>
      <c r="J3255" s="92">
        <v>0</v>
      </c>
    </row>
    <row r="3256" spans="1:10" x14ac:dyDescent="0.3">
      <c r="A3256" s="87"/>
      <c r="B3256" s="87"/>
      <c r="C3256" s="87"/>
      <c r="D3256" s="87"/>
      <c r="E3256" s="87"/>
      <c r="F3256" s="87"/>
      <c r="G3256" s="140">
        <v>44370</v>
      </c>
      <c r="H3256" s="92">
        <v>1485</v>
      </c>
      <c r="I3256" s="92">
        <v>1485</v>
      </c>
      <c r="J3256" s="92">
        <v>0</v>
      </c>
    </row>
    <row r="3257" spans="1:10" x14ac:dyDescent="0.3">
      <c r="A3257" s="87"/>
      <c r="B3257" s="87"/>
      <c r="C3257" s="87"/>
      <c r="D3257" s="87"/>
      <c r="E3257" s="87"/>
      <c r="F3257" s="87"/>
      <c r="G3257" s="140">
        <v>44448</v>
      </c>
      <c r="H3257" s="92">
        <v>990</v>
      </c>
      <c r="I3257" s="92">
        <v>990</v>
      </c>
      <c r="J3257" s="92">
        <v>0</v>
      </c>
    </row>
    <row r="3258" spans="1:10" x14ac:dyDescent="0.3">
      <c r="A3258" s="87"/>
      <c r="B3258" s="87"/>
      <c r="C3258" s="87"/>
      <c r="D3258" s="87"/>
      <c r="E3258" s="87"/>
      <c r="F3258" s="87"/>
      <c r="G3258" s="140">
        <v>44987</v>
      </c>
      <c r="H3258" s="92">
        <v>12375</v>
      </c>
      <c r="I3258" s="92">
        <v>0</v>
      </c>
      <c r="J3258" s="92">
        <v>12375</v>
      </c>
    </row>
    <row r="3259" spans="1:10" x14ac:dyDescent="0.3">
      <c r="A3259" s="87"/>
      <c r="B3259" s="87"/>
      <c r="C3259" s="87"/>
      <c r="D3259" s="87"/>
      <c r="E3259" s="87"/>
      <c r="F3259" s="87"/>
      <c r="G3259" s="140">
        <v>44988</v>
      </c>
      <c r="H3259" s="92">
        <v>-12375</v>
      </c>
      <c r="I3259" s="92">
        <v>0</v>
      </c>
      <c r="J3259" s="92">
        <v>-12375</v>
      </c>
    </row>
    <row r="3260" spans="1:10" x14ac:dyDescent="0.3">
      <c r="A3260" s="87"/>
      <c r="B3260" s="87" t="s">
        <v>446</v>
      </c>
      <c r="C3260" s="87" t="s">
        <v>2723</v>
      </c>
      <c r="D3260" s="87" t="s">
        <v>619</v>
      </c>
      <c r="E3260" s="87" t="s">
        <v>341</v>
      </c>
      <c r="F3260" s="140">
        <v>43844</v>
      </c>
      <c r="G3260" s="140">
        <v>44987</v>
      </c>
      <c r="H3260" s="92">
        <v>12125</v>
      </c>
      <c r="I3260" s="92">
        <v>0</v>
      </c>
      <c r="J3260" s="92">
        <v>12125</v>
      </c>
    </row>
    <row r="3261" spans="1:10" x14ac:dyDescent="0.3">
      <c r="A3261" s="87"/>
      <c r="B3261" s="87"/>
      <c r="C3261" s="87"/>
      <c r="D3261" s="87"/>
      <c r="E3261" s="87"/>
      <c r="F3261" s="87"/>
      <c r="G3261" s="140">
        <v>44988</v>
      </c>
      <c r="H3261" s="92">
        <v>-12125</v>
      </c>
      <c r="I3261" s="92">
        <v>0</v>
      </c>
      <c r="J3261" s="92">
        <v>-12125</v>
      </c>
    </row>
    <row r="3262" spans="1:10" x14ac:dyDescent="0.3">
      <c r="A3262" s="87"/>
      <c r="B3262" s="87" t="s">
        <v>284</v>
      </c>
      <c r="C3262" s="87" t="s">
        <v>2723</v>
      </c>
      <c r="D3262" s="87" t="s">
        <v>1192</v>
      </c>
      <c r="E3262" s="87" t="s">
        <v>341</v>
      </c>
      <c r="F3262" s="140">
        <v>43282</v>
      </c>
      <c r="G3262" s="140">
        <v>44118</v>
      </c>
      <c r="H3262" s="92">
        <v>2475</v>
      </c>
      <c r="I3262" s="92">
        <v>2475</v>
      </c>
      <c r="J3262" s="92">
        <v>0</v>
      </c>
    </row>
    <row r="3263" spans="1:10" x14ac:dyDescent="0.3">
      <c r="A3263" s="87"/>
      <c r="B3263" s="87"/>
      <c r="C3263" s="87"/>
      <c r="D3263" s="87"/>
      <c r="E3263" s="87"/>
      <c r="F3263" s="87"/>
      <c r="G3263" s="140">
        <v>44232</v>
      </c>
      <c r="H3263" s="92">
        <v>1485</v>
      </c>
      <c r="I3263" s="92">
        <v>1485</v>
      </c>
      <c r="J3263" s="92">
        <v>0</v>
      </c>
    </row>
    <row r="3264" spans="1:10" x14ac:dyDescent="0.3">
      <c r="A3264" s="87"/>
      <c r="B3264" s="87"/>
      <c r="C3264" s="87"/>
      <c r="D3264" s="87"/>
      <c r="E3264" s="87"/>
      <c r="F3264" s="87"/>
      <c r="G3264" s="140">
        <v>44279</v>
      </c>
      <c r="H3264" s="92">
        <v>990</v>
      </c>
      <c r="I3264" s="92">
        <v>990</v>
      </c>
      <c r="J3264" s="92">
        <v>0</v>
      </c>
    </row>
    <row r="3265" spans="1:10" x14ac:dyDescent="0.3">
      <c r="A3265" s="87"/>
      <c r="B3265" s="87" t="s">
        <v>523</v>
      </c>
      <c r="C3265" s="87" t="s">
        <v>2723</v>
      </c>
      <c r="D3265" s="87" t="s">
        <v>619</v>
      </c>
      <c r="E3265" s="87" t="s">
        <v>341</v>
      </c>
      <c r="F3265" s="140">
        <v>43844</v>
      </c>
      <c r="G3265" s="140">
        <v>43977</v>
      </c>
      <c r="H3265" s="92">
        <v>9875</v>
      </c>
      <c r="I3265" s="92">
        <v>9875</v>
      </c>
      <c r="J3265" s="92">
        <v>0</v>
      </c>
    </row>
    <row r="3266" spans="1:10" x14ac:dyDescent="0.3">
      <c r="A3266" s="87"/>
      <c r="B3266" s="87"/>
      <c r="C3266" s="87"/>
      <c r="D3266" s="87"/>
      <c r="E3266" s="87"/>
      <c r="F3266" s="87"/>
      <c r="G3266" s="140">
        <v>44001</v>
      </c>
      <c r="H3266" s="92">
        <v>9875</v>
      </c>
      <c r="I3266" s="92">
        <v>9875</v>
      </c>
      <c r="J3266" s="92">
        <v>0</v>
      </c>
    </row>
    <row r="3267" spans="1:10" x14ac:dyDescent="0.3">
      <c r="A3267" s="87"/>
      <c r="B3267" s="87"/>
      <c r="C3267" s="87"/>
      <c r="D3267" s="87"/>
      <c r="E3267" s="87"/>
      <c r="F3267" s="87"/>
      <c r="G3267" s="140">
        <v>44118</v>
      </c>
      <c r="H3267" s="92">
        <v>7900</v>
      </c>
      <c r="I3267" s="92">
        <v>7900</v>
      </c>
      <c r="J3267" s="92">
        <v>0</v>
      </c>
    </row>
    <row r="3268" spans="1:10" x14ac:dyDescent="0.3">
      <c r="A3268" s="87"/>
      <c r="B3268" s="87"/>
      <c r="C3268" s="87"/>
      <c r="D3268" s="87"/>
      <c r="E3268" s="87"/>
      <c r="F3268" s="87"/>
      <c r="G3268" s="140">
        <v>44342</v>
      </c>
      <c r="H3268" s="92">
        <v>1975</v>
      </c>
      <c r="I3268" s="92">
        <v>1975</v>
      </c>
      <c r="J3268" s="92">
        <v>0</v>
      </c>
    </row>
    <row r="3269" spans="1:10" x14ac:dyDescent="0.3">
      <c r="A3269" s="87"/>
      <c r="B3269" s="87"/>
      <c r="C3269" s="87"/>
      <c r="D3269" s="87"/>
      <c r="E3269" s="87"/>
      <c r="F3269" s="87"/>
      <c r="G3269" s="140">
        <v>44987</v>
      </c>
      <c r="H3269" s="92">
        <v>9875</v>
      </c>
      <c r="I3269" s="92">
        <v>0</v>
      </c>
      <c r="J3269" s="92">
        <v>9875</v>
      </c>
    </row>
    <row r="3270" spans="1:10" x14ac:dyDescent="0.3">
      <c r="A3270" s="87"/>
      <c r="B3270" s="87"/>
      <c r="C3270" s="87"/>
      <c r="D3270" s="87"/>
      <c r="E3270" s="87"/>
      <c r="F3270" s="87"/>
      <c r="G3270" s="140">
        <v>44988</v>
      </c>
      <c r="H3270" s="92">
        <v>-9875</v>
      </c>
      <c r="I3270" s="92">
        <v>0</v>
      </c>
      <c r="J3270" s="92">
        <v>-9875</v>
      </c>
    </row>
    <row r="3271" spans="1:10" x14ac:dyDescent="0.3">
      <c r="A3271" s="87"/>
      <c r="B3271" s="87" t="s">
        <v>448</v>
      </c>
      <c r="C3271" s="87" t="s">
        <v>2723</v>
      </c>
      <c r="D3271" s="87" t="s">
        <v>1304</v>
      </c>
      <c r="E3271" s="87" t="s">
        <v>341</v>
      </c>
      <c r="F3271" s="140">
        <v>44124</v>
      </c>
      <c r="G3271" s="140">
        <v>44232</v>
      </c>
      <c r="H3271" s="92">
        <v>2425</v>
      </c>
      <c r="I3271" s="92">
        <v>2425</v>
      </c>
      <c r="J3271" s="92">
        <v>0</v>
      </c>
    </row>
    <row r="3272" spans="1:10" x14ac:dyDescent="0.3">
      <c r="A3272" s="87"/>
      <c r="B3272" s="87"/>
      <c r="C3272" s="87"/>
      <c r="D3272" s="87"/>
      <c r="E3272" s="87"/>
      <c r="F3272" s="87"/>
      <c r="G3272" s="140">
        <v>44236</v>
      </c>
      <c r="H3272" s="92">
        <v>9700</v>
      </c>
      <c r="I3272" s="92">
        <v>9700</v>
      </c>
      <c r="J3272" s="92">
        <v>0</v>
      </c>
    </row>
    <row r="3273" spans="1:10" x14ac:dyDescent="0.3">
      <c r="A3273" s="87"/>
      <c r="B3273" s="87"/>
      <c r="C3273" s="87"/>
      <c r="D3273" s="87"/>
      <c r="E3273" s="87"/>
      <c r="F3273" s="87"/>
      <c r="G3273" s="140">
        <v>44279</v>
      </c>
      <c r="H3273" s="92">
        <v>7275</v>
      </c>
      <c r="I3273" s="92">
        <v>7275</v>
      </c>
      <c r="J3273" s="92">
        <v>0</v>
      </c>
    </row>
    <row r="3274" spans="1:10" x14ac:dyDescent="0.3">
      <c r="A3274" s="87"/>
      <c r="B3274" s="87"/>
      <c r="C3274" s="87"/>
      <c r="D3274" s="87"/>
      <c r="E3274" s="87"/>
      <c r="F3274" s="87"/>
      <c r="G3274" s="140">
        <v>44342</v>
      </c>
      <c r="H3274" s="92">
        <v>14550</v>
      </c>
      <c r="I3274" s="92">
        <v>14550</v>
      </c>
      <c r="J3274" s="92">
        <v>0</v>
      </c>
    </row>
    <row r="3275" spans="1:10" x14ac:dyDescent="0.3">
      <c r="A3275" s="87"/>
      <c r="B3275" s="87"/>
      <c r="C3275" s="87"/>
      <c r="D3275" s="87"/>
      <c r="E3275" s="87"/>
      <c r="F3275" s="87"/>
      <c r="G3275" s="140">
        <v>44370</v>
      </c>
      <c r="H3275" s="92">
        <v>1455</v>
      </c>
      <c r="I3275" s="92">
        <v>1455</v>
      </c>
      <c r="J3275" s="92">
        <v>0</v>
      </c>
    </row>
    <row r="3276" spans="1:10" x14ac:dyDescent="0.3">
      <c r="A3276" s="87"/>
      <c r="B3276" s="87"/>
      <c r="C3276" s="87"/>
      <c r="D3276" s="87"/>
      <c r="E3276" s="87"/>
      <c r="F3276" s="87"/>
      <c r="G3276" s="140">
        <v>44448</v>
      </c>
      <c r="H3276" s="92">
        <v>970</v>
      </c>
      <c r="I3276" s="92">
        <v>970</v>
      </c>
      <c r="J3276" s="92">
        <v>0</v>
      </c>
    </row>
    <row r="3277" spans="1:10" x14ac:dyDescent="0.3">
      <c r="A3277" s="87"/>
      <c r="B3277" s="87"/>
      <c r="C3277" s="87"/>
      <c r="D3277" s="87"/>
      <c r="E3277" s="87"/>
      <c r="F3277" s="87"/>
      <c r="G3277" s="140">
        <v>44987</v>
      </c>
      <c r="H3277" s="92">
        <v>12125</v>
      </c>
      <c r="I3277" s="92">
        <v>0</v>
      </c>
      <c r="J3277" s="92">
        <v>12125</v>
      </c>
    </row>
    <row r="3278" spans="1:10" x14ac:dyDescent="0.3">
      <c r="A3278" s="87"/>
      <c r="B3278" s="87"/>
      <c r="C3278" s="87"/>
      <c r="D3278" s="87"/>
      <c r="E3278" s="87"/>
      <c r="F3278" s="87"/>
      <c r="G3278" s="140">
        <v>44988</v>
      </c>
      <c r="H3278" s="92">
        <v>-12125</v>
      </c>
      <c r="I3278" s="92">
        <v>0</v>
      </c>
      <c r="J3278" s="92">
        <v>-12125</v>
      </c>
    </row>
    <row r="3279" spans="1:10" x14ac:dyDescent="0.3">
      <c r="A3279" s="87"/>
      <c r="B3279" s="87" t="s">
        <v>301</v>
      </c>
      <c r="C3279" s="87" t="s">
        <v>2723</v>
      </c>
      <c r="D3279" s="87" t="s">
        <v>619</v>
      </c>
      <c r="E3279" s="87" t="s">
        <v>341</v>
      </c>
      <c r="F3279" s="140">
        <v>43844</v>
      </c>
      <c r="G3279" s="140">
        <v>44987</v>
      </c>
      <c r="H3279" s="92">
        <v>12375</v>
      </c>
      <c r="I3279" s="92">
        <v>0</v>
      </c>
      <c r="J3279" s="92">
        <v>12375</v>
      </c>
    </row>
    <row r="3280" spans="1:10" x14ac:dyDescent="0.3">
      <c r="A3280" s="87"/>
      <c r="B3280" s="87"/>
      <c r="C3280" s="87"/>
      <c r="D3280" s="87"/>
      <c r="E3280" s="87"/>
      <c r="F3280" s="87"/>
      <c r="G3280" s="140">
        <v>44988</v>
      </c>
      <c r="H3280" s="92">
        <v>-12375</v>
      </c>
      <c r="I3280" s="92">
        <v>0</v>
      </c>
      <c r="J3280" s="92">
        <v>-12375</v>
      </c>
    </row>
    <row r="3281" spans="1:10" x14ac:dyDescent="0.3">
      <c r="A3281" s="87"/>
      <c r="B3281" s="87" t="s">
        <v>415</v>
      </c>
      <c r="C3281" s="87" t="s">
        <v>2722</v>
      </c>
      <c r="D3281" s="87" t="s">
        <v>6136</v>
      </c>
      <c r="E3281" s="87" t="s">
        <v>341</v>
      </c>
      <c r="F3281" s="140">
        <v>45468</v>
      </c>
      <c r="G3281" s="140">
        <v>45510</v>
      </c>
      <c r="H3281" s="92">
        <v>7264.26</v>
      </c>
      <c r="I3281" s="92">
        <v>7264.26</v>
      </c>
      <c r="J3281" s="92">
        <v>0</v>
      </c>
    </row>
    <row r="3282" spans="1:10" x14ac:dyDescent="0.3">
      <c r="A3282" s="87"/>
      <c r="B3282" s="87"/>
      <c r="C3282" s="87"/>
      <c r="D3282" s="87"/>
      <c r="E3282" s="87"/>
      <c r="F3282" s="87"/>
      <c r="G3282" s="140">
        <v>45595</v>
      </c>
      <c r="H3282" s="92">
        <v>107026.48000000001</v>
      </c>
      <c r="I3282" s="92">
        <v>107026.48000000001</v>
      </c>
      <c r="J3282" s="92">
        <v>0</v>
      </c>
    </row>
    <row r="3283" spans="1:10" x14ac:dyDescent="0.3">
      <c r="A3283" s="87"/>
      <c r="B3283" s="87"/>
      <c r="C3283" s="87"/>
      <c r="D3283" s="87"/>
      <c r="E3283" s="87"/>
      <c r="F3283" s="87"/>
      <c r="G3283" s="140">
        <v>45622</v>
      </c>
      <c r="H3283" s="92">
        <v>42374.85</v>
      </c>
      <c r="I3283" s="92">
        <v>42374.85</v>
      </c>
      <c r="J3283" s="92">
        <v>0</v>
      </c>
    </row>
    <row r="3284" spans="1:10" x14ac:dyDescent="0.3">
      <c r="A3284" s="87"/>
      <c r="B3284" s="87"/>
      <c r="C3284" s="87"/>
      <c r="D3284" s="87"/>
      <c r="E3284" s="87"/>
      <c r="F3284" s="87"/>
      <c r="G3284" s="140">
        <v>45673</v>
      </c>
      <c r="H3284" s="92">
        <v>10896.39</v>
      </c>
      <c r="I3284" s="92">
        <v>10896.39</v>
      </c>
      <c r="J3284" s="92">
        <v>0</v>
      </c>
    </row>
    <row r="3285" spans="1:10" x14ac:dyDescent="0.3">
      <c r="A3285" s="87"/>
      <c r="B3285" s="87"/>
      <c r="C3285" s="87"/>
      <c r="D3285" s="87"/>
      <c r="E3285" s="87"/>
      <c r="F3285" s="87"/>
      <c r="G3285" s="140">
        <v>45727</v>
      </c>
      <c r="H3285" s="92">
        <v>2905.7</v>
      </c>
      <c r="I3285" s="92">
        <v>2905.7</v>
      </c>
      <c r="J3285" s="92">
        <v>0</v>
      </c>
    </row>
    <row r="3286" spans="1:10" x14ac:dyDescent="0.3">
      <c r="A3286" s="87"/>
      <c r="B3286" s="87"/>
      <c r="C3286" s="87"/>
      <c r="D3286" s="87"/>
      <c r="E3286" s="87"/>
      <c r="F3286" s="87"/>
      <c r="G3286" s="140">
        <v>45744</v>
      </c>
      <c r="H3286" s="92">
        <v>1816.07</v>
      </c>
      <c r="I3286" s="92">
        <v>1816.07</v>
      </c>
      <c r="J3286" s="92">
        <v>0</v>
      </c>
    </row>
    <row r="3287" spans="1:10" x14ac:dyDescent="0.3">
      <c r="A3287" s="87"/>
      <c r="B3287" s="87"/>
      <c r="C3287" s="87"/>
      <c r="D3287" s="87"/>
      <c r="E3287" s="87"/>
      <c r="F3287" s="87"/>
      <c r="G3287" s="140">
        <v>45813</v>
      </c>
      <c r="H3287" s="92">
        <v>21913.85</v>
      </c>
      <c r="I3287" s="92">
        <v>21913.85</v>
      </c>
      <c r="J3287" s="92">
        <v>0</v>
      </c>
    </row>
    <row r="3288" spans="1:10" x14ac:dyDescent="0.3">
      <c r="A3288" s="87"/>
      <c r="B3288" s="87"/>
      <c r="C3288" s="87"/>
      <c r="D3288" s="87"/>
      <c r="E3288" s="87"/>
      <c r="F3288" s="87"/>
      <c r="G3288" s="140">
        <v>45852</v>
      </c>
      <c r="H3288" s="92">
        <v>726.42</v>
      </c>
      <c r="I3288" s="92">
        <v>726.42</v>
      </c>
      <c r="J3288" s="92">
        <v>0</v>
      </c>
    </row>
    <row r="3289" spans="1:10" x14ac:dyDescent="0.3">
      <c r="A3289" s="87"/>
      <c r="B3289" s="87"/>
      <c r="C3289" s="87"/>
      <c r="D3289" s="87"/>
      <c r="E3289" s="87"/>
      <c r="F3289" s="87"/>
      <c r="G3289" s="140">
        <v>45860</v>
      </c>
      <c r="H3289" s="92">
        <v>726.42</v>
      </c>
      <c r="I3289" s="92">
        <v>726.42</v>
      </c>
      <c r="J3289" s="92">
        <v>0</v>
      </c>
    </row>
    <row r="3290" spans="1:10" x14ac:dyDescent="0.3">
      <c r="A3290" s="87"/>
      <c r="B3290" s="87"/>
      <c r="C3290" s="87"/>
      <c r="D3290" s="87"/>
      <c r="E3290" s="87"/>
      <c r="F3290" s="87"/>
      <c r="G3290" s="140">
        <v>45911</v>
      </c>
      <c r="H3290" s="92">
        <v>363.22</v>
      </c>
      <c r="I3290" s="92">
        <v>363.22</v>
      </c>
      <c r="J3290" s="92">
        <v>0</v>
      </c>
    </row>
    <row r="3291" spans="1:10" x14ac:dyDescent="0.3">
      <c r="A3291" s="87"/>
      <c r="B3291" s="87"/>
      <c r="C3291" s="87"/>
      <c r="D3291" s="87"/>
      <c r="E3291" s="87"/>
      <c r="F3291" s="87"/>
      <c r="G3291" s="140">
        <v>46785</v>
      </c>
      <c r="H3291" s="92">
        <v>85378.340000000055</v>
      </c>
      <c r="I3291" s="92">
        <v>0</v>
      </c>
      <c r="J3291" s="92">
        <v>85378.340000000055</v>
      </c>
    </row>
    <row r="3292" spans="1:10" x14ac:dyDescent="0.3">
      <c r="A3292" s="87"/>
      <c r="B3292" s="87"/>
      <c r="C3292" s="87" t="s">
        <v>2723</v>
      </c>
      <c r="D3292" s="87" t="s">
        <v>1192</v>
      </c>
      <c r="E3292" s="87" t="s">
        <v>341</v>
      </c>
      <c r="F3292" s="140">
        <v>43282</v>
      </c>
      <c r="G3292" s="140">
        <v>44118</v>
      </c>
      <c r="H3292" s="92">
        <v>2275</v>
      </c>
      <c r="I3292" s="92">
        <v>2275</v>
      </c>
      <c r="J3292" s="92">
        <v>0</v>
      </c>
    </row>
    <row r="3293" spans="1:10" x14ac:dyDescent="0.3">
      <c r="A3293" s="87"/>
      <c r="B3293" s="87"/>
      <c r="C3293" s="87"/>
      <c r="D3293" s="87"/>
      <c r="E3293" s="87"/>
      <c r="F3293" s="87"/>
      <c r="G3293" s="140">
        <v>44203</v>
      </c>
      <c r="H3293" s="92">
        <v>2275</v>
      </c>
      <c r="I3293" s="92">
        <v>2275</v>
      </c>
      <c r="J3293" s="92">
        <v>0</v>
      </c>
    </row>
    <row r="3294" spans="1:10" x14ac:dyDescent="0.3">
      <c r="A3294" s="87"/>
      <c r="B3294" s="87"/>
      <c r="C3294" s="87"/>
      <c r="D3294" s="87"/>
      <c r="E3294" s="87"/>
      <c r="F3294" s="87"/>
      <c r="G3294" s="140">
        <v>44232</v>
      </c>
      <c r="H3294" s="92">
        <v>2275</v>
      </c>
      <c r="I3294" s="92">
        <v>2275</v>
      </c>
      <c r="J3294" s="92">
        <v>0</v>
      </c>
    </row>
    <row r="3295" spans="1:10" x14ac:dyDescent="0.3">
      <c r="A3295" s="87"/>
      <c r="B3295" s="87"/>
      <c r="C3295" s="87"/>
      <c r="D3295" s="87"/>
      <c r="E3295" s="87"/>
      <c r="F3295" s="87"/>
      <c r="G3295" s="140">
        <v>44236</v>
      </c>
      <c r="H3295" s="92">
        <v>3640</v>
      </c>
      <c r="I3295" s="92">
        <v>3640</v>
      </c>
      <c r="J3295" s="92">
        <v>0</v>
      </c>
    </row>
    <row r="3296" spans="1:10" x14ac:dyDescent="0.3">
      <c r="A3296" s="87"/>
      <c r="B3296" s="87"/>
      <c r="C3296" s="87"/>
      <c r="D3296" s="87"/>
      <c r="E3296" s="87"/>
      <c r="F3296" s="87"/>
      <c r="G3296" s="140">
        <v>44497</v>
      </c>
      <c r="H3296" s="92">
        <v>910</v>
      </c>
      <c r="I3296" s="92">
        <v>910</v>
      </c>
      <c r="J3296" s="92">
        <v>0</v>
      </c>
    </row>
    <row r="3297" spans="1:10" x14ac:dyDescent="0.3">
      <c r="A3297" s="87"/>
      <c r="B3297" s="87" t="s">
        <v>317</v>
      </c>
      <c r="C3297" s="87" t="s">
        <v>2722</v>
      </c>
      <c r="D3297" s="87" t="s">
        <v>8713</v>
      </c>
      <c r="E3297" s="87" t="s">
        <v>310</v>
      </c>
      <c r="F3297" s="140">
        <v>46174</v>
      </c>
      <c r="G3297" s="140">
        <v>46073</v>
      </c>
      <c r="H3297" s="92">
        <v>4870.8</v>
      </c>
      <c r="I3297" s="92">
        <v>4870.8</v>
      </c>
      <c r="J3297" s="92">
        <v>0</v>
      </c>
    </row>
    <row r="3298" spans="1:10" x14ac:dyDescent="0.3">
      <c r="A3298" s="87"/>
      <c r="B3298" s="87"/>
      <c r="C3298" s="87"/>
      <c r="D3298" s="87"/>
      <c r="E3298" s="87"/>
      <c r="F3298" s="87"/>
      <c r="G3298" s="140">
        <v>46079</v>
      </c>
      <c r="H3298" s="92">
        <v>49.2</v>
      </c>
      <c r="I3298" s="92">
        <v>49.2</v>
      </c>
      <c r="J3298" s="92">
        <v>0</v>
      </c>
    </row>
    <row r="3299" spans="1:10" x14ac:dyDescent="0.3">
      <c r="A3299" s="87"/>
      <c r="B3299" s="87"/>
      <c r="C3299" s="87"/>
      <c r="D3299" s="87"/>
      <c r="E3299" s="87"/>
      <c r="F3299" s="87"/>
      <c r="G3299" s="140">
        <v>46113</v>
      </c>
      <c r="H3299" s="92">
        <v>492</v>
      </c>
      <c r="I3299" s="92">
        <v>492</v>
      </c>
      <c r="J3299" s="92">
        <v>0</v>
      </c>
    </row>
    <row r="3300" spans="1:10" x14ac:dyDescent="0.3">
      <c r="A3300" s="87"/>
      <c r="B3300" s="87"/>
      <c r="C3300" s="87"/>
      <c r="D3300" s="87" t="s">
        <v>8728</v>
      </c>
      <c r="E3300" s="87" t="s">
        <v>310</v>
      </c>
      <c r="F3300" s="140">
        <v>46174</v>
      </c>
      <c r="G3300" s="140">
        <v>46073</v>
      </c>
      <c r="H3300" s="92">
        <v>540</v>
      </c>
      <c r="I3300" s="92">
        <v>540</v>
      </c>
      <c r="J3300" s="92">
        <v>0</v>
      </c>
    </row>
    <row r="3301" spans="1:10" x14ac:dyDescent="0.3">
      <c r="A3301" s="87"/>
      <c r="B3301" s="87"/>
      <c r="C3301" s="87" t="s">
        <v>2723</v>
      </c>
      <c r="D3301" s="87" t="s">
        <v>1192</v>
      </c>
      <c r="E3301" s="87" t="s">
        <v>341</v>
      </c>
      <c r="F3301" s="140">
        <v>43282</v>
      </c>
      <c r="G3301" s="140">
        <v>44203</v>
      </c>
      <c r="H3301" s="92">
        <v>2275</v>
      </c>
      <c r="I3301" s="92">
        <v>2275</v>
      </c>
      <c r="J3301" s="92">
        <v>0</v>
      </c>
    </row>
    <row r="3302" spans="1:10" x14ac:dyDescent="0.3">
      <c r="A3302" s="87"/>
      <c r="B3302" s="87"/>
      <c r="C3302" s="87"/>
      <c r="D3302" s="87"/>
      <c r="E3302" s="87"/>
      <c r="F3302" s="87"/>
      <c r="G3302" s="140">
        <v>44232</v>
      </c>
      <c r="H3302" s="92">
        <v>2275</v>
      </c>
      <c r="I3302" s="92">
        <v>2275</v>
      </c>
      <c r="J3302" s="92">
        <v>0</v>
      </c>
    </row>
    <row r="3303" spans="1:10" x14ac:dyDescent="0.3">
      <c r="A3303" s="87"/>
      <c r="B3303" s="87"/>
      <c r="C3303" s="87"/>
      <c r="D3303" s="87"/>
      <c r="E3303" s="87"/>
      <c r="F3303" s="87"/>
      <c r="G3303" s="140">
        <v>44279</v>
      </c>
      <c r="H3303" s="92">
        <v>2275</v>
      </c>
      <c r="I3303" s="92">
        <v>2275</v>
      </c>
      <c r="J3303" s="92">
        <v>0</v>
      </c>
    </row>
    <row r="3304" spans="1:10" x14ac:dyDescent="0.3">
      <c r="A3304" s="87"/>
      <c r="B3304" s="87"/>
      <c r="C3304" s="87"/>
      <c r="D3304" s="87"/>
      <c r="E3304" s="87"/>
      <c r="F3304" s="87"/>
      <c r="G3304" s="140">
        <v>44987</v>
      </c>
      <c r="H3304" s="92">
        <v>4550</v>
      </c>
      <c r="I3304" s="92">
        <v>0</v>
      </c>
      <c r="J3304" s="92">
        <v>4550</v>
      </c>
    </row>
    <row r="3305" spans="1:10" x14ac:dyDescent="0.3">
      <c r="A3305" s="87"/>
      <c r="B3305" s="87"/>
      <c r="C3305" s="87"/>
      <c r="D3305" s="87"/>
      <c r="E3305" s="87"/>
      <c r="F3305" s="87"/>
      <c r="G3305" s="140">
        <v>44988</v>
      </c>
      <c r="H3305" s="92">
        <v>-4550</v>
      </c>
      <c r="I3305" s="92">
        <v>0</v>
      </c>
      <c r="J3305" s="92">
        <v>-4550</v>
      </c>
    </row>
    <row r="3306" spans="1:10" x14ac:dyDescent="0.3">
      <c r="A3306" s="87"/>
      <c r="B3306" s="87" t="s">
        <v>328</v>
      </c>
      <c r="C3306" s="87" t="s">
        <v>2722</v>
      </c>
      <c r="D3306" s="87" t="s">
        <v>6060</v>
      </c>
      <c r="E3306" s="87" t="s">
        <v>341</v>
      </c>
      <c r="F3306" s="140">
        <v>45378</v>
      </c>
      <c r="G3306" s="140">
        <v>45461</v>
      </c>
      <c r="H3306" s="92">
        <v>5228.8100000000004</v>
      </c>
      <c r="I3306" s="92">
        <v>5228.8100000000004</v>
      </c>
      <c r="J3306" s="92">
        <v>0</v>
      </c>
    </row>
    <row r="3307" spans="1:10" x14ac:dyDescent="0.3">
      <c r="A3307" s="87"/>
      <c r="B3307" s="87"/>
      <c r="C3307" s="87"/>
      <c r="D3307" s="87"/>
      <c r="E3307" s="87"/>
      <c r="F3307" s="87"/>
      <c r="G3307" s="140">
        <v>45475</v>
      </c>
      <c r="H3307" s="92">
        <v>7843.2</v>
      </c>
      <c r="I3307" s="92">
        <v>7843.2</v>
      </c>
      <c r="J3307" s="92">
        <v>0</v>
      </c>
    </row>
    <row r="3308" spans="1:10" x14ac:dyDescent="0.3">
      <c r="A3308" s="87"/>
      <c r="B3308" s="87"/>
      <c r="C3308" s="87"/>
      <c r="D3308" s="87"/>
      <c r="E3308" s="87"/>
      <c r="F3308" s="87"/>
      <c r="G3308" s="140">
        <v>45490</v>
      </c>
      <c r="H3308" s="92">
        <v>24457.61</v>
      </c>
      <c r="I3308" s="92">
        <v>24457.61</v>
      </c>
      <c r="J3308" s="92">
        <v>0</v>
      </c>
    </row>
    <row r="3309" spans="1:10" x14ac:dyDescent="0.3">
      <c r="A3309" s="87"/>
      <c r="B3309" s="87"/>
      <c r="C3309" s="87"/>
      <c r="D3309" s="87"/>
      <c r="E3309" s="87"/>
      <c r="F3309" s="87"/>
      <c r="G3309" s="140">
        <v>45595</v>
      </c>
      <c r="H3309" s="92">
        <v>89761.15</v>
      </c>
      <c r="I3309" s="92">
        <v>89761.15</v>
      </c>
      <c r="J3309" s="92">
        <v>0</v>
      </c>
    </row>
    <row r="3310" spans="1:10" x14ac:dyDescent="0.3">
      <c r="A3310" s="87"/>
      <c r="B3310" s="87"/>
      <c r="C3310" s="87"/>
      <c r="D3310" s="87"/>
      <c r="E3310" s="87"/>
      <c r="F3310" s="87"/>
      <c r="G3310" s="140">
        <v>45622</v>
      </c>
      <c r="H3310" s="92">
        <v>100218.77</v>
      </c>
      <c r="I3310" s="92">
        <v>100218.77</v>
      </c>
      <c r="J3310" s="92">
        <v>0</v>
      </c>
    </row>
    <row r="3311" spans="1:10" x14ac:dyDescent="0.3">
      <c r="A3311" s="87"/>
      <c r="B3311" s="87"/>
      <c r="C3311" s="87"/>
      <c r="D3311" s="87"/>
      <c r="E3311" s="87"/>
      <c r="F3311" s="87"/>
      <c r="G3311" s="140">
        <v>45727</v>
      </c>
      <c r="H3311" s="92">
        <v>4183.04</v>
      </c>
      <c r="I3311" s="92">
        <v>4183.04</v>
      </c>
      <c r="J3311" s="92">
        <v>0</v>
      </c>
    </row>
    <row r="3312" spans="1:10" x14ac:dyDescent="0.3">
      <c r="A3312" s="87"/>
      <c r="B3312" s="87"/>
      <c r="C3312" s="87"/>
      <c r="D3312" s="87"/>
      <c r="E3312" s="87"/>
      <c r="F3312" s="87"/>
      <c r="G3312" s="140">
        <v>45737</v>
      </c>
      <c r="H3312" s="92">
        <v>2614.4</v>
      </c>
      <c r="I3312" s="92">
        <v>2614.4</v>
      </c>
      <c r="J3312" s="92">
        <v>0</v>
      </c>
    </row>
    <row r="3313" spans="1:10" x14ac:dyDescent="0.3">
      <c r="A3313" s="87"/>
      <c r="B3313" s="87"/>
      <c r="C3313" s="87"/>
      <c r="D3313" s="87"/>
      <c r="E3313" s="87"/>
      <c r="F3313" s="87"/>
      <c r="G3313" s="140">
        <v>45782</v>
      </c>
      <c r="H3313" s="92">
        <v>2614.41</v>
      </c>
      <c r="I3313" s="92">
        <v>2614.41</v>
      </c>
      <c r="J3313" s="92">
        <v>0</v>
      </c>
    </row>
    <row r="3314" spans="1:10" x14ac:dyDescent="0.3">
      <c r="A3314" s="87"/>
      <c r="B3314" s="87"/>
      <c r="C3314" s="87"/>
      <c r="D3314" s="87"/>
      <c r="E3314" s="87"/>
      <c r="F3314" s="87"/>
      <c r="G3314" s="140">
        <v>45813</v>
      </c>
      <c r="H3314" s="92">
        <v>31547.119999999999</v>
      </c>
      <c r="I3314" s="92">
        <v>31547.119999999999</v>
      </c>
      <c r="J3314" s="92">
        <v>0</v>
      </c>
    </row>
    <row r="3315" spans="1:10" x14ac:dyDescent="0.3">
      <c r="A3315" s="87"/>
      <c r="B3315" s="87"/>
      <c r="C3315" s="87"/>
      <c r="D3315" s="87"/>
      <c r="E3315" s="87"/>
      <c r="F3315" s="87"/>
      <c r="G3315" s="140">
        <v>45835</v>
      </c>
      <c r="H3315" s="92">
        <v>17429.349999999999</v>
      </c>
      <c r="I3315" s="92">
        <v>17429.349999999999</v>
      </c>
      <c r="J3315" s="92">
        <v>0</v>
      </c>
    </row>
    <row r="3316" spans="1:10" x14ac:dyDescent="0.3">
      <c r="A3316" s="87"/>
      <c r="B3316" s="87"/>
      <c r="C3316" s="87"/>
      <c r="D3316" s="87"/>
      <c r="E3316" s="87"/>
      <c r="F3316" s="87"/>
      <c r="G3316" s="140">
        <v>45904</v>
      </c>
      <c r="H3316" s="92">
        <v>3485.87</v>
      </c>
      <c r="I3316" s="92">
        <v>3485.87</v>
      </c>
      <c r="J3316" s="92">
        <v>0</v>
      </c>
    </row>
    <row r="3317" spans="1:10" x14ac:dyDescent="0.3">
      <c r="A3317" s="87"/>
      <c r="B3317" s="87"/>
      <c r="C3317" s="87"/>
      <c r="D3317" s="87"/>
      <c r="E3317" s="87"/>
      <c r="F3317" s="87"/>
      <c r="G3317" s="140">
        <v>45922</v>
      </c>
      <c r="H3317" s="92">
        <v>3485.87</v>
      </c>
      <c r="I3317" s="92">
        <v>3485.87</v>
      </c>
      <c r="J3317" s="92">
        <v>0</v>
      </c>
    </row>
    <row r="3318" spans="1:10" x14ac:dyDescent="0.3">
      <c r="A3318" s="87"/>
      <c r="B3318" s="87"/>
      <c r="C3318" s="87"/>
      <c r="D3318" s="87"/>
      <c r="E3318" s="87"/>
      <c r="F3318" s="87"/>
      <c r="G3318" s="140">
        <v>45973</v>
      </c>
      <c r="H3318" s="92">
        <v>17429.349999999999</v>
      </c>
      <c r="I3318" s="92">
        <v>17429.349999999999</v>
      </c>
      <c r="J3318" s="92">
        <v>0</v>
      </c>
    </row>
    <row r="3319" spans="1:10" x14ac:dyDescent="0.3">
      <c r="A3319" s="87"/>
      <c r="B3319" s="87"/>
      <c r="C3319" s="87"/>
      <c r="D3319" s="87"/>
      <c r="E3319" s="87"/>
      <c r="F3319" s="87"/>
      <c r="G3319" s="140">
        <v>45996</v>
      </c>
      <c r="H3319" s="92">
        <v>3485.87</v>
      </c>
      <c r="I3319" s="92">
        <v>3485.87</v>
      </c>
      <c r="J3319" s="92">
        <v>0</v>
      </c>
    </row>
    <row r="3320" spans="1:10" x14ac:dyDescent="0.3">
      <c r="A3320" s="87"/>
      <c r="B3320" s="87"/>
      <c r="C3320" s="87"/>
      <c r="D3320" s="87"/>
      <c r="E3320" s="87"/>
      <c r="F3320" s="87"/>
      <c r="G3320" s="140">
        <v>46013</v>
      </c>
      <c r="H3320" s="92">
        <v>3485.87</v>
      </c>
      <c r="I3320" s="92">
        <v>3485.87</v>
      </c>
      <c r="J3320" s="92">
        <v>0</v>
      </c>
    </row>
    <row r="3321" spans="1:10" x14ac:dyDescent="0.3">
      <c r="A3321" s="87"/>
      <c r="B3321" s="87"/>
      <c r="C3321" s="87"/>
      <c r="D3321" s="87"/>
      <c r="E3321" s="87"/>
      <c r="F3321" s="87"/>
      <c r="G3321" s="140">
        <v>46078</v>
      </c>
      <c r="H3321" s="92">
        <v>3485.87</v>
      </c>
      <c r="I3321" s="92">
        <v>3485.87</v>
      </c>
      <c r="J3321" s="92">
        <v>0</v>
      </c>
    </row>
    <row r="3322" spans="1:10" x14ac:dyDescent="0.3">
      <c r="A3322" s="87"/>
      <c r="B3322" s="87"/>
      <c r="C3322" s="87"/>
      <c r="D3322" s="87"/>
      <c r="E3322" s="87"/>
      <c r="F3322" s="87"/>
      <c r="G3322" s="140">
        <v>46106</v>
      </c>
      <c r="H3322" s="92">
        <v>6971.74</v>
      </c>
      <c r="I3322" s="92">
        <v>6971.74</v>
      </c>
      <c r="J3322" s="92">
        <v>0</v>
      </c>
    </row>
    <row r="3323" spans="1:10" x14ac:dyDescent="0.3">
      <c r="A3323" s="87"/>
      <c r="B3323" s="87"/>
      <c r="C3323" s="87"/>
      <c r="D3323" s="87"/>
      <c r="E3323" s="87"/>
      <c r="F3323" s="87"/>
      <c r="G3323" s="140">
        <v>46136</v>
      </c>
      <c r="H3323" s="92">
        <v>6971.75</v>
      </c>
      <c r="I3323" s="92">
        <v>6971.75</v>
      </c>
      <c r="J3323" s="92">
        <v>0</v>
      </c>
    </row>
    <row r="3324" spans="1:10" x14ac:dyDescent="0.3">
      <c r="A3324" s="87"/>
      <c r="B3324" s="87"/>
      <c r="C3324" s="87"/>
      <c r="D3324" s="87"/>
      <c r="E3324" s="87"/>
      <c r="F3324" s="87"/>
      <c r="G3324" s="140">
        <v>46157</v>
      </c>
      <c r="H3324" s="92">
        <v>10457.61</v>
      </c>
      <c r="I3324" s="92">
        <v>10457.61</v>
      </c>
      <c r="J3324" s="92">
        <v>0</v>
      </c>
    </row>
    <row r="3325" spans="1:10" x14ac:dyDescent="0.3">
      <c r="A3325" s="87"/>
      <c r="B3325" s="87"/>
      <c r="C3325" s="87"/>
      <c r="D3325" s="87"/>
      <c r="E3325" s="87"/>
      <c r="F3325" s="87"/>
      <c r="G3325" s="140">
        <v>46204</v>
      </c>
      <c r="H3325" s="92">
        <v>10457.6</v>
      </c>
      <c r="I3325" s="92">
        <v>10457.6</v>
      </c>
      <c r="J3325" s="92">
        <v>0</v>
      </c>
    </row>
    <row r="3326" spans="1:10" x14ac:dyDescent="0.3">
      <c r="A3326" s="87"/>
      <c r="B3326" s="87"/>
      <c r="C3326" s="87"/>
      <c r="D3326" s="87"/>
      <c r="E3326" s="87"/>
      <c r="F3326" s="87"/>
      <c r="G3326" s="140">
        <v>46220</v>
      </c>
      <c r="H3326" s="92">
        <v>697.17</v>
      </c>
      <c r="I3326" s="92">
        <v>697.17</v>
      </c>
      <c r="J3326" s="92">
        <v>0</v>
      </c>
    </row>
    <row r="3327" spans="1:10" x14ac:dyDescent="0.3">
      <c r="A3327" s="87"/>
      <c r="B3327" s="87"/>
      <c r="C3327" s="87"/>
      <c r="D3327" s="87"/>
      <c r="E3327" s="87"/>
      <c r="F3327" s="87"/>
      <c r="G3327" s="140">
        <v>46785</v>
      </c>
      <c r="H3327" s="92">
        <v>6274.5700000000652</v>
      </c>
      <c r="I3327" s="92">
        <v>0</v>
      </c>
      <c r="J3327" s="92">
        <v>6274.5700000000652</v>
      </c>
    </row>
    <row r="3328" spans="1:10" x14ac:dyDescent="0.3">
      <c r="A3328" s="87"/>
      <c r="B3328" s="87"/>
      <c r="C3328" s="87" t="s">
        <v>2723</v>
      </c>
      <c r="D3328" s="87" t="s">
        <v>1304</v>
      </c>
      <c r="E3328" s="87" t="s">
        <v>341</v>
      </c>
      <c r="F3328" s="140">
        <v>44124</v>
      </c>
      <c r="G3328" s="140">
        <v>44232</v>
      </c>
      <c r="H3328" s="92">
        <v>7275</v>
      </c>
      <c r="I3328" s="92">
        <v>7275</v>
      </c>
      <c r="J3328" s="92">
        <v>0</v>
      </c>
    </row>
    <row r="3329" spans="1:10" x14ac:dyDescent="0.3">
      <c r="A3329" s="87"/>
      <c r="B3329" s="87"/>
      <c r="C3329" s="87"/>
      <c r="D3329" s="87"/>
      <c r="E3329" s="87"/>
      <c r="F3329" s="87"/>
      <c r="G3329" s="140">
        <v>44236</v>
      </c>
      <c r="H3329" s="92">
        <v>7275</v>
      </c>
      <c r="I3329" s="92">
        <v>7275</v>
      </c>
      <c r="J3329" s="92">
        <v>0</v>
      </c>
    </row>
    <row r="3330" spans="1:10" x14ac:dyDescent="0.3">
      <c r="A3330" s="87"/>
      <c r="B3330" s="87"/>
      <c r="C3330" s="87"/>
      <c r="D3330" s="87"/>
      <c r="E3330" s="87"/>
      <c r="F3330" s="87"/>
      <c r="G3330" s="140">
        <v>44279</v>
      </c>
      <c r="H3330" s="92">
        <v>4850</v>
      </c>
      <c r="I3330" s="92">
        <v>4850</v>
      </c>
      <c r="J3330" s="92">
        <v>0</v>
      </c>
    </row>
    <row r="3331" spans="1:10" x14ac:dyDescent="0.3">
      <c r="A3331" s="87"/>
      <c r="B3331" s="87"/>
      <c r="C3331" s="87"/>
      <c r="D3331" s="87"/>
      <c r="E3331" s="87"/>
      <c r="F3331" s="87"/>
      <c r="G3331" s="140">
        <v>44342</v>
      </c>
      <c r="H3331" s="92">
        <v>14550</v>
      </c>
      <c r="I3331" s="92">
        <v>14550</v>
      </c>
      <c r="J3331" s="92">
        <v>0</v>
      </c>
    </row>
    <row r="3332" spans="1:10" x14ac:dyDescent="0.3">
      <c r="A3332" s="87"/>
      <c r="B3332" s="87"/>
      <c r="C3332" s="87"/>
      <c r="D3332" s="87"/>
      <c r="E3332" s="87"/>
      <c r="F3332" s="87"/>
      <c r="G3332" s="140">
        <v>44370</v>
      </c>
      <c r="H3332" s="92">
        <v>1455</v>
      </c>
      <c r="I3332" s="92">
        <v>1455</v>
      </c>
      <c r="J3332" s="92">
        <v>0</v>
      </c>
    </row>
    <row r="3333" spans="1:10" x14ac:dyDescent="0.3">
      <c r="A3333" s="87"/>
      <c r="B3333" s="87"/>
      <c r="C3333" s="87"/>
      <c r="D3333" s="87"/>
      <c r="E3333" s="87"/>
      <c r="F3333" s="87"/>
      <c r="G3333" s="140">
        <v>44448</v>
      </c>
      <c r="H3333" s="92">
        <v>970</v>
      </c>
      <c r="I3333" s="92">
        <v>970</v>
      </c>
      <c r="J3333" s="92">
        <v>0</v>
      </c>
    </row>
    <row r="3334" spans="1:10" x14ac:dyDescent="0.3">
      <c r="A3334" s="87"/>
      <c r="B3334" s="87"/>
      <c r="C3334" s="87"/>
      <c r="D3334" s="87"/>
      <c r="E3334" s="87"/>
      <c r="F3334" s="87"/>
      <c r="G3334" s="140">
        <v>44987</v>
      </c>
      <c r="H3334" s="92">
        <v>12125</v>
      </c>
      <c r="I3334" s="92">
        <v>0</v>
      </c>
      <c r="J3334" s="92">
        <v>12125</v>
      </c>
    </row>
    <row r="3335" spans="1:10" x14ac:dyDescent="0.3">
      <c r="A3335" s="87"/>
      <c r="B3335" s="87"/>
      <c r="C3335" s="87"/>
      <c r="D3335" s="87"/>
      <c r="E3335" s="87"/>
      <c r="F3335" s="87"/>
      <c r="G3335" s="140">
        <v>44988</v>
      </c>
      <c r="H3335" s="92">
        <v>-12125</v>
      </c>
      <c r="I3335" s="92">
        <v>0</v>
      </c>
      <c r="J3335" s="92">
        <v>-12125</v>
      </c>
    </row>
    <row r="3336" spans="1:10" x14ac:dyDescent="0.3">
      <c r="A3336" s="87"/>
      <c r="B3336" s="87" t="s">
        <v>285</v>
      </c>
      <c r="C3336" s="87" t="s">
        <v>2723</v>
      </c>
      <c r="D3336" s="87" t="s">
        <v>1192</v>
      </c>
      <c r="E3336" s="87" t="s">
        <v>341</v>
      </c>
      <c r="F3336" s="140">
        <v>43282</v>
      </c>
      <c r="G3336" s="140">
        <v>44203</v>
      </c>
      <c r="H3336" s="92">
        <v>2375</v>
      </c>
      <c r="I3336" s="92">
        <v>2375</v>
      </c>
      <c r="J3336" s="92">
        <v>0</v>
      </c>
    </row>
    <row r="3337" spans="1:10" x14ac:dyDescent="0.3">
      <c r="A3337" s="87"/>
      <c r="B3337" s="87"/>
      <c r="C3337" s="87"/>
      <c r="D3337" s="87"/>
      <c r="E3337" s="87"/>
      <c r="F3337" s="87"/>
      <c r="G3337" s="140">
        <v>44279</v>
      </c>
      <c r="H3337" s="92">
        <v>7125</v>
      </c>
      <c r="I3337" s="92">
        <v>7125</v>
      </c>
      <c r="J3337" s="92">
        <v>0</v>
      </c>
    </row>
    <row r="3338" spans="1:10" x14ac:dyDescent="0.3">
      <c r="A3338" s="87"/>
      <c r="B3338" s="87"/>
      <c r="C3338" s="87"/>
      <c r="D3338" s="87"/>
      <c r="E3338" s="87"/>
      <c r="F3338" s="87"/>
      <c r="G3338" s="140">
        <v>44448</v>
      </c>
      <c r="H3338" s="92">
        <v>1425</v>
      </c>
      <c r="I3338" s="92">
        <v>1425</v>
      </c>
      <c r="J3338" s="92">
        <v>0</v>
      </c>
    </row>
    <row r="3339" spans="1:10" x14ac:dyDescent="0.3">
      <c r="A3339" s="87"/>
      <c r="B3339" s="87"/>
      <c r="C3339" s="87"/>
      <c r="D3339" s="87"/>
      <c r="E3339" s="87"/>
      <c r="F3339" s="87"/>
      <c r="G3339" s="140">
        <v>44615</v>
      </c>
      <c r="H3339" s="92">
        <v>950</v>
      </c>
      <c r="I3339" s="92">
        <v>950</v>
      </c>
      <c r="J3339" s="92">
        <v>0</v>
      </c>
    </row>
    <row r="3340" spans="1:10" x14ac:dyDescent="0.3">
      <c r="A3340" s="87"/>
      <c r="B3340" s="87"/>
      <c r="C3340" s="87"/>
      <c r="D3340" s="87"/>
      <c r="E3340" s="87"/>
      <c r="F3340" s="87"/>
      <c r="G3340" s="140">
        <v>44655</v>
      </c>
      <c r="H3340" s="92">
        <v>-950</v>
      </c>
      <c r="I3340" s="92">
        <v>-950</v>
      </c>
      <c r="J3340" s="92">
        <v>0</v>
      </c>
    </row>
    <row r="3341" spans="1:10" x14ac:dyDescent="0.3">
      <c r="A3341" s="87"/>
      <c r="B3341" s="87"/>
      <c r="C3341" s="87"/>
      <c r="D3341" s="87"/>
      <c r="E3341" s="87"/>
      <c r="F3341" s="87"/>
      <c r="G3341" s="140">
        <v>44657</v>
      </c>
      <c r="H3341" s="92">
        <v>950</v>
      </c>
      <c r="I3341" s="92">
        <v>950</v>
      </c>
      <c r="J3341" s="92">
        <v>0</v>
      </c>
    </row>
    <row r="3342" spans="1:10" x14ac:dyDescent="0.3">
      <c r="A3342" s="87" t="s">
        <v>5766</v>
      </c>
      <c r="B3342" s="87"/>
      <c r="C3342" s="87"/>
      <c r="D3342" s="87"/>
      <c r="E3342" s="87"/>
      <c r="F3342" s="87"/>
      <c r="G3342" s="87"/>
      <c r="H3342" s="92">
        <v>1192206.0000000012</v>
      </c>
      <c r="I3342" s="92">
        <v>1100553.0899999999</v>
      </c>
      <c r="J3342" s="92">
        <v>91652.91000000012</v>
      </c>
    </row>
    <row r="3343" spans="1:10" x14ac:dyDescent="0.3">
      <c r="A3343" s="87" t="s">
        <v>8277</v>
      </c>
      <c r="B3343" s="87" t="s">
        <v>431</v>
      </c>
      <c r="C3343" s="87" t="s">
        <v>2722</v>
      </c>
      <c r="D3343" s="87" t="s">
        <v>7840</v>
      </c>
      <c r="E3343" s="87" t="s">
        <v>310</v>
      </c>
      <c r="F3343" s="140">
        <v>46210</v>
      </c>
      <c r="G3343" s="140">
        <v>46945</v>
      </c>
      <c r="H3343" s="92">
        <v>270000</v>
      </c>
      <c r="I3343" s="92">
        <v>0</v>
      </c>
      <c r="J3343" s="92">
        <v>270000</v>
      </c>
    </row>
    <row r="3344" spans="1:10" x14ac:dyDescent="0.3">
      <c r="A3344" s="87"/>
      <c r="B3344" s="87" t="s">
        <v>506</v>
      </c>
      <c r="C3344" s="87" t="s">
        <v>2722</v>
      </c>
      <c r="D3344" s="87" t="s">
        <v>7840</v>
      </c>
      <c r="E3344" s="87" t="s">
        <v>310</v>
      </c>
      <c r="F3344" s="140">
        <v>46210</v>
      </c>
      <c r="G3344" s="140">
        <v>46945</v>
      </c>
      <c r="H3344" s="92">
        <v>1050000</v>
      </c>
      <c r="I3344" s="92">
        <v>0</v>
      </c>
      <c r="J3344" s="92">
        <v>1050000</v>
      </c>
    </row>
    <row r="3345" spans="1:10" x14ac:dyDescent="0.3">
      <c r="A3345" s="87"/>
      <c r="B3345" s="87" t="s">
        <v>415</v>
      </c>
      <c r="C3345" s="87" t="s">
        <v>2722</v>
      </c>
      <c r="D3345" s="87" t="s">
        <v>7840</v>
      </c>
      <c r="E3345" s="87" t="s">
        <v>310</v>
      </c>
      <c r="F3345" s="140">
        <v>46210</v>
      </c>
      <c r="G3345" s="140">
        <v>46945</v>
      </c>
      <c r="H3345" s="92">
        <v>350000</v>
      </c>
      <c r="I3345" s="92">
        <v>0</v>
      </c>
      <c r="J3345" s="92">
        <v>350000</v>
      </c>
    </row>
    <row r="3346" spans="1:10" x14ac:dyDescent="0.3">
      <c r="A3346" s="87" t="s">
        <v>8768</v>
      </c>
      <c r="B3346" s="87"/>
      <c r="C3346" s="87"/>
      <c r="D3346" s="87"/>
      <c r="E3346" s="87"/>
      <c r="F3346" s="87"/>
      <c r="G3346" s="87"/>
      <c r="H3346" s="92">
        <v>1670000</v>
      </c>
      <c r="I3346" s="92">
        <v>0</v>
      </c>
      <c r="J3346" s="92">
        <v>1670000</v>
      </c>
    </row>
    <row r="3347" spans="1:10" x14ac:dyDescent="0.3">
      <c r="A3347" s="87" t="s">
        <v>2595</v>
      </c>
      <c r="B3347" s="87" t="s">
        <v>263</v>
      </c>
      <c r="C3347" s="87" t="s">
        <v>2722</v>
      </c>
      <c r="D3347" s="87" t="s">
        <v>2597</v>
      </c>
      <c r="E3347" s="87" t="s">
        <v>2596</v>
      </c>
      <c r="F3347" s="140">
        <v>44120</v>
      </c>
      <c r="G3347" s="140">
        <v>44166</v>
      </c>
      <c r="H3347" s="92">
        <v>2142.81</v>
      </c>
      <c r="I3347" s="92">
        <v>2142.81</v>
      </c>
      <c r="J3347" s="92">
        <v>0</v>
      </c>
    </row>
    <row r="3348" spans="1:10" x14ac:dyDescent="0.3">
      <c r="A3348" s="87"/>
      <c r="B3348" s="87"/>
      <c r="C3348" s="87"/>
      <c r="D3348" s="87"/>
      <c r="E3348" s="87"/>
      <c r="F3348" s="87"/>
      <c r="G3348" s="140">
        <v>44580</v>
      </c>
      <c r="H3348" s="92">
        <v>-2142.81</v>
      </c>
      <c r="I3348" s="92">
        <v>-2142.81</v>
      </c>
      <c r="J3348" s="92">
        <v>0</v>
      </c>
    </row>
    <row r="3349" spans="1:10" x14ac:dyDescent="0.3">
      <c r="A3349" s="87"/>
      <c r="B3349" s="87"/>
      <c r="C3349" s="87"/>
      <c r="D3349" s="87" t="s">
        <v>2607</v>
      </c>
      <c r="E3349" s="87" t="s">
        <v>2596</v>
      </c>
      <c r="F3349" s="140">
        <v>44120</v>
      </c>
      <c r="G3349" s="140">
        <v>44200</v>
      </c>
      <c r="H3349" s="92">
        <v>803.69000000000017</v>
      </c>
      <c r="I3349" s="92">
        <v>803.69000000000017</v>
      </c>
      <c r="J3349" s="92">
        <v>0</v>
      </c>
    </row>
    <row r="3350" spans="1:10" x14ac:dyDescent="0.3">
      <c r="A3350" s="87"/>
      <c r="B3350" s="87"/>
      <c r="C3350" s="87"/>
      <c r="D3350" s="87"/>
      <c r="E3350" s="87"/>
      <c r="F3350" s="87"/>
      <c r="G3350" s="140">
        <v>44580</v>
      </c>
      <c r="H3350" s="92">
        <v>-803.69000000000017</v>
      </c>
      <c r="I3350" s="92">
        <v>-803.69000000000017</v>
      </c>
      <c r="J3350" s="92">
        <v>0</v>
      </c>
    </row>
    <row r="3351" spans="1:10" x14ac:dyDescent="0.3">
      <c r="A3351" s="87"/>
      <c r="B3351" s="87"/>
      <c r="C3351" s="87"/>
      <c r="D3351" s="87" t="s">
        <v>2600</v>
      </c>
      <c r="E3351" s="87" t="s">
        <v>2596</v>
      </c>
      <c r="F3351" s="140">
        <v>44120</v>
      </c>
      <c r="G3351" s="140">
        <v>44256</v>
      </c>
      <c r="H3351" s="92">
        <v>1836.2099999999998</v>
      </c>
      <c r="I3351" s="92">
        <v>1836.2099999999998</v>
      </c>
      <c r="J3351" s="92">
        <v>0</v>
      </c>
    </row>
    <row r="3352" spans="1:10" x14ac:dyDescent="0.3">
      <c r="A3352" s="87"/>
      <c r="B3352" s="87"/>
      <c r="C3352" s="87"/>
      <c r="D3352" s="87"/>
      <c r="E3352" s="87"/>
      <c r="F3352" s="87"/>
      <c r="G3352" s="140">
        <v>44580</v>
      </c>
      <c r="H3352" s="92">
        <v>-1836.2099999999998</v>
      </c>
      <c r="I3352" s="92">
        <v>-1836.2099999999998</v>
      </c>
      <c r="J3352" s="92">
        <v>0</v>
      </c>
    </row>
    <row r="3353" spans="1:10" x14ac:dyDescent="0.3">
      <c r="A3353" s="87"/>
      <c r="B3353" s="87"/>
      <c r="C3353" s="87"/>
      <c r="D3353" s="87" t="s">
        <v>2601</v>
      </c>
      <c r="E3353" s="87" t="s">
        <v>2596</v>
      </c>
      <c r="F3353" s="140">
        <v>44120</v>
      </c>
      <c r="G3353" s="140">
        <v>44287</v>
      </c>
      <c r="H3353" s="92">
        <v>306.06</v>
      </c>
      <c r="I3353" s="92">
        <v>306.06</v>
      </c>
      <c r="J3353" s="92">
        <v>0</v>
      </c>
    </row>
    <row r="3354" spans="1:10" x14ac:dyDescent="0.3">
      <c r="A3354" s="87"/>
      <c r="B3354" s="87"/>
      <c r="C3354" s="87"/>
      <c r="D3354" s="87"/>
      <c r="E3354" s="87"/>
      <c r="F3354" s="87"/>
      <c r="G3354" s="140">
        <v>44580</v>
      </c>
      <c r="H3354" s="92">
        <v>-306.06</v>
      </c>
      <c r="I3354" s="92">
        <v>-306.06</v>
      </c>
      <c r="J3354" s="92">
        <v>0</v>
      </c>
    </row>
    <row r="3355" spans="1:10" x14ac:dyDescent="0.3">
      <c r="A3355" s="87"/>
      <c r="B3355" s="87" t="s">
        <v>268</v>
      </c>
      <c r="C3355" s="87" t="s">
        <v>2722</v>
      </c>
      <c r="D3355" s="87" t="s">
        <v>2597</v>
      </c>
      <c r="E3355" s="87" t="s">
        <v>2596</v>
      </c>
      <c r="F3355" s="140">
        <v>44120</v>
      </c>
      <c r="G3355" s="140">
        <v>44166</v>
      </c>
      <c r="H3355" s="92">
        <v>3977.4300000000007</v>
      </c>
      <c r="I3355" s="92">
        <v>3977.4300000000007</v>
      </c>
      <c r="J3355" s="92">
        <v>0</v>
      </c>
    </row>
    <row r="3356" spans="1:10" x14ac:dyDescent="0.3">
      <c r="A3356" s="87"/>
      <c r="B3356" s="87"/>
      <c r="C3356" s="87"/>
      <c r="D3356" s="87"/>
      <c r="E3356" s="87"/>
      <c r="F3356" s="87"/>
      <c r="G3356" s="140">
        <v>44580</v>
      </c>
      <c r="H3356" s="92">
        <v>-3977.4300000000007</v>
      </c>
      <c r="I3356" s="92">
        <v>-3977.4300000000007</v>
      </c>
      <c r="J3356" s="92">
        <v>0</v>
      </c>
    </row>
    <row r="3357" spans="1:10" x14ac:dyDescent="0.3">
      <c r="A3357" s="87"/>
      <c r="B3357" s="87"/>
      <c r="C3357" s="87"/>
      <c r="D3357" s="87" t="s">
        <v>2600</v>
      </c>
      <c r="E3357" s="87" t="s">
        <v>2596</v>
      </c>
      <c r="F3357" s="140">
        <v>44120</v>
      </c>
      <c r="G3357" s="140">
        <v>44256</v>
      </c>
      <c r="H3357" s="92">
        <v>1396.86</v>
      </c>
      <c r="I3357" s="92">
        <v>1396.86</v>
      </c>
      <c r="J3357" s="92">
        <v>0</v>
      </c>
    </row>
    <row r="3358" spans="1:10" x14ac:dyDescent="0.3">
      <c r="A3358" s="87"/>
      <c r="B3358" s="87"/>
      <c r="C3358" s="87"/>
      <c r="D3358" s="87"/>
      <c r="E3358" s="87"/>
      <c r="F3358" s="87"/>
      <c r="G3358" s="140">
        <v>44580</v>
      </c>
      <c r="H3358" s="92">
        <v>-1396.86</v>
      </c>
      <c r="I3358" s="92">
        <v>-1396.86</v>
      </c>
      <c r="J3358" s="92">
        <v>0</v>
      </c>
    </row>
    <row r="3359" spans="1:10" x14ac:dyDescent="0.3">
      <c r="A3359" s="87"/>
      <c r="B3359" s="87"/>
      <c r="C3359" s="87"/>
      <c r="D3359" s="87" t="s">
        <v>2601</v>
      </c>
      <c r="E3359" s="87" t="s">
        <v>2596</v>
      </c>
      <c r="F3359" s="140">
        <v>44120</v>
      </c>
      <c r="G3359" s="140">
        <v>44287</v>
      </c>
      <c r="H3359" s="92">
        <v>612.03000000000009</v>
      </c>
      <c r="I3359" s="92">
        <v>612.03000000000009</v>
      </c>
      <c r="J3359" s="92">
        <v>0</v>
      </c>
    </row>
    <row r="3360" spans="1:10" x14ac:dyDescent="0.3">
      <c r="A3360" s="87"/>
      <c r="B3360" s="87"/>
      <c r="C3360" s="87"/>
      <c r="D3360" s="87"/>
      <c r="E3360" s="87"/>
      <c r="F3360" s="87"/>
      <c r="G3360" s="140">
        <v>44580</v>
      </c>
      <c r="H3360" s="92">
        <v>-612.03000000000009</v>
      </c>
      <c r="I3360" s="92">
        <v>-612.03000000000009</v>
      </c>
      <c r="J3360" s="92">
        <v>0</v>
      </c>
    </row>
    <row r="3361" spans="1:10" x14ac:dyDescent="0.3">
      <c r="A3361" s="87"/>
      <c r="B3361" s="87"/>
      <c r="C3361" s="87"/>
      <c r="D3361" s="87" t="s">
        <v>2602</v>
      </c>
      <c r="E3361" s="87" t="s">
        <v>2596</v>
      </c>
      <c r="F3361" s="140">
        <v>44120</v>
      </c>
      <c r="G3361" s="140">
        <v>44319</v>
      </c>
      <c r="H3361" s="92">
        <v>2219.5000000000005</v>
      </c>
      <c r="I3361" s="92">
        <v>2219.5000000000005</v>
      </c>
      <c r="J3361" s="92">
        <v>0</v>
      </c>
    </row>
    <row r="3362" spans="1:10" x14ac:dyDescent="0.3">
      <c r="A3362" s="87"/>
      <c r="B3362" s="87"/>
      <c r="C3362" s="87"/>
      <c r="D3362" s="87"/>
      <c r="E3362" s="87"/>
      <c r="F3362" s="87"/>
      <c r="G3362" s="140">
        <v>44580</v>
      </c>
      <c r="H3362" s="92">
        <v>-2219.5000000000005</v>
      </c>
      <c r="I3362" s="92">
        <v>-2219.5000000000005</v>
      </c>
      <c r="J3362" s="92">
        <v>0</v>
      </c>
    </row>
    <row r="3363" spans="1:10" x14ac:dyDescent="0.3">
      <c r="A3363" s="87"/>
      <c r="B3363" s="87"/>
      <c r="C3363" s="87"/>
      <c r="D3363" s="87" t="s">
        <v>2603</v>
      </c>
      <c r="E3363" s="87" t="s">
        <v>2596</v>
      </c>
      <c r="F3363" s="140">
        <v>44120</v>
      </c>
      <c r="G3363" s="140">
        <v>44348</v>
      </c>
      <c r="H3363" s="92">
        <v>306.08000000000004</v>
      </c>
      <c r="I3363" s="92">
        <v>306.08000000000004</v>
      </c>
      <c r="J3363" s="92">
        <v>0</v>
      </c>
    </row>
    <row r="3364" spans="1:10" x14ac:dyDescent="0.3">
      <c r="A3364" s="87"/>
      <c r="B3364" s="87"/>
      <c r="C3364" s="87"/>
      <c r="D3364" s="87"/>
      <c r="E3364" s="87"/>
      <c r="F3364" s="87"/>
      <c r="G3364" s="140">
        <v>44580</v>
      </c>
      <c r="H3364" s="92">
        <v>-306.08000000000004</v>
      </c>
      <c r="I3364" s="92">
        <v>-306.08000000000004</v>
      </c>
      <c r="J3364" s="92">
        <v>0</v>
      </c>
    </row>
    <row r="3365" spans="1:10" x14ac:dyDescent="0.3">
      <c r="A3365" s="87"/>
      <c r="B3365" s="87"/>
      <c r="C3365" s="87"/>
      <c r="D3365" s="87" t="s">
        <v>2604</v>
      </c>
      <c r="E3365" s="87" t="s">
        <v>2596</v>
      </c>
      <c r="F3365" s="140">
        <v>44120</v>
      </c>
      <c r="G3365" s="140">
        <v>44379</v>
      </c>
      <c r="H3365" s="92">
        <v>922.3599999999999</v>
      </c>
      <c r="I3365" s="92">
        <v>922.3599999999999</v>
      </c>
      <c r="J3365" s="92">
        <v>0</v>
      </c>
    </row>
    <row r="3366" spans="1:10" x14ac:dyDescent="0.3">
      <c r="A3366" s="87"/>
      <c r="B3366" s="87"/>
      <c r="C3366" s="87"/>
      <c r="D3366" s="87"/>
      <c r="E3366" s="87"/>
      <c r="F3366" s="87"/>
      <c r="G3366" s="140">
        <v>44580</v>
      </c>
      <c r="H3366" s="92">
        <v>-922.3599999999999</v>
      </c>
      <c r="I3366" s="92">
        <v>-922.3599999999999</v>
      </c>
      <c r="J3366" s="92">
        <v>0</v>
      </c>
    </row>
    <row r="3367" spans="1:10" x14ac:dyDescent="0.3">
      <c r="A3367" s="87" t="s">
        <v>5767</v>
      </c>
      <c r="B3367" s="87"/>
      <c r="C3367" s="87"/>
      <c r="D3367" s="87"/>
      <c r="E3367" s="87"/>
      <c r="F3367" s="87"/>
      <c r="G3367" s="87"/>
      <c r="H3367" s="92">
        <v>0</v>
      </c>
      <c r="I3367" s="92">
        <v>0</v>
      </c>
      <c r="J3367" s="92">
        <v>0</v>
      </c>
    </row>
    <row r="3368" spans="1:10" x14ac:dyDescent="0.3">
      <c r="A3368" s="87" t="s">
        <v>454</v>
      </c>
      <c r="B3368" s="87" t="s">
        <v>137</v>
      </c>
      <c r="C3368" s="87" t="s">
        <v>2724</v>
      </c>
      <c r="D3368" s="87" t="s">
        <v>784</v>
      </c>
      <c r="E3368" s="87" t="s">
        <v>455</v>
      </c>
      <c r="F3368" s="140">
        <v>43836</v>
      </c>
      <c r="G3368" s="140">
        <v>44987</v>
      </c>
      <c r="H3368" s="92">
        <v>1200</v>
      </c>
      <c r="I3368" s="92">
        <v>0</v>
      </c>
      <c r="J3368" s="92">
        <v>1200</v>
      </c>
    </row>
    <row r="3369" spans="1:10" x14ac:dyDescent="0.3">
      <c r="A3369" s="87"/>
      <c r="B3369" s="87"/>
      <c r="C3369" s="87"/>
      <c r="D3369" s="87"/>
      <c r="E3369" s="87"/>
      <c r="F3369" s="87"/>
      <c r="G3369" s="140">
        <v>44988</v>
      </c>
      <c r="H3369" s="92">
        <v>-1200</v>
      </c>
      <c r="I3369" s="92">
        <v>0</v>
      </c>
      <c r="J3369" s="92">
        <v>-1200</v>
      </c>
    </row>
    <row r="3370" spans="1:10" x14ac:dyDescent="0.3">
      <c r="A3370" s="87"/>
      <c r="B3370" s="87" t="s">
        <v>412</v>
      </c>
      <c r="C3370" s="87" t="s">
        <v>2723</v>
      </c>
      <c r="D3370" s="87" t="s">
        <v>1308</v>
      </c>
      <c r="E3370" s="87" t="s">
        <v>455</v>
      </c>
      <c r="F3370" s="140">
        <v>44126</v>
      </c>
      <c r="G3370" s="140">
        <v>44232</v>
      </c>
      <c r="H3370" s="92">
        <v>3060</v>
      </c>
      <c r="I3370" s="92">
        <v>3060</v>
      </c>
      <c r="J3370" s="92">
        <v>0</v>
      </c>
    </row>
    <row r="3371" spans="1:10" x14ac:dyDescent="0.3">
      <c r="A3371" s="87"/>
      <c r="B3371" s="87"/>
      <c r="C3371" s="87"/>
      <c r="D3371" s="87"/>
      <c r="E3371" s="87"/>
      <c r="F3371" s="87"/>
      <c r="G3371" s="140">
        <v>44236</v>
      </c>
      <c r="H3371" s="92">
        <v>6120</v>
      </c>
      <c r="I3371" s="92">
        <v>6120</v>
      </c>
      <c r="J3371" s="92">
        <v>0</v>
      </c>
    </row>
    <row r="3372" spans="1:10" x14ac:dyDescent="0.3">
      <c r="A3372" s="87"/>
      <c r="B3372" s="87"/>
      <c r="C3372" s="87"/>
      <c r="D3372" s="87"/>
      <c r="E3372" s="87"/>
      <c r="F3372" s="87"/>
      <c r="G3372" s="140">
        <v>44454</v>
      </c>
      <c r="H3372" s="92">
        <v>2570</v>
      </c>
      <c r="I3372" s="92">
        <v>2570</v>
      </c>
      <c r="J3372" s="92">
        <v>0</v>
      </c>
    </row>
    <row r="3373" spans="1:10" x14ac:dyDescent="0.3">
      <c r="A3373" s="87"/>
      <c r="B3373" s="87"/>
      <c r="C3373" s="87"/>
      <c r="D3373" s="87"/>
      <c r="E3373" s="87"/>
      <c r="F3373" s="87"/>
      <c r="G3373" s="140">
        <v>44701</v>
      </c>
      <c r="H3373" s="92">
        <v>500</v>
      </c>
      <c r="I3373" s="92">
        <v>500</v>
      </c>
      <c r="J3373" s="92">
        <v>0</v>
      </c>
    </row>
    <row r="3374" spans="1:10" x14ac:dyDescent="0.3">
      <c r="A3374" s="87"/>
      <c r="B3374" s="87" t="s">
        <v>263</v>
      </c>
      <c r="C3374" s="87" t="s">
        <v>2722</v>
      </c>
      <c r="D3374" s="87" t="s">
        <v>1370</v>
      </c>
      <c r="E3374" s="87" t="s">
        <v>455</v>
      </c>
      <c r="F3374" s="140">
        <v>44133</v>
      </c>
      <c r="G3374" s="140">
        <v>44279</v>
      </c>
      <c r="H3374" s="92">
        <v>8640</v>
      </c>
      <c r="I3374" s="92">
        <v>8640</v>
      </c>
      <c r="J3374" s="92">
        <v>0</v>
      </c>
    </row>
    <row r="3375" spans="1:10" x14ac:dyDescent="0.3">
      <c r="A3375" s="87"/>
      <c r="B3375" s="87"/>
      <c r="C3375" s="87"/>
      <c r="D3375" s="87"/>
      <c r="E3375" s="87"/>
      <c r="F3375" s="87"/>
      <c r="G3375" s="140">
        <v>44305</v>
      </c>
      <c r="H3375" s="92">
        <v>8352</v>
      </c>
      <c r="I3375" s="92">
        <v>8352</v>
      </c>
      <c r="J3375" s="92">
        <v>0</v>
      </c>
    </row>
    <row r="3376" spans="1:10" x14ac:dyDescent="0.3">
      <c r="A3376" s="87"/>
      <c r="B3376" s="87"/>
      <c r="C3376" s="87"/>
      <c r="D3376" s="87"/>
      <c r="E3376" s="87"/>
      <c r="F3376" s="87"/>
      <c r="G3376" s="140">
        <v>44306</v>
      </c>
      <c r="H3376" s="92">
        <v>6624</v>
      </c>
      <c r="I3376" s="92">
        <v>6624</v>
      </c>
      <c r="J3376" s="92">
        <v>0</v>
      </c>
    </row>
    <row r="3377" spans="1:10" x14ac:dyDescent="0.3">
      <c r="A3377" s="87"/>
      <c r="B3377" s="87"/>
      <c r="C3377" s="87"/>
      <c r="D3377" s="87"/>
      <c r="E3377" s="87"/>
      <c r="F3377" s="87"/>
      <c r="G3377" s="140">
        <v>44356</v>
      </c>
      <c r="H3377" s="92">
        <v>6336</v>
      </c>
      <c r="I3377" s="92">
        <v>6336</v>
      </c>
      <c r="J3377" s="92">
        <v>0</v>
      </c>
    </row>
    <row r="3378" spans="1:10" x14ac:dyDescent="0.3">
      <c r="A3378" s="87"/>
      <c r="B3378" s="87"/>
      <c r="C3378" s="87"/>
      <c r="D3378" s="87"/>
      <c r="E3378" s="87"/>
      <c r="F3378" s="87"/>
      <c r="G3378" s="140">
        <v>44370</v>
      </c>
      <c r="H3378" s="92">
        <v>2880</v>
      </c>
      <c r="I3378" s="92">
        <v>2880</v>
      </c>
      <c r="J3378" s="92">
        <v>0</v>
      </c>
    </row>
    <row r="3379" spans="1:10" x14ac:dyDescent="0.3">
      <c r="A3379" s="87"/>
      <c r="B3379" s="87"/>
      <c r="C3379" s="87"/>
      <c r="D3379" s="87"/>
      <c r="E3379" s="87"/>
      <c r="F3379" s="87"/>
      <c r="G3379" s="140">
        <v>44448</v>
      </c>
      <c r="H3379" s="92">
        <v>3168</v>
      </c>
      <c r="I3379" s="92">
        <v>3168</v>
      </c>
      <c r="J3379" s="92">
        <v>0</v>
      </c>
    </row>
    <row r="3380" spans="1:10" x14ac:dyDescent="0.3">
      <c r="A3380" s="87"/>
      <c r="B3380" s="87"/>
      <c r="C3380" s="87"/>
      <c r="D3380" s="87"/>
      <c r="E3380" s="87"/>
      <c r="F3380" s="87"/>
      <c r="G3380" s="140">
        <v>44461</v>
      </c>
      <c r="H3380" s="92">
        <v>11520</v>
      </c>
      <c r="I3380" s="92">
        <v>11520</v>
      </c>
      <c r="J3380" s="92">
        <v>0</v>
      </c>
    </row>
    <row r="3381" spans="1:10" x14ac:dyDescent="0.3">
      <c r="A3381" s="87"/>
      <c r="B3381" s="87"/>
      <c r="C3381" s="87"/>
      <c r="D3381" s="87"/>
      <c r="E3381" s="87"/>
      <c r="F3381" s="87"/>
      <c r="G3381" s="140">
        <v>44491</v>
      </c>
      <c r="H3381" s="92">
        <v>6480</v>
      </c>
      <c r="I3381" s="92">
        <v>6480</v>
      </c>
      <c r="J3381" s="92">
        <v>0</v>
      </c>
    </row>
    <row r="3382" spans="1:10" x14ac:dyDescent="0.3">
      <c r="A3382" s="87"/>
      <c r="B3382" s="87"/>
      <c r="C3382" s="87"/>
      <c r="D3382" s="87"/>
      <c r="E3382" s="87"/>
      <c r="F3382" s="87"/>
      <c r="G3382" s="140">
        <v>44531</v>
      </c>
      <c r="H3382" s="92">
        <v>5760</v>
      </c>
      <c r="I3382" s="92">
        <v>5760</v>
      </c>
      <c r="J3382" s="92">
        <v>0</v>
      </c>
    </row>
    <row r="3383" spans="1:10" x14ac:dyDescent="0.3">
      <c r="A3383" s="87"/>
      <c r="B3383" s="87"/>
      <c r="C3383" s="87"/>
      <c r="D3383" s="87"/>
      <c r="E3383" s="87"/>
      <c r="F3383" s="87"/>
      <c r="G3383" s="140">
        <v>44550</v>
      </c>
      <c r="H3383" s="92">
        <v>6048</v>
      </c>
      <c r="I3383" s="92">
        <v>6048</v>
      </c>
      <c r="J3383" s="92">
        <v>0</v>
      </c>
    </row>
    <row r="3384" spans="1:10" x14ac:dyDescent="0.3">
      <c r="A3384" s="87"/>
      <c r="B3384" s="87"/>
      <c r="C3384" s="87"/>
      <c r="D3384" s="87"/>
      <c r="E3384" s="87"/>
      <c r="F3384" s="87"/>
      <c r="G3384" s="140">
        <v>44573</v>
      </c>
      <c r="H3384" s="92">
        <v>3024</v>
      </c>
      <c r="I3384" s="92">
        <v>3024</v>
      </c>
      <c r="J3384" s="92">
        <v>0</v>
      </c>
    </row>
    <row r="3385" spans="1:10" x14ac:dyDescent="0.3">
      <c r="A3385" s="87"/>
      <c r="B3385" s="87"/>
      <c r="C3385" s="87"/>
      <c r="D3385" s="87"/>
      <c r="E3385" s="87"/>
      <c r="F3385" s="87"/>
      <c r="G3385" s="140">
        <v>44743</v>
      </c>
      <c r="H3385" s="92">
        <v>24768</v>
      </c>
      <c r="I3385" s="92">
        <v>0</v>
      </c>
      <c r="J3385" s="92">
        <v>24768</v>
      </c>
    </row>
    <row r="3386" spans="1:10" x14ac:dyDescent="0.3">
      <c r="A3386" s="87"/>
      <c r="B3386" s="87"/>
      <c r="C3386" s="87"/>
      <c r="D3386" s="87"/>
      <c r="E3386" s="87"/>
      <c r="F3386" s="87"/>
      <c r="G3386" s="140">
        <v>45107</v>
      </c>
      <c r="H3386" s="92">
        <v>-24768</v>
      </c>
      <c r="I3386" s="92">
        <v>0</v>
      </c>
      <c r="J3386" s="92">
        <v>-24768</v>
      </c>
    </row>
    <row r="3387" spans="1:10" x14ac:dyDescent="0.3">
      <c r="A3387" s="87"/>
      <c r="B3387" s="87"/>
      <c r="C3387" s="87" t="s">
        <v>2724</v>
      </c>
      <c r="D3387" s="87" t="s">
        <v>784</v>
      </c>
      <c r="E3387" s="87" t="s">
        <v>455</v>
      </c>
      <c r="F3387" s="140">
        <v>43836</v>
      </c>
      <c r="G3387" s="140">
        <v>44701</v>
      </c>
      <c r="H3387" s="92">
        <v>1200</v>
      </c>
      <c r="I3387" s="92">
        <v>1200</v>
      </c>
      <c r="J3387" s="92">
        <v>0</v>
      </c>
    </row>
    <row r="3388" spans="1:10" x14ac:dyDescent="0.3">
      <c r="A3388" s="87"/>
      <c r="B3388" s="87"/>
      <c r="C3388" s="87" t="s">
        <v>2723</v>
      </c>
      <c r="D3388" s="87" t="s">
        <v>603</v>
      </c>
      <c r="E3388" s="87" t="s">
        <v>455</v>
      </c>
      <c r="F3388" s="140">
        <v>43868</v>
      </c>
      <c r="G3388" s="140">
        <v>43977</v>
      </c>
      <c r="H3388" s="92">
        <v>6185</v>
      </c>
      <c r="I3388" s="92">
        <v>6185</v>
      </c>
      <c r="J3388" s="92">
        <v>0</v>
      </c>
    </row>
    <row r="3389" spans="1:10" x14ac:dyDescent="0.3">
      <c r="A3389" s="87"/>
      <c r="B3389" s="87"/>
      <c r="C3389" s="87"/>
      <c r="D3389" s="87"/>
      <c r="E3389" s="87"/>
      <c r="F3389" s="87"/>
      <c r="G3389" s="140">
        <v>44118</v>
      </c>
      <c r="H3389" s="92">
        <v>2065</v>
      </c>
      <c r="I3389" s="92">
        <v>2065</v>
      </c>
      <c r="J3389" s="92">
        <v>0</v>
      </c>
    </row>
    <row r="3390" spans="1:10" x14ac:dyDescent="0.3">
      <c r="A3390" s="87"/>
      <c r="B3390" s="87"/>
      <c r="C3390" s="87" t="s">
        <v>236</v>
      </c>
      <c r="D3390" s="87" t="s">
        <v>1370</v>
      </c>
      <c r="E3390" s="87" t="s">
        <v>455</v>
      </c>
      <c r="F3390" s="140">
        <v>44133</v>
      </c>
      <c r="G3390" s="140">
        <v>44279</v>
      </c>
      <c r="H3390" s="92">
        <v>5760</v>
      </c>
      <c r="I3390" s="92">
        <v>5760</v>
      </c>
      <c r="J3390" s="92">
        <v>0</v>
      </c>
    </row>
    <row r="3391" spans="1:10" x14ac:dyDescent="0.3">
      <c r="A3391" s="87"/>
      <c r="B3391" s="87"/>
      <c r="C3391" s="87"/>
      <c r="D3391" s="87"/>
      <c r="E3391" s="87"/>
      <c r="F3391" s="87"/>
      <c r="G3391" s="140">
        <v>44305</v>
      </c>
      <c r="H3391" s="92">
        <v>5904</v>
      </c>
      <c r="I3391" s="92">
        <v>5904</v>
      </c>
      <c r="J3391" s="92">
        <v>0</v>
      </c>
    </row>
    <row r="3392" spans="1:10" x14ac:dyDescent="0.3">
      <c r="A3392" s="87"/>
      <c r="B3392" s="87"/>
      <c r="C3392" s="87"/>
      <c r="D3392" s="87"/>
      <c r="E3392" s="87"/>
      <c r="F3392" s="87"/>
      <c r="G3392" s="140">
        <v>44306</v>
      </c>
      <c r="H3392" s="92">
        <v>3024</v>
      </c>
      <c r="I3392" s="92">
        <v>3024</v>
      </c>
      <c r="J3392" s="92">
        <v>0</v>
      </c>
    </row>
    <row r="3393" spans="1:10" x14ac:dyDescent="0.3">
      <c r="A3393" s="87"/>
      <c r="B3393" s="87" t="s">
        <v>418</v>
      </c>
      <c r="C3393" s="87" t="s">
        <v>2722</v>
      </c>
      <c r="D3393" s="87" t="s">
        <v>7173</v>
      </c>
      <c r="E3393" s="87" t="s">
        <v>455</v>
      </c>
      <c r="F3393" s="140">
        <v>45817</v>
      </c>
      <c r="G3393" s="140">
        <v>45852</v>
      </c>
      <c r="H3393" s="92">
        <v>1190</v>
      </c>
      <c r="I3393" s="92">
        <v>1190</v>
      </c>
      <c r="J3393" s="92">
        <v>0</v>
      </c>
    </row>
    <row r="3394" spans="1:10" x14ac:dyDescent="0.3">
      <c r="A3394" s="87"/>
      <c r="B3394" s="87"/>
      <c r="C3394" s="87"/>
      <c r="D3394" s="87"/>
      <c r="E3394" s="87"/>
      <c r="F3394" s="87"/>
      <c r="G3394" s="140">
        <v>45860</v>
      </c>
      <c r="H3394" s="92">
        <v>4845</v>
      </c>
      <c r="I3394" s="92">
        <v>4845</v>
      </c>
      <c r="J3394" s="92">
        <v>0</v>
      </c>
    </row>
    <row r="3395" spans="1:10" x14ac:dyDescent="0.3">
      <c r="A3395" s="87"/>
      <c r="B3395" s="87"/>
      <c r="C3395" s="87"/>
      <c r="D3395" s="87"/>
      <c r="E3395" s="87"/>
      <c r="F3395" s="87"/>
      <c r="G3395" s="140">
        <v>45938</v>
      </c>
      <c r="H3395" s="92">
        <v>11815</v>
      </c>
      <c r="I3395" s="92">
        <v>11815</v>
      </c>
      <c r="J3395" s="92">
        <v>0</v>
      </c>
    </row>
    <row r="3396" spans="1:10" x14ac:dyDescent="0.3">
      <c r="A3396" s="87"/>
      <c r="B3396" s="87"/>
      <c r="C3396" s="87"/>
      <c r="D3396" s="87"/>
      <c r="E3396" s="87"/>
      <c r="F3396" s="87"/>
      <c r="G3396" s="140">
        <v>46048</v>
      </c>
      <c r="H3396" s="92">
        <v>4335</v>
      </c>
      <c r="I3396" s="92">
        <v>4335</v>
      </c>
      <c r="J3396" s="92">
        <v>0</v>
      </c>
    </row>
    <row r="3397" spans="1:10" x14ac:dyDescent="0.3">
      <c r="A3397" s="87"/>
      <c r="B3397" s="87"/>
      <c r="C3397" s="87"/>
      <c r="D3397" s="87"/>
      <c r="E3397" s="87"/>
      <c r="F3397" s="87"/>
      <c r="G3397" s="140">
        <v>46132</v>
      </c>
      <c r="H3397" s="92">
        <v>4845</v>
      </c>
      <c r="I3397" s="92">
        <v>4845</v>
      </c>
      <c r="J3397" s="92">
        <v>0</v>
      </c>
    </row>
    <row r="3398" spans="1:10" x14ac:dyDescent="0.3">
      <c r="A3398" s="87"/>
      <c r="B3398" s="87"/>
      <c r="C3398" s="87"/>
      <c r="D3398" s="87" t="s">
        <v>8122</v>
      </c>
      <c r="E3398" s="87" t="s">
        <v>455</v>
      </c>
      <c r="F3398" s="140">
        <v>45950</v>
      </c>
      <c r="G3398" s="140">
        <v>46049</v>
      </c>
      <c r="H3398" s="92">
        <v>9180</v>
      </c>
      <c r="I3398" s="92">
        <v>9180</v>
      </c>
      <c r="J3398" s="92">
        <v>0</v>
      </c>
    </row>
    <row r="3399" spans="1:10" x14ac:dyDescent="0.3">
      <c r="A3399" s="87"/>
      <c r="B3399" s="87"/>
      <c r="C3399" s="87"/>
      <c r="D3399" s="87"/>
      <c r="E3399" s="87"/>
      <c r="F3399" s="87"/>
      <c r="G3399" s="140">
        <v>46128</v>
      </c>
      <c r="H3399" s="92">
        <v>7905</v>
      </c>
      <c r="I3399" s="92">
        <v>7905</v>
      </c>
      <c r="J3399" s="92">
        <v>0</v>
      </c>
    </row>
    <row r="3400" spans="1:10" x14ac:dyDescent="0.3">
      <c r="A3400" s="87"/>
      <c r="B3400" s="87"/>
      <c r="C3400" s="87"/>
      <c r="D3400" s="87"/>
      <c r="E3400" s="87"/>
      <c r="F3400" s="87"/>
      <c r="G3400" s="140">
        <v>46132</v>
      </c>
      <c r="H3400" s="92">
        <v>765</v>
      </c>
      <c r="I3400" s="92">
        <v>765</v>
      </c>
      <c r="J3400" s="92">
        <v>0</v>
      </c>
    </row>
    <row r="3401" spans="1:10" x14ac:dyDescent="0.3">
      <c r="A3401" s="87"/>
      <c r="B3401" s="87"/>
      <c r="C3401" s="87"/>
      <c r="D3401" s="87"/>
      <c r="E3401" s="87"/>
      <c r="F3401" s="87"/>
      <c r="G3401" s="140">
        <v>46157</v>
      </c>
      <c r="H3401" s="92">
        <v>8670</v>
      </c>
      <c r="I3401" s="92">
        <v>8670</v>
      </c>
      <c r="J3401" s="92">
        <v>0</v>
      </c>
    </row>
    <row r="3402" spans="1:10" x14ac:dyDescent="0.3">
      <c r="A3402" s="87"/>
      <c r="B3402" s="87"/>
      <c r="C3402" s="87"/>
      <c r="D3402" s="87"/>
      <c r="E3402" s="87"/>
      <c r="F3402" s="87"/>
      <c r="G3402" s="140">
        <v>46209</v>
      </c>
      <c r="H3402" s="92">
        <v>1275</v>
      </c>
      <c r="I3402" s="92">
        <v>1275</v>
      </c>
      <c r="J3402" s="92">
        <v>0</v>
      </c>
    </row>
    <row r="3403" spans="1:10" x14ac:dyDescent="0.3">
      <c r="A3403" s="87"/>
      <c r="B3403" s="87"/>
      <c r="C3403" s="87"/>
      <c r="D3403" s="87"/>
      <c r="E3403" s="87"/>
      <c r="F3403" s="87"/>
      <c r="G3403" s="140">
        <v>46945</v>
      </c>
      <c r="H3403" s="92">
        <v>4845</v>
      </c>
      <c r="I3403" s="92">
        <v>0</v>
      </c>
      <c r="J3403" s="92">
        <v>4845</v>
      </c>
    </row>
    <row r="3404" spans="1:10" x14ac:dyDescent="0.3">
      <c r="A3404" s="87"/>
      <c r="B3404" s="87"/>
      <c r="C3404" s="87" t="s">
        <v>2724</v>
      </c>
      <c r="D3404" s="87" t="s">
        <v>784</v>
      </c>
      <c r="E3404" s="87" t="s">
        <v>455</v>
      </c>
      <c r="F3404" s="140">
        <v>43836</v>
      </c>
      <c r="G3404" s="140">
        <v>44987</v>
      </c>
      <c r="H3404" s="92">
        <v>1200</v>
      </c>
      <c r="I3404" s="92">
        <v>0</v>
      </c>
      <c r="J3404" s="92">
        <v>1200</v>
      </c>
    </row>
    <row r="3405" spans="1:10" x14ac:dyDescent="0.3">
      <c r="A3405" s="87"/>
      <c r="B3405" s="87"/>
      <c r="C3405" s="87"/>
      <c r="D3405" s="87"/>
      <c r="E3405" s="87"/>
      <c r="F3405" s="87"/>
      <c r="G3405" s="140">
        <v>44988</v>
      </c>
      <c r="H3405" s="92">
        <v>-1200</v>
      </c>
      <c r="I3405" s="92">
        <v>0</v>
      </c>
      <c r="J3405" s="92">
        <v>-1200</v>
      </c>
    </row>
    <row r="3406" spans="1:10" x14ac:dyDescent="0.3">
      <c r="A3406" s="87"/>
      <c r="B3406" s="87"/>
      <c r="C3406" s="87" t="s">
        <v>2723</v>
      </c>
      <c r="D3406" s="87" t="s">
        <v>1559</v>
      </c>
      <c r="E3406" s="87" t="s">
        <v>455</v>
      </c>
      <c r="F3406" s="140">
        <v>44210</v>
      </c>
      <c r="G3406" s="140">
        <v>44488</v>
      </c>
      <c r="H3406" s="92">
        <v>14350</v>
      </c>
      <c r="I3406" s="92">
        <v>14350</v>
      </c>
      <c r="J3406" s="92">
        <v>0</v>
      </c>
    </row>
    <row r="3407" spans="1:10" x14ac:dyDescent="0.3">
      <c r="A3407" s="87"/>
      <c r="B3407" s="87" t="s">
        <v>130</v>
      </c>
      <c r="C3407" s="87" t="s">
        <v>2722</v>
      </c>
      <c r="D3407" s="87" t="s">
        <v>4863</v>
      </c>
      <c r="E3407" s="87" t="s">
        <v>455</v>
      </c>
      <c r="F3407" s="140">
        <v>44896</v>
      </c>
      <c r="G3407" s="140">
        <v>44937</v>
      </c>
      <c r="H3407" s="92">
        <v>4505</v>
      </c>
      <c r="I3407" s="92">
        <v>4505</v>
      </c>
      <c r="J3407" s="92">
        <v>0</v>
      </c>
    </row>
    <row r="3408" spans="1:10" x14ac:dyDescent="0.3">
      <c r="A3408" s="87"/>
      <c r="B3408" s="87"/>
      <c r="C3408" s="87"/>
      <c r="D3408" s="87"/>
      <c r="E3408" s="87"/>
      <c r="F3408" s="87"/>
      <c r="G3408" s="140">
        <v>44951</v>
      </c>
      <c r="H3408" s="92">
        <v>4080</v>
      </c>
      <c r="I3408" s="92">
        <v>4080</v>
      </c>
      <c r="J3408" s="92">
        <v>0</v>
      </c>
    </row>
    <row r="3409" spans="1:10" x14ac:dyDescent="0.3">
      <c r="A3409" s="87"/>
      <c r="B3409" s="87"/>
      <c r="C3409" s="87"/>
      <c r="D3409" s="87"/>
      <c r="E3409" s="87"/>
      <c r="F3409" s="87"/>
      <c r="G3409" s="140">
        <v>44992</v>
      </c>
      <c r="H3409" s="92">
        <v>3570</v>
      </c>
      <c r="I3409" s="92">
        <v>3570</v>
      </c>
      <c r="J3409" s="92">
        <v>0</v>
      </c>
    </row>
    <row r="3410" spans="1:10" x14ac:dyDescent="0.3">
      <c r="A3410" s="87"/>
      <c r="B3410" s="87"/>
      <c r="C3410" s="87"/>
      <c r="D3410" s="87"/>
      <c r="E3410" s="87"/>
      <c r="F3410" s="87"/>
      <c r="G3410" s="140">
        <v>45015</v>
      </c>
      <c r="H3410" s="92">
        <v>3230</v>
      </c>
      <c r="I3410" s="92">
        <v>3230</v>
      </c>
      <c r="J3410" s="92">
        <v>0</v>
      </c>
    </row>
    <row r="3411" spans="1:10" x14ac:dyDescent="0.3">
      <c r="A3411" s="87"/>
      <c r="B3411" s="87"/>
      <c r="C3411" s="87"/>
      <c r="D3411" s="87"/>
      <c r="E3411" s="87"/>
      <c r="F3411" s="87"/>
      <c r="G3411" s="140">
        <v>45064</v>
      </c>
      <c r="H3411" s="92">
        <v>7310</v>
      </c>
      <c r="I3411" s="92">
        <v>7310</v>
      </c>
      <c r="J3411" s="92">
        <v>0</v>
      </c>
    </row>
    <row r="3412" spans="1:10" x14ac:dyDescent="0.3">
      <c r="A3412" s="87"/>
      <c r="B3412" s="87"/>
      <c r="C3412" s="87"/>
      <c r="D3412" s="87"/>
      <c r="E3412" s="87"/>
      <c r="F3412" s="87"/>
      <c r="G3412" s="140">
        <v>45125</v>
      </c>
      <c r="H3412" s="92">
        <v>3740</v>
      </c>
      <c r="I3412" s="92">
        <v>3740</v>
      </c>
      <c r="J3412" s="92">
        <v>0</v>
      </c>
    </row>
    <row r="3413" spans="1:10" x14ac:dyDescent="0.3">
      <c r="A3413" s="87"/>
      <c r="B3413" s="87"/>
      <c r="C3413" s="87"/>
      <c r="D3413" s="87"/>
      <c r="E3413" s="87"/>
      <c r="F3413" s="87"/>
      <c r="G3413" s="140">
        <v>45126</v>
      </c>
      <c r="H3413" s="92">
        <v>3740</v>
      </c>
      <c r="I3413" s="92">
        <v>3740</v>
      </c>
      <c r="J3413" s="92">
        <v>0</v>
      </c>
    </row>
    <row r="3414" spans="1:10" x14ac:dyDescent="0.3">
      <c r="A3414" s="87"/>
      <c r="B3414" s="87"/>
      <c r="C3414" s="87"/>
      <c r="D3414" s="87"/>
      <c r="E3414" s="87"/>
      <c r="F3414" s="87"/>
      <c r="G3414" s="140">
        <v>45201</v>
      </c>
      <c r="H3414" s="92">
        <v>5100</v>
      </c>
      <c r="I3414" s="92">
        <v>5100</v>
      </c>
      <c r="J3414" s="92">
        <v>0</v>
      </c>
    </row>
    <row r="3415" spans="1:10" x14ac:dyDescent="0.3">
      <c r="A3415" s="87"/>
      <c r="B3415" s="87"/>
      <c r="C3415" s="87"/>
      <c r="D3415" s="87"/>
      <c r="E3415" s="87"/>
      <c r="F3415" s="87"/>
      <c r="G3415" s="140">
        <v>45268</v>
      </c>
      <c r="H3415" s="92">
        <v>12155</v>
      </c>
      <c r="I3415" s="92">
        <v>12155</v>
      </c>
      <c r="J3415" s="92">
        <v>0</v>
      </c>
    </row>
    <row r="3416" spans="1:10" x14ac:dyDescent="0.3">
      <c r="A3416" s="87"/>
      <c r="B3416" s="87"/>
      <c r="C3416" s="87"/>
      <c r="D3416" s="87"/>
      <c r="E3416" s="87"/>
      <c r="F3416" s="87"/>
      <c r="G3416" s="140">
        <v>45315</v>
      </c>
      <c r="H3416" s="92">
        <v>9265</v>
      </c>
      <c r="I3416" s="92">
        <v>9265</v>
      </c>
      <c r="J3416" s="92">
        <v>0</v>
      </c>
    </row>
    <row r="3417" spans="1:10" x14ac:dyDescent="0.3">
      <c r="A3417" s="87"/>
      <c r="B3417" s="87"/>
      <c r="C3417" s="87"/>
      <c r="D3417" s="87"/>
      <c r="E3417" s="87"/>
      <c r="F3417" s="87"/>
      <c r="G3417" s="140">
        <v>45359</v>
      </c>
      <c r="H3417" s="92">
        <v>595</v>
      </c>
      <c r="I3417" s="92">
        <v>595</v>
      </c>
      <c r="J3417" s="92">
        <v>0</v>
      </c>
    </row>
    <row r="3418" spans="1:10" x14ac:dyDescent="0.3">
      <c r="A3418" s="87"/>
      <c r="B3418" s="87"/>
      <c r="C3418" s="87" t="s">
        <v>2723</v>
      </c>
      <c r="D3418" s="87" t="s">
        <v>488</v>
      </c>
      <c r="E3418" s="87" t="s">
        <v>455</v>
      </c>
      <c r="F3418" s="140">
        <v>43795</v>
      </c>
      <c r="G3418" s="140">
        <v>43977</v>
      </c>
      <c r="H3418" s="92">
        <v>2345</v>
      </c>
      <c r="I3418" s="92">
        <v>2345</v>
      </c>
      <c r="J3418" s="92">
        <v>0</v>
      </c>
    </row>
    <row r="3419" spans="1:10" x14ac:dyDescent="0.3">
      <c r="A3419" s="87"/>
      <c r="B3419" s="87"/>
      <c r="C3419" s="87"/>
      <c r="D3419" s="87"/>
      <c r="E3419" s="87"/>
      <c r="F3419" s="87"/>
      <c r="G3419" s="140">
        <v>44001</v>
      </c>
      <c r="H3419" s="92">
        <v>2345</v>
      </c>
      <c r="I3419" s="92">
        <v>2345</v>
      </c>
      <c r="J3419" s="92">
        <v>0</v>
      </c>
    </row>
    <row r="3420" spans="1:10" x14ac:dyDescent="0.3">
      <c r="A3420" s="87"/>
      <c r="B3420" s="87"/>
      <c r="C3420" s="87"/>
      <c r="D3420" s="87"/>
      <c r="E3420" s="87"/>
      <c r="F3420" s="87"/>
      <c r="G3420" s="140">
        <v>44118</v>
      </c>
      <c r="H3420" s="92">
        <v>2345</v>
      </c>
      <c r="I3420" s="92">
        <v>2345</v>
      </c>
      <c r="J3420" s="92">
        <v>0</v>
      </c>
    </row>
    <row r="3421" spans="1:10" x14ac:dyDescent="0.3">
      <c r="A3421" s="87"/>
      <c r="B3421" s="87"/>
      <c r="C3421" s="87"/>
      <c r="D3421" s="87"/>
      <c r="E3421" s="87"/>
      <c r="F3421" s="87"/>
      <c r="G3421" s="140">
        <v>44452</v>
      </c>
      <c r="H3421" s="92">
        <v>1840</v>
      </c>
      <c r="I3421" s="92">
        <v>1840</v>
      </c>
      <c r="J3421" s="92">
        <v>0</v>
      </c>
    </row>
    <row r="3422" spans="1:10" x14ac:dyDescent="0.3">
      <c r="A3422" s="87"/>
      <c r="B3422" s="87"/>
      <c r="C3422" s="87"/>
      <c r="D3422" s="87"/>
      <c r="E3422" s="87"/>
      <c r="F3422" s="87"/>
      <c r="G3422" s="140">
        <v>44701</v>
      </c>
      <c r="H3422" s="92">
        <v>500</v>
      </c>
      <c r="I3422" s="92">
        <v>500</v>
      </c>
      <c r="J3422" s="92">
        <v>0</v>
      </c>
    </row>
    <row r="3423" spans="1:10" x14ac:dyDescent="0.3">
      <c r="A3423" s="87"/>
      <c r="B3423" s="87" t="s">
        <v>436</v>
      </c>
      <c r="C3423" s="87" t="s">
        <v>2722</v>
      </c>
      <c r="D3423" s="87" t="s">
        <v>6573</v>
      </c>
      <c r="E3423" s="87" t="s">
        <v>455</v>
      </c>
      <c r="F3423" s="140">
        <v>45601</v>
      </c>
      <c r="G3423" s="140">
        <v>45852</v>
      </c>
      <c r="H3423" s="92">
        <v>1190</v>
      </c>
      <c r="I3423" s="92">
        <v>1190</v>
      </c>
      <c r="J3423" s="92">
        <v>0</v>
      </c>
    </row>
    <row r="3424" spans="1:10" x14ac:dyDescent="0.3">
      <c r="A3424" s="87"/>
      <c r="B3424" s="87"/>
      <c r="C3424" s="87"/>
      <c r="D3424" s="87"/>
      <c r="E3424" s="87"/>
      <c r="F3424" s="87"/>
      <c r="G3424" s="140">
        <v>45860</v>
      </c>
      <c r="H3424" s="92">
        <v>5355</v>
      </c>
      <c r="I3424" s="92">
        <v>5355</v>
      </c>
      <c r="J3424" s="92">
        <v>0</v>
      </c>
    </row>
    <row r="3425" spans="1:10" x14ac:dyDescent="0.3">
      <c r="A3425" s="87"/>
      <c r="B3425" s="87"/>
      <c r="C3425" s="87"/>
      <c r="D3425" s="87"/>
      <c r="E3425" s="87"/>
      <c r="F3425" s="87"/>
      <c r="G3425" s="140">
        <v>45938</v>
      </c>
      <c r="H3425" s="92">
        <v>4250</v>
      </c>
      <c r="I3425" s="92">
        <v>4250</v>
      </c>
      <c r="J3425" s="92">
        <v>0</v>
      </c>
    </row>
    <row r="3426" spans="1:10" x14ac:dyDescent="0.3">
      <c r="A3426" s="87"/>
      <c r="B3426" s="87"/>
      <c r="C3426" s="87"/>
      <c r="D3426" s="87"/>
      <c r="E3426" s="87"/>
      <c r="F3426" s="87"/>
      <c r="G3426" s="140">
        <v>45971</v>
      </c>
      <c r="H3426" s="92">
        <v>5440</v>
      </c>
      <c r="I3426" s="92">
        <v>5440</v>
      </c>
      <c r="J3426" s="92">
        <v>0</v>
      </c>
    </row>
    <row r="3427" spans="1:10" x14ac:dyDescent="0.3">
      <c r="A3427" s="87"/>
      <c r="B3427" s="87"/>
      <c r="C3427" s="87"/>
      <c r="D3427" s="87"/>
      <c r="E3427" s="87"/>
      <c r="F3427" s="87"/>
      <c r="G3427" s="140">
        <v>46048</v>
      </c>
      <c r="H3427" s="92">
        <v>11645</v>
      </c>
      <c r="I3427" s="92">
        <v>11645</v>
      </c>
      <c r="J3427" s="92">
        <v>0</v>
      </c>
    </row>
    <row r="3428" spans="1:10" x14ac:dyDescent="0.3">
      <c r="A3428" s="87"/>
      <c r="B3428" s="87"/>
      <c r="C3428" s="87"/>
      <c r="D3428" s="87"/>
      <c r="E3428" s="87"/>
      <c r="F3428" s="87"/>
      <c r="G3428" s="140">
        <v>46128</v>
      </c>
      <c r="H3428" s="92">
        <v>9775</v>
      </c>
      <c r="I3428" s="92">
        <v>9775</v>
      </c>
      <c r="J3428" s="92">
        <v>0</v>
      </c>
    </row>
    <row r="3429" spans="1:10" x14ac:dyDescent="0.3">
      <c r="A3429" s="87"/>
      <c r="B3429" s="87"/>
      <c r="C3429" s="87"/>
      <c r="D3429" s="87"/>
      <c r="E3429" s="87"/>
      <c r="F3429" s="87"/>
      <c r="G3429" s="140">
        <v>46157</v>
      </c>
      <c r="H3429" s="92">
        <v>4930</v>
      </c>
      <c r="I3429" s="92">
        <v>4930</v>
      </c>
      <c r="J3429" s="92">
        <v>0</v>
      </c>
    </row>
    <row r="3430" spans="1:10" x14ac:dyDescent="0.3">
      <c r="A3430" s="87"/>
      <c r="B3430" s="87"/>
      <c r="C3430" s="87"/>
      <c r="D3430" s="87"/>
      <c r="E3430" s="87"/>
      <c r="F3430" s="87"/>
      <c r="G3430" s="140">
        <v>46209</v>
      </c>
      <c r="H3430" s="92">
        <v>2295</v>
      </c>
      <c r="I3430" s="92">
        <v>2295</v>
      </c>
      <c r="J3430" s="92">
        <v>0</v>
      </c>
    </row>
    <row r="3431" spans="1:10" x14ac:dyDescent="0.3">
      <c r="A3431" s="87"/>
      <c r="B3431" s="87" t="s">
        <v>438</v>
      </c>
      <c r="C3431" s="87" t="s">
        <v>2722</v>
      </c>
      <c r="D3431" s="87" t="s">
        <v>7176</v>
      </c>
      <c r="E3431" s="87" t="s">
        <v>455</v>
      </c>
      <c r="F3431" s="140">
        <v>45817</v>
      </c>
      <c r="G3431" s="140">
        <v>45852</v>
      </c>
      <c r="H3431" s="92">
        <v>1190</v>
      </c>
      <c r="I3431" s="92">
        <v>1190</v>
      </c>
      <c r="J3431" s="92">
        <v>0</v>
      </c>
    </row>
    <row r="3432" spans="1:10" x14ac:dyDescent="0.3">
      <c r="A3432" s="87"/>
      <c r="B3432" s="87"/>
      <c r="C3432" s="87"/>
      <c r="D3432" s="87"/>
      <c r="E3432" s="87"/>
      <c r="F3432" s="87"/>
      <c r="G3432" s="140">
        <v>45860</v>
      </c>
      <c r="H3432" s="92">
        <v>4845</v>
      </c>
      <c r="I3432" s="92">
        <v>4845</v>
      </c>
      <c r="J3432" s="92">
        <v>0</v>
      </c>
    </row>
    <row r="3433" spans="1:10" x14ac:dyDescent="0.3">
      <c r="A3433" s="87"/>
      <c r="B3433" s="87"/>
      <c r="C3433" s="87"/>
      <c r="D3433" s="87"/>
      <c r="E3433" s="87"/>
      <c r="F3433" s="87"/>
      <c r="G3433" s="140">
        <v>45938</v>
      </c>
      <c r="H3433" s="92">
        <v>11560</v>
      </c>
      <c r="I3433" s="92">
        <v>11560</v>
      </c>
      <c r="J3433" s="92">
        <v>0</v>
      </c>
    </row>
    <row r="3434" spans="1:10" x14ac:dyDescent="0.3">
      <c r="A3434" s="87"/>
      <c r="B3434" s="87"/>
      <c r="C3434" s="87"/>
      <c r="D3434" s="87"/>
      <c r="E3434" s="87"/>
      <c r="F3434" s="87"/>
      <c r="G3434" s="140">
        <v>46048</v>
      </c>
      <c r="H3434" s="92">
        <v>7140</v>
      </c>
      <c r="I3434" s="92">
        <v>7140</v>
      </c>
      <c r="J3434" s="92">
        <v>0</v>
      </c>
    </row>
    <row r="3435" spans="1:10" x14ac:dyDescent="0.3">
      <c r="A3435" s="87"/>
      <c r="B3435" s="87"/>
      <c r="C3435" s="87"/>
      <c r="D3435" s="87"/>
      <c r="E3435" s="87"/>
      <c r="F3435" s="87"/>
      <c r="G3435" s="140">
        <v>46128</v>
      </c>
      <c r="H3435" s="92">
        <v>3485</v>
      </c>
      <c r="I3435" s="92">
        <v>3485</v>
      </c>
      <c r="J3435" s="92">
        <v>0</v>
      </c>
    </row>
    <row r="3436" spans="1:10" x14ac:dyDescent="0.3">
      <c r="A3436" s="87"/>
      <c r="B3436" s="87"/>
      <c r="C3436" s="87"/>
      <c r="D3436" s="87"/>
      <c r="E3436" s="87"/>
      <c r="F3436" s="87"/>
      <c r="G3436" s="140">
        <v>46132</v>
      </c>
      <c r="H3436" s="92">
        <v>3740</v>
      </c>
      <c r="I3436" s="92">
        <v>3740</v>
      </c>
      <c r="J3436" s="92">
        <v>0</v>
      </c>
    </row>
    <row r="3437" spans="1:10" x14ac:dyDescent="0.3">
      <c r="A3437" s="87"/>
      <c r="B3437" s="87"/>
      <c r="C3437" s="87"/>
      <c r="D3437" s="87" t="s">
        <v>8505</v>
      </c>
      <c r="E3437" s="87" t="s">
        <v>455</v>
      </c>
      <c r="F3437" s="140">
        <v>46115</v>
      </c>
      <c r="G3437" s="140">
        <v>46157</v>
      </c>
      <c r="H3437" s="92">
        <v>3060</v>
      </c>
      <c r="I3437" s="92">
        <v>3060</v>
      </c>
      <c r="J3437" s="92">
        <v>0</v>
      </c>
    </row>
    <row r="3438" spans="1:10" x14ac:dyDescent="0.3">
      <c r="A3438" s="87"/>
      <c r="B3438" s="87"/>
      <c r="C3438" s="87"/>
      <c r="D3438" s="87"/>
      <c r="E3438" s="87"/>
      <c r="F3438" s="87"/>
      <c r="G3438" s="140">
        <v>46209</v>
      </c>
      <c r="H3438" s="92">
        <v>680</v>
      </c>
      <c r="I3438" s="92">
        <v>680</v>
      </c>
      <c r="J3438" s="92">
        <v>0</v>
      </c>
    </row>
    <row r="3439" spans="1:10" x14ac:dyDescent="0.3">
      <c r="A3439" s="87"/>
      <c r="B3439" s="87"/>
      <c r="C3439" s="87"/>
      <c r="D3439" s="87"/>
      <c r="E3439" s="87"/>
      <c r="F3439" s="87"/>
      <c r="G3439" s="140">
        <v>46945</v>
      </c>
      <c r="H3439" s="92">
        <v>7225</v>
      </c>
      <c r="I3439" s="92">
        <v>0</v>
      </c>
      <c r="J3439" s="92">
        <v>7225</v>
      </c>
    </row>
    <row r="3440" spans="1:10" x14ac:dyDescent="0.3">
      <c r="A3440" s="87"/>
      <c r="B3440" s="87"/>
      <c r="C3440" s="87" t="s">
        <v>2724</v>
      </c>
      <c r="D3440" s="87" t="s">
        <v>784</v>
      </c>
      <c r="E3440" s="87" t="s">
        <v>455</v>
      </c>
      <c r="F3440" s="140">
        <v>43836</v>
      </c>
      <c r="G3440" s="140">
        <v>44987</v>
      </c>
      <c r="H3440" s="92">
        <v>1200</v>
      </c>
      <c r="I3440" s="92">
        <v>0</v>
      </c>
      <c r="J3440" s="92">
        <v>1200</v>
      </c>
    </row>
    <row r="3441" spans="1:10" x14ac:dyDescent="0.3">
      <c r="A3441" s="87"/>
      <c r="B3441" s="87"/>
      <c r="C3441" s="87"/>
      <c r="D3441" s="87"/>
      <c r="E3441" s="87"/>
      <c r="F3441" s="87"/>
      <c r="G3441" s="140">
        <v>44988</v>
      </c>
      <c r="H3441" s="92">
        <v>-1200</v>
      </c>
      <c r="I3441" s="92">
        <v>0</v>
      </c>
      <c r="J3441" s="92">
        <v>-1200</v>
      </c>
    </row>
    <row r="3442" spans="1:10" x14ac:dyDescent="0.3">
      <c r="A3442" s="87"/>
      <c r="B3442" s="87" t="s">
        <v>312</v>
      </c>
      <c r="C3442" s="87" t="s">
        <v>2724</v>
      </c>
      <c r="D3442" s="87" t="s">
        <v>784</v>
      </c>
      <c r="E3442" s="87" t="s">
        <v>455</v>
      </c>
      <c r="F3442" s="140">
        <v>43836</v>
      </c>
      <c r="G3442" s="140">
        <v>44987</v>
      </c>
      <c r="H3442" s="92">
        <v>1200</v>
      </c>
      <c r="I3442" s="92">
        <v>0</v>
      </c>
      <c r="J3442" s="92">
        <v>1200</v>
      </c>
    </row>
    <row r="3443" spans="1:10" x14ac:dyDescent="0.3">
      <c r="A3443" s="87"/>
      <c r="B3443" s="87"/>
      <c r="C3443" s="87"/>
      <c r="D3443" s="87"/>
      <c r="E3443" s="87"/>
      <c r="F3443" s="87"/>
      <c r="G3443" s="140">
        <v>44988</v>
      </c>
      <c r="H3443" s="92">
        <v>-1200</v>
      </c>
      <c r="I3443" s="92">
        <v>0</v>
      </c>
      <c r="J3443" s="92">
        <v>-1200</v>
      </c>
    </row>
    <row r="3444" spans="1:10" x14ac:dyDescent="0.3">
      <c r="A3444" s="87"/>
      <c r="B3444" s="87" t="s">
        <v>501</v>
      </c>
      <c r="C3444" s="87" t="s">
        <v>2722</v>
      </c>
      <c r="D3444" s="87" t="s">
        <v>7179</v>
      </c>
      <c r="E3444" s="87" t="s">
        <v>455</v>
      </c>
      <c r="F3444" s="140">
        <v>45817</v>
      </c>
      <c r="G3444" s="140">
        <v>45852</v>
      </c>
      <c r="H3444" s="92">
        <v>1190</v>
      </c>
      <c r="I3444" s="92">
        <v>1190</v>
      </c>
      <c r="J3444" s="92">
        <v>0</v>
      </c>
    </row>
    <row r="3445" spans="1:10" x14ac:dyDescent="0.3">
      <c r="A3445" s="87"/>
      <c r="B3445" s="87"/>
      <c r="C3445" s="87"/>
      <c r="D3445" s="87"/>
      <c r="E3445" s="87"/>
      <c r="F3445" s="87"/>
      <c r="G3445" s="140">
        <v>45860</v>
      </c>
      <c r="H3445" s="92">
        <v>4845</v>
      </c>
      <c r="I3445" s="92">
        <v>4845</v>
      </c>
      <c r="J3445" s="92">
        <v>0</v>
      </c>
    </row>
    <row r="3446" spans="1:10" x14ac:dyDescent="0.3">
      <c r="A3446" s="87"/>
      <c r="B3446" s="87"/>
      <c r="C3446" s="87"/>
      <c r="D3446" s="87"/>
      <c r="E3446" s="87"/>
      <c r="F3446" s="87"/>
      <c r="G3446" s="140">
        <v>45938</v>
      </c>
      <c r="H3446" s="92">
        <v>7565</v>
      </c>
      <c r="I3446" s="92">
        <v>7565</v>
      </c>
      <c r="J3446" s="92">
        <v>0</v>
      </c>
    </row>
    <row r="3447" spans="1:10" x14ac:dyDescent="0.3">
      <c r="A3447" s="87"/>
      <c r="B3447" s="87"/>
      <c r="C3447" s="87"/>
      <c r="D3447" s="87"/>
      <c r="E3447" s="87"/>
      <c r="F3447" s="87"/>
      <c r="G3447" s="140">
        <v>46048</v>
      </c>
      <c r="H3447" s="92">
        <v>5270</v>
      </c>
      <c r="I3447" s="92">
        <v>5270</v>
      </c>
      <c r="J3447" s="92">
        <v>0</v>
      </c>
    </row>
    <row r="3448" spans="1:10" x14ac:dyDescent="0.3">
      <c r="A3448" s="87"/>
      <c r="B3448" s="87"/>
      <c r="C3448" s="87"/>
      <c r="D3448" s="87"/>
      <c r="E3448" s="87"/>
      <c r="F3448" s="87"/>
      <c r="G3448" s="140">
        <v>46128</v>
      </c>
      <c r="H3448" s="92">
        <v>3315</v>
      </c>
      <c r="I3448" s="92">
        <v>3315</v>
      </c>
      <c r="J3448" s="92">
        <v>0</v>
      </c>
    </row>
    <row r="3449" spans="1:10" x14ac:dyDescent="0.3">
      <c r="A3449" s="87"/>
      <c r="B3449" s="87"/>
      <c r="C3449" s="87" t="s">
        <v>2724</v>
      </c>
      <c r="D3449" s="87" t="s">
        <v>784</v>
      </c>
      <c r="E3449" s="87" t="s">
        <v>455</v>
      </c>
      <c r="F3449" s="140">
        <v>43836</v>
      </c>
      <c r="G3449" s="140">
        <v>44987</v>
      </c>
      <c r="H3449" s="92">
        <v>1200</v>
      </c>
      <c r="I3449" s="92">
        <v>0</v>
      </c>
      <c r="J3449" s="92">
        <v>1200</v>
      </c>
    </row>
    <row r="3450" spans="1:10" x14ac:dyDescent="0.3">
      <c r="A3450" s="87"/>
      <c r="B3450" s="87"/>
      <c r="C3450" s="87"/>
      <c r="D3450" s="87"/>
      <c r="E3450" s="87"/>
      <c r="F3450" s="87"/>
      <c r="G3450" s="140">
        <v>44988</v>
      </c>
      <c r="H3450" s="92">
        <v>-1200</v>
      </c>
      <c r="I3450" s="92">
        <v>0</v>
      </c>
      <c r="J3450" s="92">
        <v>-1200</v>
      </c>
    </row>
    <row r="3451" spans="1:10" x14ac:dyDescent="0.3">
      <c r="A3451" s="87"/>
      <c r="B3451" s="87" t="s">
        <v>275</v>
      </c>
      <c r="C3451" s="87" t="s">
        <v>2722</v>
      </c>
      <c r="D3451" s="87" t="s">
        <v>750</v>
      </c>
      <c r="E3451" s="87" t="s">
        <v>455</v>
      </c>
      <c r="F3451" s="140">
        <v>43950</v>
      </c>
      <c r="G3451" s="140">
        <v>44001</v>
      </c>
      <c r="H3451" s="92">
        <v>4410</v>
      </c>
      <c r="I3451" s="92">
        <v>4410</v>
      </c>
      <c r="J3451" s="92">
        <v>0</v>
      </c>
    </row>
    <row r="3452" spans="1:10" x14ac:dyDescent="0.3">
      <c r="A3452" s="87"/>
      <c r="B3452" s="87"/>
      <c r="C3452" s="87"/>
      <c r="D3452" s="87"/>
      <c r="E3452" s="87"/>
      <c r="F3452" s="87"/>
      <c r="G3452" s="140">
        <v>44062</v>
      </c>
      <c r="H3452" s="92">
        <v>6440</v>
      </c>
      <c r="I3452" s="92">
        <v>6440</v>
      </c>
      <c r="J3452" s="92">
        <v>0</v>
      </c>
    </row>
    <row r="3453" spans="1:10" x14ac:dyDescent="0.3">
      <c r="A3453" s="87"/>
      <c r="B3453" s="87"/>
      <c r="C3453" s="87"/>
      <c r="D3453" s="87"/>
      <c r="E3453" s="87"/>
      <c r="F3453" s="87"/>
      <c r="G3453" s="140">
        <v>44118</v>
      </c>
      <c r="H3453" s="92">
        <v>5880</v>
      </c>
      <c r="I3453" s="92">
        <v>5880</v>
      </c>
      <c r="J3453" s="92">
        <v>0</v>
      </c>
    </row>
    <row r="3454" spans="1:10" x14ac:dyDescent="0.3">
      <c r="A3454" s="87"/>
      <c r="B3454" s="87"/>
      <c r="C3454" s="87"/>
      <c r="D3454" s="87"/>
      <c r="E3454" s="87"/>
      <c r="F3454" s="87"/>
      <c r="G3454" s="140">
        <v>44125</v>
      </c>
      <c r="H3454" s="92">
        <v>5880</v>
      </c>
      <c r="I3454" s="92">
        <v>5880</v>
      </c>
      <c r="J3454" s="92">
        <v>0</v>
      </c>
    </row>
    <row r="3455" spans="1:10" x14ac:dyDescent="0.3">
      <c r="A3455" s="87"/>
      <c r="B3455" s="87"/>
      <c r="C3455" s="87"/>
      <c r="D3455" s="87"/>
      <c r="E3455" s="87"/>
      <c r="F3455" s="87"/>
      <c r="G3455" s="140">
        <v>44232</v>
      </c>
      <c r="H3455" s="92">
        <v>3080</v>
      </c>
      <c r="I3455" s="92">
        <v>3080</v>
      </c>
      <c r="J3455" s="92">
        <v>0</v>
      </c>
    </row>
    <row r="3456" spans="1:10" x14ac:dyDescent="0.3">
      <c r="A3456" s="87"/>
      <c r="B3456" s="87"/>
      <c r="C3456" s="87"/>
      <c r="D3456" s="87"/>
      <c r="E3456" s="87"/>
      <c r="F3456" s="87"/>
      <c r="G3456" s="140">
        <v>44279</v>
      </c>
      <c r="H3456" s="92">
        <v>2030</v>
      </c>
      <c r="I3456" s="92">
        <v>2030</v>
      </c>
      <c r="J3456" s="92">
        <v>0</v>
      </c>
    </row>
    <row r="3457" spans="1:10" x14ac:dyDescent="0.3">
      <c r="A3457" s="87"/>
      <c r="B3457" s="87"/>
      <c r="C3457" s="87"/>
      <c r="D3457" s="87"/>
      <c r="E3457" s="87"/>
      <c r="F3457" s="87"/>
      <c r="G3457" s="140">
        <v>44305</v>
      </c>
      <c r="H3457" s="92">
        <v>7000</v>
      </c>
      <c r="I3457" s="92">
        <v>7000</v>
      </c>
      <c r="J3457" s="92">
        <v>0</v>
      </c>
    </row>
    <row r="3458" spans="1:10" x14ac:dyDescent="0.3">
      <c r="A3458" s="87"/>
      <c r="B3458" s="87"/>
      <c r="C3458" s="87" t="s">
        <v>2723</v>
      </c>
      <c r="D3458" s="87" t="s">
        <v>1509</v>
      </c>
      <c r="E3458" s="87" t="s">
        <v>455</v>
      </c>
      <c r="F3458" s="140">
        <v>44180</v>
      </c>
      <c r="G3458" s="140">
        <v>44236</v>
      </c>
      <c r="H3458" s="92">
        <v>3060</v>
      </c>
      <c r="I3458" s="92">
        <v>3060</v>
      </c>
      <c r="J3458" s="92">
        <v>0</v>
      </c>
    </row>
    <row r="3459" spans="1:10" x14ac:dyDescent="0.3">
      <c r="A3459" s="87"/>
      <c r="B3459" s="87"/>
      <c r="C3459" s="87"/>
      <c r="D3459" s="87"/>
      <c r="E3459" s="87"/>
      <c r="F3459" s="87"/>
      <c r="G3459" s="140">
        <v>44305</v>
      </c>
      <c r="H3459" s="92">
        <v>6120</v>
      </c>
      <c r="I3459" s="92">
        <v>6120</v>
      </c>
      <c r="J3459" s="92">
        <v>0</v>
      </c>
    </row>
    <row r="3460" spans="1:10" x14ac:dyDescent="0.3">
      <c r="A3460" s="87"/>
      <c r="B3460" s="87"/>
      <c r="C3460" s="87"/>
      <c r="D3460" s="87"/>
      <c r="E3460" s="87"/>
      <c r="F3460" s="87"/>
      <c r="G3460" s="140">
        <v>44448</v>
      </c>
      <c r="H3460" s="92">
        <v>500</v>
      </c>
      <c r="I3460" s="92">
        <v>500</v>
      </c>
      <c r="J3460" s="92">
        <v>0</v>
      </c>
    </row>
    <row r="3461" spans="1:10" x14ac:dyDescent="0.3">
      <c r="A3461" s="87"/>
      <c r="B3461" s="87"/>
      <c r="C3461" s="87"/>
      <c r="D3461" s="87"/>
      <c r="E3461" s="87"/>
      <c r="F3461" s="87"/>
      <c r="G3461" s="140">
        <v>44452</v>
      </c>
      <c r="H3461" s="92">
        <v>2570</v>
      </c>
      <c r="I3461" s="92">
        <v>2570</v>
      </c>
      <c r="J3461" s="92">
        <v>0</v>
      </c>
    </row>
    <row r="3462" spans="1:10" x14ac:dyDescent="0.3">
      <c r="A3462" s="87"/>
      <c r="B3462" s="87"/>
      <c r="C3462" s="87" t="s">
        <v>236</v>
      </c>
      <c r="D3462" s="87" t="s">
        <v>457</v>
      </c>
      <c r="E3462" s="87" t="s">
        <v>455</v>
      </c>
      <c r="F3462" s="140">
        <v>43647</v>
      </c>
      <c r="G3462" s="140">
        <v>43810</v>
      </c>
      <c r="H3462" s="92">
        <v>9900</v>
      </c>
      <c r="I3462" s="92">
        <v>9900</v>
      </c>
      <c r="J3462" s="92">
        <v>0</v>
      </c>
    </row>
    <row r="3463" spans="1:10" x14ac:dyDescent="0.3">
      <c r="A3463" s="87"/>
      <c r="B3463" s="87"/>
      <c r="C3463" s="87"/>
      <c r="D3463" s="87"/>
      <c r="E3463" s="87"/>
      <c r="F3463" s="87"/>
      <c r="G3463" s="140">
        <v>43845</v>
      </c>
      <c r="H3463" s="92">
        <v>3300</v>
      </c>
      <c r="I3463" s="92">
        <v>3300</v>
      </c>
      <c r="J3463" s="92">
        <v>0</v>
      </c>
    </row>
    <row r="3464" spans="1:10" x14ac:dyDescent="0.3">
      <c r="A3464" s="87"/>
      <c r="B3464" s="87" t="s">
        <v>135</v>
      </c>
      <c r="C3464" s="87" t="s">
        <v>2723</v>
      </c>
      <c r="D3464" s="87" t="s">
        <v>1559</v>
      </c>
      <c r="E3464" s="87" t="s">
        <v>455</v>
      </c>
      <c r="F3464" s="140">
        <v>44210</v>
      </c>
      <c r="G3464" s="140">
        <v>44488</v>
      </c>
      <c r="H3464" s="92">
        <v>14350</v>
      </c>
      <c r="I3464" s="92">
        <v>14350</v>
      </c>
      <c r="J3464" s="92">
        <v>0</v>
      </c>
    </row>
    <row r="3465" spans="1:10" x14ac:dyDescent="0.3">
      <c r="A3465" s="87"/>
      <c r="B3465" s="87" t="s">
        <v>268</v>
      </c>
      <c r="C3465" s="87" t="s">
        <v>2722</v>
      </c>
      <c r="D3465" s="87" t="s">
        <v>1370</v>
      </c>
      <c r="E3465" s="87" t="s">
        <v>455</v>
      </c>
      <c r="F3465" s="140">
        <v>44133</v>
      </c>
      <c r="G3465" s="140">
        <v>44279</v>
      </c>
      <c r="H3465" s="92">
        <v>8640</v>
      </c>
      <c r="I3465" s="92">
        <v>8640</v>
      </c>
      <c r="J3465" s="92">
        <v>0</v>
      </c>
    </row>
    <row r="3466" spans="1:10" x14ac:dyDescent="0.3">
      <c r="A3466" s="87"/>
      <c r="B3466" s="87"/>
      <c r="C3466" s="87"/>
      <c r="D3466" s="87"/>
      <c r="E3466" s="87"/>
      <c r="F3466" s="87"/>
      <c r="G3466" s="140">
        <v>44305</v>
      </c>
      <c r="H3466" s="92">
        <v>11664</v>
      </c>
      <c r="I3466" s="92">
        <v>11664</v>
      </c>
      <c r="J3466" s="92">
        <v>0</v>
      </c>
    </row>
    <row r="3467" spans="1:10" x14ac:dyDescent="0.3">
      <c r="A3467" s="87"/>
      <c r="B3467" s="87"/>
      <c r="C3467" s="87"/>
      <c r="D3467" s="87"/>
      <c r="E3467" s="87"/>
      <c r="F3467" s="87"/>
      <c r="G3467" s="140">
        <v>44306</v>
      </c>
      <c r="H3467" s="92">
        <v>3600</v>
      </c>
      <c r="I3467" s="92">
        <v>3600</v>
      </c>
      <c r="J3467" s="92">
        <v>0</v>
      </c>
    </row>
    <row r="3468" spans="1:10" x14ac:dyDescent="0.3">
      <c r="A3468" s="87"/>
      <c r="B3468" s="87"/>
      <c r="C3468" s="87"/>
      <c r="D3468" s="87"/>
      <c r="E3468" s="87"/>
      <c r="F3468" s="87"/>
      <c r="G3468" s="140">
        <v>44342</v>
      </c>
      <c r="H3468" s="92">
        <v>6336</v>
      </c>
      <c r="I3468" s="92">
        <v>6336</v>
      </c>
      <c r="J3468" s="92">
        <v>0</v>
      </c>
    </row>
    <row r="3469" spans="1:10" x14ac:dyDescent="0.3">
      <c r="A3469" s="87"/>
      <c r="B3469" s="87"/>
      <c r="C3469" s="87"/>
      <c r="D3469" s="87"/>
      <c r="E3469" s="87"/>
      <c r="F3469" s="87"/>
      <c r="G3469" s="140">
        <v>44370</v>
      </c>
      <c r="H3469" s="92">
        <v>8640</v>
      </c>
      <c r="I3469" s="92">
        <v>8640</v>
      </c>
      <c r="J3469" s="92">
        <v>0</v>
      </c>
    </row>
    <row r="3470" spans="1:10" x14ac:dyDescent="0.3">
      <c r="A3470" s="87"/>
      <c r="B3470" s="87"/>
      <c r="C3470" s="87"/>
      <c r="D3470" s="87"/>
      <c r="E3470" s="87"/>
      <c r="F3470" s="87"/>
      <c r="G3470" s="140">
        <v>44448</v>
      </c>
      <c r="H3470" s="92">
        <v>18576</v>
      </c>
      <c r="I3470" s="92">
        <v>18576</v>
      </c>
      <c r="J3470" s="92">
        <v>0</v>
      </c>
    </row>
    <row r="3471" spans="1:10" x14ac:dyDescent="0.3">
      <c r="A3471" s="87"/>
      <c r="B3471" s="87"/>
      <c r="C3471" s="87"/>
      <c r="D3471" s="87"/>
      <c r="E3471" s="87"/>
      <c r="F3471" s="87"/>
      <c r="G3471" s="140">
        <v>44461</v>
      </c>
      <c r="H3471" s="92">
        <v>288</v>
      </c>
      <c r="I3471" s="92">
        <v>288</v>
      </c>
      <c r="J3471" s="92">
        <v>0</v>
      </c>
    </row>
    <row r="3472" spans="1:10" x14ac:dyDescent="0.3">
      <c r="A3472" s="87"/>
      <c r="B3472" s="87"/>
      <c r="C3472" s="87"/>
      <c r="D3472" s="87"/>
      <c r="E3472" s="87"/>
      <c r="F3472" s="87"/>
      <c r="G3472" s="140">
        <v>44743</v>
      </c>
      <c r="H3472" s="92">
        <v>35856</v>
      </c>
      <c r="I3472" s="92">
        <v>0</v>
      </c>
      <c r="J3472" s="92">
        <v>35856</v>
      </c>
    </row>
    <row r="3473" spans="1:10" x14ac:dyDescent="0.3">
      <c r="A3473" s="87"/>
      <c r="B3473" s="87"/>
      <c r="C3473" s="87"/>
      <c r="D3473" s="87"/>
      <c r="E3473" s="87"/>
      <c r="F3473" s="87"/>
      <c r="G3473" s="140">
        <v>45107</v>
      </c>
      <c r="H3473" s="92">
        <v>-35856</v>
      </c>
      <c r="I3473" s="92">
        <v>0</v>
      </c>
      <c r="J3473" s="92">
        <v>-35856</v>
      </c>
    </row>
    <row r="3474" spans="1:10" x14ac:dyDescent="0.3">
      <c r="A3474" s="87"/>
      <c r="B3474" s="87"/>
      <c r="C3474" s="87" t="s">
        <v>2723</v>
      </c>
      <c r="D3474" s="87" t="s">
        <v>782</v>
      </c>
      <c r="E3474" s="87" t="s">
        <v>455</v>
      </c>
      <c r="F3474" s="140">
        <v>43964</v>
      </c>
      <c r="G3474" s="140">
        <v>44062</v>
      </c>
      <c r="H3474" s="92">
        <v>2065</v>
      </c>
      <c r="I3474" s="92">
        <v>2065</v>
      </c>
      <c r="J3474" s="92">
        <v>0</v>
      </c>
    </row>
    <row r="3475" spans="1:10" x14ac:dyDescent="0.3">
      <c r="A3475" s="87"/>
      <c r="B3475" s="87"/>
      <c r="C3475" s="87"/>
      <c r="D3475" s="87"/>
      <c r="E3475" s="87"/>
      <c r="F3475" s="87"/>
      <c r="G3475" s="140">
        <v>44118</v>
      </c>
      <c r="H3475" s="92">
        <v>2065</v>
      </c>
      <c r="I3475" s="92">
        <v>2065</v>
      </c>
      <c r="J3475" s="92">
        <v>0</v>
      </c>
    </row>
    <row r="3476" spans="1:10" x14ac:dyDescent="0.3">
      <c r="A3476" s="87"/>
      <c r="B3476" s="87"/>
      <c r="C3476" s="87"/>
      <c r="D3476" s="87"/>
      <c r="E3476" s="87"/>
      <c r="F3476" s="87"/>
      <c r="G3476" s="140">
        <v>44125</v>
      </c>
      <c r="H3476" s="92">
        <v>2065</v>
      </c>
      <c r="I3476" s="92">
        <v>2065</v>
      </c>
      <c r="J3476" s="92">
        <v>0</v>
      </c>
    </row>
    <row r="3477" spans="1:10" x14ac:dyDescent="0.3">
      <c r="A3477" s="87"/>
      <c r="B3477" s="87"/>
      <c r="C3477" s="87"/>
      <c r="D3477" s="87"/>
      <c r="E3477" s="87"/>
      <c r="F3477" s="87"/>
      <c r="G3477" s="140">
        <v>44452</v>
      </c>
      <c r="H3477" s="92">
        <v>2055</v>
      </c>
      <c r="I3477" s="92">
        <v>2055</v>
      </c>
      <c r="J3477" s="92">
        <v>0</v>
      </c>
    </row>
    <row r="3478" spans="1:10" x14ac:dyDescent="0.3">
      <c r="A3478" s="87"/>
      <c r="B3478" s="87"/>
      <c r="C3478" s="87" t="s">
        <v>236</v>
      </c>
      <c r="D3478" s="87" t="s">
        <v>635</v>
      </c>
      <c r="E3478" s="87" t="s">
        <v>455</v>
      </c>
      <c r="F3478" s="140">
        <v>43874</v>
      </c>
      <c r="G3478" s="140">
        <v>44001</v>
      </c>
      <c r="H3478" s="92">
        <v>19870</v>
      </c>
      <c r="I3478" s="92">
        <v>19870</v>
      </c>
      <c r="J3478" s="92">
        <v>0</v>
      </c>
    </row>
    <row r="3479" spans="1:10" x14ac:dyDescent="0.3">
      <c r="A3479" s="87"/>
      <c r="B3479" s="87"/>
      <c r="C3479" s="87"/>
      <c r="D3479" s="87"/>
      <c r="E3479" s="87"/>
      <c r="F3479" s="87"/>
      <c r="G3479" s="140">
        <v>44062</v>
      </c>
      <c r="H3479" s="92">
        <v>9935</v>
      </c>
      <c r="I3479" s="92">
        <v>9935</v>
      </c>
      <c r="J3479" s="92">
        <v>0</v>
      </c>
    </row>
    <row r="3480" spans="1:10" x14ac:dyDescent="0.3">
      <c r="A3480" s="87"/>
      <c r="B3480" s="87"/>
      <c r="C3480" s="87"/>
      <c r="D3480" s="87"/>
      <c r="E3480" s="87"/>
      <c r="F3480" s="87"/>
      <c r="G3480" s="140">
        <v>44118</v>
      </c>
      <c r="H3480" s="92">
        <v>5960</v>
      </c>
      <c r="I3480" s="92">
        <v>5960</v>
      </c>
      <c r="J3480" s="92">
        <v>0</v>
      </c>
    </row>
    <row r="3481" spans="1:10" x14ac:dyDescent="0.3">
      <c r="A3481" s="87"/>
      <c r="B3481" s="87"/>
      <c r="C3481" s="87"/>
      <c r="D3481" s="87"/>
      <c r="E3481" s="87"/>
      <c r="F3481" s="87"/>
      <c r="G3481" s="140">
        <v>44306</v>
      </c>
      <c r="H3481" s="92">
        <v>3975</v>
      </c>
      <c r="I3481" s="92">
        <v>3975</v>
      </c>
      <c r="J3481" s="92">
        <v>0</v>
      </c>
    </row>
    <row r="3482" spans="1:10" x14ac:dyDescent="0.3">
      <c r="A3482" s="87"/>
      <c r="B3482" s="87" t="s">
        <v>283</v>
      </c>
      <c r="C3482" s="87" t="s">
        <v>2722</v>
      </c>
      <c r="D3482" s="87" t="s">
        <v>751</v>
      </c>
      <c r="E3482" s="87" t="s">
        <v>455</v>
      </c>
      <c r="F3482" s="140">
        <v>43950</v>
      </c>
      <c r="G3482" s="140">
        <v>44001</v>
      </c>
      <c r="H3482" s="92">
        <v>4410</v>
      </c>
      <c r="I3482" s="92">
        <v>4410</v>
      </c>
      <c r="J3482" s="92">
        <v>0</v>
      </c>
    </row>
    <row r="3483" spans="1:10" x14ac:dyDescent="0.3">
      <c r="A3483" s="87"/>
      <c r="B3483" s="87"/>
      <c r="C3483" s="87"/>
      <c r="D3483" s="87"/>
      <c r="E3483" s="87"/>
      <c r="F3483" s="87"/>
      <c r="G3483" s="140">
        <v>44062</v>
      </c>
      <c r="H3483" s="92">
        <v>3360</v>
      </c>
      <c r="I3483" s="92">
        <v>3360</v>
      </c>
      <c r="J3483" s="92">
        <v>0</v>
      </c>
    </row>
    <row r="3484" spans="1:10" x14ac:dyDescent="0.3">
      <c r="A3484" s="87"/>
      <c r="B3484" s="87"/>
      <c r="C3484" s="87"/>
      <c r="D3484" s="87"/>
      <c r="E3484" s="87"/>
      <c r="F3484" s="87"/>
      <c r="G3484" s="140">
        <v>44118</v>
      </c>
      <c r="H3484" s="92">
        <v>2940</v>
      </c>
      <c r="I3484" s="92">
        <v>2940</v>
      </c>
      <c r="J3484" s="92">
        <v>0</v>
      </c>
    </row>
    <row r="3485" spans="1:10" x14ac:dyDescent="0.3">
      <c r="A3485" s="87"/>
      <c r="B3485" s="87"/>
      <c r="C3485" s="87"/>
      <c r="D3485" s="87"/>
      <c r="E3485" s="87"/>
      <c r="F3485" s="87"/>
      <c r="G3485" s="140">
        <v>44125</v>
      </c>
      <c r="H3485" s="92">
        <v>2940</v>
      </c>
      <c r="I3485" s="92">
        <v>2940</v>
      </c>
      <c r="J3485" s="92">
        <v>0</v>
      </c>
    </row>
    <row r="3486" spans="1:10" x14ac:dyDescent="0.3">
      <c r="A3486" s="87"/>
      <c r="B3486" s="87"/>
      <c r="C3486" s="87"/>
      <c r="D3486" s="87"/>
      <c r="E3486" s="87"/>
      <c r="F3486" s="87"/>
      <c r="G3486" s="140">
        <v>44232</v>
      </c>
      <c r="H3486" s="92">
        <v>6160</v>
      </c>
      <c r="I3486" s="92">
        <v>6160</v>
      </c>
      <c r="J3486" s="92">
        <v>0</v>
      </c>
    </row>
    <row r="3487" spans="1:10" x14ac:dyDescent="0.3">
      <c r="A3487" s="87"/>
      <c r="B3487" s="87"/>
      <c r="C3487" s="87"/>
      <c r="D3487" s="87"/>
      <c r="E3487" s="87"/>
      <c r="F3487" s="87"/>
      <c r="G3487" s="140">
        <v>44279</v>
      </c>
      <c r="H3487" s="92">
        <v>4270</v>
      </c>
      <c r="I3487" s="92">
        <v>4270</v>
      </c>
      <c r="J3487" s="92">
        <v>0</v>
      </c>
    </row>
    <row r="3488" spans="1:10" x14ac:dyDescent="0.3">
      <c r="A3488" s="87"/>
      <c r="B3488" s="87"/>
      <c r="C3488" s="87"/>
      <c r="D3488" s="87"/>
      <c r="E3488" s="87"/>
      <c r="F3488" s="87"/>
      <c r="G3488" s="140">
        <v>44305</v>
      </c>
      <c r="H3488" s="92">
        <v>5320</v>
      </c>
      <c r="I3488" s="92">
        <v>5320</v>
      </c>
      <c r="J3488" s="92">
        <v>0</v>
      </c>
    </row>
    <row r="3489" spans="1:10" x14ac:dyDescent="0.3">
      <c r="A3489" s="87"/>
      <c r="B3489" s="87"/>
      <c r="C3489" s="87"/>
      <c r="D3489" s="87"/>
      <c r="E3489" s="87"/>
      <c r="F3489" s="87"/>
      <c r="G3489" s="140">
        <v>44306</v>
      </c>
      <c r="H3489" s="92">
        <v>3220</v>
      </c>
      <c r="I3489" s="92">
        <v>3220</v>
      </c>
      <c r="J3489" s="92">
        <v>0</v>
      </c>
    </row>
    <row r="3490" spans="1:10" x14ac:dyDescent="0.3">
      <c r="A3490" s="87"/>
      <c r="B3490" s="87"/>
      <c r="C3490" s="87"/>
      <c r="D3490" s="87"/>
      <c r="E3490" s="87"/>
      <c r="F3490" s="87"/>
      <c r="G3490" s="140">
        <v>44753</v>
      </c>
      <c r="H3490" s="92">
        <v>2100</v>
      </c>
      <c r="I3490" s="92">
        <v>0</v>
      </c>
      <c r="J3490" s="92">
        <v>2100</v>
      </c>
    </row>
    <row r="3491" spans="1:10" x14ac:dyDescent="0.3">
      <c r="A3491" s="87"/>
      <c r="B3491" s="87"/>
      <c r="C3491" s="87"/>
      <c r="D3491" s="87"/>
      <c r="E3491" s="87"/>
      <c r="F3491" s="87"/>
      <c r="G3491" s="140">
        <v>45107</v>
      </c>
      <c r="H3491" s="92">
        <v>-2100</v>
      </c>
      <c r="I3491" s="92">
        <v>0</v>
      </c>
      <c r="J3491" s="92">
        <v>-2100</v>
      </c>
    </row>
    <row r="3492" spans="1:10" x14ac:dyDescent="0.3">
      <c r="A3492" s="87"/>
      <c r="B3492" s="87"/>
      <c r="C3492" s="87" t="s">
        <v>2723</v>
      </c>
      <c r="D3492" s="87" t="s">
        <v>1509</v>
      </c>
      <c r="E3492" s="87" t="s">
        <v>455</v>
      </c>
      <c r="F3492" s="140">
        <v>44180</v>
      </c>
      <c r="G3492" s="140">
        <v>44236</v>
      </c>
      <c r="H3492" s="92">
        <v>9180</v>
      </c>
      <c r="I3492" s="92">
        <v>9180</v>
      </c>
      <c r="J3492" s="92">
        <v>0</v>
      </c>
    </row>
    <row r="3493" spans="1:10" x14ac:dyDescent="0.3">
      <c r="A3493" s="87"/>
      <c r="B3493" s="87"/>
      <c r="C3493" s="87"/>
      <c r="D3493" s="87"/>
      <c r="E3493" s="87"/>
      <c r="F3493" s="87"/>
      <c r="G3493" s="140">
        <v>44448</v>
      </c>
      <c r="H3493" s="92">
        <v>500</v>
      </c>
      <c r="I3493" s="92">
        <v>500</v>
      </c>
      <c r="J3493" s="92">
        <v>0</v>
      </c>
    </row>
    <row r="3494" spans="1:10" x14ac:dyDescent="0.3">
      <c r="A3494" s="87"/>
      <c r="B3494" s="87"/>
      <c r="C3494" s="87"/>
      <c r="D3494" s="87"/>
      <c r="E3494" s="87"/>
      <c r="F3494" s="87"/>
      <c r="G3494" s="140">
        <v>44452</v>
      </c>
      <c r="H3494" s="92">
        <v>2570</v>
      </c>
      <c r="I3494" s="92">
        <v>2570</v>
      </c>
      <c r="J3494" s="92">
        <v>0</v>
      </c>
    </row>
    <row r="3495" spans="1:10" x14ac:dyDescent="0.3">
      <c r="A3495" s="87"/>
      <c r="B3495" s="87" t="s">
        <v>235</v>
      </c>
      <c r="C3495" s="87" t="s">
        <v>2722</v>
      </c>
      <c r="D3495" s="87" t="s">
        <v>4863</v>
      </c>
      <c r="E3495" s="87" t="s">
        <v>455</v>
      </c>
      <c r="F3495" s="140">
        <v>44896</v>
      </c>
      <c r="G3495" s="140">
        <v>44937</v>
      </c>
      <c r="H3495" s="92">
        <v>7140</v>
      </c>
      <c r="I3495" s="92">
        <v>7140</v>
      </c>
      <c r="J3495" s="92">
        <v>0</v>
      </c>
    </row>
    <row r="3496" spans="1:10" x14ac:dyDescent="0.3">
      <c r="A3496" s="87"/>
      <c r="B3496" s="87"/>
      <c r="C3496" s="87"/>
      <c r="D3496" s="87"/>
      <c r="E3496" s="87"/>
      <c r="F3496" s="87"/>
      <c r="G3496" s="140">
        <v>44951</v>
      </c>
      <c r="H3496" s="92">
        <v>7140</v>
      </c>
      <c r="I3496" s="92">
        <v>7140</v>
      </c>
      <c r="J3496" s="92">
        <v>0</v>
      </c>
    </row>
    <row r="3497" spans="1:10" x14ac:dyDescent="0.3">
      <c r="A3497" s="87"/>
      <c r="B3497" s="87"/>
      <c r="C3497" s="87"/>
      <c r="D3497" s="87"/>
      <c r="E3497" s="87"/>
      <c r="F3497" s="87"/>
      <c r="G3497" s="140">
        <v>44992</v>
      </c>
      <c r="H3497" s="92">
        <v>7140</v>
      </c>
      <c r="I3497" s="92">
        <v>7140</v>
      </c>
      <c r="J3497" s="92">
        <v>0</v>
      </c>
    </row>
    <row r="3498" spans="1:10" x14ac:dyDescent="0.3">
      <c r="A3498" s="87"/>
      <c r="B3498" s="87"/>
      <c r="C3498" s="87"/>
      <c r="D3498" s="87"/>
      <c r="E3498" s="87"/>
      <c r="F3498" s="87"/>
      <c r="G3498" s="140">
        <v>45015</v>
      </c>
      <c r="H3498" s="92">
        <v>6460</v>
      </c>
      <c r="I3498" s="92">
        <v>6460</v>
      </c>
      <c r="J3498" s="92">
        <v>0</v>
      </c>
    </row>
    <row r="3499" spans="1:10" x14ac:dyDescent="0.3">
      <c r="A3499" s="87"/>
      <c r="B3499" s="87"/>
      <c r="C3499" s="87"/>
      <c r="D3499" s="87"/>
      <c r="E3499" s="87"/>
      <c r="F3499" s="87"/>
      <c r="G3499" s="140">
        <v>45064</v>
      </c>
      <c r="H3499" s="92">
        <v>14620</v>
      </c>
      <c r="I3499" s="92">
        <v>14620</v>
      </c>
      <c r="J3499" s="92">
        <v>0</v>
      </c>
    </row>
    <row r="3500" spans="1:10" x14ac:dyDescent="0.3">
      <c r="A3500" s="87"/>
      <c r="B3500" s="87"/>
      <c r="C3500" s="87"/>
      <c r="D3500" s="87"/>
      <c r="E3500" s="87"/>
      <c r="F3500" s="87"/>
      <c r="G3500" s="140">
        <v>45125</v>
      </c>
      <c r="H3500" s="92">
        <v>7480</v>
      </c>
      <c r="I3500" s="92">
        <v>7480</v>
      </c>
      <c r="J3500" s="92">
        <v>0</v>
      </c>
    </row>
    <row r="3501" spans="1:10" x14ac:dyDescent="0.3">
      <c r="A3501" s="87"/>
      <c r="B3501" s="87"/>
      <c r="C3501" s="87"/>
      <c r="D3501" s="87"/>
      <c r="E3501" s="87"/>
      <c r="F3501" s="87"/>
      <c r="G3501" s="140">
        <v>45126</v>
      </c>
      <c r="H3501" s="92">
        <v>7480</v>
      </c>
      <c r="I3501" s="92">
        <v>7480</v>
      </c>
      <c r="J3501" s="92">
        <v>0</v>
      </c>
    </row>
    <row r="3502" spans="1:10" x14ac:dyDescent="0.3">
      <c r="A3502" s="87"/>
      <c r="B3502" s="87"/>
      <c r="C3502" s="87"/>
      <c r="D3502" s="87"/>
      <c r="E3502" s="87"/>
      <c r="F3502" s="87"/>
      <c r="G3502" s="140">
        <v>45201</v>
      </c>
      <c r="H3502" s="92">
        <v>6800</v>
      </c>
      <c r="I3502" s="92">
        <v>6800</v>
      </c>
      <c r="J3502" s="92">
        <v>0</v>
      </c>
    </row>
    <row r="3503" spans="1:10" x14ac:dyDescent="0.3">
      <c r="A3503" s="87"/>
      <c r="B3503" s="87"/>
      <c r="C3503" s="87"/>
      <c r="D3503" s="87"/>
      <c r="E3503" s="87"/>
      <c r="F3503" s="87"/>
      <c r="G3503" s="140">
        <v>45268</v>
      </c>
      <c r="H3503" s="92">
        <v>14620</v>
      </c>
      <c r="I3503" s="92">
        <v>14620</v>
      </c>
      <c r="J3503" s="92">
        <v>0</v>
      </c>
    </row>
    <row r="3504" spans="1:10" x14ac:dyDescent="0.3">
      <c r="A3504" s="87"/>
      <c r="B3504" s="87"/>
      <c r="C3504" s="87"/>
      <c r="D3504" s="87"/>
      <c r="E3504" s="87"/>
      <c r="F3504" s="87"/>
      <c r="G3504" s="140">
        <v>45315</v>
      </c>
      <c r="H3504" s="92">
        <v>17000</v>
      </c>
      <c r="I3504" s="92">
        <v>17000</v>
      </c>
      <c r="J3504" s="92">
        <v>0</v>
      </c>
    </row>
    <row r="3505" spans="1:10" x14ac:dyDescent="0.3">
      <c r="A3505" s="87"/>
      <c r="B3505" s="87"/>
      <c r="C3505" s="87"/>
      <c r="D3505" s="87"/>
      <c r="E3505" s="87"/>
      <c r="F3505" s="87"/>
      <c r="G3505" s="140">
        <v>45359</v>
      </c>
      <c r="H3505" s="92">
        <v>3145</v>
      </c>
      <c r="I3505" s="92">
        <v>3145</v>
      </c>
      <c r="J3505" s="92">
        <v>0</v>
      </c>
    </row>
    <row r="3506" spans="1:10" x14ac:dyDescent="0.3">
      <c r="A3506" s="87"/>
      <c r="B3506" s="87"/>
      <c r="C3506" s="87"/>
      <c r="D3506" s="87"/>
      <c r="E3506" s="87"/>
      <c r="F3506" s="87"/>
      <c r="G3506" s="140">
        <v>45461</v>
      </c>
      <c r="H3506" s="92">
        <v>3400</v>
      </c>
      <c r="I3506" s="92">
        <v>3400</v>
      </c>
      <c r="J3506" s="92">
        <v>0</v>
      </c>
    </row>
    <row r="3507" spans="1:10" x14ac:dyDescent="0.3">
      <c r="A3507" s="87"/>
      <c r="B3507" s="87"/>
      <c r="C3507" s="87"/>
      <c r="D3507" s="87"/>
      <c r="E3507" s="87"/>
      <c r="F3507" s="87"/>
      <c r="G3507" s="140">
        <v>46539</v>
      </c>
      <c r="H3507" s="92">
        <v>13345</v>
      </c>
      <c r="I3507" s="92">
        <v>0</v>
      </c>
      <c r="J3507" s="92">
        <v>13345</v>
      </c>
    </row>
    <row r="3508" spans="1:10" x14ac:dyDescent="0.3">
      <c r="A3508" s="87"/>
      <c r="B3508" s="87"/>
      <c r="C3508" s="87" t="s">
        <v>2723</v>
      </c>
      <c r="D3508" s="87" t="s">
        <v>489</v>
      </c>
      <c r="E3508" s="87" t="s">
        <v>455</v>
      </c>
      <c r="F3508" s="140">
        <v>43795</v>
      </c>
      <c r="G3508" s="140">
        <v>43977</v>
      </c>
      <c r="H3508" s="92">
        <v>6090</v>
      </c>
      <c r="I3508" s="92">
        <v>6090</v>
      </c>
      <c r="J3508" s="92">
        <v>0</v>
      </c>
    </row>
    <row r="3509" spans="1:10" x14ac:dyDescent="0.3">
      <c r="A3509" s="87"/>
      <c r="B3509" s="87"/>
      <c r="C3509" s="87"/>
      <c r="D3509" s="87"/>
      <c r="E3509" s="87"/>
      <c r="F3509" s="87"/>
      <c r="G3509" s="140">
        <v>44001</v>
      </c>
      <c r="H3509" s="92">
        <v>2035</v>
      </c>
      <c r="I3509" s="92">
        <v>2035</v>
      </c>
      <c r="J3509" s="92">
        <v>0</v>
      </c>
    </row>
    <row r="3510" spans="1:10" x14ac:dyDescent="0.3">
      <c r="A3510" s="87"/>
      <c r="B3510" s="87"/>
      <c r="C3510" s="87" t="s">
        <v>236</v>
      </c>
      <c r="D3510" s="87" t="s">
        <v>1750</v>
      </c>
      <c r="E3510" s="87" t="s">
        <v>455</v>
      </c>
      <c r="F3510" s="140">
        <v>44013</v>
      </c>
      <c r="G3510" s="140">
        <v>44701</v>
      </c>
      <c r="H3510" s="92">
        <v>12000</v>
      </c>
      <c r="I3510" s="92">
        <v>12000</v>
      </c>
      <c r="J3510" s="92">
        <v>0</v>
      </c>
    </row>
    <row r="3511" spans="1:10" x14ac:dyDescent="0.3">
      <c r="A3511" s="87"/>
      <c r="B3511" s="87"/>
      <c r="C3511" s="87"/>
      <c r="D3511" s="87"/>
      <c r="E3511" s="87"/>
      <c r="F3511" s="87"/>
      <c r="G3511" s="140">
        <v>44750</v>
      </c>
      <c r="H3511" s="92">
        <v>4000</v>
      </c>
      <c r="I3511" s="92">
        <v>4000</v>
      </c>
      <c r="J3511" s="92">
        <v>0</v>
      </c>
    </row>
    <row r="3512" spans="1:10" x14ac:dyDescent="0.3">
      <c r="A3512" s="87"/>
      <c r="B3512" s="87" t="s">
        <v>500</v>
      </c>
      <c r="C3512" s="87" t="s">
        <v>2722</v>
      </c>
      <c r="D3512" s="87" t="s">
        <v>8129</v>
      </c>
      <c r="E3512" s="87" t="s">
        <v>455</v>
      </c>
      <c r="F3512" s="140">
        <v>46111</v>
      </c>
      <c r="G3512" s="140">
        <v>46157</v>
      </c>
      <c r="H3512" s="92">
        <v>12240</v>
      </c>
      <c r="I3512" s="92">
        <v>12240</v>
      </c>
      <c r="J3512" s="92">
        <v>0</v>
      </c>
    </row>
    <row r="3513" spans="1:10" x14ac:dyDescent="0.3">
      <c r="A3513" s="87"/>
      <c r="B3513" s="87"/>
      <c r="C3513" s="87"/>
      <c r="D3513" s="87"/>
      <c r="E3513" s="87"/>
      <c r="F3513" s="87"/>
      <c r="G3513" s="140">
        <v>46209</v>
      </c>
      <c r="H3513" s="92">
        <v>26520</v>
      </c>
      <c r="I3513" s="92">
        <v>26520</v>
      </c>
      <c r="J3513" s="92">
        <v>0</v>
      </c>
    </row>
    <row r="3514" spans="1:10" x14ac:dyDescent="0.3">
      <c r="A3514" s="87"/>
      <c r="B3514" s="87"/>
      <c r="C3514" s="87"/>
      <c r="D3514" s="87"/>
      <c r="E3514" s="87"/>
      <c r="F3514" s="87"/>
      <c r="G3514" s="140">
        <v>47635</v>
      </c>
      <c r="H3514" s="92">
        <v>15300</v>
      </c>
      <c r="I3514" s="92">
        <v>0</v>
      </c>
      <c r="J3514" s="92">
        <v>15300</v>
      </c>
    </row>
    <row r="3515" spans="1:10" x14ac:dyDescent="0.3">
      <c r="A3515" s="87"/>
      <c r="B3515" s="87" t="s">
        <v>507</v>
      </c>
      <c r="C3515" s="87" t="s">
        <v>2722</v>
      </c>
      <c r="D3515" s="87" t="s">
        <v>7182</v>
      </c>
      <c r="E3515" s="87" t="s">
        <v>455</v>
      </c>
      <c r="F3515" s="140">
        <v>45817</v>
      </c>
      <c r="G3515" s="140">
        <v>45852</v>
      </c>
      <c r="H3515" s="92">
        <v>3570</v>
      </c>
      <c r="I3515" s="92">
        <v>3570</v>
      </c>
      <c r="J3515" s="92">
        <v>0</v>
      </c>
    </row>
    <row r="3516" spans="1:10" x14ac:dyDescent="0.3">
      <c r="A3516" s="87"/>
      <c r="B3516" s="87"/>
      <c r="C3516" s="87"/>
      <c r="D3516" s="87"/>
      <c r="E3516" s="87"/>
      <c r="F3516" s="87"/>
      <c r="G3516" s="140">
        <v>45860</v>
      </c>
      <c r="H3516" s="92">
        <v>5355</v>
      </c>
      <c r="I3516" s="92">
        <v>5355</v>
      </c>
      <c r="J3516" s="92">
        <v>0</v>
      </c>
    </row>
    <row r="3517" spans="1:10" x14ac:dyDescent="0.3">
      <c r="A3517" s="87"/>
      <c r="B3517" s="87"/>
      <c r="C3517" s="87"/>
      <c r="D3517" s="87"/>
      <c r="E3517" s="87"/>
      <c r="F3517" s="87"/>
      <c r="G3517" s="140">
        <v>45938</v>
      </c>
      <c r="H3517" s="92">
        <v>10115</v>
      </c>
      <c r="I3517" s="92">
        <v>10115</v>
      </c>
      <c r="J3517" s="92">
        <v>0</v>
      </c>
    </row>
    <row r="3518" spans="1:10" x14ac:dyDescent="0.3">
      <c r="A3518" s="87"/>
      <c r="B3518" s="87"/>
      <c r="C3518" s="87"/>
      <c r="D3518" s="87"/>
      <c r="E3518" s="87"/>
      <c r="F3518" s="87"/>
      <c r="G3518" s="140">
        <v>46048</v>
      </c>
      <c r="H3518" s="92">
        <v>10625</v>
      </c>
      <c r="I3518" s="92">
        <v>10625</v>
      </c>
      <c r="J3518" s="92">
        <v>0</v>
      </c>
    </row>
    <row r="3519" spans="1:10" x14ac:dyDescent="0.3">
      <c r="A3519" s="87"/>
      <c r="B3519" s="87"/>
      <c r="C3519" s="87"/>
      <c r="D3519" s="87"/>
      <c r="E3519" s="87"/>
      <c r="F3519" s="87"/>
      <c r="G3519" s="140">
        <v>46128</v>
      </c>
      <c r="H3519" s="92">
        <v>170</v>
      </c>
      <c r="I3519" s="92">
        <v>170</v>
      </c>
      <c r="J3519" s="92">
        <v>0</v>
      </c>
    </row>
    <row r="3520" spans="1:10" x14ac:dyDescent="0.3">
      <c r="A3520" s="87"/>
      <c r="B3520" s="87" t="s">
        <v>446</v>
      </c>
      <c r="C3520" s="87" t="s">
        <v>2722</v>
      </c>
      <c r="D3520" s="87" t="s">
        <v>7647</v>
      </c>
      <c r="E3520" s="87" t="s">
        <v>455</v>
      </c>
      <c r="F3520" s="140">
        <v>45890</v>
      </c>
      <c r="G3520" s="140">
        <v>45938</v>
      </c>
      <c r="H3520" s="92">
        <v>5355</v>
      </c>
      <c r="I3520" s="92">
        <v>5355</v>
      </c>
      <c r="J3520" s="92">
        <v>0</v>
      </c>
    </row>
    <row r="3521" spans="1:10" x14ac:dyDescent="0.3">
      <c r="A3521" s="87"/>
      <c r="B3521" s="87"/>
      <c r="C3521" s="87"/>
      <c r="D3521" s="87"/>
      <c r="E3521" s="87"/>
      <c r="F3521" s="87"/>
      <c r="G3521" s="140">
        <v>46048</v>
      </c>
      <c r="H3521" s="92">
        <v>10880</v>
      </c>
      <c r="I3521" s="92">
        <v>10880</v>
      </c>
      <c r="J3521" s="92">
        <v>0</v>
      </c>
    </row>
    <row r="3522" spans="1:10" x14ac:dyDescent="0.3">
      <c r="A3522" s="87"/>
      <c r="B3522" s="87"/>
      <c r="C3522" s="87"/>
      <c r="D3522" s="87"/>
      <c r="E3522" s="87"/>
      <c r="F3522" s="87"/>
      <c r="G3522" s="140">
        <v>46128</v>
      </c>
      <c r="H3522" s="92">
        <v>14195</v>
      </c>
      <c r="I3522" s="92">
        <v>14195</v>
      </c>
      <c r="J3522" s="92">
        <v>0</v>
      </c>
    </row>
    <row r="3523" spans="1:10" x14ac:dyDescent="0.3">
      <c r="A3523" s="87"/>
      <c r="B3523" s="87"/>
      <c r="C3523" s="87"/>
      <c r="D3523" s="87"/>
      <c r="E3523" s="87"/>
      <c r="F3523" s="87"/>
      <c r="G3523" s="140">
        <v>46157</v>
      </c>
      <c r="H3523" s="92">
        <v>1445</v>
      </c>
      <c r="I3523" s="92">
        <v>1445</v>
      </c>
      <c r="J3523" s="92">
        <v>0</v>
      </c>
    </row>
    <row r="3524" spans="1:10" x14ac:dyDescent="0.3">
      <c r="A3524" s="87"/>
      <c r="B3524" s="87"/>
      <c r="C3524" s="87" t="s">
        <v>2724</v>
      </c>
      <c r="D3524" s="87" t="s">
        <v>784</v>
      </c>
      <c r="E3524" s="87" t="s">
        <v>455</v>
      </c>
      <c r="F3524" s="140">
        <v>43836</v>
      </c>
      <c r="G3524" s="140">
        <v>44987</v>
      </c>
      <c r="H3524" s="92">
        <v>1200</v>
      </c>
      <c r="I3524" s="92">
        <v>0</v>
      </c>
      <c r="J3524" s="92">
        <v>1200</v>
      </c>
    </row>
    <row r="3525" spans="1:10" x14ac:dyDescent="0.3">
      <c r="A3525" s="87"/>
      <c r="B3525" s="87"/>
      <c r="C3525" s="87"/>
      <c r="D3525" s="87"/>
      <c r="E3525" s="87"/>
      <c r="F3525" s="87"/>
      <c r="G3525" s="140">
        <v>44988</v>
      </c>
      <c r="H3525" s="92">
        <v>-1200</v>
      </c>
      <c r="I3525" s="92">
        <v>0</v>
      </c>
      <c r="J3525" s="92">
        <v>-1200</v>
      </c>
    </row>
    <row r="3526" spans="1:10" x14ac:dyDescent="0.3">
      <c r="A3526" s="87"/>
      <c r="B3526" s="87" t="s">
        <v>284</v>
      </c>
      <c r="C3526" s="87" t="s">
        <v>2722</v>
      </c>
      <c r="D3526" s="87" t="s">
        <v>5607</v>
      </c>
      <c r="E3526" s="87" t="s">
        <v>455</v>
      </c>
      <c r="F3526" s="140">
        <v>45215</v>
      </c>
      <c r="G3526" s="140">
        <v>45315</v>
      </c>
      <c r="H3526" s="92">
        <v>5185</v>
      </c>
      <c r="I3526" s="92">
        <v>5185</v>
      </c>
      <c r="J3526" s="92">
        <v>0</v>
      </c>
    </row>
    <row r="3527" spans="1:10" x14ac:dyDescent="0.3">
      <c r="A3527" s="87"/>
      <c r="B3527" s="87"/>
      <c r="C3527" s="87"/>
      <c r="D3527" s="87"/>
      <c r="E3527" s="87"/>
      <c r="F3527" s="87"/>
      <c r="G3527" s="140">
        <v>45316</v>
      </c>
      <c r="H3527" s="92">
        <v>1530</v>
      </c>
      <c r="I3527" s="92">
        <v>1530</v>
      </c>
      <c r="J3527" s="92">
        <v>0</v>
      </c>
    </row>
    <row r="3528" spans="1:10" x14ac:dyDescent="0.3">
      <c r="A3528" s="87"/>
      <c r="B3528" s="87"/>
      <c r="C3528" s="87"/>
      <c r="D3528" s="87"/>
      <c r="E3528" s="87"/>
      <c r="F3528" s="87"/>
      <c r="G3528" s="140">
        <v>45357</v>
      </c>
      <c r="H3528" s="92">
        <v>3825</v>
      </c>
      <c r="I3528" s="92">
        <v>0</v>
      </c>
      <c r="J3528" s="92">
        <v>3825</v>
      </c>
    </row>
    <row r="3529" spans="1:10" x14ac:dyDescent="0.3">
      <c r="A3529" s="87"/>
      <c r="B3529" s="87"/>
      <c r="C3529" s="87"/>
      <c r="D3529" s="87"/>
      <c r="E3529" s="87"/>
      <c r="F3529" s="87"/>
      <c r="G3529" s="140">
        <v>45358</v>
      </c>
      <c r="H3529" s="92">
        <v>-3825</v>
      </c>
      <c r="I3529" s="92">
        <v>0</v>
      </c>
      <c r="J3529" s="92">
        <v>-3825</v>
      </c>
    </row>
    <row r="3530" spans="1:10" x14ac:dyDescent="0.3">
      <c r="A3530" s="87"/>
      <c r="B3530" s="87"/>
      <c r="C3530" s="87"/>
      <c r="D3530" s="87" t="s">
        <v>4863</v>
      </c>
      <c r="E3530" s="87" t="s">
        <v>455</v>
      </c>
      <c r="F3530" s="140">
        <v>44896</v>
      </c>
      <c r="G3530" s="140">
        <v>44937</v>
      </c>
      <c r="H3530" s="92">
        <v>4335</v>
      </c>
      <c r="I3530" s="92">
        <v>4335</v>
      </c>
      <c r="J3530" s="92">
        <v>0</v>
      </c>
    </row>
    <row r="3531" spans="1:10" x14ac:dyDescent="0.3">
      <c r="A3531" s="87"/>
      <c r="B3531" s="87"/>
      <c r="C3531" s="87"/>
      <c r="D3531" s="87"/>
      <c r="E3531" s="87"/>
      <c r="F3531" s="87"/>
      <c r="G3531" s="140">
        <v>44951</v>
      </c>
      <c r="H3531" s="92">
        <v>3740</v>
      </c>
      <c r="I3531" s="92">
        <v>3740</v>
      </c>
      <c r="J3531" s="92">
        <v>0</v>
      </c>
    </row>
    <row r="3532" spans="1:10" x14ac:dyDescent="0.3">
      <c r="A3532" s="87"/>
      <c r="B3532" s="87"/>
      <c r="C3532" s="87"/>
      <c r="D3532" s="87"/>
      <c r="E3532" s="87"/>
      <c r="F3532" s="87"/>
      <c r="G3532" s="140">
        <v>44992</v>
      </c>
      <c r="H3532" s="92">
        <v>3570</v>
      </c>
      <c r="I3532" s="92">
        <v>3570</v>
      </c>
      <c r="J3532" s="92">
        <v>0</v>
      </c>
    </row>
    <row r="3533" spans="1:10" x14ac:dyDescent="0.3">
      <c r="A3533" s="87"/>
      <c r="B3533" s="87"/>
      <c r="C3533" s="87"/>
      <c r="D3533" s="87"/>
      <c r="E3533" s="87"/>
      <c r="F3533" s="87"/>
      <c r="G3533" s="140">
        <v>45015</v>
      </c>
      <c r="H3533" s="92">
        <v>3230</v>
      </c>
      <c r="I3533" s="92">
        <v>3230</v>
      </c>
      <c r="J3533" s="92">
        <v>0</v>
      </c>
    </row>
    <row r="3534" spans="1:10" x14ac:dyDescent="0.3">
      <c r="A3534" s="87"/>
      <c r="B3534" s="87"/>
      <c r="C3534" s="87"/>
      <c r="D3534" s="87"/>
      <c r="E3534" s="87"/>
      <c r="F3534" s="87"/>
      <c r="G3534" s="140">
        <v>45064</v>
      </c>
      <c r="H3534" s="92">
        <v>7310</v>
      </c>
      <c r="I3534" s="92">
        <v>7310</v>
      </c>
      <c r="J3534" s="92">
        <v>0</v>
      </c>
    </row>
    <row r="3535" spans="1:10" x14ac:dyDescent="0.3">
      <c r="A3535" s="87"/>
      <c r="B3535" s="87"/>
      <c r="C3535" s="87"/>
      <c r="D3535" s="87"/>
      <c r="E3535" s="87"/>
      <c r="F3535" s="87"/>
      <c r="G3535" s="140">
        <v>45125</v>
      </c>
      <c r="H3535" s="92">
        <v>3740</v>
      </c>
      <c r="I3535" s="92">
        <v>3740</v>
      </c>
      <c r="J3535" s="92">
        <v>0</v>
      </c>
    </row>
    <row r="3536" spans="1:10" x14ac:dyDescent="0.3">
      <c r="A3536" s="87"/>
      <c r="B3536" s="87"/>
      <c r="C3536" s="87"/>
      <c r="D3536" s="87"/>
      <c r="E3536" s="87"/>
      <c r="F3536" s="87"/>
      <c r="G3536" s="140">
        <v>45126</v>
      </c>
      <c r="H3536" s="92">
        <v>3740</v>
      </c>
      <c r="I3536" s="92">
        <v>3740</v>
      </c>
      <c r="J3536" s="92">
        <v>0</v>
      </c>
    </row>
    <row r="3537" spans="1:10" x14ac:dyDescent="0.3">
      <c r="A3537" s="87"/>
      <c r="B3537" s="87"/>
      <c r="C3537" s="87"/>
      <c r="D3537" s="87"/>
      <c r="E3537" s="87"/>
      <c r="F3537" s="87"/>
      <c r="G3537" s="140">
        <v>45201</v>
      </c>
      <c r="H3537" s="92">
        <v>1700</v>
      </c>
      <c r="I3537" s="92">
        <v>1700</v>
      </c>
      <c r="J3537" s="92">
        <v>0</v>
      </c>
    </row>
    <row r="3538" spans="1:10" x14ac:dyDescent="0.3">
      <c r="A3538" s="87"/>
      <c r="B3538" s="87"/>
      <c r="C3538" s="87"/>
      <c r="D3538" s="87"/>
      <c r="E3538" s="87"/>
      <c r="F3538" s="87"/>
      <c r="G3538" s="140">
        <v>45268</v>
      </c>
      <c r="H3538" s="92">
        <v>765</v>
      </c>
      <c r="I3538" s="92">
        <v>765</v>
      </c>
      <c r="J3538" s="92">
        <v>0</v>
      </c>
    </row>
    <row r="3539" spans="1:10" x14ac:dyDescent="0.3">
      <c r="A3539" s="87"/>
      <c r="B3539" s="87"/>
      <c r="C3539" s="87" t="s">
        <v>2723</v>
      </c>
      <c r="D3539" s="87" t="s">
        <v>490</v>
      </c>
      <c r="E3539" s="87" t="s">
        <v>455</v>
      </c>
      <c r="F3539" s="140">
        <v>43795</v>
      </c>
      <c r="G3539" s="140">
        <v>43881</v>
      </c>
      <c r="H3539" s="92">
        <v>1720</v>
      </c>
      <c r="I3539" s="92">
        <v>1720</v>
      </c>
      <c r="J3539" s="92">
        <v>0</v>
      </c>
    </row>
    <row r="3540" spans="1:10" x14ac:dyDescent="0.3">
      <c r="A3540" s="87"/>
      <c r="B3540" s="87"/>
      <c r="C3540" s="87"/>
      <c r="D3540" s="87"/>
      <c r="E3540" s="87"/>
      <c r="F3540" s="87"/>
      <c r="G3540" s="140">
        <v>43938</v>
      </c>
      <c r="H3540" s="92">
        <v>3440</v>
      </c>
      <c r="I3540" s="92">
        <v>3440</v>
      </c>
      <c r="J3540" s="92">
        <v>0</v>
      </c>
    </row>
    <row r="3541" spans="1:10" x14ac:dyDescent="0.3">
      <c r="A3541" s="87"/>
      <c r="B3541" s="87"/>
      <c r="C3541" s="87"/>
      <c r="D3541" s="87"/>
      <c r="E3541" s="87"/>
      <c r="F3541" s="87"/>
      <c r="G3541" s="140">
        <v>44001</v>
      </c>
      <c r="H3541" s="92">
        <v>1715</v>
      </c>
      <c r="I3541" s="92">
        <v>1715</v>
      </c>
      <c r="J3541" s="92">
        <v>0</v>
      </c>
    </row>
    <row r="3542" spans="1:10" x14ac:dyDescent="0.3">
      <c r="A3542" s="87"/>
      <c r="B3542" s="87" t="s">
        <v>301</v>
      </c>
      <c r="C3542" s="87" t="s">
        <v>2722</v>
      </c>
      <c r="D3542" s="87" t="s">
        <v>7650</v>
      </c>
      <c r="E3542" s="87" t="s">
        <v>455</v>
      </c>
      <c r="F3542" s="140">
        <v>45890</v>
      </c>
      <c r="G3542" s="140">
        <v>45938</v>
      </c>
      <c r="H3542" s="92">
        <v>5270</v>
      </c>
      <c r="I3542" s="92">
        <v>5270</v>
      </c>
      <c r="J3542" s="92">
        <v>0</v>
      </c>
    </row>
    <row r="3543" spans="1:10" x14ac:dyDescent="0.3">
      <c r="A3543" s="87"/>
      <c r="B3543" s="87"/>
      <c r="C3543" s="87"/>
      <c r="D3543" s="87"/>
      <c r="E3543" s="87"/>
      <c r="F3543" s="87"/>
      <c r="G3543" s="140">
        <v>46048</v>
      </c>
      <c r="H3543" s="92">
        <v>1870</v>
      </c>
      <c r="I3543" s="92">
        <v>1870</v>
      </c>
      <c r="J3543" s="92">
        <v>0</v>
      </c>
    </row>
    <row r="3544" spans="1:10" x14ac:dyDescent="0.3">
      <c r="A3544" s="87"/>
      <c r="B3544" s="87"/>
      <c r="C3544" s="87"/>
      <c r="D3544" s="87"/>
      <c r="E3544" s="87"/>
      <c r="F3544" s="87"/>
      <c r="G3544" s="140">
        <v>46049</v>
      </c>
      <c r="H3544" s="92">
        <v>6205</v>
      </c>
      <c r="I3544" s="92">
        <v>6205</v>
      </c>
      <c r="J3544" s="92">
        <v>0</v>
      </c>
    </row>
    <row r="3545" spans="1:10" x14ac:dyDescent="0.3">
      <c r="A3545" s="87"/>
      <c r="B3545" s="87"/>
      <c r="C3545" s="87"/>
      <c r="D3545" s="87"/>
      <c r="E3545" s="87"/>
      <c r="F3545" s="87"/>
      <c r="G3545" s="140">
        <v>46128</v>
      </c>
      <c r="H3545" s="92">
        <v>8415</v>
      </c>
      <c r="I3545" s="92">
        <v>8415</v>
      </c>
      <c r="J3545" s="92">
        <v>0</v>
      </c>
    </row>
    <row r="3546" spans="1:10" x14ac:dyDescent="0.3">
      <c r="A3546" s="87"/>
      <c r="B3546" s="87"/>
      <c r="C3546" s="87"/>
      <c r="D3546" s="87"/>
      <c r="E3546" s="87"/>
      <c r="F3546" s="87"/>
      <c r="G3546" s="140">
        <v>46157</v>
      </c>
      <c r="H3546" s="92">
        <v>170</v>
      </c>
      <c r="I3546" s="92">
        <v>170</v>
      </c>
      <c r="J3546" s="92">
        <v>0</v>
      </c>
    </row>
    <row r="3547" spans="1:10" x14ac:dyDescent="0.3">
      <c r="A3547" s="87"/>
      <c r="B3547" s="87" t="s">
        <v>415</v>
      </c>
      <c r="C3547" s="87" t="s">
        <v>2723</v>
      </c>
      <c r="D3547" s="87" t="s">
        <v>1093</v>
      </c>
      <c r="E3547" s="87" t="s">
        <v>455</v>
      </c>
      <c r="F3547" s="140">
        <v>44062</v>
      </c>
      <c r="G3547" s="140">
        <v>44118</v>
      </c>
      <c r="H3547" s="92">
        <v>3675</v>
      </c>
      <c r="I3547" s="92">
        <v>3675</v>
      </c>
      <c r="J3547" s="92">
        <v>0</v>
      </c>
    </row>
    <row r="3548" spans="1:10" x14ac:dyDescent="0.3">
      <c r="A3548" s="87"/>
      <c r="B3548" s="87"/>
      <c r="C3548" s="87"/>
      <c r="D3548" s="87"/>
      <c r="E3548" s="87"/>
      <c r="F3548" s="87"/>
      <c r="G3548" s="140">
        <v>44236</v>
      </c>
      <c r="H3548" s="92">
        <v>3675</v>
      </c>
      <c r="I3548" s="92">
        <v>3675</v>
      </c>
      <c r="J3548" s="92">
        <v>0</v>
      </c>
    </row>
    <row r="3549" spans="1:10" x14ac:dyDescent="0.3">
      <c r="A3549" s="87"/>
      <c r="B3549" s="87" t="s">
        <v>503</v>
      </c>
      <c r="C3549" s="87" t="s">
        <v>2724</v>
      </c>
      <c r="D3549" s="87" t="s">
        <v>784</v>
      </c>
      <c r="E3549" s="87" t="s">
        <v>455</v>
      </c>
      <c r="F3549" s="140">
        <v>43836</v>
      </c>
      <c r="G3549" s="140">
        <v>44987</v>
      </c>
      <c r="H3549" s="92">
        <v>1200</v>
      </c>
      <c r="I3549" s="92">
        <v>0</v>
      </c>
      <c r="J3549" s="92">
        <v>1200</v>
      </c>
    </row>
    <row r="3550" spans="1:10" x14ac:dyDescent="0.3">
      <c r="A3550" s="87"/>
      <c r="B3550" s="87"/>
      <c r="C3550" s="87"/>
      <c r="D3550" s="87"/>
      <c r="E3550" s="87"/>
      <c r="F3550" s="87"/>
      <c r="G3550" s="140">
        <v>44988</v>
      </c>
      <c r="H3550" s="92">
        <v>-1200</v>
      </c>
      <c r="I3550" s="92">
        <v>0</v>
      </c>
      <c r="J3550" s="92">
        <v>-1200</v>
      </c>
    </row>
    <row r="3551" spans="1:10" x14ac:dyDescent="0.3">
      <c r="A3551" s="87"/>
      <c r="B3551" s="87" t="s">
        <v>317</v>
      </c>
      <c r="C3551" s="87" t="s">
        <v>2722</v>
      </c>
      <c r="D3551" s="87" t="s">
        <v>8510</v>
      </c>
      <c r="E3551" s="87" t="s">
        <v>455</v>
      </c>
      <c r="F3551" s="140">
        <v>46181</v>
      </c>
      <c r="G3551" s="140">
        <v>47270</v>
      </c>
      <c r="H3551" s="92">
        <v>36960</v>
      </c>
      <c r="I3551" s="92">
        <v>0</v>
      </c>
      <c r="J3551" s="92">
        <v>36960</v>
      </c>
    </row>
    <row r="3552" spans="1:10" x14ac:dyDescent="0.3">
      <c r="A3552" s="87"/>
      <c r="B3552" s="87"/>
      <c r="C3552" s="87" t="s">
        <v>2724</v>
      </c>
      <c r="D3552" s="87" t="s">
        <v>784</v>
      </c>
      <c r="E3552" s="87" t="s">
        <v>455</v>
      </c>
      <c r="F3552" s="140">
        <v>43836</v>
      </c>
      <c r="G3552" s="140">
        <v>44987</v>
      </c>
      <c r="H3552" s="92">
        <v>1200</v>
      </c>
      <c r="I3552" s="92">
        <v>0</v>
      </c>
      <c r="J3552" s="92">
        <v>1200</v>
      </c>
    </row>
    <row r="3553" spans="1:10" x14ac:dyDescent="0.3">
      <c r="A3553" s="87"/>
      <c r="B3553" s="87"/>
      <c r="C3553" s="87"/>
      <c r="D3553" s="87"/>
      <c r="E3553" s="87"/>
      <c r="F3553" s="87"/>
      <c r="G3553" s="140">
        <v>44988</v>
      </c>
      <c r="H3553" s="92">
        <v>-1200</v>
      </c>
      <c r="I3553" s="92">
        <v>0</v>
      </c>
      <c r="J3553" s="92">
        <v>-1200</v>
      </c>
    </row>
    <row r="3554" spans="1:10" x14ac:dyDescent="0.3">
      <c r="A3554" s="87"/>
      <c r="B3554" s="87"/>
      <c r="C3554" s="87" t="s">
        <v>2723</v>
      </c>
      <c r="D3554" s="87" t="s">
        <v>783</v>
      </c>
      <c r="E3554" s="87" t="s">
        <v>455</v>
      </c>
      <c r="F3554" s="140">
        <v>43964</v>
      </c>
      <c r="G3554" s="140">
        <v>44001</v>
      </c>
      <c r="H3554" s="92">
        <v>4125</v>
      </c>
      <c r="I3554" s="92">
        <v>4125</v>
      </c>
      <c r="J3554" s="92">
        <v>0</v>
      </c>
    </row>
    <row r="3555" spans="1:10" x14ac:dyDescent="0.3">
      <c r="A3555" s="87"/>
      <c r="B3555" s="87"/>
      <c r="C3555" s="87"/>
      <c r="D3555" s="87"/>
      <c r="E3555" s="87"/>
      <c r="F3555" s="87"/>
      <c r="G3555" s="140">
        <v>44062</v>
      </c>
      <c r="H3555" s="92">
        <v>8250</v>
      </c>
      <c r="I3555" s="92">
        <v>8250</v>
      </c>
      <c r="J3555" s="92">
        <v>0</v>
      </c>
    </row>
    <row r="3556" spans="1:10" x14ac:dyDescent="0.3">
      <c r="A3556" s="87"/>
      <c r="B3556" s="87"/>
      <c r="C3556" s="87"/>
      <c r="D3556" s="87"/>
      <c r="E3556" s="87"/>
      <c r="F3556" s="87"/>
      <c r="G3556" s="140">
        <v>44452</v>
      </c>
      <c r="H3556" s="92">
        <v>3625</v>
      </c>
      <c r="I3556" s="92">
        <v>3625</v>
      </c>
      <c r="J3556" s="92">
        <v>0</v>
      </c>
    </row>
    <row r="3557" spans="1:10" x14ac:dyDescent="0.3">
      <c r="A3557" s="87"/>
      <c r="B3557" s="87"/>
      <c r="C3557" s="87"/>
      <c r="D3557" s="87"/>
      <c r="E3557" s="87"/>
      <c r="F3557" s="87"/>
      <c r="G3557" s="140">
        <v>44701</v>
      </c>
      <c r="H3557" s="92">
        <v>500</v>
      </c>
      <c r="I3557" s="92">
        <v>500</v>
      </c>
      <c r="J3557" s="92">
        <v>0</v>
      </c>
    </row>
    <row r="3558" spans="1:10" x14ac:dyDescent="0.3">
      <c r="A3558" s="87"/>
      <c r="B3558" s="87" t="s">
        <v>328</v>
      </c>
      <c r="C3558" s="87" t="s">
        <v>2722</v>
      </c>
      <c r="D3558" s="87" t="s">
        <v>7653</v>
      </c>
      <c r="E3558" s="87" t="s">
        <v>455</v>
      </c>
      <c r="F3558" s="140">
        <v>45890</v>
      </c>
      <c r="G3558" s="140">
        <v>45938</v>
      </c>
      <c r="H3558" s="92">
        <v>5355</v>
      </c>
      <c r="I3558" s="92">
        <v>5355</v>
      </c>
      <c r="J3558" s="92">
        <v>0</v>
      </c>
    </row>
    <row r="3559" spans="1:10" x14ac:dyDescent="0.3">
      <c r="A3559" s="87"/>
      <c r="B3559" s="87"/>
      <c r="C3559" s="87"/>
      <c r="D3559" s="87"/>
      <c r="E3559" s="87"/>
      <c r="F3559" s="87"/>
      <c r="G3559" s="140">
        <v>46049</v>
      </c>
      <c r="H3559" s="92">
        <v>11135</v>
      </c>
      <c r="I3559" s="92">
        <v>11135</v>
      </c>
      <c r="J3559" s="92">
        <v>0</v>
      </c>
    </row>
    <row r="3560" spans="1:10" x14ac:dyDescent="0.3">
      <c r="A3560" s="87"/>
      <c r="B3560" s="87"/>
      <c r="C3560" s="87"/>
      <c r="D3560" s="87"/>
      <c r="E3560" s="87"/>
      <c r="F3560" s="87"/>
      <c r="G3560" s="140">
        <v>46128</v>
      </c>
      <c r="H3560" s="92">
        <v>10540</v>
      </c>
      <c r="I3560" s="92">
        <v>10540</v>
      </c>
      <c r="J3560" s="92">
        <v>0</v>
      </c>
    </row>
    <row r="3561" spans="1:10" x14ac:dyDescent="0.3">
      <c r="A3561" s="87"/>
      <c r="B3561" s="87"/>
      <c r="C3561" s="87"/>
      <c r="D3561" s="87"/>
      <c r="E3561" s="87"/>
      <c r="F3561" s="87"/>
      <c r="G3561" s="140">
        <v>46157</v>
      </c>
      <c r="H3561" s="92">
        <v>1530</v>
      </c>
      <c r="I3561" s="92">
        <v>1530</v>
      </c>
      <c r="J3561" s="92">
        <v>0</v>
      </c>
    </row>
    <row r="3562" spans="1:10" x14ac:dyDescent="0.3">
      <c r="A3562" s="87"/>
      <c r="B3562" s="87" t="s">
        <v>285</v>
      </c>
      <c r="C3562" s="87" t="s">
        <v>2722</v>
      </c>
      <c r="D3562" s="87" t="s">
        <v>752</v>
      </c>
      <c r="E3562" s="87" t="s">
        <v>455</v>
      </c>
      <c r="F3562" s="140">
        <v>43950</v>
      </c>
      <c r="G3562" s="140">
        <v>44001</v>
      </c>
      <c r="H3562" s="92">
        <v>2940</v>
      </c>
      <c r="I3562" s="92">
        <v>2940</v>
      </c>
      <c r="J3562" s="92">
        <v>0</v>
      </c>
    </row>
    <row r="3563" spans="1:10" x14ac:dyDescent="0.3">
      <c r="A3563" s="87"/>
      <c r="B3563" s="87"/>
      <c r="C3563" s="87"/>
      <c r="D3563" s="87"/>
      <c r="E3563" s="87"/>
      <c r="F3563" s="87"/>
      <c r="G3563" s="140">
        <v>44062</v>
      </c>
      <c r="H3563" s="92">
        <v>3080</v>
      </c>
      <c r="I3563" s="92">
        <v>3080</v>
      </c>
      <c r="J3563" s="92">
        <v>0</v>
      </c>
    </row>
    <row r="3564" spans="1:10" x14ac:dyDescent="0.3">
      <c r="A3564" s="87"/>
      <c r="B3564" s="87"/>
      <c r="C3564" s="87"/>
      <c r="D3564" s="87"/>
      <c r="E3564" s="87"/>
      <c r="F3564" s="87"/>
      <c r="G3564" s="140">
        <v>44118</v>
      </c>
      <c r="H3564" s="92">
        <v>3500</v>
      </c>
      <c r="I3564" s="92">
        <v>3500</v>
      </c>
      <c r="J3564" s="92">
        <v>0</v>
      </c>
    </row>
    <row r="3565" spans="1:10" x14ac:dyDescent="0.3">
      <c r="A3565" s="87"/>
      <c r="B3565" s="87"/>
      <c r="C3565" s="87"/>
      <c r="D3565" s="87"/>
      <c r="E3565" s="87"/>
      <c r="F3565" s="87"/>
      <c r="G3565" s="140">
        <v>44125</v>
      </c>
      <c r="H3565" s="92">
        <v>2940</v>
      </c>
      <c r="I3565" s="92">
        <v>2940</v>
      </c>
      <c r="J3565" s="92">
        <v>0</v>
      </c>
    </row>
    <row r="3566" spans="1:10" x14ac:dyDescent="0.3">
      <c r="A3566" s="87"/>
      <c r="B3566" s="87"/>
      <c r="C3566" s="87"/>
      <c r="D3566" s="87"/>
      <c r="E3566" s="87"/>
      <c r="F3566" s="87"/>
      <c r="G3566" s="140">
        <v>44232</v>
      </c>
      <c r="H3566" s="92">
        <v>3080</v>
      </c>
      <c r="I3566" s="92">
        <v>3080</v>
      </c>
      <c r="J3566" s="92">
        <v>0</v>
      </c>
    </row>
    <row r="3567" spans="1:10" x14ac:dyDescent="0.3">
      <c r="A3567" s="87"/>
      <c r="B3567" s="87"/>
      <c r="C3567" s="87"/>
      <c r="D3567" s="87"/>
      <c r="E3567" s="87"/>
      <c r="F3567" s="87"/>
      <c r="G3567" s="140">
        <v>44305</v>
      </c>
      <c r="H3567" s="92">
        <v>9940</v>
      </c>
      <c r="I3567" s="92">
        <v>9940</v>
      </c>
      <c r="J3567" s="92">
        <v>0</v>
      </c>
    </row>
    <row r="3568" spans="1:10" x14ac:dyDescent="0.3">
      <c r="A3568" s="87"/>
      <c r="B3568" s="87"/>
      <c r="C3568" s="87"/>
      <c r="D3568" s="87"/>
      <c r="E3568" s="87"/>
      <c r="F3568" s="87"/>
      <c r="G3568" s="140">
        <v>44753</v>
      </c>
      <c r="H3568" s="92">
        <v>9240</v>
      </c>
      <c r="I3568" s="92">
        <v>0</v>
      </c>
      <c r="J3568" s="92">
        <v>9240</v>
      </c>
    </row>
    <row r="3569" spans="1:10" x14ac:dyDescent="0.3">
      <c r="A3569" s="87"/>
      <c r="B3569" s="87"/>
      <c r="C3569" s="87"/>
      <c r="D3569" s="87"/>
      <c r="E3569" s="87"/>
      <c r="F3569" s="87"/>
      <c r="G3569" s="140">
        <v>45107</v>
      </c>
      <c r="H3569" s="92">
        <v>-9240</v>
      </c>
      <c r="I3569" s="92">
        <v>0</v>
      </c>
      <c r="J3569" s="92">
        <v>-9240</v>
      </c>
    </row>
    <row r="3570" spans="1:10" x14ac:dyDescent="0.3">
      <c r="A3570" s="87"/>
      <c r="B3570" s="87"/>
      <c r="C3570" s="87" t="s">
        <v>2724</v>
      </c>
      <c r="D3570" s="87" t="s">
        <v>784</v>
      </c>
      <c r="E3570" s="87" t="s">
        <v>455</v>
      </c>
      <c r="F3570" s="140">
        <v>43836</v>
      </c>
      <c r="G3570" s="140">
        <v>44279</v>
      </c>
      <c r="H3570" s="92">
        <v>1200</v>
      </c>
      <c r="I3570" s="92">
        <v>1200</v>
      </c>
      <c r="J3570" s="92">
        <v>0</v>
      </c>
    </row>
    <row r="3571" spans="1:10" x14ac:dyDescent="0.3">
      <c r="A3571" s="87"/>
      <c r="B3571" s="87"/>
      <c r="C3571" s="87" t="s">
        <v>2723</v>
      </c>
      <c r="D3571" s="87" t="s">
        <v>1522</v>
      </c>
      <c r="E3571" s="87" t="s">
        <v>455</v>
      </c>
      <c r="F3571" s="140">
        <v>44209</v>
      </c>
      <c r="G3571" s="140">
        <v>44236</v>
      </c>
      <c r="H3571" s="92">
        <v>6120</v>
      </c>
      <c r="I3571" s="92">
        <v>6120</v>
      </c>
      <c r="J3571" s="92">
        <v>0</v>
      </c>
    </row>
    <row r="3572" spans="1:10" x14ac:dyDescent="0.3">
      <c r="A3572" s="87"/>
      <c r="B3572" s="87"/>
      <c r="C3572" s="87"/>
      <c r="D3572" s="87"/>
      <c r="E3572" s="87"/>
      <c r="F3572" s="87"/>
      <c r="G3572" s="140">
        <v>44305</v>
      </c>
      <c r="H3572" s="92">
        <v>3060</v>
      </c>
      <c r="I3572" s="92">
        <v>3060</v>
      </c>
      <c r="J3572" s="92">
        <v>0</v>
      </c>
    </row>
    <row r="3573" spans="1:10" x14ac:dyDescent="0.3">
      <c r="A3573" s="87"/>
      <c r="B3573" s="87"/>
      <c r="C3573" s="87"/>
      <c r="D3573" s="87"/>
      <c r="E3573" s="87"/>
      <c r="F3573" s="87"/>
      <c r="G3573" s="140">
        <v>44452</v>
      </c>
      <c r="H3573" s="92">
        <v>2570</v>
      </c>
      <c r="I3573" s="92">
        <v>2570</v>
      </c>
      <c r="J3573" s="92">
        <v>0</v>
      </c>
    </row>
    <row r="3574" spans="1:10" x14ac:dyDescent="0.3">
      <c r="A3574" s="87"/>
      <c r="B3574" s="87"/>
      <c r="C3574" s="87"/>
      <c r="D3574" s="87"/>
      <c r="E3574" s="87"/>
      <c r="F3574" s="87"/>
      <c r="G3574" s="140">
        <v>44701</v>
      </c>
      <c r="H3574" s="92">
        <v>500</v>
      </c>
      <c r="I3574" s="92">
        <v>500</v>
      </c>
      <c r="J3574" s="92">
        <v>0</v>
      </c>
    </row>
    <row r="3575" spans="1:10" x14ac:dyDescent="0.3">
      <c r="A3575" s="87" t="s">
        <v>5768</v>
      </c>
      <c r="B3575" s="87"/>
      <c r="C3575" s="87"/>
      <c r="D3575" s="87"/>
      <c r="E3575" s="87"/>
      <c r="F3575" s="87"/>
      <c r="G3575" s="87"/>
      <c r="H3575" s="92">
        <v>1032634</v>
      </c>
      <c r="I3575" s="92">
        <v>954959</v>
      </c>
      <c r="J3575" s="92">
        <v>77675</v>
      </c>
    </row>
    <row r="3576" spans="1:10" x14ac:dyDescent="0.3">
      <c r="A3576" s="87" t="s">
        <v>8743</v>
      </c>
      <c r="B3576" s="87" t="s">
        <v>3</v>
      </c>
      <c r="C3576" s="87" t="s">
        <v>2722</v>
      </c>
      <c r="D3576" s="87" t="s">
        <v>8744</v>
      </c>
      <c r="E3576" s="87" t="s">
        <v>310</v>
      </c>
      <c r="F3576" s="140">
        <v>46174</v>
      </c>
      <c r="G3576" s="140">
        <v>45951</v>
      </c>
      <c r="H3576" s="92">
        <v>32975.83</v>
      </c>
      <c r="I3576" s="92">
        <v>32975.83</v>
      </c>
      <c r="J3576" s="92">
        <v>0</v>
      </c>
    </row>
    <row r="3577" spans="1:10" x14ac:dyDescent="0.3">
      <c r="A3577" s="87"/>
      <c r="B3577" s="87"/>
      <c r="C3577" s="87"/>
      <c r="D3577" s="87"/>
      <c r="E3577" s="87"/>
      <c r="F3577" s="87"/>
      <c r="G3577" s="140">
        <v>45958</v>
      </c>
      <c r="H3577" s="92">
        <v>92766.46</v>
      </c>
      <c r="I3577" s="92">
        <v>92766.46</v>
      </c>
      <c r="J3577" s="92">
        <v>0</v>
      </c>
    </row>
    <row r="3578" spans="1:10" x14ac:dyDescent="0.3">
      <c r="A3578" s="87"/>
      <c r="B3578" s="87"/>
      <c r="C3578" s="87"/>
      <c r="D3578" s="87"/>
      <c r="E3578" s="87"/>
      <c r="F3578" s="87"/>
      <c r="G3578" s="140">
        <v>46008</v>
      </c>
      <c r="H3578" s="92">
        <v>141179.17000000001</v>
      </c>
      <c r="I3578" s="92">
        <v>141179.17000000001</v>
      </c>
      <c r="J3578" s="92">
        <v>0</v>
      </c>
    </row>
    <row r="3579" spans="1:10" x14ac:dyDescent="0.3">
      <c r="A3579" s="87"/>
      <c r="B3579" s="87"/>
      <c r="C3579" s="87"/>
      <c r="D3579" s="87"/>
      <c r="E3579" s="87"/>
      <c r="F3579" s="87"/>
      <c r="G3579" s="140">
        <v>46051</v>
      </c>
      <c r="H3579" s="92">
        <v>240958.73</v>
      </c>
      <c r="I3579" s="92">
        <v>240958.73</v>
      </c>
      <c r="J3579" s="92">
        <v>0</v>
      </c>
    </row>
    <row r="3580" spans="1:10" x14ac:dyDescent="0.3">
      <c r="A3580" s="87"/>
      <c r="B3580" s="87"/>
      <c r="C3580" s="87"/>
      <c r="D3580" s="87"/>
      <c r="E3580" s="87"/>
      <c r="F3580" s="87"/>
      <c r="G3580" s="140">
        <v>46105</v>
      </c>
      <c r="H3580" s="92">
        <v>37487.130000000005</v>
      </c>
      <c r="I3580" s="92">
        <v>37487.130000000005</v>
      </c>
      <c r="J3580" s="92">
        <v>0</v>
      </c>
    </row>
    <row r="3581" spans="1:10" x14ac:dyDescent="0.3">
      <c r="A3581" s="87"/>
      <c r="B3581" s="87"/>
      <c r="C3581" s="87"/>
      <c r="D3581" s="87"/>
      <c r="E3581" s="87"/>
      <c r="F3581" s="87"/>
      <c r="G3581" s="140">
        <v>46157</v>
      </c>
      <c r="H3581" s="92">
        <v>75400.13</v>
      </c>
      <c r="I3581" s="92">
        <v>75400.13</v>
      </c>
      <c r="J3581" s="92">
        <v>0</v>
      </c>
    </row>
    <row r="3582" spans="1:10" x14ac:dyDescent="0.3">
      <c r="A3582" s="87" t="s">
        <v>8769</v>
      </c>
      <c r="B3582" s="87"/>
      <c r="C3582" s="87"/>
      <c r="D3582" s="87"/>
      <c r="E3582" s="87"/>
      <c r="F3582" s="87"/>
      <c r="G3582" s="87"/>
      <c r="H3582" s="92">
        <v>620767.45000000007</v>
      </c>
      <c r="I3582" s="92">
        <v>620767.45000000007</v>
      </c>
      <c r="J3582" s="92">
        <v>0</v>
      </c>
    </row>
    <row r="3583" spans="1:10" x14ac:dyDescent="0.3">
      <c r="A3583" s="87" t="s">
        <v>2645</v>
      </c>
      <c r="B3583" s="87" t="s">
        <v>412</v>
      </c>
      <c r="C3583" s="87" t="s">
        <v>2723</v>
      </c>
      <c r="D3583" s="87" t="s">
        <v>740</v>
      </c>
      <c r="E3583" s="87" t="s">
        <v>310</v>
      </c>
      <c r="F3583" s="140">
        <v>43934</v>
      </c>
      <c r="G3583" s="140">
        <v>44183</v>
      </c>
      <c r="H3583" s="92">
        <v>100034.1</v>
      </c>
      <c r="I3583" s="92">
        <v>100034.1</v>
      </c>
      <c r="J3583" s="92">
        <v>0</v>
      </c>
    </row>
    <row r="3584" spans="1:10" x14ac:dyDescent="0.3">
      <c r="A3584" s="87"/>
      <c r="B3584" s="87"/>
      <c r="C3584" s="87"/>
      <c r="D3584" s="87"/>
      <c r="E3584" s="87"/>
      <c r="F3584" s="87"/>
      <c r="G3584" s="140">
        <v>44229</v>
      </c>
      <c r="H3584" s="92">
        <v>95444.14</v>
      </c>
      <c r="I3584" s="92">
        <v>95444.14</v>
      </c>
      <c r="J3584" s="92">
        <v>0</v>
      </c>
    </row>
    <row r="3585" spans="1:10" x14ac:dyDescent="0.3">
      <c r="A3585" s="87"/>
      <c r="B3585" s="87"/>
      <c r="C3585" s="87"/>
      <c r="D3585" s="87"/>
      <c r="E3585" s="87"/>
      <c r="F3585" s="87"/>
      <c r="G3585" s="140">
        <v>44349</v>
      </c>
      <c r="H3585" s="92">
        <v>18626.189999999999</v>
      </c>
      <c r="I3585" s="92">
        <v>18626.189999999999</v>
      </c>
      <c r="J3585" s="92">
        <v>0</v>
      </c>
    </row>
    <row r="3586" spans="1:10" x14ac:dyDescent="0.3">
      <c r="A3586" s="87"/>
      <c r="B3586" s="87"/>
      <c r="C3586" s="87"/>
      <c r="D3586" s="87"/>
      <c r="E3586" s="87"/>
      <c r="F3586" s="87"/>
      <c r="G3586" s="140">
        <v>44701</v>
      </c>
      <c r="H3586" s="92">
        <v>12468.66</v>
      </c>
      <c r="I3586" s="92">
        <v>12468.66</v>
      </c>
      <c r="J3586" s="92">
        <v>0</v>
      </c>
    </row>
    <row r="3587" spans="1:10" x14ac:dyDescent="0.3">
      <c r="A3587" s="87"/>
      <c r="B3587" s="87" t="s">
        <v>263</v>
      </c>
      <c r="C3587" s="87" t="s">
        <v>2723</v>
      </c>
      <c r="D3587" s="87" t="s">
        <v>472</v>
      </c>
      <c r="E3587" s="87" t="s">
        <v>310</v>
      </c>
      <c r="F3587" s="140">
        <v>43734</v>
      </c>
      <c r="G3587" s="140">
        <v>43900</v>
      </c>
      <c r="H3587" s="92">
        <v>1202.7</v>
      </c>
      <c r="I3587" s="92">
        <v>1202.7</v>
      </c>
      <c r="J3587" s="92">
        <v>0</v>
      </c>
    </row>
    <row r="3588" spans="1:10" x14ac:dyDescent="0.3">
      <c r="A3588" s="87"/>
      <c r="B3588" s="87"/>
      <c r="C3588" s="87"/>
      <c r="D3588" s="87"/>
      <c r="E3588" s="87"/>
      <c r="F3588" s="87"/>
      <c r="G3588" s="140">
        <v>43929</v>
      </c>
      <c r="H3588" s="92">
        <v>22141.65</v>
      </c>
      <c r="I3588" s="92">
        <v>22141.65</v>
      </c>
      <c r="J3588" s="92">
        <v>0</v>
      </c>
    </row>
    <row r="3589" spans="1:10" x14ac:dyDescent="0.3">
      <c r="A3589" s="87"/>
      <c r="B3589" s="87"/>
      <c r="C3589" s="87"/>
      <c r="D3589" s="87"/>
      <c r="E3589" s="87"/>
      <c r="F3589" s="87"/>
      <c r="G3589" s="140">
        <v>43980</v>
      </c>
      <c r="H3589" s="92">
        <v>38354.730000000003</v>
      </c>
      <c r="I3589" s="92">
        <v>38354.730000000003</v>
      </c>
      <c r="J3589" s="92">
        <v>0</v>
      </c>
    </row>
    <row r="3590" spans="1:10" x14ac:dyDescent="0.3">
      <c r="A3590" s="87"/>
      <c r="B3590" s="87"/>
      <c r="C3590" s="87"/>
      <c r="D3590" s="87"/>
      <c r="E3590" s="87"/>
      <c r="F3590" s="87"/>
      <c r="G3590" s="140">
        <v>44012</v>
      </c>
      <c r="H3590" s="92">
        <v>-0.01</v>
      </c>
      <c r="I3590" s="92">
        <v>-0.01</v>
      </c>
      <c r="J3590" s="92">
        <v>0</v>
      </c>
    </row>
    <row r="3591" spans="1:10" x14ac:dyDescent="0.3">
      <c r="A3591" s="87"/>
      <c r="B3591" s="87"/>
      <c r="C3591" s="87"/>
      <c r="D3591" s="87"/>
      <c r="E3591" s="87"/>
      <c r="F3591" s="87"/>
      <c r="G3591" s="140">
        <v>44042</v>
      </c>
      <c r="H3591" s="92">
        <v>38525.919999999998</v>
      </c>
      <c r="I3591" s="92">
        <v>38525.919999999998</v>
      </c>
      <c r="J3591" s="92">
        <v>0</v>
      </c>
    </row>
    <row r="3592" spans="1:10" x14ac:dyDescent="0.3">
      <c r="A3592" s="87"/>
      <c r="B3592" s="87"/>
      <c r="C3592" s="87"/>
      <c r="D3592" s="87"/>
      <c r="E3592" s="87"/>
      <c r="F3592" s="87"/>
      <c r="G3592" s="140">
        <v>44183</v>
      </c>
      <c r="H3592" s="92">
        <v>855</v>
      </c>
      <c r="I3592" s="92">
        <v>855</v>
      </c>
      <c r="J3592" s="92">
        <v>0</v>
      </c>
    </row>
    <row r="3593" spans="1:10" x14ac:dyDescent="0.3">
      <c r="A3593" s="87"/>
      <c r="B3593" s="87"/>
      <c r="C3593" s="87"/>
      <c r="D3593" s="87"/>
      <c r="E3593" s="87"/>
      <c r="F3593" s="87"/>
      <c r="G3593" s="140">
        <v>44714</v>
      </c>
      <c r="H3593" s="92">
        <v>5320</v>
      </c>
      <c r="I3593" s="92">
        <v>5320</v>
      </c>
      <c r="J3593" s="92">
        <v>0</v>
      </c>
    </row>
    <row r="3594" spans="1:10" x14ac:dyDescent="0.3">
      <c r="A3594" s="87"/>
      <c r="B3594" s="87" t="s">
        <v>418</v>
      </c>
      <c r="C3594" s="87" t="s">
        <v>2723</v>
      </c>
      <c r="D3594" s="87" t="s">
        <v>741</v>
      </c>
      <c r="E3594" s="87" t="s">
        <v>310</v>
      </c>
      <c r="F3594" s="140">
        <v>43934</v>
      </c>
      <c r="G3594" s="140">
        <v>44273</v>
      </c>
      <c r="H3594" s="92">
        <v>301327.64</v>
      </c>
      <c r="I3594" s="92">
        <v>301327.64</v>
      </c>
      <c r="J3594" s="92">
        <v>0</v>
      </c>
    </row>
    <row r="3595" spans="1:10" x14ac:dyDescent="0.3">
      <c r="A3595" s="87"/>
      <c r="B3595" s="87"/>
      <c r="C3595" s="87"/>
      <c r="D3595" s="87"/>
      <c r="E3595" s="87"/>
      <c r="F3595" s="87"/>
      <c r="G3595" s="140">
        <v>44337</v>
      </c>
      <c r="H3595" s="92">
        <v>52824.71</v>
      </c>
      <c r="I3595" s="92">
        <v>52824.71</v>
      </c>
      <c r="J3595" s="92">
        <v>0</v>
      </c>
    </row>
    <row r="3596" spans="1:10" x14ac:dyDescent="0.3">
      <c r="A3596" s="87"/>
      <c r="B3596" s="87"/>
      <c r="C3596" s="87"/>
      <c r="D3596" s="87"/>
      <c r="E3596" s="87"/>
      <c r="F3596" s="87"/>
      <c r="G3596" s="140">
        <v>44505</v>
      </c>
      <c r="H3596" s="92">
        <v>21534.68</v>
      </c>
      <c r="I3596" s="92">
        <v>21534.68</v>
      </c>
      <c r="J3596" s="92">
        <v>0</v>
      </c>
    </row>
    <row r="3597" spans="1:10" x14ac:dyDescent="0.3">
      <c r="A3597" s="87"/>
      <c r="B3597" s="87"/>
      <c r="C3597" s="87"/>
      <c r="D3597" s="87"/>
      <c r="E3597" s="87"/>
      <c r="F3597" s="87"/>
      <c r="G3597" s="140">
        <v>44701</v>
      </c>
      <c r="H3597" s="92">
        <v>3048.76</v>
      </c>
      <c r="I3597" s="92">
        <v>3048.76</v>
      </c>
      <c r="J3597" s="92">
        <v>0</v>
      </c>
    </row>
    <row r="3598" spans="1:10" x14ac:dyDescent="0.3">
      <c r="A3598" s="87"/>
      <c r="B3598" s="87" t="s">
        <v>130</v>
      </c>
      <c r="C3598" s="87" t="s">
        <v>2723</v>
      </c>
      <c r="D3598" s="87" t="s">
        <v>472</v>
      </c>
      <c r="E3598" s="87" t="s">
        <v>310</v>
      </c>
      <c r="F3598" s="140">
        <v>43734</v>
      </c>
      <c r="G3598" s="140">
        <v>43900</v>
      </c>
      <c r="H3598" s="92">
        <v>1578.9</v>
      </c>
      <c r="I3598" s="92">
        <v>1578.9</v>
      </c>
      <c r="J3598" s="92">
        <v>0</v>
      </c>
    </row>
    <row r="3599" spans="1:10" x14ac:dyDescent="0.3">
      <c r="A3599" s="87"/>
      <c r="B3599" s="87"/>
      <c r="C3599" s="87"/>
      <c r="D3599" s="87"/>
      <c r="E3599" s="87"/>
      <c r="F3599" s="87"/>
      <c r="G3599" s="140">
        <v>43980</v>
      </c>
      <c r="H3599" s="92">
        <v>47652.480000000003</v>
      </c>
      <c r="I3599" s="92">
        <v>47652.480000000003</v>
      </c>
      <c r="J3599" s="92">
        <v>0</v>
      </c>
    </row>
    <row r="3600" spans="1:10" x14ac:dyDescent="0.3">
      <c r="A3600" s="87"/>
      <c r="B3600" s="87"/>
      <c r="C3600" s="87"/>
      <c r="D3600" s="87"/>
      <c r="E3600" s="87"/>
      <c r="F3600" s="87"/>
      <c r="G3600" s="140">
        <v>44042</v>
      </c>
      <c r="H3600" s="92">
        <v>48106.479999999996</v>
      </c>
      <c r="I3600" s="92">
        <v>48106.479999999996</v>
      </c>
      <c r="J3600" s="92">
        <v>0</v>
      </c>
    </row>
    <row r="3601" spans="1:10" x14ac:dyDescent="0.3">
      <c r="A3601" s="87"/>
      <c r="B3601" s="87"/>
      <c r="C3601" s="87"/>
      <c r="D3601" s="87"/>
      <c r="E3601" s="87"/>
      <c r="F3601" s="87"/>
      <c r="G3601" s="140">
        <v>44071</v>
      </c>
      <c r="H3601" s="92">
        <v>28361.78</v>
      </c>
      <c r="I3601" s="92">
        <v>28361.78</v>
      </c>
      <c r="J3601" s="92">
        <v>0</v>
      </c>
    </row>
    <row r="3602" spans="1:10" x14ac:dyDescent="0.3">
      <c r="A3602" s="87"/>
      <c r="B3602" s="87"/>
      <c r="C3602" s="87"/>
      <c r="D3602" s="87"/>
      <c r="E3602" s="87"/>
      <c r="F3602" s="87"/>
      <c r="G3602" s="140">
        <v>44337</v>
      </c>
      <c r="H3602" s="92">
        <v>9007.5</v>
      </c>
      <c r="I3602" s="92">
        <v>9007.5</v>
      </c>
      <c r="J3602" s="92">
        <v>0</v>
      </c>
    </row>
    <row r="3603" spans="1:10" x14ac:dyDescent="0.3">
      <c r="A3603" s="87"/>
      <c r="B3603" s="87"/>
      <c r="C3603" s="87"/>
      <c r="D3603" s="87"/>
      <c r="E3603" s="87"/>
      <c r="F3603" s="87"/>
      <c r="G3603" s="140">
        <v>44522</v>
      </c>
      <c r="H3603" s="92">
        <v>3650.96</v>
      </c>
      <c r="I3603" s="92">
        <v>3650.96</v>
      </c>
      <c r="J3603" s="92">
        <v>0</v>
      </c>
    </row>
    <row r="3604" spans="1:10" x14ac:dyDescent="0.3">
      <c r="A3604" s="87"/>
      <c r="B3604" s="87"/>
      <c r="C3604" s="87"/>
      <c r="D3604" s="87"/>
      <c r="E3604" s="87"/>
      <c r="F3604" s="87"/>
      <c r="G3604" s="140">
        <v>44704</v>
      </c>
      <c r="H3604" s="92">
        <v>950</v>
      </c>
      <c r="I3604" s="92">
        <v>950</v>
      </c>
      <c r="J3604" s="92">
        <v>0</v>
      </c>
    </row>
    <row r="3605" spans="1:10" x14ac:dyDescent="0.3">
      <c r="A3605" s="87"/>
      <c r="B3605" s="87"/>
      <c r="C3605" s="87"/>
      <c r="D3605" s="87"/>
      <c r="E3605" s="87"/>
      <c r="F3605" s="87"/>
      <c r="G3605" s="140">
        <v>44714</v>
      </c>
      <c r="H3605" s="92">
        <v>7332.01</v>
      </c>
      <c r="I3605" s="92">
        <v>7332.01</v>
      </c>
      <c r="J3605" s="92">
        <v>0</v>
      </c>
    </row>
    <row r="3606" spans="1:10" x14ac:dyDescent="0.3">
      <c r="A3606" s="87"/>
      <c r="B3606" s="87" t="s">
        <v>312</v>
      </c>
      <c r="C3606" s="87" t="s">
        <v>2723</v>
      </c>
      <c r="D3606" s="87" t="s">
        <v>472</v>
      </c>
      <c r="E3606" s="87" t="s">
        <v>310</v>
      </c>
      <c r="F3606" s="140">
        <v>43734</v>
      </c>
      <c r="G3606" s="140">
        <v>43900</v>
      </c>
      <c r="H3606" s="92">
        <v>2717.95</v>
      </c>
      <c r="I3606" s="92">
        <v>2717.95</v>
      </c>
      <c r="J3606" s="92">
        <v>0</v>
      </c>
    </row>
    <row r="3607" spans="1:10" x14ac:dyDescent="0.3">
      <c r="A3607" s="87"/>
      <c r="B3607" s="87" t="s">
        <v>275</v>
      </c>
      <c r="C3607" s="87" t="s">
        <v>2723</v>
      </c>
      <c r="D3607" s="87" t="s">
        <v>472</v>
      </c>
      <c r="E3607" s="87" t="s">
        <v>310</v>
      </c>
      <c r="F3607" s="140">
        <v>43734</v>
      </c>
      <c r="G3607" s="140">
        <v>43900</v>
      </c>
      <c r="H3607" s="92">
        <v>943.35</v>
      </c>
      <c r="I3607" s="92">
        <v>943.35</v>
      </c>
      <c r="J3607" s="92">
        <v>0</v>
      </c>
    </row>
    <row r="3608" spans="1:10" x14ac:dyDescent="0.3">
      <c r="A3608" s="87"/>
      <c r="B3608" s="87"/>
      <c r="C3608" s="87"/>
      <c r="D3608" s="87"/>
      <c r="E3608" s="87"/>
      <c r="F3608" s="87"/>
      <c r="G3608" s="140">
        <v>44183</v>
      </c>
      <c r="H3608" s="92">
        <v>16828.3</v>
      </c>
      <c r="I3608" s="92">
        <v>16828.3</v>
      </c>
      <c r="J3608" s="92">
        <v>0</v>
      </c>
    </row>
    <row r="3609" spans="1:10" x14ac:dyDescent="0.3">
      <c r="A3609" s="87"/>
      <c r="B3609" s="87"/>
      <c r="C3609" s="87"/>
      <c r="D3609" s="87"/>
      <c r="E3609" s="87"/>
      <c r="F3609" s="87"/>
      <c r="G3609" s="140">
        <v>44337</v>
      </c>
      <c r="H3609" s="92">
        <v>58465.85</v>
      </c>
      <c r="I3609" s="92">
        <v>58465.85</v>
      </c>
      <c r="J3609" s="92">
        <v>0</v>
      </c>
    </row>
    <row r="3610" spans="1:10" x14ac:dyDescent="0.3">
      <c r="A3610" s="87"/>
      <c r="B3610" s="87"/>
      <c r="C3610" s="87"/>
      <c r="D3610" s="87"/>
      <c r="E3610" s="87"/>
      <c r="F3610" s="87"/>
      <c r="G3610" s="140">
        <v>44522</v>
      </c>
      <c r="H3610" s="92">
        <v>24679.599999999999</v>
      </c>
      <c r="I3610" s="92">
        <v>24679.599999999999</v>
      </c>
      <c r="J3610" s="92">
        <v>0</v>
      </c>
    </row>
    <row r="3611" spans="1:10" x14ac:dyDescent="0.3">
      <c r="A3611" s="87"/>
      <c r="B3611" s="87"/>
      <c r="C3611" s="87"/>
      <c r="D3611" s="87"/>
      <c r="E3611" s="87"/>
      <c r="F3611" s="87"/>
      <c r="G3611" s="140">
        <v>44704</v>
      </c>
      <c r="H3611" s="92">
        <v>950</v>
      </c>
      <c r="I3611" s="92">
        <v>950</v>
      </c>
      <c r="J3611" s="92">
        <v>0</v>
      </c>
    </row>
    <row r="3612" spans="1:10" x14ac:dyDescent="0.3">
      <c r="A3612" s="87"/>
      <c r="B3612" s="87"/>
      <c r="C3612" s="87"/>
      <c r="D3612" s="87"/>
      <c r="E3612" s="87"/>
      <c r="F3612" s="87"/>
      <c r="G3612" s="140">
        <v>44714</v>
      </c>
      <c r="H3612" s="92">
        <v>5361.43</v>
      </c>
      <c r="I3612" s="92">
        <v>5361.43</v>
      </c>
      <c r="J3612" s="92">
        <v>0</v>
      </c>
    </row>
    <row r="3613" spans="1:10" x14ac:dyDescent="0.3">
      <c r="A3613" s="87"/>
      <c r="B3613" s="87" t="s">
        <v>135</v>
      </c>
      <c r="C3613" s="87" t="s">
        <v>2723</v>
      </c>
      <c r="D3613" s="87" t="s">
        <v>742</v>
      </c>
      <c r="E3613" s="87" t="s">
        <v>310</v>
      </c>
      <c r="F3613" s="140">
        <v>43934</v>
      </c>
      <c r="G3613" s="140">
        <v>44273</v>
      </c>
      <c r="H3613" s="92">
        <v>102643.66</v>
      </c>
      <c r="I3613" s="92">
        <v>102643.66</v>
      </c>
      <c r="J3613" s="92">
        <v>0</v>
      </c>
    </row>
    <row r="3614" spans="1:10" x14ac:dyDescent="0.3">
      <c r="A3614" s="87"/>
      <c r="B3614" s="87"/>
      <c r="C3614" s="87"/>
      <c r="D3614" s="87"/>
      <c r="E3614" s="87"/>
      <c r="F3614" s="87"/>
      <c r="G3614" s="140">
        <v>44337</v>
      </c>
      <c r="H3614" s="92">
        <v>75557.98</v>
      </c>
      <c r="I3614" s="92">
        <v>75557.98</v>
      </c>
      <c r="J3614" s="92">
        <v>0</v>
      </c>
    </row>
    <row r="3615" spans="1:10" x14ac:dyDescent="0.3">
      <c r="A3615" s="87"/>
      <c r="B3615" s="87"/>
      <c r="C3615" s="87"/>
      <c r="D3615" s="87"/>
      <c r="E3615" s="87"/>
      <c r="F3615" s="87"/>
      <c r="G3615" s="140">
        <v>44701</v>
      </c>
      <c r="H3615" s="92">
        <v>10713.119999999995</v>
      </c>
      <c r="I3615" s="92">
        <v>10713.12</v>
      </c>
      <c r="J3615" s="92">
        <v>0</v>
      </c>
    </row>
    <row r="3616" spans="1:10" x14ac:dyDescent="0.3">
      <c r="A3616" s="87"/>
      <c r="B3616" s="87" t="s">
        <v>268</v>
      </c>
      <c r="C3616" s="87" t="s">
        <v>2723</v>
      </c>
      <c r="D3616" s="87" t="s">
        <v>472</v>
      </c>
      <c r="E3616" s="87" t="s">
        <v>310</v>
      </c>
      <c r="F3616" s="140">
        <v>43734</v>
      </c>
      <c r="G3616" s="140">
        <v>43900</v>
      </c>
      <c r="H3616" s="92">
        <v>1402.2</v>
      </c>
      <c r="I3616" s="92">
        <v>1402.2</v>
      </c>
      <c r="J3616" s="92">
        <v>0</v>
      </c>
    </row>
    <row r="3617" spans="1:10" x14ac:dyDescent="0.3">
      <c r="A3617" s="87"/>
      <c r="B3617" s="87"/>
      <c r="C3617" s="87"/>
      <c r="D3617" s="87"/>
      <c r="E3617" s="87"/>
      <c r="F3617" s="87"/>
      <c r="G3617" s="140">
        <v>44042</v>
      </c>
      <c r="H3617" s="92">
        <v>5885.73</v>
      </c>
      <c r="I3617" s="92">
        <v>5885.73</v>
      </c>
      <c r="J3617" s="92">
        <v>0</v>
      </c>
    </row>
    <row r="3618" spans="1:10" x14ac:dyDescent="0.3">
      <c r="A3618" s="87"/>
      <c r="B3618" s="87"/>
      <c r="C3618" s="87"/>
      <c r="D3618" s="87"/>
      <c r="E3618" s="87"/>
      <c r="F3618" s="87"/>
      <c r="G3618" s="140">
        <v>44071</v>
      </c>
      <c r="H3618" s="92">
        <v>51687.41</v>
      </c>
      <c r="I3618" s="92">
        <v>51687.41</v>
      </c>
      <c r="J3618" s="92">
        <v>0</v>
      </c>
    </row>
    <row r="3619" spans="1:10" x14ac:dyDescent="0.3">
      <c r="A3619" s="87"/>
      <c r="B3619" s="87"/>
      <c r="C3619" s="87"/>
      <c r="D3619" s="87"/>
      <c r="E3619" s="87"/>
      <c r="F3619" s="87"/>
      <c r="G3619" s="140">
        <v>44117</v>
      </c>
      <c r="H3619" s="92">
        <v>36702.120000000003</v>
      </c>
      <c r="I3619" s="92">
        <v>36702.120000000003</v>
      </c>
      <c r="J3619" s="92">
        <v>0</v>
      </c>
    </row>
    <row r="3620" spans="1:10" x14ac:dyDescent="0.3">
      <c r="A3620" s="87"/>
      <c r="B3620" s="87"/>
      <c r="C3620" s="87"/>
      <c r="D3620" s="87"/>
      <c r="E3620" s="87"/>
      <c r="F3620" s="87"/>
      <c r="G3620" s="140">
        <v>44139</v>
      </c>
      <c r="H3620" s="92">
        <v>16603.41</v>
      </c>
      <c r="I3620" s="92">
        <v>16603.41</v>
      </c>
      <c r="J3620" s="92">
        <v>0</v>
      </c>
    </row>
    <row r="3621" spans="1:10" x14ac:dyDescent="0.3">
      <c r="A3621" s="87"/>
      <c r="B3621" s="87"/>
      <c r="C3621" s="87"/>
      <c r="D3621" s="87"/>
      <c r="E3621" s="87"/>
      <c r="F3621" s="87"/>
      <c r="G3621" s="140">
        <v>44183</v>
      </c>
      <c r="H3621" s="92">
        <v>1402.96</v>
      </c>
      <c r="I3621" s="92">
        <v>1402.96</v>
      </c>
      <c r="J3621" s="92">
        <v>0</v>
      </c>
    </row>
    <row r="3622" spans="1:10" x14ac:dyDescent="0.3">
      <c r="A3622" s="87"/>
      <c r="B3622" s="87"/>
      <c r="C3622" s="87"/>
      <c r="D3622" s="87"/>
      <c r="E3622" s="87"/>
      <c r="F3622" s="87"/>
      <c r="G3622" s="140">
        <v>44337</v>
      </c>
      <c r="H3622" s="92">
        <v>11102.84</v>
      </c>
      <c r="I3622" s="92">
        <v>11102.84</v>
      </c>
      <c r="J3622" s="92">
        <v>0</v>
      </c>
    </row>
    <row r="3623" spans="1:10" x14ac:dyDescent="0.3">
      <c r="A3623" s="87"/>
      <c r="B3623" s="87"/>
      <c r="C3623" s="87"/>
      <c r="D3623" s="87"/>
      <c r="E3623" s="87"/>
      <c r="F3623" s="87"/>
      <c r="G3623" s="140">
        <v>44522</v>
      </c>
      <c r="H3623" s="92">
        <v>14270.46</v>
      </c>
      <c r="I3623" s="92">
        <v>14270.46</v>
      </c>
      <c r="J3623" s="92">
        <v>0</v>
      </c>
    </row>
    <row r="3624" spans="1:10" x14ac:dyDescent="0.3">
      <c r="A3624" s="87"/>
      <c r="B3624" s="87"/>
      <c r="C3624" s="87"/>
      <c r="D3624" s="87"/>
      <c r="E3624" s="87"/>
      <c r="F3624" s="87"/>
      <c r="G3624" s="140">
        <v>44704</v>
      </c>
      <c r="H3624" s="92">
        <v>950</v>
      </c>
      <c r="I3624" s="92">
        <v>950</v>
      </c>
      <c r="J3624" s="92">
        <v>0</v>
      </c>
    </row>
    <row r="3625" spans="1:10" x14ac:dyDescent="0.3">
      <c r="A3625" s="87"/>
      <c r="B3625" s="87"/>
      <c r="C3625" s="87"/>
      <c r="D3625" s="87"/>
      <c r="E3625" s="87"/>
      <c r="F3625" s="87"/>
      <c r="G3625" s="140">
        <v>44714</v>
      </c>
      <c r="H3625" s="92">
        <v>6786.48</v>
      </c>
      <c r="I3625" s="92">
        <v>6786.48</v>
      </c>
      <c r="J3625" s="92">
        <v>0</v>
      </c>
    </row>
    <row r="3626" spans="1:10" x14ac:dyDescent="0.3">
      <c r="A3626" s="87"/>
      <c r="B3626" s="87"/>
      <c r="C3626" s="87" t="s">
        <v>236</v>
      </c>
      <c r="D3626" s="87" t="s">
        <v>678</v>
      </c>
      <c r="E3626" s="87" t="s">
        <v>310</v>
      </c>
      <c r="F3626" s="140">
        <v>43893</v>
      </c>
      <c r="G3626" s="140">
        <v>44042</v>
      </c>
      <c r="H3626" s="92">
        <v>61268.26</v>
      </c>
      <c r="I3626" s="92">
        <v>61268.26</v>
      </c>
      <c r="J3626" s="92">
        <v>0</v>
      </c>
    </row>
    <row r="3627" spans="1:10" x14ac:dyDescent="0.3">
      <c r="A3627" s="87"/>
      <c r="B3627" s="87"/>
      <c r="C3627" s="87"/>
      <c r="D3627" s="87"/>
      <c r="E3627" s="87"/>
      <c r="F3627" s="87"/>
      <c r="G3627" s="140">
        <v>44071</v>
      </c>
      <c r="H3627" s="92">
        <v>165673.54</v>
      </c>
      <c r="I3627" s="92">
        <v>165673.54</v>
      </c>
      <c r="J3627" s="92">
        <v>0</v>
      </c>
    </row>
    <row r="3628" spans="1:10" x14ac:dyDescent="0.3">
      <c r="A3628" s="87"/>
      <c r="B3628" s="87"/>
      <c r="C3628" s="87"/>
      <c r="D3628" s="87"/>
      <c r="E3628" s="87"/>
      <c r="F3628" s="87"/>
      <c r="G3628" s="140">
        <v>44144</v>
      </c>
      <c r="H3628" s="92">
        <v>12873.64</v>
      </c>
      <c r="I3628" s="92">
        <v>12873.64</v>
      </c>
      <c r="J3628" s="92">
        <v>0</v>
      </c>
    </row>
    <row r="3629" spans="1:10" x14ac:dyDescent="0.3">
      <c r="A3629" s="87"/>
      <c r="B3629" s="87"/>
      <c r="C3629" s="87"/>
      <c r="D3629" s="87"/>
      <c r="E3629" s="87"/>
      <c r="F3629" s="87"/>
      <c r="G3629" s="140">
        <v>44183</v>
      </c>
      <c r="H3629" s="92">
        <v>3965.31</v>
      </c>
      <c r="I3629" s="92">
        <v>3965.31</v>
      </c>
      <c r="J3629" s="92">
        <v>0</v>
      </c>
    </row>
    <row r="3630" spans="1:10" x14ac:dyDescent="0.3">
      <c r="A3630" s="87"/>
      <c r="B3630" s="87"/>
      <c r="C3630" s="87"/>
      <c r="D3630" s="87"/>
      <c r="E3630" s="87"/>
      <c r="F3630" s="87"/>
      <c r="G3630" s="140">
        <v>44267</v>
      </c>
      <c r="H3630" s="92">
        <v>7229.21</v>
      </c>
      <c r="I3630" s="92">
        <v>7229.21</v>
      </c>
      <c r="J3630" s="92">
        <v>0</v>
      </c>
    </row>
    <row r="3631" spans="1:10" x14ac:dyDescent="0.3">
      <c r="A3631" s="87"/>
      <c r="B3631" s="87"/>
      <c r="C3631" s="87"/>
      <c r="D3631" s="87"/>
      <c r="E3631" s="87"/>
      <c r="F3631" s="87"/>
      <c r="G3631" s="140">
        <v>44337</v>
      </c>
      <c r="H3631" s="92">
        <v>19093.100000000002</v>
      </c>
      <c r="I3631" s="92">
        <v>19093.100000000002</v>
      </c>
      <c r="J3631" s="92">
        <v>0</v>
      </c>
    </row>
    <row r="3632" spans="1:10" x14ac:dyDescent="0.3">
      <c r="A3632" s="87"/>
      <c r="B3632" s="87"/>
      <c r="C3632" s="87"/>
      <c r="D3632" s="87"/>
      <c r="E3632" s="87"/>
      <c r="F3632" s="87"/>
      <c r="G3632" s="140">
        <v>44893</v>
      </c>
      <c r="H3632" s="92">
        <v>475</v>
      </c>
      <c r="I3632" s="92">
        <v>475</v>
      </c>
      <c r="J3632" s="92">
        <v>0</v>
      </c>
    </row>
    <row r="3633" spans="1:10" x14ac:dyDescent="0.3">
      <c r="A3633" s="87"/>
      <c r="B3633" s="87"/>
      <c r="C3633" s="87"/>
      <c r="D3633" s="87"/>
      <c r="E3633" s="87"/>
      <c r="F3633" s="87"/>
      <c r="G3633" s="140">
        <v>44901</v>
      </c>
      <c r="H3633" s="92">
        <v>2457.25</v>
      </c>
      <c r="I3633" s="92">
        <v>2457.25</v>
      </c>
      <c r="J3633" s="92">
        <v>0</v>
      </c>
    </row>
    <row r="3634" spans="1:10" x14ac:dyDescent="0.3">
      <c r="A3634" s="87"/>
      <c r="B3634" s="87"/>
      <c r="C3634" s="87"/>
      <c r="D3634" s="87" t="s">
        <v>1626</v>
      </c>
      <c r="E3634" s="87" t="s">
        <v>310</v>
      </c>
      <c r="F3634" s="140">
        <v>44231</v>
      </c>
      <c r="G3634" s="140">
        <v>44901</v>
      </c>
      <c r="H3634" s="92">
        <v>4174.01</v>
      </c>
      <c r="I3634" s="92">
        <v>4174.01</v>
      </c>
      <c r="J3634" s="92">
        <v>0</v>
      </c>
    </row>
    <row r="3635" spans="1:10" x14ac:dyDescent="0.3">
      <c r="A3635" s="87"/>
      <c r="B3635" s="87"/>
      <c r="C3635" s="87"/>
      <c r="D3635" s="87" t="s">
        <v>1759</v>
      </c>
      <c r="E3635" s="87" t="s">
        <v>310</v>
      </c>
      <c r="F3635" s="140">
        <v>44263</v>
      </c>
      <c r="G3635" s="140">
        <v>44901</v>
      </c>
      <c r="H3635" s="92">
        <v>7609.69</v>
      </c>
      <c r="I3635" s="92">
        <v>7609.69</v>
      </c>
      <c r="J3635" s="92">
        <v>0</v>
      </c>
    </row>
    <row r="3636" spans="1:10" x14ac:dyDescent="0.3">
      <c r="A3636" s="87"/>
      <c r="B3636" s="87" t="s">
        <v>283</v>
      </c>
      <c r="C3636" s="87" t="s">
        <v>2722</v>
      </c>
      <c r="D3636" s="87" t="s">
        <v>620</v>
      </c>
      <c r="E3636" s="87" t="s">
        <v>310</v>
      </c>
      <c r="F3636" s="140">
        <v>43867</v>
      </c>
      <c r="G3636" s="140">
        <v>43909</v>
      </c>
      <c r="H3636" s="92">
        <v>13950.28</v>
      </c>
      <c r="I3636" s="92">
        <v>13950.28</v>
      </c>
      <c r="J3636" s="92">
        <v>0</v>
      </c>
    </row>
    <row r="3637" spans="1:10" x14ac:dyDescent="0.3">
      <c r="A3637" s="87"/>
      <c r="B3637" s="87"/>
      <c r="C3637" s="87"/>
      <c r="D3637" s="87"/>
      <c r="E3637" s="87"/>
      <c r="F3637" s="87"/>
      <c r="G3637" s="140">
        <v>43944</v>
      </c>
      <c r="H3637" s="92">
        <v>6200.12</v>
      </c>
      <c r="I3637" s="92">
        <v>6200.12</v>
      </c>
      <c r="J3637" s="92">
        <v>0</v>
      </c>
    </row>
    <row r="3638" spans="1:10" x14ac:dyDescent="0.3">
      <c r="A3638" s="87"/>
      <c r="B3638" s="87"/>
      <c r="C3638" s="87"/>
      <c r="D3638" s="87"/>
      <c r="E3638" s="87"/>
      <c r="F3638" s="87"/>
      <c r="G3638" s="140">
        <v>43980</v>
      </c>
      <c r="H3638" s="92">
        <v>10850.22</v>
      </c>
      <c r="I3638" s="92">
        <v>10850.22</v>
      </c>
      <c r="J3638" s="92">
        <v>0</v>
      </c>
    </row>
    <row r="3639" spans="1:10" x14ac:dyDescent="0.3">
      <c r="A3639" s="87"/>
      <c r="B3639" s="87"/>
      <c r="C3639" s="87"/>
      <c r="D3639" s="87"/>
      <c r="E3639" s="87"/>
      <c r="F3639" s="87"/>
      <c r="G3639" s="140">
        <v>44203</v>
      </c>
      <c r="H3639" s="92">
        <v>1631.6099999999969</v>
      </c>
      <c r="I3639" s="92">
        <v>1631.61</v>
      </c>
      <c r="J3639" s="92">
        <v>0</v>
      </c>
    </row>
    <row r="3640" spans="1:10" x14ac:dyDescent="0.3">
      <c r="A3640" s="87"/>
      <c r="B3640" s="87"/>
      <c r="C3640" s="87" t="s">
        <v>2723</v>
      </c>
      <c r="D3640" s="87" t="s">
        <v>472</v>
      </c>
      <c r="E3640" s="87" t="s">
        <v>310</v>
      </c>
      <c r="F3640" s="140">
        <v>43734</v>
      </c>
      <c r="G3640" s="140">
        <v>43900</v>
      </c>
      <c r="H3640" s="92">
        <v>1017.45</v>
      </c>
      <c r="I3640" s="92">
        <v>1017.45</v>
      </c>
      <c r="J3640" s="92">
        <v>0</v>
      </c>
    </row>
    <row r="3641" spans="1:10" x14ac:dyDescent="0.3">
      <c r="A3641" s="87"/>
      <c r="B3641" s="87"/>
      <c r="C3641" s="87"/>
      <c r="D3641" s="87"/>
      <c r="E3641" s="87"/>
      <c r="F3641" s="87"/>
      <c r="G3641" s="140">
        <v>44183</v>
      </c>
      <c r="H3641" s="92">
        <v>8907.8700000000008</v>
      </c>
      <c r="I3641" s="92">
        <v>8907.8700000000008</v>
      </c>
      <c r="J3641" s="92">
        <v>0</v>
      </c>
    </row>
    <row r="3642" spans="1:10" x14ac:dyDescent="0.3">
      <c r="A3642" s="87"/>
      <c r="B3642" s="87"/>
      <c r="C3642" s="87"/>
      <c r="D3642" s="87"/>
      <c r="E3642" s="87"/>
      <c r="F3642" s="87"/>
      <c r="G3642" s="140">
        <v>44337</v>
      </c>
      <c r="H3642" s="92">
        <v>72472.700000000012</v>
      </c>
      <c r="I3642" s="92">
        <v>72472.700000000012</v>
      </c>
      <c r="J3642" s="92">
        <v>0</v>
      </c>
    </row>
    <row r="3643" spans="1:10" x14ac:dyDescent="0.3">
      <c r="A3643" s="87"/>
      <c r="B3643" s="87"/>
      <c r="C3643" s="87"/>
      <c r="D3643" s="87"/>
      <c r="E3643" s="87"/>
      <c r="F3643" s="87"/>
      <c r="G3643" s="140">
        <v>44522</v>
      </c>
      <c r="H3643" s="92">
        <v>29445.32</v>
      </c>
      <c r="I3643" s="92">
        <v>29445.32</v>
      </c>
      <c r="J3643" s="92">
        <v>0</v>
      </c>
    </row>
    <row r="3644" spans="1:10" x14ac:dyDescent="0.3">
      <c r="A3644" s="87"/>
      <c r="B3644" s="87"/>
      <c r="C3644" s="87"/>
      <c r="D3644" s="87"/>
      <c r="E3644" s="87"/>
      <c r="F3644" s="87"/>
      <c r="G3644" s="140">
        <v>44704</v>
      </c>
      <c r="H3644" s="92">
        <v>1619.99</v>
      </c>
      <c r="I3644" s="92">
        <v>1619.99</v>
      </c>
      <c r="J3644" s="92">
        <v>0</v>
      </c>
    </row>
    <row r="3645" spans="1:10" x14ac:dyDescent="0.3">
      <c r="A3645" s="87"/>
      <c r="B3645" s="87"/>
      <c r="C3645" s="87"/>
      <c r="D3645" s="87"/>
      <c r="E3645" s="87"/>
      <c r="F3645" s="87"/>
      <c r="G3645" s="140">
        <v>44714</v>
      </c>
      <c r="H3645" s="92">
        <v>5971.75</v>
      </c>
      <c r="I3645" s="92">
        <v>5971.75</v>
      </c>
      <c r="J3645" s="92">
        <v>0</v>
      </c>
    </row>
    <row r="3646" spans="1:10" x14ac:dyDescent="0.3">
      <c r="A3646" s="87"/>
      <c r="B3646" s="87" t="s">
        <v>235</v>
      </c>
      <c r="C3646" s="87" t="s">
        <v>2723</v>
      </c>
      <c r="D3646" s="87" t="s">
        <v>472</v>
      </c>
      <c r="E3646" s="87" t="s">
        <v>310</v>
      </c>
      <c r="F3646" s="140">
        <v>43734</v>
      </c>
      <c r="G3646" s="140">
        <v>43900</v>
      </c>
      <c r="H3646" s="92">
        <v>3359.2</v>
      </c>
      <c r="I3646" s="92">
        <v>3359.2</v>
      </c>
      <c r="J3646" s="92">
        <v>0</v>
      </c>
    </row>
    <row r="3647" spans="1:10" x14ac:dyDescent="0.3">
      <c r="A3647" s="87"/>
      <c r="B3647" s="87"/>
      <c r="C3647" s="87"/>
      <c r="D3647" s="87"/>
      <c r="E3647" s="87"/>
      <c r="F3647" s="87"/>
      <c r="G3647" s="140">
        <v>43929</v>
      </c>
      <c r="H3647" s="92">
        <v>21443.4</v>
      </c>
      <c r="I3647" s="92">
        <v>21443.4</v>
      </c>
      <c r="J3647" s="92">
        <v>0</v>
      </c>
    </row>
    <row r="3648" spans="1:10" x14ac:dyDescent="0.3">
      <c r="A3648" s="87"/>
      <c r="B3648" s="87"/>
      <c r="C3648" s="87"/>
      <c r="D3648" s="87"/>
      <c r="E3648" s="87"/>
      <c r="F3648" s="87"/>
      <c r="G3648" s="140">
        <v>43945</v>
      </c>
      <c r="H3648" s="92">
        <v>17273.14</v>
      </c>
      <c r="I3648" s="92">
        <v>17273.14</v>
      </c>
      <c r="J3648" s="92">
        <v>0</v>
      </c>
    </row>
    <row r="3649" spans="1:10" x14ac:dyDescent="0.3">
      <c r="A3649" s="87"/>
      <c r="B3649" s="87"/>
      <c r="C3649" s="87"/>
      <c r="D3649" s="87"/>
      <c r="E3649" s="87"/>
      <c r="F3649" s="87"/>
      <c r="G3649" s="140">
        <v>43980</v>
      </c>
      <c r="H3649" s="92">
        <v>21295.68</v>
      </c>
      <c r="I3649" s="92">
        <v>21295.68</v>
      </c>
      <c r="J3649" s="92">
        <v>0</v>
      </c>
    </row>
    <row r="3650" spans="1:10" x14ac:dyDescent="0.3">
      <c r="A3650" s="87"/>
      <c r="B3650" s="87"/>
      <c r="C3650" s="87"/>
      <c r="D3650" s="87"/>
      <c r="E3650" s="87"/>
      <c r="F3650" s="87"/>
      <c r="G3650" s="140">
        <v>44042</v>
      </c>
      <c r="H3650" s="92">
        <v>13963.34</v>
      </c>
      <c r="I3650" s="92">
        <v>13963.34</v>
      </c>
      <c r="J3650" s="92">
        <v>0</v>
      </c>
    </row>
    <row r="3651" spans="1:10" x14ac:dyDescent="0.3">
      <c r="A3651" s="87"/>
      <c r="B3651" s="87"/>
      <c r="C3651" s="87"/>
      <c r="D3651" s="87"/>
      <c r="E3651" s="87"/>
      <c r="F3651" s="87"/>
      <c r="G3651" s="140">
        <v>44071</v>
      </c>
      <c r="H3651" s="92">
        <v>1211.25</v>
      </c>
      <c r="I3651" s="92">
        <v>1211.25</v>
      </c>
      <c r="J3651" s="92">
        <v>0</v>
      </c>
    </row>
    <row r="3652" spans="1:10" x14ac:dyDescent="0.3">
      <c r="A3652" s="87"/>
      <c r="B3652" s="87"/>
      <c r="C3652" s="87"/>
      <c r="D3652" s="87"/>
      <c r="E3652" s="87"/>
      <c r="F3652" s="87"/>
      <c r="G3652" s="140">
        <v>44714</v>
      </c>
      <c r="H3652" s="92">
        <v>4134</v>
      </c>
      <c r="I3652" s="92">
        <v>4134</v>
      </c>
      <c r="J3652" s="92">
        <v>0</v>
      </c>
    </row>
    <row r="3653" spans="1:10" x14ac:dyDescent="0.3">
      <c r="A3653" s="87"/>
      <c r="B3653" s="87" t="s">
        <v>284</v>
      </c>
      <c r="C3653" s="87" t="s">
        <v>2723</v>
      </c>
      <c r="D3653" s="87" t="s">
        <v>472</v>
      </c>
      <c r="E3653" s="87" t="s">
        <v>310</v>
      </c>
      <c r="F3653" s="140">
        <v>43734</v>
      </c>
      <c r="G3653" s="140">
        <v>43900</v>
      </c>
      <c r="H3653" s="92">
        <v>35460.79</v>
      </c>
      <c r="I3653" s="92">
        <v>35460.79</v>
      </c>
      <c r="J3653" s="92">
        <v>0</v>
      </c>
    </row>
    <row r="3654" spans="1:10" x14ac:dyDescent="0.3">
      <c r="A3654" s="87"/>
      <c r="B3654" s="87"/>
      <c r="C3654" s="87"/>
      <c r="D3654" s="87"/>
      <c r="E3654" s="87"/>
      <c r="F3654" s="87"/>
      <c r="G3654" s="140">
        <v>43929</v>
      </c>
      <c r="H3654" s="92">
        <v>48832.800000000003</v>
      </c>
      <c r="I3654" s="92">
        <v>48832.800000000003</v>
      </c>
      <c r="J3654" s="92">
        <v>0</v>
      </c>
    </row>
    <row r="3655" spans="1:10" x14ac:dyDescent="0.3">
      <c r="A3655" s="87"/>
      <c r="B3655" s="87"/>
      <c r="C3655" s="87"/>
      <c r="D3655" s="87"/>
      <c r="E3655" s="87"/>
      <c r="F3655" s="87"/>
      <c r="G3655" s="140">
        <v>43945</v>
      </c>
      <c r="H3655" s="92">
        <v>47231.15</v>
      </c>
      <c r="I3655" s="92">
        <v>47231.15</v>
      </c>
      <c r="J3655" s="92">
        <v>0</v>
      </c>
    </row>
    <row r="3656" spans="1:10" x14ac:dyDescent="0.3">
      <c r="A3656" s="87"/>
      <c r="B3656" s="87"/>
      <c r="C3656" s="87"/>
      <c r="D3656" s="87"/>
      <c r="E3656" s="87"/>
      <c r="F3656" s="87"/>
      <c r="G3656" s="140">
        <v>43980</v>
      </c>
      <c r="H3656" s="92">
        <v>3640.69</v>
      </c>
      <c r="I3656" s="92">
        <v>3640.69</v>
      </c>
      <c r="J3656" s="92">
        <v>0</v>
      </c>
    </row>
    <row r="3657" spans="1:10" x14ac:dyDescent="0.3">
      <c r="A3657" s="87"/>
      <c r="B3657" s="87"/>
      <c r="C3657" s="87"/>
      <c r="D3657" s="87"/>
      <c r="E3657" s="87"/>
      <c r="F3657" s="87"/>
      <c r="G3657" s="140">
        <v>44042</v>
      </c>
      <c r="H3657" s="92">
        <v>9234.57</v>
      </c>
      <c r="I3657" s="92">
        <v>9234.57</v>
      </c>
      <c r="J3657" s="92">
        <v>0</v>
      </c>
    </row>
    <row r="3658" spans="1:10" x14ac:dyDescent="0.3">
      <c r="A3658" s="87"/>
      <c r="B3658" s="87"/>
      <c r="C3658" s="87"/>
      <c r="D3658" s="87"/>
      <c r="E3658" s="87"/>
      <c r="F3658" s="87"/>
      <c r="G3658" s="140">
        <v>44714</v>
      </c>
      <c r="H3658" s="92">
        <v>7600</v>
      </c>
      <c r="I3658" s="92">
        <v>7600</v>
      </c>
      <c r="J3658" s="92">
        <v>0</v>
      </c>
    </row>
    <row r="3659" spans="1:10" x14ac:dyDescent="0.3">
      <c r="A3659" s="87"/>
      <c r="B3659" s="87" t="s">
        <v>415</v>
      </c>
      <c r="C3659" s="87" t="s">
        <v>2723</v>
      </c>
      <c r="D3659" s="87" t="s">
        <v>743</v>
      </c>
      <c r="E3659" s="87" t="s">
        <v>310</v>
      </c>
      <c r="F3659" s="140">
        <v>43934</v>
      </c>
      <c r="G3659" s="140">
        <v>44117</v>
      </c>
      <c r="H3659" s="92">
        <v>184497.98</v>
      </c>
      <c r="I3659" s="92">
        <v>184497.98</v>
      </c>
      <c r="J3659" s="92">
        <v>0</v>
      </c>
    </row>
    <row r="3660" spans="1:10" x14ac:dyDescent="0.3">
      <c r="A3660" s="87"/>
      <c r="B3660" s="87"/>
      <c r="C3660" s="87"/>
      <c r="D3660" s="87"/>
      <c r="E3660" s="87"/>
      <c r="F3660" s="87"/>
      <c r="G3660" s="140">
        <v>44139</v>
      </c>
      <c r="H3660" s="92">
        <v>14431.45</v>
      </c>
      <c r="I3660" s="92">
        <v>14431.45</v>
      </c>
      <c r="J3660" s="92">
        <v>0</v>
      </c>
    </row>
    <row r="3661" spans="1:10" x14ac:dyDescent="0.3">
      <c r="A3661" s="87"/>
      <c r="B3661" s="87"/>
      <c r="C3661" s="87"/>
      <c r="D3661" s="87"/>
      <c r="E3661" s="87"/>
      <c r="F3661" s="87"/>
      <c r="G3661" s="140">
        <v>44183</v>
      </c>
      <c r="H3661" s="92">
        <v>12210.58</v>
      </c>
      <c r="I3661" s="92">
        <v>12210.58</v>
      </c>
      <c r="J3661" s="92">
        <v>0</v>
      </c>
    </row>
    <row r="3662" spans="1:10" x14ac:dyDescent="0.3">
      <c r="A3662" s="87"/>
      <c r="B3662" s="87"/>
      <c r="C3662" s="87"/>
      <c r="D3662" s="87"/>
      <c r="E3662" s="87"/>
      <c r="F3662" s="87"/>
      <c r="G3662" s="140">
        <v>44323</v>
      </c>
      <c r="H3662" s="92">
        <v>6009.39</v>
      </c>
      <c r="I3662" s="92">
        <v>6009.39</v>
      </c>
      <c r="J3662" s="92">
        <v>0</v>
      </c>
    </row>
    <row r="3663" spans="1:10" x14ac:dyDescent="0.3">
      <c r="A3663" s="87"/>
      <c r="B3663" s="87"/>
      <c r="C3663" s="87"/>
      <c r="D3663" s="87" t="s">
        <v>2009</v>
      </c>
      <c r="E3663" s="87" t="s">
        <v>310</v>
      </c>
      <c r="F3663" s="140">
        <v>44319</v>
      </c>
      <c r="G3663" s="140">
        <v>44323</v>
      </c>
      <c r="H3663" s="92">
        <v>819.47</v>
      </c>
      <c r="I3663" s="92">
        <v>819.47</v>
      </c>
      <c r="J3663" s="92">
        <v>0</v>
      </c>
    </row>
    <row r="3664" spans="1:10" x14ac:dyDescent="0.3">
      <c r="A3664" s="87"/>
      <c r="B3664" s="87"/>
      <c r="C3664" s="87"/>
      <c r="D3664" s="87"/>
      <c r="E3664" s="87"/>
      <c r="F3664" s="87"/>
      <c r="G3664" s="140">
        <v>44328</v>
      </c>
      <c r="H3664" s="92">
        <v>1947.5</v>
      </c>
      <c r="I3664" s="92">
        <v>1947.5</v>
      </c>
      <c r="J3664" s="92">
        <v>0</v>
      </c>
    </row>
    <row r="3665" spans="1:10" x14ac:dyDescent="0.3">
      <c r="A3665" s="87"/>
      <c r="B3665" s="87"/>
      <c r="C3665" s="87"/>
      <c r="D3665" s="87"/>
      <c r="E3665" s="87"/>
      <c r="F3665" s="87"/>
      <c r="G3665" s="140">
        <v>44704</v>
      </c>
      <c r="H3665" s="92">
        <v>12074.55</v>
      </c>
      <c r="I3665" s="92">
        <v>12074.55</v>
      </c>
      <c r="J3665" s="92">
        <v>0</v>
      </c>
    </row>
    <row r="3666" spans="1:10" x14ac:dyDescent="0.3">
      <c r="A3666" s="87"/>
      <c r="B3666" s="87" t="s">
        <v>317</v>
      </c>
      <c r="C3666" s="87" t="s">
        <v>2723</v>
      </c>
      <c r="D3666" s="87" t="s">
        <v>472</v>
      </c>
      <c r="E3666" s="87" t="s">
        <v>310</v>
      </c>
      <c r="F3666" s="140">
        <v>43734</v>
      </c>
      <c r="G3666" s="140">
        <v>43900</v>
      </c>
      <c r="H3666" s="92">
        <v>2997.25</v>
      </c>
      <c r="I3666" s="92">
        <v>2997.25</v>
      </c>
      <c r="J3666" s="92">
        <v>0</v>
      </c>
    </row>
    <row r="3667" spans="1:10" x14ac:dyDescent="0.3">
      <c r="A3667" s="87"/>
      <c r="B3667" s="87"/>
      <c r="C3667" s="87"/>
      <c r="D3667" s="87"/>
      <c r="E3667" s="87"/>
      <c r="F3667" s="87"/>
      <c r="G3667" s="140">
        <v>43980</v>
      </c>
      <c r="H3667" s="92">
        <v>1723.3</v>
      </c>
      <c r="I3667" s="92">
        <v>1723.3</v>
      </c>
      <c r="J3667" s="92">
        <v>0</v>
      </c>
    </row>
    <row r="3668" spans="1:10" x14ac:dyDescent="0.3">
      <c r="A3668" s="87"/>
      <c r="B3668" s="87"/>
      <c r="C3668" s="87"/>
      <c r="D3668" s="87"/>
      <c r="E3668" s="87"/>
      <c r="F3668" s="87"/>
      <c r="G3668" s="140">
        <v>44042</v>
      </c>
      <c r="H3668" s="92">
        <v>162318.85</v>
      </c>
      <c r="I3668" s="92">
        <v>162318.85</v>
      </c>
      <c r="J3668" s="92">
        <v>0</v>
      </c>
    </row>
    <row r="3669" spans="1:10" x14ac:dyDescent="0.3">
      <c r="A3669" s="87"/>
      <c r="B3669" s="87"/>
      <c r="C3669" s="87"/>
      <c r="D3669" s="87"/>
      <c r="E3669" s="87"/>
      <c r="F3669" s="87"/>
      <c r="G3669" s="140">
        <v>44071</v>
      </c>
      <c r="H3669" s="92">
        <v>25191.82</v>
      </c>
      <c r="I3669" s="92">
        <v>25191.82</v>
      </c>
      <c r="J3669" s="92">
        <v>0</v>
      </c>
    </row>
    <row r="3670" spans="1:10" x14ac:dyDescent="0.3">
      <c r="A3670" s="87"/>
      <c r="B3670" s="87"/>
      <c r="C3670" s="87"/>
      <c r="D3670" s="87"/>
      <c r="E3670" s="87"/>
      <c r="F3670" s="87"/>
      <c r="G3670" s="140">
        <v>44117</v>
      </c>
      <c r="H3670" s="92">
        <v>25638.05</v>
      </c>
      <c r="I3670" s="92">
        <v>25638.05</v>
      </c>
      <c r="J3670" s="92">
        <v>0</v>
      </c>
    </row>
    <row r="3671" spans="1:10" x14ac:dyDescent="0.3">
      <c r="A3671" s="87"/>
      <c r="B3671" s="87"/>
      <c r="C3671" s="87"/>
      <c r="D3671" s="87"/>
      <c r="E3671" s="87"/>
      <c r="F3671" s="87"/>
      <c r="G3671" s="140">
        <v>44139</v>
      </c>
      <c r="H3671" s="92">
        <v>12068.33</v>
      </c>
      <c r="I3671" s="92">
        <v>12068.33</v>
      </c>
      <c r="J3671" s="92">
        <v>0</v>
      </c>
    </row>
    <row r="3672" spans="1:10" x14ac:dyDescent="0.3">
      <c r="A3672" s="87"/>
      <c r="B3672" s="87"/>
      <c r="C3672" s="87"/>
      <c r="D3672" s="87"/>
      <c r="E3672" s="87"/>
      <c r="F3672" s="87"/>
      <c r="G3672" s="140">
        <v>44337</v>
      </c>
      <c r="H3672" s="92">
        <v>5085.5399999999991</v>
      </c>
      <c r="I3672" s="92">
        <v>5085.5399999999991</v>
      </c>
      <c r="J3672" s="92">
        <v>0</v>
      </c>
    </row>
    <row r="3673" spans="1:10" x14ac:dyDescent="0.3">
      <c r="A3673" s="87"/>
      <c r="B3673" s="87"/>
      <c r="C3673" s="87"/>
      <c r="D3673" s="87"/>
      <c r="E3673" s="87"/>
      <c r="F3673" s="87"/>
      <c r="G3673" s="140">
        <v>44522</v>
      </c>
      <c r="H3673" s="92">
        <v>25768.03</v>
      </c>
      <c r="I3673" s="92">
        <v>25768.03</v>
      </c>
      <c r="J3673" s="92">
        <v>0</v>
      </c>
    </row>
    <row r="3674" spans="1:10" x14ac:dyDescent="0.3">
      <c r="A3674" s="87"/>
      <c r="B3674" s="87"/>
      <c r="C3674" s="87"/>
      <c r="D3674" s="87"/>
      <c r="E3674" s="87"/>
      <c r="F3674" s="87"/>
      <c r="G3674" s="140">
        <v>44704</v>
      </c>
      <c r="H3674" s="92">
        <v>6612.8</v>
      </c>
      <c r="I3674" s="92">
        <v>6612.8</v>
      </c>
      <c r="J3674" s="92">
        <v>0</v>
      </c>
    </row>
    <row r="3675" spans="1:10" x14ac:dyDescent="0.3">
      <c r="A3675" s="87"/>
      <c r="B3675" s="87"/>
      <c r="C3675" s="87"/>
      <c r="D3675" s="87"/>
      <c r="E3675" s="87"/>
      <c r="F3675" s="87"/>
      <c r="G3675" s="140">
        <v>44714</v>
      </c>
      <c r="H3675" s="92">
        <v>14656.21</v>
      </c>
      <c r="I3675" s="92">
        <v>14656.21</v>
      </c>
      <c r="J3675" s="92">
        <v>0</v>
      </c>
    </row>
    <row r="3676" spans="1:10" x14ac:dyDescent="0.3">
      <c r="A3676" s="87"/>
      <c r="B3676" s="87" t="s">
        <v>285</v>
      </c>
      <c r="C3676" s="87" t="s">
        <v>2723</v>
      </c>
      <c r="D3676" s="87" t="s">
        <v>472</v>
      </c>
      <c r="E3676" s="87" t="s">
        <v>310</v>
      </c>
      <c r="F3676" s="140">
        <v>43734</v>
      </c>
      <c r="G3676" s="140">
        <v>43900</v>
      </c>
      <c r="H3676" s="92">
        <v>1131.45</v>
      </c>
      <c r="I3676" s="92">
        <v>1131.45</v>
      </c>
      <c r="J3676" s="92">
        <v>0</v>
      </c>
    </row>
    <row r="3677" spans="1:10" x14ac:dyDescent="0.3">
      <c r="A3677" s="87"/>
      <c r="B3677" s="87"/>
      <c r="C3677" s="87"/>
      <c r="D3677" s="87"/>
      <c r="E3677" s="87"/>
      <c r="F3677" s="87"/>
      <c r="G3677" s="140">
        <v>44337</v>
      </c>
      <c r="H3677" s="92">
        <v>84975.599999999991</v>
      </c>
      <c r="I3677" s="92">
        <v>84975.599999999991</v>
      </c>
      <c r="J3677" s="92">
        <v>0</v>
      </c>
    </row>
    <row r="3678" spans="1:10" x14ac:dyDescent="0.3">
      <c r="A3678" s="87"/>
      <c r="B3678" s="87"/>
      <c r="C3678" s="87"/>
      <c r="D3678" s="87"/>
      <c r="E3678" s="87"/>
      <c r="F3678" s="87"/>
      <c r="G3678" s="140">
        <v>44522</v>
      </c>
      <c r="H3678" s="92">
        <v>39885.71</v>
      </c>
      <c r="I3678" s="92">
        <v>39885.71</v>
      </c>
      <c r="J3678" s="92">
        <v>0</v>
      </c>
    </row>
    <row r="3679" spans="1:10" x14ac:dyDescent="0.3">
      <c r="A3679" s="87"/>
      <c r="B3679" s="87"/>
      <c r="C3679" s="87"/>
      <c r="D3679" s="87"/>
      <c r="E3679" s="87"/>
      <c r="F3679" s="87"/>
      <c r="G3679" s="140">
        <v>44704</v>
      </c>
      <c r="H3679" s="92">
        <v>950</v>
      </c>
      <c r="I3679" s="92">
        <v>950</v>
      </c>
      <c r="J3679" s="92">
        <v>0</v>
      </c>
    </row>
    <row r="3680" spans="1:10" x14ac:dyDescent="0.3">
      <c r="A3680" s="87"/>
      <c r="B3680" s="87"/>
      <c r="C3680" s="87"/>
      <c r="D3680" s="87"/>
      <c r="E3680" s="87"/>
      <c r="F3680" s="87"/>
      <c r="G3680" s="140">
        <v>44714</v>
      </c>
      <c r="H3680" s="92">
        <v>6824.25</v>
      </c>
      <c r="I3680" s="92">
        <v>6824.25</v>
      </c>
      <c r="J3680" s="92">
        <v>0</v>
      </c>
    </row>
    <row r="3681" spans="1:10" x14ac:dyDescent="0.3">
      <c r="A3681" s="87" t="s">
        <v>5769</v>
      </c>
      <c r="B3681" s="87"/>
      <c r="C3681" s="87"/>
      <c r="D3681" s="87"/>
      <c r="E3681" s="87"/>
      <c r="F3681" s="87"/>
      <c r="G3681" s="87"/>
      <c r="H3681" s="92">
        <v>2623388.2699999996</v>
      </c>
      <c r="I3681" s="92">
        <v>2623388.27</v>
      </c>
      <c r="J3681" s="92">
        <v>0</v>
      </c>
    </row>
    <row r="3682" spans="1:10" x14ac:dyDescent="0.3">
      <c r="A3682" s="87" t="s">
        <v>237</v>
      </c>
      <c r="B3682" s="87" t="s">
        <v>235</v>
      </c>
      <c r="C3682" s="87" t="s">
        <v>236</v>
      </c>
      <c r="D3682" s="87" t="s">
        <v>240</v>
      </c>
      <c r="E3682" s="87" t="s">
        <v>238</v>
      </c>
      <c r="F3682" s="140">
        <v>43675</v>
      </c>
      <c r="G3682" s="140">
        <v>44232</v>
      </c>
      <c r="H3682" s="92">
        <v>8497</v>
      </c>
      <c r="I3682" s="92">
        <v>8497</v>
      </c>
      <c r="J3682" s="92">
        <v>0</v>
      </c>
    </row>
    <row r="3683" spans="1:10" x14ac:dyDescent="0.3">
      <c r="A3683" s="87"/>
      <c r="B3683" s="87"/>
      <c r="C3683" s="87"/>
      <c r="D3683" s="87"/>
      <c r="E3683" s="87"/>
      <c r="F3683" s="87"/>
      <c r="G3683" s="140">
        <v>44685</v>
      </c>
      <c r="H3683" s="92">
        <v>3325</v>
      </c>
      <c r="I3683" s="92">
        <v>3325</v>
      </c>
      <c r="J3683" s="92">
        <v>0</v>
      </c>
    </row>
    <row r="3684" spans="1:10" x14ac:dyDescent="0.3">
      <c r="A3684" s="87"/>
      <c r="B3684" s="87"/>
      <c r="C3684" s="87"/>
      <c r="D3684" s="87" t="s">
        <v>2581</v>
      </c>
      <c r="E3684" s="87" t="s">
        <v>238</v>
      </c>
      <c r="F3684" s="140">
        <v>44650</v>
      </c>
      <c r="G3684" s="140">
        <v>44685</v>
      </c>
      <c r="H3684" s="92">
        <v>1340</v>
      </c>
      <c r="I3684" s="92">
        <v>1340</v>
      </c>
      <c r="J3684" s="92">
        <v>0</v>
      </c>
    </row>
    <row r="3685" spans="1:10" x14ac:dyDescent="0.3">
      <c r="A3685" s="87"/>
      <c r="B3685" s="87"/>
      <c r="C3685" s="87"/>
      <c r="D3685" s="87"/>
      <c r="E3685" s="87"/>
      <c r="F3685" s="87"/>
      <c r="G3685" s="140">
        <v>44729</v>
      </c>
      <c r="H3685" s="92">
        <v>6325</v>
      </c>
      <c r="I3685" s="92">
        <v>6325</v>
      </c>
      <c r="J3685" s="92">
        <v>0</v>
      </c>
    </row>
    <row r="3686" spans="1:10" x14ac:dyDescent="0.3">
      <c r="A3686" s="87"/>
      <c r="B3686" s="87"/>
      <c r="C3686" s="87"/>
      <c r="D3686" s="87" t="s">
        <v>4849</v>
      </c>
      <c r="E3686" s="87" t="s">
        <v>238</v>
      </c>
      <c r="F3686" s="140">
        <v>44886</v>
      </c>
      <c r="G3686" s="140">
        <v>44915</v>
      </c>
      <c r="H3686" s="92">
        <v>150</v>
      </c>
      <c r="I3686" s="92">
        <v>150</v>
      </c>
      <c r="J3686" s="92">
        <v>0</v>
      </c>
    </row>
    <row r="3687" spans="1:10" x14ac:dyDescent="0.3">
      <c r="A3687" s="87"/>
      <c r="B3687" s="87"/>
      <c r="C3687" s="87"/>
      <c r="D3687" s="87"/>
      <c r="E3687" s="87"/>
      <c r="F3687" s="87"/>
      <c r="G3687" s="140">
        <v>44937</v>
      </c>
      <c r="H3687" s="92">
        <v>150</v>
      </c>
      <c r="I3687" s="92">
        <v>150</v>
      </c>
      <c r="J3687" s="92">
        <v>0</v>
      </c>
    </row>
    <row r="3688" spans="1:10" x14ac:dyDescent="0.3">
      <c r="A3688" s="87"/>
      <c r="B3688" s="87"/>
      <c r="C3688" s="87"/>
      <c r="D3688" s="87"/>
      <c r="E3688" s="87"/>
      <c r="F3688" s="87"/>
      <c r="G3688" s="140">
        <v>44938</v>
      </c>
      <c r="H3688" s="92">
        <v>150</v>
      </c>
      <c r="I3688" s="92">
        <v>150</v>
      </c>
      <c r="J3688" s="92">
        <v>0</v>
      </c>
    </row>
    <row r="3689" spans="1:10" x14ac:dyDescent="0.3">
      <c r="A3689" s="87"/>
      <c r="B3689" s="87"/>
      <c r="C3689" s="87"/>
      <c r="D3689" s="87"/>
      <c r="E3689" s="87"/>
      <c r="F3689" s="87"/>
      <c r="G3689" s="140">
        <v>44992</v>
      </c>
      <c r="H3689" s="92">
        <v>150</v>
      </c>
      <c r="I3689" s="92">
        <v>150</v>
      </c>
      <c r="J3689" s="92">
        <v>0</v>
      </c>
    </row>
    <row r="3690" spans="1:10" x14ac:dyDescent="0.3">
      <c r="A3690" s="87"/>
      <c r="B3690" s="87"/>
      <c r="C3690" s="87"/>
      <c r="D3690" s="87"/>
      <c r="E3690" s="87"/>
      <c r="F3690" s="87"/>
      <c r="G3690" s="140">
        <v>45064</v>
      </c>
      <c r="H3690" s="92">
        <v>450</v>
      </c>
      <c r="I3690" s="92">
        <v>450</v>
      </c>
      <c r="J3690" s="92">
        <v>0</v>
      </c>
    </row>
    <row r="3691" spans="1:10" x14ac:dyDescent="0.3">
      <c r="A3691" s="87"/>
      <c r="B3691" s="87"/>
      <c r="C3691" s="87"/>
      <c r="D3691" s="87"/>
      <c r="E3691" s="87"/>
      <c r="F3691" s="87"/>
      <c r="G3691" s="140">
        <v>45125</v>
      </c>
      <c r="H3691" s="92">
        <v>300</v>
      </c>
      <c r="I3691" s="92">
        <v>300</v>
      </c>
      <c r="J3691" s="92">
        <v>0</v>
      </c>
    </row>
    <row r="3692" spans="1:10" x14ac:dyDescent="0.3">
      <c r="A3692" s="87"/>
      <c r="B3692" s="87"/>
      <c r="C3692" s="87"/>
      <c r="D3692" s="87"/>
      <c r="E3692" s="87"/>
      <c r="F3692" s="87"/>
      <c r="G3692" s="140">
        <v>45166</v>
      </c>
      <c r="H3692" s="92">
        <v>150</v>
      </c>
      <c r="I3692" s="92">
        <v>150</v>
      </c>
      <c r="J3692" s="92">
        <v>0</v>
      </c>
    </row>
    <row r="3693" spans="1:10" x14ac:dyDescent="0.3">
      <c r="A3693" s="87"/>
      <c r="B3693" s="87"/>
      <c r="C3693" s="87"/>
      <c r="D3693" s="87"/>
      <c r="E3693" s="87"/>
      <c r="F3693" s="87"/>
      <c r="G3693" s="140">
        <v>45201</v>
      </c>
      <c r="H3693" s="92">
        <v>150</v>
      </c>
      <c r="I3693" s="92">
        <v>150</v>
      </c>
      <c r="J3693" s="92">
        <v>0</v>
      </c>
    </row>
    <row r="3694" spans="1:10" x14ac:dyDescent="0.3">
      <c r="A3694" s="87"/>
      <c r="B3694" s="87"/>
      <c r="C3694" s="87"/>
      <c r="D3694" s="87"/>
      <c r="E3694" s="87"/>
      <c r="F3694" s="87"/>
      <c r="G3694" s="140">
        <v>45310</v>
      </c>
      <c r="H3694" s="92">
        <v>600</v>
      </c>
      <c r="I3694" s="92">
        <v>600</v>
      </c>
      <c r="J3694" s="92">
        <v>0</v>
      </c>
    </row>
    <row r="3695" spans="1:10" x14ac:dyDescent="0.3">
      <c r="A3695" s="87"/>
      <c r="B3695" s="87"/>
      <c r="C3695" s="87"/>
      <c r="D3695" s="87"/>
      <c r="E3695" s="87"/>
      <c r="F3695" s="87"/>
      <c r="G3695" s="140">
        <v>45359</v>
      </c>
      <c r="H3695" s="92">
        <v>150</v>
      </c>
      <c r="I3695" s="92">
        <v>150</v>
      </c>
      <c r="J3695" s="92">
        <v>0</v>
      </c>
    </row>
    <row r="3696" spans="1:10" x14ac:dyDescent="0.3">
      <c r="A3696" s="87"/>
      <c r="B3696" s="87"/>
      <c r="C3696" s="87"/>
      <c r="D3696" s="87"/>
      <c r="E3696" s="87"/>
      <c r="F3696" s="87"/>
      <c r="G3696" s="140">
        <v>45373</v>
      </c>
      <c r="H3696" s="92">
        <v>150</v>
      </c>
      <c r="I3696" s="92">
        <v>150</v>
      </c>
      <c r="J3696" s="92">
        <v>0</v>
      </c>
    </row>
    <row r="3697" spans="1:10" x14ac:dyDescent="0.3">
      <c r="A3697" s="87"/>
      <c r="B3697" s="87"/>
      <c r="C3697" s="87"/>
      <c r="D3697" s="87"/>
      <c r="E3697" s="87"/>
      <c r="F3697" s="87"/>
      <c r="G3697" s="140">
        <v>45427</v>
      </c>
      <c r="H3697" s="92">
        <v>150</v>
      </c>
      <c r="I3697" s="92">
        <v>150</v>
      </c>
      <c r="J3697" s="92">
        <v>0</v>
      </c>
    </row>
    <row r="3698" spans="1:10" x14ac:dyDescent="0.3">
      <c r="A3698" s="87"/>
      <c r="B3698" s="87"/>
      <c r="C3698" s="87"/>
      <c r="D3698" s="87"/>
      <c r="E3698" s="87"/>
      <c r="F3698" s="87"/>
      <c r="G3698" s="140">
        <v>45461</v>
      </c>
      <c r="H3698" s="92">
        <v>150</v>
      </c>
      <c r="I3698" s="92">
        <v>150</v>
      </c>
      <c r="J3698" s="92">
        <v>0</v>
      </c>
    </row>
    <row r="3699" spans="1:10" x14ac:dyDescent="0.3">
      <c r="A3699" s="87"/>
      <c r="B3699" s="87"/>
      <c r="C3699" s="87"/>
      <c r="D3699" s="87"/>
      <c r="E3699" s="87"/>
      <c r="F3699" s="87"/>
      <c r="G3699" s="140">
        <v>45474</v>
      </c>
      <c r="H3699" s="92">
        <v>6150</v>
      </c>
      <c r="I3699" s="92">
        <v>0</v>
      </c>
      <c r="J3699" s="92">
        <v>6150</v>
      </c>
    </row>
    <row r="3700" spans="1:10" x14ac:dyDescent="0.3">
      <c r="A3700" s="87"/>
      <c r="B3700" s="87"/>
      <c r="C3700" s="87"/>
      <c r="D3700" s="87"/>
      <c r="E3700" s="87"/>
      <c r="F3700" s="87"/>
      <c r="G3700" s="140">
        <v>45490</v>
      </c>
      <c r="H3700" s="92">
        <v>300</v>
      </c>
      <c r="I3700" s="92">
        <v>300</v>
      </c>
      <c r="J3700" s="92">
        <v>0</v>
      </c>
    </row>
    <row r="3701" spans="1:10" x14ac:dyDescent="0.3">
      <c r="A3701" s="87"/>
      <c r="B3701" s="87"/>
      <c r="C3701" s="87"/>
      <c r="D3701" s="87"/>
      <c r="E3701" s="87"/>
      <c r="F3701" s="87"/>
      <c r="G3701" s="140">
        <v>45582</v>
      </c>
      <c r="H3701" s="92">
        <v>-6150</v>
      </c>
      <c r="I3701" s="92">
        <v>0</v>
      </c>
      <c r="J3701" s="92">
        <v>-6150</v>
      </c>
    </row>
    <row r="3702" spans="1:10" x14ac:dyDescent="0.3">
      <c r="A3702" s="87" t="s">
        <v>5770</v>
      </c>
      <c r="B3702" s="87"/>
      <c r="C3702" s="87"/>
      <c r="D3702" s="87"/>
      <c r="E3702" s="87"/>
      <c r="F3702" s="87"/>
      <c r="G3702" s="87"/>
      <c r="H3702" s="92">
        <v>22637</v>
      </c>
      <c r="I3702" s="92">
        <v>22637</v>
      </c>
      <c r="J3702" s="92">
        <v>0</v>
      </c>
    </row>
    <row r="3703" spans="1:10" x14ac:dyDescent="0.3">
      <c r="A3703" s="87" t="s">
        <v>8250</v>
      </c>
      <c r="B3703" s="87" t="s">
        <v>3</v>
      </c>
      <c r="C3703" s="87" t="s">
        <v>2722</v>
      </c>
      <c r="D3703" s="87" t="s">
        <v>8618</v>
      </c>
      <c r="E3703" s="87" t="s">
        <v>310</v>
      </c>
      <c r="F3703" s="140">
        <v>46174</v>
      </c>
      <c r="G3703" s="140">
        <v>45519</v>
      </c>
      <c r="H3703" s="92">
        <v>-887073.22</v>
      </c>
      <c r="I3703" s="92">
        <v>-887073.22</v>
      </c>
      <c r="J3703" s="92">
        <v>0</v>
      </c>
    </row>
    <row r="3704" spans="1:10" x14ac:dyDescent="0.3">
      <c r="A3704" s="87"/>
      <c r="B3704" s="87"/>
      <c r="C3704" s="87"/>
      <c r="D3704" s="87" t="s">
        <v>8751</v>
      </c>
      <c r="E3704" s="87" t="s">
        <v>310</v>
      </c>
      <c r="F3704" s="140">
        <v>46174</v>
      </c>
      <c r="G3704" s="140">
        <v>45996</v>
      </c>
      <c r="H3704" s="92">
        <v>2414220.4299999997</v>
      </c>
      <c r="I3704" s="92">
        <v>2414220.4299999997</v>
      </c>
      <c r="J3704" s="92">
        <v>0</v>
      </c>
    </row>
    <row r="3705" spans="1:10" x14ac:dyDescent="0.3">
      <c r="A3705" s="87"/>
      <c r="B3705" s="87" t="s">
        <v>312</v>
      </c>
      <c r="C3705" s="87" t="s">
        <v>2722</v>
      </c>
      <c r="D3705" s="87" t="s">
        <v>8251</v>
      </c>
      <c r="E3705" s="87" t="s">
        <v>310</v>
      </c>
      <c r="F3705" s="140">
        <v>46168</v>
      </c>
      <c r="G3705" s="140">
        <v>46539</v>
      </c>
      <c r="H3705" s="92">
        <v>259806.1</v>
      </c>
      <c r="I3705" s="92">
        <v>0</v>
      </c>
      <c r="J3705" s="92">
        <v>259806.1</v>
      </c>
    </row>
    <row r="3706" spans="1:10" x14ac:dyDescent="0.3">
      <c r="A3706" s="87"/>
      <c r="B3706" s="87" t="s">
        <v>268</v>
      </c>
      <c r="C3706" s="87" t="s">
        <v>2722</v>
      </c>
      <c r="D3706" s="87" t="s">
        <v>8251</v>
      </c>
      <c r="E3706" s="87" t="s">
        <v>310</v>
      </c>
      <c r="F3706" s="140">
        <v>46168</v>
      </c>
      <c r="G3706" s="140">
        <v>46203</v>
      </c>
      <c r="H3706" s="92">
        <v>26144.5</v>
      </c>
      <c r="I3706" s="92">
        <v>26144.5</v>
      </c>
      <c r="J3706" s="92">
        <v>0</v>
      </c>
    </row>
    <row r="3707" spans="1:10" x14ac:dyDescent="0.3">
      <c r="A3707" s="87"/>
      <c r="B3707" s="87"/>
      <c r="C3707" s="87"/>
      <c r="D3707" s="87"/>
      <c r="E3707" s="87"/>
      <c r="F3707" s="87"/>
      <c r="G3707" s="140">
        <v>46204</v>
      </c>
      <c r="H3707" s="92">
        <v>-26144.5</v>
      </c>
      <c r="I3707" s="92">
        <v>-26144.5</v>
      </c>
      <c r="J3707" s="92">
        <v>0</v>
      </c>
    </row>
    <row r="3708" spans="1:10" x14ac:dyDescent="0.3">
      <c r="A3708" s="87"/>
      <c r="B3708" s="87"/>
      <c r="C3708" s="87"/>
      <c r="D3708" s="87"/>
      <c r="E3708" s="87"/>
      <c r="F3708" s="87"/>
      <c r="G3708" s="140">
        <v>46205</v>
      </c>
      <c r="H3708" s="92">
        <v>26144.5</v>
      </c>
      <c r="I3708" s="92">
        <v>0</v>
      </c>
      <c r="J3708" s="92">
        <v>26144.5</v>
      </c>
    </row>
    <row r="3709" spans="1:10" x14ac:dyDescent="0.3">
      <c r="A3709" s="87"/>
      <c r="B3709" s="87"/>
      <c r="C3709" s="87"/>
      <c r="D3709" s="87"/>
      <c r="E3709" s="87"/>
      <c r="F3709" s="87"/>
      <c r="G3709" s="140">
        <v>46209</v>
      </c>
      <c r="H3709" s="92">
        <v>293947.28000000003</v>
      </c>
      <c r="I3709" s="92">
        <v>293947.28000000003</v>
      </c>
      <c r="J3709" s="92">
        <v>0</v>
      </c>
    </row>
    <row r="3710" spans="1:10" x14ac:dyDescent="0.3">
      <c r="A3710" s="87"/>
      <c r="B3710" s="87"/>
      <c r="C3710" s="87"/>
      <c r="D3710" s="87"/>
      <c r="E3710" s="87"/>
      <c r="F3710" s="87"/>
      <c r="G3710" s="140">
        <v>46539</v>
      </c>
      <c r="H3710" s="92">
        <v>204454.64</v>
      </c>
      <c r="I3710" s="92">
        <v>0</v>
      </c>
      <c r="J3710" s="92">
        <v>204454.64</v>
      </c>
    </row>
    <row r="3711" spans="1:10" x14ac:dyDescent="0.3">
      <c r="A3711" s="87"/>
      <c r="B3711" s="87" t="s">
        <v>235</v>
      </c>
      <c r="C3711" s="87" t="s">
        <v>2722</v>
      </c>
      <c r="D3711" s="87" t="s">
        <v>8251</v>
      </c>
      <c r="E3711" s="87" t="s">
        <v>310</v>
      </c>
      <c r="F3711" s="140">
        <v>46168</v>
      </c>
      <c r="G3711" s="140">
        <v>46539</v>
      </c>
      <c r="H3711" s="92">
        <v>139677.78</v>
      </c>
      <c r="I3711" s="92">
        <v>0</v>
      </c>
      <c r="J3711" s="92">
        <v>139677.78</v>
      </c>
    </row>
    <row r="3712" spans="1:10" x14ac:dyDescent="0.3">
      <c r="A3712" s="87"/>
      <c r="B3712" s="87" t="s">
        <v>301</v>
      </c>
      <c r="C3712" s="87" t="s">
        <v>2722</v>
      </c>
      <c r="D3712" s="87" t="s">
        <v>8251</v>
      </c>
      <c r="E3712" s="87" t="s">
        <v>310</v>
      </c>
      <c r="F3712" s="140">
        <v>46168</v>
      </c>
      <c r="G3712" s="140">
        <v>46539</v>
      </c>
      <c r="H3712" s="92">
        <v>557439.11</v>
      </c>
      <c r="I3712" s="92">
        <v>0</v>
      </c>
      <c r="J3712" s="92">
        <v>557439.11</v>
      </c>
    </row>
    <row r="3713" spans="1:10" x14ac:dyDescent="0.3">
      <c r="A3713" s="87"/>
      <c r="B3713" s="87" t="s">
        <v>415</v>
      </c>
      <c r="C3713" s="87" t="s">
        <v>2722</v>
      </c>
      <c r="D3713" s="87" t="s">
        <v>8251</v>
      </c>
      <c r="E3713" s="87" t="s">
        <v>310</v>
      </c>
      <c r="F3713" s="140">
        <v>46168</v>
      </c>
      <c r="G3713" s="140">
        <v>46203</v>
      </c>
      <c r="H3713" s="92">
        <v>176565.95</v>
      </c>
      <c r="I3713" s="92">
        <v>176565.95</v>
      </c>
      <c r="J3713" s="92">
        <v>0</v>
      </c>
    </row>
    <row r="3714" spans="1:10" x14ac:dyDescent="0.3">
      <c r="A3714" s="87"/>
      <c r="B3714" s="87"/>
      <c r="C3714" s="87"/>
      <c r="D3714" s="87"/>
      <c r="E3714" s="87"/>
      <c r="F3714" s="87"/>
      <c r="G3714" s="140">
        <v>46204</v>
      </c>
      <c r="H3714" s="92">
        <v>-176565.95</v>
      </c>
      <c r="I3714" s="92">
        <v>-176565.95</v>
      </c>
      <c r="J3714" s="92">
        <v>0</v>
      </c>
    </row>
    <row r="3715" spans="1:10" x14ac:dyDescent="0.3">
      <c r="A3715" s="87"/>
      <c r="B3715" s="87"/>
      <c r="C3715" s="87"/>
      <c r="D3715" s="87"/>
      <c r="E3715" s="87"/>
      <c r="F3715" s="87"/>
      <c r="G3715" s="140">
        <v>46205</v>
      </c>
      <c r="H3715" s="92">
        <v>176565.95</v>
      </c>
      <c r="I3715" s="92">
        <v>0</v>
      </c>
      <c r="J3715" s="92">
        <v>176565.95</v>
      </c>
    </row>
    <row r="3716" spans="1:10" x14ac:dyDescent="0.3">
      <c r="A3716" s="87"/>
      <c r="B3716" s="87"/>
      <c r="C3716" s="87"/>
      <c r="D3716" s="87"/>
      <c r="E3716" s="87"/>
      <c r="F3716" s="87"/>
      <c r="G3716" s="140">
        <v>46539</v>
      </c>
      <c r="H3716" s="92">
        <v>15693.339999999997</v>
      </c>
      <c r="I3716" s="92">
        <v>0</v>
      </c>
      <c r="J3716" s="92">
        <v>15693.339999999997</v>
      </c>
    </row>
    <row r="3717" spans="1:10" x14ac:dyDescent="0.3">
      <c r="A3717" s="87" t="s">
        <v>8770</v>
      </c>
      <c r="B3717" s="87"/>
      <c r="C3717" s="87"/>
      <c r="D3717" s="87"/>
      <c r="E3717" s="87"/>
      <c r="F3717" s="87"/>
      <c r="G3717" s="87"/>
      <c r="H3717" s="92">
        <v>3200875.9099999997</v>
      </c>
      <c r="I3717" s="92">
        <v>1821094.4899999998</v>
      </c>
      <c r="J3717" s="92">
        <v>1379781.42</v>
      </c>
    </row>
    <row r="3718" spans="1:10" x14ac:dyDescent="0.3">
      <c r="A3718" s="87" t="s">
        <v>316</v>
      </c>
      <c r="B3718" s="87" t="s">
        <v>312</v>
      </c>
      <c r="C3718" s="87" t="s">
        <v>2722</v>
      </c>
      <c r="D3718" s="87" t="s">
        <v>5856</v>
      </c>
      <c r="E3718" s="87" t="s">
        <v>310</v>
      </c>
      <c r="F3718" s="140">
        <v>45300</v>
      </c>
      <c r="G3718" s="140">
        <v>45372</v>
      </c>
      <c r="H3718" s="92">
        <v>432706.1</v>
      </c>
      <c r="I3718" s="92">
        <v>432706.1</v>
      </c>
      <c r="J3718" s="92">
        <v>0</v>
      </c>
    </row>
    <row r="3719" spans="1:10" x14ac:dyDescent="0.3">
      <c r="A3719" s="87"/>
      <c r="B3719" s="87"/>
      <c r="C3719" s="87"/>
      <c r="D3719" s="87"/>
      <c r="E3719" s="87"/>
      <c r="F3719" s="87"/>
      <c r="G3719" s="140">
        <v>45427</v>
      </c>
      <c r="H3719" s="92">
        <v>389319.95999999996</v>
      </c>
      <c r="I3719" s="92">
        <v>389319.95999999996</v>
      </c>
      <c r="J3719" s="92">
        <v>0</v>
      </c>
    </row>
    <row r="3720" spans="1:10" x14ac:dyDescent="0.3">
      <c r="A3720" s="87"/>
      <c r="B3720" s="87"/>
      <c r="C3720" s="87"/>
      <c r="D3720" s="87"/>
      <c r="E3720" s="87"/>
      <c r="F3720" s="87"/>
      <c r="G3720" s="140">
        <v>45463</v>
      </c>
      <c r="H3720" s="92">
        <v>212276.8</v>
      </c>
      <c r="I3720" s="92">
        <v>212276.8</v>
      </c>
      <c r="J3720" s="92">
        <v>0</v>
      </c>
    </row>
    <row r="3721" spans="1:10" x14ac:dyDescent="0.3">
      <c r="A3721" s="87"/>
      <c r="B3721" s="87"/>
      <c r="C3721" s="87"/>
      <c r="D3721" s="87"/>
      <c r="E3721" s="87"/>
      <c r="F3721" s="87"/>
      <c r="G3721" s="140">
        <v>45476</v>
      </c>
      <c r="H3721" s="92">
        <v>386954.02</v>
      </c>
      <c r="I3721" s="92">
        <v>386954.02</v>
      </c>
      <c r="J3721" s="92">
        <v>0</v>
      </c>
    </row>
    <row r="3722" spans="1:10" x14ac:dyDescent="0.3">
      <c r="A3722" s="87"/>
      <c r="B3722" s="87"/>
      <c r="C3722" s="87"/>
      <c r="D3722" s="87"/>
      <c r="E3722" s="87"/>
      <c r="F3722" s="87"/>
      <c r="G3722" s="140">
        <v>45519</v>
      </c>
      <c r="H3722" s="92">
        <v>227169.42</v>
      </c>
      <c r="I3722" s="92">
        <v>227169.42</v>
      </c>
      <c r="J3722" s="92">
        <v>0</v>
      </c>
    </row>
    <row r="3723" spans="1:10" x14ac:dyDescent="0.3">
      <c r="A3723" s="87"/>
      <c r="B3723" s="87"/>
      <c r="C3723" s="87"/>
      <c r="D3723" s="87"/>
      <c r="E3723" s="87"/>
      <c r="F3723" s="87"/>
      <c r="G3723" s="140">
        <v>45572</v>
      </c>
      <c r="H3723" s="92">
        <v>146095.25</v>
      </c>
      <c r="I3723" s="92">
        <v>146095.25</v>
      </c>
      <c r="J3723" s="92">
        <v>0</v>
      </c>
    </row>
    <row r="3724" spans="1:10" x14ac:dyDescent="0.3">
      <c r="A3724" s="87"/>
      <c r="B3724" s="87"/>
      <c r="C3724" s="87"/>
      <c r="D3724" s="87"/>
      <c r="E3724" s="87"/>
      <c r="F3724" s="87"/>
      <c r="G3724" s="140">
        <v>45615</v>
      </c>
      <c r="H3724" s="92">
        <v>188583.55</v>
      </c>
      <c r="I3724" s="92">
        <v>188583.55</v>
      </c>
      <c r="J3724" s="92">
        <v>0</v>
      </c>
    </row>
    <row r="3725" spans="1:10" x14ac:dyDescent="0.3">
      <c r="A3725" s="87"/>
      <c r="B3725" s="87"/>
      <c r="C3725" s="87"/>
      <c r="D3725" s="87"/>
      <c r="E3725" s="87"/>
      <c r="F3725" s="87"/>
      <c r="G3725" s="140">
        <v>45631</v>
      </c>
      <c r="H3725" s="92">
        <v>136247.51999999999</v>
      </c>
      <c r="I3725" s="92">
        <v>136247.51999999999</v>
      </c>
      <c r="J3725" s="92">
        <v>0</v>
      </c>
    </row>
    <row r="3726" spans="1:10" x14ac:dyDescent="0.3">
      <c r="A3726" s="87"/>
      <c r="B3726" s="87"/>
      <c r="C3726" s="87"/>
      <c r="D3726" s="87"/>
      <c r="E3726" s="87"/>
      <c r="F3726" s="87"/>
      <c r="G3726" s="140">
        <v>45686</v>
      </c>
      <c r="H3726" s="92">
        <v>27555.42</v>
      </c>
      <c r="I3726" s="92">
        <v>27555.42</v>
      </c>
      <c r="J3726" s="92">
        <v>0</v>
      </c>
    </row>
    <row r="3727" spans="1:10" x14ac:dyDescent="0.3">
      <c r="A3727" s="87"/>
      <c r="B3727" s="87"/>
      <c r="C3727" s="87"/>
      <c r="D3727" s="87"/>
      <c r="E3727" s="87"/>
      <c r="F3727" s="87"/>
      <c r="G3727" s="140">
        <v>45782</v>
      </c>
      <c r="H3727" s="92">
        <v>112995.15</v>
      </c>
      <c r="I3727" s="92">
        <v>112995.15</v>
      </c>
      <c r="J3727" s="92">
        <v>0</v>
      </c>
    </row>
    <row r="3728" spans="1:10" x14ac:dyDescent="0.3">
      <c r="A3728" s="87"/>
      <c r="B3728" s="87"/>
      <c r="C3728" s="87"/>
      <c r="D3728" s="87"/>
      <c r="E3728" s="87"/>
      <c r="F3728" s="87"/>
      <c r="G3728" s="140">
        <v>46905</v>
      </c>
      <c r="H3728" s="92">
        <v>184219.81000000052</v>
      </c>
      <c r="I3728" s="92">
        <v>0</v>
      </c>
      <c r="J3728" s="92">
        <v>184219.81000000052</v>
      </c>
    </row>
    <row r="3729" spans="1:10" x14ac:dyDescent="0.3">
      <c r="A3729" s="87"/>
      <c r="B3729" s="87" t="s">
        <v>285</v>
      </c>
      <c r="C3729" s="87" t="s">
        <v>2722</v>
      </c>
      <c r="D3729" s="87" t="s">
        <v>970</v>
      </c>
      <c r="E3729" s="87" t="s">
        <v>310</v>
      </c>
      <c r="F3729" s="140">
        <v>43987</v>
      </c>
      <c r="G3729" s="140">
        <v>44117</v>
      </c>
      <c r="H3729" s="92">
        <v>445951.85</v>
      </c>
      <c r="I3729" s="92">
        <v>445951.85</v>
      </c>
      <c r="J3729" s="92">
        <v>0</v>
      </c>
    </row>
    <row r="3730" spans="1:10" x14ac:dyDescent="0.3">
      <c r="A3730" s="87"/>
      <c r="B3730" s="87"/>
      <c r="C3730" s="87"/>
      <c r="D3730" s="87"/>
      <c r="E3730" s="87"/>
      <c r="F3730" s="87"/>
      <c r="G3730" s="140">
        <v>44232</v>
      </c>
      <c r="H3730" s="92">
        <v>766840</v>
      </c>
      <c r="I3730" s="92">
        <v>766840</v>
      </c>
      <c r="J3730" s="92">
        <v>0</v>
      </c>
    </row>
    <row r="3731" spans="1:10" x14ac:dyDescent="0.3">
      <c r="A3731" s="87"/>
      <c r="B3731" s="87"/>
      <c r="C3731" s="87"/>
      <c r="D3731" s="87"/>
      <c r="E3731" s="87"/>
      <c r="F3731" s="87"/>
      <c r="G3731" s="140">
        <v>44292</v>
      </c>
      <c r="H3731" s="92">
        <v>95237.5</v>
      </c>
      <c r="I3731" s="92">
        <v>95237.5</v>
      </c>
      <c r="J3731" s="92">
        <v>0</v>
      </c>
    </row>
    <row r="3732" spans="1:10" x14ac:dyDescent="0.3">
      <c r="A3732" s="87"/>
      <c r="B3732" s="87"/>
      <c r="C3732" s="87"/>
      <c r="D3732" s="87"/>
      <c r="E3732" s="87"/>
      <c r="F3732" s="87"/>
      <c r="G3732" s="140">
        <v>44895</v>
      </c>
      <c r="H3732" s="92">
        <v>149296.56</v>
      </c>
      <c r="I3732" s="92">
        <v>149296.56</v>
      </c>
      <c r="J3732" s="92">
        <v>0</v>
      </c>
    </row>
    <row r="3733" spans="1:10" x14ac:dyDescent="0.3">
      <c r="A3733" s="87"/>
      <c r="B3733" s="87"/>
      <c r="C3733" s="87"/>
      <c r="D3733" s="87"/>
      <c r="E3733" s="87"/>
      <c r="F3733" s="87"/>
      <c r="G3733" s="140">
        <v>44907</v>
      </c>
      <c r="H3733" s="92">
        <v>36797.089999999997</v>
      </c>
      <c r="I3733" s="92">
        <v>36797.089999999997</v>
      </c>
      <c r="J3733" s="92">
        <v>0</v>
      </c>
    </row>
    <row r="3734" spans="1:10" x14ac:dyDescent="0.3">
      <c r="A3734" s="87"/>
      <c r="B3734" s="87"/>
      <c r="C3734" s="87"/>
      <c r="D3734" s="87" t="s">
        <v>2664</v>
      </c>
      <c r="E3734" s="87" t="s">
        <v>310</v>
      </c>
      <c r="F3734" s="140">
        <v>44627</v>
      </c>
      <c r="G3734" s="140">
        <v>44907</v>
      </c>
      <c r="H3734" s="92">
        <v>39293.51</v>
      </c>
      <c r="I3734" s="92">
        <v>39293.51</v>
      </c>
      <c r="J3734" s="92">
        <v>0</v>
      </c>
    </row>
    <row r="3735" spans="1:10" x14ac:dyDescent="0.3">
      <c r="A3735" s="87"/>
      <c r="B3735" s="87"/>
      <c r="C3735" s="87"/>
      <c r="D3735" s="87" t="s">
        <v>4848</v>
      </c>
      <c r="E3735" s="87" t="s">
        <v>310</v>
      </c>
      <c r="F3735" s="140">
        <v>44886</v>
      </c>
      <c r="G3735" s="140">
        <v>44907</v>
      </c>
      <c r="H3735" s="92">
        <v>610.76</v>
      </c>
      <c r="I3735" s="92">
        <v>610.76</v>
      </c>
      <c r="J3735" s="92">
        <v>0</v>
      </c>
    </row>
    <row r="3736" spans="1:10" x14ac:dyDescent="0.3">
      <c r="A3736" s="87" t="s">
        <v>5771</v>
      </c>
      <c r="B3736" s="87"/>
      <c r="C3736" s="87"/>
      <c r="D3736" s="87"/>
      <c r="E3736" s="87"/>
      <c r="F3736" s="87"/>
      <c r="G3736" s="87"/>
      <c r="H3736" s="92">
        <v>3978150.2699999996</v>
      </c>
      <c r="I3736" s="92">
        <v>3793930.459999999</v>
      </c>
      <c r="J3736" s="92">
        <v>184219.81000000052</v>
      </c>
    </row>
    <row r="3737" spans="1:10" x14ac:dyDescent="0.3">
      <c r="A3737" s="87" t="s">
        <v>6575</v>
      </c>
      <c r="B3737" s="87" t="s">
        <v>412</v>
      </c>
      <c r="C3737" s="87" t="s">
        <v>2722</v>
      </c>
      <c r="D3737" s="87" t="s">
        <v>6577</v>
      </c>
      <c r="E3737" s="87" t="s">
        <v>455</v>
      </c>
      <c r="F3737" s="140">
        <v>45611</v>
      </c>
      <c r="G3737" s="140">
        <v>45806</v>
      </c>
      <c r="H3737" s="92">
        <v>645.84</v>
      </c>
      <c r="I3737" s="92">
        <v>645.84</v>
      </c>
      <c r="J3737" s="92">
        <v>0</v>
      </c>
    </row>
    <row r="3738" spans="1:10" x14ac:dyDescent="0.3">
      <c r="A3738" s="87"/>
      <c r="B3738" s="87"/>
      <c r="C3738" s="87"/>
      <c r="D3738" s="87"/>
      <c r="E3738" s="87"/>
      <c r="F3738" s="87"/>
      <c r="G3738" s="140">
        <v>46157</v>
      </c>
      <c r="H3738" s="92">
        <v>831.99999999999989</v>
      </c>
      <c r="I3738" s="92">
        <v>832</v>
      </c>
      <c r="J3738" s="92">
        <v>0</v>
      </c>
    </row>
    <row r="3739" spans="1:10" x14ac:dyDescent="0.3">
      <c r="A3739" s="87"/>
      <c r="B3739" s="87"/>
      <c r="C3739" s="87"/>
      <c r="D3739" s="87" t="s">
        <v>8514</v>
      </c>
      <c r="E3739" s="87" t="s">
        <v>455</v>
      </c>
      <c r="F3739" s="140">
        <v>45954</v>
      </c>
      <c r="G3739" s="140">
        <v>46157</v>
      </c>
      <c r="H3739" s="92">
        <v>3252.08</v>
      </c>
      <c r="I3739" s="92">
        <v>3252.08</v>
      </c>
      <c r="J3739" s="92">
        <v>0</v>
      </c>
    </row>
    <row r="3740" spans="1:10" x14ac:dyDescent="0.3">
      <c r="A3740" s="87"/>
      <c r="B3740" s="87" t="s">
        <v>418</v>
      </c>
      <c r="C3740" s="87" t="s">
        <v>2722</v>
      </c>
      <c r="D3740" s="87" t="s">
        <v>8135</v>
      </c>
      <c r="E3740" s="87" t="s">
        <v>455</v>
      </c>
      <c r="F3740" s="140">
        <v>46077</v>
      </c>
      <c r="G3740" s="140">
        <v>46092</v>
      </c>
      <c r="H3740" s="92">
        <v>5310</v>
      </c>
      <c r="I3740" s="92">
        <v>5310</v>
      </c>
      <c r="J3740" s="92">
        <v>0</v>
      </c>
    </row>
    <row r="3741" spans="1:10" x14ac:dyDescent="0.3">
      <c r="A3741" s="87"/>
      <c r="B3741" s="87"/>
      <c r="C3741" s="87"/>
      <c r="D3741" s="87"/>
      <c r="E3741" s="87"/>
      <c r="F3741" s="87"/>
      <c r="G3741" s="140">
        <v>46157</v>
      </c>
      <c r="H3741" s="92">
        <v>8408</v>
      </c>
      <c r="I3741" s="92">
        <v>8408</v>
      </c>
      <c r="J3741" s="92">
        <v>0</v>
      </c>
    </row>
    <row r="3742" spans="1:10" x14ac:dyDescent="0.3">
      <c r="A3742" s="87"/>
      <c r="B3742" s="87"/>
      <c r="C3742" s="87"/>
      <c r="D3742" s="87"/>
      <c r="E3742" s="87"/>
      <c r="F3742" s="87"/>
      <c r="G3742" s="140">
        <v>46182</v>
      </c>
      <c r="H3742" s="92">
        <v>5353.5</v>
      </c>
      <c r="I3742" s="92">
        <v>5353.5</v>
      </c>
      <c r="J3742" s="92">
        <v>0</v>
      </c>
    </row>
    <row r="3743" spans="1:10" x14ac:dyDescent="0.3">
      <c r="A3743" s="87"/>
      <c r="B3743" s="87"/>
      <c r="C3743" s="87"/>
      <c r="D3743" s="87"/>
      <c r="E3743" s="87"/>
      <c r="F3743" s="87"/>
      <c r="G3743" s="140">
        <v>47635</v>
      </c>
      <c r="H3743" s="92">
        <v>928.5</v>
      </c>
      <c r="I3743" s="92">
        <v>0</v>
      </c>
      <c r="J3743" s="92">
        <v>928.5</v>
      </c>
    </row>
    <row r="3744" spans="1:10" x14ac:dyDescent="0.3">
      <c r="A3744" s="87"/>
      <c r="B3744" s="87"/>
      <c r="C3744" s="87"/>
      <c r="D3744" s="87" t="s">
        <v>8536</v>
      </c>
      <c r="E3744" s="87" t="s">
        <v>455</v>
      </c>
      <c r="F3744" s="140">
        <v>46128</v>
      </c>
      <c r="G3744" s="140">
        <v>46209</v>
      </c>
      <c r="H3744" s="92">
        <v>8477.5</v>
      </c>
      <c r="I3744" s="92">
        <v>8477.5</v>
      </c>
      <c r="J3744" s="92">
        <v>0</v>
      </c>
    </row>
    <row r="3745" spans="1:10" x14ac:dyDescent="0.3">
      <c r="A3745" s="87"/>
      <c r="B3745" s="87"/>
      <c r="C3745" s="87"/>
      <c r="D3745" s="87"/>
      <c r="E3745" s="87"/>
      <c r="F3745" s="87"/>
      <c r="G3745" s="140">
        <v>46945</v>
      </c>
      <c r="H3745" s="92">
        <v>2505.5</v>
      </c>
      <c r="I3745" s="92">
        <v>0</v>
      </c>
      <c r="J3745" s="92">
        <v>2505.5</v>
      </c>
    </row>
    <row r="3746" spans="1:10" x14ac:dyDescent="0.3">
      <c r="A3746" s="87"/>
      <c r="B3746" s="87" t="s">
        <v>436</v>
      </c>
      <c r="C3746" s="87" t="s">
        <v>2722</v>
      </c>
      <c r="D3746" s="87" t="s">
        <v>6580</v>
      </c>
      <c r="E3746" s="87" t="s">
        <v>455</v>
      </c>
      <c r="F3746" s="140">
        <v>45611</v>
      </c>
      <c r="G3746" s="140">
        <v>46078</v>
      </c>
      <c r="H3746" s="92">
        <v>595.91999999999996</v>
      </c>
      <c r="I3746" s="92">
        <v>595.91999999999996</v>
      </c>
      <c r="J3746" s="92">
        <v>0</v>
      </c>
    </row>
    <row r="3747" spans="1:10" x14ac:dyDescent="0.3">
      <c r="A3747" s="87"/>
      <c r="B3747" s="87"/>
      <c r="C3747" s="87"/>
      <c r="D3747" s="87"/>
      <c r="E3747" s="87"/>
      <c r="F3747" s="87"/>
      <c r="G3747" s="140">
        <v>46175</v>
      </c>
      <c r="H3747" s="92">
        <v>881.92</v>
      </c>
      <c r="I3747" s="92">
        <v>881.92</v>
      </c>
      <c r="J3747" s="92">
        <v>0</v>
      </c>
    </row>
    <row r="3748" spans="1:10" x14ac:dyDescent="0.3">
      <c r="A3748" s="87"/>
      <c r="B3748" s="87"/>
      <c r="C3748" s="87"/>
      <c r="D3748" s="87" t="s">
        <v>8542</v>
      </c>
      <c r="E3748" s="87" t="s">
        <v>455</v>
      </c>
      <c r="F3748" s="140">
        <v>46153</v>
      </c>
      <c r="G3748" s="140">
        <v>46189</v>
      </c>
      <c r="H3748" s="92">
        <v>4131.92</v>
      </c>
      <c r="I3748" s="92">
        <v>4131.92</v>
      </c>
      <c r="J3748" s="92">
        <v>0</v>
      </c>
    </row>
    <row r="3749" spans="1:10" x14ac:dyDescent="0.3">
      <c r="A3749" s="87"/>
      <c r="B3749" s="87"/>
      <c r="C3749" s="87"/>
      <c r="D3749" s="87"/>
      <c r="E3749" s="87"/>
      <c r="F3749" s="87"/>
      <c r="G3749" s="140">
        <v>46196</v>
      </c>
      <c r="H3749" s="92">
        <v>1156.48</v>
      </c>
      <c r="I3749" s="92">
        <v>1156.48</v>
      </c>
      <c r="J3749" s="92">
        <v>0</v>
      </c>
    </row>
    <row r="3750" spans="1:10" x14ac:dyDescent="0.3">
      <c r="A3750" s="87"/>
      <c r="B3750" s="87" t="s">
        <v>438</v>
      </c>
      <c r="C3750" s="87" t="s">
        <v>2722</v>
      </c>
      <c r="D3750" s="87" t="s">
        <v>8550</v>
      </c>
      <c r="E3750" s="87" t="s">
        <v>455</v>
      </c>
      <c r="F3750" s="140">
        <v>46153</v>
      </c>
      <c r="G3750" s="140">
        <v>46182</v>
      </c>
      <c r="H3750" s="92">
        <v>5575</v>
      </c>
      <c r="I3750" s="92">
        <v>5575</v>
      </c>
      <c r="J3750" s="92">
        <v>0</v>
      </c>
    </row>
    <row r="3751" spans="1:10" x14ac:dyDescent="0.3">
      <c r="A3751" s="87"/>
      <c r="B3751" s="87"/>
      <c r="C3751" s="87"/>
      <c r="D3751" s="87"/>
      <c r="E3751" s="87"/>
      <c r="F3751" s="87"/>
      <c r="G3751" s="140">
        <v>46188</v>
      </c>
      <c r="H3751" s="92">
        <v>468</v>
      </c>
      <c r="I3751" s="92">
        <v>468</v>
      </c>
      <c r="J3751" s="92">
        <v>0</v>
      </c>
    </row>
    <row r="3752" spans="1:10" x14ac:dyDescent="0.3">
      <c r="A3752" s="87"/>
      <c r="B3752" s="87"/>
      <c r="C3752" s="87"/>
      <c r="D3752" s="87"/>
      <c r="E3752" s="87"/>
      <c r="F3752" s="87"/>
      <c r="G3752" s="140">
        <v>46209</v>
      </c>
      <c r="H3752" s="92">
        <v>4890</v>
      </c>
      <c r="I3752" s="92">
        <v>4890</v>
      </c>
      <c r="J3752" s="92">
        <v>0</v>
      </c>
    </row>
    <row r="3753" spans="1:10" x14ac:dyDescent="0.3">
      <c r="A3753" s="87"/>
      <c r="B3753" s="87"/>
      <c r="C3753" s="87"/>
      <c r="D3753" s="87"/>
      <c r="E3753" s="87"/>
      <c r="F3753" s="87"/>
      <c r="G3753" s="140">
        <v>46945</v>
      </c>
      <c r="H3753" s="92">
        <v>32526</v>
      </c>
      <c r="I3753" s="92">
        <v>0</v>
      </c>
      <c r="J3753" s="92">
        <v>32526</v>
      </c>
    </row>
    <row r="3754" spans="1:10" x14ac:dyDescent="0.3">
      <c r="A3754" s="87"/>
      <c r="B3754" s="87" t="s">
        <v>501</v>
      </c>
      <c r="C3754" s="87" t="s">
        <v>2722</v>
      </c>
      <c r="D3754" s="87" t="s">
        <v>8135</v>
      </c>
      <c r="E3754" s="87" t="s">
        <v>455</v>
      </c>
      <c r="F3754" s="140">
        <v>46077</v>
      </c>
      <c r="G3754" s="140">
        <v>46092</v>
      </c>
      <c r="H3754" s="92">
        <v>2240.2600000000002</v>
      </c>
      <c r="I3754" s="92">
        <v>2240.2600000000002</v>
      </c>
      <c r="J3754" s="92">
        <v>0</v>
      </c>
    </row>
    <row r="3755" spans="1:10" x14ac:dyDescent="0.3">
      <c r="A3755" s="87"/>
      <c r="B3755" s="87"/>
      <c r="C3755" s="87"/>
      <c r="D3755" s="87"/>
      <c r="E3755" s="87"/>
      <c r="F3755" s="87"/>
      <c r="G3755" s="140">
        <v>46182</v>
      </c>
      <c r="H3755" s="92">
        <v>6752</v>
      </c>
      <c r="I3755" s="92">
        <v>6752</v>
      </c>
      <c r="J3755" s="92">
        <v>0</v>
      </c>
    </row>
    <row r="3756" spans="1:10" x14ac:dyDescent="0.3">
      <c r="A3756" s="87"/>
      <c r="B3756" s="87"/>
      <c r="C3756" s="87"/>
      <c r="D3756" s="87"/>
      <c r="E3756" s="87"/>
      <c r="F3756" s="87"/>
      <c r="G3756" s="140">
        <v>47635</v>
      </c>
      <c r="H3756" s="92">
        <v>1007.7399999999998</v>
      </c>
      <c r="I3756" s="92">
        <v>0</v>
      </c>
      <c r="J3756" s="92">
        <v>1007.7399999999998</v>
      </c>
    </row>
    <row r="3757" spans="1:10" x14ac:dyDescent="0.3">
      <c r="A3757" s="87"/>
      <c r="B3757" s="87" t="s">
        <v>507</v>
      </c>
      <c r="C3757" s="87" t="s">
        <v>2722</v>
      </c>
      <c r="D3757" s="87" t="s">
        <v>8135</v>
      </c>
      <c r="E3757" s="87" t="s">
        <v>455</v>
      </c>
      <c r="F3757" s="140">
        <v>46077</v>
      </c>
      <c r="G3757" s="140">
        <v>46092</v>
      </c>
      <c r="H3757" s="92">
        <v>4860</v>
      </c>
      <c r="I3757" s="92">
        <v>4860</v>
      </c>
      <c r="J3757" s="92">
        <v>0</v>
      </c>
    </row>
    <row r="3758" spans="1:10" x14ac:dyDescent="0.3">
      <c r="A3758" s="87"/>
      <c r="B3758" s="87"/>
      <c r="C3758" s="87"/>
      <c r="D3758" s="87"/>
      <c r="E3758" s="87"/>
      <c r="F3758" s="87"/>
      <c r="G3758" s="140">
        <v>46157</v>
      </c>
      <c r="H3758" s="92">
        <v>19859</v>
      </c>
      <c r="I3758" s="92">
        <v>19859</v>
      </c>
      <c r="J3758" s="92">
        <v>0</v>
      </c>
    </row>
    <row r="3759" spans="1:10" x14ac:dyDescent="0.3">
      <c r="A3759" s="87"/>
      <c r="B3759" s="87"/>
      <c r="C3759" s="87"/>
      <c r="D3759" s="87"/>
      <c r="E3759" s="87"/>
      <c r="F3759" s="87"/>
      <c r="G3759" s="140">
        <v>47635</v>
      </c>
      <c r="H3759" s="92">
        <v>5281</v>
      </c>
      <c r="I3759" s="92">
        <v>0</v>
      </c>
      <c r="J3759" s="92">
        <v>5281</v>
      </c>
    </row>
    <row r="3760" spans="1:10" x14ac:dyDescent="0.3">
      <c r="A3760" s="87" t="s">
        <v>6613</v>
      </c>
      <c r="B3760" s="87"/>
      <c r="C3760" s="87"/>
      <c r="D3760" s="87"/>
      <c r="E3760" s="87"/>
      <c r="F3760" s="87"/>
      <c r="G3760" s="87"/>
      <c r="H3760" s="92">
        <v>125938.16</v>
      </c>
      <c r="I3760" s="92">
        <v>83689.42</v>
      </c>
      <c r="J3760" s="92">
        <v>42248.74</v>
      </c>
    </row>
    <row r="3761" spans="1:10" x14ac:dyDescent="0.3">
      <c r="A3761" s="87" t="s">
        <v>261</v>
      </c>
      <c r="B3761" s="87" t="s">
        <v>3</v>
      </c>
      <c r="C3761" s="87" t="s">
        <v>241</v>
      </c>
      <c r="D3761" s="87" t="s">
        <v>5709</v>
      </c>
      <c r="E3761" s="87" t="s">
        <v>5994</v>
      </c>
      <c r="F3761" s="140">
        <v>42928</v>
      </c>
      <c r="G3761" s="140">
        <v>42928</v>
      </c>
      <c r="H3761" s="92">
        <v>550</v>
      </c>
      <c r="I3761" s="92">
        <v>550</v>
      </c>
      <c r="J3761" s="92">
        <v>0</v>
      </c>
    </row>
    <row r="3762" spans="1:10" x14ac:dyDescent="0.3">
      <c r="A3762" s="87"/>
      <c r="B3762" s="87"/>
      <c r="C3762" s="87"/>
      <c r="D3762" s="87"/>
      <c r="E3762" s="87"/>
      <c r="F3762" s="140">
        <v>45116</v>
      </c>
      <c r="G3762" s="140">
        <v>45365</v>
      </c>
      <c r="H3762" s="92">
        <v>750</v>
      </c>
      <c r="I3762" s="92">
        <v>750</v>
      </c>
      <c r="J3762" s="92">
        <v>0</v>
      </c>
    </row>
    <row r="3763" spans="1:10" x14ac:dyDescent="0.3">
      <c r="A3763" s="87" t="s">
        <v>5772</v>
      </c>
      <c r="B3763" s="87"/>
      <c r="C3763" s="87"/>
      <c r="D3763" s="87"/>
      <c r="E3763" s="87"/>
      <c r="F3763" s="87"/>
      <c r="G3763" s="87"/>
      <c r="H3763" s="92">
        <v>1300</v>
      </c>
      <c r="I3763" s="92">
        <v>1300</v>
      </c>
      <c r="J3763" s="92">
        <v>0</v>
      </c>
    </row>
    <row r="3764" spans="1:10" x14ac:dyDescent="0.3">
      <c r="A3764" s="87" t="s">
        <v>131</v>
      </c>
      <c r="B3764" s="87" t="s">
        <v>421</v>
      </c>
      <c r="C3764" s="87" t="s">
        <v>2722</v>
      </c>
      <c r="D3764" s="87" t="s">
        <v>7251</v>
      </c>
      <c r="E3764" s="87" t="s">
        <v>1435</v>
      </c>
      <c r="F3764" s="140">
        <v>45687</v>
      </c>
      <c r="G3764" s="140">
        <v>45720</v>
      </c>
      <c r="H3764" s="92">
        <v>419.56</v>
      </c>
      <c r="I3764" s="92">
        <v>419.56</v>
      </c>
      <c r="J3764" s="92">
        <v>0</v>
      </c>
    </row>
    <row r="3765" spans="1:10" x14ac:dyDescent="0.3">
      <c r="A3765" s="87"/>
      <c r="B3765" s="87"/>
      <c r="C3765" s="87"/>
      <c r="D3765" s="87" t="s">
        <v>7269</v>
      </c>
      <c r="E3765" s="87" t="s">
        <v>1435</v>
      </c>
      <c r="F3765" s="140">
        <v>45770</v>
      </c>
      <c r="G3765" s="140">
        <v>45784</v>
      </c>
      <c r="H3765" s="92">
        <v>799.26</v>
      </c>
      <c r="I3765" s="92">
        <v>799.26</v>
      </c>
      <c r="J3765" s="92">
        <v>0</v>
      </c>
    </row>
    <row r="3766" spans="1:10" x14ac:dyDescent="0.3">
      <c r="A3766" s="87"/>
      <c r="B3766" s="87" t="s">
        <v>412</v>
      </c>
      <c r="C3766" s="87" t="s">
        <v>2722</v>
      </c>
      <c r="D3766" s="87" t="s">
        <v>7251</v>
      </c>
      <c r="E3766" s="87" t="s">
        <v>1435</v>
      </c>
      <c r="F3766" s="140">
        <v>45687</v>
      </c>
      <c r="G3766" s="140">
        <v>45720</v>
      </c>
      <c r="H3766" s="92">
        <v>419.56</v>
      </c>
      <c r="I3766" s="92">
        <v>419.56</v>
      </c>
      <c r="J3766" s="92">
        <v>0</v>
      </c>
    </row>
    <row r="3767" spans="1:10" x14ac:dyDescent="0.3">
      <c r="A3767" s="87"/>
      <c r="B3767" s="87"/>
      <c r="C3767" s="87"/>
      <c r="D3767" s="87" t="s">
        <v>7260</v>
      </c>
      <c r="E3767" s="87" t="s">
        <v>6075</v>
      </c>
      <c r="F3767" s="140">
        <v>45729</v>
      </c>
      <c r="G3767" s="140">
        <v>45743</v>
      </c>
      <c r="H3767" s="92">
        <v>298.98</v>
      </c>
      <c r="I3767" s="92">
        <v>298.98</v>
      </c>
      <c r="J3767" s="92">
        <v>0</v>
      </c>
    </row>
    <row r="3768" spans="1:10" x14ac:dyDescent="0.3">
      <c r="A3768" s="87"/>
      <c r="B3768" s="87"/>
      <c r="C3768" s="87"/>
      <c r="D3768" s="87" t="s">
        <v>7269</v>
      </c>
      <c r="E3768" s="87" t="s">
        <v>1435</v>
      </c>
      <c r="F3768" s="140">
        <v>45770</v>
      </c>
      <c r="G3768" s="140">
        <v>45784</v>
      </c>
      <c r="H3768" s="92">
        <v>799.27</v>
      </c>
      <c r="I3768" s="92">
        <v>799.27</v>
      </c>
      <c r="J3768" s="92">
        <v>0</v>
      </c>
    </row>
    <row r="3769" spans="1:10" x14ac:dyDescent="0.3">
      <c r="A3769" s="87"/>
      <c r="B3769" s="87"/>
      <c r="C3769" s="87"/>
      <c r="D3769" s="87" t="s">
        <v>7277</v>
      </c>
      <c r="E3769" s="87" t="s">
        <v>6075</v>
      </c>
      <c r="F3769" s="140">
        <v>45804</v>
      </c>
      <c r="G3769" s="140">
        <v>45820</v>
      </c>
      <c r="H3769" s="92">
        <v>499.43</v>
      </c>
      <c r="I3769" s="92">
        <v>499.43</v>
      </c>
      <c r="J3769" s="92">
        <v>0</v>
      </c>
    </row>
    <row r="3770" spans="1:10" x14ac:dyDescent="0.3">
      <c r="A3770" s="87"/>
      <c r="B3770" s="87" t="s">
        <v>3</v>
      </c>
      <c r="C3770" s="87" t="s">
        <v>2722</v>
      </c>
      <c r="D3770" s="87" t="s">
        <v>1438</v>
      </c>
      <c r="E3770" s="87" t="s">
        <v>1367</v>
      </c>
      <c r="F3770" s="140">
        <v>44166</v>
      </c>
      <c r="G3770" s="140">
        <v>44173</v>
      </c>
      <c r="H3770" s="92">
        <v>791.69</v>
      </c>
      <c r="I3770" s="92">
        <v>791.69</v>
      </c>
      <c r="J3770" s="92">
        <v>0</v>
      </c>
    </row>
    <row r="3771" spans="1:10" x14ac:dyDescent="0.3">
      <c r="A3771" s="87"/>
      <c r="B3771" s="87"/>
      <c r="C3771" s="87"/>
      <c r="D3771" s="87" t="s">
        <v>2117</v>
      </c>
      <c r="E3771" s="87" t="s">
        <v>2076</v>
      </c>
      <c r="F3771" s="140">
        <v>44343</v>
      </c>
      <c r="G3771" s="140">
        <v>44351</v>
      </c>
      <c r="H3771" s="92">
        <v>1834.13</v>
      </c>
      <c r="I3771" s="92">
        <v>1834.13</v>
      </c>
      <c r="J3771" s="92">
        <v>0</v>
      </c>
    </row>
    <row r="3772" spans="1:10" x14ac:dyDescent="0.3">
      <c r="A3772" s="87"/>
      <c r="B3772" s="87"/>
      <c r="C3772" s="87"/>
      <c r="D3772" s="87" t="s">
        <v>2128</v>
      </c>
      <c r="E3772" s="87" t="s">
        <v>2076</v>
      </c>
      <c r="F3772" s="140">
        <v>44355</v>
      </c>
      <c r="G3772" s="140">
        <v>44362</v>
      </c>
      <c r="H3772" s="92">
        <v>1834.13</v>
      </c>
      <c r="I3772" s="92">
        <v>1834.13</v>
      </c>
      <c r="J3772" s="92">
        <v>0</v>
      </c>
    </row>
    <row r="3773" spans="1:10" x14ac:dyDescent="0.3">
      <c r="A3773" s="87"/>
      <c r="B3773" s="87" t="s">
        <v>418</v>
      </c>
      <c r="C3773" s="87" t="s">
        <v>2722</v>
      </c>
      <c r="D3773" s="87" t="s">
        <v>7260</v>
      </c>
      <c r="E3773" s="87" t="s">
        <v>6075</v>
      </c>
      <c r="F3773" s="140">
        <v>45729</v>
      </c>
      <c r="G3773" s="140">
        <v>45743</v>
      </c>
      <c r="H3773" s="92">
        <v>298.98</v>
      </c>
      <c r="I3773" s="92">
        <v>298.98</v>
      </c>
      <c r="J3773" s="92">
        <v>0</v>
      </c>
    </row>
    <row r="3774" spans="1:10" x14ac:dyDescent="0.3">
      <c r="A3774" s="87"/>
      <c r="B3774" s="87"/>
      <c r="C3774" s="87"/>
      <c r="D3774" s="87" t="s">
        <v>7269</v>
      </c>
      <c r="E3774" s="87" t="s">
        <v>1435</v>
      </c>
      <c r="F3774" s="140">
        <v>45770</v>
      </c>
      <c r="G3774" s="140">
        <v>45784</v>
      </c>
      <c r="H3774" s="92">
        <v>799.27</v>
      </c>
      <c r="I3774" s="92">
        <v>799.27</v>
      </c>
      <c r="J3774" s="92">
        <v>0</v>
      </c>
    </row>
    <row r="3775" spans="1:10" x14ac:dyDescent="0.3">
      <c r="A3775" s="87"/>
      <c r="B3775" s="87"/>
      <c r="C3775" s="87"/>
      <c r="D3775" s="87" t="s">
        <v>7277</v>
      </c>
      <c r="E3775" s="87" t="s">
        <v>6075</v>
      </c>
      <c r="F3775" s="140">
        <v>45804</v>
      </c>
      <c r="G3775" s="140">
        <v>45820</v>
      </c>
      <c r="H3775" s="92">
        <v>499.43</v>
      </c>
      <c r="I3775" s="92">
        <v>499.43</v>
      </c>
      <c r="J3775" s="92">
        <v>0</v>
      </c>
    </row>
    <row r="3776" spans="1:10" x14ac:dyDescent="0.3">
      <c r="A3776" s="87"/>
      <c r="B3776" s="87" t="s">
        <v>130</v>
      </c>
      <c r="C3776" s="87" t="s">
        <v>2722</v>
      </c>
      <c r="D3776" s="87" t="s">
        <v>133</v>
      </c>
      <c r="E3776" s="87" t="s">
        <v>138</v>
      </c>
      <c r="F3776" s="140">
        <v>43647</v>
      </c>
      <c r="G3776" s="140">
        <v>43676</v>
      </c>
      <c r="H3776" s="92">
        <v>8041.68</v>
      </c>
      <c r="I3776" s="92">
        <v>8041.68</v>
      </c>
      <c r="J3776" s="92">
        <v>0</v>
      </c>
    </row>
    <row r="3777" spans="1:10" x14ac:dyDescent="0.3">
      <c r="A3777" s="87"/>
      <c r="B3777" s="87" t="s">
        <v>436</v>
      </c>
      <c r="C3777" s="87" t="s">
        <v>2722</v>
      </c>
      <c r="D3777" s="87" t="s">
        <v>7269</v>
      </c>
      <c r="E3777" s="87" t="s">
        <v>1435</v>
      </c>
      <c r="F3777" s="140">
        <v>45770</v>
      </c>
      <c r="G3777" s="140">
        <v>45784</v>
      </c>
      <c r="H3777" s="92">
        <v>799.27</v>
      </c>
      <c r="I3777" s="92">
        <v>799.27</v>
      </c>
      <c r="J3777" s="92">
        <v>0</v>
      </c>
    </row>
    <row r="3778" spans="1:10" x14ac:dyDescent="0.3">
      <c r="A3778" s="87"/>
      <c r="B3778" s="87"/>
      <c r="C3778" s="87"/>
      <c r="D3778" s="87" t="s">
        <v>7277</v>
      </c>
      <c r="E3778" s="87" t="s">
        <v>6075</v>
      </c>
      <c r="F3778" s="140">
        <v>45804</v>
      </c>
      <c r="G3778" s="140">
        <v>45820</v>
      </c>
      <c r="H3778" s="92">
        <v>499.43</v>
      </c>
      <c r="I3778" s="92">
        <v>499.43</v>
      </c>
      <c r="J3778" s="92">
        <v>0</v>
      </c>
    </row>
    <row r="3779" spans="1:10" x14ac:dyDescent="0.3">
      <c r="A3779" s="87"/>
      <c r="B3779" s="87" t="s">
        <v>438</v>
      </c>
      <c r="C3779" s="87" t="s">
        <v>2722</v>
      </c>
      <c r="D3779" s="87" t="s">
        <v>7251</v>
      </c>
      <c r="E3779" s="87" t="s">
        <v>1435</v>
      </c>
      <c r="F3779" s="140">
        <v>45687</v>
      </c>
      <c r="G3779" s="140">
        <v>45720</v>
      </c>
      <c r="H3779" s="92">
        <v>417.49</v>
      </c>
      <c r="I3779" s="92">
        <v>417.49</v>
      </c>
      <c r="J3779" s="92">
        <v>0</v>
      </c>
    </row>
    <row r="3780" spans="1:10" x14ac:dyDescent="0.3">
      <c r="A3780" s="87"/>
      <c r="B3780" s="87"/>
      <c r="C3780" s="87"/>
      <c r="D3780" s="87" t="s">
        <v>7260</v>
      </c>
      <c r="E3780" s="87" t="s">
        <v>6075</v>
      </c>
      <c r="F3780" s="140">
        <v>45729</v>
      </c>
      <c r="G3780" s="140">
        <v>45743</v>
      </c>
      <c r="H3780" s="92">
        <v>298.98</v>
      </c>
      <c r="I3780" s="92">
        <v>298.98</v>
      </c>
      <c r="J3780" s="92">
        <v>0</v>
      </c>
    </row>
    <row r="3781" spans="1:10" x14ac:dyDescent="0.3">
      <c r="A3781" s="87"/>
      <c r="B3781" s="87"/>
      <c r="C3781" s="87"/>
      <c r="D3781" s="87" t="s">
        <v>7269</v>
      </c>
      <c r="E3781" s="87" t="s">
        <v>1435</v>
      </c>
      <c r="F3781" s="140">
        <v>45770</v>
      </c>
      <c r="G3781" s="140">
        <v>45784</v>
      </c>
      <c r="H3781" s="92">
        <v>799.27</v>
      </c>
      <c r="I3781" s="92">
        <v>799.27</v>
      </c>
      <c r="J3781" s="92">
        <v>0</v>
      </c>
    </row>
    <row r="3782" spans="1:10" x14ac:dyDescent="0.3">
      <c r="A3782" s="87"/>
      <c r="B3782" s="87"/>
      <c r="C3782" s="87"/>
      <c r="D3782" s="87" t="s">
        <v>7277</v>
      </c>
      <c r="E3782" s="87" t="s">
        <v>6075</v>
      </c>
      <c r="F3782" s="140">
        <v>45804</v>
      </c>
      <c r="G3782" s="140">
        <v>45820</v>
      </c>
      <c r="H3782" s="92">
        <v>499.43</v>
      </c>
      <c r="I3782" s="92">
        <v>499.43</v>
      </c>
      <c r="J3782" s="92">
        <v>0</v>
      </c>
    </row>
    <row r="3783" spans="1:10" x14ac:dyDescent="0.3">
      <c r="A3783" s="87"/>
      <c r="B3783" s="87" t="s">
        <v>312</v>
      </c>
      <c r="C3783" s="87" t="s">
        <v>2722</v>
      </c>
      <c r="D3783" s="87" t="s">
        <v>5857</v>
      </c>
      <c r="E3783" s="87" t="s">
        <v>1435</v>
      </c>
      <c r="F3783" s="140">
        <v>45307</v>
      </c>
      <c r="G3783" s="140">
        <v>45348</v>
      </c>
      <c r="H3783" s="92">
        <v>1420.32</v>
      </c>
      <c r="I3783" s="92">
        <v>1420.32</v>
      </c>
      <c r="J3783" s="92">
        <v>0</v>
      </c>
    </row>
    <row r="3784" spans="1:10" x14ac:dyDescent="0.3">
      <c r="A3784" s="87"/>
      <c r="B3784" s="87"/>
      <c r="C3784" s="87"/>
      <c r="D3784" s="87" t="s">
        <v>6083</v>
      </c>
      <c r="E3784" s="87" t="s">
        <v>6075</v>
      </c>
      <c r="F3784" s="140">
        <v>45434</v>
      </c>
      <c r="G3784" s="140">
        <v>45469</v>
      </c>
      <c r="H3784" s="92">
        <v>1064.25</v>
      </c>
      <c r="I3784" s="92">
        <v>1064.25</v>
      </c>
      <c r="J3784" s="92">
        <v>0</v>
      </c>
    </row>
    <row r="3785" spans="1:10" x14ac:dyDescent="0.3">
      <c r="A3785" s="87"/>
      <c r="B3785" s="87"/>
      <c r="C3785" s="87"/>
      <c r="D3785" s="87"/>
      <c r="E3785" s="87"/>
      <c r="F3785" s="87"/>
      <c r="G3785" s="140">
        <v>45523</v>
      </c>
      <c r="H3785" s="92">
        <v>-1064.25</v>
      </c>
      <c r="I3785" s="92">
        <v>-1064.25</v>
      </c>
      <c r="J3785" s="92">
        <v>0</v>
      </c>
    </row>
    <row r="3786" spans="1:10" x14ac:dyDescent="0.3">
      <c r="A3786" s="87"/>
      <c r="B3786" s="87"/>
      <c r="C3786" s="87"/>
      <c r="D3786" s="87"/>
      <c r="E3786" s="87"/>
      <c r="F3786" s="87"/>
      <c r="G3786" s="140">
        <v>45524</v>
      </c>
      <c r="H3786" s="92">
        <v>1064.25</v>
      </c>
      <c r="I3786" s="92">
        <v>1064.25</v>
      </c>
      <c r="J3786" s="92">
        <v>0</v>
      </c>
    </row>
    <row r="3787" spans="1:10" x14ac:dyDescent="0.3">
      <c r="A3787" s="87"/>
      <c r="B3787" s="87" t="s">
        <v>501</v>
      </c>
      <c r="C3787" s="87" t="s">
        <v>2722</v>
      </c>
      <c r="D3787" s="87" t="s">
        <v>7269</v>
      </c>
      <c r="E3787" s="87" t="s">
        <v>1435</v>
      </c>
      <c r="F3787" s="140">
        <v>45770</v>
      </c>
      <c r="G3787" s="140">
        <v>45784</v>
      </c>
      <c r="H3787" s="92">
        <v>799.27</v>
      </c>
      <c r="I3787" s="92">
        <v>799.27</v>
      </c>
      <c r="J3787" s="92">
        <v>0</v>
      </c>
    </row>
    <row r="3788" spans="1:10" x14ac:dyDescent="0.3">
      <c r="A3788" s="87"/>
      <c r="B3788" s="87"/>
      <c r="C3788" s="87"/>
      <c r="D3788" s="87" t="s">
        <v>7277</v>
      </c>
      <c r="E3788" s="87" t="s">
        <v>6075</v>
      </c>
      <c r="F3788" s="140">
        <v>45804</v>
      </c>
      <c r="G3788" s="140">
        <v>45820</v>
      </c>
      <c r="H3788" s="92">
        <v>499.43</v>
      </c>
      <c r="I3788" s="92">
        <v>499.43</v>
      </c>
      <c r="J3788" s="92">
        <v>0</v>
      </c>
    </row>
    <row r="3789" spans="1:10" x14ac:dyDescent="0.3">
      <c r="A3789" s="87"/>
      <c r="B3789" s="87" t="s">
        <v>333</v>
      </c>
      <c r="C3789" s="87" t="s">
        <v>2722</v>
      </c>
      <c r="D3789" s="87" t="s">
        <v>6083</v>
      </c>
      <c r="E3789" s="87" t="s">
        <v>6075</v>
      </c>
      <c r="F3789" s="140">
        <v>45434</v>
      </c>
      <c r="G3789" s="140">
        <v>45469</v>
      </c>
      <c r="H3789" s="92">
        <v>1064.25</v>
      </c>
      <c r="I3789" s="92">
        <v>1064.25</v>
      </c>
      <c r="J3789" s="92">
        <v>0</v>
      </c>
    </row>
    <row r="3790" spans="1:10" x14ac:dyDescent="0.3">
      <c r="A3790" s="87"/>
      <c r="B3790" s="87"/>
      <c r="C3790" s="87"/>
      <c r="D3790" s="87"/>
      <c r="E3790" s="87"/>
      <c r="F3790" s="87"/>
      <c r="G3790" s="140">
        <v>45523</v>
      </c>
      <c r="H3790" s="92">
        <v>-1064.25</v>
      </c>
      <c r="I3790" s="92">
        <v>-1064.25</v>
      </c>
      <c r="J3790" s="92">
        <v>0</v>
      </c>
    </row>
    <row r="3791" spans="1:10" x14ac:dyDescent="0.3">
      <c r="A3791" s="87"/>
      <c r="B3791" s="87"/>
      <c r="C3791" s="87"/>
      <c r="D3791" s="87"/>
      <c r="E3791" s="87"/>
      <c r="F3791" s="87"/>
      <c r="G3791" s="140">
        <v>45524</v>
      </c>
      <c r="H3791" s="92">
        <v>1064.25</v>
      </c>
      <c r="I3791" s="92">
        <v>1064.25</v>
      </c>
      <c r="J3791" s="92">
        <v>0</v>
      </c>
    </row>
    <row r="3792" spans="1:10" x14ac:dyDescent="0.3">
      <c r="A3792" s="87"/>
      <c r="B3792" s="87" t="s">
        <v>135</v>
      </c>
      <c r="C3792" s="87" t="s">
        <v>2722</v>
      </c>
      <c r="D3792" s="87" t="s">
        <v>7251</v>
      </c>
      <c r="E3792" s="87" t="s">
        <v>1435</v>
      </c>
      <c r="F3792" s="140">
        <v>45687</v>
      </c>
      <c r="G3792" s="140">
        <v>45720</v>
      </c>
      <c r="H3792" s="92">
        <v>419.56</v>
      </c>
      <c r="I3792" s="92">
        <v>419.56</v>
      </c>
      <c r="J3792" s="92">
        <v>0</v>
      </c>
    </row>
    <row r="3793" spans="1:10" x14ac:dyDescent="0.3">
      <c r="A3793" s="87"/>
      <c r="B3793" s="87"/>
      <c r="C3793" s="87"/>
      <c r="D3793" s="87" t="s">
        <v>7260</v>
      </c>
      <c r="E3793" s="87" t="s">
        <v>6075</v>
      </c>
      <c r="F3793" s="140">
        <v>45729</v>
      </c>
      <c r="G3793" s="140">
        <v>45743</v>
      </c>
      <c r="H3793" s="92">
        <v>298.98</v>
      </c>
      <c r="I3793" s="92">
        <v>298.98</v>
      </c>
      <c r="J3793" s="92">
        <v>0</v>
      </c>
    </row>
    <row r="3794" spans="1:10" x14ac:dyDescent="0.3">
      <c r="A3794" s="87"/>
      <c r="B3794" s="87"/>
      <c r="C3794" s="87"/>
      <c r="D3794" s="87" t="s">
        <v>7269</v>
      </c>
      <c r="E3794" s="87" t="s">
        <v>1435</v>
      </c>
      <c r="F3794" s="140">
        <v>45770</v>
      </c>
      <c r="G3794" s="140">
        <v>45784</v>
      </c>
      <c r="H3794" s="92">
        <v>799.27</v>
      </c>
      <c r="I3794" s="92">
        <v>799.27</v>
      </c>
      <c r="J3794" s="92">
        <v>0</v>
      </c>
    </row>
    <row r="3795" spans="1:10" x14ac:dyDescent="0.3">
      <c r="A3795" s="87"/>
      <c r="B3795" s="87"/>
      <c r="C3795" s="87"/>
      <c r="D3795" s="87" t="s">
        <v>7277</v>
      </c>
      <c r="E3795" s="87" t="s">
        <v>6075</v>
      </c>
      <c r="F3795" s="140">
        <v>45804</v>
      </c>
      <c r="G3795" s="140">
        <v>45820</v>
      </c>
      <c r="H3795" s="92">
        <v>499.43</v>
      </c>
      <c r="I3795" s="92">
        <v>499.43</v>
      </c>
      <c r="J3795" s="92">
        <v>0</v>
      </c>
    </row>
    <row r="3796" spans="1:10" x14ac:dyDescent="0.3">
      <c r="A3796" s="87"/>
      <c r="B3796" s="87" t="s">
        <v>506</v>
      </c>
      <c r="C3796" s="87" t="s">
        <v>2722</v>
      </c>
      <c r="D3796" s="87" t="s">
        <v>8575</v>
      </c>
      <c r="E3796" s="87" t="s">
        <v>6075</v>
      </c>
      <c r="F3796" s="140">
        <v>46150</v>
      </c>
      <c r="G3796" s="140">
        <v>46176</v>
      </c>
      <c r="H3796" s="92">
        <v>1498.3</v>
      </c>
      <c r="I3796" s="92">
        <v>1498.3</v>
      </c>
      <c r="J3796" s="92">
        <v>0</v>
      </c>
    </row>
    <row r="3797" spans="1:10" x14ac:dyDescent="0.3">
      <c r="A3797" s="87"/>
      <c r="B3797" s="87"/>
      <c r="C3797" s="87"/>
      <c r="D3797" s="87"/>
      <c r="E3797" s="87"/>
      <c r="F3797" s="87"/>
      <c r="G3797" s="140">
        <v>46579</v>
      </c>
      <c r="H3797" s="92">
        <v>182.38000000000011</v>
      </c>
      <c r="I3797" s="92">
        <v>0</v>
      </c>
      <c r="J3797" s="92">
        <v>182.38000000000011</v>
      </c>
    </row>
    <row r="3798" spans="1:10" x14ac:dyDescent="0.3">
      <c r="A3798" s="87"/>
      <c r="B3798" s="87" t="s">
        <v>500</v>
      </c>
      <c r="C3798" s="87" t="s">
        <v>2722</v>
      </c>
      <c r="D3798" s="87" t="s">
        <v>7251</v>
      </c>
      <c r="E3798" s="87" t="s">
        <v>1435</v>
      </c>
      <c r="F3798" s="140">
        <v>45687</v>
      </c>
      <c r="G3798" s="140">
        <v>45720</v>
      </c>
      <c r="H3798" s="92">
        <v>417.48</v>
      </c>
      <c r="I3798" s="92">
        <v>417.48</v>
      </c>
      <c r="J3798" s="92">
        <v>0</v>
      </c>
    </row>
    <row r="3799" spans="1:10" x14ac:dyDescent="0.3">
      <c r="A3799" s="87"/>
      <c r="B3799" s="87"/>
      <c r="C3799" s="87"/>
      <c r="D3799" s="87" t="s">
        <v>7260</v>
      </c>
      <c r="E3799" s="87" t="s">
        <v>6075</v>
      </c>
      <c r="F3799" s="140">
        <v>45729</v>
      </c>
      <c r="G3799" s="140">
        <v>45743</v>
      </c>
      <c r="H3799" s="92">
        <v>298.98</v>
      </c>
      <c r="I3799" s="92">
        <v>298.98</v>
      </c>
      <c r="J3799" s="92">
        <v>0</v>
      </c>
    </row>
    <row r="3800" spans="1:10" x14ac:dyDescent="0.3">
      <c r="A3800" s="87"/>
      <c r="B3800" s="87"/>
      <c r="C3800" s="87"/>
      <c r="D3800" s="87" t="s">
        <v>7269</v>
      </c>
      <c r="E3800" s="87" t="s">
        <v>1435</v>
      </c>
      <c r="F3800" s="140">
        <v>45770</v>
      </c>
      <c r="G3800" s="140">
        <v>45784</v>
      </c>
      <c r="H3800" s="92">
        <v>799.27</v>
      </c>
      <c r="I3800" s="92">
        <v>799.27</v>
      </c>
      <c r="J3800" s="92">
        <v>0</v>
      </c>
    </row>
    <row r="3801" spans="1:10" x14ac:dyDescent="0.3">
      <c r="A3801" s="87"/>
      <c r="B3801" s="87"/>
      <c r="C3801" s="87"/>
      <c r="D3801" s="87" t="s">
        <v>7277</v>
      </c>
      <c r="E3801" s="87" t="s">
        <v>6075</v>
      </c>
      <c r="F3801" s="140">
        <v>45804</v>
      </c>
      <c r="G3801" s="140">
        <v>45820</v>
      </c>
      <c r="H3801" s="92">
        <v>998.88</v>
      </c>
      <c r="I3801" s="92">
        <v>998.88</v>
      </c>
      <c r="J3801" s="92">
        <v>0</v>
      </c>
    </row>
    <row r="3802" spans="1:10" x14ac:dyDescent="0.3">
      <c r="A3802" s="87"/>
      <c r="B3802" s="87"/>
      <c r="C3802" s="87"/>
      <c r="D3802" s="87" t="s">
        <v>8572</v>
      </c>
      <c r="E3802" s="87" t="s">
        <v>6075</v>
      </c>
      <c r="F3802" s="140">
        <v>46128</v>
      </c>
      <c r="G3802" s="140">
        <v>46176</v>
      </c>
      <c r="H3802" s="92">
        <v>1850</v>
      </c>
      <c r="I3802" s="92">
        <v>1850</v>
      </c>
      <c r="J3802" s="92">
        <v>0</v>
      </c>
    </row>
    <row r="3803" spans="1:10" x14ac:dyDescent="0.3">
      <c r="A3803" s="87"/>
      <c r="B3803" s="87"/>
      <c r="C3803" s="87"/>
      <c r="D3803" s="87"/>
      <c r="E3803" s="87"/>
      <c r="F3803" s="87"/>
      <c r="G3803" s="140">
        <v>46579</v>
      </c>
      <c r="H3803" s="92">
        <v>157.20000000000005</v>
      </c>
      <c r="I3803" s="92">
        <v>0</v>
      </c>
      <c r="J3803" s="92">
        <v>157.20000000000005</v>
      </c>
    </row>
    <row r="3804" spans="1:10" x14ac:dyDescent="0.3">
      <c r="A3804" s="87"/>
      <c r="B3804" s="87"/>
      <c r="C3804" s="87"/>
      <c r="D3804" s="87" t="s">
        <v>8575</v>
      </c>
      <c r="E3804" s="87" t="s">
        <v>6075</v>
      </c>
      <c r="F3804" s="140">
        <v>46150</v>
      </c>
      <c r="G3804" s="140">
        <v>46176</v>
      </c>
      <c r="H3804" s="92">
        <v>1498.3</v>
      </c>
      <c r="I3804" s="92">
        <v>1498.3</v>
      </c>
      <c r="J3804" s="92">
        <v>0</v>
      </c>
    </row>
    <row r="3805" spans="1:10" x14ac:dyDescent="0.3">
      <c r="A3805" s="87"/>
      <c r="B3805" s="87"/>
      <c r="C3805" s="87"/>
      <c r="D3805" s="87"/>
      <c r="E3805" s="87"/>
      <c r="F3805" s="87"/>
      <c r="G3805" s="140">
        <v>46579</v>
      </c>
      <c r="H3805" s="92">
        <v>182.38000000000011</v>
      </c>
      <c r="I3805" s="92">
        <v>0</v>
      </c>
      <c r="J3805" s="92">
        <v>182.38000000000011</v>
      </c>
    </row>
    <row r="3806" spans="1:10" x14ac:dyDescent="0.3">
      <c r="A3806" s="87"/>
      <c r="B3806" s="87" t="s">
        <v>507</v>
      </c>
      <c r="C3806" s="87" t="s">
        <v>2722</v>
      </c>
      <c r="D3806" s="87" t="s">
        <v>7269</v>
      </c>
      <c r="E3806" s="87" t="s">
        <v>1435</v>
      </c>
      <c r="F3806" s="140">
        <v>45770</v>
      </c>
      <c r="G3806" s="140">
        <v>45784</v>
      </c>
      <c r="H3806" s="92">
        <v>799.27</v>
      </c>
      <c r="I3806" s="92">
        <v>799.27</v>
      </c>
      <c r="J3806" s="92">
        <v>0</v>
      </c>
    </row>
    <row r="3807" spans="1:10" x14ac:dyDescent="0.3">
      <c r="A3807" s="87"/>
      <c r="B3807" s="87"/>
      <c r="C3807" s="87"/>
      <c r="D3807" s="87" t="s">
        <v>7277</v>
      </c>
      <c r="E3807" s="87" t="s">
        <v>6075</v>
      </c>
      <c r="F3807" s="140">
        <v>45804</v>
      </c>
      <c r="G3807" s="140">
        <v>45820</v>
      </c>
      <c r="H3807" s="92">
        <v>499.43</v>
      </c>
      <c r="I3807" s="92">
        <v>499.43</v>
      </c>
      <c r="J3807" s="92">
        <v>0</v>
      </c>
    </row>
    <row r="3808" spans="1:10" x14ac:dyDescent="0.3">
      <c r="A3808" s="87"/>
      <c r="B3808" s="87" t="s">
        <v>446</v>
      </c>
      <c r="C3808" s="87" t="s">
        <v>2722</v>
      </c>
      <c r="D3808" s="87" t="s">
        <v>7277</v>
      </c>
      <c r="E3808" s="87" t="s">
        <v>6075</v>
      </c>
      <c r="F3808" s="140">
        <v>45804</v>
      </c>
      <c r="G3808" s="140">
        <v>45820</v>
      </c>
      <c r="H3808" s="92">
        <v>499.44</v>
      </c>
      <c r="I3808" s="92">
        <v>499.44</v>
      </c>
      <c r="J3808" s="92">
        <v>0</v>
      </c>
    </row>
    <row r="3809" spans="1:10" x14ac:dyDescent="0.3">
      <c r="A3809" s="87"/>
      <c r="B3809" s="87" t="s">
        <v>301</v>
      </c>
      <c r="C3809" s="87" t="s">
        <v>2722</v>
      </c>
      <c r="D3809" s="87" t="s">
        <v>7277</v>
      </c>
      <c r="E3809" s="87" t="s">
        <v>6075</v>
      </c>
      <c r="F3809" s="140">
        <v>45804</v>
      </c>
      <c r="G3809" s="140">
        <v>45820</v>
      </c>
      <c r="H3809" s="92">
        <v>499.43</v>
      </c>
      <c r="I3809" s="92">
        <v>499.43</v>
      </c>
      <c r="J3809" s="92">
        <v>0</v>
      </c>
    </row>
    <row r="3810" spans="1:10" x14ac:dyDescent="0.3">
      <c r="A3810" s="87"/>
      <c r="B3810" s="87" t="s">
        <v>415</v>
      </c>
      <c r="C3810" s="87" t="s">
        <v>2722</v>
      </c>
      <c r="D3810" s="87" t="s">
        <v>8575</v>
      </c>
      <c r="E3810" s="87" t="s">
        <v>6075</v>
      </c>
      <c r="F3810" s="140">
        <v>46150</v>
      </c>
      <c r="G3810" s="140">
        <v>46176</v>
      </c>
      <c r="H3810" s="92">
        <v>1498.29</v>
      </c>
      <c r="I3810" s="92">
        <v>1498.29</v>
      </c>
      <c r="J3810" s="92">
        <v>0</v>
      </c>
    </row>
    <row r="3811" spans="1:10" x14ac:dyDescent="0.3">
      <c r="A3811" s="87"/>
      <c r="B3811" s="87"/>
      <c r="C3811" s="87"/>
      <c r="D3811" s="87"/>
      <c r="E3811" s="87"/>
      <c r="F3811" s="87"/>
      <c r="G3811" s="140">
        <v>46579</v>
      </c>
      <c r="H3811" s="92">
        <v>182.38000000000011</v>
      </c>
      <c r="I3811" s="92">
        <v>0</v>
      </c>
      <c r="J3811" s="92">
        <v>182.38000000000011</v>
      </c>
    </row>
    <row r="3812" spans="1:10" x14ac:dyDescent="0.3">
      <c r="A3812" s="87"/>
      <c r="B3812" s="87" t="s">
        <v>317</v>
      </c>
      <c r="C3812" s="87" t="s">
        <v>2722</v>
      </c>
      <c r="D3812" s="87" t="s">
        <v>6083</v>
      </c>
      <c r="E3812" s="87" t="s">
        <v>6075</v>
      </c>
      <c r="F3812" s="140">
        <v>45434</v>
      </c>
      <c r="G3812" s="140">
        <v>45469</v>
      </c>
      <c r="H3812" s="92">
        <v>1064.25</v>
      </c>
      <c r="I3812" s="92">
        <v>1064.25</v>
      </c>
      <c r="J3812" s="92">
        <v>0</v>
      </c>
    </row>
    <row r="3813" spans="1:10" x14ac:dyDescent="0.3">
      <c r="A3813" s="87"/>
      <c r="B3813" s="87"/>
      <c r="C3813" s="87"/>
      <c r="D3813" s="87"/>
      <c r="E3813" s="87"/>
      <c r="F3813" s="87"/>
      <c r="G3813" s="140">
        <v>45523</v>
      </c>
      <c r="H3813" s="92">
        <v>-1064.25</v>
      </c>
      <c r="I3813" s="92">
        <v>-1064.25</v>
      </c>
      <c r="J3813" s="92">
        <v>0</v>
      </c>
    </row>
    <row r="3814" spans="1:10" x14ac:dyDescent="0.3">
      <c r="A3814" s="87"/>
      <c r="B3814" s="87"/>
      <c r="C3814" s="87"/>
      <c r="D3814" s="87"/>
      <c r="E3814" s="87"/>
      <c r="F3814" s="87"/>
      <c r="G3814" s="140">
        <v>45524</v>
      </c>
      <c r="H3814" s="92">
        <v>1064.25</v>
      </c>
      <c r="I3814" s="92">
        <v>1064.25</v>
      </c>
      <c r="J3814" s="92">
        <v>0</v>
      </c>
    </row>
    <row r="3815" spans="1:10" x14ac:dyDescent="0.3">
      <c r="A3815" s="87"/>
      <c r="B3815" s="87" t="s">
        <v>328</v>
      </c>
      <c r="C3815" s="87" t="s">
        <v>2722</v>
      </c>
      <c r="D3815" s="87" t="s">
        <v>7277</v>
      </c>
      <c r="E3815" s="87" t="s">
        <v>6075</v>
      </c>
      <c r="F3815" s="140">
        <v>45804</v>
      </c>
      <c r="G3815" s="140">
        <v>45820</v>
      </c>
      <c r="H3815" s="92">
        <v>499.43</v>
      </c>
      <c r="I3815" s="92">
        <v>499.43</v>
      </c>
      <c r="J3815" s="92">
        <v>0</v>
      </c>
    </row>
    <row r="3816" spans="1:10" x14ac:dyDescent="0.3">
      <c r="A3816" s="87"/>
      <c r="B3816" s="87" t="s">
        <v>315</v>
      </c>
      <c r="C3816" s="87" t="s">
        <v>2722</v>
      </c>
      <c r="D3816" s="87" t="s">
        <v>5857</v>
      </c>
      <c r="E3816" s="87" t="s">
        <v>1435</v>
      </c>
      <c r="F3816" s="140">
        <v>45307</v>
      </c>
      <c r="G3816" s="140">
        <v>45348</v>
      </c>
      <c r="H3816" s="92">
        <v>1420.32</v>
      </c>
      <c r="I3816" s="92">
        <v>1420.32</v>
      </c>
      <c r="J3816" s="92">
        <v>0</v>
      </c>
    </row>
    <row r="3817" spans="1:10" x14ac:dyDescent="0.3">
      <c r="A3817" s="87"/>
      <c r="B3817" s="87"/>
      <c r="C3817" s="87"/>
      <c r="D3817" s="87" t="s">
        <v>6083</v>
      </c>
      <c r="E3817" s="87" t="s">
        <v>6075</v>
      </c>
      <c r="F3817" s="140">
        <v>45434</v>
      </c>
      <c r="G3817" s="140">
        <v>45469</v>
      </c>
      <c r="H3817" s="92">
        <v>1064.25</v>
      </c>
      <c r="I3817" s="92">
        <v>1064.25</v>
      </c>
      <c r="J3817" s="92">
        <v>0</v>
      </c>
    </row>
    <row r="3818" spans="1:10" x14ac:dyDescent="0.3">
      <c r="A3818" s="87"/>
      <c r="B3818" s="87"/>
      <c r="C3818" s="87"/>
      <c r="D3818" s="87"/>
      <c r="E3818" s="87"/>
      <c r="F3818" s="87"/>
      <c r="G3818" s="140">
        <v>45523</v>
      </c>
      <c r="H3818" s="92">
        <v>-1064.25</v>
      </c>
      <c r="I3818" s="92">
        <v>-1064.25</v>
      </c>
      <c r="J3818" s="92">
        <v>0</v>
      </c>
    </row>
    <row r="3819" spans="1:10" x14ac:dyDescent="0.3">
      <c r="A3819" s="87"/>
      <c r="B3819" s="87"/>
      <c r="C3819" s="87"/>
      <c r="D3819" s="87"/>
      <c r="E3819" s="87"/>
      <c r="F3819" s="87"/>
      <c r="G3819" s="140">
        <v>45524</v>
      </c>
      <c r="H3819" s="92">
        <v>1064.25</v>
      </c>
      <c r="I3819" s="92">
        <v>1064.25</v>
      </c>
      <c r="J3819" s="92">
        <v>0</v>
      </c>
    </row>
    <row r="3820" spans="1:10" x14ac:dyDescent="0.3">
      <c r="A3820" s="87" t="s">
        <v>5773</v>
      </c>
      <c r="B3820" s="87"/>
      <c r="C3820" s="87"/>
      <c r="D3820" s="87"/>
      <c r="E3820" s="87"/>
      <c r="F3820" s="87"/>
      <c r="G3820" s="87"/>
      <c r="H3820" s="92">
        <v>43423.66</v>
      </c>
      <c r="I3820" s="92">
        <v>42719.320000000007</v>
      </c>
      <c r="J3820" s="92">
        <v>704.34000000000037</v>
      </c>
    </row>
    <row r="3821" spans="1:10" x14ac:dyDescent="0.3">
      <c r="A3821" s="87" t="s">
        <v>262</v>
      </c>
      <c r="B3821" s="87" t="s">
        <v>3</v>
      </c>
      <c r="C3821" s="87" t="s">
        <v>241</v>
      </c>
      <c r="D3821" s="87" t="s">
        <v>5709</v>
      </c>
      <c r="E3821" s="87" t="s">
        <v>262</v>
      </c>
      <c r="F3821" s="140">
        <v>42928</v>
      </c>
      <c r="G3821" s="140">
        <v>42928</v>
      </c>
      <c r="H3821" s="92">
        <v>175000</v>
      </c>
      <c r="I3821" s="92">
        <v>175000</v>
      </c>
      <c r="J3821" s="92">
        <v>0</v>
      </c>
    </row>
    <row r="3822" spans="1:10" x14ac:dyDescent="0.3">
      <c r="A3822" s="87"/>
      <c r="B3822" s="87"/>
      <c r="C3822" s="87"/>
      <c r="D3822" s="87"/>
      <c r="E3822" s="87"/>
      <c r="F3822" s="140">
        <v>45116</v>
      </c>
      <c r="G3822" s="140">
        <v>45365</v>
      </c>
      <c r="H3822" s="92">
        <v>195000</v>
      </c>
      <c r="I3822" s="92">
        <v>195000</v>
      </c>
      <c r="J3822" s="92">
        <v>0</v>
      </c>
    </row>
    <row r="3823" spans="1:10" x14ac:dyDescent="0.3">
      <c r="A3823" s="87" t="s">
        <v>5774</v>
      </c>
      <c r="B3823" s="87"/>
      <c r="C3823" s="87"/>
      <c r="D3823" s="87"/>
      <c r="E3823" s="87"/>
      <c r="F3823" s="87"/>
      <c r="G3823" s="87"/>
      <c r="H3823" s="92">
        <v>370000</v>
      </c>
      <c r="I3823" s="92">
        <v>370000</v>
      </c>
      <c r="J3823" s="92">
        <v>0</v>
      </c>
    </row>
    <row r="3824" spans="1:10" x14ac:dyDescent="0.3">
      <c r="A3824" s="87" t="s">
        <v>6591</v>
      </c>
      <c r="B3824" s="87" t="s">
        <v>436</v>
      </c>
      <c r="C3824" s="87" t="s">
        <v>2722</v>
      </c>
      <c r="D3824" s="87" t="s">
        <v>7226</v>
      </c>
      <c r="E3824" s="87" t="s">
        <v>7209</v>
      </c>
      <c r="F3824" s="140">
        <v>45811</v>
      </c>
      <c r="G3824" s="140">
        <v>45895</v>
      </c>
      <c r="H3824" s="92">
        <v>13100.48</v>
      </c>
      <c r="I3824" s="92">
        <v>13100.48</v>
      </c>
      <c r="J3824" s="92">
        <v>0</v>
      </c>
    </row>
    <row r="3825" spans="1:10" x14ac:dyDescent="0.3">
      <c r="A3825" s="87"/>
      <c r="B3825" s="87"/>
      <c r="C3825" s="87"/>
      <c r="D3825" s="87"/>
      <c r="E3825" s="87"/>
      <c r="F3825" s="87"/>
      <c r="G3825" s="140">
        <v>45917</v>
      </c>
      <c r="H3825" s="92">
        <v>2299.84</v>
      </c>
      <c r="I3825" s="92">
        <v>2299.84</v>
      </c>
      <c r="J3825" s="92">
        <v>0</v>
      </c>
    </row>
    <row r="3826" spans="1:10" x14ac:dyDescent="0.3">
      <c r="A3826" s="87"/>
      <c r="B3826" s="87"/>
      <c r="C3826" s="87"/>
      <c r="D3826" s="87"/>
      <c r="E3826" s="87"/>
      <c r="F3826" s="87"/>
      <c r="G3826" s="140">
        <v>45957</v>
      </c>
      <c r="H3826" s="92">
        <v>9410.16</v>
      </c>
      <c r="I3826" s="92">
        <v>9410.16</v>
      </c>
      <c r="J3826" s="92">
        <v>0</v>
      </c>
    </row>
    <row r="3827" spans="1:10" x14ac:dyDescent="0.3">
      <c r="A3827" s="87"/>
      <c r="B3827" s="87"/>
      <c r="C3827" s="87"/>
      <c r="D3827" s="87"/>
      <c r="E3827" s="87"/>
      <c r="F3827" s="87"/>
      <c r="G3827" s="140">
        <v>45968</v>
      </c>
      <c r="H3827" s="92">
        <v>9410.16</v>
      </c>
      <c r="I3827" s="92">
        <v>9410.16</v>
      </c>
      <c r="J3827" s="92">
        <v>0</v>
      </c>
    </row>
    <row r="3828" spans="1:10" x14ac:dyDescent="0.3">
      <c r="A3828" s="87"/>
      <c r="B3828" s="87"/>
      <c r="C3828" s="87"/>
      <c r="D3828" s="87"/>
      <c r="E3828" s="87"/>
      <c r="F3828" s="87"/>
      <c r="G3828" s="140">
        <v>46003</v>
      </c>
      <c r="H3828" s="92">
        <v>9410.16</v>
      </c>
      <c r="I3828" s="92">
        <v>9410.16</v>
      </c>
      <c r="J3828" s="92">
        <v>0</v>
      </c>
    </row>
    <row r="3829" spans="1:10" x14ac:dyDescent="0.3">
      <c r="A3829" s="87"/>
      <c r="B3829" s="87"/>
      <c r="C3829" s="87"/>
      <c r="D3829" s="87"/>
      <c r="E3829" s="87"/>
      <c r="F3829" s="87"/>
      <c r="G3829" s="140">
        <v>46027</v>
      </c>
      <c r="H3829" s="92">
        <v>18820.32</v>
      </c>
      <c r="I3829" s="92">
        <v>18820.32</v>
      </c>
      <c r="J3829" s="92">
        <v>0</v>
      </c>
    </row>
    <row r="3830" spans="1:10" x14ac:dyDescent="0.3">
      <c r="A3830" s="87"/>
      <c r="B3830" s="87"/>
      <c r="C3830" s="87"/>
      <c r="D3830" s="87"/>
      <c r="E3830" s="87"/>
      <c r="F3830" s="87"/>
      <c r="G3830" s="140">
        <v>46129</v>
      </c>
      <c r="H3830" s="92">
        <v>7674.96</v>
      </c>
      <c r="I3830" s="92">
        <v>7674.96</v>
      </c>
      <c r="J3830" s="92">
        <v>0</v>
      </c>
    </row>
    <row r="3831" spans="1:10" x14ac:dyDescent="0.3">
      <c r="A3831" s="87"/>
      <c r="B3831" s="87"/>
      <c r="C3831" s="87"/>
      <c r="D3831" s="87"/>
      <c r="E3831" s="87"/>
      <c r="F3831" s="87"/>
      <c r="G3831" s="140">
        <v>46730</v>
      </c>
      <c r="H3831" s="92">
        <v>22173.75999999998</v>
      </c>
      <c r="I3831" s="92">
        <v>0</v>
      </c>
      <c r="J3831" s="92">
        <v>22173.75999999998</v>
      </c>
    </row>
    <row r="3832" spans="1:10" x14ac:dyDescent="0.3">
      <c r="A3832" s="87"/>
      <c r="B3832" s="87" t="s">
        <v>135</v>
      </c>
      <c r="C3832" s="87" t="s">
        <v>2722</v>
      </c>
      <c r="D3832" s="87" t="s">
        <v>6593</v>
      </c>
      <c r="E3832" s="87" t="s">
        <v>7209</v>
      </c>
      <c r="F3832" s="140">
        <v>43987</v>
      </c>
      <c r="G3832" s="140">
        <v>45691</v>
      </c>
      <c r="H3832" s="92">
        <v>23736.5</v>
      </c>
      <c r="I3832" s="92">
        <v>23736.5</v>
      </c>
      <c r="J3832" s="92">
        <v>0</v>
      </c>
    </row>
    <row r="3833" spans="1:10" x14ac:dyDescent="0.3">
      <c r="A3833" s="87"/>
      <c r="B3833" s="87"/>
      <c r="C3833" s="87"/>
      <c r="D3833" s="87"/>
      <c r="E3833" s="87"/>
      <c r="F3833" s="87"/>
      <c r="G3833" s="140">
        <v>45708</v>
      </c>
      <c r="H3833" s="92">
        <v>7667.75</v>
      </c>
      <c r="I3833" s="92">
        <v>7667.75</v>
      </c>
      <c r="J3833" s="92">
        <v>0</v>
      </c>
    </row>
    <row r="3834" spans="1:10" x14ac:dyDescent="0.3">
      <c r="A3834" s="87"/>
      <c r="B3834" s="87"/>
      <c r="C3834" s="87"/>
      <c r="D3834" s="87"/>
      <c r="E3834" s="87"/>
      <c r="F3834" s="87"/>
      <c r="G3834" s="140">
        <v>45737</v>
      </c>
      <c r="H3834" s="92">
        <v>7686.51</v>
      </c>
      <c r="I3834" s="92">
        <v>7686.51</v>
      </c>
      <c r="J3834" s="92">
        <v>0</v>
      </c>
    </row>
    <row r="3835" spans="1:10" x14ac:dyDescent="0.3">
      <c r="A3835" s="87"/>
      <c r="B3835" s="87"/>
      <c r="C3835" s="87"/>
      <c r="D3835" s="87"/>
      <c r="E3835" s="87"/>
      <c r="F3835" s="87"/>
      <c r="G3835" s="140">
        <v>45772</v>
      </c>
      <c r="H3835" s="92">
        <v>7700.16</v>
      </c>
      <c r="I3835" s="92">
        <v>7700.16</v>
      </c>
      <c r="J3835" s="92">
        <v>0</v>
      </c>
    </row>
    <row r="3836" spans="1:10" x14ac:dyDescent="0.3">
      <c r="A3836" s="87"/>
      <c r="B3836" s="87"/>
      <c r="C3836" s="87"/>
      <c r="D3836" s="87"/>
      <c r="E3836" s="87"/>
      <c r="F3836" s="87"/>
      <c r="G3836" s="140">
        <v>45793</v>
      </c>
      <c r="H3836" s="92">
        <v>7700.16</v>
      </c>
      <c r="I3836" s="92">
        <v>7700.16</v>
      </c>
      <c r="J3836" s="92">
        <v>0</v>
      </c>
    </row>
    <row r="3837" spans="1:10" x14ac:dyDescent="0.3">
      <c r="A3837" s="87"/>
      <c r="B3837" s="87"/>
      <c r="C3837" s="87"/>
      <c r="D3837" s="87"/>
      <c r="E3837" s="87"/>
      <c r="F3837" s="87"/>
      <c r="G3837" s="140">
        <v>45835</v>
      </c>
      <c r="H3837" s="92">
        <v>7700.16</v>
      </c>
      <c r="I3837" s="92">
        <v>7700.16</v>
      </c>
      <c r="J3837" s="92">
        <v>0</v>
      </c>
    </row>
    <row r="3838" spans="1:10" x14ac:dyDescent="0.3">
      <c r="A3838" s="87"/>
      <c r="B3838" s="87"/>
      <c r="C3838" s="87"/>
      <c r="D3838" s="87" t="s">
        <v>7226</v>
      </c>
      <c r="E3838" s="87" t="s">
        <v>7209</v>
      </c>
      <c r="F3838" s="140">
        <v>45811</v>
      </c>
      <c r="G3838" s="140">
        <v>45852</v>
      </c>
      <c r="H3838" s="92">
        <v>7700.16</v>
      </c>
      <c r="I3838" s="92">
        <v>7700.16</v>
      </c>
      <c r="J3838" s="92">
        <v>0</v>
      </c>
    </row>
    <row r="3839" spans="1:10" x14ac:dyDescent="0.3">
      <c r="A3839" s="87" t="s">
        <v>6614</v>
      </c>
      <c r="B3839" s="87"/>
      <c r="C3839" s="87"/>
      <c r="D3839" s="87"/>
      <c r="E3839" s="87"/>
      <c r="F3839" s="87"/>
      <c r="G3839" s="87"/>
      <c r="H3839" s="92">
        <v>162191.24</v>
      </c>
      <c r="I3839" s="92">
        <v>140017.48000000001</v>
      </c>
      <c r="J3839" s="92">
        <v>22173.75999999998</v>
      </c>
    </row>
    <row r="3840" spans="1:10" x14ac:dyDescent="0.3">
      <c r="A3840" s="87" t="s">
        <v>302</v>
      </c>
      <c r="B3840" s="87" t="s">
        <v>275</v>
      </c>
      <c r="C3840" s="87" t="s">
        <v>236</v>
      </c>
      <c r="D3840" s="87" t="s">
        <v>304</v>
      </c>
      <c r="E3840" s="87" t="s">
        <v>310</v>
      </c>
      <c r="F3840" s="140">
        <v>43669</v>
      </c>
      <c r="G3840" s="140">
        <v>43711</v>
      </c>
      <c r="H3840" s="92">
        <v>13776</v>
      </c>
      <c r="I3840" s="92">
        <v>13776</v>
      </c>
      <c r="J3840" s="92">
        <v>0</v>
      </c>
    </row>
    <row r="3841" spans="1:10" x14ac:dyDescent="0.3">
      <c r="A3841" s="87"/>
      <c r="B3841" s="87"/>
      <c r="C3841" s="87"/>
      <c r="D3841" s="87" t="s">
        <v>307</v>
      </c>
      <c r="E3841" s="87" t="s">
        <v>310</v>
      </c>
      <c r="F3841" s="140">
        <v>43669</v>
      </c>
      <c r="G3841" s="140">
        <v>43711</v>
      </c>
      <c r="H3841" s="92">
        <v>4879</v>
      </c>
      <c r="I3841" s="92">
        <v>4879</v>
      </c>
      <c r="J3841" s="92">
        <v>0</v>
      </c>
    </row>
    <row r="3842" spans="1:10" x14ac:dyDescent="0.3">
      <c r="A3842" s="87"/>
      <c r="B3842" s="87"/>
      <c r="C3842" s="87"/>
      <c r="D3842" s="87" t="s">
        <v>309</v>
      </c>
      <c r="E3842" s="87" t="s">
        <v>310</v>
      </c>
      <c r="F3842" s="140">
        <v>43734</v>
      </c>
      <c r="G3842" s="140">
        <v>43763</v>
      </c>
      <c r="H3842" s="92">
        <v>13902</v>
      </c>
      <c r="I3842" s="92">
        <v>13902</v>
      </c>
      <c r="J3842" s="92">
        <v>0</v>
      </c>
    </row>
    <row r="3843" spans="1:10" x14ac:dyDescent="0.3">
      <c r="A3843" s="87"/>
      <c r="B3843" s="87" t="s">
        <v>268</v>
      </c>
      <c r="C3843" s="87" t="s">
        <v>236</v>
      </c>
      <c r="D3843" s="87" t="s">
        <v>714</v>
      </c>
      <c r="E3843" s="87" t="s">
        <v>310</v>
      </c>
      <c r="F3843" s="140">
        <v>43893</v>
      </c>
      <c r="G3843" s="140">
        <v>44041</v>
      </c>
      <c r="H3843" s="92">
        <v>32487.91</v>
      </c>
      <c r="I3843" s="92">
        <v>32487.91</v>
      </c>
      <c r="J3843" s="92">
        <v>0</v>
      </c>
    </row>
    <row r="3844" spans="1:10" x14ac:dyDescent="0.3">
      <c r="A3844" s="87"/>
      <c r="B3844" s="87"/>
      <c r="C3844" s="87"/>
      <c r="D3844" s="87"/>
      <c r="E3844" s="87"/>
      <c r="F3844" s="87"/>
      <c r="G3844" s="140">
        <v>44117</v>
      </c>
      <c r="H3844" s="92">
        <v>66774.89</v>
      </c>
      <c r="I3844" s="92">
        <v>66774.89</v>
      </c>
      <c r="J3844" s="92">
        <v>0</v>
      </c>
    </row>
    <row r="3845" spans="1:10" x14ac:dyDescent="0.3">
      <c r="A3845" s="87"/>
      <c r="B3845" s="87"/>
      <c r="C3845" s="87"/>
      <c r="D3845" s="87" t="s">
        <v>1193</v>
      </c>
      <c r="E3845" s="87" t="s">
        <v>310</v>
      </c>
      <c r="F3845" s="140">
        <v>44077</v>
      </c>
      <c r="G3845" s="140">
        <v>44117</v>
      </c>
      <c r="H3845" s="92">
        <v>7275</v>
      </c>
      <c r="I3845" s="92">
        <v>7275</v>
      </c>
      <c r="J3845" s="92">
        <v>0</v>
      </c>
    </row>
    <row r="3846" spans="1:10" x14ac:dyDescent="0.3">
      <c r="A3846" s="87" t="s">
        <v>5775</v>
      </c>
      <c r="B3846" s="87"/>
      <c r="C3846" s="87"/>
      <c r="D3846" s="87"/>
      <c r="E3846" s="87"/>
      <c r="F3846" s="87"/>
      <c r="G3846" s="87"/>
      <c r="H3846" s="92">
        <v>139094.79999999999</v>
      </c>
      <c r="I3846" s="92">
        <v>139094.79999999999</v>
      </c>
      <c r="J3846" s="92">
        <v>0</v>
      </c>
    </row>
    <row r="3847" spans="1:10" x14ac:dyDescent="0.3">
      <c r="A3847" s="87" t="s">
        <v>2684</v>
      </c>
      <c r="B3847" s="87" t="s">
        <v>275</v>
      </c>
      <c r="C3847" s="87" t="s">
        <v>2722</v>
      </c>
      <c r="D3847" s="87" t="s">
        <v>2707</v>
      </c>
      <c r="E3847" s="87" t="s">
        <v>2694</v>
      </c>
      <c r="F3847" s="140">
        <v>44753</v>
      </c>
      <c r="G3847" s="140">
        <v>44790</v>
      </c>
      <c r="H3847" s="92">
        <v>22.5</v>
      </c>
      <c r="I3847" s="92">
        <v>22.5</v>
      </c>
      <c r="J3847" s="92">
        <v>0</v>
      </c>
    </row>
    <row r="3848" spans="1:10" x14ac:dyDescent="0.3">
      <c r="A3848" s="87"/>
      <c r="B3848" s="87" t="s">
        <v>283</v>
      </c>
      <c r="C3848" s="87" t="s">
        <v>2722</v>
      </c>
      <c r="D3848" s="87" t="s">
        <v>2707</v>
      </c>
      <c r="E3848" s="87" t="s">
        <v>2694</v>
      </c>
      <c r="F3848" s="140">
        <v>44753</v>
      </c>
      <c r="G3848" s="140">
        <v>44790</v>
      </c>
      <c r="H3848" s="92">
        <v>22.5</v>
      </c>
      <c r="I3848" s="92">
        <v>22.5</v>
      </c>
      <c r="J3848" s="92">
        <v>0</v>
      </c>
    </row>
    <row r="3849" spans="1:10" x14ac:dyDescent="0.3">
      <c r="A3849" s="87"/>
      <c r="B3849" s="87" t="s">
        <v>285</v>
      </c>
      <c r="C3849" s="87" t="s">
        <v>2722</v>
      </c>
      <c r="D3849" s="87" t="s">
        <v>2707</v>
      </c>
      <c r="E3849" s="87" t="s">
        <v>2694</v>
      </c>
      <c r="F3849" s="140">
        <v>44753</v>
      </c>
      <c r="G3849" s="140">
        <v>44790</v>
      </c>
      <c r="H3849" s="92">
        <v>22.5</v>
      </c>
      <c r="I3849" s="92">
        <v>22.5</v>
      </c>
      <c r="J3849" s="92">
        <v>0</v>
      </c>
    </row>
    <row r="3850" spans="1:10" x14ac:dyDescent="0.3">
      <c r="A3850" s="87" t="s">
        <v>5776</v>
      </c>
      <c r="B3850" s="87"/>
      <c r="C3850" s="87"/>
      <c r="D3850" s="87"/>
      <c r="E3850" s="87"/>
      <c r="F3850" s="87"/>
      <c r="G3850" s="87"/>
      <c r="H3850" s="92">
        <v>67.5</v>
      </c>
      <c r="I3850" s="92">
        <v>67.5</v>
      </c>
      <c r="J3850" s="92">
        <v>0</v>
      </c>
    </row>
    <row r="3851" spans="1:10" x14ac:dyDescent="0.3">
      <c r="A3851" s="87" t="s">
        <v>1287</v>
      </c>
      <c r="B3851" s="87" t="s">
        <v>421</v>
      </c>
      <c r="C3851" s="87" t="s">
        <v>2722</v>
      </c>
      <c r="D3851" s="87" t="s">
        <v>6605</v>
      </c>
      <c r="E3851" s="87" t="s">
        <v>1435</v>
      </c>
      <c r="F3851" s="140">
        <v>45568</v>
      </c>
      <c r="G3851" s="140">
        <v>45569</v>
      </c>
      <c r="H3851" s="92">
        <v>481.52</v>
      </c>
      <c r="I3851" s="92">
        <v>481.52</v>
      </c>
      <c r="J3851" s="92">
        <v>0</v>
      </c>
    </row>
    <row r="3852" spans="1:10" x14ac:dyDescent="0.3">
      <c r="A3852" s="87"/>
      <c r="B3852" s="87" t="s">
        <v>412</v>
      </c>
      <c r="C3852" s="87" t="s">
        <v>2722</v>
      </c>
      <c r="D3852" s="87" t="s">
        <v>6607</v>
      </c>
      <c r="E3852" s="87" t="s">
        <v>1435</v>
      </c>
      <c r="F3852" s="140">
        <v>45568</v>
      </c>
      <c r="G3852" s="140">
        <v>45569</v>
      </c>
      <c r="H3852" s="92">
        <v>481.52</v>
      </c>
      <c r="I3852" s="92">
        <v>481.52</v>
      </c>
      <c r="J3852" s="92">
        <v>0</v>
      </c>
    </row>
    <row r="3853" spans="1:10" x14ac:dyDescent="0.3">
      <c r="A3853" s="87"/>
      <c r="B3853" s="87" t="s">
        <v>263</v>
      </c>
      <c r="C3853" s="87" t="s">
        <v>2722</v>
      </c>
      <c r="D3853" s="87" t="s">
        <v>1334</v>
      </c>
      <c r="E3853" s="87" t="s">
        <v>1286</v>
      </c>
      <c r="F3853" s="140">
        <v>44124</v>
      </c>
      <c r="G3853" s="140">
        <v>44132</v>
      </c>
      <c r="H3853" s="92">
        <v>318.12</v>
      </c>
      <c r="I3853" s="92">
        <v>318.12</v>
      </c>
      <c r="J3853" s="92">
        <v>0</v>
      </c>
    </row>
    <row r="3854" spans="1:10" x14ac:dyDescent="0.3">
      <c r="A3854" s="87"/>
      <c r="B3854" s="87"/>
      <c r="C3854" s="87"/>
      <c r="D3854" s="87" t="s">
        <v>1433</v>
      </c>
      <c r="E3854" s="87" t="s">
        <v>1435</v>
      </c>
      <c r="F3854" s="140">
        <v>44168</v>
      </c>
      <c r="G3854" s="140">
        <v>44173</v>
      </c>
      <c r="H3854" s="92">
        <v>484.13</v>
      </c>
      <c r="I3854" s="92">
        <v>484.13</v>
      </c>
      <c r="J3854" s="92">
        <v>0</v>
      </c>
    </row>
    <row r="3855" spans="1:10" x14ac:dyDescent="0.3">
      <c r="A3855" s="87"/>
      <c r="B3855" s="87"/>
      <c r="C3855" s="87"/>
      <c r="D3855" s="87" t="s">
        <v>1453</v>
      </c>
      <c r="E3855" s="87" t="s">
        <v>1435</v>
      </c>
      <c r="F3855" s="140">
        <v>44173</v>
      </c>
      <c r="G3855" s="140">
        <v>44175</v>
      </c>
      <c r="H3855" s="92">
        <v>484.13</v>
      </c>
      <c r="I3855" s="92">
        <v>484.13</v>
      </c>
      <c r="J3855" s="92">
        <v>0</v>
      </c>
    </row>
    <row r="3856" spans="1:10" x14ac:dyDescent="0.3">
      <c r="A3856" s="87"/>
      <c r="B3856" s="87"/>
      <c r="C3856" s="87"/>
      <c r="D3856" s="87" t="s">
        <v>1507</v>
      </c>
      <c r="E3856" s="87" t="s">
        <v>1435</v>
      </c>
      <c r="F3856" s="140">
        <v>44204</v>
      </c>
      <c r="G3856" s="140">
        <v>44208</v>
      </c>
      <c r="H3856" s="92">
        <v>795.26</v>
      </c>
      <c r="I3856" s="92">
        <v>795.26</v>
      </c>
      <c r="J3856" s="92">
        <v>0</v>
      </c>
    </row>
    <row r="3857" spans="1:10" x14ac:dyDescent="0.3">
      <c r="A3857" s="87"/>
      <c r="B3857" s="87"/>
      <c r="C3857" s="87"/>
      <c r="D3857" s="87" t="s">
        <v>2125</v>
      </c>
      <c r="E3857" s="87" t="s">
        <v>1286</v>
      </c>
      <c r="F3857" s="140">
        <v>44210</v>
      </c>
      <c r="G3857" s="140">
        <v>44351</v>
      </c>
      <c r="H3857" s="92">
        <v>466.62</v>
      </c>
      <c r="I3857" s="92">
        <v>466.62</v>
      </c>
      <c r="J3857" s="92">
        <v>0</v>
      </c>
    </row>
    <row r="3858" spans="1:10" x14ac:dyDescent="0.3">
      <c r="A3858" s="87"/>
      <c r="B3858" s="87"/>
      <c r="C3858" s="87"/>
      <c r="D3858" s="87" t="s">
        <v>2211</v>
      </c>
      <c r="E3858" s="87" t="s">
        <v>2216</v>
      </c>
      <c r="F3858" s="140">
        <v>44386</v>
      </c>
      <c r="G3858" s="140">
        <v>44389</v>
      </c>
      <c r="H3858" s="92">
        <v>0</v>
      </c>
      <c r="I3858" s="92">
        <v>0</v>
      </c>
      <c r="J3858" s="92">
        <v>0</v>
      </c>
    </row>
    <row r="3859" spans="1:10" x14ac:dyDescent="0.3">
      <c r="A3859" s="87"/>
      <c r="B3859" s="87"/>
      <c r="C3859" s="87"/>
      <c r="D3859" s="87" t="s">
        <v>2212</v>
      </c>
      <c r="E3859" s="87" t="s">
        <v>2240</v>
      </c>
      <c r="F3859" s="140">
        <v>44390</v>
      </c>
      <c r="G3859" s="140">
        <v>44399</v>
      </c>
      <c r="H3859" s="92">
        <v>918.52</v>
      </c>
      <c r="I3859" s="92">
        <v>918.52</v>
      </c>
      <c r="J3859" s="92">
        <v>0</v>
      </c>
    </row>
    <row r="3860" spans="1:10" x14ac:dyDescent="0.3">
      <c r="A3860" s="87"/>
      <c r="B3860" s="87" t="s">
        <v>130</v>
      </c>
      <c r="C3860" s="87" t="s">
        <v>2722</v>
      </c>
      <c r="D3860" s="87" t="s">
        <v>3082</v>
      </c>
      <c r="E3860" s="87" t="s">
        <v>1435</v>
      </c>
      <c r="F3860" s="140">
        <v>44867</v>
      </c>
      <c r="G3860" s="140">
        <v>44869</v>
      </c>
      <c r="H3860" s="92">
        <v>318.77</v>
      </c>
      <c r="I3860" s="92">
        <v>318.77</v>
      </c>
      <c r="J3860" s="92">
        <v>0</v>
      </c>
    </row>
    <row r="3861" spans="1:10" x14ac:dyDescent="0.3">
      <c r="A3861" s="87"/>
      <c r="B3861" s="87" t="s">
        <v>436</v>
      </c>
      <c r="C3861" s="87" t="s">
        <v>2722</v>
      </c>
      <c r="D3861" s="87" t="s">
        <v>6609</v>
      </c>
      <c r="E3861" s="87" t="s">
        <v>1435</v>
      </c>
      <c r="F3861" s="140">
        <v>45568</v>
      </c>
      <c r="G3861" s="140">
        <v>45569</v>
      </c>
      <c r="H3861" s="92">
        <v>481.52</v>
      </c>
      <c r="I3861" s="92">
        <v>481.52</v>
      </c>
      <c r="J3861" s="92">
        <v>0</v>
      </c>
    </row>
    <row r="3862" spans="1:10" x14ac:dyDescent="0.3">
      <c r="A3862" s="87"/>
      <c r="B3862" s="87" t="s">
        <v>275</v>
      </c>
      <c r="C3862" s="87" t="s">
        <v>2722</v>
      </c>
      <c r="D3862" s="87" t="s">
        <v>2336</v>
      </c>
      <c r="E3862" s="87" t="s">
        <v>2240</v>
      </c>
      <c r="F3862" s="140">
        <v>44440</v>
      </c>
      <c r="G3862" s="140">
        <v>44442</v>
      </c>
      <c r="H3862" s="92">
        <v>86.19</v>
      </c>
      <c r="I3862" s="92">
        <v>86.19</v>
      </c>
      <c r="J3862" s="92">
        <v>0</v>
      </c>
    </row>
    <row r="3863" spans="1:10" x14ac:dyDescent="0.3">
      <c r="A3863" s="87"/>
      <c r="B3863" s="87" t="s">
        <v>135</v>
      </c>
      <c r="C3863" s="87" t="s">
        <v>2722</v>
      </c>
      <c r="D3863" s="87" t="s">
        <v>6611</v>
      </c>
      <c r="E3863" s="87" t="s">
        <v>1435</v>
      </c>
      <c r="F3863" s="140">
        <v>45568</v>
      </c>
      <c r="G3863" s="140">
        <v>45575</v>
      </c>
      <c r="H3863" s="92">
        <v>482.84</v>
      </c>
      <c r="I3863" s="92">
        <v>482.84</v>
      </c>
      <c r="J3863" s="92">
        <v>0</v>
      </c>
    </row>
    <row r="3864" spans="1:10" x14ac:dyDescent="0.3">
      <c r="A3864" s="87"/>
      <c r="B3864" s="87" t="s">
        <v>268</v>
      </c>
      <c r="C3864" s="87" t="s">
        <v>2722</v>
      </c>
      <c r="D3864" s="87" t="s">
        <v>1335</v>
      </c>
      <c r="E3864" s="87" t="s">
        <v>1286</v>
      </c>
      <c r="F3864" s="140">
        <v>44124</v>
      </c>
      <c r="G3864" s="140">
        <v>44132</v>
      </c>
      <c r="H3864" s="92">
        <v>265.10000000000002</v>
      </c>
      <c r="I3864" s="92">
        <v>265.10000000000002</v>
      </c>
      <c r="J3864" s="92">
        <v>0</v>
      </c>
    </row>
    <row r="3865" spans="1:10" x14ac:dyDescent="0.3">
      <c r="A3865" s="87"/>
      <c r="B3865" s="87"/>
      <c r="C3865" s="87"/>
      <c r="D3865" s="87" t="s">
        <v>1340</v>
      </c>
      <c r="E3865" s="87" t="s">
        <v>1286</v>
      </c>
      <c r="F3865" s="140">
        <v>44124</v>
      </c>
      <c r="G3865" s="140">
        <v>44152</v>
      </c>
      <c r="H3865" s="92">
        <v>180.27</v>
      </c>
      <c r="I3865" s="92">
        <v>180.27</v>
      </c>
      <c r="J3865" s="92">
        <v>0</v>
      </c>
    </row>
    <row r="3866" spans="1:10" x14ac:dyDescent="0.3">
      <c r="A3866" s="87"/>
      <c r="B3866" s="87"/>
      <c r="C3866" s="87"/>
      <c r="D3866" s="87" t="s">
        <v>1491</v>
      </c>
      <c r="E3866" s="87" t="s">
        <v>1435</v>
      </c>
      <c r="F3866" s="140">
        <v>44173</v>
      </c>
      <c r="G3866" s="140">
        <v>44175</v>
      </c>
      <c r="H3866" s="92">
        <v>759.34</v>
      </c>
      <c r="I3866" s="92">
        <v>759.34</v>
      </c>
      <c r="J3866" s="92">
        <v>0</v>
      </c>
    </row>
    <row r="3867" spans="1:10" x14ac:dyDescent="0.3">
      <c r="A3867" s="87"/>
      <c r="B3867" s="87"/>
      <c r="C3867" s="87"/>
      <c r="D3867" s="87" t="s">
        <v>1584</v>
      </c>
      <c r="E3867" s="87" t="s">
        <v>1286</v>
      </c>
      <c r="F3867" s="140">
        <v>44231</v>
      </c>
      <c r="G3867" s="140">
        <v>44237</v>
      </c>
      <c r="H3867" s="92">
        <v>648.09</v>
      </c>
      <c r="I3867" s="92">
        <v>648.09</v>
      </c>
      <c r="J3867" s="92">
        <v>0</v>
      </c>
    </row>
    <row r="3868" spans="1:10" x14ac:dyDescent="0.3">
      <c r="A3868" s="87"/>
      <c r="B3868" s="87" t="s">
        <v>235</v>
      </c>
      <c r="C3868" s="87" t="s">
        <v>2722</v>
      </c>
      <c r="D3868" s="87" t="s">
        <v>3085</v>
      </c>
      <c r="E3868" s="87" t="s">
        <v>1435</v>
      </c>
      <c r="F3868" s="140">
        <v>7</v>
      </c>
      <c r="G3868" s="140">
        <v>44869</v>
      </c>
      <c r="H3868" s="92">
        <v>318.77</v>
      </c>
      <c r="I3868" s="92">
        <v>318.77</v>
      </c>
      <c r="J3868" s="92">
        <v>0</v>
      </c>
    </row>
    <row r="3869" spans="1:10" x14ac:dyDescent="0.3">
      <c r="A3869" s="87"/>
      <c r="B3869" s="87" t="s">
        <v>284</v>
      </c>
      <c r="C3869" s="87" t="s">
        <v>2722</v>
      </c>
      <c r="D3869" s="87" t="s">
        <v>3088</v>
      </c>
      <c r="E3869" s="87" t="s">
        <v>1435</v>
      </c>
      <c r="F3869" s="140">
        <v>44867</v>
      </c>
      <c r="G3869" s="140">
        <v>44869</v>
      </c>
      <c r="H3869" s="92">
        <v>318.77</v>
      </c>
      <c r="I3869" s="92">
        <v>318.77</v>
      </c>
      <c r="J3869" s="92">
        <v>0</v>
      </c>
    </row>
    <row r="3870" spans="1:10" x14ac:dyDescent="0.3">
      <c r="A3870" s="87" t="s">
        <v>5777</v>
      </c>
      <c r="B3870" s="87"/>
      <c r="C3870" s="87"/>
      <c r="D3870" s="87"/>
      <c r="E3870" s="87"/>
      <c r="F3870" s="87"/>
      <c r="G3870" s="87"/>
      <c r="H3870" s="92">
        <v>8289.4800000000014</v>
      </c>
      <c r="I3870" s="92">
        <v>8289.4800000000014</v>
      </c>
      <c r="J3870" s="92">
        <v>0</v>
      </c>
    </row>
    <row r="3871" spans="1:10" x14ac:dyDescent="0.3">
      <c r="A3871" s="87" t="s">
        <v>8622</v>
      </c>
      <c r="B3871" s="87" t="s">
        <v>3</v>
      </c>
      <c r="C3871" s="87" t="s">
        <v>2722</v>
      </c>
      <c r="D3871" s="87" t="s">
        <v>8623</v>
      </c>
      <c r="E3871" s="87" t="s">
        <v>310</v>
      </c>
      <c r="F3871" s="140">
        <v>46174</v>
      </c>
      <c r="G3871" s="140">
        <v>45568</v>
      </c>
      <c r="H3871" s="92">
        <v>75164</v>
      </c>
      <c r="I3871" s="92">
        <v>75164</v>
      </c>
      <c r="J3871" s="92">
        <v>0</v>
      </c>
    </row>
    <row r="3872" spans="1:10" x14ac:dyDescent="0.3">
      <c r="A3872" s="87"/>
      <c r="B3872" s="87"/>
      <c r="C3872" s="87"/>
      <c r="D3872" s="87"/>
      <c r="E3872" s="87"/>
      <c r="F3872" s="87"/>
      <c r="G3872" s="140">
        <v>45615</v>
      </c>
      <c r="H3872" s="92">
        <v>79724</v>
      </c>
      <c r="I3872" s="92">
        <v>79724</v>
      </c>
      <c r="J3872" s="92">
        <v>0</v>
      </c>
    </row>
    <row r="3873" spans="1:10" x14ac:dyDescent="0.3">
      <c r="A3873" s="87"/>
      <c r="B3873" s="87"/>
      <c r="C3873" s="87"/>
      <c r="D3873" s="87"/>
      <c r="E3873" s="87"/>
      <c r="F3873" s="87"/>
      <c r="G3873" s="140">
        <v>45698</v>
      </c>
      <c r="H3873" s="92">
        <v>66918</v>
      </c>
      <c r="I3873" s="92">
        <v>66918</v>
      </c>
      <c r="J3873" s="92">
        <v>0</v>
      </c>
    </row>
    <row r="3874" spans="1:10" x14ac:dyDescent="0.3">
      <c r="A3874" s="87"/>
      <c r="B3874" s="87"/>
      <c r="C3874" s="87"/>
      <c r="D3874" s="87"/>
      <c r="E3874" s="87"/>
      <c r="F3874" s="87"/>
      <c r="G3874" s="140">
        <v>45775</v>
      </c>
      <c r="H3874" s="92">
        <v>38722</v>
      </c>
      <c r="I3874" s="92">
        <v>38722</v>
      </c>
      <c r="J3874" s="92">
        <v>0</v>
      </c>
    </row>
    <row r="3875" spans="1:10" x14ac:dyDescent="0.3">
      <c r="A3875" s="87" t="s">
        <v>8771</v>
      </c>
      <c r="B3875" s="87"/>
      <c r="C3875" s="87"/>
      <c r="D3875" s="87"/>
      <c r="E3875" s="87"/>
      <c r="F3875" s="87"/>
      <c r="G3875" s="87"/>
      <c r="H3875" s="92">
        <v>260528</v>
      </c>
      <c r="I3875" s="92">
        <v>260528</v>
      </c>
      <c r="J3875" s="92">
        <v>0</v>
      </c>
    </row>
    <row r="3876" spans="1:10" x14ac:dyDescent="0.3">
      <c r="A3876" s="87" t="s">
        <v>1296</v>
      </c>
      <c r="B3876" s="87" t="s">
        <v>235</v>
      </c>
      <c r="C3876" s="87" t="s">
        <v>2722</v>
      </c>
      <c r="D3876" s="87" t="s">
        <v>1314</v>
      </c>
      <c r="E3876" s="87" t="s">
        <v>1297</v>
      </c>
      <c r="F3876" s="140">
        <v>44131</v>
      </c>
      <c r="G3876" s="140">
        <v>44139</v>
      </c>
      <c r="H3876" s="92">
        <v>3400</v>
      </c>
      <c r="I3876" s="92">
        <v>3400</v>
      </c>
      <c r="J3876" s="92">
        <v>0</v>
      </c>
    </row>
    <row r="3877" spans="1:10" x14ac:dyDescent="0.3">
      <c r="A3877" s="87" t="s">
        <v>5778</v>
      </c>
      <c r="B3877" s="87"/>
      <c r="C3877" s="87"/>
      <c r="D3877" s="87"/>
      <c r="E3877" s="87"/>
      <c r="F3877" s="87"/>
      <c r="G3877" s="87"/>
      <c r="H3877" s="92">
        <v>3400</v>
      </c>
      <c r="I3877" s="92">
        <v>3400</v>
      </c>
      <c r="J3877" s="92">
        <v>0</v>
      </c>
    </row>
    <row r="3878" spans="1:10" x14ac:dyDescent="0.3">
      <c r="A3878" s="87" t="s">
        <v>549</v>
      </c>
      <c r="B3878" s="87" t="s">
        <v>268</v>
      </c>
      <c r="C3878" s="87" t="s">
        <v>2722</v>
      </c>
      <c r="D3878" s="87" t="s">
        <v>999</v>
      </c>
      <c r="E3878" s="87" t="s">
        <v>310</v>
      </c>
      <c r="F3878" s="140">
        <v>44018</v>
      </c>
      <c r="G3878" s="140">
        <v>44137</v>
      </c>
      <c r="H3878" s="92">
        <v>3500</v>
      </c>
      <c r="I3878" s="92">
        <v>3500</v>
      </c>
      <c r="J3878" s="92">
        <v>0</v>
      </c>
    </row>
    <row r="3879" spans="1:10" x14ac:dyDescent="0.3">
      <c r="A3879" s="87"/>
      <c r="B3879" s="87"/>
      <c r="C3879" s="87"/>
      <c r="D3879" s="87" t="s">
        <v>1486</v>
      </c>
      <c r="E3879" s="87" t="s">
        <v>310</v>
      </c>
      <c r="F3879" s="140">
        <v>44133</v>
      </c>
      <c r="G3879" s="140">
        <v>44211</v>
      </c>
      <c r="H3879" s="92">
        <v>1500</v>
      </c>
      <c r="I3879" s="92">
        <v>1500</v>
      </c>
      <c r="J3879" s="92">
        <v>0</v>
      </c>
    </row>
    <row r="3880" spans="1:10" x14ac:dyDescent="0.3">
      <c r="A3880" s="87"/>
      <c r="B3880" s="87"/>
      <c r="C3880" s="87" t="s">
        <v>236</v>
      </c>
      <c r="D3880" s="87" t="s">
        <v>685</v>
      </c>
      <c r="E3880" s="87" t="s">
        <v>310</v>
      </c>
      <c r="F3880" s="140">
        <v>43874</v>
      </c>
      <c r="G3880" s="140">
        <v>44155</v>
      </c>
      <c r="H3880" s="92">
        <v>17340</v>
      </c>
      <c r="I3880" s="92">
        <v>17340</v>
      </c>
      <c r="J3880" s="92">
        <v>0</v>
      </c>
    </row>
    <row r="3881" spans="1:10" x14ac:dyDescent="0.3">
      <c r="A3881" s="87"/>
      <c r="B3881" s="87"/>
      <c r="C3881" s="87"/>
      <c r="D3881" s="87" t="s">
        <v>1570</v>
      </c>
      <c r="E3881" s="87" t="s">
        <v>310</v>
      </c>
      <c r="F3881" s="140">
        <v>44217</v>
      </c>
      <c r="G3881" s="140">
        <v>44279</v>
      </c>
      <c r="H3881" s="92">
        <v>8100</v>
      </c>
      <c r="I3881" s="92">
        <v>8100</v>
      </c>
      <c r="J3881" s="92">
        <v>0</v>
      </c>
    </row>
    <row r="3882" spans="1:10" x14ac:dyDescent="0.3">
      <c r="A3882" s="87"/>
      <c r="B3882" s="87" t="s">
        <v>283</v>
      </c>
      <c r="C3882" s="87" t="s">
        <v>2722</v>
      </c>
      <c r="D3882" s="87" t="s">
        <v>692</v>
      </c>
      <c r="E3882" s="87" t="s">
        <v>310</v>
      </c>
      <c r="F3882" s="140">
        <v>43845</v>
      </c>
      <c r="G3882" s="140">
        <v>43923</v>
      </c>
      <c r="H3882" s="92">
        <v>4725</v>
      </c>
      <c r="I3882" s="92">
        <v>4725</v>
      </c>
      <c r="J3882" s="92">
        <v>0</v>
      </c>
    </row>
    <row r="3883" spans="1:10" x14ac:dyDescent="0.3">
      <c r="A3883" s="87"/>
      <c r="B3883" s="87" t="s">
        <v>235</v>
      </c>
      <c r="C3883" s="87" t="s">
        <v>236</v>
      </c>
      <c r="D3883" s="87" t="s">
        <v>2716</v>
      </c>
      <c r="E3883" s="87" t="s">
        <v>310</v>
      </c>
      <c r="F3883" s="140">
        <v>44743</v>
      </c>
      <c r="G3883" s="140">
        <v>44799</v>
      </c>
      <c r="H3883" s="92">
        <v>4500</v>
      </c>
      <c r="I3883" s="92">
        <v>4500</v>
      </c>
      <c r="J3883" s="92">
        <v>0</v>
      </c>
    </row>
    <row r="3884" spans="1:10" x14ac:dyDescent="0.3">
      <c r="A3884" s="87"/>
      <c r="B3884" s="87" t="s">
        <v>448</v>
      </c>
      <c r="C3884" s="87" t="s">
        <v>2724</v>
      </c>
      <c r="D3884" s="87" t="s">
        <v>1028</v>
      </c>
      <c r="E3884" s="87" t="s">
        <v>310</v>
      </c>
      <c r="F3884" s="140">
        <v>44054</v>
      </c>
      <c r="G3884" s="140">
        <v>44125</v>
      </c>
      <c r="H3884" s="92">
        <v>4800</v>
      </c>
      <c r="I3884" s="92">
        <v>4800</v>
      </c>
      <c r="J3884" s="92">
        <v>0</v>
      </c>
    </row>
    <row r="3885" spans="1:10" x14ac:dyDescent="0.3">
      <c r="A3885" s="87" t="s">
        <v>5779</v>
      </c>
      <c r="B3885" s="87"/>
      <c r="C3885" s="87"/>
      <c r="D3885" s="87"/>
      <c r="E3885" s="87"/>
      <c r="F3885" s="87"/>
      <c r="G3885" s="87"/>
      <c r="H3885" s="92">
        <v>44465</v>
      </c>
      <c r="I3885" s="92">
        <v>44465</v>
      </c>
      <c r="J3885" s="92">
        <v>0</v>
      </c>
    </row>
    <row r="3886" spans="1:10" ht="18" x14ac:dyDescent="0.35">
      <c r="A3886" s="65" t="s">
        <v>2471</v>
      </c>
      <c r="B3886" s="66"/>
      <c r="C3886" s="66"/>
      <c r="D3886" s="138"/>
      <c r="E3886" s="65"/>
      <c r="F3886" s="138"/>
      <c r="G3886" s="138"/>
      <c r="H3886" s="79">
        <v>148872692.61999959</v>
      </c>
      <c r="I3886" s="79">
        <v>131891738.55999975</v>
      </c>
      <c r="J3886" s="79">
        <v>16980954.059999995</v>
      </c>
    </row>
    <row r="3887" spans="1:10" x14ac:dyDescent="0.3">
      <c r="A3887"/>
      <c r="B3887"/>
      <c r="C3887"/>
      <c r="D3887"/>
      <c r="E3887"/>
      <c r="F3887"/>
      <c r="G3887"/>
      <c r="H3887"/>
      <c r="I3887"/>
      <c r="J3887"/>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theme="4" tint="0.79998168889431442"/>
  </sheetPr>
  <dimension ref="A1:J195"/>
  <sheetViews>
    <sheetView showGridLines="0" showRowColHeaders="0" topLeftCell="B1" workbookViewId="0">
      <pane xSplit="3" ySplit="1" topLeftCell="E2" activePane="bottomRight" state="frozen"/>
      <selection activeCell="B1" sqref="B1"/>
      <selection pane="topRight" activeCell="E1" sqref="E1"/>
      <selection pane="bottomLeft" activeCell="B2" sqref="B2"/>
      <selection pane="bottomRight" activeCell="G1" sqref="G1"/>
      <extLst>
        <ext xmlns:xlsdti="http://schemas.microsoft.com/office/spreadsheetml/2023/showDataTypeIcons" uri="{77bfe23e-c014-4d31-8a63-9c772dbf06b6}">
          <xlsdti:showDataTypeIcons visible="0"/>
        </ext>
      </extLst>
    </sheetView>
  </sheetViews>
  <sheetFormatPr defaultColWidth="9.109375" defaultRowHeight="15.6" x14ac:dyDescent="0.3"/>
  <cols>
    <col min="1" max="1" width="12.6640625" style="28" customWidth="1"/>
    <col min="2" max="2" width="12.6640625" style="106" customWidth="1"/>
    <col min="3" max="3" width="14.109375" style="28" bestFit="1" customWidth="1"/>
    <col min="4" max="4" width="30.109375" style="28" bestFit="1" customWidth="1"/>
    <col min="5" max="6" width="22.6640625" style="28" bestFit="1" customWidth="1"/>
    <col min="7" max="7" width="18.6640625" style="118" customWidth="1"/>
    <col min="8" max="9" width="5" style="28" bestFit="1" customWidth="1"/>
    <col min="10" max="16384" width="9.109375" style="28"/>
  </cols>
  <sheetData>
    <row r="1" spans="1:10" s="29" customFormat="1" ht="31.2" x14ac:dyDescent="0.3">
      <c r="A1" s="67" t="s">
        <v>3150</v>
      </c>
      <c r="B1" s="68" t="s">
        <v>1675</v>
      </c>
      <c r="C1" s="68" t="s">
        <v>2720</v>
      </c>
      <c r="D1" s="68" t="s">
        <v>2719</v>
      </c>
      <c r="E1" s="68" t="s">
        <v>1730</v>
      </c>
      <c r="F1" s="68" t="s">
        <v>1731</v>
      </c>
      <c r="G1" s="68" t="s">
        <v>1542</v>
      </c>
      <c r="H1" s="144"/>
      <c r="I1" s="144"/>
      <c r="J1" s="144"/>
    </row>
    <row r="2" spans="1:10" x14ac:dyDescent="0.3">
      <c r="A2" s="121" t="s">
        <v>3151</v>
      </c>
      <c r="B2" s="122">
        <v>0</v>
      </c>
      <c r="C2" s="123" t="s">
        <v>137</v>
      </c>
      <c r="D2" s="124" t="s">
        <v>2722</v>
      </c>
      <c r="E2" s="109" cm="1">
        <f t="array" ref="E2">SUMPRODUCT(--(Measure_BB_Table[Combined
Headers 2]='% Completion_Summary'!A2),Measure_BB_Table[Total Exp. &amp;
Committed])</f>
        <v>114873.89</v>
      </c>
      <c r="F2" s="109" cm="1">
        <f t="array" ref="F2">SUMPRODUCT(--(Measure_BB_Table[Combined
Headers 2]='% Completion_Summary'!A2),Measure_BB_Table[Completed
Amount ])</f>
        <v>114873.89</v>
      </c>
      <c r="G2" s="110" cm="1">
        <f t="array" ref="G2:G192">Completed_Amount_S/Total_Exp.___Committed_S</f>
        <v>1</v>
      </c>
    </row>
    <row r="3" spans="1:10" x14ac:dyDescent="0.3">
      <c r="A3" s="121" t="s">
        <v>3152</v>
      </c>
      <c r="B3" s="122">
        <v>0</v>
      </c>
      <c r="C3" s="123" t="s">
        <v>137</v>
      </c>
      <c r="D3" s="123" t="s">
        <v>428</v>
      </c>
      <c r="E3" s="109" cm="1">
        <f t="array" ref="E3">SUMPRODUCT(--(Measure_BB_Table[Combined
Headers 2]='% Completion_Summary'!A3),Measure_BB_Table[Total Exp. &amp;
Committed])</f>
        <v>180685</v>
      </c>
      <c r="F3" s="109" cm="1">
        <f t="array" ref="F3">SUMPRODUCT(--(Measure_BB_Table[Combined
Headers 2]='% Completion_Summary'!A3),Measure_BB_Table[Completed
Amount ])</f>
        <v>180685</v>
      </c>
      <c r="G3" s="110">
        <v>1</v>
      </c>
    </row>
    <row r="4" spans="1:10" x14ac:dyDescent="0.3">
      <c r="A4" s="121" t="s">
        <v>3153</v>
      </c>
      <c r="B4" s="122">
        <v>0</v>
      </c>
      <c r="C4" s="123" t="s">
        <v>137</v>
      </c>
      <c r="D4" s="124" t="s">
        <v>2724</v>
      </c>
      <c r="E4" s="109" cm="1">
        <f t="array" ref="E4">SUMPRODUCT(--(Measure_BB_Table[Combined
Headers 2]='% Completion_Summary'!A4),Measure_BB_Table[Total Exp. &amp;
Committed])</f>
        <v>8200</v>
      </c>
      <c r="F4" s="109" cm="1">
        <f t="array" ref="F4">SUMPRODUCT(--(Measure_BB_Table[Combined
Headers 2]='% Completion_Summary'!A4),Measure_BB_Table[Completed
Amount ])</f>
        <v>8200</v>
      </c>
      <c r="G4" s="110">
        <v>1</v>
      </c>
    </row>
    <row r="5" spans="1:10" hidden="1" x14ac:dyDescent="0.3">
      <c r="A5" s="121" t="s">
        <v>3154</v>
      </c>
      <c r="B5" s="122">
        <v>0</v>
      </c>
      <c r="C5" s="123" t="s">
        <v>137</v>
      </c>
      <c r="D5" s="124" t="s">
        <v>2723</v>
      </c>
      <c r="E5" s="109" cm="1">
        <f t="array" ref="E5">SUMPRODUCT(--(Measure_BB_Table[Combined
Headers 2]='% Completion_Summary'!A5),Measure_BB_Table[Total Exp. &amp;
Committed])</f>
        <v>0</v>
      </c>
      <c r="F5" s="109" cm="1">
        <f t="array" ref="F5">SUMPRODUCT(--(Measure_BB_Table[Combined
Headers 2]='% Completion_Summary'!A5),Measure_BB_Table[Completed
Amount ])</f>
        <v>0</v>
      </c>
      <c r="G5" s="110" t="e">
        <v>#DIV/0!</v>
      </c>
    </row>
    <row r="6" spans="1:10" hidden="1" x14ac:dyDescent="0.3">
      <c r="A6" s="121" t="s">
        <v>3155</v>
      </c>
      <c r="B6" s="122">
        <v>0</v>
      </c>
      <c r="C6" s="123" t="s">
        <v>137</v>
      </c>
      <c r="D6" s="124" t="s">
        <v>236</v>
      </c>
      <c r="E6" s="109" cm="1">
        <f t="array" ref="E6">SUMPRODUCT(--(Measure_BB_Table[Combined
Headers 2]='% Completion_Summary'!A6),Measure_BB_Table[Total Exp. &amp;
Committed])</f>
        <v>0</v>
      </c>
      <c r="F6" s="109" cm="1">
        <f t="array" ref="F6">SUMPRODUCT(--(Measure_BB_Table[Combined
Headers 2]='% Completion_Summary'!A6),Measure_BB_Table[Completed
Amount ])</f>
        <v>0</v>
      </c>
      <c r="G6" s="110" t="e">
        <v>#DIV/0!</v>
      </c>
    </row>
    <row r="7" spans="1:10" x14ac:dyDescent="0.3">
      <c r="A7" s="121" t="s">
        <v>3156</v>
      </c>
      <c r="B7" s="122">
        <v>3</v>
      </c>
      <c r="C7" s="124" t="s">
        <v>421</v>
      </c>
      <c r="D7" s="124" t="s">
        <v>2722</v>
      </c>
      <c r="E7" s="109" cm="1">
        <f t="array" ref="E7">SUMPRODUCT(--(Measure_BB_Table[Combined
Headers 2]='% Completion_Summary'!A7),Measure_BB_Table[Total Exp. &amp;
Committed])</f>
        <v>4273836.46</v>
      </c>
      <c r="F7" s="109" cm="1">
        <f t="array" ref="F7">SUMPRODUCT(--(Measure_BB_Table[Combined
Headers 2]='% Completion_Summary'!A7),Measure_BB_Table[Completed
Amount ])</f>
        <v>3740586.11</v>
      </c>
      <c r="G7" s="110">
        <v>0.87522911674537962</v>
      </c>
    </row>
    <row r="8" spans="1:10" x14ac:dyDescent="0.3">
      <c r="A8" s="121" t="s">
        <v>3157</v>
      </c>
      <c r="B8" s="122">
        <v>3</v>
      </c>
      <c r="C8" s="124" t="s">
        <v>421</v>
      </c>
      <c r="D8" s="123" t="s">
        <v>428</v>
      </c>
      <c r="E8" s="109" cm="1">
        <f t="array" ref="E8">SUMPRODUCT(--(Measure_BB_Table[Combined
Headers 2]='% Completion_Summary'!A8),Measure_BB_Table[Total Exp. &amp;
Committed])</f>
        <v>315644</v>
      </c>
      <c r="F8" s="109" cm="1">
        <f t="array" ref="F8">SUMPRODUCT(--(Measure_BB_Table[Combined
Headers 2]='% Completion_Summary'!A8),Measure_BB_Table[Completed
Amount ])</f>
        <v>315644</v>
      </c>
      <c r="G8" s="110">
        <v>1</v>
      </c>
    </row>
    <row r="9" spans="1:10" x14ac:dyDescent="0.3">
      <c r="A9" s="121" t="s">
        <v>3158</v>
      </c>
      <c r="B9" s="122">
        <v>3</v>
      </c>
      <c r="C9" s="124" t="s">
        <v>421</v>
      </c>
      <c r="D9" s="124" t="s">
        <v>2724</v>
      </c>
      <c r="E9" s="109" cm="1">
        <f t="array" ref="E9">SUMPRODUCT(--(Measure_BB_Table[Combined
Headers 2]='% Completion_Summary'!A9),Measure_BB_Table[Total Exp. &amp;
Committed])</f>
        <v>1050</v>
      </c>
      <c r="F9" s="109" cm="1">
        <f t="array" ref="F9">SUMPRODUCT(--(Measure_BB_Table[Combined
Headers 2]='% Completion_Summary'!A9),Measure_BB_Table[Completed
Amount ])</f>
        <v>1050</v>
      </c>
      <c r="G9" s="110">
        <v>1</v>
      </c>
    </row>
    <row r="10" spans="1:10" x14ac:dyDescent="0.3">
      <c r="A10" s="121" t="s">
        <v>3159</v>
      </c>
      <c r="B10" s="122">
        <v>3</v>
      </c>
      <c r="C10" s="124" t="s">
        <v>421</v>
      </c>
      <c r="D10" s="124" t="s">
        <v>2723</v>
      </c>
      <c r="E10" s="109" cm="1">
        <f t="array" ref="E10">SUMPRODUCT(--(Measure_BB_Table[Combined
Headers 2]='% Completion_Summary'!A10),Measure_BB_Table[Total Exp. &amp;
Committed])</f>
        <v>1020</v>
      </c>
      <c r="F10" s="109" cm="1">
        <f t="array" ref="F10">SUMPRODUCT(--(Measure_BB_Table[Combined
Headers 2]='% Completion_Summary'!A10),Measure_BB_Table[Completed
Amount ])</f>
        <v>1020</v>
      </c>
      <c r="G10" s="110">
        <v>1</v>
      </c>
    </row>
    <row r="11" spans="1:10" hidden="1" x14ac:dyDescent="0.3">
      <c r="A11" s="121" t="s">
        <v>3160</v>
      </c>
      <c r="B11" s="122">
        <v>3</v>
      </c>
      <c r="C11" s="124" t="s">
        <v>421</v>
      </c>
      <c r="D11" s="124" t="s">
        <v>236</v>
      </c>
      <c r="E11" s="109" cm="1">
        <f t="array" ref="E11">SUMPRODUCT(--(Measure_BB_Table[Combined
Headers 2]='% Completion_Summary'!A11),Measure_BB_Table[Total Exp. &amp;
Committed])</f>
        <v>0</v>
      </c>
      <c r="F11" s="109" cm="1">
        <f t="array" ref="F11">SUMPRODUCT(--(Measure_BB_Table[Combined
Headers 2]='% Completion_Summary'!A11),Measure_BB_Table[Completed
Amount ])</f>
        <v>0</v>
      </c>
      <c r="G11" s="110" t="e">
        <v>#DIV/0!</v>
      </c>
    </row>
    <row r="12" spans="1:10" x14ac:dyDescent="0.3">
      <c r="A12" s="121" t="s">
        <v>3161</v>
      </c>
      <c r="B12" s="122">
        <v>6</v>
      </c>
      <c r="C12" s="124" t="s">
        <v>431</v>
      </c>
      <c r="D12" s="124" t="s">
        <v>2722</v>
      </c>
      <c r="E12" s="109" cm="1">
        <f t="array" ref="E12">SUMPRODUCT(--(Measure_BB_Table[Combined
Headers 2]='% Completion_Summary'!A12),Measure_BB_Table[Total Exp. &amp;
Committed])</f>
        <v>1633344.9700000002</v>
      </c>
      <c r="F12" s="109" cm="1">
        <f t="array" ref="F12">SUMPRODUCT(--(Measure_BB_Table[Combined
Headers 2]='% Completion_Summary'!A12),Measure_BB_Table[Completed
Amount ])</f>
        <v>168416.68</v>
      </c>
      <c r="G12" s="110">
        <v>0.10311151844426347</v>
      </c>
    </row>
    <row r="13" spans="1:10" x14ac:dyDescent="0.3">
      <c r="A13" s="121" t="s">
        <v>3162</v>
      </c>
      <c r="B13" s="122">
        <v>6</v>
      </c>
      <c r="C13" s="124" t="s">
        <v>431</v>
      </c>
      <c r="D13" s="123" t="s">
        <v>428</v>
      </c>
      <c r="E13" s="109" cm="1">
        <f t="array" ref="E13">SUMPRODUCT(--(Measure_BB_Table[Combined
Headers 2]='% Completion_Summary'!A13),Measure_BB_Table[Total Exp. &amp;
Committed])</f>
        <v>296805</v>
      </c>
      <c r="F13" s="109" cm="1">
        <f t="array" ref="F13">SUMPRODUCT(--(Measure_BB_Table[Combined
Headers 2]='% Completion_Summary'!A13),Measure_BB_Table[Completed
Amount ])</f>
        <v>296805</v>
      </c>
      <c r="G13" s="110">
        <v>1</v>
      </c>
    </row>
    <row r="14" spans="1:10" x14ac:dyDescent="0.3">
      <c r="A14" s="121" t="s">
        <v>3163</v>
      </c>
      <c r="B14" s="122">
        <v>6</v>
      </c>
      <c r="C14" s="124" t="s">
        <v>431</v>
      </c>
      <c r="D14" s="124" t="s">
        <v>2724</v>
      </c>
      <c r="E14" s="109" cm="1">
        <f t="array" ref="E14">SUMPRODUCT(--(Measure_BB_Table[Combined
Headers 2]='% Completion_Summary'!A14),Measure_BB_Table[Total Exp. &amp;
Committed])</f>
        <v>1050</v>
      </c>
      <c r="F14" s="109" cm="1">
        <f t="array" ref="F14">SUMPRODUCT(--(Measure_BB_Table[Combined
Headers 2]='% Completion_Summary'!A14),Measure_BB_Table[Completed
Amount ])</f>
        <v>1050</v>
      </c>
      <c r="G14" s="110">
        <v>1</v>
      </c>
    </row>
    <row r="15" spans="1:10" x14ac:dyDescent="0.3">
      <c r="A15" s="121" t="s">
        <v>3164</v>
      </c>
      <c r="B15" s="122">
        <v>6</v>
      </c>
      <c r="C15" s="124" t="s">
        <v>431</v>
      </c>
      <c r="D15" s="124" t="s">
        <v>2723</v>
      </c>
      <c r="E15" s="109" cm="1">
        <f t="array" ref="E15">SUMPRODUCT(--(Measure_BB_Table[Combined
Headers 2]='% Completion_Summary'!A15),Measure_BB_Table[Total Exp. &amp;
Committed])</f>
        <v>870</v>
      </c>
      <c r="F15" s="109" cm="1">
        <f t="array" ref="F15">SUMPRODUCT(--(Measure_BB_Table[Combined
Headers 2]='% Completion_Summary'!A15),Measure_BB_Table[Completed
Amount ])</f>
        <v>870</v>
      </c>
      <c r="G15" s="110">
        <v>1</v>
      </c>
    </row>
    <row r="16" spans="1:10" hidden="1" x14ac:dyDescent="0.3">
      <c r="A16" s="121" t="s">
        <v>3165</v>
      </c>
      <c r="B16" s="122">
        <v>6</v>
      </c>
      <c r="C16" s="124" t="s">
        <v>431</v>
      </c>
      <c r="D16" s="124" t="s">
        <v>236</v>
      </c>
      <c r="E16" s="109" cm="1">
        <f t="array" ref="E16">SUMPRODUCT(--(Measure_BB_Table[Combined
Headers 2]='% Completion_Summary'!A16),Measure_BB_Table[Total Exp. &amp;
Committed])</f>
        <v>0</v>
      </c>
      <c r="F16" s="109" cm="1">
        <f t="array" ref="F16">SUMPRODUCT(--(Measure_BB_Table[Combined
Headers 2]='% Completion_Summary'!A16),Measure_BB_Table[Completed
Amount ])</f>
        <v>0</v>
      </c>
      <c r="G16" s="110" t="e">
        <v>#DIV/0!</v>
      </c>
    </row>
    <row r="17" spans="1:7" x14ac:dyDescent="0.3">
      <c r="A17" s="121" t="s">
        <v>3166</v>
      </c>
      <c r="B17" s="122">
        <v>3</v>
      </c>
      <c r="C17" s="124" t="s">
        <v>412</v>
      </c>
      <c r="D17" s="124" t="s">
        <v>2722</v>
      </c>
      <c r="E17" s="109" cm="1">
        <f t="array" ref="E17">SUMPRODUCT(--(Measure_BB_Table[Combined
Headers 2]='% Completion_Summary'!A17),Measure_BB_Table[Total Exp. &amp;
Committed])</f>
        <v>3526672.2999999993</v>
      </c>
      <c r="F17" s="109" cm="1">
        <f t="array" ref="F17">SUMPRODUCT(--(Measure_BB_Table[Combined
Headers 2]='% Completion_Summary'!A17),Measure_BB_Table[Completed
Amount ])</f>
        <v>2933988.6199999992</v>
      </c>
      <c r="G17" s="110">
        <v>0.83194251419390453</v>
      </c>
    </row>
    <row r="18" spans="1:7" x14ac:dyDescent="0.3">
      <c r="A18" s="121" t="s">
        <v>3167</v>
      </c>
      <c r="B18" s="122">
        <v>3</v>
      </c>
      <c r="C18" s="124" t="s">
        <v>412</v>
      </c>
      <c r="D18" s="123" t="s">
        <v>428</v>
      </c>
      <c r="E18" s="109" cm="1">
        <f t="array" ref="E18">SUMPRODUCT(--(Measure_BB_Table[Combined
Headers 2]='% Completion_Summary'!A18),Measure_BB_Table[Total Exp. &amp;
Committed])</f>
        <v>236982</v>
      </c>
      <c r="F18" s="109" cm="1">
        <f t="array" ref="F18">SUMPRODUCT(--(Measure_BB_Table[Combined
Headers 2]='% Completion_Summary'!A18),Measure_BB_Table[Completed
Amount ])</f>
        <v>236982</v>
      </c>
      <c r="G18" s="110">
        <v>1</v>
      </c>
    </row>
    <row r="19" spans="1:7" x14ac:dyDescent="0.3">
      <c r="A19" s="121" t="s">
        <v>3168</v>
      </c>
      <c r="B19" s="122">
        <v>3</v>
      </c>
      <c r="C19" s="124" t="s">
        <v>412</v>
      </c>
      <c r="D19" s="124" t="s">
        <v>2724</v>
      </c>
      <c r="E19" s="109" cm="1">
        <f t="array" ref="E19">SUMPRODUCT(--(Measure_BB_Table[Combined
Headers 2]='% Completion_Summary'!A19),Measure_BB_Table[Total Exp. &amp;
Committed])</f>
        <v>1050</v>
      </c>
      <c r="F19" s="109" cm="1">
        <f t="array" ref="F19">SUMPRODUCT(--(Measure_BB_Table[Combined
Headers 2]='% Completion_Summary'!A19),Measure_BB_Table[Completed
Amount ])</f>
        <v>1050</v>
      </c>
      <c r="G19" s="110">
        <v>1</v>
      </c>
    </row>
    <row r="20" spans="1:7" x14ac:dyDescent="0.3">
      <c r="A20" s="121" t="s">
        <v>3169</v>
      </c>
      <c r="B20" s="122">
        <v>3</v>
      </c>
      <c r="C20" s="124" t="s">
        <v>412</v>
      </c>
      <c r="D20" s="124" t="s">
        <v>2723</v>
      </c>
      <c r="E20" s="109" cm="1">
        <f t="array" ref="E20">SUMPRODUCT(--(Measure_BB_Table[Combined
Headers 2]='% Completion_Summary'!A20),Measure_BB_Table[Total Exp. &amp;
Committed])</f>
        <v>253018.09</v>
      </c>
      <c r="F20" s="109" cm="1">
        <f t="array" ref="F20">SUMPRODUCT(--(Measure_BB_Table[Combined
Headers 2]='% Completion_Summary'!A20),Measure_BB_Table[Completed
Amount ])</f>
        <v>253018.09</v>
      </c>
      <c r="G20" s="110">
        <v>1</v>
      </c>
    </row>
    <row r="21" spans="1:7" x14ac:dyDescent="0.3">
      <c r="A21" s="121" t="s">
        <v>3170</v>
      </c>
      <c r="B21" s="122">
        <v>3</v>
      </c>
      <c r="C21" s="124" t="s">
        <v>412</v>
      </c>
      <c r="D21" s="124" t="s">
        <v>236</v>
      </c>
      <c r="E21" s="109" cm="1">
        <f t="array" ref="E21">SUMPRODUCT(--(Measure_BB_Table[Combined
Headers 2]='% Completion_Summary'!A21),Measure_BB_Table[Total Exp. &amp;
Committed])</f>
        <v>4646.25</v>
      </c>
      <c r="F21" s="109" cm="1">
        <f t="array" ref="F21">SUMPRODUCT(--(Measure_BB_Table[Combined
Headers 2]='% Completion_Summary'!A21),Measure_BB_Table[Completed
Amount ])</f>
        <v>4646.25</v>
      </c>
      <c r="G21" s="110">
        <v>1</v>
      </c>
    </row>
    <row r="22" spans="1:7" x14ac:dyDescent="0.3">
      <c r="A22" s="121" t="s">
        <v>3171</v>
      </c>
      <c r="B22" s="122">
        <v>1</v>
      </c>
      <c r="C22" s="121" t="s">
        <v>263</v>
      </c>
      <c r="D22" s="124" t="s">
        <v>2722</v>
      </c>
      <c r="E22" s="109" cm="1">
        <f t="array" ref="E22">SUMPRODUCT(--(Measure_BB_Table[Combined
Headers 2]='% Completion_Summary'!A22),Measure_BB_Table[Total Exp. &amp;
Committed])</f>
        <v>4814556.84</v>
      </c>
      <c r="F22" s="109" cm="1">
        <f t="array" ref="F22">SUMPRODUCT(--(Measure_BB_Table[Combined
Headers 2]='% Completion_Summary'!A22),Measure_BB_Table[Completed
Amount ])</f>
        <v>4662080.9499999993</v>
      </c>
      <c r="G22" s="110">
        <v>0.96833023369187166</v>
      </c>
    </row>
    <row r="23" spans="1:7" hidden="1" x14ac:dyDescent="0.3">
      <c r="A23" s="121" t="s">
        <v>3172</v>
      </c>
      <c r="B23" s="122">
        <v>1</v>
      </c>
      <c r="C23" s="121" t="s">
        <v>263</v>
      </c>
      <c r="D23" s="123" t="s">
        <v>428</v>
      </c>
      <c r="E23" s="109" cm="1">
        <f t="array" ref="E23">SUMPRODUCT(--(Measure_BB_Table[Combined
Headers 2]='% Completion_Summary'!A23),Measure_BB_Table[Total Exp. &amp;
Committed])</f>
        <v>0</v>
      </c>
      <c r="F23" s="109" cm="1">
        <f t="array" ref="F23">SUMPRODUCT(--(Measure_BB_Table[Combined
Headers 2]='% Completion_Summary'!A23),Measure_BB_Table[Completed
Amount ])</f>
        <v>0</v>
      </c>
      <c r="G23" s="110" t="e">
        <v>#DIV/0!</v>
      </c>
    </row>
    <row r="24" spans="1:7" x14ac:dyDescent="0.3">
      <c r="A24" s="121" t="s">
        <v>3173</v>
      </c>
      <c r="B24" s="122">
        <v>1</v>
      </c>
      <c r="C24" s="121" t="s">
        <v>263</v>
      </c>
      <c r="D24" s="124" t="s">
        <v>2724</v>
      </c>
      <c r="E24" s="109" cm="1">
        <f t="array" ref="E24">SUMPRODUCT(--(Measure_BB_Table[Combined
Headers 2]='% Completion_Summary'!A24),Measure_BB_Table[Total Exp. &amp;
Committed])</f>
        <v>1200</v>
      </c>
      <c r="F24" s="109" cm="1">
        <f t="array" ref="F24">SUMPRODUCT(--(Measure_BB_Table[Combined
Headers 2]='% Completion_Summary'!A24),Measure_BB_Table[Completed
Amount ])</f>
        <v>1200</v>
      </c>
      <c r="G24" s="110">
        <v>1</v>
      </c>
    </row>
    <row r="25" spans="1:7" x14ac:dyDescent="0.3">
      <c r="A25" s="121" t="s">
        <v>3174</v>
      </c>
      <c r="B25" s="122">
        <v>1</v>
      </c>
      <c r="C25" s="121" t="s">
        <v>263</v>
      </c>
      <c r="D25" s="124" t="s">
        <v>2723</v>
      </c>
      <c r="E25" s="109" cm="1">
        <f t="array" ref="E25">SUMPRODUCT(--(Measure_BB_Table[Combined
Headers 2]='% Completion_Summary'!A25),Measure_BB_Table[Total Exp. &amp;
Committed])</f>
        <v>121489.99</v>
      </c>
      <c r="F25" s="109" cm="1">
        <f t="array" ref="F25">SUMPRODUCT(--(Measure_BB_Table[Combined
Headers 2]='% Completion_Summary'!A25),Measure_BB_Table[Completed
Amount ])</f>
        <v>121489.99</v>
      </c>
      <c r="G25" s="110">
        <v>1</v>
      </c>
    </row>
    <row r="26" spans="1:7" x14ac:dyDescent="0.3">
      <c r="A26" s="121" t="s">
        <v>3175</v>
      </c>
      <c r="B26" s="122">
        <v>1</v>
      </c>
      <c r="C26" s="121" t="s">
        <v>263</v>
      </c>
      <c r="D26" s="124" t="s">
        <v>236</v>
      </c>
      <c r="E26" s="109" cm="1">
        <f t="array" ref="E26">SUMPRODUCT(--(Measure_BB_Table[Combined
Headers 2]='% Completion_Summary'!A26),Measure_BB_Table[Total Exp. &amp;
Committed])</f>
        <v>1287107.9600000002</v>
      </c>
      <c r="F26" s="109" cm="1">
        <f t="array" ref="F26">SUMPRODUCT(--(Measure_BB_Table[Combined
Headers 2]='% Completion_Summary'!A26),Measure_BB_Table[Completed
Amount ])</f>
        <v>1287107.9600000002</v>
      </c>
      <c r="G26" s="110">
        <v>1</v>
      </c>
    </row>
    <row r="27" spans="1:7" x14ac:dyDescent="0.3">
      <c r="A27" s="121" t="s">
        <v>3176</v>
      </c>
      <c r="B27" s="122">
        <v>7</v>
      </c>
      <c r="C27" s="124" t="s">
        <v>434</v>
      </c>
      <c r="D27" s="124" t="s">
        <v>2722</v>
      </c>
      <c r="E27" s="109" cm="1">
        <f t="array" ref="E27">SUMPRODUCT(--(Measure_BB_Table[Combined
Headers 2]='% Completion_Summary'!A27),Measure_BB_Table[Total Exp. &amp;
Committed])</f>
        <v>243706.09999999998</v>
      </c>
      <c r="F27" s="109" cm="1">
        <f t="array" ref="F27">SUMPRODUCT(--(Measure_BB_Table[Combined
Headers 2]='% Completion_Summary'!A27),Measure_BB_Table[Completed
Amount ])</f>
        <v>243706.09999999998</v>
      </c>
      <c r="G27" s="110">
        <v>1</v>
      </c>
    </row>
    <row r="28" spans="1:7" x14ac:dyDescent="0.3">
      <c r="A28" s="121" t="s">
        <v>3177</v>
      </c>
      <c r="B28" s="122">
        <v>7</v>
      </c>
      <c r="C28" s="124" t="s">
        <v>434</v>
      </c>
      <c r="D28" s="123" t="s">
        <v>428</v>
      </c>
      <c r="E28" s="109" cm="1">
        <f t="array" ref="E28">SUMPRODUCT(--(Measure_BB_Table[Combined
Headers 2]='% Completion_Summary'!A28),Measure_BB_Table[Total Exp. &amp;
Committed])</f>
        <v>333183</v>
      </c>
      <c r="F28" s="109" cm="1">
        <f t="array" ref="F28">SUMPRODUCT(--(Measure_BB_Table[Combined
Headers 2]='% Completion_Summary'!A28),Measure_BB_Table[Completed
Amount ])</f>
        <v>333183</v>
      </c>
      <c r="G28" s="110">
        <v>1</v>
      </c>
    </row>
    <row r="29" spans="1:7" hidden="1" x14ac:dyDescent="0.3">
      <c r="A29" s="121" t="s">
        <v>3178</v>
      </c>
      <c r="B29" s="122">
        <v>7</v>
      </c>
      <c r="C29" s="124" t="s">
        <v>434</v>
      </c>
      <c r="D29" s="124" t="s">
        <v>2724</v>
      </c>
      <c r="E29" s="109" cm="1">
        <f t="array" ref="E29">SUMPRODUCT(--(Measure_BB_Table[Combined
Headers 2]='% Completion_Summary'!A29),Measure_BB_Table[Total Exp. &amp;
Committed])</f>
        <v>0</v>
      </c>
      <c r="F29" s="109" cm="1">
        <f t="array" ref="F29">SUMPRODUCT(--(Measure_BB_Table[Combined
Headers 2]='% Completion_Summary'!A29),Measure_BB_Table[Completed
Amount ])</f>
        <v>0</v>
      </c>
      <c r="G29" s="110" t="e">
        <v>#DIV/0!</v>
      </c>
    </row>
    <row r="30" spans="1:7" x14ac:dyDescent="0.3">
      <c r="A30" s="121" t="s">
        <v>3179</v>
      </c>
      <c r="B30" s="122">
        <v>7</v>
      </c>
      <c r="C30" s="124" t="s">
        <v>434</v>
      </c>
      <c r="D30" s="124" t="s">
        <v>2723</v>
      </c>
      <c r="E30" s="109" cm="1">
        <f t="array" ref="E30">SUMPRODUCT(--(Measure_BB_Table[Combined
Headers 2]='% Completion_Summary'!A30),Measure_BB_Table[Total Exp. &amp;
Committed])</f>
        <v>37245</v>
      </c>
      <c r="F30" s="109" cm="1">
        <f t="array" ref="F30">SUMPRODUCT(--(Measure_BB_Table[Combined
Headers 2]='% Completion_Summary'!A30),Measure_BB_Table[Completed
Amount ])</f>
        <v>37245</v>
      </c>
      <c r="G30" s="110">
        <v>1</v>
      </c>
    </row>
    <row r="31" spans="1:7" hidden="1" x14ac:dyDescent="0.3">
      <c r="A31" s="121" t="s">
        <v>3180</v>
      </c>
      <c r="B31" s="122">
        <v>7</v>
      </c>
      <c r="C31" s="124" t="s">
        <v>434</v>
      </c>
      <c r="D31" s="124" t="s">
        <v>236</v>
      </c>
      <c r="E31" s="109" cm="1">
        <f t="array" ref="E31">SUMPRODUCT(--(Measure_BB_Table[Combined
Headers 2]='% Completion_Summary'!A31),Measure_BB_Table[Total Exp. &amp;
Committed])</f>
        <v>0</v>
      </c>
      <c r="F31" s="109" cm="1">
        <f t="array" ref="F31">SUMPRODUCT(--(Measure_BB_Table[Combined
Headers 2]='% Completion_Summary'!A31),Measure_BB_Table[Completed
Amount ])</f>
        <v>0</v>
      </c>
      <c r="G31" s="110" t="e">
        <v>#DIV/0!</v>
      </c>
    </row>
    <row r="32" spans="1:7" x14ac:dyDescent="0.3">
      <c r="A32" s="121" t="s">
        <v>3181</v>
      </c>
      <c r="B32" s="122">
        <v>0</v>
      </c>
      <c r="C32" s="123" t="s">
        <v>1097</v>
      </c>
      <c r="D32" s="124" t="s">
        <v>2722</v>
      </c>
      <c r="E32" s="109" cm="1">
        <f t="array" ref="E32">SUMPRODUCT(--(Measure_BB_Table[Combined
Headers 2]='% Completion_Summary'!A32),Measure_BB_Table[Total Exp. &amp;
Committed])</f>
        <v>2700</v>
      </c>
      <c r="F32" s="109" cm="1">
        <f t="array" ref="F32">SUMPRODUCT(--(Measure_BB_Table[Combined
Headers 2]='% Completion_Summary'!A32),Measure_BB_Table[Completed
Amount ])</f>
        <v>2700</v>
      </c>
      <c r="G32" s="110">
        <v>1</v>
      </c>
    </row>
    <row r="33" spans="1:7" hidden="1" x14ac:dyDescent="0.3">
      <c r="A33" s="121" t="s">
        <v>3182</v>
      </c>
      <c r="B33" s="122">
        <v>0</v>
      </c>
      <c r="C33" s="123" t="s">
        <v>1097</v>
      </c>
      <c r="D33" s="123" t="s">
        <v>428</v>
      </c>
      <c r="E33" s="109" cm="1">
        <f t="array" ref="E33">SUMPRODUCT(--(Measure_BB_Table[Combined
Headers 2]='% Completion_Summary'!A33),Measure_BB_Table[Total Exp. &amp;
Committed])</f>
        <v>0</v>
      </c>
      <c r="F33" s="109" cm="1">
        <f t="array" ref="F33">SUMPRODUCT(--(Measure_BB_Table[Combined
Headers 2]='% Completion_Summary'!A33),Measure_BB_Table[Completed
Amount ])</f>
        <v>0</v>
      </c>
      <c r="G33" s="110" t="e">
        <v>#DIV/0!</v>
      </c>
    </row>
    <row r="34" spans="1:7" hidden="1" x14ac:dyDescent="0.3">
      <c r="A34" s="121" t="s">
        <v>3183</v>
      </c>
      <c r="B34" s="122">
        <v>0</v>
      </c>
      <c r="C34" s="123" t="s">
        <v>1097</v>
      </c>
      <c r="D34" s="124" t="s">
        <v>2724</v>
      </c>
      <c r="E34" s="109" cm="1">
        <f t="array" ref="E34">SUMPRODUCT(--(Measure_BB_Table[Combined
Headers 2]='% Completion_Summary'!A34),Measure_BB_Table[Total Exp. &amp;
Committed])</f>
        <v>0</v>
      </c>
      <c r="F34" s="109" cm="1">
        <f t="array" ref="F34">SUMPRODUCT(--(Measure_BB_Table[Combined
Headers 2]='% Completion_Summary'!A34),Measure_BB_Table[Completed
Amount ])</f>
        <v>0</v>
      </c>
      <c r="G34" s="110" t="e">
        <v>#DIV/0!</v>
      </c>
    </row>
    <row r="35" spans="1:7" hidden="1" x14ac:dyDescent="0.3">
      <c r="A35" s="121" t="s">
        <v>3184</v>
      </c>
      <c r="B35" s="122">
        <v>0</v>
      </c>
      <c r="C35" s="123" t="s">
        <v>1097</v>
      </c>
      <c r="D35" s="124" t="s">
        <v>2723</v>
      </c>
      <c r="E35" s="109" cm="1">
        <f t="array" ref="E35">SUMPRODUCT(--(Measure_BB_Table[Combined
Headers 2]='% Completion_Summary'!A35),Measure_BB_Table[Total Exp. &amp;
Committed])</f>
        <v>0</v>
      </c>
      <c r="F35" s="109" cm="1">
        <f t="array" ref="F35">SUMPRODUCT(--(Measure_BB_Table[Combined
Headers 2]='% Completion_Summary'!A35),Measure_BB_Table[Completed
Amount ])</f>
        <v>0</v>
      </c>
      <c r="G35" s="110" t="e">
        <v>#DIV/0!</v>
      </c>
    </row>
    <row r="36" spans="1:7" hidden="1" x14ac:dyDescent="0.3">
      <c r="A36" s="121" t="s">
        <v>3185</v>
      </c>
      <c r="B36" s="122">
        <v>0</v>
      </c>
      <c r="C36" s="123" t="s">
        <v>1097</v>
      </c>
      <c r="D36" s="124" t="s">
        <v>236</v>
      </c>
      <c r="E36" s="109" cm="1">
        <f t="array" ref="E36">SUMPRODUCT(--(Measure_BB_Table[Combined
Headers 2]='% Completion_Summary'!A36),Measure_BB_Table[Total Exp. &amp;
Committed])</f>
        <v>0</v>
      </c>
      <c r="F36" s="109" cm="1">
        <f t="array" ref="F36">SUMPRODUCT(--(Measure_BB_Table[Combined
Headers 2]='% Completion_Summary'!A36),Measure_BB_Table[Completed
Amount ])</f>
        <v>0</v>
      </c>
      <c r="G36" s="110" t="e">
        <v>#DIV/0!</v>
      </c>
    </row>
    <row r="37" spans="1:7" x14ac:dyDescent="0.3">
      <c r="A37" s="121" t="s">
        <v>3186</v>
      </c>
      <c r="B37" s="122">
        <v>0</v>
      </c>
      <c r="C37" s="123" t="s">
        <v>3</v>
      </c>
      <c r="D37" s="124" t="s">
        <v>2722</v>
      </c>
      <c r="E37" s="109" cm="1">
        <f t="array" ref="E37">SUMPRODUCT(--(Measure_BB_Table[Combined
Headers 2]='% Completion_Summary'!A37),Measure_BB_Table[Total Exp. &amp;
Committed])</f>
        <v>26479000.18</v>
      </c>
      <c r="F37" s="109" cm="1">
        <f t="array" ref="F37">SUMPRODUCT(--(Measure_BB_Table[Combined
Headers 2]='% Completion_Summary'!A37),Measure_BB_Table[Completed
Amount ])</f>
        <v>25704980.599999994</v>
      </c>
      <c r="G37" s="110">
        <v>0.97076854961522929</v>
      </c>
    </row>
    <row r="38" spans="1:7" hidden="1" x14ac:dyDescent="0.3">
      <c r="A38" s="121" t="s">
        <v>3187</v>
      </c>
      <c r="B38" s="122">
        <v>0</v>
      </c>
      <c r="C38" s="123" t="s">
        <v>3</v>
      </c>
      <c r="D38" s="123" t="s">
        <v>428</v>
      </c>
      <c r="E38" s="109" cm="1">
        <f t="array" ref="E38">SUMPRODUCT(--(Measure_BB_Table[Combined
Headers 2]='% Completion_Summary'!A38),Measure_BB_Table[Total Exp. &amp;
Committed])</f>
        <v>0</v>
      </c>
      <c r="F38" s="109" cm="1">
        <f t="array" ref="F38">SUMPRODUCT(--(Measure_BB_Table[Combined
Headers 2]='% Completion_Summary'!A38),Measure_BB_Table[Completed
Amount ])</f>
        <v>0</v>
      </c>
      <c r="G38" s="110" t="e">
        <v>#DIV/0!</v>
      </c>
    </row>
    <row r="39" spans="1:7" x14ac:dyDescent="0.3">
      <c r="A39" s="121" t="s">
        <v>3188</v>
      </c>
      <c r="B39" s="125">
        <v>0</v>
      </c>
      <c r="C39" s="123" t="s">
        <v>3</v>
      </c>
      <c r="D39" s="124" t="s">
        <v>241</v>
      </c>
      <c r="E39" s="109" cm="1">
        <f t="array" ref="E39">SUMPRODUCT(--(Measure_BB_Table[Combined
Headers 2]='% Completion_Summary'!A39),Measure_BB_Table[Total Exp. &amp;
Committed])</f>
        <v>912711.5</v>
      </c>
      <c r="F39" s="109" cm="1">
        <f t="array" ref="F39">SUMPRODUCT(--(Measure_BB_Table[Combined
Headers 2]='% Completion_Summary'!A39),Measure_BB_Table[Completed
Amount ])</f>
        <v>912711.5</v>
      </c>
      <c r="G39" s="110">
        <v>1</v>
      </c>
    </row>
    <row r="40" spans="1:7" x14ac:dyDescent="0.3">
      <c r="A40" s="121" t="s">
        <v>3189</v>
      </c>
      <c r="B40" s="122">
        <v>0</v>
      </c>
      <c r="C40" s="123" t="s">
        <v>3</v>
      </c>
      <c r="D40" s="124" t="s">
        <v>340</v>
      </c>
      <c r="E40" s="109" cm="1">
        <f t="array" ref="E40">SUMPRODUCT(--(Measure_BB_Table[Combined
Headers 2]='% Completion_Summary'!A40),Measure_BB_Table[Total Exp. &amp;
Committed])</f>
        <v>29500</v>
      </c>
      <c r="F40" s="109" cm="1">
        <f t="array" ref="F40">SUMPRODUCT(--(Measure_BB_Table[Combined
Headers 2]='% Completion_Summary'!A40),Measure_BB_Table[Completed
Amount ])</f>
        <v>24000</v>
      </c>
      <c r="G40" s="110">
        <v>0.81355932203389836</v>
      </c>
    </row>
    <row r="41" spans="1:7" hidden="1" x14ac:dyDescent="0.3">
      <c r="A41" s="121" t="s">
        <v>3190</v>
      </c>
      <c r="B41" s="122">
        <v>0</v>
      </c>
      <c r="C41" s="123" t="s">
        <v>3</v>
      </c>
      <c r="D41" s="124" t="s">
        <v>2723</v>
      </c>
      <c r="E41" s="109" cm="1">
        <f t="array" ref="E41">SUMPRODUCT(--(Measure_BB_Table[Combined
Headers 2]='% Completion_Summary'!A41),Measure_BB_Table[Total Exp. &amp;
Committed])</f>
        <v>0</v>
      </c>
      <c r="F41" s="109" cm="1">
        <f t="array" ref="F41">SUMPRODUCT(--(Measure_BB_Table[Combined
Headers 2]='% Completion_Summary'!A41),Measure_BB_Table[Completed
Amount ])</f>
        <v>0</v>
      </c>
      <c r="G41" s="110" t="e">
        <v>#DIV/0!</v>
      </c>
    </row>
    <row r="42" spans="1:7" hidden="1" x14ac:dyDescent="0.3">
      <c r="A42" s="121" t="s">
        <v>3191</v>
      </c>
      <c r="B42" s="122">
        <v>0</v>
      </c>
      <c r="C42" s="123" t="s">
        <v>3</v>
      </c>
      <c r="D42" s="124" t="s">
        <v>236</v>
      </c>
      <c r="E42" s="109" cm="1">
        <f t="array" ref="E42">SUMPRODUCT(--(Measure_BB_Table[Combined
Headers 2]='% Completion_Summary'!A42),Measure_BB_Table[Total Exp. &amp;
Committed])</f>
        <v>0</v>
      </c>
      <c r="F42" s="109" cm="1">
        <f t="array" ref="F42">SUMPRODUCT(--(Measure_BB_Table[Combined
Headers 2]='% Completion_Summary'!A42),Measure_BB_Table[Completed
Amount ])</f>
        <v>0</v>
      </c>
      <c r="G42" s="110" t="e">
        <v>#DIV/0!</v>
      </c>
    </row>
    <row r="43" spans="1:7" x14ac:dyDescent="0.3">
      <c r="A43" s="121" t="s">
        <v>3192</v>
      </c>
      <c r="B43" s="122">
        <v>4</v>
      </c>
      <c r="C43" s="124" t="s">
        <v>418</v>
      </c>
      <c r="D43" s="124" t="s">
        <v>2722</v>
      </c>
      <c r="E43" s="109" cm="1">
        <f t="array" ref="E43">SUMPRODUCT(--(Measure_BB_Table[Combined
Headers 2]='% Completion_Summary'!A43),Measure_BB_Table[Total Exp. &amp;
Committed])</f>
        <v>6782793.1899999967</v>
      </c>
      <c r="F43" s="109" cm="1">
        <f t="array" ref="F43">SUMPRODUCT(--(Measure_BB_Table[Combined
Headers 2]='% Completion_Summary'!A43),Measure_BB_Table[Completed
Amount ])</f>
        <v>6003396.0399999963</v>
      </c>
      <c r="G43" s="110">
        <v>0.88509200735338933</v>
      </c>
    </row>
    <row r="44" spans="1:7" hidden="1" x14ac:dyDescent="0.3">
      <c r="A44" s="121" t="s">
        <v>3193</v>
      </c>
      <c r="B44" s="122">
        <v>4</v>
      </c>
      <c r="C44" s="124" t="s">
        <v>418</v>
      </c>
      <c r="D44" s="123" t="s">
        <v>428</v>
      </c>
      <c r="E44" s="109" cm="1">
        <f t="array" ref="E44">SUMPRODUCT(--(Measure_BB_Table[Combined
Headers 2]='% Completion_Summary'!A44),Measure_BB_Table[Total Exp. &amp;
Committed])</f>
        <v>0</v>
      </c>
      <c r="F44" s="109" cm="1">
        <f t="array" ref="F44">SUMPRODUCT(--(Measure_BB_Table[Combined
Headers 2]='% Completion_Summary'!A44),Measure_BB_Table[Completed
Amount ])</f>
        <v>0</v>
      </c>
      <c r="G44" s="110" t="e">
        <v>#DIV/0!</v>
      </c>
    </row>
    <row r="45" spans="1:7" hidden="1" x14ac:dyDescent="0.3">
      <c r="A45" s="121" t="s">
        <v>3194</v>
      </c>
      <c r="B45" s="122">
        <v>4</v>
      </c>
      <c r="C45" s="124" t="s">
        <v>418</v>
      </c>
      <c r="D45" s="124" t="s">
        <v>2724</v>
      </c>
      <c r="E45" s="109" cm="1">
        <f t="array" ref="E45">SUMPRODUCT(--(Measure_BB_Table[Combined
Headers 2]='% Completion_Summary'!A45),Measure_BB_Table[Total Exp. &amp;
Committed])</f>
        <v>0</v>
      </c>
      <c r="F45" s="109" cm="1">
        <f t="array" ref="F45">SUMPRODUCT(--(Measure_BB_Table[Combined
Headers 2]='% Completion_Summary'!A45),Measure_BB_Table[Completed
Amount ])</f>
        <v>0</v>
      </c>
      <c r="G45" s="110" t="e">
        <v>#DIV/0!</v>
      </c>
    </row>
    <row r="46" spans="1:7" x14ac:dyDescent="0.3">
      <c r="A46" s="121" t="s">
        <v>3195</v>
      </c>
      <c r="B46" s="122">
        <v>4</v>
      </c>
      <c r="C46" s="124" t="s">
        <v>418</v>
      </c>
      <c r="D46" s="124" t="s">
        <v>2723</v>
      </c>
      <c r="E46" s="109" cm="1">
        <f t="array" ref="E46">SUMPRODUCT(--(Measure_BB_Table[Combined
Headers 2]='% Completion_Summary'!A46),Measure_BB_Table[Total Exp. &amp;
Committed])</f>
        <v>406440.79000000004</v>
      </c>
      <c r="F46" s="109" cm="1">
        <f t="array" ref="F46">SUMPRODUCT(--(Measure_BB_Table[Combined
Headers 2]='% Completion_Summary'!A46),Measure_BB_Table[Completed
Amount ])</f>
        <v>406440.79000000004</v>
      </c>
      <c r="G46" s="110">
        <v>1</v>
      </c>
    </row>
    <row r="47" spans="1:7" hidden="1" x14ac:dyDescent="0.3">
      <c r="A47" s="121" t="s">
        <v>3196</v>
      </c>
      <c r="B47" s="122">
        <v>4</v>
      </c>
      <c r="C47" s="124" t="s">
        <v>418</v>
      </c>
      <c r="D47" s="124" t="s">
        <v>236</v>
      </c>
      <c r="E47" s="109" cm="1">
        <f t="array" ref="E47">SUMPRODUCT(--(Measure_BB_Table[Combined
Headers 2]='% Completion_Summary'!A47),Measure_BB_Table[Total Exp. &amp;
Committed])</f>
        <v>0</v>
      </c>
      <c r="F47" s="109" cm="1">
        <f t="array" ref="F47">SUMPRODUCT(--(Measure_BB_Table[Combined
Headers 2]='% Completion_Summary'!A47),Measure_BB_Table[Completed
Amount ])</f>
        <v>0</v>
      </c>
      <c r="G47" s="110" t="e">
        <v>#DIV/0!</v>
      </c>
    </row>
    <row r="48" spans="1:7" x14ac:dyDescent="0.3">
      <c r="A48" s="121" t="s">
        <v>3197</v>
      </c>
      <c r="B48" s="122">
        <v>2</v>
      </c>
      <c r="C48" s="123" t="s">
        <v>130</v>
      </c>
      <c r="D48" s="124" t="s">
        <v>2722</v>
      </c>
      <c r="E48" s="109" cm="1">
        <f t="array" ref="E48">SUMPRODUCT(--(Measure_BB_Table[Combined
Headers 2]='% Completion_Summary'!A48),Measure_BB_Table[Total Exp. &amp;
Committed])</f>
        <v>4466234.9800000023</v>
      </c>
      <c r="F48" s="109" cm="1">
        <f t="array" ref="F48">SUMPRODUCT(--(Measure_BB_Table[Combined
Headers 2]='% Completion_Summary'!A48),Measure_BB_Table[Completed
Amount ])</f>
        <v>4454565.9800000023</v>
      </c>
      <c r="G48" s="110">
        <v>0.99738728480425809</v>
      </c>
    </row>
    <row r="49" spans="1:7" hidden="1" x14ac:dyDescent="0.3">
      <c r="A49" s="121" t="s">
        <v>3198</v>
      </c>
      <c r="B49" s="122">
        <v>2</v>
      </c>
      <c r="C49" s="123" t="s">
        <v>130</v>
      </c>
      <c r="D49" s="123" t="s">
        <v>428</v>
      </c>
      <c r="E49" s="109" cm="1">
        <f t="array" ref="E49">SUMPRODUCT(--(Measure_BB_Table[Combined
Headers 2]='% Completion_Summary'!A49),Measure_BB_Table[Total Exp. &amp;
Committed])</f>
        <v>0</v>
      </c>
      <c r="F49" s="109" cm="1">
        <f t="array" ref="F49">SUMPRODUCT(--(Measure_BB_Table[Combined
Headers 2]='% Completion_Summary'!A49),Measure_BB_Table[Completed
Amount ])</f>
        <v>0</v>
      </c>
      <c r="G49" s="110" t="e">
        <v>#DIV/0!</v>
      </c>
    </row>
    <row r="50" spans="1:7" hidden="1" x14ac:dyDescent="0.3">
      <c r="A50" s="121" t="s">
        <v>3199</v>
      </c>
      <c r="B50" s="122">
        <v>2</v>
      </c>
      <c r="C50" s="123" t="s">
        <v>130</v>
      </c>
      <c r="D50" s="124" t="s">
        <v>2724</v>
      </c>
      <c r="E50" s="109" cm="1">
        <f t="array" ref="E50">SUMPRODUCT(--(Measure_BB_Table[Combined
Headers 2]='% Completion_Summary'!A50),Measure_BB_Table[Total Exp. &amp;
Committed])</f>
        <v>0</v>
      </c>
      <c r="F50" s="109" cm="1">
        <f t="array" ref="F50">SUMPRODUCT(--(Measure_BB_Table[Combined
Headers 2]='% Completion_Summary'!A50),Measure_BB_Table[Completed
Amount ])</f>
        <v>0</v>
      </c>
      <c r="G50" s="110" t="e">
        <v>#DIV/0!</v>
      </c>
    </row>
    <row r="51" spans="1:7" x14ac:dyDescent="0.3">
      <c r="A51" s="121" t="s">
        <v>3200</v>
      </c>
      <c r="B51" s="122">
        <v>2</v>
      </c>
      <c r="C51" s="123" t="s">
        <v>130</v>
      </c>
      <c r="D51" s="124" t="s">
        <v>2723</v>
      </c>
      <c r="E51" s="109" cm="1">
        <f t="array" ref="E51">SUMPRODUCT(--(Measure_BB_Table[Combined
Headers 2]='% Completion_Summary'!A51),Measure_BB_Table[Total Exp. &amp;
Committed])</f>
        <v>170191.36000000002</v>
      </c>
      <c r="F51" s="109" cm="1">
        <f t="array" ref="F51">SUMPRODUCT(--(Measure_BB_Table[Combined
Headers 2]='% Completion_Summary'!A51),Measure_BB_Table[Completed
Amount ])</f>
        <v>170191.36000000002</v>
      </c>
      <c r="G51" s="110">
        <v>1</v>
      </c>
    </row>
    <row r="52" spans="1:7" hidden="1" x14ac:dyDescent="0.3">
      <c r="A52" s="121" t="s">
        <v>3201</v>
      </c>
      <c r="B52" s="122">
        <v>2</v>
      </c>
      <c r="C52" s="123" t="s">
        <v>130</v>
      </c>
      <c r="D52" s="124" t="s">
        <v>236</v>
      </c>
      <c r="E52" s="109" cm="1">
        <f t="array" ref="E52">SUMPRODUCT(--(Measure_BB_Table[Combined
Headers 2]='% Completion_Summary'!A52),Measure_BB_Table[Total Exp. &amp;
Committed])</f>
        <v>0</v>
      </c>
      <c r="F52" s="109" cm="1">
        <f t="array" ref="F52">SUMPRODUCT(--(Measure_BB_Table[Combined
Headers 2]='% Completion_Summary'!A52),Measure_BB_Table[Completed
Amount ])</f>
        <v>0</v>
      </c>
      <c r="G52" s="110" t="e">
        <v>#DIV/0!</v>
      </c>
    </row>
    <row r="53" spans="1:7" x14ac:dyDescent="0.3">
      <c r="A53" s="121" t="s">
        <v>3202</v>
      </c>
      <c r="B53" s="122">
        <v>3</v>
      </c>
      <c r="C53" s="124" t="s">
        <v>436</v>
      </c>
      <c r="D53" s="124" t="s">
        <v>2722</v>
      </c>
      <c r="E53" s="109" cm="1">
        <f t="array" ref="E53">SUMPRODUCT(--(Measure_BB_Table[Combined
Headers 2]='% Completion_Summary'!A53),Measure_BB_Table[Total Exp. &amp;
Committed])</f>
        <v>3994544.889999995</v>
      </c>
      <c r="F53" s="109" cm="1">
        <f t="array" ref="F53">SUMPRODUCT(--(Measure_BB_Table[Combined
Headers 2]='% Completion_Summary'!A53),Measure_BB_Table[Completed
Amount ])</f>
        <v>3694540.429999996</v>
      </c>
      <c r="G53" s="110">
        <v>0.92489646048263596</v>
      </c>
    </row>
    <row r="54" spans="1:7" x14ac:dyDescent="0.3">
      <c r="A54" s="121" t="s">
        <v>3203</v>
      </c>
      <c r="B54" s="122">
        <v>3</v>
      </c>
      <c r="C54" s="124" t="s">
        <v>436</v>
      </c>
      <c r="D54" s="123" t="s">
        <v>428</v>
      </c>
      <c r="E54" s="109" cm="1">
        <f t="array" ref="E54">SUMPRODUCT(--(Measure_BB_Table[Combined
Headers 2]='% Completion_Summary'!A54),Measure_BB_Table[Total Exp. &amp;
Committed])</f>
        <v>281598</v>
      </c>
      <c r="F54" s="109" cm="1">
        <f t="array" ref="F54">SUMPRODUCT(--(Measure_BB_Table[Combined
Headers 2]='% Completion_Summary'!A54),Measure_BB_Table[Completed
Amount ])</f>
        <v>281598</v>
      </c>
      <c r="G54" s="110">
        <v>1</v>
      </c>
    </row>
    <row r="55" spans="1:7" hidden="1" x14ac:dyDescent="0.3">
      <c r="A55" s="121" t="s">
        <v>3204</v>
      </c>
      <c r="B55" s="122">
        <v>3</v>
      </c>
      <c r="C55" s="124" t="s">
        <v>436</v>
      </c>
      <c r="D55" s="124" t="s">
        <v>2724</v>
      </c>
      <c r="E55" s="109" cm="1">
        <f t="array" ref="E55">SUMPRODUCT(--(Measure_BB_Table[Combined
Headers 2]='% Completion_Summary'!A55),Measure_BB_Table[Total Exp. &amp;
Committed])</f>
        <v>0</v>
      </c>
      <c r="F55" s="109" cm="1">
        <f t="array" ref="F55">SUMPRODUCT(--(Measure_BB_Table[Combined
Headers 2]='% Completion_Summary'!A55),Measure_BB_Table[Completed
Amount ])</f>
        <v>0</v>
      </c>
      <c r="G55" s="110" t="e">
        <v>#DIV/0!</v>
      </c>
    </row>
    <row r="56" spans="1:7" x14ac:dyDescent="0.3">
      <c r="A56" s="121" t="s">
        <v>3205</v>
      </c>
      <c r="B56" s="122">
        <v>3</v>
      </c>
      <c r="C56" s="124" t="s">
        <v>436</v>
      </c>
      <c r="D56" s="124" t="s">
        <v>2723</v>
      </c>
      <c r="E56" s="109" cm="1">
        <f t="array" ref="E56">SUMPRODUCT(--(Measure_BB_Table[Combined
Headers 2]='% Completion_Summary'!A56),Measure_BB_Table[Total Exp. &amp;
Committed])</f>
        <v>960</v>
      </c>
      <c r="F56" s="109" cm="1">
        <f t="array" ref="F56">SUMPRODUCT(--(Measure_BB_Table[Combined
Headers 2]='% Completion_Summary'!A56),Measure_BB_Table[Completed
Amount ])</f>
        <v>960</v>
      </c>
      <c r="G56" s="110">
        <v>1</v>
      </c>
    </row>
    <row r="57" spans="1:7" hidden="1" x14ac:dyDescent="0.3">
      <c r="A57" s="121" t="s">
        <v>3206</v>
      </c>
      <c r="B57" s="122">
        <v>3</v>
      </c>
      <c r="C57" s="124" t="s">
        <v>436</v>
      </c>
      <c r="D57" s="124" t="s">
        <v>236</v>
      </c>
      <c r="E57" s="109" cm="1">
        <f t="array" ref="E57">SUMPRODUCT(--(Measure_BB_Table[Combined
Headers 2]='% Completion_Summary'!A57),Measure_BB_Table[Total Exp. &amp;
Committed])</f>
        <v>0</v>
      </c>
      <c r="F57" s="109" cm="1">
        <f t="array" ref="F57">SUMPRODUCT(--(Measure_BB_Table[Combined
Headers 2]='% Completion_Summary'!A57),Measure_BB_Table[Completed
Amount ])</f>
        <v>0</v>
      </c>
      <c r="G57" s="110" t="e">
        <v>#DIV/0!</v>
      </c>
    </row>
    <row r="58" spans="1:7" x14ac:dyDescent="0.3">
      <c r="A58" s="121" t="s">
        <v>3207</v>
      </c>
      <c r="B58" s="122">
        <v>7</v>
      </c>
      <c r="C58" s="124" t="s">
        <v>438</v>
      </c>
      <c r="D58" s="124" t="s">
        <v>2722</v>
      </c>
      <c r="E58" s="109" cm="1">
        <f t="array" ref="E58">SUMPRODUCT(--(Measure_BB_Table[Combined
Headers 2]='% Completion_Summary'!A58),Measure_BB_Table[Total Exp. &amp;
Committed])</f>
        <v>3406898.7900000014</v>
      </c>
      <c r="F58" s="109" cm="1">
        <f t="array" ref="F58">SUMPRODUCT(--(Measure_BB_Table[Combined
Headers 2]='% Completion_Summary'!A58),Measure_BB_Table[Completed
Amount ])</f>
        <v>3045566.7000000016</v>
      </c>
      <c r="G58" s="110">
        <v>0.89394105540775404</v>
      </c>
    </row>
    <row r="59" spans="1:7" x14ac:dyDescent="0.3">
      <c r="A59" s="121" t="s">
        <v>3208</v>
      </c>
      <c r="B59" s="122">
        <v>7</v>
      </c>
      <c r="C59" s="124" t="s">
        <v>438</v>
      </c>
      <c r="D59" s="123" t="s">
        <v>428</v>
      </c>
      <c r="E59" s="109" cm="1">
        <f t="array" ref="E59">SUMPRODUCT(--(Measure_BB_Table[Combined
Headers 2]='% Completion_Summary'!A59),Measure_BB_Table[Total Exp. &amp;
Committed])</f>
        <v>271028</v>
      </c>
      <c r="F59" s="109" cm="1">
        <f t="array" ref="F59">SUMPRODUCT(--(Measure_BB_Table[Combined
Headers 2]='% Completion_Summary'!A59),Measure_BB_Table[Completed
Amount ])</f>
        <v>271028</v>
      </c>
      <c r="G59" s="110">
        <v>1</v>
      </c>
    </row>
    <row r="60" spans="1:7" hidden="1" x14ac:dyDescent="0.3">
      <c r="A60" s="121" t="s">
        <v>3209</v>
      </c>
      <c r="B60" s="122">
        <v>7</v>
      </c>
      <c r="C60" s="124" t="s">
        <v>438</v>
      </c>
      <c r="D60" s="124" t="s">
        <v>2724</v>
      </c>
      <c r="E60" s="109" cm="1">
        <f t="array" ref="E60">SUMPRODUCT(--(Measure_BB_Table[Combined
Headers 2]='% Completion_Summary'!A60),Measure_BB_Table[Total Exp. &amp;
Committed])</f>
        <v>0</v>
      </c>
      <c r="F60" s="109" cm="1">
        <f t="array" ref="F60">SUMPRODUCT(--(Measure_BB_Table[Combined
Headers 2]='% Completion_Summary'!A60),Measure_BB_Table[Completed
Amount ])</f>
        <v>0</v>
      </c>
      <c r="G60" s="110" t="e">
        <v>#DIV/0!</v>
      </c>
    </row>
    <row r="61" spans="1:7" x14ac:dyDescent="0.3">
      <c r="A61" s="121" t="s">
        <v>3210</v>
      </c>
      <c r="B61" s="122">
        <v>7</v>
      </c>
      <c r="C61" s="124" t="s">
        <v>438</v>
      </c>
      <c r="D61" s="124" t="s">
        <v>2723</v>
      </c>
      <c r="E61" s="109" cm="1">
        <f t="array" ref="E61">SUMPRODUCT(--(Measure_BB_Table[Combined
Headers 2]='% Completion_Summary'!A61),Measure_BB_Table[Total Exp. &amp;
Committed])</f>
        <v>37266</v>
      </c>
      <c r="F61" s="109" cm="1">
        <f t="array" ref="F61">SUMPRODUCT(--(Measure_BB_Table[Combined
Headers 2]='% Completion_Summary'!A61),Measure_BB_Table[Completed
Amount ])</f>
        <v>37266</v>
      </c>
      <c r="G61" s="110">
        <v>1</v>
      </c>
    </row>
    <row r="62" spans="1:7" hidden="1" x14ac:dyDescent="0.3">
      <c r="A62" s="121" t="s">
        <v>3211</v>
      </c>
      <c r="B62" s="122">
        <v>7</v>
      </c>
      <c r="C62" s="124" t="s">
        <v>438</v>
      </c>
      <c r="D62" s="124" t="s">
        <v>236</v>
      </c>
      <c r="E62" s="109" cm="1">
        <f t="array" ref="E62">SUMPRODUCT(--(Measure_BB_Table[Combined
Headers 2]='% Completion_Summary'!A62),Measure_BB_Table[Total Exp. &amp;
Committed])</f>
        <v>0</v>
      </c>
      <c r="F62" s="109" cm="1">
        <f t="array" ref="F62">SUMPRODUCT(--(Measure_BB_Table[Combined
Headers 2]='% Completion_Summary'!A62),Measure_BB_Table[Completed
Amount ])</f>
        <v>0</v>
      </c>
      <c r="G62" s="110" t="e">
        <v>#DIV/0!</v>
      </c>
    </row>
    <row r="63" spans="1:7" x14ac:dyDescent="0.3">
      <c r="A63" s="121" t="s">
        <v>3212</v>
      </c>
      <c r="B63" s="122">
        <v>5</v>
      </c>
      <c r="C63" s="123" t="s">
        <v>312</v>
      </c>
      <c r="D63" s="124" t="s">
        <v>2722</v>
      </c>
      <c r="E63" s="109" cm="1">
        <f t="array" ref="E63">SUMPRODUCT(--(Measure_BB_Table[Combined
Headers 2]='% Completion_Summary'!A63),Measure_BB_Table[Total Exp. &amp;
Committed])</f>
        <v>3654255.53</v>
      </c>
      <c r="F63" s="109" cm="1">
        <f t="array" ref="F63">SUMPRODUCT(--(Measure_BB_Table[Combined
Headers 2]='% Completion_Summary'!A63),Measure_BB_Table[Completed
Amount ])</f>
        <v>2985818.6199999996</v>
      </c>
      <c r="G63" s="110">
        <v>0.81707986633326646</v>
      </c>
    </row>
    <row r="64" spans="1:7" hidden="1" x14ac:dyDescent="0.3">
      <c r="A64" s="121" t="s">
        <v>3213</v>
      </c>
      <c r="B64" s="122">
        <v>5</v>
      </c>
      <c r="C64" s="123" t="s">
        <v>312</v>
      </c>
      <c r="D64" s="123" t="s">
        <v>428</v>
      </c>
      <c r="E64" s="109" cm="1">
        <f t="array" ref="E64">SUMPRODUCT(--(Measure_BB_Table[Combined
Headers 2]='% Completion_Summary'!A64),Measure_BB_Table[Total Exp. &amp;
Committed])</f>
        <v>0</v>
      </c>
      <c r="F64" s="109" cm="1">
        <f t="array" ref="F64">SUMPRODUCT(--(Measure_BB_Table[Combined
Headers 2]='% Completion_Summary'!A64),Measure_BB_Table[Completed
Amount ])</f>
        <v>0</v>
      </c>
      <c r="G64" s="110" t="e">
        <v>#DIV/0!</v>
      </c>
    </row>
    <row r="65" spans="1:7" hidden="1" x14ac:dyDescent="0.3">
      <c r="A65" s="121" t="s">
        <v>3214</v>
      </c>
      <c r="B65" s="122">
        <v>5</v>
      </c>
      <c r="C65" s="123" t="s">
        <v>312</v>
      </c>
      <c r="D65" s="124" t="s">
        <v>2724</v>
      </c>
      <c r="E65" s="109" cm="1">
        <f t="array" ref="E65">SUMPRODUCT(--(Measure_BB_Table[Combined
Headers 2]='% Completion_Summary'!A65),Measure_BB_Table[Total Exp. &amp;
Committed])</f>
        <v>0</v>
      </c>
      <c r="F65" s="109" cm="1">
        <f t="array" ref="F65">SUMPRODUCT(--(Measure_BB_Table[Combined
Headers 2]='% Completion_Summary'!A65),Measure_BB_Table[Completed
Amount ])</f>
        <v>0</v>
      </c>
      <c r="G65" s="110" t="e">
        <v>#DIV/0!</v>
      </c>
    </row>
    <row r="66" spans="1:7" x14ac:dyDescent="0.3">
      <c r="A66" s="121" t="s">
        <v>3215</v>
      </c>
      <c r="B66" s="122">
        <v>5</v>
      </c>
      <c r="C66" s="123" t="s">
        <v>312</v>
      </c>
      <c r="D66" s="124" t="s">
        <v>2723</v>
      </c>
      <c r="E66" s="109" cm="1">
        <f t="array" ref="E66">SUMPRODUCT(--(Measure_BB_Table[Combined
Headers 2]='% Completion_Summary'!A66),Measure_BB_Table[Total Exp. &amp;
Committed])</f>
        <v>2717.95</v>
      </c>
      <c r="F66" s="109" cm="1">
        <f t="array" ref="F66">SUMPRODUCT(--(Measure_BB_Table[Combined
Headers 2]='% Completion_Summary'!A66),Measure_BB_Table[Completed
Amount ])</f>
        <v>2717.95</v>
      </c>
      <c r="G66" s="110">
        <v>1</v>
      </c>
    </row>
    <row r="67" spans="1:7" hidden="1" x14ac:dyDescent="0.3">
      <c r="A67" s="121" t="s">
        <v>3216</v>
      </c>
      <c r="B67" s="122">
        <v>5</v>
      </c>
      <c r="C67" s="123" t="s">
        <v>312</v>
      </c>
      <c r="D67" s="124" t="s">
        <v>236</v>
      </c>
      <c r="E67" s="109" cm="1">
        <f t="array" ref="E67">SUMPRODUCT(--(Measure_BB_Table[Combined
Headers 2]='% Completion_Summary'!A67),Measure_BB_Table[Total Exp. &amp;
Committed])</f>
        <v>0</v>
      </c>
      <c r="F67" s="109" cm="1">
        <f t="array" ref="F67">SUMPRODUCT(--(Measure_BB_Table[Combined
Headers 2]='% Completion_Summary'!A67),Measure_BB_Table[Completed
Amount ])</f>
        <v>0</v>
      </c>
      <c r="G67" s="110" t="e">
        <v>#DIV/0!</v>
      </c>
    </row>
    <row r="68" spans="1:7" x14ac:dyDescent="0.3">
      <c r="A68" s="121" t="s">
        <v>3217</v>
      </c>
      <c r="B68" s="122">
        <v>6</v>
      </c>
      <c r="C68" s="126" t="s">
        <v>501</v>
      </c>
      <c r="D68" s="124" t="s">
        <v>2722</v>
      </c>
      <c r="E68" s="109" cm="1">
        <f t="array" ref="E68">SUMPRODUCT(--(Measure_BB_Table[Combined
Headers 2]='% Completion_Summary'!A68),Measure_BB_Table[Total Exp. &amp;
Committed])</f>
        <v>3817079.2799999979</v>
      </c>
      <c r="F68" s="109" cm="1">
        <f t="array" ref="F68">SUMPRODUCT(--(Measure_BB_Table[Combined
Headers 2]='% Completion_Summary'!A68),Measure_BB_Table[Completed
Amount ])</f>
        <v>3262145.339999998</v>
      </c>
      <c r="G68" s="110">
        <v>0.85461817811654139</v>
      </c>
    </row>
    <row r="69" spans="1:7" hidden="1" x14ac:dyDescent="0.3">
      <c r="A69" s="121" t="s">
        <v>3218</v>
      </c>
      <c r="B69" s="122">
        <v>6</v>
      </c>
      <c r="C69" s="126" t="s">
        <v>501</v>
      </c>
      <c r="D69" s="123" t="s">
        <v>428</v>
      </c>
      <c r="E69" s="109" cm="1">
        <f t="array" ref="E69">SUMPRODUCT(--(Measure_BB_Table[Combined
Headers 2]='% Completion_Summary'!A69),Measure_BB_Table[Total Exp. &amp;
Committed])</f>
        <v>0</v>
      </c>
      <c r="F69" s="109" cm="1">
        <f t="array" ref="F69">SUMPRODUCT(--(Measure_BB_Table[Combined
Headers 2]='% Completion_Summary'!A69),Measure_BB_Table[Completed
Amount ])</f>
        <v>0</v>
      </c>
      <c r="G69" s="110" t="e">
        <v>#DIV/0!</v>
      </c>
    </row>
    <row r="70" spans="1:7" hidden="1" x14ac:dyDescent="0.3">
      <c r="A70" s="121" t="s">
        <v>3219</v>
      </c>
      <c r="B70" s="122">
        <v>6</v>
      </c>
      <c r="C70" s="126" t="s">
        <v>501</v>
      </c>
      <c r="D70" s="124" t="s">
        <v>2724</v>
      </c>
      <c r="E70" s="109" cm="1">
        <f t="array" ref="E70">SUMPRODUCT(--(Measure_BB_Table[Combined
Headers 2]='% Completion_Summary'!A70),Measure_BB_Table[Total Exp. &amp;
Committed])</f>
        <v>0</v>
      </c>
      <c r="F70" s="109" cm="1">
        <f t="array" ref="F70">SUMPRODUCT(--(Measure_BB_Table[Combined
Headers 2]='% Completion_Summary'!A70),Measure_BB_Table[Completed
Amount ])</f>
        <v>0</v>
      </c>
      <c r="G70" s="110" t="e">
        <v>#DIV/0!</v>
      </c>
    </row>
    <row r="71" spans="1:7" hidden="1" x14ac:dyDescent="0.3">
      <c r="A71" s="121" t="s">
        <v>3220</v>
      </c>
      <c r="B71" s="122">
        <v>6</v>
      </c>
      <c r="C71" s="126" t="s">
        <v>501</v>
      </c>
      <c r="D71" s="124" t="s">
        <v>2723</v>
      </c>
      <c r="E71" s="109" cm="1">
        <f t="array" ref="E71">SUMPRODUCT(--(Measure_BB_Table[Combined
Headers 2]='% Completion_Summary'!A71),Measure_BB_Table[Total Exp. &amp;
Committed])</f>
        <v>0</v>
      </c>
      <c r="F71" s="109" cm="1">
        <f t="array" ref="F71">SUMPRODUCT(--(Measure_BB_Table[Combined
Headers 2]='% Completion_Summary'!A71),Measure_BB_Table[Completed
Amount ])</f>
        <v>0</v>
      </c>
      <c r="G71" s="110" t="e">
        <v>#DIV/0!</v>
      </c>
    </row>
    <row r="72" spans="1:7" hidden="1" x14ac:dyDescent="0.3">
      <c r="A72" s="121" t="s">
        <v>3221</v>
      </c>
      <c r="B72" s="122">
        <v>6</v>
      </c>
      <c r="C72" s="126" t="s">
        <v>501</v>
      </c>
      <c r="D72" s="124" t="s">
        <v>236</v>
      </c>
      <c r="E72" s="109" cm="1">
        <f t="array" ref="E72">SUMPRODUCT(--(Measure_BB_Table[Combined
Headers 2]='% Completion_Summary'!A72),Measure_BB_Table[Total Exp. &amp;
Committed])</f>
        <v>0</v>
      </c>
      <c r="F72" s="109" cm="1">
        <f t="array" ref="F72">SUMPRODUCT(--(Measure_BB_Table[Combined
Headers 2]='% Completion_Summary'!A72),Measure_BB_Table[Completed
Amount ])</f>
        <v>0</v>
      </c>
      <c r="G72" s="110" t="e">
        <v>#DIV/0!</v>
      </c>
    </row>
    <row r="73" spans="1:7" x14ac:dyDescent="0.3">
      <c r="A73" s="121" t="s">
        <v>3222</v>
      </c>
      <c r="B73" s="122">
        <v>2</v>
      </c>
      <c r="C73" s="123" t="s">
        <v>275</v>
      </c>
      <c r="D73" s="124" t="s">
        <v>2722</v>
      </c>
      <c r="E73" s="109" cm="1">
        <f t="array" ref="E73">SUMPRODUCT(--(Measure_BB_Table[Combined
Headers 2]='% Completion_Summary'!A73),Measure_BB_Table[Total Exp. &amp;
Committed])</f>
        <v>3467474.2999999984</v>
      </c>
      <c r="F73" s="109" cm="1">
        <f t="array" ref="F73">SUMPRODUCT(--(Measure_BB_Table[Combined
Headers 2]='% Completion_Summary'!A73),Measure_BB_Table[Completed
Amount ])</f>
        <v>3450240.0099999984</v>
      </c>
      <c r="G73" s="110">
        <v>0.99502972812228196</v>
      </c>
    </row>
    <row r="74" spans="1:7" x14ac:dyDescent="0.3">
      <c r="A74" s="121" t="s">
        <v>3223</v>
      </c>
      <c r="B74" s="122">
        <v>2</v>
      </c>
      <c r="C74" s="123" t="s">
        <v>275</v>
      </c>
      <c r="D74" s="123" t="s">
        <v>428</v>
      </c>
      <c r="E74" s="109" cm="1">
        <f t="array" ref="E74">SUMPRODUCT(--(Measure_BB_Table[Combined
Headers 2]='% Completion_Summary'!A74),Measure_BB_Table[Total Exp. &amp;
Committed])</f>
        <v>232310</v>
      </c>
      <c r="F74" s="109" cm="1">
        <f t="array" ref="F74">SUMPRODUCT(--(Measure_BB_Table[Combined
Headers 2]='% Completion_Summary'!A74),Measure_BB_Table[Completed
Amount ])</f>
        <v>232310</v>
      </c>
      <c r="G74" s="110">
        <v>1</v>
      </c>
    </row>
    <row r="75" spans="1:7" x14ac:dyDescent="0.3">
      <c r="A75" s="121" t="s">
        <v>3224</v>
      </c>
      <c r="B75" s="122">
        <v>2</v>
      </c>
      <c r="C75" s="123" t="s">
        <v>275</v>
      </c>
      <c r="D75" s="124" t="s">
        <v>2724</v>
      </c>
      <c r="E75" s="109" cm="1">
        <f t="array" ref="E75">SUMPRODUCT(--(Measure_BB_Table[Combined
Headers 2]='% Completion_Summary'!A75),Measure_BB_Table[Total Exp. &amp;
Committed])</f>
        <v>1050</v>
      </c>
      <c r="F75" s="109" cm="1">
        <f t="array" ref="F75">SUMPRODUCT(--(Measure_BB_Table[Combined
Headers 2]='% Completion_Summary'!A75),Measure_BB_Table[Completed
Amount ])</f>
        <v>1050</v>
      </c>
      <c r="G75" s="110">
        <v>1</v>
      </c>
    </row>
    <row r="76" spans="1:7" x14ac:dyDescent="0.3">
      <c r="A76" s="121" t="s">
        <v>3225</v>
      </c>
      <c r="B76" s="122">
        <v>2</v>
      </c>
      <c r="C76" s="123" t="s">
        <v>275</v>
      </c>
      <c r="D76" s="124" t="s">
        <v>2723</v>
      </c>
      <c r="E76" s="109" cm="1">
        <f t="array" ref="E76">SUMPRODUCT(--(Measure_BB_Table[Combined
Headers 2]='% Completion_Summary'!A76),Measure_BB_Table[Total Exp. &amp;
Committed])</f>
        <v>131353.52999999997</v>
      </c>
      <c r="F76" s="109" cm="1">
        <f t="array" ref="F76">SUMPRODUCT(--(Measure_BB_Table[Combined
Headers 2]='% Completion_Summary'!A76),Measure_BB_Table[Completed
Amount ])</f>
        <v>131353.52999999997</v>
      </c>
      <c r="G76" s="110">
        <v>1</v>
      </c>
    </row>
    <row r="77" spans="1:7" x14ac:dyDescent="0.3">
      <c r="A77" s="121" t="s">
        <v>3226</v>
      </c>
      <c r="B77" s="122">
        <v>2</v>
      </c>
      <c r="C77" s="123" t="s">
        <v>275</v>
      </c>
      <c r="D77" s="124" t="s">
        <v>236</v>
      </c>
      <c r="E77" s="109" cm="1">
        <f t="array" ref="E77">SUMPRODUCT(--(Measure_BB_Table[Combined
Headers 2]='% Completion_Summary'!A77),Measure_BB_Table[Total Exp. &amp;
Committed])</f>
        <v>568628.09999999986</v>
      </c>
      <c r="F77" s="109" cm="1">
        <f t="array" ref="F77">SUMPRODUCT(--(Measure_BB_Table[Combined
Headers 2]='% Completion_Summary'!A77),Measure_BB_Table[Completed
Amount ])</f>
        <v>568628.09999999986</v>
      </c>
      <c r="G77" s="110">
        <v>1</v>
      </c>
    </row>
    <row r="78" spans="1:7" x14ac:dyDescent="0.3">
      <c r="A78" s="121" t="s">
        <v>3227</v>
      </c>
      <c r="B78" s="122">
        <v>5</v>
      </c>
      <c r="C78" s="123" t="s">
        <v>333</v>
      </c>
      <c r="D78" s="124" t="s">
        <v>2722</v>
      </c>
      <c r="E78" s="109" cm="1">
        <f t="array" ref="E78">SUMPRODUCT(--(Measure_BB_Table[Combined
Headers 2]='% Completion_Summary'!A78),Measure_BB_Table[Total Exp. &amp;
Committed])</f>
        <v>3522285.0699999947</v>
      </c>
      <c r="F78" s="109" cm="1">
        <f t="array" ref="F78">SUMPRODUCT(--(Measure_BB_Table[Combined
Headers 2]='% Completion_Summary'!A78),Measure_BB_Table[Completed
Amount ])</f>
        <v>3355772.8099999949</v>
      </c>
      <c r="G78" s="110">
        <v>0.9527260693865417</v>
      </c>
    </row>
    <row r="79" spans="1:7" hidden="1" x14ac:dyDescent="0.3">
      <c r="A79" s="121" t="s">
        <v>3228</v>
      </c>
      <c r="B79" s="122">
        <v>5</v>
      </c>
      <c r="C79" s="123" t="s">
        <v>333</v>
      </c>
      <c r="D79" s="123" t="s">
        <v>428</v>
      </c>
      <c r="E79" s="109" cm="1">
        <f t="array" ref="E79">SUMPRODUCT(--(Measure_BB_Table[Combined
Headers 2]='% Completion_Summary'!A79),Measure_BB_Table[Total Exp. &amp;
Committed])</f>
        <v>0</v>
      </c>
      <c r="F79" s="109" cm="1">
        <f t="array" ref="F79">SUMPRODUCT(--(Measure_BB_Table[Combined
Headers 2]='% Completion_Summary'!A79),Measure_BB_Table[Completed
Amount ])</f>
        <v>0</v>
      </c>
      <c r="G79" s="110" t="e">
        <v>#DIV/0!</v>
      </c>
    </row>
    <row r="80" spans="1:7" x14ac:dyDescent="0.3">
      <c r="A80" s="121" t="s">
        <v>3229</v>
      </c>
      <c r="B80" s="122">
        <v>5</v>
      </c>
      <c r="C80" s="123" t="s">
        <v>333</v>
      </c>
      <c r="D80" s="124" t="s">
        <v>2724</v>
      </c>
      <c r="E80" s="109" cm="1">
        <f t="array" ref="E80">SUMPRODUCT(--(Measure_BB_Table[Combined
Headers 2]='% Completion_Summary'!A80),Measure_BB_Table[Total Exp. &amp;
Committed])</f>
        <v>6600</v>
      </c>
      <c r="F80" s="109" cm="1">
        <f t="array" ref="F80">SUMPRODUCT(--(Measure_BB_Table[Combined
Headers 2]='% Completion_Summary'!A80),Measure_BB_Table[Completed
Amount ])</f>
        <v>6600</v>
      </c>
      <c r="G80" s="110">
        <v>1</v>
      </c>
    </row>
    <row r="81" spans="1:7" x14ac:dyDescent="0.3">
      <c r="A81" s="121" t="s">
        <v>3230</v>
      </c>
      <c r="B81" s="122">
        <v>5</v>
      </c>
      <c r="C81" s="123" t="s">
        <v>333</v>
      </c>
      <c r="D81" s="124" t="s">
        <v>2723</v>
      </c>
      <c r="E81" s="109" cm="1">
        <f t="array" ref="E81">SUMPRODUCT(--(Measure_BB_Table[Combined
Headers 2]='% Completion_Summary'!A81),Measure_BB_Table[Total Exp. &amp;
Committed])</f>
        <v>5500</v>
      </c>
      <c r="F81" s="109" cm="1">
        <f t="array" ref="F81">SUMPRODUCT(--(Measure_BB_Table[Combined
Headers 2]='% Completion_Summary'!A81),Measure_BB_Table[Completed
Amount ])</f>
        <v>5500</v>
      </c>
      <c r="G81" s="110">
        <v>1</v>
      </c>
    </row>
    <row r="82" spans="1:7" hidden="1" x14ac:dyDescent="0.3">
      <c r="A82" s="121" t="s">
        <v>3231</v>
      </c>
      <c r="B82" s="122">
        <v>5</v>
      </c>
      <c r="C82" s="123" t="s">
        <v>333</v>
      </c>
      <c r="D82" s="124" t="s">
        <v>236</v>
      </c>
      <c r="E82" s="109" cm="1">
        <f t="array" ref="E82">SUMPRODUCT(--(Measure_BB_Table[Combined
Headers 2]='% Completion_Summary'!A82),Measure_BB_Table[Total Exp. &amp;
Committed])</f>
        <v>0</v>
      </c>
      <c r="F82" s="109" cm="1">
        <f t="array" ref="F82">SUMPRODUCT(--(Measure_BB_Table[Combined
Headers 2]='% Completion_Summary'!A82),Measure_BB_Table[Completed
Amount ])</f>
        <v>0</v>
      </c>
      <c r="G82" s="110" t="e">
        <v>#DIV/0!</v>
      </c>
    </row>
    <row r="83" spans="1:7" x14ac:dyDescent="0.3">
      <c r="A83" s="121" t="s">
        <v>3232</v>
      </c>
      <c r="B83" s="122">
        <v>4</v>
      </c>
      <c r="C83" s="123" t="s">
        <v>135</v>
      </c>
      <c r="D83" s="124" t="s">
        <v>2722</v>
      </c>
      <c r="E83" s="109" cm="1">
        <f t="array" ref="E83">SUMPRODUCT(--(Measure_BB_Table[Combined
Headers 2]='% Completion_Summary'!A83),Measure_BB_Table[Total Exp. &amp;
Committed])</f>
        <v>3847987.8400000008</v>
      </c>
      <c r="F83" s="109" cm="1">
        <f t="array" ref="F83">SUMPRODUCT(--(Measure_BB_Table[Combined
Headers 2]='% Completion_Summary'!A83),Measure_BB_Table[Completed
Amount ])</f>
        <v>3541421.1700000009</v>
      </c>
      <c r="G83" s="110">
        <v>0.92033065520290214</v>
      </c>
    </row>
    <row r="84" spans="1:7" x14ac:dyDescent="0.3">
      <c r="A84" s="121" t="s">
        <v>3233</v>
      </c>
      <c r="B84" s="122">
        <v>4</v>
      </c>
      <c r="C84" s="123" t="s">
        <v>135</v>
      </c>
      <c r="D84" s="123" t="s">
        <v>428</v>
      </c>
      <c r="E84" s="109" cm="1">
        <f t="array" ref="E84">SUMPRODUCT(--(Measure_BB_Table[Combined
Headers 2]='% Completion_Summary'!A84),Measure_BB_Table[Total Exp. &amp;
Committed])</f>
        <v>359035</v>
      </c>
      <c r="F84" s="109" cm="1">
        <f t="array" ref="F84">SUMPRODUCT(--(Measure_BB_Table[Combined
Headers 2]='% Completion_Summary'!A84),Measure_BB_Table[Completed
Amount ])</f>
        <v>359035</v>
      </c>
      <c r="G84" s="110">
        <v>1</v>
      </c>
    </row>
    <row r="85" spans="1:7" x14ac:dyDescent="0.3">
      <c r="A85" s="121" t="s">
        <v>3234</v>
      </c>
      <c r="B85" s="122">
        <v>4</v>
      </c>
      <c r="C85" s="123" t="s">
        <v>135</v>
      </c>
      <c r="D85" s="124" t="s">
        <v>2724</v>
      </c>
      <c r="E85" s="109" cm="1">
        <f t="array" ref="E85">SUMPRODUCT(--(Measure_BB_Table[Combined
Headers 2]='% Completion_Summary'!A85),Measure_BB_Table[Total Exp. &amp;
Committed])</f>
        <v>1050</v>
      </c>
      <c r="F85" s="109" cm="1">
        <f t="array" ref="F85">SUMPRODUCT(--(Measure_BB_Table[Combined
Headers 2]='% Completion_Summary'!A85),Measure_BB_Table[Completed
Amount ])</f>
        <v>1050</v>
      </c>
      <c r="G85" s="110">
        <v>1</v>
      </c>
    </row>
    <row r="86" spans="1:7" x14ac:dyDescent="0.3">
      <c r="A86" s="121" t="s">
        <v>3235</v>
      </c>
      <c r="B86" s="122">
        <v>4</v>
      </c>
      <c r="C86" s="123" t="s">
        <v>135</v>
      </c>
      <c r="D86" s="124" t="s">
        <v>2723</v>
      </c>
      <c r="E86" s="109" cm="1">
        <f t="array" ref="E86">SUMPRODUCT(--(Measure_BB_Table[Combined
Headers 2]='% Completion_Summary'!A86),Measure_BB_Table[Total Exp. &amp;
Committed])</f>
        <v>216681.97</v>
      </c>
      <c r="F86" s="109" cm="1">
        <f t="array" ref="F86">SUMPRODUCT(--(Measure_BB_Table[Combined
Headers 2]='% Completion_Summary'!A86),Measure_BB_Table[Completed
Amount ])</f>
        <v>216681.97</v>
      </c>
      <c r="G86" s="110">
        <v>1</v>
      </c>
    </row>
    <row r="87" spans="1:7" hidden="1" x14ac:dyDescent="0.3">
      <c r="A87" s="121" t="s">
        <v>3236</v>
      </c>
      <c r="B87" s="122">
        <v>4</v>
      </c>
      <c r="C87" s="123" t="s">
        <v>135</v>
      </c>
      <c r="D87" s="124" t="s">
        <v>236</v>
      </c>
      <c r="E87" s="109" cm="1">
        <f t="array" ref="E87">SUMPRODUCT(--(Measure_BB_Table[Combined
Headers 2]='% Completion_Summary'!A87),Measure_BB_Table[Total Exp. &amp;
Committed])</f>
        <v>0</v>
      </c>
      <c r="F87" s="109" cm="1">
        <f t="array" ref="F87">SUMPRODUCT(--(Measure_BB_Table[Combined
Headers 2]='% Completion_Summary'!A87),Measure_BB_Table[Completed
Amount ])</f>
        <v>0</v>
      </c>
      <c r="G87" s="110" t="e">
        <v>#DIV/0!</v>
      </c>
    </row>
    <row r="88" spans="1:7" x14ac:dyDescent="0.3">
      <c r="A88" s="121" t="s">
        <v>3237</v>
      </c>
      <c r="B88" s="122">
        <v>9</v>
      </c>
      <c r="C88" s="124" t="s">
        <v>442</v>
      </c>
      <c r="D88" s="124" t="s">
        <v>2722</v>
      </c>
      <c r="E88" s="109" cm="1">
        <f t="array" ref="E88">SUMPRODUCT(--(Measure_BB_Table[Combined
Headers 2]='% Completion_Summary'!A88),Measure_BB_Table[Total Exp. &amp;
Committed])</f>
        <v>129368.07999999996</v>
      </c>
      <c r="F88" s="109" cm="1">
        <f t="array" ref="F88">SUMPRODUCT(--(Measure_BB_Table[Combined
Headers 2]='% Completion_Summary'!A88),Measure_BB_Table[Completed
Amount ])</f>
        <v>129135.89999999997</v>
      </c>
      <c r="G88" s="110">
        <v>0.99820527598461695</v>
      </c>
    </row>
    <row r="89" spans="1:7" x14ac:dyDescent="0.3">
      <c r="A89" s="121" t="s">
        <v>3238</v>
      </c>
      <c r="B89" s="122">
        <v>9</v>
      </c>
      <c r="C89" s="124" t="s">
        <v>442</v>
      </c>
      <c r="D89" s="123" t="s">
        <v>428</v>
      </c>
      <c r="E89" s="109" cm="1">
        <f t="array" ref="E89">SUMPRODUCT(--(Measure_BB_Table[Combined
Headers 2]='% Completion_Summary'!A89),Measure_BB_Table[Total Exp. &amp;
Committed])</f>
        <v>219377</v>
      </c>
      <c r="F89" s="109" cm="1">
        <f t="array" ref="F89">SUMPRODUCT(--(Measure_BB_Table[Combined
Headers 2]='% Completion_Summary'!A89),Measure_BB_Table[Completed
Amount ])</f>
        <v>219377</v>
      </c>
      <c r="G89" s="110">
        <v>1</v>
      </c>
    </row>
    <row r="90" spans="1:7" hidden="1" x14ac:dyDescent="0.3">
      <c r="A90" s="121" t="s">
        <v>3239</v>
      </c>
      <c r="B90" s="122">
        <v>9</v>
      </c>
      <c r="C90" s="124" t="s">
        <v>442</v>
      </c>
      <c r="D90" s="124" t="s">
        <v>2724</v>
      </c>
      <c r="E90" s="109" cm="1">
        <f t="array" ref="E90">SUMPRODUCT(--(Measure_BB_Table[Combined
Headers 2]='% Completion_Summary'!A90),Measure_BB_Table[Total Exp. &amp;
Committed])</f>
        <v>0</v>
      </c>
      <c r="F90" s="109" cm="1">
        <f t="array" ref="F90">SUMPRODUCT(--(Measure_BB_Table[Combined
Headers 2]='% Completion_Summary'!A90),Measure_BB_Table[Completed
Amount ])</f>
        <v>0</v>
      </c>
      <c r="G90" s="110" t="e">
        <v>#DIV/0!</v>
      </c>
    </row>
    <row r="91" spans="1:7" x14ac:dyDescent="0.3">
      <c r="A91" s="121" t="s">
        <v>3240</v>
      </c>
      <c r="B91" s="122">
        <v>9</v>
      </c>
      <c r="C91" s="124" t="s">
        <v>442</v>
      </c>
      <c r="D91" s="124" t="s">
        <v>2723</v>
      </c>
      <c r="E91" s="109" cm="1">
        <f t="array" ref="E91">SUMPRODUCT(--(Measure_BB_Table[Combined
Headers 2]='% Completion_Summary'!A91),Measure_BB_Table[Total Exp. &amp;
Committed])</f>
        <v>37275</v>
      </c>
      <c r="F91" s="109" cm="1">
        <f t="array" ref="F91">SUMPRODUCT(--(Measure_BB_Table[Combined
Headers 2]='% Completion_Summary'!A91),Measure_BB_Table[Completed
Amount ])</f>
        <v>37275</v>
      </c>
      <c r="G91" s="110">
        <v>1</v>
      </c>
    </row>
    <row r="92" spans="1:7" hidden="1" x14ac:dyDescent="0.3">
      <c r="A92" s="121" t="s">
        <v>3241</v>
      </c>
      <c r="B92" s="122">
        <v>9</v>
      </c>
      <c r="C92" s="124" t="s">
        <v>442</v>
      </c>
      <c r="D92" s="124" t="s">
        <v>236</v>
      </c>
      <c r="E92" s="109" cm="1">
        <f t="array" ref="E92">SUMPRODUCT(--(Measure_BB_Table[Combined
Headers 2]='% Completion_Summary'!A92),Measure_BB_Table[Total Exp. &amp;
Committed])</f>
        <v>0</v>
      </c>
      <c r="F92" s="109" cm="1">
        <f t="array" ref="F92">SUMPRODUCT(--(Measure_BB_Table[Combined
Headers 2]='% Completion_Summary'!A92),Measure_BB_Table[Completed
Amount ])</f>
        <v>0</v>
      </c>
      <c r="G92" s="110" t="e">
        <v>#DIV/0!</v>
      </c>
    </row>
    <row r="93" spans="1:7" x14ac:dyDescent="0.3">
      <c r="A93" s="121" t="s">
        <v>3242</v>
      </c>
      <c r="B93" s="122">
        <v>1</v>
      </c>
      <c r="C93" s="124" t="s">
        <v>268</v>
      </c>
      <c r="D93" s="124" t="s">
        <v>2722</v>
      </c>
      <c r="E93" s="109" cm="1">
        <f t="array" ref="E93">SUMPRODUCT(--(Measure_BB_Table[Combined
Headers 2]='% Completion_Summary'!A93),Measure_BB_Table[Total Exp. &amp;
Committed])</f>
        <v>6630783.1199999945</v>
      </c>
      <c r="F93" s="109" cm="1">
        <f t="array" ref="F93">SUMPRODUCT(--(Measure_BB_Table[Combined
Headers 2]='% Completion_Summary'!A93),Measure_BB_Table[Completed
Amount ])</f>
        <v>5771564.4199999943</v>
      </c>
      <c r="G93" s="110">
        <v>0.87041972502336939</v>
      </c>
    </row>
    <row r="94" spans="1:7" hidden="1" x14ac:dyDescent="0.3">
      <c r="A94" s="121" t="s">
        <v>3243</v>
      </c>
      <c r="B94" s="122">
        <v>1</v>
      </c>
      <c r="C94" s="124" t="s">
        <v>268</v>
      </c>
      <c r="D94" s="123" t="s">
        <v>428</v>
      </c>
      <c r="E94" s="109" cm="1">
        <f t="array" ref="E94">SUMPRODUCT(--(Measure_BB_Table[Combined
Headers 2]='% Completion_Summary'!A94),Measure_BB_Table[Total Exp. &amp;
Committed])</f>
        <v>0</v>
      </c>
      <c r="F94" s="109" cm="1">
        <f t="array" ref="F94">SUMPRODUCT(--(Measure_BB_Table[Combined
Headers 2]='% Completion_Summary'!A94),Measure_BB_Table[Completed
Amount ])</f>
        <v>0</v>
      </c>
      <c r="G94" s="110" t="e">
        <v>#DIV/0!</v>
      </c>
    </row>
    <row r="95" spans="1:7" x14ac:dyDescent="0.3">
      <c r="A95" s="121" t="s">
        <v>3244</v>
      </c>
      <c r="B95" s="122">
        <v>1</v>
      </c>
      <c r="C95" s="124" t="s">
        <v>268</v>
      </c>
      <c r="D95" s="124" t="s">
        <v>2724</v>
      </c>
      <c r="E95" s="109" cm="1">
        <f t="array" ref="E95">SUMPRODUCT(--(Measure_BB_Table[Combined
Headers 2]='% Completion_Summary'!A95),Measure_BB_Table[Total Exp. &amp;
Committed])</f>
        <v>12050</v>
      </c>
      <c r="F95" s="109" cm="1">
        <f t="array" ref="F95">SUMPRODUCT(--(Measure_BB_Table[Combined
Headers 2]='% Completion_Summary'!A95),Measure_BB_Table[Completed
Amount ])</f>
        <v>12050</v>
      </c>
      <c r="G95" s="110">
        <v>1</v>
      </c>
    </row>
    <row r="96" spans="1:7" x14ac:dyDescent="0.3">
      <c r="A96" s="121" t="s">
        <v>3245</v>
      </c>
      <c r="B96" s="122">
        <v>1</v>
      </c>
      <c r="C96" s="124" t="s">
        <v>268</v>
      </c>
      <c r="D96" s="124" t="s">
        <v>2723</v>
      </c>
      <c r="E96" s="109" cm="1">
        <f t="array" ref="E96">SUMPRODUCT(--(Measure_BB_Table[Combined
Headers 2]='% Completion_Summary'!A96),Measure_BB_Table[Total Exp. &amp;
Committed])</f>
        <v>168638.61</v>
      </c>
      <c r="F96" s="109" cm="1">
        <f t="array" ref="F96">SUMPRODUCT(--(Measure_BB_Table[Combined
Headers 2]='% Completion_Summary'!A96),Measure_BB_Table[Completed
Amount ])</f>
        <v>168638.61</v>
      </c>
      <c r="G96" s="110">
        <v>1</v>
      </c>
    </row>
    <row r="97" spans="1:7" x14ac:dyDescent="0.3">
      <c r="A97" s="121" t="s">
        <v>3246</v>
      </c>
      <c r="B97" s="122">
        <v>1</v>
      </c>
      <c r="C97" s="124" t="s">
        <v>268</v>
      </c>
      <c r="D97" s="124" t="s">
        <v>236</v>
      </c>
      <c r="E97" s="109" cm="1">
        <f t="array" ref="E97">SUMPRODUCT(--(Measure_BB_Table[Combined
Headers 2]='% Completion_Summary'!A97),Measure_BB_Table[Total Exp. &amp;
Committed])</f>
        <v>1954150.5699999998</v>
      </c>
      <c r="F97" s="109" cm="1">
        <f t="array" ref="F97">SUMPRODUCT(--(Measure_BB_Table[Combined
Headers 2]='% Completion_Summary'!A97),Measure_BB_Table[Completed
Amount ])</f>
        <v>1954150.5699999998</v>
      </c>
      <c r="G97" s="110">
        <v>1</v>
      </c>
    </row>
    <row r="98" spans="1:7" x14ac:dyDescent="0.3">
      <c r="A98" s="121" t="s">
        <v>3247</v>
      </c>
      <c r="B98" s="122">
        <v>1</v>
      </c>
      <c r="C98" s="124" t="s">
        <v>283</v>
      </c>
      <c r="D98" s="124" t="s">
        <v>2722</v>
      </c>
      <c r="E98" s="109" cm="1">
        <f t="array" ref="E98">SUMPRODUCT(--(Measure_BB_Table[Combined
Headers 2]='% Completion_Summary'!A98),Measure_BB_Table[Total Exp. &amp;
Committed])</f>
        <v>3422709.85</v>
      </c>
      <c r="F98" s="109" cm="1">
        <f t="array" ref="F98">SUMPRODUCT(--(Measure_BB_Table[Combined
Headers 2]='% Completion_Summary'!A98),Measure_BB_Table[Completed
Amount ])</f>
        <v>3422709.85</v>
      </c>
      <c r="G98" s="110">
        <v>1</v>
      </c>
    </row>
    <row r="99" spans="1:7" x14ac:dyDescent="0.3">
      <c r="A99" s="121" t="s">
        <v>3248</v>
      </c>
      <c r="B99" s="122">
        <v>1</v>
      </c>
      <c r="C99" s="124" t="s">
        <v>283</v>
      </c>
      <c r="D99" s="123" t="s">
        <v>428</v>
      </c>
      <c r="E99" s="109" cm="1">
        <f t="array" ref="E99">SUMPRODUCT(--(Measure_BB_Table[Combined
Headers 2]='% Completion_Summary'!A99),Measure_BB_Table[Total Exp. &amp;
Committed])</f>
        <v>309746</v>
      </c>
      <c r="F99" s="109" cm="1">
        <f t="array" ref="F99">SUMPRODUCT(--(Measure_BB_Table[Combined
Headers 2]='% Completion_Summary'!A99),Measure_BB_Table[Completed
Amount ])</f>
        <v>309746</v>
      </c>
      <c r="G99" s="110">
        <v>1</v>
      </c>
    </row>
    <row r="100" spans="1:7" x14ac:dyDescent="0.3">
      <c r="A100" s="121" t="s">
        <v>3249</v>
      </c>
      <c r="B100" s="122">
        <v>1</v>
      </c>
      <c r="C100" s="124" t="s">
        <v>283</v>
      </c>
      <c r="D100" s="124" t="s">
        <v>2724</v>
      </c>
      <c r="E100" s="109" cm="1">
        <f t="array" ref="E100">SUMPRODUCT(--(Measure_BB_Table[Combined
Headers 2]='% Completion_Summary'!A100),Measure_BB_Table[Total Exp. &amp;
Committed])</f>
        <v>1050</v>
      </c>
      <c r="F100" s="109" cm="1">
        <f t="array" ref="F100">SUMPRODUCT(--(Measure_BB_Table[Combined
Headers 2]='% Completion_Summary'!A100),Measure_BB_Table[Completed
Amount ])</f>
        <v>1050</v>
      </c>
      <c r="G100" s="110">
        <v>1</v>
      </c>
    </row>
    <row r="101" spans="1:7" x14ac:dyDescent="0.3">
      <c r="A101" s="121" t="s">
        <v>3250</v>
      </c>
      <c r="B101" s="122">
        <v>1</v>
      </c>
      <c r="C101" s="124" t="s">
        <v>283</v>
      </c>
      <c r="D101" s="124" t="s">
        <v>2723</v>
      </c>
      <c r="E101" s="109" cm="1">
        <f t="array" ref="E101">SUMPRODUCT(--(Measure_BB_Table[Combined
Headers 2]='% Completion_Summary'!A101),Measure_BB_Table[Total Exp. &amp;
Committed])</f>
        <v>143560.07999999999</v>
      </c>
      <c r="F101" s="109" cm="1">
        <f t="array" ref="F101">SUMPRODUCT(--(Measure_BB_Table[Combined
Headers 2]='% Completion_Summary'!A101),Measure_BB_Table[Completed
Amount ])</f>
        <v>143560.07999999999</v>
      </c>
      <c r="G101" s="110">
        <v>1</v>
      </c>
    </row>
    <row r="102" spans="1:7" hidden="1" x14ac:dyDescent="0.3">
      <c r="A102" s="121" t="s">
        <v>3251</v>
      </c>
      <c r="B102" s="122">
        <v>1</v>
      </c>
      <c r="C102" s="124" t="s">
        <v>283</v>
      </c>
      <c r="D102" s="124" t="s">
        <v>236</v>
      </c>
      <c r="E102" s="109" cm="1">
        <f t="array" ref="E102">SUMPRODUCT(--(Measure_BB_Table[Combined
Headers 2]='% Completion_Summary'!A102),Measure_BB_Table[Total Exp. &amp;
Committed])</f>
        <v>0</v>
      </c>
      <c r="F102" s="109" cm="1">
        <f t="array" ref="F102">SUMPRODUCT(--(Measure_BB_Table[Combined
Headers 2]='% Completion_Summary'!A102),Measure_BB_Table[Completed
Amount ])</f>
        <v>0</v>
      </c>
      <c r="G102" s="110" t="e">
        <v>#DIV/0!</v>
      </c>
    </row>
    <row r="103" spans="1:7" x14ac:dyDescent="0.3">
      <c r="A103" s="121" t="s">
        <v>3252</v>
      </c>
      <c r="B103" s="122">
        <v>1</v>
      </c>
      <c r="C103" s="123" t="s">
        <v>235</v>
      </c>
      <c r="D103" s="124" t="s">
        <v>2722</v>
      </c>
      <c r="E103" s="109" cm="1">
        <f t="array" ref="E103">SUMPRODUCT(--(Measure_BB_Table[Combined
Headers 2]='% Completion_Summary'!A103),Measure_BB_Table[Total Exp. &amp;
Committed])</f>
        <v>4046913.3099999977</v>
      </c>
      <c r="F103" s="109" cm="1">
        <f t="array" ref="F103">SUMPRODUCT(--(Measure_BB_Table[Combined
Headers 2]='% Completion_Summary'!A103),Measure_BB_Table[Completed
Amount ])</f>
        <v>3680836.5599999982</v>
      </c>
      <c r="G103" s="110">
        <v>0.90954173663779325</v>
      </c>
    </row>
    <row r="104" spans="1:7" hidden="1" x14ac:dyDescent="0.3">
      <c r="A104" s="121" t="s">
        <v>3253</v>
      </c>
      <c r="B104" s="122">
        <v>1</v>
      </c>
      <c r="C104" s="123" t="s">
        <v>235</v>
      </c>
      <c r="D104" s="123" t="s">
        <v>428</v>
      </c>
      <c r="E104" s="109" cm="1">
        <f t="array" ref="E104">SUMPRODUCT(--(Measure_BB_Table[Combined
Headers 2]='% Completion_Summary'!A104),Measure_BB_Table[Total Exp. &amp;
Committed])</f>
        <v>0</v>
      </c>
      <c r="F104" s="109" cm="1">
        <f t="array" ref="F104">SUMPRODUCT(--(Measure_BB_Table[Combined
Headers 2]='% Completion_Summary'!A104),Measure_BB_Table[Completed
Amount ])</f>
        <v>0</v>
      </c>
      <c r="G104" s="110" t="e">
        <v>#DIV/0!</v>
      </c>
    </row>
    <row r="105" spans="1:7" hidden="1" x14ac:dyDescent="0.3">
      <c r="A105" s="121" t="s">
        <v>3254</v>
      </c>
      <c r="B105" s="122">
        <v>1</v>
      </c>
      <c r="C105" s="123" t="s">
        <v>235</v>
      </c>
      <c r="D105" s="124" t="s">
        <v>2724</v>
      </c>
      <c r="E105" s="109" cm="1">
        <f t="array" ref="E105">SUMPRODUCT(--(Measure_BB_Table[Combined
Headers 2]='% Completion_Summary'!A105),Measure_BB_Table[Total Exp. &amp;
Committed])</f>
        <v>0</v>
      </c>
      <c r="F105" s="109" cm="1">
        <f t="array" ref="F105">SUMPRODUCT(--(Measure_BB_Table[Combined
Headers 2]='% Completion_Summary'!A105),Measure_BB_Table[Completed
Amount ])</f>
        <v>0</v>
      </c>
      <c r="G105" s="110" t="e">
        <v>#DIV/0!</v>
      </c>
    </row>
    <row r="106" spans="1:7" x14ac:dyDescent="0.3">
      <c r="A106" s="121" t="s">
        <v>3255</v>
      </c>
      <c r="B106" s="122">
        <v>1</v>
      </c>
      <c r="C106" s="123" t="s">
        <v>235</v>
      </c>
      <c r="D106" s="124" t="s">
        <v>2723</v>
      </c>
      <c r="E106" s="109" cm="1">
        <f t="array" ref="E106">SUMPRODUCT(--(Measure_BB_Table[Combined
Headers 2]='% Completion_Summary'!A106),Measure_BB_Table[Total Exp. &amp;
Committed])</f>
        <v>100950.01000000001</v>
      </c>
      <c r="F106" s="109" cm="1">
        <f t="array" ref="F106">SUMPRODUCT(--(Measure_BB_Table[Combined
Headers 2]='% Completion_Summary'!A106),Measure_BB_Table[Completed
Amount ])</f>
        <v>100950.01000000001</v>
      </c>
      <c r="G106" s="110">
        <v>1</v>
      </c>
    </row>
    <row r="107" spans="1:7" x14ac:dyDescent="0.3">
      <c r="A107" s="121" t="s">
        <v>3256</v>
      </c>
      <c r="B107" s="122">
        <v>1</v>
      </c>
      <c r="C107" s="123" t="s">
        <v>235</v>
      </c>
      <c r="D107" s="124" t="s">
        <v>236</v>
      </c>
      <c r="E107" s="109" cm="1">
        <f t="array" ref="E107">SUMPRODUCT(--(Measure_BB_Table[Combined
Headers 2]='% Completion_Summary'!A107),Measure_BB_Table[Total Exp. &amp;
Committed])</f>
        <v>777171.39000000013</v>
      </c>
      <c r="F107" s="109" cm="1">
        <f t="array" ref="F107">SUMPRODUCT(--(Measure_BB_Table[Combined
Headers 2]='% Completion_Summary'!A107),Measure_BB_Table[Completed
Amount ])</f>
        <v>777171.39000000013</v>
      </c>
      <c r="G107" s="110">
        <v>1</v>
      </c>
    </row>
    <row r="108" spans="1:7" x14ac:dyDescent="0.3">
      <c r="A108" s="121" t="s">
        <v>3257</v>
      </c>
      <c r="B108" s="122">
        <v>3</v>
      </c>
      <c r="C108" s="126" t="s">
        <v>506</v>
      </c>
      <c r="D108" s="124" t="s">
        <v>2722</v>
      </c>
      <c r="E108" s="109" cm="1">
        <f t="array" ref="E108">SUMPRODUCT(--(Measure_BB_Table[Combined
Headers 2]='% Completion_Summary'!A108),Measure_BB_Table[Total Exp. &amp;
Committed])</f>
        <v>2091102.18</v>
      </c>
      <c r="F108" s="109" cm="1">
        <f t="array" ref="F108">SUMPRODUCT(--(Measure_BB_Table[Combined
Headers 2]='% Completion_Summary'!A108),Measure_BB_Table[Completed
Amount ])</f>
        <v>303674.11000000004</v>
      </c>
      <c r="G108" s="110">
        <v>0.1452220331002668</v>
      </c>
    </row>
    <row r="109" spans="1:7" hidden="1" x14ac:dyDescent="0.3">
      <c r="A109" s="121" t="s">
        <v>3258</v>
      </c>
      <c r="B109" s="122">
        <v>3</v>
      </c>
      <c r="C109" s="126" t="s">
        <v>506</v>
      </c>
      <c r="D109" s="123" t="s">
        <v>428</v>
      </c>
      <c r="E109" s="109" cm="1">
        <f t="array" ref="E109">SUMPRODUCT(--(Measure_BB_Table[Combined
Headers 2]='% Completion_Summary'!A109),Measure_BB_Table[Total Exp. &amp;
Committed])</f>
        <v>0</v>
      </c>
      <c r="F109" s="109" cm="1">
        <f t="array" ref="F109">SUMPRODUCT(--(Measure_BB_Table[Combined
Headers 2]='% Completion_Summary'!A109),Measure_BB_Table[Completed
Amount ])</f>
        <v>0</v>
      </c>
      <c r="G109" s="110" t="e">
        <v>#DIV/0!</v>
      </c>
    </row>
    <row r="110" spans="1:7" hidden="1" x14ac:dyDescent="0.3">
      <c r="A110" s="121" t="s">
        <v>3259</v>
      </c>
      <c r="B110" s="122">
        <v>3</v>
      </c>
      <c r="C110" s="126" t="s">
        <v>506</v>
      </c>
      <c r="D110" s="124" t="s">
        <v>2724</v>
      </c>
      <c r="E110" s="109" cm="1">
        <f t="array" ref="E110">SUMPRODUCT(--(Measure_BB_Table[Combined
Headers 2]='% Completion_Summary'!A110),Measure_BB_Table[Total Exp. &amp;
Committed])</f>
        <v>0</v>
      </c>
      <c r="F110" s="109" cm="1">
        <f t="array" ref="F110">SUMPRODUCT(--(Measure_BB_Table[Combined
Headers 2]='% Completion_Summary'!A110),Measure_BB_Table[Completed
Amount ])</f>
        <v>0</v>
      </c>
      <c r="G110" s="110" t="e">
        <v>#DIV/0!</v>
      </c>
    </row>
    <row r="111" spans="1:7" x14ac:dyDescent="0.3">
      <c r="A111" s="121" t="s">
        <v>3260</v>
      </c>
      <c r="B111" s="122">
        <v>3</v>
      </c>
      <c r="C111" s="126" t="s">
        <v>506</v>
      </c>
      <c r="D111" s="124" t="s">
        <v>2723</v>
      </c>
      <c r="E111" s="109" cm="1">
        <f t="array" ref="E111">SUMPRODUCT(--(Measure_BB_Table[Combined
Headers 2]='% Completion_Summary'!A111),Measure_BB_Table[Total Exp. &amp;
Committed])</f>
        <v>38205</v>
      </c>
      <c r="F111" s="109" cm="1">
        <f t="array" ref="F111">SUMPRODUCT(--(Measure_BB_Table[Combined
Headers 2]='% Completion_Summary'!A111),Measure_BB_Table[Completed
Amount ])</f>
        <v>38205</v>
      </c>
      <c r="G111" s="110">
        <v>1</v>
      </c>
    </row>
    <row r="112" spans="1:7" hidden="1" x14ac:dyDescent="0.3">
      <c r="A112" s="121" t="s">
        <v>3261</v>
      </c>
      <c r="B112" s="122">
        <v>3</v>
      </c>
      <c r="C112" s="126" t="s">
        <v>506</v>
      </c>
      <c r="D112" s="124" t="s">
        <v>236</v>
      </c>
      <c r="E112" s="109" cm="1">
        <f t="array" ref="E112">SUMPRODUCT(--(Measure_BB_Table[Combined
Headers 2]='% Completion_Summary'!A112),Measure_BB_Table[Total Exp. &amp;
Committed])</f>
        <v>0</v>
      </c>
      <c r="F112" s="109" cm="1">
        <f t="array" ref="F112">SUMPRODUCT(--(Measure_BB_Table[Combined
Headers 2]='% Completion_Summary'!A112),Measure_BB_Table[Completed
Amount ])</f>
        <v>0</v>
      </c>
      <c r="G112" s="110" t="e">
        <v>#DIV/0!</v>
      </c>
    </row>
    <row r="113" spans="1:7" x14ac:dyDescent="0.3">
      <c r="A113" s="121" t="s">
        <v>3262</v>
      </c>
      <c r="B113" s="122">
        <v>0</v>
      </c>
      <c r="C113" s="124" t="s">
        <v>522</v>
      </c>
      <c r="D113" s="124" t="s">
        <v>2722</v>
      </c>
      <c r="E113" s="109" cm="1">
        <f t="array" ref="E113">SUMPRODUCT(--(Measure_BB_Table[Combined
Headers 2]='% Completion_Summary'!A113),Measure_BB_Table[Total Exp. &amp;
Committed])</f>
        <v>10368.74</v>
      </c>
      <c r="F113" s="109" cm="1">
        <f t="array" ref="F113">SUMPRODUCT(--(Measure_BB_Table[Combined
Headers 2]='% Completion_Summary'!A113),Measure_BB_Table[Completed
Amount ])</f>
        <v>10368.74</v>
      </c>
      <c r="G113" s="110">
        <v>1</v>
      </c>
    </row>
    <row r="114" spans="1:7" hidden="1" x14ac:dyDescent="0.3">
      <c r="A114" s="121" t="s">
        <v>3263</v>
      </c>
      <c r="B114" s="122">
        <v>0</v>
      </c>
      <c r="C114" s="124" t="s">
        <v>522</v>
      </c>
      <c r="D114" s="123" t="s">
        <v>428</v>
      </c>
      <c r="E114" s="109" cm="1">
        <f t="array" ref="E114">SUMPRODUCT(--(Measure_BB_Table[Combined
Headers 2]='% Completion_Summary'!A114),Measure_BB_Table[Total Exp. &amp;
Committed])</f>
        <v>0</v>
      </c>
      <c r="F114" s="109" cm="1">
        <f t="array" ref="F114">SUMPRODUCT(--(Measure_BB_Table[Combined
Headers 2]='% Completion_Summary'!A114),Measure_BB_Table[Completed
Amount ])</f>
        <v>0</v>
      </c>
      <c r="G114" s="110" t="e">
        <v>#DIV/0!</v>
      </c>
    </row>
    <row r="115" spans="1:7" hidden="1" x14ac:dyDescent="0.3">
      <c r="A115" s="121" t="s">
        <v>3264</v>
      </c>
      <c r="B115" s="122">
        <v>0</v>
      </c>
      <c r="C115" s="124" t="s">
        <v>522</v>
      </c>
      <c r="D115" s="124" t="s">
        <v>2724</v>
      </c>
      <c r="E115" s="109" cm="1">
        <f t="array" ref="E115">SUMPRODUCT(--(Measure_BB_Table[Combined
Headers 2]='% Completion_Summary'!A115),Measure_BB_Table[Total Exp. &amp;
Committed])</f>
        <v>0</v>
      </c>
      <c r="F115" s="109" cm="1">
        <f t="array" ref="F115">SUMPRODUCT(--(Measure_BB_Table[Combined
Headers 2]='% Completion_Summary'!A115),Measure_BB_Table[Completed
Amount ])</f>
        <v>0</v>
      </c>
      <c r="G115" s="110" t="e">
        <v>#DIV/0!</v>
      </c>
    </row>
    <row r="116" spans="1:7" hidden="1" x14ac:dyDescent="0.3">
      <c r="A116" s="121" t="s">
        <v>3265</v>
      </c>
      <c r="B116" s="122">
        <v>0</v>
      </c>
      <c r="C116" s="124" t="s">
        <v>522</v>
      </c>
      <c r="D116" s="124" t="s">
        <v>2723</v>
      </c>
      <c r="E116" s="109" cm="1">
        <f t="array" ref="E116">SUMPRODUCT(--(Measure_BB_Table[Combined
Headers 2]='% Completion_Summary'!A116),Measure_BB_Table[Total Exp. &amp;
Committed])</f>
        <v>0</v>
      </c>
      <c r="F116" s="109" cm="1">
        <f t="array" ref="F116">SUMPRODUCT(--(Measure_BB_Table[Combined
Headers 2]='% Completion_Summary'!A116),Measure_BB_Table[Completed
Amount ])</f>
        <v>0</v>
      </c>
      <c r="G116" s="110" t="e">
        <v>#DIV/0!</v>
      </c>
    </row>
    <row r="117" spans="1:7" hidden="1" x14ac:dyDescent="0.3">
      <c r="A117" s="121" t="s">
        <v>3266</v>
      </c>
      <c r="B117" s="122">
        <v>0</v>
      </c>
      <c r="C117" s="124" t="s">
        <v>522</v>
      </c>
      <c r="D117" s="124" t="s">
        <v>236</v>
      </c>
      <c r="E117" s="109" cm="1">
        <f t="array" ref="E117">SUMPRODUCT(--(Measure_BB_Table[Combined
Headers 2]='% Completion_Summary'!A117),Measure_BB_Table[Total Exp. &amp;
Committed])</f>
        <v>0</v>
      </c>
      <c r="F117" s="109" cm="1">
        <f t="array" ref="F117">SUMPRODUCT(--(Measure_BB_Table[Combined
Headers 2]='% Completion_Summary'!A117),Measure_BB_Table[Completed
Amount ])</f>
        <v>0</v>
      </c>
      <c r="G117" s="110" t="e">
        <v>#DIV/0!</v>
      </c>
    </row>
    <row r="118" spans="1:7" x14ac:dyDescent="0.3">
      <c r="A118" s="121" t="s">
        <v>3267</v>
      </c>
      <c r="B118" s="122">
        <v>6</v>
      </c>
      <c r="C118" s="124" t="s">
        <v>500</v>
      </c>
      <c r="D118" s="124" t="s">
        <v>2722</v>
      </c>
      <c r="E118" s="109" cm="1">
        <f t="array" ref="E118">SUMPRODUCT(--(Measure_BB_Table[Combined
Headers 2]='% Completion_Summary'!A118),Measure_BB_Table[Total Exp. &amp;
Committed])</f>
        <v>4288034.67</v>
      </c>
      <c r="F118" s="109" cm="1">
        <f t="array" ref="F118">SUMPRODUCT(--(Measure_BB_Table[Combined
Headers 2]='% Completion_Summary'!A118),Measure_BB_Table[Completed
Amount ])</f>
        <v>3118349.4899999993</v>
      </c>
      <c r="G118" s="110">
        <v>0.72722114674506566</v>
      </c>
    </row>
    <row r="119" spans="1:7" x14ac:dyDescent="0.3">
      <c r="A119" s="121" t="s">
        <v>3268</v>
      </c>
      <c r="B119" s="122">
        <v>6</v>
      </c>
      <c r="C119" s="124" t="s">
        <v>500</v>
      </c>
      <c r="D119" s="123" t="s">
        <v>428</v>
      </c>
      <c r="E119" s="109" cm="1">
        <f t="array" ref="E119">SUMPRODUCT(--(Measure_BB_Table[Combined
Headers 2]='% Completion_Summary'!A119),Measure_BB_Table[Total Exp. &amp;
Committed])</f>
        <v>232310</v>
      </c>
      <c r="F119" s="109" cm="1">
        <f t="array" ref="F119">SUMPRODUCT(--(Measure_BB_Table[Combined
Headers 2]='% Completion_Summary'!A119),Measure_BB_Table[Completed
Amount ])</f>
        <v>232310</v>
      </c>
      <c r="G119" s="110">
        <v>1</v>
      </c>
    </row>
    <row r="120" spans="1:7" x14ac:dyDescent="0.3">
      <c r="A120" s="121" t="s">
        <v>3269</v>
      </c>
      <c r="B120" s="122">
        <v>6</v>
      </c>
      <c r="C120" s="124" t="s">
        <v>500</v>
      </c>
      <c r="D120" s="124" t="s">
        <v>2724</v>
      </c>
      <c r="E120" s="109" cm="1">
        <f t="array" ref="E120">SUMPRODUCT(--(Measure_BB_Table[Combined
Headers 2]='% Completion_Summary'!A120),Measure_BB_Table[Total Exp. &amp;
Committed])</f>
        <v>1050</v>
      </c>
      <c r="F120" s="109" cm="1">
        <f t="array" ref="F120">SUMPRODUCT(--(Measure_BB_Table[Combined
Headers 2]='% Completion_Summary'!A120),Measure_BB_Table[Completed
Amount ])</f>
        <v>1050</v>
      </c>
      <c r="G120" s="110">
        <v>1</v>
      </c>
    </row>
    <row r="121" spans="1:7" x14ac:dyDescent="0.3">
      <c r="A121" s="121" t="s">
        <v>3270</v>
      </c>
      <c r="B121" s="122">
        <v>6</v>
      </c>
      <c r="C121" s="124" t="s">
        <v>500</v>
      </c>
      <c r="D121" s="124" t="s">
        <v>2723</v>
      </c>
      <c r="E121" s="109" cm="1">
        <f t="array" ref="E121">SUMPRODUCT(--(Measure_BB_Table[Combined
Headers 2]='% Completion_Summary'!A121),Measure_BB_Table[Total Exp. &amp;
Committed])</f>
        <v>37245</v>
      </c>
      <c r="F121" s="109" cm="1">
        <f t="array" ref="F121">SUMPRODUCT(--(Measure_BB_Table[Combined
Headers 2]='% Completion_Summary'!A121),Measure_BB_Table[Completed
Amount ])</f>
        <v>37245</v>
      </c>
      <c r="G121" s="110">
        <v>1</v>
      </c>
    </row>
    <row r="122" spans="1:7" hidden="1" x14ac:dyDescent="0.3">
      <c r="A122" s="121" t="s">
        <v>3271</v>
      </c>
      <c r="B122" s="122">
        <v>6</v>
      </c>
      <c r="C122" s="124" t="s">
        <v>500</v>
      </c>
      <c r="D122" s="124" t="s">
        <v>236</v>
      </c>
      <c r="E122" s="109" cm="1">
        <f t="array" ref="E122">SUMPRODUCT(--(Measure_BB_Table[Combined
Headers 2]='% Completion_Summary'!A122),Measure_BB_Table[Total Exp. &amp;
Committed])</f>
        <v>0</v>
      </c>
      <c r="F122" s="109" cm="1">
        <f t="array" ref="F122">SUMPRODUCT(--(Measure_BB_Table[Combined
Headers 2]='% Completion_Summary'!A122),Measure_BB_Table[Completed
Amount ])</f>
        <v>0</v>
      </c>
      <c r="G122" s="110" t="e">
        <v>#DIV/0!</v>
      </c>
    </row>
    <row r="123" spans="1:7" x14ac:dyDescent="0.3">
      <c r="A123" s="121" t="s">
        <v>3272</v>
      </c>
      <c r="B123" s="122">
        <v>8</v>
      </c>
      <c r="C123" s="126" t="s">
        <v>507</v>
      </c>
      <c r="D123" s="124" t="s">
        <v>2722</v>
      </c>
      <c r="E123" s="109" cm="1">
        <f t="array" ref="E123">SUMPRODUCT(--(Measure_BB_Table[Combined
Headers 2]='% Completion_Summary'!A123),Measure_BB_Table[Total Exp. &amp;
Committed])</f>
        <v>3664281.9599999972</v>
      </c>
      <c r="F123" s="109" cm="1">
        <f t="array" ref="F123">SUMPRODUCT(--(Measure_BB_Table[Combined
Headers 2]='% Completion_Summary'!A123),Measure_BB_Table[Completed
Amount ])</f>
        <v>3350476.1199999973</v>
      </c>
      <c r="G123" s="110">
        <v>0.91436089159470679</v>
      </c>
    </row>
    <row r="124" spans="1:7" hidden="1" x14ac:dyDescent="0.3">
      <c r="A124" s="121" t="s">
        <v>3273</v>
      </c>
      <c r="B124" s="122">
        <v>8</v>
      </c>
      <c r="C124" s="126" t="s">
        <v>507</v>
      </c>
      <c r="D124" s="123" t="s">
        <v>428</v>
      </c>
      <c r="E124" s="109" cm="1">
        <f t="array" ref="E124">SUMPRODUCT(--(Measure_BB_Table[Combined
Headers 2]='% Completion_Summary'!A124),Measure_BB_Table[Total Exp. &amp;
Committed])</f>
        <v>0</v>
      </c>
      <c r="F124" s="109" cm="1">
        <f t="array" ref="F124">SUMPRODUCT(--(Measure_BB_Table[Combined
Headers 2]='% Completion_Summary'!A124),Measure_BB_Table[Completed
Amount ])</f>
        <v>0</v>
      </c>
      <c r="G124" s="110" t="e">
        <v>#DIV/0!</v>
      </c>
    </row>
    <row r="125" spans="1:7" hidden="1" x14ac:dyDescent="0.3">
      <c r="A125" s="121" t="s">
        <v>3274</v>
      </c>
      <c r="B125" s="122">
        <v>8</v>
      </c>
      <c r="C125" s="126" t="s">
        <v>507</v>
      </c>
      <c r="D125" s="124" t="s">
        <v>2724</v>
      </c>
      <c r="E125" s="109" cm="1">
        <f t="array" ref="E125">SUMPRODUCT(--(Measure_BB_Table[Combined
Headers 2]='% Completion_Summary'!A125),Measure_BB_Table[Total Exp. &amp;
Committed])</f>
        <v>0</v>
      </c>
      <c r="F125" s="109" cm="1">
        <f t="array" ref="F125">SUMPRODUCT(--(Measure_BB_Table[Combined
Headers 2]='% Completion_Summary'!A125),Measure_BB_Table[Completed
Amount ])</f>
        <v>0</v>
      </c>
      <c r="G125" s="110" t="e">
        <v>#DIV/0!</v>
      </c>
    </row>
    <row r="126" spans="1:7" x14ac:dyDescent="0.3">
      <c r="A126" s="121" t="s">
        <v>3275</v>
      </c>
      <c r="B126" s="122">
        <v>8</v>
      </c>
      <c r="C126" s="126" t="s">
        <v>507</v>
      </c>
      <c r="D126" s="124" t="s">
        <v>2723</v>
      </c>
      <c r="E126" s="109" cm="1">
        <f t="array" ref="E126">SUMPRODUCT(--(Measure_BB_Table[Combined
Headers 2]='% Completion_Summary'!A126),Measure_BB_Table[Total Exp. &amp;
Committed])</f>
        <v>38175</v>
      </c>
      <c r="F126" s="109" cm="1">
        <f t="array" ref="F126">SUMPRODUCT(--(Measure_BB_Table[Combined
Headers 2]='% Completion_Summary'!A126),Measure_BB_Table[Completed
Amount ])</f>
        <v>38175</v>
      </c>
      <c r="G126" s="110">
        <v>1</v>
      </c>
    </row>
    <row r="127" spans="1:7" hidden="1" x14ac:dyDescent="0.3">
      <c r="A127" s="121" t="s">
        <v>3276</v>
      </c>
      <c r="B127" s="122">
        <v>8</v>
      </c>
      <c r="C127" s="126" t="s">
        <v>507</v>
      </c>
      <c r="D127" s="124" t="s">
        <v>236</v>
      </c>
      <c r="E127" s="109" cm="1">
        <f t="array" ref="E127">SUMPRODUCT(--(Measure_BB_Table[Combined
Headers 2]='% Completion_Summary'!A127),Measure_BB_Table[Total Exp. &amp;
Committed])</f>
        <v>0</v>
      </c>
      <c r="F127" s="109" cm="1">
        <f t="array" ref="F127">SUMPRODUCT(--(Measure_BB_Table[Combined
Headers 2]='% Completion_Summary'!A127),Measure_BB_Table[Completed
Amount ])</f>
        <v>0</v>
      </c>
      <c r="G127" s="110" t="e">
        <v>#DIV/0!</v>
      </c>
    </row>
    <row r="128" spans="1:7" x14ac:dyDescent="0.3">
      <c r="A128" s="121" t="s">
        <v>3277</v>
      </c>
      <c r="B128" s="122">
        <v>7</v>
      </c>
      <c r="C128" s="124" t="s">
        <v>446</v>
      </c>
      <c r="D128" s="124" t="s">
        <v>2722</v>
      </c>
      <c r="E128" s="109" cm="1">
        <f t="array" ref="E128">SUMPRODUCT(--(Measure_BB_Table[Combined
Headers 2]='% Completion_Summary'!A128),Measure_BB_Table[Total Exp. &amp;
Committed])</f>
        <v>4589185.1099999994</v>
      </c>
      <c r="F128" s="109" cm="1">
        <f t="array" ref="F128">SUMPRODUCT(--(Measure_BB_Table[Combined
Headers 2]='% Completion_Summary'!A128),Measure_BB_Table[Completed
Amount ])</f>
        <v>4043153.9099999988</v>
      </c>
      <c r="G128" s="110">
        <v>0.88101783063616701</v>
      </c>
    </row>
    <row r="129" spans="1:7" x14ac:dyDescent="0.3">
      <c r="A129" s="121" t="s">
        <v>3278</v>
      </c>
      <c r="B129" s="122">
        <v>7</v>
      </c>
      <c r="C129" s="124" t="s">
        <v>446</v>
      </c>
      <c r="D129" s="123" t="s">
        <v>428</v>
      </c>
      <c r="E129" s="109" cm="1">
        <f t="array" ref="E129">SUMPRODUCT(--(Measure_BB_Table[Combined
Headers 2]='% Completion_Summary'!A129),Measure_BB_Table[Total Exp. &amp;
Committed])</f>
        <v>258122</v>
      </c>
      <c r="F129" s="109" cm="1">
        <f t="array" ref="F129">SUMPRODUCT(--(Measure_BB_Table[Combined
Headers 2]='% Completion_Summary'!A129),Measure_BB_Table[Completed
Amount ])</f>
        <v>258122.00000000003</v>
      </c>
      <c r="G129" s="110">
        <v>1.0000000000000002</v>
      </c>
    </row>
    <row r="130" spans="1:7" hidden="1" x14ac:dyDescent="0.3">
      <c r="A130" s="121" t="s">
        <v>3279</v>
      </c>
      <c r="B130" s="122">
        <v>7</v>
      </c>
      <c r="C130" s="124" t="s">
        <v>446</v>
      </c>
      <c r="D130" s="124" t="s">
        <v>2724</v>
      </c>
      <c r="E130" s="109" cm="1">
        <f t="array" ref="E130">SUMPRODUCT(--(Measure_BB_Table[Combined
Headers 2]='% Completion_Summary'!A130),Measure_BB_Table[Total Exp. &amp;
Committed])</f>
        <v>0</v>
      </c>
      <c r="F130" s="109" cm="1">
        <f t="array" ref="F130">SUMPRODUCT(--(Measure_BB_Table[Combined
Headers 2]='% Completion_Summary'!A130),Measure_BB_Table[Completed
Amount ])</f>
        <v>0</v>
      </c>
      <c r="G130" s="110" t="e">
        <v>#DIV/0!</v>
      </c>
    </row>
    <row r="131" spans="1:7" x14ac:dyDescent="0.3">
      <c r="A131" s="121" t="s">
        <v>3280</v>
      </c>
      <c r="B131" s="122">
        <v>7</v>
      </c>
      <c r="C131" s="124" t="s">
        <v>446</v>
      </c>
      <c r="D131" s="124" t="s">
        <v>2723</v>
      </c>
      <c r="E131" s="109" cm="1">
        <f t="array" ref="E131">SUMPRODUCT(--(Measure_BB_Table[Combined
Headers 2]='% Completion_Summary'!A131),Measure_BB_Table[Total Exp. &amp;
Committed])</f>
        <v>930</v>
      </c>
      <c r="F131" s="109" cm="1">
        <f t="array" ref="F131">SUMPRODUCT(--(Measure_BB_Table[Combined
Headers 2]='% Completion_Summary'!A131),Measure_BB_Table[Completed
Amount ])</f>
        <v>930</v>
      </c>
      <c r="G131" s="110">
        <v>1</v>
      </c>
    </row>
    <row r="132" spans="1:7" hidden="1" x14ac:dyDescent="0.3">
      <c r="A132" s="121" t="s">
        <v>3281</v>
      </c>
      <c r="B132" s="122">
        <v>7</v>
      </c>
      <c r="C132" s="124" t="s">
        <v>446</v>
      </c>
      <c r="D132" s="124" t="s">
        <v>236</v>
      </c>
      <c r="E132" s="109" cm="1">
        <f t="array" ref="E132">SUMPRODUCT(--(Measure_BB_Table[Combined
Headers 2]='% Completion_Summary'!A132),Measure_BB_Table[Total Exp. &amp;
Committed])</f>
        <v>0</v>
      </c>
      <c r="F132" s="109" cm="1">
        <f t="array" ref="F132">SUMPRODUCT(--(Measure_BB_Table[Combined
Headers 2]='% Completion_Summary'!A132),Measure_BB_Table[Completed
Amount ])</f>
        <v>0</v>
      </c>
      <c r="G132" s="110" t="e">
        <v>#DIV/0!</v>
      </c>
    </row>
    <row r="133" spans="1:7" x14ac:dyDescent="0.3">
      <c r="A133" s="121" t="s">
        <v>3282</v>
      </c>
      <c r="B133" s="122">
        <v>2</v>
      </c>
      <c r="C133" s="124" t="s">
        <v>284</v>
      </c>
      <c r="D133" s="124" t="s">
        <v>2722</v>
      </c>
      <c r="E133" s="109" cm="1">
        <f t="array" ref="E133">SUMPRODUCT(--(Measure_BB_Table[Combined
Headers 2]='% Completion_Summary'!A133),Measure_BB_Table[Total Exp. &amp;
Committed])</f>
        <v>3300354.0199999982</v>
      </c>
      <c r="F133" s="109" cm="1">
        <f t="array" ref="F133">SUMPRODUCT(--(Measure_BB_Table[Combined
Headers 2]='% Completion_Summary'!A133),Measure_BB_Table[Completed
Amount ])</f>
        <v>3094148.0199999982</v>
      </c>
      <c r="G133" s="110">
        <v>0.93752003610812629</v>
      </c>
    </row>
    <row r="134" spans="1:7" hidden="1" x14ac:dyDescent="0.3">
      <c r="A134" s="121" t="s">
        <v>3283</v>
      </c>
      <c r="B134" s="122">
        <v>2</v>
      </c>
      <c r="C134" s="124" t="s">
        <v>284</v>
      </c>
      <c r="D134" s="123" t="s">
        <v>428</v>
      </c>
      <c r="E134" s="109" cm="1">
        <f t="array" ref="E134">SUMPRODUCT(--(Measure_BB_Table[Combined
Headers 2]='% Completion_Summary'!A134),Measure_BB_Table[Total Exp. &amp;
Committed])</f>
        <v>0</v>
      </c>
      <c r="F134" s="109" cm="1">
        <f t="array" ref="F134">SUMPRODUCT(--(Measure_BB_Table[Combined
Headers 2]='% Completion_Summary'!A134),Measure_BB_Table[Completed
Amount ])</f>
        <v>0</v>
      </c>
      <c r="G134" s="110" t="e">
        <v>#DIV/0!</v>
      </c>
    </row>
    <row r="135" spans="1:7" hidden="1" x14ac:dyDescent="0.3">
      <c r="A135" s="121" t="s">
        <v>3284</v>
      </c>
      <c r="B135" s="122">
        <v>2</v>
      </c>
      <c r="C135" s="124" t="s">
        <v>284</v>
      </c>
      <c r="D135" s="124" t="s">
        <v>2724</v>
      </c>
      <c r="E135" s="109" cm="1">
        <f t="array" ref="E135">SUMPRODUCT(--(Measure_BB_Table[Combined
Headers 2]='% Completion_Summary'!A135),Measure_BB_Table[Total Exp. &amp;
Committed])</f>
        <v>0</v>
      </c>
      <c r="F135" s="109" cm="1">
        <f t="array" ref="F135">SUMPRODUCT(--(Measure_BB_Table[Combined
Headers 2]='% Completion_Summary'!A135),Measure_BB_Table[Completed
Amount ])</f>
        <v>0</v>
      </c>
      <c r="G135" s="110" t="e">
        <v>#DIV/0!</v>
      </c>
    </row>
    <row r="136" spans="1:7" x14ac:dyDescent="0.3">
      <c r="A136" s="121" t="s">
        <v>3285</v>
      </c>
      <c r="B136" s="122">
        <v>2</v>
      </c>
      <c r="C136" s="124" t="s">
        <v>284</v>
      </c>
      <c r="D136" s="124" t="s">
        <v>2723</v>
      </c>
      <c r="E136" s="109" cm="1">
        <f t="array" ref="E136">SUMPRODUCT(--(Measure_BB_Table[Combined
Headers 2]='% Completion_Summary'!A136),Measure_BB_Table[Total Exp. &amp;
Committed])</f>
        <v>164685</v>
      </c>
      <c r="F136" s="109" cm="1">
        <f t="array" ref="F136">SUMPRODUCT(--(Measure_BB_Table[Combined
Headers 2]='% Completion_Summary'!A136),Measure_BB_Table[Completed
Amount ])</f>
        <v>164685</v>
      </c>
      <c r="G136" s="110">
        <v>1</v>
      </c>
    </row>
    <row r="137" spans="1:7" hidden="1" x14ac:dyDescent="0.3">
      <c r="A137" s="121" t="s">
        <v>3286</v>
      </c>
      <c r="B137" s="122">
        <v>2</v>
      </c>
      <c r="C137" s="124" t="s">
        <v>284</v>
      </c>
      <c r="D137" s="124" t="s">
        <v>236</v>
      </c>
      <c r="E137" s="109" cm="1">
        <f t="array" ref="E137">SUMPRODUCT(--(Measure_BB_Table[Combined
Headers 2]='% Completion_Summary'!A137),Measure_BB_Table[Total Exp. &amp;
Committed])</f>
        <v>0</v>
      </c>
      <c r="F137" s="109" cm="1">
        <f t="array" ref="F137">SUMPRODUCT(--(Measure_BB_Table[Combined
Headers 2]='% Completion_Summary'!A137),Measure_BB_Table[Completed
Amount ])</f>
        <v>0</v>
      </c>
      <c r="G137" s="110" t="e">
        <v>#DIV/0!</v>
      </c>
    </row>
    <row r="138" spans="1:7" x14ac:dyDescent="0.3">
      <c r="A138" s="121" t="s">
        <v>3287</v>
      </c>
      <c r="B138" s="122">
        <v>4</v>
      </c>
      <c r="C138" s="126" t="s">
        <v>523</v>
      </c>
      <c r="D138" s="124" t="s">
        <v>2722</v>
      </c>
      <c r="E138" s="109" cm="1">
        <f t="array" ref="E138">SUMPRODUCT(--(Measure_BB_Table[Combined
Headers 2]='% Completion_Summary'!A138),Measure_BB_Table[Total Exp. &amp;
Committed])</f>
        <v>491075.16999999987</v>
      </c>
      <c r="F138" s="109" cm="1">
        <f t="array" ref="F138">SUMPRODUCT(--(Measure_BB_Table[Combined
Headers 2]='% Completion_Summary'!A138),Measure_BB_Table[Completed
Amount ])</f>
        <v>381152.15999999992</v>
      </c>
      <c r="G138" s="110">
        <v>0.77615848506451679</v>
      </c>
    </row>
    <row r="139" spans="1:7" hidden="1" x14ac:dyDescent="0.3">
      <c r="A139" s="121" t="s">
        <v>3288</v>
      </c>
      <c r="B139" s="122">
        <v>4</v>
      </c>
      <c r="C139" s="126" t="s">
        <v>523</v>
      </c>
      <c r="D139" s="123" t="s">
        <v>428</v>
      </c>
      <c r="E139" s="109" cm="1">
        <f t="array" ref="E139">SUMPRODUCT(--(Measure_BB_Table[Combined
Headers 2]='% Completion_Summary'!A139),Measure_BB_Table[Total Exp. &amp;
Committed])</f>
        <v>0</v>
      </c>
      <c r="F139" s="109" cm="1">
        <f t="array" ref="F139">SUMPRODUCT(--(Measure_BB_Table[Combined
Headers 2]='% Completion_Summary'!A139),Measure_BB_Table[Completed
Amount ])</f>
        <v>0</v>
      </c>
      <c r="G139" s="110" t="e">
        <v>#DIV/0!</v>
      </c>
    </row>
    <row r="140" spans="1:7" hidden="1" x14ac:dyDescent="0.3">
      <c r="A140" s="121" t="s">
        <v>3289</v>
      </c>
      <c r="B140" s="122">
        <v>4</v>
      </c>
      <c r="C140" s="126" t="s">
        <v>523</v>
      </c>
      <c r="D140" s="124" t="s">
        <v>2724</v>
      </c>
      <c r="E140" s="109" cm="1">
        <f t="array" ref="E140">SUMPRODUCT(--(Measure_BB_Table[Combined
Headers 2]='% Completion_Summary'!A140),Measure_BB_Table[Total Exp. &amp;
Committed])</f>
        <v>0</v>
      </c>
      <c r="F140" s="109" cm="1">
        <f t="array" ref="F140">SUMPRODUCT(--(Measure_BB_Table[Combined
Headers 2]='% Completion_Summary'!A140),Measure_BB_Table[Completed
Amount ])</f>
        <v>0</v>
      </c>
      <c r="G140" s="110" t="e">
        <v>#DIV/0!</v>
      </c>
    </row>
    <row r="141" spans="1:7" x14ac:dyDescent="0.3">
      <c r="A141" s="121" t="s">
        <v>3290</v>
      </c>
      <c r="B141" s="122">
        <v>4</v>
      </c>
      <c r="C141" s="126" t="s">
        <v>523</v>
      </c>
      <c r="D141" s="124" t="s">
        <v>2723</v>
      </c>
      <c r="E141" s="109" cm="1">
        <f t="array" ref="E141">SUMPRODUCT(--(Measure_BB_Table[Combined
Headers 2]='% Completion_Summary'!A141),Measure_BB_Table[Total Exp. &amp;
Committed])</f>
        <v>30000</v>
      </c>
      <c r="F141" s="109" cm="1">
        <f t="array" ref="F141">SUMPRODUCT(--(Measure_BB_Table[Combined
Headers 2]='% Completion_Summary'!A141),Measure_BB_Table[Completed
Amount ])</f>
        <v>30000</v>
      </c>
      <c r="G141" s="110">
        <v>1</v>
      </c>
    </row>
    <row r="142" spans="1:7" hidden="1" x14ac:dyDescent="0.3">
      <c r="A142" s="121" t="s">
        <v>3291</v>
      </c>
      <c r="B142" s="122">
        <v>4</v>
      </c>
      <c r="C142" s="126" t="s">
        <v>523</v>
      </c>
      <c r="D142" s="124" t="s">
        <v>236</v>
      </c>
      <c r="E142" s="109" cm="1">
        <f t="array" ref="E142">SUMPRODUCT(--(Measure_BB_Table[Combined
Headers 2]='% Completion_Summary'!A142),Measure_BB_Table[Total Exp. &amp;
Committed])</f>
        <v>0</v>
      </c>
      <c r="F142" s="109" cm="1">
        <f t="array" ref="F142">SUMPRODUCT(--(Measure_BB_Table[Combined
Headers 2]='% Completion_Summary'!A142),Measure_BB_Table[Completed
Amount ])</f>
        <v>0</v>
      </c>
      <c r="G142" s="110" t="e">
        <v>#DIV/0!</v>
      </c>
    </row>
    <row r="143" spans="1:7" x14ac:dyDescent="0.3">
      <c r="A143" s="121" t="s">
        <v>3292</v>
      </c>
      <c r="B143" s="122">
        <v>4</v>
      </c>
      <c r="C143" s="124" t="s">
        <v>448</v>
      </c>
      <c r="D143" s="124" t="s">
        <v>2722</v>
      </c>
      <c r="E143" s="109" cm="1">
        <f t="array" ref="E143">SUMPRODUCT(--(Measure_BB_Table[Combined
Headers 2]='% Completion_Summary'!A143),Measure_BB_Table[Total Exp. &amp;
Committed])</f>
        <v>1294970.42</v>
      </c>
      <c r="F143" s="109" cm="1">
        <f t="array" ref="F143">SUMPRODUCT(--(Measure_BB_Table[Combined
Headers 2]='% Completion_Summary'!A143),Measure_BB_Table[Completed
Amount ])</f>
        <v>210528.86</v>
      </c>
      <c r="G143" s="110">
        <v>0.16257426173487421</v>
      </c>
    </row>
    <row r="144" spans="1:7" x14ac:dyDescent="0.3">
      <c r="A144" s="121" t="s">
        <v>3293</v>
      </c>
      <c r="B144" s="122">
        <v>4</v>
      </c>
      <c r="C144" s="124" t="s">
        <v>448</v>
      </c>
      <c r="D144" s="123" t="s">
        <v>428</v>
      </c>
      <c r="E144" s="109" cm="1">
        <f t="array" ref="E144">SUMPRODUCT(--(Measure_BB_Table[Combined
Headers 2]='% Completion_Summary'!A144),Measure_BB_Table[Total Exp. &amp;
Committed])</f>
        <v>242880</v>
      </c>
      <c r="F144" s="109" cm="1">
        <f t="array" ref="F144">SUMPRODUCT(--(Measure_BB_Table[Combined
Headers 2]='% Completion_Summary'!A144),Measure_BB_Table[Completed
Amount ])</f>
        <v>242880</v>
      </c>
      <c r="G144" s="110">
        <v>1</v>
      </c>
    </row>
    <row r="145" spans="1:7" x14ac:dyDescent="0.3">
      <c r="A145" s="121" t="s">
        <v>3294</v>
      </c>
      <c r="B145" s="122">
        <v>4</v>
      </c>
      <c r="C145" s="124" t="s">
        <v>448</v>
      </c>
      <c r="D145" s="124" t="s">
        <v>2724</v>
      </c>
      <c r="E145" s="109" cm="1">
        <f t="array" ref="E145">SUMPRODUCT(--(Measure_BB_Table[Combined
Headers 2]='% Completion_Summary'!A145),Measure_BB_Table[Total Exp. &amp;
Committed])</f>
        <v>22800</v>
      </c>
      <c r="F145" s="109" cm="1">
        <f t="array" ref="F145">SUMPRODUCT(--(Measure_BB_Table[Combined
Headers 2]='% Completion_Summary'!A145),Measure_BB_Table[Completed
Amount ])</f>
        <v>22800</v>
      </c>
      <c r="G145" s="110">
        <v>1</v>
      </c>
    </row>
    <row r="146" spans="1:7" x14ac:dyDescent="0.3">
      <c r="A146" s="121" t="s">
        <v>3295</v>
      </c>
      <c r="B146" s="122">
        <v>4</v>
      </c>
      <c r="C146" s="124" t="s">
        <v>448</v>
      </c>
      <c r="D146" s="124" t="s">
        <v>2723</v>
      </c>
      <c r="E146" s="109" cm="1">
        <f t="array" ref="E146">SUMPRODUCT(--(Measure_BB_Table[Combined
Headers 2]='% Completion_Summary'!A146),Measure_BB_Table[Total Exp. &amp;
Committed])</f>
        <v>36939</v>
      </c>
      <c r="F146" s="109" cm="1">
        <f t="array" ref="F146">SUMPRODUCT(--(Measure_BB_Table[Combined
Headers 2]='% Completion_Summary'!A146),Measure_BB_Table[Completed
Amount ])</f>
        <v>36939</v>
      </c>
      <c r="G146" s="110">
        <v>1</v>
      </c>
    </row>
    <row r="147" spans="1:7" hidden="1" x14ac:dyDescent="0.3">
      <c r="A147" s="121" t="s">
        <v>3296</v>
      </c>
      <c r="B147" s="122">
        <v>4</v>
      </c>
      <c r="C147" s="124" t="s">
        <v>448</v>
      </c>
      <c r="D147" s="124" t="s">
        <v>236</v>
      </c>
      <c r="E147" s="109" cm="1">
        <f t="array" ref="E147">SUMPRODUCT(--(Measure_BB_Table[Combined
Headers 2]='% Completion_Summary'!A147),Measure_BB_Table[Total Exp. &amp;
Committed])</f>
        <v>0</v>
      </c>
      <c r="F147" s="109" cm="1">
        <f t="array" ref="F147">SUMPRODUCT(--(Measure_BB_Table[Combined
Headers 2]='% Completion_Summary'!A147),Measure_BB_Table[Completed
Amount ])</f>
        <v>0</v>
      </c>
      <c r="G147" s="110" t="e">
        <v>#DIV/0!</v>
      </c>
    </row>
    <row r="148" spans="1:7" x14ac:dyDescent="0.3">
      <c r="A148" s="121" t="s">
        <v>3297</v>
      </c>
      <c r="B148" s="122">
        <v>8</v>
      </c>
      <c r="C148" s="124" t="s">
        <v>450</v>
      </c>
      <c r="D148" s="124" t="s">
        <v>2722</v>
      </c>
      <c r="E148" s="109" cm="1">
        <f t="array" ref="E148">SUMPRODUCT(--(Measure_BB_Table[Combined
Headers 2]='% Completion_Summary'!A148),Measure_BB_Table[Total Exp. &amp;
Committed])</f>
        <v>134841.18000000002</v>
      </c>
      <c r="F148" s="109" cm="1">
        <f t="array" ref="F148">SUMPRODUCT(--(Measure_BB_Table[Combined
Headers 2]='% Completion_Summary'!A148),Measure_BB_Table[Completed
Amount ])</f>
        <v>134841.18000000002</v>
      </c>
      <c r="G148" s="110">
        <v>1</v>
      </c>
    </row>
    <row r="149" spans="1:7" x14ac:dyDescent="0.3">
      <c r="A149" s="121" t="s">
        <v>3298</v>
      </c>
      <c r="B149" s="122">
        <v>8</v>
      </c>
      <c r="C149" s="124" t="s">
        <v>450</v>
      </c>
      <c r="D149" s="123" t="s">
        <v>428</v>
      </c>
      <c r="E149" s="109" cm="1">
        <f t="array" ref="E149">SUMPRODUCT(--(Measure_BB_Table[Combined
Headers 2]='% Completion_Summary'!A149),Measure_BB_Table[Total Exp. &amp;
Committed])</f>
        <v>258091</v>
      </c>
      <c r="F149" s="109" cm="1">
        <f t="array" ref="F149">SUMPRODUCT(--(Measure_BB_Table[Combined
Headers 2]='% Completion_Summary'!A149),Measure_BB_Table[Completed
Amount ])</f>
        <v>258091</v>
      </c>
      <c r="G149" s="110">
        <v>1</v>
      </c>
    </row>
    <row r="150" spans="1:7" hidden="1" x14ac:dyDescent="0.3">
      <c r="A150" s="121" t="s">
        <v>3299</v>
      </c>
      <c r="B150" s="122">
        <v>8</v>
      </c>
      <c r="C150" s="124" t="s">
        <v>450</v>
      </c>
      <c r="D150" s="124" t="s">
        <v>2724</v>
      </c>
      <c r="E150" s="109" cm="1">
        <f t="array" ref="E150">SUMPRODUCT(--(Measure_BB_Table[Combined
Headers 2]='% Completion_Summary'!A150),Measure_BB_Table[Total Exp. &amp;
Committed])</f>
        <v>0</v>
      </c>
      <c r="F150" s="109" cm="1">
        <f t="array" ref="F150">SUMPRODUCT(--(Measure_BB_Table[Combined
Headers 2]='% Completion_Summary'!A150),Measure_BB_Table[Completed
Amount ])</f>
        <v>0</v>
      </c>
      <c r="G150" s="110" t="e">
        <v>#DIV/0!</v>
      </c>
    </row>
    <row r="151" spans="1:7" hidden="1" x14ac:dyDescent="0.3">
      <c r="A151" s="121" t="s">
        <v>3300</v>
      </c>
      <c r="B151" s="122">
        <v>8</v>
      </c>
      <c r="C151" s="124" t="s">
        <v>450</v>
      </c>
      <c r="D151" s="124" t="s">
        <v>2723</v>
      </c>
      <c r="E151" s="109" cm="1">
        <f t="array" ref="E151">SUMPRODUCT(--(Measure_BB_Table[Combined
Headers 2]='% Completion_Summary'!A151),Measure_BB_Table[Total Exp. &amp;
Committed])</f>
        <v>0</v>
      </c>
      <c r="F151" s="109" cm="1">
        <f t="array" ref="F151">SUMPRODUCT(--(Measure_BB_Table[Combined
Headers 2]='% Completion_Summary'!A151),Measure_BB_Table[Completed
Amount ])</f>
        <v>0</v>
      </c>
      <c r="G151" s="110" t="e">
        <v>#DIV/0!</v>
      </c>
    </row>
    <row r="152" spans="1:7" hidden="1" x14ac:dyDescent="0.3">
      <c r="A152" s="121" t="s">
        <v>3301</v>
      </c>
      <c r="B152" s="122">
        <v>8</v>
      </c>
      <c r="C152" s="124" t="s">
        <v>450</v>
      </c>
      <c r="D152" s="124" t="s">
        <v>236</v>
      </c>
      <c r="E152" s="109" cm="1">
        <f t="array" ref="E152">SUMPRODUCT(--(Measure_BB_Table[Combined
Headers 2]='% Completion_Summary'!A152),Measure_BB_Table[Total Exp. &amp;
Committed])</f>
        <v>0</v>
      </c>
      <c r="F152" s="109" cm="1">
        <f t="array" ref="F152">SUMPRODUCT(--(Measure_BB_Table[Combined
Headers 2]='% Completion_Summary'!A152),Measure_BB_Table[Completed
Amount ])</f>
        <v>0</v>
      </c>
      <c r="G152" s="110" t="e">
        <v>#DIV/0!</v>
      </c>
    </row>
    <row r="153" spans="1:7" x14ac:dyDescent="0.3">
      <c r="A153" s="121" t="s">
        <v>3302</v>
      </c>
      <c r="B153" s="122">
        <v>6</v>
      </c>
      <c r="C153" s="123" t="s">
        <v>301</v>
      </c>
      <c r="D153" s="124" t="s">
        <v>2722</v>
      </c>
      <c r="E153" s="109" cm="1">
        <f t="array" ref="E153">SUMPRODUCT(--(Measure_BB_Table[Combined
Headers 2]='% Completion_Summary'!A153),Measure_BB_Table[Total Exp. &amp;
Committed])</f>
        <v>5229562.6700000009</v>
      </c>
      <c r="F153" s="109" cm="1">
        <f t="array" ref="F153">SUMPRODUCT(--(Measure_BB_Table[Combined
Headers 2]='% Completion_Summary'!A153),Measure_BB_Table[Completed
Amount ])</f>
        <v>3900583.0900000012</v>
      </c>
      <c r="G153" s="110">
        <v>0.74587175565868125</v>
      </c>
    </row>
    <row r="154" spans="1:7" hidden="1" x14ac:dyDescent="0.3">
      <c r="A154" s="121" t="s">
        <v>3303</v>
      </c>
      <c r="B154" s="122">
        <v>6</v>
      </c>
      <c r="C154" s="123" t="s">
        <v>301</v>
      </c>
      <c r="D154" s="123" t="s">
        <v>428</v>
      </c>
      <c r="E154" s="109" cm="1">
        <f t="array" ref="E154">SUMPRODUCT(--(Measure_BB_Table[Combined
Headers 2]='% Completion_Summary'!A154),Measure_BB_Table[Total Exp. &amp;
Committed])</f>
        <v>0</v>
      </c>
      <c r="F154" s="109" cm="1">
        <f t="array" ref="F154">SUMPRODUCT(--(Measure_BB_Table[Combined
Headers 2]='% Completion_Summary'!A154),Measure_BB_Table[Completed
Amount ])</f>
        <v>0</v>
      </c>
      <c r="G154" s="110" t="e">
        <v>#DIV/0!</v>
      </c>
    </row>
    <row r="155" spans="1:7" hidden="1" x14ac:dyDescent="0.3">
      <c r="A155" s="121" t="s">
        <v>3304</v>
      </c>
      <c r="B155" s="122">
        <v>6</v>
      </c>
      <c r="C155" s="123" t="s">
        <v>301</v>
      </c>
      <c r="D155" s="124" t="s">
        <v>2724</v>
      </c>
      <c r="E155" s="109" cm="1">
        <f t="array" ref="E155">SUMPRODUCT(--(Measure_BB_Table[Combined
Headers 2]='% Completion_Summary'!A155),Measure_BB_Table[Total Exp. &amp;
Committed])</f>
        <v>0</v>
      </c>
      <c r="F155" s="109" cm="1">
        <f t="array" ref="F155">SUMPRODUCT(--(Measure_BB_Table[Combined
Headers 2]='% Completion_Summary'!A155),Measure_BB_Table[Completed
Amount ])</f>
        <v>0</v>
      </c>
      <c r="G155" s="110" t="e">
        <v>#DIV/0!</v>
      </c>
    </row>
    <row r="156" spans="1:7" x14ac:dyDescent="0.3">
      <c r="A156" s="121" t="s">
        <v>3305</v>
      </c>
      <c r="B156" s="122">
        <v>6</v>
      </c>
      <c r="C156" s="123" t="s">
        <v>301</v>
      </c>
      <c r="D156" s="124" t="s">
        <v>2723</v>
      </c>
      <c r="E156" s="109" cm="1">
        <f t="array" ref="E156">SUMPRODUCT(--(Measure_BB_Table[Combined
Headers 2]='% Completion_Summary'!A156),Measure_BB_Table[Total Exp. &amp;
Committed])</f>
        <v>1125</v>
      </c>
      <c r="F156" s="109" cm="1">
        <f t="array" ref="F156">SUMPRODUCT(--(Measure_BB_Table[Combined
Headers 2]='% Completion_Summary'!A156),Measure_BB_Table[Completed
Amount ])</f>
        <v>1125</v>
      </c>
      <c r="G156" s="110">
        <v>1</v>
      </c>
    </row>
    <row r="157" spans="1:7" hidden="1" x14ac:dyDescent="0.3">
      <c r="A157" s="121" t="s">
        <v>3306</v>
      </c>
      <c r="B157" s="122">
        <v>6</v>
      </c>
      <c r="C157" s="123" t="s">
        <v>301</v>
      </c>
      <c r="D157" s="124" t="s">
        <v>236</v>
      </c>
      <c r="E157" s="109" cm="1">
        <f t="array" ref="E157">SUMPRODUCT(--(Measure_BB_Table[Combined
Headers 2]='% Completion_Summary'!A157),Measure_BB_Table[Total Exp. &amp;
Committed])</f>
        <v>0</v>
      </c>
      <c r="F157" s="109" cm="1">
        <f t="array" ref="F157">SUMPRODUCT(--(Measure_BB_Table[Combined
Headers 2]='% Completion_Summary'!A157),Measure_BB_Table[Completed
Amount ])</f>
        <v>0</v>
      </c>
      <c r="G157" s="110" t="e">
        <v>#DIV/0!</v>
      </c>
    </row>
    <row r="158" spans="1:7" x14ac:dyDescent="0.3">
      <c r="A158" s="121" t="s">
        <v>3307</v>
      </c>
      <c r="B158" s="122">
        <v>8</v>
      </c>
      <c r="C158" s="124" t="s">
        <v>415</v>
      </c>
      <c r="D158" s="124" t="s">
        <v>2722</v>
      </c>
      <c r="E158" s="109" cm="1">
        <f t="array" ref="E158">SUMPRODUCT(--(Measure_BB_Table[Combined
Headers 2]='% Completion_Summary'!A158),Measure_BB_Table[Total Exp. &amp;
Committed])</f>
        <v>1366843.0999999996</v>
      </c>
      <c r="F158" s="109" cm="1">
        <f t="array" ref="F158">SUMPRODUCT(--(Measure_BB_Table[Combined
Headers 2]='% Completion_Summary'!A158),Measure_BB_Table[Completed
Amount ])</f>
        <v>468323.09</v>
      </c>
      <c r="G158" s="110">
        <v>0.3426311988552308</v>
      </c>
    </row>
    <row r="159" spans="1:7" hidden="1" x14ac:dyDescent="0.3">
      <c r="A159" s="121" t="s">
        <v>3308</v>
      </c>
      <c r="B159" s="122">
        <v>8</v>
      </c>
      <c r="C159" s="124" t="s">
        <v>415</v>
      </c>
      <c r="D159" s="123" t="s">
        <v>428</v>
      </c>
      <c r="E159" s="109" cm="1">
        <f t="array" ref="E159">SUMPRODUCT(--(Measure_BB_Table[Combined
Headers 2]='% Completion_Summary'!A159),Measure_BB_Table[Total Exp. &amp;
Committed])</f>
        <v>0</v>
      </c>
      <c r="F159" s="109" cm="1">
        <f t="array" ref="F159">SUMPRODUCT(--(Measure_BB_Table[Combined
Headers 2]='% Completion_Summary'!A159),Measure_BB_Table[Completed
Amount ])</f>
        <v>0</v>
      </c>
      <c r="G159" s="110" t="e">
        <v>#DIV/0!</v>
      </c>
    </row>
    <row r="160" spans="1:7" hidden="1" x14ac:dyDescent="0.3">
      <c r="A160" s="121" t="s">
        <v>3309</v>
      </c>
      <c r="B160" s="122">
        <v>8</v>
      </c>
      <c r="C160" s="124" t="s">
        <v>415</v>
      </c>
      <c r="D160" s="124" t="s">
        <v>2724</v>
      </c>
      <c r="E160" s="109" cm="1">
        <f t="array" ref="E160">SUMPRODUCT(--(Measure_BB_Table[Combined
Headers 2]='% Completion_Summary'!A160),Measure_BB_Table[Total Exp. &amp;
Committed])</f>
        <v>0</v>
      </c>
      <c r="F160" s="109" cm="1">
        <f t="array" ref="F160">SUMPRODUCT(--(Measure_BB_Table[Combined
Headers 2]='% Completion_Summary'!A160),Measure_BB_Table[Completed
Amount ])</f>
        <v>0</v>
      </c>
      <c r="G160" s="110" t="e">
        <v>#DIV/0!</v>
      </c>
    </row>
    <row r="161" spans="1:7" x14ac:dyDescent="0.3">
      <c r="A161" s="121" t="s">
        <v>3310</v>
      </c>
      <c r="B161" s="122">
        <v>8</v>
      </c>
      <c r="C161" s="124" t="s">
        <v>415</v>
      </c>
      <c r="D161" s="124" t="s">
        <v>2723</v>
      </c>
      <c r="E161" s="109" cm="1">
        <f t="array" ref="E161">SUMPRODUCT(--(Measure_BB_Table[Combined
Headers 2]='% Completion_Summary'!A161),Measure_BB_Table[Total Exp. &amp;
Committed])</f>
        <v>252044.67</v>
      </c>
      <c r="F161" s="109" cm="1">
        <f t="array" ref="F161">SUMPRODUCT(--(Measure_BB_Table[Combined
Headers 2]='% Completion_Summary'!A161),Measure_BB_Table[Completed
Amount ])</f>
        <v>252044.67</v>
      </c>
      <c r="G161" s="110">
        <v>1</v>
      </c>
    </row>
    <row r="162" spans="1:7" hidden="1" x14ac:dyDescent="0.3">
      <c r="A162" s="121" t="s">
        <v>3311</v>
      </c>
      <c r="B162" s="122">
        <v>8</v>
      </c>
      <c r="C162" s="124" t="s">
        <v>415</v>
      </c>
      <c r="D162" s="124" t="s">
        <v>236</v>
      </c>
      <c r="E162" s="109" cm="1">
        <f t="array" ref="E162">SUMPRODUCT(--(Measure_BB_Table[Combined
Headers 2]='% Completion_Summary'!A162),Measure_BB_Table[Total Exp. &amp;
Committed])</f>
        <v>0</v>
      </c>
      <c r="F162" s="109" cm="1">
        <f t="array" ref="F162">SUMPRODUCT(--(Measure_BB_Table[Combined
Headers 2]='% Completion_Summary'!A162),Measure_BB_Table[Completed
Amount ])</f>
        <v>0</v>
      </c>
      <c r="G162" s="110" t="e">
        <v>#DIV/0!</v>
      </c>
    </row>
    <row r="163" spans="1:7" x14ac:dyDescent="0.3">
      <c r="A163" s="121" t="s">
        <v>3312</v>
      </c>
      <c r="B163" s="122">
        <v>0</v>
      </c>
      <c r="C163" s="126" t="s">
        <v>503</v>
      </c>
      <c r="D163" s="124" t="s">
        <v>2722</v>
      </c>
      <c r="E163" s="109" cm="1">
        <f t="array" ref="E163">SUMPRODUCT(--(Measure_BB_Table[Combined
Headers 2]='% Completion_Summary'!A163),Measure_BB_Table[Total Exp. &amp;
Committed])</f>
        <v>1012487.5800000001</v>
      </c>
      <c r="F163" s="109" cm="1">
        <f t="array" ref="F163">SUMPRODUCT(--(Measure_BB_Table[Combined
Headers 2]='% Completion_Summary'!A163),Measure_BB_Table[Completed
Amount ])</f>
        <v>998177.20000000007</v>
      </c>
      <c r="G163" s="110">
        <v>0.98586611798240531</v>
      </c>
    </row>
    <row r="164" spans="1:7" hidden="1" x14ac:dyDescent="0.3">
      <c r="A164" s="121" t="s">
        <v>3313</v>
      </c>
      <c r="B164" s="122">
        <v>0</v>
      </c>
      <c r="C164" s="126" t="s">
        <v>503</v>
      </c>
      <c r="D164" s="123" t="s">
        <v>428</v>
      </c>
      <c r="E164" s="109" cm="1">
        <f t="array" ref="E164">SUMPRODUCT(--(Measure_BB_Table[Combined
Headers 2]='% Completion_Summary'!A164),Measure_BB_Table[Total Exp. &amp;
Committed])</f>
        <v>0</v>
      </c>
      <c r="F164" s="109" cm="1">
        <f t="array" ref="F164">SUMPRODUCT(--(Measure_BB_Table[Combined
Headers 2]='% Completion_Summary'!A164),Measure_BB_Table[Completed
Amount ])</f>
        <v>0</v>
      </c>
      <c r="G164" s="110" t="e">
        <v>#DIV/0!</v>
      </c>
    </row>
    <row r="165" spans="1:7" x14ac:dyDescent="0.3">
      <c r="A165" s="121" t="s">
        <v>3314</v>
      </c>
      <c r="B165" s="122">
        <v>0</v>
      </c>
      <c r="C165" s="126" t="s">
        <v>503</v>
      </c>
      <c r="D165" s="124" t="s">
        <v>2724</v>
      </c>
      <c r="E165" s="109" cm="1">
        <f t="array" ref="E165">SUMPRODUCT(--(Measure_BB_Table[Combined
Headers 2]='% Completion_Summary'!A165),Measure_BB_Table[Total Exp. &amp;
Committed])</f>
        <v>3502.75</v>
      </c>
      <c r="F165" s="109" cm="1">
        <f t="array" ref="F165">SUMPRODUCT(--(Measure_BB_Table[Combined
Headers 2]='% Completion_Summary'!A165),Measure_BB_Table[Completed
Amount ])</f>
        <v>3502.75</v>
      </c>
      <c r="G165" s="110">
        <v>1</v>
      </c>
    </row>
    <row r="166" spans="1:7" hidden="1" x14ac:dyDescent="0.3">
      <c r="A166" s="121" t="s">
        <v>3315</v>
      </c>
      <c r="B166" s="122">
        <v>0</v>
      </c>
      <c r="C166" s="126" t="s">
        <v>503</v>
      </c>
      <c r="D166" s="124" t="s">
        <v>2723</v>
      </c>
      <c r="E166" s="109" cm="1">
        <f t="array" ref="E166">SUMPRODUCT(--(Measure_BB_Table[Combined
Headers 2]='% Completion_Summary'!A166),Measure_BB_Table[Total Exp. &amp;
Committed])</f>
        <v>0</v>
      </c>
      <c r="F166" s="109" cm="1">
        <f t="array" ref="F166">SUMPRODUCT(--(Measure_BB_Table[Combined
Headers 2]='% Completion_Summary'!A166),Measure_BB_Table[Completed
Amount ])</f>
        <v>0</v>
      </c>
      <c r="G166" s="110" t="e">
        <v>#DIV/0!</v>
      </c>
    </row>
    <row r="167" spans="1:7" hidden="1" x14ac:dyDescent="0.3">
      <c r="A167" s="121" t="s">
        <v>3316</v>
      </c>
      <c r="B167" s="122">
        <v>0</v>
      </c>
      <c r="C167" s="126" t="s">
        <v>503</v>
      </c>
      <c r="D167" s="124" t="s">
        <v>236</v>
      </c>
      <c r="E167" s="109" cm="1">
        <f t="array" ref="E167">SUMPRODUCT(--(Measure_BB_Table[Combined
Headers 2]='% Completion_Summary'!A167),Measure_BB_Table[Total Exp. &amp;
Committed])</f>
        <v>0</v>
      </c>
      <c r="F167" s="109" cm="1">
        <f t="array" ref="F167">SUMPRODUCT(--(Measure_BB_Table[Combined
Headers 2]='% Completion_Summary'!A167),Measure_BB_Table[Completed
Amount ])</f>
        <v>0</v>
      </c>
      <c r="G167" s="110" t="e">
        <v>#DIV/0!</v>
      </c>
    </row>
    <row r="168" spans="1:7" x14ac:dyDescent="0.3">
      <c r="A168" s="121" t="s">
        <v>3317</v>
      </c>
      <c r="B168" s="122">
        <v>0</v>
      </c>
      <c r="C168" s="123" t="s">
        <v>1099</v>
      </c>
      <c r="D168" s="124" t="s">
        <v>2722</v>
      </c>
      <c r="E168" s="109" cm="1">
        <f t="array" ref="E168">SUMPRODUCT(--(Measure_BB_Table[Combined
Headers 2]='% Completion_Summary'!A168),Measure_BB_Table[Total Exp. &amp;
Committed])</f>
        <v>2700</v>
      </c>
      <c r="F168" s="109" cm="1">
        <f t="array" ref="F168">SUMPRODUCT(--(Measure_BB_Table[Combined
Headers 2]='% Completion_Summary'!A168),Measure_BB_Table[Completed
Amount ])</f>
        <v>2700</v>
      </c>
      <c r="G168" s="110">
        <v>1</v>
      </c>
    </row>
    <row r="169" spans="1:7" hidden="1" x14ac:dyDescent="0.3">
      <c r="A169" s="121" t="s">
        <v>3318</v>
      </c>
      <c r="B169" s="122">
        <v>0</v>
      </c>
      <c r="C169" s="123" t="s">
        <v>1099</v>
      </c>
      <c r="D169" s="123" t="s">
        <v>428</v>
      </c>
      <c r="E169" s="109" cm="1">
        <f t="array" ref="E169">SUMPRODUCT(--(Measure_BB_Table[Combined
Headers 2]='% Completion_Summary'!A169),Measure_BB_Table[Total Exp. &amp;
Committed])</f>
        <v>0</v>
      </c>
      <c r="F169" s="109" cm="1">
        <f t="array" ref="F169">SUMPRODUCT(--(Measure_BB_Table[Combined
Headers 2]='% Completion_Summary'!A169),Measure_BB_Table[Completed
Amount ])</f>
        <v>0</v>
      </c>
      <c r="G169" s="110" t="e">
        <v>#DIV/0!</v>
      </c>
    </row>
    <row r="170" spans="1:7" hidden="1" x14ac:dyDescent="0.3">
      <c r="A170" s="121" t="s">
        <v>3319</v>
      </c>
      <c r="B170" s="122">
        <v>0</v>
      </c>
      <c r="C170" s="123" t="s">
        <v>1099</v>
      </c>
      <c r="D170" s="124" t="s">
        <v>2724</v>
      </c>
      <c r="E170" s="109" cm="1">
        <f t="array" ref="E170">SUMPRODUCT(--(Measure_BB_Table[Combined
Headers 2]='% Completion_Summary'!A170),Measure_BB_Table[Total Exp. &amp;
Committed])</f>
        <v>0</v>
      </c>
      <c r="F170" s="109" cm="1">
        <f t="array" ref="F170">SUMPRODUCT(--(Measure_BB_Table[Combined
Headers 2]='% Completion_Summary'!A170),Measure_BB_Table[Completed
Amount ])</f>
        <v>0</v>
      </c>
      <c r="G170" s="110" t="e">
        <v>#DIV/0!</v>
      </c>
    </row>
    <row r="171" spans="1:7" hidden="1" x14ac:dyDescent="0.3">
      <c r="A171" s="121" t="s">
        <v>3320</v>
      </c>
      <c r="B171" s="122">
        <v>0</v>
      </c>
      <c r="C171" s="123" t="s">
        <v>1099</v>
      </c>
      <c r="D171" s="124" t="s">
        <v>2723</v>
      </c>
      <c r="E171" s="109" cm="1">
        <f t="array" ref="E171">SUMPRODUCT(--(Measure_BB_Table[Combined
Headers 2]='% Completion_Summary'!A171),Measure_BB_Table[Total Exp. &amp;
Committed])</f>
        <v>0</v>
      </c>
      <c r="F171" s="109" cm="1">
        <f t="array" ref="F171">SUMPRODUCT(--(Measure_BB_Table[Combined
Headers 2]='% Completion_Summary'!A171),Measure_BB_Table[Completed
Amount ])</f>
        <v>0</v>
      </c>
      <c r="G171" s="110" t="e">
        <v>#DIV/0!</v>
      </c>
    </row>
    <row r="172" spans="1:7" hidden="1" x14ac:dyDescent="0.3">
      <c r="A172" s="121" t="s">
        <v>3321</v>
      </c>
      <c r="B172" s="122">
        <v>0</v>
      </c>
      <c r="C172" s="123" t="s">
        <v>1099</v>
      </c>
      <c r="D172" s="124" t="s">
        <v>236</v>
      </c>
      <c r="E172" s="109" cm="1">
        <f t="array" ref="E172">SUMPRODUCT(--(Measure_BB_Table[Combined
Headers 2]='% Completion_Summary'!A172),Measure_BB_Table[Total Exp. &amp;
Committed])</f>
        <v>0</v>
      </c>
      <c r="F172" s="109" cm="1">
        <f t="array" ref="F172">SUMPRODUCT(--(Measure_BB_Table[Combined
Headers 2]='% Completion_Summary'!A172),Measure_BB_Table[Completed
Amount ])</f>
        <v>0</v>
      </c>
      <c r="G172" s="110" t="e">
        <v>#DIV/0!</v>
      </c>
    </row>
    <row r="173" spans="1:7" x14ac:dyDescent="0.3">
      <c r="A173" s="121" t="s">
        <v>3322</v>
      </c>
      <c r="B173" s="122">
        <v>5</v>
      </c>
      <c r="C173" s="123" t="s">
        <v>317</v>
      </c>
      <c r="D173" s="124" t="s">
        <v>2722</v>
      </c>
      <c r="E173" s="109" cm="1">
        <f t="array" ref="E173">SUMPRODUCT(--(Measure_BB_Table[Combined
Headers 2]='% Completion_Summary'!A173),Measure_BB_Table[Total Exp. &amp;
Committed])</f>
        <v>3793567.9899999984</v>
      </c>
      <c r="F173" s="109" cm="1">
        <f t="array" ref="F173">SUMPRODUCT(--(Measure_BB_Table[Combined
Headers 2]='% Completion_Summary'!A173),Measure_BB_Table[Completed
Amount ])</f>
        <v>3118026.8599999985</v>
      </c>
      <c r="G173" s="110">
        <v>0.82192460191019268</v>
      </c>
    </row>
    <row r="174" spans="1:7" hidden="1" x14ac:dyDescent="0.3">
      <c r="A174" s="121" t="s">
        <v>3323</v>
      </c>
      <c r="B174" s="122">
        <v>5</v>
      </c>
      <c r="C174" s="123" t="s">
        <v>317</v>
      </c>
      <c r="D174" s="123" t="s">
        <v>428</v>
      </c>
      <c r="E174" s="109" cm="1">
        <f t="array" ref="E174">SUMPRODUCT(--(Measure_BB_Table[Combined
Headers 2]='% Completion_Summary'!A174),Measure_BB_Table[Total Exp. &amp;
Committed])</f>
        <v>0</v>
      </c>
      <c r="F174" s="109" cm="1">
        <f t="array" ref="F174">SUMPRODUCT(--(Measure_BB_Table[Combined
Headers 2]='% Completion_Summary'!A174),Measure_BB_Table[Completed
Amount ])</f>
        <v>0</v>
      </c>
      <c r="G174" s="110" t="e">
        <v>#DIV/0!</v>
      </c>
    </row>
    <row r="175" spans="1:7" hidden="1" x14ac:dyDescent="0.3">
      <c r="A175" s="121" t="s">
        <v>3324</v>
      </c>
      <c r="B175" s="122">
        <v>5</v>
      </c>
      <c r="C175" s="123" t="s">
        <v>317</v>
      </c>
      <c r="D175" s="124" t="s">
        <v>2724</v>
      </c>
      <c r="E175" s="109" cm="1">
        <f t="array" ref="E175">SUMPRODUCT(--(Measure_BB_Table[Combined
Headers 2]='% Completion_Summary'!A175),Measure_BB_Table[Total Exp. &amp;
Committed])</f>
        <v>0</v>
      </c>
      <c r="F175" s="109" cm="1">
        <f t="array" ref="F175">SUMPRODUCT(--(Measure_BB_Table[Combined
Headers 2]='% Completion_Summary'!A175),Measure_BB_Table[Completed
Amount ])</f>
        <v>0</v>
      </c>
      <c r="G175" s="110" t="e">
        <v>#DIV/0!</v>
      </c>
    </row>
    <row r="176" spans="1:7" x14ac:dyDescent="0.3">
      <c r="A176" s="121" t="s">
        <v>3325</v>
      </c>
      <c r="B176" s="122">
        <v>5</v>
      </c>
      <c r="C176" s="123" t="s">
        <v>317</v>
      </c>
      <c r="D176" s="124" t="s">
        <v>2723</v>
      </c>
      <c r="E176" s="109" cm="1">
        <f t="array" ref="E176">SUMPRODUCT(--(Measure_BB_Table[Combined
Headers 2]='% Completion_Summary'!A176),Measure_BB_Table[Total Exp. &amp;
Committed])</f>
        <v>305385.18000000005</v>
      </c>
      <c r="F176" s="109" cm="1">
        <f t="array" ref="F176">SUMPRODUCT(--(Measure_BB_Table[Combined
Headers 2]='% Completion_Summary'!A176),Measure_BB_Table[Completed
Amount ])</f>
        <v>305385.18000000005</v>
      </c>
      <c r="G176" s="110">
        <v>1</v>
      </c>
    </row>
    <row r="177" spans="1:7" hidden="1" x14ac:dyDescent="0.3">
      <c r="A177" s="121" t="s">
        <v>3326</v>
      </c>
      <c r="B177" s="122">
        <v>5</v>
      </c>
      <c r="C177" s="123" t="s">
        <v>317</v>
      </c>
      <c r="D177" s="124" t="s">
        <v>236</v>
      </c>
      <c r="E177" s="109" cm="1">
        <f t="array" ref="E177">SUMPRODUCT(--(Measure_BB_Table[Combined
Headers 2]='% Completion_Summary'!A177),Measure_BB_Table[Total Exp. &amp;
Committed])</f>
        <v>0</v>
      </c>
      <c r="F177" s="109" cm="1">
        <f t="array" ref="F177">SUMPRODUCT(--(Measure_BB_Table[Combined
Headers 2]='% Completion_Summary'!A177),Measure_BB_Table[Completed
Amount ])</f>
        <v>0</v>
      </c>
      <c r="G177" s="110" t="e">
        <v>#DIV/0!</v>
      </c>
    </row>
    <row r="178" spans="1:7" x14ac:dyDescent="0.3">
      <c r="A178" s="121" t="s">
        <v>3327</v>
      </c>
      <c r="B178" s="122">
        <v>9</v>
      </c>
      <c r="C178" s="124" t="s">
        <v>328</v>
      </c>
      <c r="D178" s="124" t="s">
        <v>2722</v>
      </c>
      <c r="E178" s="109" cm="1">
        <f t="array" ref="E178">SUMPRODUCT(--(Measure_BB_Table[Combined
Headers 2]='% Completion_Summary'!A178),Measure_BB_Table[Total Exp. &amp;
Committed])</f>
        <v>4610928.5300000012</v>
      </c>
      <c r="F178" s="109" cm="1">
        <f t="array" ref="F178">SUMPRODUCT(--(Measure_BB_Table[Combined
Headers 2]='% Completion_Summary'!A178),Measure_BB_Table[Completed
Amount ])</f>
        <v>3922717.1600000015</v>
      </c>
      <c r="G178" s="110">
        <v>0.85074343149708298</v>
      </c>
    </row>
    <row r="179" spans="1:7" x14ac:dyDescent="0.3">
      <c r="A179" s="121" t="s">
        <v>3328</v>
      </c>
      <c r="B179" s="122">
        <v>9</v>
      </c>
      <c r="C179" s="124" t="s">
        <v>328</v>
      </c>
      <c r="D179" s="123" t="s">
        <v>428</v>
      </c>
      <c r="E179" s="109" cm="1">
        <f t="array" ref="E179">SUMPRODUCT(--(Measure_BB_Table[Combined
Headers 2]='% Completion_Summary'!A179),Measure_BB_Table[Total Exp. &amp;
Committed])</f>
        <v>302738</v>
      </c>
      <c r="F179" s="109" cm="1">
        <f t="array" ref="F179">SUMPRODUCT(--(Measure_BB_Table[Combined
Headers 2]='% Completion_Summary'!A179),Measure_BB_Table[Completed
Amount ])</f>
        <v>302738</v>
      </c>
      <c r="G179" s="110">
        <v>1</v>
      </c>
    </row>
    <row r="180" spans="1:7" x14ac:dyDescent="0.3">
      <c r="A180" s="121" t="s">
        <v>3329</v>
      </c>
      <c r="B180" s="122">
        <v>9</v>
      </c>
      <c r="C180" s="124" t="s">
        <v>328</v>
      </c>
      <c r="D180" s="124" t="s">
        <v>2724</v>
      </c>
      <c r="E180" s="109" cm="1">
        <f t="array" ref="E180">SUMPRODUCT(--(Measure_BB_Table[Combined
Headers 2]='% Completion_Summary'!A180),Measure_BB_Table[Total Exp. &amp;
Committed])</f>
        <v>6800</v>
      </c>
      <c r="F180" s="109" cm="1">
        <f t="array" ref="F180">SUMPRODUCT(--(Measure_BB_Table[Combined
Headers 2]='% Completion_Summary'!A180),Measure_BB_Table[Completed
Amount ])</f>
        <v>6800</v>
      </c>
      <c r="G180" s="110">
        <v>1</v>
      </c>
    </row>
    <row r="181" spans="1:7" x14ac:dyDescent="0.3">
      <c r="A181" s="121" t="s">
        <v>3330</v>
      </c>
      <c r="B181" s="122">
        <v>9</v>
      </c>
      <c r="C181" s="124" t="s">
        <v>328</v>
      </c>
      <c r="D181" s="124" t="s">
        <v>2723</v>
      </c>
      <c r="E181" s="109" cm="1">
        <f t="array" ref="E181">SUMPRODUCT(--(Measure_BB_Table[Combined
Headers 2]='% Completion_Summary'!A181),Measure_BB_Table[Total Exp. &amp;
Committed])</f>
        <v>37245</v>
      </c>
      <c r="F181" s="109" cm="1">
        <f t="array" ref="F181">SUMPRODUCT(--(Measure_BB_Table[Combined
Headers 2]='% Completion_Summary'!A181),Measure_BB_Table[Completed
Amount ])</f>
        <v>37245</v>
      </c>
      <c r="G181" s="110">
        <v>1</v>
      </c>
    </row>
    <row r="182" spans="1:7" hidden="1" x14ac:dyDescent="0.3">
      <c r="A182" s="121" t="s">
        <v>3331</v>
      </c>
      <c r="B182" s="122">
        <v>9</v>
      </c>
      <c r="C182" s="124" t="s">
        <v>328</v>
      </c>
      <c r="D182" s="124" t="s">
        <v>236</v>
      </c>
      <c r="E182" s="109" cm="1">
        <f t="array" ref="E182">SUMPRODUCT(--(Measure_BB_Table[Combined
Headers 2]='% Completion_Summary'!A182),Measure_BB_Table[Total Exp. &amp;
Committed])</f>
        <v>0</v>
      </c>
      <c r="F182" s="109" cm="1">
        <f t="array" ref="F182">SUMPRODUCT(--(Measure_BB_Table[Combined
Headers 2]='% Completion_Summary'!A182),Measure_BB_Table[Completed
Amount ])</f>
        <v>0</v>
      </c>
      <c r="G182" s="110" t="e">
        <v>#DIV/0!</v>
      </c>
    </row>
    <row r="183" spans="1:7" x14ac:dyDescent="0.3">
      <c r="A183" s="121" t="s">
        <v>3332</v>
      </c>
      <c r="B183" s="122">
        <v>2</v>
      </c>
      <c r="C183" s="124" t="s">
        <v>285</v>
      </c>
      <c r="D183" s="124" t="s">
        <v>2722</v>
      </c>
      <c r="E183" s="109" cm="1">
        <f t="array" ref="E183">SUMPRODUCT(--(Measure_BB_Table[Combined
Headers 2]='% Completion_Summary'!A183),Measure_BB_Table[Total Exp. &amp;
Committed])</f>
        <v>2555658.5499999993</v>
      </c>
      <c r="F183" s="109" cm="1">
        <f t="array" ref="F183">SUMPRODUCT(--(Measure_BB_Table[Combined
Headers 2]='% Completion_Summary'!A183),Measure_BB_Table[Completed
Amount ])</f>
        <v>2555658.5499999993</v>
      </c>
      <c r="G183" s="110">
        <v>1</v>
      </c>
    </row>
    <row r="184" spans="1:7" x14ac:dyDescent="0.3">
      <c r="A184" s="121" t="s">
        <v>3333</v>
      </c>
      <c r="B184" s="122">
        <v>2</v>
      </c>
      <c r="C184" s="124" t="s">
        <v>285</v>
      </c>
      <c r="D184" s="123" t="s">
        <v>428</v>
      </c>
      <c r="E184" s="109" cm="1">
        <f t="array" ref="E184">SUMPRODUCT(--(Measure_BB_Table[Combined
Headers 2]='% Completion_Summary'!A184),Measure_BB_Table[Total Exp. &amp;
Committed])</f>
        <v>242880</v>
      </c>
      <c r="F184" s="109" cm="1">
        <f t="array" ref="F184">SUMPRODUCT(--(Measure_BB_Table[Combined
Headers 2]='% Completion_Summary'!A184),Measure_BB_Table[Completed
Amount ])</f>
        <v>242880</v>
      </c>
      <c r="G184" s="110">
        <v>1</v>
      </c>
    </row>
    <row r="185" spans="1:7" x14ac:dyDescent="0.3">
      <c r="A185" s="121" t="s">
        <v>3334</v>
      </c>
      <c r="B185" s="122">
        <v>2</v>
      </c>
      <c r="C185" s="124" t="s">
        <v>285</v>
      </c>
      <c r="D185" s="124" t="s">
        <v>2724</v>
      </c>
      <c r="E185" s="109" cm="1">
        <f t="array" ref="E185">SUMPRODUCT(--(Measure_BB_Table[Combined
Headers 2]='% Completion_Summary'!A185),Measure_BB_Table[Total Exp. &amp;
Committed])</f>
        <v>1200</v>
      </c>
      <c r="F185" s="109" cm="1">
        <f t="array" ref="F185">SUMPRODUCT(--(Measure_BB_Table[Combined
Headers 2]='% Completion_Summary'!A185),Measure_BB_Table[Completed
Amount ])</f>
        <v>1200</v>
      </c>
      <c r="G185" s="110">
        <v>1</v>
      </c>
    </row>
    <row r="186" spans="1:7" x14ac:dyDescent="0.3">
      <c r="A186" s="121" t="s">
        <v>3335</v>
      </c>
      <c r="B186" s="122">
        <v>2</v>
      </c>
      <c r="C186" s="124" t="s">
        <v>285</v>
      </c>
      <c r="D186" s="124" t="s">
        <v>2723</v>
      </c>
      <c r="E186" s="109" cm="1">
        <f t="array" ref="E186">SUMPRODUCT(--(Measure_BB_Table[Combined
Headers 2]='% Completion_Summary'!A186),Measure_BB_Table[Total Exp. &amp;
Committed])</f>
        <v>157892.01</v>
      </c>
      <c r="F186" s="109" cm="1">
        <f t="array" ref="F186">SUMPRODUCT(--(Measure_BB_Table[Combined
Headers 2]='% Completion_Summary'!A186),Measure_BB_Table[Completed
Amount ])</f>
        <v>157892.01</v>
      </c>
      <c r="G186" s="110">
        <v>1</v>
      </c>
    </row>
    <row r="187" spans="1:7" hidden="1" x14ac:dyDescent="0.3">
      <c r="A187" s="121" t="s">
        <v>3336</v>
      </c>
      <c r="B187" s="122">
        <v>2</v>
      </c>
      <c r="C187" s="124" t="s">
        <v>285</v>
      </c>
      <c r="D187" s="124" t="s">
        <v>236</v>
      </c>
      <c r="E187" s="109" cm="1">
        <f t="array" ref="E187">SUMPRODUCT(--(Measure_BB_Table[Combined
Headers 2]='% Completion_Summary'!A187),Measure_BB_Table[Total Exp. &amp;
Committed])</f>
        <v>0</v>
      </c>
      <c r="F187" s="109" cm="1">
        <f t="array" ref="F187">SUMPRODUCT(--(Measure_BB_Table[Combined
Headers 2]='% Completion_Summary'!A187),Measure_BB_Table[Completed
Amount ])</f>
        <v>0</v>
      </c>
      <c r="G187" s="110" t="e">
        <v>#DIV/0!</v>
      </c>
    </row>
    <row r="188" spans="1:7" x14ac:dyDescent="0.3">
      <c r="A188" s="121" t="s">
        <v>3337</v>
      </c>
      <c r="B188" s="122">
        <v>5</v>
      </c>
      <c r="C188" s="123" t="s">
        <v>315</v>
      </c>
      <c r="D188" s="124" t="s">
        <v>2722</v>
      </c>
      <c r="E188" s="109" cm="1">
        <f t="array" ref="E188">SUMPRODUCT(--(Measure_BB_Table[Combined
Headers 2]='% Completion_Summary'!A188),Measure_BB_Table[Total Exp. &amp;
Committed])</f>
        <v>5046630.0199999996</v>
      </c>
      <c r="F188" s="109" cm="1">
        <f t="array" ref="F188">SUMPRODUCT(--(Measure_BB_Table[Combined
Headers 2]='% Completion_Summary'!A188),Measure_BB_Table[Completed
Amount ])</f>
        <v>4803231.4799999995</v>
      </c>
      <c r="G188" s="110">
        <v>0.95177008438593635</v>
      </c>
    </row>
    <row r="189" spans="1:7" hidden="1" x14ac:dyDescent="0.3">
      <c r="A189" s="121" t="s">
        <v>3338</v>
      </c>
      <c r="B189" s="122">
        <v>5</v>
      </c>
      <c r="C189" s="123" t="s">
        <v>315</v>
      </c>
      <c r="D189" s="123" t="s">
        <v>428</v>
      </c>
      <c r="E189" s="109" cm="1">
        <f t="array" ref="E189">SUMPRODUCT(--(Measure_BB_Table[Combined
Headers 2]='% Completion_Summary'!A189),Measure_BB_Table[Total Exp. &amp;
Committed])</f>
        <v>0</v>
      </c>
      <c r="F189" s="111" cm="1">
        <f t="array" ref="F189">SUMPRODUCT(--(Measure_BB_Table[Combined
Headers 2]='% Completion_Summary'!A189),Measure_BB_Table[Completed
Amount ])</f>
        <v>0</v>
      </c>
      <c r="G189" s="112" t="e">
        <v>#DIV/0!</v>
      </c>
    </row>
    <row r="190" spans="1:7" hidden="1" x14ac:dyDescent="0.3">
      <c r="A190" s="121" t="s">
        <v>3339</v>
      </c>
      <c r="B190" s="122">
        <v>5</v>
      </c>
      <c r="C190" s="123" t="s">
        <v>315</v>
      </c>
      <c r="D190" s="127" t="s">
        <v>2724</v>
      </c>
      <c r="E190" s="113" cm="1">
        <f t="array" ref="E190">SUMPRODUCT(--(Measure_BB_Table[Combined
Headers 2]='% Completion_Summary'!A190),Measure_BB_Table[Total Exp. &amp;
Committed])</f>
        <v>0</v>
      </c>
      <c r="F190" s="114" cm="1">
        <f t="array" ref="F190">SUMPRODUCT(--(Measure_BB_Table[Combined
Headers 2]='% Completion_Summary'!A190),Measure_BB_Table[Completed
Amount ])</f>
        <v>0</v>
      </c>
      <c r="G190" s="115" t="e">
        <v>#DIV/0!</v>
      </c>
    </row>
    <row r="191" spans="1:7" hidden="1" x14ac:dyDescent="0.3">
      <c r="A191" s="121" t="s">
        <v>3340</v>
      </c>
      <c r="B191" s="122">
        <v>5</v>
      </c>
      <c r="C191" s="128" t="s">
        <v>315</v>
      </c>
      <c r="D191" s="129" t="s">
        <v>2723</v>
      </c>
      <c r="E191" s="116" cm="1">
        <f t="array" ref="E191">SUMPRODUCT(--(Measure_BB_Table[Combined
Headers 2]='% Completion_Summary'!A191),Measure_BB_Table[Total Exp. &amp;
Committed])</f>
        <v>0</v>
      </c>
      <c r="F191" s="116" cm="1">
        <f t="array" ref="F191">SUMPRODUCT(--(Measure_BB_Table[Combined
Headers 2]='% Completion_Summary'!A191),Measure_BB_Table[Completed
Amount ])</f>
        <v>0</v>
      </c>
      <c r="G191" s="117" t="e">
        <v>#DIV/0!</v>
      </c>
    </row>
    <row r="192" spans="1:7" hidden="1" x14ac:dyDescent="0.3">
      <c r="A192" s="130" t="s">
        <v>3341</v>
      </c>
      <c r="B192" s="131">
        <v>5</v>
      </c>
      <c r="C192" s="132" t="s">
        <v>315</v>
      </c>
      <c r="D192" s="129" t="s">
        <v>236</v>
      </c>
      <c r="E192" s="116" cm="1">
        <f t="array" ref="E192">SUMPRODUCT(--(Measure_BB_Table[Combined
Headers 2]='% Completion_Summary'!A192),Measure_BB_Table[Total Exp. &amp;
Committed])</f>
        <v>0</v>
      </c>
      <c r="F192" s="116" cm="1">
        <f t="array" ref="F192">SUMPRODUCT(--(Measure_BB_Table[Combined
Headers 2]='% Completion_Summary'!A192),Measure_BB_Table[Completed
Amount ])</f>
        <v>0</v>
      </c>
      <c r="G192" s="117" t="e">
        <v>#DIV/0!</v>
      </c>
    </row>
    <row r="193" spans="1:7" s="102" customFormat="1" ht="18" x14ac:dyDescent="0.35">
      <c r="A193" s="133"/>
      <c r="B193" s="52"/>
      <c r="C193" s="61"/>
      <c r="D193" s="60" t="s">
        <v>1765</v>
      </c>
      <c r="E193" s="53">
        <f>_xlfn.AGGREGATE(9,3,E2:E192)</f>
        <v>148872692.61999997</v>
      </c>
      <c r="F193" s="53">
        <f>_xlfn.AGGREGATE(9,3,F2:F192)</f>
        <v>131891738.55999997</v>
      </c>
      <c r="G193" s="119"/>
    </row>
    <row r="194" spans="1:7" x14ac:dyDescent="0.3">
      <c r="E194" s="120"/>
      <c r="F194" s="120"/>
    </row>
    <row r="195" spans="1:7" ht="18" x14ac:dyDescent="0.35">
      <c r="E195" s="141"/>
      <c r="F195" s="141"/>
    </row>
  </sheetData>
  <autoFilter ref="A1:G193" xr:uid="{00000000-0009-0000-0000-000002000000}">
    <filterColumn colId="6">
      <filters blank="1">
        <filter val="10.31%"/>
        <filter val="100.00%"/>
        <filter val="14.52%"/>
        <filter val="16.26%"/>
        <filter val="34.26%"/>
        <filter val="72.72%"/>
        <filter val="74.59%"/>
        <filter val="77.62%"/>
        <filter val="81.36%"/>
        <filter val="81.71%"/>
        <filter val="82.19%"/>
        <filter val="83.19%"/>
        <filter val="85.07%"/>
        <filter val="85.46%"/>
        <filter val="87.04%"/>
        <filter val="87.52%"/>
        <filter val="88.10%"/>
        <filter val="88.51%"/>
        <filter val="89.39%"/>
        <filter val="90.95%"/>
        <filter val="91.44%"/>
        <filter val="92.03%"/>
        <filter val="92.50%"/>
        <filter val="93.75%"/>
        <filter val="95.18%"/>
        <filter val="95.27%"/>
        <filter val="96.83%"/>
        <filter val="97.08%"/>
        <filter val="98.59%"/>
        <filter val="99.50%"/>
        <filter val="99.74%"/>
        <filter val="99.82%"/>
      </filters>
    </filterColumn>
  </autoFilter>
  <conditionalFormatting sqref="G2:G192">
    <cfRule type="containsErrors" dxfId="2" priority="1">
      <formula>ISERROR(G2)</formula>
    </cfRule>
  </conditionalFormatting>
  <pageMargins left="0.7" right="0.7" top="0.75" bottom="0.75" header="0.3" footer="0.3"/>
  <pageSetup orientation="portrait" r:id="rId1"/>
  <ignoredErrors>
    <ignoredError sqref="G5:G6 G16 G23 G29 G31 G33:G36 G41:G42 G38 G44 G67 G69:G72 G79:G82 G90:G160 G162:G192 G64 G62 G55 G52 G49:G50 G45:G48 G51 G53:G54 G56:G61 G63 G65 G11 G87" evalError="1"/>
  </ignoredErrors>
  <extLst>
    <ext xmlns:x14="http://schemas.microsoft.com/office/spreadsheetml/2009/9/main" uri="{78C0D931-6437-407d-A8EE-F0AAD7539E65}">
      <x14:conditionalFormattings>
        <x14:conditionalFormatting xmlns:xm="http://schemas.microsoft.com/office/excel/2006/main">
          <x14:cfRule type="containsText" priority="2" operator="containsText" id="{20DBD35E-E404-4171-8D64-EC5A87B5915D}">
            <xm:f>NOT(ISERROR(SEARCH($G$6,G2)))</xm:f>
            <xm:f>$G$6</xm:f>
            <x14:dxf>
              <font>
                <color theme="0"/>
              </font>
            </x14:dxf>
          </x14:cfRule>
          <xm:sqref>G2:G192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O1863"/>
  <sheetViews>
    <sheetView showGridLines="0" showRowColHeaders="0" topLeftCell="B1" workbookViewId="0">
      <pane xSplit="4" ySplit="1" topLeftCell="F11" activePane="bottomRight" state="frozen"/>
      <selection activeCell="B1" sqref="B1"/>
      <selection pane="topRight" activeCell="F1" sqref="F1"/>
      <selection pane="bottomLeft" activeCell="B2" sqref="B2"/>
      <selection pane="bottomRight" activeCell="G1" sqref="G1"/>
      <extLst>
        <ext xmlns:xlsdti="http://schemas.microsoft.com/office/spreadsheetml/2023/showDataTypeIcons" uri="{77bfe23e-c014-4d31-8a63-9c772dbf06b6}">
          <xlsdti:showDataTypeIcons visible="0"/>
        </ext>
      </extLst>
    </sheetView>
  </sheetViews>
  <sheetFormatPr defaultColWidth="9.109375" defaultRowHeight="15.6" x14ac:dyDescent="0.3"/>
  <cols>
    <col min="1" max="1" width="12.6640625" style="28" customWidth="1"/>
    <col min="2" max="2" width="11.33203125" style="106" bestFit="1" customWidth="1"/>
    <col min="3" max="3" width="14.109375" style="28" bestFit="1" customWidth="1"/>
    <col min="4" max="4" width="30.109375" style="28" bestFit="1" customWidth="1"/>
    <col min="5" max="5" width="37.109375" style="28" bestFit="1" customWidth="1"/>
    <col min="6" max="6" width="22.6640625" style="108" bestFit="1" customWidth="1"/>
    <col min="7" max="7" width="23.88671875" style="108" bestFit="1" customWidth="1"/>
    <col min="8" max="8" width="22.6640625" style="94" bestFit="1" customWidth="1"/>
    <col min="9" max="9" width="22.6640625" style="94" customWidth="1"/>
    <col min="10" max="10" width="22.6640625" style="94" bestFit="1" customWidth="1"/>
    <col min="11" max="11" width="16.88671875" style="101" bestFit="1" customWidth="1"/>
    <col min="12" max="12" width="9.109375" style="28"/>
    <col min="13" max="13" width="10.5546875" style="28" bestFit="1" customWidth="1"/>
    <col min="14" max="14" width="5.6640625" style="28" bestFit="1" customWidth="1"/>
    <col min="15" max="15" width="6.21875" style="28" bestFit="1" customWidth="1"/>
    <col min="16" max="16384" width="9.109375" style="28"/>
  </cols>
  <sheetData>
    <row r="1" spans="1:15" s="29" customFormat="1" ht="31.2" x14ac:dyDescent="0.3">
      <c r="A1" s="30" t="s">
        <v>1732</v>
      </c>
      <c r="B1" s="54" t="s">
        <v>1675</v>
      </c>
      <c r="C1" s="54" t="s">
        <v>2720</v>
      </c>
      <c r="D1" s="54" t="s">
        <v>2719</v>
      </c>
      <c r="E1" s="54" t="s">
        <v>1463</v>
      </c>
      <c r="F1" s="54" t="s">
        <v>1728</v>
      </c>
      <c r="G1" s="54" t="s">
        <v>1729</v>
      </c>
      <c r="H1" s="54" t="s">
        <v>1730</v>
      </c>
      <c r="I1" s="54" t="s">
        <v>624</v>
      </c>
      <c r="J1" s="54" t="s">
        <v>1731</v>
      </c>
      <c r="K1" s="54" t="s">
        <v>1542</v>
      </c>
      <c r="L1" s="146"/>
      <c r="M1" s="145"/>
      <c r="N1" s="145"/>
      <c r="O1" s="145"/>
    </row>
    <row r="2" spans="1:15" hidden="1" x14ac:dyDescent="0.3">
      <c r="A2" s="80" t="s">
        <v>3347</v>
      </c>
      <c r="B2" s="81">
        <v>0</v>
      </c>
      <c r="C2" s="82" t="s">
        <v>137</v>
      </c>
      <c r="D2" s="83" t="s">
        <v>2722</v>
      </c>
      <c r="E2" s="80" t="s">
        <v>1471</v>
      </c>
      <c r="F2" s="84">
        <v>0</v>
      </c>
      <c r="G2" s="84">
        <v>0</v>
      </c>
      <c r="H2" s="85">
        <f ca="1">SUMIF(Measure_BB_Table[],Combined_header,Total_Exp._MeasureBB)</f>
        <v>0</v>
      </c>
      <c r="I2" s="85">
        <f ca="1">SUMIF(Measure_BB_Table[],Combined_header,Committed_Amount)</f>
        <v>0</v>
      </c>
      <c r="J2" s="85">
        <f ca="1">SUMIF(Measure_BB_Table[],Combined_header,Completed_MeasureBB)</f>
        <v>0</v>
      </c>
      <c r="K2" s="86" t="e">
        <f t="shared" ref="K2:K65" ca="1" si="0">Completed_Comparison/Total_Exp._Comparison</f>
        <v>#DIV/0!</v>
      </c>
    </row>
    <row r="3" spans="1:15" hidden="1" x14ac:dyDescent="0.3">
      <c r="A3" s="87" t="s">
        <v>3348</v>
      </c>
      <c r="B3" s="88">
        <v>0</v>
      </c>
      <c r="C3" s="89" t="s">
        <v>137</v>
      </c>
      <c r="D3" s="90" t="s">
        <v>2722</v>
      </c>
      <c r="E3" s="87" t="s">
        <v>1465</v>
      </c>
      <c r="F3" s="91">
        <v>0</v>
      </c>
      <c r="G3" s="91">
        <v>0</v>
      </c>
      <c r="H3" s="92">
        <f ca="1">SUMIF(Measure_BB_Table[],Combined_header,Total_Exp._MeasureBB)</f>
        <v>0</v>
      </c>
      <c r="I3" s="85">
        <f ca="1">SUMIF(Measure_BB_Table[],Combined_header,Committed_Amount)</f>
        <v>0</v>
      </c>
      <c r="J3" s="92">
        <f ca="1">SUMIF(Measure_BB_Table[],Combined_header,Completed_MeasureBB)</f>
        <v>0</v>
      </c>
      <c r="K3" s="93" t="e">
        <f t="shared" ca="1" si="0"/>
        <v>#DIV/0!</v>
      </c>
    </row>
    <row r="4" spans="1:15" hidden="1" x14ac:dyDescent="0.3">
      <c r="A4" s="87" t="s">
        <v>3349</v>
      </c>
      <c r="B4" s="88">
        <v>0</v>
      </c>
      <c r="C4" s="89" t="s">
        <v>137</v>
      </c>
      <c r="D4" s="90" t="s">
        <v>2722</v>
      </c>
      <c r="E4" s="87" t="s">
        <v>1467</v>
      </c>
      <c r="F4" s="91">
        <v>0</v>
      </c>
      <c r="G4" s="91">
        <v>0</v>
      </c>
      <c r="H4" s="92">
        <f ca="1">SUMIF(Measure_BB_Table[],Combined_header,Total_Exp._MeasureBB)</f>
        <v>0</v>
      </c>
      <c r="I4" s="85">
        <f ca="1">SUMIF(Measure_BB_Table[],Combined_header,Committed_Amount)</f>
        <v>0</v>
      </c>
      <c r="J4" s="92">
        <f ca="1">SUMIF(Measure_BB_Table[],Combined_header,Completed_MeasureBB)</f>
        <v>0</v>
      </c>
      <c r="K4" s="93" t="e">
        <f t="shared" ca="1" si="0"/>
        <v>#DIV/0!</v>
      </c>
    </row>
    <row r="5" spans="1:15" hidden="1" x14ac:dyDescent="0.3">
      <c r="A5" s="87" t="s">
        <v>3350</v>
      </c>
      <c r="B5" s="88">
        <v>0</v>
      </c>
      <c r="C5" s="89" t="s">
        <v>137</v>
      </c>
      <c r="D5" s="90" t="s">
        <v>2722</v>
      </c>
      <c r="E5" s="90" t="s">
        <v>1676</v>
      </c>
      <c r="F5" s="91">
        <v>0</v>
      </c>
      <c r="G5" s="91">
        <v>0</v>
      </c>
      <c r="H5" s="92">
        <f ca="1">SUMIF(Measure_BB_Table[],Combined_header,Total_Exp._MeasureBB)</f>
        <v>0</v>
      </c>
      <c r="I5" s="85">
        <f ca="1">SUMIF(Measure_BB_Table[],Combined_header,Committed_Amount)</f>
        <v>0</v>
      </c>
      <c r="J5" s="92">
        <f ca="1">SUMIF(Measure_BB_Table[],Combined_header,Completed_MeasureBB)</f>
        <v>0</v>
      </c>
      <c r="K5" s="93" t="e">
        <f t="shared" ca="1" si="0"/>
        <v>#DIV/0!</v>
      </c>
    </row>
    <row r="6" spans="1:15" hidden="1" x14ac:dyDescent="0.3">
      <c r="A6" s="87" t="s">
        <v>3351</v>
      </c>
      <c r="B6" s="88">
        <v>0</v>
      </c>
      <c r="C6" s="89" t="s">
        <v>137</v>
      </c>
      <c r="D6" s="90" t="s">
        <v>2722</v>
      </c>
      <c r="E6" s="90" t="s">
        <v>310</v>
      </c>
      <c r="F6" s="91">
        <v>0</v>
      </c>
      <c r="G6" s="91">
        <v>0</v>
      </c>
      <c r="H6" s="92">
        <f ca="1">SUMIF(Measure_BB_Table[],Combined_header,Total_Exp._MeasureBB)</f>
        <v>0</v>
      </c>
      <c r="I6" s="85">
        <f ca="1">SUMIF(Measure_BB_Table[],Combined_header,Committed_Amount)</f>
        <v>0</v>
      </c>
      <c r="J6" s="92">
        <f ca="1">SUMIF(Measure_BB_Table[],Combined_header,Completed_MeasureBB)</f>
        <v>0</v>
      </c>
      <c r="K6" s="93" t="e">
        <f t="shared" ca="1" si="0"/>
        <v>#DIV/0!</v>
      </c>
    </row>
    <row r="7" spans="1:15" hidden="1" x14ac:dyDescent="0.3">
      <c r="A7" s="87" t="s">
        <v>3352</v>
      </c>
      <c r="B7" s="88">
        <v>0</v>
      </c>
      <c r="C7" s="89" t="s">
        <v>137</v>
      </c>
      <c r="D7" s="90" t="s">
        <v>2722</v>
      </c>
      <c r="E7" s="90" t="s">
        <v>1473</v>
      </c>
      <c r="F7" s="91">
        <v>0</v>
      </c>
      <c r="G7" s="91">
        <v>0</v>
      </c>
      <c r="H7" s="92">
        <f ca="1">SUMIF(Measure_BB_Table[],Combined_header,Total_Exp._MeasureBB)</f>
        <v>0</v>
      </c>
      <c r="I7" s="85">
        <f ca="1">SUMIF(Measure_BB_Table[],Combined_header,Committed_Amount)</f>
        <v>0</v>
      </c>
      <c r="J7" s="92">
        <f ca="1">SUMIF(Measure_BB_Table[],Combined_header,Completed_MeasureBB)</f>
        <v>0</v>
      </c>
      <c r="K7" s="93" t="e">
        <f t="shared" ca="1" si="0"/>
        <v>#DIV/0!</v>
      </c>
    </row>
    <row r="8" spans="1:15" hidden="1" x14ac:dyDescent="0.3">
      <c r="A8" s="87" t="s">
        <v>3353</v>
      </c>
      <c r="B8" s="88">
        <v>0</v>
      </c>
      <c r="C8" s="89" t="s">
        <v>137</v>
      </c>
      <c r="D8" s="90" t="s">
        <v>2722</v>
      </c>
      <c r="E8" s="90" t="s">
        <v>1547</v>
      </c>
      <c r="F8" s="91">
        <v>0</v>
      </c>
      <c r="G8" s="91">
        <v>0</v>
      </c>
      <c r="H8" s="92">
        <f ca="1">SUMIF(Measure_BB_Table[],Combined_header,Total_Exp._MeasureBB)</f>
        <v>0</v>
      </c>
      <c r="I8" s="85">
        <f ca="1">SUMIF(Measure_BB_Table[],Combined_header,Committed_Amount)</f>
        <v>0</v>
      </c>
      <c r="J8" s="92">
        <f ca="1">SUMIF(Measure_BB_Table[],Combined_header,Completed_MeasureBB)</f>
        <v>0</v>
      </c>
      <c r="K8" s="93" t="e">
        <f t="shared" ca="1" si="0"/>
        <v>#DIV/0!</v>
      </c>
    </row>
    <row r="9" spans="1:15" hidden="1" x14ac:dyDescent="0.3">
      <c r="A9" s="87" t="s">
        <v>3354</v>
      </c>
      <c r="B9" s="88">
        <v>0</v>
      </c>
      <c r="C9" s="89" t="s">
        <v>137</v>
      </c>
      <c r="D9" s="90" t="s">
        <v>2722</v>
      </c>
      <c r="E9" s="90" t="s">
        <v>1466</v>
      </c>
      <c r="F9" s="91">
        <v>0</v>
      </c>
      <c r="G9" s="91">
        <v>0</v>
      </c>
      <c r="H9" s="92">
        <f ca="1">SUMIF(Measure_BB_Table[],Combined_header,Total_Exp._MeasureBB)</f>
        <v>0</v>
      </c>
      <c r="I9" s="85">
        <f ca="1">SUMIF(Measure_BB_Table[],Combined_header,Committed_Amount)</f>
        <v>0</v>
      </c>
      <c r="J9" s="92">
        <f ca="1">SUMIF(Measure_BB_Table[],Combined_header,Completed_MeasureBB)</f>
        <v>0</v>
      </c>
      <c r="K9" s="93" t="e">
        <f t="shared" ca="1" si="0"/>
        <v>#DIV/0!</v>
      </c>
    </row>
    <row r="10" spans="1:15" hidden="1" x14ac:dyDescent="0.3">
      <c r="A10" s="87" t="s">
        <v>3355</v>
      </c>
      <c r="B10" s="88">
        <v>0</v>
      </c>
      <c r="C10" s="89" t="s">
        <v>137</v>
      </c>
      <c r="D10" s="90" t="s">
        <v>2722</v>
      </c>
      <c r="E10" s="90" t="s">
        <v>1474</v>
      </c>
      <c r="F10" s="91">
        <v>0</v>
      </c>
      <c r="G10" s="91">
        <v>0</v>
      </c>
      <c r="H10" s="92">
        <f ca="1">SUMIF(Measure_BB_Table[],Combined_header,Total_Exp._MeasureBB)</f>
        <v>0</v>
      </c>
      <c r="I10" s="85">
        <f ca="1">SUMIF(Measure_BB_Table[],Combined_header,Committed_Amount)</f>
        <v>0</v>
      </c>
      <c r="J10" s="92">
        <f ca="1">SUMIF(Measure_BB_Table[],Combined_header,Completed_MeasureBB)</f>
        <v>0</v>
      </c>
      <c r="K10" s="93" t="e">
        <f t="shared" ca="1" si="0"/>
        <v>#DIV/0!</v>
      </c>
    </row>
    <row r="11" spans="1:15" x14ac:dyDescent="0.3">
      <c r="A11" s="87" t="s">
        <v>2725</v>
      </c>
      <c r="B11" s="88">
        <v>0</v>
      </c>
      <c r="C11" s="89" t="s">
        <v>137</v>
      </c>
      <c r="D11" s="90" t="s">
        <v>2722</v>
      </c>
      <c r="E11" s="87" t="s">
        <v>1468</v>
      </c>
      <c r="F11" s="91">
        <v>0</v>
      </c>
      <c r="G11" s="91">
        <v>0</v>
      </c>
      <c r="H11" s="92">
        <f ca="1">SUMIF(Measure_BB_Table[],Combined_header,Total_Exp._MeasureBB)</f>
        <v>2600</v>
      </c>
      <c r="I11" s="85">
        <f ca="1">SUMIF(Measure_BB_Table[],Combined_header,Committed_Amount)</f>
        <v>0</v>
      </c>
      <c r="J11" s="92">
        <f ca="1">SUMIF(Measure_BB_Table[],Combined_header,Completed_MeasureBB)</f>
        <v>2600</v>
      </c>
      <c r="K11" s="93">
        <f t="shared" ca="1" si="0"/>
        <v>1</v>
      </c>
    </row>
    <row r="12" spans="1:15" x14ac:dyDescent="0.3">
      <c r="A12" s="87" t="s">
        <v>2761</v>
      </c>
      <c r="B12" s="88">
        <v>0</v>
      </c>
      <c r="C12" s="89" t="s">
        <v>137</v>
      </c>
      <c r="D12" s="90" t="s">
        <v>2722</v>
      </c>
      <c r="E12" s="87" t="s">
        <v>1548</v>
      </c>
      <c r="F12" s="91" t="s">
        <v>245</v>
      </c>
      <c r="G12" s="91" t="s">
        <v>2011</v>
      </c>
      <c r="H12" s="92">
        <f ca="1">SUMIF(Measure_BB_Table[],Combined_header,Total_Exp._MeasureBB)</f>
        <v>92679.97</v>
      </c>
      <c r="I12" s="85">
        <f ca="1">SUMIF(Measure_BB_Table[],Combined_header,Committed_Amount)</f>
        <v>0</v>
      </c>
      <c r="J12" s="92">
        <f ca="1">SUMIF(Measure_BB_Table[],Combined_header,Completed_MeasureBB)</f>
        <v>92679.97</v>
      </c>
      <c r="K12" s="93">
        <f t="shared" ca="1" si="0"/>
        <v>1</v>
      </c>
    </row>
    <row r="13" spans="1:15" hidden="1" x14ac:dyDescent="0.3">
      <c r="A13" s="87" t="s">
        <v>3356</v>
      </c>
      <c r="B13" s="88">
        <v>0</v>
      </c>
      <c r="C13" s="89" t="s">
        <v>137</v>
      </c>
      <c r="D13" s="90" t="s">
        <v>2722</v>
      </c>
      <c r="E13" s="87" t="s">
        <v>1677</v>
      </c>
      <c r="F13" s="91">
        <v>0</v>
      </c>
      <c r="G13" s="91">
        <v>0</v>
      </c>
      <c r="H13" s="92">
        <f ca="1">SUMIF(Measure_BB_Table[],Combined_header,Total_Exp._MeasureBB)</f>
        <v>0</v>
      </c>
      <c r="I13" s="85">
        <f ca="1">SUMIF(Measure_BB_Table[],Combined_header,Committed_Amount)</f>
        <v>0</v>
      </c>
      <c r="J13" s="92">
        <f ca="1">SUMIF(Measure_BB_Table[],Combined_header,Completed_MeasureBB)</f>
        <v>0</v>
      </c>
      <c r="K13" s="93" t="e">
        <f t="shared" ca="1" si="0"/>
        <v>#DIV/0!</v>
      </c>
    </row>
    <row r="14" spans="1:15" hidden="1" x14ac:dyDescent="0.3">
      <c r="A14" s="87" t="s">
        <v>3357</v>
      </c>
      <c r="B14" s="88">
        <v>0</v>
      </c>
      <c r="C14" s="89" t="s">
        <v>137</v>
      </c>
      <c r="D14" s="90" t="s">
        <v>2722</v>
      </c>
      <c r="E14" s="87" t="s">
        <v>1472</v>
      </c>
      <c r="F14" s="91">
        <v>0</v>
      </c>
      <c r="G14" s="91">
        <v>0</v>
      </c>
      <c r="H14" s="92">
        <f ca="1">SUMIF(Measure_BB_Table[],Combined_header,Total_Exp._MeasureBB)</f>
        <v>0</v>
      </c>
      <c r="I14" s="85">
        <f ca="1">SUMIF(Measure_BB_Table[],Combined_header,Committed_Amount)</f>
        <v>0</v>
      </c>
      <c r="J14" s="92">
        <f ca="1">SUMIF(Measure_BB_Table[],Combined_header,Completed_MeasureBB)</f>
        <v>0</v>
      </c>
      <c r="K14" s="93" t="e">
        <f t="shared" ca="1" si="0"/>
        <v>#DIV/0!</v>
      </c>
    </row>
    <row r="15" spans="1:15" hidden="1" x14ac:dyDescent="0.3">
      <c r="A15" s="87" t="s">
        <v>3358</v>
      </c>
      <c r="B15" s="88">
        <v>0</v>
      </c>
      <c r="C15" s="89" t="s">
        <v>137</v>
      </c>
      <c r="D15" s="90" t="s">
        <v>2722</v>
      </c>
      <c r="E15" s="87" t="s">
        <v>1476</v>
      </c>
      <c r="F15" s="91">
        <v>0</v>
      </c>
      <c r="G15" s="91">
        <v>0</v>
      </c>
      <c r="H15" s="92">
        <f ca="1">SUMIF(Measure_BB_Table[],Combined_header,Total_Exp._MeasureBB)</f>
        <v>0</v>
      </c>
      <c r="I15" s="85">
        <f ca="1">SUMIF(Measure_BB_Table[],Combined_header,Committed_Amount)</f>
        <v>0</v>
      </c>
      <c r="J15" s="92">
        <f ca="1">SUMIF(Measure_BB_Table[],Combined_header,Completed_MeasureBB)</f>
        <v>0</v>
      </c>
      <c r="K15" s="93" t="e">
        <f t="shared" ca="1" si="0"/>
        <v>#DIV/0!</v>
      </c>
    </row>
    <row r="16" spans="1:15" hidden="1" x14ac:dyDescent="0.3">
      <c r="A16" s="87" t="s">
        <v>3359</v>
      </c>
      <c r="B16" s="88">
        <v>0</v>
      </c>
      <c r="C16" s="89" t="s">
        <v>137</v>
      </c>
      <c r="D16" s="90" t="s">
        <v>2722</v>
      </c>
      <c r="E16" s="87" t="s">
        <v>1470</v>
      </c>
      <c r="F16" s="91">
        <v>0</v>
      </c>
      <c r="G16" s="91">
        <v>0</v>
      </c>
      <c r="H16" s="92">
        <f ca="1">SUMIF(Measure_BB_Table[],Combined_header,Total_Exp._MeasureBB)</f>
        <v>0</v>
      </c>
      <c r="I16" s="85">
        <f ca="1">SUMIF(Measure_BB_Table[],Combined_header,Committed_Amount)</f>
        <v>0</v>
      </c>
      <c r="J16" s="92">
        <f ca="1">SUMIF(Measure_BB_Table[],Combined_header,Completed_MeasureBB)</f>
        <v>0</v>
      </c>
      <c r="K16" s="93" t="e">
        <f t="shared" ca="1" si="0"/>
        <v>#DIV/0!</v>
      </c>
    </row>
    <row r="17" spans="1:14" x14ac:dyDescent="0.3">
      <c r="A17" s="87" t="s">
        <v>2792</v>
      </c>
      <c r="B17" s="88">
        <v>0</v>
      </c>
      <c r="C17" s="89" t="s">
        <v>137</v>
      </c>
      <c r="D17" s="90" t="s">
        <v>2722</v>
      </c>
      <c r="E17" s="87" t="s">
        <v>1464</v>
      </c>
      <c r="F17" s="91" t="s">
        <v>245</v>
      </c>
      <c r="G17" s="91" t="s">
        <v>245</v>
      </c>
      <c r="H17" s="92">
        <f ca="1">SUMIF(Measure_BB_Table[],Combined_header,Total_Exp._MeasureBB)</f>
        <v>19593.919999999998</v>
      </c>
      <c r="I17" s="85">
        <f ca="1">SUMIF(Measure_BB_Table[],Combined_header,Committed_Amount)</f>
        <v>0</v>
      </c>
      <c r="J17" s="92">
        <f ca="1">SUMIF(Measure_BB_Table[],Combined_header,Completed_MeasureBB)</f>
        <v>19593.919999999998</v>
      </c>
      <c r="K17" s="93">
        <f t="shared" ca="1" si="0"/>
        <v>1</v>
      </c>
    </row>
    <row r="18" spans="1:14" hidden="1" x14ac:dyDescent="0.3">
      <c r="A18" s="87" t="s">
        <v>3360</v>
      </c>
      <c r="B18" s="88">
        <v>0</v>
      </c>
      <c r="C18" s="89" t="s">
        <v>137</v>
      </c>
      <c r="D18" s="89" t="s">
        <v>428</v>
      </c>
      <c r="E18" s="87" t="s">
        <v>1467</v>
      </c>
      <c r="F18" s="91">
        <v>0</v>
      </c>
      <c r="G18" s="91">
        <v>0</v>
      </c>
      <c r="H18" s="92">
        <f ca="1">SUMIF(Measure_BB_Table[],Combined_header,Total_Exp._MeasureBB)</f>
        <v>0</v>
      </c>
      <c r="I18" s="85">
        <f ca="1">SUMIF(Measure_BB_Table[],Combined_header,Committed_Amount)</f>
        <v>0</v>
      </c>
      <c r="J18" s="92">
        <f ca="1">SUMIF(Measure_BB_Table[],Combined_header,Completed_MeasureBB)</f>
        <v>0</v>
      </c>
      <c r="K18" s="93" t="e">
        <f t="shared" ca="1" si="0"/>
        <v>#DIV/0!</v>
      </c>
    </row>
    <row r="19" spans="1:14" x14ac:dyDescent="0.3">
      <c r="A19" s="87" t="s">
        <v>1678</v>
      </c>
      <c r="B19" s="88">
        <v>0</v>
      </c>
      <c r="C19" s="89" t="s">
        <v>137</v>
      </c>
      <c r="D19" s="89" t="s">
        <v>428</v>
      </c>
      <c r="E19" s="87" t="s">
        <v>310</v>
      </c>
      <c r="F19" s="91">
        <v>180685</v>
      </c>
      <c r="G19" s="91">
        <v>180685</v>
      </c>
      <c r="H19" s="92">
        <f ca="1">SUMIF(Measure_BB_Table[],Combined_header,Total_Exp._MeasureBB)</f>
        <v>180685</v>
      </c>
      <c r="I19" s="85">
        <f ca="1">SUMIF(Measure_BB_Table[],Combined_header,Committed_Amount)</f>
        <v>0</v>
      </c>
      <c r="J19" s="92">
        <f ca="1">SUMIF(Measure_BB_Table[],Combined_header,Completed_MeasureBB)</f>
        <v>180685</v>
      </c>
      <c r="K19" s="93">
        <f t="shared" ca="1" si="0"/>
        <v>1</v>
      </c>
      <c r="N19" s="94"/>
    </row>
    <row r="20" spans="1:14" hidden="1" x14ac:dyDescent="0.3">
      <c r="A20" s="87" t="s">
        <v>3361</v>
      </c>
      <c r="B20" s="88">
        <v>0</v>
      </c>
      <c r="C20" s="89" t="s">
        <v>137</v>
      </c>
      <c r="D20" s="90" t="s">
        <v>2724</v>
      </c>
      <c r="E20" s="87" t="s">
        <v>1471</v>
      </c>
      <c r="F20" s="91">
        <v>0</v>
      </c>
      <c r="G20" s="91">
        <v>0</v>
      </c>
      <c r="H20" s="92">
        <f ca="1">SUMIF(Measure_BB_Table[],Combined_header,Total_Exp._MeasureBB)</f>
        <v>0</v>
      </c>
      <c r="I20" s="85">
        <f ca="1">SUMIF(Measure_BB_Table[],Combined_header,Committed_Amount)</f>
        <v>0</v>
      </c>
      <c r="J20" s="92">
        <f ca="1">SUMIF(Measure_BB_Table[],Combined_header,Completed_MeasureBB)</f>
        <v>0</v>
      </c>
      <c r="K20" s="93" t="e">
        <f t="shared" ca="1" si="0"/>
        <v>#DIV/0!</v>
      </c>
    </row>
    <row r="21" spans="1:14" x14ac:dyDescent="0.3">
      <c r="A21" s="87" t="s">
        <v>2912</v>
      </c>
      <c r="B21" s="88">
        <v>0</v>
      </c>
      <c r="C21" s="89" t="s">
        <v>137</v>
      </c>
      <c r="D21" s="90" t="s">
        <v>2724</v>
      </c>
      <c r="E21" s="87" t="s">
        <v>310</v>
      </c>
      <c r="F21" s="91">
        <v>8200</v>
      </c>
      <c r="G21" s="91">
        <v>8200</v>
      </c>
      <c r="H21" s="92">
        <f ca="1">SUMIF(Measure_BB_Table[],Combined_header,Total_Exp._MeasureBB)</f>
        <v>8200</v>
      </c>
      <c r="I21" s="85">
        <f ca="1">SUMIF(Measure_BB_Table[],Combined_header,Committed_Amount)</f>
        <v>0</v>
      </c>
      <c r="J21" s="92">
        <f ca="1">SUMIF(Measure_BB_Table[],Combined_header,Completed_MeasureBB)</f>
        <v>8200</v>
      </c>
      <c r="K21" s="93">
        <f t="shared" ca="1" si="0"/>
        <v>1</v>
      </c>
    </row>
    <row r="22" spans="1:14" hidden="1" x14ac:dyDescent="0.3">
      <c r="A22" s="87" t="s">
        <v>3362</v>
      </c>
      <c r="B22" s="88">
        <v>0</v>
      </c>
      <c r="C22" s="89" t="s">
        <v>137</v>
      </c>
      <c r="D22" s="90" t="s">
        <v>2724</v>
      </c>
      <c r="E22" s="87" t="s">
        <v>1473</v>
      </c>
      <c r="F22" s="91">
        <v>0</v>
      </c>
      <c r="G22" s="91">
        <v>0</v>
      </c>
      <c r="H22" s="92">
        <f ca="1">SUMIF(Measure_BB_Table[],Combined_header,Total_Exp._MeasureBB)</f>
        <v>0</v>
      </c>
      <c r="I22" s="85">
        <f ca="1">SUMIF(Measure_BB_Table[],Combined_header,Committed_Amount)</f>
        <v>0</v>
      </c>
      <c r="J22" s="92">
        <f ca="1">SUMIF(Measure_BB_Table[],Combined_header,Completed_MeasureBB)</f>
        <v>0</v>
      </c>
      <c r="K22" s="93" t="e">
        <f t="shared" ca="1" si="0"/>
        <v>#DIV/0!</v>
      </c>
    </row>
    <row r="23" spans="1:14" hidden="1" x14ac:dyDescent="0.3">
      <c r="A23" s="87" t="s">
        <v>3363</v>
      </c>
      <c r="B23" s="88">
        <v>0</v>
      </c>
      <c r="C23" s="89" t="s">
        <v>137</v>
      </c>
      <c r="D23" s="90" t="s">
        <v>2724</v>
      </c>
      <c r="E23" s="87" t="s">
        <v>1547</v>
      </c>
      <c r="F23" s="91">
        <v>0</v>
      </c>
      <c r="G23" s="91">
        <v>0</v>
      </c>
      <c r="H23" s="92">
        <f ca="1">SUMIF(Measure_BB_Table[],Combined_header,Total_Exp._MeasureBB)</f>
        <v>0</v>
      </c>
      <c r="I23" s="85">
        <f ca="1">SUMIF(Measure_BB_Table[],Combined_header,Committed_Amount)</f>
        <v>0</v>
      </c>
      <c r="J23" s="92">
        <f ca="1">SUMIF(Measure_BB_Table[],Combined_header,Completed_MeasureBB)</f>
        <v>0</v>
      </c>
      <c r="K23" s="93" t="e">
        <f t="shared" ca="1" si="0"/>
        <v>#DIV/0!</v>
      </c>
    </row>
    <row r="24" spans="1:14" hidden="1" x14ac:dyDescent="0.3">
      <c r="A24" s="87" t="s">
        <v>2913</v>
      </c>
      <c r="B24" s="88">
        <v>0</v>
      </c>
      <c r="C24" s="89" t="s">
        <v>137</v>
      </c>
      <c r="D24" s="90" t="s">
        <v>2724</v>
      </c>
      <c r="E24" s="87" t="s">
        <v>1466</v>
      </c>
      <c r="F24" s="91">
        <v>0</v>
      </c>
      <c r="G24" s="91">
        <v>0</v>
      </c>
      <c r="H24" s="92">
        <f ca="1">SUMIF(Measure_BB_Table[],Combined_header,Total_Exp._MeasureBB)</f>
        <v>0</v>
      </c>
      <c r="I24" s="85">
        <f ca="1">SUMIF(Measure_BB_Table[],Combined_header,Committed_Amount)</f>
        <v>0</v>
      </c>
      <c r="J24" s="92">
        <f ca="1">SUMIF(Measure_BB_Table[],Combined_header,Completed_MeasureBB)</f>
        <v>0</v>
      </c>
      <c r="K24" s="93" t="e">
        <f t="shared" ca="1" si="0"/>
        <v>#DIV/0!</v>
      </c>
    </row>
    <row r="25" spans="1:14" hidden="1" x14ac:dyDescent="0.3">
      <c r="A25" s="87" t="s">
        <v>3364</v>
      </c>
      <c r="B25" s="88">
        <v>0</v>
      </c>
      <c r="C25" s="89" t="s">
        <v>137</v>
      </c>
      <c r="D25" s="90" t="s">
        <v>2724</v>
      </c>
      <c r="E25" s="90" t="s">
        <v>1474</v>
      </c>
      <c r="F25" s="91">
        <v>0</v>
      </c>
      <c r="G25" s="91">
        <v>0</v>
      </c>
      <c r="H25" s="92">
        <f ca="1">SUMIF(Measure_BB_Table[],Combined_header,Total_Exp._MeasureBB)</f>
        <v>0</v>
      </c>
      <c r="I25" s="85">
        <f ca="1">SUMIF(Measure_BB_Table[],Combined_header,Committed_Amount)</f>
        <v>0</v>
      </c>
      <c r="J25" s="92">
        <f ca="1">SUMIF(Measure_BB_Table[],Combined_header,Completed_MeasureBB)</f>
        <v>0</v>
      </c>
      <c r="K25" s="93" t="e">
        <f t="shared" ca="1" si="0"/>
        <v>#DIV/0!</v>
      </c>
    </row>
    <row r="26" spans="1:14" hidden="1" x14ac:dyDescent="0.3">
      <c r="A26" s="87" t="s">
        <v>3365</v>
      </c>
      <c r="B26" s="88">
        <v>0</v>
      </c>
      <c r="C26" s="89" t="s">
        <v>137</v>
      </c>
      <c r="D26" s="90" t="s">
        <v>2724</v>
      </c>
      <c r="E26" s="87" t="s">
        <v>1468</v>
      </c>
      <c r="F26" s="91">
        <v>0</v>
      </c>
      <c r="G26" s="91">
        <v>0</v>
      </c>
      <c r="H26" s="92">
        <f ca="1">SUMIF(Measure_BB_Table[],Combined_header,Total_Exp._MeasureBB)</f>
        <v>0</v>
      </c>
      <c r="I26" s="85">
        <f ca="1">SUMIF(Measure_BB_Table[],Combined_header,Committed_Amount)</f>
        <v>0</v>
      </c>
      <c r="J26" s="92">
        <f ca="1">SUMIF(Measure_BB_Table[],Combined_header,Completed_MeasureBB)</f>
        <v>0</v>
      </c>
      <c r="K26" s="93" t="e">
        <f t="shared" ca="1" si="0"/>
        <v>#DIV/0!</v>
      </c>
    </row>
    <row r="27" spans="1:14" hidden="1" x14ac:dyDescent="0.3">
      <c r="A27" s="87" t="s">
        <v>3366</v>
      </c>
      <c r="B27" s="88">
        <v>0</v>
      </c>
      <c r="C27" s="89" t="s">
        <v>137</v>
      </c>
      <c r="D27" s="90" t="s">
        <v>2724</v>
      </c>
      <c r="E27" s="87" t="s">
        <v>1470</v>
      </c>
      <c r="F27" s="91">
        <v>0</v>
      </c>
      <c r="G27" s="91">
        <v>0</v>
      </c>
      <c r="H27" s="92">
        <f ca="1">SUMIF(Measure_BB_Table[],Combined_header,Total_Exp._MeasureBB)</f>
        <v>0</v>
      </c>
      <c r="I27" s="85">
        <f ca="1">SUMIF(Measure_BB_Table[],Combined_header,Committed_Amount)</f>
        <v>0</v>
      </c>
      <c r="J27" s="92">
        <f ca="1">SUMIF(Measure_BB_Table[],Combined_header,Completed_MeasureBB)</f>
        <v>0</v>
      </c>
      <c r="K27" s="93" t="e">
        <f t="shared" ca="1" si="0"/>
        <v>#DIV/0!</v>
      </c>
    </row>
    <row r="28" spans="1:14" hidden="1" x14ac:dyDescent="0.3">
      <c r="A28" s="87" t="s">
        <v>3367</v>
      </c>
      <c r="B28" s="88">
        <v>0</v>
      </c>
      <c r="C28" s="89" t="s">
        <v>137</v>
      </c>
      <c r="D28" s="90" t="s">
        <v>2723</v>
      </c>
      <c r="E28" s="87" t="s">
        <v>1471</v>
      </c>
      <c r="F28" s="91">
        <v>0</v>
      </c>
      <c r="G28" s="91">
        <v>0</v>
      </c>
      <c r="H28" s="92">
        <f ca="1">SUMIF(Measure_BB_Table[],Combined_header,Total_Exp._MeasureBB)</f>
        <v>0</v>
      </c>
      <c r="I28" s="85">
        <f ca="1">SUMIF(Measure_BB_Table[],Combined_header,Committed_Amount)</f>
        <v>0</v>
      </c>
      <c r="J28" s="92">
        <f ca="1">SUMIF(Measure_BB_Table[],Combined_header,Completed_MeasureBB)</f>
        <v>0</v>
      </c>
      <c r="K28" s="93" t="e">
        <f t="shared" ca="1" si="0"/>
        <v>#DIV/0!</v>
      </c>
    </row>
    <row r="29" spans="1:14" hidden="1" x14ac:dyDescent="0.3">
      <c r="A29" s="87" t="s">
        <v>3368</v>
      </c>
      <c r="B29" s="88">
        <v>0</v>
      </c>
      <c r="C29" s="89" t="s">
        <v>137</v>
      </c>
      <c r="D29" s="90" t="s">
        <v>2723</v>
      </c>
      <c r="E29" s="87" t="s">
        <v>310</v>
      </c>
      <c r="F29" s="91">
        <v>0</v>
      </c>
      <c r="G29" s="91">
        <v>0</v>
      </c>
      <c r="H29" s="92">
        <f ca="1">SUMIF(Measure_BB_Table[],Combined_header,Total_Exp._MeasureBB)</f>
        <v>0</v>
      </c>
      <c r="I29" s="85">
        <f ca="1">SUMIF(Measure_BB_Table[],Combined_header,Committed_Amount)</f>
        <v>0</v>
      </c>
      <c r="J29" s="92">
        <f ca="1">SUMIF(Measure_BB_Table[],Combined_header,Completed_MeasureBB)</f>
        <v>0</v>
      </c>
      <c r="K29" s="93" t="e">
        <f t="shared" ca="1" si="0"/>
        <v>#DIV/0!</v>
      </c>
    </row>
    <row r="30" spans="1:14" hidden="1" x14ac:dyDescent="0.3">
      <c r="A30" s="87" t="s">
        <v>3369</v>
      </c>
      <c r="B30" s="88">
        <v>0</v>
      </c>
      <c r="C30" s="89" t="s">
        <v>137</v>
      </c>
      <c r="D30" s="90" t="s">
        <v>2723</v>
      </c>
      <c r="E30" s="87" t="s">
        <v>1473</v>
      </c>
      <c r="F30" s="91">
        <v>0</v>
      </c>
      <c r="G30" s="91">
        <v>0</v>
      </c>
      <c r="H30" s="92">
        <f ca="1">SUMIF(Measure_BB_Table[],Combined_header,Total_Exp._MeasureBB)</f>
        <v>0</v>
      </c>
      <c r="I30" s="85">
        <f ca="1">SUMIF(Measure_BB_Table[],Combined_header,Committed_Amount)</f>
        <v>0</v>
      </c>
      <c r="J30" s="92">
        <f ca="1">SUMIF(Measure_BB_Table[],Combined_header,Completed_MeasureBB)</f>
        <v>0</v>
      </c>
      <c r="K30" s="93" t="e">
        <f t="shared" ca="1" si="0"/>
        <v>#DIV/0!</v>
      </c>
    </row>
    <row r="31" spans="1:14" hidden="1" x14ac:dyDescent="0.3">
      <c r="A31" s="87" t="s">
        <v>3370</v>
      </c>
      <c r="B31" s="88">
        <v>0</v>
      </c>
      <c r="C31" s="89" t="s">
        <v>137</v>
      </c>
      <c r="D31" s="90" t="s">
        <v>2723</v>
      </c>
      <c r="E31" s="87" t="s">
        <v>1547</v>
      </c>
      <c r="F31" s="91">
        <v>0</v>
      </c>
      <c r="G31" s="91">
        <v>0</v>
      </c>
      <c r="H31" s="92">
        <f ca="1">SUMIF(Measure_BB_Table[],Combined_header,Total_Exp._MeasureBB)</f>
        <v>0</v>
      </c>
      <c r="I31" s="85">
        <f ca="1">SUMIF(Measure_BB_Table[],Combined_header,Committed_Amount)</f>
        <v>0</v>
      </c>
      <c r="J31" s="92">
        <f ca="1">SUMIF(Measure_BB_Table[],Combined_header,Completed_MeasureBB)</f>
        <v>0</v>
      </c>
      <c r="K31" s="93" t="e">
        <f t="shared" ca="1" si="0"/>
        <v>#DIV/0!</v>
      </c>
    </row>
    <row r="32" spans="1:14" hidden="1" x14ac:dyDescent="0.3">
      <c r="A32" s="87" t="s">
        <v>3371</v>
      </c>
      <c r="B32" s="88">
        <v>0</v>
      </c>
      <c r="C32" s="89" t="s">
        <v>137</v>
      </c>
      <c r="D32" s="90" t="s">
        <v>2723</v>
      </c>
      <c r="E32" s="87" t="s">
        <v>1466</v>
      </c>
      <c r="F32" s="91">
        <v>0</v>
      </c>
      <c r="G32" s="91">
        <v>0</v>
      </c>
      <c r="H32" s="92">
        <f ca="1">SUMIF(Measure_BB_Table[],Combined_header,Total_Exp._MeasureBB)</f>
        <v>0</v>
      </c>
      <c r="I32" s="85">
        <f ca="1">SUMIF(Measure_BB_Table[],Combined_header,Committed_Amount)</f>
        <v>0</v>
      </c>
      <c r="J32" s="92">
        <f ca="1">SUMIF(Measure_BB_Table[],Combined_header,Completed_MeasureBB)</f>
        <v>0</v>
      </c>
      <c r="K32" s="93" t="e">
        <f t="shared" ca="1" si="0"/>
        <v>#DIV/0!</v>
      </c>
    </row>
    <row r="33" spans="1:11" hidden="1" x14ac:dyDescent="0.3">
      <c r="A33" s="87" t="s">
        <v>3372</v>
      </c>
      <c r="B33" s="88">
        <v>0</v>
      </c>
      <c r="C33" s="89" t="s">
        <v>137</v>
      </c>
      <c r="D33" s="90" t="s">
        <v>2723</v>
      </c>
      <c r="E33" s="87" t="s">
        <v>1468</v>
      </c>
      <c r="F33" s="91">
        <v>0</v>
      </c>
      <c r="G33" s="91">
        <v>0</v>
      </c>
      <c r="H33" s="92">
        <f ca="1">SUMIF(Measure_BB_Table[],Combined_header,Total_Exp._MeasureBB)</f>
        <v>0</v>
      </c>
      <c r="I33" s="85">
        <f ca="1">SUMIF(Measure_BB_Table[],Combined_header,Committed_Amount)</f>
        <v>0</v>
      </c>
      <c r="J33" s="92">
        <f ca="1">SUMIF(Measure_BB_Table[],Combined_header,Completed_MeasureBB)</f>
        <v>0</v>
      </c>
      <c r="K33" s="93" t="e">
        <f t="shared" ca="1" si="0"/>
        <v>#DIV/0!</v>
      </c>
    </row>
    <row r="34" spans="1:11" hidden="1" x14ac:dyDescent="0.3">
      <c r="A34" s="87" t="s">
        <v>3373</v>
      </c>
      <c r="B34" s="88">
        <v>0</v>
      </c>
      <c r="C34" s="89" t="s">
        <v>137</v>
      </c>
      <c r="D34" s="90" t="s">
        <v>2723</v>
      </c>
      <c r="E34" s="87" t="s">
        <v>1470</v>
      </c>
      <c r="F34" s="91">
        <v>0</v>
      </c>
      <c r="G34" s="91">
        <v>0</v>
      </c>
      <c r="H34" s="92">
        <f ca="1">SUMIF(Measure_BB_Table[],Combined_header,Total_Exp._MeasureBB)</f>
        <v>0</v>
      </c>
      <c r="I34" s="85">
        <f ca="1">SUMIF(Measure_BB_Table[],Combined_header,Committed_Amount)</f>
        <v>0</v>
      </c>
      <c r="J34" s="92">
        <f ca="1">SUMIF(Measure_BB_Table[],Combined_header,Completed_MeasureBB)</f>
        <v>0</v>
      </c>
      <c r="K34" s="93" t="e">
        <f t="shared" ca="1" si="0"/>
        <v>#DIV/0!</v>
      </c>
    </row>
    <row r="35" spans="1:11" hidden="1" x14ac:dyDescent="0.3">
      <c r="A35" s="87" t="s">
        <v>3374</v>
      </c>
      <c r="B35" s="88">
        <v>0</v>
      </c>
      <c r="C35" s="89" t="s">
        <v>137</v>
      </c>
      <c r="D35" s="90" t="s">
        <v>236</v>
      </c>
      <c r="E35" s="87" t="s">
        <v>1471</v>
      </c>
      <c r="F35" s="91">
        <v>0</v>
      </c>
      <c r="G35" s="91">
        <v>0</v>
      </c>
      <c r="H35" s="92">
        <f ca="1">SUMIF(Measure_BB_Table[],Combined_header,Total_Exp._MeasureBB)</f>
        <v>0</v>
      </c>
      <c r="I35" s="85">
        <f ca="1">SUMIF(Measure_BB_Table[],Combined_header,Committed_Amount)</f>
        <v>0</v>
      </c>
      <c r="J35" s="92">
        <f ca="1">SUMIF(Measure_BB_Table[],Combined_header,Completed_MeasureBB)</f>
        <v>0</v>
      </c>
      <c r="K35" s="93" t="e">
        <f t="shared" ca="1" si="0"/>
        <v>#DIV/0!</v>
      </c>
    </row>
    <row r="36" spans="1:11" hidden="1" x14ac:dyDescent="0.3">
      <c r="A36" s="87" t="s">
        <v>3375</v>
      </c>
      <c r="B36" s="88">
        <v>0</v>
      </c>
      <c r="C36" s="89" t="s">
        <v>137</v>
      </c>
      <c r="D36" s="90" t="s">
        <v>236</v>
      </c>
      <c r="E36" s="90" t="s">
        <v>1477</v>
      </c>
      <c r="F36" s="91">
        <v>0</v>
      </c>
      <c r="G36" s="91">
        <v>0</v>
      </c>
      <c r="H36" s="92">
        <f ca="1">SUMIF(Measure_BB_Table[],Combined_header,Total_Exp._MeasureBB)</f>
        <v>0</v>
      </c>
      <c r="I36" s="85">
        <f ca="1">SUMIF(Measure_BB_Table[],Combined_header,Committed_Amount)</f>
        <v>0</v>
      </c>
      <c r="J36" s="92">
        <f ca="1">SUMIF(Measure_BB_Table[],Combined_header,Completed_MeasureBB)</f>
        <v>0</v>
      </c>
      <c r="K36" s="93" t="e">
        <f t="shared" ca="1" si="0"/>
        <v>#DIV/0!</v>
      </c>
    </row>
    <row r="37" spans="1:11" hidden="1" x14ac:dyDescent="0.3">
      <c r="A37" s="87" t="s">
        <v>3376</v>
      </c>
      <c r="B37" s="88">
        <v>0</v>
      </c>
      <c r="C37" s="89" t="s">
        <v>137</v>
      </c>
      <c r="D37" s="90" t="s">
        <v>236</v>
      </c>
      <c r="E37" s="87" t="s">
        <v>1467</v>
      </c>
      <c r="F37" s="91">
        <v>0</v>
      </c>
      <c r="G37" s="91">
        <v>0</v>
      </c>
      <c r="H37" s="92">
        <f ca="1">SUMIF(Measure_BB_Table[],Combined_header,Total_Exp._MeasureBB)</f>
        <v>0</v>
      </c>
      <c r="I37" s="85">
        <f ca="1">SUMIF(Measure_BB_Table[],Combined_header,Committed_Amount)</f>
        <v>0</v>
      </c>
      <c r="J37" s="92">
        <f ca="1">SUMIF(Measure_BB_Table[],Combined_header,Completed_MeasureBB)</f>
        <v>0</v>
      </c>
      <c r="K37" s="93" t="e">
        <f t="shared" ca="1" si="0"/>
        <v>#DIV/0!</v>
      </c>
    </row>
    <row r="38" spans="1:11" hidden="1" x14ac:dyDescent="0.3">
      <c r="A38" s="87" t="s">
        <v>3377</v>
      </c>
      <c r="B38" s="88">
        <v>0</v>
      </c>
      <c r="C38" s="89" t="s">
        <v>137</v>
      </c>
      <c r="D38" s="90" t="s">
        <v>236</v>
      </c>
      <c r="E38" s="90" t="s">
        <v>1676</v>
      </c>
      <c r="F38" s="91">
        <v>0</v>
      </c>
      <c r="G38" s="91">
        <v>0</v>
      </c>
      <c r="H38" s="92">
        <f ca="1">SUMIF(Measure_BB_Table[],Combined_header,Total_Exp._MeasureBB)</f>
        <v>0</v>
      </c>
      <c r="I38" s="85">
        <f ca="1">SUMIF(Measure_BB_Table[],Combined_header,Committed_Amount)</f>
        <v>0</v>
      </c>
      <c r="J38" s="92">
        <f ca="1">SUMIF(Measure_BB_Table[],Combined_header,Completed_MeasureBB)</f>
        <v>0</v>
      </c>
      <c r="K38" s="93" t="e">
        <f t="shared" ca="1" si="0"/>
        <v>#DIV/0!</v>
      </c>
    </row>
    <row r="39" spans="1:11" hidden="1" x14ac:dyDescent="0.3">
      <c r="A39" s="87" t="s">
        <v>3378</v>
      </c>
      <c r="B39" s="88">
        <v>0</v>
      </c>
      <c r="C39" s="89" t="s">
        <v>137</v>
      </c>
      <c r="D39" s="90" t="s">
        <v>236</v>
      </c>
      <c r="E39" s="90" t="s">
        <v>310</v>
      </c>
      <c r="F39" s="91">
        <v>0</v>
      </c>
      <c r="G39" s="91">
        <v>0</v>
      </c>
      <c r="H39" s="92">
        <f ca="1">SUMIF(Measure_BB_Table[],Combined_header,Total_Exp._MeasureBB)</f>
        <v>0</v>
      </c>
      <c r="I39" s="85">
        <f ca="1">SUMIF(Measure_BB_Table[],Combined_header,Committed_Amount)</f>
        <v>0</v>
      </c>
      <c r="J39" s="92">
        <f ca="1">SUMIF(Measure_BB_Table[],Combined_header,Completed_MeasureBB)</f>
        <v>0</v>
      </c>
      <c r="K39" s="93" t="e">
        <f t="shared" ca="1" si="0"/>
        <v>#DIV/0!</v>
      </c>
    </row>
    <row r="40" spans="1:11" hidden="1" x14ac:dyDescent="0.3">
      <c r="A40" s="87" t="s">
        <v>3379</v>
      </c>
      <c r="B40" s="88">
        <v>0</v>
      </c>
      <c r="C40" s="89" t="s">
        <v>137</v>
      </c>
      <c r="D40" s="90" t="s">
        <v>236</v>
      </c>
      <c r="E40" s="89" t="s">
        <v>1473</v>
      </c>
      <c r="F40" s="91">
        <v>0</v>
      </c>
      <c r="G40" s="91">
        <v>0</v>
      </c>
      <c r="H40" s="92">
        <f ca="1">SUMIF(Measure_BB_Table[],Combined_header,Total_Exp._MeasureBB)</f>
        <v>0</v>
      </c>
      <c r="I40" s="85">
        <f ca="1">SUMIF(Measure_BB_Table[],Combined_header,Committed_Amount)</f>
        <v>0</v>
      </c>
      <c r="J40" s="92">
        <f ca="1">SUMIF(Measure_BB_Table[],Combined_header,Completed_MeasureBB)</f>
        <v>0</v>
      </c>
      <c r="K40" s="93" t="e">
        <f t="shared" ca="1" si="0"/>
        <v>#DIV/0!</v>
      </c>
    </row>
    <row r="41" spans="1:11" hidden="1" x14ac:dyDescent="0.3">
      <c r="A41" s="87" t="s">
        <v>3380</v>
      </c>
      <c r="B41" s="88">
        <v>0</v>
      </c>
      <c r="C41" s="89" t="s">
        <v>137</v>
      </c>
      <c r="D41" s="90" t="s">
        <v>236</v>
      </c>
      <c r="E41" s="90" t="s">
        <v>1547</v>
      </c>
      <c r="F41" s="91">
        <v>0</v>
      </c>
      <c r="G41" s="91">
        <v>0</v>
      </c>
      <c r="H41" s="92">
        <f ca="1">SUMIF(Measure_BB_Table[],Combined_header,Total_Exp._MeasureBB)</f>
        <v>0</v>
      </c>
      <c r="I41" s="85">
        <f ca="1">SUMIF(Measure_BB_Table[],Combined_header,Committed_Amount)</f>
        <v>0</v>
      </c>
      <c r="J41" s="92">
        <f ca="1">SUMIF(Measure_BB_Table[],Combined_header,Completed_MeasureBB)</f>
        <v>0</v>
      </c>
      <c r="K41" s="93" t="e">
        <f t="shared" ca="1" si="0"/>
        <v>#DIV/0!</v>
      </c>
    </row>
    <row r="42" spans="1:11" hidden="1" x14ac:dyDescent="0.3">
      <c r="A42" s="87" t="s">
        <v>3381</v>
      </c>
      <c r="B42" s="88">
        <v>0</v>
      </c>
      <c r="C42" s="89" t="s">
        <v>137</v>
      </c>
      <c r="D42" s="90" t="s">
        <v>236</v>
      </c>
      <c r="E42" s="90" t="s">
        <v>1466</v>
      </c>
      <c r="F42" s="91">
        <v>0</v>
      </c>
      <c r="G42" s="91">
        <v>0</v>
      </c>
      <c r="H42" s="92">
        <f ca="1">SUMIF(Measure_BB_Table[],Combined_header,Total_Exp._MeasureBB)</f>
        <v>0</v>
      </c>
      <c r="I42" s="85">
        <f ca="1">SUMIF(Measure_BB_Table[],Combined_header,Committed_Amount)</f>
        <v>0</v>
      </c>
      <c r="J42" s="92">
        <f ca="1">SUMIF(Measure_BB_Table[],Combined_header,Completed_MeasureBB)</f>
        <v>0</v>
      </c>
      <c r="K42" s="93" t="e">
        <f t="shared" ca="1" si="0"/>
        <v>#DIV/0!</v>
      </c>
    </row>
    <row r="43" spans="1:11" hidden="1" x14ac:dyDescent="0.3">
      <c r="A43" s="87" t="s">
        <v>3382</v>
      </c>
      <c r="B43" s="88">
        <v>0</v>
      </c>
      <c r="C43" s="89" t="s">
        <v>137</v>
      </c>
      <c r="D43" s="90" t="s">
        <v>236</v>
      </c>
      <c r="E43" s="90" t="s">
        <v>1474</v>
      </c>
      <c r="F43" s="91">
        <v>0</v>
      </c>
      <c r="G43" s="91">
        <v>0</v>
      </c>
      <c r="H43" s="92">
        <f ca="1">SUMIF(Measure_BB_Table[],Combined_header,Total_Exp._MeasureBB)</f>
        <v>0</v>
      </c>
      <c r="I43" s="85">
        <f ca="1">SUMIF(Measure_BB_Table[],Combined_header,Committed_Amount)</f>
        <v>0</v>
      </c>
      <c r="J43" s="92">
        <f ca="1">SUMIF(Measure_BB_Table[],Combined_header,Completed_MeasureBB)</f>
        <v>0</v>
      </c>
      <c r="K43" s="93" t="e">
        <f t="shared" ca="1" si="0"/>
        <v>#DIV/0!</v>
      </c>
    </row>
    <row r="44" spans="1:11" hidden="1" x14ac:dyDescent="0.3">
      <c r="A44" s="87" t="s">
        <v>3383</v>
      </c>
      <c r="B44" s="88">
        <v>0</v>
      </c>
      <c r="C44" s="89" t="s">
        <v>137</v>
      </c>
      <c r="D44" s="90" t="s">
        <v>236</v>
      </c>
      <c r="E44" s="87" t="s">
        <v>1468</v>
      </c>
      <c r="F44" s="91">
        <v>0</v>
      </c>
      <c r="G44" s="91">
        <v>0</v>
      </c>
      <c r="H44" s="92">
        <f ca="1">SUMIF(Measure_BB_Table[],Combined_header,Total_Exp._MeasureBB)</f>
        <v>0</v>
      </c>
      <c r="I44" s="85">
        <f ca="1">SUMIF(Measure_BB_Table[],Combined_header,Committed_Amount)</f>
        <v>0</v>
      </c>
      <c r="J44" s="92">
        <f ca="1">SUMIF(Measure_BB_Table[],Combined_header,Completed_MeasureBB)</f>
        <v>0</v>
      </c>
      <c r="K44" s="93" t="e">
        <f t="shared" ca="1" si="0"/>
        <v>#DIV/0!</v>
      </c>
    </row>
    <row r="45" spans="1:11" hidden="1" x14ac:dyDescent="0.3">
      <c r="A45" s="87" t="s">
        <v>3384</v>
      </c>
      <c r="B45" s="88">
        <v>0</v>
      </c>
      <c r="C45" s="89" t="s">
        <v>137</v>
      </c>
      <c r="D45" s="90" t="s">
        <v>236</v>
      </c>
      <c r="E45" s="87" t="s">
        <v>1548</v>
      </c>
      <c r="F45" s="91">
        <v>0</v>
      </c>
      <c r="G45" s="91">
        <v>0</v>
      </c>
      <c r="H45" s="92">
        <f ca="1">SUMIF(Measure_BB_Table[],Combined_header,Total_Exp._MeasureBB)</f>
        <v>0</v>
      </c>
      <c r="I45" s="85">
        <f ca="1">SUMIF(Measure_BB_Table[],Combined_header,Committed_Amount)</f>
        <v>0</v>
      </c>
      <c r="J45" s="92">
        <f ca="1">SUMIF(Measure_BB_Table[],Combined_header,Completed_MeasureBB)</f>
        <v>0</v>
      </c>
      <c r="K45" s="93" t="e">
        <f t="shared" ca="1" si="0"/>
        <v>#DIV/0!</v>
      </c>
    </row>
    <row r="46" spans="1:11" hidden="1" x14ac:dyDescent="0.3">
      <c r="A46" s="87" t="s">
        <v>3385</v>
      </c>
      <c r="B46" s="88">
        <v>0</v>
      </c>
      <c r="C46" s="89" t="s">
        <v>137</v>
      </c>
      <c r="D46" s="90" t="s">
        <v>236</v>
      </c>
      <c r="E46" s="87" t="s">
        <v>1677</v>
      </c>
      <c r="F46" s="91">
        <v>0</v>
      </c>
      <c r="G46" s="91">
        <v>0</v>
      </c>
      <c r="H46" s="92">
        <f ca="1">SUMIF(Measure_BB_Table[],Combined_header,Total_Exp._MeasureBB)</f>
        <v>0</v>
      </c>
      <c r="I46" s="85">
        <f ca="1">SUMIF(Measure_BB_Table[],Combined_header,Committed_Amount)</f>
        <v>0</v>
      </c>
      <c r="J46" s="92">
        <f ca="1">SUMIF(Measure_BB_Table[],Combined_header,Completed_MeasureBB)</f>
        <v>0</v>
      </c>
      <c r="K46" s="93" t="e">
        <f t="shared" ca="1" si="0"/>
        <v>#DIV/0!</v>
      </c>
    </row>
    <row r="47" spans="1:11" hidden="1" x14ac:dyDescent="0.3">
      <c r="A47" s="87" t="s">
        <v>3386</v>
      </c>
      <c r="B47" s="88">
        <v>0</v>
      </c>
      <c r="C47" s="89" t="s">
        <v>137</v>
      </c>
      <c r="D47" s="90" t="s">
        <v>236</v>
      </c>
      <c r="E47" s="90" t="s">
        <v>1475</v>
      </c>
      <c r="F47" s="91">
        <v>0</v>
      </c>
      <c r="G47" s="91">
        <v>0</v>
      </c>
      <c r="H47" s="92">
        <f ca="1">SUMIF(Measure_BB_Table[],Combined_header,Total_Exp._MeasureBB)</f>
        <v>0</v>
      </c>
      <c r="I47" s="85">
        <f ca="1">SUMIF(Measure_BB_Table[],Combined_header,Committed_Amount)</f>
        <v>0</v>
      </c>
      <c r="J47" s="92">
        <f ca="1">SUMIF(Measure_BB_Table[],Combined_header,Completed_MeasureBB)</f>
        <v>0</v>
      </c>
      <c r="K47" s="93" t="e">
        <f t="shared" ca="1" si="0"/>
        <v>#DIV/0!</v>
      </c>
    </row>
    <row r="48" spans="1:11" hidden="1" x14ac:dyDescent="0.3">
      <c r="A48" s="87" t="s">
        <v>3387</v>
      </c>
      <c r="B48" s="88">
        <v>0</v>
      </c>
      <c r="C48" s="89" t="s">
        <v>137</v>
      </c>
      <c r="D48" s="90" t="s">
        <v>236</v>
      </c>
      <c r="E48" s="87" t="s">
        <v>1476</v>
      </c>
      <c r="F48" s="91">
        <v>0</v>
      </c>
      <c r="G48" s="91">
        <v>0</v>
      </c>
      <c r="H48" s="92">
        <f ca="1">SUMIF(Measure_BB_Table[],Combined_header,Total_Exp._MeasureBB)</f>
        <v>0</v>
      </c>
      <c r="I48" s="85">
        <f ca="1">SUMIF(Measure_BB_Table[],Combined_header,Committed_Amount)</f>
        <v>0</v>
      </c>
      <c r="J48" s="92">
        <f ca="1">SUMIF(Measure_BB_Table[],Combined_header,Completed_MeasureBB)</f>
        <v>0</v>
      </c>
      <c r="K48" s="93" t="e">
        <f t="shared" ca="1" si="0"/>
        <v>#DIV/0!</v>
      </c>
    </row>
    <row r="49" spans="1:11" hidden="1" x14ac:dyDescent="0.3">
      <c r="A49" s="87" t="s">
        <v>3388</v>
      </c>
      <c r="B49" s="88">
        <v>0</v>
      </c>
      <c r="C49" s="89" t="s">
        <v>137</v>
      </c>
      <c r="D49" s="90" t="s">
        <v>236</v>
      </c>
      <c r="E49" s="87" t="s">
        <v>1470</v>
      </c>
      <c r="F49" s="91">
        <v>0</v>
      </c>
      <c r="G49" s="91">
        <v>0</v>
      </c>
      <c r="H49" s="92">
        <f ca="1">SUMIF(Measure_BB_Table[],Combined_header,Total_Exp._MeasureBB)</f>
        <v>0</v>
      </c>
      <c r="I49" s="85">
        <f ca="1">SUMIF(Measure_BB_Table[],Combined_header,Committed_Amount)</f>
        <v>0</v>
      </c>
      <c r="J49" s="92">
        <f ca="1">SUMIF(Measure_BB_Table[],Combined_header,Completed_MeasureBB)</f>
        <v>0</v>
      </c>
      <c r="K49" s="93" t="e">
        <f t="shared" ca="1" si="0"/>
        <v>#DIV/0!</v>
      </c>
    </row>
    <row r="50" spans="1:11" hidden="1" x14ac:dyDescent="0.3">
      <c r="A50" s="87" t="s">
        <v>3389</v>
      </c>
      <c r="B50" s="88">
        <v>0</v>
      </c>
      <c r="C50" s="89" t="s">
        <v>137</v>
      </c>
      <c r="D50" s="90" t="s">
        <v>236</v>
      </c>
      <c r="E50" s="87" t="s">
        <v>1464</v>
      </c>
      <c r="F50" s="91">
        <v>0</v>
      </c>
      <c r="G50" s="91">
        <v>0</v>
      </c>
      <c r="H50" s="92">
        <f ca="1">SUMIF(Measure_BB_Table[],Combined_header,Total_Exp._MeasureBB)</f>
        <v>0</v>
      </c>
      <c r="I50" s="85">
        <f ca="1">SUMIF(Measure_BB_Table[],Combined_header,Committed_Amount)</f>
        <v>0</v>
      </c>
      <c r="J50" s="92">
        <f ca="1">SUMIF(Measure_BB_Table[],Combined_header,Completed_MeasureBB)</f>
        <v>0</v>
      </c>
      <c r="K50" s="93" t="e">
        <f t="shared" ca="1" si="0"/>
        <v>#DIV/0!</v>
      </c>
    </row>
    <row r="51" spans="1:11" x14ac:dyDescent="0.3">
      <c r="A51" s="87" t="s">
        <v>3390</v>
      </c>
      <c r="B51" s="88">
        <v>3</v>
      </c>
      <c r="C51" s="90" t="s">
        <v>421</v>
      </c>
      <c r="D51" s="90" t="s">
        <v>2722</v>
      </c>
      <c r="E51" s="87" t="s">
        <v>1471</v>
      </c>
      <c r="F51" s="91">
        <v>2001.44</v>
      </c>
      <c r="G51" s="91">
        <v>4075</v>
      </c>
      <c r="H51" s="92">
        <f ca="1">SUMIF(Measure_BB_Table[],Combined_header,Total_Exp._MeasureBB)</f>
        <v>223.46</v>
      </c>
      <c r="I51" s="85">
        <f ca="1">SUMIF(Measure_BB_Table[],Combined_header,Committed_Amount)</f>
        <v>0</v>
      </c>
      <c r="J51" s="92">
        <f ca="1">SUMIF(Measure_BB_Table[],Combined_header,Completed_MeasureBB)</f>
        <v>223.46</v>
      </c>
      <c r="K51" s="93">
        <f t="shared" ca="1" si="0"/>
        <v>1</v>
      </c>
    </row>
    <row r="52" spans="1:11" hidden="1" x14ac:dyDescent="0.3">
      <c r="A52" s="87" t="s">
        <v>3391</v>
      </c>
      <c r="B52" s="88">
        <v>3</v>
      </c>
      <c r="C52" s="90" t="s">
        <v>421</v>
      </c>
      <c r="D52" s="90" t="s">
        <v>2722</v>
      </c>
      <c r="E52" s="87" t="s">
        <v>1465</v>
      </c>
      <c r="F52" s="91">
        <v>105000</v>
      </c>
      <c r="G52" s="91" t="s">
        <v>245</v>
      </c>
      <c r="H52" s="92">
        <f ca="1">SUMIF(Measure_BB_Table[],Combined_header,Total_Exp._MeasureBB)</f>
        <v>0</v>
      </c>
      <c r="I52" s="85">
        <f ca="1">SUMIF(Measure_BB_Table[],Combined_header,Committed_Amount)</f>
        <v>0</v>
      </c>
      <c r="J52" s="92">
        <f ca="1">SUMIF(Measure_BB_Table[],Combined_header,Completed_MeasureBB)</f>
        <v>0</v>
      </c>
      <c r="K52" s="93" t="e">
        <f t="shared" ca="1" si="0"/>
        <v>#DIV/0!</v>
      </c>
    </row>
    <row r="53" spans="1:11" x14ac:dyDescent="0.3">
      <c r="A53" s="87" t="s">
        <v>2726</v>
      </c>
      <c r="B53" s="88">
        <v>3</v>
      </c>
      <c r="C53" s="90" t="s">
        <v>421</v>
      </c>
      <c r="D53" s="90" t="s">
        <v>2722</v>
      </c>
      <c r="E53" s="87" t="s">
        <v>1467</v>
      </c>
      <c r="F53" s="91">
        <v>319939.40000000002</v>
      </c>
      <c r="G53" s="91">
        <v>346829</v>
      </c>
      <c r="H53" s="92">
        <f ca="1">SUMIF(Measure_BB_Table[],Combined_header,Total_Exp._MeasureBB)</f>
        <v>317287.5</v>
      </c>
      <c r="I53" s="85">
        <f ca="1">SUMIF(Measure_BB_Table[],Combined_header,Committed_Amount)</f>
        <v>0</v>
      </c>
      <c r="J53" s="92">
        <f ca="1">SUMIF(Measure_BB_Table[],Combined_header,Completed_MeasureBB)</f>
        <v>317287.5</v>
      </c>
      <c r="K53" s="93">
        <f t="shared" ca="1" si="0"/>
        <v>1</v>
      </c>
    </row>
    <row r="54" spans="1:11" hidden="1" x14ac:dyDescent="0.3">
      <c r="A54" s="87" t="s">
        <v>3392</v>
      </c>
      <c r="B54" s="88">
        <v>3</v>
      </c>
      <c r="C54" s="90" t="s">
        <v>421</v>
      </c>
      <c r="D54" s="90" t="s">
        <v>2722</v>
      </c>
      <c r="E54" s="90" t="s">
        <v>1676</v>
      </c>
      <c r="F54" s="91">
        <v>311903.59999999998</v>
      </c>
      <c r="G54" s="91">
        <v>519944</v>
      </c>
      <c r="H54" s="92">
        <f ca="1">SUMIF(Measure_BB_Table[],Combined_header,Total_Exp._MeasureBB)</f>
        <v>0</v>
      </c>
      <c r="I54" s="85">
        <f ca="1">SUMIF(Measure_BB_Table[],Combined_header,Committed_Amount)</f>
        <v>0</v>
      </c>
      <c r="J54" s="92">
        <f ca="1">SUMIF(Measure_BB_Table[],Combined_header,Completed_MeasureBB)</f>
        <v>0</v>
      </c>
      <c r="K54" s="93" t="e">
        <f t="shared" ca="1" si="0"/>
        <v>#DIV/0!</v>
      </c>
    </row>
    <row r="55" spans="1:11" x14ac:dyDescent="0.3">
      <c r="A55" s="87" t="s">
        <v>2727</v>
      </c>
      <c r="B55" s="88">
        <v>3</v>
      </c>
      <c r="C55" s="90" t="s">
        <v>421</v>
      </c>
      <c r="D55" s="90" t="s">
        <v>2722</v>
      </c>
      <c r="E55" s="90" t="s">
        <v>310</v>
      </c>
      <c r="F55" s="91">
        <v>3327075.7</v>
      </c>
      <c r="G55" s="91">
        <v>3119036</v>
      </c>
      <c r="H55" s="92">
        <f ca="1">SUMIF(Measure_BB_Table[],Combined_header,Total_Exp._MeasureBB)</f>
        <v>2594000</v>
      </c>
      <c r="I55" s="85">
        <f ca="1">SUMIF(Measure_BB_Table[],Combined_header,Committed_Amount)</f>
        <v>490729.75</v>
      </c>
      <c r="J55" s="92">
        <f ca="1">SUMIF(Measure_BB_Table[],Combined_header,Completed_MeasureBB)</f>
        <v>2103270.25</v>
      </c>
      <c r="K55" s="93">
        <f t="shared" ca="1" si="0"/>
        <v>0.81082122205088669</v>
      </c>
    </row>
    <row r="56" spans="1:11" x14ac:dyDescent="0.3">
      <c r="A56" s="87" t="s">
        <v>2729</v>
      </c>
      <c r="B56" s="88">
        <v>3</v>
      </c>
      <c r="C56" s="90" t="s">
        <v>421</v>
      </c>
      <c r="D56" s="90" t="s">
        <v>2722</v>
      </c>
      <c r="E56" s="90" t="s">
        <v>1473</v>
      </c>
      <c r="F56" s="91">
        <v>382092.83</v>
      </c>
      <c r="G56" s="91">
        <v>457480</v>
      </c>
      <c r="H56" s="92">
        <f ca="1">SUMIF(Measure_BB_Table[],Combined_header,Total_Exp._MeasureBB)</f>
        <v>435695.00000000006</v>
      </c>
      <c r="I56" s="85">
        <f ca="1">SUMIF(Measure_BB_Table[],Combined_header,Committed_Amount)</f>
        <v>27483.609999999986</v>
      </c>
      <c r="J56" s="92">
        <f ca="1">SUMIF(Measure_BB_Table[],Combined_header,Completed_MeasureBB)</f>
        <v>408211.39000000007</v>
      </c>
      <c r="K56" s="93">
        <f t="shared" ca="1" si="0"/>
        <v>0.93692007023261692</v>
      </c>
    </row>
    <row r="57" spans="1:11" x14ac:dyDescent="0.3">
      <c r="A57" s="87" t="s">
        <v>3393</v>
      </c>
      <c r="B57" s="88">
        <v>3</v>
      </c>
      <c r="C57" s="90" t="s">
        <v>421</v>
      </c>
      <c r="D57" s="90" t="s">
        <v>2722</v>
      </c>
      <c r="E57" s="90" t="s">
        <v>1547</v>
      </c>
      <c r="F57" s="91">
        <v>63682.14</v>
      </c>
      <c r="G57" s="91">
        <v>63682</v>
      </c>
      <c r="H57" s="92">
        <f ca="1">SUMIF(Measure_BB_Table[],Combined_header,Total_Exp._MeasureBB)</f>
        <v>37740</v>
      </c>
      <c r="I57" s="85">
        <f ca="1">SUMIF(Measure_BB_Table[],Combined_header,Committed_Amount)</f>
        <v>0</v>
      </c>
      <c r="J57" s="92">
        <f ca="1">SUMIF(Measure_BB_Table[],Combined_header,Completed_MeasureBB)</f>
        <v>37740</v>
      </c>
      <c r="K57" s="93">
        <f t="shared" ca="1" si="0"/>
        <v>1</v>
      </c>
    </row>
    <row r="58" spans="1:11" x14ac:dyDescent="0.3">
      <c r="A58" s="87" t="s">
        <v>3394</v>
      </c>
      <c r="B58" s="88">
        <v>3</v>
      </c>
      <c r="C58" s="90" t="s">
        <v>421</v>
      </c>
      <c r="D58" s="90" t="s">
        <v>2722</v>
      </c>
      <c r="E58" s="90" t="s">
        <v>1466</v>
      </c>
      <c r="F58" s="91">
        <v>54584.69</v>
      </c>
      <c r="G58" s="91">
        <v>54585</v>
      </c>
      <c r="H58" s="92">
        <f ca="1">SUMIF(Measure_BB_Table[],Combined_header,Total_Exp._MeasureBB)</f>
        <v>38620</v>
      </c>
      <c r="I58" s="85">
        <f ca="1">SUMIF(Measure_BB_Table[],Combined_header,Committed_Amount)</f>
        <v>2840</v>
      </c>
      <c r="J58" s="92">
        <f ca="1">SUMIF(Measure_BB_Table[],Combined_header,Completed_MeasureBB)</f>
        <v>35780</v>
      </c>
      <c r="K58" s="93">
        <f t="shared" ca="1" si="0"/>
        <v>0.9264629725530813</v>
      </c>
    </row>
    <row r="59" spans="1:11" hidden="1" x14ac:dyDescent="0.3">
      <c r="A59" s="87" t="s">
        <v>3395</v>
      </c>
      <c r="B59" s="88">
        <v>3</v>
      </c>
      <c r="C59" s="90" t="s">
        <v>421</v>
      </c>
      <c r="D59" s="90" t="s">
        <v>2722</v>
      </c>
      <c r="E59" s="90" t="s">
        <v>1474</v>
      </c>
      <c r="F59" s="91">
        <v>45487.24</v>
      </c>
      <c r="G59" s="91">
        <v>45487</v>
      </c>
      <c r="H59" s="92">
        <f ca="1">SUMIF(Measure_BB_Table[],Combined_header,Total_Exp._MeasureBB)</f>
        <v>0</v>
      </c>
      <c r="I59" s="85">
        <f ca="1">SUMIF(Measure_BB_Table[],Combined_header,Committed_Amount)</f>
        <v>0</v>
      </c>
      <c r="J59" s="92">
        <f ca="1">SUMIF(Measure_BB_Table[],Combined_header,Completed_MeasureBB)</f>
        <v>0</v>
      </c>
      <c r="K59" s="93" t="e">
        <f t="shared" ca="1" si="0"/>
        <v>#DIV/0!</v>
      </c>
    </row>
    <row r="60" spans="1:11" x14ac:dyDescent="0.3">
      <c r="A60" s="87" t="s">
        <v>2728</v>
      </c>
      <c r="B60" s="88">
        <v>3</v>
      </c>
      <c r="C60" s="90" t="s">
        <v>421</v>
      </c>
      <c r="D60" s="90" t="s">
        <v>2722</v>
      </c>
      <c r="E60" s="87" t="s">
        <v>1468</v>
      </c>
      <c r="F60" s="91">
        <v>16011.51</v>
      </c>
      <c r="G60" s="91">
        <v>16299</v>
      </c>
      <c r="H60" s="92">
        <f ca="1">SUMIF(Measure_BB_Table[],Combined_header,Total_Exp._MeasureBB)</f>
        <v>16940</v>
      </c>
      <c r="I60" s="85">
        <f ca="1">SUMIF(Measure_BB_Table[],Combined_header,Committed_Amount)</f>
        <v>3585.5</v>
      </c>
      <c r="J60" s="92">
        <f ca="1">SUMIF(Measure_BB_Table[],Combined_header,Completed_MeasureBB)</f>
        <v>13354.5</v>
      </c>
      <c r="K60" s="93">
        <f t="shared" ca="1" si="0"/>
        <v>0.78834120425029519</v>
      </c>
    </row>
    <row r="61" spans="1:11" x14ac:dyDescent="0.3">
      <c r="A61" s="87" t="s">
        <v>2762</v>
      </c>
      <c r="B61" s="88">
        <v>3</v>
      </c>
      <c r="C61" s="90" t="s">
        <v>421</v>
      </c>
      <c r="D61" s="90" t="s">
        <v>2722</v>
      </c>
      <c r="E61" s="87" t="s">
        <v>1548</v>
      </c>
      <c r="F61" s="91">
        <v>580000</v>
      </c>
      <c r="G61" s="91">
        <v>380000</v>
      </c>
      <c r="H61" s="92">
        <f ca="1">SUMIF(Measure_BB_Table[],Combined_header,Total_Exp._MeasureBB)</f>
        <v>491081.54</v>
      </c>
      <c r="I61" s="85">
        <f ca="1">SUMIF(Measure_BB_Table[],Combined_header,Committed_Amount)</f>
        <v>8611.4900000000052</v>
      </c>
      <c r="J61" s="92">
        <f ca="1">SUMIF(Measure_BB_Table[],Combined_header,Completed_MeasureBB)</f>
        <v>482470.05</v>
      </c>
      <c r="K61" s="93">
        <f t="shared" ca="1" si="0"/>
        <v>0.98246423598003707</v>
      </c>
    </row>
    <row r="62" spans="1:11" hidden="1" x14ac:dyDescent="0.3">
      <c r="A62" s="87" t="s">
        <v>3396</v>
      </c>
      <c r="B62" s="88">
        <v>3</v>
      </c>
      <c r="C62" s="90" t="s">
        <v>421</v>
      </c>
      <c r="D62" s="90" t="s">
        <v>2722</v>
      </c>
      <c r="E62" s="87" t="s">
        <v>1677</v>
      </c>
      <c r="F62" s="91">
        <v>0</v>
      </c>
      <c r="G62" s="91">
        <v>24173</v>
      </c>
      <c r="H62" s="92">
        <f ca="1">SUMIF(Measure_BB_Table[],Combined_header,Total_Exp._MeasureBB)</f>
        <v>0</v>
      </c>
      <c r="I62" s="85">
        <f ca="1">SUMIF(Measure_BB_Table[],Combined_header,Committed_Amount)</f>
        <v>0</v>
      </c>
      <c r="J62" s="92">
        <f ca="1">SUMIF(Measure_BB_Table[],Combined_header,Completed_MeasureBB)</f>
        <v>0</v>
      </c>
      <c r="K62" s="93" t="e">
        <f t="shared" ca="1" si="0"/>
        <v>#DIV/0!</v>
      </c>
    </row>
    <row r="63" spans="1:11" x14ac:dyDescent="0.3">
      <c r="A63" s="87" t="s">
        <v>3397</v>
      </c>
      <c r="B63" s="88">
        <v>3</v>
      </c>
      <c r="C63" s="90" t="s">
        <v>421</v>
      </c>
      <c r="D63" s="90" t="s">
        <v>2722</v>
      </c>
      <c r="E63" s="87" t="s">
        <v>1472</v>
      </c>
      <c r="F63" s="91">
        <v>0</v>
      </c>
      <c r="G63" s="91">
        <v>0</v>
      </c>
      <c r="H63" s="92">
        <f ca="1">SUMIF(Measure_BB_Table[],Combined_header,Total_Exp._MeasureBB)</f>
        <v>1700.34</v>
      </c>
      <c r="I63" s="85">
        <f ca="1">SUMIF(Measure_BB_Table[],Combined_header,Committed_Amount)</f>
        <v>0</v>
      </c>
      <c r="J63" s="92">
        <f ca="1">SUMIF(Measure_BB_Table[],Combined_header,Completed_MeasureBB)</f>
        <v>1700.34</v>
      </c>
      <c r="K63" s="93">
        <f t="shared" ca="1" si="0"/>
        <v>1</v>
      </c>
    </row>
    <row r="64" spans="1:11" x14ac:dyDescent="0.3">
      <c r="A64" s="87" t="s">
        <v>3398</v>
      </c>
      <c r="B64" s="88">
        <v>3</v>
      </c>
      <c r="C64" s="90" t="s">
        <v>421</v>
      </c>
      <c r="D64" s="90" t="s">
        <v>2722</v>
      </c>
      <c r="E64" s="87" t="s">
        <v>1476</v>
      </c>
      <c r="F64" s="91">
        <v>14555.92</v>
      </c>
      <c r="G64" s="91">
        <v>14556</v>
      </c>
      <c r="H64" s="92">
        <f ca="1">SUMIF(Measure_BB_Table[],Combined_header,Total_Exp._MeasureBB)</f>
        <v>5625</v>
      </c>
      <c r="I64" s="85">
        <f ca="1">SUMIF(Measure_BB_Table[],Combined_header,Committed_Amount)</f>
        <v>0</v>
      </c>
      <c r="J64" s="92">
        <f ca="1">SUMIF(Measure_BB_Table[],Combined_header,Completed_MeasureBB)</f>
        <v>5625</v>
      </c>
      <c r="K64" s="93">
        <f t="shared" ca="1" si="0"/>
        <v>1</v>
      </c>
    </row>
    <row r="65" spans="1:14" x14ac:dyDescent="0.3">
      <c r="A65" s="87" t="s">
        <v>3399</v>
      </c>
      <c r="B65" s="88">
        <v>3</v>
      </c>
      <c r="C65" s="90" t="s">
        <v>421</v>
      </c>
      <c r="D65" s="90" t="s">
        <v>2722</v>
      </c>
      <c r="E65" s="87" t="s">
        <v>1470</v>
      </c>
      <c r="F65" s="91">
        <v>2001.44</v>
      </c>
      <c r="G65" s="91">
        <v>0</v>
      </c>
      <c r="H65" s="92">
        <f ca="1">SUMIF(Measure_BB_Table[],Combined_header,Total_Exp._MeasureBB)</f>
        <v>69.11</v>
      </c>
      <c r="I65" s="85">
        <f ca="1">SUMIF(Measure_BB_Table[],Combined_header,Committed_Amount)</f>
        <v>0</v>
      </c>
      <c r="J65" s="92">
        <f ca="1">SUMIF(Measure_BB_Table[],Combined_header,Completed_MeasureBB)</f>
        <v>69.11</v>
      </c>
      <c r="K65" s="93">
        <f t="shared" ca="1" si="0"/>
        <v>1</v>
      </c>
    </row>
    <row r="66" spans="1:14" x14ac:dyDescent="0.3">
      <c r="A66" s="87" t="s">
        <v>2778</v>
      </c>
      <c r="B66" s="88">
        <v>3</v>
      </c>
      <c r="C66" s="90" t="s">
        <v>421</v>
      </c>
      <c r="D66" s="90" t="s">
        <v>2722</v>
      </c>
      <c r="E66" s="87" t="s">
        <v>1464</v>
      </c>
      <c r="F66" s="91">
        <v>580000</v>
      </c>
      <c r="G66" s="91">
        <v>380000</v>
      </c>
      <c r="H66" s="92">
        <f ca="1">SUMIF(Measure_BB_Table[],Combined_header,Total_Exp._MeasureBB)</f>
        <v>334854.51</v>
      </c>
      <c r="I66" s="85">
        <f ca="1">SUMIF(Measure_BB_Table[],Combined_header,Committed_Amount)</f>
        <v>0</v>
      </c>
      <c r="J66" s="92">
        <f ca="1">SUMIF(Measure_BB_Table[],Combined_header,Completed_MeasureBB)</f>
        <v>334854.51</v>
      </c>
      <c r="K66" s="93">
        <f t="shared" ref="K66:K129" ca="1" si="1">Completed_Comparison/Total_Exp._Comparison</f>
        <v>1</v>
      </c>
    </row>
    <row r="67" spans="1:14" hidden="1" x14ac:dyDescent="0.3">
      <c r="A67" s="87" t="s">
        <v>3400</v>
      </c>
      <c r="B67" s="88">
        <v>3</v>
      </c>
      <c r="C67" s="90" t="s">
        <v>421</v>
      </c>
      <c r="D67" s="89" t="s">
        <v>428</v>
      </c>
      <c r="E67" s="87" t="s">
        <v>1467</v>
      </c>
      <c r="F67" s="91" t="s">
        <v>245</v>
      </c>
      <c r="G67" s="91">
        <v>0</v>
      </c>
      <c r="H67" s="92">
        <f ca="1">SUMIF(Measure_BB_Table[],Combined_header,Total_Exp._MeasureBB)</f>
        <v>0</v>
      </c>
      <c r="I67" s="85">
        <f ca="1">SUMIF(Measure_BB_Table[],Combined_header,Committed_Amount)</f>
        <v>0</v>
      </c>
      <c r="J67" s="92">
        <f ca="1">SUMIF(Measure_BB_Table[],Combined_header,Completed_MeasureBB)</f>
        <v>0</v>
      </c>
      <c r="K67" s="93" t="e">
        <f t="shared" ca="1" si="1"/>
        <v>#DIV/0!</v>
      </c>
    </row>
    <row r="68" spans="1:14" x14ac:dyDescent="0.3">
      <c r="A68" s="87" t="s">
        <v>1679</v>
      </c>
      <c r="B68" s="88">
        <v>3</v>
      </c>
      <c r="C68" s="90" t="s">
        <v>421</v>
      </c>
      <c r="D68" s="89" t="s">
        <v>428</v>
      </c>
      <c r="E68" s="87" t="s">
        <v>310</v>
      </c>
      <c r="F68" s="91">
        <v>315644</v>
      </c>
      <c r="G68" s="91">
        <v>315644</v>
      </c>
      <c r="H68" s="92">
        <f ca="1">SUMIF(Measure_BB_Table[],Combined_header,Total_Exp._MeasureBB)</f>
        <v>315644</v>
      </c>
      <c r="I68" s="85">
        <f ca="1">SUMIF(Measure_BB_Table[],Combined_header,Committed_Amount)</f>
        <v>0</v>
      </c>
      <c r="J68" s="92">
        <f ca="1">SUMIF(Measure_BB_Table[],Combined_header,Completed_MeasureBB)</f>
        <v>315644</v>
      </c>
      <c r="K68" s="93">
        <f t="shared" ca="1" si="1"/>
        <v>1</v>
      </c>
      <c r="N68" s="94"/>
    </row>
    <row r="69" spans="1:14" hidden="1" x14ac:dyDescent="0.3">
      <c r="A69" s="87" t="s">
        <v>3401</v>
      </c>
      <c r="B69" s="88">
        <v>3</v>
      </c>
      <c r="C69" s="90" t="s">
        <v>421</v>
      </c>
      <c r="D69" s="90" t="s">
        <v>2724</v>
      </c>
      <c r="E69" s="87" t="s">
        <v>1471</v>
      </c>
      <c r="F69" s="91">
        <v>0</v>
      </c>
      <c r="G69" s="91">
        <v>0</v>
      </c>
      <c r="H69" s="92">
        <f ca="1">SUMIF(Measure_BB_Table[],Combined_header,Total_Exp._MeasureBB)</f>
        <v>0</v>
      </c>
      <c r="I69" s="85">
        <f ca="1">SUMIF(Measure_BB_Table[],Combined_header,Committed_Amount)</f>
        <v>0</v>
      </c>
      <c r="J69" s="92">
        <f ca="1">SUMIF(Measure_BB_Table[],Combined_header,Completed_MeasureBB)</f>
        <v>0</v>
      </c>
      <c r="K69" s="93" t="e">
        <f t="shared" ca="1" si="1"/>
        <v>#DIV/0!</v>
      </c>
    </row>
    <row r="70" spans="1:14" hidden="1" x14ac:dyDescent="0.3">
      <c r="A70" s="87" t="s">
        <v>3402</v>
      </c>
      <c r="B70" s="88">
        <v>3</v>
      </c>
      <c r="C70" s="90" t="s">
        <v>421</v>
      </c>
      <c r="D70" s="90" t="s">
        <v>2724</v>
      </c>
      <c r="E70" s="87" t="s">
        <v>310</v>
      </c>
      <c r="F70" s="91">
        <v>22500</v>
      </c>
      <c r="G70" s="91" t="s">
        <v>245</v>
      </c>
      <c r="H70" s="92">
        <f ca="1">SUMIF(Measure_BB_Table[],Combined_header,Total_Exp._MeasureBB)</f>
        <v>0</v>
      </c>
      <c r="I70" s="85">
        <f ca="1">SUMIF(Measure_BB_Table[],Combined_header,Committed_Amount)</f>
        <v>0</v>
      </c>
      <c r="J70" s="92">
        <f ca="1">SUMIF(Measure_BB_Table[],Combined_header,Completed_MeasureBB)</f>
        <v>0</v>
      </c>
      <c r="K70" s="93" t="e">
        <f t="shared" ca="1" si="1"/>
        <v>#DIV/0!</v>
      </c>
    </row>
    <row r="71" spans="1:14" hidden="1" x14ac:dyDescent="0.3">
      <c r="A71" s="87" t="s">
        <v>3403</v>
      </c>
      <c r="B71" s="88">
        <v>3</v>
      </c>
      <c r="C71" s="90" t="s">
        <v>421</v>
      </c>
      <c r="D71" s="90" t="s">
        <v>2724</v>
      </c>
      <c r="E71" s="87" t="s">
        <v>1473</v>
      </c>
      <c r="F71" s="91">
        <v>0</v>
      </c>
      <c r="G71" s="91">
        <v>0</v>
      </c>
      <c r="H71" s="92">
        <f ca="1">SUMIF(Measure_BB_Table[],Combined_header,Total_Exp._MeasureBB)</f>
        <v>0</v>
      </c>
      <c r="I71" s="85">
        <f ca="1">SUMIF(Measure_BB_Table[],Combined_header,Committed_Amount)</f>
        <v>0</v>
      </c>
      <c r="J71" s="92">
        <f ca="1">SUMIF(Measure_BB_Table[],Combined_header,Completed_MeasureBB)</f>
        <v>0</v>
      </c>
      <c r="K71" s="93" t="e">
        <f t="shared" ca="1" si="1"/>
        <v>#DIV/0!</v>
      </c>
    </row>
    <row r="72" spans="1:14" x14ac:dyDescent="0.3">
      <c r="A72" s="87" t="s">
        <v>2914</v>
      </c>
      <c r="B72" s="88">
        <v>3</v>
      </c>
      <c r="C72" s="90" t="s">
        <v>421</v>
      </c>
      <c r="D72" s="90" t="s">
        <v>2724</v>
      </c>
      <c r="E72" s="87" t="s">
        <v>1547</v>
      </c>
      <c r="F72" s="91">
        <v>0</v>
      </c>
      <c r="G72" s="91" t="s">
        <v>2011</v>
      </c>
      <c r="H72" s="92">
        <f ca="1">SUMIF(Measure_BB_Table[],Combined_header,Total_Exp._MeasureBB)</f>
        <v>1050</v>
      </c>
      <c r="I72" s="85">
        <f ca="1">SUMIF(Measure_BB_Table[],Combined_header,Committed_Amount)</f>
        <v>0</v>
      </c>
      <c r="J72" s="92">
        <f ca="1">SUMIF(Measure_BB_Table[],Combined_header,Completed_MeasureBB)</f>
        <v>1050</v>
      </c>
      <c r="K72" s="93">
        <f t="shared" ca="1" si="1"/>
        <v>1</v>
      </c>
    </row>
    <row r="73" spans="1:14" hidden="1" x14ac:dyDescent="0.3">
      <c r="A73" s="87" t="s">
        <v>3404</v>
      </c>
      <c r="B73" s="88">
        <v>3</v>
      </c>
      <c r="C73" s="90" t="s">
        <v>421</v>
      </c>
      <c r="D73" s="90" t="s">
        <v>2724</v>
      </c>
      <c r="E73" s="87" t="s">
        <v>1466</v>
      </c>
      <c r="F73" s="91">
        <v>0</v>
      </c>
      <c r="G73" s="91">
        <v>0</v>
      </c>
      <c r="H73" s="92">
        <f ca="1">SUMIF(Measure_BB_Table[],Combined_header,Total_Exp._MeasureBB)</f>
        <v>0</v>
      </c>
      <c r="I73" s="85">
        <f ca="1">SUMIF(Measure_BB_Table[],Combined_header,Committed_Amount)</f>
        <v>0</v>
      </c>
      <c r="J73" s="92">
        <f ca="1">SUMIF(Measure_BB_Table[],Combined_header,Completed_MeasureBB)</f>
        <v>0</v>
      </c>
      <c r="K73" s="93" t="e">
        <f t="shared" ca="1" si="1"/>
        <v>#DIV/0!</v>
      </c>
    </row>
    <row r="74" spans="1:14" hidden="1" x14ac:dyDescent="0.3">
      <c r="A74" s="87" t="s">
        <v>3405</v>
      </c>
      <c r="B74" s="88">
        <v>3</v>
      </c>
      <c r="C74" s="90" t="s">
        <v>421</v>
      </c>
      <c r="D74" s="90" t="s">
        <v>2724</v>
      </c>
      <c r="E74" s="90" t="s">
        <v>1474</v>
      </c>
      <c r="F74" s="91">
        <v>0</v>
      </c>
      <c r="G74" s="91">
        <v>0</v>
      </c>
      <c r="H74" s="92">
        <f ca="1">SUMIF(Measure_BB_Table[],Combined_header,Total_Exp._MeasureBB)</f>
        <v>0</v>
      </c>
      <c r="I74" s="85">
        <f ca="1">SUMIF(Measure_BB_Table[],Combined_header,Committed_Amount)</f>
        <v>0</v>
      </c>
      <c r="J74" s="92">
        <f ca="1">SUMIF(Measure_BB_Table[],Combined_header,Completed_MeasureBB)</f>
        <v>0</v>
      </c>
      <c r="K74" s="93" t="e">
        <f t="shared" ca="1" si="1"/>
        <v>#DIV/0!</v>
      </c>
    </row>
    <row r="75" spans="1:14" hidden="1" x14ac:dyDescent="0.3">
      <c r="A75" s="87" t="s">
        <v>3406</v>
      </c>
      <c r="B75" s="88">
        <v>3</v>
      </c>
      <c r="C75" s="90" t="s">
        <v>421</v>
      </c>
      <c r="D75" s="90" t="s">
        <v>2724</v>
      </c>
      <c r="E75" s="87" t="s">
        <v>1468</v>
      </c>
      <c r="F75" s="91">
        <v>0</v>
      </c>
      <c r="G75" s="91">
        <v>0</v>
      </c>
      <c r="H75" s="92">
        <f ca="1">SUMIF(Measure_BB_Table[],Combined_header,Total_Exp._MeasureBB)</f>
        <v>0</v>
      </c>
      <c r="I75" s="85">
        <f ca="1">SUMIF(Measure_BB_Table[],Combined_header,Committed_Amount)</f>
        <v>0</v>
      </c>
      <c r="J75" s="92">
        <f ca="1">SUMIF(Measure_BB_Table[],Combined_header,Completed_MeasureBB)</f>
        <v>0</v>
      </c>
      <c r="K75" s="93" t="e">
        <f t="shared" ca="1" si="1"/>
        <v>#DIV/0!</v>
      </c>
    </row>
    <row r="76" spans="1:14" hidden="1" x14ac:dyDescent="0.3">
      <c r="A76" s="87" t="s">
        <v>3407</v>
      </c>
      <c r="B76" s="88">
        <v>3</v>
      </c>
      <c r="C76" s="90" t="s">
        <v>421</v>
      </c>
      <c r="D76" s="90" t="s">
        <v>2724</v>
      </c>
      <c r="E76" s="87" t="s">
        <v>1470</v>
      </c>
      <c r="F76" s="91">
        <v>0</v>
      </c>
      <c r="G76" s="91">
        <v>0</v>
      </c>
      <c r="H76" s="92">
        <f ca="1">SUMIF(Measure_BB_Table[],Combined_header,Total_Exp._MeasureBB)</f>
        <v>0</v>
      </c>
      <c r="I76" s="85">
        <f ca="1">SUMIF(Measure_BB_Table[],Combined_header,Committed_Amount)</f>
        <v>0</v>
      </c>
      <c r="J76" s="92">
        <f ca="1">SUMIF(Measure_BB_Table[],Combined_header,Completed_MeasureBB)</f>
        <v>0</v>
      </c>
      <c r="K76" s="93" t="e">
        <f t="shared" ca="1" si="1"/>
        <v>#DIV/0!</v>
      </c>
    </row>
    <row r="77" spans="1:14" hidden="1" x14ac:dyDescent="0.3">
      <c r="A77" s="87" t="s">
        <v>3408</v>
      </c>
      <c r="B77" s="88">
        <v>3</v>
      </c>
      <c r="C77" s="90" t="s">
        <v>421</v>
      </c>
      <c r="D77" s="90" t="s">
        <v>2723</v>
      </c>
      <c r="E77" s="87" t="s">
        <v>1471</v>
      </c>
      <c r="F77" s="91">
        <v>0</v>
      </c>
      <c r="G77" s="91">
        <v>0</v>
      </c>
      <c r="H77" s="92">
        <f ca="1">SUMIF(Measure_BB_Table[],Combined_header,Total_Exp._MeasureBB)</f>
        <v>0</v>
      </c>
      <c r="I77" s="85">
        <f ca="1">SUMIF(Measure_BB_Table[],Combined_header,Committed_Amount)</f>
        <v>0</v>
      </c>
      <c r="J77" s="92">
        <f ca="1">SUMIF(Measure_BB_Table[],Combined_header,Completed_MeasureBB)</f>
        <v>0</v>
      </c>
      <c r="K77" s="93" t="e">
        <f t="shared" ca="1" si="1"/>
        <v>#DIV/0!</v>
      </c>
    </row>
    <row r="78" spans="1:14" hidden="1" x14ac:dyDescent="0.3">
      <c r="A78" s="87" t="s">
        <v>3409</v>
      </c>
      <c r="B78" s="88">
        <v>3</v>
      </c>
      <c r="C78" s="90" t="s">
        <v>421</v>
      </c>
      <c r="D78" s="90" t="s">
        <v>2723</v>
      </c>
      <c r="E78" s="87" t="s">
        <v>310</v>
      </c>
      <c r="F78" s="91">
        <v>435000</v>
      </c>
      <c r="G78" s="91">
        <v>338939</v>
      </c>
      <c r="H78" s="92">
        <f ca="1">SUMIF(Measure_BB_Table[],Combined_header,Total_Exp._MeasureBB)</f>
        <v>0</v>
      </c>
      <c r="I78" s="85">
        <f ca="1">SUMIF(Measure_BB_Table[],Combined_header,Committed_Amount)</f>
        <v>0</v>
      </c>
      <c r="J78" s="92">
        <f ca="1">SUMIF(Measure_BB_Table[],Combined_header,Completed_MeasureBB)</f>
        <v>0</v>
      </c>
      <c r="K78" s="93" t="e">
        <f t="shared" ca="1" si="1"/>
        <v>#DIV/0!</v>
      </c>
    </row>
    <row r="79" spans="1:14" hidden="1" x14ac:dyDescent="0.3">
      <c r="A79" s="87" t="s">
        <v>2937</v>
      </c>
      <c r="B79" s="88">
        <v>3</v>
      </c>
      <c r="C79" s="90" t="s">
        <v>421</v>
      </c>
      <c r="D79" s="90" t="s">
        <v>2723</v>
      </c>
      <c r="E79" s="87" t="s">
        <v>1473</v>
      </c>
      <c r="F79" s="91">
        <v>0</v>
      </c>
      <c r="G79" s="91" t="s">
        <v>2011</v>
      </c>
      <c r="H79" s="92">
        <f ca="1">SUMIF(Measure_BB_Table[],Combined_header,Total_Exp._MeasureBB)</f>
        <v>0</v>
      </c>
      <c r="I79" s="85">
        <f ca="1">SUMIF(Measure_BB_Table[],Combined_header,Committed_Amount)</f>
        <v>0</v>
      </c>
      <c r="J79" s="92">
        <f ca="1">SUMIF(Measure_BB_Table[],Combined_header,Completed_MeasureBB)</f>
        <v>0</v>
      </c>
      <c r="K79" s="93" t="e">
        <f t="shared" ca="1" si="1"/>
        <v>#DIV/0!</v>
      </c>
    </row>
    <row r="80" spans="1:14" x14ac:dyDescent="0.3">
      <c r="A80" s="87" t="s">
        <v>2936</v>
      </c>
      <c r="B80" s="88">
        <v>3</v>
      </c>
      <c r="C80" s="90" t="s">
        <v>421</v>
      </c>
      <c r="D80" s="90" t="s">
        <v>2723</v>
      </c>
      <c r="E80" s="87" t="s">
        <v>1547</v>
      </c>
      <c r="F80" s="91">
        <v>0</v>
      </c>
      <c r="G80" s="91" t="s">
        <v>2011</v>
      </c>
      <c r="H80" s="92">
        <f ca="1">SUMIF(Measure_BB_Table[],Combined_header,Total_Exp._MeasureBB)</f>
        <v>1020</v>
      </c>
      <c r="I80" s="85">
        <f ca="1">SUMIF(Measure_BB_Table[],Combined_header,Committed_Amount)</f>
        <v>0</v>
      </c>
      <c r="J80" s="92">
        <f ca="1">SUMIF(Measure_BB_Table[],Combined_header,Completed_MeasureBB)</f>
        <v>1020</v>
      </c>
      <c r="K80" s="93">
        <f t="shared" ca="1" si="1"/>
        <v>1</v>
      </c>
    </row>
    <row r="81" spans="1:11" hidden="1" x14ac:dyDescent="0.3">
      <c r="A81" s="87" t="s">
        <v>3410</v>
      </c>
      <c r="B81" s="88">
        <v>3</v>
      </c>
      <c r="C81" s="90" t="s">
        <v>421</v>
      </c>
      <c r="D81" s="90" t="s">
        <v>2723</v>
      </c>
      <c r="E81" s="87" t="s">
        <v>1466</v>
      </c>
      <c r="F81" s="91">
        <v>0</v>
      </c>
      <c r="G81" s="91">
        <v>0</v>
      </c>
      <c r="H81" s="92">
        <f ca="1">SUMIF(Measure_BB_Table[],Combined_header,Total_Exp._MeasureBB)</f>
        <v>0</v>
      </c>
      <c r="I81" s="85">
        <f ca="1">SUMIF(Measure_BB_Table[],Combined_header,Committed_Amount)</f>
        <v>0</v>
      </c>
      <c r="J81" s="92">
        <f ca="1">SUMIF(Measure_BB_Table[],Combined_header,Completed_MeasureBB)</f>
        <v>0</v>
      </c>
      <c r="K81" s="93" t="e">
        <f t="shared" ca="1" si="1"/>
        <v>#DIV/0!</v>
      </c>
    </row>
    <row r="82" spans="1:11" hidden="1" x14ac:dyDescent="0.3">
      <c r="A82" s="87" t="s">
        <v>3411</v>
      </c>
      <c r="B82" s="88">
        <v>3</v>
      </c>
      <c r="C82" s="90" t="s">
        <v>421</v>
      </c>
      <c r="D82" s="90" t="s">
        <v>2723</v>
      </c>
      <c r="E82" s="87" t="s">
        <v>1468</v>
      </c>
      <c r="F82" s="91">
        <v>0</v>
      </c>
      <c r="G82" s="91">
        <v>0</v>
      </c>
      <c r="H82" s="92">
        <f ca="1">SUMIF(Measure_BB_Table[],Combined_header,Total_Exp._MeasureBB)</f>
        <v>0</v>
      </c>
      <c r="I82" s="85">
        <f ca="1">SUMIF(Measure_BB_Table[],Combined_header,Committed_Amount)</f>
        <v>0</v>
      </c>
      <c r="J82" s="92">
        <f ca="1">SUMIF(Measure_BB_Table[],Combined_header,Completed_MeasureBB)</f>
        <v>0</v>
      </c>
      <c r="K82" s="93" t="e">
        <f t="shared" ca="1" si="1"/>
        <v>#DIV/0!</v>
      </c>
    </row>
    <row r="83" spans="1:11" hidden="1" x14ac:dyDescent="0.3">
      <c r="A83" s="87" t="s">
        <v>3412</v>
      </c>
      <c r="B83" s="88">
        <v>3</v>
      </c>
      <c r="C83" s="90" t="s">
        <v>421</v>
      </c>
      <c r="D83" s="90" t="s">
        <v>2723</v>
      </c>
      <c r="E83" s="87" t="s">
        <v>1470</v>
      </c>
      <c r="F83" s="91">
        <v>0</v>
      </c>
      <c r="G83" s="91">
        <v>0</v>
      </c>
      <c r="H83" s="92">
        <f ca="1">SUMIF(Measure_BB_Table[],Combined_header,Total_Exp._MeasureBB)</f>
        <v>0</v>
      </c>
      <c r="I83" s="85">
        <f ca="1">SUMIF(Measure_BB_Table[],Combined_header,Committed_Amount)</f>
        <v>0</v>
      </c>
      <c r="J83" s="92">
        <f ca="1">SUMIF(Measure_BB_Table[],Combined_header,Completed_MeasureBB)</f>
        <v>0</v>
      </c>
      <c r="K83" s="93" t="e">
        <f t="shared" ca="1" si="1"/>
        <v>#DIV/0!</v>
      </c>
    </row>
    <row r="84" spans="1:11" hidden="1" x14ac:dyDescent="0.3">
      <c r="A84" s="87" t="s">
        <v>3413</v>
      </c>
      <c r="B84" s="88">
        <v>3</v>
      </c>
      <c r="C84" s="90" t="s">
        <v>421</v>
      </c>
      <c r="D84" s="90" t="s">
        <v>236</v>
      </c>
      <c r="E84" s="87" t="s">
        <v>1471</v>
      </c>
      <c r="F84" s="91">
        <v>400</v>
      </c>
      <c r="G84" s="91" t="s">
        <v>245</v>
      </c>
      <c r="H84" s="92">
        <f ca="1">SUMIF(Measure_BB_Table[],Combined_header,Total_Exp._MeasureBB)</f>
        <v>0</v>
      </c>
      <c r="I84" s="85">
        <f ca="1">SUMIF(Measure_BB_Table[],Combined_header,Committed_Amount)</f>
        <v>0</v>
      </c>
      <c r="J84" s="92">
        <f ca="1">SUMIF(Measure_BB_Table[],Combined_header,Completed_MeasureBB)</f>
        <v>0</v>
      </c>
      <c r="K84" s="93" t="e">
        <f t="shared" ca="1" si="1"/>
        <v>#DIV/0!</v>
      </c>
    </row>
    <row r="85" spans="1:11" hidden="1" x14ac:dyDescent="0.3">
      <c r="A85" s="87" t="s">
        <v>3414</v>
      </c>
      <c r="B85" s="88">
        <v>3</v>
      </c>
      <c r="C85" s="90" t="s">
        <v>421</v>
      </c>
      <c r="D85" s="90" t="s">
        <v>236</v>
      </c>
      <c r="E85" s="90" t="s">
        <v>1477</v>
      </c>
      <c r="F85" s="91">
        <v>0</v>
      </c>
      <c r="G85" s="91">
        <v>0</v>
      </c>
      <c r="H85" s="92">
        <f ca="1">SUMIF(Measure_BB_Table[],Combined_header,Total_Exp._MeasureBB)</f>
        <v>0</v>
      </c>
      <c r="I85" s="85">
        <f ca="1">SUMIF(Measure_BB_Table[],Combined_header,Committed_Amount)</f>
        <v>0</v>
      </c>
      <c r="J85" s="92">
        <f ca="1">SUMIF(Measure_BB_Table[],Combined_header,Completed_MeasureBB)</f>
        <v>0</v>
      </c>
      <c r="K85" s="93" t="e">
        <f t="shared" ca="1" si="1"/>
        <v>#DIV/0!</v>
      </c>
    </row>
    <row r="86" spans="1:11" hidden="1" x14ac:dyDescent="0.3">
      <c r="A86" s="87" t="s">
        <v>3415</v>
      </c>
      <c r="B86" s="88">
        <v>3</v>
      </c>
      <c r="C86" s="90" t="s">
        <v>421</v>
      </c>
      <c r="D86" s="90" t="s">
        <v>236</v>
      </c>
      <c r="E86" s="87" t="s">
        <v>1467</v>
      </c>
      <c r="F86" s="91">
        <v>43850</v>
      </c>
      <c r="G86" s="91" t="s">
        <v>245</v>
      </c>
      <c r="H86" s="92">
        <f ca="1">SUMIF(Measure_BB_Table[],Combined_header,Total_Exp._MeasureBB)</f>
        <v>0</v>
      </c>
      <c r="I86" s="85">
        <f ca="1">SUMIF(Measure_BB_Table[],Combined_header,Committed_Amount)</f>
        <v>0</v>
      </c>
      <c r="J86" s="92">
        <f ca="1">SUMIF(Measure_BB_Table[],Combined_header,Completed_MeasureBB)</f>
        <v>0</v>
      </c>
      <c r="K86" s="93" t="e">
        <f t="shared" ca="1" si="1"/>
        <v>#DIV/0!</v>
      </c>
    </row>
    <row r="87" spans="1:11" hidden="1" x14ac:dyDescent="0.3">
      <c r="A87" s="87" t="s">
        <v>3416</v>
      </c>
      <c r="B87" s="88">
        <v>3</v>
      </c>
      <c r="C87" s="90" t="s">
        <v>421</v>
      </c>
      <c r="D87" s="90" t="s">
        <v>236</v>
      </c>
      <c r="E87" s="90" t="s">
        <v>1676</v>
      </c>
      <c r="F87" s="91">
        <v>55000</v>
      </c>
      <c r="G87" s="91" t="s">
        <v>245</v>
      </c>
      <c r="H87" s="92">
        <f ca="1">SUMIF(Measure_BB_Table[],Combined_header,Total_Exp._MeasureBB)</f>
        <v>0</v>
      </c>
      <c r="I87" s="85">
        <f ca="1">SUMIF(Measure_BB_Table[],Combined_header,Committed_Amount)</f>
        <v>0</v>
      </c>
      <c r="J87" s="92">
        <f ca="1">SUMIF(Measure_BB_Table[],Combined_header,Completed_MeasureBB)</f>
        <v>0</v>
      </c>
      <c r="K87" s="93" t="e">
        <f t="shared" ca="1" si="1"/>
        <v>#DIV/0!</v>
      </c>
    </row>
    <row r="88" spans="1:11" hidden="1" x14ac:dyDescent="0.3">
      <c r="A88" s="87" t="s">
        <v>3417</v>
      </c>
      <c r="B88" s="88">
        <v>3</v>
      </c>
      <c r="C88" s="90" t="s">
        <v>421</v>
      </c>
      <c r="D88" s="90" t="s">
        <v>236</v>
      </c>
      <c r="E88" s="90" t="s">
        <v>310</v>
      </c>
      <c r="F88" s="91">
        <v>550000</v>
      </c>
      <c r="G88" s="91" t="s">
        <v>245</v>
      </c>
      <c r="H88" s="92">
        <f ca="1">SUMIF(Measure_BB_Table[],Combined_header,Total_Exp._MeasureBB)</f>
        <v>0</v>
      </c>
      <c r="I88" s="85">
        <f ca="1">SUMIF(Measure_BB_Table[],Combined_header,Committed_Amount)</f>
        <v>0</v>
      </c>
      <c r="J88" s="92">
        <f ca="1">SUMIF(Measure_BB_Table[],Combined_header,Completed_MeasureBB)</f>
        <v>0</v>
      </c>
      <c r="K88" s="93" t="e">
        <f t="shared" ca="1" si="1"/>
        <v>#DIV/0!</v>
      </c>
    </row>
    <row r="89" spans="1:11" hidden="1" x14ac:dyDescent="0.3">
      <c r="A89" s="87" t="s">
        <v>1953</v>
      </c>
      <c r="B89" s="88">
        <v>3</v>
      </c>
      <c r="C89" s="90" t="s">
        <v>421</v>
      </c>
      <c r="D89" s="90" t="s">
        <v>236</v>
      </c>
      <c r="E89" s="89" t="s">
        <v>1473</v>
      </c>
      <c r="F89" s="91">
        <v>80000</v>
      </c>
      <c r="G89" s="91" t="s">
        <v>245</v>
      </c>
      <c r="H89" s="92">
        <f ca="1">SUMIF(Measure_BB_Table[],Combined_header,Total_Exp._MeasureBB)</f>
        <v>0</v>
      </c>
      <c r="I89" s="85">
        <f ca="1">SUMIF(Measure_BB_Table[],Combined_header,Committed_Amount)</f>
        <v>0</v>
      </c>
      <c r="J89" s="92">
        <f ca="1">SUMIF(Measure_BB_Table[],Combined_header,Completed_MeasureBB)</f>
        <v>0</v>
      </c>
      <c r="K89" s="93" t="e">
        <f t="shared" ca="1" si="1"/>
        <v>#DIV/0!</v>
      </c>
    </row>
    <row r="90" spans="1:11" hidden="1" x14ac:dyDescent="0.3">
      <c r="A90" s="87" t="s">
        <v>3418</v>
      </c>
      <c r="B90" s="88">
        <v>3</v>
      </c>
      <c r="C90" s="90" t="s">
        <v>421</v>
      </c>
      <c r="D90" s="90" t="s">
        <v>236</v>
      </c>
      <c r="E90" s="90" t="s">
        <v>1547</v>
      </c>
      <c r="F90" s="91">
        <v>14000</v>
      </c>
      <c r="G90" s="91" t="s">
        <v>245</v>
      </c>
      <c r="H90" s="92">
        <f ca="1">SUMIF(Measure_BB_Table[],Combined_header,Total_Exp._MeasureBB)</f>
        <v>0</v>
      </c>
      <c r="I90" s="85">
        <f ca="1">SUMIF(Measure_BB_Table[],Combined_header,Committed_Amount)</f>
        <v>0</v>
      </c>
      <c r="J90" s="92">
        <f ca="1">SUMIF(Measure_BB_Table[],Combined_header,Completed_MeasureBB)</f>
        <v>0</v>
      </c>
      <c r="K90" s="93" t="e">
        <f t="shared" ca="1" si="1"/>
        <v>#DIV/0!</v>
      </c>
    </row>
    <row r="91" spans="1:11" hidden="1" x14ac:dyDescent="0.3">
      <c r="A91" s="87" t="s">
        <v>3419</v>
      </c>
      <c r="B91" s="88">
        <v>3</v>
      </c>
      <c r="C91" s="90" t="s">
        <v>421</v>
      </c>
      <c r="D91" s="90" t="s">
        <v>236</v>
      </c>
      <c r="E91" s="90" t="s">
        <v>1466</v>
      </c>
      <c r="F91" s="91">
        <v>12000</v>
      </c>
      <c r="G91" s="91" t="s">
        <v>245</v>
      </c>
      <c r="H91" s="92">
        <f ca="1">SUMIF(Measure_BB_Table[],Combined_header,Total_Exp._MeasureBB)</f>
        <v>0</v>
      </c>
      <c r="I91" s="85">
        <f ca="1">SUMIF(Measure_BB_Table[],Combined_header,Committed_Amount)</f>
        <v>0</v>
      </c>
      <c r="J91" s="92">
        <f ca="1">SUMIF(Measure_BB_Table[],Combined_header,Completed_MeasureBB)</f>
        <v>0</v>
      </c>
      <c r="K91" s="93" t="e">
        <f t="shared" ca="1" si="1"/>
        <v>#DIV/0!</v>
      </c>
    </row>
    <row r="92" spans="1:11" hidden="1" x14ac:dyDescent="0.3">
      <c r="A92" s="87" t="s">
        <v>3420</v>
      </c>
      <c r="B92" s="88">
        <v>3</v>
      </c>
      <c r="C92" s="90" t="s">
        <v>421</v>
      </c>
      <c r="D92" s="90" t="s">
        <v>236</v>
      </c>
      <c r="E92" s="90" t="s">
        <v>1474</v>
      </c>
      <c r="F92" s="91">
        <v>12000</v>
      </c>
      <c r="G92" s="91" t="s">
        <v>245</v>
      </c>
      <c r="H92" s="92">
        <f ca="1">SUMIF(Measure_BB_Table[],Combined_header,Total_Exp._MeasureBB)</f>
        <v>0</v>
      </c>
      <c r="I92" s="85">
        <f ca="1">SUMIF(Measure_BB_Table[],Combined_header,Committed_Amount)</f>
        <v>0</v>
      </c>
      <c r="J92" s="92">
        <f ca="1">SUMIF(Measure_BB_Table[],Combined_header,Completed_MeasureBB)</f>
        <v>0</v>
      </c>
      <c r="K92" s="93" t="e">
        <f t="shared" ca="1" si="1"/>
        <v>#DIV/0!</v>
      </c>
    </row>
    <row r="93" spans="1:11" hidden="1" x14ac:dyDescent="0.3">
      <c r="A93" s="87" t="s">
        <v>3421</v>
      </c>
      <c r="B93" s="88">
        <v>3</v>
      </c>
      <c r="C93" s="90" t="s">
        <v>421</v>
      </c>
      <c r="D93" s="90" t="s">
        <v>236</v>
      </c>
      <c r="E93" s="87" t="s">
        <v>1468</v>
      </c>
      <c r="F93" s="91" t="s">
        <v>245</v>
      </c>
      <c r="G93" s="91" t="s">
        <v>245</v>
      </c>
      <c r="H93" s="92">
        <f ca="1">SUMIF(Measure_BB_Table[],Combined_header,Total_Exp._MeasureBB)</f>
        <v>0</v>
      </c>
      <c r="I93" s="85">
        <f ca="1">SUMIF(Measure_BB_Table[],Combined_header,Committed_Amount)</f>
        <v>0</v>
      </c>
      <c r="J93" s="92">
        <f ca="1">SUMIF(Measure_BB_Table[],Combined_header,Completed_MeasureBB)</f>
        <v>0</v>
      </c>
      <c r="K93" s="93" t="e">
        <f t="shared" ca="1" si="1"/>
        <v>#DIV/0!</v>
      </c>
    </row>
    <row r="94" spans="1:11" hidden="1" x14ac:dyDescent="0.3">
      <c r="A94" s="87" t="s">
        <v>3422</v>
      </c>
      <c r="B94" s="88">
        <v>3</v>
      </c>
      <c r="C94" s="90" t="s">
        <v>421</v>
      </c>
      <c r="D94" s="90" t="s">
        <v>236</v>
      </c>
      <c r="E94" s="87" t="s">
        <v>1548</v>
      </c>
      <c r="F94" s="91">
        <v>0</v>
      </c>
      <c r="G94" s="91">
        <v>0</v>
      </c>
      <c r="H94" s="92">
        <f ca="1">SUMIF(Measure_BB_Table[],Combined_header,Total_Exp._MeasureBB)</f>
        <v>0</v>
      </c>
      <c r="I94" s="85">
        <f ca="1">SUMIF(Measure_BB_Table[],Combined_header,Committed_Amount)</f>
        <v>0</v>
      </c>
      <c r="J94" s="92">
        <f ca="1">SUMIF(Measure_BB_Table[],Combined_header,Completed_MeasureBB)</f>
        <v>0</v>
      </c>
      <c r="K94" s="93" t="e">
        <f t="shared" ca="1" si="1"/>
        <v>#DIV/0!</v>
      </c>
    </row>
    <row r="95" spans="1:11" hidden="1" x14ac:dyDescent="0.3">
      <c r="A95" s="87" t="s">
        <v>3423</v>
      </c>
      <c r="B95" s="88">
        <v>3</v>
      </c>
      <c r="C95" s="90" t="s">
        <v>421</v>
      </c>
      <c r="D95" s="90" t="s">
        <v>236</v>
      </c>
      <c r="E95" s="87" t="s">
        <v>1677</v>
      </c>
      <c r="F95" s="91">
        <v>0</v>
      </c>
      <c r="G95" s="91">
        <v>0</v>
      </c>
      <c r="H95" s="92">
        <f ca="1">SUMIF(Measure_BB_Table[],Combined_header,Total_Exp._MeasureBB)</f>
        <v>0</v>
      </c>
      <c r="I95" s="85">
        <f ca="1">SUMIF(Measure_BB_Table[],Combined_header,Committed_Amount)</f>
        <v>0</v>
      </c>
      <c r="J95" s="92">
        <f ca="1">SUMIF(Measure_BB_Table[],Combined_header,Completed_MeasureBB)</f>
        <v>0</v>
      </c>
      <c r="K95" s="93" t="e">
        <f t="shared" ca="1" si="1"/>
        <v>#DIV/0!</v>
      </c>
    </row>
    <row r="96" spans="1:11" hidden="1" x14ac:dyDescent="0.3">
      <c r="A96" s="87" t="s">
        <v>3424</v>
      </c>
      <c r="B96" s="88">
        <v>3</v>
      </c>
      <c r="C96" s="90" t="s">
        <v>421</v>
      </c>
      <c r="D96" s="90" t="s">
        <v>236</v>
      </c>
      <c r="E96" s="90" t="s">
        <v>1475</v>
      </c>
      <c r="F96" s="91">
        <v>150000</v>
      </c>
      <c r="G96" s="91" t="s">
        <v>245</v>
      </c>
      <c r="H96" s="92">
        <f ca="1">SUMIF(Measure_BB_Table[],Combined_header,Total_Exp._MeasureBB)</f>
        <v>0</v>
      </c>
      <c r="I96" s="85">
        <f ca="1">SUMIF(Measure_BB_Table[],Combined_header,Committed_Amount)</f>
        <v>0</v>
      </c>
      <c r="J96" s="92">
        <f ca="1">SUMIF(Measure_BB_Table[],Combined_header,Completed_MeasureBB)</f>
        <v>0</v>
      </c>
      <c r="K96" s="93" t="e">
        <f t="shared" ca="1" si="1"/>
        <v>#DIV/0!</v>
      </c>
    </row>
    <row r="97" spans="1:11" hidden="1" x14ac:dyDescent="0.3">
      <c r="A97" s="87" t="s">
        <v>3425</v>
      </c>
      <c r="B97" s="88">
        <v>3</v>
      </c>
      <c r="C97" s="90" t="s">
        <v>421</v>
      </c>
      <c r="D97" s="90" t="s">
        <v>236</v>
      </c>
      <c r="E97" s="87" t="s">
        <v>1476</v>
      </c>
      <c r="F97" s="91" t="s">
        <v>245</v>
      </c>
      <c r="G97" s="91" t="s">
        <v>245</v>
      </c>
      <c r="H97" s="92">
        <f ca="1">SUMIF(Measure_BB_Table[],Combined_header,Total_Exp._MeasureBB)</f>
        <v>0</v>
      </c>
      <c r="I97" s="85">
        <f ca="1">SUMIF(Measure_BB_Table[],Combined_header,Committed_Amount)</f>
        <v>0</v>
      </c>
      <c r="J97" s="92">
        <f ca="1">SUMIF(Measure_BB_Table[],Combined_header,Completed_MeasureBB)</f>
        <v>0</v>
      </c>
      <c r="K97" s="93" t="e">
        <f t="shared" ca="1" si="1"/>
        <v>#DIV/0!</v>
      </c>
    </row>
    <row r="98" spans="1:11" hidden="1" x14ac:dyDescent="0.3">
      <c r="A98" s="87" t="s">
        <v>3426</v>
      </c>
      <c r="B98" s="88">
        <v>3</v>
      </c>
      <c r="C98" s="90" t="s">
        <v>421</v>
      </c>
      <c r="D98" s="90" t="s">
        <v>236</v>
      </c>
      <c r="E98" s="87" t="s">
        <v>1470</v>
      </c>
      <c r="F98" s="91">
        <v>400</v>
      </c>
      <c r="G98" s="91" t="s">
        <v>245</v>
      </c>
      <c r="H98" s="92">
        <f ca="1">SUMIF(Measure_BB_Table[],Combined_header,Total_Exp._MeasureBB)</f>
        <v>0</v>
      </c>
      <c r="I98" s="85">
        <f ca="1">SUMIF(Measure_BB_Table[],Combined_header,Committed_Amount)</f>
        <v>0</v>
      </c>
      <c r="J98" s="92">
        <f ca="1">SUMIF(Measure_BB_Table[],Combined_header,Completed_MeasureBB)</f>
        <v>0</v>
      </c>
      <c r="K98" s="93" t="e">
        <f t="shared" ca="1" si="1"/>
        <v>#DIV/0!</v>
      </c>
    </row>
    <row r="99" spans="1:11" hidden="1" x14ac:dyDescent="0.3">
      <c r="A99" s="87" t="s">
        <v>3427</v>
      </c>
      <c r="B99" s="88">
        <v>3</v>
      </c>
      <c r="C99" s="90" t="s">
        <v>421</v>
      </c>
      <c r="D99" s="90" t="s">
        <v>236</v>
      </c>
      <c r="E99" s="87" t="s">
        <v>1464</v>
      </c>
      <c r="F99" s="91">
        <v>0</v>
      </c>
      <c r="G99" s="91">
        <v>0</v>
      </c>
      <c r="H99" s="92">
        <f ca="1">SUMIF(Measure_BB_Table[],Combined_header,Total_Exp._MeasureBB)</f>
        <v>0</v>
      </c>
      <c r="I99" s="85">
        <f ca="1">SUMIF(Measure_BB_Table[],Combined_header,Committed_Amount)</f>
        <v>0</v>
      </c>
      <c r="J99" s="92">
        <f ca="1">SUMIF(Measure_BB_Table[],Combined_header,Completed_MeasureBB)</f>
        <v>0</v>
      </c>
      <c r="K99" s="93" t="e">
        <f t="shared" ca="1" si="1"/>
        <v>#DIV/0!</v>
      </c>
    </row>
    <row r="100" spans="1:11" hidden="1" x14ac:dyDescent="0.3">
      <c r="A100" s="87" t="s">
        <v>3428</v>
      </c>
      <c r="B100" s="88">
        <v>6</v>
      </c>
      <c r="C100" s="90" t="s">
        <v>431</v>
      </c>
      <c r="D100" s="90" t="s">
        <v>2722</v>
      </c>
      <c r="E100" s="87" t="s">
        <v>1471</v>
      </c>
      <c r="F100" s="91">
        <v>1477.85</v>
      </c>
      <c r="G100" s="91" t="s">
        <v>245</v>
      </c>
      <c r="H100" s="92">
        <f ca="1">SUMIF(Measure_BB_Table[],Combined_header,Total_Exp._MeasureBB)</f>
        <v>0</v>
      </c>
      <c r="I100" s="85">
        <f ca="1">SUMIF(Measure_BB_Table[],Combined_header,Committed_Amount)</f>
        <v>0</v>
      </c>
      <c r="J100" s="92">
        <f ca="1">SUMIF(Measure_BB_Table[],Combined_header,Completed_MeasureBB)</f>
        <v>0</v>
      </c>
      <c r="K100" s="93" t="e">
        <f t="shared" ca="1" si="1"/>
        <v>#DIV/0!</v>
      </c>
    </row>
    <row r="101" spans="1:11" hidden="1" x14ac:dyDescent="0.3">
      <c r="A101" s="87" t="s">
        <v>3429</v>
      </c>
      <c r="B101" s="88">
        <v>6</v>
      </c>
      <c r="C101" s="90" t="s">
        <v>431</v>
      </c>
      <c r="D101" s="90" t="s">
        <v>2722</v>
      </c>
      <c r="E101" s="87" t="s">
        <v>1465</v>
      </c>
      <c r="F101" s="91">
        <v>73500</v>
      </c>
      <c r="G101" s="91" t="s">
        <v>245</v>
      </c>
      <c r="H101" s="92">
        <f ca="1">SUMIF(Measure_BB_Table[],Combined_header,Total_Exp._MeasureBB)</f>
        <v>0</v>
      </c>
      <c r="I101" s="85">
        <f ca="1">SUMIF(Measure_BB_Table[],Combined_header,Committed_Amount)</f>
        <v>0</v>
      </c>
      <c r="J101" s="92">
        <f ca="1">SUMIF(Measure_BB_Table[],Combined_header,Completed_MeasureBB)</f>
        <v>0</v>
      </c>
      <c r="K101" s="93" t="e">
        <f t="shared" ca="1" si="1"/>
        <v>#DIV/0!</v>
      </c>
    </row>
    <row r="102" spans="1:11" hidden="1" x14ac:dyDescent="0.3">
      <c r="A102" s="87" t="s">
        <v>3430</v>
      </c>
      <c r="B102" s="88">
        <v>6</v>
      </c>
      <c r="C102" s="90" t="s">
        <v>431</v>
      </c>
      <c r="D102" s="90" t="s">
        <v>2722</v>
      </c>
      <c r="E102" s="87" t="s">
        <v>1467</v>
      </c>
      <c r="F102" s="91">
        <v>235166.16</v>
      </c>
      <c r="G102" s="91" t="s">
        <v>245</v>
      </c>
      <c r="H102" s="92">
        <f ca="1">SUMIF(Measure_BB_Table[],Combined_header,Total_Exp._MeasureBB)</f>
        <v>0</v>
      </c>
      <c r="I102" s="85">
        <f ca="1">SUMIF(Measure_BB_Table[],Combined_header,Committed_Amount)</f>
        <v>0</v>
      </c>
      <c r="J102" s="92">
        <f ca="1">SUMIF(Measure_BB_Table[],Combined_header,Completed_MeasureBB)</f>
        <v>0</v>
      </c>
      <c r="K102" s="93" t="e">
        <f t="shared" ca="1" si="1"/>
        <v>#DIV/0!</v>
      </c>
    </row>
    <row r="103" spans="1:11" hidden="1" x14ac:dyDescent="0.3">
      <c r="A103" s="87" t="s">
        <v>3431</v>
      </c>
      <c r="B103" s="88">
        <v>6</v>
      </c>
      <c r="C103" s="90" t="s">
        <v>431</v>
      </c>
      <c r="D103" s="90" t="s">
        <v>2722</v>
      </c>
      <c r="E103" s="90" t="s">
        <v>1676</v>
      </c>
      <c r="F103" s="91">
        <v>230307.4</v>
      </c>
      <c r="G103" s="91" t="s">
        <v>245</v>
      </c>
      <c r="H103" s="92">
        <f ca="1">SUMIF(Measure_BB_Table[],Combined_header,Total_Exp._MeasureBB)</f>
        <v>0</v>
      </c>
      <c r="I103" s="85">
        <f ca="1">SUMIF(Measure_BB_Table[],Combined_header,Committed_Amount)</f>
        <v>0</v>
      </c>
      <c r="J103" s="92">
        <f ca="1">SUMIF(Measure_BB_Table[],Combined_header,Completed_MeasureBB)</f>
        <v>0</v>
      </c>
      <c r="K103" s="93" t="e">
        <f t="shared" ca="1" si="1"/>
        <v>#DIV/0!</v>
      </c>
    </row>
    <row r="104" spans="1:11" x14ac:dyDescent="0.3">
      <c r="A104" s="87" t="s">
        <v>2730</v>
      </c>
      <c r="B104" s="88">
        <v>6</v>
      </c>
      <c r="C104" s="90" t="s">
        <v>431</v>
      </c>
      <c r="D104" s="90" t="s">
        <v>2722</v>
      </c>
      <c r="E104" s="90" t="s">
        <v>310</v>
      </c>
      <c r="F104" s="91">
        <v>2456689.04</v>
      </c>
      <c r="G104" s="91" t="s">
        <v>245</v>
      </c>
      <c r="H104" s="92">
        <f ca="1">SUMIF(Measure_BB_Table[],Combined_header,Total_Exp._MeasureBB)</f>
        <v>322500</v>
      </c>
      <c r="I104" s="85">
        <f ca="1">SUMIF(Measure_BB_Table[],Combined_header,Committed_Amount)</f>
        <v>270000</v>
      </c>
      <c r="J104" s="92">
        <f ca="1">SUMIF(Measure_BB_Table[],Combined_header,Completed_MeasureBB)</f>
        <v>52500</v>
      </c>
      <c r="K104" s="93">
        <f t="shared" ca="1" si="1"/>
        <v>0.16279069767441862</v>
      </c>
    </row>
    <row r="105" spans="1:11" hidden="1" x14ac:dyDescent="0.3">
      <c r="A105" s="87" t="s">
        <v>3432</v>
      </c>
      <c r="B105" s="88">
        <v>6</v>
      </c>
      <c r="C105" s="90" t="s">
        <v>431</v>
      </c>
      <c r="D105" s="90" t="s">
        <v>2722</v>
      </c>
      <c r="E105" s="90" t="s">
        <v>1473</v>
      </c>
      <c r="F105" s="91">
        <v>282134.63</v>
      </c>
      <c r="G105" s="91" t="s">
        <v>245</v>
      </c>
      <c r="H105" s="92">
        <f ca="1">SUMIF(Measure_BB_Table[],Combined_header,Total_Exp._MeasureBB)</f>
        <v>0</v>
      </c>
      <c r="I105" s="85">
        <f ca="1">SUMIF(Measure_BB_Table[],Combined_header,Committed_Amount)</f>
        <v>0</v>
      </c>
      <c r="J105" s="92">
        <f ca="1">SUMIF(Measure_BB_Table[],Combined_header,Completed_MeasureBB)</f>
        <v>0</v>
      </c>
      <c r="K105" s="93" t="e">
        <f t="shared" ca="1" si="1"/>
        <v>#DIV/0!</v>
      </c>
    </row>
    <row r="106" spans="1:11" hidden="1" x14ac:dyDescent="0.3">
      <c r="A106" s="87" t="s">
        <v>3433</v>
      </c>
      <c r="B106" s="88">
        <v>6</v>
      </c>
      <c r="C106" s="90" t="s">
        <v>431</v>
      </c>
      <c r="D106" s="90" t="s">
        <v>2722</v>
      </c>
      <c r="E106" s="90" t="s">
        <v>1547</v>
      </c>
      <c r="F106" s="91">
        <v>47022.44</v>
      </c>
      <c r="G106" s="91" t="s">
        <v>245</v>
      </c>
      <c r="H106" s="92">
        <f ca="1">SUMIF(Measure_BB_Table[],Combined_header,Total_Exp._MeasureBB)</f>
        <v>0</v>
      </c>
      <c r="I106" s="85">
        <f ca="1">SUMIF(Measure_BB_Table[],Combined_header,Committed_Amount)</f>
        <v>0</v>
      </c>
      <c r="J106" s="92">
        <f ca="1">SUMIF(Measure_BB_Table[],Combined_header,Completed_MeasureBB)</f>
        <v>0</v>
      </c>
      <c r="K106" s="93" t="e">
        <f t="shared" ca="1" si="1"/>
        <v>#DIV/0!</v>
      </c>
    </row>
    <row r="107" spans="1:11" hidden="1" x14ac:dyDescent="0.3">
      <c r="A107" s="87" t="s">
        <v>3434</v>
      </c>
      <c r="B107" s="88">
        <v>6</v>
      </c>
      <c r="C107" s="90" t="s">
        <v>431</v>
      </c>
      <c r="D107" s="90" t="s">
        <v>2722</v>
      </c>
      <c r="E107" s="90" t="s">
        <v>1466</v>
      </c>
      <c r="F107" s="91">
        <v>40304.949999999997</v>
      </c>
      <c r="G107" s="91" t="s">
        <v>245</v>
      </c>
      <c r="H107" s="92">
        <f ca="1">SUMIF(Measure_BB_Table[],Combined_header,Total_Exp._MeasureBB)</f>
        <v>0</v>
      </c>
      <c r="I107" s="85">
        <f ca="1">SUMIF(Measure_BB_Table[],Combined_header,Committed_Amount)</f>
        <v>0</v>
      </c>
      <c r="J107" s="92">
        <f ca="1">SUMIF(Measure_BB_Table[],Combined_header,Completed_MeasureBB)</f>
        <v>0</v>
      </c>
      <c r="K107" s="93" t="e">
        <f t="shared" ca="1" si="1"/>
        <v>#DIV/0!</v>
      </c>
    </row>
    <row r="108" spans="1:11" hidden="1" x14ac:dyDescent="0.3">
      <c r="A108" s="87" t="s">
        <v>3435</v>
      </c>
      <c r="B108" s="88">
        <v>6</v>
      </c>
      <c r="C108" s="90" t="s">
        <v>431</v>
      </c>
      <c r="D108" s="90" t="s">
        <v>2722</v>
      </c>
      <c r="E108" s="90" t="s">
        <v>1474</v>
      </c>
      <c r="F108" s="91">
        <v>20152.47</v>
      </c>
      <c r="G108" s="91" t="s">
        <v>245</v>
      </c>
      <c r="H108" s="92">
        <f ca="1">SUMIF(Measure_BB_Table[],Combined_header,Total_Exp._MeasureBB)</f>
        <v>0</v>
      </c>
      <c r="I108" s="85">
        <f ca="1">SUMIF(Measure_BB_Table[],Combined_header,Committed_Amount)</f>
        <v>0</v>
      </c>
      <c r="J108" s="92">
        <f ca="1">SUMIF(Measure_BB_Table[],Combined_header,Completed_MeasureBB)</f>
        <v>0</v>
      </c>
      <c r="K108" s="93" t="e">
        <f t="shared" ca="1" si="1"/>
        <v>#DIV/0!</v>
      </c>
    </row>
    <row r="109" spans="1:11" x14ac:dyDescent="0.3">
      <c r="A109" s="87" t="s">
        <v>2731</v>
      </c>
      <c r="B109" s="88">
        <v>6</v>
      </c>
      <c r="C109" s="90" t="s">
        <v>431</v>
      </c>
      <c r="D109" s="90" t="s">
        <v>2722</v>
      </c>
      <c r="E109" s="87" t="s">
        <v>1468</v>
      </c>
      <c r="F109" s="91">
        <v>11822.78</v>
      </c>
      <c r="G109" s="91" t="s">
        <v>2011</v>
      </c>
      <c r="H109" s="92">
        <f ca="1">SUMIF(Measure_BB_Table[],Combined_header,Total_Exp._MeasureBB)</f>
        <v>2600</v>
      </c>
      <c r="I109" s="85">
        <f ca="1">SUMIF(Measure_BB_Table[],Combined_header,Committed_Amount)</f>
        <v>0</v>
      </c>
      <c r="J109" s="92">
        <f ca="1">SUMIF(Measure_BB_Table[],Combined_header,Completed_MeasureBB)</f>
        <v>2600</v>
      </c>
      <c r="K109" s="93">
        <f t="shared" ca="1" si="1"/>
        <v>1</v>
      </c>
    </row>
    <row r="110" spans="1:11" x14ac:dyDescent="0.3">
      <c r="A110" s="87" t="s">
        <v>2763</v>
      </c>
      <c r="B110" s="88">
        <v>6</v>
      </c>
      <c r="C110" s="90" t="s">
        <v>431</v>
      </c>
      <c r="D110" s="90" t="s">
        <v>2722</v>
      </c>
      <c r="E110" s="87" t="s">
        <v>1548</v>
      </c>
      <c r="F110" s="91">
        <v>420000</v>
      </c>
      <c r="G110" s="91" t="s">
        <v>2011</v>
      </c>
      <c r="H110" s="92">
        <f ca="1">SUMIF(Measure_BB_Table[],Combined_header,Total_Exp._MeasureBB)</f>
        <v>20720.61</v>
      </c>
      <c r="I110" s="85">
        <f ca="1">SUMIF(Measure_BB_Table[],Combined_header,Committed_Amount)</f>
        <v>0</v>
      </c>
      <c r="J110" s="92">
        <f ca="1">SUMIF(Measure_BB_Table[],Combined_header,Completed_MeasureBB)</f>
        <v>20720.61</v>
      </c>
      <c r="K110" s="93">
        <f t="shared" ca="1" si="1"/>
        <v>1</v>
      </c>
    </row>
    <row r="111" spans="1:11" hidden="1" x14ac:dyDescent="0.3">
      <c r="A111" s="87" t="s">
        <v>3436</v>
      </c>
      <c r="B111" s="88">
        <v>6</v>
      </c>
      <c r="C111" s="90" t="s">
        <v>431</v>
      </c>
      <c r="D111" s="90" t="s">
        <v>2722</v>
      </c>
      <c r="E111" s="87" t="s">
        <v>1677</v>
      </c>
      <c r="F111" s="91">
        <v>0</v>
      </c>
      <c r="G111" s="91">
        <v>0</v>
      </c>
      <c r="H111" s="92">
        <f ca="1">SUMIF(Measure_BB_Table[],Combined_header,Total_Exp._MeasureBB)</f>
        <v>0</v>
      </c>
      <c r="I111" s="85">
        <f ca="1">SUMIF(Measure_BB_Table[],Combined_header,Committed_Amount)</f>
        <v>0</v>
      </c>
      <c r="J111" s="92">
        <f ca="1">SUMIF(Measure_BB_Table[],Combined_header,Completed_MeasureBB)</f>
        <v>0</v>
      </c>
      <c r="K111" s="93" t="e">
        <f t="shared" ca="1" si="1"/>
        <v>#DIV/0!</v>
      </c>
    </row>
    <row r="112" spans="1:11" hidden="1" x14ac:dyDescent="0.3">
      <c r="A112" s="87" t="s">
        <v>3437</v>
      </c>
      <c r="B112" s="88">
        <v>6</v>
      </c>
      <c r="C112" s="90" t="s">
        <v>431</v>
      </c>
      <c r="D112" s="90" t="s">
        <v>2722</v>
      </c>
      <c r="E112" s="87" t="s">
        <v>1472</v>
      </c>
      <c r="F112" s="91">
        <v>0</v>
      </c>
      <c r="G112" s="91">
        <v>0</v>
      </c>
      <c r="H112" s="92">
        <f ca="1">SUMIF(Measure_BB_Table[],Combined_header,Total_Exp._MeasureBB)</f>
        <v>0</v>
      </c>
      <c r="I112" s="85">
        <f ca="1">SUMIF(Measure_BB_Table[],Combined_header,Committed_Amount)</f>
        <v>0</v>
      </c>
      <c r="J112" s="92">
        <f ca="1">SUMIF(Measure_BB_Table[],Combined_header,Completed_MeasureBB)</f>
        <v>0</v>
      </c>
      <c r="K112" s="93" t="e">
        <f t="shared" ca="1" si="1"/>
        <v>#DIV/0!</v>
      </c>
    </row>
    <row r="113" spans="1:11" hidden="1" x14ac:dyDescent="0.3">
      <c r="A113" s="87" t="s">
        <v>3438</v>
      </c>
      <c r="B113" s="88">
        <v>6</v>
      </c>
      <c r="C113" s="90" t="s">
        <v>431</v>
      </c>
      <c r="D113" s="90" t="s">
        <v>2722</v>
      </c>
      <c r="E113" s="87" t="s">
        <v>1476</v>
      </c>
      <c r="F113" s="91">
        <v>10747.99</v>
      </c>
      <c r="G113" s="91" t="s">
        <v>245</v>
      </c>
      <c r="H113" s="92">
        <f ca="1">SUMIF(Measure_BB_Table[],Combined_header,Total_Exp._MeasureBB)</f>
        <v>0</v>
      </c>
      <c r="I113" s="85">
        <f ca="1">SUMIF(Measure_BB_Table[],Combined_header,Committed_Amount)</f>
        <v>0</v>
      </c>
      <c r="J113" s="92">
        <f ca="1">SUMIF(Measure_BB_Table[],Combined_header,Completed_MeasureBB)</f>
        <v>0</v>
      </c>
      <c r="K113" s="93" t="e">
        <f t="shared" ca="1" si="1"/>
        <v>#DIV/0!</v>
      </c>
    </row>
    <row r="114" spans="1:11" x14ac:dyDescent="0.3">
      <c r="A114" s="87" t="s">
        <v>3439</v>
      </c>
      <c r="B114" s="88">
        <v>6</v>
      </c>
      <c r="C114" s="90" t="s">
        <v>431</v>
      </c>
      <c r="D114" s="90" t="s">
        <v>2722</v>
      </c>
      <c r="E114" s="87" t="s">
        <v>1470</v>
      </c>
      <c r="F114" s="91">
        <v>1477.85</v>
      </c>
      <c r="G114" s="91" t="s">
        <v>245</v>
      </c>
      <c r="H114" s="92">
        <f ca="1">SUMIF(Measure_BB_Table[],Combined_header,Total_Exp._MeasureBB)</f>
        <v>7.14</v>
      </c>
      <c r="I114" s="85">
        <f ca="1">SUMIF(Measure_BB_Table[],Combined_header,Committed_Amount)</f>
        <v>0</v>
      </c>
      <c r="J114" s="92">
        <f ca="1">SUMIF(Measure_BB_Table[],Combined_header,Completed_MeasureBB)</f>
        <v>7.14</v>
      </c>
      <c r="K114" s="93">
        <f t="shared" ca="1" si="1"/>
        <v>1</v>
      </c>
    </row>
    <row r="115" spans="1:11" x14ac:dyDescent="0.3">
      <c r="A115" s="87" t="s">
        <v>2779</v>
      </c>
      <c r="B115" s="88">
        <v>6</v>
      </c>
      <c r="C115" s="90" t="s">
        <v>431</v>
      </c>
      <c r="D115" s="90" t="s">
        <v>2722</v>
      </c>
      <c r="E115" s="87" t="s">
        <v>1464</v>
      </c>
      <c r="F115" s="91">
        <v>420000</v>
      </c>
      <c r="G115" s="91" t="s">
        <v>2011</v>
      </c>
      <c r="H115" s="92">
        <f ca="1">SUMIF(Measure_BB_Table[],Combined_header,Total_Exp._MeasureBB)</f>
        <v>1287517.22</v>
      </c>
      <c r="I115" s="85">
        <f ca="1">SUMIF(Measure_BB_Table[],Combined_header,Committed_Amount)</f>
        <v>1194928.29</v>
      </c>
      <c r="J115" s="92">
        <f ca="1">SUMIF(Measure_BB_Table[],Combined_header,Completed_MeasureBB)</f>
        <v>92588.93</v>
      </c>
      <c r="K115" s="93">
        <f t="shared" ca="1" si="1"/>
        <v>7.1912770222987768E-2</v>
      </c>
    </row>
    <row r="116" spans="1:11" hidden="1" x14ac:dyDescent="0.3">
      <c r="A116" s="87" t="s">
        <v>3440</v>
      </c>
      <c r="B116" s="88">
        <v>6</v>
      </c>
      <c r="C116" s="90" t="s">
        <v>431</v>
      </c>
      <c r="D116" s="89" t="s">
        <v>428</v>
      </c>
      <c r="E116" s="87" t="s">
        <v>1467</v>
      </c>
      <c r="F116" s="91">
        <v>0</v>
      </c>
      <c r="G116" s="91">
        <v>0</v>
      </c>
      <c r="H116" s="92">
        <f ca="1">SUMIF(Measure_BB_Table[],Combined_header,Total_Exp._MeasureBB)</f>
        <v>0</v>
      </c>
      <c r="I116" s="85">
        <f ca="1">SUMIF(Measure_BB_Table[],Combined_header,Committed_Amount)</f>
        <v>0</v>
      </c>
      <c r="J116" s="92">
        <f ca="1">SUMIF(Measure_BB_Table[],Combined_header,Completed_MeasureBB)</f>
        <v>0</v>
      </c>
      <c r="K116" s="93" t="e">
        <f t="shared" ca="1" si="1"/>
        <v>#DIV/0!</v>
      </c>
    </row>
    <row r="117" spans="1:11" x14ac:dyDescent="0.3">
      <c r="A117" s="87" t="s">
        <v>1680</v>
      </c>
      <c r="B117" s="88">
        <v>6</v>
      </c>
      <c r="C117" s="90" t="s">
        <v>431</v>
      </c>
      <c r="D117" s="89" t="s">
        <v>428</v>
      </c>
      <c r="E117" s="87" t="s">
        <v>310</v>
      </c>
      <c r="F117" s="91">
        <v>296805</v>
      </c>
      <c r="G117" s="91">
        <v>296805</v>
      </c>
      <c r="H117" s="92">
        <f ca="1">SUMIF(Measure_BB_Table[],Combined_header,Total_Exp._MeasureBB)</f>
        <v>296805</v>
      </c>
      <c r="I117" s="85">
        <f ca="1">SUMIF(Measure_BB_Table[],Combined_header,Committed_Amount)</f>
        <v>0</v>
      </c>
      <c r="J117" s="92">
        <f ca="1">SUMIF(Measure_BB_Table[],Combined_header,Completed_MeasureBB)</f>
        <v>296805</v>
      </c>
      <c r="K117" s="93">
        <f t="shared" ca="1" si="1"/>
        <v>1</v>
      </c>
    </row>
    <row r="118" spans="1:11" hidden="1" x14ac:dyDescent="0.3">
      <c r="A118" s="87" t="s">
        <v>3441</v>
      </c>
      <c r="B118" s="88">
        <v>6</v>
      </c>
      <c r="C118" s="90" t="s">
        <v>431</v>
      </c>
      <c r="D118" s="90" t="s">
        <v>2724</v>
      </c>
      <c r="E118" s="87" t="s">
        <v>1471</v>
      </c>
      <c r="F118" s="91">
        <v>0</v>
      </c>
      <c r="G118" s="91">
        <v>0</v>
      </c>
      <c r="H118" s="92">
        <f ca="1">SUMIF(Measure_BB_Table[],Combined_header,Total_Exp._MeasureBB)</f>
        <v>0</v>
      </c>
      <c r="I118" s="85">
        <f ca="1">SUMIF(Measure_BB_Table[],Combined_header,Committed_Amount)</f>
        <v>0</v>
      </c>
      <c r="J118" s="92">
        <f ca="1">SUMIF(Measure_BB_Table[],Combined_header,Completed_MeasureBB)</f>
        <v>0</v>
      </c>
      <c r="K118" s="93" t="e">
        <f t="shared" ca="1" si="1"/>
        <v>#DIV/0!</v>
      </c>
    </row>
    <row r="119" spans="1:11" hidden="1" x14ac:dyDescent="0.3">
      <c r="A119" s="87" t="s">
        <v>3442</v>
      </c>
      <c r="B119" s="88">
        <v>6</v>
      </c>
      <c r="C119" s="90" t="s">
        <v>431</v>
      </c>
      <c r="D119" s="90" t="s">
        <v>2724</v>
      </c>
      <c r="E119" s="87" t="s">
        <v>310</v>
      </c>
      <c r="F119" s="91">
        <v>15000</v>
      </c>
      <c r="G119" s="91" t="s">
        <v>245</v>
      </c>
      <c r="H119" s="92">
        <f ca="1">SUMIF(Measure_BB_Table[],Combined_header,Total_Exp._MeasureBB)</f>
        <v>0</v>
      </c>
      <c r="I119" s="85">
        <f ca="1">SUMIF(Measure_BB_Table[],Combined_header,Committed_Amount)</f>
        <v>0</v>
      </c>
      <c r="J119" s="92">
        <f ca="1">SUMIF(Measure_BB_Table[],Combined_header,Completed_MeasureBB)</f>
        <v>0</v>
      </c>
      <c r="K119" s="93" t="e">
        <f t="shared" ca="1" si="1"/>
        <v>#DIV/0!</v>
      </c>
    </row>
    <row r="120" spans="1:11" hidden="1" x14ac:dyDescent="0.3">
      <c r="A120" s="87" t="s">
        <v>3443</v>
      </c>
      <c r="B120" s="88">
        <v>6</v>
      </c>
      <c r="C120" s="90" t="s">
        <v>431</v>
      </c>
      <c r="D120" s="90" t="s">
        <v>2724</v>
      </c>
      <c r="E120" s="87" t="s">
        <v>1473</v>
      </c>
      <c r="F120" s="91">
        <v>0</v>
      </c>
      <c r="G120" s="91">
        <v>0</v>
      </c>
      <c r="H120" s="92">
        <f ca="1">SUMIF(Measure_BB_Table[],Combined_header,Total_Exp._MeasureBB)</f>
        <v>0</v>
      </c>
      <c r="I120" s="85">
        <f ca="1">SUMIF(Measure_BB_Table[],Combined_header,Committed_Amount)</f>
        <v>0</v>
      </c>
      <c r="J120" s="92">
        <f ca="1">SUMIF(Measure_BB_Table[],Combined_header,Completed_MeasureBB)</f>
        <v>0</v>
      </c>
      <c r="K120" s="93" t="e">
        <f t="shared" ca="1" si="1"/>
        <v>#DIV/0!</v>
      </c>
    </row>
    <row r="121" spans="1:11" x14ac:dyDescent="0.3">
      <c r="A121" s="87" t="s">
        <v>2915</v>
      </c>
      <c r="B121" s="88">
        <v>6</v>
      </c>
      <c r="C121" s="90" t="s">
        <v>431</v>
      </c>
      <c r="D121" s="90" t="s">
        <v>2724</v>
      </c>
      <c r="E121" s="87" t="s">
        <v>1547</v>
      </c>
      <c r="F121" s="91">
        <v>0</v>
      </c>
      <c r="G121" s="91">
        <v>0</v>
      </c>
      <c r="H121" s="92">
        <f ca="1">SUMIF(Measure_BB_Table[],Combined_header,Total_Exp._MeasureBB)</f>
        <v>1050</v>
      </c>
      <c r="I121" s="85">
        <f ca="1">SUMIF(Measure_BB_Table[],Combined_header,Committed_Amount)</f>
        <v>0</v>
      </c>
      <c r="J121" s="92">
        <f ca="1">SUMIF(Measure_BB_Table[],Combined_header,Completed_MeasureBB)</f>
        <v>1050</v>
      </c>
      <c r="K121" s="93">
        <f t="shared" ca="1" si="1"/>
        <v>1</v>
      </c>
    </row>
    <row r="122" spans="1:11" hidden="1" x14ac:dyDescent="0.3">
      <c r="A122" s="87" t="s">
        <v>3444</v>
      </c>
      <c r="B122" s="88">
        <v>6</v>
      </c>
      <c r="C122" s="90" t="s">
        <v>431</v>
      </c>
      <c r="D122" s="90" t="s">
        <v>2724</v>
      </c>
      <c r="E122" s="87" t="s">
        <v>1466</v>
      </c>
      <c r="F122" s="91">
        <v>0</v>
      </c>
      <c r="G122" s="91">
        <v>0</v>
      </c>
      <c r="H122" s="92">
        <f ca="1">SUMIF(Measure_BB_Table[],Combined_header,Total_Exp._MeasureBB)</f>
        <v>0</v>
      </c>
      <c r="I122" s="85">
        <f ca="1">SUMIF(Measure_BB_Table[],Combined_header,Committed_Amount)</f>
        <v>0</v>
      </c>
      <c r="J122" s="92">
        <f ca="1">SUMIF(Measure_BB_Table[],Combined_header,Completed_MeasureBB)</f>
        <v>0</v>
      </c>
      <c r="K122" s="93" t="e">
        <f t="shared" ca="1" si="1"/>
        <v>#DIV/0!</v>
      </c>
    </row>
    <row r="123" spans="1:11" hidden="1" x14ac:dyDescent="0.3">
      <c r="A123" s="87" t="s">
        <v>3445</v>
      </c>
      <c r="B123" s="88">
        <v>6</v>
      </c>
      <c r="C123" s="90" t="s">
        <v>431</v>
      </c>
      <c r="D123" s="90" t="s">
        <v>2724</v>
      </c>
      <c r="E123" s="90" t="s">
        <v>1474</v>
      </c>
      <c r="F123" s="91">
        <v>0</v>
      </c>
      <c r="G123" s="91">
        <v>0</v>
      </c>
      <c r="H123" s="92">
        <f ca="1">SUMIF(Measure_BB_Table[],Combined_header,Total_Exp._MeasureBB)</f>
        <v>0</v>
      </c>
      <c r="I123" s="85">
        <f ca="1">SUMIF(Measure_BB_Table[],Combined_header,Committed_Amount)</f>
        <v>0</v>
      </c>
      <c r="J123" s="92">
        <f ca="1">SUMIF(Measure_BB_Table[],Combined_header,Completed_MeasureBB)</f>
        <v>0</v>
      </c>
      <c r="K123" s="93" t="e">
        <f t="shared" ca="1" si="1"/>
        <v>#DIV/0!</v>
      </c>
    </row>
    <row r="124" spans="1:11" hidden="1" x14ac:dyDescent="0.3">
      <c r="A124" s="87" t="s">
        <v>3446</v>
      </c>
      <c r="B124" s="88">
        <v>6</v>
      </c>
      <c r="C124" s="90" t="s">
        <v>431</v>
      </c>
      <c r="D124" s="90" t="s">
        <v>2724</v>
      </c>
      <c r="E124" s="87" t="s">
        <v>1468</v>
      </c>
      <c r="F124" s="91">
        <v>0</v>
      </c>
      <c r="G124" s="91">
        <v>0</v>
      </c>
      <c r="H124" s="92">
        <f ca="1">SUMIF(Measure_BB_Table[],Combined_header,Total_Exp._MeasureBB)</f>
        <v>0</v>
      </c>
      <c r="I124" s="85">
        <f ca="1">SUMIF(Measure_BB_Table[],Combined_header,Committed_Amount)</f>
        <v>0</v>
      </c>
      <c r="J124" s="92">
        <f ca="1">SUMIF(Measure_BB_Table[],Combined_header,Completed_MeasureBB)</f>
        <v>0</v>
      </c>
      <c r="K124" s="93" t="e">
        <f t="shared" ca="1" si="1"/>
        <v>#DIV/0!</v>
      </c>
    </row>
    <row r="125" spans="1:11" hidden="1" x14ac:dyDescent="0.3">
      <c r="A125" s="87" t="s">
        <v>3447</v>
      </c>
      <c r="B125" s="88">
        <v>6</v>
      </c>
      <c r="C125" s="90" t="s">
        <v>431</v>
      </c>
      <c r="D125" s="90" t="s">
        <v>2724</v>
      </c>
      <c r="E125" s="87" t="s">
        <v>1470</v>
      </c>
      <c r="F125" s="91">
        <v>0</v>
      </c>
      <c r="G125" s="91">
        <v>0</v>
      </c>
      <c r="H125" s="92">
        <f ca="1">SUMIF(Measure_BB_Table[],Combined_header,Total_Exp._MeasureBB)</f>
        <v>0</v>
      </c>
      <c r="I125" s="85">
        <f ca="1">SUMIF(Measure_BB_Table[],Combined_header,Committed_Amount)</f>
        <v>0</v>
      </c>
      <c r="J125" s="92">
        <f ca="1">SUMIF(Measure_BB_Table[],Combined_header,Completed_MeasureBB)</f>
        <v>0</v>
      </c>
      <c r="K125" s="93" t="e">
        <f t="shared" ca="1" si="1"/>
        <v>#DIV/0!</v>
      </c>
    </row>
    <row r="126" spans="1:11" hidden="1" x14ac:dyDescent="0.3">
      <c r="A126" s="87" t="s">
        <v>3448</v>
      </c>
      <c r="B126" s="88">
        <v>6</v>
      </c>
      <c r="C126" s="90" t="s">
        <v>431</v>
      </c>
      <c r="D126" s="90" t="s">
        <v>2723</v>
      </c>
      <c r="E126" s="87" t="s">
        <v>1471</v>
      </c>
      <c r="F126" s="91">
        <v>0</v>
      </c>
      <c r="G126" s="91">
        <v>0</v>
      </c>
      <c r="H126" s="92">
        <f ca="1">SUMIF(Measure_BB_Table[],Combined_header,Total_Exp._MeasureBB)</f>
        <v>0</v>
      </c>
      <c r="I126" s="85">
        <f ca="1">SUMIF(Measure_BB_Table[],Combined_header,Committed_Amount)</f>
        <v>0</v>
      </c>
      <c r="J126" s="92">
        <f ca="1">SUMIF(Measure_BB_Table[],Combined_header,Completed_MeasureBB)</f>
        <v>0</v>
      </c>
      <c r="K126" s="93" t="e">
        <f t="shared" ca="1" si="1"/>
        <v>#DIV/0!</v>
      </c>
    </row>
    <row r="127" spans="1:11" hidden="1" x14ac:dyDescent="0.3">
      <c r="A127" s="87" t="s">
        <v>3449</v>
      </c>
      <c r="B127" s="88">
        <v>6</v>
      </c>
      <c r="C127" s="90" t="s">
        <v>431</v>
      </c>
      <c r="D127" s="90" t="s">
        <v>2723</v>
      </c>
      <c r="E127" s="87" t="s">
        <v>310</v>
      </c>
      <c r="F127" s="91">
        <v>315000</v>
      </c>
      <c r="G127" s="91" t="s">
        <v>245</v>
      </c>
      <c r="H127" s="92">
        <f ca="1">SUMIF(Measure_BB_Table[],Combined_header,Total_Exp._MeasureBB)</f>
        <v>0</v>
      </c>
      <c r="I127" s="85">
        <f ca="1">SUMIF(Measure_BB_Table[],Combined_header,Committed_Amount)</f>
        <v>0</v>
      </c>
      <c r="J127" s="92">
        <f ca="1">SUMIF(Measure_BB_Table[],Combined_header,Completed_MeasureBB)</f>
        <v>0</v>
      </c>
      <c r="K127" s="93" t="e">
        <f t="shared" ca="1" si="1"/>
        <v>#DIV/0!</v>
      </c>
    </row>
    <row r="128" spans="1:11" hidden="1" x14ac:dyDescent="0.3">
      <c r="A128" s="87" t="s">
        <v>2939</v>
      </c>
      <c r="B128" s="88">
        <v>6</v>
      </c>
      <c r="C128" s="90" t="s">
        <v>431</v>
      </c>
      <c r="D128" s="90" t="s">
        <v>2723</v>
      </c>
      <c r="E128" s="87" t="s">
        <v>1473</v>
      </c>
      <c r="F128" s="91">
        <v>12125</v>
      </c>
      <c r="G128" s="91" t="s">
        <v>2011</v>
      </c>
      <c r="H128" s="92">
        <f ca="1">SUMIF(Measure_BB_Table[],Combined_header,Total_Exp._MeasureBB)</f>
        <v>0</v>
      </c>
      <c r="I128" s="85">
        <f ca="1">SUMIF(Measure_BB_Table[],Combined_header,Committed_Amount)</f>
        <v>0</v>
      </c>
      <c r="J128" s="92">
        <f ca="1">SUMIF(Measure_BB_Table[],Combined_header,Completed_MeasureBB)</f>
        <v>0</v>
      </c>
      <c r="K128" s="93" t="e">
        <f t="shared" ca="1" si="1"/>
        <v>#DIV/0!</v>
      </c>
    </row>
    <row r="129" spans="1:11" x14ac:dyDescent="0.3">
      <c r="A129" s="87" t="s">
        <v>2938</v>
      </c>
      <c r="B129" s="88">
        <v>6</v>
      </c>
      <c r="C129" s="90" t="s">
        <v>431</v>
      </c>
      <c r="D129" s="90" t="s">
        <v>2723</v>
      </c>
      <c r="E129" s="87" t="s">
        <v>1547</v>
      </c>
      <c r="F129" s="91">
        <v>0</v>
      </c>
      <c r="G129" s="91">
        <v>0</v>
      </c>
      <c r="H129" s="92">
        <f ca="1">SUMIF(Measure_BB_Table[],Combined_header,Total_Exp._MeasureBB)</f>
        <v>870</v>
      </c>
      <c r="I129" s="85">
        <f ca="1">SUMIF(Measure_BB_Table[],Combined_header,Committed_Amount)</f>
        <v>0</v>
      </c>
      <c r="J129" s="92">
        <f ca="1">SUMIF(Measure_BB_Table[],Combined_header,Completed_MeasureBB)</f>
        <v>870</v>
      </c>
      <c r="K129" s="93">
        <f t="shared" ca="1" si="1"/>
        <v>1</v>
      </c>
    </row>
    <row r="130" spans="1:11" hidden="1" x14ac:dyDescent="0.3">
      <c r="A130" s="87" t="s">
        <v>3450</v>
      </c>
      <c r="B130" s="88">
        <v>6</v>
      </c>
      <c r="C130" s="90" t="s">
        <v>431</v>
      </c>
      <c r="D130" s="90" t="s">
        <v>2723</v>
      </c>
      <c r="E130" s="87" t="s">
        <v>1466</v>
      </c>
      <c r="F130" s="91">
        <v>0</v>
      </c>
      <c r="G130" s="91">
        <v>0</v>
      </c>
      <c r="H130" s="92">
        <f ca="1">SUMIF(Measure_BB_Table[],Combined_header,Total_Exp._MeasureBB)</f>
        <v>0</v>
      </c>
      <c r="I130" s="85">
        <f ca="1">SUMIF(Measure_BB_Table[],Combined_header,Committed_Amount)</f>
        <v>0</v>
      </c>
      <c r="J130" s="92">
        <f ca="1">SUMIF(Measure_BB_Table[],Combined_header,Completed_MeasureBB)</f>
        <v>0</v>
      </c>
      <c r="K130" s="93" t="e">
        <f t="shared" ref="K130:K193" ca="1" si="2">Completed_Comparison/Total_Exp._Comparison</f>
        <v>#DIV/0!</v>
      </c>
    </row>
    <row r="131" spans="1:11" hidden="1" x14ac:dyDescent="0.3">
      <c r="A131" s="87" t="s">
        <v>3451</v>
      </c>
      <c r="B131" s="88">
        <v>6</v>
      </c>
      <c r="C131" s="90" t="s">
        <v>431</v>
      </c>
      <c r="D131" s="90" t="s">
        <v>2723</v>
      </c>
      <c r="E131" s="87" t="s">
        <v>1468</v>
      </c>
      <c r="F131" s="91">
        <v>0</v>
      </c>
      <c r="G131" s="91">
        <v>0</v>
      </c>
      <c r="H131" s="92">
        <f ca="1">SUMIF(Measure_BB_Table[],Combined_header,Total_Exp._MeasureBB)</f>
        <v>0</v>
      </c>
      <c r="I131" s="85">
        <f ca="1">SUMIF(Measure_BB_Table[],Combined_header,Committed_Amount)</f>
        <v>0</v>
      </c>
      <c r="J131" s="92">
        <f ca="1">SUMIF(Measure_BB_Table[],Combined_header,Completed_MeasureBB)</f>
        <v>0</v>
      </c>
      <c r="K131" s="93" t="e">
        <f t="shared" ca="1" si="2"/>
        <v>#DIV/0!</v>
      </c>
    </row>
    <row r="132" spans="1:11" hidden="1" x14ac:dyDescent="0.3">
      <c r="A132" s="87" t="s">
        <v>3452</v>
      </c>
      <c r="B132" s="88">
        <v>6</v>
      </c>
      <c r="C132" s="90" t="s">
        <v>431</v>
      </c>
      <c r="D132" s="90" t="s">
        <v>2723</v>
      </c>
      <c r="E132" s="87" t="s">
        <v>1470</v>
      </c>
      <c r="F132" s="91">
        <v>0</v>
      </c>
      <c r="G132" s="91">
        <v>0</v>
      </c>
      <c r="H132" s="92">
        <f ca="1">SUMIF(Measure_BB_Table[],Combined_header,Total_Exp._MeasureBB)</f>
        <v>0</v>
      </c>
      <c r="I132" s="85">
        <f ca="1">SUMIF(Measure_BB_Table[],Combined_header,Committed_Amount)</f>
        <v>0</v>
      </c>
      <c r="J132" s="92">
        <f ca="1">SUMIF(Measure_BB_Table[],Combined_header,Completed_MeasureBB)</f>
        <v>0</v>
      </c>
      <c r="K132" s="93" t="e">
        <f t="shared" ca="1" si="2"/>
        <v>#DIV/0!</v>
      </c>
    </row>
    <row r="133" spans="1:11" hidden="1" x14ac:dyDescent="0.3">
      <c r="A133" s="87" t="s">
        <v>3453</v>
      </c>
      <c r="B133" s="88">
        <v>6</v>
      </c>
      <c r="C133" s="90" t="s">
        <v>431</v>
      </c>
      <c r="D133" s="90" t="s">
        <v>236</v>
      </c>
      <c r="E133" s="87" t="s">
        <v>1471</v>
      </c>
      <c r="F133" s="91">
        <v>400</v>
      </c>
      <c r="G133" s="91" t="s">
        <v>245</v>
      </c>
      <c r="H133" s="92">
        <f ca="1">SUMIF(Measure_BB_Table[],Combined_header,Total_Exp._MeasureBB)</f>
        <v>0</v>
      </c>
      <c r="I133" s="85">
        <f ca="1">SUMIF(Measure_BB_Table[],Combined_header,Committed_Amount)</f>
        <v>0</v>
      </c>
      <c r="J133" s="92">
        <f ca="1">SUMIF(Measure_BB_Table[],Combined_header,Completed_MeasureBB)</f>
        <v>0</v>
      </c>
      <c r="K133" s="93" t="e">
        <f t="shared" ca="1" si="2"/>
        <v>#DIV/0!</v>
      </c>
    </row>
    <row r="134" spans="1:11" hidden="1" x14ac:dyDescent="0.3">
      <c r="A134" s="87" t="s">
        <v>3454</v>
      </c>
      <c r="B134" s="88">
        <v>6</v>
      </c>
      <c r="C134" s="90" t="s">
        <v>431</v>
      </c>
      <c r="D134" s="90" t="s">
        <v>236</v>
      </c>
      <c r="E134" s="90" t="s">
        <v>1477</v>
      </c>
      <c r="F134" s="91">
        <v>0</v>
      </c>
      <c r="G134" s="91">
        <v>0</v>
      </c>
      <c r="H134" s="92">
        <f ca="1">SUMIF(Measure_BB_Table[],Combined_header,Total_Exp._MeasureBB)</f>
        <v>0</v>
      </c>
      <c r="I134" s="85">
        <f ca="1">SUMIF(Measure_BB_Table[],Combined_header,Committed_Amount)</f>
        <v>0</v>
      </c>
      <c r="J134" s="92">
        <f ca="1">SUMIF(Measure_BB_Table[],Combined_header,Completed_MeasureBB)</f>
        <v>0</v>
      </c>
      <c r="K134" s="93" t="e">
        <f t="shared" ca="1" si="2"/>
        <v>#DIV/0!</v>
      </c>
    </row>
    <row r="135" spans="1:11" hidden="1" x14ac:dyDescent="0.3">
      <c r="A135" s="87" t="s">
        <v>3455</v>
      </c>
      <c r="B135" s="88">
        <v>6</v>
      </c>
      <c r="C135" s="90" t="s">
        <v>431</v>
      </c>
      <c r="D135" s="90" t="s">
        <v>236</v>
      </c>
      <c r="E135" s="87" t="s">
        <v>1467</v>
      </c>
      <c r="F135" s="91">
        <v>43850</v>
      </c>
      <c r="G135" s="91" t="s">
        <v>245</v>
      </c>
      <c r="H135" s="92">
        <f ca="1">SUMIF(Measure_BB_Table[],Combined_header,Total_Exp._MeasureBB)</f>
        <v>0</v>
      </c>
      <c r="I135" s="85">
        <f ca="1">SUMIF(Measure_BB_Table[],Combined_header,Committed_Amount)</f>
        <v>0</v>
      </c>
      <c r="J135" s="92">
        <f ca="1">SUMIF(Measure_BB_Table[],Combined_header,Completed_MeasureBB)</f>
        <v>0</v>
      </c>
      <c r="K135" s="93" t="e">
        <f t="shared" ca="1" si="2"/>
        <v>#DIV/0!</v>
      </c>
    </row>
    <row r="136" spans="1:11" hidden="1" x14ac:dyDescent="0.3">
      <c r="A136" s="87" t="s">
        <v>3456</v>
      </c>
      <c r="B136" s="88">
        <v>6</v>
      </c>
      <c r="C136" s="90" t="s">
        <v>431</v>
      </c>
      <c r="D136" s="90" t="s">
        <v>236</v>
      </c>
      <c r="E136" s="90" t="s">
        <v>1676</v>
      </c>
      <c r="F136" s="91">
        <v>55000</v>
      </c>
      <c r="G136" s="91" t="s">
        <v>245</v>
      </c>
      <c r="H136" s="92">
        <f ca="1">SUMIF(Measure_BB_Table[],Combined_header,Total_Exp._MeasureBB)</f>
        <v>0</v>
      </c>
      <c r="I136" s="85">
        <f ca="1">SUMIF(Measure_BB_Table[],Combined_header,Committed_Amount)</f>
        <v>0</v>
      </c>
      <c r="J136" s="92">
        <f ca="1">SUMIF(Measure_BB_Table[],Combined_header,Completed_MeasureBB)</f>
        <v>0</v>
      </c>
      <c r="K136" s="93" t="e">
        <f t="shared" ca="1" si="2"/>
        <v>#DIV/0!</v>
      </c>
    </row>
    <row r="137" spans="1:11" hidden="1" x14ac:dyDescent="0.3">
      <c r="A137" s="87" t="s">
        <v>3457</v>
      </c>
      <c r="B137" s="88">
        <v>6</v>
      </c>
      <c r="C137" s="90" t="s">
        <v>431</v>
      </c>
      <c r="D137" s="90" t="s">
        <v>236</v>
      </c>
      <c r="E137" s="90" t="s">
        <v>310</v>
      </c>
      <c r="F137" s="91">
        <v>550000</v>
      </c>
      <c r="G137" s="91" t="s">
        <v>245</v>
      </c>
      <c r="H137" s="92">
        <f ca="1">SUMIF(Measure_BB_Table[],Combined_header,Total_Exp._MeasureBB)</f>
        <v>0</v>
      </c>
      <c r="I137" s="85">
        <f ca="1">SUMIF(Measure_BB_Table[],Combined_header,Committed_Amount)</f>
        <v>0</v>
      </c>
      <c r="J137" s="92">
        <f ca="1">SUMIF(Measure_BB_Table[],Combined_header,Completed_MeasureBB)</f>
        <v>0</v>
      </c>
      <c r="K137" s="93" t="e">
        <f t="shared" ca="1" si="2"/>
        <v>#DIV/0!</v>
      </c>
    </row>
    <row r="138" spans="1:11" hidden="1" x14ac:dyDescent="0.3">
      <c r="A138" s="87" t="s">
        <v>3458</v>
      </c>
      <c r="B138" s="88">
        <v>6</v>
      </c>
      <c r="C138" s="90" t="s">
        <v>431</v>
      </c>
      <c r="D138" s="90" t="s">
        <v>236</v>
      </c>
      <c r="E138" s="89" t="s">
        <v>1473</v>
      </c>
      <c r="F138" s="91">
        <v>80000</v>
      </c>
      <c r="G138" s="91" t="s">
        <v>245</v>
      </c>
      <c r="H138" s="92">
        <f ca="1">SUMIF(Measure_BB_Table[],Combined_header,Total_Exp._MeasureBB)</f>
        <v>0</v>
      </c>
      <c r="I138" s="85">
        <f ca="1">SUMIF(Measure_BB_Table[],Combined_header,Committed_Amount)</f>
        <v>0</v>
      </c>
      <c r="J138" s="92">
        <f ca="1">SUMIF(Measure_BB_Table[],Combined_header,Completed_MeasureBB)</f>
        <v>0</v>
      </c>
      <c r="K138" s="93" t="e">
        <f t="shared" ca="1" si="2"/>
        <v>#DIV/0!</v>
      </c>
    </row>
    <row r="139" spans="1:11" hidden="1" x14ac:dyDescent="0.3">
      <c r="A139" s="87" t="s">
        <v>3459</v>
      </c>
      <c r="B139" s="88">
        <v>6</v>
      </c>
      <c r="C139" s="90" t="s">
        <v>431</v>
      </c>
      <c r="D139" s="90" t="s">
        <v>236</v>
      </c>
      <c r="E139" s="90" t="s">
        <v>1547</v>
      </c>
      <c r="F139" s="91">
        <v>14000</v>
      </c>
      <c r="G139" s="91" t="s">
        <v>245</v>
      </c>
      <c r="H139" s="92">
        <f ca="1">SUMIF(Measure_BB_Table[],Combined_header,Total_Exp._MeasureBB)</f>
        <v>0</v>
      </c>
      <c r="I139" s="85">
        <f ca="1">SUMIF(Measure_BB_Table[],Combined_header,Committed_Amount)</f>
        <v>0</v>
      </c>
      <c r="J139" s="92">
        <f ca="1">SUMIF(Measure_BB_Table[],Combined_header,Completed_MeasureBB)</f>
        <v>0</v>
      </c>
      <c r="K139" s="93" t="e">
        <f t="shared" ca="1" si="2"/>
        <v>#DIV/0!</v>
      </c>
    </row>
    <row r="140" spans="1:11" hidden="1" x14ac:dyDescent="0.3">
      <c r="A140" s="87" t="s">
        <v>3460</v>
      </c>
      <c r="B140" s="88">
        <v>6</v>
      </c>
      <c r="C140" s="90" t="s">
        <v>431</v>
      </c>
      <c r="D140" s="90" t="s">
        <v>236</v>
      </c>
      <c r="E140" s="90" t="s">
        <v>1466</v>
      </c>
      <c r="F140" s="91">
        <v>12000</v>
      </c>
      <c r="G140" s="91" t="s">
        <v>245</v>
      </c>
      <c r="H140" s="92">
        <f ca="1">SUMIF(Measure_BB_Table[],Combined_header,Total_Exp._MeasureBB)</f>
        <v>0</v>
      </c>
      <c r="I140" s="85">
        <f ca="1">SUMIF(Measure_BB_Table[],Combined_header,Committed_Amount)</f>
        <v>0</v>
      </c>
      <c r="J140" s="92">
        <f ca="1">SUMIF(Measure_BB_Table[],Combined_header,Completed_MeasureBB)</f>
        <v>0</v>
      </c>
      <c r="K140" s="93" t="e">
        <f t="shared" ca="1" si="2"/>
        <v>#DIV/0!</v>
      </c>
    </row>
    <row r="141" spans="1:11" hidden="1" x14ac:dyDescent="0.3">
      <c r="A141" s="87" t="s">
        <v>3461</v>
      </c>
      <c r="B141" s="88">
        <v>6</v>
      </c>
      <c r="C141" s="90" t="s">
        <v>431</v>
      </c>
      <c r="D141" s="90" t="s">
        <v>236</v>
      </c>
      <c r="E141" s="90" t="s">
        <v>1474</v>
      </c>
      <c r="F141" s="91">
        <v>12000</v>
      </c>
      <c r="G141" s="91" t="s">
        <v>245</v>
      </c>
      <c r="H141" s="92">
        <f ca="1">SUMIF(Measure_BB_Table[],Combined_header,Total_Exp._MeasureBB)</f>
        <v>0</v>
      </c>
      <c r="I141" s="85">
        <f ca="1">SUMIF(Measure_BB_Table[],Combined_header,Committed_Amount)</f>
        <v>0</v>
      </c>
      <c r="J141" s="92">
        <f ca="1">SUMIF(Measure_BB_Table[],Combined_header,Completed_MeasureBB)</f>
        <v>0</v>
      </c>
      <c r="K141" s="93" t="e">
        <f t="shared" ca="1" si="2"/>
        <v>#DIV/0!</v>
      </c>
    </row>
    <row r="142" spans="1:11" hidden="1" x14ac:dyDescent="0.3">
      <c r="A142" s="87" t="s">
        <v>3462</v>
      </c>
      <c r="B142" s="88">
        <v>6</v>
      </c>
      <c r="C142" s="90" t="s">
        <v>431</v>
      </c>
      <c r="D142" s="90" t="s">
        <v>236</v>
      </c>
      <c r="E142" s="87" t="s">
        <v>1468</v>
      </c>
      <c r="F142" s="91">
        <v>0</v>
      </c>
      <c r="G142" s="91">
        <v>0</v>
      </c>
      <c r="H142" s="92">
        <f ca="1">SUMIF(Measure_BB_Table[],Combined_header,Total_Exp._MeasureBB)</f>
        <v>0</v>
      </c>
      <c r="I142" s="85">
        <f ca="1">SUMIF(Measure_BB_Table[],Combined_header,Committed_Amount)</f>
        <v>0</v>
      </c>
      <c r="J142" s="92">
        <f ca="1">SUMIF(Measure_BB_Table[],Combined_header,Completed_MeasureBB)</f>
        <v>0</v>
      </c>
      <c r="K142" s="93" t="e">
        <f t="shared" ca="1" si="2"/>
        <v>#DIV/0!</v>
      </c>
    </row>
    <row r="143" spans="1:11" hidden="1" x14ac:dyDescent="0.3">
      <c r="A143" s="87" t="s">
        <v>3463</v>
      </c>
      <c r="B143" s="88">
        <v>6</v>
      </c>
      <c r="C143" s="90" t="s">
        <v>431</v>
      </c>
      <c r="D143" s="90" t="s">
        <v>236</v>
      </c>
      <c r="E143" s="87" t="s">
        <v>1548</v>
      </c>
      <c r="F143" s="91">
        <v>0</v>
      </c>
      <c r="G143" s="91">
        <v>0</v>
      </c>
      <c r="H143" s="92">
        <f ca="1">SUMIF(Measure_BB_Table[],Combined_header,Total_Exp._MeasureBB)</f>
        <v>0</v>
      </c>
      <c r="I143" s="85">
        <f ca="1">SUMIF(Measure_BB_Table[],Combined_header,Committed_Amount)</f>
        <v>0</v>
      </c>
      <c r="J143" s="92">
        <f ca="1">SUMIF(Measure_BB_Table[],Combined_header,Completed_MeasureBB)</f>
        <v>0</v>
      </c>
      <c r="K143" s="93" t="e">
        <f t="shared" ca="1" si="2"/>
        <v>#DIV/0!</v>
      </c>
    </row>
    <row r="144" spans="1:11" hidden="1" x14ac:dyDescent="0.3">
      <c r="A144" s="87" t="s">
        <v>3464</v>
      </c>
      <c r="B144" s="88">
        <v>6</v>
      </c>
      <c r="C144" s="90" t="s">
        <v>431</v>
      </c>
      <c r="D144" s="90" t="s">
        <v>236</v>
      </c>
      <c r="E144" s="87" t="s">
        <v>1677</v>
      </c>
      <c r="F144" s="91">
        <v>0</v>
      </c>
      <c r="G144" s="91">
        <v>0</v>
      </c>
      <c r="H144" s="92">
        <f ca="1">SUMIF(Measure_BB_Table[],Combined_header,Total_Exp._MeasureBB)</f>
        <v>0</v>
      </c>
      <c r="I144" s="85">
        <f ca="1">SUMIF(Measure_BB_Table[],Combined_header,Committed_Amount)</f>
        <v>0</v>
      </c>
      <c r="J144" s="92">
        <f ca="1">SUMIF(Measure_BB_Table[],Combined_header,Completed_MeasureBB)</f>
        <v>0</v>
      </c>
      <c r="K144" s="93" t="e">
        <f t="shared" ca="1" si="2"/>
        <v>#DIV/0!</v>
      </c>
    </row>
    <row r="145" spans="1:11" hidden="1" x14ac:dyDescent="0.3">
      <c r="A145" s="87" t="s">
        <v>3465</v>
      </c>
      <c r="B145" s="88">
        <v>6</v>
      </c>
      <c r="C145" s="90" t="s">
        <v>431</v>
      </c>
      <c r="D145" s="90" t="s">
        <v>236</v>
      </c>
      <c r="E145" s="90" t="s">
        <v>1475</v>
      </c>
      <c r="F145" s="91">
        <v>150000</v>
      </c>
      <c r="G145" s="91" t="s">
        <v>245</v>
      </c>
      <c r="H145" s="92">
        <f ca="1">SUMIF(Measure_BB_Table[],Combined_header,Total_Exp._MeasureBB)</f>
        <v>0</v>
      </c>
      <c r="I145" s="85">
        <f ca="1">SUMIF(Measure_BB_Table[],Combined_header,Committed_Amount)</f>
        <v>0</v>
      </c>
      <c r="J145" s="92">
        <f ca="1">SUMIF(Measure_BB_Table[],Combined_header,Completed_MeasureBB)</f>
        <v>0</v>
      </c>
      <c r="K145" s="93" t="e">
        <f t="shared" ca="1" si="2"/>
        <v>#DIV/0!</v>
      </c>
    </row>
    <row r="146" spans="1:11" hidden="1" x14ac:dyDescent="0.3">
      <c r="A146" s="87" t="s">
        <v>3466</v>
      </c>
      <c r="B146" s="88">
        <v>6</v>
      </c>
      <c r="C146" s="90" t="s">
        <v>431</v>
      </c>
      <c r="D146" s="90" t="s">
        <v>236</v>
      </c>
      <c r="E146" s="87" t="s">
        <v>1476</v>
      </c>
      <c r="F146" s="91">
        <v>0</v>
      </c>
      <c r="G146" s="91">
        <v>0</v>
      </c>
      <c r="H146" s="92">
        <f ca="1">SUMIF(Measure_BB_Table[],Combined_header,Total_Exp._MeasureBB)</f>
        <v>0</v>
      </c>
      <c r="I146" s="85">
        <f ca="1">SUMIF(Measure_BB_Table[],Combined_header,Committed_Amount)</f>
        <v>0</v>
      </c>
      <c r="J146" s="92">
        <f ca="1">SUMIF(Measure_BB_Table[],Combined_header,Completed_MeasureBB)</f>
        <v>0</v>
      </c>
      <c r="K146" s="93" t="e">
        <f t="shared" ca="1" si="2"/>
        <v>#DIV/0!</v>
      </c>
    </row>
    <row r="147" spans="1:11" hidden="1" x14ac:dyDescent="0.3">
      <c r="A147" s="87" t="s">
        <v>3467</v>
      </c>
      <c r="B147" s="88">
        <v>6</v>
      </c>
      <c r="C147" s="90" t="s">
        <v>431</v>
      </c>
      <c r="D147" s="90" t="s">
        <v>236</v>
      </c>
      <c r="E147" s="87" t="s">
        <v>1470</v>
      </c>
      <c r="F147" s="91">
        <v>400</v>
      </c>
      <c r="G147" s="91" t="s">
        <v>245</v>
      </c>
      <c r="H147" s="92">
        <f ca="1">SUMIF(Measure_BB_Table[],Combined_header,Total_Exp._MeasureBB)</f>
        <v>0</v>
      </c>
      <c r="I147" s="85">
        <f ca="1">SUMIF(Measure_BB_Table[],Combined_header,Committed_Amount)</f>
        <v>0</v>
      </c>
      <c r="J147" s="92">
        <f ca="1">SUMIF(Measure_BB_Table[],Combined_header,Completed_MeasureBB)</f>
        <v>0</v>
      </c>
      <c r="K147" s="93" t="e">
        <f t="shared" ca="1" si="2"/>
        <v>#DIV/0!</v>
      </c>
    </row>
    <row r="148" spans="1:11" hidden="1" x14ac:dyDescent="0.3">
      <c r="A148" s="87" t="s">
        <v>3468</v>
      </c>
      <c r="B148" s="88">
        <v>6</v>
      </c>
      <c r="C148" s="90" t="s">
        <v>431</v>
      </c>
      <c r="D148" s="90" t="s">
        <v>236</v>
      </c>
      <c r="E148" s="87" t="s">
        <v>1464</v>
      </c>
      <c r="F148" s="91">
        <v>0</v>
      </c>
      <c r="G148" s="91">
        <v>0</v>
      </c>
      <c r="H148" s="92">
        <f ca="1">SUMIF(Measure_BB_Table[],Combined_header,Total_Exp._MeasureBB)</f>
        <v>0</v>
      </c>
      <c r="I148" s="85">
        <f ca="1">SUMIF(Measure_BB_Table[],Combined_header,Committed_Amount)</f>
        <v>0</v>
      </c>
      <c r="J148" s="92">
        <f ca="1">SUMIF(Measure_BB_Table[],Combined_header,Completed_MeasureBB)</f>
        <v>0</v>
      </c>
      <c r="K148" s="93" t="e">
        <f t="shared" ca="1" si="2"/>
        <v>#DIV/0!</v>
      </c>
    </row>
    <row r="149" spans="1:11" x14ac:dyDescent="0.3">
      <c r="A149" s="87" t="s">
        <v>3469</v>
      </c>
      <c r="B149" s="88">
        <v>3</v>
      </c>
      <c r="C149" s="90" t="s">
        <v>412</v>
      </c>
      <c r="D149" s="90" t="s">
        <v>2722</v>
      </c>
      <c r="E149" s="87" t="s">
        <v>1471</v>
      </c>
      <c r="F149" s="91">
        <v>2752.27</v>
      </c>
      <c r="G149" s="91">
        <v>5849</v>
      </c>
      <c r="H149" s="92">
        <f ca="1">SUMIF(Measure_BB_Table[],Combined_header,Total_Exp._MeasureBB)</f>
        <v>223.46</v>
      </c>
      <c r="I149" s="85">
        <f ca="1">SUMIF(Measure_BB_Table[],Combined_header,Committed_Amount)</f>
        <v>0</v>
      </c>
      <c r="J149" s="92">
        <f ca="1">SUMIF(Measure_BB_Table[],Combined_header,Completed_MeasureBB)</f>
        <v>223.46</v>
      </c>
      <c r="K149" s="93">
        <f t="shared" ca="1" si="2"/>
        <v>1</v>
      </c>
    </row>
    <row r="150" spans="1:11" hidden="1" x14ac:dyDescent="0.3">
      <c r="A150" s="87" t="s">
        <v>3470</v>
      </c>
      <c r="B150" s="88">
        <v>3</v>
      </c>
      <c r="C150" s="90" t="s">
        <v>412</v>
      </c>
      <c r="D150" s="90" t="s">
        <v>2722</v>
      </c>
      <c r="E150" s="87" t="s">
        <v>1465</v>
      </c>
      <c r="F150" s="91">
        <v>52500</v>
      </c>
      <c r="G150" s="91" t="s">
        <v>245</v>
      </c>
      <c r="H150" s="92">
        <f ca="1">SUMIF(Measure_BB_Table[],Combined_header,Total_Exp._MeasureBB)</f>
        <v>0</v>
      </c>
      <c r="I150" s="85">
        <f ca="1">SUMIF(Measure_BB_Table[],Combined_header,Committed_Amount)</f>
        <v>0</v>
      </c>
      <c r="J150" s="92">
        <f ca="1">SUMIF(Measure_BB_Table[],Combined_header,Completed_MeasureBB)</f>
        <v>0</v>
      </c>
      <c r="K150" s="93" t="e">
        <f t="shared" ca="1" si="2"/>
        <v>#DIV/0!</v>
      </c>
    </row>
    <row r="151" spans="1:11" x14ac:dyDescent="0.3">
      <c r="A151" s="87" t="s">
        <v>2732</v>
      </c>
      <c r="B151" s="88">
        <v>3</v>
      </c>
      <c r="C151" s="90" t="s">
        <v>412</v>
      </c>
      <c r="D151" s="90" t="s">
        <v>2722</v>
      </c>
      <c r="E151" s="87" t="s">
        <v>1467</v>
      </c>
      <c r="F151" s="91">
        <v>173510.81</v>
      </c>
      <c r="G151" s="91">
        <v>205786</v>
      </c>
      <c r="H151" s="92">
        <f ca="1">SUMIF(Measure_BB_Table[],Combined_header,Total_Exp._MeasureBB)</f>
        <v>288880</v>
      </c>
      <c r="I151" s="85">
        <f ca="1">SUMIF(Measure_BB_Table[],Combined_header,Committed_Amount)</f>
        <v>0</v>
      </c>
      <c r="J151" s="92">
        <f ca="1">SUMIF(Measure_BB_Table[],Combined_header,Completed_MeasureBB)</f>
        <v>288880</v>
      </c>
      <c r="K151" s="93">
        <f t="shared" ca="1" si="2"/>
        <v>1</v>
      </c>
    </row>
    <row r="152" spans="1:11" hidden="1" x14ac:dyDescent="0.3">
      <c r="A152" s="87" t="s">
        <v>3471</v>
      </c>
      <c r="B152" s="88">
        <v>3</v>
      </c>
      <c r="C152" s="90" t="s">
        <v>412</v>
      </c>
      <c r="D152" s="90" t="s">
        <v>2722</v>
      </c>
      <c r="E152" s="90" t="s">
        <v>1676</v>
      </c>
      <c r="F152" s="91">
        <v>200164.87</v>
      </c>
      <c r="G152" s="91">
        <v>286000</v>
      </c>
      <c r="H152" s="92">
        <f ca="1">SUMIF(Measure_BB_Table[],Combined_header,Total_Exp._MeasureBB)</f>
        <v>0</v>
      </c>
      <c r="I152" s="85">
        <f ca="1">SUMIF(Measure_BB_Table[],Combined_header,Committed_Amount)</f>
        <v>0</v>
      </c>
      <c r="J152" s="92">
        <f ca="1">SUMIF(Measure_BB_Table[],Combined_header,Completed_MeasureBB)</f>
        <v>0</v>
      </c>
      <c r="K152" s="93" t="e">
        <f t="shared" ca="1" si="2"/>
        <v>#DIV/0!</v>
      </c>
    </row>
    <row r="153" spans="1:11" x14ac:dyDescent="0.3">
      <c r="A153" s="87" t="s">
        <v>2733</v>
      </c>
      <c r="B153" s="88">
        <v>3</v>
      </c>
      <c r="C153" s="90" t="s">
        <v>412</v>
      </c>
      <c r="D153" s="90" t="s">
        <v>2722</v>
      </c>
      <c r="E153" s="90" t="s">
        <v>310</v>
      </c>
      <c r="F153" s="91">
        <v>2168827.2000000002</v>
      </c>
      <c r="G153" s="91">
        <v>1715650</v>
      </c>
      <c r="H153" s="92">
        <f ca="1">SUMIF(Measure_BB_Table[],Combined_header,Total_Exp._MeasureBB)</f>
        <v>2220244.48</v>
      </c>
      <c r="I153" s="85">
        <f ca="1">SUMIF(Measure_BB_Table[],Combined_header,Committed_Amount)</f>
        <v>546345.41999999993</v>
      </c>
      <c r="J153" s="92">
        <f ca="1">SUMIF(Measure_BB_Table[],Combined_header,Completed_MeasureBB)</f>
        <v>1673899.06</v>
      </c>
      <c r="K153" s="93">
        <f t="shared" ca="1" si="2"/>
        <v>0.75392555868442024</v>
      </c>
    </row>
    <row r="154" spans="1:11" x14ac:dyDescent="0.3">
      <c r="A154" s="87" t="s">
        <v>2735</v>
      </c>
      <c r="B154" s="88">
        <v>3</v>
      </c>
      <c r="C154" s="90" t="s">
        <v>412</v>
      </c>
      <c r="D154" s="90" t="s">
        <v>2722</v>
      </c>
      <c r="E154" s="90" t="s">
        <v>1473</v>
      </c>
      <c r="F154" s="91">
        <v>210173.13</v>
      </c>
      <c r="G154" s="91">
        <v>355021</v>
      </c>
      <c r="H154" s="92">
        <f ca="1">SUMIF(Measure_BB_Table[],Combined_header,Total_Exp._MeasureBB)</f>
        <v>338114.99999999994</v>
      </c>
      <c r="I154" s="85">
        <f ca="1">SUMIF(Measure_BB_Table[],Combined_header,Committed_Amount)</f>
        <v>25243.869999999995</v>
      </c>
      <c r="J154" s="92">
        <f ca="1">SUMIF(Measure_BB_Table[],Combined_header,Completed_MeasureBB)</f>
        <v>312871.12999999995</v>
      </c>
      <c r="K154" s="93">
        <f t="shared" ca="1" si="2"/>
        <v>0.92533939635922691</v>
      </c>
    </row>
    <row r="155" spans="1:11" x14ac:dyDescent="0.3">
      <c r="A155" s="87" t="s">
        <v>3472</v>
      </c>
      <c r="B155" s="88">
        <v>3</v>
      </c>
      <c r="C155" s="90" t="s">
        <v>412</v>
      </c>
      <c r="D155" s="90" t="s">
        <v>2722</v>
      </c>
      <c r="E155" s="90" t="s">
        <v>1547</v>
      </c>
      <c r="F155" s="91">
        <v>40032.980000000003</v>
      </c>
      <c r="G155" s="91">
        <v>40033</v>
      </c>
      <c r="H155" s="92">
        <f ca="1">SUMIF(Measure_BB_Table[],Combined_header,Total_Exp._MeasureBB)</f>
        <v>26400</v>
      </c>
      <c r="I155" s="85">
        <f ca="1">SUMIF(Measure_BB_Table[],Combined_header,Committed_Amount)</f>
        <v>0</v>
      </c>
      <c r="J155" s="92">
        <f ca="1">SUMIF(Measure_BB_Table[],Combined_header,Completed_MeasureBB)</f>
        <v>26400</v>
      </c>
      <c r="K155" s="93">
        <f t="shared" ca="1" si="2"/>
        <v>1</v>
      </c>
    </row>
    <row r="156" spans="1:11" x14ac:dyDescent="0.3">
      <c r="A156" s="87" t="s">
        <v>3473</v>
      </c>
      <c r="B156" s="88">
        <v>3</v>
      </c>
      <c r="C156" s="90" t="s">
        <v>412</v>
      </c>
      <c r="D156" s="90" t="s">
        <v>2722</v>
      </c>
      <c r="E156" s="90" t="s">
        <v>1466</v>
      </c>
      <c r="F156" s="91">
        <v>35028.85</v>
      </c>
      <c r="G156" s="91">
        <v>35029</v>
      </c>
      <c r="H156" s="92">
        <f ca="1">SUMIF(Measure_BB_Table[],Combined_header,Total_Exp._MeasureBB)</f>
        <v>38249.919999999998</v>
      </c>
      <c r="I156" s="85">
        <f ca="1">SUMIF(Measure_BB_Table[],Combined_header,Committed_Amount)</f>
        <v>1160</v>
      </c>
      <c r="J156" s="92">
        <f ca="1">SUMIF(Measure_BB_Table[],Combined_header,Completed_MeasureBB)</f>
        <v>37089.919999999998</v>
      </c>
      <c r="K156" s="93">
        <f t="shared" ca="1" si="2"/>
        <v>0.96967313918565057</v>
      </c>
    </row>
    <row r="157" spans="1:11" hidden="1" x14ac:dyDescent="0.3">
      <c r="A157" s="87" t="s">
        <v>3474</v>
      </c>
      <c r="B157" s="88">
        <v>3</v>
      </c>
      <c r="C157" s="90" t="s">
        <v>412</v>
      </c>
      <c r="D157" s="90" t="s">
        <v>2722</v>
      </c>
      <c r="E157" s="90" t="s">
        <v>1474</v>
      </c>
      <c r="F157" s="91">
        <v>15012.37</v>
      </c>
      <c r="G157" s="91">
        <v>15012</v>
      </c>
      <c r="H157" s="92">
        <f ca="1">SUMIF(Measure_BB_Table[],Combined_header,Total_Exp._MeasureBB)</f>
        <v>0</v>
      </c>
      <c r="I157" s="85">
        <f ca="1">SUMIF(Measure_BB_Table[],Combined_header,Committed_Amount)</f>
        <v>0</v>
      </c>
      <c r="J157" s="92">
        <f ca="1">SUMIF(Measure_BB_Table[],Combined_header,Completed_MeasureBB)</f>
        <v>0</v>
      </c>
      <c r="K157" s="93" t="e">
        <f t="shared" ca="1" si="2"/>
        <v>#DIV/0!</v>
      </c>
    </row>
    <row r="158" spans="1:11" x14ac:dyDescent="0.3">
      <c r="A158" s="87" t="s">
        <v>2734</v>
      </c>
      <c r="B158" s="88">
        <v>3</v>
      </c>
      <c r="C158" s="90" t="s">
        <v>412</v>
      </c>
      <c r="D158" s="90" t="s">
        <v>2722</v>
      </c>
      <c r="E158" s="87" t="s">
        <v>1468</v>
      </c>
      <c r="F158" s="91">
        <v>28125</v>
      </c>
      <c r="G158" s="91">
        <v>9359</v>
      </c>
      <c r="H158" s="92">
        <f ca="1">SUMIF(Measure_BB_Table[],Combined_header,Total_Exp._MeasureBB)</f>
        <v>19760</v>
      </c>
      <c r="I158" s="85">
        <f ca="1">SUMIF(Measure_BB_Table[],Combined_header,Committed_Amount)</f>
        <v>3668</v>
      </c>
      <c r="J158" s="92">
        <f ca="1">SUMIF(Measure_BB_Table[],Combined_header,Completed_MeasureBB)</f>
        <v>16092</v>
      </c>
      <c r="K158" s="93">
        <f t="shared" ca="1" si="2"/>
        <v>0.81437246963562748</v>
      </c>
    </row>
    <row r="159" spans="1:11" x14ac:dyDescent="0.3">
      <c r="A159" s="87" t="s">
        <v>2764</v>
      </c>
      <c r="B159" s="88">
        <v>3</v>
      </c>
      <c r="C159" s="90" t="s">
        <v>412</v>
      </c>
      <c r="D159" s="90" t="s">
        <v>2722</v>
      </c>
      <c r="E159" s="87" t="s">
        <v>1548</v>
      </c>
      <c r="F159" s="91">
        <v>300000</v>
      </c>
      <c r="G159" s="91">
        <v>300000</v>
      </c>
      <c r="H159" s="92">
        <f ca="1">SUMIF(Measure_BB_Table[],Combined_header,Total_Exp._MeasureBB)</f>
        <v>368844.07000000007</v>
      </c>
      <c r="I159" s="85">
        <f ca="1">SUMIF(Measure_BB_Table[],Combined_header,Committed_Amount)</f>
        <v>7916.3999999999796</v>
      </c>
      <c r="J159" s="92">
        <f ca="1">SUMIF(Measure_BB_Table[],Combined_header,Completed_MeasureBB)</f>
        <v>360927.67</v>
      </c>
      <c r="K159" s="93">
        <f t="shared" ca="1" si="2"/>
        <v>0.97853727186124995</v>
      </c>
    </row>
    <row r="160" spans="1:11" hidden="1" x14ac:dyDescent="0.3">
      <c r="A160" s="87" t="s">
        <v>3475</v>
      </c>
      <c r="B160" s="88">
        <v>3</v>
      </c>
      <c r="C160" s="90" t="s">
        <v>412</v>
      </c>
      <c r="D160" s="90" t="s">
        <v>2722</v>
      </c>
      <c r="E160" s="87" t="s">
        <v>1677</v>
      </c>
      <c r="F160" s="91">
        <v>0</v>
      </c>
      <c r="G160" s="91">
        <v>14699</v>
      </c>
      <c r="H160" s="92">
        <f ca="1">SUMIF(Measure_BB_Table[],Combined_header,Total_Exp._MeasureBB)</f>
        <v>0</v>
      </c>
      <c r="I160" s="85">
        <f ca="1">SUMIF(Measure_BB_Table[],Combined_header,Committed_Amount)</f>
        <v>0</v>
      </c>
      <c r="J160" s="92">
        <f ca="1">SUMIF(Measure_BB_Table[],Combined_header,Completed_MeasureBB)</f>
        <v>0</v>
      </c>
      <c r="K160" s="93" t="e">
        <f t="shared" ca="1" si="2"/>
        <v>#DIV/0!</v>
      </c>
    </row>
    <row r="161" spans="1:11" x14ac:dyDescent="0.3">
      <c r="A161" s="87" t="s">
        <v>3476</v>
      </c>
      <c r="B161" s="88">
        <v>3</v>
      </c>
      <c r="C161" s="90" t="s">
        <v>412</v>
      </c>
      <c r="D161" s="90" t="s">
        <v>2722</v>
      </c>
      <c r="E161" s="87" t="s">
        <v>1472</v>
      </c>
      <c r="F161" s="91">
        <v>0</v>
      </c>
      <c r="G161" s="91">
        <v>0</v>
      </c>
      <c r="H161" s="92">
        <f ca="1">SUMIF(Measure_BB_Table[],Combined_header,Total_Exp._MeasureBB)</f>
        <v>2498.7600000000002</v>
      </c>
      <c r="I161" s="85">
        <f ca="1">SUMIF(Measure_BB_Table[],Combined_header,Committed_Amount)</f>
        <v>0</v>
      </c>
      <c r="J161" s="92">
        <f ca="1">SUMIF(Measure_BB_Table[],Combined_header,Completed_MeasureBB)</f>
        <v>2498.7600000000002</v>
      </c>
      <c r="K161" s="93">
        <f t="shared" ca="1" si="2"/>
        <v>1</v>
      </c>
    </row>
    <row r="162" spans="1:11" x14ac:dyDescent="0.3">
      <c r="A162" s="87" t="s">
        <v>3477</v>
      </c>
      <c r="B162" s="88">
        <v>3</v>
      </c>
      <c r="C162" s="90" t="s">
        <v>412</v>
      </c>
      <c r="D162" s="90" t="s">
        <v>2722</v>
      </c>
      <c r="E162" s="87" t="s">
        <v>1476</v>
      </c>
      <c r="F162" s="91">
        <v>8006.6</v>
      </c>
      <c r="G162" s="91">
        <v>8007</v>
      </c>
      <c r="H162" s="92">
        <f ca="1">SUMIF(Measure_BB_Table[],Combined_header,Total_Exp._MeasureBB)</f>
        <v>12325</v>
      </c>
      <c r="I162" s="85">
        <f ca="1">SUMIF(Measure_BB_Table[],Combined_header,Committed_Amount)</f>
        <v>8349.99</v>
      </c>
      <c r="J162" s="92">
        <f ca="1">SUMIF(Measure_BB_Table[],Combined_header,Completed_MeasureBB)</f>
        <v>3975.01</v>
      </c>
      <c r="K162" s="93">
        <f t="shared" ca="1" si="2"/>
        <v>0.32251602434077081</v>
      </c>
    </row>
    <row r="163" spans="1:11" x14ac:dyDescent="0.3">
      <c r="A163" s="87" t="s">
        <v>3478</v>
      </c>
      <c r="B163" s="88">
        <v>3</v>
      </c>
      <c r="C163" s="90" t="s">
        <v>412</v>
      </c>
      <c r="D163" s="90" t="s">
        <v>2722</v>
      </c>
      <c r="E163" s="87" t="s">
        <v>1470</v>
      </c>
      <c r="F163" s="91">
        <v>2752.27</v>
      </c>
      <c r="G163" s="91" t="s">
        <v>245</v>
      </c>
      <c r="H163" s="92">
        <f ca="1">SUMIF(Measure_BB_Table[],Combined_header,Total_Exp._MeasureBB)</f>
        <v>69.110000000000014</v>
      </c>
      <c r="I163" s="85">
        <f ca="1">SUMIF(Measure_BB_Table[],Combined_header,Committed_Amount)</f>
        <v>0</v>
      </c>
      <c r="J163" s="92">
        <f ca="1">SUMIF(Measure_BB_Table[],Combined_header,Completed_MeasureBB)</f>
        <v>69.110000000000014</v>
      </c>
      <c r="K163" s="93">
        <f t="shared" ca="1" si="2"/>
        <v>1</v>
      </c>
    </row>
    <row r="164" spans="1:11" x14ac:dyDescent="0.3">
      <c r="A164" s="87" t="s">
        <v>2740</v>
      </c>
      <c r="B164" s="88">
        <v>3</v>
      </c>
      <c r="C164" s="90" t="s">
        <v>412</v>
      </c>
      <c r="D164" s="90" t="s">
        <v>2722</v>
      </c>
      <c r="E164" s="87" t="s">
        <v>1464</v>
      </c>
      <c r="F164" s="91">
        <v>300000</v>
      </c>
      <c r="G164" s="91">
        <v>300000</v>
      </c>
      <c r="H164" s="92">
        <f ca="1">SUMIF(Measure_BB_Table[],Combined_header,Total_Exp._MeasureBB)</f>
        <v>211062.50000000003</v>
      </c>
      <c r="I164" s="85">
        <f ca="1">SUMIF(Measure_BB_Table[],Combined_header,Committed_Amount)</f>
        <v>0</v>
      </c>
      <c r="J164" s="92">
        <f ca="1">SUMIF(Measure_BB_Table[],Combined_header,Completed_MeasureBB)</f>
        <v>211062.50000000003</v>
      </c>
      <c r="K164" s="93">
        <f t="shared" ca="1" si="2"/>
        <v>1</v>
      </c>
    </row>
    <row r="165" spans="1:11" hidden="1" x14ac:dyDescent="0.3">
      <c r="A165" s="87" t="s">
        <v>3479</v>
      </c>
      <c r="B165" s="88">
        <v>3</v>
      </c>
      <c r="C165" s="90" t="s">
        <v>412</v>
      </c>
      <c r="D165" s="89" t="s">
        <v>428</v>
      </c>
      <c r="E165" s="87" t="s">
        <v>1467</v>
      </c>
      <c r="F165" s="91">
        <v>0</v>
      </c>
      <c r="G165" s="91">
        <v>0</v>
      </c>
      <c r="H165" s="92">
        <f ca="1">SUMIF(Measure_BB_Table[],Combined_header,Total_Exp._MeasureBB)</f>
        <v>0</v>
      </c>
      <c r="I165" s="85">
        <f ca="1">SUMIF(Measure_BB_Table[],Combined_header,Committed_Amount)</f>
        <v>0</v>
      </c>
      <c r="J165" s="92">
        <f ca="1">SUMIF(Measure_BB_Table[],Combined_header,Completed_MeasureBB)</f>
        <v>0</v>
      </c>
      <c r="K165" s="93" t="e">
        <f t="shared" ca="1" si="2"/>
        <v>#DIV/0!</v>
      </c>
    </row>
    <row r="166" spans="1:11" x14ac:dyDescent="0.3">
      <c r="A166" s="87" t="s">
        <v>1681</v>
      </c>
      <c r="B166" s="88">
        <v>3</v>
      </c>
      <c r="C166" s="90" t="s">
        <v>412</v>
      </c>
      <c r="D166" s="89" t="s">
        <v>428</v>
      </c>
      <c r="E166" s="87" t="s">
        <v>310</v>
      </c>
      <c r="F166" s="91">
        <v>236982</v>
      </c>
      <c r="G166" s="91">
        <v>236982</v>
      </c>
      <c r="H166" s="92">
        <f ca="1">SUMIF(Measure_BB_Table[],Combined_header,Total_Exp._MeasureBB)</f>
        <v>236982</v>
      </c>
      <c r="I166" s="85">
        <f ca="1">SUMIF(Measure_BB_Table[],Combined_header,Committed_Amount)</f>
        <v>0</v>
      </c>
      <c r="J166" s="92">
        <f ca="1">SUMIF(Measure_BB_Table[],Combined_header,Completed_MeasureBB)</f>
        <v>236982</v>
      </c>
      <c r="K166" s="93">
        <f t="shared" ca="1" si="2"/>
        <v>1</v>
      </c>
    </row>
    <row r="167" spans="1:11" hidden="1" x14ac:dyDescent="0.3">
      <c r="A167" s="87" t="s">
        <v>3480</v>
      </c>
      <c r="B167" s="88">
        <v>3</v>
      </c>
      <c r="C167" s="90" t="s">
        <v>412</v>
      </c>
      <c r="D167" s="90" t="s">
        <v>2724</v>
      </c>
      <c r="E167" s="87" t="s">
        <v>1471</v>
      </c>
      <c r="F167" s="91">
        <v>0</v>
      </c>
      <c r="G167" s="91">
        <v>0</v>
      </c>
      <c r="H167" s="92">
        <f ca="1">SUMIF(Measure_BB_Table[],Combined_header,Total_Exp._MeasureBB)</f>
        <v>0</v>
      </c>
      <c r="I167" s="85">
        <f ca="1">SUMIF(Measure_BB_Table[],Combined_header,Committed_Amount)</f>
        <v>0</v>
      </c>
      <c r="J167" s="92">
        <f ca="1">SUMIF(Measure_BB_Table[],Combined_header,Completed_MeasureBB)</f>
        <v>0</v>
      </c>
      <c r="K167" s="93" t="e">
        <f t="shared" ca="1" si="2"/>
        <v>#DIV/0!</v>
      </c>
    </row>
    <row r="168" spans="1:11" hidden="1" x14ac:dyDescent="0.3">
      <c r="A168" s="87" t="s">
        <v>3481</v>
      </c>
      <c r="B168" s="88">
        <v>3</v>
      </c>
      <c r="C168" s="90" t="s">
        <v>412</v>
      </c>
      <c r="D168" s="90" t="s">
        <v>2724</v>
      </c>
      <c r="E168" s="87" t="s">
        <v>310</v>
      </c>
      <c r="F168" s="91">
        <v>15000</v>
      </c>
      <c r="G168" s="91" t="s">
        <v>245</v>
      </c>
      <c r="H168" s="92">
        <f ca="1">SUMIF(Measure_BB_Table[],Combined_header,Total_Exp._MeasureBB)</f>
        <v>0</v>
      </c>
      <c r="I168" s="85">
        <f ca="1">SUMIF(Measure_BB_Table[],Combined_header,Committed_Amount)</f>
        <v>0</v>
      </c>
      <c r="J168" s="92">
        <f ca="1">SUMIF(Measure_BB_Table[],Combined_header,Completed_MeasureBB)</f>
        <v>0</v>
      </c>
      <c r="K168" s="93" t="e">
        <f t="shared" ca="1" si="2"/>
        <v>#DIV/0!</v>
      </c>
    </row>
    <row r="169" spans="1:11" hidden="1" x14ac:dyDescent="0.3">
      <c r="A169" s="87" t="s">
        <v>3482</v>
      </c>
      <c r="B169" s="88">
        <v>3</v>
      </c>
      <c r="C169" s="90" t="s">
        <v>412</v>
      </c>
      <c r="D169" s="90" t="s">
        <v>2724</v>
      </c>
      <c r="E169" s="87" t="s">
        <v>1473</v>
      </c>
      <c r="F169" s="91">
        <v>0</v>
      </c>
      <c r="G169" s="91">
        <v>0</v>
      </c>
      <c r="H169" s="92">
        <f ca="1">SUMIF(Measure_BB_Table[],Combined_header,Total_Exp._MeasureBB)</f>
        <v>0</v>
      </c>
      <c r="I169" s="85">
        <f ca="1">SUMIF(Measure_BB_Table[],Combined_header,Committed_Amount)</f>
        <v>0</v>
      </c>
      <c r="J169" s="92">
        <f ca="1">SUMIF(Measure_BB_Table[],Combined_header,Completed_MeasureBB)</f>
        <v>0</v>
      </c>
      <c r="K169" s="93" t="e">
        <f t="shared" ca="1" si="2"/>
        <v>#DIV/0!</v>
      </c>
    </row>
    <row r="170" spans="1:11" x14ac:dyDescent="0.3">
      <c r="A170" s="87" t="s">
        <v>2916</v>
      </c>
      <c r="B170" s="88">
        <v>3</v>
      </c>
      <c r="C170" s="90" t="s">
        <v>412</v>
      </c>
      <c r="D170" s="90" t="s">
        <v>2724</v>
      </c>
      <c r="E170" s="87" t="s">
        <v>1547</v>
      </c>
      <c r="F170" s="91">
        <v>1050</v>
      </c>
      <c r="G170" s="91" t="s">
        <v>2011</v>
      </c>
      <c r="H170" s="92">
        <f ca="1">SUMIF(Measure_BB_Table[],Combined_header,Total_Exp._MeasureBB)</f>
        <v>1050</v>
      </c>
      <c r="I170" s="85">
        <f ca="1">SUMIF(Measure_BB_Table[],Combined_header,Committed_Amount)</f>
        <v>0</v>
      </c>
      <c r="J170" s="92">
        <f ca="1">SUMIF(Measure_BB_Table[],Combined_header,Completed_MeasureBB)</f>
        <v>1050</v>
      </c>
      <c r="K170" s="93">
        <f t="shared" ca="1" si="2"/>
        <v>1</v>
      </c>
    </row>
    <row r="171" spans="1:11" hidden="1" x14ac:dyDescent="0.3">
      <c r="A171" s="87" t="s">
        <v>3483</v>
      </c>
      <c r="B171" s="88">
        <v>3</v>
      </c>
      <c r="C171" s="90" t="s">
        <v>412</v>
      </c>
      <c r="D171" s="90" t="s">
        <v>2724</v>
      </c>
      <c r="E171" s="87" t="s">
        <v>1466</v>
      </c>
      <c r="F171" s="91">
        <v>0</v>
      </c>
      <c r="G171" s="91">
        <v>0</v>
      </c>
      <c r="H171" s="92">
        <f ca="1">SUMIF(Measure_BB_Table[],Combined_header,Total_Exp._MeasureBB)</f>
        <v>0</v>
      </c>
      <c r="I171" s="85">
        <f ca="1">SUMIF(Measure_BB_Table[],Combined_header,Committed_Amount)</f>
        <v>0</v>
      </c>
      <c r="J171" s="92">
        <f ca="1">SUMIF(Measure_BB_Table[],Combined_header,Completed_MeasureBB)</f>
        <v>0</v>
      </c>
      <c r="K171" s="93" t="e">
        <f t="shared" ca="1" si="2"/>
        <v>#DIV/0!</v>
      </c>
    </row>
    <row r="172" spans="1:11" hidden="1" x14ac:dyDescent="0.3">
      <c r="A172" s="87" t="s">
        <v>3484</v>
      </c>
      <c r="B172" s="88">
        <v>3</v>
      </c>
      <c r="C172" s="90" t="s">
        <v>412</v>
      </c>
      <c r="D172" s="90" t="s">
        <v>2724</v>
      </c>
      <c r="E172" s="90" t="s">
        <v>1474</v>
      </c>
      <c r="F172" s="91">
        <v>0</v>
      </c>
      <c r="G172" s="91">
        <v>0</v>
      </c>
      <c r="H172" s="92">
        <f ca="1">SUMIF(Measure_BB_Table[],Combined_header,Total_Exp._MeasureBB)</f>
        <v>0</v>
      </c>
      <c r="I172" s="85">
        <f ca="1">SUMIF(Measure_BB_Table[],Combined_header,Committed_Amount)</f>
        <v>0</v>
      </c>
      <c r="J172" s="92">
        <f ca="1">SUMIF(Measure_BB_Table[],Combined_header,Completed_MeasureBB)</f>
        <v>0</v>
      </c>
      <c r="K172" s="93" t="e">
        <f t="shared" ca="1" si="2"/>
        <v>#DIV/0!</v>
      </c>
    </row>
    <row r="173" spans="1:11" hidden="1" x14ac:dyDescent="0.3">
      <c r="A173" s="87" t="s">
        <v>3485</v>
      </c>
      <c r="B173" s="88">
        <v>3</v>
      </c>
      <c r="C173" s="90" t="s">
        <v>412</v>
      </c>
      <c r="D173" s="90" t="s">
        <v>2724</v>
      </c>
      <c r="E173" s="87" t="s">
        <v>1468</v>
      </c>
      <c r="F173" s="91">
        <v>0</v>
      </c>
      <c r="G173" s="91">
        <v>0</v>
      </c>
      <c r="H173" s="92">
        <f ca="1">SUMIF(Measure_BB_Table[],Combined_header,Total_Exp._MeasureBB)</f>
        <v>0</v>
      </c>
      <c r="I173" s="85">
        <f ca="1">SUMIF(Measure_BB_Table[],Combined_header,Committed_Amount)</f>
        <v>0</v>
      </c>
      <c r="J173" s="92">
        <f ca="1">SUMIF(Measure_BB_Table[],Combined_header,Completed_MeasureBB)</f>
        <v>0</v>
      </c>
      <c r="K173" s="93" t="e">
        <f t="shared" ca="1" si="2"/>
        <v>#DIV/0!</v>
      </c>
    </row>
    <row r="174" spans="1:11" hidden="1" x14ac:dyDescent="0.3">
      <c r="A174" s="87" t="s">
        <v>3486</v>
      </c>
      <c r="B174" s="88">
        <v>3</v>
      </c>
      <c r="C174" s="90" t="s">
        <v>412</v>
      </c>
      <c r="D174" s="90" t="s">
        <v>2724</v>
      </c>
      <c r="E174" s="87" t="s">
        <v>1470</v>
      </c>
      <c r="F174" s="91">
        <v>0</v>
      </c>
      <c r="G174" s="91">
        <v>0</v>
      </c>
      <c r="H174" s="92">
        <f ca="1">SUMIF(Measure_BB_Table[],Combined_header,Total_Exp._MeasureBB)</f>
        <v>0</v>
      </c>
      <c r="I174" s="85">
        <f ca="1">SUMIF(Measure_BB_Table[],Combined_header,Committed_Amount)</f>
        <v>0</v>
      </c>
      <c r="J174" s="92">
        <f ca="1">SUMIF(Measure_BB_Table[],Combined_header,Completed_MeasureBB)</f>
        <v>0</v>
      </c>
      <c r="K174" s="93" t="e">
        <f t="shared" ca="1" si="2"/>
        <v>#DIV/0!</v>
      </c>
    </row>
    <row r="175" spans="1:11" hidden="1" x14ac:dyDescent="0.3">
      <c r="A175" s="87" t="s">
        <v>3487</v>
      </c>
      <c r="B175" s="88">
        <v>3</v>
      </c>
      <c r="C175" s="90" t="s">
        <v>412</v>
      </c>
      <c r="D175" s="90" t="s">
        <v>2723</v>
      </c>
      <c r="E175" s="87" t="s">
        <v>1471</v>
      </c>
      <c r="F175" s="91">
        <v>400</v>
      </c>
      <c r="G175" s="91">
        <v>0</v>
      </c>
      <c r="H175" s="92">
        <f ca="1">SUMIF(Measure_BB_Table[],Combined_header,Total_Exp._MeasureBB)</f>
        <v>0</v>
      </c>
      <c r="I175" s="85">
        <f ca="1">SUMIF(Measure_BB_Table[],Combined_header,Committed_Amount)</f>
        <v>0</v>
      </c>
      <c r="J175" s="92">
        <f ca="1">SUMIF(Measure_BB_Table[],Combined_header,Completed_MeasureBB)</f>
        <v>0</v>
      </c>
      <c r="K175" s="93" t="e">
        <f t="shared" ca="1" si="2"/>
        <v>#DIV/0!</v>
      </c>
    </row>
    <row r="176" spans="1:11" x14ac:dyDescent="0.3">
      <c r="A176" s="87" t="s">
        <v>2943</v>
      </c>
      <c r="B176" s="88">
        <v>3</v>
      </c>
      <c r="C176" s="90" t="s">
        <v>412</v>
      </c>
      <c r="D176" s="90" t="s">
        <v>2723</v>
      </c>
      <c r="E176" s="87" t="s">
        <v>310</v>
      </c>
      <c r="F176" s="91">
        <v>225000</v>
      </c>
      <c r="G176" s="91">
        <v>226573.08</v>
      </c>
      <c r="H176" s="92">
        <f ca="1">SUMIF(Measure_BB_Table[],Combined_header,Total_Exp._MeasureBB)</f>
        <v>226573.09</v>
      </c>
      <c r="I176" s="85">
        <f ca="1">SUMIF(Measure_BB_Table[],Combined_header,Committed_Amount)</f>
        <v>0</v>
      </c>
      <c r="J176" s="92">
        <f ca="1">SUMIF(Measure_BB_Table[],Combined_header,Completed_MeasureBB)</f>
        <v>226573.09</v>
      </c>
      <c r="K176" s="93">
        <f t="shared" ca="1" si="2"/>
        <v>1</v>
      </c>
    </row>
    <row r="177" spans="1:11" x14ac:dyDescent="0.3">
      <c r="A177" s="87" t="s">
        <v>2941</v>
      </c>
      <c r="B177" s="88">
        <v>3</v>
      </c>
      <c r="C177" s="90" t="s">
        <v>412</v>
      </c>
      <c r="D177" s="90" t="s">
        <v>2723</v>
      </c>
      <c r="E177" s="87" t="s">
        <v>1473</v>
      </c>
      <c r="F177" s="91">
        <v>12125</v>
      </c>
      <c r="G177" s="91" t="s">
        <v>2011</v>
      </c>
      <c r="H177" s="92">
        <f ca="1">SUMIF(Measure_BB_Table[],Combined_header,Total_Exp._MeasureBB)</f>
        <v>12125</v>
      </c>
      <c r="I177" s="85">
        <f ca="1">SUMIF(Measure_BB_Table[],Combined_header,Committed_Amount)</f>
        <v>0</v>
      </c>
      <c r="J177" s="92">
        <f ca="1">SUMIF(Measure_BB_Table[],Combined_header,Completed_MeasureBB)</f>
        <v>12125</v>
      </c>
      <c r="K177" s="93">
        <f t="shared" ca="1" si="2"/>
        <v>1</v>
      </c>
    </row>
    <row r="178" spans="1:11" x14ac:dyDescent="0.3">
      <c r="A178" s="87" t="s">
        <v>2940</v>
      </c>
      <c r="B178" s="88">
        <v>3</v>
      </c>
      <c r="C178" s="90" t="s">
        <v>412</v>
      </c>
      <c r="D178" s="90" t="s">
        <v>2723</v>
      </c>
      <c r="E178" s="87" t="s">
        <v>1547</v>
      </c>
      <c r="F178" s="91">
        <v>780</v>
      </c>
      <c r="G178" s="91" t="s">
        <v>2011</v>
      </c>
      <c r="H178" s="92">
        <f ca="1">SUMIF(Measure_BB_Table[],Combined_header,Total_Exp._MeasureBB)</f>
        <v>2070</v>
      </c>
      <c r="I178" s="85">
        <f ca="1">SUMIF(Measure_BB_Table[],Combined_header,Committed_Amount)</f>
        <v>0</v>
      </c>
      <c r="J178" s="92">
        <f ca="1">SUMIF(Measure_BB_Table[],Combined_header,Completed_MeasureBB)</f>
        <v>2070</v>
      </c>
      <c r="K178" s="93">
        <f t="shared" ca="1" si="2"/>
        <v>1</v>
      </c>
    </row>
    <row r="179" spans="1:11" x14ac:dyDescent="0.3">
      <c r="A179" s="87" t="s">
        <v>2942</v>
      </c>
      <c r="B179" s="88">
        <v>3</v>
      </c>
      <c r="C179" s="90" t="s">
        <v>412</v>
      </c>
      <c r="D179" s="90" t="s">
        <v>2723</v>
      </c>
      <c r="E179" s="87" t="s">
        <v>1466</v>
      </c>
      <c r="F179" s="91">
        <v>12250</v>
      </c>
      <c r="G179" s="91" t="s">
        <v>2011</v>
      </c>
      <c r="H179" s="92">
        <f ca="1">SUMIF(Measure_BB_Table[],Combined_header,Total_Exp._MeasureBB)</f>
        <v>12250</v>
      </c>
      <c r="I179" s="85">
        <f ca="1">SUMIF(Measure_BB_Table[],Combined_header,Committed_Amount)</f>
        <v>0</v>
      </c>
      <c r="J179" s="92">
        <f ca="1">SUMIF(Measure_BB_Table[],Combined_header,Completed_MeasureBB)</f>
        <v>12250</v>
      </c>
      <c r="K179" s="93">
        <f t="shared" ca="1" si="2"/>
        <v>1</v>
      </c>
    </row>
    <row r="180" spans="1:11" hidden="1" x14ac:dyDescent="0.3">
      <c r="A180" s="87" t="s">
        <v>3488</v>
      </c>
      <c r="B180" s="88">
        <v>3</v>
      </c>
      <c r="C180" s="90" t="s">
        <v>412</v>
      </c>
      <c r="D180" s="90" t="s">
        <v>2723</v>
      </c>
      <c r="E180" s="87" t="s">
        <v>1468</v>
      </c>
      <c r="F180" s="91">
        <v>0</v>
      </c>
      <c r="G180" s="91">
        <v>0</v>
      </c>
      <c r="H180" s="92">
        <f ca="1">SUMIF(Measure_BB_Table[],Combined_header,Total_Exp._MeasureBB)</f>
        <v>0</v>
      </c>
      <c r="I180" s="85">
        <f ca="1">SUMIF(Measure_BB_Table[],Combined_header,Committed_Amount)</f>
        <v>0</v>
      </c>
      <c r="J180" s="92">
        <f ca="1">SUMIF(Measure_BB_Table[],Combined_header,Completed_MeasureBB)</f>
        <v>0</v>
      </c>
      <c r="K180" s="93" t="e">
        <f t="shared" ca="1" si="2"/>
        <v>#DIV/0!</v>
      </c>
    </row>
    <row r="181" spans="1:11" hidden="1" x14ac:dyDescent="0.3">
      <c r="A181" s="87" t="s">
        <v>3489</v>
      </c>
      <c r="B181" s="88">
        <v>3</v>
      </c>
      <c r="C181" s="90" t="s">
        <v>412</v>
      </c>
      <c r="D181" s="90" t="s">
        <v>2723</v>
      </c>
      <c r="E181" s="87" t="s">
        <v>1470</v>
      </c>
      <c r="F181" s="91">
        <v>0</v>
      </c>
      <c r="G181" s="91">
        <v>0</v>
      </c>
      <c r="H181" s="92">
        <f ca="1">SUMIF(Measure_BB_Table[],Combined_header,Total_Exp._MeasureBB)</f>
        <v>0</v>
      </c>
      <c r="I181" s="85">
        <f ca="1">SUMIF(Measure_BB_Table[],Combined_header,Committed_Amount)</f>
        <v>0</v>
      </c>
      <c r="J181" s="92">
        <f ca="1">SUMIF(Measure_BB_Table[],Combined_header,Completed_MeasureBB)</f>
        <v>0</v>
      </c>
      <c r="K181" s="93" t="e">
        <f t="shared" ca="1" si="2"/>
        <v>#DIV/0!</v>
      </c>
    </row>
    <row r="182" spans="1:11" hidden="1" x14ac:dyDescent="0.3">
      <c r="A182" s="87" t="s">
        <v>3490</v>
      </c>
      <c r="B182" s="88">
        <v>3</v>
      </c>
      <c r="C182" s="90" t="s">
        <v>412</v>
      </c>
      <c r="D182" s="90" t="s">
        <v>236</v>
      </c>
      <c r="E182" s="87" t="s">
        <v>1471</v>
      </c>
      <c r="F182" s="91">
        <v>0</v>
      </c>
      <c r="G182" s="91">
        <v>0</v>
      </c>
      <c r="H182" s="92">
        <f ca="1">SUMIF(Measure_BB_Table[],Combined_header,Total_Exp._MeasureBB)</f>
        <v>0</v>
      </c>
      <c r="I182" s="85">
        <f ca="1">SUMIF(Measure_BB_Table[],Combined_header,Committed_Amount)</f>
        <v>0</v>
      </c>
      <c r="J182" s="92">
        <f ca="1">SUMIF(Measure_BB_Table[],Combined_header,Completed_MeasureBB)</f>
        <v>0</v>
      </c>
      <c r="K182" s="93" t="e">
        <f t="shared" ca="1" si="2"/>
        <v>#DIV/0!</v>
      </c>
    </row>
    <row r="183" spans="1:11" hidden="1" x14ac:dyDescent="0.3">
      <c r="A183" s="87" t="s">
        <v>3491</v>
      </c>
      <c r="B183" s="88">
        <v>3</v>
      </c>
      <c r="C183" s="90" t="s">
        <v>412</v>
      </c>
      <c r="D183" s="90" t="s">
        <v>236</v>
      </c>
      <c r="E183" s="90" t="s">
        <v>1477</v>
      </c>
      <c r="F183" s="91">
        <v>0</v>
      </c>
      <c r="G183" s="91">
        <v>0</v>
      </c>
      <c r="H183" s="92">
        <f ca="1">SUMIF(Measure_BB_Table[],Combined_header,Total_Exp._MeasureBB)</f>
        <v>0</v>
      </c>
      <c r="I183" s="85">
        <f ca="1">SUMIF(Measure_BB_Table[],Combined_header,Committed_Amount)</f>
        <v>0</v>
      </c>
      <c r="J183" s="92">
        <f ca="1">SUMIF(Measure_BB_Table[],Combined_header,Completed_MeasureBB)</f>
        <v>0</v>
      </c>
      <c r="K183" s="93" t="e">
        <f t="shared" ca="1" si="2"/>
        <v>#DIV/0!</v>
      </c>
    </row>
    <row r="184" spans="1:11" hidden="1" x14ac:dyDescent="0.3">
      <c r="A184" s="87" t="s">
        <v>3492</v>
      </c>
      <c r="B184" s="88">
        <v>3</v>
      </c>
      <c r="C184" s="90" t="s">
        <v>412</v>
      </c>
      <c r="D184" s="90" t="s">
        <v>236</v>
      </c>
      <c r="E184" s="87" t="s">
        <v>1467</v>
      </c>
      <c r="F184" s="91">
        <v>51590</v>
      </c>
      <c r="G184" s="91" t="s">
        <v>245</v>
      </c>
      <c r="H184" s="92">
        <f ca="1">SUMIF(Measure_BB_Table[],Combined_header,Total_Exp._MeasureBB)</f>
        <v>0</v>
      </c>
      <c r="I184" s="85">
        <f ca="1">SUMIF(Measure_BB_Table[],Combined_header,Committed_Amount)</f>
        <v>0</v>
      </c>
      <c r="J184" s="92">
        <f ca="1">SUMIF(Measure_BB_Table[],Combined_header,Completed_MeasureBB)</f>
        <v>0</v>
      </c>
      <c r="K184" s="93" t="e">
        <f t="shared" ca="1" si="2"/>
        <v>#DIV/0!</v>
      </c>
    </row>
    <row r="185" spans="1:11" hidden="1" x14ac:dyDescent="0.3">
      <c r="A185" s="87" t="s">
        <v>3493</v>
      </c>
      <c r="B185" s="88">
        <v>3</v>
      </c>
      <c r="C185" s="90" t="s">
        <v>412</v>
      </c>
      <c r="D185" s="90" t="s">
        <v>236</v>
      </c>
      <c r="E185" s="90" t="s">
        <v>1676</v>
      </c>
      <c r="F185" s="91">
        <v>77000</v>
      </c>
      <c r="G185" s="91" t="s">
        <v>245</v>
      </c>
      <c r="H185" s="92">
        <f ca="1">SUMIF(Measure_BB_Table[],Combined_header,Total_Exp._MeasureBB)</f>
        <v>0</v>
      </c>
      <c r="I185" s="85">
        <f ca="1">SUMIF(Measure_BB_Table[],Combined_header,Committed_Amount)</f>
        <v>0</v>
      </c>
      <c r="J185" s="92">
        <f ca="1">SUMIF(Measure_BB_Table[],Combined_header,Completed_MeasureBB)</f>
        <v>0</v>
      </c>
      <c r="K185" s="93" t="e">
        <f t="shared" ca="1" si="2"/>
        <v>#DIV/0!</v>
      </c>
    </row>
    <row r="186" spans="1:11" hidden="1" x14ac:dyDescent="0.3">
      <c r="A186" s="87" t="s">
        <v>2398</v>
      </c>
      <c r="B186" s="88">
        <v>3</v>
      </c>
      <c r="C186" s="90" t="s">
        <v>412</v>
      </c>
      <c r="D186" s="90" t="s">
        <v>236</v>
      </c>
      <c r="E186" s="90" t="s">
        <v>310</v>
      </c>
      <c r="F186" s="91">
        <v>770000</v>
      </c>
      <c r="G186" s="91" t="s">
        <v>245</v>
      </c>
      <c r="H186" s="92">
        <f ca="1">SUMIF(Measure_BB_Table[],Combined_header,Total_Exp._MeasureBB)</f>
        <v>0</v>
      </c>
      <c r="I186" s="85">
        <f ca="1">SUMIF(Measure_BB_Table[],Combined_header,Committed_Amount)</f>
        <v>0</v>
      </c>
      <c r="J186" s="92">
        <f ca="1">SUMIF(Measure_BB_Table[],Combined_header,Completed_MeasureBB)</f>
        <v>0</v>
      </c>
      <c r="K186" s="93" t="e">
        <f t="shared" ca="1" si="2"/>
        <v>#DIV/0!</v>
      </c>
    </row>
    <row r="187" spans="1:11" x14ac:dyDescent="0.3">
      <c r="A187" s="87" t="s">
        <v>1954</v>
      </c>
      <c r="B187" s="88">
        <v>3</v>
      </c>
      <c r="C187" s="90" t="s">
        <v>412</v>
      </c>
      <c r="D187" s="90" t="s">
        <v>236</v>
      </c>
      <c r="E187" s="89" t="s">
        <v>1473</v>
      </c>
      <c r="F187" s="91">
        <v>80000</v>
      </c>
      <c r="G187" s="91" t="s">
        <v>245</v>
      </c>
      <c r="H187" s="92">
        <f ca="1">SUMIF(Measure_BB_Table[],Combined_header,Total_Exp._MeasureBB)</f>
        <v>4646.25</v>
      </c>
      <c r="I187" s="85">
        <f ca="1">SUMIF(Measure_BB_Table[],Combined_header,Committed_Amount)</f>
        <v>0</v>
      </c>
      <c r="J187" s="92">
        <f ca="1">SUMIF(Measure_BB_Table[],Combined_header,Completed_MeasureBB)</f>
        <v>4646.25</v>
      </c>
      <c r="K187" s="93">
        <f t="shared" ca="1" si="2"/>
        <v>1</v>
      </c>
    </row>
    <row r="188" spans="1:11" hidden="1" x14ac:dyDescent="0.3">
      <c r="A188" s="87" t="s">
        <v>3494</v>
      </c>
      <c r="B188" s="88">
        <v>3</v>
      </c>
      <c r="C188" s="90" t="s">
        <v>412</v>
      </c>
      <c r="D188" s="90" t="s">
        <v>236</v>
      </c>
      <c r="E188" s="90" t="s">
        <v>1547</v>
      </c>
      <c r="F188" s="91">
        <v>16100</v>
      </c>
      <c r="G188" s="91" t="s">
        <v>245</v>
      </c>
      <c r="H188" s="92">
        <f ca="1">SUMIF(Measure_BB_Table[],Combined_header,Total_Exp._MeasureBB)</f>
        <v>0</v>
      </c>
      <c r="I188" s="85">
        <f ca="1">SUMIF(Measure_BB_Table[],Combined_header,Committed_Amount)</f>
        <v>0</v>
      </c>
      <c r="J188" s="92">
        <f ca="1">SUMIF(Measure_BB_Table[],Combined_header,Completed_MeasureBB)</f>
        <v>0</v>
      </c>
      <c r="K188" s="93" t="e">
        <f t="shared" ca="1" si="2"/>
        <v>#DIV/0!</v>
      </c>
    </row>
    <row r="189" spans="1:11" hidden="1" x14ac:dyDescent="0.3">
      <c r="A189" s="87" t="s">
        <v>3495</v>
      </c>
      <c r="B189" s="88">
        <v>3</v>
      </c>
      <c r="C189" s="90" t="s">
        <v>412</v>
      </c>
      <c r="D189" s="90" t="s">
        <v>236</v>
      </c>
      <c r="E189" s="90" t="s">
        <v>1466</v>
      </c>
      <c r="F189" s="91">
        <v>13800</v>
      </c>
      <c r="G189" s="91" t="s">
        <v>245</v>
      </c>
      <c r="H189" s="92">
        <f ca="1">SUMIF(Measure_BB_Table[],Combined_header,Total_Exp._MeasureBB)</f>
        <v>0</v>
      </c>
      <c r="I189" s="85">
        <f ca="1">SUMIF(Measure_BB_Table[],Combined_header,Committed_Amount)</f>
        <v>0</v>
      </c>
      <c r="J189" s="92">
        <f ca="1">SUMIF(Measure_BB_Table[],Combined_header,Completed_MeasureBB)</f>
        <v>0</v>
      </c>
      <c r="K189" s="93" t="e">
        <f t="shared" ca="1" si="2"/>
        <v>#DIV/0!</v>
      </c>
    </row>
    <row r="190" spans="1:11" hidden="1" x14ac:dyDescent="0.3">
      <c r="A190" s="87" t="s">
        <v>3496</v>
      </c>
      <c r="B190" s="88">
        <v>3</v>
      </c>
      <c r="C190" s="90" t="s">
        <v>412</v>
      </c>
      <c r="D190" s="90" t="s">
        <v>236</v>
      </c>
      <c r="E190" s="90" t="s">
        <v>1474</v>
      </c>
      <c r="F190" s="91">
        <v>13800</v>
      </c>
      <c r="G190" s="91" t="s">
        <v>245</v>
      </c>
      <c r="H190" s="92">
        <f ca="1">SUMIF(Measure_BB_Table[],Combined_header,Total_Exp._MeasureBB)</f>
        <v>0</v>
      </c>
      <c r="I190" s="85">
        <f ca="1">SUMIF(Measure_BB_Table[],Combined_header,Committed_Amount)</f>
        <v>0</v>
      </c>
      <c r="J190" s="92">
        <f ca="1">SUMIF(Measure_BB_Table[],Combined_header,Completed_MeasureBB)</f>
        <v>0</v>
      </c>
      <c r="K190" s="93" t="e">
        <f t="shared" ca="1" si="2"/>
        <v>#DIV/0!</v>
      </c>
    </row>
    <row r="191" spans="1:11" hidden="1" x14ac:dyDescent="0.3">
      <c r="A191" s="87" t="s">
        <v>3497</v>
      </c>
      <c r="B191" s="88">
        <v>3</v>
      </c>
      <c r="C191" s="90" t="s">
        <v>412</v>
      </c>
      <c r="D191" s="90" t="s">
        <v>236</v>
      </c>
      <c r="E191" s="87" t="s">
        <v>1468</v>
      </c>
      <c r="F191" s="91">
        <v>0</v>
      </c>
      <c r="G191" s="91">
        <v>0</v>
      </c>
      <c r="H191" s="92">
        <f ca="1">SUMIF(Measure_BB_Table[],Combined_header,Total_Exp._MeasureBB)</f>
        <v>0</v>
      </c>
      <c r="I191" s="85">
        <f ca="1">SUMIF(Measure_BB_Table[],Combined_header,Committed_Amount)</f>
        <v>0</v>
      </c>
      <c r="J191" s="92">
        <f ca="1">SUMIF(Measure_BB_Table[],Combined_header,Completed_MeasureBB)</f>
        <v>0</v>
      </c>
      <c r="K191" s="93" t="e">
        <f t="shared" ca="1" si="2"/>
        <v>#DIV/0!</v>
      </c>
    </row>
    <row r="192" spans="1:11" hidden="1" x14ac:dyDescent="0.3">
      <c r="A192" s="87" t="s">
        <v>3498</v>
      </c>
      <c r="B192" s="88">
        <v>3</v>
      </c>
      <c r="C192" s="90" t="s">
        <v>412</v>
      </c>
      <c r="D192" s="90" t="s">
        <v>236</v>
      </c>
      <c r="E192" s="87" t="s">
        <v>1548</v>
      </c>
      <c r="F192" s="91">
        <v>0</v>
      </c>
      <c r="G192" s="91">
        <v>0</v>
      </c>
      <c r="H192" s="92">
        <f ca="1">SUMIF(Measure_BB_Table[],Combined_header,Total_Exp._MeasureBB)</f>
        <v>0</v>
      </c>
      <c r="I192" s="85">
        <f ca="1">SUMIF(Measure_BB_Table[],Combined_header,Committed_Amount)</f>
        <v>0</v>
      </c>
      <c r="J192" s="92">
        <f ca="1">SUMIF(Measure_BB_Table[],Combined_header,Completed_MeasureBB)</f>
        <v>0</v>
      </c>
      <c r="K192" s="93" t="e">
        <f t="shared" ca="1" si="2"/>
        <v>#DIV/0!</v>
      </c>
    </row>
    <row r="193" spans="1:11" hidden="1" x14ac:dyDescent="0.3">
      <c r="A193" s="87" t="s">
        <v>3499</v>
      </c>
      <c r="B193" s="88">
        <v>3</v>
      </c>
      <c r="C193" s="90" t="s">
        <v>412</v>
      </c>
      <c r="D193" s="90" t="s">
        <v>236</v>
      </c>
      <c r="E193" s="87" t="s">
        <v>1677</v>
      </c>
      <c r="F193" s="91">
        <v>0</v>
      </c>
      <c r="G193" s="91">
        <v>0</v>
      </c>
      <c r="H193" s="92">
        <f ca="1">SUMIF(Measure_BB_Table[],Combined_header,Total_Exp._MeasureBB)</f>
        <v>0</v>
      </c>
      <c r="I193" s="85">
        <f ca="1">SUMIF(Measure_BB_Table[],Combined_header,Committed_Amount)</f>
        <v>0</v>
      </c>
      <c r="J193" s="92">
        <f ca="1">SUMIF(Measure_BB_Table[],Combined_header,Completed_MeasureBB)</f>
        <v>0</v>
      </c>
      <c r="K193" s="93" t="e">
        <f t="shared" ca="1" si="2"/>
        <v>#DIV/0!</v>
      </c>
    </row>
    <row r="194" spans="1:11" hidden="1" x14ac:dyDescent="0.3">
      <c r="A194" s="87" t="s">
        <v>3500</v>
      </c>
      <c r="B194" s="88">
        <v>3</v>
      </c>
      <c r="C194" s="90" t="s">
        <v>412</v>
      </c>
      <c r="D194" s="90" t="s">
        <v>236</v>
      </c>
      <c r="E194" s="90" t="s">
        <v>1475</v>
      </c>
      <c r="F194" s="91">
        <v>150000</v>
      </c>
      <c r="G194" s="91" t="s">
        <v>245</v>
      </c>
      <c r="H194" s="92">
        <f ca="1">SUMIF(Measure_BB_Table[],Combined_header,Total_Exp._MeasureBB)</f>
        <v>0</v>
      </c>
      <c r="I194" s="85">
        <f ca="1">SUMIF(Measure_BB_Table[],Combined_header,Committed_Amount)</f>
        <v>0</v>
      </c>
      <c r="J194" s="92">
        <f ca="1">SUMIF(Measure_BB_Table[],Combined_header,Completed_MeasureBB)</f>
        <v>0</v>
      </c>
      <c r="K194" s="93" t="e">
        <f t="shared" ref="K194:K257" ca="1" si="3">Completed_Comparison/Total_Exp._Comparison</f>
        <v>#DIV/0!</v>
      </c>
    </row>
    <row r="195" spans="1:11" hidden="1" x14ac:dyDescent="0.3">
      <c r="A195" s="87" t="s">
        <v>3501</v>
      </c>
      <c r="B195" s="88">
        <v>3</v>
      </c>
      <c r="C195" s="90" t="s">
        <v>412</v>
      </c>
      <c r="D195" s="90" t="s">
        <v>236</v>
      </c>
      <c r="E195" s="87" t="s">
        <v>1476</v>
      </c>
      <c r="F195" s="91">
        <v>0</v>
      </c>
      <c r="G195" s="91">
        <v>0</v>
      </c>
      <c r="H195" s="92">
        <f ca="1">SUMIF(Measure_BB_Table[],Combined_header,Total_Exp._MeasureBB)</f>
        <v>0</v>
      </c>
      <c r="I195" s="85">
        <f ca="1">SUMIF(Measure_BB_Table[],Combined_header,Committed_Amount)</f>
        <v>0</v>
      </c>
      <c r="J195" s="92">
        <f ca="1">SUMIF(Measure_BB_Table[],Combined_header,Completed_MeasureBB)</f>
        <v>0</v>
      </c>
      <c r="K195" s="93" t="e">
        <f t="shared" ca="1" si="3"/>
        <v>#DIV/0!</v>
      </c>
    </row>
    <row r="196" spans="1:11" hidden="1" x14ac:dyDescent="0.3">
      <c r="A196" s="87" t="s">
        <v>3502</v>
      </c>
      <c r="B196" s="88">
        <v>3</v>
      </c>
      <c r="C196" s="90" t="s">
        <v>412</v>
      </c>
      <c r="D196" s="90" t="s">
        <v>236</v>
      </c>
      <c r="E196" s="87" t="s">
        <v>1470</v>
      </c>
      <c r="F196" s="91">
        <v>400</v>
      </c>
      <c r="G196" s="91" t="s">
        <v>245</v>
      </c>
      <c r="H196" s="92">
        <f ca="1">SUMIF(Measure_BB_Table[],Combined_header,Total_Exp._MeasureBB)</f>
        <v>0</v>
      </c>
      <c r="I196" s="85">
        <f ca="1">SUMIF(Measure_BB_Table[],Combined_header,Committed_Amount)</f>
        <v>0</v>
      </c>
      <c r="J196" s="92">
        <f ca="1">SUMIF(Measure_BB_Table[],Combined_header,Completed_MeasureBB)</f>
        <v>0</v>
      </c>
      <c r="K196" s="93" t="e">
        <f t="shared" ca="1" si="3"/>
        <v>#DIV/0!</v>
      </c>
    </row>
    <row r="197" spans="1:11" hidden="1" x14ac:dyDescent="0.3">
      <c r="A197" s="87" t="s">
        <v>3503</v>
      </c>
      <c r="B197" s="88">
        <v>3</v>
      </c>
      <c r="C197" s="90" t="s">
        <v>412</v>
      </c>
      <c r="D197" s="90" t="s">
        <v>236</v>
      </c>
      <c r="E197" s="87" t="s">
        <v>1464</v>
      </c>
      <c r="F197" s="91">
        <v>0</v>
      </c>
      <c r="G197" s="91">
        <v>0</v>
      </c>
      <c r="H197" s="92">
        <f ca="1">SUMIF(Measure_BB_Table[],Combined_header,Total_Exp._MeasureBB)</f>
        <v>0</v>
      </c>
      <c r="I197" s="85">
        <f ca="1">SUMIF(Measure_BB_Table[],Combined_header,Committed_Amount)</f>
        <v>0</v>
      </c>
      <c r="J197" s="92">
        <f ca="1">SUMIF(Measure_BB_Table[],Combined_header,Completed_MeasureBB)</f>
        <v>0</v>
      </c>
      <c r="K197" s="93" t="e">
        <f t="shared" ca="1" si="3"/>
        <v>#DIV/0!</v>
      </c>
    </row>
    <row r="198" spans="1:11" x14ac:dyDescent="0.3">
      <c r="A198" s="87" t="s">
        <v>2799</v>
      </c>
      <c r="B198" s="88">
        <v>1</v>
      </c>
      <c r="C198" s="87" t="s">
        <v>263</v>
      </c>
      <c r="D198" s="90" t="s">
        <v>2722</v>
      </c>
      <c r="E198" s="87" t="s">
        <v>1471</v>
      </c>
      <c r="F198" s="91">
        <v>1728.75</v>
      </c>
      <c r="G198" s="91" t="s">
        <v>2011</v>
      </c>
      <c r="H198" s="92">
        <f ca="1">SUMIF(Measure_BB_Table[],Combined_header,Total_Exp._MeasureBB)</f>
        <v>301.67</v>
      </c>
      <c r="I198" s="85">
        <f ca="1">SUMIF(Measure_BB_Table[],Combined_header,Committed_Amount)</f>
        <v>0</v>
      </c>
      <c r="J198" s="92">
        <f ca="1">SUMIF(Measure_BB_Table[],Combined_header,Completed_MeasureBB)</f>
        <v>301.67</v>
      </c>
      <c r="K198" s="93">
        <f t="shared" ca="1" si="3"/>
        <v>1</v>
      </c>
    </row>
    <row r="199" spans="1:11" hidden="1" x14ac:dyDescent="0.3">
      <c r="A199" s="87" t="s">
        <v>3504</v>
      </c>
      <c r="B199" s="88">
        <v>1</v>
      </c>
      <c r="C199" s="87" t="s">
        <v>263</v>
      </c>
      <c r="D199" s="90" t="s">
        <v>2722</v>
      </c>
      <c r="E199" s="87" t="s">
        <v>1465</v>
      </c>
      <c r="F199" s="91">
        <v>100000</v>
      </c>
      <c r="G199" s="91" t="s">
        <v>2012</v>
      </c>
      <c r="H199" s="92">
        <f ca="1">SUMIF(Measure_BB_Table[],Combined_header,Total_Exp._MeasureBB)</f>
        <v>0</v>
      </c>
      <c r="I199" s="85">
        <f ca="1">SUMIF(Measure_BB_Table[],Combined_header,Committed_Amount)</f>
        <v>0</v>
      </c>
      <c r="J199" s="92">
        <f ca="1">SUMIF(Measure_BB_Table[],Combined_header,Completed_MeasureBB)</f>
        <v>0</v>
      </c>
      <c r="K199" s="93" t="e">
        <f t="shared" ca="1" si="3"/>
        <v>#DIV/0!</v>
      </c>
    </row>
    <row r="200" spans="1:11" x14ac:dyDescent="0.3">
      <c r="A200" s="87" t="s">
        <v>2793</v>
      </c>
      <c r="B200" s="88">
        <v>1</v>
      </c>
      <c r="C200" s="87" t="s">
        <v>263</v>
      </c>
      <c r="D200" s="90" t="s">
        <v>2722</v>
      </c>
      <c r="E200" s="87" t="s">
        <v>1467</v>
      </c>
      <c r="F200" s="91">
        <v>276221.51</v>
      </c>
      <c r="G200" s="91">
        <v>187122</v>
      </c>
      <c r="H200" s="92">
        <f ca="1">SUMIF(Measure_BB_Table[],Combined_header,Total_Exp._MeasureBB)</f>
        <v>187100</v>
      </c>
      <c r="I200" s="85">
        <f ca="1">SUMIF(Measure_BB_Table[],Combined_header,Committed_Amount)</f>
        <v>0</v>
      </c>
      <c r="J200" s="92">
        <f ca="1">SUMIF(Measure_BB_Table[],Combined_header,Completed_MeasureBB)</f>
        <v>187100</v>
      </c>
      <c r="K200" s="93">
        <f t="shared" ca="1" si="3"/>
        <v>1</v>
      </c>
    </row>
    <row r="201" spans="1:11" hidden="1" x14ac:dyDescent="0.3">
      <c r="A201" s="87" t="s">
        <v>3505</v>
      </c>
      <c r="B201" s="88">
        <v>1</v>
      </c>
      <c r="C201" s="87" t="s">
        <v>263</v>
      </c>
      <c r="D201" s="90" t="s">
        <v>2722</v>
      </c>
      <c r="E201" s="90" t="s">
        <v>1676</v>
      </c>
      <c r="F201" s="91">
        <v>269407.5</v>
      </c>
      <c r="G201" s="91">
        <v>299000</v>
      </c>
      <c r="H201" s="92">
        <f ca="1">SUMIF(Measure_BB_Table[],Combined_header,Total_Exp._MeasureBB)</f>
        <v>0</v>
      </c>
      <c r="I201" s="85">
        <f ca="1">SUMIF(Measure_BB_Table[],Combined_header,Committed_Amount)</f>
        <v>0</v>
      </c>
      <c r="J201" s="92">
        <f ca="1">SUMIF(Measure_BB_Table[],Combined_header,Completed_MeasureBB)</f>
        <v>0</v>
      </c>
      <c r="K201" s="93" t="e">
        <f t="shared" ca="1" si="3"/>
        <v>#DIV/0!</v>
      </c>
    </row>
    <row r="202" spans="1:11" x14ac:dyDescent="0.3">
      <c r="A202" s="87" t="s">
        <v>2795</v>
      </c>
      <c r="B202" s="88">
        <v>1</v>
      </c>
      <c r="C202" s="87" t="s">
        <v>263</v>
      </c>
      <c r="D202" s="90" t="s">
        <v>2722</v>
      </c>
      <c r="E202" s="90" t="s">
        <v>310</v>
      </c>
      <c r="F202" s="91">
        <v>2873769.8</v>
      </c>
      <c r="G202" s="91">
        <v>2990000</v>
      </c>
      <c r="H202" s="92">
        <f ca="1">SUMIF(Measure_BB_Table[],Combined_header,Total_Exp._MeasureBB)</f>
        <v>3203141.91</v>
      </c>
      <c r="I202" s="85">
        <f ca="1">SUMIF(Measure_BB_Table[],Combined_header,Committed_Amount)</f>
        <v>0</v>
      </c>
      <c r="J202" s="92">
        <f ca="1">SUMIF(Measure_BB_Table[],Combined_header,Completed_MeasureBB)</f>
        <v>3203141.91</v>
      </c>
      <c r="K202" s="93">
        <f t="shared" ca="1" si="3"/>
        <v>1</v>
      </c>
    </row>
    <row r="203" spans="1:11" x14ac:dyDescent="0.3">
      <c r="A203" s="87" t="s">
        <v>2798</v>
      </c>
      <c r="B203" s="88">
        <v>1</v>
      </c>
      <c r="C203" s="87" t="s">
        <v>263</v>
      </c>
      <c r="D203" s="90" t="s">
        <v>2722</v>
      </c>
      <c r="E203" s="90" t="s">
        <v>1473</v>
      </c>
      <c r="F203" s="91">
        <v>330033.62</v>
      </c>
      <c r="G203" s="91">
        <v>153600</v>
      </c>
      <c r="H203" s="92">
        <f ca="1">SUMIF(Measure_BB_Table[],Combined_header,Total_Exp._MeasureBB)</f>
        <v>153600</v>
      </c>
      <c r="I203" s="85">
        <f ca="1">SUMIF(Measure_BB_Table[],Combined_header,Committed_Amount)</f>
        <v>26812.410000000003</v>
      </c>
      <c r="J203" s="92">
        <f ca="1">SUMIF(Measure_BB_Table[],Combined_header,Completed_MeasureBB)</f>
        <v>126787.59</v>
      </c>
      <c r="K203" s="93">
        <f t="shared" ca="1" si="3"/>
        <v>0.82544003906249996</v>
      </c>
    </row>
    <row r="204" spans="1:11" x14ac:dyDescent="0.3">
      <c r="A204" s="87" t="s">
        <v>2794</v>
      </c>
      <c r="B204" s="88">
        <v>1</v>
      </c>
      <c r="C204" s="87" t="s">
        <v>263</v>
      </c>
      <c r="D204" s="90" t="s">
        <v>2722</v>
      </c>
      <c r="E204" s="90" t="s">
        <v>1547</v>
      </c>
      <c r="F204" s="91">
        <v>55005.599999999999</v>
      </c>
      <c r="G204" s="91" t="s">
        <v>2011</v>
      </c>
      <c r="H204" s="92">
        <f ca="1">SUMIF(Measure_BB_Table[],Combined_header,Total_Exp._MeasureBB)</f>
        <v>41121.47</v>
      </c>
      <c r="I204" s="85">
        <f ca="1">SUMIF(Measure_BB_Table[],Combined_header,Committed_Amount)</f>
        <v>0</v>
      </c>
      <c r="J204" s="92">
        <f ca="1">SUMIF(Measure_BB_Table[],Combined_header,Completed_MeasureBB)</f>
        <v>41121.47</v>
      </c>
      <c r="K204" s="93">
        <f t="shared" ca="1" si="3"/>
        <v>1</v>
      </c>
    </row>
    <row r="205" spans="1:11" x14ac:dyDescent="0.3">
      <c r="A205" s="87" t="s">
        <v>2800</v>
      </c>
      <c r="B205" s="88">
        <v>1</v>
      </c>
      <c r="C205" s="87" t="s">
        <v>263</v>
      </c>
      <c r="D205" s="90" t="s">
        <v>2722</v>
      </c>
      <c r="E205" s="90" t="s">
        <v>1466</v>
      </c>
      <c r="F205" s="91">
        <v>47147.66</v>
      </c>
      <c r="G205" s="91">
        <v>93600</v>
      </c>
      <c r="H205" s="92">
        <f ca="1">SUMIF(Measure_BB_Table[],Combined_header,Total_Exp._MeasureBB)</f>
        <v>68832</v>
      </c>
      <c r="I205" s="85">
        <f ca="1">SUMIF(Measure_BB_Table[],Combined_header,Committed_Amount)</f>
        <v>0</v>
      </c>
      <c r="J205" s="92">
        <f ca="1">SUMIF(Measure_BB_Table[],Combined_header,Completed_MeasureBB)</f>
        <v>68832</v>
      </c>
      <c r="K205" s="93">
        <f t="shared" ca="1" si="3"/>
        <v>1</v>
      </c>
    </row>
    <row r="206" spans="1:11" hidden="1" x14ac:dyDescent="0.3">
      <c r="A206" s="87" t="s">
        <v>3506</v>
      </c>
      <c r="B206" s="88">
        <v>1</v>
      </c>
      <c r="C206" s="87" t="s">
        <v>263</v>
      </c>
      <c r="D206" s="90" t="s">
        <v>2722</v>
      </c>
      <c r="E206" s="90" t="s">
        <v>1474</v>
      </c>
      <c r="F206" s="91">
        <v>23573</v>
      </c>
      <c r="G206" s="91" t="s">
        <v>245</v>
      </c>
      <c r="H206" s="92">
        <f ca="1">SUMIF(Measure_BB_Table[],Combined_header,Total_Exp._MeasureBB)</f>
        <v>0</v>
      </c>
      <c r="I206" s="85">
        <f ca="1">SUMIF(Measure_BB_Table[],Combined_header,Committed_Amount)</f>
        <v>0</v>
      </c>
      <c r="J206" s="92">
        <f ca="1">SUMIF(Measure_BB_Table[],Combined_header,Completed_MeasureBB)</f>
        <v>0</v>
      </c>
      <c r="K206" s="93" t="e">
        <f t="shared" ca="1" si="3"/>
        <v>#DIV/0!</v>
      </c>
    </row>
    <row r="207" spans="1:11" x14ac:dyDescent="0.3">
      <c r="A207" s="87" t="s">
        <v>2797</v>
      </c>
      <c r="B207" s="88">
        <v>1</v>
      </c>
      <c r="C207" s="87" t="s">
        <v>263</v>
      </c>
      <c r="D207" s="90" t="s">
        <v>2722</v>
      </c>
      <c r="E207" s="87" t="s">
        <v>1468</v>
      </c>
      <c r="F207" s="91">
        <v>13829.98</v>
      </c>
      <c r="G207" s="91">
        <v>0</v>
      </c>
      <c r="H207" s="92">
        <f ca="1">SUMIF(Measure_BB_Table[],Combined_header,Total_Exp._MeasureBB)</f>
        <v>29325</v>
      </c>
      <c r="I207" s="85">
        <f ca="1">SUMIF(Measure_BB_Table[],Combined_header,Committed_Amount)</f>
        <v>0</v>
      </c>
      <c r="J207" s="92">
        <f ca="1">SUMIF(Measure_BB_Table[],Combined_header,Completed_MeasureBB)</f>
        <v>29325</v>
      </c>
      <c r="K207" s="93">
        <f t="shared" ca="1" si="3"/>
        <v>1</v>
      </c>
    </row>
    <row r="208" spans="1:11" x14ac:dyDescent="0.3">
      <c r="A208" s="87" t="s">
        <v>2765</v>
      </c>
      <c r="B208" s="88">
        <v>1</v>
      </c>
      <c r="C208" s="87" t="s">
        <v>263</v>
      </c>
      <c r="D208" s="90" t="s">
        <v>2722</v>
      </c>
      <c r="E208" s="87" t="s">
        <v>1548</v>
      </c>
      <c r="F208" s="91">
        <v>500000</v>
      </c>
      <c r="G208" s="91">
        <v>453688.26</v>
      </c>
      <c r="H208" s="92">
        <f ca="1">SUMIF(Measure_BB_Table[],Combined_header,Total_Exp._MeasureBB)</f>
        <v>654762.39</v>
      </c>
      <c r="I208" s="85">
        <f ca="1">SUMIF(Measure_BB_Table[],Combined_header,Committed_Amount)</f>
        <v>125663.48</v>
      </c>
      <c r="J208" s="92">
        <f ca="1">SUMIF(Measure_BB_Table[],Combined_header,Completed_MeasureBB)</f>
        <v>529098.91</v>
      </c>
      <c r="K208" s="93">
        <f t="shared" ca="1" si="3"/>
        <v>0.80807773641366298</v>
      </c>
    </row>
    <row r="209" spans="1:11" hidden="1" x14ac:dyDescent="0.3">
      <c r="A209" s="87" t="s">
        <v>3507</v>
      </c>
      <c r="B209" s="88">
        <v>1</v>
      </c>
      <c r="C209" s="87" t="s">
        <v>263</v>
      </c>
      <c r="D209" s="90" t="s">
        <v>2722</v>
      </c>
      <c r="E209" s="87" t="s">
        <v>1677</v>
      </c>
      <c r="F209" s="91">
        <v>0</v>
      </c>
      <c r="G209" s="91">
        <v>0</v>
      </c>
      <c r="H209" s="92">
        <f ca="1">SUMIF(Measure_BB_Table[],Combined_header,Total_Exp._MeasureBB)</f>
        <v>0</v>
      </c>
      <c r="I209" s="85">
        <f ca="1">SUMIF(Measure_BB_Table[],Combined_header,Committed_Amount)</f>
        <v>0</v>
      </c>
      <c r="J209" s="92">
        <f ca="1">SUMIF(Measure_BB_Table[],Combined_header,Completed_MeasureBB)</f>
        <v>0</v>
      </c>
      <c r="K209" s="93" t="e">
        <f t="shared" ca="1" si="3"/>
        <v>#DIV/0!</v>
      </c>
    </row>
    <row r="210" spans="1:11" x14ac:dyDescent="0.3">
      <c r="A210" s="87" t="s">
        <v>2813</v>
      </c>
      <c r="B210" s="88">
        <v>1</v>
      </c>
      <c r="C210" s="87" t="s">
        <v>263</v>
      </c>
      <c r="D210" s="90" t="s">
        <v>2722</v>
      </c>
      <c r="E210" s="87" t="s">
        <v>1472</v>
      </c>
      <c r="F210" s="91">
        <v>0</v>
      </c>
      <c r="G210" s="91">
        <v>0</v>
      </c>
      <c r="H210" s="92">
        <f ca="1">SUMIF(Measure_BB_Table[],Combined_header,Total_Exp._MeasureBB)</f>
        <v>2548.2599999999993</v>
      </c>
      <c r="I210" s="85">
        <f ca="1">SUMIF(Measure_BB_Table[],Combined_header,Committed_Amount)</f>
        <v>0</v>
      </c>
      <c r="J210" s="92">
        <f ca="1">SUMIF(Measure_BB_Table[],Combined_header,Completed_MeasureBB)</f>
        <v>2548.2599999999993</v>
      </c>
      <c r="K210" s="93">
        <f t="shared" ca="1" si="3"/>
        <v>1</v>
      </c>
    </row>
    <row r="211" spans="1:11" x14ac:dyDescent="0.3">
      <c r="A211" s="87" t="s">
        <v>2796</v>
      </c>
      <c r="B211" s="88">
        <v>1</v>
      </c>
      <c r="C211" s="87" t="s">
        <v>263</v>
      </c>
      <c r="D211" s="90" t="s">
        <v>2722</v>
      </c>
      <c r="E211" s="87" t="s">
        <v>1476</v>
      </c>
      <c r="F211" s="91">
        <v>12572.71</v>
      </c>
      <c r="G211" s="91">
        <v>0</v>
      </c>
      <c r="H211" s="92">
        <f ca="1">SUMIF(Measure_BB_Table[],Combined_header,Total_Exp._MeasureBB)</f>
        <v>3723</v>
      </c>
      <c r="I211" s="85">
        <f ca="1">SUMIF(Measure_BB_Table[],Combined_header,Committed_Amount)</f>
        <v>0</v>
      </c>
      <c r="J211" s="92">
        <f ca="1">SUMIF(Measure_BB_Table[],Combined_header,Completed_MeasureBB)</f>
        <v>3723</v>
      </c>
      <c r="K211" s="93">
        <f t="shared" ca="1" si="3"/>
        <v>1</v>
      </c>
    </row>
    <row r="212" spans="1:11" x14ac:dyDescent="0.3">
      <c r="A212" s="87" t="s">
        <v>2736</v>
      </c>
      <c r="B212" s="88">
        <v>1</v>
      </c>
      <c r="C212" s="87" t="s">
        <v>263</v>
      </c>
      <c r="D212" s="90" t="s">
        <v>2722</v>
      </c>
      <c r="E212" s="87" t="s">
        <v>1470</v>
      </c>
      <c r="F212" s="91">
        <v>1728.75</v>
      </c>
      <c r="G212" s="91">
        <v>0</v>
      </c>
      <c r="H212" s="92">
        <f ca="1">SUMIF(Measure_BB_Table[],Combined_header,Total_Exp._MeasureBB)</f>
        <v>216.16000000000008</v>
      </c>
      <c r="I212" s="85">
        <f ca="1">SUMIF(Measure_BB_Table[],Combined_header,Committed_Amount)</f>
        <v>0</v>
      </c>
      <c r="J212" s="92">
        <f ca="1">SUMIF(Measure_BB_Table[],Combined_header,Completed_MeasureBB)</f>
        <v>216.15999999999997</v>
      </c>
      <c r="K212" s="93">
        <f t="shared" ca="1" si="3"/>
        <v>0.99999999999999944</v>
      </c>
    </row>
    <row r="213" spans="1:11" x14ac:dyDescent="0.3">
      <c r="A213" s="87" t="s">
        <v>2741</v>
      </c>
      <c r="B213" s="88">
        <v>1</v>
      </c>
      <c r="C213" s="87" t="s">
        <v>263</v>
      </c>
      <c r="D213" s="90" t="s">
        <v>2722</v>
      </c>
      <c r="E213" s="87" t="s">
        <v>1464</v>
      </c>
      <c r="F213" s="91">
        <v>500000</v>
      </c>
      <c r="G213" s="91">
        <v>54618.01</v>
      </c>
      <c r="H213" s="92">
        <f ca="1">SUMIF(Measure_BB_Table[],Combined_header,Total_Exp._MeasureBB)</f>
        <v>469884.98000000004</v>
      </c>
      <c r="I213" s="85">
        <f ca="1">SUMIF(Measure_BB_Table[],Combined_header,Committed_Amount)</f>
        <v>0</v>
      </c>
      <c r="J213" s="92">
        <f ca="1">SUMIF(Measure_BB_Table[],Combined_header,Completed_MeasureBB)</f>
        <v>469884.98000000004</v>
      </c>
      <c r="K213" s="93">
        <f t="shared" ca="1" si="3"/>
        <v>1</v>
      </c>
    </row>
    <row r="214" spans="1:11" hidden="1" x14ac:dyDescent="0.3">
      <c r="A214" s="87" t="s">
        <v>3508</v>
      </c>
      <c r="B214" s="88">
        <v>1</v>
      </c>
      <c r="C214" s="87" t="s">
        <v>263</v>
      </c>
      <c r="D214" s="89" t="s">
        <v>428</v>
      </c>
      <c r="E214" s="87" t="s">
        <v>1467</v>
      </c>
      <c r="F214" s="91">
        <v>0</v>
      </c>
      <c r="G214" s="91">
        <v>0</v>
      </c>
      <c r="H214" s="92">
        <f ca="1">SUMIF(Measure_BB_Table[],Combined_header,Total_Exp._MeasureBB)</f>
        <v>0</v>
      </c>
      <c r="I214" s="85">
        <f ca="1">SUMIF(Measure_BB_Table[],Combined_header,Committed_Amount)</f>
        <v>0</v>
      </c>
      <c r="J214" s="92">
        <f ca="1">SUMIF(Measure_BB_Table[],Combined_header,Completed_MeasureBB)</f>
        <v>0</v>
      </c>
      <c r="K214" s="93" t="e">
        <f t="shared" ca="1" si="3"/>
        <v>#DIV/0!</v>
      </c>
    </row>
    <row r="215" spans="1:11" hidden="1" x14ac:dyDescent="0.3">
      <c r="A215" s="87" t="s">
        <v>3509</v>
      </c>
      <c r="B215" s="88">
        <v>1</v>
      </c>
      <c r="C215" s="87" t="s">
        <v>263</v>
      </c>
      <c r="D215" s="89" t="s">
        <v>428</v>
      </c>
      <c r="E215" s="87" t="s">
        <v>310</v>
      </c>
      <c r="F215" s="91" t="s">
        <v>245</v>
      </c>
      <c r="G215" s="91" t="s">
        <v>245</v>
      </c>
      <c r="H215" s="92">
        <f ca="1">SUMIF(Measure_BB_Table[],Combined_header,Total_Exp._MeasureBB)</f>
        <v>0</v>
      </c>
      <c r="I215" s="85">
        <f ca="1">SUMIF(Measure_BB_Table[],Combined_header,Committed_Amount)</f>
        <v>0</v>
      </c>
      <c r="J215" s="92">
        <f ca="1">SUMIF(Measure_BB_Table[],Combined_header,Completed_MeasureBB)</f>
        <v>0</v>
      </c>
      <c r="K215" s="93" t="e">
        <f t="shared" ca="1" si="3"/>
        <v>#DIV/0!</v>
      </c>
    </row>
    <row r="216" spans="1:11" hidden="1" x14ac:dyDescent="0.3">
      <c r="A216" s="87" t="s">
        <v>3510</v>
      </c>
      <c r="B216" s="88">
        <v>1</v>
      </c>
      <c r="C216" s="87" t="s">
        <v>263</v>
      </c>
      <c r="D216" s="90" t="s">
        <v>2724</v>
      </c>
      <c r="E216" s="87" t="s">
        <v>1471</v>
      </c>
      <c r="F216" s="91">
        <v>0</v>
      </c>
      <c r="G216" s="91">
        <v>0</v>
      </c>
      <c r="H216" s="92">
        <f ca="1">SUMIF(Measure_BB_Table[],Combined_header,Total_Exp._MeasureBB)</f>
        <v>0</v>
      </c>
      <c r="I216" s="85">
        <f ca="1">SUMIF(Measure_BB_Table[],Combined_header,Committed_Amount)</f>
        <v>0</v>
      </c>
      <c r="J216" s="92">
        <f ca="1">SUMIF(Measure_BB_Table[],Combined_header,Completed_MeasureBB)</f>
        <v>0</v>
      </c>
      <c r="K216" s="93" t="e">
        <f t="shared" ca="1" si="3"/>
        <v>#DIV/0!</v>
      </c>
    </row>
    <row r="217" spans="1:11" hidden="1" x14ac:dyDescent="0.3">
      <c r="A217" s="87" t="s">
        <v>3511</v>
      </c>
      <c r="B217" s="88">
        <v>1</v>
      </c>
      <c r="C217" s="87" t="s">
        <v>263</v>
      </c>
      <c r="D217" s="90" t="s">
        <v>2724</v>
      </c>
      <c r="E217" s="87" t="s">
        <v>310</v>
      </c>
      <c r="F217" s="95">
        <v>18000</v>
      </c>
      <c r="G217" s="91" t="s">
        <v>245</v>
      </c>
      <c r="H217" s="92">
        <f ca="1">SUMIF(Measure_BB_Table[],Combined_header,Total_Exp._MeasureBB)</f>
        <v>0</v>
      </c>
      <c r="I217" s="85">
        <f ca="1">SUMIF(Measure_BB_Table[],Combined_header,Committed_Amount)</f>
        <v>0</v>
      </c>
      <c r="J217" s="92">
        <f ca="1">SUMIF(Measure_BB_Table[],Combined_header,Completed_MeasureBB)</f>
        <v>0</v>
      </c>
      <c r="K217" s="93" t="e">
        <f t="shared" ca="1" si="3"/>
        <v>#DIV/0!</v>
      </c>
    </row>
    <row r="218" spans="1:11" hidden="1" x14ac:dyDescent="0.3">
      <c r="A218" s="87" t="s">
        <v>3512</v>
      </c>
      <c r="B218" s="88">
        <v>1</v>
      </c>
      <c r="C218" s="87" t="s">
        <v>263</v>
      </c>
      <c r="D218" s="90" t="s">
        <v>2724</v>
      </c>
      <c r="E218" s="87" t="s">
        <v>1473</v>
      </c>
      <c r="F218" s="91">
        <v>0</v>
      </c>
      <c r="G218" s="91">
        <v>0</v>
      </c>
      <c r="H218" s="92">
        <f ca="1">SUMIF(Measure_BB_Table[],Combined_header,Total_Exp._MeasureBB)</f>
        <v>0</v>
      </c>
      <c r="I218" s="85">
        <f ca="1">SUMIF(Measure_BB_Table[],Combined_header,Committed_Amount)</f>
        <v>0</v>
      </c>
      <c r="J218" s="92">
        <f ca="1">SUMIF(Measure_BB_Table[],Combined_header,Completed_MeasureBB)</f>
        <v>0</v>
      </c>
      <c r="K218" s="93" t="e">
        <f t="shared" ca="1" si="3"/>
        <v>#DIV/0!</v>
      </c>
    </row>
    <row r="219" spans="1:11" hidden="1" x14ac:dyDescent="0.3">
      <c r="A219" s="87" t="s">
        <v>3513</v>
      </c>
      <c r="B219" s="88">
        <v>1</v>
      </c>
      <c r="C219" s="87" t="s">
        <v>263</v>
      </c>
      <c r="D219" s="90" t="s">
        <v>2724</v>
      </c>
      <c r="E219" s="87" t="s">
        <v>1547</v>
      </c>
      <c r="F219" s="91">
        <v>0</v>
      </c>
      <c r="G219" s="91">
        <v>0</v>
      </c>
      <c r="H219" s="92">
        <f ca="1">SUMIF(Measure_BB_Table[],Combined_header,Total_Exp._MeasureBB)</f>
        <v>0</v>
      </c>
      <c r="I219" s="85">
        <f ca="1">SUMIF(Measure_BB_Table[],Combined_header,Committed_Amount)</f>
        <v>0</v>
      </c>
      <c r="J219" s="92">
        <f ca="1">SUMIF(Measure_BB_Table[],Combined_header,Completed_MeasureBB)</f>
        <v>0</v>
      </c>
      <c r="K219" s="93" t="e">
        <f t="shared" ca="1" si="3"/>
        <v>#DIV/0!</v>
      </c>
    </row>
    <row r="220" spans="1:11" x14ac:dyDescent="0.3">
      <c r="A220" s="87" t="s">
        <v>2917</v>
      </c>
      <c r="B220" s="88">
        <v>1</v>
      </c>
      <c r="C220" s="87" t="s">
        <v>263</v>
      </c>
      <c r="D220" s="90" t="s">
        <v>2724</v>
      </c>
      <c r="E220" s="87" t="s">
        <v>1466</v>
      </c>
      <c r="F220" s="95">
        <v>1200</v>
      </c>
      <c r="G220" s="91" t="s">
        <v>2011</v>
      </c>
      <c r="H220" s="92">
        <f ca="1">SUMIF(Measure_BB_Table[],Combined_header,Total_Exp._MeasureBB)</f>
        <v>1200</v>
      </c>
      <c r="I220" s="85">
        <f ca="1">SUMIF(Measure_BB_Table[],Combined_header,Committed_Amount)</f>
        <v>0</v>
      </c>
      <c r="J220" s="92">
        <f ca="1">SUMIF(Measure_BB_Table[],Combined_header,Completed_MeasureBB)</f>
        <v>1200</v>
      </c>
      <c r="K220" s="93">
        <f t="shared" ca="1" si="3"/>
        <v>1</v>
      </c>
    </row>
    <row r="221" spans="1:11" hidden="1" x14ac:dyDescent="0.3">
      <c r="A221" s="87" t="s">
        <v>3514</v>
      </c>
      <c r="B221" s="88">
        <v>1</v>
      </c>
      <c r="C221" s="87" t="s">
        <v>263</v>
      </c>
      <c r="D221" s="90" t="s">
        <v>2724</v>
      </c>
      <c r="E221" s="90" t="s">
        <v>1474</v>
      </c>
      <c r="F221" s="91">
        <v>0</v>
      </c>
      <c r="G221" s="91">
        <v>0</v>
      </c>
      <c r="H221" s="92">
        <f ca="1">SUMIF(Measure_BB_Table[],Combined_header,Total_Exp._MeasureBB)</f>
        <v>0</v>
      </c>
      <c r="I221" s="85">
        <f ca="1">SUMIF(Measure_BB_Table[],Combined_header,Committed_Amount)</f>
        <v>0</v>
      </c>
      <c r="J221" s="92">
        <f ca="1">SUMIF(Measure_BB_Table[],Combined_header,Completed_MeasureBB)</f>
        <v>0</v>
      </c>
      <c r="K221" s="93" t="e">
        <f t="shared" ca="1" si="3"/>
        <v>#DIV/0!</v>
      </c>
    </row>
    <row r="222" spans="1:11" hidden="1" x14ac:dyDescent="0.3">
      <c r="A222" s="87" t="s">
        <v>3515</v>
      </c>
      <c r="B222" s="88">
        <v>1</v>
      </c>
      <c r="C222" s="87" t="s">
        <v>263</v>
      </c>
      <c r="D222" s="90" t="s">
        <v>2724</v>
      </c>
      <c r="E222" s="87" t="s">
        <v>1468</v>
      </c>
      <c r="F222" s="91">
        <v>0</v>
      </c>
      <c r="G222" s="91">
        <v>0</v>
      </c>
      <c r="H222" s="92">
        <f ca="1">SUMIF(Measure_BB_Table[],Combined_header,Total_Exp._MeasureBB)</f>
        <v>0</v>
      </c>
      <c r="I222" s="85">
        <f ca="1">SUMIF(Measure_BB_Table[],Combined_header,Committed_Amount)</f>
        <v>0</v>
      </c>
      <c r="J222" s="92">
        <f ca="1">SUMIF(Measure_BB_Table[],Combined_header,Completed_MeasureBB)</f>
        <v>0</v>
      </c>
      <c r="K222" s="93" t="e">
        <f t="shared" ca="1" si="3"/>
        <v>#DIV/0!</v>
      </c>
    </row>
    <row r="223" spans="1:11" hidden="1" x14ac:dyDescent="0.3">
      <c r="A223" s="87" t="s">
        <v>3516</v>
      </c>
      <c r="B223" s="88">
        <v>1</v>
      </c>
      <c r="C223" s="87" t="s">
        <v>263</v>
      </c>
      <c r="D223" s="90" t="s">
        <v>2724</v>
      </c>
      <c r="E223" s="87" t="s">
        <v>1470</v>
      </c>
      <c r="F223" s="91">
        <v>0</v>
      </c>
      <c r="G223" s="91">
        <v>0</v>
      </c>
      <c r="H223" s="92">
        <f ca="1">SUMIF(Measure_BB_Table[],Combined_header,Total_Exp._MeasureBB)</f>
        <v>0</v>
      </c>
      <c r="I223" s="85">
        <f ca="1">SUMIF(Measure_BB_Table[],Combined_header,Committed_Amount)</f>
        <v>0</v>
      </c>
      <c r="J223" s="92">
        <f ca="1">SUMIF(Measure_BB_Table[],Combined_header,Completed_MeasureBB)</f>
        <v>0</v>
      </c>
      <c r="K223" s="93" t="e">
        <f t="shared" ca="1" si="3"/>
        <v>#DIV/0!</v>
      </c>
    </row>
    <row r="224" spans="1:11" hidden="1" x14ac:dyDescent="0.3">
      <c r="A224" s="87" t="s">
        <v>3517</v>
      </c>
      <c r="B224" s="88">
        <v>1</v>
      </c>
      <c r="C224" s="87" t="s">
        <v>263</v>
      </c>
      <c r="D224" s="90" t="s">
        <v>2723</v>
      </c>
      <c r="E224" s="87" t="s">
        <v>1471</v>
      </c>
      <c r="F224" s="91">
        <v>0</v>
      </c>
      <c r="G224" s="91">
        <v>0</v>
      </c>
      <c r="H224" s="92">
        <f ca="1">SUMIF(Measure_BB_Table[],Combined_header,Total_Exp._MeasureBB)</f>
        <v>0</v>
      </c>
      <c r="I224" s="85">
        <f ca="1">SUMIF(Measure_BB_Table[],Combined_header,Committed_Amount)</f>
        <v>0</v>
      </c>
      <c r="J224" s="92">
        <f ca="1">SUMIF(Measure_BB_Table[],Combined_header,Completed_MeasureBB)</f>
        <v>0</v>
      </c>
      <c r="K224" s="93" t="e">
        <f t="shared" ca="1" si="3"/>
        <v>#DIV/0!</v>
      </c>
    </row>
    <row r="225" spans="1:11" x14ac:dyDescent="0.3">
      <c r="A225" s="87" t="s">
        <v>2948</v>
      </c>
      <c r="B225" s="88">
        <v>1</v>
      </c>
      <c r="C225" s="87" t="s">
        <v>263</v>
      </c>
      <c r="D225" s="90" t="s">
        <v>2723</v>
      </c>
      <c r="E225" s="87" t="s">
        <v>310</v>
      </c>
      <c r="F225" s="91">
        <v>116400</v>
      </c>
      <c r="G225" s="91">
        <v>116400</v>
      </c>
      <c r="H225" s="92">
        <f ca="1">SUMIF(Measure_BB_Table[],Combined_header,Total_Exp._MeasureBB)</f>
        <v>106399.99</v>
      </c>
      <c r="I225" s="85">
        <f ca="1">SUMIF(Measure_BB_Table[],Combined_header,Committed_Amount)</f>
        <v>0</v>
      </c>
      <c r="J225" s="92">
        <f ca="1">SUMIF(Measure_BB_Table[],Combined_header,Completed_MeasureBB)</f>
        <v>106399.99</v>
      </c>
      <c r="K225" s="93">
        <f t="shared" ca="1" si="3"/>
        <v>1</v>
      </c>
    </row>
    <row r="226" spans="1:11" x14ac:dyDescent="0.3">
      <c r="A226" s="87" t="s">
        <v>2946</v>
      </c>
      <c r="B226" s="88">
        <v>1</v>
      </c>
      <c r="C226" s="87" t="s">
        <v>263</v>
      </c>
      <c r="D226" s="90" t="s">
        <v>2723</v>
      </c>
      <c r="E226" s="87" t="s">
        <v>1473</v>
      </c>
      <c r="F226" s="91">
        <v>47500</v>
      </c>
      <c r="G226" s="91">
        <v>47500</v>
      </c>
      <c r="H226" s="92">
        <f ca="1">SUMIF(Measure_BB_Table[],Combined_header,Total_Exp._MeasureBB)</f>
        <v>4750</v>
      </c>
      <c r="I226" s="85">
        <f ca="1">SUMIF(Measure_BB_Table[],Combined_header,Committed_Amount)</f>
        <v>0</v>
      </c>
      <c r="J226" s="92">
        <f ca="1">SUMIF(Measure_BB_Table[],Combined_header,Completed_MeasureBB)</f>
        <v>4750</v>
      </c>
      <c r="K226" s="93">
        <f t="shared" ca="1" si="3"/>
        <v>1</v>
      </c>
    </row>
    <row r="227" spans="1:11" x14ac:dyDescent="0.3">
      <c r="A227" s="87" t="s">
        <v>2944</v>
      </c>
      <c r="B227" s="88">
        <v>1</v>
      </c>
      <c r="C227" s="87" t="s">
        <v>263</v>
      </c>
      <c r="D227" s="90" t="s">
        <v>2723</v>
      </c>
      <c r="E227" s="87" t="s">
        <v>1547</v>
      </c>
      <c r="F227" s="91">
        <v>1290</v>
      </c>
      <c r="G227" s="91" t="s">
        <v>2011</v>
      </c>
      <c r="H227" s="92">
        <f ca="1">SUMIF(Measure_BB_Table[],Combined_header,Total_Exp._MeasureBB)</f>
        <v>1290</v>
      </c>
      <c r="I227" s="85">
        <f ca="1">SUMIF(Measure_BB_Table[],Combined_header,Committed_Amount)</f>
        <v>0</v>
      </c>
      <c r="J227" s="92">
        <f ca="1">SUMIF(Measure_BB_Table[],Combined_header,Completed_MeasureBB)</f>
        <v>1290</v>
      </c>
      <c r="K227" s="93">
        <f t="shared" ca="1" si="3"/>
        <v>1</v>
      </c>
    </row>
    <row r="228" spans="1:11" x14ac:dyDescent="0.3">
      <c r="A228" s="87" t="s">
        <v>2947</v>
      </c>
      <c r="B228" s="88">
        <v>1</v>
      </c>
      <c r="C228" s="87" t="s">
        <v>263</v>
      </c>
      <c r="D228" s="90" t="s">
        <v>2723</v>
      </c>
      <c r="E228" s="87" t="s">
        <v>1466</v>
      </c>
      <c r="F228" s="91">
        <v>8250</v>
      </c>
      <c r="G228" s="91" t="s">
        <v>2011</v>
      </c>
      <c r="H228" s="92">
        <f ca="1">SUMIF(Measure_BB_Table[],Combined_header,Total_Exp._MeasureBB)</f>
        <v>8250</v>
      </c>
      <c r="I228" s="85">
        <f ca="1">SUMIF(Measure_BB_Table[],Combined_header,Committed_Amount)</f>
        <v>0</v>
      </c>
      <c r="J228" s="92">
        <f ca="1">SUMIF(Measure_BB_Table[],Combined_header,Completed_MeasureBB)</f>
        <v>8250</v>
      </c>
      <c r="K228" s="93">
        <f t="shared" ca="1" si="3"/>
        <v>1</v>
      </c>
    </row>
    <row r="229" spans="1:11" x14ac:dyDescent="0.3">
      <c r="A229" s="87" t="s">
        <v>2945</v>
      </c>
      <c r="B229" s="88">
        <v>1</v>
      </c>
      <c r="C229" s="87" t="s">
        <v>263</v>
      </c>
      <c r="D229" s="90" t="s">
        <v>2723</v>
      </c>
      <c r="E229" s="87" t="s">
        <v>1468</v>
      </c>
      <c r="F229" s="91">
        <v>0</v>
      </c>
      <c r="G229" s="91">
        <v>0</v>
      </c>
      <c r="H229" s="92">
        <f ca="1">SUMIF(Measure_BB_Table[],Combined_header,Total_Exp._MeasureBB)</f>
        <v>800</v>
      </c>
      <c r="I229" s="85">
        <f ca="1">SUMIF(Measure_BB_Table[],Combined_header,Committed_Amount)</f>
        <v>0</v>
      </c>
      <c r="J229" s="92">
        <f ca="1">SUMIF(Measure_BB_Table[],Combined_header,Completed_MeasureBB)</f>
        <v>800</v>
      </c>
      <c r="K229" s="93">
        <f t="shared" ca="1" si="3"/>
        <v>1</v>
      </c>
    </row>
    <row r="230" spans="1:11" hidden="1" x14ac:dyDescent="0.3">
      <c r="A230" s="87" t="s">
        <v>3518</v>
      </c>
      <c r="B230" s="88">
        <v>1</v>
      </c>
      <c r="C230" s="87" t="s">
        <v>263</v>
      </c>
      <c r="D230" s="90" t="s">
        <v>2723</v>
      </c>
      <c r="E230" s="87" t="s">
        <v>1470</v>
      </c>
      <c r="F230" s="91">
        <v>0</v>
      </c>
      <c r="G230" s="91">
        <v>0</v>
      </c>
      <c r="H230" s="92">
        <f ca="1">SUMIF(Measure_BB_Table[],Combined_header,Total_Exp._MeasureBB)</f>
        <v>0</v>
      </c>
      <c r="I230" s="85">
        <f ca="1">SUMIF(Measure_BB_Table[],Combined_header,Committed_Amount)</f>
        <v>0</v>
      </c>
      <c r="J230" s="92">
        <f ca="1">SUMIF(Measure_BB_Table[],Combined_header,Completed_MeasureBB)</f>
        <v>0</v>
      </c>
      <c r="K230" s="93" t="e">
        <f t="shared" ca="1" si="3"/>
        <v>#DIV/0!</v>
      </c>
    </row>
    <row r="231" spans="1:11" x14ac:dyDescent="0.3">
      <c r="A231" s="87" t="s">
        <v>1682</v>
      </c>
      <c r="B231" s="88">
        <v>1</v>
      </c>
      <c r="C231" s="87" t="s">
        <v>263</v>
      </c>
      <c r="D231" s="90" t="s">
        <v>236</v>
      </c>
      <c r="E231" s="87" t="s">
        <v>1471</v>
      </c>
      <c r="F231" s="91">
        <v>850</v>
      </c>
      <c r="G231" s="91">
        <v>0</v>
      </c>
      <c r="H231" s="92">
        <f ca="1">SUMIF(Measure_BB_Table[],Combined_header,Total_Exp._MeasureBB)</f>
        <v>301.66000000000003</v>
      </c>
      <c r="I231" s="85">
        <f ca="1">SUMIF(Measure_BB_Table[],Combined_header,Committed_Amount)</f>
        <v>0</v>
      </c>
      <c r="J231" s="92">
        <f ca="1">SUMIF(Measure_BB_Table[],Combined_header,Completed_MeasureBB)</f>
        <v>301.66000000000003</v>
      </c>
      <c r="K231" s="93">
        <f t="shared" ca="1" si="3"/>
        <v>1</v>
      </c>
    </row>
    <row r="232" spans="1:11" hidden="1" x14ac:dyDescent="0.3">
      <c r="A232" s="87" t="s">
        <v>3519</v>
      </c>
      <c r="B232" s="88">
        <v>1</v>
      </c>
      <c r="C232" s="87" t="s">
        <v>263</v>
      </c>
      <c r="D232" s="90" t="s">
        <v>236</v>
      </c>
      <c r="E232" s="90" t="s">
        <v>1477</v>
      </c>
      <c r="F232" s="91">
        <v>0</v>
      </c>
      <c r="G232" s="91">
        <v>0</v>
      </c>
      <c r="H232" s="92">
        <f ca="1">SUMIF(Measure_BB_Table[],Combined_header,Total_Exp._MeasureBB)</f>
        <v>0</v>
      </c>
      <c r="I232" s="85">
        <f ca="1">SUMIF(Measure_BB_Table[],Combined_header,Committed_Amount)</f>
        <v>0</v>
      </c>
      <c r="J232" s="92">
        <f ca="1">SUMIF(Measure_BB_Table[],Combined_header,Completed_MeasureBB)</f>
        <v>0</v>
      </c>
      <c r="K232" s="93" t="e">
        <f t="shared" ca="1" si="3"/>
        <v>#DIV/0!</v>
      </c>
    </row>
    <row r="233" spans="1:11" hidden="1" x14ac:dyDescent="0.3">
      <c r="A233" s="87" t="s">
        <v>3520</v>
      </c>
      <c r="B233" s="88">
        <v>1</v>
      </c>
      <c r="C233" s="87" t="s">
        <v>263</v>
      </c>
      <c r="D233" s="90" t="s">
        <v>236</v>
      </c>
      <c r="E233" s="87" t="s">
        <v>1467</v>
      </c>
      <c r="F233" s="91" t="s">
        <v>2013</v>
      </c>
      <c r="G233" s="91" t="s">
        <v>2013</v>
      </c>
      <c r="H233" s="92">
        <f ca="1">SUMIF(Measure_BB_Table[],Combined_header,Total_Exp._MeasureBB)</f>
        <v>0</v>
      </c>
      <c r="I233" s="85">
        <f ca="1">SUMIF(Measure_BB_Table[],Combined_header,Committed_Amount)</f>
        <v>0</v>
      </c>
      <c r="J233" s="92">
        <f ca="1">SUMIF(Measure_BB_Table[],Combined_header,Completed_MeasureBB)</f>
        <v>0</v>
      </c>
      <c r="K233" s="93" t="e">
        <f t="shared" ca="1" si="3"/>
        <v>#DIV/0!</v>
      </c>
    </row>
    <row r="234" spans="1:11" hidden="1" x14ac:dyDescent="0.3">
      <c r="A234" s="87" t="s">
        <v>3521</v>
      </c>
      <c r="B234" s="88">
        <v>1</v>
      </c>
      <c r="C234" s="87" t="s">
        <v>263</v>
      </c>
      <c r="D234" s="90" t="s">
        <v>236</v>
      </c>
      <c r="E234" s="90" t="s">
        <v>1676</v>
      </c>
      <c r="F234" s="91">
        <v>82500</v>
      </c>
      <c r="G234" s="91">
        <v>82500</v>
      </c>
      <c r="H234" s="92">
        <f ca="1">SUMIF(Measure_BB_Table[],Combined_header,Total_Exp._MeasureBB)</f>
        <v>0</v>
      </c>
      <c r="I234" s="85">
        <f ca="1">SUMIF(Measure_BB_Table[],Combined_header,Committed_Amount)</f>
        <v>0</v>
      </c>
      <c r="J234" s="92">
        <f ca="1">SUMIF(Measure_BB_Table[],Combined_header,Completed_MeasureBB)</f>
        <v>0</v>
      </c>
      <c r="K234" s="93" t="e">
        <f t="shared" ca="1" si="3"/>
        <v>#DIV/0!</v>
      </c>
    </row>
    <row r="235" spans="1:11" x14ac:dyDescent="0.3">
      <c r="A235" s="87" t="s">
        <v>1683</v>
      </c>
      <c r="B235" s="88">
        <v>1</v>
      </c>
      <c r="C235" s="87" t="s">
        <v>263</v>
      </c>
      <c r="D235" s="90" t="s">
        <v>236</v>
      </c>
      <c r="E235" s="90" t="s">
        <v>310</v>
      </c>
      <c r="F235" s="91">
        <v>825000</v>
      </c>
      <c r="G235" s="91">
        <v>825000</v>
      </c>
      <c r="H235" s="92">
        <f ca="1">SUMIF(Measure_BB_Table[],Combined_header,Total_Exp._MeasureBB)</f>
        <v>898952.41</v>
      </c>
      <c r="I235" s="85">
        <f ca="1">SUMIF(Measure_BB_Table[],Combined_header,Committed_Amount)</f>
        <v>0</v>
      </c>
      <c r="J235" s="92">
        <f ca="1">SUMIF(Measure_BB_Table[],Combined_header,Completed_MeasureBB)</f>
        <v>898952.41</v>
      </c>
      <c r="K235" s="93">
        <f t="shared" ca="1" si="3"/>
        <v>1</v>
      </c>
    </row>
    <row r="236" spans="1:11" x14ac:dyDescent="0.3">
      <c r="A236" s="87" t="s">
        <v>1684</v>
      </c>
      <c r="B236" s="88">
        <v>1</v>
      </c>
      <c r="C236" s="87" t="s">
        <v>263</v>
      </c>
      <c r="D236" s="90" t="s">
        <v>236</v>
      </c>
      <c r="E236" s="89" t="s">
        <v>1473</v>
      </c>
      <c r="F236" s="91">
        <v>100000</v>
      </c>
      <c r="G236" s="91">
        <v>117105</v>
      </c>
      <c r="H236" s="92">
        <f ca="1">SUMIF(Measure_BB_Table[],Combined_header,Total_Exp._MeasureBB)</f>
        <v>73063.709999999992</v>
      </c>
      <c r="I236" s="85">
        <f ca="1">SUMIF(Measure_BB_Table[],Combined_header,Committed_Amount)</f>
        <v>0</v>
      </c>
      <c r="J236" s="92">
        <f ca="1">SUMIF(Measure_BB_Table[],Combined_header,Completed_MeasureBB)</f>
        <v>73063.710000000021</v>
      </c>
      <c r="K236" s="93">
        <f t="shared" ca="1" si="3"/>
        <v>1.0000000000000004</v>
      </c>
    </row>
    <row r="237" spans="1:11" x14ac:dyDescent="0.3">
      <c r="A237" s="87" t="s">
        <v>1685</v>
      </c>
      <c r="B237" s="88">
        <v>1</v>
      </c>
      <c r="C237" s="87" t="s">
        <v>263</v>
      </c>
      <c r="D237" s="90" t="s">
        <v>236</v>
      </c>
      <c r="E237" s="90" t="s">
        <v>1547</v>
      </c>
      <c r="F237" s="95">
        <v>17000</v>
      </c>
      <c r="G237" s="91" t="s">
        <v>2011</v>
      </c>
      <c r="H237" s="92">
        <f ca="1">SUMIF(Measure_BB_Table[],Combined_header,Total_Exp._MeasureBB)</f>
        <v>14715.04</v>
      </c>
      <c r="I237" s="85">
        <f ca="1">SUMIF(Measure_BB_Table[],Combined_header,Committed_Amount)</f>
        <v>0</v>
      </c>
      <c r="J237" s="92">
        <f ca="1">SUMIF(Measure_BB_Table[],Combined_header,Completed_MeasureBB)</f>
        <v>14715.04</v>
      </c>
      <c r="K237" s="93">
        <f t="shared" ca="1" si="3"/>
        <v>1</v>
      </c>
    </row>
    <row r="238" spans="1:11" x14ac:dyDescent="0.3">
      <c r="A238" s="87" t="s">
        <v>1686</v>
      </c>
      <c r="B238" s="88">
        <v>1</v>
      </c>
      <c r="C238" s="87" t="s">
        <v>263</v>
      </c>
      <c r="D238" s="90" t="s">
        <v>236</v>
      </c>
      <c r="E238" s="90" t="s">
        <v>1466</v>
      </c>
      <c r="F238" s="95">
        <v>14875</v>
      </c>
      <c r="G238" s="91">
        <v>14688</v>
      </c>
      <c r="H238" s="92">
        <f ca="1">SUMIF(Measure_BB_Table[],Combined_header,Total_Exp._MeasureBB)</f>
        <v>14688</v>
      </c>
      <c r="I238" s="85">
        <f ca="1">SUMIF(Measure_BB_Table[],Combined_header,Committed_Amount)</f>
        <v>0</v>
      </c>
      <c r="J238" s="92">
        <f ca="1">SUMIF(Measure_BB_Table[],Combined_header,Completed_MeasureBB)</f>
        <v>14688</v>
      </c>
      <c r="K238" s="93">
        <f t="shared" ca="1" si="3"/>
        <v>1</v>
      </c>
    </row>
    <row r="239" spans="1:11" x14ac:dyDescent="0.3">
      <c r="A239" s="87" t="s">
        <v>1687</v>
      </c>
      <c r="B239" s="88">
        <v>1</v>
      </c>
      <c r="C239" s="87" t="s">
        <v>263</v>
      </c>
      <c r="D239" s="90" t="s">
        <v>236</v>
      </c>
      <c r="E239" s="90" t="s">
        <v>1474</v>
      </c>
      <c r="F239" s="95">
        <v>10625</v>
      </c>
      <c r="G239" s="91">
        <v>16920</v>
      </c>
      <c r="H239" s="92">
        <f ca="1">SUMIF(Measure_BB_Table[],Combined_header,Total_Exp._MeasureBB)</f>
        <v>10317.5</v>
      </c>
      <c r="I239" s="85">
        <f ca="1">SUMIF(Measure_BB_Table[],Combined_header,Committed_Amount)</f>
        <v>0</v>
      </c>
      <c r="J239" s="92">
        <f ca="1">SUMIF(Measure_BB_Table[],Combined_header,Completed_MeasureBB)</f>
        <v>10317.5</v>
      </c>
      <c r="K239" s="93">
        <f t="shared" ca="1" si="3"/>
        <v>1</v>
      </c>
    </row>
    <row r="240" spans="1:11" hidden="1" x14ac:dyDescent="0.3">
      <c r="A240" s="87" t="s">
        <v>3522</v>
      </c>
      <c r="B240" s="88">
        <v>1</v>
      </c>
      <c r="C240" s="87" t="s">
        <v>263</v>
      </c>
      <c r="D240" s="90" t="s">
        <v>236</v>
      </c>
      <c r="E240" s="87" t="s">
        <v>1468</v>
      </c>
      <c r="F240" s="91">
        <v>0</v>
      </c>
      <c r="G240" s="91">
        <v>0</v>
      </c>
      <c r="H240" s="92">
        <f ca="1">SUMIF(Measure_BB_Table[],Combined_header,Total_Exp._MeasureBB)</f>
        <v>0</v>
      </c>
      <c r="I240" s="85">
        <f ca="1">SUMIF(Measure_BB_Table[],Combined_header,Committed_Amount)</f>
        <v>0</v>
      </c>
      <c r="J240" s="92">
        <f ca="1">SUMIF(Measure_BB_Table[],Combined_header,Completed_MeasureBB)</f>
        <v>0</v>
      </c>
      <c r="K240" s="93" t="e">
        <f t="shared" ca="1" si="3"/>
        <v>#DIV/0!</v>
      </c>
    </row>
    <row r="241" spans="1:11" x14ac:dyDescent="0.3">
      <c r="A241" s="87" t="s">
        <v>2020</v>
      </c>
      <c r="B241" s="88">
        <v>1</v>
      </c>
      <c r="C241" s="87" t="s">
        <v>263</v>
      </c>
      <c r="D241" s="90" t="s">
        <v>236</v>
      </c>
      <c r="E241" s="87" t="s">
        <v>1548</v>
      </c>
      <c r="F241" s="91">
        <v>0</v>
      </c>
      <c r="G241" s="91">
        <v>0</v>
      </c>
      <c r="H241" s="92">
        <f ca="1">SUMIF(Measure_BB_Table[],Combined_header,Total_Exp._MeasureBB)</f>
        <v>35280.9</v>
      </c>
      <c r="I241" s="85">
        <f ca="1">SUMIF(Measure_BB_Table[],Combined_header,Committed_Amount)</f>
        <v>0</v>
      </c>
      <c r="J241" s="92">
        <f ca="1">SUMIF(Measure_BB_Table[],Combined_header,Completed_MeasureBB)</f>
        <v>35280.9</v>
      </c>
      <c r="K241" s="93">
        <f t="shared" ca="1" si="3"/>
        <v>1</v>
      </c>
    </row>
    <row r="242" spans="1:11" hidden="1" x14ac:dyDescent="0.3">
      <c r="A242" s="87" t="s">
        <v>3523</v>
      </c>
      <c r="B242" s="88">
        <v>1</v>
      </c>
      <c r="C242" s="87" t="s">
        <v>263</v>
      </c>
      <c r="D242" s="90" t="s">
        <v>236</v>
      </c>
      <c r="E242" s="87" t="s">
        <v>1677</v>
      </c>
      <c r="F242" s="91">
        <v>0</v>
      </c>
      <c r="G242" s="91">
        <v>0</v>
      </c>
      <c r="H242" s="92">
        <f ca="1">SUMIF(Measure_BB_Table[],Combined_header,Total_Exp._MeasureBB)</f>
        <v>0</v>
      </c>
      <c r="I242" s="85">
        <f ca="1">SUMIF(Measure_BB_Table[],Combined_header,Committed_Amount)</f>
        <v>0</v>
      </c>
      <c r="J242" s="92">
        <f ca="1">SUMIF(Measure_BB_Table[],Combined_header,Completed_MeasureBB)</f>
        <v>0</v>
      </c>
      <c r="K242" s="93" t="e">
        <f t="shared" ca="1" si="3"/>
        <v>#DIV/0!</v>
      </c>
    </row>
    <row r="243" spans="1:11" x14ac:dyDescent="0.3">
      <c r="A243" s="87" t="s">
        <v>1688</v>
      </c>
      <c r="B243" s="88">
        <v>1</v>
      </c>
      <c r="C243" s="87" t="s">
        <v>263</v>
      </c>
      <c r="D243" s="90" t="s">
        <v>236</v>
      </c>
      <c r="E243" s="90" t="s">
        <v>1475</v>
      </c>
      <c r="F243" s="95">
        <v>239788.74</v>
      </c>
      <c r="G243" s="91">
        <v>239788.74</v>
      </c>
      <c r="H243" s="92">
        <f ca="1">SUMIF(Measure_BB_Table[],Combined_header,Total_Exp._MeasureBB)</f>
        <v>239788.74</v>
      </c>
      <c r="I243" s="85">
        <f ca="1">SUMIF(Measure_BB_Table[],Combined_header,Committed_Amount)</f>
        <v>0</v>
      </c>
      <c r="J243" s="92">
        <f ca="1">SUMIF(Measure_BB_Table[],Combined_header,Completed_MeasureBB)</f>
        <v>239788.74</v>
      </c>
      <c r="K243" s="93">
        <f t="shared" ca="1" si="3"/>
        <v>1</v>
      </c>
    </row>
    <row r="244" spans="1:11" hidden="1" x14ac:dyDescent="0.3">
      <c r="A244" s="87" t="s">
        <v>3524</v>
      </c>
      <c r="B244" s="88">
        <v>1</v>
      </c>
      <c r="C244" s="87" t="s">
        <v>263</v>
      </c>
      <c r="D244" s="90" t="s">
        <v>236</v>
      </c>
      <c r="E244" s="87" t="s">
        <v>1476</v>
      </c>
      <c r="F244" s="91">
        <v>0</v>
      </c>
      <c r="G244" s="91">
        <v>0</v>
      </c>
      <c r="H244" s="92">
        <f ca="1">SUMIF(Measure_BB_Table[],Combined_header,Total_Exp._MeasureBB)</f>
        <v>0</v>
      </c>
      <c r="I244" s="85">
        <f ca="1">SUMIF(Measure_BB_Table[],Combined_header,Committed_Amount)</f>
        <v>0</v>
      </c>
      <c r="J244" s="92">
        <f ca="1">SUMIF(Measure_BB_Table[],Combined_header,Completed_MeasureBB)</f>
        <v>0</v>
      </c>
      <c r="K244" s="93" t="e">
        <f t="shared" ca="1" si="3"/>
        <v>#DIV/0!</v>
      </c>
    </row>
    <row r="245" spans="1:11" hidden="1" x14ac:dyDescent="0.3">
      <c r="A245" s="87" t="s">
        <v>3525</v>
      </c>
      <c r="B245" s="88">
        <v>1</v>
      </c>
      <c r="C245" s="87" t="s">
        <v>263</v>
      </c>
      <c r="D245" s="90" t="s">
        <v>236</v>
      </c>
      <c r="E245" s="87" t="s">
        <v>1470</v>
      </c>
      <c r="F245" s="95">
        <v>850</v>
      </c>
      <c r="G245" s="91">
        <v>0</v>
      </c>
      <c r="H245" s="92">
        <f ca="1">SUMIF(Measure_BB_Table[],Combined_header,Total_Exp._MeasureBB)</f>
        <v>0</v>
      </c>
      <c r="I245" s="85">
        <f ca="1">SUMIF(Measure_BB_Table[],Combined_header,Committed_Amount)</f>
        <v>0</v>
      </c>
      <c r="J245" s="92">
        <f ca="1">SUMIF(Measure_BB_Table[],Combined_header,Completed_MeasureBB)</f>
        <v>0</v>
      </c>
      <c r="K245" s="93" t="e">
        <f t="shared" ca="1" si="3"/>
        <v>#DIV/0!</v>
      </c>
    </row>
    <row r="246" spans="1:11" hidden="1" x14ac:dyDescent="0.3">
      <c r="A246" s="87" t="s">
        <v>3526</v>
      </c>
      <c r="B246" s="88">
        <v>1</v>
      </c>
      <c r="C246" s="87" t="s">
        <v>263</v>
      </c>
      <c r="D246" s="90" t="s">
        <v>236</v>
      </c>
      <c r="E246" s="87" t="s">
        <v>1464</v>
      </c>
      <c r="F246" s="91">
        <v>0</v>
      </c>
      <c r="G246" s="91">
        <v>0</v>
      </c>
      <c r="H246" s="92">
        <f ca="1">SUMIF(Measure_BB_Table[],Combined_header,Total_Exp._MeasureBB)</f>
        <v>0</v>
      </c>
      <c r="I246" s="85">
        <f ca="1">SUMIF(Measure_BB_Table[],Combined_header,Committed_Amount)</f>
        <v>0</v>
      </c>
      <c r="J246" s="92">
        <f ca="1">SUMIF(Measure_BB_Table[],Combined_header,Completed_MeasureBB)</f>
        <v>0</v>
      </c>
      <c r="K246" s="93" t="e">
        <f t="shared" ca="1" si="3"/>
        <v>#DIV/0!</v>
      </c>
    </row>
    <row r="247" spans="1:11" hidden="1" x14ac:dyDescent="0.3">
      <c r="A247" s="87" t="s">
        <v>3527</v>
      </c>
      <c r="B247" s="88">
        <v>7</v>
      </c>
      <c r="C247" s="90" t="s">
        <v>434</v>
      </c>
      <c r="D247" s="90" t="s">
        <v>2722</v>
      </c>
      <c r="E247" s="87" t="s">
        <v>1471</v>
      </c>
      <c r="F247" s="91">
        <v>1217.69</v>
      </c>
      <c r="G247" s="91">
        <v>0</v>
      </c>
      <c r="H247" s="92">
        <f ca="1">SUMIF(Measure_BB_Table[],Combined_header,Total_Exp._MeasureBB)</f>
        <v>0</v>
      </c>
      <c r="I247" s="85">
        <f ca="1">SUMIF(Measure_BB_Table[],Combined_header,Committed_Amount)</f>
        <v>0</v>
      </c>
      <c r="J247" s="92">
        <f ca="1">SUMIF(Measure_BB_Table[],Combined_header,Completed_MeasureBB)</f>
        <v>0</v>
      </c>
      <c r="K247" s="93" t="e">
        <f t="shared" ca="1" si="3"/>
        <v>#DIV/0!</v>
      </c>
    </row>
    <row r="248" spans="1:11" hidden="1" x14ac:dyDescent="0.3">
      <c r="A248" s="87" t="s">
        <v>3528</v>
      </c>
      <c r="B248" s="88">
        <v>7</v>
      </c>
      <c r="C248" s="90" t="s">
        <v>434</v>
      </c>
      <c r="D248" s="90" t="s">
        <v>2722</v>
      </c>
      <c r="E248" s="87" t="s">
        <v>1465</v>
      </c>
      <c r="F248" s="91">
        <v>48872.24</v>
      </c>
      <c r="G248" s="91">
        <v>0</v>
      </c>
      <c r="H248" s="92">
        <f ca="1">SUMIF(Measure_BB_Table[],Combined_header,Total_Exp._MeasureBB)</f>
        <v>0</v>
      </c>
      <c r="I248" s="85">
        <f ca="1">SUMIF(Measure_BB_Table[],Combined_header,Committed_Amount)</f>
        <v>0</v>
      </c>
      <c r="J248" s="92">
        <f ca="1">SUMIF(Measure_BB_Table[],Combined_header,Completed_MeasureBB)</f>
        <v>0</v>
      </c>
      <c r="K248" s="93" t="e">
        <f t="shared" ca="1" si="3"/>
        <v>#DIV/0!</v>
      </c>
    </row>
    <row r="249" spans="1:11" hidden="1" x14ac:dyDescent="0.3">
      <c r="A249" s="87" t="s">
        <v>3529</v>
      </c>
      <c r="B249" s="88">
        <v>7</v>
      </c>
      <c r="C249" s="90" t="s">
        <v>434</v>
      </c>
      <c r="D249" s="90" t="s">
        <v>2722</v>
      </c>
      <c r="E249" s="87" t="s">
        <v>1467</v>
      </c>
      <c r="F249" s="91">
        <v>192978.68</v>
      </c>
      <c r="G249" s="91" t="s">
        <v>245</v>
      </c>
      <c r="H249" s="92">
        <f ca="1">SUMIF(Measure_BB_Table[],Combined_header,Total_Exp._MeasureBB)</f>
        <v>0</v>
      </c>
      <c r="I249" s="85">
        <f ca="1">SUMIF(Measure_BB_Table[],Combined_header,Committed_Amount)</f>
        <v>0</v>
      </c>
      <c r="J249" s="92">
        <f ca="1">SUMIF(Measure_BB_Table[],Combined_header,Completed_MeasureBB)</f>
        <v>0</v>
      </c>
      <c r="K249" s="93" t="e">
        <f t="shared" ca="1" si="3"/>
        <v>#DIV/0!</v>
      </c>
    </row>
    <row r="250" spans="1:11" hidden="1" x14ac:dyDescent="0.3">
      <c r="A250" s="87" t="s">
        <v>3530</v>
      </c>
      <c r="B250" s="88">
        <v>7</v>
      </c>
      <c r="C250" s="90" t="s">
        <v>434</v>
      </c>
      <c r="D250" s="90" t="s">
        <v>2722</v>
      </c>
      <c r="E250" s="90" t="s">
        <v>1676</v>
      </c>
      <c r="F250" s="91">
        <v>189763.3</v>
      </c>
      <c r="G250" s="91">
        <v>0</v>
      </c>
      <c r="H250" s="92">
        <f ca="1">SUMIF(Measure_BB_Table[],Combined_header,Total_Exp._MeasureBB)</f>
        <v>0</v>
      </c>
      <c r="I250" s="85">
        <f ca="1">SUMIF(Measure_BB_Table[],Combined_header,Committed_Amount)</f>
        <v>0</v>
      </c>
      <c r="J250" s="92">
        <f ca="1">SUMIF(Measure_BB_Table[],Combined_header,Completed_MeasureBB)</f>
        <v>0</v>
      </c>
      <c r="K250" s="93" t="e">
        <f t="shared" ca="1" si="3"/>
        <v>#DIV/0!</v>
      </c>
    </row>
    <row r="251" spans="1:11" x14ac:dyDescent="0.3">
      <c r="A251" s="87" t="s">
        <v>2801</v>
      </c>
      <c r="B251" s="88">
        <v>7</v>
      </c>
      <c r="C251" s="90" t="s">
        <v>434</v>
      </c>
      <c r="D251" s="90" t="s">
        <v>2722</v>
      </c>
      <c r="E251" s="90" t="s">
        <v>310</v>
      </c>
      <c r="F251" s="91">
        <v>2024205.12</v>
      </c>
      <c r="G251" s="91">
        <v>0</v>
      </c>
      <c r="H251" s="92">
        <f ca="1">SUMIF(Measure_BB_Table[],Combined_header,Total_Exp._MeasureBB)</f>
        <v>48872.24</v>
      </c>
      <c r="I251" s="85">
        <f ca="1">SUMIF(Measure_BB_Table[],Combined_header,Committed_Amount)</f>
        <v>0</v>
      </c>
      <c r="J251" s="92">
        <f ca="1">SUMIF(Measure_BB_Table[],Combined_header,Completed_MeasureBB)</f>
        <v>48872.24</v>
      </c>
      <c r="K251" s="93">
        <f t="shared" ca="1" si="3"/>
        <v>1</v>
      </c>
    </row>
    <row r="252" spans="1:11" hidden="1" x14ac:dyDescent="0.3">
      <c r="A252" s="87" t="s">
        <v>3531</v>
      </c>
      <c r="B252" s="88">
        <v>7</v>
      </c>
      <c r="C252" s="90" t="s">
        <v>434</v>
      </c>
      <c r="D252" s="90" t="s">
        <v>2722</v>
      </c>
      <c r="E252" s="90" t="s">
        <v>1473</v>
      </c>
      <c r="F252" s="91">
        <v>232466.68</v>
      </c>
      <c r="G252" s="91" t="s">
        <v>245</v>
      </c>
      <c r="H252" s="92">
        <f ca="1">SUMIF(Measure_BB_Table[],Combined_header,Total_Exp._MeasureBB)</f>
        <v>0</v>
      </c>
      <c r="I252" s="85">
        <f ca="1">SUMIF(Measure_BB_Table[],Combined_header,Committed_Amount)</f>
        <v>0</v>
      </c>
      <c r="J252" s="92">
        <f ca="1">SUMIF(Measure_BB_Table[],Combined_header,Completed_MeasureBB)</f>
        <v>0</v>
      </c>
      <c r="K252" s="93" t="e">
        <f t="shared" ca="1" si="3"/>
        <v>#DIV/0!</v>
      </c>
    </row>
    <row r="253" spans="1:11" hidden="1" x14ac:dyDescent="0.3">
      <c r="A253" s="87" t="s">
        <v>3532</v>
      </c>
      <c r="B253" s="88">
        <v>7</v>
      </c>
      <c r="C253" s="90" t="s">
        <v>434</v>
      </c>
      <c r="D253" s="90" t="s">
        <v>2722</v>
      </c>
      <c r="E253" s="90" t="s">
        <v>1547</v>
      </c>
      <c r="F253" s="91">
        <v>38744.449999999997</v>
      </c>
      <c r="G253" s="91" t="s">
        <v>245</v>
      </c>
      <c r="H253" s="92">
        <f ca="1">SUMIF(Measure_BB_Table[],Combined_header,Total_Exp._MeasureBB)</f>
        <v>0</v>
      </c>
      <c r="I253" s="85">
        <f ca="1">SUMIF(Measure_BB_Table[],Combined_header,Committed_Amount)</f>
        <v>0</v>
      </c>
      <c r="J253" s="92">
        <f ca="1">SUMIF(Measure_BB_Table[],Combined_header,Completed_MeasureBB)</f>
        <v>0</v>
      </c>
      <c r="K253" s="93" t="e">
        <f t="shared" ca="1" si="3"/>
        <v>#DIV/0!</v>
      </c>
    </row>
    <row r="254" spans="1:11" hidden="1" x14ac:dyDescent="0.3">
      <c r="A254" s="87" t="s">
        <v>3533</v>
      </c>
      <c r="B254" s="88">
        <v>7</v>
      </c>
      <c r="C254" s="90" t="s">
        <v>434</v>
      </c>
      <c r="D254" s="90" t="s">
        <v>2722</v>
      </c>
      <c r="E254" s="90" t="s">
        <v>1466</v>
      </c>
      <c r="F254" s="91">
        <v>33209.53</v>
      </c>
      <c r="G254" s="91" t="s">
        <v>245</v>
      </c>
      <c r="H254" s="92">
        <f ca="1">SUMIF(Measure_BB_Table[],Combined_header,Total_Exp._MeasureBB)</f>
        <v>0</v>
      </c>
      <c r="I254" s="85">
        <f ca="1">SUMIF(Measure_BB_Table[],Combined_header,Committed_Amount)</f>
        <v>0</v>
      </c>
      <c r="J254" s="92">
        <f ca="1">SUMIF(Measure_BB_Table[],Combined_header,Completed_MeasureBB)</f>
        <v>0</v>
      </c>
      <c r="K254" s="93" t="e">
        <f t="shared" ca="1" si="3"/>
        <v>#DIV/0!</v>
      </c>
    </row>
    <row r="255" spans="1:11" hidden="1" x14ac:dyDescent="0.3">
      <c r="A255" s="87" t="s">
        <v>3534</v>
      </c>
      <c r="B255" s="88">
        <v>7</v>
      </c>
      <c r="C255" s="90" t="s">
        <v>434</v>
      </c>
      <c r="D255" s="90" t="s">
        <v>2722</v>
      </c>
      <c r="E255" s="90" t="s">
        <v>1474</v>
      </c>
      <c r="F255" s="91">
        <v>16604.759999999998</v>
      </c>
      <c r="G255" s="91" t="s">
        <v>245</v>
      </c>
      <c r="H255" s="92">
        <f ca="1">SUMIF(Measure_BB_Table[],Combined_header,Total_Exp._MeasureBB)</f>
        <v>0</v>
      </c>
      <c r="I255" s="85">
        <f ca="1">SUMIF(Measure_BB_Table[],Combined_header,Committed_Amount)</f>
        <v>0</v>
      </c>
      <c r="J255" s="92">
        <f ca="1">SUMIF(Measure_BB_Table[],Combined_header,Completed_MeasureBB)</f>
        <v>0</v>
      </c>
      <c r="K255" s="93" t="e">
        <f t="shared" ca="1" si="3"/>
        <v>#DIV/0!</v>
      </c>
    </row>
    <row r="256" spans="1:11" x14ac:dyDescent="0.3">
      <c r="A256" s="87" t="s">
        <v>2802</v>
      </c>
      <c r="B256" s="88">
        <v>7</v>
      </c>
      <c r="C256" s="90" t="s">
        <v>434</v>
      </c>
      <c r="D256" s="90" t="s">
        <v>2722</v>
      </c>
      <c r="E256" s="87" t="s">
        <v>1468</v>
      </c>
      <c r="F256" s="91">
        <v>12176.83</v>
      </c>
      <c r="G256" s="91" t="s">
        <v>245</v>
      </c>
      <c r="H256" s="92">
        <f ca="1">SUMIF(Measure_BB_Table[],Combined_header,Total_Exp._MeasureBB)</f>
        <v>2600</v>
      </c>
      <c r="I256" s="85">
        <f ca="1">SUMIF(Measure_BB_Table[],Combined_header,Committed_Amount)</f>
        <v>0</v>
      </c>
      <c r="J256" s="92">
        <f ca="1">SUMIF(Measure_BB_Table[],Combined_header,Completed_MeasureBB)</f>
        <v>2600</v>
      </c>
      <c r="K256" s="93">
        <f t="shared" ca="1" si="3"/>
        <v>1</v>
      </c>
    </row>
    <row r="257" spans="1:11" x14ac:dyDescent="0.3">
      <c r="A257" s="87" t="s">
        <v>2766</v>
      </c>
      <c r="B257" s="88">
        <v>7</v>
      </c>
      <c r="C257" s="90" t="s">
        <v>434</v>
      </c>
      <c r="D257" s="90" t="s">
        <v>2722</v>
      </c>
      <c r="E257" s="87" t="s">
        <v>1548</v>
      </c>
      <c r="F257" s="91">
        <v>340000</v>
      </c>
      <c r="G257" s="91" t="s">
        <v>2054</v>
      </c>
      <c r="H257" s="92">
        <f ca="1">SUMIF(Measure_BB_Table[],Combined_header,Total_Exp._MeasureBB)</f>
        <v>41441.22</v>
      </c>
      <c r="I257" s="85">
        <f ca="1">SUMIF(Measure_BB_Table[],Combined_header,Committed_Amount)</f>
        <v>0</v>
      </c>
      <c r="J257" s="92">
        <f ca="1">SUMIF(Measure_BB_Table[],Combined_header,Completed_MeasureBB)</f>
        <v>41441.22</v>
      </c>
      <c r="K257" s="93">
        <f t="shared" ca="1" si="3"/>
        <v>1</v>
      </c>
    </row>
    <row r="258" spans="1:11" hidden="1" x14ac:dyDescent="0.3">
      <c r="A258" s="87" t="s">
        <v>3535</v>
      </c>
      <c r="B258" s="88">
        <v>7</v>
      </c>
      <c r="C258" s="90" t="s">
        <v>434</v>
      </c>
      <c r="D258" s="90" t="s">
        <v>2722</v>
      </c>
      <c r="E258" s="87" t="s">
        <v>1677</v>
      </c>
      <c r="F258" s="91">
        <v>0</v>
      </c>
      <c r="G258" s="91">
        <v>0</v>
      </c>
      <c r="H258" s="92">
        <f ca="1">SUMIF(Measure_BB_Table[],Combined_header,Total_Exp._MeasureBB)</f>
        <v>0</v>
      </c>
      <c r="I258" s="85">
        <f ca="1">SUMIF(Measure_BB_Table[],Combined_header,Committed_Amount)</f>
        <v>0</v>
      </c>
      <c r="J258" s="92">
        <f ca="1">SUMIF(Measure_BB_Table[],Combined_header,Completed_MeasureBB)</f>
        <v>0</v>
      </c>
      <c r="K258" s="93" t="e">
        <f t="shared" ref="K258:K321" ca="1" si="4">Completed_Comparison/Total_Exp._Comparison</f>
        <v>#DIV/0!</v>
      </c>
    </row>
    <row r="259" spans="1:11" hidden="1" x14ac:dyDescent="0.3">
      <c r="A259" s="87" t="s">
        <v>3536</v>
      </c>
      <c r="B259" s="88">
        <v>7</v>
      </c>
      <c r="C259" s="90" t="s">
        <v>434</v>
      </c>
      <c r="D259" s="90" t="s">
        <v>2722</v>
      </c>
      <c r="E259" s="87" t="s">
        <v>1472</v>
      </c>
      <c r="F259" s="91">
        <v>0</v>
      </c>
      <c r="G259" s="91">
        <v>0</v>
      </c>
      <c r="H259" s="92">
        <f ca="1">SUMIF(Measure_BB_Table[],Combined_header,Total_Exp._MeasureBB)</f>
        <v>0</v>
      </c>
      <c r="I259" s="85">
        <f ca="1">SUMIF(Measure_BB_Table[],Combined_header,Committed_Amount)</f>
        <v>0</v>
      </c>
      <c r="J259" s="92">
        <f ca="1">SUMIF(Measure_BB_Table[],Combined_header,Completed_MeasureBB)</f>
        <v>0</v>
      </c>
      <c r="K259" s="93" t="e">
        <f t="shared" ca="1" si="4"/>
        <v>#DIV/0!</v>
      </c>
    </row>
    <row r="260" spans="1:11" hidden="1" x14ac:dyDescent="0.3">
      <c r="A260" s="87" t="s">
        <v>3537</v>
      </c>
      <c r="B260" s="88">
        <v>7</v>
      </c>
      <c r="C260" s="90" t="s">
        <v>434</v>
      </c>
      <c r="D260" s="90" t="s">
        <v>2722</v>
      </c>
      <c r="E260" s="87" t="s">
        <v>1476</v>
      </c>
      <c r="F260" s="91">
        <v>8855.8700000000008</v>
      </c>
      <c r="G260" s="91" t="s">
        <v>245</v>
      </c>
      <c r="H260" s="92">
        <f ca="1">SUMIF(Measure_BB_Table[],Combined_header,Total_Exp._MeasureBB)</f>
        <v>0</v>
      </c>
      <c r="I260" s="85">
        <f ca="1">SUMIF(Measure_BB_Table[],Combined_header,Committed_Amount)</f>
        <v>0</v>
      </c>
      <c r="J260" s="92">
        <f ca="1">SUMIF(Measure_BB_Table[],Combined_header,Completed_MeasureBB)</f>
        <v>0</v>
      </c>
      <c r="K260" s="93" t="e">
        <f t="shared" ca="1" si="4"/>
        <v>#DIV/0!</v>
      </c>
    </row>
    <row r="261" spans="1:11" hidden="1" x14ac:dyDescent="0.3">
      <c r="A261" s="87" t="s">
        <v>3538</v>
      </c>
      <c r="B261" s="88">
        <v>7</v>
      </c>
      <c r="C261" s="90" t="s">
        <v>434</v>
      </c>
      <c r="D261" s="90" t="s">
        <v>2722</v>
      </c>
      <c r="E261" s="87" t="s">
        <v>1470</v>
      </c>
      <c r="F261" s="91">
        <v>1217.69</v>
      </c>
      <c r="G261" s="91" t="s">
        <v>245</v>
      </c>
      <c r="H261" s="92">
        <f ca="1">SUMIF(Measure_BB_Table[],Combined_header,Total_Exp._MeasureBB)</f>
        <v>0</v>
      </c>
      <c r="I261" s="85">
        <f ca="1">SUMIF(Measure_BB_Table[],Combined_header,Committed_Amount)</f>
        <v>0</v>
      </c>
      <c r="J261" s="92">
        <f ca="1">SUMIF(Measure_BB_Table[],Combined_header,Completed_MeasureBB)</f>
        <v>0</v>
      </c>
      <c r="K261" s="93" t="e">
        <f t="shared" ca="1" si="4"/>
        <v>#DIV/0!</v>
      </c>
    </row>
    <row r="262" spans="1:11" x14ac:dyDescent="0.3">
      <c r="A262" s="87" t="s">
        <v>2742</v>
      </c>
      <c r="B262" s="88">
        <v>7</v>
      </c>
      <c r="C262" s="90" t="s">
        <v>434</v>
      </c>
      <c r="D262" s="90" t="s">
        <v>2722</v>
      </c>
      <c r="E262" s="87" t="s">
        <v>1464</v>
      </c>
      <c r="F262" s="91">
        <v>340000</v>
      </c>
      <c r="G262" s="91">
        <v>0</v>
      </c>
      <c r="H262" s="92">
        <f ca="1">SUMIF(Measure_BB_Table[],Combined_header,Total_Exp._MeasureBB)</f>
        <v>150792.63999999998</v>
      </c>
      <c r="I262" s="85">
        <f ca="1">SUMIF(Measure_BB_Table[],Combined_header,Committed_Amount)</f>
        <v>0</v>
      </c>
      <c r="J262" s="92">
        <f ca="1">SUMIF(Measure_BB_Table[],Combined_header,Completed_MeasureBB)</f>
        <v>150792.63999999998</v>
      </c>
      <c r="K262" s="93">
        <f t="shared" ca="1" si="4"/>
        <v>1</v>
      </c>
    </row>
    <row r="263" spans="1:11" hidden="1" x14ac:dyDescent="0.3">
      <c r="A263" s="87" t="s">
        <v>3539</v>
      </c>
      <c r="B263" s="88">
        <v>7</v>
      </c>
      <c r="C263" s="90" t="s">
        <v>434</v>
      </c>
      <c r="D263" s="89" t="s">
        <v>428</v>
      </c>
      <c r="E263" s="87" t="s">
        <v>1467</v>
      </c>
      <c r="F263" s="91">
        <v>0</v>
      </c>
      <c r="G263" s="91">
        <v>0</v>
      </c>
      <c r="H263" s="92">
        <f ca="1">SUMIF(Measure_BB_Table[],Combined_header,Total_Exp._MeasureBB)</f>
        <v>0</v>
      </c>
      <c r="I263" s="85">
        <f ca="1">SUMIF(Measure_BB_Table[],Combined_header,Committed_Amount)</f>
        <v>0</v>
      </c>
      <c r="J263" s="92">
        <f ca="1">SUMIF(Measure_BB_Table[],Combined_header,Completed_MeasureBB)</f>
        <v>0</v>
      </c>
      <c r="K263" s="93" t="e">
        <f t="shared" ca="1" si="4"/>
        <v>#DIV/0!</v>
      </c>
    </row>
    <row r="264" spans="1:11" x14ac:dyDescent="0.3">
      <c r="A264" s="87" t="s">
        <v>1689</v>
      </c>
      <c r="B264" s="88">
        <v>7</v>
      </c>
      <c r="C264" s="90" t="s">
        <v>434</v>
      </c>
      <c r="D264" s="89" t="s">
        <v>428</v>
      </c>
      <c r="E264" s="87" t="s">
        <v>310</v>
      </c>
      <c r="F264" s="91">
        <v>333183</v>
      </c>
      <c r="G264" s="91">
        <v>333183</v>
      </c>
      <c r="H264" s="92">
        <f ca="1">SUMIF(Measure_BB_Table[],Combined_header,Total_Exp._MeasureBB)</f>
        <v>333183</v>
      </c>
      <c r="I264" s="85">
        <f ca="1">SUMIF(Measure_BB_Table[],Combined_header,Committed_Amount)</f>
        <v>0</v>
      </c>
      <c r="J264" s="92">
        <f ca="1">SUMIF(Measure_BB_Table[],Combined_header,Completed_MeasureBB)</f>
        <v>333183</v>
      </c>
      <c r="K264" s="93">
        <f t="shared" ca="1" si="4"/>
        <v>1</v>
      </c>
    </row>
    <row r="265" spans="1:11" hidden="1" x14ac:dyDescent="0.3">
      <c r="A265" s="87" t="s">
        <v>3540</v>
      </c>
      <c r="B265" s="88">
        <v>7</v>
      </c>
      <c r="C265" s="90" t="s">
        <v>434</v>
      </c>
      <c r="D265" s="90" t="s">
        <v>2724</v>
      </c>
      <c r="E265" s="87" t="s">
        <v>1471</v>
      </c>
      <c r="F265" s="91">
        <v>0</v>
      </c>
      <c r="G265" s="91">
        <v>0</v>
      </c>
      <c r="H265" s="92">
        <f ca="1">SUMIF(Measure_BB_Table[],Combined_header,Total_Exp._MeasureBB)</f>
        <v>0</v>
      </c>
      <c r="I265" s="85">
        <f ca="1">SUMIF(Measure_BB_Table[],Combined_header,Committed_Amount)</f>
        <v>0</v>
      </c>
      <c r="J265" s="92">
        <f ca="1">SUMIF(Measure_BB_Table[],Combined_header,Completed_MeasureBB)</f>
        <v>0</v>
      </c>
      <c r="K265" s="93" t="e">
        <f t="shared" ca="1" si="4"/>
        <v>#DIV/0!</v>
      </c>
    </row>
    <row r="266" spans="1:11" hidden="1" x14ac:dyDescent="0.3">
      <c r="A266" s="87" t="s">
        <v>3541</v>
      </c>
      <c r="B266" s="88">
        <v>7</v>
      </c>
      <c r="C266" s="90" t="s">
        <v>434</v>
      </c>
      <c r="D266" s="90" t="s">
        <v>2724</v>
      </c>
      <c r="E266" s="87" t="s">
        <v>310</v>
      </c>
      <c r="F266" s="91">
        <v>15000</v>
      </c>
      <c r="G266" s="91">
        <v>0</v>
      </c>
      <c r="H266" s="92">
        <f ca="1">SUMIF(Measure_BB_Table[],Combined_header,Total_Exp._MeasureBB)</f>
        <v>0</v>
      </c>
      <c r="I266" s="85">
        <f ca="1">SUMIF(Measure_BB_Table[],Combined_header,Committed_Amount)</f>
        <v>0</v>
      </c>
      <c r="J266" s="92">
        <f ca="1">SUMIF(Measure_BB_Table[],Combined_header,Completed_MeasureBB)</f>
        <v>0</v>
      </c>
      <c r="K266" s="93" t="e">
        <f t="shared" ca="1" si="4"/>
        <v>#DIV/0!</v>
      </c>
    </row>
    <row r="267" spans="1:11" hidden="1" x14ac:dyDescent="0.3">
      <c r="A267" s="87" t="s">
        <v>3542</v>
      </c>
      <c r="B267" s="88">
        <v>7</v>
      </c>
      <c r="C267" s="90" t="s">
        <v>434</v>
      </c>
      <c r="D267" s="90" t="s">
        <v>2724</v>
      </c>
      <c r="E267" s="87" t="s">
        <v>1473</v>
      </c>
      <c r="F267" s="91">
        <v>0</v>
      </c>
      <c r="G267" s="91">
        <v>0</v>
      </c>
      <c r="H267" s="92">
        <f ca="1">SUMIF(Measure_BB_Table[],Combined_header,Total_Exp._MeasureBB)</f>
        <v>0</v>
      </c>
      <c r="I267" s="85">
        <f ca="1">SUMIF(Measure_BB_Table[],Combined_header,Committed_Amount)</f>
        <v>0</v>
      </c>
      <c r="J267" s="92">
        <f ca="1">SUMIF(Measure_BB_Table[],Combined_header,Completed_MeasureBB)</f>
        <v>0</v>
      </c>
      <c r="K267" s="93" t="e">
        <f t="shared" ca="1" si="4"/>
        <v>#DIV/0!</v>
      </c>
    </row>
    <row r="268" spans="1:11" hidden="1" x14ac:dyDescent="0.3">
      <c r="A268" s="87" t="s">
        <v>3543</v>
      </c>
      <c r="B268" s="88">
        <v>7</v>
      </c>
      <c r="C268" s="90" t="s">
        <v>434</v>
      </c>
      <c r="D268" s="90" t="s">
        <v>2724</v>
      </c>
      <c r="E268" s="87" t="s">
        <v>1547</v>
      </c>
      <c r="F268" s="91">
        <v>0</v>
      </c>
      <c r="G268" s="91">
        <v>0</v>
      </c>
      <c r="H268" s="92">
        <f ca="1">SUMIF(Measure_BB_Table[],Combined_header,Total_Exp._MeasureBB)</f>
        <v>0</v>
      </c>
      <c r="I268" s="85">
        <f ca="1">SUMIF(Measure_BB_Table[],Combined_header,Committed_Amount)</f>
        <v>0</v>
      </c>
      <c r="J268" s="92">
        <f ca="1">SUMIF(Measure_BB_Table[],Combined_header,Completed_MeasureBB)</f>
        <v>0</v>
      </c>
      <c r="K268" s="93" t="e">
        <f t="shared" ca="1" si="4"/>
        <v>#DIV/0!</v>
      </c>
    </row>
    <row r="269" spans="1:11" hidden="1" x14ac:dyDescent="0.3">
      <c r="A269" s="87" t="s">
        <v>3544</v>
      </c>
      <c r="B269" s="88">
        <v>7</v>
      </c>
      <c r="C269" s="90" t="s">
        <v>434</v>
      </c>
      <c r="D269" s="90" t="s">
        <v>2724</v>
      </c>
      <c r="E269" s="87" t="s">
        <v>1466</v>
      </c>
      <c r="F269" s="91">
        <v>0</v>
      </c>
      <c r="G269" s="91">
        <v>0</v>
      </c>
      <c r="H269" s="92">
        <f ca="1">SUMIF(Measure_BB_Table[],Combined_header,Total_Exp._MeasureBB)</f>
        <v>0</v>
      </c>
      <c r="I269" s="85">
        <f ca="1">SUMIF(Measure_BB_Table[],Combined_header,Committed_Amount)</f>
        <v>0</v>
      </c>
      <c r="J269" s="92">
        <f ca="1">SUMIF(Measure_BB_Table[],Combined_header,Completed_MeasureBB)</f>
        <v>0</v>
      </c>
      <c r="K269" s="93" t="e">
        <f t="shared" ca="1" si="4"/>
        <v>#DIV/0!</v>
      </c>
    </row>
    <row r="270" spans="1:11" hidden="1" x14ac:dyDescent="0.3">
      <c r="A270" s="87" t="s">
        <v>3545</v>
      </c>
      <c r="B270" s="88">
        <v>7</v>
      </c>
      <c r="C270" s="90" t="s">
        <v>434</v>
      </c>
      <c r="D270" s="90" t="s">
        <v>2724</v>
      </c>
      <c r="E270" s="90" t="s">
        <v>1474</v>
      </c>
      <c r="F270" s="91">
        <v>0</v>
      </c>
      <c r="G270" s="91">
        <v>0</v>
      </c>
      <c r="H270" s="92">
        <f ca="1">SUMIF(Measure_BB_Table[],Combined_header,Total_Exp._MeasureBB)</f>
        <v>0</v>
      </c>
      <c r="I270" s="85">
        <f ca="1">SUMIF(Measure_BB_Table[],Combined_header,Committed_Amount)</f>
        <v>0</v>
      </c>
      <c r="J270" s="92">
        <f ca="1">SUMIF(Measure_BB_Table[],Combined_header,Completed_MeasureBB)</f>
        <v>0</v>
      </c>
      <c r="K270" s="93" t="e">
        <f t="shared" ca="1" si="4"/>
        <v>#DIV/0!</v>
      </c>
    </row>
    <row r="271" spans="1:11" hidden="1" x14ac:dyDescent="0.3">
      <c r="A271" s="87" t="s">
        <v>3546</v>
      </c>
      <c r="B271" s="88">
        <v>7</v>
      </c>
      <c r="C271" s="90" t="s">
        <v>434</v>
      </c>
      <c r="D271" s="90" t="s">
        <v>2724</v>
      </c>
      <c r="E271" s="87" t="s">
        <v>1468</v>
      </c>
      <c r="F271" s="91">
        <v>0</v>
      </c>
      <c r="G271" s="91">
        <v>0</v>
      </c>
      <c r="H271" s="92">
        <f ca="1">SUMIF(Measure_BB_Table[],Combined_header,Total_Exp._MeasureBB)</f>
        <v>0</v>
      </c>
      <c r="I271" s="85">
        <f ca="1">SUMIF(Measure_BB_Table[],Combined_header,Committed_Amount)</f>
        <v>0</v>
      </c>
      <c r="J271" s="92">
        <f ca="1">SUMIF(Measure_BB_Table[],Combined_header,Completed_MeasureBB)</f>
        <v>0</v>
      </c>
      <c r="K271" s="93" t="e">
        <f t="shared" ca="1" si="4"/>
        <v>#DIV/0!</v>
      </c>
    </row>
    <row r="272" spans="1:11" hidden="1" x14ac:dyDescent="0.3">
      <c r="A272" s="87" t="s">
        <v>3547</v>
      </c>
      <c r="B272" s="88">
        <v>7</v>
      </c>
      <c r="C272" s="90" t="s">
        <v>434</v>
      </c>
      <c r="D272" s="90" t="s">
        <v>2724</v>
      </c>
      <c r="E272" s="87" t="s">
        <v>1470</v>
      </c>
      <c r="F272" s="91">
        <v>0</v>
      </c>
      <c r="G272" s="91">
        <v>0</v>
      </c>
      <c r="H272" s="92">
        <f ca="1">SUMIF(Measure_BB_Table[],Combined_header,Total_Exp._MeasureBB)</f>
        <v>0</v>
      </c>
      <c r="I272" s="85">
        <f ca="1">SUMIF(Measure_BB_Table[],Combined_header,Committed_Amount)</f>
        <v>0</v>
      </c>
      <c r="J272" s="92">
        <f ca="1">SUMIF(Measure_BB_Table[],Combined_header,Completed_MeasureBB)</f>
        <v>0</v>
      </c>
      <c r="K272" s="93" t="e">
        <f t="shared" ca="1" si="4"/>
        <v>#DIV/0!</v>
      </c>
    </row>
    <row r="273" spans="1:11" hidden="1" x14ac:dyDescent="0.3">
      <c r="A273" s="87" t="s">
        <v>3548</v>
      </c>
      <c r="B273" s="88">
        <v>7</v>
      </c>
      <c r="C273" s="90" t="s">
        <v>434</v>
      </c>
      <c r="D273" s="90" t="s">
        <v>2723</v>
      </c>
      <c r="E273" s="87" t="s">
        <v>1471</v>
      </c>
      <c r="F273" s="91">
        <v>0</v>
      </c>
      <c r="G273" s="91">
        <v>0</v>
      </c>
      <c r="H273" s="92">
        <f ca="1">SUMIF(Measure_BB_Table[],Combined_header,Total_Exp._MeasureBB)</f>
        <v>0</v>
      </c>
      <c r="I273" s="85">
        <f ca="1">SUMIF(Measure_BB_Table[],Combined_header,Committed_Amount)</f>
        <v>0</v>
      </c>
      <c r="J273" s="92">
        <f ca="1">SUMIF(Measure_BB_Table[],Combined_header,Completed_MeasureBB)</f>
        <v>0</v>
      </c>
      <c r="K273" s="93" t="e">
        <f t="shared" ca="1" si="4"/>
        <v>#DIV/0!</v>
      </c>
    </row>
    <row r="274" spans="1:11" hidden="1" x14ac:dyDescent="0.3">
      <c r="A274" s="87" t="s">
        <v>3549</v>
      </c>
      <c r="B274" s="88">
        <v>7</v>
      </c>
      <c r="C274" s="90" t="s">
        <v>434</v>
      </c>
      <c r="D274" s="90" t="s">
        <v>2723</v>
      </c>
      <c r="E274" s="87" t="s">
        <v>310</v>
      </c>
      <c r="F274" s="91">
        <v>255000</v>
      </c>
      <c r="G274" s="91" t="s">
        <v>245</v>
      </c>
      <c r="H274" s="92">
        <f ca="1">SUMIF(Measure_BB_Table[],Combined_header,Total_Exp._MeasureBB)</f>
        <v>0</v>
      </c>
      <c r="I274" s="85">
        <f ca="1">SUMIF(Measure_BB_Table[],Combined_header,Committed_Amount)</f>
        <v>0</v>
      </c>
      <c r="J274" s="92">
        <f ca="1">SUMIF(Measure_BB_Table[],Combined_header,Completed_MeasureBB)</f>
        <v>0</v>
      </c>
      <c r="K274" s="93" t="e">
        <f t="shared" ca="1" si="4"/>
        <v>#DIV/0!</v>
      </c>
    </row>
    <row r="275" spans="1:11" x14ac:dyDescent="0.3">
      <c r="A275" s="87" t="s">
        <v>2950</v>
      </c>
      <c r="B275" s="88">
        <v>7</v>
      </c>
      <c r="C275" s="90" t="s">
        <v>434</v>
      </c>
      <c r="D275" s="90" t="s">
        <v>2723</v>
      </c>
      <c r="E275" s="87" t="s">
        <v>1473</v>
      </c>
      <c r="F275" s="91">
        <v>48500</v>
      </c>
      <c r="G275" s="91">
        <v>48500</v>
      </c>
      <c r="H275" s="92">
        <f ca="1">SUMIF(Measure_BB_Table[],Combined_header,Total_Exp._MeasureBB)</f>
        <v>36375</v>
      </c>
      <c r="I275" s="85">
        <f ca="1">SUMIF(Measure_BB_Table[],Combined_header,Committed_Amount)</f>
        <v>0</v>
      </c>
      <c r="J275" s="92">
        <f ca="1">SUMIF(Measure_BB_Table[],Combined_header,Completed_MeasureBB)</f>
        <v>36375</v>
      </c>
      <c r="K275" s="93">
        <f t="shared" ca="1" si="4"/>
        <v>1</v>
      </c>
    </row>
    <row r="276" spans="1:11" x14ac:dyDescent="0.3">
      <c r="A276" s="87" t="s">
        <v>2949</v>
      </c>
      <c r="B276" s="88">
        <v>7</v>
      </c>
      <c r="C276" s="90" t="s">
        <v>434</v>
      </c>
      <c r="D276" s="90" t="s">
        <v>2723</v>
      </c>
      <c r="E276" s="87" t="s">
        <v>1547</v>
      </c>
      <c r="F276" s="91">
        <v>0</v>
      </c>
      <c r="G276" s="91">
        <v>0</v>
      </c>
      <c r="H276" s="92">
        <f ca="1">SUMIF(Measure_BB_Table[],Combined_header,Total_Exp._MeasureBB)</f>
        <v>870</v>
      </c>
      <c r="I276" s="85">
        <f ca="1">SUMIF(Measure_BB_Table[],Combined_header,Committed_Amount)</f>
        <v>0</v>
      </c>
      <c r="J276" s="92">
        <f ca="1">SUMIF(Measure_BB_Table[],Combined_header,Completed_MeasureBB)</f>
        <v>870</v>
      </c>
      <c r="K276" s="93">
        <f t="shared" ca="1" si="4"/>
        <v>1</v>
      </c>
    </row>
    <row r="277" spans="1:11" hidden="1" x14ac:dyDescent="0.3">
      <c r="A277" s="87" t="s">
        <v>3550</v>
      </c>
      <c r="B277" s="88">
        <v>7</v>
      </c>
      <c r="C277" s="90" t="s">
        <v>434</v>
      </c>
      <c r="D277" s="90" t="s">
        <v>2723</v>
      </c>
      <c r="E277" s="87" t="s">
        <v>1466</v>
      </c>
      <c r="F277" s="91">
        <v>0</v>
      </c>
      <c r="G277" s="91">
        <v>0</v>
      </c>
      <c r="H277" s="92">
        <f ca="1">SUMIF(Measure_BB_Table[],Combined_header,Total_Exp._MeasureBB)</f>
        <v>0</v>
      </c>
      <c r="I277" s="85">
        <f ca="1">SUMIF(Measure_BB_Table[],Combined_header,Committed_Amount)</f>
        <v>0</v>
      </c>
      <c r="J277" s="92">
        <f ca="1">SUMIF(Measure_BB_Table[],Combined_header,Completed_MeasureBB)</f>
        <v>0</v>
      </c>
      <c r="K277" s="93" t="e">
        <f t="shared" ca="1" si="4"/>
        <v>#DIV/0!</v>
      </c>
    </row>
    <row r="278" spans="1:11" hidden="1" x14ac:dyDescent="0.3">
      <c r="A278" s="87" t="s">
        <v>3551</v>
      </c>
      <c r="B278" s="88">
        <v>7</v>
      </c>
      <c r="C278" s="90" t="s">
        <v>434</v>
      </c>
      <c r="D278" s="90" t="s">
        <v>2723</v>
      </c>
      <c r="E278" s="87" t="s">
        <v>1468</v>
      </c>
      <c r="F278" s="91">
        <v>0</v>
      </c>
      <c r="G278" s="91">
        <v>0</v>
      </c>
      <c r="H278" s="92">
        <f ca="1">SUMIF(Measure_BB_Table[],Combined_header,Total_Exp._MeasureBB)</f>
        <v>0</v>
      </c>
      <c r="I278" s="85">
        <f ca="1">SUMIF(Measure_BB_Table[],Combined_header,Committed_Amount)</f>
        <v>0</v>
      </c>
      <c r="J278" s="92">
        <f ca="1">SUMIF(Measure_BB_Table[],Combined_header,Completed_MeasureBB)</f>
        <v>0</v>
      </c>
      <c r="K278" s="93" t="e">
        <f t="shared" ca="1" si="4"/>
        <v>#DIV/0!</v>
      </c>
    </row>
    <row r="279" spans="1:11" hidden="1" x14ac:dyDescent="0.3">
      <c r="A279" s="87" t="s">
        <v>3552</v>
      </c>
      <c r="B279" s="88">
        <v>7</v>
      </c>
      <c r="C279" s="90" t="s">
        <v>434</v>
      </c>
      <c r="D279" s="90" t="s">
        <v>2723</v>
      </c>
      <c r="E279" s="87" t="s">
        <v>1470</v>
      </c>
      <c r="F279" s="91">
        <v>0</v>
      </c>
      <c r="G279" s="91">
        <v>0</v>
      </c>
      <c r="H279" s="92">
        <f ca="1">SUMIF(Measure_BB_Table[],Combined_header,Total_Exp._MeasureBB)</f>
        <v>0</v>
      </c>
      <c r="I279" s="85">
        <f ca="1">SUMIF(Measure_BB_Table[],Combined_header,Committed_Amount)</f>
        <v>0</v>
      </c>
      <c r="J279" s="92">
        <f ca="1">SUMIF(Measure_BB_Table[],Combined_header,Completed_MeasureBB)</f>
        <v>0</v>
      </c>
      <c r="K279" s="93" t="e">
        <f t="shared" ca="1" si="4"/>
        <v>#DIV/0!</v>
      </c>
    </row>
    <row r="280" spans="1:11" hidden="1" x14ac:dyDescent="0.3">
      <c r="A280" s="87" t="s">
        <v>3553</v>
      </c>
      <c r="B280" s="88">
        <v>7</v>
      </c>
      <c r="C280" s="90" t="s">
        <v>434</v>
      </c>
      <c r="D280" s="90" t="s">
        <v>236</v>
      </c>
      <c r="E280" s="87" t="s">
        <v>1471</v>
      </c>
      <c r="F280" s="91">
        <v>400</v>
      </c>
      <c r="G280" s="91" t="s">
        <v>245</v>
      </c>
      <c r="H280" s="92">
        <f ca="1">SUMIF(Measure_BB_Table[],Combined_header,Total_Exp._MeasureBB)</f>
        <v>0</v>
      </c>
      <c r="I280" s="85">
        <f ca="1">SUMIF(Measure_BB_Table[],Combined_header,Committed_Amount)</f>
        <v>0</v>
      </c>
      <c r="J280" s="92">
        <f ca="1">SUMIF(Measure_BB_Table[],Combined_header,Completed_MeasureBB)</f>
        <v>0</v>
      </c>
      <c r="K280" s="93" t="e">
        <f t="shared" ca="1" si="4"/>
        <v>#DIV/0!</v>
      </c>
    </row>
    <row r="281" spans="1:11" hidden="1" x14ac:dyDescent="0.3">
      <c r="A281" s="87" t="s">
        <v>3554</v>
      </c>
      <c r="B281" s="88">
        <v>7</v>
      </c>
      <c r="C281" s="90" t="s">
        <v>434</v>
      </c>
      <c r="D281" s="90" t="s">
        <v>236</v>
      </c>
      <c r="E281" s="90" t="s">
        <v>1477</v>
      </c>
      <c r="F281" s="91">
        <v>0</v>
      </c>
      <c r="G281" s="91">
        <v>0</v>
      </c>
      <c r="H281" s="92">
        <f ca="1">SUMIF(Measure_BB_Table[],Combined_header,Total_Exp._MeasureBB)</f>
        <v>0</v>
      </c>
      <c r="I281" s="85">
        <f ca="1">SUMIF(Measure_BB_Table[],Combined_header,Committed_Amount)</f>
        <v>0</v>
      </c>
      <c r="J281" s="92">
        <f ca="1">SUMIF(Measure_BB_Table[],Combined_header,Completed_MeasureBB)</f>
        <v>0</v>
      </c>
      <c r="K281" s="93" t="e">
        <f t="shared" ca="1" si="4"/>
        <v>#DIV/0!</v>
      </c>
    </row>
    <row r="282" spans="1:11" hidden="1" x14ac:dyDescent="0.3">
      <c r="A282" s="87" t="s">
        <v>3555</v>
      </c>
      <c r="B282" s="88">
        <v>7</v>
      </c>
      <c r="C282" s="90" t="s">
        <v>434</v>
      </c>
      <c r="D282" s="90" t="s">
        <v>236</v>
      </c>
      <c r="E282" s="87" t="s">
        <v>1467</v>
      </c>
      <c r="F282" s="91">
        <v>43850</v>
      </c>
      <c r="G282" s="91" t="s">
        <v>245</v>
      </c>
      <c r="H282" s="92">
        <f ca="1">SUMIF(Measure_BB_Table[],Combined_header,Total_Exp._MeasureBB)</f>
        <v>0</v>
      </c>
      <c r="I282" s="85">
        <f ca="1">SUMIF(Measure_BB_Table[],Combined_header,Committed_Amount)</f>
        <v>0</v>
      </c>
      <c r="J282" s="92">
        <f ca="1">SUMIF(Measure_BB_Table[],Combined_header,Completed_MeasureBB)</f>
        <v>0</v>
      </c>
      <c r="K282" s="93" t="e">
        <f t="shared" ca="1" si="4"/>
        <v>#DIV/0!</v>
      </c>
    </row>
    <row r="283" spans="1:11" hidden="1" x14ac:dyDescent="0.3">
      <c r="A283" s="87" t="s">
        <v>3556</v>
      </c>
      <c r="B283" s="88">
        <v>7</v>
      </c>
      <c r="C283" s="90" t="s">
        <v>434</v>
      </c>
      <c r="D283" s="90" t="s">
        <v>236</v>
      </c>
      <c r="E283" s="90" t="s">
        <v>1676</v>
      </c>
      <c r="F283" s="91">
        <v>55000</v>
      </c>
      <c r="G283" s="91" t="s">
        <v>245</v>
      </c>
      <c r="H283" s="92">
        <f ca="1">SUMIF(Measure_BB_Table[],Combined_header,Total_Exp._MeasureBB)</f>
        <v>0</v>
      </c>
      <c r="I283" s="85">
        <f ca="1">SUMIF(Measure_BB_Table[],Combined_header,Committed_Amount)</f>
        <v>0</v>
      </c>
      <c r="J283" s="92">
        <f ca="1">SUMIF(Measure_BB_Table[],Combined_header,Completed_MeasureBB)</f>
        <v>0</v>
      </c>
      <c r="K283" s="93" t="e">
        <f t="shared" ca="1" si="4"/>
        <v>#DIV/0!</v>
      </c>
    </row>
    <row r="284" spans="1:11" hidden="1" x14ac:dyDescent="0.3">
      <c r="A284" s="87" t="s">
        <v>3557</v>
      </c>
      <c r="B284" s="88">
        <v>7</v>
      </c>
      <c r="C284" s="90" t="s">
        <v>434</v>
      </c>
      <c r="D284" s="90" t="s">
        <v>236</v>
      </c>
      <c r="E284" s="90" t="s">
        <v>310</v>
      </c>
      <c r="F284" s="91">
        <v>550000</v>
      </c>
      <c r="G284" s="91" t="s">
        <v>245</v>
      </c>
      <c r="H284" s="92">
        <f ca="1">SUMIF(Measure_BB_Table[],Combined_header,Total_Exp._MeasureBB)</f>
        <v>0</v>
      </c>
      <c r="I284" s="85">
        <f ca="1">SUMIF(Measure_BB_Table[],Combined_header,Committed_Amount)</f>
        <v>0</v>
      </c>
      <c r="J284" s="92">
        <f ca="1">SUMIF(Measure_BB_Table[],Combined_header,Completed_MeasureBB)</f>
        <v>0</v>
      </c>
      <c r="K284" s="93" t="e">
        <f t="shared" ca="1" si="4"/>
        <v>#DIV/0!</v>
      </c>
    </row>
    <row r="285" spans="1:11" hidden="1" x14ac:dyDescent="0.3">
      <c r="A285" s="87" t="s">
        <v>3558</v>
      </c>
      <c r="B285" s="88">
        <v>7</v>
      </c>
      <c r="C285" s="90" t="s">
        <v>434</v>
      </c>
      <c r="D285" s="90" t="s">
        <v>236</v>
      </c>
      <c r="E285" s="89" t="s">
        <v>1473</v>
      </c>
      <c r="F285" s="91">
        <v>80000</v>
      </c>
      <c r="G285" s="91" t="s">
        <v>245</v>
      </c>
      <c r="H285" s="92">
        <f ca="1">SUMIF(Measure_BB_Table[],Combined_header,Total_Exp._MeasureBB)</f>
        <v>0</v>
      </c>
      <c r="I285" s="85">
        <f ca="1">SUMIF(Measure_BB_Table[],Combined_header,Committed_Amount)</f>
        <v>0</v>
      </c>
      <c r="J285" s="92">
        <f ca="1">SUMIF(Measure_BB_Table[],Combined_header,Completed_MeasureBB)</f>
        <v>0</v>
      </c>
      <c r="K285" s="93" t="e">
        <f t="shared" ca="1" si="4"/>
        <v>#DIV/0!</v>
      </c>
    </row>
    <row r="286" spans="1:11" hidden="1" x14ac:dyDescent="0.3">
      <c r="A286" s="87" t="s">
        <v>3559</v>
      </c>
      <c r="B286" s="88">
        <v>7</v>
      </c>
      <c r="C286" s="90" t="s">
        <v>434</v>
      </c>
      <c r="D286" s="90" t="s">
        <v>236</v>
      </c>
      <c r="E286" s="90" t="s">
        <v>1547</v>
      </c>
      <c r="F286" s="91">
        <v>14000</v>
      </c>
      <c r="G286" s="91" t="s">
        <v>245</v>
      </c>
      <c r="H286" s="92">
        <f ca="1">SUMIF(Measure_BB_Table[],Combined_header,Total_Exp._MeasureBB)</f>
        <v>0</v>
      </c>
      <c r="I286" s="85">
        <f ca="1">SUMIF(Measure_BB_Table[],Combined_header,Committed_Amount)</f>
        <v>0</v>
      </c>
      <c r="J286" s="92">
        <f ca="1">SUMIF(Measure_BB_Table[],Combined_header,Completed_MeasureBB)</f>
        <v>0</v>
      </c>
      <c r="K286" s="93" t="e">
        <f t="shared" ca="1" si="4"/>
        <v>#DIV/0!</v>
      </c>
    </row>
    <row r="287" spans="1:11" hidden="1" x14ac:dyDescent="0.3">
      <c r="A287" s="87" t="s">
        <v>3560</v>
      </c>
      <c r="B287" s="88">
        <v>7</v>
      </c>
      <c r="C287" s="90" t="s">
        <v>434</v>
      </c>
      <c r="D287" s="90" t="s">
        <v>236</v>
      </c>
      <c r="E287" s="90" t="s">
        <v>1466</v>
      </c>
      <c r="F287" s="91">
        <v>12000</v>
      </c>
      <c r="G287" s="91" t="s">
        <v>245</v>
      </c>
      <c r="H287" s="92">
        <f ca="1">SUMIF(Measure_BB_Table[],Combined_header,Total_Exp._MeasureBB)</f>
        <v>0</v>
      </c>
      <c r="I287" s="85">
        <f ca="1">SUMIF(Measure_BB_Table[],Combined_header,Committed_Amount)</f>
        <v>0</v>
      </c>
      <c r="J287" s="92">
        <f ca="1">SUMIF(Measure_BB_Table[],Combined_header,Completed_MeasureBB)</f>
        <v>0</v>
      </c>
      <c r="K287" s="93" t="e">
        <f t="shared" ca="1" si="4"/>
        <v>#DIV/0!</v>
      </c>
    </row>
    <row r="288" spans="1:11" hidden="1" x14ac:dyDescent="0.3">
      <c r="A288" s="87" t="s">
        <v>3561</v>
      </c>
      <c r="B288" s="88">
        <v>7</v>
      </c>
      <c r="C288" s="90" t="s">
        <v>434</v>
      </c>
      <c r="D288" s="90" t="s">
        <v>236</v>
      </c>
      <c r="E288" s="90" t="s">
        <v>1474</v>
      </c>
      <c r="F288" s="91">
        <v>12000</v>
      </c>
      <c r="G288" s="91" t="s">
        <v>245</v>
      </c>
      <c r="H288" s="92">
        <f ca="1">SUMIF(Measure_BB_Table[],Combined_header,Total_Exp._MeasureBB)</f>
        <v>0</v>
      </c>
      <c r="I288" s="85">
        <f ca="1">SUMIF(Measure_BB_Table[],Combined_header,Committed_Amount)</f>
        <v>0</v>
      </c>
      <c r="J288" s="92">
        <f ca="1">SUMIF(Measure_BB_Table[],Combined_header,Completed_MeasureBB)</f>
        <v>0</v>
      </c>
      <c r="K288" s="93" t="e">
        <f t="shared" ca="1" si="4"/>
        <v>#DIV/0!</v>
      </c>
    </row>
    <row r="289" spans="1:11" hidden="1" x14ac:dyDescent="0.3">
      <c r="A289" s="87" t="s">
        <v>3562</v>
      </c>
      <c r="B289" s="88">
        <v>7</v>
      </c>
      <c r="C289" s="90" t="s">
        <v>434</v>
      </c>
      <c r="D289" s="90" t="s">
        <v>236</v>
      </c>
      <c r="E289" s="87" t="s">
        <v>1468</v>
      </c>
      <c r="F289" s="91">
        <v>0</v>
      </c>
      <c r="G289" s="91">
        <v>0</v>
      </c>
      <c r="H289" s="92">
        <f ca="1">SUMIF(Measure_BB_Table[],Combined_header,Total_Exp._MeasureBB)</f>
        <v>0</v>
      </c>
      <c r="I289" s="85">
        <f ca="1">SUMIF(Measure_BB_Table[],Combined_header,Committed_Amount)</f>
        <v>0</v>
      </c>
      <c r="J289" s="92">
        <f ca="1">SUMIF(Measure_BB_Table[],Combined_header,Completed_MeasureBB)</f>
        <v>0</v>
      </c>
      <c r="K289" s="93" t="e">
        <f t="shared" ca="1" si="4"/>
        <v>#DIV/0!</v>
      </c>
    </row>
    <row r="290" spans="1:11" hidden="1" x14ac:dyDescent="0.3">
      <c r="A290" s="87" t="s">
        <v>3563</v>
      </c>
      <c r="B290" s="88">
        <v>7</v>
      </c>
      <c r="C290" s="90" t="s">
        <v>434</v>
      </c>
      <c r="D290" s="90" t="s">
        <v>236</v>
      </c>
      <c r="E290" s="87" t="s">
        <v>1548</v>
      </c>
      <c r="F290" s="91">
        <v>0</v>
      </c>
      <c r="G290" s="91">
        <v>0</v>
      </c>
      <c r="H290" s="92">
        <f ca="1">SUMIF(Measure_BB_Table[],Combined_header,Total_Exp._MeasureBB)</f>
        <v>0</v>
      </c>
      <c r="I290" s="85">
        <f ca="1">SUMIF(Measure_BB_Table[],Combined_header,Committed_Amount)</f>
        <v>0</v>
      </c>
      <c r="J290" s="92">
        <f ca="1">SUMIF(Measure_BB_Table[],Combined_header,Completed_MeasureBB)</f>
        <v>0</v>
      </c>
      <c r="K290" s="93" t="e">
        <f t="shared" ca="1" si="4"/>
        <v>#DIV/0!</v>
      </c>
    </row>
    <row r="291" spans="1:11" hidden="1" x14ac:dyDescent="0.3">
      <c r="A291" s="87" t="s">
        <v>3564</v>
      </c>
      <c r="B291" s="88">
        <v>7</v>
      </c>
      <c r="C291" s="90" t="s">
        <v>434</v>
      </c>
      <c r="D291" s="90" t="s">
        <v>236</v>
      </c>
      <c r="E291" s="87" t="s">
        <v>1677</v>
      </c>
      <c r="F291" s="91">
        <v>0</v>
      </c>
      <c r="G291" s="91">
        <v>0</v>
      </c>
      <c r="H291" s="92">
        <f ca="1">SUMIF(Measure_BB_Table[],Combined_header,Total_Exp._MeasureBB)</f>
        <v>0</v>
      </c>
      <c r="I291" s="85">
        <f ca="1">SUMIF(Measure_BB_Table[],Combined_header,Committed_Amount)</f>
        <v>0</v>
      </c>
      <c r="J291" s="92">
        <f ca="1">SUMIF(Measure_BB_Table[],Combined_header,Completed_MeasureBB)</f>
        <v>0</v>
      </c>
      <c r="K291" s="93" t="e">
        <f t="shared" ca="1" si="4"/>
        <v>#DIV/0!</v>
      </c>
    </row>
    <row r="292" spans="1:11" hidden="1" x14ac:dyDescent="0.3">
      <c r="A292" s="87" t="s">
        <v>3565</v>
      </c>
      <c r="B292" s="88">
        <v>7</v>
      </c>
      <c r="C292" s="90" t="s">
        <v>434</v>
      </c>
      <c r="D292" s="90" t="s">
        <v>236</v>
      </c>
      <c r="E292" s="90" t="s">
        <v>1475</v>
      </c>
      <c r="F292" s="91">
        <v>150000</v>
      </c>
      <c r="G292" s="91" t="s">
        <v>245</v>
      </c>
      <c r="H292" s="92">
        <f ca="1">SUMIF(Measure_BB_Table[],Combined_header,Total_Exp._MeasureBB)</f>
        <v>0</v>
      </c>
      <c r="I292" s="85">
        <f ca="1">SUMIF(Measure_BB_Table[],Combined_header,Committed_Amount)</f>
        <v>0</v>
      </c>
      <c r="J292" s="92">
        <f ca="1">SUMIF(Measure_BB_Table[],Combined_header,Completed_MeasureBB)</f>
        <v>0</v>
      </c>
      <c r="K292" s="93" t="e">
        <f t="shared" ca="1" si="4"/>
        <v>#DIV/0!</v>
      </c>
    </row>
    <row r="293" spans="1:11" hidden="1" x14ac:dyDescent="0.3">
      <c r="A293" s="87" t="s">
        <v>3566</v>
      </c>
      <c r="B293" s="88">
        <v>7</v>
      </c>
      <c r="C293" s="90" t="s">
        <v>434</v>
      </c>
      <c r="D293" s="90" t="s">
        <v>236</v>
      </c>
      <c r="E293" s="87" t="s">
        <v>1476</v>
      </c>
      <c r="F293" s="91">
        <v>0</v>
      </c>
      <c r="G293" s="91">
        <v>0</v>
      </c>
      <c r="H293" s="92">
        <f ca="1">SUMIF(Measure_BB_Table[],Combined_header,Total_Exp._MeasureBB)</f>
        <v>0</v>
      </c>
      <c r="I293" s="85">
        <f ca="1">SUMIF(Measure_BB_Table[],Combined_header,Committed_Amount)</f>
        <v>0</v>
      </c>
      <c r="J293" s="92">
        <f ca="1">SUMIF(Measure_BB_Table[],Combined_header,Completed_MeasureBB)</f>
        <v>0</v>
      </c>
      <c r="K293" s="93" t="e">
        <f t="shared" ca="1" si="4"/>
        <v>#DIV/0!</v>
      </c>
    </row>
    <row r="294" spans="1:11" hidden="1" x14ac:dyDescent="0.3">
      <c r="A294" s="87" t="s">
        <v>3567</v>
      </c>
      <c r="B294" s="88">
        <v>7</v>
      </c>
      <c r="C294" s="90" t="s">
        <v>434</v>
      </c>
      <c r="D294" s="90" t="s">
        <v>236</v>
      </c>
      <c r="E294" s="87" t="s">
        <v>1470</v>
      </c>
      <c r="F294" s="91">
        <v>400</v>
      </c>
      <c r="G294" s="91" t="s">
        <v>245</v>
      </c>
      <c r="H294" s="92">
        <f ca="1">SUMIF(Measure_BB_Table[],Combined_header,Total_Exp._MeasureBB)</f>
        <v>0</v>
      </c>
      <c r="I294" s="85">
        <f ca="1">SUMIF(Measure_BB_Table[],Combined_header,Committed_Amount)</f>
        <v>0</v>
      </c>
      <c r="J294" s="92">
        <f ca="1">SUMIF(Measure_BB_Table[],Combined_header,Completed_MeasureBB)</f>
        <v>0</v>
      </c>
      <c r="K294" s="93" t="e">
        <f t="shared" ca="1" si="4"/>
        <v>#DIV/0!</v>
      </c>
    </row>
    <row r="295" spans="1:11" hidden="1" x14ac:dyDescent="0.3">
      <c r="A295" s="87" t="s">
        <v>3568</v>
      </c>
      <c r="B295" s="88">
        <v>7</v>
      </c>
      <c r="C295" s="90" t="s">
        <v>434</v>
      </c>
      <c r="D295" s="90" t="s">
        <v>236</v>
      </c>
      <c r="E295" s="87" t="s">
        <v>1464</v>
      </c>
      <c r="F295" s="91">
        <v>0</v>
      </c>
      <c r="G295" s="91">
        <v>0</v>
      </c>
      <c r="H295" s="92">
        <f ca="1">SUMIF(Measure_BB_Table[],Combined_header,Total_Exp._MeasureBB)</f>
        <v>0</v>
      </c>
      <c r="I295" s="85">
        <f ca="1">SUMIF(Measure_BB_Table[],Combined_header,Committed_Amount)</f>
        <v>0</v>
      </c>
      <c r="J295" s="92">
        <f ca="1">SUMIF(Measure_BB_Table[],Combined_header,Completed_MeasureBB)</f>
        <v>0</v>
      </c>
      <c r="K295" s="93" t="e">
        <f t="shared" ca="1" si="4"/>
        <v>#DIV/0!</v>
      </c>
    </row>
    <row r="296" spans="1:11" hidden="1" x14ac:dyDescent="0.3">
      <c r="A296" s="87" t="s">
        <v>3569</v>
      </c>
      <c r="B296" s="88">
        <v>0</v>
      </c>
      <c r="C296" s="89" t="s">
        <v>1097</v>
      </c>
      <c r="D296" s="90" t="s">
        <v>2722</v>
      </c>
      <c r="E296" s="87" t="s">
        <v>1471</v>
      </c>
      <c r="F296" s="91">
        <v>0</v>
      </c>
      <c r="G296" s="91">
        <v>0</v>
      </c>
      <c r="H296" s="92">
        <f ca="1">SUMIF(Measure_BB_Table[],Combined_header,Total_Exp._MeasureBB)</f>
        <v>0</v>
      </c>
      <c r="I296" s="85">
        <f ca="1">SUMIF(Measure_BB_Table[],Combined_header,Committed_Amount)</f>
        <v>0</v>
      </c>
      <c r="J296" s="92">
        <f ca="1">SUMIF(Measure_BB_Table[],Combined_header,Completed_MeasureBB)</f>
        <v>0</v>
      </c>
      <c r="K296" s="93" t="e">
        <f t="shared" ca="1" si="4"/>
        <v>#DIV/0!</v>
      </c>
    </row>
    <row r="297" spans="1:11" hidden="1" x14ac:dyDescent="0.3">
      <c r="A297" s="87" t="s">
        <v>3570</v>
      </c>
      <c r="B297" s="88">
        <v>0</v>
      </c>
      <c r="C297" s="89" t="s">
        <v>1097</v>
      </c>
      <c r="D297" s="90" t="s">
        <v>2722</v>
      </c>
      <c r="E297" s="87" t="s">
        <v>1465</v>
      </c>
      <c r="F297" s="91">
        <v>0</v>
      </c>
      <c r="G297" s="91">
        <v>0</v>
      </c>
      <c r="H297" s="92">
        <f ca="1">SUMIF(Measure_BB_Table[],Combined_header,Total_Exp._MeasureBB)</f>
        <v>0</v>
      </c>
      <c r="I297" s="85">
        <f ca="1">SUMIF(Measure_BB_Table[],Combined_header,Committed_Amount)</f>
        <v>0</v>
      </c>
      <c r="J297" s="92">
        <f ca="1">SUMIF(Measure_BB_Table[],Combined_header,Completed_MeasureBB)</f>
        <v>0</v>
      </c>
      <c r="K297" s="93" t="e">
        <f t="shared" ca="1" si="4"/>
        <v>#DIV/0!</v>
      </c>
    </row>
    <row r="298" spans="1:11" hidden="1" x14ac:dyDescent="0.3">
      <c r="A298" s="87" t="s">
        <v>3571</v>
      </c>
      <c r="B298" s="88">
        <v>0</v>
      </c>
      <c r="C298" s="89" t="s">
        <v>1097</v>
      </c>
      <c r="D298" s="90" t="s">
        <v>2722</v>
      </c>
      <c r="E298" s="87" t="s">
        <v>1467</v>
      </c>
      <c r="F298" s="91">
        <v>0</v>
      </c>
      <c r="G298" s="91">
        <v>0</v>
      </c>
      <c r="H298" s="92">
        <f ca="1">SUMIF(Measure_BB_Table[],Combined_header,Total_Exp._MeasureBB)</f>
        <v>0</v>
      </c>
      <c r="I298" s="85">
        <f ca="1">SUMIF(Measure_BB_Table[],Combined_header,Committed_Amount)</f>
        <v>0</v>
      </c>
      <c r="J298" s="92">
        <f ca="1">SUMIF(Measure_BB_Table[],Combined_header,Completed_MeasureBB)</f>
        <v>0</v>
      </c>
      <c r="K298" s="93" t="e">
        <f t="shared" ca="1" si="4"/>
        <v>#DIV/0!</v>
      </c>
    </row>
    <row r="299" spans="1:11" hidden="1" x14ac:dyDescent="0.3">
      <c r="A299" s="87" t="s">
        <v>3572</v>
      </c>
      <c r="B299" s="88">
        <v>0</v>
      </c>
      <c r="C299" s="89" t="s">
        <v>1097</v>
      </c>
      <c r="D299" s="90" t="s">
        <v>2722</v>
      </c>
      <c r="E299" s="90" t="s">
        <v>1676</v>
      </c>
      <c r="F299" s="91">
        <v>0</v>
      </c>
      <c r="G299" s="91">
        <v>0</v>
      </c>
      <c r="H299" s="92">
        <f ca="1">SUMIF(Measure_BB_Table[],Combined_header,Total_Exp._MeasureBB)</f>
        <v>0</v>
      </c>
      <c r="I299" s="85">
        <f ca="1">SUMIF(Measure_BB_Table[],Combined_header,Committed_Amount)</f>
        <v>0</v>
      </c>
      <c r="J299" s="92">
        <f ca="1">SUMIF(Measure_BB_Table[],Combined_header,Completed_MeasureBB)</f>
        <v>0</v>
      </c>
      <c r="K299" s="93" t="e">
        <f t="shared" ca="1" si="4"/>
        <v>#DIV/0!</v>
      </c>
    </row>
    <row r="300" spans="1:11" hidden="1" x14ac:dyDescent="0.3">
      <c r="A300" s="87" t="s">
        <v>3573</v>
      </c>
      <c r="B300" s="88">
        <v>0</v>
      </c>
      <c r="C300" s="89" t="s">
        <v>1097</v>
      </c>
      <c r="D300" s="90" t="s">
        <v>2722</v>
      </c>
      <c r="E300" s="90" t="s">
        <v>310</v>
      </c>
      <c r="F300" s="91">
        <v>0</v>
      </c>
      <c r="G300" s="91">
        <v>0</v>
      </c>
      <c r="H300" s="92">
        <f ca="1">SUMIF(Measure_BB_Table[],Combined_header,Total_Exp._MeasureBB)</f>
        <v>0</v>
      </c>
      <c r="I300" s="85">
        <f ca="1">SUMIF(Measure_BB_Table[],Combined_header,Committed_Amount)</f>
        <v>0</v>
      </c>
      <c r="J300" s="92">
        <f ca="1">SUMIF(Measure_BB_Table[],Combined_header,Completed_MeasureBB)</f>
        <v>0</v>
      </c>
      <c r="K300" s="93" t="e">
        <f t="shared" ca="1" si="4"/>
        <v>#DIV/0!</v>
      </c>
    </row>
    <row r="301" spans="1:11" hidden="1" x14ac:dyDescent="0.3">
      <c r="A301" s="87" t="s">
        <v>3574</v>
      </c>
      <c r="B301" s="88">
        <v>0</v>
      </c>
      <c r="C301" s="89" t="s">
        <v>1097</v>
      </c>
      <c r="D301" s="90" t="s">
        <v>2722</v>
      </c>
      <c r="E301" s="90" t="s">
        <v>1473</v>
      </c>
      <c r="F301" s="91">
        <v>0</v>
      </c>
      <c r="G301" s="91">
        <v>0</v>
      </c>
      <c r="H301" s="92">
        <f ca="1">SUMIF(Measure_BB_Table[],Combined_header,Total_Exp._MeasureBB)</f>
        <v>0</v>
      </c>
      <c r="I301" s="85">
        <f ca="1">SUMIF(Measure_BB_Table[],Combined_header,Committed_Amount)</f>
        <v>0</v>
      </c>
      <c r="J301" s="92">
        <f ca="1">SUMIF(Measure_BB_Table[],Combined_header,Completed_MeasureBB)</f>
        <v>0</v>
      </c>
      <c r="K301" s="93" t="e">
        <f t="shared" ca="1" si="4"/>
        <v>#DIV/0!</v>
      </c>
    </row>
    <row r="302" spans="1:11" hidden="1" x14ac:dyDescent="0.3">
      <c r="A302" s="87" t="s">
        <v>3575</v>
      </c>
      <c r="B302" s="88">
        <v>0</v>
      </c>
      <c r="C302" s="89" t="s">
        <v>1097</v>
      </c>
      <c r="D302" s="90" t="s">
        <v>2722</v>
      </c>
      <c r="E302" s="90" t="s">
        <v>1547</v>
      </c>
      <c r="F302" s="91">
        <v>0</v>
      </c>
      <c r="G302" s="91">
        <v>0</v>
      </c>
      <c r="H302" s="92">
        <f ca="1">SUMIF(Measure_BB_Table[],Combined_header,Total_Exp._MeasureBB)</f>
        <v>0</v>
      </c>
      <c r="I302" s="85">
        <f ca="1">SUMIF(Measure_BB_Table[],Combined_header,Committed_Amount)</f>
        <v>0</v>
      </c>
      <c r="J302" s="92">
        <f ca="1">SUMIF(Measure_BB_Table[],Combined_header,Completed_MeasureBB)</f>
        <v>0</v>
      </c>
      <c r="K302" s="93" t="e">
        <f t="shared" ca="1" si="4"/>
        <v>#DIV/0!</v>
      </c>
    </row>
    <row r="303" spans="1:11" hidden="1" x14ac:dyDescent="0.3">
      <c r="A303" s="87" t="s">
        <v>3576</v>
      </c>
      <c r="B303" s="88">
        <v>0</v>
      </c>
      <c r="C303" s="89" t="s">
        <v>1097</v>
      </c>
      <c r="D303" s="90" t="s">
        <v>2722</v>
      </c>
      <c r="E303" s="90" t="s">
        <v>1466</v>
      </c>
      <c r="F303" s="91">
        <v>0</v>
      </c>
      <c r="G303" s="91">
        <v>0</v>
      </c>
      <c r="H303" s="92">
        <f ca="1">SUMIF(Measure_BB_Table[],Combined_header,Total_Exp._MeasureBB)</f>
        <v>0</v>
      </c>
      <c r="I303" s="85">
        <f ca="1">SUMIF(Measure_BB_Table[],Combined_header,Committed_Amount)</f>
        <v>0</v>
      </c>
      <c r="J303" s="92">
        <f ca="1">SUMIF(Measure_BB_Table[],Combined_header,Completed_MeasureBB)</f>
        <v>0</v>
      </c>
      <c r="K303" s="93" t="e">
        <f t="shared" ca="1" si="4"/>
        <v>#DIV/0!</v>
      </c>
    </row>
    <row r="304" spans="1:11" hidden="1" x14ac:dyDescent="0.3">
      <c r="A304" s="87" t="s">
        <v>3577</v>
      </c>
      <c r="B304" s="88">
        <v>0</v>
      </c>
      <c r="C304" s="89" t="s">
        <v>1097</v>
      </c>
      <c r="D304" s="90" t="s">
        <v>2722</v>
      </c>
      <c r="E304" s="90" t="s">
        <v>1474</v>
      </c>
      <c r="F304" s="91">
        <v>0</v>
      </c>
      <c r="G304" s="91">
        <v>0</v>
      </c>
      <c r="H304" s="92">
        <f ca="1">SUMIF(Measure_BB_Table[],Combined_header,Total_Exp._MeasureBB)</f>
        <v>0</v>
      </c>
      <c r="I304" s="85">
        <f ca="1">SUMIF(Measure_BB_Table[],Combined_header,Committed_Amount)</f>
        <v>0</v>
      </c>
      <c r="J304" s="92">
        <f ca="1">SUMIF(Measure_BB_Table[],Combined_header,Completed_MeasureBB)</f>
        <v>0</v>
      </c>
      <c r="K304" s="93" t="e">
        <f t="shared" ca="1" si="4"/>
        <v>#DIV/0!</v>
      </c>
    </row>
    <row r="305" spans="1:11" x14ac:dyDescent="0.3">
      <c r="A305" s="87" t="s">
        <v>2803</v>
      </c>
      <c r="B305" s="88">
        <v>0</v>
      </c>
      <c r="C305" s="89" t="s">
        <v>1097</v>
      </c>
      <c r="D305" s="90" t="s">
        <v>2722</v>
      </c>
      <c r="E305" s="87" t="s">
        <v>1468</v>
      </c>
      <c r="F305" s="91">
        <v>2700</v>
      </c>
      <c r="G305" s="91" t="s">
        <v>2011</v>
      </c>
      <c r="H305" s="92">
        <f ca="1">SUMIF(Measure_BB_Table[],Combined_header,Total_Exp._MeasureBB)</f>
        <v>2700</v>
      </c>
      <c r="I305" s="85">
        <f ca="1">SUMIF(Measure_BB_Table[],Combined_header,Committed_Amount)</f>
        <v>0</v>
      </c>
      <c r="J305" s="92">
        <f ca="1">SUMIF(Measure_BB_Table[],Combined_header,Completed_MeasureBB)</f>
        <v>2700</v>
      </c>
      <c r="K305" s="93">
        <f t="shared" ca="1" si="4"/>
        <v>1</v>
      </c>
    </row>
    <row r="306" spans="1:11" hidden="1" x14ac:dyDescent="0.3">
      <c r="A306" s="87" t="s">
        <v>3578</v>
      </c>
      <c r="B306" s="88">
        <v>0</v>
      </c>
      <c r="C306" s="89" t="s">
        <v>1097</v>
      </c>
      <c r="D306" s="90" t="s">
        <v>2722</v>
      </c>
      <c r="E306" s="87" t="s">
        <v>1548</v>
      </c>
      <c r="F306" s="91">
        <v>0</v>
      </c>
      <c r="G306" s="91">
        <v>0</v>
      </c>
      <c r="H306" s="92">
        <f ca="1">SUMIF(Measure_BB_Table[],Combined_header,Total_Exp._MeasureBB)</f>
        <v>0</v>
      </c>
      <c r="I306" s="85">
        <f ca="1">SUMIF(Measure_BB_Table[],Combined_header,Committed_Amount)</f>
        <v>0</v>
      </c>
      <c r="J306" s="92">
        <f ca="1">SUMIF(Measure_BB_Table[],Combined_header,Completed_MeasureBB)</f>
        <v>0</v>
      </c>
      <c r="K306" s="93" t="e">
        <f t="shared" ca="1" si="4"/>
        <v>#DIV/0!</v>
      </c>
    </row>
    <row r="307" spans="1:11" hidden="1" x14ac:dyDescent="0.3">
      <c r="A307" s="87" t="s">
        <v>3579</v>
      </c>
      <c r="B307" s="88">
        <v>0</v>
      </c>
      <c r="C307" s="89" t="s">
        <v>1097</v>
      </c>
      <c r="D307" s="90" t="s">
        <v>2722</v>
      </c>
      <c r="E307" s="87" t="s">
        <v>1677</v>
      </c>
      <c r="F307" s="91">
        <v>0</v>
      </c>
      <c r="G307" s="91">
        <v>0</v>
      </c>
      <c r="H307" s="92">
        <f ca="1">SUMIF(Measure_BB_Table[],Combined_header,Total_Exp._MeasureBB)</f>
        <v>0</v>
      </c>
      <c r="I307" s="85">
        <f ca="1">SUMIF(Measure_BB_Table[],Combined_header,Committed_Amount)</f>
        <v>0</v>
      </c>
      <c r="J307" s="92">
        <f ca="1">SUMIF(Measure_BB_Table[],Combined_header,Completed_MeasureBB)</f>
        <v>0</v>
      </c>
      <c r="K307" s="93" t="e">
        <f t="shared" ca="1" si="4"/>
        <v>#DIV/0!</v>
      </c>
    </row>
    <row r="308" spans="1:11" hidden="1" x14ac:dyDescent="0.3">
      <c r="A308" s="87" t="s">
        <v>3580</v>
      </c>
      <c r="B308" s="88">
        <v>0</v>
      </c>
      <c r="C308" s="89" t="s">
        <v>1097</v>
      </c>
      <c r="D308" s="90" t="s">
        <v>2722</v>
      </c>
      <c r="E308" s="87" t="s">
        <v>1472</v>
      </c>
      <c r="F308" s="91">
        <v>0</v>
      </c>
      <c r="G308" s="91">
        <v>0</v>
      </c>
      <c r="H308" s="92">
        <f ca="1">SUMIF(Measure_BB_Table[],Combined_header,Total_Exp._MeasureBB)</f>
        <v>0</v>
      </c>
      <c r="I308" s="85">
        <f ca="1">SUMIF(Measure_BB_Table[],Combined_header,Committed_Amount)</f>
        <v>0</v>
      </c>
      <c r="J308" s="92">
        <f ca="1">SUMIF(Measure_BB_Table[],Combined_header,Completed_MeasureBB)</f>
        <v>0</v>
      </c>
      <c r="K308" s="93" t="e">
        <f t="shared" ca="1" si="4"/>
        <v>#DIV/0!</v>
      </c>
    </row>
    <row r="309" spans="1:11" hidden="1" x14ac:dyDescent="0.3">
      <c r="A309" s="87" t="s">
        <v>3581</v>
      </c>
      <c r="B309" s="88">
        <v>0</v>
      </c>
      <c r="C309" s="89" t="s">
        <v>1097</v>
      </c>
      <c r="D309" s="90" t="s">
        <v>2722</v>
      </c>
      <c r="E309" s="87" t="s">
        <v>1476</v>
      </c>
      <c r="F309" s="91">
        <v>0</v>
      </c>
      <c r="G309" s="91">
        <v>0</v>
      </c>
      <c r="H309" s="92">
        <f ca="1">SUMIF(Measure_BB_Table[],Combined_header,Total_Exp._MeasureBB)</f>
        <v>0</v>
      </c>
      <c r="I309" s="85">
        <f ca="1">SUMIF(Measure_BB_Table[],Combined_header,Committed_Amount)</f>
        <v>0</v>
      </c>
      <c r="J309" s="92">
        <f ca="1">SUMIF(Measure_BB_Table[],Combined_header,Completed_MeasureBB)</f>
        <v>0</v>
      </c>
      <c r="K309" s="93" t="e">
        <f t="shared" ca="1" si="4"/>
        <v>#DIV/0!</v>
      </c>
    </row>
    <row r="310" spans="1:11" hidden="1" x14ac:dyDescent="0.3">
      <c r="A310" s="87" t="s">
        <v>3582</v>
      </c>
      <c r="B310" s="88">
        <v>0</v>
      </c>
      <c r="C310" s="89" t="s">
        <v>1097</v>
      </c>
      <c r="D310" s="90" t="s">
        <v>2722</v>
      </c>
      <c r="E310" s="87" t="s">
        <v>1470</v>
      </c>
      <c r="F310" s="91">
        <v>0</v>
      </c>
      <c r="G310" s="91">
        <v>0</v>
      </c>
      <c r="H310" s="92">
        <f ca="1">SUMIF(Measure_BB_Table[],Combined_header,Total_Exp._MeasureBB)</f>
        <v>0</v>
      </c>
      <c r="I310" s="85">
        <f ca="1">SUMIF(Measure_BB_Table[],Combined_header,Committed_Amount)</f>
        <v>0</v>
      </c>
      <c r="J310" s="92">
        <f ca="1">SUMIF(Measure_BB_Table[],Combined_header,Completed_MeasureBB)</f>
        <v>0</v>
      </c>
      <c r="K310" s="93" t="e">
        <f t="shared" ca="1" si="4"/>
        <v>#DIV/0!</v>
      </c>
    </row>
    <row r="311" spans="1:11" hidden="1" x14ac:dyDescent="0.3">
      <c r="A311" s="87" t="s">
        <v>3583</v>
      </c>
      <c r="B311" s="88">
        <v>0</v>
      </c>
      <c r="C311" s="89" t="s">
        <v>1097</v>
      </c>
      <c r="D311" s="90" t="s">
        <v>2722</v>
      </c>
      <c r="E311" s="87" t="s">
        <v>1464</v>
      </c>
      <c r="F311" s="91">
        <v>0</v>
      </c>
      <c r="G311" s="91">
        <v>0</v>
      </c>
      <c r="H311" s="92">
        <f ca="1">SUMIF(Measure_BB_Table[],Combined_header,Total_Exp._MeasureBB)</f>
        <v>0</v>
      </c>
      <c r="I311" s="85">
        <f ca="1">SUMIF(Measure_BB_Table[],Combined_header,Committed_Amount)</f>
        <v>0</v>
      </c>
      <c r="J311" s="92">
        <f ca="1">SUMIF(Measure_BB_Table[],Combined_header,Completed_MeasureBB)</f>
        <v>0</v>
      </c>
      <c r="K311" s="93" t="e">
        <f t="shared" ca="1" si="4"/>
        <v>#DIV/0!</v>
      </c>
    </row>
    <row r="312" spans="1:11" hidden="1" x14ac:dyDescent="0.3">
      <c r="A312" s="87" t="s">
        <v>3584</v>
      </c>
      <c r="B312" s="88">
        <v>0</v>
      </c>
      <c r="C312" s="89" t="s">
        <v>1097</v>
      </c>
      <c r="D312" s="89" t="s">
        <v>428</v>
      </c>
      <c r="E312" s="87" t="s">
        <v>1467</v>
      </c>
      <c r="F312" s="91">
        <v>0</v>
      </c>
      <c r="G312" s="91">
        <v>0</v>
      </c>
      <c r="H312" s="92">
        <f ca="1">SUMIF(Measure_BB_Table[],Combined_header,Total_Exp._MeasureBB)</f>
        <v>0</v>
      </c>
      <c r="I312" s="85">
        <f ca="1">SUMIF(Measure_BB_Table[],Combined_header,Committed_Amount)</f>
        <v>0</v>
      </c>
      <c r="J312" s="92">
        <f ca="1">SUMIF(Measure_BB_Table[],Combined_header,Completed_MeasureBB)</f>
        <v>0</v>
      </c>
      <c r="K312" s="93" t="e">
        <f t="shared" ca="1" si="4"/>
        <v>#DIV/0!</v>
      </c>
    </row>
    <row r="313" spans="1:11" hidden="1" x14ac:dyDescent="0.3">
      <c r="A313" s="87" t="s">
        <v>3585</v>
      </c>
      <c r="B313" s="88">
        <v>0</v>
      </c>
      <c r="C313" s="89" t="s">
        <v>1097</v>
      </c>
      <c r="D313" s="89" t="s">
        <v>428</v>
      </c>
      <c r="E313" s="87" t="s">
        <v>310</v>
      </c>
      <c r="F313" s="91">
        <v>0</v>
      </c>
      <c r="G313" s="91">
        <v>0</v>
      </c>
      <c r="H313" s="92">
        <f ca="1">SUMIF(Measure_BB_Table[],Combined_header,Total_Exp._MeasureBB)</f>
        <v>0</v>
      </c>
      <c r="I313" s="85">
        <f ca="1">SUMIF(Measure_BB_Table[],Combined_header,Committed_Amount)</f>
        <v>0</v>
      </c>
      <c r="J313" s="92">
        <f ca="1">SUMIF(Measure_BB_Table[],Combined_header,Completed_MeasureBB)</f>
        <v>0</v>
      </c>
      <c r="K313" s="93" t="e">
        <f t="shared" ca="1" si="4"/>
        <v>#DIV/0!</v>
      </c>
    </row>
    <row r="314" spans="1:11" hidden="1" x14ac:dyDescent="0.3">
      <c r="A314" s="87" t="s">
        <v>3586</v>
      </c>
      <c r="B314" s="88">
        <v>0</v>
      </c>
      <c r="C314" s="89" t="s">
        <v>1097</v>
      </c>
      <c r="D314" s="90" t="s">
        <v>2724</v>
      </c>
      <c r="E314" s="87" t="s">
        <v>1471</v>
      </c>
      <c r="F314" s="91">
        <v>0</v>
      </c>
      <c r="G314" s="91">
        <v>0</v>
      </c>
      <c r="H314" s="92">
        <f ca="1">SUMIF(Measure_BB_Table[],Combined_header,Total_Exp._MeasureBB)</f>
        <v>0</v>
      </c>
      <c r="I314" s="85">
        <f ca="1">SUMIF(Measure_BB_Table[],Combined_header,Committed_Amount)</f>
        <v>0</v>
      </c>
      <c r="J314" s="92">
        <f ca="1">SUMIF(Measure_BB_Table[],Combined_header,Completed_MeasureBB)</f>
        <v>0</v>
      </c>
      <c r="K314" s="93" t="e">
        <f t="shared" ca="1" si="4"/>
        <v>#DIV/0!</v>
      </c>
    </row>
    <row r="315" spans="1:11" hidden="1" x14ac:dyDescent="0.3">
      <c r="A315" s="87" t="s">
        <v>3587</v>
      </c>
      <c r="B315" s="88">
        <v>0</v>
      </c>
      <c r="C315" s="89" t="s">
        <v>1097</v>
      </c>
      <c r="D315" s="90" t="s">
        <v>2724</v>
      </c>
      <c r="E315" s="87" t="s">
        <v>310</v>
      </c>
      <c r="F315" s="91">
        <v>0</v>
      </c>
      <c r="G315" s="91">
        <v>0</v>
      </c>
      <c r="H315" s="92">
        <f ca="1">SUMIF(Measure_BB_Table[],Combined_header,Total_Exp._MeasureBB)</f>
        <v>0</v>
      </c>
      <c r="I315" s="85">
        <f ca="1">SUMIF(Measure_BB_Table[],Combined_header,Committed_Amount)</f>
        <v>0</v>
      </c>
      <c r="J315" s="92">
        <f ca="1">SUMIF(Measure_BB_Table[],Combined_header,Completed_MeasureBB)</f>
        <v>0</v>
      </c>
      <c r="K315" s="93" t="e">
        <f t="shared" ca="1" si="4"/>
        <v>#DIV/0!</v>
      </c>
    </row>
    <row r="316" spans="1:11" hidden="1" x14ac:dyDescent="0.3">
      <c r="A316" s="87" t="s">
        <v>3588</v>
      </c>
      <c r="B316" s="88">
        <v>0</v>
      </c>
      <c r="C316" s="89" t="s">
        <v>1097</v>
      </c>
      <c r="D316" s="90" t="s">
        <v>2724</v>
      </c>
      <c r="E316" s="87" t="s">
        <v>1473</v>
      </c>
      <c r="F316" s="91">
        <v>0</v>
      </c>
      <c r="G316" s="91">
        <v>0</v>
      </c>
      <c r="H316" s="92">
        <f ca="1">SUMIF(Measure_BB_Table[],Combined_header,Total_Exp._MeasureBB)</f>
        <v>0</v>
      </c>
      <c r="I316" s="85">
        <f ca="1">SUMIF(Measure_BB_Table[],Combined_header,Committed_Amount)</f>
        <v>0</v>
      </c>
      <c r="J316" s="92">
        <f ca="1">SUMIF(Measure_BB_Table[],Combined_header,Completed_MeasureBB)</f>
        <v>0</v>
      </c>
      <c r="K316" s="93" t="e">
        <f t="shared" ca="1" si="4"/>
        <v>#DIV/0!</v>
      </c>
    </row>
    <row r="317" spans="1:11" hidden="1" x14ac:dyDescent="0.3">
      <c r="A317" s="87" t="s">
        <v>3589</v>
      </c>
      <c r="B317" s="88">
        <v>0</v>
      </c>
      <c r="C317" s="89" t="s">
        <v>1097</v>
      </c>
      <c r="D317" s="90" t="s">
        <v>2724</v>
      </c>
      <c r="E317" s="87" t="s">
        <v>1547</v>
      </c>
      <c r="F317" s="91">
        <v>0</v>
      </c>
      <c r="G317" s="91">
        <v>0</v>
      </c>
      <c r="H317" s="92">
        <f ca="1">SUMIF(Measure_BB_Table[],Combined_header,Total_Exp._MeasureBB)</f>
        <v>0</v>
      </c>
      <c r="I317" s="85">
        <f ca="1">SUMIF(Measure_BB_Table[],Combined_header,Committed_Amount)</f>
        <v>0</v>
      </c>
      <c r="J317" s="92">
        <f ca="1">SUMIF(Measure_BB_Table[],Combined_header,Completed_MeasureBB)</f>
        <v>0</v>
      </c>
      <c r="K317" s="93" t="e">
        <f t="shared" ca="1" si="4"/>
        <v>#DIV/0!</v>
      </c>
    </row>
    <row r="318" spans="1:11" hidden="1" x14ac:dyDescent="0.3">
      <c r="A318" s="87" t="s">
        <v>3590</v>
      </c>
      <c r="B318" s="88">
        <v>0</v>
      </c>
      <c r="C318" s="89" t="s">
        <v>1097</v>
      </c>
      <c r="D318" s="90" t="s">
        <v>2724</v>
      </c>
      <c r="E318" s="87" t="s">
        <v>1466</v>
      </c>
      <c r="F318" s="91">
        <v>0</v>
      </c>
      <c r="G318" s="91">
        <v>0</v>
      </c>
      <c r="H318" s="92">
        <f ca="1">SUMIF(Measure_BB_Table[],Combined_header,Total_Exp._MeasureBB)</f>
        <v>0</v>
      </c>
      <c r="I318" s="85">
        <f ca="1">SUMIF(Measure_BB_Table[],Combined_header,Committed_Amount)</f>
        <v>0</v>
      </c>
      <c r="J318" s="92">
        <f ca="1">SUMIF(Measure_BB_Table[],Combined_header,Completed_MeasureBB)</f>
        <v>0</v>
      </c>
      <c r="K318" s="93" t="e">
        <f t="shared" ca="1" si="4"/>
        <v>#DIV/0!</v>
      </c>
    </row>
    <row r="319" spans="1:11" hidden="1" x14ac:dyDescent="0.3">
      <c r="A319" s="87" t="s">
        <v>3591</v>
      </c>
      <c r="B319" s="88">
        <v>0</v>
      </c>
      <c r="C319" s="89" t="s">
        <v>1097</v>
      </c>
      <c r="D319" s="90" t="s">
        <v>2724</v>
      </c>
      <c r="E319" s="90" t="s">
        <v>1474</v>
      </c>
      <c r="F319" s="91">
        <v>0</v>
      </c>
      <c r="G319" s="91">
        <v>0</v>
      </c>
      <c r="H319" s="92">
        <f ca="1">SUMIF(Measure_BB_Table[],Combined_header,Total_Exp._MeasureBB)</f>
        <v>0</v>
      </c>
      <c r="I319" s="85">
        <f ca="1">SUMIF(Measure_BB_Table[],Combined_header,Committed_Amount)</f>
        <v>0</v>
      </c>
      <c r="J319" s="92">
        <f ca="1">SUMIF(Measure_BB_Table[],Combined_header,Completed_MeasureBB)</f>
        <v>0</v>
      </c>
      <c r="K319" s="93" t="e">
        <f t="shared" ca="1" si="4"/>
        <v>#DIV/0!</v>
      </c>
    </row>
    <row r="320" spans="1:11" hidden="1" x14ac:dyDescent="0.3">
      <c r="A320" s="87" t="s">
        <v>3592</v>
      </c>
      <c r="B320" s="88">
        <v>0</v>
      </c>
      <c r="C320" s="89" t="s">
        <v>1097</v>
      </c>
      <c r="D320" s="90" t="s">
        <v>2724</v>
      </c>
      <c r="E320" s="87" t="s">
        <v>1468</v>
      </c>
      <c r="F320" s="91">
        <v>0</v>
      </c>
      <c r="G320" s="91">
        <v>0</v>
      </c>
      <c r="H320" s="92">
        <f ca="1">SUMIF(Measure_BB_Table[],Combined_header,Total_Exp._MeasureBB)</f>
        <v>0</v>
      </c>
      <c r="I320" s="85">
        <f ca="1">SUMIF(Measure_BB_Table[],Combined_header,Committed_Amount)</f>
        <v>0</v>
      </c>
      <c r="J320" s="92">
        <f ca="1">SUMIF(Measure_BB_Table[],Combined_header,Completed_MeasureBB)</f>
        <v>0</v>
      </c>
      <c r="K320" s="93" t="e">
        <f t="shared" ca="1" si="4"/>
        <v>#DIV/0!</v>
      </c>
    </row>
    <row r="321" spans="1:11" hidden="1" x14ac:dyDescent="0.3">
      <c r="A321" s="87" t="s">
        <v>3593</v>
      </c>
      <c r="B321" s="88">
        <v>0</v>
      </c>
      <c r="C321" s="89" t="s">
        <v>1097</v>
      </c>
      <c r="D321" s="90" t="s">
        <v>2724</v>
      </c>
      <c r="E321" s="87" t="s">
        <v>1470</v>
      </c>
      <c r="F321" s="91">
        <v>0</v>
      </c>
      <c r="G321" s="91">
        <v>0</v>
      </c>
      <c r="H321" s="92">
        <f ca="1">SUMIF(Measure_BB_Table[],Combined_header,Total_Exp._MeasureBB)</f>
        <v>0</v>
      </c>
      <c r="I321" s="85">
        <f ca="1">SUMIF(Measure_BB_Table[],Combined_header,Committed_Amount)</f>
        <v>0</v>
      </c>
      <c r="J321" s="92">
        <f ca="1">SUMIF(Measure_BB_Table[],Combined_header,Completed_MeasureBB)</f>
        <v>0</v>
      </c>
      <c r="K321" s="93" t="e">
        <f t="shared" ca="1" si="4"/>
        <v>#DIV/0!</v>
      </c>
    </row>
    <row r="322" spans="1:11" hidden="1" x14ac:dyDescent="0.3">
      <c r="A322" s="87" t="s">
        <v>3594</v>
      </c>
      <c r="B322" s="88">
        <v>0</v>
      </c>
      <c r="C322" s="89" t="s">
        <v>1097</v>
      </c>
      <c r="D322" s="90" t="s">
        <v>2723</v>
      </c>
      <c r="E322" s="87" t="s">
        <v>1471</v>
      </c>
      <c r="F322" s="91">
        <v>0</v>
      </c>
      <c r="G322" s="91">
        <v>0</v>
      </c>
      <c r="H322" s="92">
        <f ca="1">SUMIF(Measure_BB_Table[],Combined_header,Total_Exp._MeasureBB)</f>
        <v>0</v>
      </c>
      <c r="I322" s="85">
        <f ca="1">SUMIF(Measure_BB_Table[],Combined_header,Committed_Amount)</f>
        <v>0</v>
      </c>
      <c r="J322" s="92">
        <f ca="1">SUMIF(Measure_BB_Table[],Combined_header,Completed_MeasureBB)</f>
        <v>0</v>
      </c>
      <c r="K322" s="93" t="e">
        <f t="shared" ref="K322:K387" ca="1" si="5">Completed_Comparison/Total_Exp._Comparison</f>
        <v>#DIV/0!</v>
      </c>
    </row>
    <row r="323" spans="1:11" hidden="1" x14ac:dyDescent="0.3">
      <c r="A323" s="87" t="s">
        <v>3595</v>
      </c>
      <c r="B323" s="88">
        <v>0</v>
      </c>
      <c r="C323" s="89" t="s">
        <v>1097</v>
      </c>
      <c r="D323" s="90" t="s">
        <v>2723</v>
      </c>
      <c r="E323" s="87" t="s">
        <v>310</v>
      </c>
      <c r="F323" s="91">
        <v>0</v>
      </c>
      <c r="G323" s="91">
        <v>0</v>
      </c>
      <c r="H323" s="92">
        <f ca="1">SUMIF(Measure_BB_Table[],Combined_header,Total_Exp._MeasureBB)</f>
        <v>0</v>
      </c>
      <c r="I323" s="85">
        <f ca="1">SUMIF(Measure_BB_Table[],Combined_header,Committed_Amount)</f>
        <v>0</v>
      </c>
      <c r="J323" s="92">
        <f ca="1">SUMIF(Measure_BB_Table[],Combined_header,Completed_MeasureBB)</f>
        <v>0</v>
      </c>
      <c r="K323" s="93" t="e">
        <f t="shared" ca="1" si="5"/>
        <v>#DIV/0!</v>
      </c>
    </row>
    <row r="324" spans="1:11" hidden="1" x14ac:dyDescent="0.3">
      <c r="A324" s="87" t="s">
        <v>3596</v>
      </c>
      <c r="B324" s="88">
        <v>0</v>
      </c>
      <c r="C324" s="89" t="s">
        <v>1097</v>
      </c>
      <c r="D324" s="90" t="s">
        <v>2723</v>
      </c>
      <c r="E324" s="87" t="s">
        <v>1473</v>
      </c>
      <c r="F324" s="91">
        <v>0</v>
      </c>
      <c r="G324" s="91">
        <v>0</v>
      </c>
      <c r="H324" s="92">
        <f ca="1">SUMIF(Measure_BB_Table[],Combined_header,Total_Exp._MeasureBB)</f>
        <v>0</v>
      </c>
      <c r="I324" s="85">
        <f ca="1">SUMIF(Measure_BB_Table[],Combined_header,Committed_Amount)</f>
        <v>0</v>
      </c>
      <c r="J324" s="92">
        <f ca="1">SUMIF(Measure_BB_Table[],Combined_header,Completed_MeasureBB)</f>
        <v>0</v>
      </c>
      <c r="K324" s="93" t="e">
        <f t="shared" ca="1" si="5"/>
        <v>#DIV/0!</v>
      </c>
    </row>
    <row r="325" spans="1:11" hidden="1" x14ac:dyDescent="0.3">
      <c r="A325" s="87" t="s">
        <v>3597</v>
      </c>
      <c r="B325" s="88">
        <v>0</v>
      </c>
      <c r="C325" s="89" t="s">
        <v>1097</v>
      </c>
      <c r="D325" s="90" t="s">
        <v>2723</v>
      </c>
      <c r="E325" s="87" t="s">
        <v>1547</v>
      </c>
      <c r="F325" s="91">
        <v>0</v>
      </c>
      <c r="G325" s="91">
        <v>0</v>
      </c>
      <c r="H325" s="92">
        <f ca="1">SUMIF(Measure_BB_Table[],Combined_header,Total_Exp._MeasureBB)</f>
        <v>0</v>
      </c>
      <c r="I325" s="85">
        <f ca="1">SUMIF(Measure_BB_Table[],Combined_header,Committed_Amount)</f>
        <v>0</v>
      </c>
      <c r="J325" s="92">
        <f ca="1">SUMIF(Measure_BB_Table[],Combined_header,Completed_MeasureBB)</f>
        <v>0</v>
      </c>
      <c r="K325" s="93" t="e">
        <f t="shared" ca="1" si="5"/>
        <v>#DIV/0!</v>
      </c>
    </row>
    <row r="326" spans="1:11" hidden="1" x14ac:dyDescent="0.3">
      <c r="A326" s="87" t="s">
        <v>3598</v>
      </c>
      <c r="B326" s="88">
        <v>0</v>
      </c>
      <c r="C326" s="89" t="s">
        <v>1097</v>
      </c>
      <c r="D326" s="90" t="s">
        <v>2723</v>
      </c>
      <c r="E326" s="87" t="s">
        <v>1466</v>
      </c>
      <c r="F326" s="91">
        <v>0</v>
      </c>
      <c r="G326" s="91">
        <v>0</v>
      </c>
      <c r="H326" s="92">
        <f ca="1">SUMIF(Measure_BB_Table[],Combined_header,Total_Exp._MeasureBB)</f>
        <v>0</v>
      </c>
      <c r="I326" s="85">
        <f ca="1">SUMIF(Measure_BB_Table[],Combined_header,Committed_Amount)</f>
        <v>0</v>
      </c>
      <c r="J326" s="92">
        <f ca="1">SUMIF(Measure_BB_Table[],Combined_header,Completed_MeasureBB)</f>
        <v>0</v>
      </c>
      <c r="K326" s="93" t="e">
        <f t="shared" ca="1" si="5"/>
        <v>#DIV/0!</v>
      </c>
    </row>
    <row r="327" spans="1:11" hidden="1" x14ac:dyDescent="0.3">
      <c r="A327" s="87" t="s">
        <v>3599</v>
      </c>
      <c r="B327" s="88">
        <v>0</v>
      </c>
      <c r="C327" s="89" t="s">
        <v>1097</v>
      </c>
      <c r="D327" s="90" t="s">
        <v>2723</v>
      </c>
      <c r="E327" s="87" t="s">
        <v>1468</v>
      </c>
      <c r="F327" s="91">
        <v>0</v>
      </c>
      <c r="G327" s="91">
        <v>0</v>
      </c>
      <c r="H327" s="92">
        <f ca="1">SUMIF(Measure_BB_Table[],Combined_header,Total_Exp._MeasureBB)</f>
        <v>0</v>
      </c>
      <c r="I327" s="85">
        <f ca="1">SUMIF(Measure_BB_Table[],Combined_header,Committed_Amount)</f>
        <v>0</v>
      </c>
      <c r="J327" s="92">
        <f ca="1">SUMIF(Measure_BB_Table[],Combined_header,Completed_MeasureBB)</f>
        <v>0</v>
      </c>
      <c r="K327" s="93" t="e">
        <f t="shared" ca="1" si="5"/>
        <v>#DIV/0!</v>
      </c>
    </row>
    <row r="328" spans="1:11" hidden="1" x14ac:dyDescent="0.3">
      <c r="A328" s="87" t="s">
        <v>3600</v>
      </c>
      <c r="B328" s="88">
        <v>0</v>
      </c>
      <c r="C328" s="89" t="s">
        <v>1097</v>
      </c>
      <c r="D328" s="90" t="s">
        <v>2723</v>
      </c>
      <c r="E328" s="87" t="s">
        <v>1470</v>
      </c>
      <c r="F328" s="91">
        <v>0</v>
      </c>
      <c r="G328" s="91">
        <v>0</v>
      </c>
      <c r="H328" s="92">
        <f ca="1">SUMIF(Measure_BB_Table[],Combined_header,Total_Exp._MeasureBB)</f>
        <v>0</v>
      </c>
      <c r="I328" s="85">
        <f ca="1">SUMIF(Measure_BB_Table[],Combined_header,Committed_Amount)</f>
        <v>0</v>
      </c>
      <c r="J328" s="92">
        <f ca="1">SUMIF(Measure_BB_Table[],Combined_header,Completed_MeasureBB)</f>
        <v>0</v>
      </c>
      <c r="K328" s="93" t="e">
        <f t="shared" ca="1" si="5"/>
        <v>#DIV/0!</v>
      </c>
    </row>
    <row r="329" spans="1:11" hidden="1" x14ac:dyDescent="0.3">
      <c r="A329" s="87" t="s">
        <v>3601</v>
      </c>
      <c r="B329" s="88">
        <v>0</v>
      </c>
      <c r="C329" s="89" t="s">
        <v>1097</v>
      </c>
      <c r="D329" s="90" t="s">
        <v>236</v>
      </c>
      <c r="E329" s="87" t="s">
        <v>1471</v>
      </c>
      <c r="F329" s="91">
        <v>0</v>
      </c>
      <c r="G329" s="91">
        <v>0</v>
      </c>
      <c r="H329" s="92">
        <f ca="1">SUMIF(Measure_BB_Table[],Combined_header,Total_Exp._MeasureBB)</f>
        <v>0</v>
      </c>
      <c r="I329" s="85">
        <f ca="1">SUMIF(Measure_BB_Table[],Combined_header,Committed_Amount)</f>
        <v>0</v>
      </c>
      <c r="J329" s="92">
        <f ca="1">SUMIF(Measure_BB_Table[],Combined_header,Completed_MeasureBB)</f>
        <v>0</v>
      </c>
      <c r="K329" s="93" t="e">
        <f t="shared" ca="1" si="5"/>
        <v>#DIV/0!</v>
      </c>
    </row>
    <row r="330" spans="1:11" hidden="1" x14ac:dyDescent="0.3">
      <c r="A330" s="87" t="s">
        <v>3602</v>
      </c>
      <c r="B330" s="88">
        <v>0</v>
      </c>
      <c r="C330" s="89" t="s">
        <v>1097</v>
      </c>
      <c r="D330" s="90" t="s">
        <v>236</v>
      </c>
      <c r="E330" s="90" t="s">
        <v>1477</v>
      </c>
      <c r="F330" s="91">
        <v>0</v>
      </c>
      <c r="G330" s="91">
        <v>0</v>
      </c>
      <c r="H330" s="92">
        <f ca="1">SUMIF(Measure_BB_Table[],Combined_header,Total_Exp._MeasureBB)</f>
        <v>0</v>
      </c>
      <c r="I330" s="85">
        <f ca="1">SUMIF(Measure_BB_Table[],Combined_header,Committed_Amount)</f>
        <v>0</v>
      </c>
      <c r="J330" s="92">
        <f ca="1">SUMIF(Measure_BB_Table[],Combined_header,Completed_MeasureBB)</f>
        <v>0</v>
      </c>
      <c r="K330" s="93" t="e">
        <f t="shared" ca="1" si="5"/>
        <v>#DIV/0!</v>
      </c>
    </row>
    <row r="331" spans="1:11" hidden="1" x14ac:dyDescent="0.3">
      <c r="A331" s="87" t="s">
        <v>3603</v>
      </c>
      <c r="B331" s="88">
        <v>0</v>
      </c>
      <c r="C331" s="89" t="s">
        <v>1097</v>
      </c>
      <c r="D331" s="90" t="s">
        <v>236</v>
      </c>
      <c r="E331" s="87" t="s">
        <v>1467</v>
      </c>
      <c r="F331" s="91">
        <v>0</v>
      </c>
      <c r="G331" s="91">
        <v>0</v>
      </c>
      <c r="H331" s="92">
        <f ca="1">SUMIF(Measure_BB_Table[],Combined_header,Total_Exp._MeasureBB)</f>
        <v>0</v>
      </c>
      <c r="I331" s="85">
        <f ca="1">SUMIF(Measure_BB_Table[],Combined_header,Committed_Amount)</f>
        <v>0</v>
      </c>
      <c r="J331" s="92">
        <f ca="1">SUMIF(Measure_BB_Table[],Combined_header,Completed_MeasureBB)</f>
        <v>0</v>
      </c>
      <c r="K331" s="93" t="e">
        <f t="shared" ca="1" si="5"/>
        <v>#DIV/0!</v>
      </c>
    </row>
    <row r="332" spans="1:11" hidden="1" x14ac:dyDescent="0.3">
      <c r="A332" s="87" t="s">
        <v>3604</v>
      </c>
      <c r="B332" s="88">
        <v>0</v>
      </c>
      <c r="C332" s="89" t="s">
        <v>1097</v>
      </c>
      <c r="D332" s="90" t="s">
        <v>236</v>
      </c>
      <c r="E332" s="90" t="s">
        <v>1676</v>
      </c>
      <c r="F332" s="91">
        <v>0</v>
      </c>
      <c r="G332" s="91">
        <v>0</v>
      </c>
      <c r="H332" s="92">
        <f ca="1">SUMIF(Measure_BB_Table[],Combined_header,Total_Exp._MeasureBB)</f>
        <v>0</v>
      </c>
      <c r="I332" s="85">
        <f ca="1">SUMIF(Measure_BB_Table[],Combined_header,Committed_Amount)</f>
        <v>0</v>
      </c>
      <c r="J332" s="92">
        <f ca="1">SUMIF(Measure_BB_Table[],Combined_header,Completed_MeasureBB)</f>
        <v>0</v>
      </c>
      <c r="K332" s="93" t="e">
        <f t="shared" ca="1" si="5"/>
        <v>#DIV/0!</v>
      </c>
    </row>
    <row r="333" spans="1:11" hidden="1" x14ac:dyDescent="0.3">
      <c r="A333" s="87" t="s">
        <v>3605</v>
      </c>
      <c r="B333" s="88">
        <v>0</v>
      </c>
      <c r="C333" s="89" t="s">
        <v>1097</v>
      </c>
      <c r="D333" s="90" t="s">
        <v>236</v>
      </c>
      <c r="E333" s="90" t="s">
        <v>310</v>
      </c>
      <c r="F333" s="91">
        <v>0</v>
      </c>
      <c r="G333" s="91">
        <v>0</v>
      </c>
      <c r="H333" s="92">
        <f ca="1">SUMIF(Measure_BB_Table[],Combined_header,Total_Exp._MeasureBB)</f>
        <v>0</v>
      </c>
      <c r="I333" s="85">
        <f ca="1">SUMIF(Measure_BB_Table[],Combined_header,Committed_Amount)</f>
        <v>0</v>
      </c>
      <c r="J333" s="92">
        <f ca="1">SUMIF(Measure_BB_Table[],Combined_header,Completed_MeasureBB)</f>
        <v>0</v>
      </c>
      <c r="K333" s="93" t="e">
        <f t="shared" ca="1" si="5"/>
        <v>#DIV/0!</v>
      </c>
    </row>
    <row r="334" spans="1:11" hidden="1" x14ac:dyDescent="0.3">
      <c r="A334" s="87" t="s">
        <v>3606</v>
      </c>
      <c r="B334" s="88">
        <v>0</v>
      </c>
      <c r="C334" s="89" t="s">
        <v>1097</v>
      </c>
      <c r="D334" s="90" t="s">
        <v>236</v>
      </c>
      <c r="E334" s="89" t="s">
        <v>1473</v>
      </c>
      <c r="F334" s="91">
        <v>0</v>
      </c>
      <c r="G334" s="91">
        <v>0</v>
      </c>
      <c r="H334" s="92">
        <f ca="1">SUMIF(Measure_BB_Table[],Combined_header,Total_Exp._MeasureBB)</f>
        <v>0</v>
      </c>
      <c r="I334" s="85">
        <f ca="1">SUMIF(Measure_BB_Table[],Combined_header,Committed_Amount)</f>
        <v>0</v>
      </c>
      <c r="J334" s="92">
        <f ca="1">SUMIF(Measure_BB_Table[],Combined_header,Completed_MeasureBB)</f>
        <v>0</v>
      </c>
      <c r="K334" s="93" t="e">
        <f t="shared" ca="1" si="5"/>
        <v>#DIV/0!</v>
      </c>
    </row>
    <row r="335" spans="1:11" hidden="1" x14ac:dyDescent="0.3">
      <c r="A335" s="87" t="s">
        <v>3607</v>
      </c>
      <c r="B335" s="88">
        <v>0</v>
      </c>
      <c r="C335" s="89" t="s">
        <v>1097</v>
      </c>
      <c r="D335" s="90" t="s">
        <v>236</v>
      </c>
      <c r="E335" s="90" t="s">
        <v>1547</v>
      </c>
      <c r="F335" s="91">
        <v>0</v>
      </c>
      <c r="G335" s="91">
        <v>0</v>
      </c>
      <c r="H335" s="92">
        <f ca="1">SUMIF(Measure_BB_Table[],Combined_header,Total_Exp._MeasureBB)</f>
        <v>0</v>
      </c>
      <c r="I335" s="85">
        <f ca="1">SUMIF(Measure_BB_Table[],Combined_header,Committed_Amount)</f>
        <v>0</v>
      </c>
      <c r="J335" s="92">
        <f ca="1">SUMIF(Measure_BB_Table[],Combined_header,Completed_MeasureBB)</f>
        <v>0</v>
      </c>
      <c r="K335" s="93" t="e">
        <f t="shared" ca="1" si="5"/>
        <v>#DIV/0!</v>
      </c>
    </row>
    <row r="336" spans="1:11" hidden="1" x14ac:dyDescent="0.3">
      <c r="A336" s="87" t="s">
        <v>3608</v>
      </c>
      <c r="B336" s="88">
        <v>0</v>
      </c>
      <c r="C336" s="89" t="s">
        <v>1097</v>
      </c>
      <c r="D336" s="90" t="s">
        <v>236</v>
      </c>
      <c r="E336" s="90" t="s">
        <v>1466</v>
      </c>
      <c r="F336" s="91">
        <v>0</v>
      </c>
      <c r="G336" s="91">
        <v>0</v>
      </c>
      <c r="H336" s="92">
        <f ca="1">SUMIF(Measure_BB_Table[],Combined_header,Total_Exp._MeasureBB)</f>
        <v>0</v>
      </c>
      <c r="I336" s="85">
        <f ca="1">SUMIF(Measure_BB_Table[],Combined_header,Committed_Amount)</f>
        <v>0</v>
      </c>
      <c r="J336" s="92">
        <f ca="1">SUMIF(Measure_BB_Table[],Combined_header,Completed_MeasureBB)</f>
        <v>0</v>
      </c>
      <c r="K336" s="93" t="e">
        <f t="shared" ca="1" si="5"/>
        <v>#DIV/0!</v>
      </c>
    </row>
    <row r="337" spans="1:11" hidden="1" x14ac:dyDescent="0.3">
      <c r="A337" s="87" t="s">
        <v>3609</v>
      </c>
      <c r="B337" s="88">
        <v>0</v>
      </c>
      <c r="C337" s="89" t="s">
        <v>1097</v>
      </c>
      <c r="D337" s="90" t="s">
        <v>236</v>
      </c>
      <c r="E337" s="90" t="s">
        <v>1474</v>
      </c>
      <c r="F337" s="91">
        <v>0</v>
      </c>
      <c r="G337" s="91">
        <v>0</v>
      </c>
      <c r="H337" s="92">
        <f ca="1">SUMIF(Measure_BB_Table[],Combined_header,Total_Exp._MeasureBB)</f>
        <v>0</v>
      </c>
      <c r="I337" s="85">
        <f ca="1">SUMIF(Measure_BB_Table[],Combined_header,Committed_Amount)</f>
        <v>0</v>
      </c>
      <c r="J337" s="92">
        <f ca="1">SUMIF(Measure_BB_Table[],Combined_header,Completed_MeasureBB)</f>
        <v>0</v>
      </c>
      <c r="K337" s="93" t="e">
        <f t="shared" ca="1" si="5"/>
        <v>#DIV/0!</v>
      </c>
    </row>
    <row r="338" spans="1:11" hidden="1" x14ac:dyDescent="0.3">
      <c r="A338" s="87" t="s">
        <v>3610</v>
      </c>
      <c r="B338" s="88">
        <v>0</v>
      </c>
      <c r="C338" s="89" t="s">
        <v>1097</v>
      </c>
      <c r="D338" s="90" t="s">
        <v>236</v>
      </c>
      <c r="E338" s="87" t="s">
        <v>1468</v>
      </c>
      <c r="F338" s="91">
        <v>0</v>
      </c>
      <c r="G338" s="91">
        <v>0</v>
      </c>
      <c r="H338" s="92">
        <f ca="1">SUMIF(Measure_BB_Table[],Combined_header,Total_Exp._MeasureBB)</f>
        <v>0</v>
      </c>
      <c r="I338" s="85">
        <f ca="1">SUMIF(Measure_BB_Table[],Combined_header,Committed_Amount)</f>
        <v>0</v>
      </c>
      <c r="J338" s="92">
        <f ca="1">SUMIF(Measure_BB_Table[],Combined_header,Completed_MeasureBB)</f>
        <v>0</v>
      </c>
      <c r="K338" s="93" t="e">
        <f t="shared" ca="1" si="5"/>
        <v>#DIV/0!</v>
      </c>
    </row>
    <row r="339" spans="1:11" hidden="1" x14ac:dyDescent="0.3">
      <c r="A339" s="87" t="s">
        <v>3611</v>
      </c>
      <c r="B339" s="88">
        <v>0</v>
      </c>
      <c r="C339" s="89" t="s">
        <v>1097</v>
      </c>
      <c r="D339" s="90" t="s">
        <v>236</v>
      </c>
      <c r="E339" s="87" t="s">
        <v>1548</v>
      </c>
      <c r="F339" s="91">
        <v>0</v>
      </c>
      <c r="G339" s="91">
        <v>0</v>
      </c>
      <c r="H339" s="92">
        <f ca="1">SUMIF(Measure_BB_Table[],Combined_header,Total_Exp._MeasureBB)</f>
        <v>0</v>
      </c>
      <c r="I339" s="85">
        <f ca="1">SUMIF(Measure_BB_Table[],Combined_header,Committed_Amount)</f>
        <v>0</v>
      </c>
      <c r="J339" s="92">
        <f ca="1">SUMIF(Measure_BB_Table[],Combined_header,Completed_MeasureBB)</f>
        <v>0</v>
      </c>
      <c r="K339" s="93" t="e">
        <f t="shared" ca="1" si="5"/>
        <v>#DIV/0!</v>
      </c>
    </row>
    <row r="340" spans="1:11" hidden="1" x14ac:dyDescent="0.3">
      <c r="A340" s="87" t="s">
        <v>3612</v>
      </c>
      <c r="B340" s="88">
        <v>0</v>
      </c>
      <c r="C340" s="89" t="s">
        <v>1097</v>
      </c>
      <c r="D340" s="90" t="s">
        <v>236</v>
      </c>
      <c r="E340" s="87" t="s">
        <v>1677</v>
      </c>
      <c r="F340" s="91">
        <v>0</v>
      </c>
      <c r="G340" s="91">
        <v>0</v>
      </c>
      <c r="H340" s="92">
        <f ca="1">SUMIF(Measure_BB_Table[],Combined_header,Total_Exp._MeasureBB)</f>
        <v>0</v>
      </c>
      <c r="I340" s="85">
        <f ca="1">SUMIF(Measure_BB_Table[],Combined_header,Committed_Amount)</f>
        <v>0</v>
      </c>
      <c r="J340" s="92">
        <f ca="1">SUMIF(Measure_BB_Table[],Combined_header,Completed_MeasureBB)</f>
        <v>0</v>
      </c>
      <c r="K340" s="93" t="e">
        <f t="shared" ca="1" si="5"/>
        <v>#DIV/0!</v>
      </c>
    </row>
    <row r="341" spans="1:11" hidden="1" x14ac:dyDescent="0.3">
      <c r="A341" s="87" t="s">
        <v>3613</v>
      </c>
      <c r="B341" s="88">
        <v>0</v>
      </c>
      <c r="C341" s="89" t="s">
        <v>1097</v>
      </c>
      <c r="D341" s="90" t="s">
        <v>236</v>
      </c>
      <c r="E341" s="90" t="s">
        <v>1475</v>
      </c>
      <c r="F341" s="91">
        <v>0</v>
      </c>
      <c r="G341" s="91">
        <v>0</v>
      </c>
      <c r="H341" s="92">
        <f ca="1">SUMIF(Measure_BB_Table[],Combined_header,Total_Exp._MeasureBB)</f>
        <v>0</v>
      </c>
      <c r="I341" s="85">
        <f ca="1">SUMIF(Measure_BB_Table[],Combined_header,Committed_Amount)</f>
        <v>0</v>
      </c>
      <c r="J341" s="92">
        <f ca="1">SUMIF(Measure_BB_Table[],Combined_header,Completed_MeasureBB)</f>
        <v>0</v>
      </c>
      <c r="K341" s="93" t="e">
        <f t="shared" ca="1" si="5"/>
        <v>#DIV/0!</v>
      </c>
    </row>
    <row r="342" spans="1:11" hidden="1" x14ac:dyDescent="0.3">
      <c r="A342" s="87" t="s">
        <v>3614</v>
      </c>
      <c r="B342" s="88">
        <v>0</v>
      </c>
      <c r="C342" s="89" t="s">
        <v>1097</v>
      </c>
      <c r="D342" s="90" t="s">
        <v>236</v>
      </c>
      <c r="E342" s="87" t="s">
        <v>1476</v>
      </c>
      <c r="F342" s="91">
        <v>0</v>
      </c>
      <c r="G342" s="91">
        <v>0</v>
      </c>
      <c r="H342" s="92">
        <f ca="1">SUMIF(Measure_BB_Table[],Combined_header,Total_Exp._MeasureBB)</f>
        <v>0</v>
      </c>
      <c r="I342" s="85">
        <f ca="1">SUMIF(Measure_BB_Table[],Combined_header,Committed_Amount)</f>
        <v>0</v>
      </c>
      <c r="J342" s="92">
        <f ca="1">SUMIF(Measure_BB_Table[],Combined_header,Completed_MeasureBB)</f>
        <v>0</v>
      </c>
      <c r="K342" s="93" t="e">
        <f t="shared" ca="1" si="5"/>
        <v>#DIV/0!</v>
      </c>
    </row>
    <row r="343" spans="1:11" hidden="1" x14ac:dyDescent="0.3">
      <c r="A343" s="87" t="s">
        <v>3615</v>
      </c>
      <c r="B343" s="88">
        <v>0</v>
      </c>
      <c r="C343" s="89" t="s">
        <v>1097</v>
      </c>
      <c r="D343" s="90" t="s">
        <v>236</v>
      </c>
      <c r="E343" s="87" t="s">
        <v>1470</v>
      </c>
      <c r="F343" s="91">
        <v>0</v>
      </c>
      <c r="G343" s="91">
        <v>0</v>
      </c>
      <c r="H343" s="92">
        <f ca="1">SUMIF(Measure_BB_Table[],Combined_header,Total_Exp._MeasureBB)</f>
        <v>0</v>
      </c>
      <c r="I343" s="85">
        <f ca="1">SUMIF(Measure_BB_Table[],Combined_header,Committed_Amount)</f>
        <v>0</v>
      </c>
      <c r="J343" s="92">
        <f ca="1">SUMIF(Measure_BB_Table[],Combined_header,Completed_MeasureBB)</f>
        <v>0</v>
      </c>
      <c r="K343" s="93" t="e">
        <f t="shared" ca="1" si="5"/>
        <v>#DIV/0!</v>
      </c>
    </row>
    <row r="344" spans="1:11" hidden="1" x14ac:dyDescent="0.3">
      <c r="A344" s="87" t="s">
        <v>3616</v>
      </c>
      <c r="B344" s="88">
        <v>0</v>
      </c>
      <c r="C344" s="89" t="s">
        <v>1097</v>
      </c>
      <c r="D344" s="90" t="s">
        <v>236</v>
      </c>
      <c r="E344" s="87" t="s">
        <v>1464</v>
      </c>
      <c r="F344" s="91">
        <v>0</v>
      </c>
      <c r="G344" s="91">
        <v>0</v>
      </c>
      <c r="H344" s="92">
        <f ca="1">SUMIF(Measure_BB_Table[],Combined_header,Total_Exp._MeasureBB)</f>
        <v>0</v>
      </c>
      <c r="I344" s="85">
        <f ca="1">SUMIF(Measure_BB_Table[],Combined_header,Committed_Amount)</f>
        <v>0</v>
      </c>
      <c r="J344" s="92">
        <f ca="1">SUMIF(Measure_BB_Table[],Combined_header,Completed_MeasureBB)</f>
        <v>0</v>
      </c>
      <c r="K344" s="93" t="e">
        <f t="shared" ca="1" si="5"/>
        <v>#DIV/0!</v>
      </c>
    </row>
    <row r="345" spans="1:11" x14ac:dyDescent="0.3">
      <c r="A345" s="87" t="s">
        <v>2807</v>
      </c>
      <c r="B345" s="88">
        <v>0</v>
      </c>
      <c r="C345" s="89" t="s">
        <v>3</v>
      </c>
      <c r="D345" s="90" t="s">
        <v>2722</v>
      </c>
      <c r="E345" s="87" t="s">
        <v>1471</v>
      </c>
      <c r="F345" s="91">
        <v>0</v>
      </c>
      <c r="G345" s="91">
        <v>0</v>
      </c>
      <c r="H345" s="92">
        <f ca="1">SUMIF(Measure_BB_Table[],Combined_header,Total_Exp._MeasureBB)</f>
        <v>1622.25</v>
      </c>
      <c r="I345" s="85">
        <f ca="1">SUMIF(Measure_BB_Table[],Combined_header,Committed_Amount)</f>
        <v>0</v>
      </c>
      <c r="J345" s="92">
        <f ca="1">SUMIF(Measure_BB_Table[],Combined_header,Completed_MeasureBB)</f>
        <v>1622.25</v>
      </c>
      <c r="K345" s="93">
        <f t="shared" ca="1" si="5"/>
        <v>1</v>
      </c>
    </row>
    <row r="346" spans="1:11" hidden="1" x14ac:dyDescent="0.3">
      <c r="A346" s="87" t="s">
        <v>3617</v>
      </c>
      <c r="B346" s="88">
        <v>0</v>
      </c>
      <c r="C346" s="89" t="s">
        <v>3</v>
      </c>
      <c r="D346" s="90" t="s">
        <v>2722</v>
      </c>
      <c r="E346" s="87" t="s">
        <v>1465</v>
      </c>
      <c r="F346" s="91">
        <v>0</v>
      </c>
      <c r="G346" s="91">
        <v>0</v>
      </c>
      <c r="H346" s="92">
        <f ca="1">SUMIF(Measure_BB_Table[],Combined_header,Total_Exp._MeasureBB)</f>
        <v>0</v>
      </c>
      <c r="I346" s="85">
        <f ca="1">SUMIF(Measure_BB_Table[],Combined_header,Committed_Amount)</f>
        <v>0</v>
      </c>
      <c r="J346" s="92">
        <f ca="1">SUMIF(Measure_BB_Table[],Combined_header,Completed_MeasureBB)</f>
        <v>0</v>
      </c>
      <c r="K346" s="93" t="e">
        <f t="shared" ca="1" si="5"/>
        <v>#DIV/0!</v>
      </c>
    </row>
    <row r="347" spans="1:11" x14ac:dyDescent="0.3">
      <c r="A347" s="87" t="s">
        <v>2805</v>
      </c>
      <c r="B347" s="88">
        <v>0</v>
      </c>
      <c r="C347" s="89" t="s">
        <v>3</v>
      </c>
      <c r="D347" s="90" t="s">
        <v>2722</v>
      </c>
      <c r="E347" s="87" t="s">
        <v>1467</v>
      </c>
      <c r="F347" s="91">
        <v>450000</v>
      </c>
      <c r="G347" s="91">
        <v>450000</v>
      </c>
      <c r="H347" s="92">
        <f ca="1">SUMIF(Measure_BB_Table[],Combined_header,Total_Exp._MeasureBB)</f>
        <v>1317552.5</v>
      </c>
      <c r="I347" s="85">
        <f ca="1">SUMIF(Measure_BB_Table[],Combined_header,Committed_Amount)</f>
        <v>475450</v>
      </c>
      <c r="J347" s="92">
        <f ca="1">SUMIF(Measure_BB_Table[],Combined_header,Completed_MeasureBB)</f>
        <v>842102.5</v>
      </c>
      <c r="K347" s="93">
        <f t="shared" ca="1" si="5"/>
        <v>0.63914151428500954</v>
      </c>
    </row>
    <row r="348" spans="1:11" hidden="1" x14ac:dyDescent="0.3">
      <c r="A348" s="87" t="s">
        <v>3618</v>
      </c>
      <c r="B348" s="88">
        <v>0</v>
      </c>
      <c r="C348" s="89" t="s">
        <v>3</v>
      </c>
      <c r="D348" s="90" t="s">
        <v>2722</v>
      </c>
      <c r="E348" s="90" t="s">
        <v>1676</v>
      </c>
      <c r="F348" s="91">
        <v>0</v>
      </c>
      <c r="G348" s="91">
        <v>0</v>
      </c>
      <c r="H348" s="92">
        <f ca="1">SUMIF(Measure_BB_Table[],Combined_header,Total_Exp._MeasureBB)</f>
        <v>0</v>
      </c>
      <c r="I348" s="85">
        <f ca="1">SUMIF(Measure_BB_Table[],Combined_header,Committed_Amount)</f>
        <v>0</v>
      </c>
      <c r="J348" s="92">
        <f ca="1">SUMIF(Measure_BB_Table[],Combined_header,Completed_MeasureBB)</f>
        <v>0</v>
      </c>
      <c r="K348" s="93" t="e">
        <f t="shared" ca="1" si="5"/>
        <v>#DIV/0!</v>
      </c>
    </row>
    <row r="349" spans="1:11" x14ac:dyDescent="0.3">
      <c r="A349" s="87" t="s">
        <v>2806</v>
      </c>
      <c r="B349" s="88">
        <v>0</v>
      </c>
      <c r="C349" s="89" t="s">
        <v>3</v>
      </c>
      <c r="D349" s="90" t="s">
        <v>2722</v>
      </c>
      <c r="E349" s="90" t="s">
        <v>310</v>
      </c>
      <c r="F349" s="91">
        <v>392859.44</v>
      </c>
      <c r="G349" s="91" t="s">
        <v>2011</v>
      </c>
      <c r="H349" s="92">
        <f ca="1">SUMIF(Measure_BB_Table[],Combined_header,Total_Exp._MeasureBB)</f>
        <v>23909987.059999999</v>
      </c>
      <c r="I349" s="85">
        <f ca="1">SUMIF(Measure_BB_Table[],Combined_header,Committed_Amount)</f>
        <v>0</v>
      </c>
      <c r="J349" s="92">
        <f ca="1">SUMIF(Measure_BB_Table[],Combined_header,Completed_MeasureBB)</f>
        <v>23909987.059999999</v>
      </c>
      <c r="K349" s="93">
        <f t="shared" ca="1" si="5"/>
        <v>1</v>
      </c>
    </row>
    <row r="350" spans="1:11" hidden="1" x14ac:dyDescent="0.3">
      <c r="A350" s="87" t="s">
        <v>3619</v>
      </c>
      <c r="B350" s="88">
        <v>0</v>
      </c>
      <c r="C350" s="89" t="s">
        <v>3</v>
      </c>
      <c r="D350" s="90" t="s">
        <v>2722</v>
      </c>
      <c r="E350" s="90" t="s">
        <v>1473</v>
      </c>
      <c r="F350" s="91">
        <v>2022.86</v>
      </c>
      <c r="G350" s="91">
        <v>2022.86</v>
      </c>
      <c r="H350" s="92">
        <f ca="1">SUMIF(Measure_BB_Table[],Combined_header,Total_Exp._MeasureBB)</f>
        <v>0</v>
      </c>
      <c r="I350" s="85">
        <f ca="1">SUMIF(Measure_BB_Table[],Combined_header,Committed_Amount)</f>
        <v>0</v>
      </c>
      <c r="J350" s="92">
        <f ca="1">SUMIF(Measure_BB_Table[],Combined_header,Completed_MeasureBB)</f>
        <v>0</v>
      </c>
      <c r="K350" s="93" t="e">
        <f t="shared" ca="1" si="5"/>
        <v>#DIV/0!</v>
      </c>
    </row>
    <row r="351" spans="1:11" hidden="1" x14ac:dyDescent="0.3">
      <c r="A351" s="87" t="s">
        <v>3620</v>
      </c>
      <c r="B351" s="88">
        <v>0</v>
      </c>
      <c r="C351" s="89" t="s">
        <v>3</v>
      </c>
      <c r="D351" s="90" t="s">
        <v>2722</v>
      </c>
      <c r="E351" s="90" t="s">
        <v>1547</v>
      </c>
      <c r="F351" s="91">
        <v>0</v>
      </c>
      <c r="G351" s="91">
        <v>0</v>
      </c>
      <c r="H351" s="92">
        <f ca="1">SUMIF(Measure_BB_Table[],Combined_header,Total_Exp._MeasureBB)</f>
        <v>0</v>
      </c>
      <c r="I351" s="85">
        <f ca="1">SUMIF(Measure_BB_Table[],Combined_header,Committed_Amount)</f>
        <v>0</v>
      </c>
      <c r="J351" s="92">
        <f ca="1">SUMIF(Measure_BB_Table[],Combined_header,Completed_MeasureBB)</f>
        <v>0</v>
      </c>
      <c r="K351" s="93" t="e">
        <f t="shared" ca="1" si="5"/>
        <v>#DIV/0!</v>
      </c>
    </row>
    <row r="352" spans="1:11" hidden="1" x14ac:dyDescent="0.3">
      <c r="A352" s="87" t="s">
        <v>3621</v>
      </c>
      <c r="B352" s="88">
        <v>0</v>
      </c>
      <c r="C352" s="89" t="s">
        <v>3</v>
      </c>
      <c r="D352" s="90" t="s">
        <v>2722</v>
      </c>
      <c r="E352" s="90" t="s">
        <v>1466</v>
      </c>
      <c r="F352" s="91">
        <v>0</v>
      </c>
      <c r="G352" s="91">
        <v>0</v>
      </c>
      <c r="H352" s="92">
        <f ca="1">SUMIF(Measure_BB_Table[],Combined_header,Total_Exp._MeasureBB)</f>
        <v>0</v>
      </c>
      <c r="I352" s="85">
        <f ca="1">SUMIF(Measure_BB_Table[],Combined_header,Committed_Amount)</f>
        <v>0</v>
      </c>
      <c r="J352" s="92">
        <f ca="1">SUMIF(Measure_BB_Table[],Combined_header,Completed_MeasureBB)</f>
        <v>0</v>
      </c>
      <c r="K352" s="93" t="e">
        <f t="shared" ca="1" si="5"/>
        <v>#DIV/0!</v>
      </c>
    </row>
    <row r="353" spans="1:11" hidden="1" x14ac:dyDescent="0.3">
      <c r="A353" s="87" t="s">
        <v>3622</v>
      </c>
      <c r="B353" s="88">
        <v>0</v>
      </c>
      <c r="C353" s="89" t="s">
        <v>3</v>
      </c>
      <c r="D353" s="90" t="s">
        <v>2722</v>
      </c>
      <c r="E353" s="90" t="s">
        <v>1474</v>
      </c>
      <c r="F353" s="91">
        <v>0</v>
      </c>
      <c r="G353" s="91">
        <v>0</v>
      </c>
      <c r="H353" s="92">
        <f ca="1">SUMIF(Measure_BB_Table[],Combined_header,Total_Exp._MeasureBB)</f>
        <v>0</v>
      </c>
      <c r="I353" s="85">
        <f ca="1">SUMIF(Measure_BB_Table[],Combined_header,Committed_Amount)</f>
        <v>0</v>
      </c>
      <c r="J353" s="92">
        <f ca="1">SUMIF(Measure_BB_Table[],Combined_header,Completed_MeasureBB)</f>
        <v>0</v>
      </c>
      <c r="K353" s="93" t="e">
        <f t="shared" ca="1" si="5"/>
        <v>#DIV/0!</v>
      </c>
    </row>
    <row r="354" spans="1:11" hidden="1" x14ac:dyDescent="0.3">
      <c r="A354" s="87" t="s">
        <v>3623</v>
      </c>
      <c r="B354" s="88">
        <v>0</v>
      </c>
      <c r="C354" s="89" t="s">
        <v>3</v>
      </c>
      <c r="D354" s="90" t="s">
        <v>2722</v>
      </c>
      <c r="E354" s="87" t="s">
        <v>1468</v>
      </c>
      <c r="F354" s="91">
        <v>0</v>
      </c>
      <c r="G354" s="91">
        <v>0</v>
      </c>
      <c r="H354" s="92">
        <f ca="1">SUMIF(Measure_BB_Table[],Combined_header,Total_Exp._MeasureBB)</f>
        <v>0</v>
      </c>
      <c r="I354" s="85">
        <f ca="1">SUMIF(Measure_BB_Table[],Combined_header,Committed_Amount)</f>
        <v>0</v>
      </c>
      <c r="J354" s="92">
        <f ca="1">SUMIF(Measure_BB_Table[],Combined_header,Completed_MeasureBB)</f>
        <v>0</v>
      </c>
      <c r="K354" s="93" t="e">
        <f t="shared" ca="1" si="5"/>
        <v>#DIV/0!</v>
      </c>
    </row>
    <row r="355" spans="1:11" x14ac:dyDescent="0.3">
      <c r="A355" s="87" t="s">
        <v>2791</v>
      </c>
      <c r="B355" s="88">
        <v>0</v>
      </c>
      <c r="C355" s="89" t="s">
        <v>3</v>
      </c>
      <c r="D355" s="90" t="s">
        <v>2722</v>
      </c>
      <c r="E355" s="87" t="s">
        <v>1548</v>
      </c>
      <c r="F355" s="91">
        <v>2678.05</v>
      </c>
      <c r="G355" s="91" t="s">
        <v>2011</v>
      </c>
      <c r="H355" s="92">
        <f ca="1">SUMIF(Measure_BB_Table[],Combined_header,Total_Exp._MeasureBB)</f>
        <v>85363.6</v>
      </c>
      <c r="I355" s="85">
        <f ca="1">SUMIF(Measure_BB_Table[],Combined_header,Committed_Amount)</f>
        <v>0</v>
      </c>
      <c r="J355" s="92">
        <f ca="1">SUMIF(Measure_BB_Table[],Combined_header,Completed_MeasureBB)</f>
        <v>85363.6</v>
      </c>
      <c r="K355" s="93">
        <f t="shared" ca="1" si="5"/>
        <v>1</v>
      </c>
    </row>
    <row r="356" spans="1:11" x14ac:dyDescent="0.3">
      <c r="A356" s="87" t="s">
        <v>3624</v>
      </c>
      <c r="B356" s="88">
        <v>0</v>
      </c>
      <c r="C356" s="89" t="s">
        <v>3</v>
      </c>
      <c r="D356" s="90" t="s">
        <v>2722</v>
      </c>
      <c r="E356" s="87" t="s">
        <v>1677</v>
      </c>
      <c r="F356" s="91">
        <v>774388.14</v>
      </c>
      <c r="G356" s="91" t="s">
        <v>2011</v>
      </c>
      <c r="H356" s="92">
        <f ca="1">SUMIF(Measure_BB_Table[],Combined_header,Total_Exp._MeasureBB)</f>
        <v>317648.94</v>
      </c>
      <c r="I356" s="85">
        <f ca="1">SUMIF(Measure_BB_Table[],Combined_header,Committed_Amount)</f>
        <v>211782.79</v>
      </c>
      <c r="J356" s="92">
        <f ca="1">SUMIF(Measure_BB_Table[],Combined_header,Completed_MeasureBB)</f>
        <v>105866.15</v>
      </c>
      <c r="K356" s="93">
        <f t="shared" ca="1" si="5"/>
        <v>0.33328035031377717</v>
      </c>
    </row>
    <row r="357" spans="1:11" hidden="1" x14ac:dyDescent="0.3">
      <c r="A357" s="87" t="s">
        <v>3625</v>
      </c>
      <c r="B357" s="88">
        <v>0</v>
      </c>
      <c r="C357" s="89" t="s">
        <v>3</v>
      </c>
      <c r="D357" s="90" t="s">
        <v>2722</v>
      </c>
      <c r="E357" s="87" t="s">
        <v>1472</v>
      </c>
      <c r="F357" s="91">
        <v>146130.32999999999</v>
      </c>
      <c r="G357" s="91" t="s">
        <v>245</v>
      </c>
      <c r="H357" s="92">
        <f ca="1">SUMIF(Measure_BB_Table[],Combined_header,Total_Exp._MeasureBB)</f>
        <v>0</v>
      </c>
      <c r="I357" s="85">
        <f ca="1">SUMIF(Measure_BB_Table[],Combined_header,Committed_Amount)</f>
        <v>0</v>
      </c>
      <c r="J357" s="92">
        <f ca="1">SUMIF(Measure_BB_Table[],Combined_header,Completed_MeasureBB)</f>
        <v>0</v>
      </c>
      <c r="K357" s="93" t="e">
        <f t="shared" ca="1" si="5"/>
        <v>#DIV/0!</v>
      </c>
    </row>
    <row r="358" spans="1:11" x14ac:dyDescent="0.3">
      <c r="A358" s="87" t="s">
        <v>3626</v>
      </c>
      <c r="B358" s="88">
        <v>0</v>
      </c>
      <c r="C358" s="89" t="s">
        <v>3</v>
      </c>
      <c r="D358" s="90" t="s">
        <v>2722</v>
      </c>
      <c r="E358" s="87" t="s">
        <v>1476</v>
      </c>
      <c r="F358" s="91">
        <v>0</v>
      </c>
      <c r="G358" s="91">
        <v>0</v>
      </c>
      <c r="H358" s="92">
        <f ca="1">SUMIF(Measure_BB_Table[],Combined_header,Total_Exp._MeasureBB)</f>
        <v>492.76000000000022</v>
      </c>
      <c r="I358" s="85">
        <f ca="1">SUMIF(Measure_BB_Table[],Combined_header,Committed_Amount)</f>
        <v>0</v>
      </c>
      <c r="J358" s="92">
        <f ca="1">SUMIF(Measure_BB_Table[],Combined_header,Completed_MeasureBB)</f>
        <v>492.76</v>
      </c>
      <c r="K358" s="93">
        <f t="shared" ca="1" si="5"/>
        <v>0.99999999999999956</v>
      </c>
    </row>
    <row r="359" spans="1:11" x14ac:dyDescent="0.3">
      <c r="A359" s="87" t="s">
        <v>2804</v>
      </c>
      <c r="B359" s="88">
        <v>0</v>
      </c>
      <c r="C359" s="89" t="s">
        <v>3</v>
      </c>
      <c r="D359" s="90" t="s">
        <v>2722</v>
      </c>
      <c r="E359" s="87" t="s">
        <v>1470</v>
      </c>
      <c r="F359" s="91">
        <v>7950.01</v>
      </c>
      <c r="G359" s="91" t="s">
        <v>2011</v>
      </c>
      <c r="H359" s="92">
        <f ca="1">SUMIF(Measure_BB_Table[],Combined_header,Total_Exp._MeasureBB)</f>
        <v>8805.6800000000039</v>
      </c>
      <c r="I359" s="85">
        <f ca="1">SUMIF(Measure_BB_Table[],Combined_header,Committed_Amount)</f>
        <v>8563.0400000000045</v>
      </c>
      <c r="J359" s="92">
        <f ca="1">SUMIF(Measure_BB_Table[],Combined_header,Completed_MeasureBB)</f>
        <v>242.64</v>
      </c>
      <c r="K359" s="93">
        <f t="shared" ca="1" si="5"/>
        <v>2.7554941810286074E-2</v>
      </c>
    </row>
    <row r="360" spans="1:11" x14ac:dyDescent="0.3">
      <c r="A360" s="87" t="s">
        <v>2737</v>
      </c>
      <c r="B360" s="88">
        <v>0</v>
      </c>
      <c r="C360" s="89" t="s">
        <v>3</v>
      </c>
      <c r="D360" s="90" t="s">
        <v>2722</v>
      </c>
      <c r="E360" s="87" t="s">
        <v>1464</v>
      </c>
      <c r="F360" s="91">
        <v>434528.6</v>
      </c>
      <c r="G360" s="91" t="s">
        <v>2011</v>
      </c>
      <c r="H360" s="92">
        <f ca="1">SUMIF(Measure_BB_Table[],Combined_header,Total_Exp._MeasureBB)</f>
        <v>719627.3899999999</v>
      </c>
      <c r="I360" s="85">
        <f ca="1">SUMIF(Measure_BB_Table[],Combined_header,Committed_Amount)</f>
        <v>0</v>
      </c>
      <c r="J360" s="92">
        <f ca="1">SUMIF(Measure_BB_Table[],Combined_header,Completed_MeasureBB)</f>
        <v>719627.3899999999</v>
      </c>
      <c r="K360" s="93">
        <f t="shared" ca="1" si="5"/>
        <v>1</v>
      </c>
    </row>
    <row r="361" spans="1:11" hidden="1" x14ac:dyDescent="0.3">
      <c r="A361" s="87" t="s">
        <v>3627</v>
      </c>
      <c r="B361" s="88">
        <v>0</v>
      </c>
      <c r="C361" s="89" t="s">
        <v>3</v>
      </c>
      <c r="D361" s="89" t="s">
        <v>428</v>
      </c>
      <c r="E361" s="87" t="s">
        <v>1467</v>
      </c>
      <c r="F361" s="91">
        <v>0</v>
      </c>
      <c r="G361" s="91">
        <v>0</v>
      </c>
      <c r="H361" s="92">
        <f ca="1">SUMIF(Measure_BB_Table[],Combined_header,Total_Exp._MeasureBB)</f>
        <v>0</v>
      </c>
      <c r="I361" s="85">
        <f ca="1">SUMIF(Measure_BB_Table[],Combined_header,Committed_Amount)</f>
        <v>0</v>
      </c>
      <c r="J361" s="92">
        <f ca="1">SUMIF(Measure_BB_Table[],Combined_header,Completed_MeasureBB)</f>
        <v>0</v>
      </c>
      <c r="K361" s="93" t="e">
        <f t="shared" ca="1" si="5"/>
        <v>#DIV/0!</v>
      </c>
    </row>
    <row r="362" spans="1:11" hidden="1" x14ac:dyDescent="0.3">
      <c r="A362" s="87" t="s">
        <v>3628</v>
      </c>
      <c r="B362" s="88">
        <v>0</v>
      </c>
      <c r="C362" s="89" t="s">
        <v>3</v>
      </c>
      <c r="D362" s="89" t="s">
        <v>428</v>
      </c>
      <c r="E362" s="87" t="s">
        <v>310</v>
      </c>
      <c r="F362" s="91">
        <v>0</v>
      </c>
      <c r="G362" s="91">
        <v>0</v>
      </c>
      <c r="H362" s="92">
        <f ca="1">SUMIF(Measure_BB_Table[],Combined_header,Total_Exp._MeasureBB)</f>
        <v>0</v>
      </c>
      <c r="I362" s="85">
        <f ca="1">SUMIF(Measure_BB_Table[],Combined_header,Committed_Amount)</f>
        <v>0</v>
      </c>
      <c r="J362" s="92">
        <f ca="1">SUMIF(Measure_BB_Table[],Combined_header,Completed_MeasureBB)</f>
        <v>0</v>
      </c>
      <c r="K362" s="93" t="e">
        <f t="shared" ca="1" si="5"/>
        <v>#DIV/0!</v>
      </c>
    </row>
    <row r="363" spans="1:11" x14ac:dyDescent="0.3">
      <c r="A363" s="87" t="s">
        <v>1690</v>
      </c>
      <c r="B363" s="96">
        <v>0</v>
      </c>
      <c r="C363" s="89" t="s">
        <v>3</v>
      </c>
      <c r="D363" s="90" t="s">
        <v>241</v>
      </c>
      <c r="E363" s="97" t="s">
        <v>1469</v>
      </c>
      <c r="F363" s="91">
        <v>1572741.59</v>
      </c>
      <c r="G363" s="91" t="s">
        <v>2011</v>
      </c>
      <c r="H363" s="92">
        <f ca="1">SUMIF(Measure_BB_Table[],Combined_header,Total_Exp._MeasureBB)</f>
        <v>912711.5</v>
      </c>
      <c r="I363" s="85">
        <f ca="1">SUMIF(Measure_BB_Table[],Combined_header,Committed_Amount)</f>
        <v>0</v>
      </c>
      <c r="J363" s="92">
        <f ca="1">SUMIF(Measure_BB_Table[],Combined_header,Completed_MeasureBB)</f>
        <v>912711.5</v>
      </c>
      <c r="K363" s="93">
        <f t="shared" ca="1" si="5"/>
        <v>1</v>
      </c>
    </row>
    <row r="364" spans="1:11" x14ac:dyDescent="0.3">
      <c r="A364" s="87" t="s">
        <v>1691</v>
      </c>
      <c r="B364" s="88">
        <v>0</v>
      </c>
      <c r="C364" s="89" t="s">
        <v>3</v>
      </c>
      <c r="D364" s="90" t="s">
        <v>340</v>
      </c>
      <c r="E364" s="89" t="s">
        <v>1473</v>
      </c>
      <c r="F364" s="91">
        <v>29500</v>
      </c>
      <c r="G364" s="91">
        <v>29500</v>
      </c>
      <c r="H364" s="92">
        <f ca="1">SUMIF(Measure_BB_Table[],Combined_header,Total_Exp._MeasureBB)</f>
        <v>29500</v>
      </c>
      <c r="I364" s="85">
        <f ca="1">SUMIF(Measure_BB_Table[],Combined_header,Committed_Amount)</f>
        <v>5500</v>
      </c>
      <c r="J364" s="92">
        <f ca="1">SUMIF(Measure_BB_Table[],Combined_header,Completed_MeasureBB)</f>
        <v>24000</v>
      </c>
      <c r="K364" s="93">
        <f t="shared" ca="1" si="5"/>
        <v>0.81355932203389836</v>
      </c>
    </row>
    <row r="365" spans="1:11" x14ac:dyDescent="0.3">
      <c r="A365" s="87" t="s">
        <v>5989</v>
      </c>
      <c r="B365" s="88">
        <v>0</v>
      </c>
      <c r="C365" s="89" t="s">
        <v>3</v>
      </c>
      <c r="D365" s="90" t="s">
        <v>2722</v>
      </c>
      <c r="E365" s="87" t="s">
        <v>5987</v>
      </c>
      <c r="F365" s="91">
        <v>0</v>
      </c>
      <c r="G365" s="91">
        <v>0</v>
      </c>
      <c r="H365" s="92">
        <f ca="1">SUMIF(Measure_BB_Table[],Combined_header,Total_Exp._MeasureBB)</f>
        <v>85100</v>
      </c>
      <c r="I365" s="85">
        <f ca="1">SUMIF(Measure_BB_Table[],Combined_header,Committed_Amount)</f>
        <v>66923.75</v>
      </c>
      <c r="J365" s="92">
        <f ca="1">SUMIF(Measure_BB_Table[],Combined_header,Completed_MeasureBB)</f>
        <v>18176.25</v>
      </c>
      <c r="K365" s="93">
        <f ca="1">Completed_Comparison/Total_Exp._Comparison</f>
        <v>0.21358695652173912</v>
      </c>
    </row>
    <row r="366" spans="1:11" x14ac:dyDescent="0.3">
      <c r="A366" s="87" t="s">
        <v>6192</v>
      </c>
      <c r="B366" s="88">
        <v>0</v>
      </c>
      <c r="C366" s="89" t="s">
        <v>3</v>
      </c>
      <c r="D366" s="90" t="s">
        <v>2722</v>
      </c>
      <c r="E366" s="87" t="s">
        <v>6191</v>
      </c>
      <c r="F366" s="91">
        <v>0</v>
      </c>
      <c r="G366" s="91">
        <v>0</v>
      </c>
      <c r="H366" s="92">
        <f ca="1">SUMIF(Measure_BB_Table[],Combined_header,Total_Exp._MeasureBB)</f>
        <v>32800</v>
      </c>
      <c r="I366" s="85">
        <f ca="1">SUMIF(Measure_BB_Table[],Combined_header,Committed_Amount)</f>
        <v>11300</v>
      </c>
      <c r="J366" s="92">
        <f ca="1">SUMIF(Measure_BB_Table[],Combined_header,Completed_MeasureBB)</f>
        <v>21500</v>
      </c>
      <c r="K366" s="93">
        <f ca="1">Completed_Comparison/Total_Exp._Comparison</f>
        <v>0.65548780487804881</v>
      </c>
    </row>
    <row r="367" spans="1:11" hidden="1" x14ac:dyDescent="0.3">
      <c r="A367" s="87" t="s">
        <v>3629</v>
      </c>
      <c r="B367" s="88">
        <v>0</v>
      </c>
      <c r="C367" s="89" t="s">
        <v>3</v>
      </c>
      <c r="D367" s="90" t="s">
        <v>2723</v>
      </c>
      <c r="E367" s="87" t="s">
        <v>1471</v>
      </c>
      <c r="F367" s="91">
        <v>0</v>
      </c>
      <c r="G367" s="91">
        <v>0</v>
      </c>
      <c r="H367" s="92">
        <f ca="1">SUMIF(Measure_BB_Table[],Combined_header,Total_Exp._MeasureBB)</f>
        <v>0</v>
      </c>
      <c r="I367" s="85">
        <f ca="1">SUMIF(Measure_BB_Table[],Combined_header,Committed_Amount)</f>
        <v>0</v>
      </c>
      <c r="J367" s="92">
        <f ca="1">SUMIF(Measure_BB_Table[],Combined_header,Completed_MeasureBB)</f>
        <v>0</v>
      </c>
      <c r="K367" s="93" t="e">
        <f t="shared" ca="1" si="5"/>
        <v>#DIV/0!</v>
      </c>
    </row>
    <row r="368" spans="1:11" hidden="1" x14ac:dyDescent="0.3">
      <c r="A368" s="87" t="s">
        <v>3630</v>
      </c>
      <c r="B368" s="88">
        <v>0</v>
      </c>
      <c r="C368" s="89" t="s">
        <v>3</v>
      </c>
      <c r="D368" s="90" t="s">
        <v>2723</v>
      </c>
      <c r="E368" s="87" t="s">
        <v>310</v>
      </c>
      <c r="F368" s="91">
        <v>0</v>
      </c>
      <c r="G368" s="91">
        <v>0</v>
      </c>
      <c r="H368" s="92">
        <f ca="1">SUMIF(Measure_BB_Table[],Combined_header,Total_Exp._MeasureBB)</f>
        <v>0</v>
      </c>
      <c r="I368" s="85">
        <f ca="1">SUMIF(Measure_BB_Table[],Combined_header,Committed_Amount)</f>
        <v>0</v>
      </c>
      <c r="J368" s="92">
        <f ca="1">SUMIF(Measure_BB_Table[],Combined_header,Completed_MeasureBB)</f>
        <v>0</v>
      </c>
      <c r="K368" s="93" t="e">
        <f t="shared" ca="1" si="5"/>
        <v>#DIV/0!</v>
      </c>
    </row>
    <row r="369" spans="1:11" hidden="1" x14ac:dyDescent="0.3">
      <c r="A369" s="87" t="s">
        <v>3631</v>
      </c>
      <c r="B369" s="88">
        <v>0</v>
      </c>
      <c r="C369" s="89" t="s">
        <v>3</v>
      </c>
      <c r="D369" s="90" t="s">
        <v>2723</v>
      </c>
      <c r="E369" s="87" t="s">
        <v>1473</v>
      </c>
      <c r="F369" s="91">
        <v>0</v>
      </c>
      <c r="G369" s="91">
        <v>0</v>
      </c>
      <c r="H369" s="92">
        <f ca="1">SUMIF(Measure_BB_Table[],Combined_header,Total_Exp._MeasureBB)</f>
        <v>0</v>
      </c>
      <c r="I369" s="85">
        <f ca="1">SUMIF(Measure_BB_Table[],Combined_header,Committed_Amount)</f>
        <v>0</v>
      </c>
      <c r="J369" s="92">
        <f ca="1">SUMIF(Measure_BB_Table[],Combined_header,Completed_MeasureBB)</f>
        <v>0</v>
      </c>
      <c r="K369" s="93" t="e">
        <f t="shared" ca="1" si="5"/>
        <v>#DIV/0!</v>
      </c>
    </row>
    <row r="370" spans="1:11" hidden="1" x14ac:dyDescent="0.3">
      <c r="A370" s="87" t="s">
        <v>3632</v>
      </c>
      <c r="B370" s="88">
        <v>0</v>
      </c>
      <c r="C370" s="89" t="s">
        <v>3</v>
      </c>
      <c r="D370" s="90" t="s">
        <v>2723</v>
      </c>
      <c r="E370" s="87" t="s">
        <v>1547</v>
      </c>
      <c r="F370" s="91">
        <v>0</v>
      </c>
      <c r="G370" s="91">
        <v>0</v>
      </c>
      <c r="H370" s="92">
        <f ca="1">SUMIF(Measure_BB_Table[],Combined_header,Total_Exp._MeasureBB)</f>
        <v>0</v>
      </c>
      <c r="I370" s="85">
        <f ca="1">SUMIF(Measure_BB_Table[],Combined_header,Committed_Amount)</f>
        <v>0</v>
      </c>
      <c r="J370" s="92">
        <f ca="1">SUMIF(Measure_BB_Table[],Combined_header,Completed_MeasureBB)</f>
        <v>0</v>
      </c>
      <c r="K370" s="93" t="e">
        <f t="shared" ca="1" si="5"/>
        <v>#DIV/0!</v>
      </c>
    </row>
    <row r="371" spans="1:11" hidden="1" x14ac:dyDescent="0.3">
      <c r="A371" s="87" t="s">
        <v>3633</v>
      </c>
      <c r="B371" s="88">
        <v>0</v>
      </c>
      <c r="C371" s="89" t="s">
        <v>3</v>
      </c>
      <c r="D371" s="90" t="s">
        <v>2723</v>
      </c>
      <c r="E371" s="87" t="s">
        <v>1466</v>
      </c>
      <c r="F371" s="91">
        <v>0</v>
      </c>
      <c r="G371" s="91">
        <v>0</v>
      </c>
      <c r="H371" s="92">
        <f ca="1">SUMIF(Measure_BB_Table[],Combined_header,Total_Exp._MeasureBB)</f>
        <v>0</v>
      </c>
      <c r="I371" s="85">
        <f ca="1">SUMIF(Measure_BB_Table[],Combined_header,Committed_Amount)</f>
        <v>0</v>
      </c>
      <c r="J371" s="92">
        <f ca="1">SUMIF(Measure_BB_Table[],Combined_header,Completed_MeasureBB)</f>
        <v>0</v>
      </c>
      <c r="K371" s="93" t="e">
        <f t="shared" ca="1" si="5"/>
        <v>#DIV/0!</v>
      </c>
    </row>
    <row r="372" spans="1:11" hidden="1" x14ac:dyDescent="0.3">
      <c r="A372" s="87" t="s">
        <v>3634</v>
      </c>
      <c r="B372" s="88">
        <v>0</v>
      </c>
      <c r="C372" s="89" t="s">
        <v>3</v>
      </c>
      <c r="D372" s="90" t="s">
        <v>2723</v>
      </c>
      <c r="E372" s="87" t="s">
        <v>1468</v>
      </c>
      <c r="F372" s="91">
        <v>0</v>
      </c>
      <c r="G372" s="91">
        <v>0</v>
      </c>
      <c r="H372" s="92">
        <f ca="1">SUMIF(Measure_BB_Table[],Combined_header,Total_Exp._MeasureBB)</f>
        <v>0</v>
      </c>
      <c r="I372" s="85">
        <f ca="1">SUMIF(Measure_BB_Table[],Combined_header,Committed_Amount)</f>
        <v>0</v>
      </c>
      <c r="J372" s="92">
        <f ca="1">SUMIF(Measure_BB_Table[],Combined_header,Completed_MeasureBB)</f>
        <v>0</v>
      </c>
      <c r="K372" s="93" t="e">
        <f t="shared" ca="1" si="5"/>
        <v>#DIV/0!</v>
      </c>
    </row>
    <row r="373" spans="1:11" hidden="1" x14ac:dyDescent="0.3">
      <c r="A373" s="87" t="s">
        <v>3635</v>
      </c>
      <c r="B373" s="88">
        <v>0</v>
      </c>
      <c r="C373" s="89" t="s">
        <v>3</v>
      </c>
      <c r="D373" s="90" t="s">
        <v>2723</v>
      </c>
      <c r="E373" s="87" t="s">
        <v>1470</v>
      </c>
      <c r="F373" s="91">
        <v>0</v>
      </c>
      <c r="G373" s="91">
        <v>0</v>
      </c>
      <c r="H373" s="92">
        <f ca="1">SUMIF(Measure_BB_Table[],Combined_header,Total_Exp._MeasureBB)</f>
        <v>0</v>
      </c>
      <c r="I373" s="85">
        <f ca="1">SUMIF(Measure_BB_Table[],Combined_header,Committed_Amount)</f>
        <v>0</v>
      </c>
      <c r="J373" s="92">
        <f ca="1">SUMIF(Measure_BB_Table[],Combined_header,Completed_MeasureBB)</f>
        <v>0</v>
      </c>
      <c r="K373" s="93" t="e">
        <f t="shared" ca="1" si="5"/>
        <v>#DIV/0!</v>
      </c>
    </row>
    <row r="374" spans="1:11" hidden="1" x14ac:dyDescent="0.3">
      <c r="A374" s="87" t="s">
        <v>3636</v>
      </c>
      <c r="B374" s="88">
        <v>0</v>
      </c>
      <c r="C374" s="89" t="s">
        <v>3</v>
      </c>
      <c r="D374" s="90" t="s">
        <v>236</v>
      </c>
      <c r="E374" s="87" t="s">
        <v>1471</v>
      </c>
      <c r="F374" s="91">
        <v>0</v>
      </c>
      <c r="G374" s="91">
        <v>0</v>
      </c>
      <c r="H374" s="92">
        <f ca="1">SUMIF(Measure_BB_Table[],Combined_header,Total_Exp._MeasureBB)</f>
        <v>0</v>
      </c>
      <c r="I374" s="85">
        <f ca="1">SUMIF(Measure_BB_Table[],Combined_header,Committed_Amount)</f>
        <v>0</v>
      </c>
      <c r="J374" s="92">
        <f ca="1">SUMIF(Measure_BB_Table[],Combined_header,Completed_MeasureBB)</f>
        <v>0</v>
      </c>
      <c r="K374" s="93" t="e">
        <f t="shared" ca="1" si="5"/>
        <v>#DIV/0!</v>
      </c>
    </row>
    <row r="375" spans="1:11" hidden="1" x14ac:dyDescent="0.3">
      <c r="A375" s="87" t="s">
        <v>3637</v>
      </c>
      <c r="B375" s="88">
        <v>0</v>
      </c>
      <c r="C375" s="89" t="s">
        <v>3</v>
      </c>
      <c r="D375" s="90" t="s">
        <v>236</v>
      </c>
      <c r="E375" s="90" t="s">
        <v>1477</v>
      </c>
      <c r="F375" s="91">
        <v>0</v>
      </c>
      <c r="G375" s="91">
        <v>0</v>
      </c>
      <c r="H375" s="92">
        <f ca="1">SUMIF(Measure_BB_Table[],Combined_header,Total_Exp._MeasureBB)</f>
        <v>0</v>
      </c>
      <c r="I375" s="85">
        <f ca="1">SUMIF(Measure_BB_Table[],Combined_header,Committed_Amount)</f>
        <v>0</v>
      </c>
      <c r="J375" s="92">
        <f ca="1">SUMIF(Measure_BB_Table[],Combined_header,Completed_MeasureBB)</f>
        <v>0</v>
      </c>
      <c r="K375" s="93" t="e">
        <f t="shared" ca="1" si="5"/>
        <v>#DIV/0!</v>
      </c>
    </row>
    <row r="376" spans="1:11" hidden="1" x14ac:dyDescent="0.3">
      <c r="A376" s="87" t="s">
        <v>3638</v>
      </c>
      <c r="B376" s="88">
        <v>0</v>
      </c>
      <c r="C376" s="89" t="s">
        <v>3</v>
      </c>
      <c r="D376" s="90" t="s">
        <v>236</v>
      </c>
      <c r="E376" s="87" t="s">
        <v>1467</v>
      </c>
      <c r="F376" s="91">
        <v>0</v>
      </c>
      <c r="G376" s="91">
        <v>0</v>
      </c>
      <c r="H376" s="92">
        <f ca="1">SUMIF(Measure_BB_Table[],Combined_header,Total_Exp._MeasureBB)</f>
        <v>0</v>
      </c>
      <c r="I376" s="85">
        <f ca="1">SUMIF(Measure_BB_Table[],Combined_header,Committed_Amount)</f>
        <v>0</v>
      </c>
      <c r="J376" s="92">
        <f ca="1">SUMIF(Measure_BB_Table[],Combined_header,Completed_MeasureBB)</f>
        <v>0</v>
      </c>
      <c r="K376" s="93" t="e">
        <f t="shared" ca="1" si="5"/>
        <v>#DIV/0!</v>
      </c>
    </row>
    <row r="377" spans="1:11" hidden="1" x14ac:dyDescent="0.3">
      <c r="A377" s="87" t="s">
        <v>3639</v>
      </c>
      <c r="B377" s="88">
        <v>0</v>
      </c>
      <c r="C377" s="89" t="s">
        <v>3</v>
      </c>
      <c r="D377" s="90" t="s">
        <v>236</v>
      </c>
      <c r="E377" s="90" t="s">
        <v>1676</v>
      </c>
      <c r="F377" s="91">
        <v>0</v>
      </c>
      <c r="G377" s="91">
        <v>0</v>
      </c>
      <c r="H377" s="92">
        <f ca="1">SUMIF(Measure_BB_Table[],Combined_header,Total_Exp._MeasureBB)</f>
        <v>0</v>
      </c>
      <c r="I377" s="85">
        <f ca="1">SUMIF(Measure_BB_Table[],Combined_header,Committed_Amount)</f>
        <v>0</v>
      </c>
      <c r="J377" s="92">
        <f ca="1">SUMIF(Measure_BB_Table[],Combined_header,Completed_MeasureBB)</f>
        <v>0</v>
      </c>
      <c r="K377" s="93" t="e">
        <f t="shared" ca="1" si="5"/>
        <v>#DIV/0!</v>
      </c>
    </row>
    <row r="378" spans="1:11" hidden="1" x14ac:dyDescent="0.3">
      <c r="A378" s="87" t="s">
        <v>3640</v>
      </c>
      <c r="B378" s="88">
        <v>0</v>
      </c>
      <c r="C378" s="89" t="s">
        <v>3</v>
      </c>
      <c r="D378" s="90" t="s">
        <v>236</v>
      </c>
      <c r="E378" s="90" t="s">
        <v>310</v>
      </c>
      <c r="F378" s="91">
        <v>0</v>
      </c>
      <c r="G378" s="91">
        <v>0</v>
      </c>
      <c r="H378" s="92">
        <f ca="1">SUMIF(Measure_BB_Table[],Combined_header,Total_Exp._MeasureBB)</f>
        <v>0</v>
      </c>
      <c r="I378" s="85">
        <f ca="1">SUMIF(Measure_BB_Table[],Combined_header,Committed_Amount)</f>
        <v>0</v>
      </c>
      <c r="J378" s="92">
        <f ca="1">SUMIF(Measure_BB_Table[],Combined_header,Completed_MeasureBB)</f>
        <v>0</v>
      </c>
      <c r="K378" s="93" t="e">
        <f t="shared" ca="1" si="5"/>
        <v>#DIV/0!</v>
      </c>
    </row>
    <row r="379" spans="1:11" hidden="1" x14ac:dyDescent="0.3">
      <c r="A379" s="87" t="s">
        <v>3641</v>
      </c>
      <c r="B379" s="88">
        <v>0</v>
      </c>
      <c r="C379" s="89" t="s">
        <v>3</v>
      </c>
      <c r="D379" s="90" t="s">
        <v>236</v>
      </c>
      <c r="E379" s="89" t="s">
        <v>1473</v>
      </c>
      <c r="F379" s="91">
        <v>0</v>
      </c>
      <c r="G379" s="91">
        <v>0</v>
      </c>
      <c r="H379" s="92">
        <f ca="1">SUMIF(Measure_BB_Table[],Combined_header,Total_Exp._MeasureBB)</f>
        <v>0</v>
      </c>
      <c r="I379" s="85">
        <f ca="1">SUMIF(Measure_BB_Table[],Combined_header,Committed_Amount)</f>
        <v>0</v>
      </c>
      <c r="J379" s="92">
        <f ca="1">SUMIF(Measure_BB_Table[],Combined_header,Completed_MeasureBB)</f>
        <v>0</v>
      </c>
      <c r="K379" s="93" t="e">
        <f t="shared" ca="1" si="5"/>
        <v>#DIV/0!</v>
      </c>
    </row>
    <row r="380" spans="1:11" hidden="1" x14ac:dyDescent="0.3">
      <c r="A380" s="87" t="s">
        <v>3642</v>
      </c>
      <c r="B380" s="88">
        <v>0</v>
      </c>
      <c r="C380" s="89" t="s">
        <v>3</v>
      </c>
      <c r="D380" s="90" t="s">
        <v>236</v>
      </c>
      <c r="E380" s="90" t="s">
        <v>1547</v>
      </c>
      <c r="F380" s="91">
        <v>0</v>
      </c>
      <c r="G380" s="91">
        <v>0</v>
      </c>
      <c r="H380" s="92">
        <f ca="1">SUMIF(Measure_BB_Table[],Combined_header,Total_Exp._MeasureBB)</f>
        <v>0</v>
      </c>
      <c r="I380" s="85">
        <f ca="1">SUMIF(Measure_BB_Table[],Combined_header,Committed_Amount)</f>
        <v>0</v>
      </c>
      <c r="J380" s="92">
        <f ca="1">SUMIF(Measure_BB_Table[],Combined_header,Completed_MeasureBB)</f>
        <v>0</v>
      </c>
      <c r="K380" s="93" t="e">
        <f t="shared" ca="1" si="5"/>
        <v>#DIV/0!</v>
      </c>
    </row>
    <row r="381" spans="1:11" hidden="1" x14ac:dyDescent="0.3">
      <c r="A381" s="87" t="s">
        <v>3643</v>
      </c>
      <c r="B381" s="88">
        <v>0</v>
      </c>
      <c r="C381" s="89" t="s">
        <v>3</v>
      </c>
      <c r="D381" s="90" t="s">
        <v>236</v>
      </c>
      <c r="E381" s="90" t="s">
        <v>1466</v>
      </c>
      <c r="F381" s="91">
        <v>0</v>
      </c>
      <c r="G381" s="91">
        <v>0</v>
      </c>
      <c r="H381" s="92">
        <f ca="1">SUMIF(Measure_BB_Table[],Combined_header,Total_Exp._MeasureBB)</f>
        <v>0</v>
      </c>
      <c r="I381" s="85">
        <f ca="1">SUMIF(Measure_BB_Table[],Combined_header,Committed_Amount)</f>
        <v>0</v>
      </c>
      <c r="J381" s="92">
        <f ca="1">SUMIF(Measure_BB_Table[],Combined_header,Completed_MeasureBB)</f>
        <v>0</v>
      </c>
      <c r="K381" s="93" t="e">
        <f t="shared" ca="1" si="5"/>
        <v>#DIV/0!</v>
      </c>
    </row>
    <row r="382" spans="1:11" hidden="1" x14ac:dyDescent="0.3">
      <c r="A382" s="87" t="s">
        <v>3644</v>
      </c>
      <c r="B382" s="88">
        <v>0</v>
      </c>
      <c r="C382" s="89" t="s">
        <v>3</v>
      </c>
      <c r="D382" s="90" t="s">
        <v>236</v>
      </c>
      <c r="E382" s="90" t="s">
        <v>1474</v>
      </c>
      <c r="F382" s="91">
        <v>0</v>
      </c>
      <c r="G382" s="91">
        <v>0</v>
      </c>
      <c r="H382" s="92">
        <f ca="1">SUMIF(Measure_BB_Table[],Combined_header,Total_Exp._MeasureBB)</f>
        <v>0</v>
      </c>
      <c r="I382" s="85">
        <f ca="1">SUMIF(Measure_BB_Table[],Combined_header,Committed_Amount)</f>
        <v>0</v>
      </c>
      <c r="J382" s="92">
        <f ca="1">SUMIF(Measure_BB_Table[],Combined_header,Completed_MeasureBB)</f>
        <v>0</v>
      </c>
      <c r="K382" s="93" t="e">
        <f t="shared" ca="1" si="5"/>
        <v>#DIV/0!</v>
      </c>
    </row>
    <row r="383" spans="1:11" hidden="1" x14ac:dyDescent="0.3">
      <c r="A383" s="87" t="s">
        <v>3645</v>
      </c>
      <c r="B383" s="88">
        <v>0</v>
      </c>
      <c r="C383" s="89" t="s">
        <v>3</v>
      </c>
      <c r="D383" s="90" t="s">
        <v>236</v>
      </c>
      <c r="E383" s="87" t="s">
        <v>1468</v>
      </c>
      <c r="F383" s="91">
        <v>0</v>
      </c>
      <c r="G383" s="91">
        <v>0</v>
      </c>
      <c r="H383" s="92">
        <f ca="1">SUMIF(Measure_BB_Table[],Combined_header,Total_Exp._MeasureBB)</f>
        <v>0</v>
      </c>
      <c r="I383" s="85">
        <f ca="1">SUMIF(Measure_BB_Table[],Combined_header,Committed_Amount)</f>
        <v>0</v>
      </c>
      <c r="J383" s="92">
        <f ca="1">SUMIF(Measure_BB_Table[],Combined_header,Completed_MeasureBB)</f>
        <v>0</v>
      </c>
      <c r="K383" s="93" t="e">
        <f t="shared" ca="1" si="5"/>
        <v>#DIV/0!</v>
      </c>
    </row>
    <row r="384" spans="1:11" hidden="1" x14ac:dyDescent="0.3">
      <c r="A384" s="87" t="s">
        <v>3646</v>
      </c>
      <c r="B384" s="88">
        <v>0</v>
      </c>
      <c r="C384" s="89" t="s">
        <v>3</v>
      </c>
      <c r="D384" s="90" t="s">
        <v>236</v>
      </c>
      <c r="E384" s="87" t="s">
        <v>1548</v>
      </c>
      <c r="F384" s="95">
        <v>621114.32999999996</v>
      </c>
      <c r="G384" s="91">
        <v>621114.32999999996</v>
      </c>
      <c r="H384" s="92">
        <f ca="1">SUMIF(Measure_BB_Table[],Combined_header,Total_Exp._MeasureBB)</f>
        <v>0</v>
      </c>
      <c r="I384" s="85">
        <f ca="1">SUMIF(Measure_BB_Table[],Combined_header,Committed_Amount)</f>
        <v>0</v>
      </c>
      <c r="J384" s="92">
        <f ca="1">SUMIF(Measure_BB_Table[],Combined_header,Completed_MeasureBB)</f>
        <v>0</v>
      </c>
      <c r="K384" s="93" t="e">
        <f t="shared" ca="1" si="5"/>
        <v>#DIV/0!</v>
      </c>
    </row>
    <row r="385" spans="1:11" hidden="1" x14ac:dyDescent="0.3">
      <c r="A385" s="87" t="s">
        <v>3647</v>
      </c>
      <c r="B385" s="88">
        <v>0</v>
      </c>
      <c r="C385" s="89" t="s">
        <v>3</v>
      </c>
      <c r="D385" s="90" t="s">
        <v>236</v>
      </c>
      <c r="E385" s="87" t="s">
        <v>1677</v>
      </c>
      <c r="F385" s="91">
        <v>0</v>
      </c>
      <c r="G385" s="91">
        <v>0</v>
      </c>
      <c r="H385" s="92">
        <f ca="1">SUMIF(Measure_BB_Table[],Combined_header,Total_Exp._MeasureBB)</f>
        <v>0</v>
      </c>
      <c r="I385" s="85">
        <f ca="1">SUMIF(Measure_BB_Table[],Combined_header,Committed_Amount)</f>
        <v>0</v>
      </c>
      <c r="J385" s="92">
        <f ca="1">SUMIF(Measure_BB_Table[],Combined_header,Completed_MeasureBB)</f>
        <v>0</v>
      </c>
      <c r="K385" s="93" t="e">
        <f t="shared" ca="1" si="5"/>
        <v>#DIV/0!</v>
      </c>
    </row>
    <row r="386" spans="1:11" hidden="1" x14ac:dyDescent="0.3">
      <c r="A386" s="87" t="s">
        <v>3648</v>
      </c>
      <c r="B386" s="88">
        <v>0</v>
      </c>
      <c r="C386" s="89" t="s">
        <v>3</v>
      </c>
      <c r="D386" s="90" t="s">
        <v>236</v>
      </c>
      <c r="E386" s="90" t="s">
        <v>1475</v>
      </c>
      <c r="F386" s="91">
        <v>0</v>
      </c>
      <c r="G386" s="91">
        <v>0</v>
      </c>
      <c r="H386" s="92">
        <f ca="1">SUMIF(Measure_BB_Table[],Combined_header,Total_Exp._MeasureBB)</f>
        <v>0</v>
      </c>
      <c r="I386" s="85">
        <f ca="1">SUMIF(Measure_BB_Table[],Combined_header,Committed_Amount)</f>
        <v>0</v>
      </c>
      <c r="J386" s="92">
        <f ca="1">SUMIF(Measure_BB_Table[],Combined_header,Completed_MeasureBB)</f>
        <v>0</v>
      </c>
      <c r="K386" s="93" t="e">
        <f t="shared" ca="1" si="5"/>
        <v>#DIV/0!</v>
      </c>
    </row>
    <row r="387" spans="1:11" hidden="1" x14ac:dyDescent="0.3">
      <c r="A387" s="87" t="s">
        <v>3649</v>
      </c>
      <c r="B387" s="88">
        <v>0</v>
      </c>
      <c r="C387" s="89" t="s">
        <v>3</v>
      </c>
      <c r="D387" s="90" t="s">
        <v>236</v>
      </c>
      <c r="E387" s="87" t="s">
        <v>1476</v>
      </c>
      <c r="F387" s="91">
        <v>0</v>
      </c>
      <c r="G387" s="91">
        <v>0</v>
      </c>
      <c r="H387" s="92">
        <f ca="1">SUMIF(Measure_BB_Table[],Combined_header,Total_Exp._MeasureBB)</f>
        <v>0</v>
      </c>
      <c r="I387" s="85">
        <f ca="1">SUMIF(Measure_BB_Table[],Combined_header,Committed_Amount)</f>
        <v>0</v>
      </c>
      <c r="J387" s="92">
        <f ca="1">SUMIF(Measure_BB_Table[],Combined_header,Completed_MeasureBB)</f>
        <v>0</v>
      </c>
      <c r="K387" s="93" t="e">
        <f t="shared" ca="1" si="5"/>
        <v>#DIV/0!</v>
      </c>
    </row>
    <row r="388" spans="1:11" hidden="1" x14ac:dyDescent="0.3">
      <c r="A388" s="87" t="s">
        <v>3650</v>
      </c>
      <c r="B388" s="88">
        <v>0</v>
      </c>
      <c r="C388" s="89" t="s">
        <v>3</v>
      </c>
      <c r="D388" s="90" t="s">
        <v>236</v>
      </c>
      <c r="E388" s="87" t="s">
        <v>1470</v>
      </c>
      <c r="F388" s="91">
        <v>0</v>
      </c>
      <c r="G388" s="91">
        <v>0</v>
      </c>
      <c r="H388" s="92">
        <f ca="1">SUMIF(Measure_BB_Table[],Combined_header,Total_Exp._MeasureBB)</f>
        <v>0</v>
      </c>
      <c r="I388" s="85">
        <f ca="1">SUMIF(Measure_BB_Table[],Combined_header,Committed_Amount)</f>
        <v>0</v>
      </c>
      <c r="J388" s="92">
        <f ca="1">SUMIF(Measure_BB_Table[],Combined_header,Completed_MeasureBB)</f>
        <v>0</v>
      </c>
      <c r="K388" s="93" t="e">
        <f t="shared" ref="K388:K451" ca="1" si="6">Completed_Comparison/Total_Exp._Comparison</f>
        <v>#DIV/0!</v>
      </c>
    </row>
    <row r="389" spans="1:11" hidden="1" x14ac:dyDescent="0.3">
      <c r="A389" s="87" t="s">
        <v>3651</v>
      </c>
      <c r="B389" s="88">
        <v>0</v>
      </c>
      <c r="C389" s="89" t="s">
        <v>3</v>
      </c>
      <c r="D389" s="90" t="s">
        <v>236</v>
      </c>
      <c r="E389" s="87" t="s">
        <v>1464</v>
      </c>
      <c r="F389" s="91">
        <v>0</v>
      </c>
      <c r="G389" s="91">
        <v>0</v>
      </c>
      <c r="H389" s="92">
        <f ca="1">SUMIF(Measure_BB_Table[],Combined_header,Total_Exp._MeasureBB)</f>
        <v>0</v>
      </c>
      <c r="I389" s="85">
        <f ca="1">SUMIF(Measure_BB_Table[],Combined_header,Committed_Amount)</f>
        <v>0</v>
      </c>
      <c r="J389" s="92">
        <f ca="1">SUMIF(Measure_BB_Table[],Combined_header,Completed_MeasureBB)</f>
        <v>0</v>
      </c>
      <c r="K389" s="93" t="e">
        <f t="shared" ca="1" si="6"/>
        <v>#DIV/0!</v>
      </c>
    </row>
    <row r="390" spans="1:11" hidden="1" x14ac:dyDescent="0.3">
      <c r="A390" s="87" t="s">
        <v>3652</v>
      </c>
      <c r="B390" s="88">
        <v>4</v>
      </c>
      <c r="C390" s="90" t="s">
        <v>418</v>
      </c>
      <c r="D390" s="90" t="s">
        <v>2722</v>
      </c>
      <c r="E390" s="87" t="s">
        <v>1471</v>
      </c>
      <c r="F390" s="91">
        <v>2585.85</v>
      </c>
      <c r="G390" s="91">
        <v>5083</v>
      </c>
      <c r="H390" s="92">
        <f ca="1">SUMIF(Measure_BB_Table[],Combined_header,Total_Exp._MeasureBB)</f>
        <v>0</v>
      </c>
      <c r="I390" s="85">
        <f ca="1">SUMIF(Measure_BB_Table[],Combined_header,Committed_Amount)</f>
        <v>0</v>
      </c>
      <c r="J390" s="92">
        <f ca="1">SUMIF(Measure_BB_Table[],Combined_header,Completed_MeasureBB)</f>
        <v>0</v>
      </c>
      <c r="K390" s="93" t="e">
        <f t="shared" ca="1" si="6"/>
        <v>#DIV/0!</v>
      </c>
    </row>
    <row r="391" spans="1:11" hidden="1" x14ac:dyDescent="0.3">
      <c r="A391" s="87" t="s">
        <v>3653</v>
      </c>
      <c r="B391" s="88">
        <v>4</v>
      </c>
      <c r="C391" s="90" t="s">
        <v>418</v>
      </c>
      <c r="D391" s="90" t="s">
        <v>2722</v>
      </c>
      <c r="E391" s="87" t="s">
        <v>1465</v>
      </c>
      <c r="F391" s="91">
        <v>129500</v>
      </c>
      <c r="G391" s="91" t="s">
        <v>245</v>
      </c>
      <c r="H391" s="92">
        <f ca="1">SUMIF(Measure_BB_Table[],Combined_header,Total_Exp._MeasureBB)</f>
        <v>0</v>
      </c>
      <c r="I391" s="85">
        <f ca="1">SUMIF(Measure_BB_Table[],Combined_header,Committed_Amount)</f>
        <v>0</v>
      </c>
      <c r="J391" s="92">
        <f ca="1">SUMIF(Measure_BB_Table[],Combined_header,Completed_MeasureBB)</f>
        <v>0</v>
      </c>
      <c r="K391" s="93" t="e">
        <f t="shared" ca="1" si="6"/>
        <v>#DIV/0!</v>
      </c>
    </row>
    <row r="392" spans="1:11" x14ac:dyDescent="0.3">
      <c r="A392" s="87" t="s">
        <v>2808</v>
      </c>
      <c r="B392" s="88">
        <v>4</v>
      </c>
      <c r="C392" s="90" t="s">
        <v>418</v>
      </c>
      <c r="D392" s="90" t="s">
        <v>2722</v>
      </c>
      <c r="E392" s="87" t="s">
        <v>1467</v>
      </c>
      <c r="F392" s="91">
        <v>412143.23</v>
      </c>
      <c r="G392" s="91">
        <v>465538</v>
      </c>
      <c r="H392" s="92">
        <f ca="1">SUMIF(Measure_BB_Table[],Combined_header,Total_Exp._MeasureBB)</f>
        <v>225322.5</v>
      </c>
      <c r="I392" s="85">
        <f ca="1">SUMIF(Measure_BB_Table[],Combined_header,Committed_Amount)</f>
        <v>0</v>
      </c>
      <c r="J392" s="92">
        <f ca="1">SUMIF(Measure_BB_Table[],Combined_header,Completed_MeasureBB)</f>
        <v>225322.5</v>
      </c>
      <c r="K392" s="93">
        <f t="shared" ca="1" si="6"/>
        <v>1</v>
      </c>
    </row>
    <row r="393" spans="1:11" hidden="1" x14ac:dyDescent="0.3">
      <c r="A393" s="87" t="s">
        <v>3654</v>
      </c>
      <c r="B393" s="88">
        <v>4</v>
      </c>
      <c r="C393" s="90" t="s">
        <v>418</v>
      </c>
      <c r="D393" s="90" t="s">
        <v>2722</v>
      </c>
      <c r="E393" s="90" t="s">
        <v>1676</v>
      </c>
      <c r="F393" s="91">
        <v>402977.3</v>
      </c>
      <c r="G393" s="91">
        <v>671764</v>
      </c>
      <c r="H393" s="92">
        <f ca="1">SUMIF(Measure_BB_Table[],Combined_header,Total_Exp._MeasureBB)</f>
        <v>0</v>
      </c>
      <c r="I393" s="85">
        <f ca="1">SUMIF(Measure_BB_Table[],Combined_header,Committed_Amount)</f>
        <v>0</v>
      </c>
      <c r="J393" s="92">
        <f ca="1">SUMIF(Measure_BB_Table[],Combined_header,Completed_MeasureBB)</f>
        <v>0</v>
      </c>
      <c r="K393" s="93" t="e">
        <f t="shared" ca="1" si="6"/>
        <v>#DIV/0!</v>
      </c>
    </row>
    <row r="394" spans="1:11" x14ac:dyDescent="0.3">
      <c r="A394" s="87" t="s">
        <v>3655</v>
      </c>
      <c r="B394" s="88">
        <v>4</v>
      </c>
      <c r="C394" s="90" t="s">
        <v>418</v>
      </c>
      <c r="D394" s="90" t="s">
        <v>2722</v>
      </c>
      <c r="E394" s="90" t="s">
        <v>310</v>
      </c>
      <c r="F394" s="91">
        <v>4298558.8600000003</v>
      </c>
      <c r="G394" s="91">
        <v>4029773</v>
      </c>
      <c r="H394" s="92">
        <f ca="1">SUMIF(Measure_BB_Table[],Combined_header,Total_Exp._MeasureBB)</f>
        <v>4463000</v>
      </c>
      <c r="I394" s="85">
        <f ca="1">SUMIF(Measure_BB_Table[],Combined_header,Committed_Amount)</f>
        <v>704420</v>
      </c>
      <c r="J394" s="92">
        <f ca="1">SUMIF(Measure_BB_Table[],Combined_header,Completed_MeasureBB)</f>
        <v>3758580</v>
      </c>
      <c r="K394" s="93">
        <f t="shared" ca="1" si="6"/>
        <v>0.84216446336544926</v>
      </c>
    </row>
    <row r="395" spans="1:11" x14ac:dyDescent="0.3">
      <c r="A395" s="87" t="s">
        <v>2810</v>
      </c>
      <c r="B395" s="88">
        <v>4</v>
      </c>
      <c r="C395" s="90" t="s">
        <v>418</v>
      </c>
      <c r="D395" s="90" t="s">
        <v>2722</v>
      </c>
      <c r="E395" s="90" t="s">
        <v>1473</v>
      </c>
      <c r="F395" s="91">
        <v>493661.3</v>
      </c>
      <c r="G395" s="91">
        <v>400575</v>
      </c>
      <c r="H395" s="92">
        <f ca="1">SUMIF(Measure_BB_Table[],Combined_header,Total_Exp._MeasureBB)</f>
        <v>563500</v>
      </c>
      <c r="I395" s="85">
        <f ca="1">SUMIF(Measure_BB_Table[],Combined_header,Committed_Amount)</f>
        <v>32140</v>
      </c>
      <c r="J395" s="92">
        <f ca="1">SUMIF(Measure_BB_Table[],Combined_header,Completed_MeasureBB)</f>
        <v>531360</v>
      </c>
      <c r="K395" s="93">
        <f t="shared" ca="1" si="6"/>
        <v>0.94296362023070102</v>
      </c>
    </row>
    <row r="396" spans="1:11" x14ac:dyDescent="0.3">
      <c r="A396" s="87" t="s">
        <v>3656</v>
      </c>
      <c r="B396" s="88">
        <v>4</v>
      </c>
      <c r="C396" s="90" t="s">
        <v>418</v>
      </c>
      <c r="D396" s="90" t="s">
        <v>2722</v>
      </c>
      <c r="E396" s="90" t="s">
        <v>1547</v>
      </c>
      <c r="F396" s="91">
        <v>82276.88</v>
      </c>
      <c r="G396" s="91">
        <v>82277</v>
      </c>
      <c r="H396" s="92">
        <f ca="1">SUMIF(Measure_BB_Table[],Combined_header,Total_Exp._MeasureBB)</f>
        <v>48324</v>
      </c>
      <c r="I396" s="85">
        <f ca="1">SUMIF(Measure_BB_Table[],Combined_header,Committed_Amount)</f>
        <v>0</v>
      </c>
      <c r="J396" s="92">
        <f ca="1">SUMIF(Measure_BB_Table[],Combined_header,Completed_MeasureBB)</f>
        <v>48324</v>
      </c>
      <c r="K396" s="93">
        <f t="shared" ca="1" si="6"/>
        <v>1</v>
      </c>
    </row>
    <row r="397" spans="1:11" x14ac:dyDescent="0.3">
      <c r="A397" s="87" t="s">
        <v>3657</v>
      </c>
      <c r="B397" s="88">
        <v>4</v>
      </c>
      <c r="C397" s="90" t="s">
        <v>418</v>
      </c>
      <c r="D397" s="90" t="s">
        <v>2722</v>
      </c>
      <c r="E397" s="90" t="s">
        <v>1466</v>
      </c>
      <c r="F397" s="91">
        <v>70523.039999999994</v>
      </c>
      <c r="G397" s="91">
        <v>70523</v>
      </c>
      <c r="H397" s="92">
        <f ca="1">SUMIF(Measure_BB_Table[],Combined_header,Total_Exp._MeasureBB)</f>
        <v>90653</v>
      </c>
      <c r="I397" s="85">
        <f ca="1">SUMIF(Measure_BB_Table[],Combined_header,Committed_Amount)</f>
        <v>8279</v>
      </c>
      <c r="J397" s="92">
        <f ca="1">SUMIF(Measure_BB_Table[],Combined_header,Completed_MeasureBB)</f>
        <v>82374</v>
      </c>
      <c r="K397" s="93">
        <f t="shared" ca="1" si="6"/>
        <v>0.90867373390841999</v>
      </c>
    </row>
    <row r="398" spans="1:11" hidden="1" x14ac:dyDescent="0.3">
      <c r="A398" s="87" t="s">
        <v>3658</v>
      </c>
      <c r="B398" s="88">
        <v>4</v>
      </c>
      <c r="C398" s="90" t="s">
        <v>418</v>
      </c>
      <c r="D398" s="90" t="s">
        <v>2722</v>
      </c>
      <c r="E398" s="90" t="s">
        <v>1474</v>
      </c>
      <c r="F398" s="91">
        <v>35261.519999999997</v>
      </c>
      <c r="G398" s="91">
        <v>35262</v>
      </c>
      <c r="H398" s="92">
        <f ca="1">SUMIF(Measure_BB_Table[],Combined_header,Total_Exp._MeasureBB)</f>
        <v>0</v>
      </c>
      <c r="I398" s="85">
        <f ca="1">SUMIF(Measure_BB_Table[],Combined_header,Committed_Amount)</f>
        <v>0</v>
      </c>
      <c r="J398" s="92">
        <f ca="1">SUMIF(Measure_BB_Table[],Combined_header,Completed_MeasureBB)</f>
        <v>0</v>
      </c>
      <c r="K398" s="93" t="e">
        <f t="shared" ca="1" si="6"/>
        <v>#DIV/0!</v>
      </c>
    </row>
    <row r="399" spans="1:11" x14ac:dyDescent="0.3">
      <c r="A399" s="87" t="s">
        <v>2809</v>
      </c>
      <c r="B399" s="88">
        <v>4</v>
      </c>
      <c r="C399" s="90" t="s">
        <v>418</v>
      </c>
      <c r="D399" s="90" t="s">
        <v>2722</v>
      </c>
      <c r="E399" s="87" t="s">
        <v>1468</v>
      </c>
      <c r="F399" s="91">
        <v>20686.759999999998</v>
      </c>
      <c r="G399" s="91">
        <v>20332</v>
      </c>
      <c r="H399" s="92">
        <f ca="1">SUMIF(Measure_BB_Table[],Combined_header,Total_Exp._MeasureBB)</f>
        <v>35855</v>
      </c>
      <c r="I399" s="85">
        <f ca="1">SUMIF(Measure_BB_Table[],Combined_header,Committed_Amount)</f>
        <v>26007</v>
      </c>
      <c r="J399" s="92">
        <f ca="1">SUMIF(Measure_BB_Table[],Combined_header,Completed_MeasureBB)</f>
        <v>9848</v>
      </c>
      <c r="K399" s="93">
        <f t="shared" ca="1" si="6"/>
        <v>0.27466183238042113</v>
      </c>
    </row>
    <row r="400" spans="1:11" x14ac:dyDescent="0.3">
      <c r="A400" s="87" t="s">
        <v>2767</v>
      </c>
      <c r="B400" s="88">
        <v>4</v>
      </c>
      <c r="C400" s="90" t="s">
        <v>418</v>
      </c>
      <c r="D400" s="90" t="s">
        <v>2722</v>
      </c>
      <c r="E400" s="87" t="s">
        <v>1548</v>
      </c>
      <c r="F400" s="91">
        <v>740000</v>
      </c>
      <c r="G400" s="91">
        <v>620000</v>
      </c>
      <c r="H400" s="92">
        <f ca="1">SUMIF(Measure_BB_Table[],Combined_header,Total_Exp._MeasureBB)</f>
        <v>678177.63</v>
      </c>
      <c r="I400" s="85">
        <f ca="1">SUMIF(Measure_BB_Table[],Combined_header,Committed_Amount)</f>
        <v>1135.04</v>
      </c>
      <c r="J400" s="92">
        <f ca="1">SUMIF(Measure_BB_Table[],Combined_header,Completed_MeasureBB)</f>
        <v>677042.59</v>
      </c>
      <c r="K400" s="93">
        <f t="shared" ca="1" si="6"/>
        <v>0.99832633818959782</v>
      </c>
    </row>
    <row r="401" spans="1:11" hidden="1" x14ac:dyDescent="0.3">
      <c r="A401" s="87" t="s">
        <v>3659</v>
      </c>
      <c r="B401" s="88">
        <v>4</v>
      </c>
      <c r="C401" s="90" t="s">
        <v>418</v>
      </c>
      <c r="D401" s="90" t="s">
        <v>2722</v>
      </c>
      <c r="E401" s="87" t="s">
        <v>1677</v>
      </c>
      <c r="F401" s="91">
        <v>0</v>
      </c>
      <c r="G401" s="91">
        <v>31615</v>
      </c>
      <c r="H401" s="92">
        <f ca="1">SUMIF(Measure_BB_Table[],Combined_header,Total_Exp._MeasureBB)</f>
        <v>0</v>
      </c>
      <c r="I401" s="85">
        <f ca="1">SUMIF(Measure_BB_Table[],Combined_header,Committed_Amount)</f>
        <v>0</v>
      </c>
      <c r="J401" s="92">
        <f ca="1">SUMIF(Measure_BB_Table[],Combined_header,Completed_MeasureBB)</f>
        <v>0</v>
      </c>
      <c r="K401" s="93" t="e">
        <f t="shared" ca="1" si="6"/>
        <v>#DIV/0!</v>
      </c>
    </row>
    <row r="402" spans="1:11" x14ac:dyDescent="0.3">
      <c r="A402" s="87" t="s">
        <v>3660</v>
      </c>
      <c r="B402" s="88">
        <v>4</v>
      </c>
      <c r="C402" s="90" t="s">
        <v>418</v>
      </c>
      <c r="D402" s="90" t="s">
        <v>2722</v>
      </c>
      <c r="E402" s="87" t="s">
        <v>1472</v>
      </c>
      <c r="F402" s="91">
        <v>0</v>
      </c>
      <c r="G402" s="91">
        <v>0</v>
      </c>
      <c r="H402" s="92">
        <f ca="1">SUMIF(Measure_BB_Table[],Combined_header,Total_Exp._MeasureBB)</f>
        <v>1597.68</v>
      </c>
      <c r="I402" s="85">
        <f ca="1">SUMIF(Measure_BB_Table[],Combined_header,Committed_Amount)</f>
        <v>0</v>
      </c>
      <c r="J402" s="92">
        <f ca="1">SUMIF(Measure_BB_Table[],Combined_header,Completed_MeasureBB)</f>
        <v>1597.68</v>
      </c>
      <c r="K402" s="93">
        <f t="shared" ca="1" si="6"/>
        <v>1</v>
      </c>
    </row>
    <row r="403" spans="1:11" x14ac:dyDescent="0.3">
      <c r="A403" s="87" t="s">
        <v>3661</v>
      </c>
      <c r="B403" s="88">
        <v>4</v>
      </c>
      <c r="C403" s="90" t="s">
        <v>418</v>
      </c>
      <c r="D403" s="90" t="s">
        <v>2722</v>
      </c>
      <c r="E403" s="87" t="s">
        <v>1476</v>
      </c>
      <c r="F403" s="91">
        <v>18806.14</v>
      </c>
      <c r="G403" s="91">
        <v>18806</v>
      </c>
      <c r="H403" s="92">
        <f ca="1">SUMIF(Measure_BB_Table[],Combined_header,Total_Exp._MeasureBB)</f>
        <v>11312.5</v>
      </c>
      <c r="I403" s="85">
        <f ca="1">SUMIF(Measure_BB_Table[],Combined_header,Committed_Amount)</f>
        <v>2502.9499999999989</v>
      </c>
      <c r="J403" s="92">
        <f ca="1">SUMIF(Measure_BB_Table[],Combined_header,Completed_MeasureBB)</f>
        <v>8809.5500000000011</v>
      </c>
      <c r="K403" s="93">
        <f t="shared" ca="1" si="6"/>
        <v>0.77874475138121557</v>
      </c>
    </row>
    <row r="404" spans="1:11" x14ac:dyDescent="0.3">
      <c r="A404" s="87" t="s">
        <v>3662</v>
      </c>
      <c r="B404" s="88">
        <v>4</v>
      </c>
      <c r="C404" s="90" t="s">
        <v>418</v>
      </c>
      <c r="D404" s="90" t="s">
        <v>2722</v>
      </c>
      <c r="E404" s="87" t="s">
        <v>1470</v>
      </c>
      <c r="F404" s="91">
        <v>2585.85</v>
      </c>
      <c r="G404" s="91" t="s">
        <v>245</v>
      </c>
      <c r="H404" s="92">
        <f ca="1">SUMIF(Measure_BB_Table[],Combined_header,Total_Exp._MeasureBB)</f>
        <v>2547.0299999999997</v>
      </c>
      <c r="I404" s="85">
        <f ca="1">SUMIF(Measure_BB_Table[],Combined_header,Committed_Amount)</f>
        <v>0</v>
      </c>
      <c r="J404" s="92">
        <f ca="1">SUMIF(Measure_BB_Table[],Combined_header,Completed_MeasureBB)</f>
        <v>2547.0299999999997</v>
      </c>
      <c r="K404" s="93">
        <f t="shared" ca="1" si="6"/>
        <v>1</v>
      </c>
    </row>
    <row r="405" spans="1:11" x14ac:dyDescent="0.3">
      <c r="A405" s="87" t="s">
        <v>2743</v>
      </c>
      <c r="B405" s="88">
        <v>4</v>
      </c>
      <c r="C405" s="90" t="s">
        <v>418</v>
      </c>
      <c r="D405" s="90" t="s">
        <v>2722</v>
      </c>
      <c r="E405" s="87" t="s">
        <v>1464</v>
      </c>
      <c r="F405" s="91">
        <v>740000</v>
      </c>
      <c r="G405" s="91">
        <v>620000</v>
      </c>
      <c r="H405" s="92">
        <f ca="1">SUMIF(Measure_BB_Table[],Combined_header,Total_Exp._MeasureBB)</f>
        <v>662503.85000000009</v>
      </c>
      <c r="I405" s="85">
        <f ca="1">SUMIF(Measure_BB_Table[],Combined_header,Committed_Amount)</f>
        <v>4913.16</v>
      </c>
      <c r="J405" s="92">
        <f ca="1">SUMIF(Measure_BB_Table[],Combined_header,Completed_MeasureBB)</f>
        <v>657590.69000000006</v>
      </c>
      <c r="K405" s="93">
        <f t="shared" ca="1" si="6"/>
        <v>0.99258395253099274</v>
      </c>
    </row>
    <row r="406" spans="1:11" hidden="1" x14ac:dyDescent="0.3">
      <c r="A406" s="87" t="s">
        <v>3663</v>
      </c>
      <c r="B406" s="88">
        <v>4</v>
      </c>
      <c r="C406" s="90" t="s">
        <v>418</v>
      </c>
      <c r="D406" s="89" t="s">
        <v>428</v>
      </c>
      <c r="E406" s="87" t="s">
        <v>1467</v>
      </c>
      <c r="F406" s="91">
        <v>0</v>
      </c>
      <c r="G406" s="91">
        <v>0</v>
      </c>
      <c r="H406" s="92">
        <f ca="1">SUMIF(Measure_BB_Table[],Combined_header,Total_Exp._MeasureBB)</f>
        <v>0</v>
      </c>
      <c r="I406" s="85">
        <f ca="1">SUMIF(Measure_BB_Table[],Combined_header,Committed_Amount)</f>
        <v>0</v>
      </c>
      <c r="J406" s="92">
        <f ca="1">SUMIF(Measure_BB_Table[],Combined_header,Completed_MeasureBB)</f>
        <v>0</v>
      </c>
      <c r="K406" s="93" t="e">
        <f t="shared" ca="1" si="6"/>
        <v>#DIV/0!</v>
      </c>
    </row>
    <row r="407" spans="1:11" hidden="1" x14ac:dyDescent="0.3">
      <c r="A407" s="87" t="s">
        <v>3664</v>
      </c>
      <c r="B407" s="88">
        <v>4</v>
      </c>
      <c r="C407" s="90" t="s">
        <v>418</v>
      </c>
      <c r="D407" s="89" t="s">
        <v>428</v>
      </c>
      <c r="E407" s="87" t="s">
        <v>310</v>
      </c>
      <c r="F407" s="91">
        <v>0</v>
      </c>
      <c r="G407" s="91">
        <v>0</v>
      </c>
      <c r="H407" s="92">
        <f ca="1">SUMIF(Measure_BB_Table[],Combined_header,Total_Exp._MeasureBB)</f>
        <v>0</v>
      </c>
      <c r="I407" s="85">
        <f ca="1">SUMIF(Measure_BB_Table[],Combined_header,Committed_Amount)</f>
        <v>0</v>
      </c>
      <c r="J407" s="92">
        <f ca="1">SUMIF(Measure_BB_Table[],Combined_header,Completed_MeasureBB)</f>
        <v>0</v>
      </c>
      <c r="K407" s="93" t="e">
        <f t="shared" ca="1" si="6"/>
        <v>#DIV/0!</v>
      </c>
    </row>
    <row r="408" spans="1:11" hidden="1" x14ac:dyDescent="0.3">
      <c r="A408" s="87" t="s">
        <v>3665</v>
      </c>
      <c r="B408" s="88">
        <v>4</v>
      </c>
      <c r="C408" s="90" t="s">
        <v>418</v>
      </c>
      <c r="D408" s="90" t="s">
        <v>2724</v>
      </c>
      <c r="E408" s="87" t="s">
        <v>1471</v>
      </c>
      <c r="F408" s="91">
        <v>0</v>
      </c>
      <c r="G408" s="91">
        <v>0</v>
      </c>
      <c r="H408" s="92">
        <f ca="1">SUMIF(Measure_BB_Table[],Combined_header,Total_Exp._MeasureBB)</f>
        <v>0</v>
      </c>
      <c r="I408" s="85">
        <f ca="1">SUMIF(Measure_BB_Table[],Combined_header,Committed_Amount)</f>
        <v>0</v>
      </c>
      <c r="J408" s="92">
        <f ca="1">SUMIF(Measure_BB_Table[],Combined_header,Completed_MeasureBB)</f>
        <v>0</v>
      </c>
      <c r="K408" s="93" t="e">
        <f t="shared" ca="1" si="6"/>
        <v>#DIV/0!</v>
      </c>
    </row>
    <row r="409" spans="1:11" hidden="1" x14ac:dyDescent="0.3">
      <c r="A409" s="87" t="s">
        <v>3666</v>
      </c>
      <c r="B409" s="88">
        <v>4</v>
      </c>
      <c r="C409" s="90" t="s">
        <v>418</v>
      </c>
      <c r="D409" s="90" t="s">
        <v>2724</v>
      </c>
      <c r="E409" s="87" t="s">
        <v>310</v>
      </c>
      <c r="F409" s="91">
        <v>30000</v>
      </c>
      <c r="G409" s="91">
        <v>0</v>
      </c>
      <c r="H409" s="92">
        <f ca="1">SUMIF(Measure_BB_Table[],Combined_header,Total_Exp._MeasureBB)</f>
        <v>0</v>
      </c>
      <c r="I409" s="85">
        <f ca="1">SUMIF(Measure_BB_Table[],Combined_header,Committed_Amount)</f>
        <v>0</v>
      </c>
      <c r="J409" s="92">
        <f ca="1">SUMIF(Measure_BB_Table[],Combined_header,Completed_MeasureBB)</f>
        <v>0</v>
      </c>
      <c r="K409" s="93" t="e">
        <f t="shared" ca="1" si="6"/>
        <v>#DIV/0!</v>
      </c>
    </row>
    <row r="410" spans="1:11" hidden="1" x14ac:dyDescent="0.3">
      <c r="A410" s="87" t="s">
        <v>3667</v>
      </c>
      <c r="B410" s="88">
        <v>4</v>
      </c>
      <c r="C410" s="90" t="s">
        <v>418</v>
      </c>
      <c r="D410" s="90" t="s">
        <v>2724</v>
      </c>
      <c r="E410" s="87" t="s">
        <v>1473</v>
      </c>
      <c r="F410" s="91">
        <v>0</v>
      </c>
      <c r="G410" s="91">
        <v>0</v>
      </c>
      <c r="H410" s="92">
        <f ca="1">SUMIF(Measure_BB_Table[],Combined_header,Total_Exp._MeasureBB)</f>
        <v>0</v>
      </c>
      <c r="I410" s="85">
        <f ca="1">SUMIF(Measure_BB_Table[],Combined_header,Committed_Amount)</f>
        <v>0</v>
      </c>
      <c r="J410" s="92">
        <f ca="1">SUMIF(Measure_BB_Table[],Combined_header,Completed_MeasureBB)</f>
        <v>0</v>
      </c>
      <c r="K410" s="93" t="e">
        <f t="shared" ca="1" si="6"/>
        <v>#DIV/0!</v>
      </c>
    </row>
    <row r="411" spans="1:11" hidden="1" x14ac:dyDescent="0.3">
      <c r="A411" s="87" t="s">
        <v>3668</v>
      </c>
      <c r="B411" s="88">
        <v>4</v>
      </c>
      <c r="C411" s="90" t="s">
        <v>418</v>
      </c>
      <c r="D411" s="90" t="s">
        <v>2724</v>
      </c>
      <c r="E411" s="87" t="s">
        <v>1547</v>
      </c>
      <c r="F411" s="91">
        <v>0</v>
      </c>
      <c r="G411" s="91">
        <v>0</v>
      </c>
      <c r="H411" s="92">
        <f ca="1">SUMIF(Measure_BB_Table[],Combined_header,Total_Exp._MeasureBB)</f>
        <v>0</v>
      </c>
      <c r="I411" s="85">
        <f ca="1">SUMIF(Measure_BB_Table[],Combined_header,Committed_Amount)</f>
        <v>0</v>
      </c>
      <c r="J411" s="92">
        <f ca="1">SUMIF(Measure_BB_Table[],Combined_header,Completed_MeasureBB)</f>
        <v>0</v>
      </c>
      <c r="K411" s="93" t="e">
        <f t="shared" ca="1" si="6"/>
        <v>#DIV/0!</v>
      </c>
    </row>
    <row r="412" spans="1:11" hidden="1" x14ac:dyDescent="0.3">
      <c r="A412" s="87" t="s">
        <v>2918</v>
      </c>
      <c r="B412" s="88">
        <v>4</v>
      </c>
      <c r="C412" s="90" t="s">
        <v>418</v>
      </c>
      <c r="D412" s="90" t="s">
        <v>2724</v>
      </c>
      <c r="E412" s="87" t="s">
        <v>1466</v>
      </c>
      <c r="F412" s="91">
        <v>1200</v>
      </c>
      <c r="G412" s="91" t="s">
        <v>2011</v>
      </c>
      <c r="H412" s="92">
        <f ca="1">SUMIF(Measure_BB_Table[],Combined_header,Total_Exp._MeasureBB)</f>
        <v>0</v>
      </c>
      <c r="I412" s="85">
        <f ca="1">SUMIF(Measure_BB_Table[],Combined_header,Committed_Amount)</f>
        <v>0</v>
      </c>
      <c r="J412" s="92">
        <f ca="1">SUMIF(Measure_BB_Table[],Combined_header,Completed_MeasureBB)</f>
        <v>0</v>
      </c>
      <c r="K412" s="93" t="e">
        <f t="shared" ca="1" si="6"/>
        <v>#DIV/0!</v>
      </c>
    </row>
    <row r="413" spans="1:11" hidden="1" x14ac:dyDescent="0.3">
      <c r="A413" s="87" t="s">
        <v>3669</v>
      </c>
      <c r="B413" s="88">
        <v>4</v>
      </c>
      <c r="C413" s="90" t="s">
        <v>418</v>
      </c>
      <c r="D413" s="90" t="s">
        <v>2724</v>
      </c>
      <c r="E413" s="90" t="s">
        <v>1474</v>
      </c>
      <c r="F413" s="91">
        <v>0</v>
      </c>
      <c r="G413" s="91">
        <v>0</v>
      </c>
      <c r="H413" s="92">
        <f ca="1">SUMIF(Measure_BB_Table[],Combined_header,Total_Exp._MeasureBB)</f>
        <v>0</v>
      </c>
      <c r="I413" s="85">
        <f ca="1">SUMIF(Measure_BB_Table[],Combined_header,Committed_Amount)</f>
        <v>0</v>
      </c>
      <c r="J413" s="92">
        <f ca="1">SUMIF(Measure_BB_Table[],Combined_header,Completed_MeasureBB)</f>
        <v>0</v>
      </c>
      <c r="K413" s="93" t="e">
        <f t="shared" ca="1" si="6"/>
        <v>#DIV/0!</v>
      </c>
    </row>
    <row r="414" spans="1:11" hidden="1" x14ac:dyDescent="0.3">
      <c r="A414" s="87" t="s">
        <v>3670</v>
      </c>
      <c r="B414" s="88">
        <v>4</v>
      </c>
      <c r="C414" s="90" t="s">
        <v>418</v>
      </c>
      <c r="D414" s="90" t="s">
        <v>2724</v>
      </c>
      <c r="E414" s="87" t="s">
        <v>1468</v>
      </c>
      <c r="F414" s="91">
        <v>0</v>
      </c>
      <c r="G414" s="91">
        <v>0</v>
      </c>
      <c r="H414" s="92">
        <f ca="1">SUMIF(Measure_BB_Table[],Combined_header,Total_Exp._MeasureBB)</f>
        <v>0</v>
      </c>
      <c r="I414" s="85">
        <f ca="1">SUMIF(Measure_BB_Table[],Combined_header,Committed_Amount)</f>
        <v>0</v>
      </c>
      <c r="J414" s="92">
        <f ca="1">SUMIF(Measure_BB_Table[],Combined_header,Completed_MeasureBB)</f>
        <v>0</v>
      </c>
      <c r="K414" s="93" t="e">
        <f t="shared" ca="1" si="6"/>
        <v>#DIV/0!</v>
      </c>
    </row>
    <row r="415" spans="1:11" hidden="1" x14ac:dyDescent="0.3">
      <c r="A415" s="87" t="s">
        <v>3671</v>
      </c>
      <c r="B415" s="88">
        <v>4</v>
      </c>
      <c r="C415" s="90" t="s">
        <v>418</v>
      </c>
      <c r="D415" s="90" t="s">
        <v>2724</v>
      </c>
      <c r="E415" s="87" t="s">
        <v>1470</v>
      </c>
      <c r="F415" s="91">
        <v>0</v>
      </c>
      <c r="G415" s="91">
        <v>0</v>
      </c>
      <c r="H415" s="92">
        <f ca="1">SUMIF(Measure_BB_Table[],Combined_header,Total_Exp._MeasureBB)</f>
        <v>0</v>
      </c>
      <c r="I415" s="85">
        <f ca="1">SUMIF(Measure_BB_Table[],Combined_header,Committed_Amount)</f>
        <v>0</v>
      </c>
      <c r="J415" s="92">
        <f ca="1">SUMIF(Measure_BB_Table[],Combined_header,Completed_MeasureBB)</f>
        <v>0</v>
      </c>
      <c r="K415" s="93" t="e">
        <f t="shared" ca="1" si="6"/>
        <v>#DIV/0!</v>
      </c>
    </row>
    <row r="416" spans="1:11" hidden="1" x14ac:dyDescent="0.3">
      <c r="A416" s="87" t="s">
        <v>3672</v>
      </c>
      <c r="B416" s="88">
        <v>4</v>
      </c>
      <c r="C416" s="90" t="s">
        <v>418</v>
      </c>
      <c r="D416" s="90" t="s">
        <v>2723</v>
      </c>
      <c r="E416" s="87" t="s">
        <v>1471</v>
      </c>
      <c r="F416" s="91">
        <v>400</v>
      </c>
      <c r="G416" s="91" t="s">
        <v>245</v>
      </c>
      <c r="H416" s="92">
        <f ca="1">SUMIF(Measure_BB_Table[],Combined_header,Total_Exp._MeasureBB)</f>
        <v>0</v>
      </c>
      <c r="I416" s="85">
        <f ca="1">SUMIF(Measure_BB_Table[],Combined_header,Committed_Amount)</f>
        <v>0</v>
      </c>
      <c r="J416" s="92">
        <f ca="1">SUMIF(Measure_BB_Table[],Combined_header,Completed_MeasureBB)</f>
        <v>0</v>
      </c>
      <c r="K416" s="93" t="e">
        <f t="shared" ca="1" si="6"/>
        <v>#DIV/0!</v>
      </c>
    </row>
    <row r="417" spans="1:11" x14ac:dyDescent="0.3">
      <c r="A417" s="87" t="s">
        <v>2954</v>
      </c>
      <c r="B417" s="88">
        <v>4</v>
      </c>
      <c r="C417" s="90" t="s">
        <v>418</v>
      </c>
      <c r="D417" s="90" t="s">
        <v>2723</v>
      </c>
      <c r="E417" s="87" t="s">
        <v>310</v>
      </c>
      <c r="F417" s="91">
        <v>555000</v>
      </c>
      <c r="G417" s="91">
        <v>378735.79</v>
      </c>
      <c r="H417" s="92">
        <f ca="1">SUMIF(Measure_BB_Table[],Combined_header,Total_Exp._MeasureBB)</f>
        <v>378735.79000000004</v>
      </c>
      <c r="I417" s="85">
        <f ca="1">SUMIF(Measure_BB_Table[],Combined_header,Committed_Amount)</f>
        <v>0</v>
      </c>
      <c r="J417" s="92">
        <f ca="1">SUMIF(Measure_BB_Table[],Combined_header,Completed_MeasureBB)</f>
        <v>378735.79000000004</v>
      </c>
      <c r="K417" s="93">
        <f t="shared" ca="1" si="6"/>
        <v>1</v>
      </c>
    </row>
    <row r="418" spans="1:11" x14ac:dyDescent="0.3">
      <c r="A418" s="87" t="s">
        <v>2952</v>
      </c>
      <c r="B418" s="88">
        <v>4</v>
      </c>
      <c r="C418" s="90" t="s">
        <v>418</v>
      </c>
      <c r="D418" s="90" t="s">
        <v>2723</v>
      </c>
      <c r="E418" s="87" t="s">
        <v>1473</v>
      </c>
      <c r="F418" s="91">
        <v>12125</v>
      </c>
      <c r="G418" s="91" t="s">
        <v>2011</v>
      </c>
      <c r="H418" s="92">
        <f ca="1">SUMIF(Measure_BB_Table[],Combined_header,Total_Exp._MeasureBB)</f>
        <v>12125</v>
      </c>
      <c r="I418" s="85">
        <f ca="1">SUMIF(Measure_BB_Table[],Combined_header,Committed_Amount)</f>
        <v>0</v>
      </c>
      <c r="J418" s="92">
        <f ca="1">SUMIF(Measure_BB_Table[],Combined_header,Completed_MeasureBB)</f>
        <v>12125</v>
      </c>
      <c r="K418" s="93">
        <f t="shared" ca="1" si="6"/>
        <v>1</v>
      </c>
    </row>
    <row r="419" spans="1:11" x14ac:dyDescent="0.3">
      <c r="A419" s="87" t="s">
        <v>2951</v>
      </c>
      <c r="B419" s="88">
        <v>4</v>
      </c>
      <c r="C419" s="90" t="s">
        <v>418</v>
      </c>
      <c r="D419" s="90" t="s">
        <v>2723</v>
      </c>
      <c r="E419" s="87" t="s">
        <v>1547</v>
      </c>
      <c r="F419" s="91">
        <v>1230</v>
      </c>
      <c r="G419" s="91" t="s">
        <v>2011</v>
      </c>
      <c r="H419" s="92">
        <f ca="1">SUMIF(Measure_BB_Table[],Combined_header,Total_Exp._MeasureBB)</f>
        <v>1230</v>
      </c>
      <c r="I419" s="85">
        <f ca="1">SUMIF(Measure_BB_Table[],Combined_header,Committed_Amount)</f>
        <v>0</v>
      </c>
      <c r="J419" s="92">
        <f ca="1">SUMIF(Measure_BB_Table[],Combined_header,Completed_MeasureBB)</f>
        <v>1230</v>
      </c>
      <c r="K419" s="93">
        <f t="shared" ca="1" si="6"/>
        <v>1</v>
      </c>
    </row>
    <row r="420" spans="1:11" x14ac:dyDescent="0.3">
      <c r="A420" s="87" t="s">
        <v>2953</v>
      </c>
      <c r="B420" s="88">
        <v>4</v>
      </c>
      <c r="C420" s="90" t="s">
        <v>418</v>
      </c>
      <c r="D420" s="90" t="s">
        <v>2723</v>
      </c>
      <c r="E420" s="87" t="s">
        <v>1466</v>
      </c>
      <c r="F420" s="91">
        <v>14350</v>
      </c>
      <c r="G420" s="91" t="s">
        <v>2011</v>
      </c>
      <c r="H420" s="92">
        <f ca="1">SUMIF(Measure_BB_Table[],Combined_header,Total_Exp._MeasureBB)</f>
        <v>14350</v>
      </c>
      <c r="I420" s="85">
        <f ca="1">SUMIF(Measure_BB_Table[],Combined_header,Committed_Amount)</f>
        <v>0</v>
      </c>
      <c r="J420" s="92">
        <f ca="1">SUMIF(Measure_BB_Table[],Combined_header,Completed_MeasureBB)</f>
        <v>14350</v>
      </c>
      <c r="K420" s="93">
        <f t="shared" ca="1" si="6"/>
        <v>1</v>
      </c>
    </row>
    <row r="421" spans="1:11" hidden="1" x14ac:dyDescent="0.3">
      <c r="A421" s="87" t="s">
        <v>3673</v>
      </c>
      <c r="B421" s="88">
        <v>4</v>
      </c>
      <c r="C421" s="90" t="s">
        <v>418</v>
      </c>
      <c r="D421" s="90" t="s">
        <v>2723</v>
      </c>
      <c r="E421" s="87" t="s">
        <v>1468</v>
      </c>
      <c r="F421" s="91">
        <v>0</v>
      </c>
      <c r="G421" s="91">
        <v>0</v>
      </c>
      <c r="H421" s="92">
        <f ca="1">SUMIF(Measure_BB_Table[],Combined_header,Total_Exp._MeasureBB)</f>
        <v>0</v>
      </c>
      <c r="I421" s="85">
        <f ca="1">SUMIF(Measure_BB_Table[],Combined_header,Committed_Amount)</f>
        <v>0</v>
      </c>
      <c r="J421" s="92">
        <f ca="1">SUMIF(Measure_BB_Table[],Combined_header,Completed_MeasureBB)</f>
        <v>0</v>
      </c>
      <c r="K421" s="93" t="e">
        <f t="shared" ca="1" si="6"/>
        <v>#DIV/0!</v>
      </c>
    </row>
    <row r="422" spans="1:11" hidden="1" x14ac:dyDescent="0.3">
      <c r="A422" s="87" t="s">
        <v>3674</v>
      </c>
      <c r="B422" s="88">
        <v>4</v>
      </c>
      <c r="C422" s="90" t="s">
        <v>418</v>
      </c>
      <c r="D422" s="90" t="s">
        <v>2723</v>
      </c>
      <c r="E422" s="87" t="s">
        <v>1470</v>
      </c>
      <c r="F422" s="91">
        <v>0</v>
      </c>
      <c r="G422" s="91">
        <v>0</v>
      </c>
      <c r="H422" s="92">
        <f ca="1">SUMIF(Measure_BB_Table[],Combined_header,Total_Exp._MeasureBB)</f>
        <v>0</v>
      </c>
      <c r="I422" s="85">
        <f ca="1">SUMIF(Measure_BB_Table[],Combined_header,Committed_Amount)</f>
        <v>0</v>
      </c>
      <c r="J422" s="92">
        <f ca="1">SUMIF(Measure_BB_Table[],Combined_header,Completed_MeasureBB)</f>
        <v>0</v>
      </c>
      <c r="K422" s="93" t="e">
        <f t="shared" ca="1" si="6"/>
        <v>#DIV/0!</v>
      </c>
    </row>
    <row r="423" spans="1:11" hidden="1" x14ac:dyDescent="0.3">
      <c r="A423" s="87" t="s">
        <v>3675</v>
      </c>
      <c r="B423" s="88">
        <v>4</v>
      </c>
      <c r="C423" s="90" t="s">
        <v>418</v>
      </c>
      <c r="D423" s="90" t="s">
        <v>236</v>
      </c>
      <c r="E423" s="87" t="s">
        <v>1471</v>
      </c>
      <c r="F423" s="91">
        <v>0</v>
      </c>
      <c r="G423" s="91">
        <v>0</v>
      </c>
      <c r="H423" s="92">
        <f ca="1">SUMIF(Measure_BB_Table[],Combined_header,Total_Exp._MeasureBB)</f>
        <v>0</v>
      </c>
      <c r="I423" s="85">
        <f ca="1">SUMIF(Measure_BB_Table[],Combined_header,Committed_Amount)</f>
        <v>0</v>
      </c>
      <c r="J423" s="92">
        <f ca="1">SUMIF(Measure_BB_Table[],Combined_header,Completed_MeasureBB)</f>
        <v>0</v>
      </c>
      <c r="K423" s="93" t="e">
        <f t="shared" ca="1" si="6"/>
        <v>#DIV/0!</v>
      </c>
    </row>
    <row r="424" spans="1:11" hidden="1" x14ac:dyDescent="0.3">
      <c r="A424" s="87" t="s">
        <v>3676</v>
      </c>
      <c r="B424" s="88">
        <v>4</v>
      </c>
      <c r="C424" s="90" t="s">
        <v>418</v>
      </c>
      <c r="D424" s="90" t="s">
        <v>236</v>
      </c>
      <c r="E424" s="90" t="s">
        <v>1477</v>
      </c>
      <c r="F424" s="91">
        <v>0</v>
      </c>
      <c r="G424" s="91">
        <v>0</v>
      </c>
      <c r="H424" s="92">
        <f ca="1">SUMIF(Measure_BB_Table[],Combined_header,Total_Exp._MeasureBB)</f>
        <v>0</v>
      </c>
      <c r="I424" s="85">
        <f ca="1">SUMIF(Measure_BB_Table[],Combined_header,Committed_Amount)</f>
        <v>0</v>
      </c>
      <c r="J424" s="92">
        <f ca="1">SUMIF(Measure_BB_Table[],Combined_header,Completed_MeasureBB)</f>
        <v>0</v>
      </c>
      <c r="K424" s="93" t="e">
        <f t="shared" ca="1" si="6"/>
        <v>#DIV/0!</v>
      </c>
    </row>
    <row r="425" spans="1:11" hidden="1" x14ac:dyDescent="0.3">
      <c r="A425" s="87" t="s">
        <v>3677</v>
      </c>
      <c r="B425" s="88">
        <v>4</v>
      </c>
      <c r="C425" s="90" t="s">
        <v>418</v>
      </c>
      <c r="D425" s="90" t="s">
        <v>236</v>
      </c>
      <c r="E425" s="87" t="s">
        <v>1467</v>
      </c>
      <c r="F425" s="91">
        <v>37150</v>
      </c>
      <c r="G425" s="91" t="s">
        <v>245</v>
      </c>
      <c r="H425" s="92">
        <f ca="1">SUMIF(Measure_BB_Table[],Combined_header,Total_Exp._MeasureBB)</f>
        <v>0</v>
      </c>
      <c r="I425" s="85">
        <f ca="1">SUMIF(Measure_BB_Table[],Combined_header,Committed_Amount)</f>
        <v>0</v>
      </c>
      <c r="J425" s="92">
        <f ca="1">SUMIF(Measure_BB_Table[],Combined_header,Completed_MeasureBB)</f>
        <v>0</v>
      </c>
      <c r="K425" s="93" t="e">
        <f t="shared" ca="1" si="6"/>
        <v>#DIV/0!</v>
      </c>
    </row>
    <row r="426" spans="1:11" hidden="1" x14ac:dyDescent="0.3">
      <c r="A426" s="87" t="s">
        <v>3678</v>
      </c>
      <c r="B426" s="88">
        <v>4</v>
      </c>
      <c r="C426" s="90" t="s">
        <v>418</v>
      </c>
      <c r="D426" s="90" t="s">
        <v>236</v>
      </c>
      <c r="E426" s="90" t="s">
        <v>1676</v>
      </c>
      <c r="F426" s="91">
        <v>55000</v>
      </c>
      <c r="G426" s="91" t="s">
        <v>245</v>
      </c>
      <c r="H426" s="92">
        <f ca="1">SUMIF(Measure_BB_Table[],Combined_header,Total_Exp._MeasureBB)</f>
        <v>0</v>
      </c>
      <c r="I426" s="85">
        <f ca="1">SUMIF(Measure_BB_Table[],Combined_header,Committed_Amount)</f>
        <v>0</v>
      </c>
      <c r="J426" s="92">
        <f ca="1">SUMIF(Measure_BB_Table[],Combined_header,Completed_MeasureBB)</f>
        <v>0</v>
      </c>
      <c r="K426" s="93" t="e">
        <f t="shared" ca="1" si="6"/>
        <v>#DIV/0!</v>
      </c>
    </row>
    <row r="427" spans="1:11" hidden="1" x14ac:dyDescent="0.3">
      <c r="A427" s="87" t="s">
        <v>3679</v>
      </c>
      <c r="B427" s="88">
        <v>4</v>
      </c>
      <c r="C427" s="90" t="s">
        <v>418</v>
      </c>
      <c r="D427" s="90" t="s">
        <v>236</v>
      </c>
      <c r="E427" s="90" t="s">
        <v>310</v>
      </c>
      <c r="F427" s="91">
        <v>550000</v>
      </c>
      <c r="G427" s="91" t="s">
        <v>245</v>
      </c>
      <c r="H427" s="92">
        <f ca="1">SUMIF(Measure_BB_Table[],Combined_header,Total_Exp._MeasureBB)</f>
        <v>0</v>
      </c>
      <c r="I427" s="85">
        <f ca="1">SUMIF(Measure_BB_Table[],Combined_header,Committed_Amount)</f>
        <v>0</v>
      </c>
      <c r="J427" s="92">
        <f ca="1">SUMIF(Measure_BB_Table[],Combined_header,Completed_MeasureBB)</f>
        <v>0</v>
      </c>
      <c r="K427" s="93" t="e">
        <f t="shared" ca="1" si="6"/>
        <v>#DIV/0!</v>
      </c>
    </row>
    <row r="428" spans="1:11" hidden="1" x14ac:dyDescent="0.3">
      <c r="A428" s="87" t="s">
        <v>1959</v>
      </c>
      <c r="B428" s="88">
        <v>4</v>
      </c>
      <c r="C428" s="90" t="s">
        <v>418</v>
      </c>
      <c r="D428" s="90" t="s">
        <v>236</v>
      </c>
      <c r="E428" s="89" t="s">
        <v>1473</v>
      </c>
      <c r="F428" s="91">
        <v>80000</v>
      </c>
      <c r="G428" s="91" t="s">
        <v>245</v>
      </c>
      <c r="H428" s="92">
        <f ca="1">SUMIF(Measure_BB_Table[],Combined_header,Total_Exp._MeasureBB)</f>
        <v>0</v>
      </c>
      <c r="I428" s="85">
        <f ca="1">SUMIF(Measure_BB_Table[],Combined_header,Committed_Amount)</f>
        <v>0</v>
      </c>
      <c r="J428" s="92">
        <f ca="1">SUMIF(Measure_BB_Table[],Combined_header,Completed_MeasureBB)</f>
        <v>0</v>
      </c>
      <c r="K428" s="93" t="e">
        <f t="shared" ca="1" si="6"/>
        <v>#DIV/0!</v>
      </c>
    </row>
    <row r="429" spans="1:11" hidden="1" x14ac:dyDescent="0.3">
      <c r="A429" s="87" t="s">
        <v>3680</v>
      </c>
      <c r="B429" s="88">
        <v>4</v>
      </c>
      <c r="C429" s="90" t="s">
        <v>418</v>
      </c>
      <c r="D429" s="90" t="s">
        <v>236</v>
      </c>
      <c r="E429" s="90" t="s">
        <v>1547</v>
      </c>
      <c r="F429" s="91">
        <v>12250</v>
      </c>
      <c r="G429" s="91" t="s">
        <v>245</v>
      </c>
      <c r="H429" s="92">
        <f ca="1">SUMIF(Measure_BB_Table[],Combined_header,Total_Exp._MeasureBB)</f>
        <v>0</v>
      </c>
      <c r="I429" s="85">
        <f ca="1">SUMIF(Measure_BB_Table[],Combined_header,Committed_Amount)</f>
        <v>0</v>
      </c>
      <c r="J429" s="92">
        <f ca="1">SUMIF(Measure_BB_Table[],Combined_header,Completed_MeasureBB)</f>
        <v>0</v>
      </c>
      <c r="K429" s="93" t="e">
        <f t="shared" ca="1" si="6"/>
        <v>#DIV/0!</v>
      </c>
    </row>
    <row r="430" spans="1:11" hidden="1" x14ac:dyDescent="0.3">
      <c r="A430" s="87" t="s">
        <v>3681</v>
      </c>
      <c r="B430" s="88">
        <v>4</v>
      </c>
      <c r="C430" s="90" t="s">
        <v>418</v>
      </c>
      <c r="D430" s="90" t="s">
        <v>236</v>
      </c>
      <c r="E430" s="90" t="s">
        <v>1466</v>
      </c>
      <c r="F430" s="91">
        <v>10500</v>
      </c>
      <c r="G430" s="91" t="s">
        <v>245</v>
      </c>
      <c r="H430" s="92">
        <f ca="1">SUMIF(Measure_BB_Table[],Combined_header,Total_Exp._MeasureBB)</f>
        <v>0</v>
      </c>
      <c r="I430" s="85">
        <f ca="1">SUMIF(Measure_BB_Table[],Combined_header,Committed_Amount)</f>
        <v>0</v>
      </c>
      <c r="J430" s="92">
        <f ca="1">SUMIF(Measure_BB_Table[],Combined_header,Completed_MeasureBB)</f>
        <v>0</v>
      </c>
      <c r="K430" s="93" t="e">
        <f t="shared" ca="1" si="6"/>
        <v>#DIV/0!</v>
      </c>
    </row>
    <row r="431" spans="1:11" hidden="1" x14ac:dyDescent="0.3">
      <c r="A431" s="87" t="s">
        <v>3682</v>
      </c>
      <c r="B431" s="88">
        <v>4</v>
      </c>
      <c r="C431" s="90" t="s">
        <v>418</v>
      </c>
      <c r="D431" s="90" t="s">
        <v>236</v>
      </c>
      <c r="E431" s="90" t="s">
        <v>1474</v>
      </c>
      <c r="F431" s="91">
        <v>10500</v>
      </c>
      <c r="G431" s="91" t="s">
        <v>245</v>
      </c>
      <c r="H431" s="92">
        <f ca="1">SUMIF(Measure_BB_Table[],Combined_header,Total_Exp._MeasureBB)</f>
        <v>0</v>
      </c>
      <c r="I431" s="85">
        <f ca="1">SUMIF(Measure_BB_Table[],Combined_header,Committed_Amount)</f>
        <v>0</v>
      </c>
      <c r="J431" s="92">
        <f ca="1">SUMIF(Measure_BB_Table[],Combined_header,Completed_MeasureBB)</f>
        <v>0</v>
      </c>
      <c r="K431" s="93" t="e">
        <f t="shared" ca="1" si="6"/>
        <v>#DIV/0!</v>
      </c>
    </row>
    <row r="432" spans="1:11" hidden="1" x14ac:dyDescent="0.3">
      <c r="A432" s="87" t="s">
        <v>3683</v>
      </c>
      <c r="B432" s="88">
        <v>4</v>
      </c>
      <c r="C432" s="90" t="s">
        <v>418</v>
      </c>
      <c r="D432" s="90" t="s">
        <v>236</v>
      </c>
      <c r="E432" s="87" t="s">
        <v>1468</v>
      </c>
      <c r="F432" s="91">
        <v>0</v>
      </c>
      <c r="G432" s="91">
        <v>0</v>
      </c>
      <c r="H432" s="92">
        <f ca="1">SUMIF(Measure_BB_Table[],Combined_header,Total_Exp._MeasureBB)</f>
        <v>0</v>
      </c>
      <c r="I432" s="85">
        <f ca="1">SUMIF(Measure_BB_Table[],Combined_header,Committed_Amount)</f>
        <v>0</v>
      </c>
      <c r="J432" s="92">
        <f ca="1">SUMIF(Measure_BB_Table[],Combined_header,Completed_MeasureBB)</f>
        <v>0</v>
      </c>
      <c r="K432" s="93" t="e">
        <f t="shared" ca="1" si="6"/>
        <v>#DIV/0!</v>
      </c>
    </row>
    <row r="433" spans="1:11" hidden="1" x14ac:dyDescent="0.3">
      <c r="A433" s="87" t="s">
        <v>3684</v>
      </c>
      <c r="B433" s="88">
        <v>4</v>
      </c>
      <c r="C433" s="90" t="s">
        <v>418</v>
      </c>
      <c r="D433" s="90" t="s">
        <v>236</v>
      </c>
      <c r="E433" s="87" t="s">
        <v>1548</v>
      </c>
      <c r="F433" s="91">
        <v>0</v>
      </c>
      <c r="G433" s="91">
        <v>0</v>
      </c>
      <c r="H433" s="92">
        <f ca="1">SUMIF(Measure_BB_Table[],Combined_header,Total_Exp._MeasureBB)</f>
        <v>0</v>
      </c>
      <c r="I433" s="85">
        <f ca="1">SUMIF(Measure_BB_Table[],Combined_header,Committed_Amount)</f>
        <v>0</v>
      </c>
      <c r="J433" s="92">
        <f ca="1">SUMIF(Measure_BB_Table[],Combined_header,Completed_MeasureBB)</f>
        <v>0</v>
      </c>
      <c r="K433" s="93" t="e">
        <f t="shared" ca="1" si="6"/>
        <v>#DIV/0!</v>
      </c>
    </row>
    <row r="434" spans="1:11" hidden="1" x14ac:dyDescent="0.3">
      <c r="A434" s="87" t="s">
        <v>3685</v>
      </c>
      <c r="B434" s="88">
        <v>4</v>
      </c>
      <c r="C434" s="90" t="s">
        <v>418</v>
      </c>
      <c r="D434" s="90" t="s">
        <v>236</v>
      </c>
      <c r="E434" s="87" t="s">
        <v>1677</v>
      </c>
      <c r="F434" s="91">
        <v>0</v>
      </c>
      <c r="G434" s="91">
        <v>0</v>
      </c>
      <c r="H434" s="92">
        <f ca="1">SUMIF(Measure_BB_Table[],Combined_header,Total_Exp._MeasureBB)</f>
        <v>0</v>
      </c>
      <c r="I434" s="85">
        <f ca="1">SUMIF(Measure_BB_Table[],Combined_header,Committed_Amount)</f>
        <v>0</v>
      </c>
      <c r="J434" s="92">
        <f ca="1">SUMIF(Measure_BB_Table[],Combined_header,Completed_MeasureBB)</f>
        <v>0</v>
      </c>
      <c r="K434" s="93" t="e">
        <f t="shared" ca="1" si="6"/>
        <v>#DIV/0!</v>
      </c>
    </row>
    <row r="435" spans="1:11" hidden="1" x14ac:dyDescent="0.3">
      <c r="A435" s="87" t="s">
        <v>3686</v>
      </c>
      <c r="B435" s="88">
        <v>4</v>
      </c>
      <c r="C435" s="90" t="s">
        <v>418</v>
      </c>
      <c r="D435" s="90" t="s">
        <v>236</v>
      </c>
      <c r="E435" s="90" t="s">
        <v>1475</v>
      </c>
      <c r="F435" s="91">
        <v>150000</v>
      </c>
      <c r="G435" s="91" t="s">
        <v>245</v>
      </c>
      <c r="H435" s="92">
        <f ca="1">SUMIF(Measure_BB_Table[],Combined_header,Total_Exp._MeasureBB)</f>
        <v>0</v>
      </c>
      <c r="I435" s="85">
        <f ca="1">SUMIF(Measure_BB_Table[],Combined_header,Committed_Amount)</f>
        <v>0</v>
      </c>
      <c r="J435" s="92">
        <f ca="1">SUMIF(Measure_BB_Table[],Combined_header,Completed_MeasureBB)</f>
        <v>0</v>
      </c>
      <c r="K435" s="93" t="e">
        <f t="shared" ca="1" si="6"/>
        <v>#DIV/0!</v>
      </c>
    </row>
    <row r="436" spans="1:11" hidden="1" x14ac:dyDescent="0.3">
      <c r="A436" s="87" t="s">
        <v>3687</v>
      </c>
      <c r="B436" s="88">
        <v>4</v>
      </c>
      <c r="C436" s="90" t="s">
        <v>418</v>
      </c>
      <c r="D436" s="90" t="s">
        <v>236</v>
      </c>
      <c r="E436" s="87" t="s">
        <v>1476</v>
      </c>
      <c r="F436" s="91">
        <v>0</v>
      </c>
      <c r="G436" s="91">
        <v>0</v>
      </c>
      <c r="H436" s="92">
        <f ca="1">SUMIF(Measure_BB_Table[],Combined_header,Total_Exp._MeasureBB)</f>
        <v>0</v>
      </c>
      <c r="I436" s="85">
        <f ca="1">SUMIF(Measure_BB_Table[],Combined_header,Committed_Amount)</f>
        <v>0</v>
      </c>
      <c r="J436" s="92">
        <f ca="1">SUMIF(Measure_BB_Table[],Combined_header,Completed_MeasureBB)</f>
        <v>0</v>
      </c>
      <c r="K436" s="93" t="e">
        <f t="shared" ca="1" si="6"/>
        <v>#DIV/0!</v>
      </c>
    </row>
    <row r="437" spans="1:11" hidden="1" x14ac:dyDescent="0.3">
      <c r="A437" s="87" t="s">
        <v>3688</v>
      </c>
      <c r="B437" s="88">
        <v>4</v>
      </c>
      <c r="C437" s="90" t="s">
        <v>418</v>
      </c>
      <c r="D437" s="90" t="s">
        <v>236</v>
      </c>
      <c r="E437" s="87" t="s">
        <v>1470</v>
      </c>
      <c r="F437" s="91">
        <v>400</v>
      </c>
      <c r="G437" s="91" t="s">
        <v>245</v>
      </c>
      <c r="H437" s="92">
        <f ca="1">SUMIF(Measure_BB_Table[],Combined_header,Total_Exp._MeasureBB)</f>
        <v>0</v>
      </c>
      <c r="I437" s="85">
        <f ca="1">SUMIF(Measure_BB_Table[],Combined_header,Committed_Amount)</f>
        <v>0</v>
      </c>
      <c r="J437" s="92">
        <f ca="1">SUMIF(Measure_BB_Table[],Combined_header,Completed_MeasureBB)</f>
        <v>0</v>
      </c>
      <c r="K437" s="93" t="e">
        <f t="shared" ca="1" si="6"/>
        <v>#DIV/0!</v>
      </c>
    </row>
    <row r="438" spans="1:11" hidden="1" x14ac:dyDescent="0.3">
      <c r="A438" s="87" t="s">
        <v>3689</v>
      </c>
      <c r="B438" s="88">
        <v>4</v>
      </c>
      <c r="C438" s="90" t="s">
        <v>418</v>
      </c>
      <c r="D438" s="90" t="s">
        <v>236</v>
      </c>
      <c r="E438" s="87" t="s">
        <v>1464</v>
      </c>
      <c r="F438" s="91">
        <v>0</v>
      </c>
      <c r="G438" s="91">
        <v>0</v>
      </c>
      <c r="H438" s="92">
        <f ca="1">SUMIF(Measure_BB_Table[],Combined_header,Total_Exp._MeasureBB)</f>
        <v>0</v>
      </c>
      <c r="I438" s="85">
        <f ca="1">SUMIF(Measure_BB_Table[],Combined_header,Committed_Amount)</f>
        <v>0</v>
      </c>
      <c r="J438" s="92">
        <f ca="1">SUMIF(Measure_BB_Table[],Combined_header,Completed_MeasureBB)</f>
        <v>0</v>
      </c>
      <c r="K438" s="93" t="e">
        <f t="shared" ca="1" si="6"/>
        <v>#DIV/0!</v>
      </c>
    </row>
    <row r="439" spans="1:11" x14ac:dyDescent="0.3">
      <c r="A439" s="87" t="s">
        <v>2821</v>
      </c>
      <c r="B439" s="88">
        <v>2</v>
      </c>
      <c r="C439" s="89" t="s">
        <v>130</v>
      </c>
      <c r="D439" s="90" t="s">
        <v>2722</v>
      </c>
      <c r="E439" s="87" t="s">
        <v>1471</v>
      </c>
      <c r="F439" s="91">
        <v>2087.79</v>
      </c>
      <c r="G439" s="91" t="s">
        <v>245</v>
      </c>
      <c r="H439" s="92">
        <f ca="1">SUMIF(Measure_BB_Table[],Combined_header,Total_Exp._MeasureBB)</f>
        <v>324.48</v>
      </c>
      <c r="I439" s="85">
        <f ca="1">SUMIF(Measure_BB_Table[],Combined_header,Committed_Amount)</f>
        <v>0</v>
      </c>
      <c r="J439" s="92">
        <f ca="1">SUMIF(Measure_BB_Table[],Combined_header,Completed_MeasureBB)</f>
        <v>324.48</v>
      </c>
      <c r="K439" s="93">
        <f t="shared" ca="1" si="6"/>
        <v>1</v>
      </c>
    </row>
    <row r="440" spans="1:11" hidden="1" x14ac:dyDescent="0.3">
      <c r="A440" s="87" t="s">
        <v>3690</v>
      </c>
      <c r="B440" s="88">
        <v>2</v>
      </c>
      <c r="C440" s="89" t="s">
        <v>130</v>
      </c>
      <c r="D440" s="90" t="s">
        <v>2722</v>
      </c>
      <c r="E440" s="87" t="s">
        <v>1465</v>
      </c>
      <c r="F440" s="91">
        <v>105000</v>
      </c>
      <c r="G440" s="91" t="s">
        <v>245</v>
      </c>
      <c r="H440" s="92">
        <f ca="1">SUMIF(Measure_BB_Table[],Combined_header,Total_Exp._MeasureBB)</f>
        <v>0</v>
      </c>
      <c r="I440" s="85">
        <f ca="1">SUMIF(Measure_BB_Table[],Combined_header,Committed_Amount)</f>
        <v>0</v>
      </c>
      <c r="J440" s="92">
        <f ca="1">SUMIF(Measure_BB_Table[],Combined_header,Completed_MeasureBB)</f>
        <v>0</v>
      </c>
      <c r="K440" s="93" t="e">
        <f t="shared" ca="1" si="6"/>
        <v>#DIV/0!</v>
      </c>
    </row>
    <row r="441" spans="1:11" x14ac:dyDescent="0.3">
      <c r="A441" s="87" t="s">
        <v>2812</v>
      </c>
      <c r="B441" s="88">
        <v>2</v>
      </c>
      <c r="C441" s="89" t="s">
        <v>130</v>
      </c>
      <c r="D441" s="90" t="s">
        <v>2722</v>
      </c>
      <c r="E441" s="87" t="s">
        <v>1467</v>
      </c>
      <c r="F441" s="91">
        <v>333089.53000000003</v>
      </c>
      <c r="G441" s="91">
        <v>194205</v>
      </c>
      <c r="H441" s="92">
        <f ca="1">SUMIF(Measure_BB_Table[],Combined_header,Total_Exp._MeasureBB)</f>
        <v>441915</v>
      </c>
      <c r="I441" s="85">
        <f ca="1">SUMIF(Measure_BB_Table[],Combined_header,Committed_Amount)</f>
        <v>0</v>
      </c>
      <c r="J441" s="92">
        <f ca="1">SUMIF(Measure_BB_Table[],Combined_header,Completed_MeasureBB)</f>
        <v>441915</v>
      </c>
      <c r="K441" s="93">
        <f t="shared" ca="1" si="6"/>
        <v>1</v>
      </c>
    </row>
    <row r="442" spans="1:11" hidden="1" x14ac:dyDescent="0.3">
      <c r="A442" s="87" t="s">
        <v>3691</v>
      </c>
      <c r="B442" s="88">
        <v>2</v>
      </c>
      <c r="C442" s="89" t="s">
        <v>130</v>
      </c>
      <c r="D442" s="90" t="s">
        <v>2722</v>
      </c>
      <c r="E442" s="90" t="s">
        <v>1676</v>
      </c>
      <c r="F442" s="91">
        <v>325360</v>
      </c>
      <c r="G442" s="91" t="s">
        <v>245</v>
      </c>
      <c r="H442" s="92">
        <f ca="1">SUMIF(Measure_BB_Table[],Combined_header,Total_Exp._MeasureBB)</f>
        <v>0</v>
      </c>
      <c r="I442" s="85">
        <f ca="1">SUMIF(Measure_BB_Table[],Combined_header,Committed_Amount)</f>
        <v>0</v>
      </c>
      <c r="J442" s="92">
        <f ca="1">SUMIF(Measure_BB_Table[],Combined_header,Completed_MeasureBB)</f>
        <v>0</v>
      </c>
      <c r="K442" s="93" t="e">
        <f t="shared" ca="1" si="6"/>
        <v>#DIV/0!</v>
      </c>
    </row>
    <row r="443" spans="1:11" x14ac:dyDescent="0.3">
      <c r="A443" s="87" t="s">
        <v>3030</v>
      </c>
      <c r="B443" s="88">
        <v>2</v>
      </c>
      <c r="C443" s="89" t="s">
        <v>130</v>
      </c>
      <c r="D443" s="90" t="s">
        <v>2722</v>
      </c>
      <c r="E443" s="90" t="s">
        <v>310</v>
      </c>
      <c r="F443" s="91">
        <v>3470615.12</v>
      </c>
      <c r="G443" s="91" t="s">
        <v>245</v>
      </c>
      <c r="H443" s="92">
        <f ca="1">SUMIF(Measure_BB_Table[],Combined_header,Total_Exp._MeasureBB)</f>
        <v>2594174.02</v>
      </c>
      <c r="I443" s="85">
        <f ca="1">SUMIF(Measure_BB_Table[],Combined_header,Committed_Amount)</f>
        <v>-1.8189894035458565E-12</v>
      </c>
      <c r="J443" s="92">
        <f ca="1">SUMIF(Measure_BB_Table[],Combined_header,Completed_MeasureBB)</f>
        <v>2594174.02</v>
      </c>
      <c r="K443" s="93">
        <f t="shared" ca="1" si="6"/>
        <v>1</v>
      </c>
    </row>
    <row r="444" spans="1:11" x14ac:dyDescent="0.3">
      <c r="A444" s="87" t="s">
        <v>2819</v>
      </c>
      <c r="B444" s="88">
        <v>2</v>
      </c>
      <c r="C444" s="89" t="s">
        <v>130</v>
      </c>
      <c r="D444" s="90" t="s">
        <v>2722</v>
      </c>
      <c r="E444" s="90" t="s">
        <v>1473</v>
      </c>
      <c r="F444" s="91">
        <v>398577.39</v>
      </c>
      <c r="G444" s="91">
        <v>248631</v>
      </c>
      <c r="H444" s="92">
        <f ca="1">SUMIF(Measure_BB_Table[],Combined_header,Total_Exp._MeasureBB)</f>
        <v>294300</v>
      </c>
      <c r="I444" s="85">
        <f ca="1">SUMIF(Measure_BB_Table[],Combined_header,Committed_Amount)</f>
        <v>11669</v>
      </c>
      <c r="J444" s="92">
        <f ca="1">SUMIF(Measure_BB_Table[],Combined_header,Completed_MeasureBB)</f>
        <v>282631</v>
      </c>
      <c r="K444" s="93">
        <f t="shared" ca="1" si="6"/>
        <v>0.96034998301053343</v>
      </c>
    </row>
    <row r="445" spans="1:11" x14ac:dyDescent="0.3">
      <c r="A445" s="87" t="s">
        <v>2818</v>
      </c>
      <c r="B445" s="88">
        <v>2</v>
      </c>
      <c r="C445" s="89" t="s">
        <v>130</v>
      </c>
      <c r="D445" s="90" t="s">
        <v>2722</v>
      </c>
      <c r="E445" s="90" t="s">
        <v>1547</v>
      </c>
      <c r="F445" s="91">
        <v>66429.56</v>
      </c>
      <c r="G445" s="91">
        <v>35235.879999999997</v>
      </c>
      <c r="H445" s="92">
        <f ca="1">SUMIF(Measure_BB_Table[],Combined_header,Total_Exp._MeasureBB)</f>
        <v>50500.88</v>
      </c>
      <c r="I445" s="85">
        <f ca="1">SUMIF(Measure_BB_Table[],Combined_header,Committed_Amount)</f>
        <v>0</v>
      </c>
      <c r="J445" s="92">
        <f ca="1">SUMIF(Measure_BB_Table[],Combined_header,Completed_MeasureBB)</f>
        <v>50500.88</v>
      </c>
      <c r="K445" s="93">
        <f t="shared" ca="1" si="6"/>
        <v>1</v>
      </c>
    </row>
    <row r="446" spans="1:11" x14ac:dyDescent="0.3">
      <c r="A446" s="87" t="s">
        <v>3692</v>
      </c>
      <c r="B446" s="88">
        <v>2</v>
      </c>
      <c r="C446" s="89" t="s">
        <v>130</v>
      </c>
      <c r="D446" s="90" t="s">
        <v>2722</v>
      </c>
      <c r="E446" s="90" t="s">
        <v>1466</v>
      </c>
      <c r="F446" s="91">
        <v>56939.63</v>
      </c>
      <c r="G446" s="91" t="s">
        <v>245</v>
      </c>
      <c r="H446" s="92">
        <f ca="1">SUMIF(Measure_BB_Table[],Combined_header,Total_Exp._MeasureBB)</f>
        <v>57290</v>
      </c>
      <c r="I446" s="85">
        <f ca="1">SUMIF(Measure_BB_Table[],Combined_header,Committed_Amount)</f>
        <v>0</v>
      </c>
      <c r="J446" s="92">
        <f ca="1">SUMIF(Measure_BB_Table[],Combined_header,Completed_MeasureBB)</f>
        <v>57290</v>
      </c>
      <c r="K446" s="93">
        <f t="shared" ca="1" si="6"/>
        <v>1</v>
      </c>
    </row>
    <row r="447" spans="1:11" x14ac:dyDescent="0.3">
      <c r="A447" s="87" t="s">
        <v>3090</v>
      </c>
      <c r="B447" s="88">
        <v>2</v>
      </c>
      <c r="C447" s="89" t="s">
        <v>130</v>
      </c>
      <c r="D447" s="90" t="s">
        <v>2722</v>
      </c>
      <c r="E447" s="90" t="s">
        <v>1474</v>
      </c>
      <c r="F447" s="91">
        <v>28469.81</v>
      </c>
      <c r="G447" s="91" t="s">
        <v>245</v>
      </c>
      <c r="H447" s="92">
        <f ca="1">SUMIF(Measure_BB_Table[],Combined_header,Total_Exp._MeasureBB)</f>
        <v>14284</v>
      </c>
      <c r="I447" s="85">
        <f ca="1">SUMIF(Measure_BB_Table[],Combined_header,Committed_Amount)</f>
        <v>0</v>
      </c>
      <c r="J447" s="92">
        <f ca="1">SUMIF(Measure_BB_Table[],Combined_header,Completed_MeasureBB)</f>
        <v>14284</v>
      </c>
      <c r="K447" s="93">
        <f t="shared" ca="1" si="6"/>
        <v>1</v>
      </c>
    </row>
    <row r="448" spans="1:11" x14ac:dyDescent="0.3">
      <c r="A448" s="87" t="s">
        <v>2820</v>
      </c>
      <c r="B448" s="88">
        <v>2</v>
      </c>
      <c r="C448" s="89" t="s">
        <v>130</v>
      </c>
      <c r="D448" s="90" t="s">
        <v>2722</v>
      </c>
      <c r="E448" s="87" t="s">
        <v>1468</v>
      </c>
      <c r="F448" s="91">
        <v>16702.29</v>
      </c>
      <c r="G448" s="91" t="s">
        <v>2011</v>
      </c>
      <c r="H448" s="92">
        <f ca="1">SUMIF(Measure_BB_Table[],Combined_header,Total_Exp._MeasureBB)</f>
        <v>26750</v>
      </c>
      <c r="I448" s="85">
        <f ca="1">SUMIF(Measure_BB_Table[],Combined_header,Committed_Amount)</f>
        <v>0</v>
      </c>
      <c r="J448" s="92">
        <f ca="1">SUMIF(Measure_BB_Table[],Combined_header,Completed_MeasureBB)</f>
        <v>26750</v>
      </c>
      <c r="K448" s="93">
        <f t="shared" ca="1" si="6"/>
        <v>1</v>
      </c>
    </row>
    <row r="449" spans="1:11" x14ac:dyDescent="0.3">
      <c r="A449" s="87" t="s">
        <v>2739</v>
      </c>
      <c r="B449" s="88">
        <v>2</v>
      </c>
      <c r="C449" s="89" t="s">
        <v>130</v>
      </c>
      <c r="D449" s="90" t="s">
        <v>2722</v>
      </c>
      <c r="E449" s="87" t="s">
        <v>1548</v>
      </c>
      <c r="F449" s="91">
        <v>600000</v>
      </c>
      <c r="G449" s="91" t="s">
        <v>2011</v>
      </c>
      <c r="H449" s="92">
        <f ca="1">SUMIF(Measure_BB_Table[],Combined_header,Total_Exp._MeasureBB)</f>
        <v>629023.16999999993</v>
      </c>
      <c r="I449" s="85">
        <f ca="1">SUMIF(Measure_BB_Table[],Combined_header,Committed_Amount)</f>
        <v>0</v>
      </c>
      <c r="J449" s="92">
        <f ca="1">SUMIF(Measure_BB_Table[],Combined_header,Completed_MeasureBB)</f>
        <v>629023.16999999993</v>
      </c>
      <c r="K449" s="93">
        <f t="shared" ca="1" si="6"/>
        <v>1</v>
      </c>
    </row>
    <row r="450" spans="1:11" hidden="1" x14ac:dyDescent="0.3">
      <c r="A450" s="87" t="s">
        <v>3693</v>
      </c>
      <c r="B450" s="88">
        <v>2</v>
      </c>
      <c r="C450" s="89" t="s">
        <v>130</v>
      </c>
      <c r="D450" s="90" t="s">
        <v>2722</v>
      </c>
      <c r="E450" s="87" t="s">
        <v>1677</v>
      </c>
      <c r="F450" s="91">
        <v>0</v>
      </c>
      <c r="G450" s="91">
        <v>0</v>
      </c>
      <c r="H450" s="92">
        <f ca="1">SUMIF(Measure_BB_Table[],Combined_header,Total_Exp._MeasureBB)</f>
        <v>0</v>
      </c>
      <c r="I450" s="85">
        <f ca="1">SUMIF(Measure_BB_Table[],Combined_header,Committed_Amount)</f>
        <v>0</v>
      </c>
      <c r="J450" s="92">
        <f ca="1">SUMIF(Measure_BB_Table[],Combined_header,Completed_MeasureBB)</f>
        <v>0</v>
      </c>
      <c r="K450" s="93" t="e">
        <f t="shared" ca="1" si="6"/>
        <v>#DIV/0!</v>
      </c>
    </row>
    <row r="451" spans="1:11" x14ac:dyDescent="0.3">
      <c r="A451" s="87" t="s">
        <v>3081</v>
      </c>
      <c r="B451" s="88">
        <v>2</v>
      </c>
      <c r="C451" s="89" t="s">
        <v>130</v>
      </c>
      <c r="D451" s="90" t="s">
        <v>2722</v>
      </c>
      <c r="E451" s="87" t="s">
        <v>1472</v>
      </c>
      <c r="F451" s="91">
        <v>0</v>
      </c>
      <c r="G451" s="91">
        <v>0</v>
      </c>
      <c r="H451" s="92">
        <f ca="1">SUMIF(Measure_BB_Table[],Combined_header,Total_Exp._MeasureBB)</f>
        <v>318.77</v>
      </c>
      <c r="I451" s="85">
        <f ca="1">SUMIF(Measure_BB_Table[],Combined_header,Committed_Amount)</f>
        <v>0</v>
      </c>
      <c r="J451" s="92">
        <f ca="1">SUMIF(Measure_BB_Table[],Combined_header,Completed_MeasureBB)</f>
        <v>318.77</v>
      </c>
      <c r="K451" s="93">
        <f t="shared" ca="1" si="6"/>
        <v>1</v>
      </c>
    </row>
    <row r="452" spans="1:11" x14ac:dyDescent="0.3">
      <c r="A452" s="87" t="s">
        <v>3068</v>
      </c>
      <c r="B452" s="88">
        <v>2</v>
      </c>
      <c r="C452" s="89" t="s">
        <v>130</v>
      </c>
      <c r="D452" s="90" t="s">
        <v>2722</v>
      </c>
      <c r="E452" s="87" t="s">
        <v>1476</v>
      </c>
      <c r="F452" s="91">
        <v>15183.9</v>
      </c>
      <c r="G452" s="91" t="s">
        <v>245</v>
      </c>
      <c r="H452" s="92">
        <f ca="1">SUMIF(Measure_BB_Table[],Combined_header,Total_Exp._MeasureBB)</f>
        <v>5542.18</v>
      </c>
      <c r="I452" s="85">
        <f ca="1">SUMIF(Measure_BB_Table[],Combined_header,Committed_Amount)</f>
        <v>-4.5474735088646412E-13</v>
      </c>
      <c r="J452" s="92">
        <f ca="1">SUMIF(Measure_BB_Table[],Combined_header,Completed_MeasureBB)</f>
        <v>5542.18</v>
      </c>
      <c r="K452" s="93">
        <f t="shared" ref="K452:K515" ca="1" si="7">Completed_Comparison/Total_Exp._Comparison</f>
        <v>1</v>
      </c>
    </row>
    <row r="453" spans="1:11" x14ac:dyDescent="0.3">
      <c r="A453" s="87" t="s">
        <v>2811</v>
      </c>
      <c r="B453" s="88">
        <v>2</v>
      </c>
      <c r="C453" s="89" t="s">
        <v>130</v>
      </c>
      <c r="D453" s="90" t="s">
        <v>2722</v>
      </c>
      <c r="E453" s="87" t="s">
        <v>1470</v>
      </c>
      <c r="F453" s="91">
        <v>2087.79</v>
      </c>
      <c r="G453" s="91" t="s">
        <v>245</v>
      </c>
      <c r="H453" s="92">
        <f ca="1">SUMIF(Measure_BB_Table[],Combined_header,Total_Exp._MeasureBB)</f>
        <v>2858.0699999999997</v>
      </c>
      <c r="I453" s="85">
        <f ca="1">SUMIF(Measure_BB_Table[],Combined_header,Committed_Amount)</f>
        <v>0</v>
      </c>
      <c r="J453" s="92">
        <f ca="1">SUMIF(Measure_BB_Table[],Combined_header,Completed_MeasureBB)</f>
        <v>2858.0699999999997</v>
      </c>
      <c r="K453" s="93">
        <f t="shared" ca="1" si="7"/>
        <v>1</v>
      </c>
    </row>
    <row r="454" spans="1:11" x14ac:dyDescent="0.3">
      <c r="A454" s="87" t="s">
        <v>2744</v>
      </c>
      <c r="B454" s="88">
        <v>2</v>
      </c>
      <c r="C454" s="89" t="s">
        <v>130</v>
      </c>
      <c r="D454" s="90" t="s">
        <v>2722</v>
      </c>
      <c r="E454" s="87" t="s">
        <v>1464</v>
      </c>
      <c r="F454" s="91">
        <v>600000</v>
      </c>
      <c r="G454" s="91" t="s">
        <v>2011</v>
      </c>
      <c r="H454" s="92">
        <f ca="1">SUMIF(Measure_BB_Table[],Combined_header,Total_Exp._MeasureBB)</f>
        <v>348954.41000000015</v>
      </c>
      <c r="I454" s="85">
        <f ca="1">SUMIF(Measure_BB_Table[],Combined_header,Committed_Amount)</f>
        <v>0</v>
      </c>
      <c r="J454" s="92">
        <f ca="1">SUMIF(Measure_BB_Table[],Combined_header,Completed_MeasureBB)</f>
        <v>348954.41000000015</v>
      </c>
      <c r="K454" s="93">
        <f t="shared" ca="1" si="7"/>
        <v>1</v>
      </c>
    </row>
    <row r="455" spans="1:11" hidden="1" x14ac:dyDescent="0.3">
      <c r="A455" s="87" t="s">
        <v>3694</v>
      </c>
      <c r="B455" s="88">
        <v>2</v>
      </c>
      <c r="C455" s="89" t="s">
        <v>130</v>
      </c>
      <c r="D455" s="89" t="s">
        <v>428</v>
      </c>
      <c r="E455" s="87" t="s">
        <v>1467</v>
      </c>
      <c r="F455" s="91">
        <v>0</v>
      </c>
      <c r="G455" s="91">
        <v>0</v>
      </c>
      <c r="H455" s="92">
        <f ca="1">SUMIF(Measure_BB_Table[],Combined_header,Total_Exp._MeasureBB)</f>
        <v>0</v>
      </c>
      <c r="I455" s="85">
        <f ca="1">SUMIF(Measure_BB_Table[],Combined_header,Committed_Amount)</f>
        <v>0</v>
      </c>
      <c r="J455" s="92">
        <f ca="1">SUMIF(Measure_BB_Table[],Combined_header,Completed_MeasureBB)</f>
        <v>0</v>
      </c>
      <c r="K455" s="93" t="e">
        <f t="shared" ca="1" si="7"/>
        <v>#DIV/0!</v>
      </c>
    </row>
    <row r="456" spans="1:11" hidden="1" x14ac:dyDescent="0.3">
      <c r="A456" s="87" t="s">
        <v>3695</v>
      </c>
      <c r="B456" s="88">
        <v>2</v>
      </c>
      <c r="C456" s="89" t="s">
        <v>130</v>
      </c>
      <c r="D456" s="89" t="s">
        <v>428</v>
      </c>
      <c r="E456" s="87" t="s">
        <v>310</v>
      </c>
      <c r="F456" s="91">
        <v>0</v>
      </c>
      <c r="G456" s="91">
        <v>0</v>
      </c>
      <c r="H456" s="92">
        <f ca="1">SUMIF(Measure_BB_Table[],Combined_header,Total_Exp._MeasureBB)</f>
        <v>0</v>
      </c>
      <c r="I456" s="85">
        <f ca="1">SUMIF(Measure_BB_Table[],Combined_header,Committed_Amount)</f>
        <v>0</v>
      </c>
      <c r="J456" s="92">
        <f ca="1">SUMIF(Measure_BB_Table[],Combined_header,Completed_MeasureBB)</f>
        <v>0</v>
      </c>
      <c r="K456" s="93" t="e">
        <f t="shared" ca="1" si="7"/>
        <v>#DIV/0!</v>
      </c>
    </row>
    <row r="457" spans="1:11" hidden="1" x14ac:dyDescent="0.3">
      <c r="A457" s="87" t="s">
        <v>3696</v>
      </c>
      <c r="B457" s="88">
        <v>2</v>
      </c>
      <c r="C457" s="89" t="s">
        <v>130</v>
      </c>
      <c r="D457" s="90" t="s">
        <v>2724</v>
      </c>
      <c r="E457" s="87" t="s">
        <v>1471</v>
      </c>
      <c r="F457" s="91">
        <v>0</v>
      </c>
      <c r="G457" s="91">
        <v>0</v>
      </c>
      <c r="H457" s="92">
        <f ca="1">SUMIF(Measure_BB_Table[],Combined_header,Total_Exp._MeasureBB)</f>
        <v>0</v>
      </c>
      <c r="I457" s="85">
        <f ca="1">SUMIF(Measure_BB_Table[],Combined_header,Committed_Amount)</f>
        <v>0</v>
      </c>
      <c r="J457" s="92">
        <f ca="1">SUMIF(Measure_BB_Table[],Combined_header,Completed_MeasureBB)</f>
        <v>0</v>
      </c>
      <c r="K457" s="93" t="e">
        <f t="shared" ca="1" si="7"/>
        <v>#DIV/0!</v>
      </c>
    </row>
    <row r="458" spans="1:11" hidden="1" x14ac:dyDescent="0.3">
      <c r="A458" s="87" t="s">
        <v>3697</v>
      </c>
      <c r="B458" s="88">
        <v>2</v>
      </c>
      <c r="C458" s="89" t="s">
        <v>130</v>
      </c>
      <c r="D458" s="90" t="s">
        <v>2724</v>
      </c>
      <c r="E458" s="87" t="s">
        <v>310</v>
      </c>
      <c r="F458" s="91">
        <v>30000</v>
      </c>
      <c r="G458" s="91" t="s">
        <v>245</v>
      </c>
      <c r="H458" s="92">
        <f ca="1">SUMIF(Measure_BB_Table[],Combined_header,Total_Exp._MeasureBB)</f>
        <v>0</v>
      </c>
      <c r="I458" s="85">
        <f ca="1">SUMIF(Measure_BB_Table[],Combined_header,Committed_Amount)</f>
        <v>0</v>
      </c>
      <c r="J458" s="92">
        <f ca="1">SUMIF(Measure_BB_Table[],Combined_header,Completed_MeasureBB)</f>
        <v>0</v>
      </c>
      <c r="K458" s="93" t="e">
        <f t="shared" ca="1" si="7"/>
        <v>#DIV/0!</v>
      </c>
    </row>
    <row r="459" spans="1:11" hidden="1" x14ac:dyDescent="0.3">
      <c r="A459" s="87" t="s">
        <v>3698</v>
      </c>
      <c r="B459" s="88">
        <v>2</v>
      </c>
      <c r="C459" s="89" t="s">
        <v>130</v>
      </c>
      <c r="D459" s="90" t="s">
        <v>2724</v>
      </c>
      <c r="E459" s="87" t="s">
        <v>1473</v>
      </c>
      <c r="F459" s="91">
        <v>0</v>
      </c>
      <c r="G459" s="91">
        <v>0</v>
      </c>
      <c r="H459" s="92">
        <f ca="1">SUMIF(Measure_BB_Table[],Combined_header,Total_Exp._MeasureBB)</f>
        <v>0</v>
      </c>
      <c r="I459" s="85">
        <f ca="1">SUMIF(Measure_BB_Table[],Combined_header,Committed_Amount)</f>
        <v>0</v>
      </c>
      <c r="J459" s="92">
        <f ca="1">SUMIF(Measure_BB_Table[],Combined_header,Completed_MeasureBB)</f>
        <v>0</v>
      </c>
      <c r="K459" s="93" t="e">
        <f t="shared" ca="1" si="7"/>
        <v>#DIV/0!</v>
      </c>
    </row>
    <row r="460" spans="1:11" hidden="1" x14ac:dyDescent="0.3">
      <c r="A460" s="87" t="s">
        <v>3699</v>
      </c>
      <c r="B460" s="88">
        <v>2</v>
      </c>
      <c r="C460" s="89" t="s">
        <v>130</v>
      </c>
      <c r="D460" s="90" t="s">
        <v>2724</v>
      </c>
      <c r="E460" s="87" t="s">
        <v>1547</v>
      </c>
      <c r="F460" s="91">
        <v>0</v>
      </c>
      <c r="G460" s="91">
        <v>0</v>
      </c>
      <c r="H460" s="92">
        <f ca="1">SUMIF(Measure_BB_Table[],Combined_header,Total_Exp._MeasureBB)</f>
        <v>0</v>
      </c>
      <c r="I460" s="85">
        <f ca="1">SUMIF(Measure_BB_Table[],Combined_header,Committed_Amount)</f>
        <v>0</v>
      </c>
      <c r="J460" s="92">
        <f ca="1">SUMIF(Measure_BB_Table[],Combined_header,Completed_MeasureBB)</f>
        <v>0</v>
      </c>
      <c r="K460" s="93" t="e">
        <f t="shared" ca="1" si="7"/>
        <v>#DIV/0!</v>
      </c>
    </row>
    <row r="461" spans="1:11" hidden="1" x14ac:dyDescent="0.3">
      <c r="A461" s="87" t="s">
        <v>3700</v>
      </c>
      <c r="B461" s="88">
        <v>2</v>
      </c>
      <c r="C461" s="89" t="s">
        <v>130</v>
      </c>
      <c r="D461" s="90" t="s">
        <v>2724</v>
      </c>
      <c r="E461" s="87" t="s">
        <v>1466</v>
      </c>
      <c r="F461" s="91">
        <v>0</v>
      </c>
      <c r="G461" s="91">
        <v>0</v>
      </c>
      <c r="H461" s="92">
        <f ca="1">SUMIF(Measure_BB_Table[],Combined_header,Total_Exp._MeasureBB)</f>
        <v>0</v>
      </c>
      <c r="I461" s="85">
        <f ca="1">SUMIF(Measure_BB_Table[],Combined_header,Committed_Amount)</f>
        <v>0</v>
      </c>
      <c r="J461" s="92">
        <f ca="1">SUMIF(Measure_BB_Table[],Combined_header,Completed_MeasureBB)</f>
        <v>0</v>
      </c>
      <c r="K461" s="93" t="e">
        <f t="shared" ca="1" si="7"/>
        <v>#DIV/0!</v>
      </c>
    </row>
    <row r="462" spans="1:11" hidden="1" x14ac:dyDescent="0.3">
      <c r="A462" s="87" t="s">
        <v>3701</v>
      </c>
      <c r="B462" s="88">
        <v>2</v>
      </c>
      <c r="C462" s="89" t="s">
        <v>130</v>
      </c>
      <c r="D462" s="90" t="s">
        <v>2724</v>
      </c>
      <c r="E462" s="90" t="s">
        <v>1474</v>
      </c>
      <c r="F462" s="91">
        <v>0</v>
      </c>
      <c r="G462" s="91">
        <v>0</v>
      </c>
      <c r="H462" s="92">
        <f ca="1">SUMIF(Measure_BB_Table[],Combined_header,Total_Exp._MeasureBB)</f>
        <v>0</v>
      </c>
      <c r="I462" s="85">
        <f ca="1">SUMIF(Measure_BB_Table[],Combined_header,Committed_Amount)</f>
        <v>0</v>
      </c>
      <c r="J462" s="92">
        <f ca="1">SUMIF(Measure_BB_Table[],Combined_header,Completed_MeasureBB)</f>
        <v>0</v>
      </c>
      <c r="K462" s="93" t="e">
        <f t="shared" ca="1" si="7"/>
        <v>#DIV/0!</v>
      </c>
    </row>
    <row r="463" spans="1:11" hidden="1" x14ac:dyDescent="0.3">
      <c r="A463" s="87" t="s">
        <v>3702</v>
      </c>
      <c r="B463" s="88">
        <v>2</v>
      </c>
      <c r="C463" s="89" t="s">
        <v>130</v>
      </c>
      <c r="D463" s="90" t="s">
        <v>2724</v>
      </c>
      <c r="E463" s="87" t="s">
        <v>1468</v>
      </c>
      <c r="F463" s="91">
        <v>0</v>
      </c>
      <c r="G463" s="91">
        <v>0</v>
      </c>
      <c r="H463" s="92">
        <f ca="1">SUMIF(Measure_BB_Table[],Combined_header,Total_Exp._MeasureBB)</f>
        <v>0</v>
      </c>
      <c r="I463" s="85">
        <f ca="1">SUMIF(Measure_BB_Table[],Combined_header,Committed_Amount)</f>
        <v>0</v>
      </c>
      <c r="J463" s="92">
        <f ca="1">SUMIF(Measure_BB_Table[],Combined_header,Completed_MeasureBB)</f>
        <v>0</v>
      </c>
      <c r="K463" s="93" t="e">
        <f t="shared" ca="1" si="7"/>
        <v>#DIV/0!</v>
      </c>
    </row>
    <row r="464" spans="1:11" hidden="1" x14ac:dyDescent="0.3">
      <c r="A464" s="87" t="s">
        <v>3703</v>
      </c>
      <c r="B464" s="88">
        <v>2</v>
      </c>
      <c r="C464" s="89" t="s">
        <v>130</v>
      </c>
      <c r="D464" s="90" t="s">
        <v>2724</v>
      </c>
      <c r="E464" s="87" t="s">
        <v>1470</v>
      </c>
      <c r="F464" s="91">
        <v>0</v>
      </c>
      <c r="G464" s="91">
        <v>0</v>
      </c>
      <c r="H464" s="92">
        <f ca="1">SUMIF(Measure_BB_Table[],Combined_header,Total_Exp._MeasureBB)</f>
        <v>0</v>
      </c>
      <c r="I464" s="85">
        <f ca="1">SUMIF(Measure_BB_Table[],Combined_header,Committed_Amount)</f>
        <v>0</v>
      </c>
      <c r="J464" s="92">
        <f ca="1">SUMIF(Measure_BB_Table[],Combined_header,Completed_MeasureBB)</f>
        <v>0</v>
      </c>
      <c r="K464" s="93" t="e">
        <f t="shared" ca="1" si="7"/>
        <v>#DIV/0!</v>
      </c>
    </row>
    <row r="465" spans="1:11" hidden="1" x14ac:dyDescent="0.3">
      <c r="A465" s="87" t="s">
        <v>3704</v>
      </c>
      <c r="B465" s="88">
        <v>2</v>
      </c>
      <c r="C465" s="89" t="s">
        <v>130</v>
      </c>
      <c r="D465" s="90" t="s">
        <v>2723</v>
      </c>
      <c r="E465" s="87" t="s">
        <v>1471</v>
      </c>
      <c r="F465" s="91">
        <v>0</v>
      </c>
      <c r="G465" s="91">
        <v>0</v>
      </c>
      <c r="H465" s="92">
        <f ca="1">SUMIF(Measure_BB_Table[],Combined_header,Total_Exp._MeasureBB)</f>
        <v>0</v>
      </c>
      <c r="I465" s="85">
        <f ca="1">SUMIF(Measure_BB_Table[],Combined_header,Committed_Amount)</f>
        <v>0</v>
      </c>
      <c r="J465" s="92">
        <f ca="1">SUMIF(Measure_BB_Table[],Combined_header,Completed_MeasureBB)</f>
        <v>0</v>
      </c>
      <c r="K465" s="93" t="e">
        <f t="shared" ca="1" si="7"/>
        <v>#DIV/0!</v>
      </c>
    </row>
    <row r="466" spans="1:11" x14ac:dyDescent="0.3">
      <c r="A466" s="87" t="s">
        <v>2959</v>
      </c>
      <c r="B466" s="88">
        <v>2</v>
      </c>
      <c r="C466" s="89" t="s">
        <v>130</v>
      </c>
      <c r="D466" s="90" t="s">
        <v>2723</v>
      </c>
      <c r="E466" s="87" t="s">
        <v>310</v>
      </c>
      <c r="F466" s="91">
        <v>450000</v>
      </c>
      <c r="G466" s="91">
        <v>152797</v>
      </c>
      <c r="H466" s="92">
        <f ca="1">SUMIF(Measure_BB_Table[],Combined_header,Total_Exp._MeasureBB)</f>
        <v>146640.11000000002</v>
      </c>
      <c r="I466" s="85">
        <f ca="1">SUMIF(Measure_BB_Table[],Combined_header,Committed_Amount)</f>
        <v>0</v>
      </c>
      <c r="J466" s="92">
        <f ca="1">SUMIF(Measure_BB_Table[],Combined_header,Completed_MeasureBB)</f>
        <v>146640.11000000002</v>
      </c>
      <c r="K466" s="93">
        <f t="shared" ca="1" si="7"/>
        <v>1</v>
      </c>
    </row>
    <row r="467" spans="1:11" x14ac:dyDescent="0.3">
      <c r="A467" s="87" t="s">
        <v>2957</v>
      </c>
      <c r="B467" s="88">
        <v>2</v>
      </c>
      <c r="C467" s="89" t="s">
        <v>130</v>
      </c>
      <c r="D467" s="90" t="s">
        <v>2723</v>
      </c>
      <c r="E467" s="87" t="s">
        <v>1473</v>
      </c>
      <c r="F467" s="91">
        <v>11875</v>
      </c>
      <c r="G467" s="91" t="s">
        <v>2011</v>
      </c>
      <c r="H467" s="92">
        <f ca="1">SUMIF(Measure_BB_Table[],Combined_header,Total_Exp._MeasureBB)</f>
        <v>11875</v>
      </c>
      <c r="I467" s="85">
        <f ca="1">SUMIF(Measure_BB_Table[],Combined_header,Committed_Amount)</f>
        <v>0</v>
      </c>
      <c r="J467" s="92">
        <f ca="1">SUMIF(Measure_BB_Table[],Combined_header,Completed_MeasureBB)</f>
        <v>11875</v>
      </c>
      <c r="K467" s="93">
        <f t="shared" ca="1" si="7"/>
        <v>1</v>
      </c>
    </row>
    <row r="468" spans="1:11" x14ac:dyDescent="0.3">
      <c r="A468" s="87" t="s">
        <v>2955</v>
      </c>
      <c r="B468" s="88">
        <v>2</v>
      </c>
      <c r="C468" s="89" t="s">
        <v>130</v>
      </c>
      <c r="D468" s="90" t="s">
        <v>2723</v>
      </c>
      <c r="E468" s="87" t="s">
        <v>1547</v>
      </c>
      <c r="F468" s="91">
        <v>1230</v>
      </c>
      <c r="G468" s="91" t="s">
        <v>2011</v>
      </c>
      <c r="H468" s="92">
        <f ca="1">SUMIF(Measure_BB_Table[],Combined_header,Total_Exp._MeasureBB)</f>
        <v>1451.25</v>
      </c>
      <c r="I468" s="85">
        <f ca="1">SUMIF(Measure_BB_Table[],Combined_header,Committed_Amount)</f>
        <v>0</v>
      </c>
      <c r="J468" s="92">
        <f ca="1">SUMIF(Measure_BB_Table[],Combined_header,Completed_MeasureBB)</f>
        <v>1451.25</v>
      </c>
      <c r="K468" s="93">
        <f t="shared" ca="1" si="7"/>
        <v>1</v>
      </c>
    </row>
    <row r="469" spans="1:11" x14ac:dyDescent="0.3">
      <c r="A469" s="87" t="s">
        <v>2958</v>
      </c>
      <c r="B469" s="88">
        <v>2</v>
      </c>
      <c r="C469" s="89" t="s">
        <v>130</v>
      </c>
      <c r="D469" s="90" t="s">
        <v>2723</v>
      </c>
      <c r="E469" s="87" t="s">
        <v>1466</v>
      </c>
      <c r="F469" s="91">
        <v>0</v>
      </c>
      <c r="G469" s="91">
        <v>0</v>
      </c>
      <c r="H469" s="92">
        <f ca="1">SUMIF(Measure_BB_Table[],Combined_header,Total_Exp._MeasureBB)</f>
        <v>9375</v>
      </c>
      <c r="I469" s="85">
        <f ca="1">SUMIF(Measure_BB_Table[],Combined_header,Committed_Amount)</f>
        <v>0</v>
      </c>
      <c r="J469" s="92">
        <f ca="1">SUMIF(Measure_BB_Table[],Combined_header,Completed_MeasureBB)</f>
        <v>9375</v>
      </c>
      <c r="K469" s="93">
        <f t="shared" ca="1" si="7"/>
        <v>1</v>
      </c>
    </row>
    <row r="470" spans="1:11" x14ac:dyDescent="0.3">
      <c r="A470" s="87" t="s">
        <v>2956</v>
      </c>
      <c r="B470" s="88">
        <v>2</v>
      </c>
      <c r="C470" s="89" t="s">
        <v>130</v>
      </c>
      <c r="D470" s="90" t="s">
        <v>2723</v>
      </c>
      <c r="E470" s="87" t="s">
        <v>1468</v>
      </c>
      <c r="F470" s="91">
        <v>0</v>
      </c>
      <c r="G470" s="91">
        <v>0</v>
      </c>
      <c r="H470" s="92">
        <f ca="1">SUMIF(Measure_BB_Table[],Combined_header,Total_Exp._MeasureBB)</f>
        <v>850</v>
      </c>
      <c r="I470" s="85">
        <f ca="1">SUMIF(Measure_BB_Table[],Combined_header,Committed_Amount)</f>
        <v>0</v>
      </c>
      <c r="J470" s="92">
        <f ca="1">SUMIF(Measure_BB_Table[],Combined_header,Completed_MeasureBB)</f>
        <v>850</v>
      </c>
      <c r="K470" s="93">
        <f t="shared" ca="1" si="7"/>
        <v>1</v>
      </c>
    </row>
    <row r="471" spans="1:11" hidden="1" x14ac:dyDescent="0.3">
      <c r="A471" s="87" t="s">
        <v>3705</v>
      </c>
      <c r="B471" s="88">
        <v>2</v>
      </c>
      <c r="C471" s="89" t="s">
        <v>130</v>
      </c>
      <c r="D471" s="90" t="s">
        <v>2723</v>
      </c>
      <c r="E471" s="87" t="s">
        <v>1470</v>
      </c>
      <c r="F471" s="91">
        <v>0</v>
      </c>
      <c r="G471" s="91">
        <v>0</v>
      </c>
      <c r="H471" s="92">
        <f ca="1">SUMIF(Measure_BB_Table[],Combined_header,Total_Exp._MeasureBB)</f>
        <v>0</v>
      </c>
      <c r="I471" s="85">
        <f ca="1">SUMIF(Measure_BB_Table[],Combined_header,Committed_Amount)</f>
        <v>0</v>
      </c>
      <c r="J471" s="92">
        <f ca="1">SUMIF(Measure_BB_Table[],Combined_header,Completed_MeasureBB)</f>
        <v>0</v>
      </c>
      <c r="K471" s="93" t="e">
        <f t="shared" ca="1" si="7"/>
        <v>#DIV/0!</v>
      </c>
    </row>
    <row r="472" spans="1:11" hidden="1" x14ac:dyDescent="0.3">
      <c r="A472" s="87" t="s">
        <v>3706</v>
      </c>
      <c r="B472" s="88">
        <v>2</v>
      </c>
      <c r="C472" s="89" t="s">
        <v>130</v>
      </c>
      <c r="D472" s="90" t="s">
        <v>236</v>
      </c>
      <c r="E472" s="87" t="s">
        <v>1471</v>
      </c>
      <c r="F472" s="91" t="s">
        <v>2014</v>
      </c>
      <c r="G472" s="91">
        <v>0</v>
      </c>
      <c r="H472" s="92">
        <f ca="1">SUMIF(Measure_BB_Table[],Combined_header,Total_Exp._MeasureBB)</f>
        <v>0</v>
      </c>
      <c r="I472" s="85">
        <f ca="1">SUMIF(Measure_BB_Table[],Combined_header,Committed_Amount)</f>
        <v>0</v>
      </c>
      <c r="J472" s="92">
        <f ca="1">SUMIF(Measure_BB_Table[],Combined_header,Completed_MeasureBB)</f>
        <v>0</v>
      </c>
      <c r="K472" s="93" t="e">
        <f t="shared" ca="1" si="7"/>
        <v>#DIV/0!</v>
      </c>
    </row>
    <row r="473" spans="1:11" hidden="1" x14ac:dyDescent="0.3">
      <c r="A473" s="87" t="s">
        <v>3707</v>
      </c>
      <c r="B473" s="88">
        <v>2</v>
      </c>
      <c r="C473" s="89" t="s">
        <v>130</v>
      </c>
      <c r="D473" s="90" t="s">
        <v>236</v>
      </c>
      <c r="E473" s="90" t="s">
        <v>1477</v>
      </c>
      <c r="F473" s="91" t="s">
        <v>2014</v>
      </c>
      <c r="G473" s="91">
        <v>0</v>
      </c>
      <c r="H473" s="92">
        <f ca="1">SUMIF(Measure_BB_Table[],Combined_header,Total_Exp._MeasureBB)</f>
        <v>0</v>
      </c>
      <c r="I473" s="85">
        <f ca="1">SUMIF(Measure_BB_Table[],Combined_header,Committed_Amount)</f>
        <v>0</v>
      </c>
      <c r="J473" s="92">
        <f ca="1">SUMIF(Measure_BB_Table[],Combined_header,Completed_MeasureBB)</f>
        <v>0</v>
      </c>
      <c r="K473" s="93" t="e">
        <f t="shared" ca="1" si="7"/>
        <v>#DIV/0!</v>
      </c>
    </row>
    <row r="474" spans="1:11" hidden="1" x14ac:dyDescent="0.3">
      <c r="A474" s="87" t="s">
        <v>3708</v>
      </c>
      <c r="B474" s="88">
        <v>2</v>
      </c>
      <c r="C474" s="89" t="s">
        <v>130</v>
      </c>
      <c r="D474" s="90" t="s">
        <v>236</v>
      </c>
      <c r="E474" s="87" t="s">
        <v>1467</v>
      </c>
      <c r="F474" s="91" t="s">
        <v>2014</v>
      </c>
      <c r="G474" s="91">
        <v>0</v>
      </c>
      <c r="H474" s="92">
        <f ca="1">SUMIF(Measure_BB_Table[],Combined_header,Total_Exp._MeasureBB)</f>
        <v>0</v>
      </c>
      <c r="I474" s="85">
        <f ca="1">SUMIF(Measure_BB_Table[],Combined_header,Committed_Amount)</f>
        <v>0</v>
      </c>
      <c r="J474" s="92">
        <f ca="1">SUMIF(Measure_BB_Table[],Combined_header,Completed_MeasureBB)</f>
        <v>0</v>
      </c>
      <c r="K474" s="93" t="e">
        <f t="shared" ca="1" si="7"/>
        <v>#DIV/0!</v>
      </c>
    </row>
    <row r="475" spans="1:11" hidden="1" x14ac:dyDescent="0.3">
      <c r="A475" s="87" t="s">
        <v>3709</v>
      </c>
      <c r="B475" s="88">
        <v>2</v>
      </c>
      <c r="C475" s="89" t="s">
        <v>130</v>
      </c>
      <c r="D475" s="90" t="s">
        <v>236</v>
      </c>
      <c r="E475" s="90" t="s">
        <v>1676</v>
      </c>
      <c r="F475" s="91" t="s">
        <v>2014</v>
      </c>
      <c r="G475" s="91">
        <v>0</v>
      </c>
      <c r="H475" s="92">
        <f ca="1">SUMIF(Measure_BB_Table[],Combined_header,Total_Exp._MeasureBB)</f>
        <v>0</v>
      </c>
      <c r="I475" s="85">
        <f ca="1">SUMIF(Measure_BB_Table[],Combined_header,Committed_Amount)</f>
        <v>0</v>
      </c>
      <c r="J475" s="92">
        <f ca="1">SUMIF(Measure_BB_Table[],Combined_header,Completed_MeasureBB)</f>
        <v>0</v>
      </c>
      <c r="K475" s="93" t="e">
        <f t="shared" ca="1" si="7"/>
        <v>#DIV/0!</v>
      </c>
    </row>
    <row r="476" spans="1:11" hidden="1" x14ac:dyDescent="0.3">
      <c r="A476" s="87" t="s">
        <v>3710</v>
      </c>
      <c r="B476" s="88">
        <v>2</v>
      </c>
      <c r="C476" s="89" t="s">
        <v>130</v>
      </c>
      <c r="D476" s="90" t="s">
        <v>236</v>
      </c>
      <c r="E476" s="90" t="s">
        <v>310</v>
      </c>
      <c r="F476" s="91" t="s">
        <v>2014</v>
      </c>
      <c r="G476" s="91">
        <v>0</v>
      </c>
      <c r="H476" s="92">
        <f ca="1">SUMIF(Measure_BB_Table[],Combined_header,Total_Exp._MeasureBB)</f>
        <v>0</v>
      </c>
      <c r="I476" s="85">
        <f ca="1">SUMIF(Measure_BB_Table[],Combined_header,Committed_Amount)</f>
        <v>0</v>
      </c>
      <c r="J476" s="92">
        <f ca="1">SUMIF(Measure_BB_Table[],Combined_header,Completed_MeasureBB)</f>
        <v>0</v>
      </c>
      <c r="K476" s="93" t="e">
        <f t="shared" ca="1" si="7"/>
        <v>#DIV/0!</v>
      </c>
    </row>
    <row r="477" spans="1:11" hidden="1" x14ac:dyDescent="0.3">
      <c r="A477" s="87" t="s">
        <v>3711</v>
      </c>
      <c r="B477" s="88">
        <v>2</v>
      </c>
      <c r="C477" s="89" t="s">
        <v>130</v>
      </c>
      <c r="D477" s="90" t="s">
        <v>236</v>
      </c>
      <c r="E477" s="89" t="s">
        <v>1473</v>
      </c>
      <c r="F477" s="91" t="s">
        <v>2014</v>
      </c>
      <c r="G477" s="91">
        <v>0</v>
      </c>
      <c r="H477" s="92">
        <f ca="1">SUMIF(Measure_BB_Table[],Combined_header,Total_Exp._MeasureBB)</f>
        <v>0</v>
      </c>
      <c r="I477" s="85">
        <f ca="1">SUMIF(Measure_BB_Table[],Combined_header,Committed_Amount)</f>
        <v>0</v>
      </c>
      <c r="J477" s="92">
        <f ca="1">SUMIF(Measure_BB_Table[],Combined_header,Completed_MeasureBB)</f>
        <v>0</v>
      </c>
      <c r="K477" s="93" t="e">
        <f t="shared" ca="1" si="7"/>
        <v>#DIV/0!</v>
      </c>
    </row>
    <row r="478" spans="1:11" hidden="1" x14ac:dyDescent="0.3">
      <c r="A478" s="87" t="s">
        <v>3712</v>
      </c>
      <c r="B478" s="88">
        <v>2</v>
      </c>
      <c r="C478" s="89" t="s">
        <v>130</v>
      </c>
      <c r="D478" s="90" t="s">
        <v>236</v>
      </c>
      <c r="E478" s="90" t="s">
        <v>1547</v>
      </c>
      <c r="F478" s="91" t="s">
        <v>2014</v>
      </c>
      <c r="G478" s="91">
        <v>0</v>
      </c>
      <c r="H478" s="92">
        <f ca="1">SUMIF(Measure_BB_Table[],Combined_header,Total_Exp._MeasureBB)</f>
        <v>0</v>
      </c>
      <c r="I478" s="85">
        <f ca="1">SUMIF(Measure_BB_Table[],Combined_header,Committed_Amount)</f>
        <v>0</v>
      </c>
      <c r="J478" s="92">
        <f ca="1">SUMIF(Measure_BB_Table[],Combined_header,Completed_MeasureBB)</f>
        <v>0</v>
      </c>
      <c r="K478" s="93" t="e">
        <f t="shared" ca="1" si="7"/>
        <v>#DIV/0!</v>
      </c>
    </row>
    <row r="479" spans="1:11" hidden="1" x14ac:dyDescent="0.3">
      <c r="A479" s="87" t="s">
        <v>3713</v>
      </c>
      <c r="B479" s="88">
        <v>2</v>
      </c>
      <c r="C479" s="89" t="s">
        <v>130</v>
      </c>
      <c r="D479" s="90" t="s">
        <v>236</v>
      </c>
      <c r="E479" s="90" t="s">
        <v>1466</v>
      </c>
      <c r="F479" s="91" t="s">
        <v>2014</v>
      </c>
      <c r="G479" s="91">
        <v>0</v>
      </c>
      <c r="H479" s="92">
        <f ca="1">SUMIF(Measure_BB_Table[],Combined_header,Total_Exp._MeasureBB)</f>
        <v>0</v>
      </c>
      <c r="I479" s="85">
        <f ca="1">SUMIF(Measure_BB_Table[],Combined_header,Committed_Amount)</f>
        <v>0</v>
      </c>
      <c r="J479" s="92">
        <f ca="1">SUMIF(Measure_BB_Table[],Combined_header,Completed_MeasureBB)</f>
        <v>0</v>
      </c>
      <c r="K479" s="93" t="e">
        <f t="shared" ca="1" si="7"/>
        <v>#DIV/0!</v>
      </c>
    </row>
    <row r="480" spans="1:11" hidden="1" x14ac:dyDescent="0.3">
      <c r="A480" s="87" t="s">
        <v>3714</v>
      </c>
      <c r="B480" s="88">
        <v>2</v>
      </c>
      <c r="C480" s="89" t="s">
        <v>130</v>
      </c>
      <c r="D480" s="90" t="s">
        <v>236</v>
      </c>
      <c r="E480" s="90" t="s">
        <v>1474</v>
      </c>
      <c r="F480" s="91" t="s">
        <v>2014</v>
      </c>
      <c r="G480" s="91">
        <v>0</v>
      </c>
      <c r="H480" s="92">
        <f ca="1">SUMIF(Measure_BB_Table[],Combined_header,Total_Exp._MeasureBB)</f>
        <v>0</v>
      </c>
      <c r="I480" s="85">
        <f ca="1">SUMIF(Measure_BB_Table[],Combined_header,Committed_Amount)</f>
        <v>0</v>
      </c>
      <c r="J480" s="92">
        <f ca="1">SUMIF(Measure_BB_Table[],Combined_header,Completed_MeasureBB)</f>
        <v>0</v>
      </c>
      <c r="K480" s="93" t="e">
        <f t="shared" ca="1" si="7"/>
        <v>#DIV/0!</v>
      </c>
    </row>
    <row r="481" spans="1:11" hidden="1" x14ac:dyDescent="0.3">
      <c r="A481" s="87" t="s">
        <v>3715</v>
      </c>
      <c r="B481" s="88">
        <v>2</v>
      </c>
      <c r="C481" s="89" t="s">
        <v>130</v>
      </c>
      <c r="D481" s="90" t="s">
        <v>236</v>
      </c>
      <c r="E481" s="87" t="s">
        <v>1468</v>
      </c>
      <c r="F481" s="91" t="s">
        <v>2014</v>
      </c>
      <c r="G481" s="91">
        <v>0</v>
      </c>
      <c r="H481" s="92">
        <f ca="1">SUMIF(Measure_BB_Table[],Combined_header,Total_Exp._MeasureBB)</f>
        <v>0</v>
      </c>
      <c r="I481" s="85">
        <f ca="1">SUMIF(Measure_BB_Table[],Combined_header,Committed_Amount)</f>
        <v>0</v>
      </c>
      <c r="J481" s="92">
        <f ca="1">SUMIF(Measure_BB_Table[],Combined_header,Completed_MeasureBB)</f>
        <v>0</v>
      </c>
      <c r="K481" s="93" t="e">
        <f t="shared" ca="1" si="7"/>
        <v>#DIV/0!</v>
      </c>
    </row>
    <row r="482" spans="1:11" hidden="1" x14ac:dyDescent="0.3">
      <c r="A482" s="87" t="s">
        <v>3716</v>
      </c>
      <c r="B482" s="88">
        <v>2</v>
      </c>
      <c r="C482" s="89" t="s">
        <v>130</v>
      </c>
      <c r="D482" s="90" t="s">
        <v>236</v>
      </c>
      <c r="E482" s="87" t="s">
        <v>1548</v>
      </c>
      <c r="F482" s="91" t="s">
        <v>2014</v>
      </c>
      <c r="G482" s="91">
        <v>0</v>
      </c>
      <c r="H482" s="92">
        <f ca="1">SUMIF(Measure_BB_Table[],Combined_header,Total_Exp._MeasureBB)</f>
        <v>0</v>
      </c>
      <c r="I482" s="85">
        <f ca="1">SUMIF(Measure_BB_Table[],Combined_header,Committed_Amount)</f>
        <v>0</v>
      </c>
      <c r="J482" s="92">
        <f ca="1">SUMIF(Measure_BB_Table[],Combined_header,Completed_MeasureBB)</f>
        <v>0</v>
      </c>
      <c r="K482" s="93" t="e">
        <f t="shared" ca="1" si="7"/>
        <v>#DIV/0!</v>
      </c>
    </row>
    <row r="483" spans="1:11" hidden="1" x14ac:dyDescent="0.3">
      <c r="A483" s="87" t="s">
        <v>3717</v>
      </c>
      <c r="B483" s="88">
        <v>2</v>
      </c>
      <c r="C483" s="89" t="s">
        <v>130</v>
      </c>
      <c r="D483" s="90" t="s">
        <v>236</v>
      </c>
      <c r="E483" s="87" t="s">
        <v>1677</v>
      </c>
      <c r="F483" s="91" t="s">
        <v>2014</v>
      </c>
      <c r="G483" s="91">
        <v>0</v>
      </c>
      <c r="H483" s="92">
        <f ca="1">SUMIF(Measure_BB_Table[],Combined_header,Total_Exp._MeasureBB)</f>
        <v>0</v>
      </c>
      <c r="I483" s="85">
        <f ca="1">SUMIF(Measure_BB_Table[],Combined_header,Committed_Amount)</f>
        <v>0</v>
      </c>
      <c r="J483" s="92">
        <f ca="1">SUMIF(Measure_BB_Table[],Combined_header,Completed_MeasureBB)</f>
        <v>0</v>
      </c>
      <c r="K483" s="93" t="e">
        <f t="shared" ca="1" si="7"/>
        <v>#DIV/0!</v>
      </c>
    </row>
    <row r="484" spans="1:11" hidden="1" x14ac:dyDescent="0.3">
      <c r="A484" s="87" t="s">
        <v>3718</v>
      </c>
      <c r="B484" s="88">
        <v>2</v>
      </c>
      <c r="C484" s="89" t="s">
        <v>130</v>
      </c>
      <c r="D484" s="90" t="s">
        <v>236</v>
      </c>
      <c r="E484" s="90" t="s">
        <v>1475</v>
      </c>
      <c r="F484" s="91" t="s">
        <v>2014</v>
      </c>
      <c r="G484" s="91">
        <v>0</v>
      </c>
      <c r="H484" s="92">
        <f ca="1">SUMIF(Measure_BB_Table[],Combined_header,Total_Exp._MeasureBB)</f>
        <v>0</v>
      </c>
      <c r="I484" s="85">
        <f ca="1">SUMIF(Measure_BB_Table[],Combined_header,Committed_Amount)</f>
        <v>0</v>
      </c>
      <c r="J484" s="92">
        <f ca="1">SUMIF(Measure_BB_Table[],Combined_header,Completed_MeasureBB)</f>
        <v>0</v>
      </c>
      <c r="K484" s="93" t="e">
        <f t="shared" ca="1" si="7"/>
        <v>#DIV/0!</v>
      </c>
    </row>
    <row r="485" spans="1:11" hidden="1" x14ac:dyDescent="0.3">
      <c r="A485" s="87" t="s">
        <v>3719</v>
      </c>
      <c r="B485" s="88">
        <v>2</v>
      </c>
      <c r="C485" s="89" t="s">
        <v>130</v>
      </c>
      <c r="D485" s="90" t="s">
        <v>236</v>
      </c>
      <c r="E485" s="87" t="s">
        <v>1476</v>
      </c>
      <c r="F485" s="91" t="s">
        <v>2014</v>
      </c>
      <c r="G485" s="91">
        <v>0</v>
      </c>
      <c r="H485" s="92">
        <f ca="1">SUMIF(Measure_BB_Table[],Combined_header,Total_Exp._MeasureBB)</f>
        <v>0</v>
      </c>
      <c r="I485" s="85">
        <f ca="1">SUMIF(Measure_BB_Table[],Combined_header,Committed_Amount)</f>
        <v>0</v>
      </c>
      <c r="J485" s="92">
        <f ca="1">SUMIF(Measure_BB_Table[],Combined_header,Completed_MeasureBB)</f>
        <v>0</v>
      </c>
      <c r="K485" s="93" t="e">
        <f t="shared" ca="1" si="7"/>
        <v>#DIV/0!</v>
      </c>
    </row>
    <row r="486" spans="1:11" hidden="1" x14ac:dyDescent="0.3">
      <c r="A486" s="87" t="s">
        <v>3720</v>
      </c>
      <c r="B486" s="88">
        <v>2</v>
      </c>
      <c r="C486" s="89" t="s">
        <v>130</v>
      </c>
      <c r="D486" s="90" t="s">
        <v>236</v>
      </c>
      <c r="E486" s="87" t="s">
        <v>1470</v>
      </c>
      <c r="F486" s="91" t="s">
        <v>2014</v>
      </c>
      <c r="G486" s="91">
        <v>0</v>
      </c>
      <c r="H486" s="92">
        <f ca="1">SUMIF(Measure_BB_Table[],Combined_header,Total_Exp._MeasureBB)</f>
        <v>0</v>
      </c>
      <c r="I486" s="85">
        <f ca="1">SUMIF(Measure_BB_Table[],Combined_header,Committed_Amount)</f>
        <v>0</v>
      </c>
      <c r="J486" s="92">
        <f ca="1">SUMIF(Measure_BB_Table[],Combined_header,Completed_MeasureBB)</f>
        <v>0</v>
      </c>
      <c r="K486" s="93" t="e">
        <f t="shared" ca="1" si="7"/>
        <v>#DIV/0!</v>
      </c>
    </row>
    <row r="487" spans="1:11" hidden="1" x14ac:dyDescent="0.3">
      <c r="A487" s="87" t="s">
        <v>3721</v>
      </c>
      <c r="B487" s="88">
        <v>2</v>
      </c>
      <c r="C487" s="89" t="s">
        <v>130</v>
      </c>
      <c r="D487" s="90" t="s">
        <v>236</v>
      </c>
      <c r="E487" s="87" t="s">
        <v>1464</v>
      </c>
      <c r="F487" s="91" t="s">
        <v>2014</v>
      </c>
      <c r="G487" s="91">
        <v>0</v>
      </c>
      <c r="H487" s="92">
        <f ca="1">SUMIF(Measure_BB_Table[],Combined_header,Total_Exp._MeasureBB)</f>
        <v>0</v>
      </c>
      <c r="I487" s="85">
        <f ca="1">SUMIF(Measure_BB_Table[],Combined_header,Committed_Amount)</f>
        <v>0</v>
      </c>
      <c r="J487" s="92">
        <f ca="1">SUMIF(Measure_BB_Table[],Combined_header,Completed_MeasureBB)</f>
        <v>0</v>
      </c>
      <c r="K487" s="93" t="e">
        <f t="shared" ca="1" si="7"/>
        <v>#DIV/0!</v>
      </c>
    </row>
    <row r="488" spans="1:11" x14ac:dyDescent="0.3">
      <c r="A488" s="87" t="s">
        <v>3722</v>
      </c>
      <c r="B488" s="88">
        <v>3</v>
      </c>
      <c r="C488" s="90" t="s">
        <v>436</v>
      </c>
      <c r="D488" s="90" t="s">
        <v>2722</v>
      </c>
      <c r="E488" s="87" t="s">
        <v>1471</v>
      </c>
      <c r="F488" s="91">
        <v>0</v>
      </c>
      <c r="G488" s="91">
        <v>2658</v>
      </c>
      <c r="H488" s="92">
        <f ca="1">SUMIF(Measure_BB_Table[],Combined_header,Total_Exp._MeasureBB)</f>
        <v>223.47</v>
      </c>
      <c r="I488" s="85">
        <f ca="1">SUMIF(Measure_BB_Table[],Combined_header,Committed_Amount)</f>
        <v>0</v>
      </c>
      <c r="J488" s="92">
        <f ca="1">SUMIF(Measure_BB_Table[],Combined_header,Completed_MeasureBB)</f>
        <v>223.47</v>
      </c>
      <c r="K488" s="93">
        <f t="shared" ca="1" si="7"/>
        <v>1</v>
      </c>
    </row>
    <row r="489" spans="1:11" hidden="1" x14ac:dyDescent="0.3">
      <c r="A489" s="87" t="s">
        <v>3723</v>
      </c>
      <c r="B489" s="88">
        <v>3</v>
      </c>
      <c r="C489" s="90" t="s">
        <v>436</v>
      </c>
      <c r="D489" s="90" t="s">
        <v>2722</v>
      </c>
      <c r="E489" s="87" t="s">
        <v>1465</v>
      </c>
      <c r="F489" s="91">
        <v>70000</v>
      </c>
      <c r="G489" s="91">
        <v>0</v>
      </c>
      <c r="H489" s="92">
        <f ca="1">SUMIF(Measure_BB_Table[],Combined_header,Total_Exp._MeasureBB)</f>
        <v>0</v>
      </c>
      <c r="I489" s="85">
        <f ca="1">SUMIF(Measure_BB_Table[],Combined_header,Committed_Amount)</f>
        <v>0</v>
      </c>
      <c r="J489" s="92">
        <f ca="1">SUMIF(Measure_BB_Table[],Combined_header,Completed_MeasureBB)</f>
        <v>0</v>
      </c>
      <c r="K489" s="93" t="e">
        <f t="shared" ca="1" si="7"/>
        <v>#DIV/0!</v>
      </c>
    </row>
    <row r="490" spans="1:11" x14ac:dyDescent="0.3">
      <c r="A490" s="87" t="s">
        <v>2822</v>
      </c>
      <c r="B490" s="88">
        <v>3</v>
      </c>
      <c r="C490" s="90" t="s">
        <v>436</v>
      </c>
      <c r="D490" s="90" t="s">
        <v>2722</v>
      </c>
      <c r="E490" s="87" t="s">
        <v>1467</v>
      </c>
      <c r="F490" s="91">
        <v>0</v>
      </c>
      <c r="G490" s="91">
        <v>266900</v>
      </c>
      <c r="H490" s="92">
        <f ca="1">SUMIF(Measure_BB_Table[],Combined_header,Total_Exp._MeasureBB)</f>
        <v>234795</v>
      </c>
      <c r="I490" s="85">
        <f ca="1">SUMIF(Measure_BB_Table[],Combined_header,Committed_Amount)</f>
        <v>0</v>
      </c>
      <c r="J490" s="92">
        <f ca="1">SUMIF(Measure_BB_Table[],Combined_header,Completed_MeasureBB)</f>
        <v>234795</v>
      </c>
      <c r="K490" s="93">
        <f t="shared" ca="1" si="7"/>
        <v>1</v>
      </c>
    </row>
    <row r="491" spans="1:11" hidden="1" x14ac:dyDescent="0.3">
      <c r="A491" s="87" t="s">
        <v>3724</v>
      </c>
      <c r="B491" s="88">
        <v>3</v>
      </c>
      <c r="C491" s="90" t="s">
        <v>436</v>
      </c>
      <c r="D491" s="90" t="s">
        <v>2722</v>
      </c>
      <c r="E491" s="90" t="s">
        <v>1676</v>
      </c>
      <c r="F491" s="91">
        <v>218338</v>
      </c>
      <c r="G491" s="91">
        <v>363970</v>
      </c>
      <c r="H491" s="92">
        <f ca="1">SUMIF(Measure_BB_Table[],Combined_header,Total_Exp._MeasureBB)</f>
        <v>0</v>
      </c>
      <c r="I491" s="85">
        <f ca="1">SUMIF(Measure_BB_Table[],Combined_header,Committed_Amount)</f>
        <v>0</v>
      </c>
      <c r="J491" s="92">
        <f ca="1">SUMIF(Measure_BB_Table[],Combined_header,Completed_MeasureBB)</f>
        <v>0</v>
      </c>
      <c r="K491" s="93" t="e">
        <f t="shared" ca="1" si="7"/>
        <v>#DIV/0!</v>
      </c>
    </row>
    <row r="492" spans="1:11" x14ac:dyDescent="0.3">
      <c r="A492" s="87" t="s">
        <v>2823</v>
      </c>
      <c r="B492" s="88">
        <v>3</v>
      </c>
      <c r="C492" s="90" t="s">
        <v>436</v>
      </c>
      <c r="D492" s="90" t="s">
        <v>2722</v>
      </c>
      <c r="E492" s="90" t="s">
        <v>310</v>
      </c>
      <c r="F492" s="91">
        <v>2329011.4500000002</v>
      </c>
      <c r="G492" s="91">
        <v>2183380</v>
      </c>
      <c r="H492" s="92">
        <f ca="1">SUMIF(Measure_BB_Table[],Combined_header,Total_Exp._MeasureBB)</f>
        <v>2505000</v>
      </c>
      <c r="I492" s="85">
        <f ca="1">SUMIF(Measure_BB_Table[],Combined_header,Committed_Amount)</f>
        <v>213826.59999999963</v>
      </c>
      <c r="J492" s="92">
        <f ca="1">SUMIF(Measure_BB_Table[],Combined_header,Completed_MeasureBB)</f>
        <v>2291173.4000000004</v>
      </c>
      <c r="K492" s="93">
        <f t="shared" ca="1" si="7"/>
        <v>0.91464007984031948</v>
      </c>
    </row>
    <row r="493" spans="1:11" x14ac:dyDescent="0.3">
      <c r="A493" s="87" t="s">
        <v>2825</v>
      </c>
      <c r="B493" s="88">
        <v>3</v>
      </c>
      <c r="C493" s="90" t="s">
        <v>436</v>
      </c>
      <c r="D493" s="90" t="s">
        <v>2722</v>
      </c>
      <c r="E493" s="90" t="s">
        <v>1473</v>
      </c>
      <c r="F493" s="91">
        <v>267471.69</v>
      </c>
      <c r="G493" s="91">
        <v>115992</v>
      </c>
      <c r="H493" s="92">
        <f ca="1">SUMIF(Measure_BB_Table[],Combined_header,Total_Exp._MeasureBB)</f>
        <v>330468.00000000006</v>
      </c>
      <c r="I493" s="85">
        <f ca="1">SUMIF(Measure_BB_Table[],Combined_header,Committed_Amount)</f>
        <v>40878.800000000003</v>
      </c>
      <c r="J493" s="92">
        <f ca="1">SUMIF(Measure_BB_Table[],Combined_header,Completed_MeasureBB)</f>
        <v>289589.20000000007</v>
      </c>
      <c r="K493" s="93">
        <f t="shared" ca="1" si="7"/>
        <v>0.87630027718266224</v>
      </c>
    </row>
    <row r="494" spans="1:11" x14ac:dyDescent="0.3">
      <c r="A494" s="87" t="s">
        <v>3725</v>
      </c>
      <c r="B494" s="88">
        <v>3</v>
      </c>
      <c r="C494" s="90" t="s">
        <v>436</v>
      </c>
      <c r="D494" s="90" t="s">
        <v>2722</v>
      </c>
      <c r="E494" s="90" t="s">
        <v>1547</v>
      </c>
      <c r="F494" s="91">
        <v>0</v>
      </c>
      <c r="G494" s="91">
        <v>44579</v>
      </c>
      <c r="H494" s="92">
        <f ca="1">SUMIF(Measure_BB_Table[],Combined_header,Total_Exp._MeasureBB)</f>
        <v>35220</v>
      </c>
      <c r="I494" s="85">
        <f ca="1">SUMIF(Measure_BB_Table[],Combined_header,Committed_Amount)</f>
        <v>0</v>
      </c>
      <c r="J494" s="92">
        <f ca="1">SUMIF(Measure_BB_Table[],Combined_header,Completed_MeasureBB)</f>
        <v>35220</v>
      </c>
      <c r="K494" s="93">
        <f t="shared" ca="1" si="7"/>
        <v>1</v>
      </c>
    </row>
    <row r="495" spans="1:11" x14ac:dyDescent="0.3">
      <c r="A495" s="87" t="s">
        <v>3726</v>
      </c>
      <c r="B495" s="88">
        <v>3</v>
      </c>
      <c r="C495" s="90" t="s">
        <v>436</v>
      </c>
      <c r="D495" s="90" t="s">
        <v>2722</v>
      </c>
      <c r="E495" s="90" t="s">
        <v>1466</v>
      </c>
      <c r="F495" s="91">
        <v>0</v>
      </c>
      <c r="G495" s="91">
        <v>38210</v>
      </c>
      <c r="H495" s="92">
        <f ca="1">SUMIF(Measure_BB_Table[],Combined_header,Total_Exp._MeasureBB)</f>
        <v>51646.239999999998</v>
      </c>
      <c r="I495" s="85">
        <f ca="1">SUMIF(Measure_BB_Table[],Combined_header,Committed_Amount)</f>
        <v>0</v>
      </c>
      <c r="J495" s="92">
        <f ca="1">SUMIF(Measure_BB_Table[],Combined_header,Completed_MeasureBB)</f>
        <v>51646.239999999998</v>
      </c>
      <c r="K495" s="93">
        <f t="shared" ca="1" si="7"/>
        <v>1</v>
      </c>
    </row>
    <row r="496" spans="1:11" x14ac:dyDescent="0.3">
      <c r="A496" s="87" t="s">
        <v>3727</v>
      </c>
      <c r="B496" s="88">
        <v>3</v>
      </c>
      <c r="C496" s="90" t="s">
        <v>436</v>
      </c>
      <c r="D496" s="90" t="s">
        <v>2722</v>
      </c>
      <c r="E496" s="90" t="s">
        <v>1474</v>
      </c>
      <c r="F496" s="91">
        <v>0</v>
      </c>
      <c r="G496" s="91">
        <v>19105</v>
      </c>
      <c r="H496" s="92">
        <f ca="1">SUMIF(Measure_BB_Table[],Combined_header,Total_Exp._MeasureBB)</f>
        <v>14910</v>
      </c>
      <c r="I496" s="85">
        <f ca="1">SUMIF(Measure_BB_Table[],Combined_header,Committed_Amount)</f>
        <v>14910</v>
      </c>
      <c r="J496" s="92">
        <f ca="1">SUMIF(Measure_BB_Table[],Combined_header,Completed_MeasureBB)</f>
        <v>0</v>
      </c>
      <c r="K496" s="93">
        <f t="shared" ca="1" si="7"/>
        <v>0</v>
      </c>
    </row>
    <row r="497" spans="1:11" x14ac:dyDescent="0.3">
      <c r="A497" s="87" t="s">
        <v>2824</v>
      </c>
      <c r="B497" s="88">
        <v>3</v>
      </c>
      <c r="C497" s="90" t="s">
        <v>436</v>
      </c>
      <c r="D497" s="90" t="s">
        <v>2722</v>
      </c>
      <c r="E497" s="87" t="s">
        <v>1468</v>
      </c>
      <c r="F497" s="91">
        <v>0</v>
      </c>
      <c r="G497" s="91">
        <v>10631</v>
      </c>
      <c r="H497" s="92">
        <f ca="1">SUMIF(Measure_BB_Table[],Combined_header,Total_Exp._MeasureBB)</f>
        <v>21550</v>
      </c>
      <c r="I497" s="85">
        <f ca="1">SUMIF(Measure_BB_Table[],Combined_header,Committed_Amount)</f>
        <v>1208</v>
      </c>
      <c r="J497" s="92">
        <f ca="1">SUMIF(Measure_BB_Table[],Combined_header,Completed_MeasureBB)</f>
        <v>20342</v>
      </c>
      <c r="K497" s="93">
        <f t="shared" ca="1" si="7"/>
        <v>0.94394431554524361</v>
      </c>
    </row>
    <row r="498" spans="1:11" x14ac:dyDescent="0.3">
      <c r="A498" s="87" t="s">
        <v>3728</v>
      </c>
      <c r="B498" s="88">
        <v>3</v>
      </c>
      <c r="C498" s="90" t="s">
        <v>436</v>
      </c>
      <c r="D498" s="90" t="s">
        <v>2722</v>
      </c>
      <c r="E498" s="87" t="s">
        <v>1548</v>
      </c>
      <c r="F498" s="91">
        <v>400000</v>
      </c>
      <c r="G498" s="91">
        <v>440000</v>
      </c>
      <c r="H498" s="92">
        <f ca="1">SUMIF(Measure_BB_Table[],Combined_header,Total_Exp._MeasureBB)</f>
        <v>501199.73000000004</v>
      </c>
      <c r="I498" s="85">
        <f ca="1">SUMIF(Measure_BB_Table[],Combined_header,Committed_Amount)</f>
        <v>0</v>
      </c>
      <c r="J498" s="92">
        <f ca="1">SUMIF(Measure_BB_Table[],Combined_header,Completed_MeasureBB)</f>
        <v>501199.73000000004</v>
      </c>
      <c r="K498" s="93">
        <f t="shared" ca="1" si="7"/>
        <v>1</v>
      </c>
    </row>
    <row r="499" spans="1:11" hidden="1" x14ac:dyDescent="0.3">
      <c r="A499" s="87" t="s">
        <v>3729</v>
      </c>
      <c r="B499" s="88">
        <v>3</v>
      </c>
      <c r="C499" s="90" t="s">
        <v>436</v>
      </c>
      <c r="D499" s="90" t="s">
        <v>2722</v>
      </c>
      <c r="E499" s="87" t="s">
        <v>1677</v>
      </c>
      <c r="F499" s="91">
        <v>0</v>
      </c>
      <c r="G499" s="91">
        <v>17689</v>
      </c>
      <c r="H499" s="92">
        <f ca="1">SUMIF(Measure_BB_Table[],Combined_header,Total_Exp._MeasureBB)</f>
        <v>0</v>
      </c>
      <c r="I499" s="85">
        <f ca="1">SUMIF(Measure_BB_Table[],Combined_header,Committed_Amount)</f>
        <v>0</v>
      </c>
      <c r="J499" s="92">
        <f ca="1">SUMIF(Measure_BB_Table[],Combined_header,Completed_MeasureBB)</f>
        <v>0</v>
      </c>
      <c r="K499" s="93" t="e">
        <f t="shared" ca="1" si="7"/>
        <v>#DIV/0!</v>
      </c>
    </row>
    <row r="500" spans="1:11" x14ac:dyDescent="0.3">
      <c r="A500" s="87" t="s">
        <v>3730</v>
      </c>
      <c r="B500" s="88">
        <v>3</v>
      </c>
      <c r="C500" s="90" t="s">
        <v>436</v>
      </c>
      <c r="D500" s="90" t="s">
        <v>2722</v>
      </c>
      <c r="E500" s="87" t="s">
        <v>1472</v>
      </c>
      <c r="F500" s="91">
        <v>0</v>
      </c>
      <c r="G500" s="91">
        <v>0</v>
      </c>
      <c r="H500" s="92">
        <f ca="1">SUMIF(Measure_BB_Table[],Combined_header,Total_Exp._MeasureBB)</f>
        <v>1780.22</v>
      </c>
      <c r="I500" s="85">
        <f ca="1">SUMIF(Measure_BB_Table[],Combined_header,Committed_Amount)</f>
        <v>0</v>
      </c>
      <c r="J500" s="92">
        <f ca="1">SUMIF(Measure_BB_Table[],Combined_header,Completed_MeasureBB)</f>
        <v>1780.22</v>
      </c>
      <c r="K500" s="93">
        <f t="shared" ca="1" si="7"/>
        <v>1</v>
      </c>
    </row>
    <row r="501" spans="1:11" x14ac:dyDescent="0.3">
      <c r="A501" s="87" t="s">
        <v>3731</v>
      </c>
      <c r="B501" s="88">
        <v>3</v>
      </c>
      <c r="C501" s="90" t="s">
        <v>436</v>
      </c>
      <c r="D501" s="90" t="s">
        <v>2722</v>
      </c>
      <c r="E501" s="87" t="s">
        <v>1476</v>
      </c>
      <c r="F501" s="91">
        <v>0</v>
      </c>
      <c r="G501" s="91">
        <v>10189</v>
      </c>
      <c r="H501" s="92">
        <f ca="1">SUMIF(Measure_BB_Table[],Combined_header,Total_Exp._MeasureBB)</f>
        <v>109526.84000000004</v>
      </c>
      <c r="I501" s="85">
        <f ca="1">SUMIF(Measure_BB_Table[],Combined_header,Committed_Amount)</f>
        <v>29181.059999999979</v>
      </c>
      <c r="J501" s="92">
        <f ca="1">SUMIF(Measure_BB_Table[],Combined_header,Completed_MeasureBB)</f>
        <v>80345.780000000057</v>
      </c>
      <c r="K501" s="93">
        <f t="shared" ca="1" si="7"/>
        <v>0.733571606740412</v>
      </c>
    </row>
    <row r="502" spans="1:11" x14ac:dyDescent="0.3">
      <c r="A502" s="87" t="s">
        <v>3732</v>
      </c>
      <c r="B502" s="88">
        <v>3</v>
      </c>
      <c r="C502" s="90" t="s">
        <v>436</v>
      </c>
      <c r="D502" s="90" t="s">
        <v>2722</v>
      </c>
      <c r="E502" s="87" t="s">
        <v>1470</v>
      </c>
      <c r="F502" s="91">
        <v>0</v>
      </c>
      <c r="G502" s="91">
        <v>0</v>
      </c>
      <c r="H502" s="92">
        <f ca="1">SUMIF(Measure_BB_Table[],Combined_header,Total_Exp._MeasureBB)</f>
        <v>440.37</v>
      </c>
      <c r="I502" s="85">
        <f ca="1">SUMIF(Measure_BB_Table[],Combined_header,Committed_Amount)</f>
        <v>0</v>
      </c>
      <c r="J502" s="92">
        <f ca="1">SUMIF(Measure_BB_Table[],Combined_header,Completed_MeasureBB)</f>
        <v>440.37</v>
      </c>
      <c r="K502" s="93">
        <f t="shared" ca="1" si="7"/>
        <v>1</v>
      </c>
    </row>
    <row r="503" spans="1:11" x14ac:dyDescent="0.3">
      <c r="A503" s="87" t="s">
        <v>2780</v>
      </c>
      <c r="B503" s="88">
        <v>3</v>
      </c>
      <c r="C503" s="90" t="s">
        <v>436</v>
      </c>
      <c r="D503" s="90" t="s">
        <v>2722</v>
      </c>
      <c r="E503" s="87" t="s">
        <v>1464</v>
      </c>
      <c r="F503" s="91">
        <v>400000</v>
      </c>
      <c r="G503" s="91">
        <v>440000</v>
      </c>
      <c r="H503" s="92">
        <f ca="1">SUMIF(Measure_BB_Table[],Combined_header,Total_Exp._MeasureBB)</f>
        <v>187785.02000000002</v>
      </c>
      <c r="I503" s="85">
        <f ca="1">SUMIF(Measure_BB_Table[],Combined_header,Committed_Amount)</f>
        <v>0</v>
      </c>
      <c r="J503" s="92">
        <f ca="1">SUMIF(Measure_BB_Table[],Combined_header,Completed_MeasureBB)</f>
        <v>187785.02000000002</v>
      </c>
      <c r="K503" s="93">
        <f t="shared" ca="1" si="7"/>
        <v>1</v>
      </c>
    </row>
    <row r="504" spans="1:11" hidden="1" x14ac:dyDescent="0.3">
      <c r="A504" s="87" t="s">
        <v>3733</v>
      </c>
      <c r="B504" s="88">
        <v>3</v>
      </c>
      <c r="C504" s="90" t="s">
        <v>436</v>
      </c>
      <c r="D504" s="89" t="s">
        <v>428</v>
      </c>
      <c r="E504" s="87" t="s">
        <v>1467</v>
      </c>
      <c r="F504" s="91">
        <v>0</v>
      </c>
      <c r="G504" s="91">
        <v>0</v>
      </c>
      <c r="H504" s="92">
        <f ca="1">SUMIF(Measure_BB_Table[],Combined_header,Total_Exp._MeasureBB)</f>
        <v>0</v>
      </c>
      <c r="I504" s="85">
        <f ca="1">SUMIF(Measure_BB_Table[],Combined_header,Committed_Amount)</f>
        <v>0</v>
      </c>
      <c r="J504" s="92">
        <f ca="1">SUMIF(Measure_BB_Table[],Combined_header,Completed_MeasureBB)</f>
        <v>0</v>
      </c>
      <c r="K504" s="93" t="e">
        <f t="shared" ca="1" si="7"/>
        <v>#DIV/0!</v>
      </c>
    </row>
    <row r="505" spans="1:11" x14ac:dyDescent="0.3">
      <c r="A505" s="87" t="s">
        <v>1692</v>
      </c>
      <c r="B505" s="88">
        <v>3</v>
      </c>
      <c r="C505" s="90" t="s">
        <v>436</v>
      </c>
      <c r="D505" s="89" t="s">
        <v>428</v>
      </c>
      <c r="E505" s="87" t="s">
        <v>310</v>
      </c>
      <c r="F505" s="91">
        <v>0</v>
      </c>
      <c r="G505" s="91">
        <v>0</v>
      </c>
      <c r="H505" s="92">
        <f ca="1">SUMIF(Measure_BB_Table[],Combined_header,Total_Exp._MeasureBB)</f>
        <v>281598</v>
      </c>
      <c r="I505" s="85">
        <f ca="1">SUMIF(Measure_BB_Table[],Combined_header,Committed_Amount)</f>
        <v>2.3646862246096134E-11</v>
      </c>
      <c r="J505" s="92">
        <f ca="1">SUMIF(Measure_BB_Table[],Combined_header,Completed_MeasureBB)</f>
        <v>281598</v>
      </c>
      <c r="K505" s="93">
        <f t="shared" ca="1" si="7"/>
        <v>1</v>
      </c>
    </row>
    <row r="506" spans="1:11" hidden="1" x14ac:dyDescent="0.3">
      <c r="A506" s="87" t="s">
        <v>3734</v>
      </c>
      <c r="B506" s="88">
        <v>3</v>
      </c>
      <c r="C506" s="90" t="s">
        <v>436</v>
      </c>
      <c r="D506" s="90" t="s">
        <v>2724</v>
      </c>
      <c r="E506" s="87" t="s">
        <v>1471</v>
      </c>
      <c r="F506" s="91">
        <v>0</v>
      </c>
      <c r="G506" s="91">
        <v>0</v>
      </c>
      <c r="H506" s="92">
        <f ca="1">SUMIF(Measure_BB_Table[],Combined_header,Total_Exp._MeasureBB)</f>
        <v>0</v>
      </c>
      <c r="I506" s="85">
        <f ca="1">SUMIF(Measure_BB_Table[],Combined_header,Committed_Amount)</f>
        <v>0</v>
      </c>
      <c r="J506" s="92">
        <f ca="1">SUMIF(Measure_BB_Table[],Combined_header,Completed_MeasureBB)</f>
        <v>0</v>
      </c>
      <c r="K506" s="93" t="e">
        <f t="shared" ca="1" si="7"/>
        <v>#DIV/0!</v>
      </c>
    </row>
    <row r="507" spans="1:11" hidden="1" x14ac:dyDescent="0.3">
      <c r="A507" s="87" t="s">
        <v>3735</v>
      </c>
      <c r="B507" s="88">
        <v>3</v>
      </c>
      <c r="C507" s="90" t="s">
        <v>436</v>
      </c>
      <c r="D507" s="90" t="s">
        <v>2724</v>
      </c>
      <c r="E507" s="87" t="s">
        <v>310</v>
      </c>
      <c r="F507" s="91">
        <v>15000</v>
      </c>
      <c r="G507" s="91">
        <v>0</v>
      </c>
      <c r="H507" s="92">
        <f ca="1">SUMIF(Measure_BB_Table[],Combined_header,Total_Exp._MeasureBB)</f>
        <v>0</v>
      </c>
      <c r="I507" s="85">
        <f ca="1">SUMIF(Measure_BB_Table[],Combined_header,Committed_Amount)</f>
        <v>0</v>
      </c>
      <c r="J507" s="92">
        <f ca="1">SUMIF(Measure_BB_Table[],Combined_header,Completed_MeasureBB)</f>
        <v>0</v>
      </c>
      <c r="K507" s="93" t="e">
        <f t="shared" ca="1" si="7"/>
        <v>#DIV/0!</v>
      </c>
    </row>
    <row r="508" spans="1:11" hidden="1" x14ac:dyDescent="0.3">
      <c r="A508" s="87" t="s">
        <v>3736</v>
      </c>
      <c r="B508" s="88">
        <v>3</v>
      </c>
      <c r="C508" s="90" t="s">
        <v>436</v>
      </c>
      <c r="D508" s="90" t="s">
        <v>2724</v>
      </c>
      <c r="E508" s="87" t="s">
        <v>1473</v>
      </c>
      <c r="F508" s="91">
        <v>0</v>
      </c>
      <c r="G508" s="91">
        <v>0</v>
      </c>
      <c r="H508" s="92">
        <f ca="1">SUMIF(Measure_BB_Table[],Combined_header,Total_Exp._MeasureBB)</f>
        <v>0</v>
      </c>
      <c r="I508" s="85">
        <f ca="1">SUMIF(Measure_BB_Table[],Combined_header,Committed_Amount)</f>
        <v>0</v>
      </c>
      <c r="J508" s="92">
        <f ca="1">SUMIF(Measure_BB_Table[],Combined_header,Completed_MeasureBB)</f>
        <v>0</v>
      </c>
      <c r="K508" s="93" t="e">
        <f t="shared" ca="1" si="7"/>
        <v>#DIV/0!</v>
      </c>
    </row>
    <row r="509" spans="1:11" hidden="1" x14ac:dyDescent="0.3">
      <c r="A509" s="87" t="s">
        <v>3737</v>
      </c>
      <c r="B509" s="88">
        <v>3</v>
      </c>
      <c r="C509" s="90" t="s">
        <v>436</v>
      </c>
      <c r="D509" s="90" t="s">
        <v>2724</v>
      </c>
      <c r="E509" s="87" t="s">
        <v>1547</v>
      </c>
      <c r="F509" s="91">
        <v>0</v>
      </c>
      <c r="G509" s="91">
        <v>0</v>
      </c>
      <c r="H509" s="92">
        <f ca="1">SUMIF(Measure_BB_Table[],Combined_header,Total_Exp._MeasureBB)</f>
        <v>0</v>
      </c>
      <c r="I509" s="85">
        <f ca="1">SUMIF(Measure_BB_Table[],Combined_header,Committed_Amount)</f>
        <v>0</v>
      </c>
      <c r="J509" s="92">
        <f ca="1">SUMIF(Measure_BB_Table[],Combined_header,Completed_MeasureBB)</f>
        <v>0</v>
      </c>
      <c r="K509" s="93" t="e">
        <f t="shared" ca="1" si="7"/>
        <v>#DIV/0!</v>
      </c>
    </row>
    <row r="510" spans="1:11" hidden="1" x14ac:dyDescent="0.3">
      <c r="A510" s="87" t="s">
        <v>3738</v>
      </c>
      <c r="B510" s="88">
        <v>3</v>
      </c>
      <c r="C510" s="90" t="s">
        <v>436</v>
      </c>
      <c r="D510" s="90" t="s">
        <v>2724</v>
      </c>
      <c r="E510" s="87" t="s">
        <v>1466</v>
      </c>
      <c r="F510" s="91">
        <v>0</v>
      </c>
      <c r="G510" s="91">
        <v>0</v>
      </c>
      <c r="H510" s="92">
        <f ca="1">SUMIF(Measure_BB_Table[],Combined_header,Total_Exp._MeasureBB)</f>
        <v>0</v>
      </c>
      <c r="I510" s="85">
        <f ca="1">SUMIF(Measure_BB_Table[],Combined_header,Committed_Amount)</f>
        <v>0</v>
      </c>
      <c r="J510" s="92">
        <f ca="1">SUMIF(Measure_BB_Table[],Combined_header,Completed_MeasureBB)</f>
        <v>0</v>
      </c>
      <c r="K510" s="93" t="e">
        <f t="shared" ca="1" si="7"/>
        <v>#DIV/0!</v>
      </c>
    </row>
    <row r="511" spans="1:11" hidden="1" x14ac:dyDescent="0.3">
      <c r="A511" s="87" t="s">
        <v>3739</v>
      </c>
      <c r="B511" s="88">
        <v>3</v>
      </c>
      <c r="C511" s="90" t="s">
        <v>436</v>
      </c>
      <c r="D511" s="90" t="s">
        <v>2724</v>
      </c>
      <c r="E511" s="90" t="s">
        <v>1474</v>
      </c>
      <c r="F511" s="91">
        <v>0</v>
      </c>
      <c r="G511" s="91">
        <v>0</v>
      </c>
      <c r="H511" s="92">
        <f ca="1">SUMIF(Measure_BB_Table[],Combined_header,Total_Exp._MeasureBB)</f>
        <v>0</v>
      </c>
      <c r="I511" s="85">
        <f ca="1">SUMIF(Measure_BB_Table[],Combined_header,Committed_Amount)</f>
        <v>0</v>
      </c>
      <c r="J511" s="92">
        <f ca="1">SUMIF(Measure_BB_Table[],Combined_header,Completed_MeasureBB)</f>
        <v>0</v>
      </c>
      <c r="K511" s="93" t="e">
        <f t="shared" ca="1" si="7"/>
        <v>#DIV/0!</v>
      </c>
    </row>
    <row r="512" spans="1:11" hidden="1" x14ac:dyDescent="0.3">
      <c r="A512" s="87" t="s">
        <v>3740</v>
      </c>
      <c r="B512" s="88">
        <v>3</v>
      </c>
      <c r="C512" s="90" t="s">
        <v>436</v>
      </c>
      <c r="D512" s="90" t="s">
        <v>2724</v>
      </c>
      <c r="E512" s="87" t="s">
        <v>1468</v>
      </c>
      <c r="F512" s="91">
        <v>0</v>
      </c>
      <c r="G512" s="91">
        <v>0</v>
      </c>
      <c r="H512" s="92">
        <f ca="1">SUMIF(Measure_BB_Table[],Combined_header,Total_Exp._MeasureBB)</f>
        <v>0</v>
      </c>
      <c r="I512" s="85">
        <f ca="1">SUMIF(Measure_BB_Table[],Combined_header,Committed_Amount)</f>
        <v>0</v>
      </c>
      <c r="J512" s="92">
        <f ca="1">SUMIF(Measure_BB_Table[],Combined_header,Completed_MeasureBB)</f>
        <v>0</v>
      </c>
      <c r="K512" s="93" t="e">
        <f t="shared" ca="1" si="7"/>
        <v>#DIV/0!</v>
      </c>
    </row>
    <row r="513" spans="1:11" hidden="1" x14ac:dyDescent="0.3">
      <c r="A513" s="87" t="s">
        <v>3741</v>
      </c>
      <c r="B513" s="88">
        <v>3</v>
      </c>
      <c r="C513" s="90" t="s">
        <v>436</v>
      </c>
      <c r="D513" s="90" t="s">
        <v>2724</v>
      </c>
      <c r="E513" s="87" t="s">
        <v>1470</v>
      </c>
      <c r="F513" s="91">
        <v>0</v>
      </c>
      <c r="G513" s="91">
        <v>0</v>
      </c>
      <c r="H513" s="92">
        <f ca="1">SUMIF(Measure_BB_Table[],Combined_header,Total_Exp._MeasureBB)</f>
        <v>0</v>
      </c>
      <c r="I513" s="85">
        <f ca="1">SUMIF(Measure_BB_Table[],Combined_header,Committed_Amount)</f>
        <v>0</v>
      </c>
      <c r="J513" s="92">
        <f ca="1">SUMIF(Measure_BB_Table[],Combined_header,Completed_MeasureBB)</f>
        <v>0</v>
      </c>
      <c r="K513" s="93" t="e">
        <f t="shared" ca="1" si="7"/>
        <v>#DIV/0!</v>
      </c>
    </row>
    <row r="514" spans="1:11" hidden="1" x14ac:dyDescent="0.3">
      <c r="A514" s="87" t="s">
        <v>3742</v>
      </c>
      <c r="B514" s="88">
        <v>3</v>
      </c>
      <c r="C514" s="90" t="s">
        <v>436</v>
      </c>
      <c r="D514" s="90" t="s">
        <v>2723</v>
      </c>
      <c r="E514" s="87" t="s">
        <v>1471</v>
      </c>
      <c r="F514" s="91">
        <v>0</v>
      </c>
      <c r="G514" s="91">
        <v>0</v>
      </c>
      <c r="H514" s="92">
        <f ca="1">SUMIF(Measure_BB_Table[],Combined_header,Total_Exp._MeasureBB)</f>
        <v>0</v>
      </c>
      <c r="I514" s="85">
        <f ca="1">SUMIF(Measure_BB_Table[],Combined_header,Committed_Amount)</f>
        <v>0</v>
      </c>
      <c r="J514" s="92">
        <f ca="1">SUMIF(Measure_BB_Table[],Combined_header,Completed_MeasureBB)</f>
        <v>0</v>
      </c>
      <c r="K514" s="93" t="e">
        <f t="shared" ca="1" si="7"/>
        <v>#DIV/0!</v>
      </c>
    </row>
    <row r="515" spans="1:11" hidden="1" x14ac:dyDescent="0.3">
      <c r="A515" s="87" t="s">
        <v>3743</v>
      </c>
      <c r="B515" s="88">
        <v>3</v>
      </c>
      <c r="C515" s="90" t="s">
        <v>436</v>
      </c>
      <c r="D515" s="90" t="s">
        <v>2723</v>
      </c>
      <c r="E515" s="87" t="s">
        <v>310</v>
      </c>
      <c r="F515" s="91">
        <v>300000</v>
      </c>
      <c r="G515" s="91" t="s">
        <v>245</v>
      </c>
      <c r="H515" s="92">
        <f ca="1">SUMIF(Measure_BB_Table[],Combined_header,Total_Exp._MeasureBB)</f>
        <v>0</v>
      </c>
      <c r="I515" s="85">
        <f ca="1">SUMIF(Measure_BB_Table[],Combined_header,Committed_Amount)</f>
        <v>0</v>
      </c>
      <c r="J515" s="92">
        <f ca="1">SUMIF(Measure_BB_Table[],Combined_header,Completed_MeasureBB)</f>
        <v>0</v>
      </c>
      <c r="K515" s="93" t="e">
        <f t="shared" ca="1" si="7"/>
        <v>#DIV/0!</v>
      </c>
    </row>
    <row r="516" spans="1:11" hidden="1" x14ac:dyDescent="0.3">
      <c r="A516" s="87" t="s">
        <v>2961</v>
      </c>
      <c r="B516" s="88">
        <v>3</v>
      </c>
      <c r="C516" s="90" t="s">
        <v>436</v>
      </c>
      <c r="D516" s="90" t="s">
        <v>2723</v>
      </c>
      <c r="E516" s="87" t="s">
        <v>1473</v>
      </c>
      <c r="F516" s="91">
        <v>0</v>
      </c>
      <c r="G516" s="91">
        <v>0</v>
      </c>
      <c r="H516" s="92">
        <f ca="1">SUMIF(Measure_BB_Table[],Combined_header,Total_Exp._MeasureBB)</f>
        <v>0</v>
      </c>
      <c r="I516" s="85">
        <f ca="1">SUMIF(Measure_BB_Table[],Combined_header,Committed_Amount)</f>
        <v>0</v>
      </c>
      <c r="J516" s="92">
        <f ca="1">SUMIF(Measure_BB_Table[],Combined_header,Completed_MeasureBB)</f>
        <v>0</v>
      </c>
      <c r="K516" s="93" t="e">
        <f t="shared" ref="K516:K579" ca="1" si="8">Completed_Comparison/Total_Exp._Comparison</f>
        <v>#DIV/0!</v>
      </c>
    </row>
    <row r="517" spans="1:11" x14ac:dyDescent="0.3">
      <c r="A517" s="87" t="s">
        <v>2960</v>
      </c>
      <c r="B517" s="88">
        <v>3</v>
      </c>
      <c r="C517" s="90" t="s">
        <v>436</v>
      </c>
      <c r="D517" s="90" t="s">
        <v>2723</v>
      </c>
      <c r="E517" s="87" t="s">
        <v>1547</v>
      </c>
      <c r="F517" s="91">
        <v>0</v>
      </c>
      <c r="G517" s="91">
        <v>0</v>
      </c>
      <c r="H517" s="92">
        <f ca="1">SUMIF(Measure_BB_Table[],Combined_header,Total_Exp._MeasureBB)</f>
        <v>960</v>
      </c>
      <c r="I517" s="85">
        <f ca="1">SUMIF(Measure_BB_Table[],Combined_header,Committed_Amount)</f>
        <v>0</v>
      </c>
      <c r="J517" s="92">
        <f ca="1">SUMIF(Measure_BB_Table[],Combined_header,Completed_MeasureBB)</f>
        <v>960</v>
      </c>
      <c r="K517" s="93">
        <f t="shared" ca="1" si="8"/>
        <v>1</v>
      </c>
    </row>
    <row r="518" spans="1:11" hidden="1" x14ac:dyDescent="0.3">
      <c r="A518" s="87" t="s">
        <v>3744</v>
      </c>
      <c r="B518" s="88">
        <v>3</v>
      </c>
      <c r="C518" s="90" t="s">
        <v>436</v>
      </c>
      <c r="D518" s="90" t="s">
        <v>2723</v>
      </c>
      <c r="E518" s="87" t="s">
        <v>1466</v>
      </c>
      <c r="F518" s="91">
        <v>0</v>
      </c>
      <c r="G518" s="91">
        <v>0</v>
      </c>
      <c r="H518" s="92">
        <f ca="1">SUMIF(Measure_BB_Table[],Combined_header,Total_Exp._MeasureBB)</f>
        <v>0</v>
      </c>
      <c r="I518" s="85">
        <f ca="1">SUMIF(Measure_BB_Table[],Combined_header,Committed_Amount)</f>
        <v>0</v>
      </c>
      <c r="J518" s="92">
        <f ca="1">SUMIF(Measure_BB_Table[],Combined_header,Completed_MeasureBB)</f>
        <v>0</v>
      </c>
      <c r="K518" s="93" t="e">
        <f t="shared" ca="1" si="8"/>
        <v>#DIV/0!</v>
      </c>
    </row>
    <row r="519" spans="1:11" hidden="1" x14ac:dyDescent="0.3">
      <c r="A519" s="87" t="s">
        <v>3745</v>
      </c>
      <c r="B519" s="88">
        <v>3</v>
      </c>
      <c r="C519" s="90" t="s">
        <v>436</v>
      </c>
      <c r="D519" s="90" t="s">
        <v>2723</v>
      </c>
      <c r="E519" s="87" t="s">
        <v>1468</v>
      </c>
      <c r="F519" s="91">
        <v>0</v>
      </c>
      <c r="G519" s="91">
        <v>0</v>
      </c>
      <c r="H519" s="92">
        <f ca="1">SUMIF(Measure_BB_Table[],Combined_header,Total_Exp._MeasureBB)</f>
        <v>0</v>
      </c>
      <c r="I519" s="85">
        <f ca="1">SUMIF(Measure_BB_Table[],Combined_header,Committed_Amount)</f>
        <v>0</v>
      </c>
      <c r="J519" s="92">
        <f ca="1">SUMIF(Measure_BB_Table[],Combined_header,Completed_MeasureBB)</f>
        <v>0</v>
      </c>
      <c r="K519" s="93" t="e">
        <f t="shared" ca="1" si="8"/>
        <v>#DIV/0!</v>
      </c>
    </row>
    <row r="520" spans="1:11" hidden="1" x14ac:dyDescent="0.3">
      <c r="A520" s="87" t="s">
        <v>3746</v>
      </c>
      <c r="B520" s="88">
        <v>3</v>
      </c>
      <c r="C520" s="90" t="s">
        <v>436</v>
      </c>
      <c r="D520" s="90" t="s">
        <v>2723</v>
      </c>
      <c r="E520" s="87" t="s">
        <v>1470</v>
      </c>
      <c r="F520" s="91">
        <v>0</v>
      </c>
      <c r="G520" s="91">
        <v>0</v>
      </c>
      <c r="H520" s="92">
        <f ca="1">SUMIF(Measure_BB_Table[],Combined_header,Total_Exp._MeasureBB)</f>
        <v>0</v>
      </c>
      <c r="I520" s="85">
        <f ca="1">SUMIF(Measure_BB_Table[],Combined_header,Committed_Amount)</f>
        <v>0</v>
      </c>
      <c r="J520" s="92">
        <f ca="1">SUMIF(Measure_BB_Table[],Combined_header,Completed_MeasureBB)</f>
        <v>0</v>
      </c>
      <c r="K520" s="93" t="e">
        <f t="shared" ca="1" si="8"/>
        <v>#DIV/0!</v>
      </c>
    </row>
    <row r="521" spans="1:11" hidden="1" x14ac:dyDescent="0.3">
      <c r="A521" s="87" t="s">
        <v>3747</v>
      </c>
      <c r="B521" s="88">
        <v>3</v>
      </c>
      <c r="C521" s="90" t="s">
        <v>436</v>
      </c>
      <c r="D521" s="90" t="s">
        <v>236</v>
      </c>
      <c r="E521" s="87" t="s">
        <v>1471</v>
      </c>
      <c r="F521" s="91">
        <v>400</v>
      </c>
      <c r="G521" s="91" t="s">
        <v>245</v>
      </c>
      <c r="H521" s="92">
        <f ca="1">SUMIF(Measure_BB_Table[],Combined_header,Total_Exp._MeasureBB)</f>
        <v>0</v>
      </c>
      <c r="I521" s="85">
        <f ca="1">SUMIF(Measure_BB_Table[],Combined_header,Committed_Amount)</f>
        <v>0</v>
      </c>
      <c r="J521" s="92">
        <f ca="1">SUMIF(Measure_BB_Table[],Combined_header,Completed_MeasureBB)</f>
        <v>0</v>
      </c>
      <c r="K521" s="93" t="e">
        <f t="shared" ca="1" si="8"/>
        <v>#DIV/0!</v>
      </c>
    </row>
    <row r="522" spans="1:11" hidden="1" x14ac:dyDescent="0.3">
      <c r="A522" s="87" t="s">
        <v>3748</v>
      </c>
      <c r="B522" s="88">
        <v>3</v>
      </c>
      <c r="C522" s="90" t="s">
        <v>436</v>
      </c>
      <c r="D522" s="90" t="s">
        <v>236</v>
      </c>
      <c r="E522" s="90" t="s">
        <v>1477</v>
      </c>
      <c r="F522" s="91">
        <v>0</v>
      </c>
      <c r="G522" s="91">
        <v>0</v>
      </c>
      <c r="H522" s="92">
        <f ca="1">SUMIF(Measure_BB_Table[],Combined_header,Total_Exp._MeasureBB)</f>
        <v>0</v>
      </c>
      <c r="I522" s="85">
        <f ca="1">SUMIF(Measure_BB_Table[],Combined_header,Committed_Amount)</f>
        <v>0</v>
      </c>
      <c r="J522" s="92">
        <f ca="1">SUMIF(Measure_BB_Table[],Combined_header,Completed_MeasureBB)</f>
        <v>0</v>
      </c>
      <c r="K522" s="93" t="e">
        <f t="shared" ca="1" si="8"/>
        <v>#DIV/0!</v>
      </c>
    </row>
    <row r="523" spans="1:11" hidden="1" x14ac:dyDescent="0.3">
      <c r="A523" s="87" t="s">
        <v>3749</v>
      </c>
      <c r="B523" s="88">
        <v>3</v>
      </c>
      <c r="C523" s="90" t="s">
        <v>436</v>
      </c>
      <c r="D523" s="90" t="s">
        <v>236</v>
      </c>
      <c r="E523" s="87" t="s">
        <v>1467</v>
      </c>
      <c r="F523" s="91">
        <v>33600</v>
      </c>
      <c r="G523" s="91" t="s">
        <v>245</v>
      </c>
      <c r="H523" s="92">
        <f ca="1">SUMIF(Measure_BB_Table[],Combined_header,Total_Exp._MeasureBB)</f>
        <v>0</v>
      </c>
      <c r="I523" s="85">
        <f ca="1">SUMIF(Measure_BB_Table[],Combined_header,Committed_Amount)</f>
        <v>0</v>
      </c>
      <c r="J523" s="92">
        <f ca="1">SUMIF(Measure_BB_Table[],Combined_header,Completed_MeasureBB)</f>
        <v>0</v>
      </c>
      <c r="K523" s="93" t="e">
        <f t="shared" ca="1" si="8"/>
        <v>#DIV/0!</v>
      </c>
    </row>
    <row r="524" spans="1:11" hidden="1" x14ac:dyDescent="0.3">
      <c r="A524" s="87" t="s">
        <v>3750</v>
      </c>
      <c r="B524" s="88">
        <v>3</v>
      </c>
      <c r="C524" s="90" t="s">
        <v>436</v>
      </c>
      <c r="D524" s="90" t="s">
        <v>236</v>
      </c>
      <c r="E524" s="90" t="s">
        <v>1676</v>
      </c>
      <c r="F524" s="91">
        <v>55000</v>
      </c>
      <c r="G524" s="91" t="s">
        <v>245</v>
      </c>
      <c r="H524" s="92">
        <f ca="1">SUMIF(Measure_BB_Table[],Combined_header,Total_Exp._MeasureBB)</f>
        <v>0</v>
      </c>
      <c r="I524" s="85">
        <f ca="1">SUMIF(Measure_BB_Table[],Combined_header,Committed_Amount)</f>
        <v>0</v>
      </c>
      <c r="J524" s="92">
        <f ca="1">SUMIF(Measure_BB_Table[],Combined_header,Completed_MeasureBB)</f>
        <v>0</v>
      </c>
      <c r="K524" s="93" t="e">
        <f t="shared" ca="1" si="8"/>
        <v>#DIV/0!</v>
      </c>
    </row>
    <row r="525" spans="1:11" hidden="1" x14ac:dyDescent="0.3">
      <c r="A525" s="87" t="s">
        <v>3751</v>
      </c>
      <c r="B525" s="88">
        <v>3</v>
      </c>
      <c r="C525" s="90" t="s">
        <v>436</v>
      </c>
      <c r="D525" s="90" t="s">
        <v>236</v>
      </c>
      <c r="E525" s="90" t="s">
        <v>310</v>
      </c>
      <c r="F525" s="91">
        <v>550000</v>
      </c>
      <c r="G525" s="91" t="s">
        <v>245</v>
      </c>
      <c r="H525" s="92">
        <f ca="1">SUMIF(Measure_BB_Table[],Combined_header,Total_Exp._MeasureBB)</f>
        <v>0</v>
      </c>
      <c r="I525" s="85">
        <f ca="1">SUMIF(Measure_BB_Table[],Combined_header,Committed_Amount)</f>
        <v>0</v>
      </c>
      <c r="J525" s="92">
        <f ca="1">SUMIF(Measure_BB_Table[],Combined_header,Completed_MeasureBB)</f>
        <v>0</v>
      </c>
      <c r="K525" s="93" t="e">
        <f t="shared" ca="1" si="8"/>
        <v>#DIV/0!</v>
      </c>
    </row>
    <row r="526" spans="1:11" hidden="1" x14ac:dyDescent="0.3">
      <c r="A526" s="87" t="s">
        <v>1956</v>
      </c>
      <c r="B526" s="88">
        <v>3</v>
      </c>
      <c r="C526" s="90" t="s">
        <v>436</v>
      </c>
      <c r="D526" s="90" t="s">
        <v>236</v>
      </c>
      <c r="E526" s="89" t="s">
        <v>1473</v>
      </c>
      <c r="F526" s="91">
        <v>80000</v>
      </c>
      <c r="G526" s="91" t="s">
        <v>245</v>
      </c>
      <c r="H526" s="92">
        <f ca="1">SUMIF(Measure_BB_Table[],Combined_header,Total_Exp._MeasureBB)</f>
        <v>0</v>
      </c>
      <c r="I526" s="85">
        <f ca="1">SUMIF(Measure_BB_Table[],Combined_header,Committed_Amount)</f>
        <v>0</v>
      </c>
      <c r="J526" s="92">
        <f ca="1">SUMIF(Measure_BB_Table[],Combined_header,Completed_MeasureBB)</f>
        <v>0</v>
      </c>
      <c r="K526" s="93" t="e">
        <f t="shared" ca="1" si="8"/>
        <v>#DIV/0!</v>
      </c>
    </row>
    <row r="527" spans="1:11" hidden="1" x14ac:dyDescent="0.3">
      <c r="A527" s="87" t="s">
        <v>3752</v>
      </c>
      <c r="B527" s="88">
        <v>3</v>
      </c>
      <c r="C527" s="90" t="s">
        <v>436</v>
      </c>
      <c r="D527" s="90" t="s">
        <v>236</v>
      </c>
      <c r="E527" s="90" t="s">
        <v>1547</v>
      </c>
      <c r="F527" s="91">
        <v>15750</v>
      </c>
      <c r="G527" s="91" t="s">
        <v>245</v>
      </c>
      <c r="H527" s="92">
        <f ca="1">SUMIF(Measure_BB_Table[],Combined_header,Total_Exp._MeasureBB)</f>
        <v>0</v>
      </c>
      <c r="I527" s="85">
        <f ca="1">SUMIF(Measure_BB_Table[],Combined_header,Committed_Amount)</f>
        <v>0</v>
      </c>
      <c r="J527" s="92">
        <f ca="1">SUMIF(Measure_BB_Table[],Combined_header,Completed_MeasureBB)</f>
        <v>0</v>
      </c>
      <c r="K527" s="93" t="e">
        <f t="shared" ca="1" si="8"/>
        <v>#DIV/0!</v>
      </c>
    </row>
    <row r="528" spans="1:11" hidden="1" x14ac:dyDescent="0.3">
      <c r="A528" s="87" t="s">
        <v>3753</v>
      </c>
      <c r="B528" s="88">
        <v>3</v>
      </c>
      <c r="C528" s="90" t="s">
        <v>436</v>
      </c>
      <c r="D528" s="90" t="s">
        <v>236</v>
      </c>
      <c r="E528" s="90" t="s">
        <v>1466</v>
      </c>
      <c r="F528" s="91">
        <v>12000</v>
      </c>
      <c r="G528" s="91" t="s">
        <v>245</v>
      </c>
      <c r="H528" s="92">
        <f ca="1">SUMIF(Measure_BB_Table[],Combined_header,Total_Exp._MeasureBB)</f>
        <v>0</v>
      </c>
      <c r="I528" s="85">
        <f ca="1">SUMIF(Measure_BB_Table[],Combined_header,Committed_Amount)</f>
        <v>0</v>
      </c>
      <c r="J528" s="92">
        <f ca="1">SUMIF(Measure_BB_Table[],Combined_header,Completed_MeasureBB)</f>
        <v>0</v>
      </c>
      <c r="K528" s="93" t="e">
        <f t="shared" ca="1" si="8"/>
        <v>#DIV/0!</v>
      </c>
    </row>
    <row r="529" spans="1:11" hidden="1" x14ac:dyDescent="0.3">
      <c r="A529" s="87" t="s">
        <v>3754</v>
      </c>
      <c r="B529" s="88">
        <v>3</v>
      </c>
      <c r="C529" s="90" t="s">
        <v>436</v>
      </c>
      <c r="D529" s="90" t="s">
        <v>236</v>
      </c>
      <c r="E529" s="90" t="s">
        <v>1474</v>
      </c>
      <c r="F529" s="91">
        <v>12000</v>
      </c>
      <c r="G529" s="91" t="s">
        <v>245</v>
      </c>
      <c r="H529" s="92">
        <f ca="1">SUMIF(Measure_BB_Table[],Combined_header,Total_Exp._MeasureBB)</f>
        <v>0</v>
      </c>
      <c r="I529" s="85">
        <f ca="1">SUMIF(Measure_BB_Table[],Combined_header,Committed_Amount)</f>
        <v>0</v>
      </c>
      <c r="J529" s="92">
        <f ca="1">SUMIF(Measure_BB_Table[],Combined_header,Completed_MeasureBB)</f>
        <v>0</v>
      </c>
      <c r="K529" s="93" t="e">
        <f t="shared" ca="1" si="8"/>
        <v>#DIV/0!</v>
      </c>
    </row>
    <row r="530" spans="1:11" hidden="1" x14ac:dyDescent="0.3">
      <c r="A530" s="87" t="s">
        <v>3755</v>
      </c>
      <c r="B530" s="88">
        <v>3</v>
      </c>
      <c r="C530" s="90" t="s">
        <v>436</v>
      </c>
      <c r="D530" s="90" t="s">
        <v>236</v>
      </c>
      <c r="E530" s="87" t="s">
        <v>1468</v>
      </c>
      <c r="F530" s="91">
        <v>0</v>
      </c>
      <c r="G530" s="91">
        <v>0</v>
      </c>
      <c r="H530" s="92">
        <f ca="1">SUMIF(Measure_BB_Table[],Combined_header,Total_Exp._MeasureBB)</f>
        <v>0</v>
      </c>
      <c r="I530" s="85">
        <f ca="1">SUMIF(Measure_BB_Table[],Combined_header,Committed_Amount)</f>
        <v>0</v>
      </c>
      <c r="J530" s="92">
        <f ca="1">SUMIF(Measure_BB_Table[],Combined_header,Completed_MeasureBB)</f>
        <v>0</v>
      </c>
      <c r="K530" s="93" t="e">
        <f t="shared" ca="1" si="8"/>
        <v>#DIV/0!</v>
      </c>
    </row>
    <row r="531" spans="1:11" hidden="1" x14ac:dyDescent="0.3">
      <c r="A531" s="87" t="s">
        <v>3756</v>
      </c>
      <c r="B531" s="88">
        <v>3</v>
      </c>
      <c r="C531" s="90" t="s">
        <v>436</v>
      </c>
      <c r="D531" s="90" t="s">
        <v>236</v>
      </c>
      <c r="E531" s="87" t="s">
        <v>1548</v>
      </c>
      <c r="F531" s="91">
        <v>0</v>
      </c>
      <c r="G531" s="91">
        <v>0</v>
      </c>
      <c r="H531" s="92">
        <f ca="1">SUMIF(Measure_BB_Table[],Combined_header,Total_Exp._MeasureBB)</f>
        <v>0</v>
      </c>
      <c r="I531" s="85">
        <f ca="1">SUMIF(Measure_BB_Table[],Combined_header,Committed_Amount)</f>
        <v>0</v>
      </c>
      <c r="J531" s="92">
        <f ca="1">SUMIF(Measure_BB_Table[],Combined_header,Completed_MeasureBB)</f>
        <v>0</v>
      </c>
      <c r="K531" s="93" t="e">
        <f t="shared" ca="1" si="8"/>
        <v>#DIV/0!</v>
      </c>
    </row>
    <row r="532" spans="1:11" hidden="1" x14ac:dyDescent="0.3">
      <c r="A532" s="87" t="s">
        <v>3757</v>
      </c>
      <c r="B532" s="88">
        <v>3</v>
      </c>
      <c r="C532" s="90" t="s">
        <v>436</v>
      </c>
      <c r="D532" s="90" t="s">
        <v>236</v>
      </c>
      <c r="E532" s="87" t="s">
        <v>1677</v>
      </c>
      <c r="F532" s="91">
        <v>0</v>
      </c>
      <c r="G532" s="91">
        <v>0</v>
      </c>
      <c r="H532" s="92">
        <f ca="1">SUMIF(Measure_BB_Table[],Combined_header,Total_Exp._MeasureBB)</f>
        <v>0</v>
      </c>
      <c r="I532" s="85">
        <f ca="1">SUMIF(Measure_BB_Table[],Combined_header,Committed_Amount)</f>
        <v>0</v>
      </c>
      <c r="J532" s="92">
        <f ca="1">SUMIF(Measure_BB_Table[],Combined_header,Completed_MeasureBB)</f>
        <v>0</v>
      </c>
      <c r="K532" s="93" t="e">
        <f t="shared" ca="1" si="8"/>
        <v>#DIV/0!</v>
      </c>
    </row>
    <row r="533" spans="1:11" hidden="1" x14ac:dyDescent="0.3">
      <c r="A533" s="87" t="s">
        <v>3758</v>
      </c>
      <c r="B533" s="88">
        <v>3</v>
      </c>
      <c r="C533" s="90" t="s">
        <v>436</v>
      </c>
      <c r="D533" s="90" t="s">
        <v>236</v>
      </c>
      <c r="E533" s="90" t="s">
        <v>1475</v>
      </c>
      <c r="F533" s="91">
        <v>0</v>
      </c>
      <c r="G533" s="91">
        <v>0</v>
      </c>
      <c r="H533" s="92">
        <f ca="1">SUMIF(Measure_BB_Table[],Combined_header,Total_Exp._MeasureBB)</f>
        <v>0</v>
      </c>
      <c r="I533" s="85">
        <f ca="1">SUMIF(Measure_BB_Table[],Combined_header,Committed_Amount)</f>
        <v>0</v>
      </c>
      <c r="J533" s="92">
        <f ca="1">SUMIF(Measure_BB_Table[],Combined_header,Completed_MeasureBB)</f>
        <v>0</v>
      </c>
      <c r="K533" s="93" t="e">
        <f t="shared" ca="1" si="8"/>
        <v>#DIV/0!</v>
      </c>
    </row>
    <row r="534" spans="1:11" hidden="1" x14ac:dyDescent="0.3">
      <c r="A534" s="87" t="s">
        <v>3759</v>
      </c>
      <c r="B534" s="88">
        <v>3</v>
      </c>
      <c r="C534" s="90" t="s">
        <v>436</v>
      </c>
      <c r="D534" s="90" t="s">
        <v>236</v>
      </c>
      <c r="E534" s="87" t="s">
        <v>1476</v>
      </c>
      <c r="F534" s="91">
        <v>0</v>
      </c>
      <c r="G534" s="91">
        <v>0</v>
      </c>
      <c r="H534" s="92">
        <f ca="1">SUMIF(Measure_BB_Table[],Combined_header,Total_Exp._MeasureBB)</f>
        <v>0</v>
      </c>
      <c r="I534" s="85">
        <f ca="1">SUMIF(Measure_BB_Table[],Combined_header,Committed_Amount)</f>
        <v>0</v>
      </c>
      <c r="J534" s="92">
        <f ca="1">SUMIF(Measure_BB_Table[],Combined_header,Completed_MeasureBB)</f>
        <v>0</v>
      </c>
      <c r="K534" s="93" t="e">
        <f t="shared" ca="1" si="8"/>
        <v>#DIV/0!</v>
      </c>
    </row>
    <row r="535" spans="1:11" hidden="1" x14ac:dyDescent="0.3">
      <c r="A535" s="87" t="s">
        <v>3760</v>
      </c>
      <c r="B535" s="88">
        <v>3</v>
      </c>
      <c r="C535" s="90" t="s">
        <v>436</v>
      </c>
      <c r="D535" s="90" t="s">
        <v>236</v>
      </c>
      <c r="E535" s="87" t="s">
        <v>1470</v>
      </c>
      <c r="F535" s="91">
        <v>400</v>
      </c>
      <c r="G535" s="91" t="s">
        <v>245</v>
      </c>
      <c r="H535" s="92">
        <f ca="1">SUMIF(Measure_BB_Table[],Combined_header,Total_Exp._MeasureBB)</f>
        <v>0</v>
      </c>
      <c r="I535" s="85">
        <f ca="1">SUMIF(Measure_BB_Table[],Combined_header,Committed_Amount)</f>
        <v>0</v>
      </c>
      <c r="J535" s="92">
        <f ca="1">SUMIF(Measure_BB_Table[],Combined_header,Completed_MeasureBB)</f>
        <v>0</v>
      </c>
      <c r="K535" s="93" t="e">
        <f t="shared" ca="1" si="8"/>
        <v>#DIV/0!</v>
      </c>
    </row>
    <row r="536" spans="1:11" hidden="1" x14ac:dyDescent="0.3">
      <c r="A536" s="87" t="s">
        <v>3761</v>
      </c>
      <c r="B536" s="88">
        <v>3</v>
      </c>
      <c r="C536" s="90" t="s">
        <v>436</v>
      </c>
      <c r="D536" s="90" t="s">
        <v>236</v>
      </c>
      <c r="E536" s="87" t="s">
        <v>1464</v>
      </c>
      <c r="F536" s="91">
        <v>0</v>
      </c>
      <c r="G536" s="91">
        <v>0</v>
      </c>
      <c r="H536" s="92">
        <f ca="1">SUMIF(Measure_BB_Table[],Combined_header,Total_Exp._MeasureBB)</f>
        <v>0</v>
      </c>
      <c r="I536" s="85">
        <f ca="1">SUMIF(Measure_BB_Table[],Combined_header,Committed_Amount)</f>
        <v>0</v>
      </c>
      <c r="J536" s="92">
        <f ca="1">SUMIF(Measure_BB_Table[],Combined_header,Completed_MeasureBB)</f>
        <v>0</v>
      </c>
      <c r="K536" s="93" t="e">
        <f t="shared" ca="1" si="8"/>
        <v>#DIV/0!</v>
      </c>
    </row>
    <row r="537" spans="1:11" hidden="1" x14ac:dyDescent="0.3">
      <c r="A537" s="87" t="s">
        <v>3762</v>
      </c>
      <c r="B537" s="88">
        <v>7</v>
      </c>
      <c r="C537" s="90" t="s">
        <v>438</v>
      </c>
      <c r="D537" s="90" t="s">
        <v>2722</v>
      </c>
      <c r="E537" s="87" t="s">
        <v>1471</v>
      </c>
      <c r="F537" s="91">
        <v>1344.05</v>
      </c>
      <c r="G537" s="91">
        <v>2755</v>
      </c>
      <c r="H537" s="92">
        <f ca="1">SUMIF(Measure_BB_Table[],Combined_header,Total_Exp._MeasureBB)</f>
        <v>0</v>
      </c>
      <c r="I537" s="85">
        <f ca="1">SUMIF(Measure_BB_Table[],Combined_header,Committed_Amount)</f>
        <v>0</v>
      </c>
      <c r="J537" s="92">
        <f ca="1">SUMIF(Measure_BB_Table[],Combined_header,Completed_MeasureBB)</f>
        <v>0</v>
      </c>
      <c r="K537" s="93" t="e">
        <f t="shared" ca="1" si="8"/>
        <v>#DIV/0!</v>
      </c>
    </row>
    <row r="538" spans="1:11" hidden="1" x14ac:dyDescent="0.3">
      <c r="A538" s="87" t="s">
        <v>3763</v>
      </c>
      <c r="B538" s="88">
        <v>7</v>
      </c>
      <c r="C538" s="90" t="s">
        <v>438</v>
      </c>
      <c r="D538" s="90" t="s">
        <v>2722</v>
      </c>
      <c r="E538" s="87" t="s">
        <v>1465</v>
      </c>
      <c r="F538" s="91">
        <v>66500</v>
      </c>
      <c r="G538" s="91" t="s">
        <v>245</v>
      </c>
      <c r="H538" s="92">
        <f ca="1">SUMIF(Measure_BB_Table[],Combined_header,Total_Exp._MeasureBB)</f>
        <v>0</v>
      </c>
      <c r="I538" s="85">
        <f ca="1">SUMIF(Measure_BB_Table[],Combined_header,Committed_Amount)</f>
        <v>0</v>
      </c>
      <c r="J538" s="92">
        <f ca="1">SUMIF(Measure_BB_Table[],Combined_header,Completed_MeasureBB)</f>
        <v>0</v>
      </c>
      <c r="K538" s="93" t="e">
        <f t="shared" ca="1" si="8"/>
        <v>#DIV/0!</v>
      </c>
    </row>
    <row r="539" spans="1:11" x14ac:dyDescent="0.3">
      <c r="A539" s="87" t="s">
        <v>3764</v>
      </c>
      <c r="B539" s="88">
        <v>7</v>
      </c>
      <c r="C539" s="90" t="s">
        <v>438</v>
      </c>
      <c r="D539" s="90" t="s">
        <v>2722</v>
      </c>
      <c r="E539" s="87" t="s">
        <v>1467</v>
      </c>
      <c r="F539" s="91">
        <v>213618.67</v>
      </c>
      <c r="G539" s="91">
        <v>252108</v>
      </c>
      <c r="H539" s="92">
        <f ca="1">SUMIF(Measure_BB_Table[],Combined_header,Total_Exp._MeasureBB)</f>
        <v>193675</v>
      </c>
      <c r="I539" s="85">
        <f ca="1">SUMIF(Measure_BB_Table[],Combined_header,Committed_Amount)</f>
        <v>0</v>
      </c>
      <c r="J539" s="92">
        <f ca="1">SUMIF(Measure_BB_Table[],Combined_header,Completed_MeasureBB)</f>
        <v>193675</v>
      </c>
      <c r="K539" s="93">
        <f t="shared" ca="1" si="8"/>
        <v>1</v>
      </c>
    </row>
    <row r="540" spans="1:11" hidden="1" x14ac:dyDescent="0.3">
      <c r="A540" s="87" t="s">
        <v>3765</v>
      </c>
      <c r="B540" s="88">
        <v>7</v>
      </c>
      <c r="C540" s="90" t="s">
        <v>438</v>
      </c>
      <c r="D540" s="90" t="s">
        <v>2722</v>
      </c>
      <c r="E540" s="90" t="s">
        <v>1676</v>
      </c>
      <c r="F540" s="91">
        <v>209456.6</v>
      </c>
      <c r="G540" s="91">
        <v>349165</v>
      </c>
      <c r="H540" s="92">
        <f ca="1">SUMIF(Measure_BB_Table[],Combined_header,Total_Exp._MeasureBB)</f>
        <v>0</v>
      </c>
      <c r="I540" s="85">
        <f ca="1">SUMIF(Measure_BB_Table[],Combined_header,Committed_Amount)</f>
        <v>0</v>
      </c>
      <c r="J540" s="92">
        <f ca="1">SUMIF(Measure_BB_Table[],Combined_header,Completed_MeasureBB)</f>
        <v>0</v>
      </c>
      <c r="K540" s="93" t="e">
        <f t="shared" ca="1" si="8"/>
        <v>#DIV/0!</v>
      </c>
    </row>
    <row r="541" spans="1:11" x14ac:dyDescent="0.3">
      <c r="A541" s="87" t="s">
        <v>2827</v>
      </c>
      <c r="B541" s="88">
        <v>7</v>
      </c>
      <c r="C541" s="90" t="s">
        <v>438</v>
      </c>
      <c r="D541" s="90" t="s">
        <v>2722</v>
      </c>
      <c r="E541" s="90" t="s">
        <v>310</v>
      </c>
      <c r="F541" s="91">
        <v>2234273.5499999998</v>
      </c>
      <c r="G541" s="91">
        <v>2094566</v>
      </c>
      <c r="H541" s="92">
        <f ca="1">SUMIF(Measure_BB_Table[],Combined_header,Total_Exp._MeasureBB)</f>
        <v>2249000</v>
      </c>
      <c r="I541" s="85">
        <f ca="1">SUMIF(Measure_BB_Table[],Combined_header,Committed_Amount)</f>
        <v>279544.43999999994</v>
      </c>
      <c r="J541" s="92">
        <f ca="1">SUMIF(Measure_BB_Table[],Combined_header,Completed_MeasureBB)</f>
        <v>1969455.56</v>
      </c>
      <c r="K541" s="93">
        <f t="shared" ca="1" si="8"/>
        <v>0.87570278345931529</v>
      </c>
    </row>
    <row r="542" spans="1:11" x14ac:dyDescent="0.3">
      <c r="A542" s="87" t="s">
        <v>3766</v>
      </c>
      <c r="B542" s="88">
        <v>7</v>
      </c>
      <c r="C542" s="90" t="s">
        <v>438</v>
      </c>
      <c r="D542" s="90" t="s">
        <v>2722</v>
      </c>
      <c r="E542" s="90" t="s">
        <v>1473</v>
      </c>
      <c r="F542" s="91">
        <v>256591.67</v>
      </c>
      <c r="G542" s="91">
        <v>354458</v>
      </c>
      <c r="H542" s="92">
        <f ca="1">SUMIF(Measure_BB_Table[],Combined_header,Total_Exp._MeasureBB)</f>
        <v>311340</v>
      </c>
      <c r="I542" s="85">
        <f ca="1">SUMIF(Measure_BB_Table[],Combined_header,Committed_Amount)</f>
        <v>27283.499999999942</v>
      </c>
      <c r="J542" s="92">
        <f ca="1">SUMIF(Measure_BB_Table[],Combined_header,Completed_MeasureBB)</f>
        <v>284056.50000000006</v>
      </c>
      <c r="K542" s="93">
        <f t="shared" ca="1" si="8"/>
        <v>0.91236750819040291</v>
      </c>
    </row>
    <row r="543" spans="1:11" x14ac:dyDescent="0.3">
      <c r="A543" s="87" t="s">
        <v>3767</v>
      </c>
      <c r="B543" s="88">
        <v>7</v>
      </c>
      <c r="C543" s="90" t="s">
        <v>438</v>
      </c>
      <c r="D543" s="90" t="s">
        <v>2722</v>
      </c>
      <c r="E543" s="90" t="s">
        <v>1547</v>
      </c>
      <c r="F543" s="91">
        <v>42765.279999999999</v>
      </c>
      <c r="G543" s="91">
        <v>42765</v>
      </c>
      <c r="H543" s="92">
        <f ca="1">SUMIF(Measure_BB_Table[],Combined_header,Total_Exp._MeasureBB)</f>
        <v>22320</v>
      </c>
      <c r="I543" s="85">
        <f ca="1">SUMIF(Measure_BB_Table[],Combined_header,Committed_Amount)</f>
        <v>0</v>
      </c>
      <c r="J543" s="92">
        <f ca="1">SUMIF(Measure_BB_Table[],Combined_header,Completed_MeasureBB)</f>
        <v>22320</v>
      </c>
      <c r="K543" s="93">
        <f t="shared" ca="1" si="8"/>
        <v>1</v>
      </c>
    </row>
    <row r="544" spans="1:11" x14ac:dyDescent="0.3">
      <c r="A544" s="87" t="s">
        <v>3768</v>
      </c>
      <c r="B544" s="88">
        <v>7</v>
      </c>
      <c r="C544" s="90" t="s">
        <v>438</v>
      </c>
      <c r="D544" s="90" t="s">
        <v>2722</v>
      </c>
      <c r="E544" s="90" t="s">
        <v>1466</v>
      </c>
      <c r="F544" s="91">
        <v>36655.949999999997</v>
      </c>
      <c r="G544" s="91">
        <v>36656</v>
      </c>
      <c r="H544" s="92">
        <f ca="1">SUMIF(Measure_BB_Table[],Combined_header,Total_Exp._MeasureBB)</f>
        <v>86384</v>
      </c>
      <c r="I544" s="85">
        <f ca="1">SUMIF(Measure_BB_Table[],Combined_header,Committed_Amount)</f>
        <v>39751</v>
      </c>
      <c r="J544" s="92">
        <f ca="1">SUMIF(Measure_BB_Table[],Combined_header,Completed_MeasureBB)</f>
        <v>46633</v>
      </c>
      <c r="K544" s="93">
        <f t="shared" ca="1" si="8"/>
        <v>0.53983376551213191</v>
      </c>
    </row>
    <row r="545" spans="1:11" x14ac:dyDescent="0.3">
      <c r="A545" s="87" t="s">
        <v>3769</v>
      </c>
      <c r="B545" s="88">
        <v>7</v>
      </c>
      <c r="C545" s="90" t="s">
        <v>438</v>
      </c>
      <c r="D545" s="90" t="s">
        <v>2722</v>
      </c>
      <c r="E545" s="90" t="s">
        <v>1474</v>
      </c>
      <c r="F545" s="91">
        <v>18327.98</v>
      </c>
      <c r="G545" s="91">
        <v>18328</v>
      </c>
      <c r="H545" s="92">
        <f ca="1">SUMIF(Measure_BB_Table[],Combined_header,Total_Exp._MeasureBB)</f>
        <v>4990</v>
      </c>
      <c r="I545" s="85">
        <f ca="1">SUMIF(Measure_BB_Table[],Combined_header,Committed_Amount)</f>
        <v>817.64999999999964</v>
      </c>
      <c r="J545" s="92">
        <f ca="1">SUMIF(Measure_BB_Table[],Combined_header,Completed_MeasureBB)</f>
        <v>4172.3500000000004</v>
      </c>
      <c r="K545" s="93">
        <f t="shared" ca="1" si="8"/>
        <v>0.83614228456913831</v>
      </c>
    </row>
    <row r="546" spans="1:11" x14ac:dyDescent="0.3">
      <c r="A546" s="87" t="s">
        <v>2828</v>
      </c>
      <c r="B546" s="88">
        <v>7</v>
      </c>
      <c r="C546" s="90" t="s">
        <v>438</v>
      </c>
      <c r="D546" s="90" t="s">
        <v>2722</v>
      </c>
      <c r="E546" s="87" t="s">
        <v>1468</v>
      </c>
      <c r="F546" s="91">
        <v>10752.41</v>
      </c>
      <c r="G546" s="91">
        <v>11020</v>
      </c>
      <c r="H546" s="92">
        <f ca="1">SUMIF(Measure_BB_Table[],Combined_header,Total_Exp._MeasureBB)</f>
        <v>21430</v>
      </c>
      <c r="I546" s="85">
        <f ca="1">SUMIF(Measure_BB_Table[],Combined_header,Committed_Amount)</f>
        <v>10187</v>
      </c>
      <c r="J546" s="92">
        <f ca="1">SUMIF(Measure_BB_Table[],Combined_header,Completed_MeasureBB)</f>
        <v>11243</v>
      </c>
      <c r="K546" s="93">
        <f t="shared" ca="1" si="8"/>
        <v>0.52463835744283716</v>
      </c>
    </row>
    <row r="547" spans="1:11" x14ac:dyDescent="0.3">
      <c r="A547" s="87" t="s">
        <v>2768</v>
      </c>
      <c r="B547" s="88">
        <v>7</v>
      </c>
      <c r="C547" s="90" t="s">
        <v>438</v>
      </c>
      <c r="D547" s="90" t="s">
        <v>2722</v>
      </c>
      <c r="E547" s="87" t="s">
        <v>1548</v>
      </c>
      <c r="F547" s="91">
        <v>380000</v>
      </c>
      <c r="G547" s="91">
        <v>380000</v>
      </c>
      <c r="H547" s="92">
        <f ca="1">SUMIF(Measure_BB_Table[],Combined_header,Total_Exp._MeasureBB)</f>
        <v>326809.93999999994</v>
      </c>
      <c r="I547" s="85">
        <f ca="1">SUMIF(Measure_BB_Table[],Combined_header,Committed_Amount)</f>
        <v>0</v>
      </c>
      <c r="J547" s="92">
        <f ca="1">SUMIF(Measure_BB_Table[],Combined_header,Completed_MeasureBB)</f>
        <v>326809.93999999994</v>
      </c>
      <c r="K547" s="93">
        <f t="shared" ca="1" si="8"/>
        <v>1</v>
      </c>
    </row>
    <row r="548" spans="1:11" hidden="1" x14ac:dyDescent="0.3">
      <c r="A548" s="87" t="s">
        <v>3770</v>
      </c>
      <c r="B548" s="88">
        <v>7</v>
      </c>
      <c r="C548" s="90" t="s">
        <v>438</v>
      </c>
      <c r="D548" s="90" t="s">
        <v>2722</v>
      </c>
      <c r="E548" s="87" t="s">
        <v>1677</v>
      </c>
      <c r="F548" s="91">
        <v>0</v>
      </c>
      <c r="G548" s="91">
        <v>17575</v>
      </c>
      <c r="H548" s="92">
        <f ca="1">SUMIF(Measure_BB_Table[],Combined_header,Total_Exp._MeasureBB)</f>
        <v>0</v>
      </c>
      <c r="I548" s="85">
        <f ca="1">SUMIF(Measure_BB_Table[],Combined_header,Committed_Amount)</f>
        <v>0</v>
      </c>
      <c r="J548" s="92">
        <f ca="1">SUMIF(Measure_BB_Table[],Combined_header,Completed_MeasureBB)</f>
        <v>0</v>
      </c>
      <c r="K548" s="93" t="e">
        <f t="shared" ca="1" si="8"/>
        <v>#DIV/0!</v>
      </c>
    </row>
    <row r="549" spans="1:11" x14ac:dyDescent="0.3">
      <c r="A549" s="87" t="s">
        <v>3771</v>
      </c>
      <c r="B549" s="88">
        <v>7</v>
      </c>
      <c r="C549" s="90" t="s">
        <v>438</v>
      </c>
      <c r="D549" s="90" t="s">
        <v>2722</v>
      </c>
      <c r="E549" s="87" t="s">
        <v>1472</v>
      </c>
      <c r="F549" s="91">
        <v>0</v>
      </c>
      <c r="G549" s="91">
        <v>0</v>
      </c>
      <c r="H549" s="92">
        <f ca="1">SUMIF(Measure_BB_Table[],Combined_header,Total_Exp._MeasureBB)</f>
        <v>2015.17</v>
      </c>
      <c r="I549" s="85">
        <f ca="1">SUMIF(Measure_BB_Table[],Combined_header,Committed_Amount)</f>
        <v>0</v>
      </c>
      <c r="J549" s="92">
        <f ca="1">SUMIF(Measure_BB_Table[],Combined_header,Completed_MeasureBB)</f>
        <v>2015.17</v>
      </c>
      <c r="K549" s="93">
        <f t="shared" ca="1" si="8"/>
        <v>1</v>
      </c>
    </row>
    <row r="550" spans="1:11" x14ac:dyDescent="0.3">
      <c r="A550" s="87" t="s">
        <v>3772</v>
      </c>
      <c r="B550" s="88">
        <v>7</v>
      </c>
      <c r="C550" s="90" t="s">
        <v>438</v>
      </c>
      <c r="D550" s="90" t="s">
        <v>2722</v>
      </c>
      <c r="E550" s="87" t="s">
        <v>1476</v>
      </c>
      <c r="F550" s="91">
        <v>9774.92</v>
      </c>
      <c r="G550" s="91">
        <v>9775</v>
      </c>
      <c r="H550" s="92">
        <f ca="1">SUMIF(Measure_BB_Table[],Combined_header,Total_Exp._MeasureBB)</f>
        <v>10000</v>
      </c>
      <c r="I550" s="85">
        <f ca="1">SUMIF(Measure_BB_Table[],Combined_header,Committed_Amount)</f>
        <v>3748.5</v>
      </c>
      <c r="J550" s="92">
        <f ca="1">SUMIF(Measure_BB_Table[],Combined_header,Completed_MeasureBB)</f>
        <v>6251.5</v>
      </c>
      <c r="K550" s="93">
        <f t="shared" ca="1" si="8"/>
        <v>0.62514999999999998</v>
      </c>
    </row>
    <row r="551" spans="1:11" x14ac:dyDescent="0.3">
      <c r="A551" s="87" t="s">
        <v>3773</v>
      </c>
      <c r="B551" s="88">
        <v>7</v>
      </c>
      <c r="C551" s="90" t="s">
        <v>438</v>
      </c>
      <c r="D551" s="90" t="s">
        <v>2722</v>
      </c>
      <c r="E551" s="87" t="s">
        <v>1470</v>
      </c>
      <c r="F551" s="91">
        <v>1344.05</v>
      </c>
      <c r="G551" s="91" t="s">
        <v>245</v>
      </c>
      <c r="H551" s="92">
        <f ca="1">SUMIF(Measure_BB_Table[],Combined_header,Total_Exp._MeasureBB)</f>
        <v>2025.02</v>
      </c>
      <c r="I551" s="85">
        <f ca="1">SUMIF(Measure_BB_Table[],Combined_header,Committed_Amount)</f>
        <v>0</v>
      </c>
      <c r="J551" s="92">
        <f ca="1">SUMIF(Measure_BB_Table[],Combined_header,Completed_MeasureBB)</f>
        <v>2025.02</v>
      </c>
      <c r="K551" s="93">
        <f t="shared" ca="1" si="8"/>
        <v>1</v>
      </c>
    </row>
    <row r="552" spans="1:11" x14ac:dyDescent="0.3">
      <c r="A552" s="87" t="s">
        <v>2781</v>
      </c>
      <c r="B552" s="88">
        <v>7</v>
      </c>
      <c r="C552" s="90" t="s">
        <v>438</v>
      </c>
      <c r="D552" s="90" t="s">
        <v>2722</v>
      </c>
      <c r="E552" s="87" t="s">
        <v>1464</v>
      </c>
      <c r="F552" s="91">
        <v>380000</v>
      </c>
      <c r="G552" s="91">
        <v>380000</v>
      </c>
      <c r="H552" s="92">
        <f ca="1">SUMIF(Measure_BB_Table[],Combined_header,Total_Exp._MeasureBB)</f>
        <v>176909.65999999997</v>
      </c>
      <c r="I552" s="85">
        <f ca="1">SUMIF(Measure_BB_Table[],Combined_header,Committed_Amount)</f>
        <v>0</v>
      </c>
      <c r="J552" s="92">
        <f ca="1">SUMIF(Measure_BB_Table[],Combined_header,Completed_MeasureBB)</f>
        <v>176909.65999999997</v>
      </c>
      <c r="K552" s="93">
        <f t="shared" ca="1" si="8"/>
        <v>1</v>
      </c>
    </row>
    <row r="553" spans="1:11" hidden="1" x14ac:dyDescent="0.3">
      <c r="A553" s="87" t="s">
        <v>3774</v>
      </c>
      <c r="B553" s="88">
        <v>7</v>
      </c>
      <c r="C553" s="90" t="s">
        <v>438</v>
      </c>
      <c r="D553" s="89" t="s">
        <v>428</v>
      </c>
      <c r="E553" s="87" t="s">
        <v>1467</v>
      </c>
      <c r="F553" s="91">
        <v>0</v>
      </c>
      <c r="G553" s="91">
        <v>0</v>
      </c>
      <c r="H553" s="92">
        <f ca="1">SUMIF(Measure_BB_Table[],Combined_header,Total_Exp._MeasureBB)</f>
        <v>0</v>
      </c>
      <c r="I553" s="85">
        <f ca="1">SUMIF(Measure_BB_Table[],Combined_header,Committed_Amount)</f>
        <v>0</v>
      </c>
      <c r="J553" s="92">
        <f ca="1">SUMIF(Measure_BB_Table[],Combined_header,Completed_MeasureBB)</f>
        <v>0</v>
      </c>
      <c r="K553" s="93" t="e">
        <f t="shared" ca="1" si="8"/>
        <v>#DIV/0!</v>
      </c>
    </row>
    <row r="554" spans="1:11" x14ac:dyDescent="0.3">
      <c r="A554" s="87" t="s">
        <v>1693</v>
      </c>
      <c r="B554" s="88">
        <v>7</v>
      </c>
      <c r="C554" s="90" t="s">
        <v>438</v>
      </c>
      <c r="D554" s="89" t="s">
        <v>428</v>
      </c>
      <c r="E554" s="87" t="s">
        <v>310</v>
      </c>
      <c r="F554" s="91">
        <v>271028</v>
      </c>
      <c r="G554" s="91">
        <v>271208</v>
      </c>
      <c r="H554" s="92">
        <f ca="1">SUMIF(Measure_BB_Table[],Combined_header,Total_Exp._MeasureBB)</f>
        <v>271028</v>
      </c>
      <c r="I554" s="85">
        <f ca="1">SUMIF(Measure_BB_Table[],Combined_header,Committed_Amount)</f>
        <v>0</v>
      </c>
      <c r="J554" s="92">
        <f ca="1">SUMIF(Measure_BB_Table[],Combined_header,Completed_MeasureBB)</f>
        <v>271028</v>
      </c>
      <c r="K554" s="93">
        <f t="shared" ca="1" si="8"/>
        <v>1</v>
      </c>
    </row>
    <row r="555" spans="1:11" hidden="1" x14ac:dyDescent="0.3">
      <c r="A555" s="87" t="s">
        <v>3775</v>
      </c>
      <c r="B555" s="88">
        <v>7</v>
      </c>
      <c r="C555" s="90" t="s">
        <v>438</v>
      </c>
      <c r="D555" s="90" t="s">
        <v>2724</v>
      </c>
      <c r="E555" s="87" t="s">
        <v>1471</v>
      </c>
      <c r="F555" s="91">
        <v>0</v>
      </c>
      <c r="G555" s="91">
        <v>0</v>
      </c>
      <c r="H555" s="92">
        <f ca="1">SUMIF(Measure_BB_Table[],Combined_header,Total_Exp._MeasureBB)</f>
        <v>0</v>
      </c>
      <c r="I555" s="85">
        <f ca="1">SUMIF(Measure_BB_Table[],Combined_header,Committed_Amount)</f>
        <v>0</v>
      </c>
      <c r="J555" s="92">
        <f ca="1">SUMIF(Measure_BB_Table[],Combined_header,Completed_MeasureBB)</f>
        <v>0</v>
      </c>
      <c r="K555" s="93" t="e">
        <f t="shared" ca="1" si="8"/>
        <v>#DIV/0!</v>
      </c>
    </row>
    <row r="556" spans="1:11" hidden="1" x14ac:dyDescent="0.3">
      <c r="A556" s="87" t="s">
        <v>3776</v>
      </c>
      <c r="B556" s="88">
        <v>7</v>
      </c>
      <c r="C556" s="90" t="s">
        <v>438</v>
      </c>
      <c r="D556" s="90" t="s">
        <v>2724</v>
      </c>
      <c r="E556" s="87" t="s">
        <v>310</v>
      </c>
      <c r="F556" s="91">
        <v>15000</v>
      </c>
      <c r="G556" s="91" t="s">
        <v>245</v>
      </c>
      <c r="H556" s="92">
        <f ca="1">SUMIF(Measure_BB_Table[],Combined_header,Total_Exp._MeasureBB)</f>
        <v>0</v>
      </c>
      <c r="I556" s="85">
        <f ca="1">SUMIF(Measure_BB_Table[],Combined_header,Committed_Amount)</f>
        <v>0</v>
      </c>
      <c r="J556" s="92">
        <f ca="1">SUMIF(Measure_BB_Table[],Combined_header,Completed_MeasureBB)</f>
        <v>0</v>
      </c>
      <c r="K556" s="93" t="e">
        <f t="shared" ca="1" si="8"/>
        <v>#DIV/0!</v>
      </c>
    </row>
    <row r="557" spans="1:11" hidden="1" x14ac:dyDescent="0.3">
      <c r="A557" s="87" t="s">
        <v>3777</v>
      </c>
      <c r="B557" s="88">
        <v>7</v>
      </c>
      <c r="C557" s="90" t="s">
        <v>438</v>
      </c>
      <c r="D557" s="90" t="s">
        <v>2724</v>
      </c>
      <c r="E557" s="87" t="s">
        <v>1473</v>
      </c>
      <c r="F557" s="91">
        <v>0</v>
      </c>
      <c r="G557" s="91" t="s">
        <v>245</v>
      </c>
      <c r="H557" s="92">
        <f ca="1">SUMIF(Measure_BB_Table[],Combined_header,Total_Exp._MeasureBB)</f>
        <v>0</v>
      </c>
      <c r="I557" s="85">
        <f ca="1">SUMIF(Measure_BB_Table[],Combined_header,Committed_Amount)</f>
        <v>0</v>
      </c>
      <c r="J557" s="92">
        <f ca="1">SUMIF(Measure_BB_Table[],Combined_header,Completed_MeasureBB)</f>
        <v>0</v>
      </c>
      <c r="K557" s="93" t="e">
        <f t="shared" ca="1" si="8"/>
        <v>#DIV/0!</v>
      </c>
    </row>
    <row r="558" spans="1:11" hidden="1" x14ac:dyDescent="0.3">
      <c r="A558" s="87" t="s">
        <v>3778</v>
      </c>
      <c r="B558" s="88">
        <v>7</v>
      </c>
      <c r="C558" s="90" t="s">
        <v>438</v>
      </c>
      <c r="D558" s="90" t="s">
        <v>2724</v>
      </c>
      <c r="E558" s="87" t="s">
        <v>1547</v>
      </c>
      <c r="F558" s="91">
        <v>0</v>
      </c>
      <c r="G558" s="91">
        <v>0</v>
      </c>
      <c r="H558" s="92">
        <f ca="1">SUMIF(Measure_BB_Table[],Combined_header,Total_Exp._MeasureBB)</f>
        <v>0</v>
      </c>
      <c r="I558" s="85">
        <f ca="1">SUMIF(Measure_BB_Table[],Combined_header,Committed_Amount)</f>
        <v>0</v>
      </c>
      <c r="J558" s="92">
        <f ca="1">SUMIF(Measure_BB_Table[],Combined_header,Completed_MeasureBB)</f>
        <v>0</v>
      </c>
      <c r="K558" s="93" t="e">
        <f t="shared" ca="1" si="8"/>
        <v>#DIV/0!</v>
      </c>
    </row>
    <row r="559" spans="1:11" hidden="1" x14ac:dyDescent="0.3">
      <c r="A559" s="87" t="s">
        <v>2919</v>
      </c>
      <c r="B559" s="88">
        <v>7</v>
      </c>
      <c r="C559" s="90" t="s">
        <v>438</v>
      </c>
      <c r="D559" s="90" t="s">
        <v>2724</v>
      </c>
      <c r="E559" s="87" t="s">
        <v>1466</v>
      </c>
      <c r="F559" s="91">
        <v>0</v>
      </c>
      <c r="G559" s="91">
        <v>0</v>
      </c>
      <c r="H559" s="92">
        <f ca="1">SUMIF(Measure_BB_Table[],Combined_header,Total_Exp._MeasureBB)</f>
        <v>0</v>
      </c>
      <c r="I559" s="85">
        <f ca="1">SUMIF(Measure_BB_Table[],Combined_header,Committed_Amount)</f>
        <v>0</v>
      </c>
      <c r="J559" s="92">
        <f ca="1">SUMIF(Measure_BB_Table[],Combined_header,Completed_MeasureBB)</f>
        <v>0</v>
      </c>
      <c r="K559" s="93" t="e">
        <f t="shared" ca="1" si="8"/>
        <v>#DIV/0!</v>
      </c>
    </row>
    <row r="560" spans="1:11" hidden="1" x14ac:dyDescent="0.3">
      <c r="A560" s="87" t="s">
        <v>3779</v>
      </c>
      <c r="B560" s="88">
        <v>7</v>
      </c>
      <c r="C560" s="90" t="s">
        <v>438</v>
      </c>
      <c r="D560" s="90" t="s">
        <v>2724</v>
      </c>
      <c r="E560" s="90" t="s">
        <v>1474</v>
      </c>
      <c r="F560" s="91">
        <v>0</v>
      </c>
      <c r="G560" s="91">
        <v>0</v>
      </c>
      <c r="H560" s="92">
        <f ca="1">SUMIF(Measure_BB_Table[],Combined_header,Total_Exp._MeasureBB)</f>
        <v>0</v>
      </c>
      <c r="I560" s="85">
        <f ca="1">SUMIF(Measure_BB_Table[],Combined_header,Committed_Amount)</f>
        <v>0</v>
      </c>
      <c r="J560" s="92">
        <f ca="1">SUMIF(Measure_BB_Table[],Combined_header,Completed_MeasureBB)</f>
        <v>0</v>
      </c>
      <c r="K560" s="93" t="e">
        <f t="shared" ca="1" si="8"/>
        <v>#DIV/0!</v>
      </c>
    </row>
    <row r="561" spans="1:11" hidden="1" x14ac:dyDescent="0.3">
      <c r="A561" s="87" t="s">
        <v>3780</v>
      </c>
      <c r="B561" s="88">
        <v>7</v>
      </c>
      <c r="C561" s="90" t="s">
        <v>438</v>
      </c>
      <c r="D561" s="90" t="s">
        <v>2724</v>
      </c>
      <c r="E561" s="87" t="s">
        <v>1468</v>
      </c>
      <c r="F561" s="91">
        <v>0</v>
      </c>
      <c r="G561" s="91">
        <v>0</v>
      </c>
      <c r="H561" s="92">
        <f ca="1">SUMIF(Measure_BB_Table[],Combined_header,Total_Exp._MeasureBB)</f>
        <v>0</v>
      </c>
      <c r="I561" s="85">
        <f ca="1">SUMIF(Measure_BB_Table[],Combined_header,Committed_Amount)</f>
        <v>0</v>
      </c>
      <c r="J561" s="92">
        <f ca="1">SUMIF(Measure_BB_Table[],Combined_header,Completed_MeasureBB)</f>
        <v>0</v>
      </c>
      <c r="K561" s="93" t="e">
        <f t="shared" ca="1" si="8"/>
        <v>#DIV/0!</v>
      </c>
    </row>
    <row r="562" spans="1:11" hidden="1" x14ac:dyDescent="0.3">
      <c r="A562" s="87" t="s">
        <v>3781</v>
      </c>
      <c r="B562" s="88">
        <v>7</v>
      </c>
      <c r="C562" s="90" t="s">
        <v>438</v>
      </c>
      <c r="D562" s="90" t="s">
        <v>2724</v>
      </c>
      <c r="E562" s="87" t="s">
        <v>1470</v>
      </c>
      <c r="F562" s="91">
        <v>0</v>
      </c>
      <c r="G562" s="91">
        <v>0</v>
      </c>
      <c r="H562" s="92">
        <f ca="1">SUMIF(Measure_BB_Table[],Combined_header,Total_Exp._MeasureBB)</f>
        <v>0</v>
      </c>
      <c r="I562" s="85">
        <f ca="1">SUMIF(Measure_BB_Table[],Combined_header,Committed_Amount)</f>
        <v>0</v>
      </c>
      <c r="J562" s="92">
        <f ca="1">SUMIF(Measure_BB_Table[],Combined_header,Completed_MeasureBB)</f>
        <v>0</v>
      </c>
      <c r="K562" s="93" t="e">
        <f t="shared" ca="1" si="8"/>
        <v>#DIV/0!</v>
      </c>
    </row>
    <row r="563" spans="1:11" hidden="1" x14ac:dyDescent="0.3">
      <c r="A563" s="87" t="s">
        <v>3782</v>
      </c>
      <c r="B563" s="88">
        <v>7</v>
      </c>
      <c r="C563" s="90" t="s">
        <v>438</v>
      </c>
      <c r="D563" s="90" t="s">
        <v>2723</v>
      </c>
      <c r="E563" s="87" t="s">
        <v>1471</v>
      </c>
      <c r="F563" s="91">
        <v>0</v>
      </c>
      <c r="G563" s="91">
        <v>0</v>
      </c>
      <c r="H563" s="92">
        <f ca="1">SUMIF(Measure_BB_Table[],Combined_header,Total_Exp._MeasureBB)</f>
        <v>0</v>
      </c>
      <c r="I563" s="85">
        <f ca="1">SUMIF(Measure_BB_Table[],Combined_header,Committed_Amount)</f>
        <v>0</v>
      </c>
      <c r="J563" s="92">
        <f ca="1">SUMIF(Measure_BB_Table[],Combined_header,Completed_MeasureBB)</f>
        <v>0</v>
      </c>
      <c r="K563" s="93" t="e">
        <f t="shared" ca="1" si="8"/>
        <v>#DIV/0!</v>
      </c>
    </row>
    <row r="564" spans="1:11" hidden="1" x14ac:dyDescent="0.3">
      <c r="A564" s="87" t="s">
        <v>3783</v>
      </c>
      <c r="B564" s="88">
        <v>7</v>
      </c>
      <c r="C564" s="90" t="s">
        <v>438</v>
      </c>
      <c r="D564" s="90" t="s">
        <v>2723</v>
      </c>
      <c r="E564" s="87" t="s">
        <v>310</v>
      </c>
      <c r="F564" s="91">
        <v>285000</v>
      </c>
      <c r="G564" s="91" t="s">
        <v>245</v>
      </c>
      <c r="H564" s="92">
        <f ca="1">SUMIF(Measure_BB_Table[],Combined_header,Total_Exp._MeasureBB)</f>
        <v>0</v>
      </c>
      <c r="I564" s="85">
        <f ca="1">SUMIF(Measure_BB_Table[],Combined_header,Committed_Amount)</f>
        <v>0</v>
      </c>
      <c r="J564" s="92">
        <f ca="1">SUMIF(Measure_BB_Table[],Combined_header,Completed_MeasureBB)</f>
        <v>0</v>
      </c>
      <c r="K564" s="93" t="e">
        <f t="shared" ca="1" si="8"/>
        <v>#DIV/0!</v>
      </c>
    </row>
    <row r="565" spans="1:11" x14ac:dyDescent="0.3">
      <c r="A565" s="87" t="s">
        <v>2963</v>
      </c>
      <c r="B565" s="88">
        <v>7</v>
      </c>
      <c r="C565" s="90" t="s">
        <v>438</v>
      </c>
      <c r="D565" s="90" t="s">
        <v>2723</v>
      </c>
      <c r="E565" s="87" t="s">
        <v>1473</v>
      </c>
      <c r="F565" s="91">
        <v>48500</v>
      </c>
      <c r="G565" s="91" t="s">
        <v>2011</v>
      </c>
      <c r="H565" s="92">
        <f ca="1">SUMIF(Measure_BB_Table[],Combined_header,Total_Exp._MeasureBB)</f>
        <v>36375</v>
      </c>
      <c r="I565" s="85">
        <f ca="1">SUMIF(Measure_BB_Table[],Combined_header,Committed_Amount)</f>
        <v>0</v>
      </c>
      <c r="J565" s="92">
        <f ca="1">SUMIF(Measure_BB_Table[],Combined_header,Completed_MeasureBB)</f>
        <v>36375</v>
      </c>
      <c r="K565" s="93">
        <f t="shared" ca="1" si="8"/>
        <v>1</v>
      </c>
    </row>
    <row r="566" spans="1:11" x14ac:dyDescent="0.3">
      <c r="A566" s="87" t="s">
        <v>2962</v>
      </c>
      <c r="B566" s="88">
        <v>7</v>
      </c>
      <c r="C566" s="90" t="s">
        <v>438</v>
      </c>
      <c r="D566" s="90" t="s">
        <v>2723</v>
      </c>
      <c r="E566" s="87" t="s">
        <v>1547</v>
      </c>
      <c r="F566" s="91">
        <v>0</v>
      </c>
      <c r="G566" s="91">
        <v>0</v>
      </c>
      <c r="H566" s="92">
        <f ca="1">SUMIF(Measure_BB_Table[],Combined_header,Total_Exp._MeasureBB)</f>
        <v>891</v>
      </c>
      <c r="I566" s="85">
        <f ca="1">SUMIF(Measure_BB_Table[],Combined_header,Committed_Amount)</f>
        <v>0</v>
      </c>
      <c r="J566" s="92">
        <f ca="1">SUMIF(Measure_BB_Table[],Combined_header,Completed_MeasureBB)</f>
        <v>891</v>
      </c>
      <c r="K566" s="93">
        <f t="shared" ca="1" si="8"/>
        <v>1</v>
      </c>
    </row>
    <row r="567" spans="1:11" hidden="1" x14ac:dyDescent="0.3">
      <c r="A567" s="87" t="s">
        <v>3784</v>
      </c>
      <c r="B567" s="88">
        <v>7</v>
      </c>
      <c r="C567" s="90" t="s">
        <v>438</v>
      </c>
      <c r="D567" s="90" t="s">
        <v>2723</v>
      </c>
      <c r="E567" s="87" t="s">
        <v>1466</v>
      </c>
      <c r="F567" s="91">
        <v>0</v>
      </c>
      <c r="G567" s="91">
        <v>0</v>
      </c>
      <c r="H567" s="92">
        <f ca="1">SUMIF(Measure_BB_Table[],Combined_header,Total_Exp._MeasureBB)</f>
        <v>0</v>
      </c>
      <c r="I567" s="85">
        <f ca="1">SUMIF(Measure_BB_Table[],Combined_header,Committed_Amount)</f>
        <v>0</v>
      </c>
      <c r="J567" s="92">
        <f ca="1">SUMIF(Measure_BB_Table[],Combined_header,Completed_MeasureBB)</f>
        <v>0</v>
      </c>
      <c r="K567" s="93" t="e">
        <f t="shared" ca="1" si="8"/>
        <v>#DIV/0!</v>
      </c>
    </row>
    <row r="568" spans="1:11" hidden="1" x14ac:dyDescent="0.3">
      <c r="A568" s="87" t="s">
        <v>3785</v>
      </c>
      <c r="B568" s="88">
        <v>7</v>
      </c>
      <c r="C568" s="90" t="s">
        <v>438</v>
      </c>
      <c r="D568" s="90" t="s">
        <v>2723</v>
      </c>
      <c r="E568" s="87" t="s">
        <v>1468</v>
      </c>
      <c r="F568" s="91">
        <v>0</v>
      </c>
      <c r="G568" s="91">
        <v>0</v>
      </c>
      <c r="H568" s="92">
        <f ca="1">SUMIF(Measure_BB_Table[],Combined_header,Total_Exp._MeasureBB)</f>
        <v>0</v>
      </c>
      <c r="I568" s="85">
        <f ca="1">SUMIF(Measure_BB_Table[],Combined_header,Committed_Amount)</f>
        <v>0</v>
      </c>
      <c r="J568" s="92">
        <f ca="1">SUMIF(Measure_BB_Table[],Combined_header,Completed_MeasureBB)</f>
        <v>0</v>
      </c>
      <c r="K568" s="93" t="e">
        <f t="shared" ca="1" si="8"/>
        <v>#DIV/0!</v>
      </c>
    </row>
    <row r="569" spans="1:11" hidden="1" x14ac:dyDescent="0.3">
      <c r="A569" s="87" t="s">
        <v>3786</v>
      </c>
      <c r="B569" s="88">
        <v>7</v>
      </c>
      <c r="C569" s="90" t="s">
        <v>438</v>
      </c>
      <c r="D569" s="90" t="s">
        <v>2723</v>
      </c>
      <c r="E569" s="87" t="s">
        <v>1470</v>
      </c>
      <c r="F569" s="91">
        <v>0</v>
      </c>
      <c r="G569" s="91">
        <v>0</v>
      </c>
      <c r="H569" s="92">
        <f ca="1">SUMIF(Measure_BB_Table[],Combined_header,Total_Exp._MeasureBB)</f>
        <v>0</v>
      </c>
      <c r="I569" s="85">
        <f ca="1">SUMIF(Measure_BB_Table[],Combined_header,Committed_Amount)</f>
        <v>0</v>
      </c>
      <c r="J569" s="92">
        <f ca="1">SUMIF(Measure_BB_Table[],Combined_header,Completed_MeasureBB)</f>
        <v>0</v>
      </c>
      <c r="K569" s="93" t="e">
        <f t="shared" ca="1" si="8"/>
        <v>#DIV/0!</v>
      </c>
    </row>
    <row r="570" spans="1:11" hidden="1" x14ac:dyDescent="0.3">
      <c r="A570" s="87" t="s">
        <v>3787</v>
      </c>
      <c r="B570" s="88">
        <v>7</v>
      </c>
      <c r="C570" s="90" t="s">
        <v>438</v>
      </c>
      <c r="D570" s="90" t="s">
        <v>236</v>
      </c>
      <c r="E570" s="87" t="s">
        <v>1471</v>
      </c>
      <c r="F570" s="91">
        <v>400</v>
      </c>
      <c r="G570" s="91" t="s">
        <v>245</v>
      </c>
      <c r="H570" s="92">
        <f ca="1">SUMIF(Measure_BB_Table[],Combined_header,Total_Exp._MeasureBB)</f>
        <v>0</v>
      </c>
      <c r="I570" s="85">
        <f ca="1">SUMIF(Measure_BB_Table[],Combined_header,Committed_Amount)</f>
        <v>0</v>
      </c>
      <c r="J570" s="92">
        <f ca="1">SUMIF(Measure_BB_Table[],Combined_header,Completed_MeasureBB)</f>
        <v>0</v>
      </c>
      <c r="K570" s="93" t="e">
        <f t="shared" ca="1" si="8"/>
        <v>#DIV/0!</v>
      </c>
    </row>
    <row r="571" spans="1:11" hidden="1" x14ac:dyDescent="0.3">
      <c r="A571" s="87" t="s">
        <v>3788</v>
      </c>
      <c r="B571" s="88">
        <v>7</v>
      </c>
      <c r="C571" s="90" t="s">
        <v>438</v>
      </c>
      <c r="D571" s="90" t="s">
        <v>236</v>
      </c>
      <c r="E571" s="90" t="s">
        <v>1477</v>
      </c>
      <c r="F571" s="91">
        <v>0</v>
      </c>
      <c r="G571" s="91">
        <v>0</v>
      </c>
      <c r="H571" s="92">
        <f ca="1">SUMIF(Measure_BB_Table[],Combined_header,Total_Exp._MeasureBB)</f>
        <v>0</v>
      </c>
      <c r="I571" s="85">
        <f ca="1">SUMIF(Measure_BB_Table[],Combined_header,Committed_Amount)</f>
        <v>0</v>
      </c>
      <c r="J571" s="92">
        <f ca="1">SUMIF(Measure_BB_Table[],Combined_header,Completed_MeasureBB)</f>
        <v>0</v>
      </c>
      <c r="K571" s="93" t="e">
        <f t="shared" ca="1" si="8"/>
        <v>#DIV/0!</v>
      </c>
    </row>
    <row r="572" spans="1:11" hidden="1" x14ac:dyDescent="0.3">
      <c r="A572" s="87" t="s">
        <v>3789</v>
      </c>
      <c r="B572" s="88">
        <v>7</v>
      </c>
      <c r="C572" s="90" t="s">
        <v>438</v>
      </c>
      <c r="D572" s="90" t="s">
        <v>236</v>
      </c>
      <c r="E572" s="87" t="s">
        <v>1467</v>
      </c>
      <c r="F572" s="91">
        <v>43850</v>
      </c>
      <c r="G572" s="91" t="s">
        <v>245</v>
      </c>
      <c r="H572" s="92">
        <f ca="1">SUMIF(Measure_BB_Table[],Combined_header,Total_Exp._MeasureBB)</f>
        <v>0</v>
      </c>
      <c r="I572" s="85">
        <f ca="1">SUMIF(Measure_BB_Table[],Combined_header,Committed_Amount)</f>
        <v>0</v>
      </c>
      <c r="J572" s="92">
        <f ca="1">SUMIF(Measure_BB_Table[],Combined_header,Completed_MeasureBB)</f>
        <v>0</v>
      </c>
      <c r="K572" s="93" t="e">
        <f t="shared" ca="1" si="8"/>
        <v>#DIV/0!</v>
      </c>
    </row>
    <row r="573" spans="1:11" hidden="1" x14ac:dyDescent="0.3">
      <c r="A573" s="87" t="s">
        <v>3790</v>
      </c>
      <c r="B573" s="88">
        <v>7</v>
      </c>
      <c r="C573" s="90" t="s">
        <v>438</v>
      </c>
      <c r="D573" s="90" t="s">
        <v>236</v>
      </c>
      <c r="E573" s="90" t="s">
        <v>1676</v>
      </c>
      <c r="F573" s="91">
        <v>55000</v>
      </c>
      <c r="G573" s="91" t="s">
        <v>245</v>
      </c>
      <c r="H573" s="92">
        <f ca="1">SUMIF(Measure_BB_Table[],Combined_header,Total_Exp._MeasureBB)</f>
        <v>0</v>
      </c>
      <c r="I573" s="85">
        <f ca="1">SUMIF(Measure_BB_Table[],Combined_header,Committed_Amount)</f>
        <v>0</v>
      </c>
      <c r="J573" s="92">
        <f ca="1">SUMIF(Measure_BB_Table[],Combined_header,Completed_MeasureBB)</f>
        <v>0</v>
      </c>
      <c r="K573" s="93" t="e">
        <f t="shared" ca="1" si="8"/>
        <v>#DIV/0!</v>
      </c>
    </row>
    <row r="574" spans="1:11" hidden="1" x14ac:dyDescent="0.3">
      <c r="A574" s="87" t="s">
        <v>3791</v>
      </c>
      <c r="B574" s="88">
        <v>7</v>
      </c>
      <c r="C574" s="90" t="s">
        <v>438</v>
      </c>
      <c r="D574" s="90" t="s">
        <v>236</v>
      </c>
      <c r="E574" s="90" t="s">
        <v>310</v>
      </c>
      <c r="F574" s="91">
        <v>550000</v>
      </c>
      <c r="G574" s="91" t="s">
        <v>245</v>
      </c>
      <c r="H574" s="92">
        <f ca="1">SUMIF(Measure_BB_Table[],Combined_header,Total_Exp._MeasureBB)</f>
        <v>0</v>
      </c>
      <c r="I574" s="85">
        <f ca="1">SUMIF(Measure_BB_Table[],Combined_header,Committed_Amount)</f>
        <v>0</v>
      </c>
      <c r="J574" s="92">
        <f ca="1">SUMIF(Measure_BB_Table[],Combined_header,Completed_MeasureBB)</f>
        <v>0</v>
      </c>
      <c r="K574" s="93" t="e">
        <f t="shared" ca="1" si="8"/>
        <v>#DIV/0!</v>
      </c>
    </row>
    <row r="575" spans="1:11" hidden="1" x14ac:dyDescent="0.3">
      <c r="A575" s="87" t="s">
        <v>3792</v>
      </c>
      <c r="B575" s="88">
        <v>7</v>
      </c>
      <c r="C575" s="90" t="s">
        <v>438</v>
      </c>
      <c r="D575" s="90" t="s">
        <v>236</v>
      </c>
      <c r="E575" s="89" t="s">
        <v>1473</v>
      </c>
      <c r="F575" s="91">
        <v>80000</v>
      </c>
      <c r="G575" s="91" t="s">
        <v>245</v>
      </c>
      <c r="H575" s="92">
        <f ca="1">SUMIF(Measure_BB_Table[],Combined_header,Total_Exp._MeasureBB)</f>
        <v>0</v>
      </c>
      <c r="I575" s="85">
        <f ca="1">SUMIF(Measure_BB_Table[],Combined_header,Committed_Amount)</f>
        <v>0</v>
      </c>
      <c r="J575" s="92">
        <f ca="1">SUMIF(Measure_BB_Table[],Combined_header,Completed_MeasureBB)</f>
        <v>0</v>
      </c>
      <c r="K575" s="93" t="e">
        <f t="shared" ca="1" si="8"/>
        <v>#DIV/0!</v>
      </c>
    </row>
    <row r="576" spans="1:11" hidden="1" x14ac:dyDescent="0.3">
      <c r="A576" s="87" t="s">
        <v>3793</v>
      </c>
      <c r="B576" s="88">
        <v>7</v>
      </c>
      <c r="C576" s="90" t="s">
        <v>438</v>
      </c>
      <c r="D576" s="90" t="s">
        <v>236</v>
      </c>
      <c r="E576" s="90" t="s">
        <v>1547</v>
      </c>
      <c r="F576" s="91">
        <v>14000</v>
      </c>
      <c r="G576" s="91" t="s">
        <v>245</v>
      </c>
      <c r="H576" s="92">
        <f ca="1">SUMIF(Measure_BB_Table[],Combined_header,Total_Exp._MeasureBB)</f>
        <v>0</v>
      </c>
      <c r="I576" s="85">
        <f ca="1">SUMIF(Measure_BB_Table[],Combined_header,Committed_Amount)</f>
        <v>0</v>
      </c>
      <c r="J576" s="92">
        <f ca="1">SUMIF(Measure_BB_Table[],Combined_header,Completed_MeasureBB)</f>
        <v>0</v>
      </c>
      <c r="K576" s="93" t="e">
        <f t="shared" ca="1" si="8"/>
        <v>#DIV/0!</v>
      </c>
    </row>
    <row r="577" spans="1:11" hidden="1" x14ac:dyDescent="0.3">
      <c r="A577" s="87" t="s">
        <v>3794</v>
      </c>
      <c r="B577" s="88">
        <v>7</v>
      </c>
      <c r="C577" s="90" t="s">
        <v>438</v>
      </c>
      <c r="D577" s="90" t="s">
        <v>236</v>
      </c>
      <c r="E577" s="90" t="s">
        <v>1466</v>
      </c>
      <c r="F577" s="91">
        <v>12000</v>
      </c>
      <c r="G577" s="91" t="s">
        <v>245</v>
      </c>
      <c r="H577" s="92">
        <f ca="1">SUMIF(Measure_BB_Table[],Combined_header,Total_Exp._MeasureBB)</f>
        <v>0</v>
      </c>
      <c r="I577" s="85">
        <f ca="1">SUMIF(Measure_BB_Table[],Combined_header,Committed_Amount)</f>
        <v>0</v>
      </c>
      <c r="J577" s="92">
        <f ca="1">SUMIF(Measure_BB_Table[],Combined_header,Completed_MeasureBB)</f>
        <v>0</v>
      </c>
      <c r="K577" s="93" t="e">
        <f t="shared" ca="1" si="8"/>
        <v>#DIV/0!</v>
      </c>
    </row>
    <row r="578" spans="1:11" hidden="1" x14ac:dyDescent="0.3">
      <c r="A578" s="87" t="s">
        <v>3795</v>
      </c>
      <c r="B578" s="88">
        <v>7</v>
      </c>
      <c r="C578" s="90" t="s">
        <v>438</v>
      </c>
      <c r="D578" s="90" t="s">
        <v>236</v>
      </c>
      <c r="E578" s="90" t="s">
        <v>1474</v>
      </c>
      <c r="F578" s="91">
        <v>12000</v>
      </c>
      <c r="G578" s="91" t="s">
        <v>245</v>
      </c>
      <c r="H578" s="92">
        <f ca="1">SUMIF(Measure_BB_Table[],Combined_header,Total_Exp._MeasureBB)</f>
        <v>0</v>
      </c>
      <c r="I578" s="85">
        <f ca="1">SUMIF(Measure_BB_Table[],Combined_header,Committed_Amount)</f>
        <v>0</v>
      </c>
      <c r="J578" s="92">
        <f ca="1">SUMIF(Measure_BB_Table[],Combined_header,Completed_MeasureBB)</f>
        <v>0</v>
      </c>
      <c r="K578" s="93" t="e">
        <f t="shared" ca="1" si="8"/>
        <v>#DIV/0!</v>
      </c>
    </row>
    <row r="579" spans="1:11" hidden="1" x14ac:dyDescent="0.3">
      <c r="A579" s="87" t="s">
        <v>3796</v>
      </c>
      <c r="B579" s="88">
        <v>7</v>
      </c>
      <c r="C579" s="90" t="s">
        <v>438</v>
      </c>
      <c r="D579" s="90" t="s">
        <v>236</v>
      </c>
      <c r="E579" s="87" t="s">
        <v>1468</v>
      </c>
      <c r="F579" s="91">
        <v>0</v>
      </c>
      <c r="G579" s="91">
        <v>0</v>
      </c>
      <c r="H579" s="92">
        <f ca="1">SUMIF(Measure_BB_Table[],Combined_header,Total_Exp._MeasureBB)</f>
        <v>0</v>
      </c>
      <c r="I579" s="85">
        <f ca="1">SUMIF(Measure_BB_Table[],Combined_header,Committed_Amount)</f>
        <v>0</v>
      </c>
      <c r="J579" s="92">
        <f ca="1">SUMIF(Measure_BB_Table[],Combined_header,Completed_MeasureBB)</f>
        <v>0</v>
      </c>
      <c r="K579" s="93" t="e">
        <f t="shared" ca="1" si="8"/>
        <v>#DIV/0!</v>
      </c>
    </row>
    <row r="580" spans="1:11" hidden="1" x14ac:dyDescent="0.3">
      <c r="A580" s="87" t="s">
        <v>3797</v>
      </c>
      <c r="B580" s="88">
        <v>7</v>
      </c>
      <c r="C580" s="90" t="s">
        <v>438</v>
      </c>
      <c r="D580" s="90" t="s">
        <v>236</v>
      </c>
      <c r="E580" s="87" t="s">
        <v>1548</v>
      </c>
      <c r="F580" s="91">
        <v>0</v>
      </c>
      <c r="G580" s="91">
        <v>0</v>
      </c>
      <c r="H580" s="92">
        <f ca="1">SUMIF(Measure_BB_Table[],Combined_header,Total_Exp._MeasureBB)</f>
        <v>0</v>
      </c>
      <c r="I580" s="85">
        <f ca="1">SUMIF(Measure_BB_Table[],Combined_header,Committed_Amount)</f>
        <v>0</v>
      </c>
      <c r="J580" s="92">
        <f ca="1">SUMIF(Measure_BB_Table[],Combined_header,Completed_MeasureBB)</f>
        <v>0</v>
      </c>
      <c r="K580" s="93" t="e">
        <f t="shared" ref="K580:K643" ca="1" si="9">Completed_Comparison/Total_Exp._Comparison</f>
        <v>#DIV/0!</v>
      </c>
    </row>
    <row r="581" spans="1:11" hidden="1" x14ac:dyDescent="0.3">
      <c r="A581" s="87" t="s">
        <v>3798</v>
      </c>
      <c r="B581" s="88">
        <v>7</v>
      </c>
      <c r="C581" s="90" t="s">
        <v>438</v>
      </c>
      <c r="D581" s="90" t="s">
        <v>236</v>
      </c>
      <c r="E581" s="87" t="s">
        <v>1677</v>
      </c>
      <c r="F581" s="91">
        <v>0</v>
      </c>
      <c r="G581" s="91">
        <v>0</v>
      </c>
      <c r="H581" s="92">
        <f ca="1">SUMIF(Measure_BB_Table[],Combined_header,Total_Exp._MeasureBB)</f>
        <v>0</v>
      </c>
      <c r="I581" s="85">
        <f ca="1">SUMIF(Measure_BB_Table[],Combined_header,Committed_Amount)</f>
        <v>0</v>
      </c>
      <c r="J581" s="92">
        <f ca="1">SUMIF(Measure_BB_Table[],Combined_header,Completed_MeasureBB)</f>
        <v>0</v>
      </c>
      <c r="K581" s="93" t="e">
        <f t="shared" ca="1" si="9"/>
        <v>#DIV/0!</v>
      </c>
    </row>
    <row r="582" spans="1:11" hidden="1" x14ac:dyDescent="0.3">
      <c r="A582" s="87" t="s">
        <v>3799</v>
      </c>
      <c r="B582" s="88">
        <v>7</v>
      </c>
      <c r="C582" s="90" t="s">
        <v>438</v>
      </c>
      <c r="D582" s="90" t="s">
        <v>236</v>
      </c>
      <c r="E582" s="90" t="s">
        <v>1475</v>
      </c>
      <c r="F582" s="91">
        <v>150000</v>
      </c>
      <c r="G582" s="91" t="s">
        <v>245</v>
      </c>
      <c r="H582" s="92">
        <f ca="1">SUMIF(Measure_BB_Table[],Combined_header,Total_Exp._MeasureBB)</f>
        <v>0</v>
      </c>
      <c r="I582" s="85">
        <f ca="1">SUMIF(Measure_BB_Table[],Combined_header,Committed_Amount)</f>
        <v>0</v>
      </c>
      <c r="J582" s="92">
        <f ca="1">SUMIF(Measure_BB_Table[],Combined_header,Completed_MeasureBB)</f>
        <v>0</v>
      </c>
      <c r="K582" s="93" t="e">
        <f t="shared" ca="1" si="9"/>
        <v>#DIV/0!</v>
      </c>
    </row>
    <row r="583" spans="1:11" hidden="1" x14ac:dyDescent="0.3">
      <c r="A583" s="87" t="s">
        <v>3800</v>
      </c>
      <c r="B583" s="88">
        <v>7</v>
      </c>
      <c r="C583" s="90" t="s">
        <v>438</v>
      </c>
      <c r="D583" s="90" t="s">
        <v>236</v>
      </c>
      <c r="E583" s="87" t="s">
        <v>1476</v>
      </c>
      <c r="F583" s="91">
        <v>0</v>
      </c>
      <c r="G583" s="91">
        <v>0</v>
      </c>
      <c r="H583" s="92">
        <f ca="1">SUMIF(Measure_BB_Table[],Combined_header,Total_Exp._MeasureBB)</f>
        <v>0</v>
      </c>
      <c r="I583" s="85">
        <f ca="1">SUMIF(Measure_BB_Table[],Combined_header,Committed_Amount)</f>
        <v>0</v>
      </c>
      <c r="J583" s="92">
        <f ca="1">SUMIF(Measure_BB_Table[],Combined_header,Completed_MeasureBB)</f>
        <v>0</v>
      </c>
      <c r="K583" s="93" t="e">
        <f t="shared" ca="1" si="9"/>
        <v>#DIV/0!</v>
      </c>
    </row>
    <row r="584" spans="1:11" hidden="1" x14ac:dyDescent="0.3">
      <c r="A584" s="87" t="s">
        <v>3801</v>
      </c>
      <c r="B584" s="88">
        <v>7</v>
      </c>
      <c r="C584" s="90" t="s">
        <v>438</v>
      </c>
      <c r="D584" s="90" t="s">
        <v>236</v>
      </c>
      <c r="E584" s="87" t="s">
        <v>1470</v>
      </c>
      <c r="F584" s="91">
        <v>400</v>
      </c>
      <c r="G584" s="91" t="s">
        <v>245</v>
      </c>
      <c r="H584" s="92">
        <f ca="1">SUMIF(Measure_BB_Table[],Combined_header,Total_Exp._MeasureBB)</f>
        <v>0</v>
      </c>
      <c r="I584" s="85">
        <f ca="1">SUMIF(Measure_BB_Table[],Combined_header,Committed_Amount)</f>
        <v>0</v>
      </c>
      <c r="J584" s="92">
        <f ca="1">SUMIF(Measure_BB_Table[],Combined_header,Completed_MeasureBB)</f>
        <v>0</v>
      </c>
      <c r="K584" s="93" t="e">
        <f t="shared" ca="1" si="9"/>
        <v>#DIV/0!</v>
      </c>
    </row>
    <row r="585" spans="1:11" hidden="1" x14ac:dyDescent="0.3">
      <c r="A585" s="87" t="s">
        <v>3802</v>
      </c>
      <c r="B585" s="88">
        <v>7</v>
      </c>
      <c r="C585" s="90" t="s">
        <v>438</v>
      </c>
      <c r="D585" s="90" t="s">
        <v>236</v>
      </c>
      <c r="E585" s="87" t="s">
        <v>1464</v>
      </c>
      <c r="F585" s="91">
        <v>0</v>
      </c>
      <c r="G585" s="91">
        <v>0</v>
      </c>
      <c r="H585" s="92">
        <f ca="1">SUMIF(Measure_BB_Table[],Combined_header,Total_Exp._MeasureBB)</f>
        <v>0</v>
      </c>
      <c r="I585" s="85">
        <f ca="1">SUMIF(Measure_BB_Table[],Combined_header,Committed_Amount)</f>
        <v>0</v>
      </c>
      <c r="J585" s="92">
        <f ca="1">SUMIF(Measure_BB_Table[],Combined_header,Completed_MeasureBB)</f>
        <v>0</v>
      </c>
      <c r="K585" s="93" t="e">
        <f t="shared" ca="1" si="9"/>
        <v>#DIV/0!</v>
      </c>
    </row>
    <row r="586" spans="1:11" x14ac:dyDescent="0.3">
      <c r="A586" s="87" t="s">
        <v>3803</v>
      </c>
      <c r="B586" s="88">
        <v>5</v>
      </c>
      <c r="C586" s="89" t="s">
        <v>312</v>
      </c>
      <c r="D586" s="90" t="s">
        <v>2722</v>
      </c>
      <c r="E586" s="87" t="s">
        <v>1471</v>
      </c>
      <c r="F586" s="91">
        <v>5093.8</v>
      </c>
      <c r="G586" s="91" t="s">
        <v>245</v>
      </c>
      <c r="H586" s="92">
        <f ca="1">SUMIF(Measure_BB_Table[],Combined_header,Total_Exp._MeasureBB)</f>
        <v>417.06</v>
      </c>
      <c r="I586" s="85">
        <f ca="1">SUMIF(Measure_BB_Table[],Combined_header,Committed_Amount)</f>
        <v>0</v>
      </c>
      <c r="J586" s="92">
        <f ca="1">SUMIF(Measure_BB_Table[],Combined_header,Completed_MeasureBB)</f>
        <v>417.06</v>
      </c>
      <c r="K586" s="93">
        <f t="shared" ca="1" si="9"/>
        <v>1</v>
      </c>
    </row>
    <row r="587" spans="1:11" hidden="1" x14ac:dyDescent="0.3">
      <c r="A587" s="87" t="s">
        <v>3804</v>
      </c>
      <c r="B587" s="88">
        <v>5</v>
      </c>
      <c r="C587" s="89" t="s">
        <v>312</v>
      </c>
      <c r="D587" s="90" t="s">
        <v>2722</v>
      </c>
      <c r="E587" s="87" t="s">
        <v>1465</v>
      </c>
      <c r="F587" s="91">
        <v>224000</v>
      </c>
      <c r="G587" s="91" t="s">
        <v>245</v>
      </c>
      <c r="H587" s="92">
        <f ca="1">SUMIF(Measure_BB_Table[],Combined_header,Total_Exp._MeasureBB)</f>
        <v>0</v>
      </c>
      <c r="I587" s="85">
        <f ca="1">SUMIF(Measure_BB_Table[],Combined_header,Committed_Amount)</f>
        <v>0</v>
      </c>
      <c r="J587" s="92">
        <f ca="1">SUMIF(Measure_BB_Table[],Combined_header,Completed_MeasureBB)</f>
        <v>0</v>
      </c>
      <c r="K587" s="93" t="e">
        <f t="shared" ca="1" si="9"/>
        <v>#DIV/0!</v>
      </c>
    </row>
    <row r="588" spans="1:11" x14ac:dyDescent="0.3">
      <c r="A588" s="87" t="s">
        <v>3805</v>
      </c>
      <c r="B588" s="88">
        <v>5</v>
      </c>
      <c r="C588" s="89" t="s">
        <v>312</v>
      </c>
      <c r="D588" s="90" t="s">
        <v>2722</v>
      </c>
      <c r="E588" s="87" t="s">
        <v>1467</v>
      </c>
      <c r="F588" s="91">
        <v>788769.21</v>
      </c>
      <c r="G588" s="91" t="s">
        <v>245</v>
      </c>
      <c r="H588" s="92">
        <f ca="1">SUMIF(Measure_BB_Table[],Combined_header,Total_Exp._MeasureBB)</f>
        <v>171310</v>
      </c>
      <c r="I588" s="85">
        <f ca="1">SUMIF(Measure_BB_Table[],Combined_header,Committed_Amount)</f>
        <v>0</v>
      </c>
      <c r="J588" s="92">
        <f ca="1">SUMIF(Measure_BB_Table[],Combined_header,Completed_MeasureBB)</f>
        <v>171310</v>
      </c>
      <c r="K588" s="93">
        <f t="shared" ca="1" si="9"/>
        <v>1</v>
      </c>
    </row>
    <row r="589" spans="1:11" hidden="1" x14ac:dyDescent="0.3">
      <c r="A589" s="87" t="s">
        <v>3806</v>
      </c>
      <c r="B589" s="88">
        <v>5</v>
      </c>
      <c r="C589" s="89" t="s">
        <v>312</v>
      </c>
      <c r="D589" s="90" t="s">
        <v>2722</v>
      </c>
      <c r="E589" s="90" t="s">
        <v>1676</v>
      </c>
      <c r="F589" s="91">
        <v>793815.6</v>
      </c>
      <c r="G589" s="91" t="s">
        <v>245</v>
      </c>
      <c r="H589" s="92">
        <f ca="1">SUMIF(Measure_BB_Table[],Combined_header,Total_Exp._MeasureBB)</f>
        <v>0</v>
      </c>
      <c r="I589" s="85">
        <f ca="1">SUMIF(Measure_BB_Table[],Combined_header,Committed_Amount)</f>
        <v>0</v>
      </c>
      <c r="J589" s="92">
        <f ca="1">SUMIF(Measure_BB_Table[],Combined_header,Completed_MeasureBB)</f>
        <v>0</v>
      </c>
      <c r="K589" s="93" t="e">
        <f t="shared" ca="1" si="9"/>
        <v>#DIV/0!</v>
      </c>
    </row>
    <row r="590" spans="1:11" x14ac:dyDescent="0.3">
      <c r="A590" s="87" t="s">
        <v>3807</v>
      </c>
      <c r="B590" s="88">
        <v>5</v>
      </c>
      <c r="C590" s="89" t="s">
        <v>312</v>
      </c>
      <c r="D590" s="90" t="s">
        <v>2722</v>
      </c>
      <c r="E590" s="90" t="s">
        <v>310</v>
      </c>
      <c r="F590" s="91">
        <v>8467631.0099999998</v>
      </c>
      <c r="G590" s="91" t="s">
        <v>245</v>
      </c>
      <c r="H590" s="92">
        <f ca="1">SUMIF(Measure_BB_Table[],Combined_header,Total_Exp._MeasureBB)</f>
        <v>2930609.3500000006</v>
      </c>
      <c r="I590" s="85">
        <f ca="1">SUMIF(Measure_BB_Table[],Combined_header,Committed_Amount)</f>
        <v>668436.9100000005</v>
      </c>
      <c r="J590" s="92">
        <f ca="1">SUMIF(Measure_BB_Table[],Combined_header,Completed_MeasureBB)</f>
        <v>2262172.4399999995</v>
      </c>
      <c r="K590" s="93">
        <f t="shared" ca="1" si="9"/>
        <v>0.77191197114006305</v>
      </c>
    </row>
    <row r="591" spans="1:11" hidden="1" x14ac:dyDescent="0.3">
      <c r="A591" s="87" t="s">
        <v>3808</v>
      </c>
      <c r="B591" s="88">
        <v>5</v>
      </c>
      <c r="C591" s="89" t="s">
        <v>312</v>
      </c>
      <c r="D591" s="90" t="s">
        <v>2722</v>
      </c>
      <c r="E591" s="90" t="s">
        <v>1473</v>
      </c>
      <c r="F591" s="91">
        <v>972451.89</v>
      </c>
      <c r="G591" s="91" t="s">
        <v>245</v>
      </c>
      <c r="H591" s="92">
        <f ca="1">SUMIF(Measure_BB_Table[],Combined_header,Total_Exp._MeasureBB)</f>
        <v>0</v>
      </c>
      <c r="I591" s="85">
        <f ca="1">SUMIF(Measure_BB_Table[],Combined_header,Committed_Amount)</f>
        <v>0</v>
      </c>
      <c r="J591" s="92">
        <f ca="1">SUMIF(Measure_BB_Table[],Combined_header,Completed_MeasureBB)</f>
        <v>0</v>
      </c>
      <c r="K591" s="93" t="e">
        <f t="shared" ca="1" si="9"/>
        <v>#DIV/0!</v>
      </c>
    </row>
    <row r="592" spans="1:11" hidden="1" x14ac:dyDescent="0.3">
      <c r="A592" s="87" t="s">
        <v>3809</v>
      </c>
      <c r="B592" s="88">
        <v>5</v>
      </c>
      <c r="C592" s="89" t="s">
        <v>312</v>
      </c>
      <c r="D592" s="90" t="s">
        <v>2722</v>
      </c>
      <c r="E592" s="90" t="s">
        <v>1547</v>
      </c>
      <c r="F592" s="91">
        <v>162075.32</v>
      </c>
      <c r="G592" s="91" t="s">
        <v>245</v>
      </c>
      <c r="H592" s="92">
        <f ca="1">SUMIF(Measure_BB_Table[],Combined_header,Total_Exp._MeasureBB)</f>
        <v>0</v>
      </c>
      <c r="I592" s="85">
        <f ca="1">SUMIF(Measure_BB_Table[],Combined_header,Committed_Amount)</f>
        <v>0</v>
      </c>
      <c r="J592" s="92">
        <f ca="1">SUMIF(Measure_BB_Table[],Combined_header,Completed_MeasureBB)</f>
        <v>0</v>
      </c>
      <c r="K592" s="93" t="e">
        <f t="shared" ca="1" si="9"/>
        <v>#DIV/0!</v>
      </c>
    </row>
    <row r="593" spans="1:11" hidden="1" x14ac:dyDescent="0.3">
      <c r="A593" s="87" t="s">
        <v>3810</v>
      </c>
      <c r="B593" s="88">
        <v>5</v>
      </c>
      <c r="C593" s="89" t="s">
        <v>312</v>
      </c>
      <c r="D593" s="90" t="s">
        <v>2722</v>
      </c>
      <c r="E593" s="90" t="s">
        <v>1466</v>
      </c>
      <c r="F593" s="91">
        <v>138921.70000000001</v>
      </c>
      <c r="G593" s="91" t="s">
        <v>245</v>
      </c>
      <c r="H593" s="92">
        <f ca="1">SUMIF(Measure_BB_Table[],Combined_header,Total_Exp._MeasureBB)</f>
        <v>0</v>
      </c>
      <c r="I593" s="85">
        <f ca="1">SUMIF(Measure_BB_Table[],Combined_header,Committed_Amount)</f>
        <v>0</v>
      </c>
      <c r="J593" s="92">
        <f ca="1">SUMIF(Measure_BB_Table[],Combined_header,Completed_MeasureBB)</f>
        <v>0</v>
      </c>
      <c r="K593" s="93" t="e">
        <f t="shared" ca="1" si="9"/>
        <v>#DIV/0!</v>
      </c>
    </row>
    <row r="594" spans="1:11" hidden="1" x14ac:dyDescent="0.3">
      <c r="A594" s="87" t="s">
        <v>3811</v>
      </c>
      <c r="B594" s="88">
        <v>5</v>
      </c>
      <c r="C594" s="89" t="s">
        <v>312</v>
      </c>
      <c r="D594" s="90" t="s">
        <v>2722</v>
      </c>
      <c r="E594" s="90" t="s">
        <v>1474</v>
      </c>
      <c r="F594" s="91">
        <v>69460.850000000006</v>
      </c>
      <c r="G594" s="91" t="s">
        <v>245</v>
      </c>
      <c r="H594" s="92">
        <f ca="1">SUMIF(Measure_BB_Table[],Combined_header,Total_Exp._MeasureBB)</f>
        <v>0</v>
      </c>
      <c r="I594" s="85">
        <f ca="1">SUMIF(Measure_BB_Table[],Combined_header,Committed_Amount)</f>
        <v>0</v>
      </c>
      <c r="J594" s="92">
        <f ca="1">SUMIF(Measure_BB_Table[],Combined_header,Completed_MeasureBB)</f>
        <v>0</v>
      </c>
      <c r="K594" s="93" t="e">
        <f t="shared" ca="1" si="9"/>
        <v>#DIV/0!</v>
      </c>
    </row>
    <row r="595" spans="1:11" x14ac:dyDescent="0.3">
      <c r="A595" s="87" t="s">
        <v>2829</v>
      </c>
      <c r="B595" s="88">
        <v>5</v>
      </c>
      <c r="C595" s="89" t="s">
        <v>312</v>
      </c>
      <c r="D595" s="90" t="s">
        <v>2722</v>
      </c>
      <c r="E595" s="87" t="s">
        <v>1468</v>
      </c>
      <c r="F595" s="91">
        <v>40750.370000000003</v>
      </c>
      <c r="G595" s="91" t="s">
        <v>2011</v>
      </c>
      <c r="H595" s="92">
        <f ca="1">SUMIF(Measure_BB_Table[],Combined_header,Total_Exp._MeasureBB)</f>
        <v>40400</v>
      </c>
      <c r="I595" s="85">
        <f ca="1">SUMIF(Measure_BB_Table[],Combined_header,Committed_Amount)</f>
        <v>0</v>
      </c>
      <c r="J595" s="92">
        <f ca="1">SUMIF(Measure_BB_Table[],Combined_header,Completed_MeasureBB)</f>
        <v>40400</v>
      </c>
      <c r="K595" s="93">
        <f t="shared" ca="1" si="9"/>
        <v>1</v>
      </c>
    </row>
    <row r="596" spans="1:11" hidden="1" x14ac:dyDescent="0.3">
      <c r="A596" s="87" t="s">
        <v>3812</v>
      </c>
      <c r="B596" s="88">
        <v>5</v>
      </c>
      <c r="C596" s="89" t="s">
        <v>312</v>
      </c>
      <c r="D596" s="90" t="s">
        <v>2722</v>
      </c>
      <c r="E596" s="87" t="s">
        <v>1548</v>
      </c>
      <c r="F596" s="91">
        <v>1280000</v>
      </c>
      <c r="G596" s="91" t="s">
        <v>245</v>
      </c>
      <c r="H596" s="92">
        <f ca="1">SUMIF(Measure_BB_Table[],Combined_header,Total_Exp._MeasureBB)</f>
        <v>0</v>
      </c>
      <c r="I596" s="85">
        <f ca="1">SUMIF(Measure_BB_Table[],Combined_header,Committed_Amount)</f>
        <v>0</v>
      </c>
      <c r="J596" s="92">
        <f ca="1">SUMIF(Measure_BB_Table[],Combined_header,Completed_MeasureBB)</f>
        <v>0</v>
      </c>
      <c r="K596" s="93" t="e">
        <f t="shared" ca="1" si="9"/>
        <v>#DIV/0!</v>
      </c>
    </row>
    <row r="597" spans="1:11" hidden="1" x14ac:dyDescent="0.3">
      <c r="A597" s="87" t="s">
        <v>3813</v>
      </c>
      <c r="B597" s="88">
        <v>5</v>
      </c>
      <c r="C597" s="89" t="s">
        <v>312</v>
      </c>
      <c r="D597" s="90" t="s">
        <v>2722</v>
      </c>
      <c r="E597" s="87" t="s">
        <v>1677</v>
      </c>
      <c r="F597" s="91">
        <v>0</v>
      </c>
      <c r="G597" s="91">
        <v>0</v>
      </c>
      <c r="H597" s="92">
        <f ca="1">SUMIF(Measure_BB_Table[],Combined_header,Total_Exp._MeasureBB)</f>
        <v>0</v>
      </c>
      <c r="I597" s="85">
        <f ca="1">SUMIF(Measure_BB_Table[],Combined_header,Committed_Amount)</f>
        <v>0</v>
      </c>
      <c r="J597" s="92">
        <f ca="1">SUMIF(Measure_BB_Table[],Combined_header,Completed_MeasureBB)</f>
        <v>0</v>
      </c>
      <c r="K597" s="93" t="e">
        <f t="shared" ca="1" si="9"/>
        <v>#DIV/0!</v>
      </c>
    </row>
    <row r="598" spans="1:11" x14ac:dyDescent="0.3">
      <c r="A598" s="87" t="s">
        <v>3814</v>
      </c>
      <c r="B598" s="88">
        <v>5</v>
      </c>
      <c r="C598" s="89" t="s">
        <v>312</v>
      </c>
      <c r="D598" s="90" t="s">
        <v>2722</v>
      </c>
      <c r="E598" s="87" t="s">
        <v>1472</v>
      </c>
      <c r="F598" s="91">
        <v>0</v>
      </c>
      <c r="G598" s="91">
        <v>0</v>
      </c>
      <c r="H598" s="92">
        <f ca="1">SUMIF(Measure_BB_Table[],Combined_header,Total_Exp._MeasureBB)</f>
        <v>2484.5699999999997</v>
      </c>
      <c r="I598" s="85">
        <f ca="1">SUMIF(Measure_BB_Table[],Combined_header,Committed_Amount)</f>
        <v>0</v>
      </c>
      <c r="J598" s="92">
        <f ca="1">SUMIF(Measure_BB_Table[],Combined_header,Completed_MeasureBB)</f>
        <v>2484.5699999999997</v>
      </c>
      <c r="K598" s="93">
        <f t="shared" ca="1" si="9"/>
        <v>1</v>
      </c>
    </row>
    <row r="599" spans="1:11" x14ac:dyDescent="0.3">
      <c r="A599" s="87" t="s">
        <v>3815</v>
      </c>
      <c r="B599" s="88">
        <v>5</v>
      </c>
      <c r="C599" s="89" t="s">
        <v>312</v>
      </c>
      <c r="D599" s="90" t="s">
        <v>2722</v>
      </c>
      <c r="E599" s="87" t="s">
        <v>1476</v>
      </c>
      <c r="F599" s="91">
        <v>0</v>
      </c>
      <c r="G599" s="91">
        <v>0</v>
      </c>
      <c r="H599" s="92">
        <f ca="1">SUMIF(Measure_BB_Table[],Combined_header,Total_Exp._MeasureBB)</f>
        <v>2324.9999999999982</v>
      </c>
      <c r="I599" s="85">
        <f ca="1">SUMIF(Measure_BB_Table[],Combined_header,Committed_Amount)</f>
        <v>0</v>
      </c>
      <c r="J599" s="92">
        <f ca="1">SUMIF(Measure_BB_Table[],Combined_header,Completed_MeasureBB)</f>
        <v>2325</v>
      </c>
      <c r="K599" s="93">
        <f t="shared" ca="1" si="9"/>
        <v>1.0000000000000009</v>
      </c>
    </row>
    <row r="600" spans="1:11" x14ac:dyDescent="0.3">
      <c r="A600" s="87" t="s">
        <v>3816</v>
      </c>
      <c r="B600" s="88">
        <v>5</v>
      </c>
      <c r="C600" s="89" t="s">
        <v>312</v>
      </c>
      <c r="D600" s="90" t="s">
        <v>2722</v>
      </c>
      <c r="E600" s="87" t="s">
        <v>1470</v>
      </c>
      <c r="F600" s="91">
        <v>5093.8</v>
      </c>
      <c r="G600" s="91" t="s">
        <v>245</v>
      </c>
      <c r="H600" s="92">
        <f ca="1">SUMIF(Measure_BB_Table[],Combined_header,Total_Exp._MeasureBB)</f>
        <v>1408.6100000000001</v>
      </c>
      <c r="I600" s="85">
        <f ca="1">SUMIF(Measure_BB_Table[],Combined_header,Committed_Amount)</f>
        <v>0</v>
      </c>
      <c r="J600" s="92">
        <f ca="1">SUMIF(Measure_BB_Table[],Combined_header,Completed_MeasureBB)</f>
        <v>1408.6100000000001</v>
      </c>
      <c r="K600" s="93">
        <f t="shared" ca="1" si="9"/>
        <v>1</v>
      </c>
    </row>
    <row r="601" spans="1:11" x14ac:dyDescent="0.3">
      <c r="A601" s="87" t="s">
        <v>2782</v>
      </c>
      <c r="B601" s="88">
        <v>5</v>
      </c>
      <c r="C601" s="89" t="s">
        <v>312</v>
      </c>
      <c r="D601" s="90" t="s">
        <v>2722</v>
      </c>
      <c r="E601" s="87" t="s">
        <v>1464</v>
      </c>
      <c r="F601" s="91">
        <v>1280000</v>
      </c>
      <c r="G601" s="91" t="s">
        <v>245</v>
      </c>
      <c r="H601" s="92">
        <f ca="1">SUMIF(Measure_BB_Table[],Combined_header,Total_Exp._MeasureBB)</f>
        <v>505300.94</v>
      </c>
      <c r="I601" s="85">
        <f ca="1">SUMIF(Measure_BB_Table[],Combined_header,Committed_Amount)</f>
        <v>0</v>
      </c>
      <c r="J601" s="92">
        <f ca="1">SUMIF(Measure_BB_Table[],Combined_header,Completed_MeasureBB)</f>
        <v>505300.94</v>
      </c>
      <c r="K601" s="93">
        <f t="shared" ca="1" si="9"/>
        <v>1</v>
      </c>
    </row>
    <row r="602" spans="1:11" hidden="1" x14ac:dyDescent="0.3">
      <c r="A602" s="87" t="s">
        <v>3817</v>
      </c>
      <c r="B602" s="88">
        <v>5</v>
      </c>
      <c r="C602" s="89" t="s">
        <v>312</v>
      </c>
      <c r="D602" s="89" t="s">
        <v>428</v>
      </c>
      <c r="E602" s="87" t="s">
        <v>1467</v>
      </c>
      <c r="F602" s="91">
        <v>0</v>
      </c>
      <c r="G602" s="91">
        <v>0</v>
      </c>
      <c r="H602" s="92">
        <f ca="1">SUMIF(Measure_BB_Table[],Combined_header,Total_Exp._MeasureBB)</f>
        <v>0</v>
      </c>
      <c r="I602" s="85">
        <f ca="1">SUMIF(Measure_BB_Table[],Combined_header,Committed_Amount)</f>
        <v>0</v>
      </c>
      <c r="J602" s="92">
        <f ca="1">SUMIF(Measure_BB_Table[],Combined_header,Completed_MeasureBB)</f>
        <v>0</v>
      </c>
      <c r="K602" s="93" t="e">
        <f t="shared" ca="1" si="9"/>
        <v>#DIV/0!</v>
      </c>
    </row>
    <row r="603" spans="1:11" hidden="1" x14ac:dyDescent="0.3">
      <c r="A603" s="87" t="s">
        <v>3818</v>
      </c>
      <c r="B603" s="88">
        <v>5</v>
      </c>
      <c r="C603" s="89" t="s">
        <v>312</v>
      </c>
      <c r="D603" s="89" t="s">
        <v>428</v>
      </c>
      <c r="E603" s="87" t="s">
        <v>310</v>
      </c>
      <c r="F603" s="91">
        <v>0</v>
      </c>
      <c r="G603" s="91">
        <v>0</v>
      </c>
      <c r="H603" s="92">
        <f ca="1">SUMIF(Measure_BB_Table[],Combined_header,Total_Exp._MeasureBB)</f>
        <v>0</v>
      </c>
      <c r="I603" s="85">
        <f ca="1">SUMIF(Measure_BB_Table[],Combined_header,Committed_Amount)</f>
        <v>0</v>
      </c>
      <c r="J603" s="92">
        <f ca="1">SUMIF(Measure_BB_Table[],Combined_header,Completed_MeasureBB)</f>
        <v>0</v>
      </c>
      <c r="K603" s="93" t="e">
        <f t="shared" ca="1" si="9"/>
        <v>#DIV/0!</v>
      </c>
    </row>
    <row r="604" spans="1:11" hidden="1" x14ac:dyDescent="0.3">
      <c r="A604" s="87" t="s">
        <v>3819</v>
      </c>
      <c r="B604" s="88">
        <v>5</v>
      </c>
      <c r="C604" s="89" t="s">
        <v>312</v>
      </c>
      <c r="D604" s="90" t="s">
        <v>2724</v>
      </c>
      <c r="E604" s="87" t="s">
        <v>1471</v>
      </c>
      <c r="F604" s="91">
        <v>0</v>
      </c>
      <c r="G604" s="91">
        <v>0</v>
      </c>
      <c r="H604" s="92">
        <f ca="1">SUMIF(Measure_BB_Table[],Combined_header,Total_Exp._MeasureBB)</f>
        <v>0</v>
      </c>
      <c r="I604" s="85">
        <f ca="1">SUMIF(Measure_BB_Table[],Combined_header,Committed_Amount)</f>
        <v>0</v>
      </c>
      <c r="J604" s="92">
        <f ca="1">SUMIF(Measure_BB_Table[],Combined_header,Completed_MeasureBB)</f>
        <v>0</v>
      </c>
      <c r="K604" s="93" t="e">
        <f t="shared" ca="1" si="9"/>
        <v>#DIV/0!</v>
      </c>
    </row>
    <row r="605" spans="1:11" hidden="1" x14ac:dyDescent="0.3">
      <c r="A605" s="87" t="s">
        <v>3820</v>
      </c>
      <c r="B605" s="88">
        <v>5</v>
      </c>
      <c r="C605" s="89" t="s">
        <v>312</v>
      </c>
      <c r="D605" s="90" t="s">
        <v>2724</v>
      </c>
      <c r="E605" s="87" t="s">
        <v>310</v>
      </c>
      <c r="F605" s="91">
        <v>60000</v>
      </c>
      <c r="G605" s="91" t="s">
        <v>245</v>
      </c>
      <c r="H605" s="92">
        <f ca="1">SUMIF(Measure_BB_Table[],Combined_header,Total_Exp._MeasureBB)</f>
        <v>0</v>
      </c>
      <c r="I605" s="85">
        <f ca="1">SUMIF(Measure_BB_Table[],Combined_header,Committed_Amount)</f>
        <v>0</v>
      </c>
      <c r="J605" s="92">
        <f ca="1">SUMIF(Measure_BB_Table[],Combined_header,Completed_MeasureBB)</f>
        <v>0</v>
      </c>
      <c r="K605" s="93" t="e">
        <f t="shared" ca="1" si="9"/>
        <v>#DIV/0!</v>
      </c>
    </row>
    <row r="606" spans="1:11" hidden="1" x14ac:dyDescent="0.3">
      <c r="A606" s="87" t="s">
        <v>3821</v>
      </c>
      <c r="B606" s="88">
        <v>5</v>
      </c>
      <c r="C606" s="89" t="s">
        <v>312</v>
      </c>
      <c r="D606" s="90" t="s">
        <v>2724</v>
      </c>
      <c r="E606" s="87" t="s">
        <v>1473</v>
      </c>
      <c r="F606" s="91">
        <v>0</v>
      </c>
      <c r="G606" s="91">
        <v>0</v>
      </c>
      <c r="H606" s="92">
        <f ca="1">SUMIF(Measure_BB_Table[],Combined_header,Total_Exp._MeasureBB)</f>
        <v>0</v>
      </c>
      <c r="I606" s="85">
        <f ca="1">SUMIF(Measure_BB_Table[],Combined_header,Committed_Amount)</f>
        <v>0</v>
      </c>
      <c r="J606" s="92">
        <f ca="1">SUMIF(Measure_BB_Table[],Combined_header,Completed_MeasureBB)</f>
        <v>0</v>
      </c>
      <c r="K606" s="93" t="e">
        <f t="shared" ca="1" si="9"/>
        <v>#DIV/0!</v>
      </c>
    </row>
    <row r="607" spans="1:11" hidden="1" x14ac:dyDescent="0.3">
      <c r="A607" s="87" t="s">
        <v>3822</v>
      </c>
      <c r="B607" s="88">
        <v>5</v>
      </c>
      <c r="C607" s="89" t="s">
        <v>312</v>
      </c>
      <c r="D607" s="90" t="s">
        <v>2724</v>
      </c>
      <c r="E607" s="87" t="s">
        <v>1547</v>
      </c>
      <c r="F607" s="91">
        <v>0</v>
      </c>
      <c r="G607" s="91">
        <v>0</v>
      </c>
      <c r="H607" s="92">
        <f ca="1">SUMIF(Measure_BB_Table[],Combined_header,Total_Exp._MeasureBB)</f>
        <v>0</v>
      </c>
      <c r="I607" s="85">
        <f ca="1">SUMIF(Measure_BB_Table[],Combined_header,Committed_Amount)</f>
        <v>0</v>
      </c>
      <c r="J607" s="92">
        <f ca="1">SUMIF(Measure_BB_Table[],Combined_header,Completed_MeasureBB)</f>
        <v>0</v>
      </c>
      <c r="K607" s="93" t="e">
        <f t="shared" ca="1" si="9"/>
        <v>#DIV/0!</v>
      </c>
    </row>
    <row r="608" spans="1:11" hidden="1" x14ac:dyDescent="0.3">
      <c r="A608" s="87" t="s">
        <v>2920</v>
      </c>
      <c r="B608" s="88">
        <v>5</v>
      </c>
      <c r="C608" s="89" t="s">
        <v>312</v>
      </c>
      <c r="D608" s="90" t="s">
        <v>2724</v>
      </c>
      <c r="E608" s="87" t="s">
        <v>1466</v>
      </c>
      <c r="F608" s="91">
        <v>0</v>
      </c>
      <c r="G608" s="91">
        <v>0</v>
      </c>
      <c r="H608" s="92">
        <f ca="1">SUMIF(Measure_BB_Table[],Combined_header,Total_Exp._MeasureBB)</f>
        <v>0</v>
      </c>
      <c r="I608" s="85">
        <f ca="1">SUMIF(Measure_BB_Table[],Combined_header,Committed_Amount)</f>
        <v>0</v>
      </c>
      <c r="J608" s="92">
        <f ca="1">SUMIF(Measure_BB_Table[],Combined_header,Completed_MeasureBB)</f>
        <v>0</v>
      </c>
      <c r="K608" s="93" t="e">
        <f t="shared" ca="1" si="9"/>
        <v>#DIV/0!</v>
      </c>
    </row>
    <row r="609" spans="1:11" hidden="1" x14ac:dyDescent="0.3">
      <c r="A609" s="87" t="s">
        <v>3823</v>
      </c>
      <c r="B609" s="88">
        <v>5</v>
      </c>
      <c r="C609" s="89" t="s">
        <v>312</v>
      </c>
      <c r="D609" s="90" t="s">
        <v>2724</v>
      </c>
      <c r="E609" s="90" t="s">
        <v>1474</v>
      </c>
      <c r="F609" s="91">
        <v>0</v>
      </c>
      <c r="G609" s="91">
        <v>0</v>
      </c>
      <c r="H609" s="92">
        <f ca="1">SUMIF(Measure_BB_Table[],Combined_header,Total_Exp._MeasureBB)</f>
        <v>0</v>
      </c>
      <c r="I609" s="85">
        <f ca="1">SUMIF(Measure_BB_Table[],Combined_header,Committed_Amount)</f>
        <v>0</v>
      </c>
      <c r="J609" s="92">
        <f ca="1">SUMIF(Measure_BB_Table[],Combined_header,Completed_MeasureBB)</f>
        <v>0</v>
      </c>
      <c r="K609" s="93" t="e">
        <f t="shared" ca="1" si="9"/>
        <v>#DIV/0!</v>
      </c>
    </row>
    <row r="610" spans="1:11" hidden="1" x14ac:dyDescent="0.3">
      <c r="A610" s="87" t="s">
        <v>3824</v>
      </c>
      <c r="B610" s="88">
        <v>5</v>
      </c>
      <c r="C610" s="89" t="s">
        <v>312</v>
      </c>
      <c r="D610" s="90" t="s">
        <v>2724</v>
      </c>
      <c r="E610" s="87" t="s">
        <v>1468</v>
      </c>
      <c r="F610" s="91">
        <v>0</v>
      </c>
      <c r="G610" s="91">
        <v>0</v>
      </c>
      <c r="H610" s="92">
        <f ca="1">SUMIF(Measure_BB_Table[],Combined_header,Total_Exp._MeasureBB)</f>
        <v>0</v>
      </c>
      <c r="I610" s="85">
        <f ca="1">SUMIF(Measure_BB_Table[],Combined_header,Committed_Amount)</f>
        <v>0</v>
      </c>
      <c r="J610" s="92">
        <f ca="1">SUMIF(Measure_BB_Table[],Combined_header,Completed_MeasureBB)</f>
        <v>0</v>
      </c>
      <c r="K610" s="93" t="e">
        <f t="shared" ca="1" si="9"/>
        <v>#DIV/0!</v>
      </c>
    </row>
    <row r="611" spans="1:11" hidden="1" x14ac:dyDescent="0.3">
      <c r="A611" s="87" t="s">
        <v>3825</v>
      </c>
      <c r="B611" s="88">
        <v>5</v>
      </c>
      <c r="C611" s="89" t="s">
        <v>312</v>
      </c>
      <c r="D611" s="90" t="s">
        <v>2724</v>
      </c>
      <c r="E611" s="87" t="s">
        <v>1470</v>
      </c>
      <c r="F611" s="91">
        <v>0</v>
      </c>
      <c r="G611" s="91">
        <v>0</v>
      </c>
      <c r="H611" s="92">
        <f ca="1">SUMIF(Measure_BB_Table[],Combined_header,Total_Exp._MeasureBB)</f>
        <v>0</v>
      </c>
      <c r="I611" s="85">
        <f ca="1">SUMIF(Measure_BB_Table[],Combined_header,Committed_Amount)</f>
        <v>0</v>
      </c>
      <c r="J611" s="92">
        <f ca="1">SUMIF(Measure_BB_Table[],Combined_header,Completed_MeasureBB)</f>
        <v>0</v>
      </c>
      <c r="K611" s="93" t="e">
        <f t="shared" ca="1" si="9"/>
        <v>#DIV/0!</v>
      </c>
    </row>
    <row r="612" spans="1:11" hidden="1" x14ac:dyDescent="0.3">
      <c r="A612" s="87" t="s">
        <v>3826</v>
      </c>
      <c r="B612" s="88">
        <v>5</v>
      </c>
      <c r="C612" s="89" t="s">
        <v>312</v>
      </c>
      <c r="D612" s="90" t="s">
        <v>2723</v>
      </c>
      <c r="E612" s="87" t="s">
        <v>1471</v>
      </c>
      <c r="F612" s="91">
        <v>0</v>
      </c>
      <c r="G612" s="91">
        <v>0</v>
      </c>
      <c r="H612" s="92">
        <f ca="1">SUMIF(Measure_BB_Table[],Combined_header,Total_Exp._MeasureBB)</f>
        <v>0</v>
      </c>
      <c r="I612" s="85">
        <f ca="1">SUMIF(Measure_BB_Table[],Combined_header,Committed_Amount)</f>
        <v>0</v>
      </c>
      <c r="J612" s="92">
        <f ca="1">SUMIF(Measure_BB_Table[],Combined_header,Completed_MeasureBB)</f>
        <v>0</v>
      </c>
      <c r="K612" s="93" t="e">
        <f t="shared" ca="1" si="9"/>
        <v>#DIV/0!</v>
      </c>
    </row>
    <row r="613" spans="1:11" x14ac:dyDescent="0.3">
      <c r="A613" s="87" t="s">
        <v>2965</v>
      </c>
      <c r="B613" s="88">
        <v>5</v>
      </c>
      <c r="C613" s="89" t="s">
        <v>312</v>
      </c>
      <c r="D613" s="90" t="s">
        <v>2723</v>
      </c>
      <c r="E613" s="87" t="s">
        <v>310</v>
      </c>
      <c r="F613" s="91">
        <v>1152000</v>
      </c>
      <c r="G613" s="91" t="s">
        <v>2011</v>
      </c>
      <c r="H613" s="92">
        <f ca="1">SUMIF(Measure_BB_Table[],Combined_header,Total_Exp._MeasureBB)</f>
        <v>2717.95</v>
      </c>
      <c r="I613" s="85">
        <f ca="1">SUMIF(Measure_BB_Table[],Combined_header,Committed_Amount)</f>
        <v>0</v>
      </c>
      <c r="J613" s="92">
        <f ca="1">SUMIF(Measure_BB_Table[],Combined_header,Completed_MeasureBB)</f>
        <v>2717.95</v>
      </c>
      <c r="K613" s="93">
        <f t="shared" ca="1" si="9"/>
        <v>1</v>
      </c>
    </row>
    <row r="614" spans="1:11" hidden="1" x14ac:dyDescent="0.3">
      <c r="A614" s="87" t="s">
        <v>2964</v>
      </c>
      <c r="B614" s="88">
        <v>5</v>
      </c>
      <c r="C614" s="89" t="s">
        <v>312</v>
      </c>
      <c r="D614" s="90" t="s">
        <v>2723</v>
      </c>
      <c r="E614" s="87" t="s">
        <v>1473</v>
      </c>
      <c r="F614" s="91">
        <v>0</v>
      </c>
      <c r="G614" s="91">
        <v>0</v>
      </c>
      <c r="H614" s="92">
        <f ca="1">SUMIF(Measure_BB_Table[],Combined_header,Total_Exp._MeasureBB)</f>
        <v>0</v>
      </c>
      <c r="I614" s="85">
        <f ca="1">SUMIF(Measure_BB_Table[],Combined_header,Committed_Amount)</f>
        <v>0</v>
      </c>
      <c r="J614" s="92">
        <f ca="1">SUMIF(Measure_BB_Table[],Combined_header,Completed_MeasureBB)</f>
        <v>0</v>
      </c>
      <c r="K614" s="93" t="e">
        <f t="shared" ca="1" si="9"/>
        <v>#DIV/0!</v>
      </c>
    </row>
    <row r="615" spans="1:11" hidden="1" x14ac:dyDescent="0.3">
      <c r="A615" s="87" t="s">
        <v>3827</v>
      </c>
      <c r="B615" s="88">
        <v>5</v>
      </c>
      <c r="C615" s="89" t="s">
        <v>312</v>
      </c>
      <c r="D615" s="90" t="s">
        <v>2723</v>
      </c>
      <c r="E615" s="87" t="s">
        <v>1547</v>
      </c>
      <c r="F615" s="91">
        <v>0</v>
      </c>
      <c r="G615" s="91">
        <v>0</v>
      </c>
      <c r="H615" s="92">
        <f ca="1">SUMIF(Measure_BB_Table[],Combined_header,Total_Exp._MeasureBB)</f>
        <v>0</v>
      </c>
      <c r="I615" s="85">
        <f ca="1">SUMIF(Measure_BB_Table[],Combined_header,Committed_Amount)</f>
        <v>0</v>
      </c>
      <c r="J615" s="92">
        <f ca="1">SUMIF(Measure_BB_Table[],Combined_header,Completed_MeasureBB)</f>
        <v>0</v>
      </c>
      <c r="K615" s="93" t="e">
        <f t="shared" ca="1" si="9"/>
        <v>#DIV/0!</v>
      </c>
    </row>
    <row r="616" spans="1:11" hidden="1" x14ac:dyDescent="0.3">
      <c r="A616" s="87" t="s">
        <v>3828</v>
      </c>
      <c r="B616" s="88">
        <v>5</v>
      </c>
      <c r="C616" s="89" t="s">
        <v>312</v>
      </c>
      <c r="D616" s="90" t="s">
        <v>2723</v>
      </c>
      <c r="E616" s="87" t="s">
        <v>1466</v>
      </c>
      <c r="F616" s="91">
        <v>0</v>
      </c>
      <c r="G616" s="91">
        <v>0</v>
      </c>
      <c r="H616" s="92">
        <f ca="1">SUMIF(Measure_BB_Table[],Combined_header,Total_Exp._MeasureBB)</f>
        <v>0</v>
      </c>
      <c r="I616" s="85">
        <f ca="1">SUMIF(Measure_BB_Table[],Combined_header,Committed_Amount)</f>
        <v>0</v>
      </c>
      <c r="J616" s="92">
        <f ca="1">SUMIF(Measure_BB_Table[],Combined_header,Completed_MeasureBB)</f>
        <v>0</v>
      </c>
      <c r="K616" s="93" t="e">
        <f t="shared" ca="1" si="9"/>
        <v>#DIV/0!</v>
      </c>
    </row>
    <row r="617" spans="1:11" hidden="1" x14ac:dyDescent="0.3">
      <c r="A617" s="87" t="s">
        <v>3829</v>
      </c>
      <c r="B617" s="88">
        <v>5</v>
      </c>
      <c r="C617" s="89" t="s">
        <v>312</v>
      </c>
      <c r="D617" s="90" t="s">
        <v>2723</v>
      </c>
      <c r="E617" s="87" t="s">
        <v>1468</v>
      </c>
      <c r="F617" s="91">
        <v>0</v>
      </c>
      <c r="G617" s="91">
        <v>0</v>
      </c>
      <c r="H617" s="92">
        <f ca="1">SUMIF(Measure_BB_Table[],Combined_header,Total_Exp._MeasureBB)</f>
        <v>0</v>
      </c>
      <c r="I617" s="85">
        <f ca="1">SUMIF(Measure_BB_Table[],Combined_header,Committed_Amount)</f>
        <v>0</v>
      </c>
      <c r="J617" s="92">
        <f ca="1">SUMIF(Measure_BB_Table[],Combined_header,Completed_MeasureBB)</f>
        <v>0</v>
      </c>
      <c r="K617" s="93" t="e">
        <f t="shared" ca="1" si="9"/>
        <v>#DIV/0!</v>
      </c>
    </row>
    <row r="618" spans="1:11" hidden="1" x14ac:dyDescent="0.3">
      <c r="A618" s="87" t="s">
        <v>3830</v>
      </c>
      <c r="B618" s="88">
        <v>5</v>
      </c>
      <c r="C618" s="89" t="s">
        <v>312</v>
      </c>
      <c r="D618" s="90" t="s">
        <v>2723</v>
      </c>
      <c r="E618" s="87" t="s">
        <v>1470</v>
      </c>
      <c r="F618" s="91">
        <v>0</v>
      </c>
      <c r="G618" s="91">
        <v>0</v>
      </c>
      <c r="H618" s="92">
        <f ca="1">SUMIF(Measure_BB_Table[],Combined_header,Total_Exp._MeasureBB)</f>
        <v>0</v>
      </c>
      <c r="I618" s="85">
        <f ca="1">SUMIF(Measure_BB_Table[],Combined_header,Committed_Amount)</f>
        <v>0</v>
      </c>
      <c r="J618" s="92">
        <f ca="1">SUMIF(Measure_BB_Table[],Combined_header,Completed_MeasureBB)</f>
        <v>0</v>
      </c>
      <c r="K618" s="93" t="e">
        <f t="shared" ca="1" si="9"/>
        <v>#DIV/0!</v>
      </c>
    </row>
    <row r="619" spans="1:11" hidden="1" x14ac:dyDescent="0.3">
      <c r="A619" s="87" t="s">
        <v>3831</v>
      </c>
      <c r="B619" s="88">
        <v>5</v>
      </c>
      <c r="C619" s="89" t="s">
        <v>312</v>
      </c>
      <c r="D619" s="90" t="s">
        <v>236</v>
      </c>
      <c r="E619" s="87" t="s">
        <v>1471</v>
      </c>
      <c r="F619" s="91">
        <v>412.5</v>
      </c>
      <c r="G619" s="91" t="s">
        <v>245</v>
      </c>
      <c r="H619" s="92">
        <f ca="1">SUMIF(Measure_BB_Table[],Combined_header,Total_Exp._MeasureBB)</f>
        <v>0</v>
      </c>
      <c r="I619" s="85">
        <f ca="1">SUMIF(Measure_BB_Table[],Combined_header,Committed_Amount)</f>
        <v>0</v>
      </c>
      <c r="J619" s="92">
        <f ca="1">SUMIF(Measure_BB_Table[],Combined_header,Completed_MeasureBB)</f>
        <v>0</v>
      </c>
      <c r="K619" s="93" t="e">
        <f t="shared" ca="1" si="9"/>
        <v>#DIV/0!</v>
      </c>
    </row>
    <row r="620" spans="1:11" hidden="1" x14ac:dyDescent="0.3">
      <c r="A620" s="87" t="s">
        <v>3832</v>
      </c>
      <c r="B620" s="88">
        <v>5</v>
      </c>
      <c r="C620" s="89" t="s">
        <v>312</v>
      </c>
      <c r="D620" s="90" t="s">
        <v>236</v>
      </c>
      <c r="E620" s="90" t="s">
        <v>1477</v>
      </c>
      <c r="F620" s="91">
        <v>0</v>
      </c>
      <c r="G620" s="91">
        <v>0</v>
      </c>
      <c r="H620" s="92">
        <f ca="1">SUMIF(Measure_BB_Table[],Combined_header,Total_Exp._MeasureBB)</f>
        <v>0</v>
      </c>
      <c r="I620" s="85">
        <f ca="1">SUMIF(Measure_BB_Table[],Combined_header,Committed_Amount)</f>
        <v>0</v>
      </c>
      <c r="J620" s="92">
        <f ca="1">SUMIF(Measure_BB_Table[],Combined_header,Completed_MeasureBB)</f>
        <v>0</v>
      </c>
      <c r="K620" s="93" t="e">
        <f t="shared" ca="1" si="9"/>
        <v>#DIV/0!</v>
      </c>
    </row>
    <row r="621" spans="1:11" hidden="1" x14ac:dyDescent="0.3">
      <c r="A621" s="87" t="s">
        <v>3833</v>
      </c>
      <c r="B621" s="88">
        <v>5</v>
      </c>
      <c r="C621" s="89" t="s">
        <v>312</v>
      </c>
      <c r="D621" s="90" t="s">
        <v>236</v>
      </c>
      <c r="E621" s="87" t="s">
        <v>1467</v>
      </c>
      <c r="F621" s="91">
        <v>54275</v>
      </c>
      <c r="G621" s="91" t="s">
        <v>245</v>
      </c>
      <c r="H621" s="92">
        <f ca="1">SUMIF(Measure_BB_Table[],Combined_header,Total_Exp._MeasureBB)</f>
        <v>0</v>
      </c>
      <c r="I621" s="85">
        <f ca="1">SUMIF(Measure_BB_Table[],Combined_header,Committed_Amount)</f>
        <v>0</v>
      </c>
      <c r="J621" s="92">
        <f ca="1">SUMIF(Measure_BB_Table[],Combined_header,Completed_MeasureBB)</f>
        <v>0</v>
      </c>
      <c r="K621" s="93" t="e">
        <f t="shared" ca="1" si="9"/>
        <v>#DIV/0!</v>
      </c>
    </row>
    <row r="622" spans="1:11" hidden="1" x14ac:dyDescent="0.3">
      <c r="A622" s="87" t="s">
        <v>3834</v>
      </c>
      <c r="B622" s="88">
        <v>5</v>
      </c>
      <c r="C622" s="89" t="s">
        <v>312</v>
      </c>
      <c r="D622" s="90" t="s">
        <v>236</v>
      </c>
      <c r="E622" s="90" t="s">
        <v>1676</v>
      </c>
      <c r="F622" s="91">
        <v>82500</v>
      </c>
      <c r="G622" s="91" t="s">
        <v>245</v>
      </c>
      <c r="H622" s="92">
        <f ca="1">SUMIF(Measure_BB_Table[],Combined_header,Total_Exp._MeasureBB)</f>
        <v>0</v>
      </c>
      <c r="I622" s="85">
        <f ca="1">SUMIF(Measure_BB_Table[],Combined_header,Committed_Amount)</f>
        <v>0</v>
      </c>
      <c r="J622" s="92">
        <f ca="1">SUMIF(Measure_BB_Table[],Combined_header,Completed_MeasureBB)</f>
        <v>0</v>
      </c>
      <c r="K622" s="93" t="e">
        <f t="shared" ca="1" si="9"/>
        <v>#DIV/0!</v>
      </c>
    </row>
    <row r="623" spans="1:11" hidden="1" x14ac:dyDescent="0.3">
      <c r="A623" s="87" t="s">
        <v>3835</v>
      </c>
      <c r="B623" s="88">
        <v>5</v>
      </c>
      <c r="C623" s="89" t="s">
        <v>312</v>
      </c>
      <c r="D623" s="90" t="s">
        <v>236</v>
      </c>
      <c r="E623" s="90" t="s">
        <v>310</v>
      </c>
      <c r="F623" s="91">
        <v>825000</v>
      </c>
      <c r="G623" s="91" t="s">
        <v>245</v>
      </c>
      <c r="H623" s="92">
        <f ca="1">SUMIF(Measure_BB_Table[],Combined_header,Total_Exp._MeasureBB)</f>
        <v>0</v>
      </c>
      <c r="I623" s="85">
        <f ca="1">SUMIF(Measure_BB_Table[],Combined_header,Committed_Amount)</f>
        <v>0</v>
      </c>
      <c r="J623" s="92">
        <f ca="1">SUMIF(Measure_BB_Table[],Combined_header,Completed_MeasureBB)</f>
        <v>0</v>
      </c>
      <c r="K623" s="93" t="e">
        <f t="shared" ca="1" si="9"/>
        <v>#DIV/0!</v>
      </c>
    </row>
    <row r="624" spans="1:11" hidden="1" x14ac:dyDescent="0.3">
      <c r="A624" s="87" t="s">
        <v>3836</v>
      </c>
      <c r="B624" s="88">
        <v>5</v>
      </c>
      <c r="C624" s="89" t="s">
        <v>312</v>
      </c>
      <c r="D624" s="90" t="s">
        <v>236</v>
      </c>
      <c r="E624" s="89" t="s">
        <v>1473</v>
      </c>
      <c r="F624" s="91">
        <v>82500</v>
      </c>
      <c r="G624" s="91" t="s">
        <v>245</v>
      </c>
      <c r="H624" s="92">
        <f ca="1">SUMIF(Measure_BB_Table[],Combined_header,Total_Exp._MeasureBB)</f>
        <v>0</v>
      </c>
      <c r="I624" s="85">
        <f ca="1">SUMIF(Measure_BB_Table[],Combined_header,Committed_Amount)</f>
        <v>0</v>
      </c>
      <c r="J624" s="92">
        <f ca="1">SUMIF(Measure_BB_Table[],Combined_header,Completed_MeasureBB)</f>
        <v>0</v>
      </c>
      <c r="K624" s="93" t="e">
        <f t="shared" ca="1" si="9"/>
        <v>#DIV/0!</v>
      </c>
    </row>
    <row r="625" spans="1:11" hidden="1" x14ac:dyDescent="0.3">
      <c r="A625" s="87" t="s">
        <v>3837</v>
      </c>
      <c r="B625" s="88">
        <v>5</v>
      </c>
      <c r="C625" s="89" t="s">
        <v>312</v>
      </c>
      <c r="D625" s="90" t="s">
        <v>236</v>
      </c>
      <c r="E625" s="90" t="s">
        <v>1547</v>
      </c>
      <c r="F625" s="91">
        <v>14437.5</v>
      </c>
      <c r="G625" s="91" t="s">
        <v>245</v>
      </c>
      <c r="H625" s="92">
        <f ca="1">SUMIF(Measure_BB_Table[],Combined_header,Total_Exp._MeasureBB)</f>
        <v>0</v>
      </c>
      <c r="I625" s="85">
        <f ca="1">SUMIF(Measure_BB_Table[],Combined_header,Committed_Amount)</f>
        <v>0</v>
      </c>
      <c r="J625" s="92">
        <f ca="1">SUMIF(Measure_BB_Table[],Combined_header,Completed_MeasureBB)</f>
        <v>0</v>
      </c>
      <c r="K625" s="93" t="e">
        <f t="shared" ca="1" si="9"/>
        <v>#DIV/0!</v>
      </c>
    </row>
    <row r="626" spans="1:11" hidden="1" x14ac:dyDescent="0.3">
      <c r="A626" s="87" t="s">
        <v>3838</v>
      </c>
      <c r="B626" s="88">
        <v>5</v>
      </c>
      <c r="C626" s="89" t="s">
        <v>312</v>
      </c>
      <c r="D626" s="90" t="s">
        <v>236</v>
      </c>
      <c r="E626" s="90" t="s">
        <v>1466</v>
      </c>
      <c r="F626" s="91">
        <v>15750</v>
      </c>
      <c r="G626" s="91" t="s">
        <v>245</v>
      </c>
      <c r="H626" s="92">
        <f ca="1">SUMIF(Measure_BB_Table[],Combined_header,Total_Exp._MeasureBB)</f>
        <v>0</v>
      </c>
      <c r="I626" s="85">
        <f ca="1">SUMIF(Measure_BB_Table[],Combined_header,Committed_Amount)</f>
        <v>0</v>
      </c>
      <c r="J626" s="92">
        <f ca="1">SUMIF(Measure_BB_Table[],Combined_header,Completed_MeasureBB)</f>
        <v>0</v>
      </c>
      <c r="K626" s="93" t="e">
        <f t="shared" ca="1" si="9"/>
        <v>#DIV/0!</v>
      </c>
    </row>
    <row r="627" spans="1:11" hidden="1" x14ac:dyDescent="0.3">
      <c r="A627" s="87" t="s">
        <v>3839</v>
      </c>
      <c r="B627" s="88">
        <v>5</v>
      </c>
      <c r="C627" s="89" t="s">
        <v>312</v>
      </c>
      <c r="D627" s="90" t="s">
        <v>236</v>
      </c>
      <c r="E627" s="90" t="s">
        <v>1474</v>
      </c>
      <c r="F627" s="91">
        <v>15750</v>
      </c>
      <c r="G627" s="91" t="s">
        <v>245</v>
      </c>
      <c r="H627" s="92">
        <f ca="1">SUMIF(Measure_BB_Table[],Combined_header,Total_Exp._MeasureBB)</f>
        <v>0</v>
      </c>
      <c r="I627" s="85">
        <f ca="1">SUMIF(Measure_BB_Table[],Combined_header,Committed_Amount)</f>
        <v>0</v>
      </c>
      <c r="J627" s="92">
        <f ca="1">SUMIF(Measure_BB_Table[],Combined_header,Completed_MeasureBB)</f>
        <v>0</v>
      </c>
      <c r="K627" s="93" t="e">
        <f t="shared" ca="1" si="9"/>
        <v>#DIV/0!</v>
      </c>
    </row>
    <row r="628" spans="1:11" hidden="1" x14ac:dyDescent="0.3">
      <c r="A628" s="87" t="s">
        <v>3840</v>
      </c>
      <c r="B628" s="88">
        <v>5</v>
      </c>
      <c r="C628" s="89" t="s">
        <v>312</v>
      </c>
      <c r="D628" s="90" t="s">
        <v>236</v>
      </c>
      <c r="E628" s="87" t="s">
        <v>1468</v>
      </c>
      <c r="F628" s="91">
        <v>0</v>
      </c>
      <c r="G628" s="91">
        <v>0</v>
      </c>
      <c r="H628" s="92">
        <f ca="1">SUMIF(Measure_BB_Table[],Combined_header,Total_Exp._MeasureBB)</f>
        <v>0</v>
      </c>
      <c r="I628" s="85">
        <f ca="1">SUMIF(Measure_BB_Table[],Combined_header,Committed_Amount)</f>
        <v>0</v>
      </c>
      <c r="J628" s="92">
        <f ca="1">SUMIF(Measure_BB_Table[],Combined_header,Completed_MeasureBB)</f>
        <v>0</v>
      </c>
      <c r="K628" s="93" t="e">
        <f t="shared" ca="1" si="9"/>
        <v>#DIV/0!</v>
      </c>
    </row>
    <row r="629" spans="1:11" hidden="1" x14ac:dyDescent="0.3">
      <c r="A629" s="87" t="s">
        <v>3841</v>
      </c>
      <c r="B629" s="88">
        <v>5</v>
      </c>
      <c r="C629" s="89" t="s">
        <v>312</v>
      </c>
      <c r="D629" s="90" t="s">
        <v>236</v>
      </c>
      <c r="E629" s="87" t="s">
        <v>1548</v>
      </c>
      <c r="F629" s="91">
        <v>0</v>
      </c>
      <c r="G629" s="91">
        <v>0</v>
      </c>
      <c r="H629" s="92">
        <f ca="1">SUMIF(Measure_BB_Table[],Combined_header,Total_Exp._MeasureBB)</f>
        <v>0</v>
      </c>
      <c r="I629" s="85">
        <f ca="1">SUMIF(Measure_BB_Table[],Combined_header,Committed_Amount)</f>
        <v>0</v>
      </c>
      <c r="J629" s="92">
        <f ca="1">SUMIF(Measure_BB_Table[],Combined_header,Completed_MeasureBB)</f>
        <v>0</v>
      </c>
      <c r="K629" s="93" t="e">
        <f t="shared" ca="1" si="9"/>
        <v>#DIV/0!</v>
      </c>
    </row>
    <row r="630" spans="1:11" hidden="1" x14ac:dyDescent="0.3">
      <c r="A630" s="87" t="s">
        <v>3842</v>
      </c>
      <c r="B630" s="88">
        <v>5</v>
      </c>
      <c r="C630" s="89" t="s">
        <v>312</v>
      </c>
      <c r="D630" s="90" t="s">
        <v>236</v>
      </c>
      <c r="E630" s="87" t="s">
        <v>1677</v>
      </c>
      <c r="F630" s="91">
        <v>0</v>
      </c>
      <c r="G630" s="91">
        <v>0</v>
      </c>
      <c r="H630" s="92">
        <f ca="1">SUMIF(Measure_BB_Table[],Combined_header,Total_Exp._MeasureBB)</f>
        <v>0</v>
      </c>
      <c r="I630" s="85">
        <f ca="1">SUMIF(Measure_BB_Table[],Combined_header,Committed_Amount)</f>
        <v>0</v>
      </c>
      <c r="J630" s="92">
        <f ca="1">SUMIF(Measure_BB_Table[],Combined_header,Completed_MeasureBB)</f>
        <v>0</v>
      </c>
      <c r="K630" s="93" t="e">
        <f t="shared" ca="1" si="9"/>
        <v>#DIV/0!</v>
      </c>
    </row>
    <row r="631" spans="1:11" hidden="1" x14ac:dyDescent="0.3">
      <c r="A631" s="87" t="s">
        <v>3843</v>
      </c>
      <c r="B631" s="88">
        <v>5</v>
      </c>
      <c r="C631" s="89" t="s">
        <v>312</v>
      </c>
      <c r="D631" s="90" t="s">
        <v>236</v>
      </c>
      <c r="E631" s="90" t="s">
        <v>1475</v>
      </c>
      <c r="F631" s="91">
        <v>225000</v>
      </c>
      <c r="G631" s="91" t="s">
        <v>245</v>
      </c>
      <c r="H631" s="92">
        <f ca="1">SUMIF(Measure_BB_Table[],Combined_header,Total_Exp._MeasureBB)</f>
        <v>0</v>
      </c>
      <c r="I631" s="85">
        <f ca="1">SUMIF(Measure_BB_Table[],Combined_header,Committed_Amount)</f>
        <v>0</v>
      </c>
      <c r="J631" s="92">
        <f ca="1">SUMIF(Measure_BB_Table[],Combined_header,Completed_MeasureBB)</f>
        <v>0</v>
      </c>
      <c r="K631" s="93" t="e">
        <f t="shared" ca="1" si="9"/>
        <v>#DIV/0!</v>
      </c>
    </row>
    <row r="632" spans="1:11" hidden="1" x14ac:dyDescent="0.3">
      <c r="A632" s="87" t="s">
        <v>3844</v>
      </c>
      <c r="B632" s="88">
        <v>5</v>
      </c>
      <c r="C632" s="89" t="s">
        <v>312</v>
      </c>
      <c r="D632" s="90" t="s">
        <v>236</v>
      </c>
      <c r="E632" s="87" t="s">
        <v>1476</v>
      </c>
      <c r="F632" s="91">
        <v>0</v>
      </c>
      <c r="G632" s="91">
        <v>0</v>
      </c>
      <c r="H632" s="92">
        <f ca="1">SUMIF(Measure_BB_Table[],Combined_header,Total_Exp._MeasureBB)</f>
        <v>0</v>
      </c>
      <c r="I632" s="85">
        <f ca="1">SUMIF(Measure_BB_Table[],Combined_header,Committed_Amount)</f>
        <v>0</v>
      </c>
      <c r="J632" s="92">
        <f ca="1">SUMIF(Measure_BB_Table[],Combined_header,Completed_MeasureBB)</f>
        <v>0</v>
      </c>
      <c r="K632" s="93" t="e">
        <f t="shared" ca="1" si="9"/>
        <v>#DIV/0!</v>
      </c>
    </row>
    <row r="633" spans="1:11" hidden="1" x14ac:dyDescent="0.3">
      <c r="A633" s="87" t="s">
        <v>3845</v>
      </c>
      <c r="B633" s="88">
        <v>5</v>
      </c>
      <c r="C633" s="89" t="s">
        <v>312</v>
      </c>
      <c r="D633" s="90" t="s">
        <v>236</v>
      </c>
      <c r="E633" s="87" t="s">
        <v>1470</v>
      </c>
      <c r="F633" s="91">
        <v>412.5</v>
      </c>
      <c r="G633" s="91" t="s">
        <v>245</v>
      </c>
      <c r="H633" s="92">
        <f ca="1">SUMIF(Measure_BB_Table[],Combined_header,Total_Exp._MeasureBB)</f>
        <v>0</v>
      </c>
      <c r="I633" s="85">
        <f ca="1">SUMIF(Measure_BB_Table[],Combined_header,Committed_Amount)</f>
        <v>0</v>
      </c>
      <c r="J633" s="92">
        <f ca="1">SUMIF(Measure_BB_Table[],Combined_header,Completed_MeasureBB)</f>
        <v>0</v>
      </c>
      <c r="K633" s="93" t="e">
        <f t="shared" ca="1" si="9"/>
        <v>#DIV/0!</v>
      </c>
    </row>
    <row r="634" spans="1:11" hidden="1" x14ac:dyDescent="0.3">
      <c r="A634" s="87" t="s">
        <v>3846</v>
      </c>
      <c r="B634" s="88">
        <v>5</v>
      </c>
      <c r="C634" s="89" t="s">
        <v>312</v>
      </c>
      <c r="D634" s="90" t="s">
        <v>236</v>
      </c>
      <c r="E634" s="87" t="s">
        <v>1464</v>
      </c>
      <c r="F634" s="91">
        <v>0</v>
      </c>
      <c r="G634" s="91">
        <v>0</v>
      </c>
      <c r="H634" s="92">
        <f ca="1">SUMIF(Measure_BB_Table[],Combined_header,Total_Exp._MeasureBB)</f>
        <v>0</v>
      </c>
      <c r="I634" s="85">
        <f ca="1">SUMIF(Measure_BB_Table[],Combined_header,Committed_Amount)</f>
        <v>0</v>
      </c>
      <c r="J634" s="92">
        <f ca="1">SUMIF(Measure_BB_Table[],Combined_header,Completed_MeasureBB)</f>
        <v>0</v>
      </c>
      <c r="K634" s="93" t="e">
        <f t="shared" ca="1" si="9"/>
        <v>#DIV/0!</v>
      </c>
    </row>
    <row r="635" spans="1:11" hidden="1" x14ac:dyDescent="0.3">
      <c r="A635" s="87" t="s">
        <v>3847</v>
      </c>
      <c r="B635" s="88">
        <v>6</v>
      </c>
      <c r="C635" s="98" t="s">
        <v>501</v>
      </c>
      <c r="D635" s="90" t="s">
        <v>2722</v>
      </c>
      <c r="E635" s="87" t="s">
        <v>1471</v>
      </c>
      <c r="F635" s="91">
        <v>2881.28</v>
      </c>
      <c r="G635" s="91">
        <v>5909</v>
      </c>
      <c r="H635" s="92">
        <f ca="1">SUMIF(Measure_BB_Table[],Combined_header,Total_Exp._MeasureBB)</f>
        <v>0</v>
      </c>
      <c r="I635" s="85">
        <f ca="1">SUMIF(Measure_BB_Table[],Combined_header,Committed_Amount)</f>
        <v>0</v>
      </c>
      <c r="J635" s="92">
        <f ca="1">SUMIF(Measure_BB_Table[],Combined_header,Completed_MeasureBB)</f>
        <v>0</v>
      </c>
      <c r="K635" s="93" t="e">
        <f t="shared" ca="1" si="9"/>
        <v>#DIV/0!</v>
      </c>
    </row>
    <row r="636" spans="1:11" hidden="1" x14ac:dyDescent="0.3">
      <c r="A636" s="87" t="s">
        <v>3848</v>
      </c>
      <c r="B636" s="88">
        <v>6</v>
      </c>
      <c r="C636" s="98" t="s">
        <v>501</v>
      </c>
      <c r="D636" s="90" t="s">
        <v>2722</v>
      </c>
      <c r="E636" s="87" t="s">
        <v>1465</v>
      </c>
      <c r="F636" s="91">
        <v>94500</v>
      </c>
      <c r="G636" s="91" t="s">
        <v>245</v>
      </c>
      <c r="H636" s="92">
        <f ca="1">SUMIF(Measure_BB_Table[],Combined_header,Total_Exp._MeasureBB)</f>
        <v>0</v>
      </c>
      <c r="I636" s="85">
        <f ca="1">SUMIF(Measure_BB_Table[],Combined_header,Committed_Amount)</f>
        <v>0</v>
      </c>
      <c r="J636" s="92">
        <f ca="1">SUMIF(Measure_BB_Table[],Combined_header,Completed_MeasureBB)</f>
        <v>0</v>
      </c>
      <c r="K636" s="93" t="e">
        <f t="shared" ca="1" si="9"/>
        <v>#DIV/0!</v>
      </c>
    </row>
    <row r="637" spans="1:11" x14ac:dyDescent="0.3">
      <c r="A637" s="87" t="s">
        <v>3849</v>
      </c>
      <c r="B637" s="88">
        <v>6</v>
      </c>
      <c r="C637" s="98" t="s">
        <v>501</v>
      </c>
      <c r="D637" s="90" t="s">
        <v>2722</v>
      </c>
      <c r="E637" s="87" t="s">
        <v>1467</v>
      </c>
      <c r="F637" s="91">
        <v>304893.42</v>
      </c>
      <c r="G637" s="91">
        <v>317297</v>
      </c>
      <c r="H637" s="92">
        <f ca="1">SUMIF(Measure_BB_Table[],Combined_header,Total_Exp._MeasureBB)</f>
        <v>178810</v>
      </c>
      <c r="I637" s="85">
        <f ca="1">SUMIF(Measure_BB_Table[],Combined_header,Committed_Amount)</f>
        <v>0</v>
      </c>
      <c r="J637" s="92">
        <f ca="1">SUMIF(Measure_BB_Table[],Combined_header,Completed_MeasureBB)</f>
        <v>178810</v>
      </c>
      <c r="K637" s="93">
        <f t="shared" ca="1" si="9"/>
        <v>1</v>
      </c>
    </row>
    <row r="638" spans="1:11" hidden="1" x14ac:dyDescent="0.3">
      <c r="A638" s="87" t="s">
        <v>3850</v>
      </c>
      <c r="B638" s="88">
        <v>6</v>
      </c>
      <c r="C638" s="98" t="s">
        <v>501</v>
      </c>
      <c r="D638" s="90" t="s">
        <v>2722</v>
      </c>
      <c r="E638" s="90" t="s">
        <v>1676</v>
      </c>
      <c r="F638" s="91">
        <v>299345.3</v>
      </c>
      <c r="G638" s="91">
        <v>499010</v>
      </c>
      <c r="H638" s="92">
        <f ca="1">SUMIF(Measure_BB_Table[],Combined_header,Total_Exp._MeasureBB)</f>
        <v>0</v>
      </c>
      <c r="I638" s="85">
        <f ca="1">SUMIF(Measure_BB_Table[],Combined_header,Committed_Amount)</f>
        <v>0</v>
      </c>
      <c r="J638" s="92">
        <f ca="1">SUMIF(Measure_BB_Table[],Combined_header,Completed_MeasureBB)</f>
        <v>0</v>
      </c>
      <c r="K638" s="93" t="e">
        <f t="shared" ca="1" si="9"/>
        <v>#DIV/0!</v>
      </c>
    </row>
    <row r="639" spans="1:11" x14ac:dyDescent="0.3">
      <c r="A639" s="87" t="s">
        <v>3851</v>
      </c>
      <c r="B639" s="88">
        <v>6</v>
      </c>
      <c r="C639" s="98" t="s">
        <v>501</v>
      </c>
      <c r="D639" s="90" t="s">
        <v>2722</v>
      </c>
      <c r="E639" s="90" t="s">
        <v>310</v>
      </c>
      <c r="F639" s="91">
        <v>3193116.32</v>
      </c>
      <c r="G639" s="91">
        <v>2993453</v>
      </c>
      <c r="H639" s="92">
        <f ca="1">SUMIF(Measure_BB_Table[],Combined_header,Total_Exp._MeasureBB)</f>
        <v>2450000</v>
      </c>
      <c r="I639" s="85">
        <f ca="1">SUMIF(Measure_BB_Table[],Combined_header,Committed_Amount)</f>
        <v>508865</v>
      </c>
      <c r="J639" s="92">
        <f ca="1">SUMIF(Measure_BB_Table[],Combined_header,Completed_MeasureBB)</f>
        <v>1941135</v>
      </c>
      <c r="K639" s="93">
        <f t="shared" ca="1" si="9"/>
        <v>0.7923</v>
      </c>
    </row>
    <row r="640" spans="1:11" x14ac:dyDescent="0.3">
      <c r="A640" s="87" t="s">
        <v>3852</v>
      </c>
      <c r="B640" s="88">
        <v>6</v>
      </c>
      <c r="C640" s="98" t="s">
        <v>501</v>
      </c>
      <c r="D640" s="90" t="s">
        <v>2722</v>
      </c>
      <c r="E640" s="90" t="s">
        <v>1473</v>
      </c>
      <c r="F640" s="91">
        <v>366708.47</v>
      </c>
      <c r="G640" s="91">
        <v>489397</v>
      </c>
      <c r="H640" s="92">
        <f ca="1">SUMIF(Measure_BB_Table[],Combined_header,Total_Exp._MeasureBB)</f>
        <v>448170</v>
      </c>
      <c r="I640" s="85">
        <f ca="1">SUMIF(Measure_BB_Table[],Combined_header,Committed_Amount)</f>
        <v>29977.799999999988</v>
      </c>
      <c r="J640" s="92">
        <f ca="1">SUMIF(Measure_BB_Table[],Combined_header,Completed_MeasureBB)</f>
        <v>418192.2</v>
      </c>
      <c r="K640" s="93">
        <f t="shared" ca="1" si="9"/>
        <v>0.93311064997657145</v>
      </c>
    </row>
    <row r="641" spans="1:11" x14ac:dyDescent="0.3">
      <c r="A641" s="87" t="s">
        <v>3853</v>
      </c>
      <c r="B641" s="88">
        <v>6</v>
      </c>
      <c r="C641" s="98" t="s">
        <v>501</v>
      </c>
      <c r="D641" s="90" t="s">
        <v>2722</v>
      </c>
      <c r="E641" s="90" t="s">
        <v>1547</v>
      </c>
      <c r="F641" s="91">
        <v>61118.080000000002</v>
      </c>
      <c r="G641" s="91">
        <v>61118</v>
      </c>
      <c r="H641" s="92">
        <f ca="1">SUMIF(Measure_BB_Table[],Combined_header,Total_Exp._MeasureBB)</f>
        <v>28359.75</v>
      </c>
      <c r="I641" s="85">
        <f ca="1">SUMIF(Measure_BB_Table[],Combined_header,Committed_Amount)</f>
        <v>0</v>
      </c>
      <c r="J641" s="92">
        <f ca="1">SUMIF(Measure_BB_Table[],Combined_header,Completed_MeasureBB)</f>
        <v>28359.75</v>
      </c>
      <c r="K641" s="93">
        <f t="shared" ca="1" si="9"/>
        <v>1</v>
      </c>
    </row>
    <row r="642" spans="1:11" x14ac:dyDescent="0.3">
      <c r="A642" s="87" t="s">
        <v>3854</v>
      </c>
      <c r="B642" s="88">
        <v>6</v>
      </c>
      <c r="C642" s="98" t="s">
        <v>501</v>
      </c>
      <c r="D642" s="90" t="s">
        <v>2722</v>
      </c>
      <c r="E642" s="90" t="s">
        <v>1466</v>
      </c>
      <c r="F642" s="91">
        <v>52386.92</v>
      </c>
      <c r="G642" s="91">
        <v>52387</v>
      </c>
      <c r="H642" s="92">
        <f ca="1">SUMIF(Measure_BB_Table[],Combined_header,Total_Exp._MeasureBB)</f>
        <v>32185</v>
      </c>
      <c r="I642" s="85">
        <f ca="1">SUMIF(Measure_BB_Table[],Combined_header,Committed_Amount)</f>
        <v>1007.7399999999998</v>
      </c>
      <c r="J642" s="92">
        <f ca="1">SUMIF(Measure_BB_Table[],Combined_header,Completed_MeasureBB)</f>
        <v>31177.260000000002</v>
      </c>
      <c r="K642" s="93">
        <f t="shared" ca="1" si="9"/>
        <v>0.96868914090414793</v>
      </c>
    </row>
    <row r="643" spans="1:11" hidden="1" x14ac:dyDescent="0.3">
      <c r="A643" s="87" t="s">
        <v>3855</v>
      </c>
      <c r="B643" s="88">
        <v>6</v>
      </c>
      <c r="C643" s="98" t="s">
        <v>501</v>
      </c>
      <c r="D643" s="90" t="s">
        <v>2722</v>
      </c>
      <c r="E643" s="90" t="s">
        <v>1474</v>
      </c>
      <c r="F643" s="91">
        <v>26193.46</v>
      </c>
      <c r="G643" s="91">
        <v>26193</v>
      </c>
      <c r="H643" s="92">
        <f ca="1">SUMIF(Measure_BB_Table[],Combined_header,Total_Exp._MeasureBB)</f>
        <v>0</v>
      </c>
      <c r="I643" s="85">
        <f ca="1">SUMIF(Measure_BB_Table[],Combined_header,Committed_Amount)</f>
        <v>0</v>
      </c>
      <c r="J643" s="92">
        <f ca="1">SUMIF(Measure_BB_Table[],Combined_header,Completed_MeasureBB)</f>
        <v>0</v>
      </c>
      <c r="K643" s="93" t="e">
        <f t="shared" ca="1" si="9"/>
        <v>#DIV/0!</v>
      </c>
    </row>
    <row r="644" spans="1:11" x14ac:dyDescent="0.3">
      <c r="A644" s="87" t="s">
        <v>2830</v>
      </c>
      <c r="B644" s="88">
        <v>6</v>
      </c>
      <c r="C644" s="98" t="s">
        <v>501</v>
      </c>
      <c r="D644" s="90" t="s">
        <v>2722</v>
      </c>
      <c r="E644" s="87" t="s">
        <v>1468</v>
      </c>
      <c r="F644" s="91">
        <v>15366.83</v>
      </c>
      <c r="G644" s="91">
        <v>15758</v>
      </c>
      <c r="H644" s="92">
        <f ca="1">SUMIF(Measure_BB_Table[],Combined_header,Total_Exp._MeasureBB)</f>
        <v>23235</v>
      </c>
      <c r="I644" s="85">
        <f ca="1">SUMIF(Measure_BB_Table[],Combined_header,Committed_Amount)</f>
        <v>6192</v>
      </c>
      <c r="J644" s="92">
        <f ca="1">SUMIF(Measure_BB_Table[],Combined_header,Completed_MeasureBB)</f>
        <v>17043</v>
      </c>
      <c r="K644" s="93">
        <f t="shared" ref="K644:K707" ca="1" si="10">Completed_Comparison/Total_Exp._Comparison</f>
        <v>0.733505487411233</v>
      </c>
    </row>
    <row r="645" spans="1:11" x14ac:dyDescent="0.3">
      <c r="A645" s="87" t="s">
        <v>2769</v>
      </c>
      <c r="B645" s="88">
        <v>6</v>
      </c>
      <c r="C645" s="98" t="s">
        <v>501</v>
      </c>
      <c r="D645" s="90" t="s">
        <v>2722</v>
      </c>
      <c r="E645" s="87" t="s">
        <v>1548</v>
      </c>
      <c r="F645" s="91">
        <v>540000</v>
      </c>
      <c r="G645" s="91">
        <v>260000</v>
      </c>
      <c r="H645" s="92">
        <f ca="1">SUMIF(Measure_BB_Table[],Combined_header,Total_Exp._MeasureBB)</f>
        <v>331622.26000000007</v>
      </c>
      <c r="I645" s="85">
        <f ca="1">SUMIF(Measure_BB_Table[],Combined_header,Committed_Amount)</f>
        <v>1757.9400000000032</v>
      </c>
      <c r="J645" s="92">
        <f ca="1">SUMIF(Measure_BB_Table[],Combined_header,Completed_MeasureBB)</f>
        <v>329864.32000000007</v>
      </c>
      <c r="K645" s="93">
        <f t="shared" ca="1" si="10"/>
        <v>0.99469896863980123</v>
      </c>
    </row>
    <row r="646" spans="1:11" hidden="1" x14ac:dyDescent="0.3">
      <c r="A646" s="87" t="s">
        <v>3856</v>
      </c>
      <c r="B646" s="88">
        <v>6</v>
      </c>
      <c r="C646" s="98" t="s">
        <v>501</v>
      </c>
      <c r="D646" s="90" t="s">
        <v>2722</v>
      </c>
      <c r="E646" s="87" t="s">
        <v>1677</v>
      </c>
      <c r="F646" s="91">
        <v>0</v>
      </c>
      <c r="G646" s="91">
        <v>22298</v>
      </c>
      <c r="H646" s="92">
        <f ca="1">SUMIF(Measure_BB_Table[],Combined_header,Total_Exp._MeasureBB)</f>
        <v>0</v>
      </c>
      <c r="I646" s="85">
        <f ca="1">SUMIF(Measure_BB_Table[],Combined_header,Committed_Amount)</f>
        <v>0</v>
      </c>
      <c r="J646" s="92">
        <f ca="1">SUMIF(Measure_BB_Table[],Combined_header,Completed_MeasureBB)</f>
        <v>0</v>
      </c>
      <c r="K646" s="93" t="e">
        <f t="shared" ca="1" si="10"/>
        <v>#DIV/0!</v>
      </c>
    </row>
    <row r="647" spans="1:11" x14ac:dyDescent="0.3">
      <c r="A647" s="87" t="s">
        <v>3857</v>
      </c>
      <c r="B647" s="88">
        <v>6</v>
      </c>
      <c r="C647" s="98" t="s">
        <v>501</v>
      </c>
      <c r="D647" s="90" t="s">
        <v>2722</v>
      </c>
      <c r="E647" s="87" t="s">
        <v>1472</v>
      </c>
      <c r="F647" s="91">
        <v>0</v>
      </c>
      <c r="G647" s="91">
        <v>0</v>
      </c>
      <c r="H647" s="92">
        <f ca="1">SUMIF(Measure_BB_Table[],Combined_header,Total_Exp._MeasureBB)</f>
        <v>1298.7</v>
      </c>
      <c r="I647" s="85">
        <f ca="1">SUMIF(Measure_BB_Table[],Combined_header,Committed_Amount)</f>
        <v>0</v>
      </c>
      <c r="J647" s="92">
        <f ca="1">SUMIF(Measure_BB_Table[],Combined_header,Completed_MeasureBB)</f>
        <v>1298.7</v>
      </c>
      <c r="K647" s="93">
        <f t="shared" ca="1" si="10"/>
        <v>1</v>
      </c>
    </row>
    <row r="648" spans="1:11" x14ac:dyDescent="0.3">
      <c r="A648" s="87" t="s">
        <v>3858</v>
      </c>
      <c r="B648" s="88">
        <v>6</v>
      </c>
      <c r="C648" s="98" t="s">
        <v>501</v>
      </c>
      <c r="D648" s="90" t="s">
        <v>2722</v>
      </c>
      <c r="E648" s="87" t="s">
        <v>1476</v>
      </c>
      <c r="F648" s="91">
        <v>13969.85</v>
      </c>
      <c r="G648" s="91">
        <v>13970</v>
      </c>
      <c r="H648" s="92">
        <f ca="1">SUMIF(Measure_BB_Table[],Combined_header,Total_Exp._MeasureBB)</f>
        <v>10000</v>
      </c>
      <c r="I648" s="85">
        <f ca="1">SUMIF(Measure_BB_Table[],Combined_header,Committed_Amount)</f>
        <v>7133.4599999999991</v>
      </c>
      <c r="J648" s="92">
        <f ca="1">SUMIF(Measure_BB_Table[],Combined_header,Completed_MeasureBB)</f>
        <v>2866.5400000000004</v>
      </c>
      <c r="K648" s="93">
        <f t="shared" ca="1" si="10"/>
        <v>0.28665400000000002</v>
      </c>
    </row>
    <row r="649" spans="1:11" x14ac:dyDescent="0.3">
      <c r="A649" s="87" t="s">
        <v>3859</v>
      </c>
      <c r="B649" s="88">
        <v>6</v>
      </c>
      <c r="C649" s="98" t="s">
        <v>501</v>
      </c>
      <c r="D649" s="90" t="s">
        <v>2722</v>
      </c>
      <c r="E649" s="87" t="s">
        <v>1470</v>
      </c>
      <c r="F649" s="91">
        <v>2881.28</v>
      </c>
      <c r="G649" s="91" t="s">
        <v>245</v>
      </c>
      <c r="H649" s="92">
        <f ca="1">SUMIF(Measure_BB_Table[],Combined_header,Total_Exp._MeasureBB)</f>
        <v>2025.02</v>
      </c>
      <c r="I649" s="85">
        <f ca="1">SUMIF(Measure_BB_Table[],Combined_header,Committed_Amount)</f>
        <v>0</v>
      </c>
      <c r="J649" s="92">
        <f ca="1">SUMIF(Measure_BB_Table[],Combined_header,Completed_MeasureBB)</f>
        <v>2025.02</v>
      </c>
      <c r="K649" s="93">
        <f t="shared" ca="1" si="10"/>
        <v>1</v>
      </c>
    </row>
    <row r="650" spans="1:11" x14ac:dyDescent="0.3">
      <c r="A650" s="87" t="s">
        <v>2783</v>
      </c>
      <c r="B650" s="88">
        <v>6</v>
      </c>
      <c r="C650" s="98" t="s">
        <v>501</v>
      </c>
      <c r="D650" s="90" t="s">
        <v>2722</v>
      </c>
      <c r="E650" s="87" t="s">
        <v>1464</v>
      </c>
      <c r="F650" s="91">
        <v>540000</v>
      </c>
      <c r="G650" s="91">
        <v>260000</v>
      </c>
      <c r="H650" s="92">
        <f ca="1">SUMIF(Measure_BB_Table[],Combined_header,Total_Exp._MeasureBB)</f>
        <v>311373.55000000005</v>
      </c>
      <c r="I650" s="85">
        <f ca="1">SUMIF(Measure_BB_Table[],Combined_header,Committed_Amount)</f>
        <v>0</v>
      </c>
      <c r="J650" s="92">
        <f ca="1">SUMIF(Measure_BB_Table[],Combined_header,Completed_MeasureBB)</f>
        <v>311373.55000000005</v>
      </c>
      <c r="K650" s="93">
        <f t="shared" ca="1" si="10"/>
        <v>1</v>
      </c>
    </row>
    <row r="651" spans="1:11" hidden="1" x14ac:dyDescent="0.3">
      <c r="A651" s="87" t="s">
        <v>3860</v>
      </c>
      <c r="B651" s="88">
        <v>6</v>
      </c>
      <c r="C651" s="98" t="s">
        <v>501</v>
      </c>
      <c r="D651" s="89" t="s">
        <v>428</v>
      </c>
      <c r="E651" s="87" t="s">
        <v>1467</v>
      </c>
      <c r="F651" s="91">
        <v>0</v>
      </c>
      <c r="G651" s="91">
        <v>0</v>
      </c>
      <c r="H651" s="92">
        <f ca="1">SUMIF(Measure_BB_Table[],Combined_header,Total_Exp._MeasureBB)</f>
        <v>0</v>
      </c>
      <c r="I651" s="85">
        <f ca="1">SUMIF(Measure_BB_Table[],Combined_header,Committed_Amount)</f>
        <v>0</v>
      </c>
      <c r="J651" s="92">
        <f ca="1">SUMIF(Measure_BB_Table[],Combined_header,Completed_MeasureBB)</f>
        <v>0</v>
      </c>
      <c r="K651" s="93" t="e">
        <f t="shared" ca="1" si="10"/>
        <v>#DIV/0!</v>
      </c>
    </row>
    <row r="652" spans="1:11" hidden="1" x14ac:dyDescent="0.3">
      <c r="A652" s="87" t="s">
        <v>3861</v>
      </c>
      <c r="B652" s="88">
        <v>6</v>
      </c>
      <c r="C652" s="98" t="s">
        <v>501</v>
      </c>
      <c r="D652" s="89" t="s">
        <v>428</v>
      </c>
      <c r="E652" s="87" t="s">
        <v>310</v>
      </c>
      <c r="F652" s="91">
        <v>0</v>
      </c>
      <c r="G652" s="91">
        <v>0</v>
      </c>
      <c r="H652" s="92">
        <f ca="1">SUMIF(Measure_BB_Table[],Combined_header,Total_Exp._MeasureBB)</f>
        <v>0</v>
      </c>
      <c r="I652" s="85">
        <f ca="1">SUMIF(Measure_BB_Table[],Combined_header,Committed_Amount)</f>
        <v>0</v>
      </c>
      <c r="J652" s="92">
        <f ca="1">SUMIF(Measure_BB_Table[],Combined_header,Completed_MeasureBB)</f>
        <v>0</v>
      </c>
      <c r="K652" s="93" t="e">
        <f t="shared" ca="1" si="10"/>
        <v>#DIV/0!</v>
      </c>
    </row>
    <row r="653" spans="1:11" hidden="1" x14ac:dyDescent="0.3">
      <c r="A653" s="87" t="s">
        <v>3862</v>
      </c>
      <c r="B653" s="88">
        <v>6</v>
      </c>
      <c r="C653" s="98" t="s">
        <v>501</v>
      </c>
      <c r="D653" s="90" t="s">
        <v>2724</v>
      </c>
      <c r="E653" s="87" t="s">
        <v>1471</v>
      </c>
      <c r="F653" s="91">
        <v>0</v>
      </c>
      <c r="G653" s="91">
        <v>0</v>
      </c>
      <c r="H653" s="92">
        <f ca="1">SUMIF(Measure_BB_Table[],Combined_header,Total_Exp._MeasureBB)</f>
        <v>0</v>
      </c>
      <c r="I653" s="85">
        <f ca="1">SUMIF(Measure_BB_Table[],Combined_header,Committed_Amount)</f>
        <v>0</v>
      </c>
      <c r="J653" s="92">
        <f ca="1">SUMIF(Measure_BB_Table[],Combined_header,Completed_MeasureBB)</f>
        <v>0</v>
      </c>
      <c r="K653" s="93" t="e">
        <f t="shared" ca="1" si="10"/>
        <v>#DIV/0!</v>
      </c>
    </row>
    <row r="654" spans="1:11" hidden="1" x14ac:dyDescent="0.3">
      <c r="A654" s="87" t="s">
        <v>3863</v>
      </c>
      <c r="B654" s="88">
        <v>6</v>
      </c>
      <c r="C654" s="98" t="s">
        <v>501</v>
      </c>
      <c r="D654" s="90" t="s">
        <v>2724</v>
      </c>
      <c r="E654" s="87" t="s">
        <v>310</v>
      </c>
      <c r="F654" s="91">
        <v>30000</v>
      </c>
      <c r="G654" s="91" t="s">
        <v>245</v>
      </c>
      <c r="H654" s="92">
        <f ca="1">SUMIF(Measure_BB_Table[],Combined_header,Total_Exp._MeasureBB)</f>
        <v>0</v>
      </c>
      <c r="I654" s="85">
        <f ca="1">SUMIF(Measure_BB_Table[],Combined_header,Committed_Amount)</f>
        <v>0</v>
      </c>
      <c r="J654" s="92">
        <f ca="1">SUMIF(Measure_BB_Table[],Combined_header,Completed_MeasureBB)</f>
        <v>0</v>
      </c>
      <c r="K654" s="93" t="e">
        <f t="shared" ca="1" si="10"/>
        <v>#DIV/0!</v>
      </c>
    </row>
    <row r="655" spans="1:11" hidden="1" x14ac:dyDescent="0.3">
      <c r="A655" s="87" t="s">
        <v>3864</v>
      </c>
      <c r="B655" s="88">
        <v>6</v>
      </c>
      <c r="C655" s="98" t="s">
        <v>501</v>
      </c>
      <c r="D655" s="90" t="s">
        <v>2724</v>
      </c>
      <c r="E655" s="87" t="s">
        <v>1473</v>
      </c>
      <c r="F655" s="91">
        <v>0</v>
      </c>
      <c r="G655" s="91">
        <v>0</v>
      </c>
      <c r="H655" s="92">
        <f ca="1">SUMIF(Measure_BB_Table[],Combined_header,Total_Exp._MeasureBB)</f>
        <v>0</v>
      </c>
      <c r="I655" s="85">
        <f ca="1">SUMIF(Measure_BB_Table[],Combined_header,Committed_Amount)</f>
        <v>0</v>
      </c>
      <c r="J655" s="92">
        <f ca="1">SUMIF(Measure_BB_Table[],Combined_header,Completed_MeasureBB)</f>
        <v>0</v>
      </c>
      <c r="K655" s="93" t="e">
        <f t="shared" ca="1" si="10"/>
        <v>#DIV/0!</v>
      </c>
    </row>
    <row r="656" spans="1:11" hidden="1" x14ac:dyDescent="0.3">
      <c r="A656" s="87" t="s">
        <v>3865</v>
      </c>
      <c r="B656" s="88">
        <v>6</v>
      </c>
      <c r="C656" s="98" t="s">
        <v>501</v>
      </c>
      <c r="D656" s="90" t="s">
        <v>2724</v>
      </c>
      <c r="E656" s="87" t="s">
        <v>1547</v>
      </c>
      <c r="F656" s="91">
        <v>0</v>
      </c>
      <c r="G656" s="91">
        <v>0</v>
      </c>
      <c r="H656" s="92">
        <f ca="1">SUMIF(Measure_BB_Table[],Combined_header,Total_Exp._MeasureBB)</f>
        <v>0</v>
      </c>
      <c r="I656" s="85">
        <f ca="1">SUMIF(Measure_BB_Table[],Combined_header,Committed_Amount)</f>
        <v>0</v>
      </c>
      <c r="J656" s="92">
        <f ca="1">SUMIF(Measure_BB_Table[],Combined_header,Completed_MeasureBB)</f>
        <v>0</v>
      </c>
      <c r="K656" s="93" t="e">
        <f t="shared" ca="1" si="10"/>
        <v>#DIV/0!</v>
      </c>
    </row>
    <row r="657" spans="1:11" hidden="1" x14ac:dyDescent="0.3">
      <c r="A657" s="87" t="s">
        <v>2921</v>
      </c>
      <c r="B657" s="88">
        <v>6</v>
      </c>
      <c r="C657" s="98" t="s">
        <v>501</v>
      </c>
      <c r="D657" s="90" t="s">
        <v>2724</v>
      </c>
      <c r="E657" s="87" t="s">
        <v>1466</v>
      </c>
      <c r="F657" s="91">
        <v>1200</v>
      </c>
      <c r="G657" s="91" t="s">
        <v>2011</v>
      </c>
      <c r="H657" s="92">
        <f ca="1">SUMIF(Measure_BB_Table[],Combined_header,Total_Exp._MeasureBB)</f>
        <v>0</v>
      </c>
      <c r="I657" s="85">
        <f ca="1">SUMIF(Measure_BB_Table[],Combined_header,Committed_Amount)</f>
        <v>0</v>
      </c>
      <c r="J657" s="92">
        <f ca="1">SUMIF(Measure_BB_Table[],Combined_header,Completed_MeasureBB)</f>
        <v>0</v>
      </c>
      <c r="K657" s="93" t="e">
        <f t="shared" ca="1" si="10"/>
        <v>#DIV/0!</v>
      </c>
    </row>
    <row r="658" spans="1:11" hidden="1" x14ac:dyDescent="0.3">
      <c r="A658" s="87" t="s">
        <v>3866</v>
      </c>
      <c r="B658" s="88">
        <v>6</v>
      </c>
      <c r="C658" s="98" t="s">
        <v>501</v>
      </c>
      <c r="D658" s="90" t="s">
        <v>2724</v>
      </c>
      <c r="E658" s="90" t="s">
        <v>1474</v>
      </c>
      <c r="F658" s="91">
        <v>0</v>
      </c>
      <c r="G658" s="91">
        <v>0</v>
      </c>
      <c r="H658" s="92">
        <f ca="1">SUMIF(Measure_BB_Table[],Combined_header,Total_Exp._MeasureBB)</f>
        <v>0</v>
      </c>
      <c r="I658" s="85">
        <f ca="1">SUMIF(Measure_BB_Table[],Combined_header,Committed_Amount)</f>
        <v>0</v>
      </c>
      <c r="J658" s="92">
        <f ca="1">SUMIF(Measure_BB_Table[],Combined_header,Completed_MeasureBB)</f>
        <v>0</v>
      </c>
      <c r="K658" s="93" t="e">
        <f t="shared" ca="1" si="10"/>
        <v>#DIV/0!</v>
      </c>
    </row>
    <row r="659" spans="1:11" hidden="1" x14ac:dyDescent="0.3">
      <c r="A659" s="87" t="s">
        <v>3867</v>
      </c>
      <c r="B659" s="88">
        <v>6</v>
      </c>
      <c r="C659" s="98" t="s">
        <v>501</v>
      </c>
      <c r="D659" s="90" t="s">
        <v>2724</v>
      </c>
      <c r="E659" s="87" t="s">
        <v>1468</v>
      </c>
      <c r="F659" s="91">
        <v>0</v>
      </c>
      <c r="G659" s="91">
        <v>0</v>
      </c>
      <c r="H659" s="92">
        <f ca="1">SUMIF(Measure_BB_Table[],Combined_header,Total_Exp._MeasureBB)</f>
        <v>0</v>
      </c>
      <c r="I659" s="85">
        <f ca="1">SUMIF(Measure_BB_Table[],Combined_header,Committed_Amount)</f>
        <v>0</v>
      </c>
      <c r="J659" s="92">
        <f ca="1">SUMIF(Measure_BB_Table[],Combined_header,Completed_MeasureBB)</f>
        <v>0</v>
      </c>
      <c r="K659" s="93" t="e">
        <f t="shared" ca="1" si="10"/>
        <v>#DIV/0!</v>
      </c>
    </row>
    <row r="660" spans="1:11" hidden="1" x14ac:dyDescent="0.3">
      <c r="A660" s="87" t="s">
        <v>3868</v>
      </c>
      <c r="B660" s="88">
        <v>6</v>
      </c>
      <c r="C660" s="98" t="s">
        <v>501</v>
      </c>
      <c r="D660" s="90" t="s">
        <v>2724</v>
      </c>
      <c r="E660" s="87" t="s">
        <v>1470</v>
      </c>
      <c r="F660" s="91">
        <v>0</v>
      </c>
      <c r="G660" s="91">
        <v>0</v>
      </c>
      <c r="H660" s="92">
        <f ca="1">SUMIF(Measure_BB_Table[],Combined_header,Total_Exp._MeasureBB)</f>
        <v>0</v>
      </c>
      <c r="I660" s="85">
        <f ca="1">SUMIF(Measure_BB_Table[],Combined_header,Committed_Amount)</f>
        <v>0</v>
      </c>
      <c r="J660" s="92">
        <f ca="1">SUMIF(Measure_BB_Table[],Combined_header,Completed_MeasureBB)</f>
        <v>0</v>
      </c>
      <c r="K660" s="93" t="e">
        <f t="shared" ca="1" si="10"/>
        <v>#DIV/0!</v>
      </c>
    </row>
    <row r="661" spans="1:11" hidden="1" x14ac:dyDescent="0.3">
      <c r="A661" s="87" t="s">
        <v>3869</v>
      </c>
      <c r="B661" s="88">
        <v>6</v>
      </c>
      <c r="C661" s="98" t="s">
        <v>501</v>
      </c>
      <c r="D661" s="90" t="s">
        <v>2723</v>
      </c>
      <c r="E661" s="87" t="s">
        <v>1471</v>
      </c>
      <c r="F661" s="91">
        <v>0</v>
      </c>
      <c r="G661" s="91">
        <v>0</v>
      </c>
      <c r="H661" s="92">
        <f ca="1">SUMIF(Measure_BB_Table[],Combined_header,Total_Exp._MeasureBB)</f>
        <v>0</v>
      </c>
      <c r="I661" s="85">
        <f ca="1">SUMIF(Measure_BB_Table[],Combined_header,Committed_Amount)</f>
        <v>0</v>
      </c>
      <c r="J661" s="92">
        <f ca="1">SUMIF(Measure_BB_Table[],Combined_header,Completed_MeasureBB)</f>
        <v>0</v>
      </c>
      <c r="K661" s="93" t="e">
        <f t="shared" ca="1" si="10"/>
        <v>#DIV/0!</v>
      </c>
    </row>
    <row r="662" spans="1:11" hidden="1" x14ac:dyDescent="0.3">
      <c r="A662" s="87" t="s">
        <v>3870</v>
      </c>
      <c r="B662" s="88">
        <v>6</v>
      </c>
      <c r="C662" s="98" t="s">
        <v>501</v>
      </c>
      <c r="D662" s="90" t="s">
        <v>2723</v>
      </c>
      <c r="E662" s="87" t="s">
        <v>310</v>
      </c>
      <c r="F662" s="91">
        <v>405000</v>
      </c>
      <c r="G662" s="91" t="s">
        <v>245</v>
      </c>
      <c r="H662" s="92">
        <f ca="1">SUMIF(Measure_BB_Table[],Combined_header,Total_Exp._MeasureBB)</f>
        <v>0</v>
      </c>
      <c r="I662" s="85">
        <f ca="1">SUMIF(Measure_BB_Table[],Combined_header,Committed_Amount)</f>
        <v>0</v>
      </c>
      <c r="J662" s="92">
        <f ca="1">SUMIF(Measure_BB_Table[],Combined_header,Completed_MeasureBB)</f>
        <v>0</v>
      </c>
      <c r="K662" s="93" t="e">
        <f t="shared" ca="1" si="10"/>
        <v>#DIV/0!</v>
      </c>
    </row>
    <row r="663" spans="1:11" hidden="1" x14ac:dyDescent="0.3">
      <c r="A663" s="87" t="s">
        <v>2967</v>
      </c>
      <c r="B663" s="88">
        <v>6</v>
      </c>
      <c r="C663" s="98" t="s">
        <v>501</v>
      </c>
      <c r="D663" s="90" t="s">
        <v>2723</v>
      </c>
      <c r="E663" s="87" t="s">
        <v>1473</v>
      </c>
      <c r="F663" s="91">
        <v>12375</v>
      </c>
      <c r="G663" s="91" t="s">
        <v>2011</v>
      </c>
      <c r="H663" s="92">
        <f ca="1">SUMIF(Measure_BB_Table[],Combined_header,Total_Exp._MeasureBB)</f>
        <v>0</v>
      </c>
      <c r="I663" s="85">
        <f ca="1">SUMIF(Measure_BB_Table[],Combined_header,Committed_Amount)</f>
        <v>0</v>
      </c>
      <c r="J663" s="92">
        <f ca="1">SUMIF(Measure_BB_Table[],Combined_header,Completed_MeasureBB)</f>
        <v>0</v>
      </c>
      <c r="K663" s="93" t="e">
        <f t="shared" ca="1" si="10"/>
        <v>#DIV/0!</v>
      </c>
    </row>
    <row r="664" spans="1:11" hidden="1" x14ac:dyDescent="0.3">
      <c r="A664" s="87" t="s">
        <v>2966</v>
      </c>
      <c r="B664" s="88">
        <v>6</v>
      </c>
      <c r="C664" s="98" t="s">
        <v>501</v>
      </c>
      <c r="D664" s="90" t="s">
        <v>2723</v>
      </c>
      <c r="E664" s="87" t="s">
        <v>1547</v>
      </c>
      <c r="F664" s="91">
        <v>0</v>
      </c>
      <c r="G664" s="91">
        <v>0</v>
      </c>
      <c r="H664" s="92">
        <f ca="1">SUMIF(Measure_BB_Table[],Combined_header,Total_Exp._MeasureBB)</f>
        <v>0</v>
      </c>
      <c r="I664" s="85">
        <f ca="1">SUMIF(Measure_BB_Table[],Combined_header,Committed_Amount)</f>
        <v>0</v>
      </c>
      <c r="J664" s="92">
        <f ca="1">SUMIF(Measure_BB_Table[],Combined_header,Completed_MeasureBB)</f>
        <v>0</v>
      </c>
      <c r="K664" s="93" t="e">
        <f t="shared" ca="1" si="10"/>
        <v>#DIV/0!</v>
      </c>
    </row>
    <row r="665" spans="1:11" hidden="1" x14ac:dyDescent="0.3">
      <c r="A665" s="87" t="s">
        <v>3871</v>
      </c>
      <c r="B665" s="88">
        <v>6</v>
      </c>
      <c r="C665" s="98" t="s">
        <v>501</v>
      </c>
      <c r="D665" s="90" t="s">
        <v>2723</v>
      </c>
      <c r="E665" s="87" t="s">
        <v>1466</v>
      </c>
      <c r="F665" s="91">
        <v>0</v>
      </c>
      <c r="G665" s="91">
        <v>0</v>
      </c>
      <c r="H665" s="92">
        <f ca="1">SUMIF(Measure_BB_Table[],Combined_header,Total_Exp._MeasureBB)</f>
        <v>0</v>
      </c>
      <c r="I665" s="85">
        <f ca="1">SUMIF(Measure_BB_Table[],Combined_header,Committed_Amount)</f>
        <v>0</v>
      </c>
      <c r="J665" s="92">
        <f ca="1">SUMIF(Measure_BB_Table[],Combined_header,Completed_MeasureBB)</f>
        <v>0</v>
      </c>
      <c r="K665" s="93" t="e">
        <f t="shared" ca="1" si="10"/>
        <v>#DIV/0!</v>
      </c>
    </row>
    <row r="666" spans="1:11" hidden="1" x14ac:dyDescent="0.3">
      <c r="A666" s="87" t="s">
        <v>3872</v>
      </c>
      <c r="B666" s="88">
        <v>6</v>
      </c>
      <c r="C666" s="98" t="s">
        <v>501</v>
      </c>
      <c r="D666" s="90" t="s">
        <v>2723</v>
      </c>
      <c r="E666" s="87" t="s">
        <v>1468</v>
      </c>
      <c r="F666" s="91">
        <v>0</v>
      </c>
      <c r="G666" s="91">
        <v>0</v>
      </c>
      <c r="H666" s="92">
        <f ca="1">SUMIF(Measure_BB_Table[],Combined_header,Total_Exp._MeasureBB)</f>
        <v>0</v>
      </c>
      <c r="I666" s="85">
        <f ca="1">SUMIF(Measure_BB_Table[],Combined_header,Committed_Amount)</f>
        <v>0</v>
      </c>
      <c r="J666" s="92">
        <f ca="1">SUMIF(Measure_BB_Table[],Combined_header,Completed_MeasureBB)</f>
        <v>0</v>
      </c>
      <c r="K666" s="93" t="e">
        <f t="shared" ca="1" si="10"/>
        <v>#DIV/0!</v>
      </c>
    </row>
    <row r="667" spans="1:11" hidden="1" x14ac:dyDescent="0.3">
      <c r="A667" s="87" t="s">
        <v>3873</v>
      </c>
      <c r="B667" s="88">
        <v>6</v>
      </c>
      <c r="C667" s="98" t="s">
        <v>501</v>
      </c>
      <c r="D667" s="90" t="s">
        <v>2723</v>
      </c>
      <c r="E667" s="87" t="s">
        <v>1470</v>
      </c>
      <c r="F667" s="91">
        <v>0</v>
      </c>
      <c r="G667" s="91">
        <v>0</v>
      </c>
      <c r="H667" s="92">
        <f ca="1">SUMIF(Measure_BB_Table[],Combined_header,Total_Exp._MeasureBB)</f>
        <v>0</v>
      </c>
      <c r="I667" s="85">
        <f ca="1">SUMIF(Measure_BB_Table[],Combined_header,Committed_Amount)</f>
        <v>0</v>
      </c>
      <c r="J667" s="92">
        <f ca="1">SUMIF(Measure_BB_Table[],Combined_header,Completed_MeasureBB)</f>
        <v>0</v>
      </c>
      <c r="K667" s="93" t="e">
        <f t="shared" ca="1" si="10"/>
        <v>#DIV/0!</v>
      </c>
    </row>
    <row r="668" spans="1:11" hidden="1" x14ac:dyDescent="0.3">
      <c r="A668" s="87" t="s">
        <v>3874</v>
      </c>
      <c r="B668" s="88">
        <v>6</v>
      </c>
      <c r="C668" s="98" t="s">
        <v>501</v>
      </c>
      <c r="D668" s="90" t="s">
        <v>236</v>
      </c>
      <c r="E668" s="87" t="s">
        <v>1471</v>
      </c>
      <c r="F668" s="91">
        <v>400</v>
      </c>
      <c r="G668" s="91" t="s">
        <v>245</v>
      </c>
      <c r="H668" s="92">
        <f ca="1">SUMIF(Measure_BB_Table[],Combined_header,Total_Exp._MeasureBB)</f>
        <v>0</v>
      </c>
      <c r="I668" s="85">
        <f ca="1">SUMIF(Measure_BB_Table[],Combined_header,Committed_Amount)</f>
        <v>0</v>
      </c>
      <c r="J668" s="92">
        <f ca="1">SUMIF(Measure_BB_Table[],Combined_header,Completed_MeasureBB)</f>
        <v>0</v>
      </c>
      <c r="K668" s="93" t="e">
        <f t="shared" ca="1" si="10"/>
        <v>#DIV/0!</v>
      </c>
    </row>
    <row r="669" spans="1:11" hidden="1" x14ac:dyDescent="0.3">
      <c r="A669" s="87" t="s">
        <v>3875</v>
      </c>
      <c r="B669" s="88">
        <v>6</v>
      </c>
      <c r="C669" s="98" t="s">
        <v>501</v>
      </c>
      <c r="D669" s="90" t="s">
        <v>236</v>
      </c>
      <c r="E669" s="90" t="s">
        <v>1477</v>
      </c>
      <c r="F669" s="91">
        <v>0</v>
      </c>
      <c r="G669" s="91">
        <v>0</v>
      </c>
      <c r="H669" s="92">
        <f ca="1">SUMIF(Measure_BB_Table[],Combined_header,Total_Exp._MeasureBB)</f>
        <v>0</v>
      </c>
      <c r="I669" s="85">
        <f ca="1">SUMIF(Measure_BB_Table[],Combined_header,Committed_Amount)</f>
        <v>0</v>
      </c>
      <c r="J669" s="92">
        <f ca="1">SUMIF(Measure_BB_Table[],Combined_header,Completed_MeasureBB)</f>
        <v>0</v>
      </c>
      <c r="K669" s="93" t="e">
        <f t="shared" ca="1" si="10"/>
        <v>#DIV/0!</v>
      </c>
    </row>
    <row r="670" spans="1:11" hidden="1" x14ac:dyDescent="0.3">
      <c r="A670" s="87" t="s">
        <v>3876</v>
      </c>
      <c r="B670" s="88">
        <v>6</v>
      </c>
      <c r="C670" s="98" t="s">
        <v>501</v>
      </c>
      <c r="D670" s="90" t="s">
        <v>236</v>
      </c>
      <c r="E670" s="87" t="s">
        <v>1467</v>
      </c>
      <c r="F670" s="91">
        <v>43850</v>
      </c>
      <c r="G670" s="91" t="s">
        <v>245</v>
      </c>
      <c r="H670" s="92">
        <f ca="1">SUMIF(Measure_BB_Table[],Combined_header,Total_Exp._MeasureBB)</f>
        <v>0</v>
      </c>
      <c r="I670" s="85">
        <f ca="1">SUMIF(Measure_BB_Table[],Combined_header,Committed_Amount)</f>
        <v>0</v>
      </c>
      <c r="J670" s="92">
        <f ca="1">SUMIF(Measure_BB_Table[],Combined_header,Completed_MeasureBB)</f>
        <v>0</v>
      </c>
      <c r="K670" s="93" t="e">
        <f t="shared" ca="1" si="10"/>
        <v>#DIV/0!</v>
      </c>
    </row>
    <row r="671" spans="1:11" hidden="1" x14ac:dyDescent="0.3">
      <c r="A671" s="87" t="s">
        <v>3877</v>
      </c>
      <c r="B671" s="88">
        <v>6</v>
      </c>
      <c r="C671" s="98" t="s">
        <v>501</v>
      </c>
      <c r="D671" s="90" t="s">
        <v>236</v>
      </c>
      <c r="E671" s="90" t="s">
        <v>1676</v>
      </c>
      <c r="F671" s="91">
        <v>55000</v>
      </c>
      <c r="G671" s="91" t="s">
        <v>245</v>
      </c>
      <c r="H671" s="92">
        <f ca="1">SUMIF(Measure_BB_Table[],Combined_header,Total_Exp._MeasureBB)</f>
        <v>0</v>
      </c>
      <c r="I671" s="85">
        <f ca="1">SUMIF(Measure_BB_Table[],Combined_header,Committed_Amount)</f>
        <v>0</v>
      </c>
      <c r="J671" s="92">
        <f ca="1">SUMIF(Measure_BB_Table[],Combined_header,Completed_MeasureBB)</f>
        <v>0</v>
      </c>
      <c r="K671" s="93" t="e">
        <f t="shared" ca="1" si="10"/>
        <v>#DIV/0!</v>
      </c>
    </row>
    <row r="672" spans="1:11" hidden="1" x14ac:dyDescent="0.3">
      <c r="A672" s="87" t="s">
        <v>3878</v>
      </c>
      <c r="B672" s="88">
        <v>6</v>
      </c>
      <c r="C672" s="98" t="s">
        <v>501</v>
      </c>
      <c r="D672" s="90" t="s">
        <v>236</v>
      </c>
      <c r="E672" s="90" t="s">
        <v>310</v>
      </c>
      <c r="F672" s="91">
        <v>550000</v>
      </c>
      <c r="G672" s="91" t="s">
        <v>245</v>
      </c>
      <c r="H672" s="92">
        <f ca="1">SUMIF(Measure_BB_Table[],Combined_header,Total_Exp._MeasureBB)</f>
        <v>0</v>
      </c>
      <c r="I672" s="85">
        <f ca="1">SUMIF(Measure_BB_Table[],Combined_header,Committed_Amount)</f>
        <v>0</v>
      </c>
      <c r="J672" s="92">
        <f ca="1">SUMIF(Measure_BB_Table[],Combined_header,Completed_MeasureBB)</f>
        <v>0</v>
      </c>
      <c r="K672" s="93" t="e">
        <f t="shared" ca="1" si="10"/>
        <v>#DIV/0!</v>
      </c>
    </row>
    <row r="673" spans="1:11" hidden="1" x14ac:dyDescent="0.3">
      <c r="A673" s="87" t="s">
        <v>3879</v>
      </c>
      <c r="B673" s="88">
        <v>6</v>
      </c>
      <c r="C673" s="98" t="s">
        <v>501</v>
      </c>
      <c r="D673" s="90" t="s">
        <v>236</v>
      </c>
      <c r="E673" s="89" t="s">
        <v>1473</v>
      </c>
      <c r="F673" s="91">
        <v>80000</v>
      </c>
      <c r="G673" s="91" t="s">
        <v>245</v>
      </c>
      <c r="H673" s="92">
        <f ca="1">SUMIF(Measure_BB_Table[],Combined_header,Total_Exp._MeasureBB)</f>
        <v>0</v>
      </c>
      <c r="I673" s="85">
        <f ca="1">SUMIF(Measure_BB_Table[],Combined_header,Committed_Amount)</f>
        <v>0</v>
      </c>
      <c r="J673" s="92">
        <f ca="1">SUMIF(Measure_BB_Table[],Combined_header,Completed_MeasureBB)</f>
        <v>0</v>
      </c>
      <c r="K673" s="93" t="e">
        <f t="shared" ca="1" si="10"/>
        <v>#DIV/0!</v>
      </c>
    </row>
    <row r="674" spans="1:11" hidden="1" x14ac:dyDescent="0.3">
      <c r="A674" s="87" t="s">
        <v>3880</v>
      </c>
      <c r="B674" s="88">
        <v>6</v>
      </c>
      <c r="C674" s="98" t="s">
        <v>501</v>
      </c>
      <c r="D674" s="90" t="s">
        <v>236</v>
      </c>
      <c r="E674" s="90" t="s">
        <v>1547</v>
      </c>
      <c r="F674" s="91">
        <v>14000</v>
      </c>
      <c r="G674" s="91" t="s">
        <v>245</v>
      </c>
      <c r="H674" s="92">
        <f ca="1">SUMIF(Measure_BB_Table[],Combined_header,Total_Exp._MeasureBB)</f>
        <v>0</v>
      </c>
      <c r="I674" s="85">
        <f ca="1">SUMIF(Measure_BB_Table[],Combined_header,Committed_Amount)</f>
        <v>0</v>
      </c>
      <c r="J674" s="92">
        <f ca="1">SUMIF(Measure_BB_Table[],Combined_header,Completed_MeasureBB)</f>
        <v>0</v>
      </c>
      <c r="K674" s="93" t="e">
        <f t="shared" ca="1" si="10"/>
        <v>#DIV/0!</v>
      </c>
    </row>
    <row r="675" spans="1:11" hidden="1" x14ac:dyDescent="0.3">
      <c r="A675" s="87" t="s">
        <v>3881</v>
      </c>
      <c r="B675" s="88">
        <v>6</v>
      </c>
      <c r="C675" s="98" t="s">
        <v>501</v>
      </c>
      <c r="D675" s="90" t="s">
        <v>236</v>
      </c>
      <c r="E675" s="90" t="s">
        <v>1466</v>
      </c>
      <c r="F675" s="91">
        <v>12000</v>
      </c>
      <c r="G675" s="91" t="s">
        <v>245</v>
      </c>
      <c r="H675" s="92">
        <f ca="1">SUMIF(Measure_BB_Table[],Combined_header,Total_Exp._MeasureBB)</f>
        <v>0</v>
      </c>
      <c r="I675" s="85">
        <f ca="1">SUMIF(Measure_BB_Table[],Combined_header,Committed_Amount)</f>
        <v>0</v>
      </c>
      <c r="J675" s="92">
        <f ca="1">SUMIF(Measure_BB_Table[],Combined_header,Completed_MeasureBB)</f>
        <v>0</v>
      </c>
      <c r="K675" s="93" t="e">
        <f t="shared" ca="1" si="10"/>
        <v>#DIV/0!</v>
      </c>
    </row>
    <row r="676" spans="1:11" hidden="1" x14ac:dyDescent="0.3">
      <c r="A676" s="87" t="s">
        <v>3882</v>
      </c>
      <c r="B676" s="88">
        <v>6</v>
      </c>
      <c r="C676" s="98" t="s">
        <v>501</v>
      </c>
      <c r="D676" s="90" t="s">
        <v>236</v>
      </c>
      <c r="E676" s="90" t="s">
        <v>1474</v>
      </c>
      <c r="F676" s="91">
        <v>12000</v>
      </c>
      <c r="G676" s="91" t="s">
        <v>245</v>
      </c>
      <c r="H676" s="92">
        <f ca="1">SUMIF(Measure_BB_Table[],Combined_header,Total_Exp._MeasureBB)</f>
        <v>0</v>
      </c>
      <c r="I676" s="85">
        <f ca="1">SUMIF(Measure_BB_Table[],Combined_header,Committed_Amount)</f>
        <v>0</v>
      </c>
      <c r="J676" s="92">
        <f ca="1">SUMIF(Measure_BB_Table[],Combined_header,Completed_MeasureBB)</f>
        <v>0</v>
      </c>
      <c r="K676" s="93" t="e">
        <f t="shared" ca="1" si="10"/>
        <v>#DIV/0!</v>
      </c>
    </row>
    <row r="677" spans="1:11" hidden="1" x14ac:dyDescent="0.3">
      <c r="A677" s="87" t="s">
        <v>3883</v>
      </c>
      <c r="B677" s="88">
        <v>6</v>
      </c>
      <c r="C677" s="98" t="s">
        <v>501</v>
      </c>
      <c r="D677" s="90" t="s">
        <v>236</v>
      </c>
      <c r="E677" s="87" t="s">
        <v>1468</v>
      </c>
      <c r="F677" s="91">
        <v>0</v>
      </c>
      <c r="G677" s="91">
        <v>0</v>
      </c>
      <c r="H677" s="92">
        <f ca="1">SUMIF(Measure_BB_Table[],Combined_header,Total_Exp._MeasureBB)</f>
        <v>0</v>
      </c>
      <c r="I677" s="85">
        <f ca="1">SUMIF(Measure_BB_Table[],Combined_header,Committed_Amount)</f>
        <v>0</v>
      </c>
      <c r="J677" s="92">
        <f ca="1">SUMIF(Measure_BB_Table[],Combined_header,Completed_MeasureBB)</f>
        <v>0</v>
      </c>
      <c r="K677" s="93" t="e">
        <f t="shared" ca="1" si="10"/>
        <v>#DIV/0!</v>
      </c>
    </row>
    <row r="678" spans="1:11" hidden="1" x14ac:dyDescent="0.3">
      <c r="A678" s="87" t="s">
        <v>3884</v>
      </c>
      <c r="B678" s="88">
        <v>6</v>
      </c>
      <c r="C678" s="98" t="s">
        <v>501</v>
      </c>
      <c r="D678" s="90" t="s">
        <v>236</v>
      </c>
      <c r="E678" s="87" t="s">
        <v>1548</v>
      </c>
      <c r="F678" s="91">
        <v>0</v>
      </c>
      <c r="G678" s="91">
        <v>0</v>
      </c>
      <c r="H678" s="92">
        <f ca="1">SUMIF(Measure_BB_Table[],Combined_header,Total_Exp._MeasureBB)</f>
        <v>0</v>
      </c>
      <c r="I678" s="85">
        <f ca="1">SUMIF(Measure_BB_Table[],Combined_header,Committed_Amount)</f>
        <v>0</v>
      </c>
      <c r="J678" s="92">
        <f ca="1">SUMIF(Measure_BB_Table[],Combined_header,Completed_MeasureBB)</f>
        <v>0</v>
      </c>
      <c r="K678" s="93" t="e">
        <f t="shared" ca="1" si="10"/>
        <v>#DIV/0!</v>
      </c>
    </row>
    <row r="679" spans="1:11" hidden="1" x14ac:dyDescent="0.3">
      <c r="A679" s="87" t="s">
        <v>3885</v>
      </c>
      <c r="B679" s="88">
        <v>6</v>
      </c>
      <c r="C679" s="98" t="s">
        <v>501</v>
      </c>
      <c r="D679" s="90" t="s">
        <v>236</v>
      </c>
      <c r="E679" s="87" t="s">
        <v>1677</v>
      </c>
      <c r="F679" s="91">
        <v>0</v>
      </c>
      <c r="G679" s="91">
        <v>0</v>
      </c>
      <c r="H679" s="92">
        <f ca="1">SUMIF(Measure_BB_Table[],Combined_header,Total_Exp._MeasureBB)</f>
        <v>0</v>
      </c>
      <c r="I679" s="85">
        <f ca="1">SUMIF(Measure_BB_Table[],Combined_header,Committed_Amount)</f>
        <v>0</v>
      </c>
      <c r="J679" s="92">
        <f ca="1">SUMIF(Measure_BB_Table[],Combined_header,Completed_MeasureBB)</f>
        <v>0</v>
      </c>
      <c r="K679" s="93" t="e">
        <f t="shared" ca="1" si="10"/>
        <v>#DIV/0!</v>
      </c>
    </row>
    <row r="680" spans="1:11" hidden="1" x14ac:dyDescent="0.3">
      <c r="A680" s="87" t="s">
        <v>3886</v>
      </c>
      <c r="B680" s="88">
        <v>6</v>
      </c>
      <c r="C680" s="98" t="s">
        <v>501</v>
      </c>
      <c r="D680" s="90" t="s">
        <v>236</v>
      </c>
      <c r="E680" s="90" t="s">
        <v>1475</v>
      </c>
      <c r="F680" s="91">
        <v>150000</v>
      </c>
      <c r="G680" s="91" t="s">
        <v>245</v>
      </c>
      <c r="H680" s="92">
        <f ca="1">SUMIF(Measure_BB_Table[],Combined_header,Total_Exp._MeasureBB)</f>
        <v>0</v>
      </c>
      <c r="I680" s="85">
        <f ca="1">SUMIF(Measure_BB_Table[],Combined_header,Committed_Amount)</f>
        <v>0</v>
      </c>
      <c r="J680" s="92">
        <f ca="1">SUMIF(Measure_BB_Table[],Combined_header,Completed_MeasureBB)</f>
        <v>0</v>
      </c>
      <c r="K680" s="93" t="e">
        <f t="shared" ca="1" si="10"/>
        <v>#DIV/0!</v>
      </c>
    </row>
    <row r="681" spans="1:11" hidden="1" x14ac:dyDescent="0.3">
      <c r="A681" s="87" t="s">
        <v>3887</v>
      </c>
      <c r="B681" s="88">
        <v>6</v>
      </c>
      <c r="C681" s="98" t="s">
        <v>501</v>
      </c>
      <c r="D681" s="90" t="s">
        <v>236</v>
      </c>
      <c r="E681" s="87" t="s">
        <v>1476</v>
      </c>
      <c r="F681" s="91">
        <v>0</v>
      </c>
      <c r="G681" s="91">
        <v>0</v>
      </c>
      <c r="H681" s="92">
        <f ca="1">SUMIF(Measure_BB_Table[],Combined_header,Total_Exp._MeasureBB)</f>
        <v>0</v>
      </c>
      <c r="I681" s="85">
        <f ca="1">SUMIF(Measure_BB_Table[],Combined_header,Committed_Amount)</f>
        <v>0</v>
      </c>
      <c r="J681" s="92">
        <f ca="1">SUMIF(Measure_BB_Table[],Combined_header,Completed_MeasureBB)</f>
        <v>0</v>
      </c>
      <c r="K681" s="93" t="e">
        <f t="shared" ca="1" si="10"/>
        <v>#DIV/0!</v>
      </c>
    </row>
    <row r="682" spans="1:11" hidden="1" x14ac:dyDescent="0.3">
      <c r="A682" s="87" t="s">
        <v>3888</v>
      </c>
      <c r="B682" s="88">
        <v>6</v>
      </c>
      <c r="C682" s="98" t="s">
        <v>501</v>
      </c>
      <c r="D682" s="90" t="s">
        <v>236</v>
      </c>
      <c r="E682" s="87" t="s">
        <v>1470</v>
      </c>
      <c r="F682" s="91">
        <v>400</v>
      </c>
      <c r="G682" s="91" t="s">
        <v>245</v>
      </c>
      <c r="H682" s="92">
        <f ca="1">SUMIF(Measure_BB_Table[],Combined_header,Total_Exp._MeasureBB)</f>
        <v>0</v>
      </c>
      <c r="I682" s="85">
        <f ca="1">SUMIF(Measure_BB_Table[],Combined_header,Committed_Amount)</f>
        <v>0</v>
      </c>
      <c r="J682" s="92">
        <f ca="1">SUMIF(Measure_BB_Table[],Combined_header,Completed_MeasureBB)</f>
        <v>0</v>
      </c>
      <c r="K682" s="93" t="e">
        <f t="shared" ca="1" si="10"/>
        <v>#DIV/0!</v>
      </c>
    </row>
    <row r="683" spans="1:11" hidden="1" x14ac:dyDescent="0.3">
      <c r="A683" s="87" t="s">
        <v>3889</v>
      </c>
      <c r="B683" s="88">
        <v>6</v>
      </c>
      <c r="C683" s="98" t="s">
        <v>501</v>
      </c>
      <c r="D683" s="90" t="s">
        <v>236</v>
      </c>
      <c r="E683" s="87" t="s">
        <v>1464</v>
      </c>
      <c r="F683" s="91">
        <v>0</v>
      </c>
      <c r="G683" s="91">
        <v>0</v>
      </c>
      <c r="H683" s="92">
        <f ca="1">SUMIF(Measure_BB_Table[],Combined_header,Total_Exp._MeasureBB)</f>
        <v>0</v>
      </c>
      <c r="I683" s="85">
        <f ca="1">SUMIF(Measure_BB_Table[],Combined_header,Committed_Amount)</f>
        <v>0</v>
      </c>
      <c r="J683" s="92">
        <f ca="1">SUMIF(Measure_BB_Table[],Combined_header,Completed_MeasureBB)</f>
        <v>0</v>
      </c>
      <c r="K683" s="93" t="e">
        <f t="shared" ca="1" si="10"/>
        <v>#DIV/0!</v>
      </c>
    </row>
    <row r="684" spans="1:11" hidden="1" x14ac:dyDescent="0.3">
      <c r="A684" s="87" t="s">
        <v>3890</v>
      </c>
      <c r="B684" s="88">
        <v>2</v>
      </c>
      <c r="C684" s="89" t="s">
        <v>275</v>
      </c>
      <c r="D684" s="90" t="s">
        <v>2722</v>
      </c>
      <c r="E684" s="87" t="s">
        <v>1471</v>
      </c>
      <c r="F684" s="91">
        <v>1328.33</v>
      </c>
      <c r="G684" s="91">
        <v>0</v>
      </c>
      <c r="H684" s="92">
        <f ca="1">SUMIF(Measure_BB_Table[],Combined_header,Total_Exp._MeasureBB)</f>
        <v>0</v>
      </c>
      <c r="I684" s="85">
        <f ca="1">SUMIF(Measure_BB_Table[],Combined_header,Committed_Amount)</f>
        <v>0</v>
      </c>
      <c r="J684" s="92">
        <f ca="1">SUMIF(Measure_BB_Table[],Combined_header,Completed_MeasureBB)</f>
        <v>0</v>
      </c>
      <c r="K684" s="93" t="e">
        <f t="shared" ca="1" si="10"/>
        <v>#DIV/0!</v>
      </c>
    </row>
    <row r="685" spans="1:11" hidden="1" x14ac:dyDescent="0.3">
      <c r="A685" s="87" t="s">
        <v>3891</v>
      </c>
      <c r="B685" s="88">
        <v>2</v>
      </c>
      <c r="C685" s="89" t="s">
        <v>275</v>
      </c>
      <c r="D685" s="90" t="s">
        <v>2722</v>
      </c>
      <c r="E685" s="87" t="s">
        <v>1465</v>
      </c>
      <c r="F685" s="91">
        <v>66500</v>
      </c>
      <c r="G685" s="91">
        <v>0</v>
      </c>
      <c r="H685" s="92">
        <f ca="1">SUMIF(Measure_BB_Table[],Combined_header,Total_Exp._MeasureBB)</f>
        <v>0</v>
      </c>
      <c r="I685" s="85">
        <f ca="1">SUMIF(Measure_BB_Table[],Combined_header,Committed_Amount)</f>
        <v>0</v>
      </c>
      <c r="J685" s="92">
        <f ca="1">SUMIF(Measure_BB_Table[],Combined_header,Completed_MeasureBB)</f>
        <v>0</v>
      </c>
      <c r="K685" s="93" t="e">
        <f t="shared" ca="1" si="10"/>
        <v>#DIV/0!</v>
      </c>
    </row>
    <row r="686" spans="1:11" x14ac:dyDescent="0.3">
      <c r="A686" s="87" t="s">
        <v>2833</v>
      </c>
      <c r="B686" s="88">
        <v>2</v>
      </c>
      <c r="C686" s="89" t="s">
        <v>275</v>
      </c>
      <c r="D686" s="90" t="s">
        <v>2722</v>
      </c>
      <c r="E686" s="87" t="s">
        <v>1467</v>
      </c>
      <c r="F686" s="91">
        <v>211697.5</v>
      </c>
      <c r="G686" s="91">
        <v>145452</v>
      </c>
      <c r="H686" s="92">
        <f ca="1">SUMIF(Measure_BB_Table[],Combined_header,Total_Exp._MeasureBB)</f>
        <v>145426.24999999997</v>
      </c>
      <c r="I686" s="85">
        <f ca="1">SUMIF(Measure_BB_Table[],Combined_header,Committed_Amount)</f>
        <v>0</v>
      </c>
      <c r="J686" s="92">
        <f ca="1">SUMIF(Measure_BB_Table[],Combined_header,Completed_MeasureBB)</f>
        <v>145426.24999999997</v>
      </c>
      <c r="K686" s="93">
        <f t="shared" ca="1" si="10"/>
        <v>1</v>
      </c>
    </row>
    <row r="687" spans="1:11" hidden="1" x14ac:dyDescent="0.3">
      <c r="A687" s="87" t="s">
        <v>3892</v>
      </c>
      <c r="B687" s="88">
        <v>2</v>
      </c>
      <c r="C687" s="89" t="s">
        <v>275</v>
      </c>
      <c r="D687" s="90" t="s">
        <v>2722</v>
      </c>
      <c r="E687" s="90" t="s">
        <v>1676</v>
      </c>
      <c r="F687" s="91">
        <v>207006.2</v>
      </c>
      <c r="G687" s="91">
        <v>0</v>
      </c>
      <c r="H687" s="92">
        <f ca="1">SUMIF(Measure_BB_Table[],Combined_header,Total_Exp._MeasureBB)</f>
        <v>0</v>
      </c>
      <c r="I687" s="85">
        <f ca="1">SUMIF(Measure_BB_Table[],Combined_header,Committed_Amount)</f>
        <v>0</v>
      </c>
      <c r="J687" s="92">
        <f ca="1">SUMIF(Measure_BB_Table[],Combined_header,Completed_MeasureBB)</f>
        <v>0</v>
      </c>
      <c r="K687" s="93" t="e">
        <f t="shared" ca="1" si="10"/>
        <v>#DIV/0!</v>
      </c>
    </row>
    <row r="688" spans="1:11" x14ac:dyDescent="0.3">
      <c r="A688" s="87" t="s">
        <v>2817</v>
      </c>
      <c r="B688" s="88">
        <v>2</v>
      </c>
      <c r="C688" s="89" t="s">
        <v>275</v>
      </c>
      <c r="D688" s="90" t="s">
        <v>2722</v>
      </c>
      <c r="E688" s="90" t="s">
        <v>310</v>
      </c>
      <c r="F688" s="91">
        <v>2208135.14</v>
      </c>
      <c r="G688" s="91">
        <v>2288481</v>
      </c>
      <c r="H688" s="92">
        <f ca="1">SUMIF(Measure_BB_Table[],Combined_header,Total_Exp._MeasureBB)</f>
        <v>2371195.3800000004</v>
      </c>
      <c r="I688" s="85">
        <f ca="1">SUMIF(Measure_BB_Table[],Combined_header,Committed_Amount)</f>
        <v>0</v>
      </c>
      <c r="J688" s="92">
        <f ca="1">SUMIF(Measure_BB_Table[],Combined_header,Completed_MeasureBB)</f>
        <v>2371195.3800000004</v>
      </c>
      <c r="K688" s="93">
        <f t="shared" ca="1" si="10"/>
        <v>1</v>
      </c>
    </row>
    <row r="689" spans="1:11" x14ac:dyDescent="0.3">
      <c r="A689" s="87" t="s">
        <v>2837</v>
      </c>
      <c r="B689" s="88">
        <v>2</v>
      </c>
      <c r="C689" s="89" t="s">
        <v>275</v>
      </c>
      <c r="D689" s="90" t="s">
        <v>2722</v>
      </c>
      <c r="E689" s="90" t="s">
        <v>1473</v>
      </c>
      <c r="F689" s="91">
        <v>0</v>
      </c>
      <c r="G689" s="91">
        <v>0</v>
      </c>
      <c r="H689" s="92">
        <f ca="1">SUMIF(Measure_BB_Table[],Combined_header,Total_Exp._MeasureBB)</f>
        <v>105694.72000000003</v>
      </c>
      <c r="I689" s="85">
        <f ca="1">SUMIF(Measure_BB_Table[],Combined_header,Committed_Amount)</f>
        <v>0</v>
      </c>
      <c r="J689" s="92">
        <f ca="1">SUMIF(Measure_BB_Table[],Combined_header,Completed_MeasureBB)</f>
        <v>105694.72000000002</v>
      </c>
      <c r="K689" s="93">
        <f t="shared" ca="1" si="10"/>
        <v>0.99999999999999989</v>
      </c>
    </row>
    <row r="690" spans="1:11" x14ac:dyDescent="0.3">
      <c r="A690" s="87" t="s">
        <v>2834</v>
      </c>
      <c r="B690" s="88">
        <v>2</v>
      </c>
      <c r="C690" s="89" t="s">
        <v>275</v>
      </c>
      <c r="D690" s="90" t="s">
        <v>2722</v>
      </c>
      <c r="E690" s="90" t="s">
        <v>1547</v>
      </c>
      <c r="F690" s="91">
        <v>42264.97</v>
      </c>
      <c r="G690" s="91" t="s">
        <v>2011</v>
      </c>
      <c r="H690" s="92">
        <f ca="1">SUMIF(Measure_BB_Table[],Combined_header,Total_Exp._MeasureBB)</f>
        <v>30129.11</v>
      </c>
      <c r="I690" s="85">
        <f ca="1">SUMIF(Measure_BB_Table[],Combined_header,Committed_Amount)</f>
        <v>0</v>
      </c>
      <c r="J690" s="92">
        <f ca="1">SUMIF(Measure_BB_Table[],Combined_header,Completed_MeasureBB)</f>
        <v>30129.11</v>
      </c>
      <c r="K690" s="93">
        <f t="shared" ca="1" si="10"/>
        <v>1</v>
      </c>
    </row>
    <row r="691" spans="1:11" x14ac:dyDescent="0.3">
      <c r="A691" s="87" t="s">
        <v>2838</v>
      </c>
      <c r="B691" s="88">
        <v>2</v>
      </c>
      <c r="C691" s="89" t="s">
        <v>275</v>
      </c>
      <c r="D691" s="90" t="s">
        <v>2722</v>
      </c>
      <c r="E691" s="90" t="s">
        <v>1466</v>
      </c>
      <c r="F691" s="91">
        <v>36227.120000000003</v>
      </c>
      <c r="G691" s="91" t="s">
        <v>2011</v>
      </c>
      <c r="H691" s="92">
        <f ca="1">SUMIF(Measure_BB_Table[],Combined_header,Total_Exp._MeasureBB)</f>
        <v>34720</v>
      </c>
      <c r="I691" s="85">
        <f ca="1">SUMIF(Measure_BB_Table[],Combined_header,Committed_Amount)</f>
        <v>0</v>
      </c>
      <c r="J691" s="92">
        <f ca="1">SUMIF(Measure_BB_Table[],Combined_header,Completed_MeasureBB)</f>
        <v>34720</v>
      </c>
      <c r="K691" s="93">
        <f t="shared" ca="1" si="10"/>
        <v>1</v>
      </c>
    </row>
    <row r="692" spans="1:11" x14ac:dyDescent="0.3">
      <c r="A692" s="87" t="s">
        <v>2832</v>
      </c>
      <c r="B692" s="88">
        <v>2</v>
      </c>
      <c r="C692" s="89" t="s">
        <v>275</v>
      </c>
      <c r="D692" s="90" t="s">
        <v>2722</v>
      </c>
      <c r="E692" s="90" t="s">
        <v>1474</v>
      </c>
      <c r="F692" s="91">
        <v>18113.560000000001</v>
      </c>
      <c r="G692" s="91" t="s">
        <v>2011</v>
      </c>
      <c r="H692" s="92">
        <f ca="1">SUMIF(Measure_BB_Table[],Combined_header,Total_Exp._MeasureBB)</f>
        <v>14916.5</v>
      </c>
      <c r="I692" s="85">
        <f ca="1">SUMIF(Measure_BB_Table[],Combined_header,Committed_Amount)</f>
        <v>0</v>
      </c>
      <c r="J692" s="92">
        <f ca="1">SUMIF(Measure_BB_Table[],Combined_header,Completed_MeasureBB)</f>
        <v>14916.5</v>
      </c>
      <c r="K692" s="93">
        <f t="shared" ca="1" si="10"/>
        <v>1</v>
      </c>
    </row>
    <row r="693" spans="1:11" x14ac:dyDescent="0.3">
      <c r="A693" s="87" t="s">
        <v>2836</v>
      </c>
      <c r="B693" s="88">
        <v>2</v>
      </c>
      <c r="C693" s="89" t="s">
        <v>275</v>
      </c>
      <c r="D693" s="90" t="s">
        <v>2722</v>
      </c>
      <c r="E693" s="87" t="s">
        <v>1468</v>
      </c>
      <c r="F693" s="91">
        <v>10626.62</v>
      </c>
      <c r="G693" s="91">
        <v>13900</v>
      </c>
      <c r="H693" s="92">
        <f ca="1">SUMIF(Measure_BB_Table[],Combined_header,Total_Exp._MeasureBB)</f>
        <v>10575</v>
      </c>
      <c r="I693" s="85">
        <f ca="1">SUMIF(Measure_BB_Table[],Combined_header,Committed_Amount)</f>
        <v>0</v>
      </c>
      <c r="J693" s="92">
        <f ca="1">SUMIF(Measure_BB_Table[],Combined_header,Completed_MeasureBB)</f>
        <v>10575</v>
      </c>
      <c r="K693" s="93">
        <f t="shared" ca="1" si="10"/>
        <v>1</v>
      </c>
    </row>
    <row r="694" spans="1:11" x14ac:dyDescent="0.3">
      <c r="A694" s="87" t="s">
        <v>2815</v>
      </c>
      <c r="B694" s="88">
        <v>2</v>
      </c>
      <c r="C694" s="89" t="s">
        <v>275</v>
      </c>
      <c r="D694" s="90" t="s">
        <v>2722</v>
      </c>
      <c r="E694" s="87" t="s">
        <v>1548</v>
      </c>
      <c r="F694" s="91">
        <v>380000</v>
      </c>
      <c r="G694" s="91">
        <v>249195.59</v>
      </c>
      <c r="H694" s="92">
        <f ca="1">SUMIF(Measure_BB_Table[],Combined_header,Total_Exp._MeasureBB)</f>
        <v>418122.00000000006</v>
      </c>
      <c r="I694" s="85">
        <f ca="1">SUMIF(Measure_BB_Table[],Combined_header,Committed_Amount)</f>
        <v>0</v>
      </c>
      <c r="J694" s="92">
        <f ca="1">SUMIF(Measure_BB_Table[],Combined_header,Completed_MeasureBB)</f>
        <v>418122.00000000006</v>
      </c>
      <c r="K694" s="93">
        <f t="shared" ca="1" si="10"/>
        <v>1</v>
      </c>
    </row>
    <row r="695" spans="1:11" x14ac:dyDescent="0.3">
      <c r="A695" s="87" t="s">
        <v>3893</v>
      </c>
      <c r="B695" s="88">
        <v>2</v>
      </c>
      <c r="C695" s="89" t="s">
        <v>275</v>
      </c>
      <c r="D695" s="90" t="s">
        <v>2722</v>
      </c>
      <c r="E695" s="87" t="s">
        <v>1677</v>
      </c>
      <c r="F695" s="91">
        <v>0</v>
      </c>
      <c r="G695" s="91">
        <v>0</v>
      </c>
      <c r="H695" s="92">
        <f ca="1">SUMIF(Measure_BB_Table[],Combined_header,Total_Exp._MeasureBB)</f>
        <v>22.5</v>
      </c>
      <c r="I695" s="85">
        <f ca="1">SUMIF(Measure_BB_Table[],Combined_header,Committed_Amount)</f>
        <v>0</v>
      </c>
      <c r="J695" s="92">
        <f ca="1">SUMIF(Measure_BB_Table[],Combined_header,Completed_MeasureBB)</f>
        <v>22.5</v>
      </c>
      <c r="K695" s="93">
        <f t="shared" ca="1" si="10"/>
        <v>1</v>
      </c>
    </row>
    <row r="696" spans="1:11" hidden="1" x14ac:dyDescent="0.3">
      <c r="A696" s="87" t="s">
        <v>3894</v>
      </c>
      <c r="B696" s="88">
        <v>2</v>
      </c>
      <c r="C696" s="89" t="s">
        <v>275</v>
      </c>
      <c r="D696" s="90" t="s">
        <v>2722</v>
      </c>
      <c r="E696" s="87" t="s">
        <v>1472</v>
      </c>
      <c r="F696" s="91">
        <v>0</v>
      </c>
      <c r="G696" s="91">
        <v>0</v>
      </c>
      <c r="H696" s="92">
        <f ca="1">SUMIF(Measure_BB_Table[],Combined_header,Total_Exp._MeasureBB)</f>
        <v>0</v>
      </c>
      <c r="I696" s="85">
        <f ca="1">SUMIF(Measure_BB_Table[],Combined_header,Committed_Amount)</f>
        <v>0</v>
      </c>
      <c r="J696" s="92">
        <f ca="1">SUMIF(Measure_BB_Table[],Combined_header,Completed_MeasureBB)</f>
        <v>0</v>
      </c>
      <c r="K696" s="93" t="e">
        <f t="shared" ca="1" si="10"/>
        <v>#DIV/0!</v>
      </c>
    </row>
    <row r="697" spans="1:11" x14ac:dyDescent="0.3">
      <c r="A697" s="87" t="s">
        <v>2835</v>
      </c>
      <c r="B697" s="88">
        <v>2</v>
      </c>
      <c r="C697" s="89" t="s">
        <v>275</v>
      </c>
      <c r="D697" s="90" t="s">
        <v>2722</v>
      </c>
      <c r="E697" s="87" t="s">
        <v>1476</v>
      </c>
      <c r="F697" s="91">
        <v>9660.57</v>
      </c>
      <c r="G697" s="91">
        <v>0</v>
      </c>
      <c r="H697" s="92">
        <f ca="1">SUMIF(Measure_BB_Table[],Combined_header,Total_Exp._MeasureBB)</f>
        <v>35548.989999999991</v>
      </c>
      <c r="I697" s="85">
        <f ca="1">SUMIF(Measure_BB_Table[],Combined_header,Committed_Amount)</f>
        <v>17234.289999999997</v>
      </c>
      <c r="J697" s="92">
        <f ca="1">SUMIF(Measure_BB_Table[],Combined_header,Completed_MeasureBB)</f>
        <v>18314.699999999993</v>
      </c>
      <c r="K697" s="93">
        <f t="shared" ca="1" si="10"/>
        <v>0.51519607167461012</v>
      </c>
    </row>
    <row r="698" spans="1:11" x14ac:dyDescent="0.3">
      <c r="A698" s="87" t="s">
        <v>2831</v>
      </c>
      <c r="B698" s="88">
        <v>2</v>
      </c>
      <c r="C698" s="89" t="s">
        <v>275</v>
      </c>
      <c r="D698" s="90" t="s">
        <v>2722</v>
      </c>
      <c r="E698" s="87" t="s">
        <v>1470</v>
      </c>
      <c r="F698" s="91">
        <v>1328.33</v>
      </c>
      <c r="G698" s="91">
        <v>0</v>
      </c>
      <c r="H698" s="92">
        <f ca="1">SUMIF(Measure_BB_Table[],Combined_header,Total_Exp._MeasureBB)</f>
        <v>728.6</v>
      </c>
      <c r="I698" s="85">
        <f ca="1">SUMIF(Measure_BB_Table[],Combined_header,Committed_Amount)</f>
        <v>0</v>
      </c>
      <c r="J698" s="92">
        <f ca="1">SUMIF(Measure_BB_Table[],Combined_header,Completed_MeasureBB)</f>
        <v>728.6</v>
      </c>
      <c r="K698" s="93">
        <f t="shared" ca="1" si="10"/>
        <v>1</v>
      </c>
    </row>
    <row r="699" spans="1:11" x14ac:dyDescent="0.3">
      <c r="A699" s="87" t="s">
        <v>2745</v>
      </c>
      <c r="B699" s="88">
        <v>2</v>
      </c>
      <c r="C699" s="89" t="s">
        <v>275</v>
      </c>
      <c r="D699" s="90" t="s">
        <v>2722</v>
      </c>
      <c r="E699" s="87" t="s">
        <v>1464</v>
      </c>
      <c r="F699" s="91">
        <v>380000</v>
      </c>
      <c r="G699" s="91">
        <v>43694.21</v>
      </c>
      <c r="H699" s="92">
        <f ca="1">SUMIF(Measure_BB_Table[],Combined_header,Total_Exp._MeasureBB)</f>
        <v>300395.25</v>
      </c>
      <c r="I699" s="85">
        <f ca="1">SUMIF(Measure_BB_Table[],Combined_header,Committed_Amount)</f>
        <v>0</v>
      </c>
      <c r="J699" s="92">
        <f ca="1">SUMIF(Measure_BB_Table[],Combined_header,Completed_MeasureBB)</f>
        <v>300395.25</v>
      </c>
      <c r="K699" s="93">
        <f t="shared" ca="1" si="10"/>
        <v>1</v>
      </c>
    </row>
    <row r="700" spans="1:11" hidden="1" x14ac:dyDescent="0.3">
      <c r="A700" s="87" t="s">
        <v>3895</v>
      </c>
      <c r="B700" s="88">
        <v>2</v>
      </c>
      <c r="C700" s="89" t="s">
        <v>275</v>
      </c>
      <c r="D700" s="89" t="s">
        <v>428</v>
      </c>
      <c r="E700" s="87" t="s">
        <v>1467</v>
      </c>
      <c r="F700" s="91">
        <v>0</v>
      </c>
      <c r="G700" s="91">
        <v>0</v>
      </c>
      <c r="H700" s="92">
        <f ca="1">SUMIF(Measure_BB_Table[],Combined_header,Total_Exp._MeasureBB)</f>
        <v>0</v>
      </c>
      <c r="I700" s="85">
        <f ca="1">SUMIF(Measure_BB_Table[],Combined_header,Committed_Amount)</f>
        <v>0</v>
      </c>
      <c r="J700" s="92">
        <f ca="1">SUMIF(Measure_BB_Table[],Combined_header,Completed_MeasureBB)</f>
        <v>0</v>
      </c>
      <c r="K700" s="93" t="e">
        <f t="shared" ca="1" si="10"/>
        <v>#DIV/0!</v>
      </c>
    </row>
    <row r="701" spans="1:11" x14ac:dyDescent="0.3">
      <c r="A701" s="87" t="s">
        <v>1694</v>
      </c>
      <c r="B701" s="88">
        <v>2</v>
      </c>
      <c r="C701" s="89" t="s">
        <v>275</v>
      </c>
      <c r="D701" s="89" t="s">
        <v>428</v>
      </c>
      <c r="E701" s="87" t="s">
        <v>310</v>
      </c>
      <c r="F701" s="91">
        <v>232310</v>
      </c>
      <c r="G701" s="91">
        <v>232310</v>
      </c>
      <c r="H701" s="92">
        <f ca="1">SUMIF(Measure_BB_Table[],Combined_header,Total_Exp._MeasureBB)</f>
        <v>232310</v>
      </c>
      <c r="I701" s="85">
        <f ca="1">SUMIF(Measure_BB_Table[],Combined_header,Committed_Amount)</f>
        <v>0</v>
      </c>
      <c r="J701" s="92">
        <f ca="1">SUMIF(Measure_BB_Table[],Combined_header,Completed_MeasureBB)</f>
        <v>232310</v>
      </c>
      <c r="K701" s="93">
        <f t="shared" ca="1" si="10"/>
        <v>1</v>
      </c>
    </row>
    <row r="702" spans="1:11" hidden="1" x14ac:dyDescent="0.3">
      <c r="A702" s="87" t="s">
        <v>3896</v>
      </c>
      <c r="B702" s="88">
        <v>2</v>
      </c>
      <c r="C702" s="89" t="s">
        <v>275</v>
      </c>
      <c r="D702" s="90" t="s">
        <v>2724</v>
      </c>
      <c r="E702" s="87" t="s">
        <v>1471</v>
      </c>
      <c r="F702" s="91">
        <v>0</v>
      </c>
      <c r="G702" s="91">
        <v>0</v>
      </c>
      <c r="H702" s="92">
        <f ca="1">SUMIF(Measure_BB_Table[],Combined_header,Total_Exp._MeasureBB)</f>
        <v>0</v>
      </c>
      <c r="I702" s="85">
        <f ca="1">SUMIF(Measure_BB_Table[],Combined_header,Committed_Amount)</f>
        <v>0</v>
      </c>
      <c r="J702" s="92">
        <f ca="1">SUMIF(Measure_BB_Table[],Combined_header,Completed_MeasureBB)</f>
        <v>0</v>
      </c>
      <c r="K702" s="93" t="e">
        <f t="shared" ca="1" si="10"/>
        <v>#DIV/0!</v>
      </c>
    </row>
    <row r="703" spans="1:11" hidden="1" x14ac:dyDescent="0.3">
      <c r="A703" s="87" t="s">
        <v>3897</v>
      </c>
      <c r="B703" s="88">
        <v>2</v>
      </c>
      <c r="C703" s="89" t="s">
        <v>275</v>
      </c>
      <c r="D703" s="90" t="s">
        <v>2724</v>
      </c>
      <c r="E703" s="87" t="s">
        <v>310</v>
      </c>
      <c r="F703" s="91">
        <v>15000</v>
      </c>
      <c r="G703" s="91" t="s">
        <v>2012</v>
      </c>
      <c r="H703" s="92">
        <f ca="1">SUMIF(Measure_BB_Table[],Combined_header,Total_Exp._MeasureBB)</f>
        <v>0</v>
      </c>
      <c r="I703" s="85">
        <f ca="1">SUMIF(Measure_BB_Table[],Combined_header,Committed_Amount)</f>
        <v>0</v>
      </c>
      <c r="J703" s="92">
        <f ca="1">SUMIF(Measure_BB_Table[],Combined_header,Completed_MeasureBB)</f>
        <v>0</v>
      </c>
      <c r="K703" s="93" t="e">
        <f t="shared" ca="1" si="10"/>
        <v>#DIV/0!</v>
      </c>
    </row>
    <row r="704" spans="1:11" hidden="1" x14ac:dyDescent="0.3">
      <c r="A704" s="87" t="s">
        <v>3898</v>
      </c>
      <c r="B704" s="88">
        <v>2</v>
      </c>
      <c r="C704" s="89" t="s">
        <v>275</v>
      </c>
      <c r="D704" s="90" t="s">
        <v>2724</v>
      </c>
      <c r="E704" s="87" t="s">
        <v>1473</v>
      </c>
      <c r="F704" s="91">
        <v>0</v>
      </c>
      <c r="G704" s="91">
        <v>0</v>
      </c>
      <c r="H704" s="92">
        <f ca="1">SUMIF(Measure_BB_Table[],Combined_header,Total_Exp._MeasureBB)</f>
        <v>0</v>
      </c>
      <c r="I704" s="85">
        <f ca="1">SUMIF(Measure_BB_Table[],Combined_header,Committed_Amount)</f>
        <v>0</v>
      </c>
      <c r="J704" s="92">
        <f ca="1">SUMIF(Measure_BB_Table[],Combined_header,Completed_MeasureBB)</f>
        <v>0</v>
      </c>
      <c r="K704" s="93" t="e">
        <f t="shared" ca="1" si="10"/>
        <v>#DIV/0!</v>
      </c>
    </row>
    <row r="705" spans="1:11" x14ac:dyDescent="0.3">
      <c r="A705" s="87" t="s">
        <v>2922</v>
      </c>
      <c r="B705" s="88">
        <v>2</v>
      </c>
      <c r="C705" s="89" t="s">
        <v>275</v>
      </c>
      <c r="D705" s="90" t="s">
        <v>2724</v>
      </c>
      <c r="E705" s="87" t="s">
        <v>1547</v>
      </c>
      <c r="F705" s="91">
        <v>1050</v>
      </c>
      <c r="G705" s="91" t="s">
        <v>2011</v>
      </c>
      <c r="H705" s="92">
        <f ca="1">SUMIF(Measure_BB_Table[],Combined_header,Total_Exp._MeasureBB)</f>
        <v>1050</v>
      </c>
      <c r="I705" s="85">
        <f ca="1">SUMIF(Measure_BB_Table[],Combined_header,Committed_Amount)</f>
        <v>0</v>
      </c>
      <c r="J705" s="92">
        <f ca="1">SUMIF(Measure_BB_Table[],Combined_header,Completed_MeasureBB)</f>
        <v>1050</v>
      </c>
      <c r="K705" s="93">
        <f t="shared" ca="1" si="10"/>
        <v>1</v>
      </c>
    </row>
    <row r="706" spans="1:11" hidden="1" x14ac:dyDescent="0.3">
      <c r="A706" s="87" t="s">
        <v>3899</v>
      </c>
      <c r="B706" s="88">
        <v>2</v>
      </c>
      <c r="C706" s="89" t="s">
        <v>275</v>
      </c>
      <c r="D706" s="90" t="s">
        <v>2724</v>
      </c>
      <c r="E706" s="87" t="s">
        <v>1466</v>
      </c>
      <c r="F706" s="91">
        <v>0</v>
      </c>
      <c r="G706" s="91">
        <v>0</v>
      </c>
      <c r="H706" s="92">
        <f ca="1">SUMIF(Measure_BB_Table[],Combined_header,Total_Exp._MeasureBB)</f>
        <v>0</v>
      </c>
      <c r="I706" s="85">
        <f ca="1">SUMIF(Measure_BB_Table[],Combined_header,Committed_Amount)</f>
        <v>0</v>
      </c>
      <c r="J706" s="92">
        <f ca="1">SUMIF(Measure_BB_Table[],Combined_header,Completed_MeasureBB)</f>
        <v>0</v>
      </c>
      <c r="K706" s="93" t="e">
        <f t="shared" ca="1" si="10"/>
        <v>#DIV/0!</v>
      </c>
    </row>
    <row r="707" spans="1:11" hidden="1" x14ac:dyDescent="0.3">
      <c r="A707" s="87" t="s">
        <v>3900</v>
      </c>
      <c r="B707" s="88">
        <v>2</v>
      </c>
      <c r="C707" s="89" t="s">
        <v>275</v>
      </c>
      <c r="D707" s="90" t="s">
        <v>2724</v>
      </c>
      <c r="E707" s="90" t="s">
        <v>1474</v>
      </c>
      <c r="F707" s="91">
        <v>0</v>
      </c>
      <c r="G707" s="91">
        <v>0</v>
      </c>
      <c r="H707" s="92">
        <f ca="1">SUMIF(Measure_BB_Table[],Combined_header,Total_Exp._MeasureBB)</f>
        <v>0</v>
      </c>
      <c r="I707" s="85">
        <f ca="1">SUMIF(Measure_BB_Table[],Combined_header,Committed_Amount)</f>
        <v>0</v>
      </c>
      <c r="J707" s="92">
        <f ca="1">SUMIF(Measure_BB_Table[],Combined_header,Completed_MeasureBB)</f>
        <v>0</v>
      </c>
      <c r="K707" s="93" t="e">
        <f t="shared" ca="1" si="10"/>
        <v>#DIV/0!</v>
      </c>
    </row>
    <row r="708" spans="1:11" hidden="1" x14ac:dyDescent="0.3">
      <c r="A708" s="87" t="s">
        <v>3901</v>
      </c>
      <c r="B708" s="88">
        <v>2</v>
      </c>
      <c r="C708" s="89" t="s">
        <v>275</v>
      </c>
      <c r="D708" s="90" t="s">
        <v>2724</v>
      </c>
      <c r="E708" s="87" t="s">
        <v>1468</v>
      </c>
      <c r="F708" s="91">
        <v>0</v>
      </c>
      <c r="G708" s="91">
        <v>0</v>
      </c>
      <c r="H708" s="92">
        <f ca="1">SUMIF(Measure_BB_Table[],Combined_header,Total_Exp._MeasureBB)</f>
        <v>0</v>
      </c>
      <c r="I708" s="85">
        <f ca="1">SUMIF(Measure_BB_Table[],Combined_header,Committed_Amount)</f>
        <v>0</v>
      </c>
      <c r="J708" s="92">
        <f ca="1">SUMIF(Measure_BB_Table[],Combined_header,Completed_MeasureBB)</f>
        <v>0</v>
      </c>
      <c r="K708" s="93" t="e">
        <f t="shared" ref="K708:K771" ca="1" si="11">Completed_Comparison/Total_Exp._Comparison</f>
        <v>#DIV/0!</v>
      </c>
    </row>
    <row r="709" spans="1:11" hidden="1" x14ac:dyDescent="0.3">
      <c r="A709" s="87" t="s">
        <v>3902</v>
      </c>
      <c r="B709" s="88">
        <v>2</v>
      </c>
      <c r="C709" s="89" t="s">
        <v>275</v>
      </c>
      <c r="D709" s="90" t="s">
        <v>2724</v>
      </c>
      <c r="E709" s="87" t="s">
        <v>1470</v>
      </c>
      <c r="F709" s="91">
        <v>0</v>
      </c>
      <c r="G709" s="91">
        <v>0</v>
      </c>
      <c r="H709" s="92">
        <f ca="1">SUMIF(Measure_BB_Table[],Combined_header,Total_Exp._MeasureBB)</f>
        <v>0</v>
      </c>
      <c r="I709" s="85">
        <f ca="1">SUMIF(Measure_BB_Table[],Combined_header,Committed_Amount)</f>
        <v>0</v>
      </c>
      <c r="J709" s="92">
        <f ca="1">SUMIF(Measure_BB_Table[],Combined_header,Completed_MeasureBB)</f>
        <v>0</v>
      </c>
      <c r="K709" s="93" t="e">
        <f t="shared" ca="1" si="11"/>
        <v>#DIV/0!</v>
      </c>
    </row>
    <row r="710" spans="1:11" hidden="1" x14ac:dyDescent="0.3">
      <c r="A710" s="87" t="s">
        <v>3903</v>
      </c>
      <c r="B710" s="88">
        <v>2</v>
      </c>
      <c r="C710" s="89" t="s">
        <v>275</v>
      </c>
      <c r="D710" s="90" t="s">
        <v>2723</v>
      </c>
      <c r="E710" s="87" t="s">
        <v>1471</v>
      </c>
      <c r="F710" s="91">
        <v>0</v>
      </c>
      <c r="G710" s="91">
        <v>0</v>
      </c>
      <c r="H710" s="92">
        <f ca="1">SUMIF(Measure_BB_Table[],Combined_header,Total_Exp._MeasureBB)</f>
        <v>0</v>
      </c>
      <c r="I710" s="85">
        <f ca="1">SUMIF(Measure_BB_Table[],Combined_header,Committed_Amount)</f>
        <v>0</v>
      </c>
      <c r="J710" s="92">
        <f ca="1">SUMIF(Measure_BB_Table[],Combined_header,Completed_MeasureBB)</f>
        <v>0</v>
      </c>
      <c r="K710" s="93" t="e">
        <f t="shared" ca="1" si="11"/>
        <v>#DIV/0!</v>
      </c>
    </row>
    <row r="711" spans="1:11" x14ac:dyDescent="0.3">
      <c r="A711" s="87" t="s">
        <v>2970</v>
      </c>
      <c r="B711" s="88">
        <v>2</v>
      </c>
      <c r="C711" s="89" t="s">
        <v>275</v>
      </c>
      <c r="D711" s="90" t="s">
        <v>2723</v>
      </c>
      <c r="E711" s="87" t="s">
        <v>310</v>
      </c>
      <c r="F711" s="91">
        <v>285000</v>
      </c>
      <c r="G711" s="91">
        <v>91250</v>
      </c>
      <c r="H711" s="92">
        <f ca="1">SUMIF(Measure_BB_Table[],Combined_header,Total_Exp._MeasureBB)</f>
        <v>107228.52999999997</v>
      </c>
      <c r="I711" s="85">
        <f ca="1">SUMIF(Measure_BB_Table[],Combined_header,Committed_Amount)</f>
        <v>0</v>
      </c>
      <c r="J711" s="92">
        <f ca="1">SUMIF(Measure_BB_Table[],Combined_header,Completed_MeasureBB)</f>
        <v>107228.52999999997</v>
      </c>
      <c r="K711" s="93">
        <f t="shared" ca="1" si="11"/>
        <v>1</v>
      </c>
    </row>
    <row r="712" spans="1:11" x14ac:dyDescent="0.3">
      <c r="A712" s="87" t="s">
        <v>2968</v>
      </c>
      <c r="B712" s="88">
        <v>2</v>
      </c>
      <c r="C712" s="89" t="s">
        <v>275</v>
      </c>
      <c r="D712" s="90" t="s">
        <v>2723</v>
      </c>
      <c r="E712" s="87" t="s">
        <v>1473</v>
      </c>
      <c r="F712" s="91">
        <v>0</v>
      </c>
      <c r="G712" s="91">
        <v>0</v>
      </c>
      <c r="H712" s="92">
        <f ca="1">SUMIF(Measure_BB_Table[],Combined_header,Total_Exp._MeasureBB)</f>
        <v>11875</v>
      </c>
      <c r="I712" s="85">
        <f ca="1">SUMIF(Measure_BB_Table[],Combined_header,Committed_Amount)</f>
        <v>0</v>
      </c>
      <c r="J712" s="92">
        <f ca="1">SUMIF(Measure_BB_Table[],Combined_header,Completed_MeasureBB)</f>
        <v>11875</v>
      </c>
      <c r="K712" s="93">
        <f t="shared" ca="1" si="11"/>
        <v>1</v>
      </c>
    </row>
    <row r="713" spans="1:11" hidden="1" x14ac:dyDescent="0.3">
      <c r="A713" s="87" t="s">
        <v>3904</v>
      </c>
      <c r="B713" s="88">
        <v>2</v>
      </c>
      <c r="C713" s="89" t="s">
        <v>275</v>
      </c>
      <c r="D713" s="90" t="s">
        <v>2723</v>
      </c>
      <c r="E713" s="87" t="s">
        <v>1547</v>
      </c>
      <c r="F713" s="91">
        <v>945</v>
      </c>
      <c r="G713" s="91" t="s">
        <v>2011</v>
      </c>
      <c r="H713" s="92">
        <f ca="1">SUMIF(Measure_BB_Table[],Combined_header,Total_Exp._MeasureBB)</f>
        <v>0</v>
      </c>
      <c r="I713" s="85">
        <f ca="1">SUMIF(Measure_BB_Table[],Combined_header,Committed_Amount)</f>
        <v>0</v>
      </c>
      <c r="J713" s="92">
        <f ca="1">SUMIF(Measure_BB_Table[],Combined_header,Completed_MeasureBB)</f>
        <v>0</v>
      </c>
      <c r="K713" s="93" t="e">
        <f t="shared" ca="1" si="11"/>
        <v>#DIV/0!</v>
      </c>
    </row>
    <row r="714" spans="1:11" x14ac:dyDescent="0.3">
      <c r="A714" s="87" t="s">
        <v>2969</v>
      </c>
      <c r="B714" s="88">
        <v>2</v>
      </c>
      <c r="C714" s="89" t="s">
        <v>275</v>
      </c>
      <c r="D714" s="90" t="s">
        <v>2723</v>
      </c>
      <c r="E714" s="87" t="s">
        <v>1466</v>
      </c>
      <c r="F714" s="91">
        <v>12250</v>
      </c>
      <c r="G714" s="91" t="s">
        <v>2011</v>
      </c>
      <c r="H714" s="92">
        <f ca="1">SUMIF(Measure_BB_Table[],Combined_header,Total_Exp._MeasureBB)</f>
        <v>12250</v>
      </c>
      <c r="I714" s="85">
        <f ca="1">SUMIF(Measure_BB_Table[],Combined_header,Committed_Amount)</f>
        <v>0</v>
      </c>
      <c r="J714" s="92">
        <f ca="1">SUMIF(Measure_BB_Table[],Combined_header,Completed_MeasureBB)</f>
        <v>12250</v>
      </c>
      <c r="K714" s="93">
        <f t="shared" ca="1" si="11"/>
        <v>1</v>
      </c>
    </row>
    <row r="715" spans="1:11" hidden="1" x14ac:dyDescent="0.3">
      <c r="A715" s="87" t="s">
        <v>3905</v>
      </c>
      <c r="B715" s="88">
        <v>2</v>
      </c>
      <c r="C715" s="89" t="s">
        <v>275</v>
      </c>
      <c r="D715" s="90" t="s">
        <v>2723</v>
      </c>
      <c r="E715" s="87" t="s">
        <v>1468</v>
      </c>
      <c r="F715" s="91">
        <v>0</v>
      </c>
      <c r="G715" s="91">
        <v>0</v>
      </c>
      <c r="H715" s="92">
        <f ca="1">SUMIF(Measure_BB_Table[],Combined_header,Total_Exp._MeasureBB)</f>
        <v>0</v>
      </c>
      <c r="I715" s="85">
        <f ca="1">SUMIF(Measure_BB_Table[],Combined_header,Committed_Amount)</f>
        <v>0</v>
      </c>
      <c r="J715" s="92">
        <f ca="1">SUMIF(Measure_BB_Table[],Combined_header,Completed_MeasureBB)</f>
        <v>0</v>
      </c>
      <c r="K715" s="93" t="e">
        <f t="shared" ca="1" si="11"/>
        <v>#DIV/0!</v>
      </c>
    </row>
    <row r="716" spans="1:11" hidden="1" x14ac:dyDescent="0.3">
      <c r="A716" s="87" t="s">
        <v>3906</v>
      </c>
      <c r="B716" s="88">
        <v>2</v>
      </c>
      <c r="C716" s="89" t="s">
        <v>275</v>
      </c>
      <c r="D716" s="90" t="s">
        <v>2723</v>
      </c>
      <c r="E716" s="87" t="s">
        <v>1470</v>
      </c>
      <c r="F716" s="91">
        <v>0</v>
      </c>
      <c r="G716" s="91">
        <v>0</v>
      </c>
      <c r="H716" s="92">
        <f ca="1">SUMIF(Measure_BB_Table[],Combined_header,Total_Exp._MeasureBB)</f>
        <v>0</v>
      </c>
      <c r="I716" s="85">
        <f ca="1">SUMIF(Measure_BB_Table[],Combined_header,Committed_Amount)</f>
        <v>0</v>
      </c>
      <c r="J716" s="92">
        <f ca="1">SUMIF(Measure_BB_Table[],Combined_header,Completed_MeasureBB)</f>
        <v>0</v>
      </c>
      <c r="K716" s="93" t="e">
        <f t="shared" ca="1" si="11"/>
        <v>#DIV/0!</v>
      </c>
    </row>
    <row r="717" spans="1:11" hidden="1" x14ac:dyDescent="0.3">
      <c r="A717" s="87" t="s">
        <v>3907</v>
      </c>
      <c r="B717" s="88">
        <v>2</v>
      </c>
      <c r="C717" s="89" t="s">
        <v>275</v>
      </c>
      <c r="D717" s="90" t="s">
        <v>236</v>
      </c>
      <c r="E717" s="87" t="s">
        <v>1471</v>
      </c>
      <c r="F717" s="91">
        <v>0</v>
      </c>
      <c r="G717" s="91">
        <v>0</v>
      </c>
      <c r="H717" s="92">
        <f ca="1">SUMIF(Measure_BB_Table[],Combined_header,Total_Exp._MeasureBB)</f>
        <v>0</v>
      </c>
      <c r="I717" s="85">
        <f ca="1">SUMIF(Measure_BB_Table[],Combined_header,Committed_Amount)</f>
        <v>0</v>
      </c>
      <c r="J717" s="92">
        <f ca="1">SUMIF(Measure_BB_Table[],Combined_header,Completed_MeasureBB)</f>
        <v>0</v>
      </c>
      <c r="K717" s="93" t="e">
        <f t="shared" ca="1" si="11"/>
        <v>#DIV/0!</v>
      </c>
    </row>
    <row r="718" spans="1:11" x14ac:dyDescent="0.3">
      <c r="A718" s="87" t="s">
        <v>1695</v>
      </c>
      <c r="B718" s="88">
        <v>2</v>
      </c>
      <c r="C718" s="89" t="s">
        <v>275</v>
      </c>
      <c r="D718" s="90" t="s">
        <v>236</v>
      </c>
      <c r="E718" s="90" t="s">
        <v>1477</v>
      </c>
      <c r="F718" s="91">
        <v>3498</v>
      </c>
      <c r="G718" s="91" t="s">
        <v>2011</v>
      </c>
      <c r="H718" s="92">
        <f ca="1">SUMIF(Measure_BB_Table[],Combined_header,Total_Exp._MeasureBB)</f>
        <v>874.5</v>
      </c>
      <c r="I718" s="85">
        <f ca="1">SUMIF(Measure_BB_Table[],Combined_header,Committed_Amount)</f>
        <v>0</v>
      </c>
      <c r="J718" s="92">
        <f ca="1">SUMIF(Measure_BB_Table[],Combined_header,Completed_MeasureBB)</f>
        <v>874.5</v>
      </c>
      <c r="K718" s="93">
        <f t="shared" ca="1" si="11"/>
        <v>1</v>
      </c>
    </row>
    <row r="719" spans="1:11" hidden="1" x14ac:dyDescent="0.3">
      <c r="A719" s="87" t="s">
        <v>3908</v>
      </c>
      <c r="B719" s="88">
        <v>2</v>
      </c>
      <c r="C719" s="89" t="s">
        <v>275</v>
      </c>
      <c r="D719" s="90" t="s">
        <v>236</v>
      </c>
      <c r="E719" s="87" t="s">
        <v>1467</v>
      </c>
      <c r="F719" s="91">
        <v>0</v>
      </c>
      <c r="G719" s="91">
        <v>0</v>
      </c>
      <c r="H719" s="92">
        <f ca="1">SUMIF(Measure_BB_Table[],Combined_header,Total_Exp._MeasureBB)</f>
        <v>0</v>
      </c>
      <c r="I719" s="85">
        <f ca="1">SUMIF(Measure_BB_Table[],Combined_header,Committed_Amount)</f>
        <v>0</v>
      </c>
      <c r="J719" s="92">
        <f ca="1">SUMIF(Measure_BB_Table[],Combined_header,Completed_MeasureBB)</f>
        <v>0</v>
      </c>
      <c r="K719" s="93" t="e">
        <f t="shared" ca="1" si="11"/>
        <v>#DIV/0!</v>
      </c>
    </row>
    <row r="720" spans="1:11" hidden="1" x14ac:dyDescent="0.3">
      <c r="A720" s="87" t="s">
        <v>3909</v>
      </c>
      <c r="B720" s="88">
        <v>2</v>
      </c>
      <c r="C720" s="89" t="s">
        <v>275</v>
      </c>
      <c r="D720" s="90" t="s">
        <v>236</v>
      </c>
      <c r="E720" s="90" t="s">
        <v>1676</v>
      </c>
      <c r="F720" s="91">
        <v>59526</v>
      </c>
      <c r="G720" s="91">
        <v>0</v>
      </c>
      <c r="H720" s="92">
        <f ca="1">SUMIF(Measure_BB_Table[],Combined_header,Total_Exp._MeasureBB)</f>
        <v>0</v>
      </c>
      <c r="I720" s="85">
        <f ca="1">SUMIF(Measure_BB_Table[],Combined_header,Committed_Amount)</f>
        <v>0</v>
      </c>
      <c r="J720" s="92">
        <f ca="1">SUMIF(Measure_BB_Table[],Combined_header,Completed_MeasureBB)</f>
        <v>0</v>
      </c>
      <c r="K720" s="93" t="e">
        <f t="shared" ca="1" si="11"/>
        <v>#DIV/0!</v>
      </c>
    </row>
    <row r="721" spans="1:11" x14ac:dyDescent="0.3">
      <c r="A721" s="87" t="s">
        <v>1696</v>
      </c>
      <c r="B721" s="88">
        <v>2</v>
      </c>
      <c r="C721" s="89" t="s">
        <v>275</v>
      </c>
      <c r="D721" s="90" t="s">
        <v>236</v>
      </c>
      <c r="E721" s="90" t="s">
        <v>310</v>
      </c>
      <c r="F721" s="91">
        <v>254951.88</v>
      </c>
      <c r="G721" s="91">
        <v>254951.88</v>
      </c>
      <c r="H721" s="92">
        <f ca="1">SUMIF(Measure_BB_Table[],Combined_header,Total_Exp._MeasureBB)</f>
        <v>254951.88</v>
      </c>
      <c r="I721" s="85">
        <f ca="1">SUMIF(Measure_BB_Table[],Combined_header,Committed_Amount)</f>
        <v>0</v>
      </c>
      <c r="J721" s="92">
        <f ca="1">SUMIF(Measure_BB_Table[],Combined_header,Completed_MeasureBB)</f>
        <v>254951.88</v>
      </c>
      <c r="K721" s="93">
        <f t="shared" ca="1" si="11"/>
        <v>1</v>
      </c>
    </row>
    <row r="722" spans="1:11" x14ac:dyDescent="0.3">
      <c r="A722" s="87" t="s">
        <v>1697</v>
      </c>
      <c r="B722" s="88">
        <v>2</v>
      </c>
      <c r="C722" s="89" t="s">
        <v>275</v>
      </c>
      <c r="D722" s="90" t="s">
        <v>236</v>
      </c>
      <c r="E722" s="89" t="s">
        <v>1473</v>
      </c>
      <c r="F722" s="91">
        <v>57890.18</v>
      </c>
      <c r="G722" s="91">
        <v>57890.18</v>
      </c>
      <c r="H722" s="92">
        <f ca="1">SUMIF(Measure_BB_Table[],Combined_header,Total_Exp._MeasureBB)</f>
        <v>40706.18</v>
      </c>
      <c r="I722" s="85">
        <f ca="1">SUMIF(Measure_BB_Table[],Combined_header,Committed_Amount)</f>
        <v>0</v>
      </c>
      <c r="J722" s="92">
        <f ca="1">SUMIF(Measure_BB_Table[],Combined_header,Completed_MeasureBB)</f>
        <v>40706.18</v>
      </c>
      <c r="K722" s="93">
        <f t="shared" ca="1" si="11"/>
        <v>1</v>
      </c>
    </row>
    <row r="723" spans="1:11" x14ac:dyDescent="0.3">
      <c r="A723" s="87" t="s">
        <v>1698</v>
      </c>
      <c r="B723" s="88">
        <v>2</v>
      </c>
      <c r="C723" s="89" t="s">
        <v>275</v>
      </c>
      <c r="D723" s="90" t="s">
        <v>236</v>
      </c>
      <c r="E723" s="90" t="s">
        <v>1547</v>
      </c>
      <c r="F723" s="91">
        <v>6169.04</v>
      </c>
      <c r="G723" s="91" t="s">
        <v>2011</v>
      </c>
      <c r="H723" s="92">
        <f ca="1">SUMIF(Measure_BB_Table[],Combined_header,Total_Exp._MeasureBB)</f>
        <v>6169.04</v>
      </c>
      <c r="I723" s="85">
        <f ca="1">SUMIF(Measure_BB_Table[],Combined_header,Committed_Amount)</f>
        <v>0</v>
      </c>
      <c r="J723" s="92">
        <f ca="1">SUMIF(Measure_BB_Table[],Combined_header,Completed_MeasureBB)</f>
        <v>6169.04</v>
      </c>
      <c r="K723" s="93">
        <f t="shared" ca="1" si="11"/>
        <v>1</v>
      </c>
    </row>
    <row r="724" spans="1:11" x14ac:dyDescent="0.3">
      <c r="A724" s="87" t="s">
        <v>1699</v>
      </c>
      <c r="B724" s="88">
        <v>2</v>
      </c>
      <c r="C724" s="89" t="s">
        <v>275</v>
      </c>
      <c r="D724" s="90" t="s">
        <v>236</v>
      </c>
      <c r="E724" s="90" t="s">
        <v>1466</v>
      </c>
      <c r="F724" s="91">
        <v>19369.04</v>
      </c>
      <c r="G724" s="91" t="s">
        <v>2011</v>
      </c>
      <c r="H724" s="92">
        <f ca="1">SUMIF(Measure_BB_Table[],Combined_header,Total_Exp._MeasureBB)</f>
        <v>13200</v>
      </c>
      <c r="I724" s="85">
        <f ca="1">SUMIF(Measure_BB_Table[],Combined_header,Committed_Amount)</f>
        <v>0</v>
      </c>
      <c r="J724" s="92">
        <f ca="1">SUMIF(Measure_BB_Table[],Combined_header,Completed_MeasureBB)</f>
        <v>13200</v>
      </c>
      <c r="K724" s="93">
        <f t="shared" ca="1" si="11"/>
        <v>1</v>
      </c>
    </row>
    <row r="725" spans="1:11" x14ac:dyDescent="0.3">
      <c r="A725" s="87" t="s">
        <v>1700</v>
      </c>
      <c r="B725" s="88">
        <v>2</v>
      </c>
      <c r="C725" s="89" t="s">
        <v>275</v>
      </c>
      <c r="D725" s="90" t="s">
        <v>236</v>
      </c>
      <c r="E725" s="90" t="s">
        <v>1474</v>
      </c>
      <c r="F725" s="91">
        <v>14530</v>
      </c>
      <c r="G725" s="91" t="s">
        <v>2011</v>
      </c>
      <c r="H725" s="92">
        <f ca="1">SUMIF(Measure_BB_Table[],Combined_header,Total_Exp._MeasureBB)</f>
        <v>5280.5</v>
      </c>
      <c r="I725" s="85">
        <f ca="1">SUMIF(Measure_BB_Table[],Combined_header,Committed_Amount)</f>
        <v>0</v>
      </c>
      <c r="J725" s="92">
        <f ca="1">SUMIF(Measure_BB_Table[],Combined_header,Completed_MeasureBB)</f>
        <v>5280.5</v>
      </c>
      <c r="K725" s="93">
        <f t="shared" ca="1" si="11"/>
        <v>1</v>
      </c>
    </row>
    <row r="726" spans="1:11" hidden="1" x14ac:dyDescent="0.3">
      <c r="A726" s="87" t="s">
        <v>3910</v>
      </c>
      <c r="B726" s="88">
        <v>2</v>
      </c>
      <c r="C726" s="89" t="s">
        <v>275</v>
      </c>
      <c r="D726" s="90" t="s">
        <v>236</v>
      </c>
      <c r="E726" s="87" t="s">
        <v>1468</v>
      </c>
      <c r="F726" s="91">
        <v>0</v>
      </c>
      <c r="G726" s="91">
        <v>0</v>
      </c>
      <c r="H726" s="92">
        <f ca="1">SUMIF(Measure_BB_Table[],Combined_header,Total_Exp._MeasureBB)</f>
        <v>0</v>
      </c>
      <c r="I726" s="85">
        <f ca="1">SUMIF(Measure_BB_Table[],Combined_header,Committed_Amount)</f>
        <v>0</v>
      </c>
      <c r="J726" s="92">
        <f ca="1">SUMIF(Measure_BB_Table[],Combined_header,Completed_MeasureBB)</f>
        <v>0</v>
      </c>
      <c r="K726" s="93" t="e">
        <f t="shared" ca="1" si="11"/>
        <v>#DIV/0!</v>
      </c>
    </row>
    <row r="727" spans="1:11" x14ac:dyDescent="0.3">
      <c r="A727" s="87" t="s">
        <v>2021</v>
      </c>
      <c r="B727" s="88">
        <v>2</v>
      </c>
      <c r="C727" s="89" t="s">
        <v>275</v>
      </c>
      <c r="D727" s="90" t="s">
        <v>236</v>
      </c>
      <c r="E727" s="87" t="s">
        <v>1548</v>
      </c>
      <c r="F727" s="91">
        <v>1894.88</v>
      </c>
      <c r="G727" s="91">
        <v>0</v>
      </c>
      <c r="H727" s="92">
        <f ca="1">SUMIF(Measure_BB_Table[],Combined_header,Total_Exp._MeasureBB)</f>
        <v>10486.26</v>
      </c>
      <c r="I727" s="85">
        <f ca="1">SUMIF(Measure_BB_Table[],Combined_header,Committed_Amount)</f>
        <v>0</v>
      </c>
      <c r="J727" s="92">
        <f ca="1">SUMIF(Measure_BB_Table[],Combined_header,Completed_MeasureBB)</f>
        <v>10486.26</v>
      </c>
      <c r="K727" s="93">
        <f t="shared" ca="1" si="11"/>
        <v>1</v>
      </c>
    </row>
    <row r="728" spans="1:11" hidden="1" x14ac:dyDescent="0.3">
      <c r="A728" s="87" t="s">
        <v>3911</v>
      </c>
      <c r="B728" s="88">
        <v>2</v>
      </c>
      <c r="C728" s="89" t="s">
        <v>275</v>
      </c>
      <c r="D728" s="90" t="s">
        <v>236</v>
      </c>
      <c r="E728" s="87" t="s">
        <v>1677</v>
      </c>
      <c r="F728" s="91">
        <v>0</v>
      </c>
      <c r="G728" s="91">
        <v>0</v>
      </c>
      <c r="H728" s="92">
        <f ca="1">SUMIF(Measure_BB_Table[],Combined_header,Total_Exp._MeasureBB)</f>
        <v>0</v>
      </c>
      <c r="I728" s="85">
        <f ca="1">SUMIF(Measure_BB_Table[],Combined_header,Committed_Amount)</f>
        <v>0</v>
      </c>
      <c r="J728" s="92">
        <f ca="1">SUMIF(Measure_BB_Table[],Combined_header,Completed_MeasureBB)</f>
        <v>0</v>
      </c>
      <c r="K728" s="93" t="e">
        <f t="shared" ca="1" si="11"/>
        <v>#DIV/0!</v>
      </c>
    </row>
    <row r="729" spans="1:11" x14ac:dyDescent="0.3">
      <c r="A729" s="87" t="s">
        <v>1701</v>
      </c>
      <c r="B729" s="88">
        <v>2</v>
      </c>
      <c r="C729" s="89" t="s">
        <v>275</v>
      </c>
      <c r="D729" s="90" t="s">
        <v>236</v>
      </c>
      <c r="E729" s="90" t="s">
        <v>1475</v>
      </c>
      <c r="F729" s="91">
        <v>236959.74</v>
      </c>
      <c r="G729" s="91">
        <v>236959.74</v>
      </c>
      <c r="H729" s="92">
        <f ca="1">SUMIF(Measure_BB_Table[],Combined_header,Total_Exp._MeasureBB)</f>
        <v>236959.74</v>
      </c>
      <c r="I729" s="85">
        <f ca="1">SUMIF(Measure_BB_Table[],Combined_header,Committed_Amount)</f>
        <v>0</v>
      </c>
      <c r="J729" s="92">
        <f ca="1">SUMIF(Measure_BB_Table[],Combined_header,Completed_MeasureBB)</f>
        <v>236959.74</v>
      </c>
      <c r="K729" s="93">
        <f t="shared" ca="1" si="11"/>
        <v>1</v>
      </c>
    </row>
    <row r="730" spans="1:11" hidden="1" x14ac:dyDescent="0.3">
      <c r="A730" s="87" t="s">
        <v>3912</v>
      </c>
      <c r="B730" s="88">
        <v>2</v>
      </c>
      <c r="C730" s="89" t="s">
        <v>275</v>
      </c>
      <c r="D730" s="90" t="s">
        <v>236</v>
      </c>
      <c r="E730" s="87" t="s">
        <v>1476</v>
      </c>
      <c r="F730" s="91">
        <v>0</v>
      </c>
      <c r="G730" s="91">
        <v>0</v>
      </c>
      <c r="H730" s="92">
        <f ca="1">SUMIF(Measure_BB_Table[],Combined_header,Total_Exp._MeasureBB)</f>
        <v>0</v>
      </c>
      <c r="I730" s="85">
        <f ca="1">SUMIF(Measure_BB_Table[],Combined_header,Committed_Amount)</f>
        <v>0</v>
      </c>
      <c r="J730" s="92">
        <f ca="1">SUMIF(Measure_BB_Table[],Combined_header,Completed_MeasureBB)</f>
        <v>0</v>
      </c>
      <c r="K730" s="93" t="e">
        <f t="shared" ca="1" si="11"/>
        <v>#DIV/0!</v>
      </c>
    </row>
    <row r="731" spans="1:11" hidden="1" x14ac:dyDescent="0.3">
      <c r="A731" s="87" t="s">
        <v>3913</v>
      </c>
      <c r="B731" s="88">
        <v>2</v>
      </c>
      <c r="C731" s="89" t="s">
        <v>275</v>
      </c>
      <c r="D731" s="90" t="s">
        <v>236</v>
      </c>
      <c r="E731" s="87" t="s">
        <v>1470</v>
      </c>
      <c r="F731" s="91">
        <v>0</v>
      </c>
      <c r="G731" s="91">
        <v>0</v>
      </c>
      <c r="H731" s="92">
        <f ca="1">SUMIF(Measure_BB_Table[],Combined_header,Total_Exp._MeasureBB)</f>
        <v>0</v>
      </c>
      <c r="I731" s="85">
        <f ca="1">SUMIF(Measure_BB_Table[],Combined_header,Committed_Amount)</f>
        <v>0</v>
      </c>
      <c r="J731" s="92">
        <f ca="1">SUMIF(Measure_BB_Table[],Combined_header,Completed_MeasureBB)</f>
        <v>0</v>
      </c>
      <c r="K731" s="93" t="e">
        <f t="shared" ca="1" si="11"/>
        <v>#DIV/0!</v>
      </c>
    </row>
    <row r="732" spans="1:11" hidden="1" x14ac:dyDescent="0.3">
      <c r="A732" s="87" t="s">
        <v>3914</v>
      </c>
      <c r="B732" s="88">
        <v>2</v>
      </c>
      <c r="C732" s="89" t="s">
        <v>275</v>
      </c>
      <c r="D732" s="90" t="s">
        <v>236</v>
      </c>
      <c r="E732" s="87" t="s">
        <v>1464</v>
      </c>
      <c r="F732" s="91">
        <v>0</v>
      </c>
      <c r="G732" s="91">
        <v>0</v>
      </c>
      <c r="H732" s="92">
        <f ca="1">SUMIF(Measure_BB_Table[],Combined_header,Total_Exp._MeasureBB)</f>
        <v>0</v>
      </c>
      <c r="I732" s="85">
        <f ca="1">SUMIF(Measure_BB_Table[],Combined_header,Committed_Amount)</f>
        <v>0</v>
      </c>
      <c r="J732" s="92">
        <f ca="1">SUMIF(Measure_BB_Table[],Combined_header,Completed_MeasureBB)</f>
        <v>0</v>
      </c>
      <c r="K732" s="93" t="e">
        <f t="shared" ca="1" si="11"/>
        <v>#DIV/0!</v>
      </c>
    </row>
    <row r="733" spans="1:11" x14ac:dyDescent="0.3">
      <c r="A733" s="87" t="s">
        <v>3915</v>
      </c>
      <c r="B733" s="88">
        <v>5</v>
      </c>
      <c r="C733" s="89" t="s">
        <v>333</v>
      </c>
      <c r="D733" s="90" t="s">
        <v>2722</v>
      </c>
      <c r="E733" s="87" t="s">
        <v>1471</v>
      </c>
      <c r="F733" s="91">
        <v>5394.01</v>
      </c>
      <c r="G733" s="91" t="s">
        <v>245</v>
      </c>
      <c r="H733" s="92">
        <f ca="1">SUMIF(Measure_BB_Table[],Combined_header,Total_Exp._MeasureBB)</f>
        <v>292.31</v>
      </c>
      <c r="I733" s="85">
        <f ca="1">SUMIF(Measure_BB_Table[],Combined_header,Committed_Amount)</f>
        <v>0</v>
      </c>
      <c r="J733" s="92">
        <f ca="1">SUMIF(Measure_BB_Table[],Combined_header,Completed_MeasureBB)</f>
        <v>292.31</v>
      </c>
      <c r="K733" s="93">
        <f t="shared" ca="1" si="11"/>
        <v>1</v>
      </c>
    </row>
    <row r="734" spans="1:11" hidden="1" x14ac:dyDescent="0.3">
      <c r="A734" s="87" t="s">
        <v>3916</v>
      </c>
      <c r="B734" s="88">
        <v>5</v>
      </c>
      <c r="C734" s="89" t="s">
        <v>333</v>
      </c>
      <c r="D734" s="90" t="s">
        <v>2722</v>
      </c>
      <c r="E734" s="87" t="s">
        <v>1465</v>
      </c>
      <c r="F734" s="91">
        <v>224000</v>
      </c>
      <c r="G734" s="91" t="s">
        <v>245</v>
      </c>
      <c r="H734" s="92">
        <f ca="1">SUMIF(Measure_BB_Table[],Combined_header,Total_Exp._MeasureBB)</f>
        <v>0</v>
      </c>
      <c r="I734" s="85">
        <f ca="1">SUMIF(Measure_BB_Table[],Combined_header,Committed_Amount)</f>
        <v>0</v>
      </c>
      <c r="J734" s="92">
        <f ca="1">SUMIF(Measure_BB_Table[],Combined_header,Completed_MeasureBB)</f>
        <v>0</v>
      </c>
      <c r="K734" s="93" t="e">
        <f t="shared" ca="1" si="11"/>
        <v>#DIV/0!</v>
      </c>
    </row>
    <row r="735" spans="1:11" x14ac:dyDescent="0.3">
      <c r="A735" s="87" t="s">
        <v>3917</v>
      </c>
      <c r="B735" s="88">
        <v>5</v>
      </c>
      <c r="C735" s="89" t="s">
        <v>333</v>
      </c>
      <c r="D735" s="90" t="s">
        <v>2722</v>
      </c>
      <c r="E735" s="87" t="s">
        <v>1467</v>
      </c>
      <c r="F735" s="91">
        <v>835850.17</v>
      </c>
      <c r="G735" s="91" t="s">
        <v>245</v>
      </c>
      <c r="H735" s="92">
        <f ca="1">SUMIF(Measure_BB_Table[],Combined_header,Total_Exp._MeasureBB)</f>
        <v>171332.5</v>
      </c>
      <c r="I735" s="85">
        <f ca="1">SUMIF(Measure_BB_Table[],Combined_header,Committed_Amount)</f>
        <v>0</v>
      </c>
      <c r="J735" s="92">
        <f ca="1">SUMIF(Measure_BB_Table[],Combined_header,Completed_MeasureBB)</f>
        <v>171332.5</v>
      </c>
      <c r="K735" s="93">
        <f t="shared" ca="1" si="11"/>
        <v>1</v>
      </c>
    </row>
    <row r="736" spans="1:11" hidden="1" x14ac:dyDescent="0.3">
      <c r="A736" s="87" t="s">
        <v>3918</v>
      </c>
      <c r="B736" s="88">
        <v>5</v>
      </c>
      <c r="C736" s="89" t="s">
        <v>333</v>
      </c>
      <c r="D736" s="90" t="s">
        <v>2722</v>
      </c>
      <c r="E736" s="90" t="s">
        <v>1676</v>
      </c>
      <c r="F736" s="91">
        <v>840601.2</v>
      </c>
      <c r="G736" s="91" t="s">
        <v>245</v>
      </c>
      <c r="H736" s="92">
        <f ca="1">SUMIF(Measure_BB_Table[],Combined_header,Total_Exp._MeasureBB)</f>
        <v>0</v>
      </c>
      <c r="I736" s="85">
        <f ca="1">SUMIF(Measure_BB_Table[],Combined_header,Committed_Amount)</f>
        <v>0</v>
      </c>
      <c r="J736" s="92">
        <f ca="1">SUMIF(Measure_BB_Table[],Combined_header,Completed_MeasureBB)</f>
        <v>0</v>
      </c>
      <c r="K736" s="93" t="e">
        <f t="shared" ca="1" si="11"/>
        <v>#DIV/0!</v>
      </c>
    </row>
    <row r="737" spans="1:11" x14ac:dyDescent="0.3">
      <c r="A737" s="87" t="s">
        <v>2839</v>
      </c>
      <c r="B737" s="88">
        <v>5</v>
      </c>
      <c r="C737" s="89" t="s">
        <v>333</v>
      </c>
      <c r="D737" s="90" t="s">
        <v>2722</v>
      </c>
      <c r="E737" s="90" t="s">
        <v>310</v>
      </c>
      <c r="F737" s="91">
        <v>8966693</v>
      </c>
      <c r="G737" s="91" t="s">
        <v>245</v>
      </c>
      <c r="H737" s="92">
        <f ca="1">SUMIF(Measure_BB_Table[],Combined_header,Total_Exp._MeasureBB)</f>
        <v>2469116.7200000002</v>
      </c>
      <c r="I737" s="85">
        <f ca="1">SUMIF(Measure_BB_Table[],Combined_header,Committed_Amount)</f>
        <v>141906.75999999978</v>
      </c>
      <c r="J737" s="92">
        <f ca="1">SUMIF(Measure_BB_Table[],Combined_header,Completed_MeasureBB)</f>
        <v>2327209.9600000004</v>
      </c>
      <c r="K737" s="93">
        <f t="shared" ca="1" si="11"/>
        <v>0.94252731802812473</v>
      </c>
    </row>
    <row r="738" spans="1:11" hidden="1" x14ac:dyDescent="0.3">
      <c r="A738" s="87" t="s">
        <v>3919</v>
      </c>
      <c r="B738" s="88">
        <v>5</v>
      </c>
      <c r="C738" s="89" t="s">
        <v>333</v>
      </c>
      <c r="D738" s="90" t="s">
        <v>2722</v>
      </c>
      <c r="E738" s="90" t="s">
        <v>1473</v>
      </c>
      <c r="F738" s="91">
        <v>1029765.89</v>
      </c>
      <c r="G738" s="91" t="s">
        <v>245</v>
      </c>
      <c r="H738" s="92">
        <f ca="1">SUMIF(Measure_BB_Table[],Combined_header,Total_Exp._MeasureBB)</f>
        <v>0</v>
      </c>
      <c r="I738" s="85">
        <f ca="1">SUMIF(Measure_BB_Table[],Combined_header,Committed_Amount)</f>
        <v>0</v>
      </c>
      <c r="J738" s="92">
        <f ca="1">SUMIF(Measure_BB_Table[],Combined_header,Completed_MeasureBB)</f>
        <v>0</v>
      </c>
      <c r="K738" s="93" t="e">
        <f t="shared" ca="1" si="11"/>
        <v>#DIV/0!</v>
      </c>
    </row>
    <row r="739" spans="1:11" hidden="1" x14ac:dyDescent="0.3">
      <c r="A739" s="87" t="s">
        <v>3920</v>
      </c>
      <c r="B739" s="88">
        <v>5</v>
      </c>
      <c r="C739" s="89" t="s">
        <v>333</v>
      </c>
      <c r="D739" s="90" t="s">
        <v>2722</v>
      </c>
      <c r="E739" s="90" t="s">
        <v>1547</v>
      </c>
      <c r="F739" s="91">
        <v>0</v>
      </c>
      <c r="G739" s="91">
        <v>0</v>
      </c>
      <c r="H739" s="92">
        <f ca="1">SUMIF(Measure_BB_Table[],Combined_header,Total_Exp._MeasureBB)</f>
        <v>0</v>
      </c>
      <c r="I739" s="85">
        <f ca="1">SUMIF(Measure_BB_Table[],Combined_header,Committed_Amount)</f>
        <v>0</v>
      </c>
      <c r="J739" s="92">
        <f ca="1">SUMIF(Measure_BB_Table[],Combined_header,Completed_MeasureBB)</f>
        <v>0</v>
      </c>
      <c r="K739" s="93" t="e">
        <f t="shared" ca="1" si="11"/>
        <v>#DIV/0!</v>
      </c>
    </row>
    <row r="740" spans="1:11" hidden="1" x14ac:dyDescent="0.3">
      <c r="A740" s="87" t="s">
        <v>3921</v>
      </c>
      <c r="B740" s="88">
        <v>5</v>
      </c>
      <c r="C740" s="89" t="s">
        <v>333</v>
      </c>
      <c r="D740" s="90" t="s">
        <v>2722</v>
      </c>
      <c r="E740" s="90" t="s">
        <v>1466</v>
      </c>
      <c r="F740" s="91">
        <v>147109.41</v>
      </c>
      <c r="G740" s="91" t="s">
        <v>245</v>
      </c>
      <c r="H740" s="92">
        <f ca="1">SUMIF(Measure_BB_Table[],Combined_header,Total_Exp._MeasureBB)</f>
        <v>0</v>
      </c>
      <c r="I740" s="85">
        <f ca="1">SUMIF(Measure_BB_Table[],Combined_header,Committed_Amount)</f>
        <v>0</v>
      </c>
      <c r="J740" s="92">
        <f ca="1">SUMIF(Measure_BB_Table[],Combined_header,Completed_MeasureBB)</f>
        <v>0</v>
      </c>
      <c r="K740" s="93" t="e">
        <f t="shared" ca="1" si="11"/>
        <v>#DIV/0!</v>
      </c>
    </row>
    <row r="741" spans="1:11" hidden="1" x14ac:dyDescent="0.3">
      <c r="A741" s="87" t="s">
        <v>3922</v>
      </c>
      <c r="B741" s="88">
        <v>5</v>
      </c>
      <c r="C741" s="89" t="s">
        <v>333</v>
      </c>
      <c r="D741" s="90" t="s">
        <v>2722</v>
      </c>
      <c r="E741" s="90" t="s">
        <v>1474</v>
      </c>
      <c r="F741" s="91">
        <v>73554.710000000006</v>
      </c>
      <c r="G741" s="91" t="s">
        <v>245</v>
      </c>
      <c r="H741" s="92">
        <f ca="1">SUMIF(Measure_BB_Table[],Combined_header,Total_Exp._MeasureBB)</f>
        <v>0</v>
      </c>
      <c r="I741" s="85">
        <f ca="1">SUMIF(Measure_BB_Table[],Combined_header,Committed_Amount)</f>
        <v>0</v>
      </c>
      <c r="J741" s="92">
        <f ca="1">SUMIF(Measure_BB_Table[],Combined_header,Completed_MeasureBB)</f>
        <v>0</v>
      </c>
      <c r="K741" s="93" t="e">
        <f t="shared" ca="1" si="11"/>
        <v>#DIV/0!</v>
      </c>
    </row>
    <row r="742" spans="1:11" x14ac:dyDescent="0.3">
      <c r="A742" s="87" t="s">
        <v>2840</v>
      </c>
      <c r="B742" s="88">
        <v>5</v>
      </c>
      <c r="C742" s="89" t="s">
        <v>333</v>
      </c>
      <c r="D742" s="90" t="s">
        <v>2722</v>
      </c>
      <c r="E742" s="87" t="s">
        <v>1468</v>
      </c>
      <c r="F742" s="91">
        <v>43152.09</v>
      </c>
      <c r="G742" s="91" t="s">
        <v>2011</v>
      </c>
      <c r="H742" s="92">
        <f ca="1">SUMIF(Measure_BB_Table[],Combined_header,Total_Exp._MeasureBB)</f>
        <v>73475</v>
      </c>
      <c r="I742" s="85">
        <f ca="1">SUMIF(Measure_BB_Table[],Combined_header,Committed_Amount)</f>
        <v>24605.5</v>
      </c>
      <c r="J742" s="92">
        <f ca="1">SUMIF(Measure_BB_Table[],Combined_header,Completed_MeasureBB)</f>
        <v>48869.5</v>
      </c>
      <c r="K742" s="93">
        <f t="shared" ca="1" si="11"/>
        <v>0.66511738686628108</v>
      </c>
    </row>
    <row r="743" spans="1:11" hidden="1" x14ac:dyDescent="0.3">
      <c r="A743" s="87" t="s">
        <v>3923</v>
      </c>
      <c r="B743" s="88">
        <v>5</v>
      </c>
      <c r="C743" s="89" t="s">
        <v>333</v>
      </c>
      <c r="D743" s="90" t="s">
        <v>2722</v>
      </c>
      <c r="E743" s="87" t="s">
        <v>1548</v>
      </c>
      <c r="F743" s="91">
        <v>1360000</v>
      </c>
      <c r="G743" s="91" t="s">
        <v>245</v>
      </c>
      <c r="H743" s="92">
        <f ca="1">SUMIF(Measure_BB_Table[],Combined_header,Total_Exp._MeasureBB)</f>
        <v>0</v>
      </c>
      <c r="I743" s="85">
        <f ca="1">SUMIF(Measure_BB_Table[],Combined_header,Committed_Amount)</f>
        <v>0</v>
      </c>
      <c r="J743" s="92">
        <f ca="1">SUMIF(Measure_BB_Table[],Combined_header,Completed_MeasureBB)</f>
        <v>0</v>
      </c>
      <c r="K743" s="93" t="e">
        <f t="shared" ca="1" si="11"/>
        <v>#DIV/0!</v>
      </c>
    </row>
    <row r="744" spans="1:11" hidden="1" x14ac:dyDescent="0.3">
      <c r="A744" s="87" t="s">
        <v>3924</v>
      </c>
      <c r="B744" s="88">
        <v>5</v>
      </c>
      <c r="C744" s="89" t="s">
        <v>333</v>
      </c>
      <c r="D744" s="90" t="s">
        <v>2722</v>
      </c>
      <c r="E744" s="87" t="s">
        <v>1677</v>
      </c>
      <c r="F744" s="91">
        <v>0</v>
      </c>
      <c r="G744" s="91">
        <v>0</v>
      </c>
      <c r="H744" s="92">
        <f ca="1">SUMIF(Measure_BB_Table[],Combined_header,Total_Exp._MeasureBB)</f>
        <v>0</v>
      </c>
      <c r="I744" s="85">
        <f ca="1">SUMIF(Measure_BB_Table[],Combined_header,Committed_Amount)</f>
        <v>0</v>
      </c>
      <c r="J744" s="92">
        <f ca="1">SUMIF(Measure_BB_Table[],Combined_header,Completed_MeasureBB)</f>
        <v>0</v>
      </c>
      <c r="K744" s="93" t="e">
        <f t="shared" ca="1" si="11"/>
        <v>#DIV/0!</v>
      </c>
    </row>
    <row r="745" spans="1:11" x14ac:dyDescent="0.3">
      <c r="A745" s="87" t="s">
        <v>3925</v>
      </c>
      <c r="B745" s="88">
        <v>5</v>
      </c>
      <c r="C745" s="89" t="s">
        <v>333</v>
      </c>
      <c r="D745" s="90" t="s">
        <v>2722</v>
      </c>
      <c r="E745" s="87" t="s">
        <v>1472</v>
      </c>
      <c r="F745" s="91">
        <v>0</v>
      </c>
      <c r="G745" s="91">
        <v>0</v>
      </c>
      <c r="H745" s="92">
        <f ca="1">SUMIF(Measure_BB_Table[],Combined_header,Total_Exp._MeasureBB)</f>
        <v>1064.25</v>
      </c>
      <c r="I745" s="85">
        <f ca="1">SUMIF(Measure_BB_Table[],Combined_header,Committed_Amount)</f>
        <v>0</v>
      </c>
      <c r="J745" s="92">
        <f ca="1">SUMIF(Measure_BB_Table[],Combined_header,Completed_MeasureBB)</f>
        <v>1064.25</v>
      </c>
      <c r="K745" s="93">
        <f t="shared" ca="1" si="11"/>
        <v>1</v>
      </c>
    </row>
    <row r="746" spans="1:11" x14ac:dyDescent="0.3">
      <c r="A746" s="87" t="s">
        <v>3926</v>
      </c>
      <c r="B746" s="88">
        <v>5</v>
      </c>
      <c r="C746" s="89" t="s">
        <v>333</v>
      </c>
      <c r="D746" s="90" t="s">
        <v>2722</v>
      </c>
      <c r="E746" s="87" t="s">
        <v>1476</v>
      </c>
      <c r="F746" s="91">
        <v>39229.18</v>
      </c>
      <c r="G746" s="91" t="s">
        <v>245</v>
      </c>
      <c r="H746" s="92">
        <f ca="1">SUMIF(Measure_BB_Table[],Combined_header,Total_Exp._MeasureBB)</f>
        <v>22797.969999999983</v>
      </c>
      <c r="I746" s="85">
        <f ca="1">SUMIF(Measure_BB_Table[],Combined_header,Committed_Amount)</f>
        <v>0</v>
      </c>
      <c r="J746" s="92">
        <f ca="1">SUMIF(Measure_BB_Table[],Combined_header,Completed_MeasureBB)</f>
        <v>22797.969999999987</v>
      </c>
      <c r="K746" s="93">
        <f t="shared" ca="1" si="11"/>
        <v>1.0000000000000002</v>
      </c>
    </row>
    <row r="747" spans="1:11" x14ac:dyDescent="0.3">
      <c r="A747" s="87" t="s">
        <v>3927</v>
      </c>
      <c r="B747" s="88">
        <v>5</v>
      </c>
      <c r="C747" s="89" t="s">
        <v>333</v>
      </c>
      <c r="D747" s="90" t="s">
        <v>2722</v>
      </c>
      <c r="E747" s="87" t="s">
        <v>1470</v>
      </c>
      <c r="F747" s="91">
        <v>5394.01</v>
      </c>
      <c r="G747" s="91" t="s">
        <v>245</v>
      </c>
      <c r="H747" s="92">
        <f ca="1">SUMIF(Measure_BB_Table[],Combined_header,Total_Exp._MeasureBB)</f>
        <v>1631.33</v>
      </c>
      <c r="I747" s="85">
        <f ca="1">SUMIF(Measure_BB_Table[],Combined_header,Committed_Amount)</f>
        <v>0</v>
      </c>
      <c r="J747" s="92">
        <f ca="1">SUMIF(Measure_BB_Table[],Combined_header,Completed_MeasureBB)</f>
        <v>1631.33</v>
      </c>
      <c r="K747" s="93">
        <f t="shared" ca="1" si="11"/>
        <v>1</v>
      </c>
    </row>
    <row r="748" spans="1:11" x14ac:dyDescent="0.3">
      <c r="A748" s="87" t="s">
        <v>2784</v>
      </c>
      <c r="B748" s="88">
        <v>5</v>
      </c>
      <c r="C748" s="89" t="s">
        <v>333</v>
      </c>
      <c r="D748" s="90" t="s">
        <v>2722</v>
      </c>
      <c r="E748" s="87" t="s">
        <v>1464</v>
      </c>
      <c r="F748" s="91">
        <v>1360000</v>
      </c>
      <c r="G748" s="91" t="s">
        <v>245</v>
      </c>
      <c r="H748" s="92">
        <f ca="1">SUMIF(Measure_BB_Table[],Combined_header,Total_Exp._MeasureBB)</f>
        <v>782574.99</v>
      </c>
      <c r="I748" s="85">
        <f ca="1">SUMIF(Measure_BB_Table[],Combined_header,Committed_Amount)</f>
        <v>0</v>
      </c>
      <c r="J748" s="92">
        <f ca="1">SUMIF(Measure_BB_Table[],Combined_header,Completed_MeasureBB)</f>
        <v>782574.99</v>
      </c>
      <c r="K748" s="93">
        <f t="shared" ca="1" si="11"/>
        <v>1</v>
      </c>
    </row>
    <row r="749" spans="1:11" hidden="1" x14ac:dyDescent="0.3">
      <c r="A749" s="87" t="s">
        <v>3928</v>
      </c>
      <c r="B749" s="88">
        <v>5</v>
      </c>
      <c r="C749" s="89" t="s">
        <v>333</v>
      </c>
      <c r="D749" s="89" t="s">
        <v>428</v>
      </c>
      <c r="E749" s="87" t="s">
        <v>1467</v>
      </c>
      <c r="F749" s="91">
        <v>0</v>
      </c>
      <c r="G749" s="91">
        <v>0</v>
      </c>
      <c r="H749" s="92">
        <f ca="1">SUMIF(Measure_BB_Table[],Combined_header,Total_Exp._MeasureBB)</f>
        <v>0</v>
      </c>
      <c r="I749" s="85">
        <f ca="1">SUMIF(Measure_BB_Table[],Combined_header,Committed_Amount)</f>
        <v>0</v>
      </c>
      <c r="J749" s="92">
        <f ca="1">SUMIF(Measure_BB_Table[],Combined_header,Completed_MeasureBB)</f>
        <v>0</v>
      </c>
      <c r="K749" s="93" t="e">
        <f t="shared" ca="1" si="11"/>
        <v>#DIV/0!</v>
      </c>
    </row>
    <row r="750" spans="1:11" hidden="1" x14ac:dyDescent="0.3">
      <c r="A750" s="87" t="s">
        <v>3929</v>
      </c>
      <c r="B750" s="88">
        <v>5</v>
      </c>
      <c r="C750" s="89" t="s">
        <v>333</v>
      </c>
      <c r="D750" s="89" t="s">
        <v>428</v>
      </c>
      <c r="E750" s="87" t="s">
        <v>310</v>
      </c>
      <c r="F750" s="91">
        <v>0</v>
      </c>
      <c r="G750" s="91">
        <v>0</v>
      </c>
      <c r="H750" s="92">
        <f ca="1">SUMIF(Measure_BB_Table[],Combined_header,Total_Exp._MeasureBB)</f>
        <v>0</v>
      </c>
      <c r="I750" s="85">
        <f ca="1">SUMIF(Measure_BB_Table[],Combined_header,Committed_Amount)</f>
        <v>0</v>
      </c>
      <c r="J750" s="92">
        <f ca="1">SUMIF(Measure_BB_Table[],Combined_header,Completed_MeasureBB)</f>
        <v>0</v>
      </c>
      <c r="K750" s="93" t="e">
        <f t="shared" ca="1" si="11"/>
        <v>#DIV/0!</v>
      </c>
    </row>
    <row r="751" spans="1:11" hidden="1" x14ac:dyDescent="0.3">
      <c r="A751" s="87" t="s">
        <v>3930</v>
      </c>
      <c r="B751" s="88">
        <v>5</v>
      </c>
      <c r="C751" s="89" t="s">
        <v>333</v>
      </c>
      <c r="D751" s="90" t="s">
        <v>2724</v>
      </c>
      <c r="E751" s="87" t="s">
        <v>1471</v>
      </c>
      <c r="F751" s="91">
        <v>0</v>
      </c>
      <c r="G751" s="91">
        <v>0</v>
      </c>
      <c r="H751" s="92">
        <f ca="1">SUMIF(Measure_BB_Table[],Combined_header,Total_Exp._MeasureBB)</f>
        <v>0</v>
      </c>
      <c r="I751" s="85">
        <f ca="1">SUMIF(Measure_BB_Table[],Combined_header,Committed_Amount)</f>
        <v>0</v>
      </c>
      <c r="J751" s="92">
        <f ca="1">SUMIF(Measure_BB_Table[],Combined_header,Completed_MeasureBB)</f>
        <v>0</v>
      </c>
      <c r="K751" s="93" t="e">
        <f t="shared" ca="1" si="11"/>
        <v>#DIV/0!</v>
      </c>
    </row>
    <row r="752" spans="1:11" x14ac:dyDescent="0.3">
      <c r="A752" s="87" t="s">
        <v>2923</v>
      </c>
      <c r="B752" s="88">
        <v>5</v>
      </c>
      <c r="C752" s="89" t="s">
        <v>333</v>
      </c>
      <c r="D752" s="90" t="s">
        <v>2724</v>
      </c>
      <c r="E752" s="87" t="s">
        <v>310</v>
      </c>
      <c r="F752" s="91">
        <v>60000</v>
      </c>
      <c r="G752" s="91">
        <v>0</v>
      </c>
      <c r="H752" s="92">
        <f ca="1">SUMIF(Measure_BB_Table[],Combined_header,Total_Exp._MeasureBB)</f>
        <v>6600</v>
      </c>
      <c r="I752" s="85">
        <f ca="1">SUMIF(Measure_BB_Table[],Combined_header,Committed_Amount)</f>
        <v>0</v>
      </c>
      <c r="J752" s="92">
        <f ca="1">SUMIF(Measure_BB_Table[],Combined_header,Completed_MeasureBB)</f>
        <v>6600</v>
      </c>
      <c r="K752" s="93">
        <f t="shared" ca="1" si="11"/>
        <v>1</v>
      </c>
    </row>
    <row r="753" spans="1:11" hidden="1" x14ac:dyDescent="0.3">
      <c r="A753" s="87" t="s">
        <v>3931</v>
      </c>
      <c r="B753" s="88">
        <v>5</v>
      </c>
      <c r="C753" s="89" t="s">
        <v>333</v>
      </c>
      <c r="D753" s="90" t="s">
        <v>2724</v>
      </c>
      <c r="E753" s="87" t="s">
        <v>1473</v>
      </c>
      <c r="F753" s="91">
        <v>0</v>
      </c>
      <c r="G753" s="91">
        <v>0</v>
      </c>
      <c r="H753" s="92">
        <f ca="1">SUMIF(Measure_BB_Table[],Combined_header,Total_Exp._MeasureBB)</f>
        <v>0</v>
      </c>
      <c r="I753" s="85">
        <f ca="1">SUMIF(Measure_BB_Table[],Combined_header,Committed_Amount)</f>
        <v>0</v>
      </c>
      <c r="J753" s="92">
        <f ca="1">SUMIF(Measure_BB_Table[],Combined_header,Completed_MeasureBB)</f>
        <v>0</v>
      </c>
      <c r="K753" s="93" t="e">
        <f t="shared" ca="1" si="11"/>
        <v>#DIV/0!</v>
      </c>
    </row>
    <row r="754" spans="1:11" hidden="1" x14ac:dyDescent="0.3">
      <c r="A754" s="87" t="s">
        <v>3932</v>
      </c>
      <c r="B754" s="88">
        <v>5</v>
      </c>
      <c r="C754" s="89" t="s">
        <v>333</v>
      </c>
      <c r="D754" s="90" t="s">
        <v>2724</v>
      </c>
      <c r="E754" s="87" t="s">
        <v>1547</v>
      </c>
      <c r="F754" s="91">
        <v>0</v>
      </c>
      <c r="G754" s="91">
        <v>0</v>
      </c>
      <c r="H754" s="92">
        <f ca="1">SUMIF(Measure_BB_Table[],Combined_header,Total_Exp._MeasureBB)</f>
        <v>0</v>
      </c>
      <c r="I754" s="85">
        <f ca="1">SUMIF(Measure_BB_Table[],Combined_header,Committed_Amount)</f>
        <v>0</v>
      </c>
      <c r="J754" s="92">
        <f ca="1">SUMIF(Measure_BB_Table[],Combined_header,Completed_MeasureBB)</f>
        <v>0</v>
      </c>
      <c r="K754" s="93" t="e">
        <f t="shared" ca="1" si="11"/>
        <v>#DIV/0!</v>
      </c>
    </row>
    <row r="755" spans="1:11" hidden="1" x14ac:dyDescent="0.3">
      <c r="A755" s="87" t="s">
        <v>3933</v>
      </c>
      <c r="B755" s="88">
        <v>5</v>
      </c>
      <c r="C755" s="89" t="s">
        <v>333</v>
      </c>
      <c r="D755" s="90" t="s">
        <v>2724</v>
      </c>
      <c r="E755" s="87" t="s">
        <v>1466</v>
      </c>
      <c r="F755" s="91">
        <v>0</v>
      </c>
      <c r="G755" s="91">
        <v>0</v>
      </c>
      <c r="H755" s="92">
        <f ca="1">SUMIF(Measure_BB_Table[],Combined_header,Total_Exp._MeasureBB)</f>
        <v>0</v>
      </c>
      <c r="I755" s="85">
        <f ca="1">SUMIF(Measure_BB_Table[],Combined_header,Committed_Amount)</f>
        <v>0</v>
      </c>
      <c r="J755" s="92">
        <f ca="1">SUMIF(Measure_BB_Table[],Combined_header,Completed_MeasureBB)</f>
        <v>0</v>
      </c>
      <c r="K755" s="93" t="e">
        <f t="shared" ca="1" si="11"/>
        <v>#DIV/0!</v>
      </c>
    </row>
    <row r="756" spans="1:11" hidden="1" x14ac:dyDescent="0.3">
      <c r="A756" s="87" t="s">
        <v>3934</v>
      </c>
      <c r="B756" s="88">
        <v>5</v>
      </c>
      <c r="C756" s="89" t="s">
        <v>333</v>
      </c>
      <c r="D756" s="90" t="s">
        <v>2724</v>
      </c>
      <c r="E756" s="90" t="s">
        <v>1474</v>
      </c>
      <c r="F756" s="91">
        <v>0</v>
      </c>
      <c r="G756" s="91">
        <v>0</v>
      </c>
      <c r="H756" s="92">
        <f ca="1">SUMIF(Measure_BB_Table[],Combined_header,Total_Exp._MeasureBB)</f>
        <v>0</v>
      </c>
      <c r="I756" s="85">
        <f ca="1">SUMIF(Measure_BB_Table[],Combined_header,Committed_Amount)</f>
        <v>0</v>
      </c>
      <c r="J756" s="92">
        <f ca="1">SUMIF(Measure_BB_Table[],Combined_header,Completed_MeasureBB)</f>
        <v>0</v>
      </c>
      <c r="K756" s="93" t="e">
        <f t="shared" ca="1" si="11"/>
        <v>#DIV/0!</v>
      </c>
    </row>
    <row r="757" spans="1:11" hidden="1" x14ac:dyDescent="0.3">
      <c r="A757" s="87" t="s">
        <v>3935</v>
      </c>
      <c r="B757" s="88">
        <v>5</v>
      </c>
      <c r="C757" s="89" t="s">
        <v>333</v>
      </c>
      <c r="D757" s="90" t="s">
        <v>2724</v>
      </c>
      <c r="E757" s="87" t="s">
        <v>1468</v>
      </c>
      <c r="F757" s="91">
        <v>0</v>
      </c>
      <c r="G757" s="91">
        <v>0</v>
      </c>
      <c r="H757" s="92">
        <f ca="1">SUMIF(Measure_BB_Table[],Combined_header,Total_Exp._MeasureBB)</f>
        <v>0</v>
      </c>
      <c r="I757" s="85">
        <f ca="1">SUMIF(Measure_BB_Table[],Combined_header,Committed_Amount)</f>
        <v>0</v>
      </c>
      <c r="J757" s="92">
        <f ca="1">SUMIF(Measure_BB_Table[],Combined_header,Completed_MeasureBB)</f>
        <v>0</v>
      </c>
      <c r="K757" s="93" t="e">
        <f t="shared" ca="1" si="11"/>
        <v>#DIV/0!</v>
      </c>
    </row>
    <row r="758" spans="1:11" hidden="1" x14ac:dyDescent="0.3">
      <c r="A758" s="87" t="s">
        <v>3936</v>
      </c>
      <c r="B758" s="88">
        <v>5</v>
      </c>
      <c r="C758" s="89" t="s">
        <v>333</v>
      </c>
      <c r="D758" s="90" t="s">
        <v>2724</v>
      </c>
      <c r="E758" s="87" t="s">
        <v>1470</v>
      </c>
      <c r="F758" s="91">
        <v>0</v>
      </c>
      <c r="G758" s="91">
        <v>0</v>
      </c>
      <c r="H758" s="92">
        <f ca="1">SUMIF(Measure_BB_Table[],Combined_header,Total_Exp._MeasureBB)</f>
        <v>0</v>
      </c>
      <c r="I758" s="85">
        <f ca="1">SUMIF(Measure_BB_Table[],Combined_header,Committed_Amount)</f>
        <v>0</v>
      </c>
      <c r="J758" s="92">
        <f ca="1">SUMIF(Measure_BB_Table[],Combined_header,Completed_MeasureBB)</f>
        <v>0</v>
      </c>
      <c r="K758" s="93" t="e">
        <f t="shared" ca="1" si="11"/>
        <v>#DIV/0!</v>
      </c>
    </row>
    <row r="759" spans="1:11" hidden="1" x14ac:dyDescent="0.3">
      <c r="A759" s="87" t="s">
        <v>3937</v>
      </c>
      <c r="B759" s="88">
        <v>5</v>
      </c>
      <c r="C759" s="89" t="s">
        <v>333</v>
      </c>
      <c r="D759" s="90" t="s">
        <v>2723</v>
      </c>
      <c r="E759" s="87" t="s">
        <v>1471</v>
      </c>
      <c r="F759" s="91">
        <v>0</v>
      </c>
      <c r="G759" s="91">
        <v>0</v>
      </c>
      <c r="H759" s="92">
        <f ca="1">SUMIF(Measure_BB_Table[],Combined_header,Total_Exp._MeasureBB)</f>
        <v>0</v>
      </c>
      <c r="I759" s="85">
        <f ca="1">SUMIF(Measure_BB_Table[],Combined_header,Committed_Amount)</f>
        <v>0</v>
      </c>
      <c r="J759" s="92">
        <f ca="1">SUMIF(Measure_BB_Table[],Combined_header,Completed_MeasureBB)</f>
        <v>0</v>
      </c>
      <c r="K759" s="93" t="e">
        <f t="shared" ca="1" si="11"/>
        <v>#DIV/0!</v>
      </c>
    </row>
    <row r="760" spans="1:11" hidden="1" x14ac:dyDescent="0.3">
      <c r="A760" s="87" t="s">
        <v>3938</v>
      </c>
      <c r="B760" s="88">
        <v>5</v>
      </c>
      <c r="C760" s="89" t="s">
        <v>333</v>
      </c>
      <c r="D760" s="90" t="s">
        <v>2723</v>
      </c>
      <c r="E760" s="87" t="s">
        <v>310</v>
      </c>
      <c r="F760" s="91">
        <v>1224000</v>
      </c>
      <c r="G760" s="91">
        <v>1144366.69</v>
      </c>
      <c r="H760" s="92">
        <f ca="1">SUMIF(Measure_BB_Table[],Combined_header,Total_Exp._MeasureBB)</f>
        <v>0</v>
      </c>
      <c r="I760" s="85">
        <f ca="1">SUMIF(Measure_BB_Table[],Combined_header,Committed_Amount)</f>
        <v>0</v>
      </c>
      <c r="J760" s="92">
        <f ca="1">SUMIF(Measure_BB_Table[],Combined_header,Completed_MeasureBB)</f>
        <v>0</v>
      </c>
      <c r="K760" s="93" t="e">
        <f t="shared" ca="1" si="11"/>
        <v>#DIV/0!</v>
      </c>
    </row>
    <row r="761" spans="1:11" hidden="1" x14ac:dyDescent="0.3">
      <c r="A761" s="87" t="s">
        <v>2972</v>
      </c>
      <c r="B761" s="88">
        <v>5</v>
      </c>
      <c r="C761" s="89" t="s">
        <v>333</v>
      </c>
      <c r="D761" s="90" t="s">
        <v>2723</v>
      </c>
      <c r="E761" s="87" t="s">
        <v>1473</v>
      </c>
      <c r="F761" s="91">
        <v>0</v>
      </c>
      <c r="G761" s="91">
        <v>0</v>
      </c>
      <c r="H761" s="92">
        <f ca="1">SUMIF(Measure_BB_Table[],Combined_header,Total_Exp._MeasureBB)</f>
        <v>0</v>
      </c>
      <c r="I761" s="85">
        <f ca="1">SUMIF(Measure_BB_Table[],Combined_header,Committed_Amount)</f>
        <v>0</v>
      </c>
      <c r="J761" s="92">
        <f ca="1">SUMIF(Measure_BB_Table[],Combined_header,Completed_MeasureBB)</f>
        <v>0</v>
      </c>
      <c r="K761" s="93" t="e">
        <f t="shared" ca="1" si="11"/>
        <v>#DIV/0!</v>
      </c>
    </row>
    <row r="762" spans="1:11" x14ac:dyDescent="0.3">
      <c r="A762" s="87" t="s">
        <v>2971</v>
      </c>
      <c r="B762" s="88">
        <v>5</v>
      </c>
      <c r="C762" s="89" t="s">
        <v>333</v>
      </c>
      <c r="D762" s="90" t="s">
        <v>2723</v>
      </c>
      <c r="E762" s="87" t="s">
        <v>1547</v>
      </c>
      <c r="F762" s="91">
        <v>0</v>
      </c>
      <c r="G762" s="91">
        <v>0</v>
      </c>
      <c r="H762" s="92">
        <f ca="1">SUMIF(Measure_BB_Table[],Combined_header,Total_Exp._MeasureBB)</f>
        <v>5500</v>
      </c>
      <c r="I762" s="85">
        <f ca="1">SUMIF(Measure_BB_Table[],Combined_header,Committed_Amount)</f>
        <v>0</v>
      </c>
      <c r="J762" s="92">
        <f ca="1">SUMIF(Measure_BB_Table[],Combined_header,Completed_MeasureBB)</f>
        <v>5500</v>
      </c>
      <c r="K762" s="93">
        <f t="shared" ca="1" si="11"/>
        <v>1</v>
      </c>
    </row>
    <row r="763" spans="1:11" hidden="1" x14ac:dyDescent="0.3">
      <c r="A763" s="87" t="s">
        <v>3939</v>
      </c>
      <c r="B763" s="88">
        <v>5</v>
      </c>
      <c r="C763" s="89" t="s">
        <v>333</v>
      </c>
      <c r="D763" s="90" t="s">
        <v>2723</v>
      </c>
      <c r="E763" s="87" t="s">
        <v>1466</v>
      </c>
      <c r="F763" s="91">
        <v>0</v>
      </c>
      <c r="G763" s="91">
        <v>0</v>
      </c>
      <c r="H763" s="92">
        <f ca="1">SUMIF(Measure_BB_Table[],Combined_header,Total_Exp._MeasureBB)</f>
        <v>0</v>
      </c>
      <c r="I763" s="85">
        <f ca="1">SUMIF(Measure_BB_Table[],Combined_header,Committed_Amount)</f>
        <v>0</v>
      </c>
      <c r="J763" s="92">
        <f ca="1">SUMIF(Measure_BB_Table[],Combined_header,Completed_MeasureBB)</f>
        <v>0</v>
      </c>
      <c r="K763" s="93" t="e">
        <f t="shared" ca="1" si="11"/>
        <v>#DIV/0!</v>
      </c>
    </row>
    <row r="764" spans="1:11" hidden="1" x14ac:dyDescent="0.3">
      <c r="A764" s="87" t="s">
        <v>3940</v>
      </c>
      <c r="B764" s="88">
        <v>5</v>
      </c>
      <c r="C764" s="89" t="s">
        <v>333</v>
      </c>
      <c r="D764" s="90" t="s">
        <v>2723</v>
      </c>
      <c r="E764" s="87" t="s">
        <v>1468</v>
      </c>
      <c r="F764" s="91">
        <v>0</v>
      </c>
      <c r="G764" s="91">
        <v>0</v>
      </c>
      <c r="H764" s="92">
        <f ca="1">SUMIF(Measure_BB_Table[],Combined_header,Total_Exp._MeasureBB)</f>
        <v>0</v>
      </c>
      <c r="I764" s="85">
        <f ca="1">SUMIF(Measure_BB_Table[],Combined_header,Committed_Amount)</f>
        <v>0</v>
      </c>
      <c r="J764" s="92">
        <f ca="1">SUMIF(Measure_BB_Table[],Combined_header,Completed_MeasureBB)</f>
        <v>0</v>
      </c>
      <c r="K764" s="93" t="e">
        <f t="shared" ca="1" si="11"/>
        <v>#DIV/0!</v>
      </c>
    </row>
    <row r="765" spans="1:11" hidden="1" x14ac:dyDescent="0.3">
      <c r="A765" s="87" t="s">
        <v>3941</v>
      </c>
      <c r="B765" s="88">
        <v>5</v>
      </c>
      <c r="C765" s="89" t="s">
        <v>333</v>
      </c>
      <c r="D765" s="90" t="s">
        <v>2723</v>
      </c>
      <c r="E765" s="87" t="s">
        <v>1470</v>
      </c>
      <c r="F765" s="91">
        <v>0</v>
      </c>
      <c r="G765" s="91">
        <v>0</v>
      </c>
      <c r="H765" s="92">
        <f ca="1">SUMIF(Measure_BB_Table[],Combined_header,Total_Exp._MeasureBB)</f>
        <v>0</v>
      </c>
      <c r="I765" s="85">
        <f ca="1">SUMIF(Measure_BB_Table[],Combined_header,Committed_Amount)</f>
        <v>0</v>
      </c>
      <c r="J765" s="92">
        <f ca="1">SUMIF(Measure_BB_Table[],Combined_header,Completed_MeasureBB)</f>
        <v>0</v>
      </c>
      <c r="K765" s="93" t="e">
        <f t="shared" ca="1" si="11"/>
        <v>#DIV/0!</v>
      </c>
    </row>
    <row r="766" spans="1:11" hidden="1" x14ac:dyDescent="0.3">
      <c r="A766" s="87" t="s">
        <v>3942</v>
      </c>
      <c r="B766" s="88">
        <v>5</v>
      </c>
      <c r="C766" s="89" t="s">
        <v>333</v>
      </c>
      <c r="D766" s="90" t="s">
        <v>236</v>
      </c>
      <c r="E766" s="87" t="s">
        <v>1471</v>
      </c>
      <c r="F766" s="91">
        <v>412.5</v>
      </c>
      <c r="G766" s="91" t="s">
        <v>245</v>
      </c>
      <c r="H766" s="92">
        <f ca="1">SUMIF(Measure_BB_Table[],Combined_header,Total_Exp._MeasureBB)</f>
        <v>0</v>
      </c>
      <c r="I766" s="85">
        <f ca="1">SUMIF(Measure_BB_Table[],Combined_header,Committed_Amount)</f>
        <v>0</v>
      </c>
      <c r="J766" s="92">
        <f ca="1">SUMIF(Measure_BB_Table[],Combined_header,Completed_MeasureBB)</f>
        <v>0</v>
      </c>
      <c r="K766" s="93" t="e">
        <f t="shared" ca="1" si="11"/>
        <v>#DIV/0!</v>
      </c>
    </row>
    <row r="767" spans="1:11" hidden="1" x14ac:dyDescent="0.3">
      <c r="A767" s="87" t="s">
        <v>3943</v>
      </c>
      <c r="B767" s="88">
        <v>5</v>
      </c>
      <c r="C767" s="89" t="s">
        <v>333</v>
      </c>
      <c r="D767" s="90" t="s">
        <v>236</v>
      </c>
      <c r="E767" s="90" t="s">
        <v>1477</v>
      </c>
      <c r="F767" s="91">
        <v>0</v>
      </c>
      <c r="G767" s="91">
        <v>0</v>
      </c>
      <c r="H767" s="92">
        <f ca="1">SUMIF(Measure_BB_Table[],Combined_header,Total_Exp._MeasureBB)</f>
        <v>0</v>
      </c>
      <c r="I767" s="85">
        <f ca="1">SUMIF(Measure_BB_Table[],Combined_header,Committed_Amount)</f>
        <v>0</v>
      </c>
      <c r="J767" s="92">
        <f ca="1">SUMIF(Measure_BB_Table[],Combined_header,Completed_MeasureBB)</f>
        <v>0</v>
      </c>
      <c r="K767" s="93" t="e">
        <f t="shared" ca="1" si="11"/>
        <v>#DIV/0!</v>
      </c>
    </row>
    <row r="768" spans="1:11" hidden="1" x14ac:dyDescent="0.3">
      <c r="A768" s="87" t="s">
        <v>3944</v>
      </c>
      <c r="B768" s="88">
        <v>5</v>
      </c>
      <c r="C768" s="89" t="s">
        <v>333</v>
      </c>
      <c r="D768" s="90" t="s">
        <v>236</v>
      </c>
      <c r="E768" s="87" t="s">
        <v>1467</v>
      </c>
      <c r="F768" s="91">
        <v>55275</v>
      </c>
      <c r="G768" s="91" t="s">
        <v>245</v>
      </c>
      <c r="H768" s="92">
        <f ca="1">SUMIF(Measure_BB_Table[],Combined_header,Total_Exp._MeasureBB)</f>
        <v>0</v>
      </c>
      <c r="I768" s="85">
        <f ca="1">SUMIF(Measure_BB_Table[],Combined_header,Committed_Amount)</f>
        <v>0</v>
      </c>
      <c r="J768" s="92">
        <f ca="1">SUMIF(Measure_BB_Table[],Combined_header,Completed_MeasureBB)</f>
        <v>0</v>
      </c>
      <c r="K768" s="93" t="e">
        <f t="shared" ca="1" si="11"/>
        <v>#DIV/0!</v>
      </c>
    </row>
    <row r="769" spans="1:11" hidden="1" x14ac:dyDescent="0.3">
      <c r="A769" s="87" t="s">
        <v>3945</v>
      </c>
      <c r="B769" s="88">
        <v>5</v>
      </c>
      <c r="C769" s="89" t="s">
        <v>333</v>
      </c>
      <c r="D769" s="90" t="s">
        <v>236</v>
      </c>
      <c r="E769" s="90" t="s">
        <v>1676</v>
      </c>
      <c r="F769" s="91">
        <v>82500</v>
      </c>
      <c r="G769" s="91" t="s">
        <v>245</v>
      </c>
      <c r="H769" s="92">
        <f ca="1">SUMIF(Measure_BB_Table[],Combined_header,Total_Exp._MeasureBB)</f>
        <v>0</v>
      </c>
      <c r="I769" s="85">
        <f ca="1">SUMIF(Measure_BB_Table[],Combined_header,Committed_Amount)</f>
        <v>0</v>
      </c>
      <c r="J769" s="92">
        <f ca="1">SUMIF(Measure_BB_Table[],Combined_header,Completed_MeasureBB)</f>
        <v>0</v>
      </c>
      <c r="K769" s="93" t="e">
        <f t="shared" ca="1" si="11"/>
        <v>#DIV/0!</v>
      </c>
    </row>
    <row r="770" spans="1:11" hidden="1" x14ac:dyDescent="0.3">
      <c r="A770" s="87" t="s">
        <v>3946</v>
      </c>
      <c r="B770" s="88">
        <v>5</v>
      </c>
      <c r="C770" s="89" t="s">
        <v>333</v>
      </c>
      <c r="D770" s="90" t="s">
        <v>236</v>
      </c>
      <c r="E770" s="90" t="s">
        <v>310</v>
      </c>
      <c r="F770" s="91">
        <v>825000</v>
      </c>
      <c r="G770" s="91" t="s">
        <v>245</v>
      </c>
      <c r="H770" s="92">
        <f ca="1">SUMIF(Measure_BB_Table[],Combined_header,Total_Exp._MeasureBB)</f>
        <v>0</v>
      </c>
      <c r="I770" s="85">
        <f ca="1">SUMIF(Measure_BB_Table[],Combined_header,Committed_Amount)</f>
        <v>0</v>
      </c>
      <c r="J770" s="92">
        <f ca="1">SUMIF(Measure_BB_Table[],Combined_header,Completed_MeasureBB)</f>
        <v>0</v>
      </c>
      <c r="K770" s="93" t="e">
        <f t="shared" ca="1" si="11"/>
        <v>#DIV/0!</v>
      </c>
    </row>
    <row r="771" spans="1:11" hidden="1" x14ac:dyDescent="0.3">
      <c r="A771" s="87" t="s">
        <v>3947</v>
      </c>
      <c r="B771" s="88">
        <v>5</v>
      </c>
      <c r="C771" s="89" t="s">
        <v>333</v>
      </c>
      <c r="D771" s="90" t="s">
        <v>236</v>
      </c>
      <c r="E771" s="89" t="s">
        <v>1473</v>
      </c>
      <c r="F771" s="91">
        <v>82500</v>
      </c>
      <c r="G771" s="91" t="s">
        <v>245</v>
      </c>
      <c r="H771" s="92">
        <f ca="1">SUMIF(Measure_BB_Table[],Combined_header,Total_Exp._MeasureBB)</f>
        <v>0</v>
      </c>
      <c r="I771" s="85">
        <f ca="1">SUMIF(Measure_BB_Table[],Combined_header,Committed_Amount)</f>
        <v>0</v>
      </c>
      <c r="J771" s="92">
        <f ca="1">SUMIF(Measure_BB_Table[],Combined_header,Completed_MeasureBB)</f>
        <v>0</v>
      </c>
      <c r="K771" s="93" t="e">
        <f t="shared" ca="1" si="11"/>
        <v>#DIV/0!</v>
      </c>
    </row>
    <row r="772" spans="1:11" hidden="1" x14ac:dyDescent="0.3">
      <c r="A772" s="87" t="s">
        <v>3948</v>
      </c>
      <c r="B772" s="88">
        <v>5</v>
      </c>
      <c r="C772" s="89" t="s">
        <v>333</v>
      </c>
      <c r="D772" s="90" t="s">
        <v>236</v>
      </c>
      <c r="E772" s="90" t="s">
        <v>1547</v>
      </c>
      <c r="F772" s="91">
        <v>14437</v>
      </c>
      <c r="G772" s="91" t="s">
        <v>245</v>
      </c>
      <c r="H772" s="92">
        <f ca="1">SUMIF(Measure_BB_Table[],Combined_header,Total_Exp._MeasureBB)</f>
        <v>0</v>
      </c>
      <c r="I772" s="85">
        <f ca="1">SUMIF(Measure_BB_Table[],Combined_header,Committed_Amount)</f>
        <v>0</v>
      </c>
      <c r="J772" s="92">
        <f ca="1">SUMIF(Measure_BB_Table[],Combined_header,Completed_MeasureBB)</f>
        <v>0</v>
      </c>
      <c r="K772" s="93" t="e">
        <f t="shared" ref="K772:K835" ca="1" si="12">Completed_Comparison/Total_Exp._Comparison</f>
        <v>#DIV/0!</v>
      </c>
    </row>
    <row r="773" spans="1:11" hidden="1" x14ac:dyDescent="0.3">
      <c r="A773" s="87" t="s">
        <v>3949</v>
      </c>
      <c r="B773" s="88">
        <v>5</v>
      </c>
      <c r="C773" s="89" t="s">
        <v>333</v>
      </c>
      <c r="D773" s="90" t="s">
        <v>236</v>
      </c>
      <c r="E773" s="90" t="s">
        <v>1466</v>
      </c>
      <c r="F773" s="91">
        <v>15750</v>
      </c>
      <c r="G773" s="91" t="s">
        <v>245</v>
      </c>
      <c r="H773" s="92">
        <f ca="1">SUMIF(Measure_BB_Table[],Combined_header,Total_Exp._MeasureBB)</f>
        <v>0</v>
      </c>
      <c r="I773" s="85">
        <f ca="1">SUMIF(Measure_BB_Table[],Combined_header,Committed_Amount)</f>
        <v>0</v>
      </c>
      <c r="J773" s="92">
        <f ca="1">SUMIF(Measure_BB_Table[],Combined_header,Completed_MeasureBB)</f>
        <v>0</v>
      </c>
      <c r="K773" s="93" t="e">
        <f t="shared" ca="1" si="12"/>
        <v>#DIV/0!</v>
      </c>
    </row>
    <row r="774" spans="1:11" hidden="1" x14ac:dyDescent="0.3">
      <c r="A774" s="87" t="s">
        <v>3950</v>
      </c>
      <c r="B774" s="88">
        <v>5</v>
      </c>
      <c r="C774" s="89" t="s">
        <v>333</v>
      </c>
      <c r="D774" s="90" t="s">
        <v>236</v>
      </c>
      <c r="E774" s="90" t="s">
        <v>1474</v>
      </c>
      <c r="F774" s="91">
        <v>15750</v>
      </c>
      <c r="G774" s="91" t="s">
        <v>245</v>
      </c>
      <c r="H774" s="92">
        <f ca="1">SUMIF(Measure_BB_Table[],Combined_header,Total_Exp._MeasureBB)</f>
        <v>0</v>
      </c>
      <c r="I774" s="85">
        <f ca="1">SUMIF(Measure_BB_Table[],Combined_header,Committed_Amount)</f>
        <v>0</v>
      </c>
      <c r="J774" s="92">
        <f ca="1">SUMIF(Measure_BB_Table[],Combined_header,Completed_MeasureBB)</f>
        <v>0</v>
      </c>
      <c r="K774" s="93" t="e">
        <f t="shared" ca="1" si="12"/>
        <v>#DIV/0!</v>
      </c>
    </row>
    <row r="775" spans="1:11" hidden="1" x14ac:dyDescent="0.3">
      <c r="A775" s="87" t="s">
        <v>3951</v>
      </c>
      <c r="B775" s="88">
        <v>5</v>
      </c>
      <c r="C775" s="89" t="s">
        <v>333</v>
      </c>
      <c r="D775" s="90" t="s">
        <v>236</v>
      </c>
      <c r="E775" s="87" t="s">
        <v>1468</v>
      </c>
      <c r="F775" s="91">
        <v>0</v>
      </c>
      <c r="G775" s="91">
        <v>0</v>
      </c>
      <c r="H775" s="92">
        <f ca="1">SUMIF(Measure_BB_Table[],Combined_header,Total_Exp._MeasureBB)</f>
        <v>0</v>
      </c>
      <c r="I775" s="85">
        <f ca="1">SUMIF(Measure_BB_Table[],Combined_header,Committed_Amount)</f>
        <v>0</v>
      </c>
      <c r="J775" s="92">
        <f ca="1">SUMIF(Measure_BB_Table[],Combined_header,Completed_MeasureBB)</f>
        <v>0</v>
      </c>
      <c r="K775" s="93" t="e">
        <f t="shared" ca="1" si="12"/>
        <v>#DIV/0!</v>
      </c>
    </row>
    <row r="776" spans="1:11" hidden="1" x14ac:dyDescent="0.3">
      <c r="A776" s="87" t="s">
        <v>3952</v>
      </c>
      <c r="B776" s="88">
        <v>5</v>
      </c>
      <c r="C776" s="89" t="s">
        <v>333</v>
      </c>
      <c r="D776" s="90" t="s">
        <v>236</v>
      </c>
      <c r="E776" s="87" t="s">
        <v>1548</v>
      </c>
      <c r="F776" s="91">
        <v>0</v>
      </c>
      <c r="G776" s="91">
        <v>0</v>
      </c>
      <c r="H776" s="92">
        <f ca="1">SUMIF(Measure_BB_Table[],Combined_header,Total_Exp._MeasureBB)</f>
        <v>0</v>
      </c>
      <c r="I776" s="85">
        <f ca="1">SUMIF(Measure_BB_Table[],Combined_header,Committed_Amount)</f>
        <v>0</v>
      </c>
      <c r="J776" s="92">
        <f ca="1">SUMIF(Measure_BB_Table[],Combined_header,Completed_MeasureBB)</f>
        <v>0</v>
      </c>
      <c r="K776" s="93" t="e">
        <f t="shared" ca="1" si="12"/>
        <v>#DIV/0!</v>
      </c>
    </row>
    <row r="777" spans="1:11" hidden="1" x14ac:dyDescent="0.3">
      <c r="A777" s="87" t="s">
        <v>3953</v>
      </c>
      <c r="B777" s="88">
        <v>5</v>
      </c>
      <c r="C777" s="89" t="s">
        <v>333</v>
      </c>
      <c r="D777" s="90" t="s">
        <v>236</v>
      </c>
      <c r="E777" s="87" t="s">
        <v>1677</v>
      </c>
      <c r="F777" s="91">
        <v>0</v>
      </c>
      <c r="G777" s="91">
        <v>0</v>
      </c>
      <c r="H777" s="92">
        <f ca="1">SUMIF(Measure_BB_Table[],Combined_header,Total_Exp._MeasureBB)</f>
        <v>0</v>
      </c>
      <c r="I777" s="85">
        <f ca="1">SUMIF(Measure_BB_Table[],Combined_header,Committed_Amount)</f>
        <v>0</v>
      </c>
      <c r="J777" s="92">
        <f ca="1">SUMIF(Measure_BB_Table[],Combined_header,Completed_MeasureBB)</f>
        <v>0</v>
      </c>
      <c r="K777" s="93" t="e">
        <f t="shared" ca="1" si="12"/>
        <v>#DIV/0!</v>
      </c>
    </row>
    <row r="778" spans="1:11" hidden="1" x14ac:dyDescent="0.3">
      <c r="A778" s="87" t="s">
        <v>3954</v>
      </c>
      <c r="B778" s="88">
        <v>5</v>
      </c>
      <c r="C778" s="89" t="s">
        <v>333</v>
      </c>
      <c r="D778" s="90" t="s">
        <v>236</v>
      </c>
      <c r="E778" s="90" t="s">
        <v>1475</v>
      </c>
      <c r="F778" s="91">
        <v>225000</v>
      </c>
      <c r="G778" s="91" t="s">
        <v>245</v>
      </c>
      <c r="H778" s="92">
        <f ca="1">SUMIF(Measure_BB_Table[],Combined_header,Total_Exp._MeasureBB)</f>
        <v>0</v>
      </c>
      <c r="I778" s="85">
        <f ca="1">SUMIF(Measure_BB_Table[],Combined_header,Committed_Amount)</f>
        <v>0</v>
      </c>
      <c r="J778" s="92">
        <f ca="1">SUMIF(Measure_BB_Table[],Combined_header,Completed_MeasureBB)</f>
        <v>0</v>
      </c>
      <c r="K778" s="93" t="e">
        <f t="shared" ca="1" si="12"/>
        <v>#DIV/0!</v>
      </c>
    </row>
    <row r="779" spans="1:11" hidden="1" x14ac:dyDescent="0.3">
      <c r="A779" s="87" t="s">
        <v>3955</v>
      </c>
      <c r="B779" s="88">
        <v>5</v>
      </c>
      <c r="C779" s="89" t="s">
        <v>333</v>
      </c>
      <c r="D779" s="90" t="s">
        <v>236</v>
      </c>
      <c r="E779" s="87" t="s">
        <v>1476</v>
      </c>
      <c r="F779" s="91">
        <v>0</v>
      </c>
      <c r="G779" s="91">
        <v>0</v>
      </c>
      <c r="H779" s="92">
        <f ca="1">SUMIF(Measure_BB_Table[],Combined_header,Total_Exp._MeasureBB)</f>
        <v>0</v>
      </c>
      <c r="I779" s="85">
        <f ca="1">SUMIF(Measure_BB_Table[],Combined_header,Committed_Amount)</f>
        <v>0</v>
      </c>
      <c r="J779" s="92">
        <f ca="1">SUMIF(Measure_BB_Table[],Combined_header,Completed_MeasureBB)</f>
        <v>0</v>
      </c>
      <c r="K779" s="93" t="e">
        <f t="shared" ca="1" si="12"/>
        <v>#DIV/0!</v>
      </c>
    </row>
    <row r="780" spans="1:11" hidden="1" x14ac:dyDescent="0.3">
      <c r="A780" s="87" t="s">
        <v>3956</v>
      </c>
      <c r="B780" s="88">
        <v>5</v>
      </c>
      <c r="C780" s="89" t="s">
        <v>333</v>
      </c>
      <c r="D780" s="90" t="s">
        <v>236</v>
      </c>
      <c r="E780" s="87" t="s">
        <v>1470</v>
      </c>
      <c r="F780" s="91">
        <v>412.5</v>
      </c>
      <c r="G780" s="91" t="s">
        <v>245</v>
      </c>
      <c r="H780" s="92">
        <f ca="1">SUMIF(Measure_BB_Table[],Combined_header,Total_Exp._MeasureBB)</f>
        <v>0</v>
      </c>
      <c r="I780" s="85">
        <f ca="1">SUMIF(Measure_BB_Table[],Combined_header,Committed_Amount)</f>
        <v>0</v>
      </c>
      <c r="J780" s="92">
        <f ca="1">SUMIF(Measure_BB_Table[],Combined_header,Completed_MeasureBB)</f>
        <v>0</v>
      </c>
      <c r="K780" s="93" t="e">
        <f t="shared" ca="1" si="12"/>
        <v>#DIV/0!</v>
      </c>
    </row>
    <row r="781" spans="1:11" hidden="1" x14ac:dyDescent="0.3">
      <c r="A781" s="87" t="s">
        <v>3957</v>
      </c>
      <c r="B781" s="88">
        <v>5</v>
      </c>
      <c r="C781" s="89" t="s">
        <v>333</v>
      </c>
      <c r="D781" s="90" t="s">
        <v>236</v>
      </c>
      <c r="E781" s="87" t="s">
        <v>1464</v>
      </c>
      <c r="F781" s="91">
        <v>0</v>
      </c>
      <c r="G781" s="91">
        <v>0</v>
      </c>
      <c r="H781" s="92">
        <f ca="1">SUMIF(Measure_BB_Table[],Combined_header,Total_Exp._MeasureBB)</f>
        <v>0</v>
      </c>
      <c r="I781" s="85">
        <f ca="1">SUMIF(Measure_BB_Table[],Combined_header,Committed_Amount)</f>
        <v>0</v>
      </c>
      <c r="J781" s="92">
        <f ca="1">SUMIF(Measure_BB_Table[],Combined_header,Completed_MeasureBB)</f>
        <v>0</v>
      </c>
      <c r="K781" s="93" t="e">
        <f t="shared" ca="1" si="12"/>
        <v>#DIV/0!</v>
      </c>
    </row>
    <row r="782" spans="1:11" x14ac:dyDescent="0.3">
      <c r="A782" s="87" t="s">
        <v>3958</v>
      </c>
      <c r="B782" s="88">
        <v>4</v>
      </c>
      <c r="C782" s="89" t="s">
        <v>135</v>
      </c>
      <c r="D782" s="90" t="s">
        <v>2722</v>
      </c>
      <c r="E782" s="87" t="s">
        <v>1471</v>
      </c>
      <c r="F782" s="91">
        <v>1282.02</v>
      </c>
      <c r="G782" s="91">
        <v>2564</v>
      </c>
      <c r="H782" s="92">
        <f ca="1">SUMIF(Measure_BB_Table[],Combined_header,Total_Exp._MeasureBB)</f>
        <v>223.47</v>
      </c>
      <c r="I782" s="85">
        <f ca="1">SUMIF(Measure_BB_Table[],Combined_header,Committed_Amount)</f>
        <v>0</v>
      </c>
      <c r="J782" s="92">
        <f ca="1">SUMIF(Measure_BB_Table[],Combined_header,Completed_MeasureBB)</f>
        <v>223.47</v>
      </c>
      <c r="K782" s="93">
        <f t="shared" ca="1" si="12"/>
        <v>1</v>
      </c>
    </row>
    <row r="783" spans="1:11" hidden="1" x14ac:dyDescent="0.3">
      <c r="A783" s="87" t="s">
        <v>3959</v>
      </c>
      <c r="B783" s="88">
        <v>4</v>
      </c>
      <c r="C783" s="89" t="s">
        <v>135</v>
      </c>
      <c r="D783" s="90" t="s">
        <v>2722</v>
      </c>
      <c r="E783" s="87" t="s">
        <v>1465</v>
      </c>
      <c r="F783" s="91">
        <v>80500</v>
      </c>
      <c r="G783" s="91" t="s">
        <v>245</v>
      </c>
      <c r="H783" s="92">
        <f ca="1">SUMIF(Measure_BB_Table[],Combined_header,Total_Exp._MeasureBB)</f>
        <v>0</v>
      </c>
      <c r="I783" s="85">
        <f ca="1">SUMIF(Measure_BB_Table[],Combined_header,Committed_Amount)</f>
        <v>0</v>
      </c>
      <c r="J783" s="92">
        <f ca="1">SUMIF(Measure_BB_Table[],Combined_header,Completed_MeasureBB)</f>
        <v>0</v>
      </c>
      <c r="K783" s="93" t="e">
        <f t="shared" ca="1" si="12"/>
        <v>#DIV/0!</v>
      </c>
    </row>
    <row r="784" spans="1:11" x14ac:dyDescent="0.3">
      <c r="A784" s="87" t="s">
        <v>2841</v>
      </c>
      <c r="B784" s="88">
        <v>4</v>
      </c>
      <c r="C784" s="89" t="s">
        <v>135</v>
      </c>
      <c r="D784" s="90" t="s">
        <v>2722</v>
      </c>
      <c r="E784" s="87" t="s">
        <v>1467</v>
      </c>
      <c r="F784" s="91">
        <v>260826.25</v>
      </c>
      <c r="G784" s="91">
        <v>295401</v>
      </c>
      <c r="H784" s="92">
        <f ca="1">SUMIF(Measure_BB_Table[],Combined_header,Total_Exp._MeasureBB)</f>
        <v>301272.5</v>
      </c>
      <c r="I784" s="85">
        <f ca="1">SUMIF(Measure_BB_Table[],Combined_header,Committed_Amount)</f>
        <v>0</v>
      </c>
      <c r="J784" s="92">
        <f ca="1">SUMIF(Measure_BB_Table[],Combined_header,Completed_MeasureBB)</f>
        <v>301272.5</v>
      </c>
      <c r="K784" s="93">
        <f t="shared" ca="1" si="12"/>
        <v>1</v>
      </c>
    </row>
    <row r="785" spans="1:11" hidden="1" x14ac:dyDescent="0.3">
      <c r="A785" s="87" t="s">
        <v>3960</v>
      </c>
      <c r="B785" s="88">
        <v>4</v>
      </c>
      <c r="C785" s="89" t="s">
        <v>135</v>
      </c>
      <c r="D785" s="90" t="s">
        <v>2722</v>
      </c>
      <c r="E785" s="90" t="s">
        <v>1676</v>
      </c>
      <c r="F785" s="91">
        <v>256403.7</v>
      </c>
      <c r="G785" s="91">
        <v>427425</v>
      </c>
      <c r="H785" s="92">
        <f ca="1">SUMIF(Measure_BB_Table[],Combined_header,Total_Exp._MeasureBB)</f>
        <v>0</v>
      </c>
      <c r="I785" s="85">
        <f ca="1">SUMIF(Measure_BB_Table[],Combined_header,Committed_Amount)</f>
        <v>0</v>
      </c>
      <c r="J785" s="92">
        <f ca="1">SUMIF(Measure_BB_Table[],Combined_header,Completed_MeasureBB)</f>
        <v>0</v>
      </c>
      <c r="K785" s="93" t="e">
        <f t="shared" ca="1" si="12"/>
        <v>#DIV/0!</v>
      </c>
    </row>
    <row r="786" spans="1:11" x14ac:dyDescent="0.3">
      <c r="A786" s="87" t="s">
        <v>2842</v>
      </c>
      <c r="B786" s="88">
        <v>4</v>
      </c>
      <c r="C786" s="89" t="s">
        <v>135</v>
      </c>
      <c r="D786" s="90" t="s">
        <v>2722</v>
      </c>
      <c r="E786" s="90" t="s">
        <v>310</v>
      </c>
      <c r="F786" s="91">
        <v>2735058.27</v>
      </c>
      <c r="G786" s="91">
        <v>2564037</v>
      </c>
      <c r="H786" s="92">
        <f ca="1">SUMIF(Measure_BB_Table[],Combined_header,Total_Exp._MeasureBB)</f>
        <v>2315000</v>
      </c>
      <c r="I786" s="85">
        <f ca="1">SUMIF(Measure_BB_Table[],Combined_header,Committed_Amount)</f>
        <v>262895.02</v>
      </c>
      <c r="J786" s="92">
        <f ca="1">SUMIF(Measure_BB_Table[],Combined_header,Completed_MeasureBB)</f>
        <v>2052104.98</v>
      </c>
      <c r="K786" s="93">
        <f t="shared" ca="1" si="12"/>
        <v>0.88643843628509722</v>
      </c>
    </row>
    <row r="787" spans="1:11" x14ac:dyDescent="0.3">
      <c r="A787" s="87" t="s">
        <v>2844</v>
      </c>
      <c r="B787" s="88">
        <v>4</v>
      </c>
      <c r="C787" s="89" t="s">
        <v>135</v>
      </c>
      <c r="D787" s="90" t="s">
        <v>2722</v>
      </c>
      <c r="E787" s="90" t="s">
        <v>1473</v>
      </c>
      <c r="F787" s="91">
        <v>314103.51</v>
      </c>
      <c r="G787" s="91">
        <v>376881</v>
      </c>
      <c r="H787" s="92">
        <f ca="1">SUMIF(Measure_BB_Table[],Combined_header,Total_Exp._MeasureBB)</f>
        <v>358933.99999999965</v>
      </c>
      <c r="I787" s="85">
        <f ca="1">SUMIF(Measure_BB_Table[],Combined_header,Committed_Amount)</f>
        <v>25806.349999999919</v>
      </c>
      <c r="J787" s="92">
        <f ca="1">SUMIF(Measure_BB_Table[],Combined_header,Completed_MeasureBB)</f>
        <v>333127.64999999973</v>
      </c>
      <c r="K787" s="93">
        <f t="shared" ca="1" si="12"/>
        <v>0.92810279884324154</v>
      </c>
    </row>
    <row r="788" spans="1:11" x14ac:dyDescent="0.3">
      <c r="A788" s="87" t="s">
        <v>3961</v>
      </c>
      <c r="B788" s="88">
        <v>4</v>
      </c>
      <c r="C788" s="89" t="s">
        <v>135</v>
      </c>
      <c r="D788" s="90" t="s">
        <v>2722</v>
      </c>
      <c r="E788" s="90" t="s">
        <v>1547</v>
      </c>
      <c r="F788" s="91">
        <v>52350.58</v>
      </c>
      <c r="G788" s="91">
        <v>52351</v>
      </c>
      <c r="H788" s="92">
        <f ca="1">SUMIF(Measure_BB_Table[],Combined_header,Total_Exp._MeasureBB)</f>
        <v>31440</v>
      </c>
      <c r="I788" s="85">
        <f ca="1">SUMIF(Measure_BB_Table[],Combined_header,Committed_Amount)</f>
        <v>0</v>
      </c>
      <c r="J788" s="92">
        <f ca="1">SUMIF(Measure_BB_Table[],Combined_header,Completed_MeasureBB)</f>
        <v>31440</v>
      </c>
      <c r="K788" s="93">
        <f t="shared" ca="1" si="12"/>
        <v>1</v>
      </c>
    </row>
    <row r="789" spans="1:11" x14ac:dyDescent="0.3">
      <c r="A789" s="87" t="s">
        <v>3962</v>
      </c>
      <c r="B789" s="88">
        <v>4</v>
      </c>
      <c r="C789" s="89" t="s">
        <v>135</v>
      </c>
      <c r="D789" s="90" t="s">
        <v>2722</v>
      </c>
      <c r="E789" s="90" t="s">
        <v>1466</v>
      </c>
      <c r="F789" s="91">
        <v>44871.93</v>
      </c>
      <c r="G789" s="91">
        <v>44872</v>
      </c>
      <c r="H789" s="92">
        <f ca="1">SUMIF(Measure_BB_Table[],Combined_header,Total_Exp._MeasureBB)</f>
        <v>37760</v>
      </c>
      <c r="I789" s="85">
        <f ca="1">SUMIF(Measure_BB_Table[],Combined_header,Committed_Amount)</f>
        <v>2340</v>
      </c>
      <c r="J789" s="92">
        <f ca="1">SUMIF(Measure_BB_Table[],Combined_header,Completed_MeasureBB)</f>
        <v>35420</v>
      </c>
      <c r="K789" s="93">
        <f t="shared" ca="1" si="12"/>
        <v>0.93802966101694918</v>
      </c>
    </row>
    <row r="790" spans="1:11" hidden="1" x14ac:dyDescent="0.3">
      <c r="A790" s="87" t="s">
        <v>3963</v>
      </c>
      <c r="B790" s="88">
        <v>4</v>
      </c>
      <c r="C790" s="89" t="s">
        <v>135</v>
      </c>
      <c r="D790" s="90" t="s">
        <v>2722</v>
      </c>
      <c r="E790" s="90" t="s">
        <v>1474</v>
      </c>
      <c r="F790" s="91">
        <v>22435.96</v>
      </c>
      <c r="G790" s="91">
        <v>22436</v>
      </c>
      <c r="H790" s="92">
        <f ca="1">SUMIF(Measure_BB_Table[],Combined_header,Total_Exp._MeasureBB)</f>
        <v>0</v>
      </c>
      <c r="I790" s="85">
        <f ca="1">SUMIF(Measure_BB_Table[],Combined_header,Committed_Amount)</f>
        <v>0</v>
      </c>
      <c r="J790" s="92">
        <f ca="1">SUMIF(Measure_BB_Table[],Combined_header,Completed_MeasureBB)</f>
        <v>0</v>
      </c>
      <c r="K790" s="93" t="e">
        <f t="shared" ca="1" si="12"/>
        <v>#DIV/0!</v>
      </c>
    </row>
    <row r="791" spans="1:11" x14ac:dyDescent="0.3">
      <c r="A791" s="87" t="s">
        <v>2843</v>
      </c>
      <c r="B791" s="88">
        <v>4</v>
      </c>
      <c r="C791" s="89" t="s">
        <v>135</v>
      </c>
      <c r="D791" s="90" t="s">
        <v>2722</v>
      </c>
      <c r="E791" s="87" t="s">
        <v>1468</v>
      </c>
      <c r="F791" s="91">
        <v>13162.43</v>
      </c>
      <c r="G791" s="91">
        <v>13402</v>
      </c>
      <c r="H791" s="92">
        <f ca="1">SUMIF(Measure_BB_Table[],Combined_header,Total_Exp._MeasureBB)</f>
        <v>29660</v>
      </c>
      <c r="I791" s="85">
        <f ca="1">SUMIF(Measure_BB_Table[],Combined_header,Committed_Amount)</f>
        <v>10131.5</v>
      </c>
      <c r="J791" s="92">
        <f ca="1">SUMIF(Measure_BB_Table[],Combined_header,Completed_MeasureBB)</f>
        <v>19528.5</v>
      </c>
      <c r="K791" s="93">
        <f t="shared" ca="1" si="12"/>
        <v>0.65841200269723532</v>
      </c>
    </row>
    <row r="792" spans="1:11" x14ac:dyDescent="0.3">
      <c r="A792" s="87" t="s">
        <v>2760</v>
      </c>
      <c r="B792" s="88">
        <v>4</v>
      </c>
      <c r="C792" s="89" t="s">
        <v>135</v>
      </c>
      <c r="D792" s="90" t="s">
        <v>2722</v>
      </c>
      <c r="E792" s="87" t="s">
        <v>1548</v>
      </c>
      <c r="F792" s="91">
        <v>460000</v>
      </c>
      <c r="G792" s="91">
        <v>380000</v>
      </c>
      <c r="H792" s="92">
        <f ca="1">SUMIF(Measure_BB_Table[],Combined_header,Total_Exp._MeasureBB)</f>
        <v>456456.59999999992</v>
      </c>
      <c r="I792" s="85">
        <f ca="1">SUMIF(Measure_BB_Table[],Combined_header,Committed_Amount)</f>
        <v>3110.7400000000016</v>
      </c>
      <c r="J792" s="92">
        <f ca="1">SUMIF(Measure_BB_Table[],Combined_header,Completed_MeasureBB)</f>
        <v>453345.85999999993</v>
      </c>
      <c r="K792" s="93">
        <f t="shared" ca="1" si="12"/>
        <v>0.99318502569576173</v>
      </c>
    </row>
    <row r="793" spans="1:11" hidden="1" x14ac:dyDescent="0.3">
      <c r="A793" s="87" t="s">
        <v>3964</v>
      </c>
      <c r="B793" s="88">
        <v>4</v>
      </c>
      <c r="C793" s="89" t="s">
        <v>135</v>
      </c>
      <c r="D793" s="90" t="s">
        <v>2722</v>
      </c>
      <c r="E793" s="87" t="s">
        <v>1677</v>
      </c>
      <c r="F793" s="91">
        <v>0</v>
      </c>
      <c r="G793" s="91">
        <v>20552</v>
      </c>
      <c r="H793" s="92">
        <f ca="1">SUMIF(Measure_BB_Table[],Combined_header,Total_Exp._MeasureBB)</f>
        <v>0</v>
      </c>
      <c r="I793" s="85">
        <f ca="1">SUMIF(Measure_BB_Table[],Combined_header,Committed_Amount)</f>
        <v>0</v>
      </c>
      <c r="J793" s="92">
        <f ca="1">SUMIF(Measure_BB_Table[],Combined_header,Completed_MeasureBB)</f>
        <v>0</v>
      </c>
      <c r="K793" s="93" t="e">
        <f t="shared" ca="1" si="12"/>
        <v>#DIV/0!</v>
      </c>
    </row>
    <row r="794" spans="1:11" x14ac:dyDescent="0.3">
      <c r="A794" s="87" t="s">
        <v>3965</v>
      </c>
      <c r="B794" s="88">
        <v>4</v>
      </c>
      <c r="C794" s="89" t="s">
        <v>135</v>
      </c>
      <c r="D794" s="90" t="s">
        <v>2722</v>
      </c>
      <c r="E794" s="87" t="s">
        <v>1472</v>
      </c>
      <c r="F794" s="91">
        <v>0</v>
      </c>
      <c r="G794" s="91">
        <v>0</v>
      </c>
      <c r="H794" s="92">
        <f ca="1">SUMIF(Measure_BB_Table[],Combined_header,Total_Exp._MeasureBB)</f>
        <v>2500.08</v>
      </c>
      <c r="I794" s="85">
        <f ca="1">SUMIF(Measure_BB_Table[],Combined_header,Committed_Amount)</f>
        <v>0</v>
      </c>
      <c r="J794" s="92">
        <f ca="1">SUMIF(Measure_BB_Table[],Combined_header,Completed_MeasureBB)</f>
        <v>2500.08</v>
      </c>
      <c r="K794" s="93">
        <f t="shared" ca="1" si="12"/>
        <v>1</v>
      </c>
    </row>
    <row r="795" spans="1:11" x14ac:dyDescent="0.3">
      <c r="A795" s="87" t="s">
        <v>3966</v>
      </c>
      <c r="B795" s="88">
        <v>4</v>
      </c>
      <c r="C795" s="89" t="s">
        <v>135</v>
      </c>
      <c r="D795" s="90" t="s">
        <v>2722</v>
      </c>
      <c r="E795" s="87" t="s">
        <v>1476</v>
      </c>
      <c r="F795" s="91">
        <v>11965.85</v>
      </c>
      <c r="G795" s="91">
        <v>11966</v>
      </c>
      <c r="H795" s="92">
        <f ca="1">SUMIF(Measure_BB_Table[],Combined_header,Total_Exp._MeasureBB)</f>
        <v>79891.400000000009</v>
      </c>
      <c r="I795" s="85">
        <f ca="1">SUMIF(Measure_BB_Table[],Combined_header,Committed_Amount)</f>
        <v>2283.0599999999986</v>
      </c>
      <c r="J795" s="92">
        <f ca="1">SUMIF(Measure_BB_Table[],Combined_header,Completed_MeasureBB)</f>
        <v>77608.340000000011</v>
      </c>
      <c r="K795" s="93">
        <f t="shared" ca="1" si="12"/>
        <v>0.97142295666367096</v>
      </c>
    </row>
    <row r="796" spans="1:11" x14ac:dyDescent="0.3">
      <c r="A796" s="87" t="s">
        <v>3967</v>
      </c>
      <c r="B796" s="88">
        <v>4</v>
      </c>
      <c r="C796" s="89" t="s">
        <v>135</v>
      </c>
      <c r="D796" s="90" t="s">
        <v>2722</v>
      </c>
      <c r="E796" s="87" t="s">
        <v>1470</v>
      </c>
      <c r="F796" s="91">
        <v>1282.02</v>
      </c>
      <c r="G796" s="91" t="s">
        <v>245</v>
      </c>
      <c r="H796" s="92">
        <f ca="1">SUMIF(Measure_BB_Table[],Combined_header,Total_Exp._MeasureBB)</f>
        <v>69.11</v>
      </c>
      <c r="I796" s="85">
        <f ca="1">SUMIF(Measure_BB_Table[],Combined_header,Committed_Amount)</f>
        <v>0</v>
      </c>
      <c r="J796" s="92">
        <f ca="1">SUMIF(Measure_BB_Table[],Combined_header,Completed_MeasureBB)</f>
        <v>69.11</v>
      </c>
      <c r="K796" s="93">
        <f t="shared" ca="1" si="12"/>
        <v>1</v>
      </c>
    </row>
    <row r="797" spans="1:11" x14ac:dyDescent="0.3">
      <c r="A797" s="87" t="s">
        <v>2746</v>
      </c>
      <c r="B797" s="88">
        <v>4</v>
      </c>
      <c r="C797" s="89" t="s">
        <v>135</v>
      </c>
      <c r="D797" s="90" t="s">
        <v>2722</v>
      </c>
      <c r="E797" s="87" t="s">
        <v>1464</v>
      </c>
      <c r="F797" s="91">
        <v>460000</v>
      </c>
      <c r="G797" s="91">
        <v>380000</v>
      </c>
      <c r="H797" s="92">
        <f ca="1">SUMIF(Measure_BB_Table[],Combined_header,Total_Exp._MeasureBB)</f>
        <v>234780.68</v>
      </c>
      <c r="I797" s="85">
        <f ca="1">SUMIF(Measure_BB_Table[],Combined_header,Committed_Amount)</f>
        <v>0</v>
      </c>
      <c r="J797" s="92">
        <f ca="1">SUMIF(Measure_BB_Table[],Combined_header,Completed_MeasureBB)</f>
        <v>234780.68</v>
      </c>
      <c r="K797" s="93">
        <f t="shared" ca="1" si="12"/>
        <v>1</v>
      </c>
    </row>
    <row r="798" spans="1:11" hidden="1" x14ac:dyDescent="0.3">
      <c r="A798" s="87" t="s">
        <v>3968</v>
      </c>
      <c r="B798" s="88">
        <v>4</v>
      </c>
      <c r="C798" s="89" t="s">
        <v>135</v>
      </c>
      <c r="D798" s="89" t="s">
        <v>428</v>
      </c>
      <c r="E798" s="87" t="s">
        <v>1467</v>
      </c>
      <c r="F798" s="91">
        <v>0</v>
      </c>
      <c r="G798" s="91">
        <v>0</v>
      </c>
      <c r="H798" s="92">
        <f ca="1">SUMIF(Measure_BB_Table[],Combined_header,Total_Exp._MeasureBB)</f>
        <v>0</v>
      </c>
      <c r="I798" s="85">
        <f ca="1">SUMIF(Measure_BB_Table[],Combined_header,Committed_Amount)</f>
        <v>0</v>
      </c>
      <c r="J798" s="92">
        <f ca="1">SUMIF(Measure_BB_Table[],Combined_header,Completed_MeasureBB)</f>
        <v>0</v>
      </c>
      <c r="K798" s="93" t="e">
        <f t="shared" ca="1" si="12"/>
        <v>#DIV/0!</v>
      </c>
    </row>
    <row r="799" spans="1:11" x14ac:dyDescent="0.3">
      <c r="A799" s="87" t="s">
        <v>1702</v>
      </c>
      <c r="B799" s="88">
        <v>4</v>
      </c>
      <c r="C799" s="89" t="s">
        <v>135</v>
      </c>
      <c r="D799" s="89" t="s">
        <v>428</v>
      </c>
      <c r="E799" s="87" t="s">
        <v>310</v>
      </c>
      <c r="F799" s="91">
        <v>359035</v>
      </c>
      <c r="G799" s="91">
        <v>359035</v>
      </c>
      <c r="H799" s="92">
        <f ca="1">SUMIF(Measure_BB_Table[],Combined_header,Total_Exp._MeasureBB)</f>
        <v>359035</v>
      </c>
      <c r="I799" s="85">
        <f ca="1">SUMIF(Measure_BB_Table[],Combined_header,Committed_Amount)</f>
        <v>0</v>
      </c>
      <c r="J799" s="92">
        <f ca="1">SUMIF(Measure_BB_Table[],Combined_header,Completed_MeasureBB)</f>
        <v>359035</v>
      </c>
      <c r="K799" s="93">
        <f t="shared" ca="1" si="12"/>
        <v>1</v>
      </c>
    </row>
    <row r="800" spans="1:11" hidden="1" x14ac:dyDescent="0.3">
      <c r="A800" s="87" t="s">
        <v>3969</v>
      </c>
      <c r="B800" s="88">
        <v>4</v>
      </c>
      <c r="C800" s="89" t="s">
        <v>135</v>
      </c>
      <c r="D800" s="90" t="s">
        <v>2724</v>
      </c>
      <c r="E800" s="87" t="s">
        <v>1471</v>
      </c>
      <c r="F800" s="91">
        <v>0</v>
      </c>
      <c r="G800" s="91">
        <v>0</v>
      </c>
      <c r="H800" s="92">
        <f ca="1">SUMIF(Measure_BB_Table[],Combined_header,Total_Exp._MeasureBB)</f>
        <v>0</v>
      </c>
      <c r="I800" s="85">
        <f ca="1">SUMIF(Measure_BB_Table[],Combined_header,Committed_Amount)</f>
        <v>0</v>
      </c>
      <c r="J800" s="92">
        <f ca="1">SUMIF(Measure_BB_Table[],Combined_header,Completed_MeasureBB)</f>
        <v>0</v>
      </c>
      <c r="K800" s="93" t="e">
        <f t="shared" ca="1" si="12"/>
        <v>#DIV/0!</v>
      </c>
    </row>
    <row r="801" spans="1:11" hidden="1" x14ac:dyDescent="0.3">
      <c r="A801" s="87" t="s">
        <v>3970</v>
      </c>
      <c r="B801" s="88">
        <v>4</v>
      </c>
      <c r="C801" s="89" t="s">
        <v>135</v>
      </c>
      <c r="D801" s="90" t="s">
        <v>2724</v>
      </c>
      <c r="E801" s="87" t="s">
        <v>310</v>
      </c>
      <c r="F801" s="91">
        <v>15000</v>
      </c>
      <c r="G801" s="91" t="s">
        <v>245</v>
      </c>
      <c r="H801" s="92">
        <f ca="1">SUMIF(Measure_BB_Table[],Combined_header,Total_Exp._MeasureBB)</f>
        <v>0</v>
      </c>
      <c r="I801" s="85">
        <f ca="1">SUMIF(Measure_BB_Table[],Combined_header,Committed_Amount)</f>
        <v>0</v>
      </c>
      <c r="J801" s="92">
        <f ca="1">SUMIF(Measure_BB_Table[],Combined_header,Completed_MeasureBB)</f>
        <v>0</v>
      </c>
      <c r="K801" s="93" t="e">
        <f t="shared" ca="1" si="12"/>
        <v>#DIV/0!</v>
      </c>
    </row>
    <row r="802" spans="1:11" hidden="1" x14ac:dyDescent="0.3">
      <c r="A802" s="87" t="s">
        <v>3971</v>
      </c>
      <c r="B802" s="88">
        <v>4</v>
      </c>
      <c r="C802" s="89" t="s">
        <v>135</v>
      </c>
      <c r="D802" s="90" t="s">
        <v>2724</v>
      </c>
      <c r="E802" s="87" t="s">
        <v>1473</v>
      </c>
      <c r="F802" s="91">
        <v>0</v>
      </c>
      <c r="G802" s="91">
        <v>0</v>
      </c>
      <c r="H802" s="92">
        <f ca="1">SUMIF(Measure_BB_Table[],Combined_header,Total_Exp._MeasureBB)</f>
        <v>0</v>
      </c>
      <c r="I802" s="85">
        <f ca="1">SUMIF(Measure_BB_Table[],Combined_header,Committed_Amount)</f>
        <v>0</v>
      </c>
      <c r="J802" s="92">
        <f ca="1">SUMIF(Measure_BB_Table[],Combined_header,Completed_MeasureBB)</f>
        <v>0</v>
      </c>
      <c r="K802" s="93" t="e">
        <f t="shared" ca="1" si="12"/>
        <v>#DIV/0!</v>
      </c>
    </row>
    <row r="803" spans="1:11" x14ac:dyDescent="0.3">
      <c r="A803" s="87" t="s">
        <v>2924</v>
      </c>
      <c r="B803" s="88">
        <v>4</v>
      </c>
      <c r="C803" s="89" t="s">
        <v>135</v>
      </c>
      <c r="D803" s="90" t="s">
        <v>2724</v>
      </c>
      <c r="E803" s="87" t="s">
        <v>1547</v>
      </c>
      <c r="F803" s="91">
        <v>0</v>
      </c>
      <c r="G803" s="91">
        <v>0</v>
      </c>
      <c r="H803" s="92">
        <f ca="1">SUMIF(Measure_BB_Table[],Combined_header,Total_Exp._MeasureBB)</f>
        <v>1050</v>
      </c>
      <c r="I803" s="85">
        <f ca="1">SUMIF(Measure_BB_Table[],Combined_header,Committed_Amount)</f>
        <v>0</v>
      </c>
      <c r="J803" s="92">
        <f ca="1">SUMIF(Measure_BB_Table[],Combined_header,Completed_MeasureBB)</f>
        <v>1050</v>
      </c>
      <c r="K803" s="93">
        <f t="shared" ca="1" si="12"/>
        <v>1</v>
      </c>
    </row>
    <row r="804" spans="1:11" hidden="1" x14ac:dyDescent="0.3">
      <c r="A804" s="87" t="s">
        <v>3972</v>
      </c>
      <c r="B804" s="88">
        <v>4</v>
      </c>
      <c r="C804" s="89" t="s">
        <v>135</v>
      </c>
      <c r="D804" s="90" t="s">
        <v>2724</v>
      </c>
      <c r="E804" s="87" t="s">
        <v>1466</v>
      </c>
      <c r="F804" s="91">
        <v>0</v>
      </c>
      <c r="G804" s="91">
        <v>0</v>
      </c>
      <c r="H804" s="92">
        <f ca="1">SUMIF(Measure_BB_Table[],Combined_header,Total_Exp._MeasureBB)</f>
        <v>0</v>
      </c>
      <c r="I804" s="85">
        <f ca="1">SUMIF(Measure_BB_Table[],Combined_header,Committed_Amount)</f>
        <v>0</v>
      </c>
      <c r="J804" s="92">
        <f ca="1">SUMIF(Measure_BB_Table[],Combined_header,Completed_MeasureBB)</f>
        <v>0</v>
      </c>
      <c r="K804" s="93" t="e">
        <f t="shared" ca="1" si="12"/>
        <v>#DIV/0!</v>
      </c>
    </row>
    <row r="805" spans="1:11" hidden="1" x14ac:dyDescent="0.3">
      <c r="A805" s="87" t="s">
        <v>3973</v>
      </c>
      <c r="B805" s="88">
        <v>4</v>
      </c>
      <c r="C805" s="89" t="s">
        <v>135</v>
      </c>
      <c r="D805" s="90" t="s">
        <v>2724</v>
      </c>
      <c r="E805" s="90" t="s">
        <v>1474</v>
      </c>
      <c r="F805" s="91">
        <v>0</v>
      </c>
      <c r="G805" s="91">
        <v>0</v>
      </c>
      <c r="H805" s="92">
        <f ca="1">SUMIF(Measure_BB_Table[],Combined_header,Total_Exp._MeasureBB)</f>
        <v>0</v>
      </c>
      <c r="I805" s="85">
        <f ca="1">SUMIF(Measure_BB_Table[],Combined_header,Committed_Amount)</f>
        <v>0</v>
      </c>
      <c r="J805" s="92">
        <f ca="1">SUMIF(Measure_BB_Table[],Combined_header,Completed_MeasureBB)</f>
        <v>0</v>
      </c>
      <c r="K805" s="93" t="e">
        <f t="shared" ca="1" si="12"/>
        <v>#DIV/0!</v>
      </c>
    </row>
    <row r="806" spans="1:11" hidden="1" x14ac:dyDescent="0.3">
      <c r="A806" s="87" t="s">
        <v>3974</v>
      </c>
      <c r="B806" s="88">
        <v>4</v>
      </c>
      <c r="C806" s="89" t="s">
        <v>135</v>
      </c>
      <c r="D806" s="90" t="s">
        <v>2724</v>
      </c>
      <c r="E806" s="87" t="s">
        <v>1468</v>
      </c>
      <c r="F806" s="91">
        <v>0</v>
      </c>
      <c r="G806" s="91">
        <v>0</v>
      </c>
      <c r="H806" s="92">
        <f ca="1">SUMIF(Measure_BB_Table[],Combined_header,Total_Exp._MeasureBB)</f>
        <v>0</v>
      </c>
      <c r="I806" s="85">
        <f ca="1">SUMIF(Measure_BB_Table[],Combined_header,Committed_Amount)</f>
        <v>0</v>
      </c>
      <c r="J806" s="92">
        <f ca="1">SUMIF(Measure_BB_Table[],Combined_header,Completed_MeasureBB)</f>
        <v>0</v>
      </c>
      <c r="K806" s="93" t="e">
        <f t="shared" ca="1" si="12"/>
        <v>#DIV/0!</v>
      </c>
    </row>
    <row r="807" spans="1:11" hidden="1" x14ac:dyDescent="0.3">
      <c r="A807" s="87" t="s">
        <v>3975</v>
      </c>
      <c r="B807" s="88">
        <v>4</v>
      </c>
      <c r="C807" s="89" t="s">
        <v>135</v>
      </c>
      <c r="D807" s="90" t="s">
        <v>2724</v>
      </c>
      <c r="E807" s="87" t="s">
        <v>1470</v>
      </c>
      <c r="F807" s="91">
        <v>0</v>
      </c>
      <c r="G807" s="91">
        <v>0</v>
      </c>
      <c r="H807" s="92">
        <f ca="1">SUMIF(Measure_BB_Table[],Combined_header,Total_Exp._MeasureBB)</f>
        <v>0</v>
      </c>
      <c r="I807" s="85">
        <f ca="1">SUMIF(Measure_BB_Table[],Combined_header,Committed_Amount)</f>
        <v>0</v>
      </c>
      <c r="J807" s="92">
        <f ca="1">SUMIF(Measure_BB_Table[],Combined_header,Completed_MeasureBB)</f>
        <v>0</v>
      </c>
      <c r="K807" s="93" t="e">
        <f t="shared" ca="1" si="12"/>
        <v>#DIV/0!</v>
      </c>
    </row>
    <row r="808" spans="1:11" hidden="1" x14ac:dyDescent="0.3">
      <c r="A808" s="87" t="s">
        <v>3976</v>
      </c>
      <c r="B808" s="88">
        <v>4</v>
      </c>
      <c r="C808" s="89" t="s">
        <v>135</v>
      </c>
      <c r="D808" s="90" t="s">
        <v>2723</v>
      </c>
      <c r="E808" s="87" t="s">
        <v>1471</v>
      </c>
      <c r="F808" s="91">
        <v>0</v>
      </c>
      <c r="G808" s="91">
        <v>0</v>
      </c>
      <c r="H808" s="92">
        <f ca="1">SUMIF(Measure_BB_Table[],Combined_header,Total_Exp._MeasureBB)</f>
        <v>0</v>
      </c>
      <c r="I808" s="85">
        <f ca="1">SUMIF(Measure_BB_Table[],Combined_header,Committed_Amount)</f>
        <v>0</v>
      </c>
      <c r="J808" s="92">
        <f ca="1">SUMIF(Measure_BB_Table[],Combined_header,Completed_MeasureBB)</f>
        <v>0</v>
      </c>
      <c r="K808" s="93" t="e">
        <f t="shared" ca="1" si="12"/>
        <v>#DIV/0!</v>
      </c>
    </row>
    <row r="809" spans="1:11" x14ac:dyDescent="0.3">
      <c r="A809" s="87" t="s">
        <v>2977</v>
      </c>
      <c r="B809" s="88">
        <v>4</v>
      </c>
      <c r="C809" s="89" t="s">
        <v>135</v>
      </c>
      <c r="D809" s="90" t="s">
        <v>2723</v>
      </c>
      <c r="E809" s="87" t="s">
        <v>310</v>
      </c>
      <c r="F809" s="91">
        <v>345000</v>
      </c>
      <c r="G809" s="91">
        <v>188914.76</v>
      </c>
      <c r="H809" s="92">
        <f ca="1">SUMIF(Measure_BB_Table[],Combined_header,Total_Exp._MeasureBB)</f>
        <v>188914.76</v>
      </c>
      <c r="I809" s="85">
        <f ca="1">SUMIF(Measure_BB_Table[],Combined_header,Committed_Amount)</f>
        <v>0</v>
      </c>
      <c r="J809" s="92">
        <f ca="1">SUMIF(Measure_BB_Table[],Combined_header,Completed_MeasureBB)</f>
        <v>188914.76</v>
      </c>
      <c r="K809" s="93">
        <f t="shared" ca="1" si="12"/>
        <v>1</v>
      </c>
    </row>
    <row r="810" spans="1:11" x14ac:dyDescent="0.3">
      <c r="A810" s="87" t="s">
        <v>2975</v>
      </c>
      <c r="B810" s="88">
        <v>4</v>
      </c>
      <c r="C810" s="89" t="s">
        <v>135</v>
      </c>
      <c r="D810" s="90" t="s">
        <v>2723</v>
      </c>
      <c r="E810" s="87" t="s">
        <v>1473</v>
      </c>
      <c r="F810" s="91">
        <v>12125</v>
      </c>
      <c r="G810" s="91" t="s">
        <v>2011</v>
      </c>
      <c r="H810" s="92">
        <f ca="1">SUMIF(Measure_BB_Table[],Combined_header,Total_Exp._MeasureBB)</f>
        <v>12125</v>
      </c>
      <c r="I810" s="85">
        <f ca="1">SUMIF(Measure_BB_Table[],Combined_header,Committed_Amount)</f>
        <v>0</v>
      </c>
      <c r="J810" s="92">
        <f ca="1">SUMIF(Measure_BB_Table[],Combined_header,Completed_MeasureBB)</f>
        <v>12125</v>
      </c>
      <c r="K810" s="93">
        <f t="shared" ca="1" si="12"/>
        <v>1</v>
      </c>
    </row>
    <row r="811" spans="1:11" x14ac:dyDescent="0.3">
      <c r="A811" s="87" t="s">
        <v>2974</v>
      </c>
      <c r="B811" s="88">
        <v>4</v>
      </c>
      <c r="C811" s="89" t="s">
        <v>135</v>
      </c>
      <c r="D811" s="90" t="s">
        <v>2723</v>
      </c>
      <c r="E811" s="87" t="s">
        <v>1547</v>
      </c>
      <c r="F811" s="91">
        <v>870</v>
      </c>
      <c r="G811" s="91" t="s">
        <v>2011</v>
      </c>
      <c r="H811" s="92">
        <f ca="1">SUMIF(Measure_BB_Table[],Combined_header,Total_Exp._MeasureBB)</f>
        <v>870</v>
      </c>
      <c r="I811" s="85">
        <f ca="1">SUMIF(Measure_BB_Table[],Combined_header,Committed_Amount)</f>
        <v>0</v>
      </c>
      <c r="J811" s="92">
        <f ca="1">SUMIF(Measure_BB_Table[],Combined_header,Completed_MeasureBB)</f>
        <v>870</v>
      </c>
      <c r="K811" s="93">
        <f t="shared" ca="1" si="12"/>
        <v>1</v>
      </c>
    </row>
    <row r="812" spans="1:11" x14ac:dyDescent="0.3">
      <c r="A812" s="87" t="s">
        <v>2976</v>
      </c>
      <c r="B812" s="88">
        <v>4</v>
      </c>
      <c r="C812" s="89" t="s">
        <v>135</v>
      </c>
      <c r="D812" s="90" t="s">
        <v>2723</v>
      </c>
      <c r="E812" s="87" t="s">
        <v>1466</v>
      </c>
      <c r="F812" s="91">
        <v>0</v>
      </c>
      <c r="G812" s="91" t="s">
        <v>2011</v>
      </c>
      <c r="H812" s="92">
        <f ca="1">SUMIF(Measure_BB_Table[],Combined_header,Total_Exp._MeasureBB)</f>
        <v>14350</v>
      </c>
      <c r="I812" s="85">
        <f ca="1">SUMIF(Measure_BB_Table[],Combined_header,Committed_Amount)</f>
        <v>0</v>
      </c>
      <c r="J812" s="92">
        <f ca="1">SUMIF(Measure_BB_Table[],Combined_header,Completed_MeasureBB)</f>
        <v>14350</v>
      </c>
      <c r="K812" s="93">
        <f t="shared" ca="1" si="12"/>
        <v>1</v>
      </c>
    </row>
    <row r="813" spans="1:11" hidden="1" x14ac:dyDescent="0.3">
      <c r="A813" s="87" t="s">
        <v>3977</v>
      </c>
      <c r="B813" s="88">
        <v>4</v>
      </c>
      <c r="C813" s="89" t="s">
        <v>135</v>
      </c>
      <c r="D813" s="90" t="s">
        <v>2723</v>
      </c>
      <c r="E813" s="87" t="s">
        <v>1468</v>
      </c>
      <c r="F813" s="91">
        <v>0</v>
      </c>
      <c r="G813" s="91">
        <v>0</v>
      </c>
      <c r="H813" s="92">
        <f ca="1">SUMIF(Measure_BB_Table[],Combined_header,Total_Exp._MeasureBB)</f>
        <v>0</v>
      </c>
      <c r="I813" s="85">
        <f ca="1">SUMIF(Measure_BB_Table[],Combined_header,Committed_Amount)</f>
        <v>0</v>
      </c>
      <c r="J813" s="92">
        <f ca="1">SUMIF(Measure_BB_Table[],Combined_header,Completed_MeasureBB)</f>
        <v>0</v>
      </c>
      <c r="K813" s="93" t="e">
        <f t="shared" ca="1" si="12"/>
        <v>#DIV/0!</v>
      </c>
    </row>
    <row r="814" spans="1:11" x14ac:dyDescent="0.3">
      <c r="A814" s="87" t="s">
        <v>2973</v>
      </c>
      <c r="B814" s="88">
        <v>4</v>
      </c>
      <c r="C814" s="89" t="s">
        <v>135</v>
      </c>
      <c r="D814" s="90" t="s">
        <v>2723</v>
      </c>
      <c r="E814" s="87" t="s">
        <v>1470</v>
      </c>
      <c r="F814" s="91">
        <v>0</v>
      </c>
      <c r="G814" s="91" t="s">
        <v>2011</v>
      </c>
      <c r="H814" s="92">
        <f ca="1">SUMIF(Measure_BB_Table[],Combined_header,Total_Exp._MeasureBB)</f>
        <v>422.21</v>
      </c>
      <c r="I814" s="85">
        <f ca="1">SUMIF(Measure_BB_Table[],Combined_header,Committed_Amount)</f>
        <v>0</v>
      </c>
      <c r="J814" s="92">
        <f ca="1">SUMIF(Measure_BB_Table[],Combined_header,Completed_MeasureBB)</f>
        <v>422.21</v>
      </c>
      <c r="K814" s="93">
        <f t="shared" ca="1" si="12"/>
        <v>1</v>
      </c>
    </row>
    <row r="815" spans="1:11" hidden="1" x14ac:dyDescent="0.3">
      <c r="A815" s="87" t="s">
        <v>3978</v>
      </c>
      <c r="B815" s="88">
        <v>4</v>
      </c>
      <c r="C815" s="89" t="s">
        <v>135</v>
      </c>
      <c r="D815" s="90" t="s">
        <v>236</v>
      </c>
      <c r="E815" s="87" t="s">
        <v>1471</v>
      </c>
      <c r="F815" s="91">
        <v>400</v>
      </c>
      <c r="G815" s="91" t="s">
        <v>245</v>
      </c>
      <c r="H815" s="92">
        <f ca="1">SUMIF(Measure_BB_Table[],Combined_header,Total_Exp._MeasureBB)</f>
        <v>0</v>
      </c>
      <c r="I815" s="85">
        <f ca="1">SUMIF(Measure_BB_Table[],Combined_header,Committed_Amount)</f>
        <v>0</v>
      </c>
      <c r="J815" s="92">
        <f ca="1">SUMIF(Measure_BB_Table[],Combined_header,Completed_MeasureBB)</f>
        <v>0</v>
      </c>
      <c r="K815" s="93" t="e">
        <f t="shared" ca="1" si="12"/>
        <v>#DIV/0!</v>
      </c>
    </row>
    <row r="816" spans="1:11" hidden="1" x14ac:dyDescent="0.3">
      <c r="A816" s="87" t="s">
        <v>3979</v>
      </c>
      <c r="B816" s="88">
        <v>4</v>
      </c>
      <c r="C816" s="89" t="s">
        <v>135</v>
      </c>
      <c r="D816" s="90" t="s">
        <v>236</v>
      </c>
      <c r="E816" s="90" t="s">
        <v>1477</v>
      </c>
      <c r="F816" s="91">
        <v>0</v>
      </c>
      <c r="G816" s="91">
        <v>0</v>
      </c>
      <c r="H816" s="92">
        <f ca="1">SUMIF(Measure_BB_Table[],Combined_header,Total_Exp._MeasureBB)</f>
        <v>0</v>
      </c>
      <c r="I816" s="85">
        <f ca="1">SUMIF(Measure_BB_Table[],Combined_header,Committed_Amount)</f>
        <v>0</v>
      </c>
      <c r="J816" s="92">
        <f ca="1">SUMIF(Measure_BB_Table[],Combined_header,Completed_MeasureBB)</f>
        <v>0</v>
      </c>
      <c r="K816" s="93" t="e">
        <f t="shared" ca="1" si="12"/>
        <v>#DIV/0!</v>
      </c>
    </row>
    <row r="817" spans="1:11" hidden="1" x14ac:dyDescent="0.3">
      <c r="A817" s="87" t="s">
        <v>3980</v>
      </c>
      <c r="B817" s="88">
        <v>4</v>
      </c>
      <c r="C817" s="89" t="s">
        <v>135</v>
      </c>
      <c r="D817" s="90" t="s">
        <v>236</v>
      </c>
      <c r="E817" s="87" t="s">
        <v>1467</v>
      </c>
      <c r="F817" s="91">
        <v>37350</v>
      </c>
      <c r="G817" s="91" t="s">
        <v>245</v>
      </c>
      <c r="H817" s="92">
        <f ca="1">SUMIF(Measure_BB_Table[],Combined_header,Total_Exp._MeasureBB)</f>
        <v>0</v>
      </c>
      <c r="I817" s="85">
        <f ca="1">SUMIF(Measure_BB_Table[],Combined_header,Committed_Amount)</f>
        <v>0</v>
      </c>
      <c r="J817" s="92">
        <f ca="1">SUMIF(Measure_BB_Table[],Combined_header,Completed_MeasureBB)</f>
        <v>0</v>
      </c>
      <c r="K817" s="93" t="e">
        <f t="shared" ca="1" si="12"/>
        <v>#DIV/0!</v>
      </c>
    </row>
    <row r="818" spans="1:11" hidden="1" x14ac:dyDescent="0.3">
      <c r="A818" s="87" t="s">
        <v>3981</v>
      </c>
      <c r="B818" s="88">
        <v>4</v>
      </c>
      <c r="C818" s="89" t="s">
        <v>135</v>
      </c>
      <c r="D818" s="90" t="s">
        <v>236</v>
      </c>
      <c r="E818" s="90" t="s">
        <v>1676</v>
      </c>
      <c r="F818" s="91">
        <v>55000</v>
      </c>
      <c r="G818" s="91" t="s">
        <v>245</v>
      </c>
      <c r="H818" s="92">
        <f ca="1">SUMIF(Measure_BB_Table[],Combined_header,Total_Exp._MeasureBB)</f>
        <v>0</v>
      </c>
      <c r="I818" s="85">
        <f ca="1">SUMIF(Measure_BB_Table[],Combined_header,Committed_Amount)</f>
        <v>0</v>
      </c>
      <c r="J818" s="92">
        <f ca="1">SUMIF(Measure_BB_Table[],Combined_header,Completed_MeasureBB)</f>
        <v>0</v>
      </c>
      <c r="K818" s="93" t="e">
        <f t="shared" ca="1" si="12"/>
        <v>#DIV/0!</v>
      </c>
    </row>
    <row r="819" spans="1:11" hidden="1" x14ac:dyDescent="0.3">
      <c r="A819" s="87" t="s">
        <v>3982</v>
      </c>
      <c r="B819" s="88">
        <v>4</v>
      </c>
      <c r="C819" s="89" t="s">
        <v>135</v>
      </c>
      <c r="D819" s="90" t="s">
        <v>236</v>
      </c>
      <c r="E819" s="90" t="s">
        <v>310</v>
      </c>
      <c r="F819" s="91">
        <v>55000</v>
      </c>
      <c r="G819" s="91" t="s">
        <v>245</v>
      </c>
      <c r="H819" s="92">
        <f ca="1">SUMIF(Measure_BB_Table[],Combined_header,Total_Exp._MeasureBB)</f>
        <v>0</v>
      </c>
      <c r="I819" s="85">
        <f ca="1">SUMIF(Measure_BB_Table[],Combined_header,Committed_Amount)</f>
        <v>0</v>
      </c>
      <c r="J819" s="92">
        <f ca="1">SUMIF(Measure_BB_Table[],Combined_header,Completed_MeasureBB)</f>
        <v>0</v>
      </c>
      <c r="K819" s="93" t="e">
        <f t="shared" ca="1" si="12"/>
        <v>#DIV/0!</v>
      </c>
    </row>
    <row r="820" spans="1:11" hidden="1" x14ac:dyDescent="0.3">
      <c r="A820" s="87" t="s">
        <v>1957</v>
      </c>
      <c r="B820" s="88">
        <v>4</v>
      </c>
      <c r="C820" s="89" t="s">
        <v>135</v>
      </c>
      <c r="D820" s="90" t="s">
        <v>236</v>
      </c>
      <c r="E820" s="89" t="s">
        <v>1473</v>
      </c>
      <c r="F820" s="91">
        <v>80000</v>
      </c>
      <c r="G820" s="91" t="s">
        <v>245</v>
      </c>
      <c r="H820" s="92">
        <f ca="1">SUMIF(Measure_BB_Table[],Combined_header,Total_Exp._MeasureBB)</f>
        <v>0</v>
      </c>
      <c r="I820" s="85">
        <f ca="1">SUMIF(Measure_BB_Table[],Combined_header,Committed_Amount)</f>
        <v>0</v>
      </c>
      <c r="J820" s="92">
        <f ca="1">SUMIF(Measure_BB_Table[],Combined_header,Completed_MeasureBB)</f>
        <v>0</v>
      </c>
      <c r="K820" s="93" t="e">
        <f t="shared" ca="1" si="12"/>
        <v>#DIV/0!</v>
      </c>
    </row>
    <row r="821" spans="1:11" hidden="1" x14ac:dyDescent="0.3">
      <c r="A821" s="87" t="s">
        <v>3983</v>
      </c>
      <c r="B821" s="88">
        <v>4</v>
      </c>
      <c r="C821" s="89" t="s">
        <v>135</v>
      </c>
      <c r="D821" s="90" t="s">
        <v>236</v>
      </c>
      <c r="E821" s="90" t="s">
        <v>1547</v>
      </c>
      <c r="F821" s="91">
        <v>14000</v>
      </c>
      <c r="G821" s="91" t="s">
        <v>245</v>
      </c>
      <c r="H821" s="92">
        <f ca="1">SUMIF(Measure_BB_Table[],Combined_header,Total_Exp._MeasureBB)</f>
        <v>0</v>
      </c>
      <c r="I821" s="85">
        <f ca="1">SUMIF(Measure_BB_Table[],Combined_header,Committed_Amount)</f>
        <v>0</v>
      </c>
      <c r="J821" s="92">
        <f ca="1">SUMIF(Measure_BB_Table[],Combined_header,Completed_MeasureBB)</f>
        <v>0</v>
      </c>
      <c r="K821" s="93" t="e">
        <f t="shared" ca="1" si="12"/>
        <v>#DIV/0!</v>
      </c>
    </row>
    <row r="822" spans="1:11" hidden="1" x14ac:dyDescent="0.3">
      <c r="A822" s="87" t="s">
        <v>3984</v>
      </c>
      <c r="B822" s="88">
        <v>4</v>
      </c>
      <c r="C822" s="89" t="s">
        <v>135</v>
      </c>
      <c r="D822" s="90" t="s">
        <v>236</v>
      </c>
      <c r="E822" s="90" t="s">
        <v>1466</v>
      </c>
      <c r="F822" s="91">
        <v>12000</v>
      </c>
      <c r="G822" s="91" t="s">
        <v>245</v>
      </c>
      <c r="H822" s="92">
        <f ca="1">SUMIF(Measure_BB_Table[],Combined_header,Total_Exp._MeasureBB)</f>
        <v>0</v>
      </c>
      <c r="I822" s="85">
        <f ca="1">SUMIF(Measure_BB_Table[],Combined_header,Committed_Amount)</f>
        <v>0</v>
      </c>
      <c r="J822" s="92">
        <f ca="1">SUMIF(Measure_BB_Table[],Combined_header,Completed_MeasureBB)</f>
        <v>0</v>
      </c>
      <c r="K822" s="93" t="e">
        <f t="shared" ca="1" si="12"/>
        <v>#DIV/0!</v>
      </c>
    </row>
    <row r="823" spans="1:11" hidden="1" x14ac:dyDescent="0.3">
      <c r="A823" s="87" t="s">
        <v>3985</v>
      </c>
      <c r="B823" s="88">
        <v>4</v>
      </c>
      <c r="C823" s="89" t="s">
        <v>135</v>
      </c>
      <c r="D823" s="90" t="s">
        <v>236</v>
      </c>
      <c r="E823" s="90" t="s">
        <v>1474</v>
      </c>
      <c r="F823" s="91">
        <v>12000</v>
      </c>
      <c r="G823" s="91" t="s">
        <v>245</v>
      </c>
      <c r="H823" s="92">
        <f ca="1">SUMIF(Measure_BB_Table[],Combined_header,Total_Exp._MeasureBB)</f>
        <v>0</v>
      </c>
      <c r="I823" s="85">
        <f ca="1">SUMIF(Measure_BB_Table[],Combined_header,Committed_Amount)</f>
        <v>0</v>
      </c>
      <c r="J823" s="92">
        <f ca="1">SUMIF(Measure_BB_Table[],Combined_header,Completed_MeasureBB)</f>
        <v>0</v>
      </c>
      <c r="K823" s="93" t="e">
        <f t="shared" ca="1" si="12"/>
        <v>#DIV/0!</v>
      </c>
    </row>
    <row r="824" spans="1:11" hidden="1" x14ac:dyDescent="0.3">
      <c r="A824" s="87" t="s">
        <v>3986</v>
      </c>
      <c r="B824" s="88">
        <v>4</v>
      </c>
      <c r="C824" s="89" t="s">
        <v>135</v>
      </c>
      <c r="D824" s="90" t="s">
        <v>236</v>
      </c>
      <c r="E824" s="87" t="s">
        <v>1468</v>
      </c>
      <c r="F824" s="91">
        <v>0</v>
      </c>
      <c r="G824" s="91">
        <v>0</v>
      </c>
      <c r="H824" s="92">
        <f ca="1">SUMIF(Measure_BB_Table[],Combined_header,Total_Exp._MeasureBB)</f>
        <v>0</v>
      </c>
      <c r="I824" s="85">
        <f ca="1">SUMIF(Measure_BB_Table[],Combined_header,Committed_Amount)</f>
        <v>0</v>
      </c>
      <c r="J824" s="92">
        <f ca="1">SUMIF(Measure_BB_Table[],Combined_header,Completed_MeasureBB)</f>
        <v>0</v>
      </c>
      <c r="K824" s="93" t="e">
        <f t="shared" ca="1" si="12"/>
        <v>#DIV/0!</v>
      </c>
    </row>
    <row r="825" spans="1:11" hidden="1" x14ac:dyDescent="0.3">
      <c r="A825" s="87" t="s">
        <v>3987</v>
      </c>
      <c r="B825" s="88">
        <v>4</v>
      </c>
      <c r="C825" s="89" t="s">
        <v>135</v>
      </c>
      <c r="D825" s="90" t="s">
        <v>236</v>
      </c>
      <c r="E825" s="87" t="s">
        <v>1548</v>
      </c>
      <c r="F825" s="91">
        <v>0</v>
      </c>
      <c r="G825" s="91">
        <v>0</v>
      </c>
      <c r="H825" s="92">
        <f ca="1">SUMIF(Measure_BB_Table[],Combined_header,Total_Exp._MeasureBB)</f>
        <v>0</v>
      </c>
      <c r="I825" s="85">
        <f ca="1">SUMIF(Measure_BB_Table[],Combined_header,Committed_Amount)</f>
        <v>0</v>
      </c>
      <c r="J825" s="92">
        <f ca="1">SUMIF(Measure_BB_Table[],Combined_header,Completed_MeasureBB)</f>
        <v>0</v>
      </c>
      <c r="K825" s="93" t="e">
        <f t="shared" ca="1" si="12"/>
        <v>#DIV/0!</v>
      </c>
    </row>
    <row r="826" spans="1:11" hidden="1" x14ac:dyDescent="0.3">
      <c r="A826" s="87" t="s">
        <v>3988</v>
      </c>
      <c r="B826" s="88">
        <v>4</v>
      </c>
      <c r="C826" s="89" t="s">
        <v>135</v>
      </c>
      <c r="D826" s="90" t="s">
        <v>236</v>
      </c>
      <c r="E826" s="87" t="s">
        <v>1677</v>
      </c>
      <c r="F826" s="91">
        <v>0</v>
      </c>
      <c r="G826" s="91">
        <v>0</v>
      </c>
      <c r="H826" s="92">
        <f ca="1">SUMIF(Measure_BB_Table[],Combined_header,Total_Exp._MeasureBB)</f>
        <v>0</v>
      </c>
      <c r="I826" s="85">
        <f ca="1">SUMIF(Measure_BB_Table[],Combined_header,Committed_Amount)</f>
        <v>0</v>
      </c>
      <c r="J826" s="92">
        <f ca="1">SUMIF(Measure_BB_Table[],Combined_header,Completed_MeasureBB)</f>
        <v>0</v>
      </c>
      <c r="K826" s="93" t="e">
        <f t="shared" ca="1" si="12"/>
        <v>#DIV/0!</v>
      </c>
    </row>
    <row r="827" spans="1:11" hidden="1" x14ac:dyDescent="0.3">
      <c r="A827" s="87" t="s">
        <v>3989</v>
      </c>
      <c r="B827" s="88">
        <v>4</v>
      </c>
      <c r="C827" s="89" t="s">
        <v>135</v>
      </c>
      <c r="D827" s="90" t="s">
        <v>236</v>
      </c>
      <c r="E827" s="90" t="s">
        <v>1475</v>
      </c>
      <c r="F827" s="91">
        <v>0</v>
      </c>
      <c r="G827" s="91">
        <v>0</v>
      </c>
      <c r="H827" s="92">
        <f ca="1">SUMIF(Measure_BB_Table[],Combined_header,Total_Exp._MeasureBB)</f>
        <v>0</v>
      </c>
      <c r="I827" s="85">
        <f ca="1">SUMIF(Measure_BB_Table[],Combined_header,Committed_Amount)</f>
        <v>0</v>
      </c>
      <c r="J827" s="92">
        <f ca="1">SUMIF(Measure_BB_Table[],Combined_header,Completed_MeasureBB)</f>
        <v>0</v>
      </c>
      <c r="K827" s="93" t="e">
        <f t="shared" ca="1" si="12"/>
        <v>#DIV/0!</v>
      </c>
    </row>
    <row r="828" spans="1:11" hidden="1" x14ac:dyDescent="0.3">
      <c r="A828" s="87" t="s">
        <v>3990</v>
      </c>
      <c r="B828" s="88">
        <v>4</v>
      </c>
      <c r="C828" s="89" t="s">
        <v>135</v>
      </c>
      <c r="D828" s="90" t="s">
        <v>236</v>
      </c>
      <c r="E828" s="87" t="s">
        <v>1476</v>
      </c>
      <c r="F828" s="91">
        <v>0</v>
      </c>
      <c r="G828" s="91">
        <v>0</v>
      </c>
      <c r="H828" s="92">
        <f ca="1">SUMIF(Measure_BB_Table[],Combined_header,Total_Exp._MeasureBB)</f>
        <v>0</v>
      </c>
      <c r="I828" s="85">
        <f ca="1">SUMIF(Measure_BB_Table[],Combined_header,Committed_Amount)</f>
        <v>0</v>
      </c>
      <c r="J828" s="92">
        <f ca="1">SUMIF(Measure_BB_Table[],Combined_header,Completed_MeasureBB)</f>
        <v>0</v>
      </c>
      <c r="K828" s="93" t="e">
        <f t="shared" ca="1" si="12"/>
        <v>#DIV/0!</v>
      </c>
    </row>
    <row r="829" spans="1:11" hidden="1" x14ac:dyDescent="0.3">
      <c r="A829" s="87" t="s">
        <v>3991</v>
      </c>
      <c r="B829" s="88">
        <v>4</v>
      </c>
      <c r="C829" s="89" t="s">
        <v>135</v>
      </c>
      <c r="D829" s="90" t="s">
        <v>236</v>
      </c>
      <c r="E829" s="87" t="s">
        <v>1470</v>
      </c>
      <c r="F829" s="91">
        <v>400</v>
      </c>
      <c r="G829" s="91" t="s">
        <v>245</v>
      </c>
      <c r="H829" s="92">
        <f ca="1">SUMIF(Measure_BB_Table[],Combined_header,Total_Exp._MeasureBB)</f>
        <v>0</v>
      </c>
      <c r="I829" s="85">
        <f ca="1">SUMIF(Measure_BB_Table[],Combined_header,Committed_Amount)</f>
        <v>0</v>
      </c>
      <c r="J829" s="92">
        <f ca="1">SUMIF(Measure_BB_Table[],Combined_header,Completed_MeasureBB)</f>
        <v>0</v>
      </c>
      <c r="K829" s="93" t="e">
        <f t="shared" ca="1" si="12"/>
        <v>#DIV/0!</v>
      </c>
    </row>
    <row r="830" spans="1:11" hidden="1" x14ac:dyDescent="0.3">
      <c r="A830" s="87" t="s">
        <v>3992</v>
      </c>
      <c r="B830" s="88">
        <v>4</v>
      </c>
      <c r="C830" s="89" t="s">
        <v>135</v>
      </c>
      <c r="D830" s="90" t="s">
        <v>236</v>
      </c>
      <c r="E830" s="87" t="s">
        <v>1464</v>
      </c>
      <c r="F830" s="91">
        <v>0</v>
      </c>
      <c r="G830" s="91">
        <v>0</v>
      </c>
      <c r="H830" s="92">
        <f ca="1">SUMIF(Measure_BB_Table[],Combined_header,Total_Exp._MeasureBB)</f>
        <v>0</v>
      </c>
      <c r="I830" s="85">
        <f ca="1">SUMIF(Measure_BB_Table[],Combined_header,Committed_Amount)</f>
        <v>0</v>
      </c>
      <c r="J830" s="92">
        <f ca="1">SUMIF(Measure_BB_Table[],Combined_header,Completed_MeasureBB)</f>
        <v>0</v>
      </c>
      <c r="K830" s="93" t="e">
        <f t="shared" ca="1" si="12"/>
        <v>#DIV/0!</v>
      </c>
    </row>
    <row r="831" spans="1:11" hidden="1" x14ac:dyDescent="0.3">
      <c r="A831" s="87" t="s">
        <v>3993</v>
      </c>
      <c r="B831" s="88">
        <v>9</v>
      </c>
      <c r="C831" s="90" t="s">
        <v>442</v>
      </c>
      <c r="D831" s="90" t="s">
        <v>2722</v>
      </c>
      <c r="E831" s="87" t="s">
        <v>1471</v>
      </c>
      <c r="F831" s="91">
        <v>1222.31</v>
      </c>
      <c r="G831" s="91" t="s">
        <v>245</v>
      </c>
      <c r="H831" s="92">
        <f ca="1">SUMIF(Measure_BB_Table[],Combined_header,Total_Exp._MeasureBB)</f>
        <v>0</v>
      </c>
      <c r="I831" s="85">
        <f ca="1">SUMIF(Measure_BB_Table[],Combined_header,Committed_Amount)</f>
        <v>0</v>
      </c>
      <c r="J831" s="92">
        <f ca="1">SUMIF(Measure_BB_Table[],Combined_header,Completed_MeasureBB)</f>
        <v>0</v>
      </c>
      <c r="K831" s="93" t="e">
        <f t="shared" ca="1" si="12"/>
        <v>#DIV/0!</v>
      </c>
    </row>
    <row r="832" spans="1:11" hidden="1" x14ac:dyDescent="0.3">
      <c r="A832" s="87" t="s">
        <v>3994</v>
      </c>
      <c r="B832" s="88">
        <v>9</v>
      </c>
      <c r="C832" s="90" t="s">
        <v>442</v>
      </c>
      <c r="D832" s="90" t="s">
        <v>2722</v>
      </c>
      <c r="E832" s="87" t="s">
        <v>1465</v>
      </c>
      <c r="F832" s="91">
        <v>59500</v>
      </c>
      <c r="G832" s="91" t="s">
        <v>245</v>
      </c>
      <c r="H832" s="92">
        <f ca="1">SUMIF(Measure_BB_Table[],Combined_header,Total_Exp._MeasureBB)</f>
        <v>0</v>
      </c>
      <c r="I832" s="85">
        <f ca="1">SUMIF(Measure_BB_Table[],Combined_header,Committed_Amount)</f>
        <v>0</v>
      </c>
      <c r="J832" s="92">
        <f ca="1">SUMIF(Measure_BB_Table[],Combined_header,Completed_MeasureBB)</f>
        <v>0</v>
      </c>
      <c r="K832" s="93" t="e">
        <f t="shared" ca="1" si="12"/>
        <v>#DIV/0!</v>
      </c>
    </row>
    <row r="833" spans="1:11" hidden="1" x14ac:dyDescent="0.3">
      <c r="A833" s="87" t="s">
        <v>3995</v>
      </c>
      <c r="B833" s="88">
        <v>9</v>
      </c>
      <c r="C833" s="90" t="s">
        <v>442</v>
      </c>
      <c r="D833" s="90" t="s">
        <v>2722</v>
      </c>
      <c r="E833" s="87" t="s">
        <v>1467</v>
      </c>
      <c r="F833" s="91">
        <v>193544.35</v>
      </c>
      <c r="G833" s="91" t="s">
        <v>245</v>
      </c>
      <c r="H833" s="92">
        <f ca="1">SUMIF(Measure_BB_Table[],Combined_header,Total_Exp._MeasureBB)</f>
        <v>0</v>
      </c>
      <c r="I833" s="85">
        <f ca="1">SUMIF(Measure_BB_Table[],Combined_header,Committed_Amount)</f>
        <v>0</v>
      </c>
      <c r="J833" s="92">
        <f ca="1">SUMIF(Measure_BB_Table[],Combined_header,Completed_MeasureBB)</f>
        <v>0</v>
      </c>
      <c r="K833" s="93" t="e">
        <f t="shared" ca="1" si="12"/>
        <v>#DIV/0!</v>
      </c>
    </row>
    <row r="834" spans="1:11" hidden="1" x14ac:dyDescent="0.3">
      <c r="A834" s="87" t="s">
        <v>3996</v>
      </c>
      <c r="B834" s="88">
        <v>9</v>
      </c>
      <c r="C834" s="90" t="s">
        <v>442</v>
      </c>
      <c r="D834" s="90" t="s">
        <v>2722</v>
      </c>
      <c r="E834" s="90" t="s">
        <v>1676</v>
      </c>
      <c r="F834" s="91">
        <v>190484</v>
      </c>
      <c r="G834" s="91" t="s">
        <v>245</v>
      </c>
      <c r="H834" s="92">
        <f ca="1">SUMIF(Measure_BB_Table[],Combined_header,Total_Exp._MeasureBB)</f>
        <v>0</v>
      </c>
      <c r="I834" s="85">
        <f ca="1">SUMIF(Measure_BB_Table[],Combined_header,Committed_Amount)</f>
        <v>0</v>
      </c>
      <c r="J834" s="92">
        <f ca="1">SUMIF(Measure_BB_Table[],Combined_header,Completed_MeasureBB)</f>
        <v>0</v>
      </c>
      <c r="K834" s="93" t="e">
        <f t="shared" ca="1" si="12"/>
        <v>#DIV/0!</v>
      </c>
    </row>
    <row r="835" spans="1:11" x14ac:dyDescent="0.3">
      <c r="A835" s="87" t="s">
        <v>2845</v>
      </c>
      <c r="B835" s="88">
        <v>9</v>
      </c>
      <c r="C835" s="90" t="s">
        <v>442</v>
      </c>
      <c r="D835" s="90" t="s">
        <v>2722</v>
      </c>
      <c r="E835" s="90" t="s">
        <v>310</v>
      </c>
      <c r="F835" s="91">
        <v>2031901.36</v>
      </c>
      <c r="G835" s="91" t="s">
        <v>245</v>
      </c>
      <c r="H835" s="92">
        <f ca="1">SUMIF(Measure_BB_Table[],Combined_header,Total_Exp._MeasureBB)</f>
        <v>40000</v>
      </c>
      <c r="I835" s="85">
        <f ca="1">SUMIF(Measure_BB_Table[],Combined_header,Committed_Amount)</f>
        <v>0</v>
      </c>
      <c r="J835" s="92">
        <f ca="1">SUMIF(Measure_BB_Table[],Combined_header,Completed_MeasureBB)</f>
        <v>40000</v>
      </c>
      <c r="K835" s="93">
        <f t="shared" ca="1" si="12"/>
        <v>1</v>
      </c>
    </row>
    <row r="836" spans="1:11" hidden="1" x14ac:dyDescent="0.3">
      <c r="A836" s="87" t="s">
        <v>3997</v>
      </c>
      <c r="B836" s="88">
        <v>9</v>
      </c>
      <c r="C836" s="90" t="s">
        <v>442</v>
      </c>
      <c r="D836" s="90" t="s">
        <v>2722</v>
      </c>
      <c r="E836" s="90" t="s">
        <v>1473</v>
      </c>
      <c r="F836" s="91">
        <v>233350.55</v>
      </c>
      <c r="G836" s="91" t="s">
        <v>245</v>
      </c>
      <c r="H836" s="92">
        <f ca="1">SUMIF(Measure_BB_Table[],Combined_header,Total_Exp._MeasureBB)</f>
        <v>0</v>
      </c>
      <c r="I836" s="85">
        <f ca="1">SUMIF(Measure_BB_Table[],Combined_header,Committed_Amount)</f>
        <v>0</v>
      </c>
      <c r="J836" s="92">
        <f ca="1">SUMIF(Measure_BB_Table[],Combined_header,Completed_MeasureBB)</f>
        <v>0</v>
      </c>
      <c r="K836" s="93" t="e">
        <f t="shared" ref="K836:K899" ca="1" si="13">Completed_Comparison/Total_Exp._Comparison</f>
        <v>#DIV/0!</v>
      </c>
    </row>
    <row r="837" spans="1:11" hidden="1" x14ac:dyDescent="0.3">
      <c r="A837" s="87" t="s">
        <v>3998</v>
      </c>
      <c r="B837" s="88">
        <v>9</v>
      </c>
      <c r="C837" s="90" t="s">
        <v>442</v>
      </c>
      <c r="D837" s="90" t="s">
        <v>2722</v>
      </c>
      <c r="E837" s="90" t="s">
        <v>1547</v>
      </c>
      <c r="F837" s="91">
        <v>38891.760000000002</v>
      </c>
      <c r="G837" s="91" t="s">
        <v>245</v>
      </c>
      <c r="H837" s="92">
        <f ca="1">SUMIF(Measure_BB_Table[],Combined_header,Total_Exp._MeasureBB)</f>
        <v>0</v>
      </c>
      <c r="I837" s="85">
        <f ca="1">SUMIF(Measure_BB_Table[],Combined_header,Committed_Amount)</f>
        <v>0</v>
      </c>
      <c r="J837" s="92">
        <f ca="1">SUMIF(Measure_BB_Table[],Combined_header,Completed_MeasureBB)</f>
        <v>0</v>
      </c>
      <c r="K837" s="93" t="e">
        <f t="shared" ca="1" si="13"/>
        <v>#DIV/0!</v>
      </c>
    </row>
    <row r="838" spans="1:11" hidden="1" x14ac:dyDescent="0.3">
      <c r="A838" s="87" t="s">
        <v>3999</v>
      </c>
      <c r="B838" s="88">
        <v>9</v>
      </c>
      <c r="C838" s="90" t="s">
        <v>442</v>
      </c>
      <c r="D838" s="90" t="s">
        <v>2722</v>
      </c>
      <c r="E838" s="90" t="s">
        <v>1466</v>
      </c>
      <c r="F838" s="91">
        <v>33335.79</v>
      </c>
      <c r="G838" s="91" t="s">
        <v>245</v>
      </c>
      <c r="H838" s="92">
        <f ca="1">SUMIF(Measure_BB_Table[],Combined_header,Total_Exp._MeasureBB)</f>
        <v>0</v>
      </c>
      <c r="I838" s="85">
        <f ca="1">SUMIF(Measure_BB_Table[],Combined_header,Committed_Amount)</f>
        <v>0</v>
      </c>
      <c r="J838" s="92">
        <f ca="1">SUMIF(Measure_BB_Table[],Combined_header,Completed_MeasureBB)</f>
        <v>0</v>
      </c>
      <c r="K838" s="93" t="e">
        <f t="shared" ca="1" si="13"/>
        <v>#DIV/0!</v>
      </c>
    </row>
    <row r="839" spans="1:11" hidden="1" x14ac:dyDescent="0.3">
      <c r="A839" s="87" t="s">
        <v>4000</v>
      </c>
      <c r="B839" s="88">
        <v>9</v>
      </c>
      <c r="C839" s="90" t="s">
        <v>442</v>
      </c>
      <c r="D839" s="90" t="s">
        <v>2722</v>
      </c>
      <c r="E839" s="90" t="s">
        <v>1474</v>
      </c>
      <c r="F839" s="91">
        <v>16667.900000000001</v>
      </c>
      <c r="G839" s="91" t="s">
        <v>245</v>
      </c>
      <c r="H839" s="92">
        <f ca="1">SUMIF(Measure_BB_Table[],Combined_header,Total_Exp._MeasureBB)</f>
        <v>0</v>
      </c>
      <c r="I839" s="85">
        <f ca="1">SUMIF(Measure_BB_Table[],Combined_header,Committed_Amount)</f>
        <v>0</v>
      </c>
      <c r="J839" s="92">
        <f ca="1">SUMIF(Measure_BB_Table[],Combined_header,Completed_MeasureBB)</f>
        <v>0</v>
      </c>
      <c r="K839" s="93" t="e">
        <f t="shared" ca="1" si="13"/>
        <v>#DIV/0!</v>
      </c>
    </row>
    <row r="840" spans="1:11" x14ac:dyDescent="0.3">
      <c r="A840" s="87" t="s">
        <v>2846</v>
      </c>
      <c r="B840" s="88">
        <v>9</v>
      </c>
      <c r="C840" s="90" t="s">
        <v>442</v>
      </c>
      <c r="D840" s="90" t="s">
        <v>2722</v>
      </c>
      <c r="E840" s="87" t="s">
        <v>1468</v>
      </c>
      <c r="F840" s="91">
        <v>9778.5</v>
      </c>
      <c r="G840" s="91" t="s">
        <v>2011</v>
      </c>
      <c r="H840" s="92">
        <f ca="1">SUMIF(Measure_BB_Table[],Combined_header,Total_Exp._MeasureBB)</f>
        <v>2800</v>
      </c>
      <c r="I840" s="85">
        <f ca="1">SUMIF(Measure_BB_Table[],Combined_header,Committed_Amount)</f>
        <v>0</v>
      </c>
      <c r="J840" s="92">
        <f ca="1">SUMIF(Measure_BB_Table[],Combined_header,Completed_MeasureBB)</f>
        <v>2800</v>
      </c>
      <c r="K840" s="93">
        <f t="shared" ca="1" si="13"/>
        <v>1</v>
      </c>
    </row>
    <row r="841" spans="1:11" hidden="1" x14ac:dyDescent="0.3">
      <c r="A841" s="87" t="s">
        <v>4001</v>
      </c>
      <c r="B841" s="88">
        <v>9</v>
      </c>
      <c r="C841" s="90" t="s">
        <v>442</v>
      </c>
      <c r="D841" s="90" t="s">
        <v>2722</v>
      </c>
      <c r="E841" s="87" t="s">
        <v>1548</v>
      </c>
      <c r="F841" s="91">
        <v>340000</v>
      </c>
      <c r="G841" s="91" t="s">
        <v>245</v>
      </c>
      <c r="H841" s="92">
        <f ca="1">SUMIF(Measure_BB_Table[],Combined_header,Total_Exp._MeasureBB)</f>
        <v>0</v>
      </c>
      <c r="I841" s="85">
        <f ca="1">SUMIF(Measure_BB_Table[],Combined_header,Committed_Amount)</f>
        <v>0</v>
      </c>
      <c r="J841" s="92">
        <f ca="1">SUMIF(Measure_BB_Table[],Combined_header,Completed_MeasureBB)</f>
        <v>0</v>
      </c>
      <c r="K841" s="93" t="e">
        <f t="shared" ca="1" si="13"/>
        <v>#DIV/0!</v>
      </c>
    </row>
    <row r="842" spans="1:11" hidden="1" x14ac:dyDescent="0.3">
      <c r="A842" s="87" t="s">
        <v>4002</v>
      </c>
      <c r="B842" s="88">
        <v>9</v>
      </c>
      <c r="C842" s="90" t="s">
        <v>442</v>
      </c>
      <c r="D842" s="90" t="s">
        <v>2722</v>
      </c>
      <c r="E842" s="87" t="s">
        <v>1677</v>
      </c>
      <c r="F842" s="91">
        <v>0</v>
      </c>
      <c r="G842" s="91">
        <v>0</v>
      </c>
      <c r="H842" s="92">
        <f ca="1">SUMIF(Measure_BB_Table[],Combined_header,Total_Exp._MeasureBB)</f>
        <v>0</v>
      </c>
      <c r="I842" s="85">
        <f ca="1">SUMIF(Measure_BB_Table[],Combined_header,Committed_Amount)</f>
        <v>0</v>
      </c>
      <c r="J842" s="92">
        <f ca="1">SUMIF(Measure_BB_Table[],Combined_header,Completed_MeasureBB)</f>
        <v>0</v>
      </c>
      <c r="K842" s="93" t="e">
        <f t="shared" ca="1" si="13"/>
        <v>#DIV/0!</v>
      </c>
    </row>
    <row r="843" spans="1:11" hidden="1" x14ac:dyDescent="0.3">
      <c r="A843" s="87" t="s">
        <v>4003</v>
      </c>
      <c r="B843" s="88">
        <v>9</v>
      </c>
      <c r="C843" s="90" t="s">
        <v>442</v>
      </c>
      <c r="D843" s="90" t="s">
        <v>2722</v>
      </c>
      <c r="E843" s="87" t="s">
        <v>1472</v>
      </c>
      <c r="F843" s="91">
        <v>0</v>
      </c>
      <c r="G843" s="91">
        <v>0</v>
      </c>
      <c r="H843" s="92">
        <f ca="1">SUMIF(Measure_BB_Table[],Combined_header,Total_Exp._MeasureBB)</f>
        <v>0</v>
      </c>
      <c r="I843" s="85">
        <f ca="1">SUMIF(Measure_BB_Table[],Combined_header,Committed_Amount)</f>
        <v>0</v>
      </c>
      <c r="J843" s="92">
        <f ca="1">SUMIF(Measure_BB_Table[],Combined_header,Completed_MeasureBB)</f>
        <v>0</v>
      </c>
      <c r="K843" s="93" t="e">
        <f t="shared" ca="1" si="13"/>
        <v>#DIV/0!</v>
      </c>
    </row>
    <row r="844" spans="1:11" x14ac:dyDescent="0.3">
      <c r="A844" s="87" t="s">
        <v>4004</v>
      </c>
      <c r="B844" s="88">
        <v>9</v>
      </c>
      <c r="C844" s="90" t="s">
        <v>442</v>
      </c>
      <c r="D844" s="90" t="s">
        <v>2722</v>
      </c>
      <c r="E844" s="87" t="s">
        <v>1476</v>
      </c>
      <c r="F844" s="91">
        <v>0</v>
      </c>
      <c r="G844" s="91">
        <v>0</v>
      </c>
      <c r="H844" s="92">
        <f ca="1">SUMIF(Measure_BB_Table[],Combined_header,Total_Exp._MeasureBB)</f>
        <v>10000</v>
      </c>
      <c r="I844" s="85">
        <f ca="1">SUMIF(Measure_BB_Table[],Combined_header,Committed_Amount)</f>
        <v>232.17999999999847</v>
      </c>
      <c r="J844" s="92">
        <f ca="1">SUMIF(Measure_BB_Table[],Combined_header,Completed_MeasureBB)</f>
        <v>9767.8200000000015</v>
      </c>
      <c r="K844" s="93">
        <f t="shared" ca="1" si="13"/>
        <v>0.97678200000000015</v>
      </c>
    </row>
    <row r="845" spans="1:11" hidden="1" x14ac:dyDescent="0.3">
      <c r="A845" s="87" t="s">
        <v>4005</v>
      </c>
      <c r="B845" s="88">
        <v>9</v>
      </c>
      <c r="C845" s="90" t="s">
        <v>442</v>
      </c>
      <c r="D845" s="90" t="s">
        <v>2722</v>
      </c>
      <c r="E845" s="87" t="s">
        <v>1470</v>
      </c>
      <c r="F845" s="91">
        <v>1222.31</v>
      </c>
      <c r="G845" s="91" t="s">
        <v>245</v>
      </c>
      <c r="H845" s="92">
        <f ca="1">SUMIF(Measure_BB_Table[],Combined_header,Total_Exp._MeasureBB)</f>
        <v>0</v>
      </c>
      <c r="I845" s="85">
        <f ca="1">SUMIF(Measure_BB_Table[],Combined_header,Committed_Amount)</f>
        <v>0</v>
      </c>
      <c r="J845" s="92">
        <f ca="1">SUMIF(Measure_BB_Table[],Combined_header,Completed_MeasureBB)</f>
        <v>0</v>
      </c>
      <c r="K845" s="93" t="e">
        <f t="shared" ca="1" si="13"/>
        <v>#DIV/0!</v>
      </c>
    </row>
    <row r="846" spans="1:11" x14ac:dyDescent="0.3">
      <c r="A846" s="87" t="s">
        <v>2747</v>
      </c>
      <c r="B846" s="88">
        <v>9</v>
      </c>
      <c r="C846" s="90" t="s">
        <v>442</v>
      </c>
      <c r="D846" s="90" t="s">
        <v>2722</v>
      </c>
      <c r="E846" s="87" t="s">
        <v>1464</v>
      </c>
      <c r="F846" s="91">
        <v>340000</v>
      </c>
      <c r="G846" s="91" t="s">
        <v>245</v>
      </c>
      <c r="H846" s="92">
        <f ca="1">SUMIF(Measure_BB_Table[],Combined_header,Total_Exp._MeasureBB)</f>
        <v>76568.08</v>
      </c>
      <c r="I846" s="85">
        <f ca="1">SUMIF(Measure_BB_Table[],Combined_header,Committed_Amount)</f>
        <v>0</v>
      </c>
      <c r="J846" s="92">
        <f ca="1">SUMIF(Measure_BB_Table[],Combined_header,Completed_MeasureBB)</f>
        <v>76568.08</v>
      </c>
      <c r="K846" s="93">
        <f t="shared" ca="1" si="13"/>
        <v>1</v>
      </c>
    </row>
    <row r="847" spans="1:11" hidden="1" x14ac:dyDescent="0.3">
      <c r="A847" s="87" t="s">
        <v>4006</v>
      </c>
      <c r="B847" s="88">
        <v>9</v>
      </c>
      <c r="C847" s="90" t="s">
        <v>442</v>
      </c>
      <c r="D847" s="89" t="s">
        <v>428</v>
      </c>
      <c r="E847" s="87" t="s">
        <v>1467</v>
      </c>
      <c r="F847" s="91">
        <v>0</v>
      </c>
      <c r="G847" s="91">
        <v>0</v>
      </c>
      <c r="H847" s="92">
        <f ca="1">SUMIF(Measure_BB_Table[],Combined_header,Total_Exp._MeasureBB)</f>
        <v>0</v>
      </c>
      <c r="I847" s="85">
        <f ca="1">SUMIF(Measure_BB_Table[],Combined_header,Committed_Amount)</f>
        <v>0</v>
      </c>
      <c r="J847" s="92">
        <f ca="1">SUMIF(Measure_BB_Table[],Combined_header,Completed_MeasureBB)</f>
        <v>0</v>
      </c>
      <c r="K847" s="93" t="e">
        <f t="shared" ca="1" si="13"/>
        <v>#DIV/0!</v>
      </c>
    </row>
    <row r="848" spans="1:11" x14ac:dyDescent="0.3">
      <c r="A848" s="87" t="s">
        <v>1703</v>
      </c>
      <c r="B848" s="88">
        <v>9</v>
      </c>
      <c r="C848" s="90" t="s">
        <v>442</v>
      </c>
      <c r="D848" s="89" t="s">
        <v>428</v>
      </c>
      <c r="E848" s="87" t="s">
        <v>310</v>
      </c>
      <c r="F848" s="91">
        <v>219377</v>
      </c>
      <c r="G848" s="91">
        <v>219377</v>
      </c>
      <c r="H848" s="92">
        <f ca="1">SUMIF(Measure_BB_Table[],Combined_header,Total_Exp._MeasureBB)</f>
        <v>219377</v>
      </c>
      <c r="I848" s="85">
        <f ca="1">SUMIF(Measure_BB_Table[],Combined_header,Committed_Amount)</f>
        <v>0</v>
      </c>
      <c r="J848" s="92">
        <f ca="1">SUMIF(Measure_BB_Table[],Combined_header,Completed_MeasureBB)</f>
        <v>219377</v>
      </c>
      <c r="K848" s="93">
        <f t="shared" ca="1" si="13"/>
        <v>1</v>
      </c>
    </row>
    <row r="849" spans="1:11" hidden="1" x14ac:dyDescent="0.3">
      <c r="A849" s="87" t="s">
        <v>4007</v>
      </c>
      <c r="B849" s="88">
        <v>9</v>
      </c>
      <c r="C849" s="90" t="s">
        <v>442</v>
      </c>
      <c r="D849" s="90" t="s">
        <v>2724</v>
      </c>
      <c r="E849" s="87" t="s">
        <v>1471</v>
      </c>
      <c r="F849" s="91">
        <v>0</v>
      </c>
      <c r="G849" s="91">
        <v>0</v>
      </c>
      <c r="H849" s="92">
        <f ca="1">SUMIF(Measure_BB_Table[],Combined_header,Total_Exp._MeasureBB)</f>
        <v>0</v>
      </c>
      <c r="I849" s="85">
        <f ca="1">SUMIF(Measure_BB_Table[],Combined_header,Committed_Amount)</f>
        <v>0</v>
      </c>
      <c r="J849" s="92">
        <f ca="1">SUMIF(Measure_BB_Table[],Combined_header,Completed_MeasureBB)</f>
        <v>0</v>
      </c>
      <c r="K849" s="93" t="e">
        <f t="shared" ca="1" si="13"/>
        <v>#DIV/0!</v>
      </c>
    </row>
    <row r="850" spans="1:11" hidden="1" x14ac:dyDescent="0.3">
      <c r="A850" s="87" t="s">
        <v>4008</v>
      </c>
      <c r="B850" s="88">
        <v>9</v>
      </c>
      <c r="C850" s="90" t="s">
        <v>442</v>
      </c>
      <c r="D850" s="90" t="s">
        <v>2724</v>
      </c>
      <c r="E850" s="87" t="s">
        <v>310</v>
      </c>
      <c r="F850" s="91">
        <v>15000</v>
      </c>
      <c r="G850" s="91" t="s">
        <v>245</v>
      </c>
      <c r="H850" s="92">
        <f ca="1">SUMIF(Measure_BB_Table[],Combined_header,Total_Exp._MeasureBB)</f>
        <v>0</v>
      </c>
      <c r="I850" s="85">
        <f ca="1">SUMIF(Measure_BB_Table[],Combined_header,Committed_Amount)</f>
        <v>0</v>
      </c>
      <c r="J850" s="92">
        <f ca="1">SUMIF(Measure_BB_Table[],Combined_header,Completed_MeasureBB)</f>
        <v>0</v>
      </c>
      <c r="K850" s="93" t="e">
        <f t="shared" ca="1" si="13"/>
        <v>#DIV/0!</v>
      </c>
    </row>
    <row r="851" spans="1:11" hidden="1" x14ac:dyDescent="0.3">
      <c r="A851" s="87" t="s">
        <v>4009</v>
      </c>
      <c r="B851" s="88">
        <v>9</v>
      </c>
      <c r="C851" s="90" t="s">
        <v>442</v>
      </c>
      <c r="D851" s="90" t="s">
        <v>2724</v>
      </c>
      <c r="E851" s="87" t="s">
        <v>1473</v>
      </c>
      <c r="F851" s="91">
        <v>0</v>
      </c>
      <c r="G851" s="91">
        <v>0</v>
      </c>
      <c r="H851" s="92">
        <f ca="1">SUMIF(Measure_BB_Table[],Combined_header,Total_Exp._MeasureBB)</f>
        <v>0</v>
      </c>
      <c r="I851" s="85">
        <f ca="1">SUMIF(Measure_BB_Table[],Combined_header,Committed_Amount)</f>
        <v>0</v>
      </c>
      <c r="J851" s="92">
        <f ca="1">SUMIF(Measure_BB_Table[],Combined_header,Completed_MeasureBB)</f>
        <v>0</v>
      </c>
      <c r="K851" s="93" t="e">
        <f t="shared" ca="1" si="13"/>
        <v>#DIV/0!</v>
      </c>
    </row>
    <row r="852" spans="1:11" hidden="1" x14ac:dyDescent="0.3">
      <c r="A852" s="87" t="s">
        <v>4010</v>
      </c>
      <c r="B852" s="88">
        <v>9</v>
      </c>
      <c r="C852" s="90" t="s">
        <v>442</v>
      </c>
      <c r="D852" s="90" t="s">
        <v>2724</v>
      </c>
      <c r="E852" s="87" t="s">
        <v>1547</v>
      </c>
      <c r="F852" s="91">
        <v>1050</v>
      </c>
      <c r="G852" s="91" t="s">
        <v>2011</v>
      </c>
      <c r="H852" s="92">
        <f ca="1">SUMIF(Measure_BB_Table[],Combined_header,Total_Exp._MeasureBB)</f>
        <v>0</v>
      </c>
      <c r="I852" s="85">
        <f ca="1">SUMIF(Measure_BB_Table[],Combined_header,Committed_Amount)</f>
        <v>0</v>
      </c>
      <c r="J852" s="92">
        <f ca="1">SUMIF(Measure_BB_Table[],Combined_header,Completed_MeasureBB)</f>
        <v>0</v>
      </c>
      <c r="K852" s="93" t="e">
        <f t="shared" ca="1" si="13"/>
        <v>#DIV/0!</v>
      </c>
    </row>
    <row r="853" spans="1:11" hidden="1" x14ac:dyDescent="0.3">
      <c r="A853" s="87" t="s">
        <v>4011</v>
      </c>
      <c r="B853" s="88">
        <v>9</v>
      </c>
      <c r="C853" s="90" t="s">
        <v>442</v>
      </c>
      <c r="D853" s="90" t="s">
        <v>2724</v>
      </c>
      <c r="E853" s="87" t="s">
        <v>1466</v>
      </c>
      <c r="F853" s="91">
        <v>0</v>
      </c>
      <c r="G853" s="91">
        <v>0</v>
      </c>
      <c r="H853" s="92">
        <f ca="1">SUMIF(Measure_BB_Table[],Combined_header,Total_Exp._MeasureBB)</f>
        <v>0</v>
      </c>
      <c r="I853" s="85">
        <f ca="1">SUMIF(Measure_BB_Table[],Combined_header,Committed_Amount)</f>
        <v>0</v>
      </c>
      <c r="J853" s="92">
        <f ca="1">SUMIF(Measure_BB_Table[],Combined_header,Completed_MeasureBB)</f>
        <v>0</v>
      </c>
      <c r="K853" s="93" t="e">
        <f t="shared" ca="1" si="13"/>
        <v>#DIV/0!</v>
      </c>
    </row>
    <row r="854" spans="1:11" hidden="1" x14ac:dyDescent="0.3">
      <c r="A854" s="87" t="s">
        <v>4012</v>
      </c>
      <c r="B854" s="88">
        <v>9</v>
      </c>
      <c r="C854" s="90" t="s">
        <v>442</v>
      </c>
      <c r="D854" s="90" t="s">
        <v>2724</v>
      </c>
      <c r="E854" s="90" t="s">
        <v>1474</v>
      </c>
      <c r="F854" s="91">
        <v>0</v>
      </c>
      <c r="G854" s="91">
        <v>0</v>
      </c>
      <c r="H854" s="92">
        <f ca="1">SUMIF(Measure_BB_Table[],Combined_header,Total_Exp._MeasureBB)</f>
        <v>0</v>
      </c>
      <c r="I854" s="85">
        <f ca="1">SUMIF(Measure_BB_Table[],Combined_header,Committed_Amount)</f>
        <v>0</v>
      </c>
      <c r="J854" s="92">
        <f ca="1">SUMIF(Measure_BB_Table[],Combined_header,Completed_MeasureBB)</f>
        <v>0</v>
      </c>
      <c r="K854" s="93" t="e">
        <f t="shared" ca="1" si="13"/>
        <v>#DIV/0!</v>
      </c>
    </row>
    <row r="855" spans="1:11" hidden="1" x14ac:dyDescent="0.3">
      <c r="A855" s="87" t="s">
        <v>4013</v>
      </c>
      <c r="B855" s="88">
        <v>9</v>
      </c>
      <c r="C855" s="90" t="s">
        <v>442</v>
      </c>
      <c r="D855" s="90" t="s">
        <v>2724</v>
      </c>
      <c r="E855" s="87" t="s">
        <v>1468</v>
      </c>
      <c r="F855" s="91">
        <v>0</v>
      </c>
      <c r="G855" s="91">
        <v>0</v>
      </c>
      <c r="H855" s="92">
        <f ca="1">SUMIF(Measure_BB_Table[],Combined_header,Total_Exp._MeasureBB)</f>
        <v>0</v>
      </c>
      <c r="I855" s="85">
        <f ca="1">SUMIF(Measure_BB_Table[],Combined_header,Committed_Amount)</f>
        <v>0</v>
      </c>
      <c r="J855" s="92">
        <f ca="1">SUMIF(Measure_BB_Table[],Combined_header,Completed_MeasureBB)</f>
        <v>0</v>
      </c>
      <c r="K855" s="93" t="e">
        <f t="shared" ca="1" si="13"/>
        <v>#DIV/0!</v>
      </c>
    </row>
    <row r="856" spans="1:11" hidden="1" x14ac:dyDescent="0.3">
      <c r="A856" s="87" t="s">
        <v>4014</v>
      </c>
      <c r="B856" s="88">
        <v>9</v>
      </c>
      <c r="C856" s="90" t="s">
        <v>442</v>
      </c>
      <c r="D856" s="90" t="s">
        <v>2724</v>
      </c>
      <c r="E856" s="87" t="s">
        <v>1470</v>
      </c>
      <c r="F856" s="91">
        <v>0</v>
      </c>
      <c r="G856" s="91">
        <v>0</v>
      </c>
      <c r="H856" s="92">
        <f ca="1">SUMIF(Measure_BB_Table[],Combined_header,Total_Exp._MeasureBB)</f>
        <v>0</v>
      </c>
      <c r="I856" s="85">
        <f ca="1">SUMIF(Measure_BB_Table[],Combined_header,Committed_Amount)</f>
        <v>0</v>
      </c>
      <c r="J856" s="92">
        <f ca="1">SUMIF(Measure_BB_Table[],Combined_header,Completed_MeasureBB)</f>
        <v>0</v>
      </c>
      <c r="K856" s="93" t="e">
        <f t="shared" ca="1" si="13"/>
        <v>#DIV/0!</v>
      </c>
    </row>
    <row r="857" spans="1:11" hidden="1" x14ac:dyDescent="0.3">
      <c r="A857" s="87" t="s">
        <v>4015</v>
      </c>
      <c r="B857" s="88">
        <v>9</v>
      </c>
      <c r="C857" s="90" t="s">
        <v>442</v>
      </c>
      <c r="D857" s="90" t="s">
        <v>2723</v>
      </c>
      <c r="E857" s="87" t="s">
        <v>1471</v>
      </c>
      <c r="F857" s="91">
        <v>0</v>
      </c>
      <c r="G857" s="91">
        <v>0</v>
      </c>
      <c r="H857" s="92">
        <f ca="1">SUMIF(Measure_BB_Table[],Combined_header,Total_Exp._MeasureBB)</f>
        <v>0</v>
      </c>
      <c r="I857" s="85">
        <f ca="1">SUMIF(Measure_BB_Table[],Combined_header,Committed_Amount)</f>
        <v>0</v>
      </c>
      <c r="J857" s="92">
        <f ca="1">SUMIF(Measure_BB_Table[],Combined_header,Completed_MeasureBB)</f>
        <v>0</v>
      </c>
      <c r="K857" s="93" t="e">
        <f t="shared" ca="1" si="13"/>
        <v>#DIV/0!</v>
      </c>
    </row>
    <row r="858" spans="1:11" hidden="1" x14ac:dyDescent="0.3">
      <c r="A858" s="87" t="s">
        <v>4016</v>
      </c>
      <c r="B858" s="88">
        <v>9</v>
      </c>
      <c r="C858" s="90" t="s">
        <v>442</v>
      </c>
      <c r="D858" s="90" t="s">
        <v>2723</v>
      </c>
      <c r="E858" s="87" t="s">
        <v>310</v>
      </c>
      <c r="F858" s="91">
        <v>255000</v>
      </c>
      <c r="G858" s="91" t="s">
        <v>245</v>
      </c>
      <c r="H858" s="92">
        <f ca="1">SUMIF(Measure_BB_Table[],Combined_header,Total_Exp._MeasureBB)</f>
        <v>0</v>
      </c>
      <c r="I858" s="85">
        <f ca="1">SUMIF(Measure_BB_Table[],Combined_header,Committed_Amount)</f>
        <v>0</v>
      </c>
      <c r="J858" s="92">
        <f ca="1">SUMIF(Measure_BB_Table[],Combined_header,Completed_MeasureBB)</f>
        <v>0</v>
      </c>
      <c r="K858" s="93" t="e">
        <f t="shared" ca="1" si="13"/>
        <v>#DIV/0!</v>
      </c>
    </row>
    <row r="859" spans="1:11" x14ac:dyDescent="0.3">
      <c r="A859" s="87" t="s">
        <v>2979</v>
      </c>
      <c r="B859" s="88">
        <v>9</v>
      </c>
      <c r="C859" s="90" t="s">
        <v>442</v>
      </c>
      <c r="D859" s="90" t="s">
        <v>2723</v>
      </c>
      <c r="E859" s="87" t="s">
        <v>1473</v>
      </c>
      <c r="F859" s="91">
        <v>48500</v>
      </c>
      <c r="G859" s="91" t="s">
        <v>2011</v>
      </c>
      <c r="H859" s="92">
        <f ca="1">SUMIF(Measure_BB_Table[],Combined_header,Total_Exp._MeasureBB)</f>
        <v>36375</v>
      </c>
      <c r="I859" s="85">
        <f ca="1">SUMIF(Measure_BB_Table[],Combined_header,Committed_Amount)</f>
        <v>0</v>
      </c>
      <c r="J859" s="92">
        <f ca="1">SUMIF(Measure_BB_Table[],Combined_header,Completed_MeasureBB)</f>
        <v>36375</v>
      </c>
      <c r="K859" s="93">
        <f t="shared" ca="1" si="13"/>
        <v>1</v>
      </c>
    </row>
    <row r="860" spans="1:11" x14ac:dyDescent="0.3">
      <c r="A860" s="87" t="s">
        <v>2978</v>
      </c>
      <c r="B860" s="88">
        <v>9</v>
      </c>
      <c r="C860" s="90" t="s">
        <v>442</v>
      </c>
      <c r="D860" s="90" t="s">
        <v>2723</v>
      </c>
      <c r="E860" s="87" t="s">
        <v>1547</v>
      </c>
      <c r="F860" s="91">
        <v>0</v>
      </c>
      <c r="G860" s="91">
        <v>0</v>
      </c>
      <c r="H860" s="92">
        <f ca="1">SUMIF(Measure_BB_Table[],Combined_header,Total_Exp._MeasureBB)</f>
        <v>900</v>
      </c>
      <c r="I860" s="85">
        <f ca="1">SUMIF(Measure_BB_Table[],Combined_header,Committed_Amount)</f>
        <v>0</v>
      </c>
      <c r="J860" s="92">
        <f ca="1">SUMIF(Measure_BB_Table[],Combined_header,Completed_MeasureBB)</f>
        <v>900</v>
      </c>
      <c r="K860" s="93">
        <f t="shared" ca="1" si="13"/>
        <v>1</v>
      </c>
    </row>
    <row r="861" spans="1:11" hidden="1" x14ac:dyDescent="0.3">
      <c r="A861" s="87" t="s">
        <v>4017</v>
      </c>
      <c r="B861" s="88">
        <v>9</v>
      </c>
      <c r="C861" s="90" t="s">
        <v>442</v>
      </c>
      <c r="D861" s="90" t="s">
        <v>2723</v>
      </c>
      <c r="E861" s="87" t="s">
        <v>1466</v>
      </c>
      <c r="F861" s="91">
        <v>0</v>
      </c>
      <c r="G861" s="91">
        <v>0</v>
      </c>
      <c r="H861" s="92">
        <f ca="1">SUMIF(Measure_BB_Table[],Combined_header,Total_Exp._MeasureBB)</f>
        <v>0</v>
      </c>
      <c r="I861" s="85">
        <f ca="1">SUMIF(Measure_BB_Table[],Combined_header,Committed_Amount)</f>
        <v>0</v>
      </c>
      <c r="J861" s="92">
        <f ca="1">SUMIF(Measure_BB_Table[],Combined_header,Completed_MeasureBB)</f>
        <v>0</v>
      </c>
      <c r="K861" s="93" t="e">
        <f t="shared" ca="1" si="13"/>
        <v>#DIV/0!</v>
      </c>
    </row>
    <row r="862" spans="1:11" hidden="1" x14ac:dyDescent="0.3">
      <c r="A862" s="87" t="s">
        <v>4018</v>
      </c>
      <c r="B862" s="88">
        <v>9</v>
      </c>
      <c r="C862" s="90" t="s">
        <v>442</v>
      </c>
      <c r="D862" s="90" t="s">
        <v>2723</v>
      </c>
      <c r="E862" s="87" t="s">
        <v>1468</v>
      </c>
      <c r="F862" s="91">
        <v>0</v>
      </c>
      <c r="G862" s="91">
        <v>0</v>
      </c>
      <c r="H862" s="92">
        <f ca="1">SUMIF(Measure_BB_Table[],Combined_header,Total_Exp._MeasureBB)</f>
        <v>0</v>
      </c>
      <c r="I862" s="85">
        <f ca="1">SUMIF(Measure_BB_Table[],Combined_header,Committed_Amount)</f>
        <v>0</v>
      </c>
      <c r="J862" s="92">
        <f ca="1">SUMIF(Measure_BB_Table[],Combined_header,Completed_MeasureBB)</f>
        <v>0</v>
      </c>
      <c r="K862" s="93" t="e">
        <f t="shared" ca="1" si="13"/>
        <v>#DIV/0!</v>
      </c>
    </row>
    <row r="863" spans="1:11" hidden="1" x14ac:dyDescent="0.3">
      <c r="A863" s="87" t="s">
        <v>4019</v>
      </c>
      <c r="B863" s="88">
        <v>9</v>
      </c>
      <c r="C863" s="90" t="s">
        <v>442</v>
      </c>
      <c r="D863" s="90" t="s">
        <v>2723</v>
      </c>
      <c r="E863" s="87" t="s">
        <v>1470</v>
      </c>
      <c r="F863" s="91">
        <v>0</v>
      </c>
      <c r="G863" s="91">
        <v>0</v>
      </c>
      <c r="H863" s="92">
        <f ca="1">SUMIF(Measure_BB_Table[],Combined_header,Total_Exp._MeasureBB)</f>
        <v>0</v>
      </c>
      <c r="I863" s="85">
        <f ca="1">SUMIF(Measure_BB_Table[],Combined_header,Committed_Amount)</f>
        <v>0</v>
      </c>
      <c r="J863" s="92">
        <f ca="1">SUMIF(Measure_BB_Table[],Combined_header,Completed_MeasureBB)</f>
        <v>0</v>
      </c>
      <c r="K863" s="93" t="e">
        <f t="shared" ca="1" si="13"/>
        <v>#DIV/0!</v>
      </c>
    </row>
    <row r="864" spans="1:11" hidden="1" x14ac:dyDescent="0.3">
      <c r="A864" s="87" t="s">
        <v>4020</v>
      </c>
      <c r="B864" s="88">
        <v>9</v>
      </c>
      <c r="C864" s="90" t="s">
        <v>442</v>
      </c>
      <c r="D864" s="90" t="s">
        <v>236</v>
      </c>
      <c r="E864" s="87" t="s">
        <v>1471</v>
      </c>
      <c r="F864" s="91">
        <v>400</v>
      </c>
      <c r="G864" s="91" t="s">
        <v>245</v>
      </c>
      <c r="H864" s="92">
        <f ca="1">SUMIF(Measure_BB_Table[],Combined_header,Total_Exp._MeasureBB)</f>
        <v>0</v>
      </c>
      <c r="I864" s="85">
        <f ca="1">SUMIF(Measure_BB_Table[],Combined_header,Committed_Amount)</f>
        <v>0</v>
      </c>
      <c r="J864" s="92">
        <f ca="1">SUMIF(Measure_BB_Table[],Combined_header,Completed_MeasureBB)</f>
        <v>0</v>
      </c>
      <c r="K864" s="93" t="e">
        <f t="shared" ca="1" si="13"/>
        <v>#DIV/0!</v>
      </c>
    </row>
    <row r="865" spans="1:11" hidden="1" x14ac:dyDescent="0.3">
      <c r="A865" s="87" t="s">
        <v>4021</v>
      </c>
      <c r="B865" s="88">
        <v>9</v>
      </c>
      <c r="C865" s="90" t="s">
        <v>442</v>
      </c>
      <c r="D865" s="90" t="s">
        <v>236</v>
      </c>
      <c r="E865" s="90" t="s">
        <v>1477</v>
      </c>
      <c r="F865" s="91">
        <v>0</v>
      </c>
      <c r="G865" s="91">
        <v>0</v>
      </c>
      <c r="H865" s="92">
        <f ca="1">SUMIF(Measure_BB_Table[],Combined_header,Total_Exp._MeasureBB)</f>
        <v>0</v>
      </c>
      <c r="I865" s="85">
        <f ca="1">SUMIF(Measure_BB_Table[],Combined_header,Committed_Amount)</f>
        <v>0</v>
      </c>
      <c r="J865" s="92">
        <f ca="1">SUMIF(Measure_BB_Table[],Combined_header,Completed_MeasureBB)</f>
        <v>0</v>
      </c>
      <c r="K865" s="93" t="e">
        <f t="shared" ca="1" si="13"/>
        <v>#DIV/0!</v>
      </c>
    </row>
    <row r="866" spans="1:11" hidden="1" x14ac:dyDescent="0.3">
      <c r="A866" s="87" t="s">
        <v>4022</v>
      </c>
      <c r="B866" s="88">
        <v>9</v>
      </c>
      <c r="C866" s="90" t="s">
        <v>442</v>
      </c>
      <c r="D866" s="90" t="s">
        <v>236</v>
      </c>
      <c r="E866" s="87" t="s">
        <v>1467</v>
      </c>
      <c r="F866" s="91">
        <v>43850</v>
      </c>
      <c r="G866" s="91" t="s">
        <v>245</v>
      </c>
      <c r="H866" s="92">
        <f ca="1">SUMIF(Measure_BB_Table[],Combined_header,Total_Exp._MeasureBB)</f>
        <v>0</v>
      </c>
      <c r="I866" s="85">
        <f ca="1">SUMIF(Measure_BB_Table[],Combined_header,Committed_Amount)</f>
        <v>0</v>
      </c>
      <c r="J866" s="92">
        <f ca="1">SUMIF(Measure_BB_Table[],Combined_header,Completed_MeasureBB)</f>
        <v>0</v>
      </c>
      <c r="K866" s="93" t="e">
        <f t="shared" ca="1" si="13"/>
        <v>#DIV/0!</v>
      </c>
    </row>
    <row r="867" spans="1:11" hidden="1" x14ac:dyDescent="0.3">
      <c r="A867" s="87" t="s">
        <v>4023</v>
      </c>
      <c r="B867" s="88">
        <v>9</v>
      </c>
      <c r="C867" s="90" t="s">
        <v>442</v>
      </c>
      <c r="D867" s="90" t="s">
        <v>236</v>
      </c>
      <c r="E867" s="90" t="s">
        <v>1676</v>
      </c>
      <c r="F867" s="91">
        <v>55000</v>
      </c>
      <c r="G867" s="91" t="s">
        <v>245</v>
      </c>
      <c r="H867" s="92">
        <f ca="1">SUMIF(Measure_BB_Table[],Combined_header,Total_Exp._MeasureBB)</f>
        <v>0</v>
      </c>
      <c r="I867" s="85">
        <f ca="1">SUMIF(Measure_BB_Table[],Combined_header,Committed_Amount)</f>
        <v>0</v>
      </c>
      <c r="J867" s="92">
        <f ca="1">SUMIF(Measure_BB_Table[],Combined_header,Completed_MeasureBB)</f>
        <v>0</v>
      </c>
      <c r="K867" s="93" t="e">
        <f t="shared" ca="1" si="13"/>
        <v>#DIV/0!</v>
      </c>
    </row>
    <row r="868" spans="1:11" hidden="1" x14ac:dyDescent="0.3">
      <c r="A868" s="87" t="s">
        <v>4024</v>
      </c>
      <c r="B868" s="88">
        <v>9</v>
      </c>
      <c r="C868" s="90" t="s">
        <v>442</v>
      </c>
      <c r="D868" s="90" t="s">
        <v>236</v>
      </c>
      <c r="E868" s="90" t="s">
        <v>310</v>
      </c>
      <c r="F868" s="91">
        <v>550000</v>
      </c>
      <c r="G868" s="91" t="s">
        <v>245</v>
      </c>
      <c r="H868" s="92">
        <f ca="1">SUMIF(Measure_BB_Table[],Combined_header,Total_Exp._MeasureBB)</f>
        <v>0</v>
      </c>
      <c r="I868" s="85">
        <f ca="1">SUMIF(Measure_BB_Table[],Combined_header,Committed_Amount)</f>
        <v>0</v>
      </c>
      <c r="J868" s="92">
        <f ca="1">SUMIF(Measure_BB_Table[],Combined_header,Completed_MeasureBB)</f>
        <v>0</v>
      </c>
      <c r="K868" s="93" t="e">
        <f t="shared" ca="1" si="13"/>
        <v>#DIV/0!</v>
      </c>
    </row>
    <row r="869" spans="1:11" hidden="1" x14ac:dyDescent="0.3">
      <c r="A869" s="87" t="s">
        <v>4025</v>
      </c>
      <c r="B869" s="88">
        <v>9</v>
      </c>
      <c r="C869" s="90" t="s">
        <v>442</v>
      </c>
      <c r="D869" s="90" t="s">
        <v>236</v>
      </c>
      <c r="E869" s="89" t="s">
        <v>1473</v>
      </c>
      <c r="F869" s="91">
        <v>80000</v>
      </c>
      <c r="G869" s="91" t="s">
        <v>245</v>
      </c>
      <c r="H869" s="92">
        <f ca="1">SUMIF(Measure_BB_Table[],Combined_header,Total_Exp._MeasureBB)</f>
        <v>0</v>
      </c>
      <c r="I869" s="85">
        <f ca="1">SUMIF(Measure_BB_Table[],Combined_header,Committed_Amount)</f>
        <v>0</v>
      </c>
      <c r="J869" s="92">
        <f ca="1">SUMIF(Measure_BB_Table[],Combined_header,Completed_MeasureBB)</f>
        <v>0</v>
      </c>
      <c r="K869" s="93" t="e">
        <f t="shared" ca="1" si="13"/>
        <v>#DIV/0!</v>
      </c>
    </row>
    <row r="870" spans="1:11" hidden="1" x14ac:dyDescent="0.3">
      <c r="A870" s="87" t="s">
        <v>4026</v>
      </c>
      <c r="B870" s="88">
        <v>9</v>
      </c>
      <c r="C870" s="90" t="s">
        <v>442</v>
      </c>
      <c r="D870" s="90" t="s">
        <v>236</v>
      </c>
      <c r="E870" s="90" t="s">
        <v>1547</v>
      </c>
      <c r="F870" s="91">
        <v>14000</v>
      </c>
      <c r="G870" s="91" t="s">
        <v>245</v>
      </c>
      <c r="H870" s="92">
        <f ca="1">SUMIF(Measure_BB_Table[],Combined_header,Total_Exp._MeasureBB)</f>
        <v>0</v>
      </c>
      <c r="I870" s="85">
        <f ca="1">SUMIF(Measure_BB_Table[],Combined_header,Committed_Amount)</f>
        <v>0</v>
      </c>
      <c r="J870" s="92">
        <f ca="1">SUMIF(Measure_BB_Table[],Combined_header,Completed_MeasureBB)</f>
        <v>0</v>
      </c>
      <c r="K870" s="93" t="e">
        <f t="shared" ca="1" si="13"/>
        <v>#DIV/0!</v>
      </c>
    </row>
    <row r="871" spans="1:11" hidden="1" x14ac:dyDescent="0.3">
      <c r="A871" s="87" t="s">
        <v>4027</v>
      </c>
      <c r="B871" s="88">
        <v>9</v>
      </c>
      <c r="C871" s="90" t="s">
        <v>442</v>
      </c>
      <c r="D871" s="90" t="s">
        <v>236</v>
      </c>
      <c r="E871" s="90" t="s">
        <v>1466</v>
      </c>
      <c r="F871" s="91">
        <v>12000</v>
      </c>
      <c r="G871" s="91" t="s">
        <v>245</v>
      </c>
      <c r="H871" s="92">
        <f ca="1">SUMIF(Measure_BB_Table[],Combined_header,Total_Exp._MeasureBB)</f>
        <v>0</v>
      </c>
      <c r="I871" s="85">
        <f ca="1">SUMIF(Measure_BB_Table[],Combined_header,Committed_Amount)</f>
        <v>0</v>
      </c>
      <c r="J871" s="92">
        <f ca="1">SUMIF(Measure_BB_Table[],Combined_header,Completed_MeasureBB)</f>
        <v>0</v>
      </c>
      <c r="K871" s="93" t="e">
        <f t="shared" ca="1" si="13"/>
        <v>#DIV/0!</v>
      </c>
    </row>
    <row r="872" spans="1:11" hidden="1" x14ac:dyDescent="0.3">
      <c r="A872" s="87" t="s">
        <v>4028</v>
      </c>
      <c r="B872" s="88">
        <v>9</v>
      </c>
      <c r="C872" s="90" t="s">
        <v>442</v>
      </c>
      <c r="D872" s="90" t="s">
        <v>236</v>
      </c>
      <c r="E872" s="90" t="s">
        <v>1474</v>
      </c>
      <c r="F872" s="91">
        <v>12000</v>
      </c>
      <c r="G872" s="91" t="s">
        <v>245</v>
      </c>
      <c r="H872" s="92">
        <f ca="1">SUMIF(Measure_BB_Table[],Combined_header,Total_Exp._MeasureBB)</f>
        <v>0</v>
      </c>
      <c r="I872" s="85">
        <f ca="1">SUMIF(Measure_BB_Table[],Combined_header,Committed_Amount)</f>
        <v>0</v>
      </c>
      <c r="J872" s="92">
        <f ca="1">SUMIF(Measure_BB_Table[],Combined_header,Completed_MeasureBB)</f>
        <v>0</v>
      </c>
      <c r="K872" s="93" t="e">
        <f t="shared" ca="1" si="13"/>
        <v>#DIV/0!</v>
      </c>
    </row>
    <row r="873" spans="1:11" hidden="1" x14ac:dyDescent="0.3">
      <c r="A873" s="87" t="s">
        <v>4029</v>
      </c>
      <c r="B873" s="88">
        <v>9</v>
      </c>
      <c r="C873" s="90" t="s">
        <v>442</v>
      </c>
      <c r="D873" s="90" t="s">
        <v>236</v>
      </c>
      <c r="E873" s="87" t="s">
        <v>1468</v>
      </c>
      <c r="F873" s="91">
        <v>0</v>
      </c>
      <c r="G873" s="91">
        <v>0</v>
      </c>
      <c r="H873" s="92">
        <f ca="1">SUMIF(Measure_BB_Table[],Combined_header,Total_Exp._MeasureBB)</f>
        <v>0</v>
      </c>
      <c r="I873" s="85">
        <f ca="1">SUMIF(Measure_BB_Table[],Combined_header,Committed_Amount)</f>
        <v>0</v>
      </c>
      <c r="J873" s="92">
        <f ca="1">SUMIF(Measure_BB_Table[],Combined_header,Completed_MeasureBB)</f>
        <v>0</v>
      </c>
      <c r="K873" s="93" t="e">
        <f t="shared" ca="1" si="13"/>
        <v>#DIV/0!</v>
      </c>
    </row>
    <row r="874" spans="1:11" hidden="1" x14ac:dyDescent="0.3">
      <c r="A874" s="87" t="s">
        <v>4030</v>
      </c>
      <c r="B874" s="88">
        <v>9</v>
      </c>
      <c r="C874" s="90" t="s">
        <v>442</v>
      </c>
      <c r="D874" s="90" t="s">
        <v>236</v>
      </c>
      <c r="E874" s="87" t="s">
        <v>1548</v>
      </c>
      <c r="F874" s="91">
        <v>0</v>
      </c>
      <c r="G874" s="91">
        <v>0</v>
      </c>
      <c r="H874" s="92">
        <f ca="1">SUMIF(Measure_BB_Table[],Combined_header,Total_Exp._MeasureBB)</f>
        <v>0</v>
      </c>
      <c r="I874" s="85">
        <f ca="1">SUMIF(Measure_BB_Table[],Combined_header,Committed_Amount)</f>
        <v>0</v>
      </c>
      <c r="J874" s="92">
        <f ca="1">SUMIF(Measure_BB_Table[],Combined_header,Completed_MeasureBB)</f>
        <v>0</v>
      </c>
      <c r="K874" s="93" t="e">
        <f t="shared" ca="1" si="13"/>
        <v>#DIV/0!</v>
      </c>
    </row>
    <row r="875" spans="1:11" hidden="1" x14ac:dyDescent="0.3">
      <c r="A875" s="87" t="s">
        <v>4031</v>
      </c>
      <c r="B875" s="88">
        <v>9</v>
      </c>
      <c r="C875" s="90" t="s">
        <v>442</v>
      </c>
      <c r="D875" s="90" t="s">
        <v>236</v>
      </c>
      <c r="E875" s="87" t="s">
        <v>1677</v>
      </c>
      <c r="F875" s="91">
        <v>0</v>
      </c>
      <c r="G875" s="91">
        <v>0</v>
      </c>
      <c r="H875" s="92">
        <f ca="1">SUMIF(Measure_BB_Table[],Combined_header,Total_Exp._MeasureBB)</f>
        <v>0</v>
      </c>
      <c r="I875" s="85">
        <f ca="1">SUMIF(Measure_BB_Table[],Combined_header,Committed_Amount)</f>
        <v>0</v>
      </c>
      <c r="J875" s="92">
        <f ca="1">SUMIF(Measure_BB_Table[],Combined_header,Completed_MeasureBB)</f>
        <v>0</v>
      </c>
      <c r="K875" s="93" t="e">
        <f t="shared" ca="1" si="13"/>
        <v>#DIV/0!</v>
      </c>
    </row>
    <row r="876" spans="1:11" hidden="1" x14ac:dyDescent="0.3">
      <c r="A876" s="87" t="s">
        <v>4032</v>
      </c>
      <c r="B876" s="88">
        <v>9</v>
      </c>
      <c r="C876" s="90" t="s">
        <v>442</v>
      </c>
      <c r="D876" s="90" t="s">
        <v>236</v>
      </c>
      <c r="E876" s="90" t="s">
        <v>1475</v>
      </c>
      <c r="F876" s="91">
        <v>150000</v>
      </c>
      <c r="G876" s="91" t="s">
        <v>245</v>
      </c>
      <c r="H876" s="92">
        <f ca="1">SUMIF(Measure_BB_Table[],Combined_header,Total_Exp._MeasureBB)</f>
        <v>0</v>
      </c>
      <c r="I876" s="85">
        <f ca="1">SUMIF(Measure_BB_Table[],Combined_header,Committed_Amount)</f>
        <v>0</v>
      </c>
      <c r="J876" s="92">
        <f ca="1">SUMIF(Measure_BB_Table[],Combined_header,Completed_MeasureBB)</f>
        <v>0</v>
      </c>
      <c r="K876" s="93" t="e">
        <f t="shared" ca="1" si="13"/>
        <v>#DIV/0!</v>
      </c>
    </row>
    <row r="877" spans="1:11" hidden="1" x14ac:dyDescent="0.3">
      <c r="A877" s="87" t="s">
        <v>4033</v>
      </c>
      <c r="B877" s="88">
        <v>9</v>
      </c>
      <c r="C877" s="90" t="s">
        <v>442</v>
      </c>
      <c r="D877" s="90" t="s">
        <v>236</v>
      </c>
      <c r="E877" s="87" t="s">
        <v>1476</v>
      </c>
      <c r="F877" s="91">
        <v>0</v>
      </c>
      <c r="G877" s="91">
        <v>0</v>
      </c>
      <c r="H877" s="92">
        <f ca="1">SUMIF(Measure_BB_Table[],Combined_header,Total_Exp._MeasureBB)</f>
        <v>0</v>
      </c>
      <c r="I877" s="85">
        <f ca="1">SUMIF(Measure_BB_Table[],Combined_header,Committed_Amount)</f>
        <v>0</v>
      </c>
      <c r="J877" s="92">
        <f ca="1">SUMIF(Measure_BB_Table[],Combined_header,Completed_MeasureBB)</f>
        <v>0</v>
      </c>
      <c r="K877" s="93" t="e">
        <f t="shared" ca="1" si="13"/>
        <v>#DIV/0!</v>
      </c>
    </row>
    <row r="878" spans="1:11" hidden="1" x14ac:dyDescent="0.3">
      <c r="A878" s="87" t="s">
        <v>4034</v>
      </c>
      <c r="B878" s="88">
        <v>9</v>
      </c>
      <c r="C878" s="90" t="s">
        <v>442</v>
      </c>
      <c r="D878" s="90" t="s">
        <v>236</v>
      </c>
      <c r="E878" s="87" t="s">
        <v>1470</v>
      </c>
      <c r="F878" s="91">
        <v>400</v>
      </c>
      <c r="G878" s="91" t="s">
        <v>245</v>
      </c>
      <c r="H878" s="92">
        <f ca="1">SUMIF(Measure_BB_Table[],Combined_header,Total_Exp._MeasureBB)</f>
        <v>0</v>
      </c>
      <c r="I878" s="85">
        <f ca="1">SUMIF(Measure_BB_Table[],Combined_header,Committed_Amount)</f>
        <v>0</v>
      </c>
      <c r="J878" s="92">
        <f ca="1">SUMIF(Measure_BB_Table[],Combined_header,Completed_MeasureBB)</f>
        <v>0</v>
      </c>
      <c r="K878" s="93" t="e">
        <f t="shared" ca="1" si="13"/>
        <v>#DIV/0!</v>
      </c>
    </row>
    <row r="879" spans="1:11" hidden="1" x14ac:dyDescent="0.3">
      <c r="A879" s="87" t="s">
        <v>4035</v>
      </c>
      <c r="B879" s="88">
        <v>9</v>
      </c>
      <c r="C879" s="90" t="s">
        <v>442</v>
      </c>
      <c r="D879" s="90" t="s">
        <v>236</v>
      </c>
      <c r="E879" s="87" t="s">
        <v>1464</v>
      </c>
      <c r="F879" s="91">
        <v>0</v>
      </c>
      <c r="G879" s="91">
        <v>0</v>
      </c>
      <c r="H879" s="92">
        <f ca="1">SUMIF(Measure_BB_Table[],Combined_header,Total_Exp._MeasureBB)</f>
        <v>0</v>
      </c>
      <c r="I879" s="85">
        <f ca="1">SUMIF(Measure_BB_Table[],Combined_header,Committed_Amount)</f>
        <v>0</v>
      </c>
      <c r="J879" s="92">
        <f ca="1">SUMIF(Measure_BB_Table[],Combined_header,Completed_MeasureBB)</f>
        <v>0</v>
      </c>
      <c r="K879" s="93" t="e">
        <f t="shared" ca="1" si="13"/>
        <v>#DIV/0!</v>
      </c>
    </row>
    <row r="880" spans="1:11" x14ac:dyDescent="0.3">
      <c r="A880" s="87" t="s">
        <v>2854</v>
      </c>
      <c r="B880" s="88">
        <v>1</v>
      </c>
      <c r="C880" s="90" t="s">
        <v>268</v>
      </c>
      <c r="D880" s="90" t="s">
        <v>2722</v>
      </c>
      <c r="E880" s="87" t="s">
        <v>1471</v>
      </c>
      <c r="F880" s="91">
        <v>2276.66</v>
      </c>
      <c r="G880" s="91">
        <v>0</v>
      </c>
      <c r="H880" s="92">
        <f ca="1">SUMIF(Measure_BB_Table[],Combined_header,Total_Exp._MeasureBB)</f>
        <v>301.67</v>
      </c>
      <c r="I880" s="85">
        <f ca="1">SUMIF(Measure_BB_Table[],Combined_header,Committed_Amount)</f>
        <v>0</v>
      </c>
      <c r="J880" s="92">
        <f ca="1">SUMIF(Measure_BB_Table[],Combined_header,Completed_MeasureBB)</f>
        <v>301.67</v>
      </c>
      <c r="K880" s="93">
        <f t="shared" ca="1" si="13"/>
        <v>1</v>
      </c>
    </row>
    <row r="881" spans="1:11" hidden="1" x14ac:dyDescent="0.3">
      <c r="A881" s="87" t="s">
        <v>4036</v>
      </c>
      <c r="B881" s="88">
        <v>1</v>
      </c>
      <c r="C881" s="90" t="s">
        <v>268</v>
      </c>
      <c r="D881" s="90" t="s">
        <v>2722</v>
      </c>
      <c r="E881" s="87" t="s">
        <v>1465</v>
      </c>
      <c r="F881" s="91">
        <v>108000</v>
      </c>
      <c r="G881" s="91">
        <v>12480</v>
      </c>
      <c r="H881" s="92">
        <f ca="1">SUMIF(Measure_BB_Table[],Combined_header,Total_Exp._MeasureBB)</f>
        <v>0</v>
      </c>
      <c r="I881" s="85">
        <f ca="1">SUMIF(Measure_BB_Table[],Combined_header,Committed_Amount)</f>
        <v>0</v>
      </c>
      <c r="J881" s="92">
        <f ca="1">SUMIF(Measure_BB_Table[],Combined_header,Completed_MeasureBB)</f>
        <v>0</v>
      </c>
      <c r="K881" s="93" t="e">
        <f t="shared" ca="1" si="13"/>
        <v>#DIV/0!</v>
      </c>
    </row>
    <row r="882" spans="1:11" x14ac:dyDescent="0.3">
      <c r="A882" s="87" t="s">
        <v>2849</v>
      </c>
      <c r="B882" s="88">
        <v>1</v>
      </c>
      <c r="C882" s="90" t="s">
        <v>268</v>
      </c>
      <c r="D882" s="90" t="s">
        <v>2722</v>
      </c>
      <c r="E882" s="87" t="s">
        <v>1467</v>
      </c>
      <c r="F882" s="91">
        <v>371765.88</v>
      </c>
      <c r="G882" s="91">
        <v>265179</v>
      </c>
      <c r="H882" s="92">
        <f ca="1">SUMIF(Measure_BB_Table[],Combined_header,Total_Exp._MeasureBB)</f>
        <v>265093.75</v>
      </c>
      <c r="I882" s="85">
        <f ca="1">SUMIF(Measure_BB_Table[],Combined_header,Committed_Amount)</f>
        <v>0</v>
      </c>
      <c r="J882" s="92">
        <f ca="1">SUMIF(Measure_BB_Table[],Combined_header,Completed_MeasureBB)</f>
        <v>265093.75</v>
      </c>
      <c r="K882" s="93">
        <f t="shared" ca="1" si="13"/>
        <v>1</v>
      </c>
    </row>
    <row r="883" spans="1:11" hidden="1" x14ac:dyDescent="0.3">
      <c r="A883" s="87" t="s">
        <v>4037</v>
      </c>
      <c r="B883" s="88">
        <v>1</v>
      </c>
      <c r="C883" s="90" t="s">
        <v>268</v>
      </c>
      <c r="D883" s="90" t="s">
        <v>2722</v>
      </c>
      <c r="E883" s="90" t="s">
        <v>1676</v>
      </c>
      <c r="F883" s="91">
        <v>354793.28</v>
      </c>
      <c r="G883" s="91">
        <v>309700</v>
      </c>
      <c r="H883" s="92">
        <f ca="1">SUMIF(Measure_BB_Table[],Combined_header,Total_Exp._MeasureBB)</f>
        <v>0</v>
      </c>
      <c r="I883" s="85">
        <f ca="1">SUMIF(Measure_BB_Table[],Combined_header,Committed_Amount)</f>
        <v>0</v>
      </c>
      <c r="J883" s="92">
        <f ca="1">SUMIF(Measure_BB_Table[],Combined_header,Completed_MeasureBB)</f>
        <v>0</v>
      </c>
      <c r="K883" s="93" t="e">
        <f t="shared" ca="1" si="13"/>
        <v>#DIV/0!</v>
      </c>
    </row>
    <row r="884" spans="1:11" x14ac:dyDescent="0.3">
      <c r="A884" s="87" t="s">
        <v>2848</v>
      </c>
      <c r="B884" s="88">
        <v>1</v>
      </c>
      <c r="C884" s="90" t="s">
        <v>268</v>
      </c>
      <c r="D884" s="90" t="s">
        <v>2722</v>
      </c>
      <c r="E884" s="90" t="s">
        <v>310</v>
      </c>
      <c r="F884" s="91">
        <v>3784579.12</v>
      </c>
      <c r="G884" s="91">
        <v>3097000</v>
      </c>
      <c r="H884" s="92">
        <f ca="1">SUMIF(Measure_BB_Table[],Combined_header,Total_Exp._MeasureBB)</f>
        <v>4388455.4399999995</v>
      </c>
      <c r="I884" s="85">
        <f ca="1">SUMIF(Measure_BB_Table[],Combined_header,Committed_Amount)</f>
        <v>854599.14</v>
      </c>
      <c r="J884" s="92">
        <f ca="1">SUMIF(Measure_BB_Table[],Combined_header,Completed_MeasureBB)</f>
        <v>3533856.3000000003</v>
      </c>
      <c r="K884" s="93">
        <f t="shared" ca="1" si="13"/>
        <v>0.80526197618176132</v>
      </c>
    </row>
    <row r="885" spans="1:11" x14ac:dyDescent="0.3">
      <c r="A885" s="87" t="s">
        <v>2853</v>
      </c>
      <c r="B885" s="88">
        <v>1</v>
      </c>
      <c r="C885" s="90" t="s">
        <v>268</v>
      </c>
      <c r="D885" s="90" t="s">
        <v>2722</v>
      </c>
      <c r="E885" s="90" t="s">
        <v>1473</v>
      </c>
      <c r="F885" s="91">
        <v>434634.19</v>
      </c>
      <c r="G885" s="91">
        <v>269527.44</v>
      </c>
      <c r="H885" s="92">
        <f ca="1">SUMIF(Measure_BB_Table[],Combined_header,Total_Exp._MeasureBB)</f>
        <v>263527.44</v>
      </c>
      <c r="I885" s="85">
        <f ca="1">SUMIF(Measure_BB_Table[],Combined_header,Committed_Amount)</f>
        <v>4619.5599999999977</v>
      </c>
      <c r="J885" s="92">
        <f ca="1">SUMIF(Measure_BB_Table[],Combined_header,Completed_MeasureBB)</f>
        <v>258907.88</v>
      </c>
      <c r="K885" s="93">
        <f t="shared" ca="1" si="13"/>
        <v>0.98247028848305129</v>
      </c>
    </row>
    <row r="886" spans="1:11" x14ac:dyDescent="0.3">
      <c r="A886" s="87" t="s">
        <v>2850</v>
      </c>
      <c r="B886" s="88">
        <v>1</v>
      </c>
      <c r="C886" s="90" t="s">
        <v>268</v>
      </c>
      <c r="D886" s="90" t="s">
        <v>2722</v>
      </c>
      <c r="E886" s="90" t="s">
        <v>1547</v>
      </c>
      <c r="F886" s="91">
        <v>72439.03</v>
      </c>
      <c r="G886" s="91">
        <v>0</v>
      </c>
      <c r="H886" s="92">
        <f ca="1">SUMIF(Measure_BB_Table[],Combined_header,Total_Exp._MeasureBB)</f>
        <v>40084.870000000003</v>
      </c>
      <c r="I886" s="85">
        <f ca="1">SUMIF(Measure_BB_Table[],Combined_header,Committed_Amount)</f>
        <v>0</v>
      </c>
      <c r="J886" s="92">
        <f ca="1">SUMIF(Measure_BB_Table[],Combined_header,Completed_MeasureBB)</f>
        <v>40084.870000000003</v>
      </c>
      <c r="K886" s="93">
        <f t="shared" ca="1" si="13"/>
        <v>1</v>
      </c>
    </row>
    <row r="887" spans="1:11" x14ac:dyDescent="0.3">
      <c r="A887" s="87" t="s">
        <v>2855</v>
      </c>
      <c r="B887" s="88">
        <v>1</v>
      </c>
      <c r="C887" s="90" t="s">
        <v>268</v>
      </c>
      <c r="D887" s="90" t="s">
        <v>2722</v>
      </c>
      <c r="E887" s="90" t="s">
        <v>1466</v>
      </c>
      <c r="F887" s="91">
        <v>62090.6</v>
      </c>
      <c r="G887" s="91">
        <v>93600</v>
      </c>
      <c r="H887" s="92">
        <f ca="1">SUMIF(Measure_BB_Table[],Combined_header,Total_Exp._MeasureBB)</f>
        <v>57744</v>
      </c>
      <c r="I887" s="85">
        <f ca="1">SUMIF(Measure_BB_Table[],Combined_header,Committed_Amount)</f>
        <v>0</v>
      </c>
      <c r="J887" s="92">
        <f ca="1">SUMIF(Measure_BB_Table[],Combined_header,Completed_MeasureBB)</f>
        <v>57744</v>
      </c>
      <c r="K887" s="93">
        <f t="shared" ca="1" si="13"/>
        <v>1</v>
      </c>
    </row>
    <row r="888" spans="1:11" hidden="1" x14ac:dyDescent="0.3">
      <c r="A888" s="87" t="s">
        <v>4038</v>
      </c>
      <c r="B888" s="88">
        <v>1</v>
      </c>
      <c r="C888" s="90" t="s">
        <v>268</v>
      </c>
      <c r="D888" s="90" t="s">
        <v>2722</v>
      </c>
      <c r="E888" s="90" t="s">
        <v>1474</v>
      </c>
      <c r="F888" s="91">
        <v>31045</v>
      </c>
      <c r="G888" s="91">
        <v>0</v>
      </c>
      <c r="H888" s="92">
        <f ca="1">SUMIF(Measure_BB_Table[],Combined_header,Total_Exp._MeasureBB)</f>
        <v>0</v>
      </c>
      <c r="I888" s="85">
        <f ca="1">SUMIF(Measure_BB_Table[],Combined_header,Committed_Amount)</f>
        <v>0</v>
      </c>
      <c r="J888" s="92">
        <f ca="1">SUMIF(Measure_BB_Table[],Combined_header,Completed_MeasureBB)</f>
        <v>0</v>
      </c>
      <c r="K888" s="93" t="e">
        <f t="shared" ca="1" si="13"/>
        <v>#DIV/0!</v>
      </c>
    </row>
    <row r="889" spans="1:11" x14ac:dyDescent="0.3">
      <c r="A889" s="87" t="s">
        <v>2852</v>
      </c>
      <c r="B889" s="88">
        <v>1</v>
      </c>
      <c r="C889" s="90" t="s">
        <v>268</v>
      </c>
      <c r="D889" s="90" t="s">
        <v>2722</v>
      </c>
      <c r="E889" s="87" t="s">
        <v>1468</v>
      </c>
      <c r="F889" s="91">
        <v>0</v>
      </c>
      <c r="G889" s="91">
        <v>0</v>
      </c>
      <c r="H889" s="92">
        <f ca="1">SUMIF(Measure_BB_Table[],Combined_header,Total_Exp._MeasureBB)</f>
        <v>21990</v>
      </c>
      <c r="I889" s="85">
        <f ca="1">SUMIF(Measure_BB_Table[],Combined_header,Committed_Amount)</f>
        <v>0</v>
      </c>
      <c r="J889" s="92">
        <f ca="1">SUMIF(Measure_BB_Table[],Combined_header,Completed_MeasureBB)</f>
        <v>21990</v>
      </c>
      <c r="K889" s="93">
        <f t="shared" ca="1" si="13"/>
        <v>1</v>
      </c>
    </row>
    <row r="890" spans="1:11" x14ac:dyDescent="0.3">
      <c r="A890" s="87" t="s">
        <v>2816</v>
      </c>
      <c r="B890" s="88">
        <v>1</v>
      </c>
      <c r="C890" s="90" t="s">
        <v>268</v>
      </c>
      <c r="D890" s="90" t="s">
        <v>2722</v>
      </c>
      <c r="E890" s="87" t="s">
        <v>1548</v>
      </c>
      <c r="F890" s="91">
        <v>720000</v>
      </c>
      <c r="G890" s="91">
        <v>656535.85</v>
      </c>
      <c r="H890" s="92">
        <f ca="1">SUMIF(Measure_BB_Table[],Combined_header,Total_Exp._MeasureBB)</f>
        <v>820765.62</v>
      </c>
      <c r="I890" s="85">
        <f ca="1">SUMIF(Measure_BB_Table[],Combined_header,Committed_Amount)</f>
        <v>0</v>
      </c>
      <c r="J890" s="92">
        <f ca="1">SUMIF(Measure_BB_Table[],Combined_header,Completed_MeasureBB)</f>
        <v>820765.62</v>
      </c>
      <c r="K890" s="93">
        <f t="shared" ca="1" si="13"/>
        <v>1</v>
      </c>
    </row>
    <row r="891" spans="1:11" hidden="1" x14ac:dyDescent="0.3">
      <c r="A891" s="87" t="s">
        <v>4039</v>
      </c>
      <c r="B891" s="88">
        <v>1</v>
      </c>
      <c r="C891" s="90" t="s">
        <v>268</v>
      </c>
      <c r="D891" s="90" t="s">
        <v>2722</v>
      </c>
      <c r="E891" s="87" t="s">
        <v>1677</v>
      </c>
      <c r="F891" s="91">
        <v>0</v>
      </c>
      <c r="G891" s="91">
        <v>0</v>
      </c>
      <c r="H891" s="92">
        <f ca="1">SUMIF(Measure_BB_Table[],Combined_header,Total_Exp._MeasureBB)</f>
        <v>0</v>
      </c>
      <c r="I891" s="85">
        <f ca="1">SUMIF(Measure_BB_Table[],Combined_header,Committed_Amount)</f>
        <v>0</v>
      </c>
      <c r="J891" s="92">
        <f ca="1">SUMIF(Measure_BB_Table[],Combined_header,Completed_MeasureBB)</f>
        <v>0</v>
      </c>
      <c r="K891" s="93" t="e">
        <f t="shared" ca="1" si="13"/>
        <v>#DIV/0!</v>
      </c>
    </row>
    <row r="892" spans="1:11" x14ac:dyDescent="0.3">
      <c r="A892" s="87" t="s">
        <v>2814</v>
      </c>
      <c r="B892" s="88">
        <v>1</v>
      </c>
      <c r="C892" s="90" t="s">
        <v>268</v>
      </c>
      <c r="D892" s="90" t="s">
        <v>2722</v>
      </c>
      <c r="E892" s="87" t="s">
        <v>1472</v>
      </c>
      <c r="F892" s="91">
        <v>0</v>
      </c>
      <c r="G892" s="91">
        <v>0</v>
      </c>
      <c r="H892" s="92">
        <f ca="1">SUMIF(Measure_BB_Table[],Combined_header,Total_Exp._MeasureBB)</f>
        <v>1852.8000000000015</v>
      </c>
      <c r="I892" s="85">
        <f ca="1">SUMIF(Measure_BB_Table[],Combined_header,Committed_Amount)</f>
        <v>0</v>
      </c>
      <c r="J892" s="92">
        <f ca="1">SUMIF(Measure_BB_Table[],Combined_header,Completed_MeasureBB)</f>
        <v>1852.8000000000015</v>
      </c>
      <c r="K892" s="93">
        <f t="shared" ca="1" si="13"/>
        <v>1</v>
      </c>
    </row>
    <row r="893" spans="1:11" x14ac:dyDescent="0.3">
      <c r="A893" s="87" t="s">
        <v>2851</v>
      </c>
      <c r="B893" s="88">
        <v>1</v>
      </c>
      <c r="C893" s="90" t="s">
        <v>268</v>
      </c>
      <c r="D893" s="90" t="s">
        <v>2722</v>
      </c>
      <c r="E893" s="87" t="s">
        <v>1476</v>
      </c>
      <c r="F893" s="91">
        <v>16557.490000000002</v>
      </c>
      <c r="G893" s="91">
        <v>0</v>
      </c>
      <c r="H893" s="92">
        <f ca="1">SUMIF(Measure_BB_Table[],Combined_header,Total_Exp._MeasureBB)</f>
        <v>11847.099999999999</v>
      </c>
      <c r="I893" s="85">
        <f ca="1">SUMIF(Measure_BB_Table[],Combined_header,Committed_Amount)</f>
        <v>0</v>
      </c>
      <c r="J893" s="92">
        <f ca="1">SUMIF(Measure_BB_Table[],Combined_header,Completed_MeasureBB)</f>
        <v>11847.099999999999</v>
      </c>
      <c r="K893" s="93">
        <f t="shared" ca="1" si="13"/>
        <v>1</v>
      </c>
    </row>
    <row r="894" spans="1:11" x14ac:dyDescent="0.3">
      <c r="A894" s="87" t="s">
        <v>2847</v>
      </c>
      <c r="B894" s="88">
        <v>1</v>
      </c>
      <c r="C894" s="90" t="s">
        <v>268</v>
      </c>
      <c r="D894" s="90" t="s">
        <v>2722</v>
      </c>
      <c r="E894" s="87" t="s">
        <v>1470</v>
      </c>
      <c r="F894" s="91">
        <v>2276.66</v>
      </c>
      <c r="G894" s="91">
        <v>0</v>
      </c>
      <c r="H894" s="92">
        <f ca="1">SUMIF(Measure_BB_Table[],Combined_header,Total_Exp._MeasureBB)</f>
        <v>216.14</v>
      </c>
      <c r="I894" s="85">
        <f ca="1">SUMIF(Measure_BB_Table[],Combined_header,Committed_Amount)</f>
        <v>0</v>
      </c>
      <c r="J894" s="92">
        <f ca="1">SUMIF(Measure_BB_Table[],Combined_header,Completed_MeasureBB)</f>
        <v>216.14</v>
      </c>
      <c r="K894" s="93">
        <f t="shared" ca="1" si="13"/>
        <v>1</v>
      </c>
    </row>
    <row r="895" spans="1:11" x14ac:dyDescent="0.3">
      <c r="A895" s="87" t="s">
        <v>2748</v>
      </c>
      <c r="B895" s="88">
        <v>1</v>
      </c>
      <c r="C895" s="90" t="s">
        <v>268</v>
      </c>
      <c r="D895" s="90" t="s">
        <v>2722</v>
      </c>
      <c r="E895" s="87" t="s">
        <v>1464</v>
      </c>
      <c r="F895" s="91">
        <v>720000</v>
      </c>
      <c r="G895" s="91">
        <v>83019.38</v>
      </c>
      <c r="H895" s="92">
        <f ca="1">SUMIF(Measure_BB_Table[],Combined_header,Total_Exp._MeasureBB)</f>
        <v>758904.29000000027</v>
      </c>
      <c r="I895" s="85">
        <f ca="1">SUMIF(Measure_BB_Table[],Combined_header,Committed_Amount)</f>
        <v>0</v>
      </c>
      <c r="J895" s="92">
        <f ca="1">SUMIF(Measure_BB_Table[],Combined_header,Completed_MeasureBB)</f>
        <v>758904.29000000027</v>
      </c>
      <c r="K895" s="93">
        <f t="shared" ca="1" si="13"/>
        <v>1</v>
      </c>
    </row>
    <row r="896" spans="1:11" hidden="1" x14ac:dyDescent="0.3">
      <c r="A896" s="87" t="s">
        <v>4040</v>
      </c>
      <c r="B896" s="88">
        <v>1</v>
      </c>
      <c r="C896" s="90" t="s">
        <v>268</v>
      </c>
      <c r="D896" s="89" t="s">
        <v>428</v>
      </c>
      <c r="E896" s="87" t="s">
        <v>1467</v>
      </c>
      <c r="F896" s="91">
        <v>0</v>
      </c>
      <c r="G896" s="91">
        <v>0</v>
      </c>
      <c r="H896" s="92">
        <f ca="1">SUMIF(Measure_BB_Table[],Combined_header,Total_Exp._MeasureBB)</f>
        <v>0</v>
      </c>
      <c r="I896" s="85">
        <f ca="1">SUMIF(Measure_BB_Table[],Combined_header,Committed_Amount)</f>
        <v>0</v>
      </c>
      <c r="J896" s="92">
        <f ca="1">SUMIF(Measure_BB_Table[],Combined_header,Completed_MeasureBB)</f>
        <v>0</v>
      </c>
      <c r="K896" s="93" t="e">
        <f t="shared" ca="1" si="13"/>
        <v>#DIV/0!</v>
      </c>
    </row>
    <row r="897" spans="1:11" hidden="1" x14ac:dyDescent="0.3">
      <c r="A897" s="87" t="s">
        <v>4041</v>
      </c>
      <c r="B897" s="88">
        <v>1</v>
      </c>
      <c r="C897" s="90" t="s">
        <v>268</v>
      </c>
      <c r="D897" s="89" t="s">
        <v>428</v>
      </c>
      <c r="E897" s="87" t="s">
        <v>310</v>
      </c>
      <c r="F897" s="91">
        <v>0</v>
      </c>
      <c r="G897" s="91">
        <v>0</v>
      </c>
      <c r="H897" s="92">
        <f ca="1">SUMIF(Measure_BB_Table[],Combined_header,Total_Exp._MeasureBB)</f>
        <v>0</v>
      </c>
      <c r="I897" s="85">
        <f ca="1">SUMIF(Measure_BB_Table[],Combined_header,Committed_Amount)</f>
        <v>0</v>
      </c>
      <c r="J897" s="92">
        <f ca="1">SUMIF(Measure_BB_Table[],Combined_header,Completed_MeasureBB)</f>
        <v>0</v>
      </c>
      <c r="K897" s="93" t="e">
        <f t="shared" ca="1" si="13"/>
        <v>#DIV/0!</v>
      </c>
    </row>
    <row r="898" spans="1:11" hidden="1" x14ac:dyDescent="0.3">
      <c r="A898" s="87" t="s">
        <v>4042</v>
      </c>
      <c r="B898" s="88">
        <v>1</v>
      </c>
      <c r="C898" s="90" t="s">
        <v>268</v>
      </c>
      <c r="D898" s="90" t="s">
        <v>2724</v>
      </c>
      <c r="E898" s="87" t="s">
        <v>1471</v>
      </c>
      <c r="F898" s="91">
        <v>0</v>
      </c>
      <c r="G898" s="91">
        <v>0</v>
      </c>
      <c r="H898" s="92">
        <f ca="1">SUMIF(Measure_BB_Table[],Combined_header,Total_Exp._MeasureBB)</f>
        <v>0</v>
      </c>
      <c r="I898" s="85">
        <f ca="1">SUMIF(Measure_BB_Table[],Combined_header,Committed_Amount)</f>
        <v>0</v>
      </c>
      <c r="J898" s="92">
        <f ca="1">SUMIF(Measure_BB_Table[],Combined_header,Completed_MeasureBB)</f>
        <v>0</v>
      </c>
      <c r="K898" s="93" t="e">
        <f t="shared" ca="1" si="13"/>
        <v>#DIV/0!</v>
      </c>
    </row>
    <row r="899" spans="1:11" x14ac:dyDescent="0.3">
      <c r="A899" s="87" t="s">
        <v>2926</v>
      </c>
      <c r="B899" s="88">
        <v>1</v>
      </c>
      <c r="C899" s="90" t="s">
        <v>268</v>
      </c>
      <c r="D899" s="90" t="s">
        <v>2724</v>
      </c>
      <c r="E899" s="87" t="s">
        <v>310</v>
      </c>
      <c r="F899" s="95">
        <v>24000</v>
      </c>
      <c r="G899" s="91">
        <v>16000</v>
      </c>
      <c r="H899" s="92">
        <f ca="1">SUMIF(Measure_BB_Table[],Combined_header,Total_Exp._MeasureBB)</f>
        <v>11000</v>
      </c>
      <c r="I899" s="85">
        <f ca="1">SUMIF(Measure_BB_Table[],Combined_header,Committed_Amount)</f>
        <v>0</v>
      </c>
      <c r="J899" s="92">
        <f ca="1">SUMIF(Measure_BB_Table[],Combined_header,Completed_MeasureBB)</f>
        <v>11000</v>
      </c>
      <c r="K899" s="93">
        <f t="shared" ca="1" si="13"/>
        <v>1</v>
      </c>
    </row>
    <row r="900" spans="1:11" hidden="1" x14ac:dyDescent="0.3">
      <c r="A900" s="87" t="s">
        <v>4043</v>
      </c>
      <c r="B900" s="88">
        <v>1</v>
      </c>
      <c r="C900" s="90" t="s">
        <v>268</v>
      </c>
      <c r="D900" s="90" t="s">
        <v>2724</v>
      </c>
      <c r="E900" s="87" t="s">
        <v>1473</v>
      </c>
      <c r="F900" s="91">
        <v>0</v>
      </c>
      <c r="G900" s="91">
        <v>0</v>
      </c>
      <c r="H900" s="92">
        <f ca="1">SUMIF(Measure_BB_Table[],Combined_header,Total_Exp._MeasureBB)</f>
        <v>0</v>
      </c>
      <c r="I900" s="85">
        <f ca="1">SUMIF(Measure_BB_Table[],Combined_header,Committed_Amount)</f>
        <v>0</v>
      </c>
      <c r="J900" s="92">
        <f ca="1">SUMIF(Measure_BB_Table[],Combined_header,Completed_MeasureBB)</f>
        <v>0</v>
      </c>
      <c r="K900" s="93" t="e">
        <f t="shared" ref="K900:K963" ca="1" si="14">Completed_Comparison/Total_Exp._Comparison</f>
        <v>#DIV/0!</v>
      </c>
    </row>
    <row r="901" spans="1:11" x14ac:dyDescent="0.3">
      <c r="A901" s="87" t="s">
        <v>2925</v>
      </c>
      <c r="B901" s="88">
        <v>1</v>
      </c>
      <c r="C901" s="90" t="s">
        <v>268</v>
      </c>
      <c r="D901" s="90" t="s">
        <v>2724</v>
      </c>
      <c r="E901" s="87" t="s">
        <v>1547</v>
      </c>
      <c r="F901" s="91">
        <v>0</v>
      </c>
      <c r="G901" s="91">
        <v>0</v>
      </c>
      <c r="H901" s="92">
        <f ca="1">SUMIF(Measure_BB_Table[],Combined_header,Total_Exp._MeasureBB)</f>
        <v>1050</v>
      </c>
      <c r="I901" s="85">
        <f ca="1">SUMIF(Measure_BB_Table[],Combined_header,Committed_Amount)</f>
        <v>0</v>
      </c>
      <c r="J901" s="92">
        <f ca="1">SUMIF(Measure_BB_Table[],Combined_header,Completed_MeasureBB)</f>
        <v>1050</v>
      </c>
      <c r="K901" s="93">
        <f t="shared" ca="1" si="14"/>
        <v>1</v>
      </c>
    </row>
    <row r="902" spans="1:11" hidden="1" x14ac:dyDescent="0.3">
      <c r="A902" s="87" t="s">
        <v>4044</v>
      </c>
      <c r="B902" s="88">
        <v>1</v>
      </c>
      <c r="C902" s="90" t="s">
        <v>268</v>
      </c>
      <c r="D902" s="90" t="s">
        <v>2724</v>
      </c>
      <c r="E902" s="87" t="s">
        <v>1466</v>
      </c>
      <c r="F902" s="91">
        <v>0</v>
      </c>
      <c r="G902" s="91">
        <v>0</v>
      </c>
      <c r="H902" s="92">
        <f ca="1">SUMIF(Measure_BB_Table[],Combined_header,Total_Exp._MeasureBB)</f>
        <v>0</v>
      </c>
      <c r="I902" s="85">
        <f ca="1">SUMIF(Measure_BB_Table[],Combined_header,Committed_Amount)</f>
        <v>0</v>
      </c>
      <c r="J902" s="92">
        <f ca="1">SUMIF(Measure_BB_Table[],Combined_header,Completed_MeasureBB)</f>
        <v>0</v>
      </c>
      <c r="K902" s="93" t="e">
        <f t="shared" ca="1" si="14"/>
        <v>#DIV/0!</v>
      </c>
    </row>
    <row r="903" spans="1:11" hidden="1" x14ac:dyDescent="0.3">
      <c r="A903" s="87" t="s">
        <v>4045</v>
      </c>
      <c r="B903" s="88">
        <v>1</v>
      </c>
      <c r="C903" s="90" t="s">
        <v>268</v>
      </c>
      <c r="D903" s="90" t="s">
        <v>2724</v>
      </c>
      <c r="E903" s="90" t="s">
        <v>1474</v>
      </c>
      <c r="F903" s="91">
        <v>0</v>
      </c>
      <c r="G903" s="91">
        <v>0</v>
      </c>
      <c r="H903" s="92">
        <f ca="1">SUMIF(Measure_BB_Table[],Combined_header,Total_Exp._MeasureBB)</f>
        <v>0</v>
      </c>
      <c r="I903" s="85">
        <f ca="1">SUMIF(Measure_BB_Table[],Combined_header,Committed_Amount)</f>
        <v>0</v>
      </c>
      <c r="J903" s="92">
        <f ca="1">SUMIF(Measure_BB_Table[],Combined_header,Completed_MeasureBB)</f>
        <v>0</v>
      </c>
      <c r="K903" s="93" t="e">
        <f t="shared" ca="1" si="14"/>
        <v>#DIV/0!</v>
      </c>
    </row>
    <row r="904" spans="1:11" hidden="1" x14ac:dyDescent="0.3">
      <c r="A904" s="87" t="s">
        <v>4046</v>
      </c>
      <c r="B904" s="88">
        <v>1</v>
      </c>
      <c r="C904" s="90" t="s">
        <v>268</v>
      </c>
      <c r="D904" s="90" t="s">
        <v>2724</v>
      </c>
      <c r="E904" s="87" t="s">
        <v>1468</v>
      </c>
      <c r="F904" s="91">
        <v>0</v>
      </c>
      <c r="G904" s="91">
        <v>0</v>
      </c>
      <c r="H904" s="92">
        <f ca="1">SUMIF(Measure_BB_Table[],Combined_header,Total_Exp._MeasureBB)</f>
        <v>0</v>
      </c>
      <c r="I904" s="85">
        <f ca="1">SUMIF(Measure_BB_Table[],Combined_header,Committed_Amount)</f>
        <v>0</v>
      </c>
      <c r="J904" s="92">
        <f ca="1">SUMIF(Measure_BB_Table[],Combined_header,Completed_MeasureBB)</f>
        <v>0</v>
      </c>
      <c r="K904" s="93" t="e">
        <f t="shared" ca="1" si="14"/>
        <v>#DIV/0!</v>
      </c>
    </row>
    <row r="905" spans="1:11" hidden="1" x14ac:dyDescent="0.3">
      <c r="A905" s="87" t="s">
        <v>4047</v>
      </c>
      <c r="B905" s="88">
        <v>1</v>
      </c>
      <c r="C905" s="90" t="s">
        <v>268</v>
      </c>
      <c r="D905" s="90" t="s">
        <v>2724</v>
      </c>
      <c r="E905" s="87" t="s">
        <v>1470</v>
      </c>
      <c r="F905" s="91">
        <v>0</v>
      </c>
      <c r="G905" s="91">
        <v>0</v>
      </c>
      <c r="H905" s="92">
        <f ca="1">SUMIF(Measure_BB_Table[],Combined_header,Total_Exp._MeasureBB)</f>
        <v>0</v>
      </c>
      <c r="I905" s="85">
        <f ca="1">SUMIF(Measure_BB_Table[],Combined_header,Committed_Amount)</f>
        <v>0</v>
      </c>
      <c r="J905" s="92">
        <f ca="1">SUMIF(Measure_BB_Table[],Combined_header,Completed_MeasureBB)</f>
        <v>0</v>
      </c>
      <c r="K905" s="93" t="e">
        <f t="shared" ca="1" si="14"/>
        <v>#DIV/0!</v>
      </c>
    </row>
    <row r="906" spans="1:11" hidden="1" x14ac:dyDescent="0.3">
      <c r="A906" s="87" t="s">
        <v>4048</v>
      </c>
      <c r="B906" s="88">
        <v>1</v>
      </c>
      <c r="C906" s="90" t="s">
        <v>268</v>
      </c>
      <c r="D906" s="90" t="s">
        <v>2723</v>
      </c>
      <c r="E906" s="87" t="s">
        <v>1471</v>
      </c>
      <c r="F906" s="91">
        <v>0</v>
      </c>
      <c r="G906" s="91">
        <v>0</v>
      </c>
      <c r="H906" s="92">
        <f ca="1">SUMIF(Measure_BB_Table[],Combined_header,Total_Exp._MeasureBB)</f>
        <v>0</v>
      </c>
      <c r="I906" s="85">
        <f ca="1">SUMIF(Measure_BB_Table[],Combined_header,Committed_Amount)</f>
        <v>0</v>
      </c>
      <c r="J906" s="92">
        <f ca="1">SUMIF(Measure_BB_Table[],Combined_header,Completed_MeasureBB)</f>
        <v>0</v>
      </c>
      <c r="K906" s="93" t="e">
        <f t="shared" ca="1" si="14"/>
        <v>#DIV/0!</v>
      </c>
    </row>
    <row r="907" spans="1:11" x14ac:dyDescent="0.3">
      <c r="A907" s="87" t="s">
        <v>2983</v>
      </c>
      <c r="B907" s="88">
        <v>1</v>
      </c>
      <c r="C907" s="90" t="s">
        <v>268</v>
      </c>
      <c r="D907" s="90" t="s">
        <v>2723</v>
      </c>
      <c r="E907" s="87" t="s">
        <v>310</v>
      </c>
      <c r="F907" s="91">
        <v>540000</v>
      </c>
      <c r="G907" s="91">
        <v>408743.31</v>
      </c>
      <c r="H907" s="92">
        <f ca="1">SUMIF(Measure_BB_Table[],Combined_header,Total_Exp._MeasureBB)</f>
        <v>146793.61000000004</v>
      </c>
      <c r="I907" s="85">
        <f ca="1">SUMIF(Measure_BB_Table[],Combined_header,Committed_Amount)</f>
        <v>0</v>
      </c>
      <c r="J907" s="92">
        <f ca="1">SUMIF(Measure_BB_Table[],Combined_header,Completed_MeasureBB)</f>
        <v>146793.61000000004</v>
      </c>
      <c r="K907" s="93">
        <f t="shared" ca="1" si="14"/>
        <v>1</v>
      </c>
    </row>
    <row r="908" spans="1:11" x14ac:dyDescent="0.3">
      <c r="A908" s="87" t="s">
        <v>2981</v>
      </c>
      <c r="B908" s="88">
        <v>1</v>
      </c>
      <c r="C908" s="90" t="s">
        <v>268</v>
      </c>
      <c r="D908" s="90" t="s">
        <v>2723</v>
      </c>
      <c r="E908" s="87" t="s">
        <v>1473</v>
      </c>
      <c r="F908" s="91">
        <v>0</v>
      </c>
      <c r="G908" s="91">
        <v>55800</v>
      </c>
      <c r="H908" s="92">
        <f ca="1">SUMIF(Measure_BB_Table[],Combined_header,Total_Exp._MeasureBB)</f>
        <v>11875</v>
      </c>
      <c r="I908" s="85">
        <f ca="1">SUMIF(Measure_BB_Table[],Combined_header,Committed_Amount)</f>
        <v>0</v>
      </c>
      <c r="J908" s="92">
        <f ca="1">SUMIF(Measure_BB_Table[],Combined_header,Completed_MeasureBB)</f>
        <v>11875</v>
      </c>
      <c r="K908" s="93">
        <f t="shared" ca="1" si="14"/>
        <v>1</v>
      </c>
    </row>
    <row r="909" spans="1:11" x14ac:dyDescent="0.3">
      <c r="A909" s="87" t="s">
        <v>2980</v>
      </c>
      <c r="B909" s="88">
        <v>1</v>
      </c>
      <c r="C909" s="90" t="s">
        <v>268</v>
      </c>
      <c r="D909" s="90" t="s">
        <v>2723</v>
      </c>
      <c r="E909" s="87" t="s">
        <v>1547</v>
      </c>
      <c r="F909" s="91">
        <v>0</v>
      </c>
      <c r="G909" s="91">
        <v>0</v>
      </c>
      <c r="H909" s="92">
        <f ca="1">SUMIF(Measure_BB_Table[],Combined_header,Total_Exp._MeasureBB)</f>
        <v>1720</v>
      </c>
      <c r="I909" s="85">
        <f ca="1">SUMIF(Measure_BB_Table[],Combined_header,Committed_Amount)</f>
        <v>0</v>
      </c>
      <c r="J909" s="92">
        <f ca="1">SUMIF(Measure_BB_Table[],Combined_header,Completed_MeasureBB)</f>
        <v>1720</v>
      </c>
      <c r="K909" s="93">
        <f t="shared" ca="1" si="14"/>
        <v>1</v>
      </c>
    </row>
    <row r="910" spans="1:11" x14ac:dyDescent="0.3">
      <c r="A910" s="87" t="s">
        <v>2982</v>
      </c>
      <c r="B910" s="88">
        <v>1</v>
      </c>
      <c r="C910" s="90" t="s">
        <v>268</v>
      </c>
      <c r="D910" s="90" t="s">
        <v>2723</v>
      </c>
      <c r="E910" s="87" t="s">
        <v>1466</v>
      </c>
      <c r="F910" s="91">
        <v>8250</v>
      </c>
      <c r="G910" s="91" t="s">
        <v>2011</v>
      </c>
      <c r="H910" s="92">
        <f ca="1">SUMIF(Measure_BB_Table[],Combined_header,Total_Exp._MeasureBB)</f>
        <v>8250</v>
      </c>
      <c r="I910" s="85">
        <f ca="1">SUMIF(Measure_BB_Table[],Combined_header,Committed_Amount)</f>
        <v>0</v>
      </c>
      <c r="J910" s="92">
        <f ca="1">SUMIF(Measure_BB_Table[],Combined_header,Completed_MeasureBB)</f>
        <v>8250</v>
      </c>
      <c r="K910" s="93">
        <f t="shared" ca="1" si="14"/>
        <v>1</v>
      </c>
    </row>
    <row r="911" spans="1:11" hidden="1" x14ac:dyDescent="0.3">
      <c r="A911" s="87" t="s">
        <v>4049</v>
      </c>
      <c r="B911" s="88">
        <v>1</v>
      </c>
      <c r="C911" s="90" t="s">
        <v>268</v>
      </c>
      <c r="D911" s="90" t="s">
        <v>2723</v>
      </c>
      <c r="E911" s="87" t="s">
        <v>1468</v>
      </c>
      <c r="F911" s="91">
        <v>0</v>
      </c>
      <c r="G911" s="91">
        <v>0</v>
      </c>
      <c r="H911" s="92">
        <f ca="1">SUMIF(Measure_BB_Table[],Combined_header,Total_Exp._MeasureBB)</f>
        <v>0</v>
      </c>
      <c r="I911" s="85">
        <f ca="1">SUMIF(Measure_BB_Table[],Combined_header,Committed_Amount)</f>
        <v>0</v>
      </c>
      <c r="J911" s="92">
        <f ca="1">SUMIF(Measure_BB_Table[],Combined_header,Completed_MeasureBB)</f>
        <v>0</v>
      </c>
      <c r="K911" s="93" t="e">
        <f t="shared" ca="1" si="14"/>
        <v>#DIV/0!</v>
      </c>
    </row>
    <row r="912" spans="1:11" hidden="1" x14ac:dyDescent="0.3">
      <c r="A912" s="87" t="s">
        <v>4050</v>
      </c>
      <c r="B912" s="88">
        <v>1</v>
      </c>
      <c r="C912" s="90" t="s">
        <v>268</v>
      </c>
      <c r="D912" s="90" t="s">
        <v>2723</v>
      </c>
      <c r="E912" s="87" t="s">
        <v>1470</v>
      </c>
      <c r="F912" s="91">
        <v>0</v>
      </c>
      <c r="G912" s="91">
        <v>0</v>
      </c>
      <c r="H912" s="92">
        <f ca="1">SUMIF(Measure_BB_Table[],Combined_header,Total_Exp._MeasureBB)</f>
        <v>0</v>
      </c>
      <c r="I912" s="85">
        <f ca="1">SUMIF(Measure_BB_Table[],Combined_header,Committed_Amount)</f>
        <v>0</v>
      </c>
      <c r="J912" s="92">
        <f ca="1">SUMIF(Measure_BB_Table[],Combined_header,Completed_MeasureBB)</f>
        <v>0</v>
      </c>
      <c r="K912" s="93" t="e">
        <f t="shared" ca="1" si="14"/>
        <v>#DIV/0!</v>
      </c>
    </row>
    <row r="913" spans="1:11" hidden="1" x14ac:dyDescent="0.3">
      <c r="A913" s="87" t="s">
        <v>4051</v>
      </c>
      <c r="B913" s="88">
        <v>1</v>
      </c>
      <c r="C913" s="90" t="s">
        <v>268</v>
      </c>
      <c r="D913" s="90" t="s">
        <v>236</v>
      </c>
      <c r="E913" s="87" t="s">
        <v>1471</v>
      </c>
      <c r="F913" s="91">
        <v>0</v>
      </c>
      <c r="G913" s="91">
        <v>0</v>
      </c>
      <c r="H913" s="92">
        <f ca="1">SUMIF(Measure_BB_Table[],Combined_header,Total_Exp._MeasureBB)</f>
        <v>0</v>
      </c>
      <c r="I913" s="85">
        <f ca="1">SUMIF(Measure_BB_Table[],Combined_header,Committed_Amount)</f>
        <v>0</v>
      </c>
      <c r="J913" s="92">
        <f ca="1">SUMIF(Measure_BB_Table[],Combined_header,Completed_MeasureBB)</f>
        <v>0</v>
      </c>
      <c r="K913" s="93" t="e">
        <f t="shared" ca="1" si="14"/>
        <v>#DIV/0!</v>
      </c>
    </row>
    <row r="914" spans="1:11" hidden="1" x14ac:dyDescent="0.3">
      <c r="A914" s="87" t="s">
        <v>4052</v>
      </c>
      <c r="B914" s="88">
        <v>1</v>
      </c>
      <c r="C914" s="90" t="s">
        <v>268</v>
      </c>
      <c r="D914" s="90" t="s">
        <v>236</v>
      </c>
      <c r="E914" s="90" t="s">
        <v>1477</v>
      </c>
      <c r="F914" s="91">
        <v>0</v>
      </c>
      <c r="G914" s="91">
        <v>0</v>
      </c>
      <c r="H914" s="92">
        <f ca="1">SUMIF(Measure_BB_Table[],Combined_header,Total_Exp._MeasureBB)</f>
        <v>0</v>
      </c>
      <c r="I914" s="85">
        <f ca="1">SUMIF(Measure_BB_Table[],Combined_header,Committed_Amount)</f>
        <v>0</v>
      </c>
      <c r="J914" s="92">
        <f ca="1">SUMIF(Measure_BB_Table[],Combined_header,Completed_MeasureBB)</f>
        <v>0</v>
      </c>
      <c r="K914" s="93" t="e">
        <f t="shared" ca="1" si="14"/>
        <v>#DIV/0!</v>
      </c>
    </row>
    <row r="915" spans="1:11" hidden="1" x14ac:dyDescent="0.3">
      <c r="A915" s="87" t="s">
        <v>4053</v>
      </c>
      <c r="B915" s="88">
        <v>1</v>
      </c>
      <c r="C915" s="90" t="s">
        <v>268</v>
      </c>
      <c r="D915" s="90" t="s">
        <v>236</v>
      </c>
      <c r="E915" s="87" t="s">
        <v>1467</v>
      </c>
      <c r="F915" s="91">
        <v>0</v>
      </c>
      <c r="G915" s="91">
        <v>0</v>
      </c>
      <c r="H915" s="92">
        <f ca="1">SUMIF(Measure_BB_Table[],Combined_header,Total_Exp._MeasureBB)</f>
        <v>0</v>
      </c>
      <c r="I915" s="85">
        <f ca="1">SUMIF(Measure_BB_Table[],Combined_header,Committed_Amount)</f>
        <v>0</v>
      </c>
      <c r="J915" s="92">
        <f ca="1">SUMIF(Measure_BB_Table[],Combined_header,Completed_MeasureBB)</f>
        <v>0</v>
      </c>
      <c r="K915" s="93" t="e">
        <f t="shared" ca="1" si="14"/>
        <v>#DIV/0!</v>
      </c>
    </row>
    <row r="916" spans="1:11" hidden="1" x14ac:dyDescent="0.3">
      <c r="A916" s="87" t="s">
        <v>4054</v>
      </c>
      <c r="B916" s="88">
        <v>1</v>
      </c>
      <c r="C916" s="90" t="s">
        <v>268</v>
      </c>
      <c r="D916" s="90" t="s">
        <v>236</v>
      </c>
      <c r="E916" s="90" t="s">
        <v>1676</v>
      </c>
      <c r="F916" s="91">
        <v>87894</v>
      </c>
      <c r="G916" s="91">
        <v>0</v>
      </c>
      <c r="H916" s="92">
        <f ca="1">SUMIF(Measure_BB_Table[],Combined_header,Total_Exp._MeasureBB)</f>
        <v>0</v>
      </c>
      <c r="I916" s="85">
        <f ca="1">SUMIF(Measure_BB_Table[],Combined_header,Committed_Amount)</f>
        <v>0</v>
      </c>
      <c r="J916" s="92">
        <f ca="1">SUMIF(Measure_BB_Table[],Combined_header,Completed_MeasureBB)</f>
        <v>0</v>
      </c>
      <c r="K916" s="93" t="e">
        <f t="shared" ca="1" si="14"/>
        <v>#DIV/0!</v>
      </c>
    </row>
    <row r="917" spans="1:11" x14ac:dyDescent="0.3">
      <c r="A917" s="87" t="s">
        <v>1704</v>
      </c>
      <c r="B917" s="88">
        <v>1</v>
      </c>
      <c r="C917" s="90" t="s">
        <v>268</v>
      </c>
      <c r="D917" s="90" t="s">
        <v>236</v>
      </c>
      <c r="E917" s="90" t="s">
        <v>310</v>
      </c>
      <c r="F917" s="91">
        <v>879842.2</v>
      </c>
      <c r="G917" s="91">
        <v>879842.2</v>
      </c>
      <c r="H917" s="92">
        <f ca="1">SUMIF(Measure_BB_Table[],Combined_header,Total_Exp._MeasureBB)</f>
        <v>1232317.0399999998</v>
      </c>
      <c r="I917" s="85">
        <f ca="1">SUMIF(Measure_BB_Table[],Combined_header,Committed_Amount)</f>
        <v>3.637978807091713E-11</v>
      </c>
      <c r="J917" s="92">
        <f ca="1">SUMIF(Measure_BB_Table[],Combined_header,Completed_MeasureBB)</f>
        <v>1232317.0399999998</v>
      </c>
      <c r="K917" s="93">
        <f t="shared" ca="1" si="14"/>
        <v>1</v>
      </c>
    </row>
    <row r="918" spans="1:11" x14ac:dyDescent="0.3">
      <c r="A918" s="87" t="s">
        <v>1705</v>
      </c>
      <c r="B918" s="88">
        <v>1</v>
      </c>
      <c r="C918" s="90" t="s">
        <v>268</v>
      </c>
      <c r="D918" s="90" t="s">
        <v>236</v>
      </c>
      <c r="E918" s="89" t="s">
        <v>1473</v>
      </c>
      <c r="F918" s="91">
        <v>93467.93</v>
      </c>
      <c r="G918" s="91">
        <v>93467.93</v>
      </c>
      <c r="H918" s="92">
        <f ca="1">SUMIF(Measure_BB_Table[],Combined_header,Total_Exp._MeasureBB)</f>
        <v>93467.930000000008</v>
      </c>
      <c r="I918" s="85">
        <f ca="1">SUMIF(Measure_BB_Table[],Combined_header,Committed_Amount)</f>
        <v>0</v>
      </c>
      <c r="J918" s="92">
        <f ca="1">SUMIF(Measure_BB_Table[],Combined_header,Completed_MeasureBB)</f>
        <v>93467.93</v>
      </c>
      <c r="K918" s="93">
        <f t="shared" ca="1" si="14"/>
        <v>0.99999999999999989</v>
      </c>
    </row>
    <row r="919" spans="1:11" x14ac:dyDescent="0.3">
      <c r="A919" s="87" t="s">
        <v>1706</v>
      </c>
      <c r="B919" s="88">
        <v>1</v>
      </c>
      <c r="C919" s="90" t="s">
        <v>268</v>
      </c>
      <c r="D919" s="90" t="s">
        <v>236</v>
      </c>
      <c r="E919" s="90" t="s">
        <v>1547</v>
      </c>
      <c r="F919" s="95">
        <v>7425</v>
      </c>
      <c r="G919" s="91">
        <v>7425</v>
      </c>
      <c r="H919" s="92">
        <f ca="1">SUMIF(Measure_BB_Table[],Combined_header,Total_Exp._MeasureBB)</f>
        <v>7425</v>
      </c>
      <c r="I919" s="85">
        <f ca="1">SUMIF(Measure_BB_Table[],Combined_header,Committed_Amount)</f>
        <v>0</v>
      </c>
      <c r="J919" s="92">
        <f ca="1">SUMIF(Measure_BB_Table[],Combined_header,Completed_MeasureBB)</f>
        <v>7425</v>
      </c>
      <c r="K919" s="93">
        <f t="shared" ca="1" si="14"/>
        <v>1</v>
      </c>
    </row>
    <row r="920" spans="1:11" x14ac:dyDescent="0.3">
      <c r="A920" s="87" t="s">
        <v>1707</v>
      </c>
      <c r="B920" s="88">
        <v>1</v>
      </c>
      <c r="C920" s="90" t="s">
        <v>268</v>
      </c>
      <c r="D920" s="90" t="s">
        <v>236</v>
      </c>
      <c r="E920" s="90" t="s">
        <v>1466</v>
      </c>
      <c r="F920" s="95">
        <v>39740</v>
      </c>
      <c r="G920" s="91">
        <v>39740</v>
      </c>
      <c r="H920" s="92">
        <f ca="1">SUMIF(Measure_BB_Table[],Combined_header,Total_Exp._MeasureBB)</f>
        <v>39740</v>
      </c>
      <c r="I920" s="85">
        <f ca="1">SUMIF(Measure_BB_Table[],Combined_header,Committed_Amount)</f>
        <v>0</v>
      </c>
      <c r="J920" s="92">
        <f ca="1">SUMIF(Measure_BB_Table[],Combined_header,Completed_MeasureBB)</f>
        <v>39740</v>
      </c>
      <c r="K920" s="93">
        <f t="shared" ca="1" si="14"/>
        <v>1</v>
      </c>
    </row>
    <row r="921" spans="1:11" x14ac:dyDescent="0.3">
      <c r="A921" s="87" t="s">
        <v>1708</v>
      </c>
      <c r="B921" s="88">
        <v>1</v>
      </c>
      <c r="C921" s="90" t="s">
        <v>268</v>
      </c>
      <c r="D921" s="90" t="s">
        <v>236</v>
      </c>
      <c r="E921" s="90" t="s">
        <v>1474</v>
      </c>
      <c r="F921" s="95">
        <v>13540</v>
      </c>
      <c r="G921" s="91">
        <v>13540</v>
      </c>
      <c r="H921" s="92">
        <f ca="1">SUMIF(Measure_BB_Table[],Combined_header,Total_Exp._MeasureBB)</f>
        <v>11330.5</v>
      </c>
      <c r="I921" s="85">
        <f ca="1">SUMIF(Measure_BB_Table[],Combined_header,Committed_Amount)</f>
        <v>0</v>
      </c>
      <c r="J921" s="92">
        <f ca="1">SUMIF(Measure_BB_Table[],Combined_header,Completed_MeasureBB)</f>
        <v>11330.5</v>
      </c>
      <c r="K921" s="93">
        <f t="shared" ca="1" si="14"/>
        <v>1</v>
      </c>
    </row>
    <row r="922" spans="1:11" x14ac:dyDescent="0.3">
      <c r="A922" s="87" t="s">
        <v>1709</v>
      </c>
      <c r="B922" s="88">
        <v>1</v>
      </c>
      <c r="C922" s="90" t="s">
        <v>268</v>
      </c>
      <c r="D922" s="90" t="s">
        <v>236</v>
      </c>
      <c r="E922" s="87" t="s">
        <v>1468</v>
      </c>
      <c r="F922" s="95">
        <v>1280</v>
      </c>
      <c r="G922" s="91" t="s">
        <v>2011</v>
      </c>
      <c r="H922" s="92">
        <f ca="1">SUMIF(Measure_BB_Table[],Combined_header,Total_Exp._MeasureBB)</f>
        <v>1280</v>
      </c>
      <c r="I922" s="85">
        <f ca="1">SUMIF(Measure_BB_Table[],Combined_header,Committed_Amount)</f>
        <v>0</v>
      </c>
      <c r="J922" s="92">
        <f ca="1">SUMIF(Measure_BB_Table[],Combined_header,Completed_MeasureBB)</f>
        <v>1280</v>
      </c>
      <c r="K922" s="93">
        <f t="shared" ca="1" si="14"/>
        <v>1</v>
      </c>
    </row>
    <row r="923" spans="1:11" x14ac:dyDescent="0.3">
      <c r="A923" s="87" t="s">
        <v>1741</v>
      </c>
      <c r="B923" s="88">
        <v>1</v>
      </c>
      <c r="C923" s="90" t="s">
        <v>268</v>
      </c>
      <c r="D923" s="90" t="s">
        <v>236</v>
      </c>
      <c r="E923" s="87" t="s">
        <v>1548</v>
      </c>
      <c r="F923" s="91">
        <v>0</v>
      </c>
      <c r="G923" s="91">
        <v>0</v>
      </c>
      <c r="H923" s="92">
        <f ca="1">SUMIF(Measure_BB_Table[],Combined_header,Total_Exp._MeasureBB)</f>
        <v>86851.54</v>
      </c>
      <c r="I923" s="85">
        <f ca="1">SUMIF(Measure_BB_Table[],Combined_header,Committed_Amount)</f>
        <v>0</v>
      </c>
      <c r="J923" s="92">
        <f ca="1">SUMIF(Measure_BB_Table[],Combined_header,Completed_MeasureBB)</f>
        <v>86851.54</v>
      </c>
      <c r="K923" s="93">
        <f t="shared" ca="1" si="14"/>
        <v>1</v>
      </c>
    </row>
    <row r="924" spans="1:11" hidden="1" x14ac:dyDescent="0.3">
      <c r="A924" s="87" t="s">
        <v>4055</v>
      </c>
      <c r="B924" s="88">
        <v>1</v>
      </c>
      <c r="C924" s="90" t="s">
        <v>268</v>
      </c>
      <c r="D924" s="90" t="s">
        <v>236</v>
      </c>
      <c r="E924" s="87" t="s">
        <v>1677</v>
      </c>
      <c r="F924" s="91">
        <v>0</v>
      </c>
      <c r="G924" s="91">
        <v>0</v>
      </c>
      <c r="H924" s="92">
        <f ca="1">SUMIF(Measure_BB_Table[],Combined_header,Total_Exp._MeasureBB)</f>
        <v>0</v>
      </c>
      <c r="I924" s="85">
        <f ca="1">SUMIF(Measure_BB_Table[],Combined_header,Committed_Amount)</f>
        <v>0</v>
      </c>
      <c r="J924" s="92">
        <f ca="1">SUMIF(Measure_BB_Table[],Combined_header,Completed_MeasureBB)</f>
        <v>0</v>
      </c>
      <c r="K924" s="93" t="e">
        <f t="shared" ca="1" si="14"/>
        <v>#DIV/0!</v>
      </c>
    </row>
    <row r="925" spans="1:11" x14ac:dyDescent="0.3">
      <c r="A925" s="87" t="s">
        <v>1710</v>
      </c>
      <c r="B925" s="88">
        <v>1</v>
      </c>
      <c r="C925" s="90" t="s">
        <v>268</v>
      </c>
      <c r="D925" s="90" t="s">
        <v>236</v>
      </c>
      <c r="E925" s="90" t="s">
        <v>1475</v>
      </c>
      <c r="F925" s="95">
        <v>479577.48</v>
      </c>
      <c r="G925" s="91">
        <v>0</v>
      </c>
      <c r="H925" s="92">
        <f ca="1">SUMIF(Measure_BB_Table[],Combined_header,Total_Exp._MeasureBB)</f>
        <v>479577.48</v>
      </c>
      <c r="I925" s="85">
        <f ca="1">SUMIF(Measure_BB_Table[],Combined_header,Committed_Amount)</f>
        <v>0</v>
      </c>
      <c r="J925" s="92">
        <f ca="1">SUMIF(Measure_BB_Table[],Combined_header,Completed_MeasureBB)</f>
        <v>479577.48</v>
      </c>
      <c r="K925" s="93">
        <f t="shared" ca="1" si="14"/>
        <v>1</v>
      </c>
    </row>
    <row r="926" spans="1:11" x14ac:dyDescent="0.3">
      <c r="A926" s="87" t="s">
        <v>1711</v>
      </c>
      <c r="B926" s="88">
        <v>1</v>
      </c>
      <c r="C926" s="90" t="s">
        <v>268</v>
      </c>
      <c r="D926" s="90" t="s">
        <v>236</v>
      </c>
      <c r="E926" s="87" t="s">
        <v>1476</v>
      </c>
      <c r="F926" s="91">
        <v>0</v>
      </c>
      <c r="G926" s="91">
        <v>0</v>
      </c>
      <c r="H926" s="92">
        <f ca="1">SUMIF(Measure_BB_Table[],Combined_header,Total_Exp._MeasureBB)</f>
        <v>500</v>
      </c>
      <c r="I926" s="85">
        <f ca="1">SUMIF(Measure_BB_Table[],Combined_header,Committed_Amount)</f>
        <v>0</v>
      </c>
      <c r="J926" s="92">
        <f ca="1">SUMIF(Measure_BB_Table[],Combined_header,Completed_MeasureBB)</f>
        <v>500</v>
      </c>
      <c r="K926" s="93">
        <f t="shared" ca="1" si="14"/>
        <v>1</v>
      </c>
    </row>
    <row r="927" spans="1:11" x14ac:dyDescent="0.3">
      <c r="A927" s="87" t="s">
        <v>1712</v>
      </c>
      <c r="B927" s="88">
        <v>1</v>
      </c>
      <c r="C927" s="90" t="s">
        <v>268</v>
      </c>
      <c r="D927" s="90" t="s">
        <v>236</v>
      </c>
      <c r="E927" s="87" t="s">
        <v>1470</v>
      </c>
      <c r="F927" s="95">
        <v>1661.08</v>
      </c>
      <c r="G927" s="91">
        <v>1661.08</v>
      </c>
      <c r="H927" s="92">
        <f ca="1">SUMIF(Measure_BB_Table[],Combined_header,Total_Exp._MeasureBB)</f>
        <v>1661.08</v>
      </c>
      <c r="I927" s="85">
        <f ca="1">SUMIF(Measure_BB_Table[],Combined_header,Committed_Amount)</f>
        <v>0</v>
      </c>
      <c r="J927" s="92">
        <f ca="1">SUMIF(Measure_BB_Table[],Combined_header,Completed_MeasureBB)</f>
        <v>1661.08</v>
      </c>
      <c r="K927" s="93">
        <f t="shared" ca="1" si="14"/>
        <v>1</v>
      </c>
    </row>
    <row r="928" spans="1:11" hidden="1" x14ac:dyDescent="0.3">
      <c r="A928" s="87" t="s">
        <v>4056</v>
      </c>
      <c r="B928" s="88">
        <v>1</v>
      </c>
      <c r="C928" s="90" t="s">
        <v>268</v>
      </c>
      <c r="D928" s="90" t="s">
        <v>236</v>
      </c>
      <c r="E928" s="87" t="s">
        <v>1464</v>
      </c>
      <c r="F928" s="91">
        <v>0</v>
      </c>
      <c r="G928" s="91">
        <v>0</v>
      </c>
      <c r="H928" s="92">
        <f ca="1">SUMIF(Measure_BB_Table[],Combined_header,Total_Exp._MeasureBB)</f>
        <v>0</v>
      </c>
      <c r="I928" s="85">
        <f ca="1">SUMIF(Measure_BB_Table[],Combined_header,Committed_Amount)</f>
        <v>0</v>
      </c>
      <c r="J928" s="92">
        <f ca="1">SUMIF(Measure_BB_Table[],Combined_header,Completed_MeasureBB)</f>
        <v>0</v>
      </c>
      <c r="K928" s="93" t="e">
        <f t="shared" ca="1" si="14"/>
        <v>#DIV/0!</v>
      </c>
    </row>
    <row r="929" spans="1:11" hidden="1" x14ac:dyDescent="0.3">
      <c r="A929" s="87" t="s">
        <v>4057</v>
      </c>
      <c r="B929" s="88">
        <v>1</v>
      </c>
      <c r="C929" s="90" t="s">
        <v>283</v>
      </c>
      <c r="D929" s="90" t="s">
        <v>2722</v>
      </c>
      <c r="E929" s="87" t="s">
        <v>1471</v>
      </c>
      <c r="F929" s="91">
        <v>1306.06</v>
      </c>
      <c r="G929" s="91">
        <v>0</v>
      </c>
      <c r="H929" s="92">
        <f ca="1">SUMIF(Measure_BB_Table[],Combined_header,Total_Exp._MeasureBB)</f>
        <v>0</v>
      </c>
      <c r="I929" s="85">
        <f ca="1">SUMIF(Measure_BB_Table[],Combined_header,Committed_Amount)</f>
        <v>0</v>
      </c>
      <c r="J929" s="92">
        <f ca="1">SUMIF(Measure_BB_Table[],Combined_header,Completed_MeasureBB)</f>
        <v>0</v>
      </c>
      <c r="K929" s="93" t="e">
        <f t="shared" ca="1" si="14"/>
        <v>#DIV/0!</v>
      </c>
    </row>
    <row r="930" spans="1:11" hidden="1" x14ac:dyDescent="0.3">
      <c r="A930" s="87" t="s">
        <v>4058</v>
      </c>
      <c r="B930" s="88">
        <v>1</v>
      </c>
      <c r="C930" s="90" t="s">
        <v>283</v>
      </c>
      <c r="D930" s="90" t="s">
        <v>2722</v>
      </c>
      <c r="E930" s="87" t="s">
        <v>1465</v>
      </c>
      <c r="F930" s="91">
        <v>85835</v>
      </c>
      <c r="G930" s="91">
        <v>0</v>
      </c>
      <c r="H930" s="92">
        <f ca="1">SUMIF(Measure_BB_Table[],Combined_header,Total_Exp._MeasureBB)</f>
        <v>0</v>
      </c>
      <c r="I930" s="85">
        <f ca="1">SUMIF(Measure_BB_Table[],Combined_header,Committed_Amount)</f>
        <v>0</v>
      </c>
      <c r="J930" s="92">
        <f ca="1">SUMIF(Measure_BB_Table[],Combined_header,Completed_MeasureBB)</f>
        <v>0</v>
      </c>
      <c r="K930" s="93" t="e">
        <f t="shared" ca="1" si="14"/>
        <v>#DIV/0!</v>
      </c>
    </row>
    <row r="931" spans="1:11" x14ac:dyDescent="0.3">
      <c r="A931" s="87" t="s">
        <v>2858</v>
      </c>
      <c r="B931" s="88">
        <v>1</v>
      </c>
      <c r="C931" s="90" t="s">
        <v>283</v>
      </c>
      <c r="D931" s="90" t="s">
        <v>2722</v>
      </c>
      <c r="E931" s="87" t="s">
        <v>1467</v>
      </c>
      <c r="F931" s="91">
        <v>208976.71</v>
      </c>
      <c r="G931" s="91">
        <v>150831</v>
      </c>
      <c r="H931" s="92">
        <f ca="1">SUMIF(Measure_BB_Table[],Combined_header,Total_Exp._MeasureBB)</f>
        <v>150811.25000000003</v>
      </c>
      <c r="I931" s="85">
        <f ca="1">SUMIF(Measure_BB_Table[],Combined_header,Committed_Amount)</f>
        <v>0</v>
      </c>
      <c r="J931" s="92">
        <f ca="1">SUMIF(Measure_BB_Table[],Combined_header,Completed_MeasureBB)</f>
        <v>150811.25000000003</v>
      </c>
      <c r="K931" s="93">
        <f t="shared" ca="1" si="14"/>
        <v>1</v>
      </c>
    </row>
    <row r="932" spans="1:11" hidden="1" x14ac:dyDescent="0.3">
      <c r="A932" s="87" t="s">
        <v>4059</v>
      </c>
      <c r="B932" s="88">
        <v>1</v>
      </c>
      <c r="C932" s="90" t="s">
        <v>283</v>
      </c>
      <c r="D932" s="90" t="s">
        <v>2722</v>
      </c>
      <c r="E932" s="90" t="s">
        <v>1676</v>
      </c>
      <c r="F932" s="91">
        <v>203535.9</v>
      </c>
      <c r="G932" s="91">
        <v>0</v>
      </c>
      <c r="H932" s="92">
        <f ca="1">SUMIF(Measure_BB_Table[],Combined_header,Total_Exp._MeasureBB)</f>
        <v>0</v>
      </c>
      <c r="I932" s="85">
        <f ca="1">SUMIF(Measure_BB_Table[],Combined_header,Committed_Amount)</f>
        <v>0</v>
      </c>
      <c r="J932" s="92">
        <f ca="1">SUMIF(Measure_BB_Table[],Combined_header,Completed_MeasureBB)</f>
        <v>0</v>
      </c>
      <c r="K932" s="93" t="e">
        <f t="shared" ca="1" si="14"/>
        <v>#DIV/0!</v>
      </c>
    </row>
    <row r="933" spans="1:11" x14ac:dyDescent="0.3">
      <c r="A933" s="87" t="s">
        <v>2860</v>
      </c>
      <c r="B933" s="88">
        <v>1</v>
      </c>
      <c r="C933" s="90" t="s">
        <v>283</v>
      </c>
      <c r="D933" s="90" t="s">
        <v>2722</v>
      </c>
      <c r="E933" s="90" t="s">
        <v>310</v>
      </c>
      <c r="F933" s="91">
        <v>2234549.6800000002</v>
      </c>
      <c r="G933" s="91">
        <v>2253432.23</v>
      </c>
      <c r="H933" s="92">
        <f ca="1">SUMIF(Measure_BB_Table[],Combined_header,Total_Exp._MeasureBB)</f>
        <v>2340808.9300000002</v>
      </c>
      <c r="I933" s="85">
        <f ca="1">SUMIF(Measure_BB_Table[],Combined_header,Committed_Amount)</f>
        <v>0</v>
      </c>
      <c r="J933" s="92">
        <f ca="1">SUMIF(Measure_BB_Table[],Combined_header,Completed_MeasureBB)</f>
        <v>2340808.9300000002</v>
      </c>
      <c r="K933" s="93">
        <f t="shared" ca="1" si="14"/>
        <v>1</v>
      </c>
    </row>
    <row r="934" spans="1:11" x14ac:dyDescent="0.3">
      <c r="A934" s="87" t="s">
        <v>2863</v>
      </c>
      <c r="B934" s="88">
        <v>1</v>
      </c>
      <c r="C934" s="90" t="s">
        <v>283</v>
      </c>
      <c r="D934" s="90" t="s">
        <v>2722</v>
      </c>
      <c r="E934" s="90" t="s">
        <v>1473</v>
      </c>
      <c r="F934" s="91">
        <v>249338.6</v>
      </c>
      <c r="G934" s="91">
        <v>127727.2</v>
      </c>
      <c r="H934" s="92">
        <f ca="1">SUMIF(Measure_BB_Table[],Combined_header,Total_Exp._MeasureBB)</f>
        <v>109894.72</v>
      </c>
      <c r="I934" s="85">
        <f ca="1">SUMIF(Measure_BB_Table[],Combined_header,Committed_Amount)</f>
        <v>0</v>
      </c>
      <c r="J934" s="92">
        <f ca="1">SUMIF(Measure_BB_Table[],Combined_header,Completed_MeasureBB)</f>
        <v>109894.72</v>
      </c>
      <c r="K934" s="93">
        <f t="shared" ca="1" si="14"/>
        <v>1</v>
      </c>
    </row>
    <row r="935" spans="1:11" x14ac:dyDescent="0.3">
      <c r="A935" s="87" t="s">
        <v>2859</v>
      </c>
      <c r="B935" s="88">
        <v>1</v>
      </c>
      <c r="C935" s="90" t="s">
        <v>283</v>
      </c>
      <c r="D935" s="90" t="s">
        <v>2722</v>
      </c>
      <c r="E935" s="90" t="s">
        <v>1547</v>
      </c>
      <c r="F935" s="91">
        <v>41556.43</v>
      </c>
      <c r="G935" s="91" t="s">
        <v>2011</v>
      </c>
      <c r="H935" s="92">
        <f ca="1">SUMIF(Measure_BB_Table[],Combined_header,Total_Exp._MeasureBB)</f>
        <v>30211.09</v>
      </c>
      <c r="I935" s="85">
        <f ca="1">SUMIF(Measure_BB_Table[],Combined_header,Committed_Amount)</f>
        <v>0</v>
      </c>
      <c r="J935" s="92">
        <f ca="1">SUMIF(Measure_BB_Table[],Combined_header,Completed_MeasureBB)</f>
        <v>30211.09</v>
      </c>
      <c r="K935" s="93">
        <f t="shared" ca="1" si="14"/>
        <v>1</v>
      </c>
    </row>
    <row r="936" spans="1:11" x14ac:dyDescent="0.3">
      <c r="A936" s="87" t="s">
        <v>2864</v>
      </c>
      <c r="B936" s="88">
        <v>1</v>
      </c>
      <c r="C936" s="90" t="s">
        <v>283</v>
      </c>
      <c r="D936" s="90" t="s">
        <v>2722</v>
      </c>
      <c r="E936" s="90" t="s">
        <v>1466</v>
      </c>
      <c r="F936" s="91">
        <v>35619.800000000003</v>
      </c>
      <c r="G936" s="91">
        <v>34720</v>
      </c>
      <c r="H936" s="92">
        <f ca="1">SUMIF(Measure_BB_Table[],Combined_header,Total_Exp._MeasureBB)</f>
        <v>32620</v>
      </c>
      <c r="I936" s="85">
        <f ca="1">SUMIF(Measure_BB_Table[],Combined_header,Committed_Amount)</f>
        <v>0</v>
      </c>
      <c r="J936" s="92">
        <f ca="1">SUMIF(Measure_BB_Table[],Combined_header,Completed_MeasureBB)</f>
        <v>32620</v>
      </c>
      <c r="K936" s="93">
        <f t="shared" ca="1" si="14"/>
        <v>1</v>
      </c>
    </row>
    <row r="937" spans="1:11" x14ac:dyDescent="0.3">
      <c r="A937" s="87" t="s">
        <v>2857</v>
      </c>
      <c r="B937" s="88">
        <v>1</v>
      </c>
      <c r="C937" s="90" t="s">
        <v>283</v>
      </c>
      <c r="D937" s="90" t="s">
        <v>2722</v>
      </c>
      <c r="E937" s="90" t="s">
        <v>1474</v>
      </c>
      <c r="F937" s="91">
        <v>17809.900000000001</v>
      </c>
      <c r="G937" s="91">
        <v>26880</v>
      </c>
      <c r="H937" s="92">
        <f ca="1">SUMIF(Measure_BB_Table[],Combined_header,Total_Exp._MeasureBB)</f>
        <v>6905</v>
      </c>
      <c r="I937" s="85">
        <f ca="1">SUMIF(Measure_BB_Table[],Combined_header,Committed_Amount)</f>
        <v>0</v>
      </c>
      <c r="J937" s="92">
        <f ca="1">SUMIF(Measure_BB_Table[],Combined_header,Completed_MeasureBB)</f>
        <v>6905</v>
      </c>
      <c r="K937" s="93">
        <f t="shared" ca="1" si="14"/>
        <v>1</v>
      </c>
    </row>
    <row r="938" spans="1:11" x14ac:dyDescent="0.3">
      <c r="A938" s="87" t="s">
        <v>2862</v>
      </c>
      <c r="B938" s="88">
        <v>1</v>
      </c>
      <c r="C938" s="90" t="s">
        <v>283</v>
      </c>
      <c r="D938" s="90" t="s">
        <v>2722</v>
      </c>
      <c r="E938" s="87" t="s">
        <v>1468</v>
      </c>
      <c r="F938" s="91">
        <v>10448.469999999999</v>
      </c>
      <c r="G938" s="91">
        <v>0</v>
      </c>
      <c r="H938" s="92">
        <f ca="1">SUMIF(Measure_BB_Table[],Combined_header,Total_Exp._MeasureBB)</f>
        <v>6505</v>
      </c>
      <c r="I938" s="85">
        <f ca="1">SUMIF(Measure_BB_Table[],Combined_header,Committed_Amount)</f>
        <v>0</v>
      </c>
      <c r="J938" s="92">
        <f ca="1">SUMIF(Measure_BB_Table[],Combined_header,Completed_MeasureBB)</f>
        <v>6505</v>
      </c>
      <c r="K938" s="93">
        <f t="shared" ca="1" si="14"/>
        <v>1</v>
      </c>
    </row>
    <row r="939" spans="1:11" x14ac:dyDescent="0.3">
      <c r="A939" s="87" t="s">
        <v>2770</v>
      </c>
      <c r="B939" s="88">
        <v>1</v>
      </c>
      <c r="C939" s="90" t="s">
        <v>283</v>
      </c>
      <c r="D939" s="90" t="s">
        <v>2722</v>
      </c>
      <c r="E939" s="87" t="s">
        <v>1548</v>
      </c>
      <c r="F939" s="91">
        <v>380000</v>
      </c>
      <c r="G939" s="91">
        <v>131001.36</v>
      </c>
      <c r="H939" s="92">
        <f ca="1">SUMIF(Measure_BB_Table[],Combined_header,Total_Exp._MeasureBB)</f>
        <v>422107.48</v>
      </c>
      <c r="I939" s="85">
        <f ca="1">SUMIF(Measure_BB_Table[],Combined_header,Committed_Amount)</f>
        <v>0</v>
      </c>
      <c r="J939" s="92">
        <f ca="1">SUMIF(Measure_BB_Table[],Combined_header,Completed_MeasureBB)</f>
        <v>422107.48</v>
      </c>
      <c r="K939" s="93">
        <f t="shared" ca="1" si="14"/>
        <v>1</v>
      </c>
    </row>
    <row r="940" spans="1:11" x14ac:dyDescent="0.3">
      <c r="A940" s="87" t="s">
        <v>4060</v>
      </c>
      <c r="B940" s="88">
        <v>1</v>
      </c>
      <c r="C940" s="90" t="s">
        <v>283</v>
      </c>
      <c r="D940" s="90" t="s">
        <v>2722</v>
      </c>
      <c r="E940" s="87" t="s">
        <v>1677</v>
      </c>
      <c r="F940" s="91">
        <v>0</v>
      </c>
      <c r="G940" s="91">
        <v>0</v>
      </c>
      <c r="H940" s="92">
        <f ca="1">SUMIF(Measure_BB_Table[],Combined_header,Total_Exp._MeasureBB)</f>
        <v>22.5</v>
      </c>
      <c r="I940" s="85">
        <f ca="1">SUMIF(Measure_BB_Table[],Combined_header,Committed_Amount)</f>
        <v>0</v>
      </c>
      <c r="J940" s="92">
        <f ca="1">SUMIF(Measure_BB_Table[],Combined_header,Completed_MeasureBB)</f>
        <v>22.5</v>
      </c>
      <c r="K940" s="93">
        <f t="shared" ca="1" si="14"/>
        <v>1</v>
      </c>
    </row>
    <row r="941" spans="1:11" hidden="1" x14ac:dyDescent="0.3">
      <c r="A941" s="87" t="s">
        <v>4061</v>
      </c>
      <c r="B941" s="88">
        <v>1</v>
      </c>
      <c r="C941" s="90" t="s">
        <v>283</v>
      </c>
      <c r="D941" s="90" t="s">
        <v>2722</v>
      </c>
      <c r="E941" s="87" t="s">
        <v>1472</v>
      </c>
      <c r="F941" s="91">
        <v>0</v>
      </c>
      <c r="G941" s="91">
        <v>0</v>
      </c>
      <c r="H941" s="92">
        <f ca="1">SUMIF(Measure_BB_Table[],Combined_header,Total_Exp._MeasureBB)</f>
        <v>0</v>
      </c>
      <c r="I941" s="85">
        <f ca="1">SUMIF(Measure_BB_Table[],Combined_header,Committed_Amount)</f>
        <v>0</v>
      </c>
      <c r="J941" s="92">
        <f ca="1">SUMIF(Measure_BB_Table[],Combined_header,Completed_MeasureBB)</f>
        <v>0</v>
      </c>
      <c r="K941" s="93" t="e">
        <f t="shared" ca="1" si="14"/>
        <v>#DIV/0!</v>
      </c>
    </row>
    <row r="942" spans="1:11" x14ac:dyDescent="0.3">
      <c r="A942" s="87" t="s">
        <v>2861</v>
      </c>
      <c r="B942" s="88">
        <v>1</v>
      </c>
      <c r="C942" s="90" t="s">
        <v>283</v>
      </c>
      <c r="D942" s="90" t="s">
        <v>2722</v>
      </c>
      <c r="E942" s="87" t="s">
        <v>1476</v>
      </c>
      <c r="F942" s="91">
        <v>9498.61</v>
      </c>
      <c r="G942" s="91">
        <v>0</v>
      </c>
      <c r="H942" s="92">
        <f ca="1">SUMIF(Measure_BB_Table[],Combined_header,Total_Exp._MeasureBB)</f>
        <v>8551.98</v>
      </c>
      <c r="I942" s="85">
        <f ca="1">SUMIF(Measure_BB_Table[],Combined_header,Committed_Amount)</f>
        <v>0</v>
      </c>
      <c r="J942" s="92">
        <f ca="1">SUMIF(Measure_BB_Table[],Combined_header,Completed_MeasureBB)</f>
        <v>8551.98</v>
      </c>
      <c r="K942" s="93">
        <f t="shared" ca="1" si="14"/>
        <v>1</v>
      </c>
    </row>
    <row r="943" spans="1:11" x14ac:dyDescent="0.3">
      <c r="A943" s="87" t="s">
        <v>2856</v>
      </c>
      <c r="B943" s="88">
        <v>1</v>
      </c>
      <c r="C943" s="90" t="s">
        <v>283</v>
      </c>
      <c r="D943" s="90" t="s">
        <v>2722</v>
      </c>
      <c r="E943" s="87" t="s">
        <v>1470</v>
      </c>
      <c r="F943" s="91">
        <v>1306.06</v>
      </c>
      <c r="G943" s="91" t="s">
        <v>2011</v>
      </c>
      <c r="H943" s="92">
        <f ca="1">SUMIF(Measure_BB_Table[],Combined_header,Total_Exp._MeasureBB)</f>
        <v>728.6</v>
      </c>
      <c r="I943" s="85">
        <f ca="1">SUMIF(Measure_BB_Table[],Combined_header,Committed_Amount)</f>
        <v>0</v>
      </c>
      <c r="J943" s="92">
        <f ca="1">SUMIF(Measure_BB_Table[],Combined_header,Completed_MeasureBB)</f>
        <v>728.6</v>
      </c>
      <c r="K943" s="93">
        <f t="shared" ca="1" si="14"/>
        <v>1</v>
      </c>
    </row>
    <row r="944" spans="1:11" x14ac:dyDescent="0.3">
      <c r="A944" s="87" t="s">
        <v>2738</v>
      </c>
      <c r="B944" s="88">
        <v>1</v>
      </c>
      <c r="C944" s="90" t="s">
        <v>283</v>
      </c>
      <c r="D944" s="90" t="s">
        <v>2722</v>
      </c>
      <c r="E944" s="87" t="s">
        <v>1464</v>
      </c>
      <c r="F944" s="91">
        <v>380000</v>
      </c>
      <c r="G944" s="91">
        <v>54617.760000000002</v>
      </c>
      <c r="H944" s="92">
        <f ca="1">SUMIF(Measure_BB_Table[],Combined_header,Total_Exp._MeasureBB)</f>
        <v>313543.29999999993</v>
      </c>
      <c r="I944" s="85">
        <f ca="1">SUMIF(Measure_BB_Table[],Combined_header,Committed_Amount)</f>
        <v>0</v>
      </c>
      <c r="J944" s="92">
        <f ca="1">SUMIF(Measure_BB_Table[],Combined_header,Completed_MeasureBB)</f>
        <v>313543.29999999993</v>
      </c>
      <c r="K944" s="93">
        <f t="shared" ca="1" si="14"/>
        <v>1</v>
      </c>
    </row>
    <row r="945" spans="1:11" hidden="1" x14ac:dyDescent="0.3">
      <c r="A945" s="87" t="s">
        <v>4062</v>
      </c>
      <c r="B945" s="88">
        <v>1</v>
      </c>
      <c r="C945" s="90" t="s">
        <v>283</v>
      </c>
      <c r="D945" s="89" t="s">
        <v>428</v>
      </c>
      <c r="E945" s="87" t="s">
        <v>1467</v>
      </c>
      <c r="F945" s="91">
        <v>0</v>
      </c>
      <c r="G945" s="91">
        <v>0</v>
      </c>
      <c r="H945" s="92">
        <f ca="1">SUMIF(Measure_BB_Table[],Combined_header,Total_Exp._MeasureBB)</f>
        <v>0</v>
      </c>
      <c r="I945" s="85">
        <f ca="1">SUMIF(Measure_BB_Table[],Combined_header,Committed_Amount)</f>
        <v>0</v>
      </c>
      <c r="J945" s="92">
        <f ca="1">SUMIF(Measure_BB_Table[],Combined_header,Completed_MeasureBB)</f>
        <v>0</v>
      </c>
      <c r="K945" s="93" t="e">
        <f t="shared" ca="1" si="14"/>
        <v>#DIV/0!</v>
      </c>
    </row>
    <row r="946" spans="1:11" x14ac:dyDescent="0.3">
      <c r="A946" s="87" t="s">
        <v>1713</v>
      </c>
      <c r="B946" s="88">
        <v>1</v>
      </c>
      <c r="C946" s="90" t="s">
        <v>283</v>
      </c>
      <c r="D946" s="89" t="s">
        <v>428</v>
      </c>
      <c r="E946" s="87" t="s">
        <v>310</v>
      </c>
      <c r="F946" s="91">
        <v>309746</v>
      </c>
      <c r="G946" s="91">
        <v>309746</v>
      </c>
      <c r="H946" s="92">
        <f ca="1">SUMIF(Measure_BB_Table[],Combined_header,Total_Exp._MeasureBB)</f>
        <v>309746</v>
      </c>
      <c r="I946" s="85">
        <f ca="1">SUMIF(Measure_BB_Table[],Combined_header,Committed_Amount)</f>
        <v>0</v>
      </c>
      <c r="J946" s="92">
        <f ca="1">SUMIF(Measure_BB_Table[],Combined_header,Completed_MeasureBB)</f>
        <v>309746</v>
      </c>
      <c r="K946" s="93">
        <f t="shared" ca="1" si="14"/>
        <v>1</v>
      </c>
    </row>
    <row r="947" spans="1:11" hidden="1" x14ac:dyDescent="0.3">
      <c r="A947" s="87" t="s">
        <v>4063</v>
      </c>
      <c r="B947" s="88">
        <v>1</v>
      </c>
      <c r="C947" s="90" t="s">
        <v>283</v>
      </c>
      <c r="D947" s="90" t="s">
        <v>2724</v>
      </c>
      <c r="E947" s="87" t="s">
        <v>1471</v>
      </c>
      <c r="F947" s="91">
        <v>0</v>
      </c>
      <c r="G947" s="91">
        <v>0</v>
      </c>
      <c r="H947" s="92">
        <f ca="1">SUMIF(Measure_BB_Table[],Combined_header,Total_Exp._MeasureBB)</f>
        <v>0</v>
      </c>
      <c r="I947" s="85">
        <f ca="1">SUMIF(Measure_BB_Table[],Combined_header,Committed_Amount)</f>
        <v>0</v>
      </c>
      <c r="J947" s="92">
        <f ca="1">SUMIF(Measure_BB_Table[],Combined_header,Completed_MeasureBB)</f>
        <v>0</v>
      </c>
      <c r="K947" s="93" t="e">
        <f t="shared" ca="1" si="14"/>
        <v>#DIV/0!</v>
      </c>
    </row>
    <row r="948" spans="1:11" hidden="1" x14ac:dyDescent="0.3">
      <c r="A948" s="87" t="s">
        <v>4064</v>
      </c>
      <c r="B948" s="88">
        <v>1</v>
      </c>
      <c r="C948" s="90" t="s">
        <v>283</v>
      </c>
      <c r="D948" s="90" t="s">
        <v>2724</v>
      </c>
      <c r="E948" s="87" t="s">
        <v>310</v>
      </c>
      <c r="F948" s="91">
        <v>30000</v>
      </c>
      <c r="G948" s="91">
        <v>0</v>
      </c>
      <c r="H948" s="92">
        <f ca="1">SUMIF(Measure_BB_Table[],Combined_header,Total_Exp._MeasureBB)</f>
        <v>0</v>
      </c>
      <c r="I948" s="85">
        <f ca="1">SUMIF(Measure_BB_Table[],Combined_header,Committed_Amount)</f>
        <v>0</v>
      </c>
      <c r="J948" s="92">
        <f ca="1">SUMIF(Measure_BB_Table[],Combined_header,Completed_MeasureBB)</f>
        <v>0</v>
      </c>
      <c r="K948" s="93" t="e">
        <f t="shared" ca="1" si="14"/>
        <v>#DIV/0!</v>
      </c>
    </row>
    <row r="949" spans="1:11" hidden="1" x14ac:dyDescent="0.3">
      <c r="A949" s="87" t="s">
        <v>4065</v>
      </c>
      <c r="B949" s="88">
        <v>1</v>
      </c>
      <c r="C949" s="90" t="s">
        <v>283</v>
      </c>
      <c r="D949" s="90" t="s">
        <v>2724</v>
      </c>
      <c r="E949" s="87" t="s">
        <v>1473</v>
      </c>
      <c r="F949" s="91">
        <v>0</v>
      </c>
      <c r="G949" s="91">
        <v>0</v>
      </c>
      <c r="H949" s="92">
        <f ca="1">SUMIF(Measure_BB_Table[],Combined_header,Total_Exp._MeasureBB)</f>
        <v>0</v>
      </c>
      <c r="I949" s="85">
        <f ca="1">SUMIF(Measure_BB_Table[],Combined_header,Committed_Amount)</f>
        <v>0</v>
      </c>
      <c r="J949" s="92">
        <f ca="1">SUMIF(Measure_BB_Table[],Combined_header,Completed_MeasureBB)</f>
        <v>0</v>
      </c>
      <c r="K949" s="93" t="e">
        <f t="shared" ca="1" si="14"/>
        <v>#DIV/0!</v>
      </c>
    </row>
    <row r="950" spans="1:11" x14ac:dyDescent="0.3">
      <c r="A950" s="87" t="s">
        <v>2927</v>
      </c>
      <c r="B950" s="88">
        <v>1</v>
      </c>
      <c r="C950" s="90" t="s">
        <v>283</v>
      </c>
      <c r="D950" s="90" t="s">
        <v>2724</v>
      </c>
      <c r="E950" s="87" t="s">
        <v>1547</v>
      </c>
      <c r="F950" s="91">
        <v>0</v>
      </c>
      <c r="G950" s="91">
        <v>0</v>
      </c>
      <c r="H950" s="92">
        <f ca="1">SUMIF(Measure_BB_Table[],Combined_header,Total_Exp._MeasureBB)</f>
        <v>1050</v>
      </c>
      <c r="I950" s="85">
        <f ca="1">SUMIF(Measure_BB_Table[],Combined_header,Committed_Amount)</f>
        <v>0</v>
      </c>
      <c r="J950" s="92">
        <f ca="1">SUMIF(Measure_BB_Table[],Combined_header,Completed_MeasureBB)</f>
        <v>1050</v>
      </c>
      <c r="K950" s="93">
        <f t="shared" ca="1" si="14"/>
        <v>1</v>
      </c>
    </row>
    <row r="951" spans="1:11" hidden="1" x14ac:dyDescent="0.3">
      <c r="A951" s="87" t="s">
        <v>4066</v>
      </c>
      <c r="B951" s="88">
        <v>1</v>
      </c>
      <c r="C951" s="90" t="s">
        <v>283</v>
      </c>
      <c r="D951" s="90" t="s">
        <v>2724</v>
      </c>
      <c r="E951" s="87" t="s">
        <v>1466</v>
      </c>
      <c r="F951" s="91">
        <v>0</v>
      </c>
      <c r="G951" s="91">
        <v>0</v>
      </c>
      <c r="H951" s="92">
        <f ca="1">SUMIF(Measure_BB_Table[],Combined_header,Total_Exp._MeasureBB)</f>
        <v>0</v>
      </c>
      <c r="I951" s="85">
        <f ca="1">SUMIF(Measure_BB_Table[],Combined_header,Committed_Amount)</f>
        <v>0</v>
      </c>
      <c r="J951" s="92">
        <f ca="1">SUMIF(Measure_BB_Table[],Combined_header,Completed_MeasureBB)</f>
        <v>0</v>
      </c>
      <c r="K951" s="93" t="e">
        <f t="shared" ca="1" si="14"/>
        <v>#DIV/0!</v>
      </c>
    </row>
    <row r="952" spans="1:11" hidden="1" x14ac:dyDescent="0.3">
      <c r="A952" s="87" t="s">
        <v>4067</v>
      </c>
      <c r="B952" s="88">
        <v>1</v>
      </c>
      <c r="C952" s="90" t="s">
        <v>283</v>
      </c>
      <c r="D952" s="90" t="s">
        <v>2724</v>
      </c>
      <c r="E952" s="90" t="s">
        <v>1474</v>
      </c>
      <c r="F952" s="91">
        <v>0</v>
      </c>
      <c r="G952" s="91">
        <v>0</v>
      </c>
      <c r="H952" s="92">
        <f ca="1">SUMIF(Measure_BB_Table[],Combined_header,Total_Exp._MeasureBB)</f>
        <v>0</v>
      </c>
      <c r="I952" s="85">
        <f ca="1">SUMIF(Measure_BB_Table[],Combined_header,Committed_Amount)</f>
        <v>0</v>
      </c>
      <c r="J952" s="92">
        <f ca="1">SUMIF(Measure_BB_Table[],Combined_header,Completed_MeasureBB)</f>
        <v>0</v>
      </c>
      <c r="K952" s="93" t="e">
        <f t="shared" ca="1" si="14"/>
        <v>#DIV/0!</v>
      </c>
    </row>
    <row r="953" spans="1:11" hidden="1" x14ac:dyDescent="0.3">
      <c r="A953" s="87" t="s">
        <v>4068</v>
      </c>
      <c r="B953" s="88">
        <v>1</v>
      </c>
      <c r="C953" s="90" t="s">
        <v>283</v>
      </c>
      <c r="D953" s="90" t="s">
        <v>2724</v>
      </c>
      <c r="E953" s="87" t="s">
        <v>1468</v>
      </c>
      <c r="F953" s="91">
        <v>0</v>
      </c>
      <c r="G953" s="91">
        <v>0</v>
      </c>
      <c r="H953" s="92">
        <f ca="1">SUMIF(Measure_BB_Table[],Combined_header,Total_Exp._MeasureBB)</f>
        <v>0</v>
      </c>
      <c r="I953" s="85">
        <f ca="1">SUMIF(Measure_BB_Table[],Combined_header,Committed_Amount)</f>
        <v>0</v>
      </c>
      <c r="J953" s="92">
        <f ca="1">SUMIF(Measure_BB_Table[],Combined_header,Completed_MeasureBB)</f>
        <v>0</v>
      </c>
      <c r="K953" s="93" t="e">
        <f t="shared" ca="1" si="14"/>
        <v>#DIV/0!</v>
      </c>
    </row>
    <row r="954" spans="1:11" hidden="1" x14ac:dyDescent="0.3">
      <c r="A954" s="87" t="s">
        <v>4069</v>
      </c>
      <c r="B954" s="88">
        <v>1</v>
      </c>
      <c r="C954" s="90" t="s">
        <v>283</v>
      </c>
      <c r="D954" s="90" t="s">
        <v>2724</v>
      </c>
      <c r="E954" s="87" t="s">
        <v>1470</v>
      </c>
      <c r="F954" s="91">
        <v>0</v>
      </c>
      <c r="G954" s="91">
        <v>0</v>
      </c>
      <c r="H954" s="92">
        <f ca="1">SUMIF(Measure_BB_Table[],Combined_header,Total_Exp._MeasureBB)</f>
        <v>0</v>
      </c>
      <c r="I954" s="85">
        <f ca="1">SUMIF(Measure_BB_Table[],Combined_header,Committed_Amount)</f>
        <v>0</v>
      </c>
      <c r="J954" s="92">
        <f ca="1">SUMIF(Measure_BB_Table[],Combined_header,Completed_MeasureBB)</f>
        <v>0</v>
      </c>
      <c r="K954" s="93" t="e">
        <f t="shared" ca="1" si="14"/>
        <v>#DIV/0!</v>
      </c>
    </row>
    <row r="955" spans="1:11" hidden="1" x14ac:dyDescent="0.3">
      <c r="A955" s="87" t="s">
        <v>4070</v>
      </c>
      <c r="B955" s="88">
        <v>1</v>
      </c>
      <c r="C955" s="90" t="s">
        <v>283</v>
      </c>
      <c r="D955" s="90" t="s">
        <v>2723</v>
      </c>
      <c r="E955" s="87" t="s">
        <v>1471</v>
      </c>
      <c r="F955" s="91">
        <v>0</v>
      </c>
      <c r="G955" s="91">
        <v>0</v>
      </c>
      <c r="H955" s="92">
        <f ca="1">SUMIF(Measure_BB_Table[],Combined_header,Total_Exp._MeasureBB)</f>
        <v>0</v>
      </c>
      <c r="I955" s="85">
        <f ca="1">SUMIF(Measure_BB_Table[],Combined_header,Committed_Amount)</f>
        <v>0</v>
      </c>
      <c r="J955" s="92">
        <f ca="1">SUMIF(Measure_BB_Table[],Combined_header,Completed_MeasureBB)</f>
        <v>0</v>
      </c>
      <c r="K955" s="93" t="e">
        <f t="shared" ca="1" si="14"/>
        <v>#DIV/0!</v>
      </c>
    </row>
    <row r="956" spans="1:11" x14ac:dyDescent="0.3">
      <c r="A956" s="87" t="s">
        <v>2986</v>
      </c>
      <c r="B956" s="88">
        <v>1</v>
      </c>
      <c r="C956" s="90" t="s">
        <v>283</v>
      </c>
      <c r="D956" s="90" t="s">
        <v>2723</v>
      </c>
      <c r="E956" s="87" t="s">
        <v>310</v>
      </c>
      <c r="F956" s="91">
        <v>285000</v>
      </c>
      <c r="G956" s="91">
        <v>98440</v>
      </c>
      <c r="H956" s="92">
        <f ca="1">SUMIF(Measure_BB_Table[],Combined_header,Total_Exp._MeasureBB)</f>
        <v>119435.08</v>
      </c>
      <c r="I956" s="85">
        <f ca="1">SUMIF(Measure_BB_Table[],Combined_header,Committed_Amount)</f>
        <v>0</v>
      </c>
      <c r="J956" s="92">
        <f ca="1">SUMIF(Measure_BB_Table[],Combined_header,Completed_MeasureBB)</f>
        <v>119435.08</v>
      </c>
      <c r="K956" s="93">
        <f t="shared" ca="1" si="14"/>
        <v>1</v>
      </c>
    </row>
    <row r="957" spans="1:11" x14ac:dyDescent="0.3">
      <c r="A957" s="87" t="s">
        <v>2984</v>
      </c>
      <c r="B957" s="88">
        <v>1</v>
      </c>
      <c r="C957" s="90" t="s">
        <v>283</v>
      </c>
      <c r="D957" s="90" t="s">
        <v>2723</v>
      </c>
      <c r="E957" s="87" t="s">
        <v>1473</v>
      </c>
      <c r="F957" s="91">
        <v>11875</v>
      </c>
      <c r="G957" s="91" t="s">
        <v>2011</v>
      </c>
      <c r="H957" s="92">
        <f ca="1">SUMIF(Measure_BB_Table[],Combined_header,Total_Exp._MeasureBB)</f>
        <v>11875</v>
      </c>
      <c r="I957" s="85">
        <f ca="1">SUMIF(Measure_BB_Table[],Combined_header,Committed_Amount)</f>
        <v>0</v>
      </c>
      <c r="J957" s="92">
        <f ca="1">SUMIF(Measure_BB_Table[],Combined_header,Completed_MeasureBB)</f>
        <v>11875</v>
      </c>
      <c r="K957" s="93">
        <f t="shared" ca="1" si="14"/>
        <v>1</v>
      </c>
    </row>
    <row r="958" spans="1:11" hidden="1" x14ac:dyDescent="0.3">
      <c r="A958" s="87" t="s">
        <v>4071</v>
      </c>
      <c r="B958" s="88">
        <v>1</v>
      </c>
      <c r="C958" s="90" t="s">
        <v>283</v>
      </c>
      <c r="D958" s="90" t="s">
        <v>2723</v>
      </c>
      <c r="E958" s="87" t="s">
        <v>1547</v>
      </c>
      <c r="F958" s="91">
        <v>0</v>
      </c>
      <c r="G958" s="91">
        <v>0</v>
      </c>
      <c r="H958" s="92">
        <f ca="1">SUMIF(Measure_BB_Table[],Combined_header,Total_Exp._MeasureBB)</f>
        <v>0</v>
      </c>
      <c r="I958" s="85">
        <f ca="1">SUMIF(Measure_BB_Table[],Combined_header,Committed_Amount)</f>
        <v>0</v>
      </c>
      <c r="J958" s="92">
        <f ca="1">SUMIF(Measure_BB_Table[],Combined_header,Completed_MeasureBB)</f>
        <v>0</v>
      </c>
      <c r="K958" s="93" t="e">
        <f t="shared" ca="1" si="14"/>
        <v>#DIV/0!</v>
      </c>
    </row>
    <row r="959" spans="1:11" x14ac:dyDescent="0.3">
      <c r="A959" s="87" t="s">
        <v>2985</v>
      </c>
      <c r="B959" s="88">
        <v>1</v>
      </c>
      <c r="C959" s="90" t="s">
        <v>283</v>
      </c>
      <c r="D959" s="90" t="s">
        <v>2723</v>
      </c>
      <c r="E959" s="87" t="s">
        <v>1466</v>
      </c>
      <c r="F959" s="91">
        <v>0</v>
      </c>
      <c r="G959" s="91">
        <v>0</v>
      </c>
      <c r="H959" s="92">
        <f ca="1">SUMIF(Measure_BB_Table[],Combined_header,Total_Exp._MeasureBB)</f>
        <v>12250</v>
      </c>
      <c r="I959" s="85">
        <f ca="1">SUMIF(Measure_BB_Table[],Combined_header,Committed_Amount)</f>
        <v>0</v>
      </c>
      <c r="J959" s="92">
        <f ca="1">SUMIF(Measure_BB_Table[],Combined_header,Completed_MeasureBB)</f>
        <v>12250</v>
      </c>
      <c r="K959" s="93">
        <f t="shared" ca="1" si="14"/>
        <v>1</v>
      </c>
    </row>
    <row r="960" spans="1:11" hidden="1" x14ac:dyDescent="0.3">
      <c r="A960" s="87" t="s">
        <v>4072</v>
      </c>
      <c r="B960" s="88">
        <v>1</v>
      </c>
      <c r="C960" s="90" t="s">
        <v>283</v>
      </c>
      <c r="D960" s="90" t="s">
        <v>2723</v>
      </c>
      <c r="E960" s="87" t="s">
        <v>1468</v>
      </c>
      <c r="F960" s="91">
        <v>0</v>
      </c>
      <c r="G960" s="91">
        <v>0</v>
      </c>
      <c r="H960" s="92">
        <f ca="1">SUMIF(Measure_BB_Table[],Combined_header,Total_Exp._MeasureBB)</f>
        <v>0</v>
      </c>
      <c r="I960" s="85">
        <f ca="1">SUMIF(Measure_BB_Table[],Combined_header,Committed_Amount)</f>
        <v>0</v>
      </c>
      <c r="J960" s="92">
        <f ca="1">SUMIF(Measure_BB_Table[],Combined_header,Completed_MeasureBB)</f>
        <v>0</v>
      </c>
      <c r="K960" s="93" t="e">
        <f t="shared" ca="1" si="14"/>
        <v>#DIV/0!</v>
      </c>
    </row>
    <row r="961" spans="1:11" hidden="1" x14ac:dyDescent="0.3">
      <c r="A961" s="87" t="s">
        <v>4073</v>
      </c>
      <c r="B961" s="88">
        <v>1</v>
      </c>
      <c r="C961" s="90" t="s">
        <v>283</v>
      </c>
      <c r="D961" s="90" t="s">
        <v>2723</v>
      </c>
      <c r="E961" s="87" t="s">
        <v>1470</v>
      </c>
      <c r="F961" s="91">
        <v>0</v>
      </c>
      <c r="G961" s="91">
        <v>0</v>
      </c>
      <c r="H961" s="92">
        <f ca="1">SUMIF(Measure_BB_Table[],Combined_header,Total_Exp._MeasureBB)</f>
        <v>0</v>
      </c>
      <c r="I961" s="85">
        <f ca="1">SUMIF(Measure_BB_Table[],Combined_header,Committed_Amount)</f>
        <v>0</v>
      </c>
      <c r="J961" s="92">
        <f ca="1">SUMIF(Measure_BB_Table[],Combined_header,Completed_MeasureBB)</f>
        <v>0</v>
      </c>
      <c r="K961" s="93" t="e">
        <f t="shared" ca="1" si="14"/>
        <v>#DIV/0!</v>
      </c>
    </row>
    <row r="962" spans="1:11" hidden="1" x14ac:dyDescent="0.3">
      <c r="A962" s="87" t="s">
        <v>4074</v>
      </c>
      <c r="B962" s="88">
        <v>1</v>
      </c>
      <c r="C962" s="90" t="s">
        <v>283</v>
      </c>
      <c r="D962" s="90" t="s">
        <v>236</v>
      </c>
      <c r="E962" s="87" t="s">
        <v>1471</v>
      </c>
      <c r="F962" s="91" t="s">
        <v>2014</v>
      </c>
      <c r="G962" s="91">
        <v>0</v>
      </c>
      <c r="H962" s="92">
        <f ca="1">SUMIF(Measure_BB_Table[],Combined_header,Total_Exp._MeasureBB)</f>
        <v>0</v>
      </c>
      <c r="I962" s="85">
        <f ca="1">SUMIF(Measure_BB_Table[],Combined_header,Committed_Amount)</f>
        <v>0</v>
      </c>
      <c r="J962" s="92">
        <f ca="1">SUMIF(Measure_BB_Table[],Combined_header,Completed_MeasureBB)</f>
        <v>0</v>
      </c>
      <c r="K962" s="93" t="e">
        <f t="shared" ca="1" si="14"/>
        <v>#DIV/0!</v>
      </c>
    </row>
    <row r="963" spans="1:11" hidden="1" x14ac:dyDescent="0.3">
      <c r="A963" s="87" t="s">
        <v>4075</v>
      </c>
      <c r="B963" s="88">
        <v>1</v>
      </c>
      <c r="C963" s="90" t="s">
        <v>283</v>
      </c>
      <c r="D963" s="90" t="s">
        <v>236</v>
      </c>
      <c r="E963" s="90" t="s">
        <v>1477</v>
      </c>
      <c r="F963" s="91" t="s">
        <v>2014</v>
      </c>
      <c r="G963" s="91">
        <v>0</v>
      </c>
      <c r="H963" s="92">
        <f ca="1">SUMIF(Measure_BB_Table[],Combined_header,Total_Exp._MeasureBB)</f>
        <v>0</v>
      </c>
      <c r="I963" s="85">
        <f ca="1">SUMIF(Measure_BB_Table[],Combined_header,Committed_Amount)</f>
        <v>0</v>
      </c>
      <c r="J963" s="92">
        <f ca="1">SUMIF(Measure_BB_Table[],Combined_header,Completed_MeasureBB)</f>
        <v>0</v>
      </c>
      <c r="K963" s="93" t="e">
        <f t="shared" ca="1" si="14"/>
        <v>#DIV/0!</v>
      </c>
    </row>
    <row r="964" spans="1:11" hidden="1" x14ac:dyDescent="0.3">
      <c r="A964" s="87" t="s">
        <v>4076</v>
      </c>
      <c r="B964" s="88">
        <v>1</v>
      </c>
      <c r="C964" s="90" t="s">
        <v>283</v>
      </c>
      <c r="D964" s="90" t="s">
        <v>236</v>
      </c>
      <c r="E964" s="87" t="s">
        <v>1467</v>
      </c>
      <c r="F964" s="91" t="s">
        <v>2014</v>
      </c>
      <c r="G964" s="91">
        <v>0</v>
      </c>
      <c r="H964" s="92">
        <f ca="1">SUMIF(Measure_BB_Table[],Combined_header,Total_Exp._MeasureBB)</f>
        <v>0</v>
      </c>
      <c r="I964" s="85">
        <f ca="1">SUMIF(Measure_BB_Table[],Combined_header,Committed_Amount)</f>
        <v>0</v>
      </c>
      <c r="J964" s="92">
        <f ca="1">SUMIF(Measure_BB_Table[],Combined_header,Completed_MeasureBB)</f>
        <v>0</v>
      </c>
      <c r="K964" s="93" t="e">
        <f t="shared" ref="K964:K1028" ca="1" si="15">Completed_Comparison/Total_Exp._Comparison</f>
        <v>#DIV/0!</v>
      </c>
    </row>
    <row r="965" spans="1:11" hidden="1" x14ac:dyDescent="0.3">
      <c r="A965" s="87" t="s">
        <v>4077</v>
      </c>
      <c r="B965" s="88">
        <v>1</v>
      </c>
      <c r="C965" s="90" t="s">
        <v>283</v>
      </c>
      <c r="D965" s="90" t="s">
        <v>236</v>
      </c>
      <c r="E965" s="90" t="s">
        <v>1676</v>
      </c>
      <c r="F965" s="91" t="s">
        <v>2014</v>
      </c>
      <c r="G965" s="91">
        <v>0</v>
      </c>
      <c r="H965" s="92">
        <f ca="1">SUMIF(Measure_BB_Table[],Combined_header,Total_Exp._MeasureBB)</f>
        <v>0</v>
      </c>
      <c r="I965" s="85">
        <f ca="1">SUMIF(Measure_BB_Table[],Combined_header,Committed_Amount)</f>
        <v>0</v>
      </c>
      <c r="J965" s="92">
        <f ca="1">SUMIF(Measure_BB_Table[],Combined_header,Completed_MeasureBB)</f>
        <v>0</v>
      </c>
      <c r="K965" s="93" t="e">
        <f t="shared" ca="1" si="15"/>
        <v>#DIV/0!</v>
      </c>
    </row>
    <row r="966" spans="1:11" hidden="1" x14ac:dyDescent="0.3">
      <c r="A966" s="87" t="s">
        <v>4078</v>
      </c>
      <c r="B966" s="88">
        <v>1</v>
      </c>
      <c r="C966" s="90" t="s">
        <v>283</v>
      </c>
      <c r="D966" s="90" t="s">
        <v>236</v>
      </c>
      <c r="E966" s="90" t="s">
        <v>310</v>
      </c>
      <c r="F966" s="91" t="s">
        <v>2014</v>
      </c>
      <c r="G966" s="91">
        <v>0</v>
      </c>
      <c r="H966" s="92">
        <f ca="1">SUMIF(Measure_BB_Table[],Combined_header,Total_Exp._MeasureBB)</f>
        <v>0</v>
      </c>
      <c r="I966" s="85">
        <f ca="1">SUMIF(Measure_BB_Table[],Combined_header,Committed_Amount)</f>
        <v>0</v>
      </c>
      <c r="J966" s="92">
        <f ca="1">SUMIF(Measure_BB_Table[],Combined_header,Completed_MeasureBB)</f>
        <v>0</v>
      </c>
      <c r="K966" s="93" t="e">
        <f t="shared" ca="1" si="15"/>
        <v>#DIV/0!</v>
      </c>
    </row>
    <row r="967" spans="1:11" hidden="1" x14ac:dyDescent="0.3">
      <c r="A967" s="87" t="s">
        <v>4079</v>
      </c>
      <c r="B967" s="88">
        <v>1</v>
      </c>
      <c r="C967" s="90" t="s">
        <v>283</v>
      </c>
      <c r="D967" s="90" t="s">
        <v>236</v>
      </c>
      <c r="E967" s="89" t="s">
        <v>1473</v>
      </c>
      <c r="F967" s="91" t="s">
        <v>2014</v>
      </c>
      <c r="G967" s="91">
        <v>0</v>
      </c>
      <c r="H967" s="92">
        <f ca="1">SUMIF(Measure_BB_Table[],Combined_header,Total_Exp._MeasureBB)</f>
        <v>0</v>
      </c>
      <c r="I967" s="85">
        <f ca="1">SUMIF(Measure_BB_Table[],Combined_header,Committed_Amount)</f>
        <v>0</v>
      </c>
      <c r="J967" s="92">
        <f ca="1">SUMIF(Measure_BB_Table[],Combined_header,Completed_MeasureBB)</f>
        <v>0</v>
      </c>
      <c r="K967" s="93" t="e">
        <f t="shared" ca="1" si="15"/>
        <v>#DIV/0!</v>
      </c>
    </row>
    <row r="968" spans="1:11" hidden="1" x14ac:dyDescent="0.3">
      <c r="A968" s="87" t="s">
        <v>4080</v>
      </c>
      <c r="B968" s="88">
        <v>1</v>
      </c>
      <c r="C968" s="90" t="s">
        <v>283</v>
      </c>
      <c r="D968" s="90" t="s">
        <v>236</v>
      </c>
      <c r="E968" s="90" t="s">
        <v>1547</v>
      </c>
      <c r="F968" s="91" t="s">
        <v>2014</v>
      </c>
      <c r="G968" s="91">
        <v>0</v>
      </c>
      <c r="H968" s="92">
        <f ca="1">SUMIF(Measure_BB_Table[],Combined_header,Total_Exp._MeasureBB)</f>
        <v>0</v>
      </c>
      <c r="I968" s="85">
        <f ca="1">SUMIF(Measure_BB_Table[],Combined_header,Committed_Amount)</f>
        <v>0</v>
      </c>
      <c r="J968" s="92">
        <f ca="1">SUMIF(Measure_BB_Table[],Combined_header,Completed_MeasureBB)</f>
        <v>0</v>
      </c>
      <c r="K968" s="93" t="e">
        <f t="shared" ca="1" si="15"/>
        <v>#DIV/0!</v>
      </c>
    </row>
    <row r="969" spans="1:11" hidden="1" x14ac:dyDescent="0.3">
      <c r="A969" s="87" t="s">
        <v>4081</v>
      </c>
      <c r="B969" s="88">
        <v>1</v>
      </c>
      <c r="C969" s="90" t="s">
        <v>283</v>
      </c>
      <c r="D969" s="90" t="s">
        <v>236</v>
      </c>
      <c r="E969" s="90" t="s">
        <v>1466</v>
      </c>
      <c r="F969" s="91" t="s">
        <v>2014</v>
      </c>
      <c r="G969" s="91">
        <v>0</v>
      </c>
      <c r="H969" s="92">
        <f ca="1">SUMIF(Measure_BB_Table[],Combined_header,Total_Exp._MeasureBB)</f>
        <v>0</v>
      </c>
      <c r="I969" s="85">
        <f ca="1">SUMIF(Measure_BB_Table[],Combined_header,Committed_Amount)</f>
        <v>0</v>
      </c>
      <c r="J969" s="92">
        <f ca="1">SUMIF(Measure_BB_Table[],Combined_header,Completed_MeasureBB)</f>
        <v>0</v>
      </c>
      <c r="K969" s="93" t="e">
        <f t="shared" ca="1" si="15"/>
        <v>#DIV/0!</v>
      </c>
    </row>
    <row r="970" spans="1:11" hidden="1" x14ac:dyDescent="0.3">
      <c r="A970" s="87" t="s">
        <v>4082</v>
      </c>
      <c r="B970" s="88">
        <v>1</v>
      </c>
      <c r="C970" s="90" t="s">
        <v>283</v>
      </c>
      <c r="D970" s="90" t="s">
        <v>236</v>
      </c>
      <c r="E970" s="90" t="s">
        <v>1474</v>
      </c>
      <c r="F970" s="91" t="s">
        <v>2014</v>
      </c>
      <c r="G970" s="91">
        <v>0</v>
      </c>
      <c r="H970" s="92">
        <f ca="1">SUMIF(Measure_BB_Table[],Combined_header,Total_Exp._MeasureBB)</f>
        <v>0</v>
      </c>
      <c r="I970" s="85">
        <f ca="1">SUMIF(Measure_BB_Table[],Combined_header,Committed_Amount)</f>
        <v>0</v>
      </c>
      <c r="J970" s="92">
        <f ca="1">SUMIF(Measure_BB_Table[],Combined_header,Completed_MeasureBB)</f>
        <v>0</v>
      </c>
      <c r="K970" s="93" t="e">
        <f t="shared" ca="1" si="15"/>
        <v>#DIV/0!</v>
      </c>
    </row>
    <row r="971" spans="1:11" hidden="1" x14ac:dyDescent="0.3">
      <c r="A971" s="87" t="s">
        <v>4083</v>
      </c>
      <c r="B971" s="88">
        <v>1</v>
      </c>
      <c r="C971" s="90" t="s">
        <v>283</v>
      </c>
      <c r="D971" s="90" t="s">
        <v>236</v>
      </c>
      <c r="E971" s="87" t="s">
        <v>1468</v>
      </c>
      <c r="F971" s="91" t="s">
        <v>2014</v>
      </c>
      <c r="G971" s="91">
        <v>0</v>
      </c>
      <c r="H971" s="92">
        <f ca="1">SUMIF(Measure_BB_Table[],Combined_header,Total_Exp._MeasureBB)</f>
        <v>0</v>
      </c>
      <c r="I971" s="85">
        <f ca="1">SUMIF(Measure_BB_Table[],Combined_header,Committed_Amount)</f>
        <v>0</v>
      </c>
      <c r="J971" s="92">
        <f ca="1">SUMIF(Measure_BB_Table[],Combined_header,Completed_MeasureBB)</f>
        <v>0</v>
      </c>
      <c r="K971" s="93" t="e">
        <f t="shared" ca="1" si="15"/>
        <v>#DIV/0!</v>
      </c>
    </row>
    <row r="972" spans="1:11" hidden="1" x14ac:dyDescent="0.3">
      <c r="A972" s="87" t="s">
        <v>4084</v>
      </c>
      <c r="B972" s="88">
        <v>1</v>
      </c>
      <c r="C972" s="90" t="s">
        <v>283</v>
      </c>
      <c r="D972" s="90" t="s">
        <v>236</v>
      </c>
      <c r="E972" s="87" t="s">
        <v>1548</v>
      </c>
      <c r="F972" s="91" t="s">
        <v>2014</v>
      </c>
      <c r="G972" s="91">
        <v>0</v>
      </c>
      <c r="H972" s="92">
        <f ca="1">SUMIF(Measure_BB_Table[],Combined_header,Total_Exp._MeasureBB)</f>
        <v>0</v>
      </c>
      <c r="I972" s="85">
        <f ca="1">SUMIF(Measure_BB_Table[],Combined_header,Committed_Amount)</f>
        <v>0</v>
      </c>
      <c r="J972" s="92">
        <f ca="1">SUMIF(Measure_BB_Table[],Combined_header,Completed_MeasureBB)</f>
        <v>0</v>
      </c>
      <c r="K972" s="93" t="e">
        <f t="shared" ca="1" si="15"/>
        <v>#DIV/0!</v>
      </c>
    </row>
    <row r="973" spans="1:11" hidden="1" x14ac:dyDescent="0.3">
      <c r="A973" s="87" t="s">
        <v>4085</v>
      </c>
      <c r="B973" s="88">
        <v>1</v>
      </c>
      <c r="C973" s="90" t="s">
        <v>283</v>
      </c>
      <c r="D973" s="90" t="s">
        <v>236</v>
      </c>
      <c r="E973" s="87" t="s">
        <v>1677</v>
      </c>
      <c r="F973" s="91" t="s">
        <v>2014</v>
      </c>
      <c r="G973" s="91">
        <v>0</v>
      </c>
      <c r="H973" s="92">
        <f ca="1">SUMIF(Measure_BB_Table[],Combined_header,Total_Exp._MeasureBB)</f>
        <v>0</v>
      </c>
      <c r="I973" s="85">
        <f ca="1">SUMIF(Measure_BB_Table[],Combined_header,Committed_Amount)</f>
        <v>0</v>
      </c>
      <c r="J973" s="92">
        <f ca="1">SUMIF(Measure_BB_Table[],Combined_header,Completed_MeasureBB)</f>
        <v>0</v>
      </c>
      <c r="K973" s="93" t="e">
        <f t="shared" ca="1" si="15"/>
        <v>#DIV/0!</v>
      </c>
    </row>
    <row r="974" spans="1:11" hidden="1" x14ac:dyDescent="0.3">
      <c r="A974" s="87" t="s">
        <v>4086</v>
      </c>
      <c r="B974" s="88">
        <v>1</v>
      </c>
      <c r="C974" s="90" t="s">
        <v>283</v>
      </c>
      <c r="D974" s="90" t="s">
        <v>236</v>
      </c>
      <c r="E974" s="90" t="s">
        <v>1475</v>
      </c>
      <c r="F974" s="91" t="s">
        <v>2014</v>
      </c>
      <c r="G974" s="91">
        <v>0</v>
      </c>
      <c r="H974" s="92">
        <f ca="1">SUMIF(Measure_BB_Table[],Combined_header,Total_Exp._MeasureBB)</f>
        <v>0</v>
      </c>
      <c r="I974" s="85">
        <f ca="1">SUMIF(Measure_BB_Table[],Combined_header,Committed_Amount)</f>
        <v>0</v>
      </c>
      <c r="J974" s="92">
        <f ca="1">SUMIF(Measure_BB_Table[],Combined_header,Completed_MeasureBB)</f>
        <v>0</v>
      </c>
      <c r="K974" s="93" t="e">
        <f t="shared" ca="1" si="15"/>
        <v>#DIV/0!</v>
      </c>
    </row>
    <row r="975" spans="1:11" hidden="1" x14ac:dyDescent="0.3">
      <c r="A975" s="87" t="s">
        <v>4087</v>
      </c>
      <c r="B975" s="88">
        <v>1</v>
      </c>
      <c r="C975" s="90" t="s">
        <v>283</v>
      </c>
      <c r="D975" s="90" t="s">
        <v>236</v>
      </c>
      <c r="E975" s="87" t="s">
        <v>1476</v>
      </c>
      <c r="F975" s="91" t="s">
        <v>2014</v>
      </c>
      <c r="G975" s="91">
        <v>0</v>
      </c>
      <c r="H975" s="92">
        <f ca="1">SUMIF(Measure_BB_Table[],Combined_header,Total_Exp._MeasureBB)</f>
        <v>0</v>
      </c>
      <c r="I975" s="85">
        <f ca="1">SUMIF(Measure_BB_Table[],Combined_header,Committed_Amount)</f>
        <v>0</v>
      </c>
      <c r="J975" s="92">
        <f ca="1">SUMIF(Measure_BB_Table[],Combined_header,Completed_MeasureBB)</f>
        <v>0</v>
      </c>
      <c r="K975" s="93" t="e">
        <f t="shared" ca="1" si="15"/>
        <v>#DIV/0!</v>
      </c>
    </row>
    <row r="976" spans="1:11" hidden="1" x14ac:dyDescent="0.3">
      <c r="A976" s="87" t="s">
        <v>4088</v>
      </c>
      <c r="B976" s="88">
        <v>1</v>
      </c>
      <c r="C976" s="90" t="s">
        <v>283</v>
      </c>
      <c r="D976" s="90" t="s">
        <v>236</v>
      </c>
      <c r="E976" s="87" t="s">
        <v>1470</v>
      </c>
      <c r="F976" s="91" t="s">
        <v>2014</v>
      </c>
      <c r="G976" s="91">
        <v>0</v>
      </c>
      <c r="H976" s="92">
        <f ca="1">SUMIF(Measure_BB_Table[],Combined_header,Total_Exp._MeasureBB)</f>
        <v>0</v>
      </c>
      <c r="I976" s="85">
        <f ca="1">SUMIF(Measure_BB_Table[],Combined_header,Committed_Amount)</f>
        <v>0</v>
      </c>
      <c r="J976" s="92">
        <f ca="1">SUMIF(Measure_BB_Table[],Combined_header,Completed_MeasureBB)</f>
        <v>0</v>
      </c>
      <c r="K976" s="93" t="e">
        <f t="shared" ca="1" si="15"/>
        <v>#DIV/0!</v>
      </c>
    </row>
    <row r="977" spans="1:11" hidden="1" x14ac:dyDescent="0.3">
      <c r="A977" s="87" t="s">
        <v>4089</v>
      </c>
      <c r="B977" s="88">
        <v>1</v>
      </c>
      <c r="C977" s="90" t="s">
        <v>283</v>
      </c>
      <c r="D977" s="90" t="s">
        <v>236</v>
      </c>
      <c r="E977" s="87" t="s">
        <v>1464</v>
      </c>
      <c r="F977" s="91" t="s">
        <v>2014</v>
      </c>
      <c r="G977" s="91">
        <v>0</v>
      </c>
      <c r="H977" s="92">
        <f ca="1">SUMIF(Measure_BB_Table[],Combined_header,Total_Exp._MeasureBB)</f>
        <v>0</v>
      </c>
      <c r="I977" s="85">
        <f ca="1">SUMIF(Measure_BB_Table[],Combined_header,Committed_Amount)</f>
        <v>0</v>
      </c>
      <c r="J977" s="92">
        <f ca="1">SUMIF(Measure_BB_Table[],Combined_header,Completed_MeasureBB)</f>
        <v>0</v>
      </c>
      <c r="K977" s="93" t="e">
        <f t="shared" ca="1" si="15"/>
        <v>#DIV/0!</v>
      </c>
    </row>
    <row r="978" spans="1:11" x14ac:dyDescent="0.3">
      <c r="A978" s="87" t="s">
        <v>2870</v>
      </c>
      <c r="B978" s="88">
        <v>1</v>
      </c>
      <c r="C978" s="89" t="s">
        <v>235</v>
      </c>
      <c r="D978" s="90" t="s">
        <v>2722</v>
      </c>
      <c r="E978" s="87" t="s">
        <v>1471</v>
      </c>
      <c r="F978" s="91">
        <v>1380.36</v>
      </c>
      <c r="G978" s="91">
        <v>0</v>
      </c>
      <c r="H978" s="92">
        <f ca="1">SUMIF(Measure_BB_Table[],Combined_header,Total_Exp._MeasureBB)</f>
        <v>324.48</v>
      </c>
      <c r="I978" s="85">
        <f ca="1">SUMIF(Measure_BB_Table[],Combined_header,Committed_Amount)</f>
        <v>0</v>
      </c>
      <c r="J978" s="92">
        <f ca="1">SUMIF(Measure_BB_Table[],Combined_header,Completed_MeasureBB)</f>
        <v>324.48</v>
      </c>
      <c r="K978" s="93">
        <f t="shared" ca="1" si="15"/>
        <v>1</v>
      </c>
    </row>
    <row r="979" spans="1:11" hidden="1" x14ac:dyDescent="0.3">
      <c r="A979" s="87" t="s">
        <v>4090</v>
      </c>
      <c r="B979" s="88">
        <v>1</v>
      </c>
      <c r="C979" s="89" t="s">
        <v>235</v>
      </c>
      <c r="D979" s="90" t="s">
        <v>2722</v>
      </c>
      <c r="E979" s="87" t="s">
        <v>1465</v>
      </c>
      <c r="F979" s="91">
        <v>66500</v>
      </c>
      <c r="G979" s="91">
        <v>0</v>
      </c>
      <c r="H979" s="92">
        <f ca="1">SUMIF(Measure_BB_Table[],Combined_header,Total_Exp._MeasureBB)</f>
        <v>0</v>
      </c>
      <c r="I979" s="85">
        <f ca="1">SUMIF(Measure_BB_Table[],Combined_header,Committed_Amount)</f>
        <v>0</v>
      </c>
      <c r="J979" s="92">
        <f ca="1">SUMIF(Measure_BB_Table[],Combined_header,Completed_MeasureBB)</f>
        <v>0</v>
      </c>
      <c r="K979" s="93" t="e">
        <f t="shared" ca="1" si="15"/>
        <v>#DIV/0!</v>
      </c>
    </row>
    <row r="980" spans="1:11" x14ac:dyDescent="0.3">
      <c r="A980" s="87" t="s">
        <v>2866</v>
      </c>
      <c r="B980" s="88">
        <v>1</v>
      </c>
      <c r="C980" s="89" t="s">
        <v>235</v>
      </c>
      <c r="D980" s="90" t="s">
        <v>2722</v>
      </c>
      <c r="E980" s="87" t="s">
        <v>1467</v>
      </c>
      <c r="F980" s="91">
        <v>220654.2</v>
      </c>
      <c r="G980" s="91">
        <v>180453</v>
      </c>
      <c r="H980" s="92">
        <f ca="1">SUMIF(Measure_BB_Table[],Combined_header,Total_Exp._MeasureBB)</f>
        <v>428176.25</v>
      </c>
      <c r="I980" s="85">
        <f ca="1">SUMIF(Measure_BB_Table[],Combined_header,Committed_Amount)</f>
        <v>0</v>
      </c>
      <c r="J980" s="92">
        <f ca="1">SUMIF(Measure_BB_Table[],Combined_header,Completed_MeasureBB)</f>
        <v>428176.25</v>
      </c>
      <c r="K980" s="93">
        <f t="shared" ca="1" si="15"/>
        <v>1</v>
      </c>
    </row>
    <row r="981" spans="1:11" hidden="1" x14ac:dyDescent="0.3">
      <c r="A981" s="87" t="s">
        <v>4091</v>
      </c>
      <c r="B981" s="88">
        <v>1</v>
      </c>
      <c r="C981" s="89" t="s">
        <v>235</v>
      </c>
      <c r="D981" s="90" t="s">
        <v>2722</v>
      </c>
      <c r="E981" s="90" t="s">
        <v>1676</v>
      </c>
      <c r="F981" s="91">
        <v>215114</v>
      </c>
      <c r="G981" s="91">
        <v>0</v>
      </c>
      <c r="H981" s="92">
        <f ca="1">SUMIF(Measure_BB_Table[],Combined_header,Total_Exp._MeasureBB)</f>
        <v>0</v>
      </c>
      <c r="I981" s="85">
        <f ca="1">SUMIF(Measure_BB_Table[],Combined_header,Committed_Amount)</f>
        <v>0</v>
      </c>
      <c r="J981" s="92">
        <f ca="1">SUMIF(Measure_BB_Table[],Combined_header,Completed_MeasureBB)</f>
        <v>0</v>
      </c>
      <c r="K981" s="93" t="e">
        <f t="shared" ca="1" si="15"/>
        <v>#DIV/0!</v>
      </c>
    </row>
    <row r="982" spans="1:11" x14ac:dyDescent="0.3">
      <c r="A982" s="87" t="s">
        <v>2826</v>
      </c>
      <c r="B982" s="88">
        <v>1</v>
      </c>
      <c r="C982" s="89" t="s">
        <v>235</v>
      </c>
      <c r="D982" s="90" t="s">
        <v>2722</v>
      </c>
      <c r="E982" s="90" t="s">
        <v>310</v>
      </c>
      <c r="F982" s="91">
        <v>2294621.04</v>
      </c>
      <c r="G982" s="91" t="s">
        <v>2011</v>
      </c>
      <c r="H982" s="92">
        <f ca="1">SUMIF(Measure_BB_Table[],Combined_header,Total_Exp._MeasureBB)</f>
        <v>2375121.0299999998</v>
      </c>
      <c r="I982" s="85">
        <f ca="1">SUMIF(Measure_BB_Table[],Combined_header,Committed_Amount)</f>
        <v>344469.75000000023</v>
      </c>
      <c r="J982" s="92">
        <f ca="1">SUMIF(Measure_BB_Table[],Combined_header,Completed_MeasureBB)</f>
        <v>2030651.2799999998</v>
      </c>
      <c r="K982" s="93">
        <f t="shared" ca="1" si="15"/>
        <v>0.85496749611955558</v>
      </c>
    </row>
    <row r="983" spans="1:11" x14ac:dyDescent="0.3">
      <c r="A983" s="87" t="s">
        <v>2868</v>
      </c>
      <c r="B983" s="88">
        <v>1</v>
      </c>
      <c r="C983" s="89" t="s">
        <v>235</v>
      </c>
      <c r="D983" s="90" t="s">
        <v>2722</v>
      </c>
      <c r="E983" s="90" t="s">
        <v>1473</v>
      </c>
      <c r="F983" s="91">
        <v>263522.18</v>
      </c>
      <c r="G983" s="91">
        <v>232763</v>
      </c>
      <c r="H983" s="92">
        <f ca="1">SUMIF(Measure_BB_Table[],Combined_header,Total_Exp._MeasureBB)</f>
        <v>244580</v>
      </c>
      <c r="I983" s="85">
        <f ca="1">SUMIF(Measure_BB_Table[],Combined_header,Committed_Amount)</f>
        <v>8262</v>
      </c>
      <c r="J983" s="92">
        <f ca="1">SUMIF(Measure_BB_Table[],Combined_header,Completed_MeasureBB)</f>
        <v>236318</v>
      </c>
      <c r="K983" s="93">
        <f t="shared" ca="1" si="15"/>
        <v>0.96621964183498243</v>
      </c>
    </row>
    <row r="984" spans="1:11" x14ac:dyDescent="0.3">
      <c r="A984" s="87" t="s">
        <v>2867</v>
      </c>
      <c r="B984" s="88">
        <v>1</v>
      </c>
      <c r="C984" s="89" t="s">
        <v>235</v>
      </c>
      <c r="D984" s="90" t="s">
        <v>2722</v>
      </c>
      <c r="E984" s="90" t="s">
        <v>1547</v>
      </c>
      <c r="F984" s="91">
        <v>43920.36</v>
      </c>
      <c r="G984" s="91">
        <v>28270.82</v>
      </c>
      <c r="H984" s="92">
        <f ca="1">SUMIF(Measure_BB_Table[],Combined_header,Total_Exp._MeasureBB)</f>
        <v>40203.32</v>
      </c>
      <c r="I984" s="85">
        <f ca="1">SUMIF(Measure_BB_Table[],Combined_header,Committed_Amount)</f>
        <v>0</v>
      </c>
      <c r="J984" s="92">
        <f ca="1">SUMIF(Measure_BB_Table[],Combined_header,Completed_MeasureBB)</f>
        <v>40203.32</v>
      </c>
      <c r="K984" s="93">
        <f t="shared" ca="1" si="15"/>
        <v>1</v>
      </c>
    </row>
    <row r="985" spans="1:11" x14ac:dyDescent="0.3">
      <c r="A985" s="87" t="s">
        <v>4092</v>
      </c>
      <c r="B985" s="88">
        <v>1</v>
      </c>
      <c r="C985" s="89" t="s">
        <v>235</v>
      </c>
      <c r="D985" s="90" t="s">
        <v>2722</v>
      </c>
      <c r="E985" s="90" t="s">
        <v>1466</v>
      </c>
      <c r="F985" s="91">
        <v>37646.03</v>
      </c>
      <c r="G985" s="91" t="s">
        <v>245</v>
      </c>
      <c r="H985" s="92">
        <f ca="1">SUMIF(Measure_BB_Table[],Combined_header,Total_Exp._MeasureBB)</f>
        <v>115770</v>
      </c>
      <c r="I985" s="85">
        <f ca="1">SUMIF(Measure_BB_Table[],Combined_header,Committed_Amount)</f>
        <v>13345</v>
      </c>
      <c r="J985" s="92">
        <f ca="1">SUMIF(Measure_BB_Table[],Combined_header,Completed_MeasureBB)</f>
        <v>102425</v>
      </c>
      <c r="K985" s="93">
        <f t="shared" ca="1" si="15"/>
        <v>0.88472834067547723</v>
      </c>
    </row>
    <row r="986" spans="1:11" x14ac:dyDescent="0.3">
      <c r="A986" s="87" t="s">
        <v>3092</v>
      </c>
      <c r="B986" s="88">
        <v>1</v>
      </c>
      <c r="C986" s="89" t="s">
        <v>235</v>
      </c>
      <c r="D986" s="90" t="s">
        <v>2722</v>
      </c>
      <c r="E986" s="90" t="s">
        <v>1474</v>
      </c>
      <c r="F986" s="91">
        <v>18823.009999999998</v>
      </c>
      <c r="G986" s="91" t="s">
        <v>245</v>
      </c>
      <c r="H986" s="92">
        <f ca="1">SUMIF(Measure_BB_Table[],Combined_header,Total_Exp._MeasureBB)</f>
        <v>5561</v>
      </c>
      <c r="I986" s="85">
        <f ca="1">SUMIF(Measure_BB_Table[],Combined_header,Committed_Amount)</f>
        <v>0</v>
      </c>
      <c r="J986" s="92">
        <f ca="1">SUMIF(Measure_BB_Table[],Combined_header,Completed_MeasureBB)</f>
        <v>5561</v>
      </c>
      <c r="K986" s="93">
        <f t="shared" ca="1" si="15"/>
        <v>1</v>
      </c>
    </row>
    <row r="987" spans="1:11" x14ac:dyDescent="0.3">
      <c r="A987" s="87" t="s">
        <v>2869</v>
      </c>
      <c r="B987" s="88">
        <v>1</v>
      </c>
      <c r="C987" s="89" t="s">
        <v>235</v>
      </c>
      <c r="D987" s="90" t="s">
        <v>2722</v>
      </c>
      <c r="E987" s="87" t="s">
        <v>1468</v>
      </c>
      <c r="F987" s="91">
        <v>0</v>
      </c>
      <c r="G987" s="91">
        <v>0</v>
      </c>
      <c r="H987" s="92">
        <f ca="1">SUMIF(Measure_BB_Table[],Combined_header,Total_Exp._MeasureBB)</f>
        <v>18050</v>
      </c>
      <c r="I987" s="85">
        <f ca="1">SUMIF(Measure_BB_Table[],Combined_header,Committed_Amount)</f>
        <v>0</v>
      </c>
      <c r="J987" s="92">
        <f ca="1">SUMIF(Measure_BB_Table[],Combined_header,Completed_MeasureBB)</f>
        <v>18050</v>
      </c>
      <c r="K987" s="93">
        <f t="shared" ca="1" si="15"/>
        <v>1</v>
      </c>
    </row>
    <row r="988" spans="1:11" x14ac:dyDescent="0.3">
      <c r="A988" s="87" t="s">
        <v>3041</v>
      </c>
      <c r="B988" s="88">
        <v>1</v>
      </c>
      <c r="C988" s="89" t="s">
        <v>235</v>
      </c>
      <c r="D988" s="90" t="s">
        <v>2722</v>
      </c>
      <c r="E988" s="87" t="s">
        <v>1548</v>
      </c>
      <c r="F988" s="91">
        <v>400000</v>
      </c>
      <c r="G988" s="91">
        <v>0</v>
      </c>
      <c r="H988" s="92">
        <f ca="1">SUMIF(Measure_BB_Table[],Combined_header,Total_Exp._MeasureBB)</f>
        <v>400656.45999999996</v>
      </c>
      <c r="I988" s="85">
        <f ca="1">SUMIF(Measure_BB_Table[],Combined_header,Committed_Amount)</f>
        <v>1.8189894035458565E-11</v>
      </c>
      <c r="J988" s="92">
        <f ca="1">SUMIF(Measure_BB_Table[],Combined_header,Completed_MeasureBB)</f>
        <v>400656.45999999996</v>
      </c>
      <c r="K988" s="93">
        <f t="shared" ca="1" si="15"/>
        <v>1</v>
      </c>
    </row>
    <row r="989" spans="1:11" hidden="1" x14ac:dyDescent="0.3">
      <c r="A989" s="87" t="s">
        <v>4093</v>
      </c>
      <c r="B989" s="88">
        <v>1</v>
      </c>
      <c r="C989" s="89" t="s">
        <v>235</v>
      </c>
      <c r="D989" s="90" t="s">
        <v>2722</v>
      </c>
      <c r="E989" s="87" t="s">
        <v>1677</v>
      </c>
      <c r="F989" s="91">
        <v>0</v>
      </c>
      <c r="G989" s="91">
        <v>0</v>
      </c>
      <c r="H989" s="92">
        <f ca="1">SUMIF(Measure_BB_Table[],Combined_header,Total_Exp._MeasureBB)</f>
        <v>0</v>
      </c>
      <c r="I989" s="85">
        <f ca="1">SUMIF(Measure_BB_Table[],Combined_header,Committed_Amount)</f>
        <v>0</v>
      </c>
      <c r="J989" s="92">
        <f ca="1">SUMIF(Measure_BB_Table[],Combined_header,Completed_MeasureBB)</f>
        <v>0</v>
      </c>
      <c r="K989" s="93" t="e">
        <f t="shared" ca="1" si="15"/>
        <v>#DIV/0!</v>
      </c>
    </row>
    <row r="990" spans="1:11" x14ac:dyDescent="0.3">
      <c r="A990" s="87" t="s">
        <v>3084</v>
      </c>
      <c r="B990" s="88">
        <v>1</v>
      </c>
      <c r="C990" s="89" t="s">
        <v>235</v>
      </c>
      <c r="D990" s="90" t="s">
        <v>2722</v>
      </c>
      <c r="E990" s="87" t="s">
        <v>1472</v>
      </c>
      <c r="F990" s="91">
        <v>0</v>
      </c>
      <c r="G990" s="91">
        <v>0</v>
      </c>
      <c r="H990" s="92">
        <f ca="1">SUMIF(Measure_BB_Table[],Combined_header,Total_Exp._MeasureBB)</f>
        <v>318.77</v>
      </c>
      <c r="I990" s="85">
        <f ca="1">SUMIF(Measure_BB_Table[],Combined_header,Committed_Amount)</f>
        <v>0</v>
      </c>
      <c r="J990" s="92">
        <f ca="1">SUMIF(Measure_BB_Table[],Combined_header,Completed_MeasureBB)</f>
        <v>318.77</v>
      </c>
      <c r="K990" s="93">
        <f t="shared" ca="1" si="15"/>
        <v>1</v>
      </c>
    </row>
    <row r="991" spans="1:11" x14ac:dyDescent="0.3">
      <c r="A991" s="87" t="s">
        <v>3069</v>
      </c>
      <c r="B991" s="88">
        <v>1</v>
      </c>
      <c r="C991" s="89" t="s">
        <v>235</v>
      </c>
      <c r="D991" s="90" t="s">
        <v>2722</v>
      </c>
      <c r="E991" s="87" t="s">
        <v>1476</v>
      </c>
      <c r="F991" s="91">
        <v>10038.94</v>
      </c>
      <c r="G991" s="91">
        <v>0</v>
      </c>
      <c r="H991" s="92">
        <f ca="1">SUMIF(Measure_BB_Table[],Combined_header,Total_Exp._MeasureBB)</f>
        <v>3859.8599999999997</v>
      </c>
      <c r="I991" s="85">
        <f ca="1">SUMIF(Measure_BB_Table[],Combined_header,Committed_Amount)</f>
        <v>0</v>
      </c>
      <c r="J991" s="92">
        <f ca="1">SUMIF(Measure_BB_Table[],Combined_header,Completed_MeasureBB)</f>
        <v>3859.86</v>
      </c>
      <c r="K991" s="93">
        <f t="shared" ca="1" si="15"/>
        <v>1.0000000000000002</v>
      </c>
    </row>
    <row r="992" spans="1:11" x14ac:dyDescent="0.3">
      <c r="A992" s="87" t="s">
        <v>2865</v>
      </c>
      <c r="B992" s="88">
        <v>1</v>
      </c>
      <c r="C992" s="89" t="s">
        <v>235</v>
      </c>
      <c r="D992" s="90" t="s">
        <v>2722</v>
      </c>
      <c r="E992" s="87" t="s">
        <v>1470</v>
      </c>
      <c r="F992" s="91">
        <v>1380.36</v>
      </c>
      <c r="G992" s="91">
        <v>0</v>
      </c>
      <c r="H992" s="92">
        <f ca="1">SUMIF(Measure_BB_Table[],Combined_header,Total_Exp._MeasureBB)</f>
        <v>2508.7399999999998</v>
      </c>
      <c r="I992" s="85">
        <f ca="1">SUMIF(Measure_BB_Table[],Combined_header,Committed_Amount)</f>
        <v>0</v>
      </c>
      <c r="J992" s="92">
        <f ca="1">SUMIF(Measure_BB_Table[],Combined_header,Completed_MeasureBB)</f>
        <v>2508.7399999999998</v>
      </c>
      <c r="K992" s="93">
        <f t="shared" ca="1" si="15"/>
        <v>1</v>
      </c>
    </row>
    <row r="993" spans="1:11" x14ac:dyDescent="0.3">
      <c r="A993" s="87" t="s">
        <v>2749</v>
      </c>
      <c r="B993" s="88">
        <v>1</v>
      </c>
      <c r="C993" s="89" t="s">
        <v>235</v>
      </c>
      <c r="D993" s="90" t="s">
        <v>2722</v>
      </c>
      <c r="E993" s="87" t="s">
        <v>1464</v>
      </c>
      <c r="F993" s="91">
        <v>400000</v>
      </c>
      <c r="G993" s="91">
        <v>0</v>
      </c>
      <c r="H993" s="92">
        <f ca="1">SUMIF(Measure_BB_Table[],Combined_header,Total_Exp._MeasureBB)</f>
        <v>411783.39999999997</v>
      </c>
      <c r="I993" s="85">
        <f ca="1">SUMIF(Measure_BB_Table[],Combined_header,Committed_Amount)</f>
        <v>0</v>
      </c>
      <c r="J993" s="92">
        <f ca="1">SUMIF(Measure_BB_Table[],Combined_header,Completed_MeasureBB)</f>
        <v>411783.39999999997</v>
      </c>
      <c r="K993" s="93">
        <f t="shared" ca="1" si="15"/>
        <v>1</v>
      </c>
    </row>
    <row r="994" spans="1:11" hidden="1" x14ac:dyDescent="0.3">
      <c r="A994" s="87" t="s">
        <v>4094</v>
      </c>
      <c r="B994" s="88">
        <v>1</v>
      </c>
      <c r="C994" s="89" t="s">
        <v>235</v>
      </c>
      <c r="D994" s="89" t="s">
        <v>428</v>
      </c>
      <c r="E994" s="87" t="s">
        <v>1467</v>
      </c>
      <c r="F994" s="91">
        <v>0</v>
      </c>
      <c r="G994" s="91">
        <v>0</v>
      </c>
      <c r="H994" s="92">
        <f ca="1">SUMIF(Measure_BB_Table[],Combined_header,Total_Exp._MeasureBB)</f>
        <v>0</v>
      </c>
      <c r="I994" s="85">
        <f ca="1">SUMIF(Measure_BB_Table[],Combined_header,Committed_Amount)</f>
        <v>0</v>
      </c>
      <c r="J994" s="92">
        <f ca="1">SUMIF(Measure_BB_Table[],Combined_header,Completed_MeasureBB)</f>
        <v>0</v>
      </c>
      <c r="K994" s="93" t="e">
        <f t="shared" ca="1" si="15"/>
        <v>#DIV/0!</v>
      </c>
    </row>
    <row r="995" spans="1:11" hidden="1" x14ac:dyDescent="0.3">
      <c r="A995" s="87" t="s">
        <v>4095</v>
      </c>
      <c r="B995" s="88">
        <v>1</v>
      </c>
      <c r="C995" s="89" t="s">
        <v>235</v>
      </c>
      <c r="D995" s="89" t="s">
        <v>428</v>
      </c>
      <c r="E995" s="87" t="s">
        <v>310</v>
      </c>
      <c r="F995" s="91">
        <v>0</v>
      </c>
      <c r="G995" s="91">
        <v>0</v>
      </c>
      <c r="H995" s="92">
        <f ca="1">SUMIF(Measure_BB_Table[],Combined_header,Total_Exp._MeasureBB)</f>
        <v>0</v>
      </c>
      <c r="I995" s="85">
        <f ca="1">SUMIF(Measure_BB_Table[],Combined_header,Committed_Amount)</f>
        <v>0</v>
      </c>
      <c r="J995" s="92">
        <f ca="1">SUMIF(Measure_BB_Table[],Combined_header,Completed_MeasureBB)</f>
        <v>0</v>
      </c>
      <c r="K995" s="93" t="e">
        <f t="shared" ca="1" si="15"/>
        <v>#DIV/0!</v>
      </c>
    </row>
    <row r="996" spans="1:11" hidden="1" x14ac:dyDescent="0.3">
      <c r="A996" s="87" t="s">
        <v>4096</v>
      </c>
      <c r="B996" s="88">
        <v>1</v>
      </c>
      <c r="C996" s="89" t="s">
        <v>235</v>
      </c>
      <c r="D996" s="90" t="s">
        <v>2724</v>
      </c>
      <c r="E996" s="87" t="s">
        <v>1471</v>
      </c>
      <c r="F996" s="91">
        <v>0</v>
      </c>
      <c r="G996" s="91">
        <v>0</v>
      </c>
      <c r="H996" s="92">
        <f ca="1">SUMIF(Measure_BB_Table[],Combined_header,Total_Exp._MeasureBB)</f>
        <v>0</v>
      </c>
      <c r="I996" s="85">
        <f ca="1">SUMIF(Measure_BB_Table[],Combined_header,Committed_Amount)</f>
        <v>0</v>
      </c>
      <c r="J996" s="92">
        <f ca="1">SUMIF(Measure_BB_Table[],Combined_header,Completed_MeasureBB)</f>
        <v>0</v>
      </c>
      <c r="K996" s="93" t="e">
        <f t="shared" ca="1" si="15"/>
        <v>#DIV/0!</v>
      </c>
    </row>
    <row r="997" spans="1:11" hidden="1" x14ac:dyDescent="0.3">
      <c r="A997" s="87" t="s">
        <v>4097</v>
      </c>
      <c r="B997" s="88">
        <v>1</v>
      </c>
      <c r="C997" s="89" t="s">
        <v>235</v>
      </c>
      <c r="D997" s="90" t="s">
        <v>2724</v>
      </c>
      <c r="E997" s="87" t="s">
        <v>310</v>
      </c>
      <c r="F997" s="91">
        <v>30000</v>
      </c>
      <c r="G997" s="91" t="s">
        <v>245</v>
      </c>
      <c r="H997" s="92">
        <f ca="1">SUMIF(Measure_BB_Table[],Combined_header,Total_Exp._MeasureBB)</f>
        <v>0</v>
      </c>
      <c r="I997" s="85">
        <f ca="1">SUMIF(Measure_BB_Table[],Combined_header,Committed_Amount)</f>
        <v>0</v>
      </c>
      <c r="J997" s="92">
        <f ca="1">SUMIF(Measure_BB_Table[],Combined_header,Completed_MeasureBB)</f>
        <v>0</v>
      </c>
      <c r="K997" s="93" t="e">
        <f t="shared" ca="1" si="15"/>
        <v>#DIV/0!</v>
      </c>
    </row>
    <row r="998" spans="1:11" hidden="1" x14ac:dyDescent="0.3">
      <c r="A998" s="87" t="s">
        <v>4098</v>
      </c>
      <c r="B998" s="88">
        <v>1</v>
      </c>
      <c r="C998" s="89" t="s">
        <v>235</v>
      </c>
      <c r="D998" s="90" t="s">
        <v>2724</v>
      </c>
      <c r="E998" s="87" t="s">
        <v>1473</v>
      </c>
      <c r="F998" s="91">
        <v>0</v>
      </c>
      <c r="G998" s="91">
        <v>0</v>
      </c>
      <c r="H998" s="92">
        <f ca="1">SUMIF(Measure_BB_Table[],Combined_header,Total_Exp._MeasureBB)</f>
        <v>0</v>
      </c>
      <c r="I998" s="85">
        <f ca="1">SUMIF(Measure_BB_Table[],Combined_header,Committed_Amount)</f>
        <v>0</v>
      </c>
      <c r="J998" s="92">
        <f ca="1">SUMIF(Measure_BB_Table[],Combined_header,Completed_MeasureBB)</f>
        <v>0</v>
      </c>
      <c r="K998" s="93" t="e">
        <f t="shared" ca="1" si="15"/>
        <v>#DIV/0!</v>
      </c>
    </row>
    <row r="999" spans="1:11" hidden="1" x14ac:dyDescent="0.3">
      <c r="A999" s="87" t="s">
        <v>4099</v>
      </c>
      <c r="B999" s="88">
        <v>1</v>
      </c>
      <c r="C999" s="89" t="s">
        <v>235</v>
      </c>
      <c r="D999" s="90" t="s">
        <v>2724</v>
      </c>
      <c r="E999" s="87" t="s">
        <v>1547</v>
      </c>
      <c r="F999" s="91">
        <v>0</v>
      </c>
      <c r="G999" s="91">
        <v>0</v>
      </c>
      <c r="H999" s="92">
        <f ca="1">SUMIF(Measure_BB_Table[],Combined_header,Total_Exp._MeasureBB)</f>
        <v>0</v>
      </c>
      <c r="I999" s="85">
        <f ca="1">SUMIF(Measure_BB_Table[],Combined_header,Committed_Amount)</f>
        <v>0</v>
      </c>
      <c r="J999" s="92">
        <f ca="1">SUMIF(Measure_BB_Table[],Combined_header,Completed_MeasureBB)</f>
        <v>0</v>
      </c>
      <c r="K999" s="93" t="e">
        <f t="shared" ca="1" si="15"/>
        <v>#DIV/0!</v>
      </c>
    </row>
    <row r="1000" spans="1:11" hidden="1" x14ac:dyDescent="0.3">
      <c r="A1000" s="87" t="s">
        <v>4100</v>
      </c>
      <c r="B1000" s="88">
        <v>1</v>
      </c>
      <c r="C1000" s="89" t="s">
        <v>235</v>
      </c>
      <c r="D1000" s="90" t="s">
        <v>2724</v>
      </c>
      <c r="E1000" s="87" t="s">
        <v>1466</v>
      </c>
      <c r="F1000" s="91">
        <v>0</v>
      </c>
      <c r="G1000" s="91">
        <v>0</v>
      </c>
      <c r="H1000" s="92">
        <f ca="1">SUMIF(Measure_BB_Table[],Combined_header,Total_Exp._MeasureBB)</f>
        <v>0</v>
      </c>
      <c r="I1000" s="85">
        <f ca="1">SUMIF(Measure_BB_Table[],Combined_header,Committed_Amount)</f>
        <v>0</v>
      </c>
      <c r="J1000" s="92">
        <f ca="1">SUMIF(Measure_BB_Table[],Combined_header,Completed_MeasureBB)</f>
        <v>0</v>
      </c>
      <c r="K1000" s="93" t="e">
        <f t="shared" ca="1" si="15"/>
        <v>#DIV/0!</v>
      </c>
    </row>
    <row r="1001" spans="1:11" hidden="1" x14ac:dyDescent="0.3">
      <c r="A1001" s="87" t="s">
        <v>4101</v>
      </c>
      <c r="B1001" s="88">
        <v>1</v>
      </c>
      <c r="C1001" s="89" t="s">
        <v>235</v>
      </c>
      <c r="D1001" s="90" t="s">
        <v>2724</v>
      </c>
      <c r="E1001" s="90" t="s">
        <v>1474</v>
      </c>
      <c r="F1001" s="91">
        <v>0</v>
      </c>
      <c r="G1001" s="91">
        <v>0</v>
      </c>
      <c r="H1001" s="92">
        <f ca="1">SUMIF(Measure_BB_Table[],Combined_header,Total_Exp._MeasureBB)</f>
        <v>0</v>
      </c>
      <c r="I1001" s="85">
        <f ca="1">SUMIF(Measure_BB_Table[],Combined_header,Committed_Amount)</f>
        <v>0</v>
      </c>
      <c r="J1001" s="92">
        <f ca="1">SUMIF(Measure_BB_Table[],Combined_header,Completed_MeasureBB)</f>
        <v>0</v>
      </c>
      <c r="K1001" s="93" t="e">
        <f t="shared" ca="1" si="15"/>
        <v>#DIV/0!</v>
      </c>
    </row>
    <row r="1002" spans="1:11" hidden="1" x14ac:dyDescent="0.3">
      <c r="A1002" s="87" t="s">
        <v>4102</v>
      </c>
      <c r="B1002" s="88">
        <v>1</v>
      </c>
      <c r="C1002" s="89" t="s">
        <v>235</v>
      </c>
      <c r="D1002" s="90" t="s">
        <v>2724</v>
      </c>
      <c r="E1002" s="87" t="s">
        <v>1468</v>
      </c>
      <c r="F1002" s="91">
        <v>0</v>
      </c>
      <c r="G1002" s="91">
        <v>0</v>
      </c>
      <c r="H1002" s="92">
        <f ca="1">SUMIF(Measure_BB_Table[],Combined_header,Total_Exp._MeasureBB)</f>
        <v>0</v>
      </c>
      <c r="I1002" s="85">
        <f ca="1">SUMIF(Measure_BB_Table[],Combined_header,Committed_Amount)</f>
        <v>0</v>
      </c>
      <c r="J1002" s="92">
        <f ca="1">SUMIF(Measure_BB_Table[],Combined_header,Completed_MeasureBB)</f>
        <v>0</v>
      </c>
      <c r="K1002" s="93" t="e">
        <f t="shared" ca="1" si="15"/>
        <v>#DIV/0!</v>
      </c>
    </row>
    <row r="1003" spans="1:11" hidden="1" x14ac:dyDescent="0.3">
      <c r="A1003" s="87" t="s">
        <v>4103</v>
      </c>
      <c r="B1003" s="88">
        <v>1</v>
      </c>
      <c r="C1003" s="89" t="s">
        <v>235</v>
      </c>
      <c r="D1003" s="90" t="s">
        <v>2724</v>
      </c>
      <c r="E1003" s="87" t="s">
        <v>1470</v>
      </c>
      <c r="F1003" s="91">
        <v>0</v>
      </c>
      <c r="G1003" s="91">
        <v>0</v>
      </c>
      <c r="H1003" s="92">
        <f ca="1">SUMIF(Measure_BB_Table[],Combined_header,Total_Exp._MeasureBB)</f>
        <v>0</v>
      </c>
      <c r="I1003" s="85">
        <f ca="1">SUMIF(Measure_BB_Table[],Combined_header,Committed_Amount)</f>
        <v>0</v>
      </c>
      <c r="J1003" s="92">
        <f ca="1">SUMIF(Measure_BB_Table[],Combined_header,Completed_MeasureBB)</f>
        <v>0</v>
      </c>
      <c r="K1003" s="93" t="e">
        <f t="shared" ca="1" si="15"/>
        <v>#DIV/0!</v>
      </c>
    </row>
    <row r="1004" spans="1:11" hidden="1" x14ac:dyDescent="0.3">
      <c r="A1004" s="87" t="s">
        <v>4104</v>
      </c>
      <c r="B1004" s="88">
        <v>1</v>
      </c>
      <c r="C1004" s="89" t="s">
        <v>235</v>
      </c>
      <c r="D1004" s="90" t="s">
        <v>2723</v>
      </c>
      <c r="E1004" s="87" t="s">
        <v>1471</v>
      </c>
      <c r="F1004" s="91">
        <v>0</v>
      </c>
      <c r="G1004" s="91">
        <v>0</v>
      </c>
      <c r="H1004" s="92">
        <f ca="1">SUMIF(Measure_BB_Table[],Combined_header,Total_Exp._MeasureBB)</f>
        <v>0</v>
      </c>
      <c r="I1004" s="85">
        <f ca="1">SUMIF(Measure_BB_Table[],Combined_header,Committed_Amount)</f>
        <v>0</v>
      </c>
      <c r="J1004" s="92">
        <f ca="1">SUMIF(Measure_BB_Table[],Combined_header,Completed_MeasureBB)</f>
        <v>0</v>
      </c>
      <c r="K1004" s="93" t="e">
        <f t="shared" ca="1" si="15"/>
        <v>#DIV/0!</v>
      </c>
    </row>
    <row r="1005" spans="1:11" x14ac:dyDescent="0.3">
      <c r="A1005" s="87" t="s">
        <v>2990</v>
      </c>
      <c r="B1005" s="88">
        <v>1</v>
      </c>
      <c r="C1005" s="89" t="s">
        <v>235</v>
      </c>
      <c r="D1005" s="90" t="s">
        <v>2723</v>
      </c>
      <c r="E1005" s="87" t="s">
        <v>310</v>
      </c>
      <c r="F1005" s="91">
        <v>285000</v>
      </c>
      <c r="G1005" s="91">
        <v>102680</v>
      </c>
      <c r="H1005" s="92">
        <f ca="1">SUMIF(Measure_BB_Table[],Combined_header,Total_Exp._MeasureBB)</f>
        <v>82680.010000000009</v>
      </c>
      <c r="I1005" s="85">
        <f ca="1">SUMIF(Measure_BB_Table[],Combined_header,Committed_Amount)</f>
        <v>0</v>
      </c>
      <c r="J1005" s="92">
        <f ca="1">SUMIF(Measure_BB_Table[],Combined_header,Completed_MeasureBB)</f>
        <v>82680.010000000009</v>
      </c>
      <c r="K1005" s="93">
        <f t="shared" ca="1" si="15"/>
        <v>1</v>
      </c>
    </row>
    <row r="1006" spans="1:11" x14ac:dyDescent="0.3">
      <c r="A1006" s="87" t="s">
        <v>2988</v>
      </c>
      <c r="B1006" s="88">
        <v>1</v>
      </c>
      <c r="C1006" s="89" t="s">
        <v>235</v>
      </c>
      <c r="D1006" s="90" t="s">
        <v>2723</v>
      </c>
      <c r="E1006" s="87" t="s">
        <v>1473</v>
      </c>
      <c r="F1006" s="91">
        <v>47500</v>
      </c>
      <c r="G1006" s="91" t="s">
        <v>2011</v>
      </c>
      <c r="H1006" s="92">
        <f ca="1">SUMIF(Measure_BB_Table[],Combined_header,Total_Exp._MeasureBB)</f>
        <v>9500</v>
      </c>
      <c r="I1006" s="85">
        <f ca="1">SUMIF(Measure_BB_Table[],Combined_header,Committed_Amount)</f>
        <v>0</v>
      </c>
      <c r="J1006" s="92">
        <f ca="1">SUMIF(Measure_BB_Table[],Combined_header,Completed_MeasureBB)</f>
        <v>9500</v>
      </c>
      <c r="K1006" s="93">
        <f t="shared" ca="1" si="15"/>
        <v>1</v>
      </c>
    </row>
    <row r="1007" spans="1:11" x14ac:dyDescent="0.3">
      <c r="A1007" s="87" t="s">
        <v>2987</v>
      </c>
      <c r="B1007" s="88">
        <v>1</v>
      </c>
      <c r="C1007" s="89" t="s">
        <v>235</v>
      </c>
      <c r="D1007" s="90" t="s">
        <v>2723</v>
      </c>
      <c r="E1007" s="87" t="s">
        <v>1547</v>
      </c>
      <c r="F1007" s="91">
        <v>0</v>
      </c>
      <c r="G1007" s="91">
        <v>0</v>
      </c>
      <c r="H1007" s="92">
        <f ca="1">SUMIF(Measure_BB_Table[],Combined_header,Total_Exp._MeasureBB)</f>
        <v>645</v>
      </c>
      <c r="I1007" s="85">
        <f ca="1">SUMIF(Measure_BB_Table[],Combined_header,Committed_Amount)</f>
        <v>0</v>
      </c>
      <c r="J1007" s="92">
        <f ca="1">SUMIF(Measure_BB_Table[],Combined_header,Completed_MeasureBB)</f>
        <v>645</v>
      </c>
      <c r="K1007" s="93">
        <f t="shared" ca="1" si="15"/>
        <v>1</v>
      </c>
    </row>
    <row r="1008" spans="1:11" x14ac:dyDescent="0.3">
      <c r="A1008" s="87" t="s">
        <v>2989</v>
      </c>
      <c r="B1008" s="88">
        <v>1</v>
      </c>
      <c r="C1008" s="89" t="s">
        <v>235</v>
      </c>
      <c r="D1008" s="90" t="s">
        <v>2723</v>
      </c>
      <c r="E1008" s="87" t="s">
        <v>1466</v>
      </c>
      <c r="F1008" s="91">
        <v>8125</v>
      </c>
      <c r="G1008" s="91" t="s">
        <v>2011</v>
      </c>
      <c r="H1008" s="92">
        <f ca="1">SUMIF(Measure_BB_Table[],Combined_header,Total_Exp._MeasureBB)</f>
        <v>8125</v>
      </c>
      <c r="I1008" s="85">
        <f ca="1">SUMIF(Measure_BB_Table[],Combined_header,Committed_Amount)</f>
        <v>0</v>
      </c>
      <c r="J1008" s="92">
        <f ca="1">SUMIF(Measure_BB_Table[],Combined_header,Completed_MeasureBB)</f>
        <v>8125</v>
      </c>
      <c r="K1008" s="93">
        <f t="shared" ca="1" si="15"/>
        <v>1</v>
      </c>
    </row>
    <row r="1009" spans="1:11" hidden="1" x14ac:dyDescent="0.3">
      <c r="A1009" s="87" t="s">
        <v>4105</v>
      </c>
      <c r="B1009" s="88">
        <v>1</v>
      </c>
      <c r="C1009" s="89" t="s">
        <v>235</v>
      </c>
      <c r="D1009" s="90" t="s">
        <v>2723</v>
      </c>
      <c r="E1009" s="87" t="s">
        <v>1468</v>
      </c>
      <c r="F1009" s="91">
        <v>0</v>
      </c>
      <c r="G1009" s="91">
        <v>0</v>
      </c>
      <c r="H1009" s="92">
        <f ca="1">SUMIF(Measure_BB_Table[],Combined_header,Total_Exp._MeasureBB)</f>
        <v>0</v>
      </c>
      <c r="I1009" s="85">
        <f ca="1">SUMIF(Measure_BB_Table[],Combined_header,Committed_Amount)</f>
        <v>0</v>
      </c>
      <c r="J1009" s="92">
        <f ca="1">SUMIF(Measure_BB_Table[],Combined_header,Completed_MeasureBB)</f>
        <v>0</v>
      </c>
      <c r="K1009" s="93" t="e">
        <f t="shared" ca="1" si="15"/>
        <v>#DIV/0!</v>
      </c>
    </row>
    <row r="1010" spans="1:11" hidden="1" x14ac:dyDescent="0.3">
      <c r="A1010" s="87" t="s">
        <v>4106</v>
      </c>
      <c r="B1010" s="88">
        <v>1</v>
      </c>
      <c r="C1010" s="89" t="s">
        <v>235</v>
      </c>
      <c r="D1010" s="90" t="s">
        <v>2723</v>
      </c>
      <c r="E1010" s="87" t="s">
        <v>1470</v>
      </c>
      <c r="F1010" s="91">
        <v>0</v>
      </c>
      <c r="G1010" s="91">
        <v>0</v>
      </c>
      <c r="H1010" s="92">
        <f ca="1">SUMIF(Measure_BB_Table[],Combined_header,Total_Exp._MeasureBB)</f>
        <v>0</v>
      </c>
      <c r="I1010" s="85">
        <f ca="1">SUMIF(Measure_BB_Table[],Combined_header,Committed_Amount)</f>
        <v>0</v>
      </c>
      <c r="J1010" s="92">
        <f ca="1">SUMIF(Measure_BB_Table[],Combined_header,Completed_MeasureBB)</f>
        <v>0</v>
      </c>
      <c r="K1010" s="93" t="e">
        <f t="shared" ca="1" si="15"/>
        <v>#DIV/0!</v>
      </c>
    </row>
    <row r="1011" spans="1:11" x14ac:dyDescent="0.3">
      <c r="A1011" s="87" t="s">
        <v>2207</v>
      </c>
      <c r="B1011" s="88">
        <v>1</v>
      </c>
      <c r="C1011" s="89" t="s">
        <v>235</v>
      </c>
      <c r="D1011" s="90" t="s">
        <v>236</v>
      </c>
      <c r="E1011" s="87" t="s">
        <v>1471</v>
      </c>
      <c r="F1011" s="91">
        <v>0</v>
      </c>
      <c r="G1011" s="91">
        <v>0</v>
      </c>
      <c r="H1011" s="92">
        <f ca="1">SUMIF(Measure_BB_Table[],Combined_header,Total_Exp._MeasureBB)</f>
        <v>1088</v>
      </c>
      <c r="I1011" s="85">
        <f ca="1">SUMIF(Measure_BB_Table[],Combined_header,Committed_Amount)</f>
        <v>0</v>
      </c>
      <c r="J1011" s="92">
        <f ca="1">SUMIF(Measure_BB_Table[],Combined_header,Completed_MeasureBB)</f>
        <v>1088</v>
      </c>
      <c r="K1011" s="93">
        <f t="shared" ca="1" si="15"/>
        <v>1</v>
      </c>
    </row>
    <row r="1012" spans="1:11" hidden="1" x14ac:dyDescent="0.3">
      <c r="A1012" s="87" t="s">
        <v>4107</v>
      </c>
      <c r="B1012" s="88">
        <v>1</v>
      </c>
      <c r="C1012" s="89" t="s">
        <v>235</v>
      </c>
      <c r="D1012" s="90" t="s">
        <v>236</v>
      </c>
      <c r="E1012" s="90" t="s">
        <v>1477</v>
      </c>
      <c r="F1012" s="91">
        <v>0</v>
      </c>
      <c r="G1012" s="91">
        <v>0</v>
      </c>
      <c r="H1012" s="92">
        <f ca="1">SUMIF(Measure_BB_Table[],Combined_header,Total_Exp._MeasureBB)</f>
        <v>0</v>
      </c>
      <c r="I1012" s="85">
        <f ca="1">SUMIF(Measure_BB_Table[],Combined_header,Committed_Amount)</f>
        <v>0</v>
      </c>
      <c r="J1012" s="92">
        <f ca="1">SUMIF(Measure_BB_Table[],Combined_header,Completed_MeasureBB)</f>
        <v>0</v>
      </c>
      <c r="K1012" s="93" t="e">
        <f t="shared" ca="1" si="15"/>
        <v>#DIV/0!</v>
      </c>
    </row>
    <row r="1013" spans="1:11" hidden="1" x14ac:dyDescent="0.3">
      <c r="A1013" s="87" t="s">
        <v>4108</v>
      </c>
      <c r="B1013" s="88">
        <v>1</v>
      </c>
      <c r="C1013" s="89" t="s">
        <v>235</v>
      </c>
      <c r="D1013" s="90" t="s">
        <v>236</v>
      </c>
      <c r="E1013" s="87" t="s">
        <v>1467</v>
      </c>
      <c r="F1013" s="91" t="s">
        <v>2015</v>
      </c>
      <c r="G1013" s="91">
        <v>0</v>
      </c>
      <c r="H1013" s="92">
        <f ca="1">SUMIF(Measure_BB_Table[],Combined_header,Total_Exp._MeasureBB)</f>
        <v>0</v>
      </c>
      <c r="I1013" s="85">
        <f ca="1">SUMIF(Measure_BB_Table[],Combined_header,Committed_Amount)</f>
        <v>0</v>
      </c>
      <c r="J1013" s="92">
        <f ca="1">SUMIF(Measure_BB_Table[],Combined_header,Completed_MeasureBB)</f>
        <v>0</v>
      </c>
      <c r="K1013" s="93" t="e">
        <f t="shared" ca="1" si="15"/>
        <v>#DIV/0!</v>
      </c>
    </row>
    <row r="1014" spans="1:11" hidden="1" x14ac:dyDescent="0.3">
      <c r="A1014" s="87" t="s">
        <v>4109</v>
      </c>
      <c r="B1014" s="88">
        <v>1</v>
      </c>
      <c r="C1014" s="89" t="s">
        <v>235</v>
      </c>
      <c r="D1014" s="90" t="s">
        <v>236</v>
      </c>
      <c r="E1014" s="90" t="s">
        <v>1676</v>
      </c>
      <c r="F1014" s="91">
        <v>31300</v>
      </c>
      <c r="G1014" s="91">
        <v>0</v>
      </c>
      <c r="H1014" s="92">
        <f ca="1">SUMIF(Measure_BB_Table[],Combined_header,Total_Exp._MeasureBB)</f>
        <v>0</v>
      </c>
      <c r="I1014" s="85">
        <f ca="1">SUMIF(Measure_BB_Table[],Combined_header,Committed_Amount)</f>
        <v>0</v>
      </c>
      <c r="J1014" s="92">
        <f ca="1">SUMIF(Measure_BB_Table[],Combined_header,Completed_MeasureBB)</f>
        <v>0</v>
      </c>
      <c r="K1014" s="93" t="e">
        <f t="shared" ca="1" si="15"/>
        <v>#DIV/0!</v>
      </c>
    </row>
    <row r="1015" spans="1:11" x14ac:dyDescent="0.3">
      <c r="A1015" s="87" t="s">
        <v>1714</v>
      </c>
      <c r="B1015" s="88">
        <v>1</v>
      </c>
      <c r="C1015" s="89" t="s">
        <v>235</v>
      </c>
      <c r="D1015" s="90" t="s">
        <v>236</v>
      </c>
      <c r="E1015" s="90" t="s">
        <v>310</v>
      </c>
      <c r="F1015" s="91">
        <v>313100.96999999997</v>
      </c>
      <c r="G1015" s="91">
        <v>0</v>
      </c>
      <c r="H1015" s="92">
        <f ca="1">SUMIF(Measure_BB_Table[],Combined_header,Total_Exp._MeasureBB)</f>
        <v>425952.09</v>
      </c>
      <c r="I1015" s="85">
        <f ca="1">SUMIF(Measure_BB_Table[],Combined_header,Committed_Amount)</f>
        <v>0</v>
      </c>
      <c r="J1015" s="92">
        <f ca="1">SUMIF(Measure_BB_Table[],Combined_header,Completed_MeasureBB)</f>
        <v>425952.09</v>
      </c>
      <c r="K1015" s="93">
        <f t="shared" ca="1" si="15"/>
        <v>1</v>
      </c>
    </row>
    <row r="1016" spans="1:11" x14ac:dyDescent="0.3">
      <c r="A1016" s="87" t="s">
        <v>1715</v>
      </c>
      <c r="B1016" s="88">
        <v>1</v>
      </c>
      <c r="C1016" s="89" t="s">
        <v>235</v>
      </c>
      <c r="D1016" s="90" t="s">
        <v>236</v>
      </c>
      <c r="E1016" s="89" t="s">
        <v>1473</v>
      </c>
      <c r="F1016" s="91">
        <v>75338.080000000002</v>
      </c>
      <c r="G1016" s="91">
        <v>75338.080000000002</v>
      </c>
      <c r="H1016" s="92">
        <f ca="1">SUMIF(Measure_BB_Table[],Combined_header,Total_Exp._MeasureBB)</f>
        <v>79858.080000000002</v>
      </c>
      <c r="I1016" s="85">
        <f ca="1">SUMIF(Measure_BB_Table[],Combined_header,Committed_Amount)</f>
        <v>0</v>
      </c>
      <c r="J1016" s="92">
        <f ca="1">SUMIF(Measure_BB_Table[],Combined_header,Completed_MeasureBB)</f>
        <v>79858.080000000002</v>
      </c>
      <c r="K1016" s="93">
        <f t="shared" ca="1" si="15"/>
        <v>1</v>
      </c>
    </row>
    <row r="1017" spans="1:11" x14ac:dyDescent="0.3">
      <c r="A1017" s="87" t="s">
        <v>1716</v>
      </c>
      <c r="B1017" s="88">
        <v>1</v>
      </c>
      <c r="C1017" s="89" t="s">
        <v>235</v>
      </c>
      <c r="D1017" s="90" t="s">
        <v>236</v>
      </c>
      <c r="E1017" s="90" t="s">
        <v>1547</v>
      </c>
      <c r="F1017" s="91">
        <v>32799.17</v>
      </c>
      <c r="G1017" s="91" t="s">
        <v>2011</v>
      </c>
      <c r="H1017" s="92">
        <f ca="1">SUMIF(Measure_BB_Table[],Combined_header,Total_Exp._MeasureBB)</f>
        <v>12122.54</v>
      </c>
      <c r="I1017" s="85">
        <f ca="1">SUMIF(Measure_BB_Table[],Combined_header,Committed_Amount)</f>
        <v>0</v>
      </c>
      <c r="J1017" s="92">
        <f ca="1">SUMIF(Measure_BB_Table[],Combined_header,Completed_MeasureBB)</f>
        <v>12122.54</v>
      </c>
      <c r="K1017" s="93">
        <f t="shared" ca="1" si="15"/>
        <v>1</v>
      </c>
    </row>
    <row r="1018" spans="1:11" x14ac:dyDescent="0.3">
      <c r="A1018" s="87" t="s">
        <v>1717</v>
      </c>
      <c r="B1018" s="88">
        <v>1</v>
      </c>
      <c r="C1018" s="89" t="s">
        <v>235</v>
      </c>
      <c r="D1018" s="90" t="s">
        <v>236</v>
      </c>
      <c r="E1018" s="90" t="s">
        <v>1466</v>
      </c>
      <c r="F1018" s="91">
        <v>16000</v>
      </c>
      <c r="G1018" s="91">
        <v>0</v>
      </c>
      <c r="H1018" s="92">
        <f ca="1">SUMIF(Measure_BB_Table[],Combined_header,Total_Exp._MeasureBB)</f>
        <v>16000</v>
      </c>
      <c r="I1018" s="85">
        <f ca="1">SUMIF(Measure_BB_Table[],Combined_header,Committed_Amount)</f>
        <v>0</v>
      </c>
      <c r="J1018" s="92">
        <f ca="1">SUMIF(Measure_BB_Table[],Combined_header,Completed_MeasureBB)</f>
        <v>16000</v>
      </c>
      <c r="K1018" s="93">
        <f t="shared" ca="1" si="15"/>
        <v>1</v>
      </c>
    </row>
    <row r="1019" spans="1:11" x14ac:dyDescent="0.3">
      <c r="A1019" s="87" t="s">
        <v>2677</v>
      </c>
      <c r="B1019" s="88">
        <v>1</v>
      </c>
      <c r="C1019" s="89" t="s">
        <v>235</v>
      </c>
      <c r="D1019" s="90" t="s">
        <v>236</v>
      </c>
      <c r="E1019" s="90" t="s">
        <v>1474</v>
      </c>
      <c r="F1019" s="91">
        <v>12000</v>
      </c>
      <c r="G1019" s="91">
        <v>0</v>
      </c>
      <c r="H1019" s="92">
        <f ca="1">SUMIF(Measure_BB_Table[],Combined_header,Total_Exp._MeasureBB)</f>
        <v>750</v>
      </c>
      <c r="I1019" s="85">
        <f ca="1">SUMIF(Measure_BB_Table[],Combined_header,Committed_Amount)</f>
        <v>0</v>
      </c>
      <c r="J1019" s="92">
        <f ca="1">SUMIF(Measure_BB_Table[],Combined_header,Completed_MeasureBB)</f>
        <v>750</v>
      </c>
      <c r="K1019" s="93">
        <f t="shared" ca="1" si="15"/>
        <v>1</v>
      </c>
    </row>
    <row r="1020" spans="1:11" hidden="1" x14ac:dyDescent="0.3">
      <c r="A1020" s="87" t="s">
        <v>4110</v>
      </c>
      <c r="B1020" s="88">
        <v>1</v>
      </c>
      <c r="C1020" s="89" t="s">
        <v>235</v>
      </c>
      <c r="D1020" s="90" t="s">
        <v>236</v>
      </c>
      <c r="E1020" s="87" t="s">
        <v>1468</v>
      </c>
      <c r="F1020" s="91">
        <v>0</v>
      </c>
      <c r="G1020" s="91">
        <v>0</v>
      </c>
      <c r="H1020" s="92">
        <f ca="1">SUMIF(Measure_BB_Table[],Combined_header,Total_Exp._MeasureBB)</f>
        <v>0</v>
      </c>
      <c r="I1020" s="85">
        <f ca="1">SUMIF(Measure_BB_Table[],Combined_header,Committed_Amount)</f>
        <v>0</v>
      </c>
      <c r="J1020" s="92">
        <f ca="1">SUMIF(Measure_BB_Table[],Combined_header,Completed_MeasureBB)</f>
        <v>0</v>
      </c>
      <c r="K1020" s="93" t="e">
        <f t="shared" ca="1" si="15"/>
        <v>#DIV/0!</v>
      </c>
    </row>
    <row r="1021" spans="1:11" hidden="1" x14ac:dyDescent="0.3">
      <c r="A1021" s="87" t="s">
        <v>4111</v>
      </c>
      <c r="B1021" s="88">
        <v>1</v>
      </c>
      <c r="C1021" s="89" t="s">
        <v>235</v>
      </c>
      <c r="D1021" s="90" t="s">
        <v>236</v>
      </c>
      <c r="E1021" s="87" t="s">
        <v>1548</v>
      </c>
      <c r="F1021" s="91">
        <v>0</v>
      </c>
      <c r="G1021" s="91">
        <v>0</v>
      </c>
      <c r="H1021" s="92">
        <f ca="1">SUMIF(Measure_BB_Table[],Combined_header,Total_Exp._MeasureBB)</f>
        <v>0</v>
      </c>
      <c r="I1021" s="85">
        <f ca="1">SUMIF(Measure_BB_Table[],Combined_header,Committed_Amount)</f>
        <v>0</v>
      </c>
      <c r="J1021" s="92">
        <f ca="1">SUMIF(Measure_BB_Table[],Combined_header,Completed_MeasureBB)</f>
        <v>0</v>
      </c>
      <c r="K1021" s="93" t="e">
        <f t="shared" ca="1" si="15"/>
        <v>#DIV/0!</v>
      </c>
    </row>
    <row r="1022" spans="1:11" hidden="1" x14ac:dyDescent="0.3">
      <c r="A1022" s="87" t="s">
        <v>4112</v>
      </c>
      <c r="B1022" s="88">
        <v>1</v>
      </c>
      <c r="C1022" s="89" t="s">
        <v>235</v>
      </c>
      <c r="D1022" s="90" t="s">
        <v>236</v>
      </c>
      <c r="E1022" s="87" t="s">
        <v>1677</v>
      </c>
      <c r="F1022" s="91">
        <v>0</v>
      </c>
      <c r="G1022" s="91">
        <v>0</v>
      </c>
      <c r="H1022" s="92">
        <f ca="1">SUMIF(Measure_BB_Table[],Combined_header,Total_Exp._MeasureBB)</f>
        <v>0</v>
      </c>
      <c r="I1022" s="85">
        <f ca="1">SUMIF(Measure_BB_Table[],Combined_header,Committed_Amount)</f>
        <v>0</v>
      </c>
      <c r="J1022" s="92">
        <f ca="1">SUMIF(Measure_BB_Table[],Combined_header,Completed_MeasureBB)</f>
        <v>0</v>
      </c>
      <c r="K1022" s="93" t="e">
        <f t="shared" ca="1" si="15"/>
        <v>#DIV/0!</v>
      </c>
    </row>
    <row r="1023" spans="1:11" x14ac:dyDescent="0.3">
      <c r="A1023" s="87" t="s">
        <v>1718</v>
      </c>
      <c r="B1023" s="88">
        <v>1</v>
      </c>
      <c r="C1023" s="89" t="s">
        <v>235</v>
      </c>
      <c r="D1023" s="90" t="s">
        <v>236</v>
      </c>
      <c r="E1023" s="90" t="s">
        <v>1475</v>
      </c>
      <c r="F1023" s="91">
        <v>239959.74</v>
      </c>
      <c r="G1023" s="91">
        <v>239959.74</v>
      </c>
      <c r="H1023" s="92">
        <f ca="1">SUMIF(Measure_BB_Table[],Combined_header,Total_Exp._MeasureBB)</f>
        <v>239788.74</v>
      </c>
      <c r="I1023" s="85">
        <f ca="1">SUMIF(Measure_BB_Table[],Combined_header,Committed_Amount)</f>
        <v>0</v>
      </c>
      <c r="J1023" s="92">
        <f ca="1">SUMIF(Measure_BB_Table[],Combined_header,Completed_MeasureBB)</f>
        <v>239788.74</v>
      </c>
      <c r="K1023" s="93">
        <f t="shared" ca="1" si="15"/>
        <v>1</v>
      </c>
    </row>
    <row r="1024" spans="1:11" hidden="1" x14ac:dyDescent="0.3">
      <c r="A1024" s="87" t="s">
        <v>4113</v>
      </c>
      <c r="B1024" s="88">
        <v>1</v>
      </c>
      <c r="C1024" s="89" t="s">
        <v>235</v>
      </c>
      <c r="D1024" s="90" t="s">
        <v>236</v>
      </c>
      <c r="E1024" s="87" t="s">
        <v>1476</v>
      </c>
      <c r="F1024" s="91">
        <v>0</v>
      </c>
      <c r="G1024" s="91">
        <v>0</v>
      </c>
      <c r="H1024" s="92">
        <f ca="1">SUMIF(Measure_BB_Table[],Combined_header,Total_Exp._MeasureBB)</f>
        <v>0</v>
      </c>
      <c r="I1024" s="85">
        <f ca="1">SUMIF(Measure_BB_Table[],Combined_header,Committed_Amount)</f>
        <v>0</v>
      </c>
      <c r="J1024" s="92">
        <f ca="1">SUMIF(Measure_BB_Table[],Combined_header,Completed_MeasureBB)</f>
        <v>0</v>
      </c>
      <c r="K1024" s="93" t="e">
        <f t="shared" ca="1" si="15"/>
        <v>#DIV/0!</v>
      </c>
    </row>
    <row r="1025" spans="1:11" x14ac:dyDescent="0.3">
      <c r="A1025" s="87" t="s">
        <v>2397</v>
      </c>
      <c r="B1025" s="88">
        <v>1</v>
      </c>
      <c r="C1025" s="89" t="s">
        <v>235</v>
      </c>
      <c r="D1025" s="90" t="s">
        <v>236</v>
      </c>
      <c r="E1025" s="87" t="s">
        <v>1470</v>
      </c>
      <c r="F1025" s="91">
        <v>0</v>
      </c>
      <c r="G1025" s="91">
        <v>0</v>
      </c>
      <c r="H1025" s="92">
        <f ca="1">SUMIF(Measure_BB_Table[],Combined_header,Total_Exp._MeasureBB)</f>
        <v>539.94000000000005</v>
      </c>
      <c r="I1025" s="85">
        <f ca="1">SUMIF(Measure_BB_Table[],Combined_header,Committed_Amount)</f>
        <v>0</v>
      </c>
      <c r="J1025" s="92">
        <f ca="1">SUMIF(Measure_BB_Table[],Combined_header,Completed_MeasureBB)</f>
        <v>539.94000000000005</v>
      </c>
      <c r="K1025" s="93">
        <f t="shared" ca="1" si="15"/>
        <v>1</v>
      </c>
    </row>
    <row r="1026" spans="1:11" hidden="1" x14ac:dyDescent="0.3">
      <c r="A1026" s="87" t="s">
        <v>4114</v>
      </c>
      <c r="B1026" s="88">
        <v>1</v>
      </c>
      <c r="C1026" s="89" t="s">
        <v>235</v>
      </c>
      <c r="D1026" s="90" t="s">
        <v>236</v>
      </c>
      <c r="E1026" s="87" t="s">
        <v>1464</v>
      </c>
      <c r="F1026" s="91">
        <v>0</v>
      </c>
      <c r="G1026" s="91">
        <v>0</v>
      </c>
      <c r="H1026" s="92">
        <f ca="1">SUMIF(Measure_BB_Table[],Combined_header,Total_Exp._MeasureBB)</f>
        <v>0</v>
      </c>
      <c r="I1026" s="85">
        <f ca="1">SUMIF(Measure_BB_Table[],Combined_header,Committed_Amount)</f>
        <v>0</v>
      </c>
      <c r="J1026" s="92">
        <f ca="1">SUMIF(Measure_BB_Table[],Combined_header,Completed_MeasureBB)</f>
        <v>0</v>
      </c>
      <c r="K1026" s="93" t="e">
        <f t="shared" ca="1" si="15"/>
        <v>#DIV/0!</v>
      </c>
    </row>
    <row r="1027" spans="1:11" x14ac:dyDescent="0.3">
      <c r="A1027" s="87" t="s">
        <v>2485</v>
      </c>
      <c r="B1027" s="88">
        <v>1</v>
      </c>
      <c r="C1027" s="89" t="s">
        <v>235</v>
      </c>
      <c r="D1027" s="90" t="s">
        <v>236</v>
      </c>
      <c r="E1027" s="99" t="s">
        <v>2484</v>
      </c>
      <c r="F1027" s="91">
        <v>0</v>
      </c>
      <c r="G1027" s="91">
        <v>0</v>
      </c>
      <c r="H1027" s="92">
        <f ca="1">SUMIF(Measure_BB_Table[],Combined_header,Total_Exp._MeasureBB)</f>
        <v>1072</v>
      </c>
      <c r="I1027" s="85">
        <f ca="1">SUMIF(Measure_BB_Table[],Combined_header,Committed_Amount)</f>
        <v>0</v>
      </c>
      <c r="J1027" s="92">
        <f ca="1">SUMIF(Measure_BB_Table[],Combined_header,Completed_MeasureBB)</f>
        <v>1072</v>
      </c>
      <c r="K1027" s="93">
        <f t="shared" ca="1" si="15"/>
        <v>1</v>
      </c>
    </row>
    <row r="1028" spans="1:11" x14ac:dyDescent="0.3">
      <c r="A1028" s="87" t="s">
        <v>4115</v>
      </c>
      <c r="B1028" s="88">
        <v>3</v>
      </c>
      <c r="C1028" s="98" t="s">
        <v>506</v>
      </c>
      <c r="D1028" s="90" t="s">
        <v>2722</v>
      </c>
      <c r="E1028" s="87" t="s">
        <v>1471</v>
      </c>
      <c r="F1028" s="91">
        <v>1231.1099999999999</v>
      </c>
      <c r="G1028" s="91">
        <v>2828</v>
      </c>
      <c r="H1028" s="92">
        <f ca="1">SUMIF(Measure_BB_Table[],Combined_header,Total_Exp._MeasureBB)</f>
        <v>494.2</v>
      </c>
      <c r="I1028" s="85">
        <f ca="1">SUMIF(Measure_BB_Table[],Combined_header,Committed_Amount)</f>
        <v>0</v>
      </c>
      <c r="J1028" s="92">
        <f ca="1">SUMIF(Measure_BB_Table[],Combined_header,Completed_MeasureBB)</f>
        <v>494.2</v>
      </c>
      <c r="K1028" s="93">
        <f t="shared" ca="1" si="15"/>
        <v>1</v>
      </c>
    </row>
    <row r="1029" spans="1:11" hidden="1" x14ac:dyDescent="0.3">
      <c r="A1029" s="87" t="s">
        <v>4116</v>
      </c>
      <c r="B1029" s="88">
        <v>3</v>
      </c>
      <c r="C1029" s="98" t="s">
        <v>506</v>
      </c>
      <c r="D1029" s="90" t="s">
        <v>2722</v>
      </c>
      <c r="E1029" s="87" t="s">
        <v>1465</v>
      </c>
      <c r="F1029" s="91">
        <v>49000</v>
      </c>
      <c r="G1029" s="91" t="s">
        <v>245</v>
      </c>
      <c r="H1029" s="92">
        <f ca="1">SUMIF(Measure_BB_Table[],Combined_header,Total_Exp._MeasureBB)</f>
        <v>0</v>
      </c>
      <c r="I1029" s="85">
        <f ca="1">SUMIF(Measure_BB_Table[],Combined_header,Committed_Amount)</f>
        <v>0</v>
      </c>
      <c r="J1029" s="92">
        <f ca="1">SUMIF(Measure_BB_Table[],Combined_header,Completed_MeasureBB)</f>
        <v>0</v>
      </c>
      <c r="K1029" s="93" t="e">
        <f t="shared" ref="K1029:K1092" ca="1" si="16">Completed_Comparison/Total_Exp._Comparison</f>
        <v>#DIV/0!</v>
      </c>
    </row>
    <row r="1030" spans="1:11" x14ac:dyDescent="0.3">
      <c r="A1030" s="87" t="s">
        <v>2871</v>
      </c>
      <c r="B1030" s="88">
        <v>3</v>
      </c>
      <c r="C1030" s="98" t="s">
        <v>506</v>
      </c>
      <c r="D1030" s="90" t="s">
        <v>2722</v>
      </c>
      <c r="E1030" s="87" t="s">
        <v>1467</v>
      </c>
      <c r="F1030" s="91">
        <v>194619.4</v>
      </c>
      <c r="G1030" s="91">
        <v>233352</v>
      </c>
      <c r="H1030" s="92">
        <f ca="1">SUMIF(Measure_BB_Table[],Combined_header,Total_Exp._MeasureBB)</f>
        <v>62210</v>
      </c>
      <c r="I1030" s="85">
        <f ca="1">SUMIF(Measure_BB_Table[],Combined_header,Committed_Amount)</f>
        <v>0</v>
      </c>
      <c r="J1030" s="92">
        <f ca="1">SUMIF(Measure_BB_Table[],Combined_header,Completed_MeasureBB)</f>
        <v>62210</v>
      </c>
      <c r="K1030" s="93">
        <f t="shared" ca="1" si="16"/>
        <v>1</v>
      </c>
    </row>
    <row r="1031" spans="1:11" hidden="1" x14ac:dyDescent="0.3">
      <c r="A1031" s="87" t="s">
        <v>4117</v>
      </c>
      <c r="B1031" s="88">
        <v>3</v>
      </c>
      <c r="C1031" s="98" t="s">
        <v>506</v>
      </c>
      <c r="D1031" s="90" t="s">
        <v>2722</v>
      </c>
      <c r="E1031" s="90" t="s">
        <v>1676</v>
      </c>
      <c r="F1031" s="91">
        <v>191856</v>
      </c>
      <c r="G1031" s="91">
        <v>319823</v>
      </c>
      <c r="H1031" s="92">
        <f ca="1">SUMIF(Measure_BB_Table[],Combined_header,Total_Exp._MeasureBB)</f>
        <v>0</v>
      </c>
      <c r="I1031" s="85">
        <f ca="1">SUMIF(Measure_BB_Table[],Combined_header,Committed_Amount)</f>
        <v>0</v>
      </c>
      <c r="J1031" s="92">
        <f ca="1">SUMIF(Measure_BB_Table[],Combined_header,Completed_MeasureBB)</f>
        <v>0</v>
      </c>
      <c r="K1031" s="93" t="e">
        <f t="shared" ca="1" si="16"/>
        <v>#DIV/0!</v>
      </c>
    </row>
    <row r="1032" spans="1:11" x14ac:dyDescent="0.3">
      <c r="A1032" s="87" t="s">
        <v>2872</v>
      </c>
      <c r="B1032" s="88">
        <v>3</v>
      </c>
      <c r="C1032" s="98" t="s">
        <v>506</v>
      </c>
      <c r="D1032" s="90" t="s">
        <v>2722</v>
      </c>
      <c r="E1032" s="90" t="s">
        <v>310</v>
      </c>
      <c r="F1032" s="91">
        <v>2046527.95</v>
      </c>
      <c r="G1032" s="91">
        <v>1918560</v>
      </c>
      <c r="H1032" s="92">
        <f ca="1">SUMIF(Measure_BB_Table[],Combined_header,Total_Exp._MeasureBB)</f>
        <v>1104616.72</v>
      </c>
      <c r="I1032" s="85">
        <f ca="1">SUMIF(Measure_BB_Table[],Combined_header,Committed_Amount)</f>
        <v>1085500</v>
      </c>
      <c r="J1032" s="92">
        <f ca="1">SUMIF(Measure_BB_Table[],Combined_header,Completed_MeasureBB)</f>
        <v>19116.72</v>
      </c>
      <c r="K1032" s="93">
        <f t="shared" ca="1" si="16"/>
        <v>1.7306201919521914E-2</v>
      </c>
    </row>
    <row r="1033" spans="1:11" x14ac:dyDescent="0.3">
      <c r="A1033" s="87" t="s">
        <v>2874</v>
      </c>
      <c r="B1033" s="88">
        <v>3</v>
      </c>
      <c r="C1033" s="98" t="s">
        <v>506</v>
      </c>
      <c r="D1033" s="90" t="s">
        <v>2722</v>
      </c>
      <c r="E1033" s="90" t="s">
        <v>1473</v>
      </c>
      <c r="F1033" s="91">
        <v>223838.4</v>
      </c>
      <c r="G1033" s="91">
        <v>619290</v>
      </c>
      <c r="H1033" s="92">
        <f ca="1">SUMIF(Measure_BB_Table[],Combined_header,Total_Exp._MeasureBB)</f>
        <v>365500</v>
      </c>
      <c r="I1033" s="85">
        <f ca="1">SUMIF(Measure_BB_Table[],Combined_header,Committed_Amount)</f>
        <v>356568.3</v>
      </c>
      <c r="J1033" s="92">
        <f ca="1">SUMIF(Measure_BB_Table[],Combined_header,Completed_MeasureBB)</f>
        <v>8931.7000000000007</v>
      </c>
      <c r="K1033" s="93">
        <f t="shared" ca="1" si="16"/>
        <v>2.4436935704514367E-2</v>
      </c>
    </row>
    <row r="1034" spans="1:11" hidden="1" x14ac:dyDescent="0.3">
      <c r="A1034" s="87" t="s">
        <v>4118</v>
      </c>
      <c r="B1034" s="88">
        <v>3</v>
      </c>
      <c r="C1034" s="98" t="s">
        <v>506</v>
      </c>
      <c r="D1034" s="90" t="s">
        <v>2722</v>
      </c>
      <c r="E1034" s="90" t="s">
        <v>1547</v>
      </c>
      <c r="F1034" s="91">
        <v>39171.72</v>
      </c>
      <c r="G1034" s="91">
        <v>39172</v>
      </c>
      <c r="H1034" s="92">
        <f ca="1">SUMIF(Measure_BB_Table[],Combined_header,Total_Exp._MeasureBB)</f>
        <v>0</v>
      </c>
      <c r="I1034" s="85">
        <f ca="1">SUMIF(Measure_BB_Table[],Combined_header,Committed_Amount)</f>
        <v>0</v>
      </c>
      <c r="J1034" s="92">
        <f ca="1">SUMIF(Measure_BB_Table[],Combined_header,Completed_MeasureBB)</f>
        <v>0</v>
      </c>
      <c r="K1034" s="93" t="e">
        <f t="shared" ca="1" si="16"/>
        <v>#DIV/0!</v>
      </c>
    </row>
    <row r="1035" spans="1:11" hidden="1" x14ac:dyDescent="0.3">
      <c r="A1035" s="87" t="s">
        <v>4119</v>
      </c>
      <c r="B1035" s="88">
        <v>3</v>
      </c>
      <c r="C1035" s="98" t="s">
        <v>506</v>
      </c>
      <c r="D1035" s="90" t="s">
        <v>2722</v>
      </c>
      <c r="E1035" s="90" t="s">
        <v>1466</v>
      </c>
      <c r="F1035" s="91">
        <v>33575.760000000002</v>
      </c>
      <c r="G1035" s="91">
        <v>33576</v>
      </c>
      <c r="H1035" s="92">
        <f ca="1">SUMIF(Measure_BB_Table[],Combined_header,Total_Exp._MeasureBB)</f>
        <v>0</v>
      </c>
      <c r="I1035" s="85">
        <f ca="1">SUMIF(Measure_BB_Table[],Combined_header,Committed_Amount)</f>
        <v>0</v>
      </c>
      <c r="J1035" s="92">
        <f ca="1">SUMIF(Measure_BB_Table[],Combined_header,Completed_MeasureBB)</f>
        <v>0</v>
      </c>
      <c r="K1035" s="93" t="e">
        <f t="shared" ca="1" si="16"/>
        <v>#DIV/0!</v>
      </c>
    </row>
    <row r="1036" spans="1:11" hidden="1" x14ac:dyDescent="0.3">
      <c r="A1036" s="87" t="s">
        <v>4120</v>
      </c>
      <c r="B1036" s="88">
        <v>3</v>
      </c>
      <c r="C1036" s="98" t="s">
        <v>506</v>
      </c>
      <c r="D1036" s="90" t="s">
        <v>2722</v>
      </c>
      <c r="E1036" s="90" t="s">
        <v>1474</v>
      </c>
      <c r="F1036" s="91">
        <v>16787.88</v>
      </c>
      <c r="G1036" s="91">
        <v>16788</v>
      </c>
      <c r="H1036" s="92">
        <f ca="1">SUMIF(Measure_BB_Table[],Combined_header,Total_Exp._MeasureBB)</f>
        <v>0</v>
      </c>
      <c r="I1036" s="85">
        <f ca="1">SUMIF(Measure_BB_Table[],Combined_header,Committed_Amount)</f>
        <v>0</v>
      </c>
      <c r="J1036" s="92">
        <f ca="1">SUMIF(Measure_BB_Table[],Combined_header,Completed_MeasureBB)</f>
        <v>0</v>
      </c>
      <c r="K1036" s="93" t="e">
        <f t="shared" ca="1" si="16"/>
        <v>#DIV/0!</v>
      </c>
    </row>
    <row r="1037" spans="1:11" x14ac:dyDescent="0.3">
      <c r="A1037" s="87" t="s">
        <v>2873</v>
      </c>
      <c r="B1037" s="88">
        <v>3</v>
      </c>
      <c r="C1037" s="98" t="s">
        <v>506</v>
      </c>
      <c r="D1037" s="90" t="s">
        <v>2722</v>
      </c>
      <c r="E1037" s="87" t="s">
        <v>1468</v>
      </c>
      <c r="F1037" s="91">
        <v>12311.11</v>
      </c>
      <c r="G1037" s="91">
        <v>14141</v>
      </c>
      <c r="H1037" s="92">
        <f ca="1">SUMIF(Measure_BB_Table[],Combined_header,Total_Exp._MeasureBB)</f>
        <v>2800</v>
      </c>
      <c r="I1037" s="85">
        <f ca="1">SUMIF(Measure_BB_Table[],Combined_header,Committed_Amount)</f>
        <v>0</v>
      </c>
      <c r="J1037" s="92">
        <f ca="1">SUMIF(Measure_BB_Table[],Combined_header,Completed_MeasureBB)</f>
        <v>2800</v>
      </c>
      <c r="K1037" s="93">
        <f t="shared" ca="1" si="16"/>
        <v>1</v>
      </c>
    </row>
    <row r="1038" spans="1:11" x14ac:dyDescent="0.3">
      <c r="A1038" s="87" t="s">
        <v>4121</v>
      </c>
      <c r="B1038" s="88">
        <v>3</v>
      </c>
      <c r="C1038" s="98" t="s">
        <v>506</v>
      </c>
      <c r="D1038" s="90" t="s">
        <v>2722</v>
      </c>
      <c r="E1038" s="87" t="s">
        <v>1548</v>
      </c>
      <c r="F1038" s="91">
        <v>340000</v>
      </c>
      <c r="G1038" s="91">
        <v>340000</v>
      </c>
      <c r="H1038" s="92">
        <f ca="1">SUMIF(Measure_BB_Table[],Combined_header,Total_Exp._MeasureBB)</f>
        <v>300330</v>
      </c>
      <c r="I1038" s="85">
        <f ca="1">SUMIF(Measure_BB_Table[],Combined_header,Committed_Amount)</f>
        <v>300330</v>
      </c>
      <c r="J1038" s="92">
        <f ca="1">SUMIF(Measure_BB_Table[],Combined_header,Completed_MeasureBB)</f>
        <v>0</v>
      </c>
      <c r="K1038" s="93">
        <f t="shared" ca="1" si="16"/>
        <v>0</v>
      </c>
    </row>
    <row r="1039" spans="1:11" hidden="1" x14ac:dyDescent="0.3">
      <c r="A1039" s="87" t="s">
        <v>4122</v>
      </c>
      <c r="B1039" s="88">
        <v>3</v>
      </c>
      <c r="C1039" s="98" t="s">
        <v>506</v>
      </c>
      <c r="D1039" s="90" t="s">
        <v>2722</v>
      </c>
      <c r="E1039" s="87" t="s">
        <v>1677</v>
      </c>
      <c r="F1039" s="91">
        <v>0</v>
      </c>
      <c r="G1039" s="91">
        <v>14033</v>
      </c>
      <c r="H1039" s="92">
        <f ca="1">SUMIF(Measure_BB_Table[],Combined_header,Total_Exp._MeasureBB)</f>
        <v>0</v>
      </c>
      <c r="I1039" s="85">
        <f ca="1">SUMIF(Measure_BB_Table[],Combined_header,Committed_Amount)</f>
        <v>0</v>
      </c>
      <c r="J1039" s="92">
        <f ca="1">SUMIF(Measure_BB_Table[],Combined_header,Completed_MeasureBB)</f>
        <v>0</v>
      </c>
      <c r="K1039" s="93" t="e">
        <f t="shared" ca="1" si="16"/>
        <v>#DIV/0!</v>
      </c>
    </row>
    <row r="1040" spans="1:11" x14ac:dyDescent="0.3">
      <c r="A1040" s="87" t="s">
        <v>4123</v>
      </c>
      <c r="B1040" s="88">
        <v>3</v>
      </c>
      <c r="C1040" s="98" t="s">
        <v>506</v>
      </c>
      <c r="D1040" s="90" t="s">
        <v>2722</v>
      </c>
      <c r="E1040" s="87" t="s">
        <v>1472</v>
      </c>
      <c r="F1040" s="91">
        <v>0</v>
      </c>
      <c r="G1040" s="91">
        <v>0</v>
      </c>
      <c r="H1040" s="92">
        <f ca="1">SUMIF(Measure_BB_Table[],Combined_header,Total_Exp._MeasureBB)</f>
        <v>1680.68</v>
      </c>
      <c r="I1040" s="85">
        <f ca="1">SUMIF(Measure_BB_Table[],Combined_header,Committed_Amount)</f>
        <v>182.38000000000011</v>
      </c>
      <c r="J1040" s="92">
        <f ca="1">SUMIF(Measure_BB_Table[],Combined_header,Completed_MeasureBB)</f>
        <v>1498.3</v>
      </c>
      <c r="K1040" s="93">
        <f t="shared" ca="1" si="16"/>
        <v>0.8914843991717637</v>
      </c>
    </row>
    <row r="1041" spans="1:11" x14ac:dyDescent="0.3">
      <c r="A1041" s="87" t="s">
        <v>4124</v>
      </c>
      <c r="B1041" s="88">
        <v>3</v>
      </c>
      <c r="C1041" s="98" t="s">
        <v>506</v>
      </c>
      <c r="D1041" s="90" t="s">
        <v>2722</v>
      </c>
      <c r="E1041" s="87" t="s">
        <v>1476</v>
      </c>
      <c r="F1041" s="91">
        <v>8953.5400000000009</v>
      </c>
      <c r="G1041" s="91">
        <v>8954</v>
      </c>
      <c r="H1041" s="92">
        <f ca="1">SUMIF(Measure_BB_Table[],Combined_header,Total_Exp._MeasureBB)</f>
        <v>5000</v>
      </c>
      <c r="I1041" s="85">
        <f ca="1">SUMIF(Measure_BB_Table[],Combined_header,Committed_Amount)</f>
        <v>5000</v>
      </c>
      <c r="J1041" s="92">
        <f ca="1">SUMIF(Measure_BB_Table[],Combined_header,Completed_MeasureBB)</f>
        <v>0</v>
      </c>
      <c r="K1041" s="93">
        <f t="shared" ca="1" si="16"/>
        <v>0</v>
      </c>
    </row>
    <row r="1042" spans="1:11" x14ac:dyDescent="0.3">
      <c r="A1042" s="87" t="s">
        <v>4125</v>
      </c>
      <c r="B1042" s="88">
        <v>3</v>
      </c>
      <c r="C1042" s="98" t="s">
        <v>506</v>
      </c>
      <c r="D1042" s="90" t="s">
        <v>2722</v>
      </c>
      <c r="E1042" s="87" t="s">
        <v>1470</v>
      </c>
      <c r="F1042" s="91">
        <v>1231.1099999999999</v>
      </c>
      <c r="G1042" s="91" t="s">
        <v>245</v>
      </c>
      <c r="H1042" s="92">
        <f ca="1">SUMIF(Measure_BB_Table[],Combined_header,Total_Exp._MeasureBB)</f>
        <v>70.649999999999991</v>
      </c>
      <c r="I1042" s="85">
        <f ca="1">SUMIF(Measure_BB_Table[],Combined_header,Committed_Amount)</f>
        <v>0</v>
      </c>
      <c r="J1042" s="92">
        <f ca="1">SUMIF(Measure_BB_Table[],Combined_header,Completed_MeasureBB)</f>
        <v>70.649999999999991</v>
      </c>
      <c r="K1042" s="93">
        <f t="shared" ca="1" si="16"/>
        <v>1</v>
      </c>
    </row>
    <row r="1043" spans="1:11" x14ac:dyDescent="0.3">
      <c r="A1043" s="87" t="s">
        <v>2750</v>
      </c>
      <c r="B1043" s="88">
        <v>3</v>
      </c>
      <c r="C1043" s="98" t="s">
        <v>506</v>
      </c>
      <c r="D1043" s="90" t="s">
        <v>2722</v>
      </c>
      <c r="E1043" s="87" t="s">
        <v>1464</v>
      </c>
      <c r="F1043" s="91">
        <v>340000</v>
      </c>
      <c r="G1043" s="91">
        <v>340000</v>
      </c>
      <c r="H1043" s="92">
        <f ca="1">SUMIF(Measure_BB_Table[],Combined_header,Total_Exp._MeasureBB)</f>
        <v>248399.93000000002</v>
      </c>
      <c r="I1043" s="85">
        <f ca="1">SUMIF(Measure_BB_Table[],Combined_header,Committed_Amount)</f>
        <v>39847.39</v>
      </c>
      <c r="J1043" s="92">
        <f ca="1">SUMIF(Measure_BB_Table[],Combined_header,Completed_MeasureBB)</f>
        <v>208552.54000000004</v>
      </c>
      <c r="K1043" s="93">
        <f t="shared" ca="1" si="16"/>
        <v>0.839583730961599</v>
      </c>
    </row>
    <row r="1044" spans="1:11" hidden="1" x14ac:dyDescent="0.3">
      <c r="A1044" s="87" t="s">
        <v>4126</v>
      </c>
      <c r="B1044" s="88">
        <v>3</v>
      </c>
      <c r="C1044" s="98" t="s">
        <v>506</v>
      </c>
      <c r="D1044" s="89" t="s">
        <v>428</v>
      </c>
      <c r="E1044" s="87" t="s">
        <v>1467</v>
      </c>
      <c r="F1044" s="91">
        <v>0</v>
      </c>
      <c r="G1044" s="91">
        <v>0</v>
      </c>
      <c r="H1044" s="92">
        <f ca="1">SUMIF(Measure_BB_Table[],Combined_header,Total_Exp._MeasureBB)</f>
        <v>0</v>
      </c>
      <c r="I1044" s="85">
        <f ca="1">SUMIF(Measure_BB_Table[],Combined_header,Committed_Amount)</f>
        <v>0</v>
      </c>
      <c r="J1044" s="92">
        <f ca="1">SUMIF(Measure_BB_Table[],Combined_header,Completed_MeasureBB)</f>
        <v>0</v>
      </c>
      <c r="K1044" s="93" t="e">
        <f t="shared" ca="1" si="16"/>
        <v>#DIV/0!</v>
      </c>
    </row>
    <row r="1045" spans="1:11" hidden="1" x14ac:dyDescent="0.3">
      <c r="A1045" s="87" t="s">
        <v>4127</v>
      </c>
      <c r="B1045" s="88">
        <v>3</v>
      </c>
      <c r="C1045" s="98" t="s">
        <v>506</v>
      </c>
      <c r="D1045" s="89" t="s">
        <v>428</v>
      </c>
      <c r="E1045" s="87" t="s">
        <v>310</v>
      </c>
      <c r="F1045" s="91">
        <v>0</v>
      </c>
      <c r="G1045" s="91">
        <v>0</v>
      </c>
      <c r="H1045" s="92">
        <f ca="1">SUMIF(Measure_BB_Table[],Combined_header,Total_Exp._MeasureBB)</f>
        <v>0</v>
      </c>
      <c r="I1045" s="85">
        <f ca="1">SUMIF(Measure_BB_Table[],Combined_header,Committed_Amount)</f>
        <v>0</v>
      </c>
      <c r="J1045" s="92">
        <f ca="1">SUMIF(Measure_BB_Table[],Combined_header,Completed_MeasureBB)</f>
        <v>0</v>
      </c>
      <c r="K1045" s="93" t="e">
        <f t="shared" ca="1" si="16"/>
        <v>#DIV/0!</v>
      </c>
    </row>
    <row r="1046" spans="1:11" hidden="1" x14ac:dyDescent="0.3">
      <c r="A1046" s="87" t="s">
        <v>4128</v>
      </c>
      <c r="B1046" s="88">
        <v>3</v>
      </c>
      <c r="C1046" s="98" t="s">
        <v>506</v>
      </c>
      <c r="D1046" s="90" t="s">
        <v>2724</v>
      </c>
      <c r="E1046" s="87" t="s">
        <v>1471</v>
      </c>
      <c r="F1046" s="91">
        <v>0</v>
      </c>
      <c r="G1046" s="91">
        <v>0</v>
      </c>
      <c r="H1046" s="92">
        <f ca="1">SUMIF(Measure_BB_Table[],Combined_header,Total_Exp._MeasureBB)</f>
        <v>0</v>
      </c>
      <c r="I1046" s="85">
        <f ca="1">SUMIF(Measure_BB_Table[],Combined_header,Committed_Amount)</f>
        <v>0</v>
      </c>
      <c r="J1046" s="92">
        <f ca="1">SUMIF(Measure_BB_Table[],Combined_header,Completed_MeasureBB)</f>
        <v>0</v>
      </c>
      <c r="K1046" s="93" t="e">
        <f t="shared" ca="1" si="16"/>
        <v>#DIV/0!</v>
      </c>
    </row>
    <row r="1047" spans="1:11" hidden="1" x14ac:dyDescent="0.3">
      <c r="A1047" s="87" t="s">
        <v>4129</v>
      </c>
      <c r="B1047" s="88">
        <v>3</v>
      </c>
      <c r="C1047" s="98" t="s">
        <v>506</v>
      </c>
      <c r="D1047" s="90" t="s">
        <v>2724</v>
      </c>
      <c r="E1047" s="87" t="s">
        <v>310</v>
      </c>
      <c r="F1047" s="91">
        <v>22500</v>
      </c>
      <c r="G1047" s="91" t="s">
        <v>245</v>
      </c>
      <c r="H1047" s="92">
        <f ca="1">SUMIF(Measure_BB_Table[],Combined_header,Total_Exp._MeasureBB)</f>
        <v>0</v>
      </c>
      <c r="I1047" s="85">
        <f ca="1">SUMIF(Measure_BB_Table[],Combined_header,Committed_Amount)</f>
        <v>0</v>
      </c>
      <c r="J1047" s="92">
        <f ca="1">SUMIF(Measure_BB_Table[],Combined_header,Completed_MeasureBB)</f>
        <v>0</v>
      </c>
      <c r="K1047" s="93" t="e">
        <f t="shared" ca="1" si="16"/>
        <v>#DIV/0!</v>
      </c>
    </row>
    <row r="1048" spans="1:11" hidden="1" x14ac:dyDescent="0.3">
      <c r="A1048" s="87" t="s">
        <v>4130</v>
      </c>
      <c r="B1048" s="88">
        <v>3</v>
      </c>
      <c r="C1048" s="98" t="s">
        <v>506</v>
      </c>
      <c r="D1048" s="90" t="s">
        <v>2724</v>
      </c>
      <c r="E1048" s="87" t="s">
        <v>1473</v>
      </c>
      <c r="F1048" s="91">
        <v>0</v>
      </c>
      <c r="G1048" s="91">
        <v>0</v>
      </c>
      <c r="H1048" s="92">
        <f ca="1">SUMIF(Measure_BB_Table[],Combined_header,Total_Exp._MeasureBB)</f>
        <v>0</v>
      </c>
      <c r="I1048" s="85">
        <f ca="1">SUMIF(Measure_BB_Table[],Combined_header,Committed_Amount)</f>
        <v>0</v>
      </c>
      <c r="J1048" s="92">
        <f ca="1">SUMIF(Measure_BB_Table[],Combined_header,Completed_MeasureBB)</f>
        <v>0</v>
      </c>
      <c r="K1048" s="93" t="e">
        <f t="shared" ca="1" si="16"/>
        <v>#DIV/0!</v>
      </c>
    </row>
    <row r="1049" spans="1:11" hidden="1" x14ac:dyDescent="0.3">
      <c r="A1049" s="87" t="s">
        <v>4131</v>
      </c>
      <c r="B1049" s="88">
        <v>3</v>
      </c>
      <c r="C1049" s="98" t="s">
        <v>506</v>
      </c>
      <c r="D1049" s="90" t="s">
        <v>2724</v>
      </c>
      <c r="E1049" s="87" t="s">
        <v>1547</v>
      </c>
      <c r="F1049" s="91">
        <v>0</v>
      </c>
      <c r="G1049" s="91">
        <v>0</v>
      </c>
      <c r="H1049" s="92">
        <f ca="1">SUMIF(Measure_BB_Table[],Combined_header,Total_Exp._MeasureBB)</f>
        <v>0</v>
      </c>
      <c r="I1049" s="85">
        <f ca="1">SUMIF(Measure_BB_Table[],Combined_header,Committed_Amount)</f>
        <v>0</v>
      </c>
      <c r="J1049" s="92">
        <f ca="1">SUMIF(Measure_BB_Table[],Combined_header,Completed_MeasureBB)</f>
        <v>0</v>
      </c>
      <c r="K1049" s="93" t="e">
        <f t="shared" ca="1" si="16"/>
        <v>#DIV/0!</v>
      </c>
    </row>
    <row r="1050" spans="1:11" hidden="1" x14ac:dyDescent="0.3">
      <c r="A1050" s="87" t="s">
        <v>4132</v>
      </c>
      <c r="B1050" s="88">
        <v>3</v>
      </c>
      <c r="C1050" s="98" t="s">
        <v>506</v>
      </c>
      <c r="D1050" s="90" t="s">
        <v>2724</v>
      </c>
      <c r="E1050" s="87" t="s">
        <v>1466</v>
      </c>
      <c r="F1050" s="91">
        <v>0</v>
      </c>
      <c r="G1050" s="91">
        <v>0</v>
      </c>
      <c r="H1050" s="92">
        <f ca="1">SUMIF(Measure_BB_Table[],Combined_header,Total_Exp._MeasureBB)</f>
        <v>0</v>
      </c>
      <c r="I1050" s="85">
        <f ca="1">SUMIF(Measure_BB_Table[],Combined_header,Committed_Amount)</f>
        <v>0</v>
      </c>
      <c r="J1050" s="92">
        <f ca="1">SUMIF(Measure_BB_Table[],Combined_header,Completed_MeasureBB)</f>
        <v>0</v>
      </c>
      <c r="K1050" s="93" t="e">
        <f t="shared" ca="1" si="16"/>
        <v>#DIV/0!</v>
      </c>
    </row>
    <row r="1051" spans="1:11" hidden="1" x14ac:dyDescent="0.3">
      <c r="A1051" s="87" t="s">
        <v>4133</v>
      </c>
      <c r="B1051" s="88">
        <v>3</v>
      </c>
      <c r="C1051" s="98" t="s">
        <v>506</v>
      </c>
      <c r="D1051" s="90" t="s">
        <v>2724</v>
      </c>
      <c r="E1051" s="90" t="s">
        <v>1474</v>
      </c>
      <c r="F1051" s="91">
        <v>0</v>
      </c>
      <c r="G1051" s="91">
        <v>0</v>
      </c>
      <c r="H1051" s="92">
        <f ca="1">SUMIF(Measure_BB_Table[],Combined_header,Total_Exp._MeasureBB)</f>
        <v>0</v>
      </c>
      <c r="I1051" s="85">
        <f ca="1">SUMIF(Measure_BB_Table[],Combined_header,Committed_Amount)</f>
        <v>0</v>
      </c>
      <c r="J1051" s="92">
        <f ca="1">SUMIF(Measure_BB_Table[],Combined_header,Completed_MeasureBB)</f>
        <v>0</v>
      </c>
      <c r="K1051" s="93" t="e">
        <f t="shared" ca="1" si="16"/>
        <v>#DIV/0!</v>
      </c>
    </row>
    <row r="1052" spans="1:11" hidden="1" x14ac:dyDescent="0.3">
      <c r="A1052" s="87" t="s">
        <v>4134</v>
      </c>
      <c r="B1052" s="88">
        <v>3</v>
      </c>
      <c r="C1052" s="98" t="s">
        <v>506</v>
      </c>
      <c r="D1052" s="90" t="s">
        <v>2724</v>
      </c>
      <c r="E1052" s="87" t="s">
        <v>1468</v>
      </c>
      <c r="F1052" s="91">
        <v>0</v>
      </c>
      <c r="G1052" s="91">
        <v>0</v>
      </c>
      <c r="H1052" s="92">
        <f ca="1">SUMIF(Measure_BB_Table[],Combined_header,Total_Exp._MeasureBB)</f>
        <v>0</v>
      </c>
      <c r="I1052" s="85">
        <f ca="1">SUMIF(Measure_BB_Table[],Combined_header,Committed_Amount)</f>
        <v>0</v>
      </c>
      <c r="J1052" s="92">
        <f ca="1">SUMIF(Measure_BB_Table[],Combined_header,Completed_MeasureBB)</f>
        <v>0</v>
      </c>
      <c r="K1052" s="93" t="e">
        <f t="shared" ca="1" si="16"/>
        <v>#DIV/0!</v>
      </c>
    </row>
    <row r="1053" spans="1:11" hidden="1" x14ac:dyDescent="0.3">
      <c r="A1053" s="87" t="s">
        <v>4135</v>
      </c>
      <c r="B1053" s="88">
        <v>3</v>
      </c>
      <c r="C1053" s="98" t="s">
        <v>506</v>
      </c>
      <c r="D1053" s="90" t="s">
        <v>2724</v>
      </c>
      <c r="E1053" s="87" t="s">
        <v>1470</v>
      </c>
      <c r="F1053" s="91">
        <v>0</v>
      </c>
      <c r="G1053" s="91">
        <v>0</v>
      </c>
      <c r="H1053" s="92">
        <f ca="1">SUMIF(Measure_BB_Table[],Combined_header,Total_Exp._MeasureBB)</f>
        <v>0</v>
      </c>
      <c r="I1053" s="85">
        <f ca="1">SUMIF(Measure_BB_Table[],Combined_header,Committed_Amount)</f>
        <v>0</v>
      </c>
      <c r="J1053" s="92">
        <f ca="1">SUMIF(Measure_BB_Table[],Combined_header,Completed_MeasureBB)</f>
        <v>0</v>
      </c>
      <c r="K1053" s="93" t="e">
        <f t="shared" ca="1" si="16"/>
        <v>#DIV/0!</v>
      </c>
    </row>
    <row r="1054" spans="1:11" hidden="1" x14ac:dyDescent="0.3">
      <c r="A1054" s="87" t="s">
        <v>4136</v>
      </c>
      <c r="B1054" s="88">
        <v>3</v>
      </c>
      <c r="C1054" s="98" t="s">
        <v>506</v>
      </c>
      <c r="D1054" s="90" t="s">
        <v>2723</v>
      </c>
      <c r="E1054" s="87" t="s">
        <v>1471</v>
      </c>
      <c r="F1054" s="91">
        <v>0</v>
      </c>
      <c r="G1054" s="91">
        <v>0</v>
      </c>
      <c r="H1054" s="92">
        <f ca="1">SUMIF(Measure_BB_Table[],Combined_header,Total_Exp._MeasureBB)</f>
        <v>0</v>
      </c>
      <c r="I1054" s="85">
        <f ca="1">SUMIF(Measure_BB_Table[],Combined_header,Committed_Amount)</f>
        <v>0</v>
      </c>
      <c r="J1054" s="92">
        <f ca="1">SUMIF(Measure_BB_Table[],Combined_header,Completed_MeasureBB)</f>
        <v>0</v>
      </c>
      <c r="K1054" s="93" t="e">
        <f t="shared" ca="1" si="16"/>
        <v>#DIV/0!</v>
      </c>
    </row>
    <row r="1055" spans="1:11" hidden="1" x14ac:dyDescent="0.3">
      <c r="A1055" s="87" t="s">
        <v>4137</v>
      </c>
      <c r="B1055" s="88">
        <v>3</v>
      </c>
      <c r="C1055" s="98" t="s">
        <v>506</v>
      </c>
      <c r="D1055" s="90" t="s">
        <v>2723</v>
      </c>
      <c r="E1055" s="87" t="s">
        <v>310</v>
      </c>
      <c r="F1055" s="91">
        <v>255000</v>
      </c>
      <c r="G1055" s="91" t="s">
        <v>245</v>
      </c>
      <c r="H1055" s="92">
        <f ca="1">SUMIF(Measure_BB_Table[],Combined_header,Total_Exp._MeasureBB)</f>
        <v>0</v>
      </c>
      <c r="I1055" s="85">
        <f ca="1">SUMIF(Measure_BB_Table[],Combined_header,Committed_Amount)</f>
        <v>0</v>
      </c>
      <c r="J1055" s="92">
        <f ca="1">SUMIF(Measure_BB_Table[],Combined_header,Completed_MeasureBB)</f>
        <v>0</v>
      </c>
      <c r="K1055" s="93" t="e">
        <f t="shared" ca="1" si="16"/>
        <v>#DIV/0!</v>
      </c>
    </row>
    <row r="1056" spans="1:11" x14ac:dyDescent="0.3">
      <c r="A1056" s="87" t="s">
        <v>2992</v>
      </c>
      <c r="B1056" s="88">
        <v>3</v>
      </c>
      <c r="C1056" s="98" t="s">
        <v>506</v>
      </c>
      <c r="D1056" s="90" t="s">
        <v>2723</v>
      </c>
      <c r="E1056" s="87" t="s">
        <v>1473</v>
      </c>
      <c r="F1056" s="91">
        <v>49500</v>
      </c>
      <c r="G1056" s="91" t="s">
        <v>2011</v>
      </c>
      <c r="H1056" s="92">
        <f ca="1">SUMIF(Measure_BB_Table[],Combined_header,Total_Exp._MeasureBB)</f>
        <v>37125</v>
      </c>
      <c r="I1056" s="85">
        <f ca="1">SUMIF(Measure_BB_Table[],Combined_header,Committed_Amount)</f>
        <v>0</v>
      </c>
      <c r="J1056" s="92">
        <f ca="1">SUMIF(Measure_BB_Table[],Combined_header,Completed_MeasureBB)</f>
        <v>37125</v>
      </c>
      <c r="K1056" s="93">
        <f t="shared" ca="1" si="16"/>
        <v>1</v>
      </c>
    </row>
    <row r="1057" spans="1:11" x14ac:dyDescent="0.3">
      <c r="A1057" s="87" t="s">
        <v>2991</v>
      </c>
      <c r="B1057" s="88">
        <v>3</v>
      </c>
      <c r="C1057" s="98" t="s">
        <v>506</v>
      </c>
      <c r="D1057" s="90" t="s">
        <v>2723</v>
      </c>
      <c r="E1057" s="87" t="s">
        <v>1547</v>
      </c>
      <c r="F1057" s="91">
        <v>0</v>
      </c>
      <c r="G1057" s="91">
        <v>0</v>
      </c>
      <c r="H1057" s="92">
        <f ca="1">SUMIF(Measure_BB_Table[],Combined_header,Total_Exp._MeasureBB)</f>
        <v>1080</v>
      </c>
      <c r="I1057" s="85">
        <f ca="1">SUMIF(Measure_BB_Table[],Combined_header,Committed_Amount)</f>
        <v>0</v>
      </c>
      <c r="J1057" s="92">
        <f ca="1">SUMIF(Measure_BB_Table[],Combined_header,Completed_MeasureBB)</f>
        <v>1080</v>
      </c>
      <c r="K1057" s="93">
        <f t="shared" ca="1" si="16"/>
        <v>1</v>
      </c>
    </row>
    <row r="1058" spans="1:11" hidden="1" x14ac:dyDescent="0.3">
      <c r="A1058" s="87" t="s">
        <v>4138</v>
      </c>
      <c r="B1058" s="88">
        <v>3</v>
      </c>
      <c r="C1058" s="98" t="s">
        <v>506</v>
      </c>
      <c r="D1058" s="90" t="s">
        <v>2723</v>
      </c>
      <c r="E1058" s="87" t="s">
        <v>1466</v>
      </c>
      <c r="F1058" s="91">
        <v>0</v>
      </c>
      <c r="G1058" s="91">
        <v>0</v>
      </c>
      <c r="H1058" s="92">
        <f ca="1">SUMIF(Measure_BB_Table[],Combined_header,Total_Exp._MeasureBB)</f>
        <v>0</v>
      </c>
      <c r="I1058" s="85">
        <f ca="1">SUMIF(Measure_BB_Table[],Combined_header,Committed_Amount)</f>
        <v>0</v>
      </c>
      <c r="J1058" s="92">
        <f ca="1">SUMIF(Measure_BB_Table[],Combined_header,Completed_MeasureBB)</f>
        <v>0</v>
      </c>
      <c r="K1058" s="93" t="e">
        <f t="shared" ca="1" si="16"/>
        <v>#DIV/0!</v>
      </c>
    </row>
    <row r="1059" spans="1:11" hidden="1" x14ac:dyDescent="0.3">
      <c r="A1059" s="87" t="s">
        <v>4139</v>
      </c>
      <c r="B1059" s="88">
        <v>3</v>
      </c>
      <c r="C1059" s="98" t="s">
        <v>506</v>
      </c>
      <c r="D1059" s="90" t="s">
        <v>2723</v>
      </c>
      <c r="E1059" s="87" t="s">
        <v>1468</v>
      </c>
      <c r="F1059" s="91">
        <v>0</v>
      </c>
      <c r="G1059" s="91">
        <v>0</v>
      </c>
      <c r="H1059" s="92">
        <f ca="1">SUMIF(Measure_BB_Table[],Combined_header,Total_Exp._MeasureBB)</f>
        <v>0</v>
      </c>
      <c r="I1059" s="85">
        <f ca="1">SUMIF(Measure_BB_Table[],Combined_header,Committed_Amount)</f>
        <v>0</v>
      </c>
      <c r="J1059" s="92">
        <f ca="1">SUMIF(Measure_BB_Table[],Combined_header,Completed_MeasureBB)</f>
        <v>0</v>
      </c>
      <c r="K1059" s="93" t="e">
        <f t="shared" ca="1" si="16"/>
        <v>#DIV/0!</v>
      </c>
    </row>
    <row r="1060" spans="1:11" hidden="1" x14ac:dyDescent="0.3">
      <c r="A1060" s="87" t="s">
        <v>4140</v>
      </c>
      <c r="B1060" s="88">
        <v>3</v>
      </c>
      <c r="C1060" s="98" t="s">
        <v>506</v>
      </c>
      <c r="D1060" s="90" t="s">
        <v>2723</v>
      </c>
      <c r="E1060" s="87" t="s">
        <v>1470</v>
      </c>
      <c r="F1060" s="91">
        <v>0</v>
      </c>
      <c r="G1060" s="91">
        <v>0</v>
      </c>
      <c r="H1060" s="92">
        <f ca="1">SUMIF(Measure_BB_Table[],Combined_header,Total_Exp._MeasureBB)</f>
        <v>0</v>
      </c>
      <c r="I1060" s="85">
        <f ca="1">SUMIF(Measure_BB_Table[],Combined_header,Committed_Amount)</f>
        <v>0</v>
      </c>
      <c r="J1060" s="92">
        <f ca="1">SUMIF(Measure_BB_Table[],Combined_header,Completed_MeasureBB)</f>
        <v>0</v>
      </c>
      <c r="K1060" s="93" t="e">
        <f t="shared" ca="1" si="16"/>
        <v>#DIV/0!</v>
      </c>
    </row>
    <row r="1061" spans="1:11" hidden="1" x14ac:dyDescent="0.3">
      <c r="A1061" s="87" t="s">
        <v>4141</v>
      </c>
      <c r="B1061" s="88">
        <v>3</v>
      </c>
      <c r="C1061" s="98" t="s">
        <v>506</v>
      </c>
      <c r="D1061" s="90" t="s">
        <v>236</v>
      </c>
      <c r="E1061" s="87" t="s">
        <v>1471</v>
      </c>
      <c r="F1061" s="91">
        <v>400</v>
      </c>
      <c r="G1061" s="91">
        <v>0</v>
      </c>
      <c r="H1061" s="92">
        <f ca="1">SUMIF(Measure_BB_Table[],Combined_header,Total_Exp._MeasureBB)</f>
        <v>0</v>
      </c>
      <c r="I1061" s="85">
        <f ca="1">SUMIF(Measure_BB_Table[],Combined_header,Committed_Amount)</f>
        <v>0</v>
      </c>
      <c r="J1061" s="92">
        <f ca="1">SUMIF(Measure_BB_Table[],Combined_header,Completed_MeasureBB)</f>
        <v>0</v>
      </c>
      <c r="K1061" s="93" t="e">
        <f t="shared" ca="1" si="16"/>
        <v>#DIV/0!</v>
      </c>
    </row>
    <row r="1062" spans="1:11" hidden="1" x14ac:dyDescent="0.3">
      <c r="A1062" s="87" t="s">
        <v>4142</v>
      </c>
      <c r="B1062" s="88">
        <v>3</v>
      </c>
      <c r="C1062" s="98" t="s">
        <v>506</v>
      </c>
      <c r="D1062" s="90" t="s">
        <v>236</v>
      </c>
      <c r="E1062" s="90" t="s">
        <v>1477</v>
      </c>
      <c r="F1062" s="91">
        <v>0</v>
      </c>
      <c r="G1062" s="91">
        <v>0</v>
      </c>
      <c r="H1062" s="92">
        <f ca="1">SUMIF(Measure_BB_Table[],Combined_header,Total_Exp._MeasureBB)</f>
        <v>0</v>
      </c>
      <c r="I1062" s="85">
        <f ca="1">SUMIF(Measure_BB_Table[],Combined_header,Committed_Amount)</f>
        <v>0</v>
      </c>
      <c r="J1062" s="92">
        <f ca="1">SUMIF(Measure_BB_Table[],Combined_header,Completed_MeasureBB)</f>
        <v>0</v>
      </c>
      <c r="K1062" s="93" t="e">
        <f t="shared" ca="1" si="16"/>
        <v>#DIV/0!</v>
      </c>
    </row>
    <row r="1063" spans="1:11" hidden="1" x14ac:dyDescent="0.3">
      <c r="A1063" s="87" t="s">
        <v>4143</v>
      </c>
      <c r="B1063" s="88">
        <v>3</v>
      </c>
      <c r="C1063" s="98" t="s">
        <v>506</v>
      </c>
      <c r="D1063" s="90" t="s">
        <v>236</v>
      </c>
      <c r="E1063" s="87" t="s">
        <v>1467</v>
      </c>
      <c r="F1063" s="91">
        <v>42410</v>
      </c>
      <c r="G1063" s="91">
        <v>0</v>
      </c>
      <c r="H1063" s="92">
        <f ca="1">SUMIF(Measure_BB_Table[],Combined_header,Total_Exp._MeasureBB)</f>
        <v>0</v>
      </c>
      <c r="I1063" s="85">
        <f ca="1">SUMIF(Measure_BB_Table[],Combined_header,Committed_Amount)</f>
        <v>0</v>
      </c>
      <c r="J1063" s="92">
        <f ca="1">SUMIF(Measure_BB_Table[],Combined_header,Completed_MeasureBB)</f>
        <v>0</v>
      </c>
      <c r="K1063" s="93" t="e">
        <f t="shared" ca="1" si="16"/>
        <v>#DIV/0!</v>
      </c>
    </row>
    <row r="1064" spans="1:11" hidden="1" x14ac:dyDescent="0.3">
      <c r="A1064" s="87" t="s">
        <v>4144</v>
      </c>
      <c r="B1064" s="88">
        <v>3</v>
      </c>
      <c r="C1064" s="98" t="s">
        <v>506</v>
      </c>
      <c r="D1064" s="90" t="s">
        <v>236</v>
      </c>
      <c r="E1064" s="90" t="s">
        <v>1676</v>
      </c>
      <c r="F1064" s="91">
        <v>65000</v>
      </c>
      <c r="G1064" s="91">
        <v>0</v>
      </c>
      <c r="H1064" s="92">
        <f ca="1">SUMIF(Measure_BB_Table[],Combined_header,Total_Exp._MeasureBB)</f>
        <v>0</v>
      </c>
      <c r="I1064" s="85">
        <f ca="1">SUMIF(Measure_BB_Table[],Combined_header,Committed_Amount)</f>
        <v>0</v>
      </c>
      <c r="J1064" s="92">
        <f ca="1">SUMIF(Measure_BB_Table[],Combined_header,Completed_MeasureBB)</f>
        <v>0</v>
      </c>
      <c r="K1064" s="93" t="e">
        <f t="shared" ca="1" si="16"/>
        <v>#DIV/0!</v>
      </c>
    </row>
    <row r="1065" spans="1:11" hidden="1" x14ac:dyDescent="0.3">
      <c r="A1065" s="87" t="s">
        <v>4145</v>
      </c>
      <c r="B1065" s="88">
        <v>3</v>
      </c>
      <c r="C1065" s="98" t="s">
        <v>506</v>
      </c>
      <c r="D1065" s="90" t="s">
        <v>236</v>
      </c>
      <c r="E1065" s="90" t="s">
        <v>310</v>
      </c>
      <c r="F1065" s="91">
        <v>650000</v>
      </c>
      <c r="G1065" s="91">
        <v>0</v>
      </c>
      <c r="H1065" s="92">
        <f ca="1">SUMIF(Measure_BB_Table[],Combined_header,Total_Exp._MeasureBB)</f>
        <v>0</v>
      </c>
      <c r="I1065" s="85">
        <f ca="1">SUMIF(Measure_BB_Table[],Combined_header,Committed_Amount)</f>
        <v>0</v>
      </c>
      <c r="J1065" s="92">
        <f ca="1">SUMIF(Measure_BB_Table[],Combined_header,Completed_MeasureBB)</f>
        <v>0</v>
      </c>
      <c r="K1065" s="93" t="e">
        <f t="shared" ca="1" si="16"/>
        <v>#DIV/0!</v>
      </c>
    </row>
    <row r="1066" spans="1:11" hidden="1" x14ac:dyDescent="0.3">
      <c r="A1066" s="87" t="s">
        <v>1961</v>
      </c>
      <c r="B1066" s="88">
        <v>3</v>
      </c>
      <c r="C1066" s="98" t="s">
        <v>506</v>
      </c>
      <c r="D1066" s="90" t="s">
        <v>236</v>
      </c>
      <c r="E1066" s="89" t="s">
        <v>1473</v>
      </c>
      <c r="F1066" s="91">
        <v>80000</v>
      </c>
      <c r="G1066" s="91">
        <v>0</v>
      </c>
      <c r="H1066" s="92">
        <f ca="1">SUMIF(Measure_BB_Table[],Combined_header,Total_Exp._MeasureBB)</f>
        <v>0</v>
      </c>
      <c r="I1066" s="85">
        <f ca="1">SUMIF(Measure_BB_Table[],Combined_header,Committed_Amount)</f>
        <v>0</v>
      </c>
      <c r="J1066" s="92">
        <f ca="1">SUMIF(Measure_BB_Table[],Combined_header,Completed_MeasureBB)</f>
        <v>0</v>
      </c>
      <c r="K1066" s="93" t="e">
        <f t="shared" ca="1" si="16"/>
        <v>#DIV/0!</v>
      </c>
    </row>
    <row r="1067" spans="1:11" hidden="1" x14ac:dyDescent="0.3">
      <c r="A1067" s="87" t="s">
        <v>4146</v>
      </c>
      <c r="B1067" s="88">
        <v>3</v>
      </c>
      <c r="C1067" s="98" t="s">
        <v>506</v>
      </c>
      <c r="D1067" s="90" t="s">
        <v>236</v>
      </c>
      <c r="E1067" s="90" t="s">
        <v>1547</v>
      </c>
      <c r="F1067" s="91">
        <v>14000</v>
      </c>
      <c r="G1067" s="91">
        <v>0</v>
      </c>
      <c r="H1067" s="92">
        <f ca="1">SUMIF(Measure_BB_Table[],Combined_header,Total_Exp._MeasureBB)</f>
        <v>0</v>
      </c>
      <c r="I1067" s="85">
        <f ca="1">SUMIF(Measure_BB_Table[],Combined_header,Committed_Amount)</f>
        <v>0</v>
      </c>
      <c r="J1067" s="92">
        <f ca="1">SUMIF(Measure_BB_Table[],Combined_header,Completed_MeasureBB)</f>
        <v>0</v>
      </c>
      <c r="K1067" s="93" t="e">
        <f t="shared" ca="1" si="16"/>
        <v>#DIV/0!</v>
      </c>
    </row>
    <row r="1068" spans="1:11" hidden="1" x14ac:dyDescent="0.3">
      <c r="A1068" s="87" t="s">
        <v>4147</v>
      </c>
      <c r="B1068" s="88">
        <v>3</v>
      </c>
      <c r="C1068" s="98" t="s">
        <v>506</v>
      </c>
      <c r="D1068" s="90" t="s">
        <v>236</v>
      </c>
      <c r="E1068" s="90" t="s">
        <v>1466</v>
      </c>
      <c r="F1068" s="91">
        <v>12000</v>
      </c>
      <c r="G1068" s="91">
        <v>0</v>
      </c>
      <c r="H1068" s="92">
        <f ca="1">SUMIF(Measure_BB_Table[],Combined_header,Total_Exp._MeasureBB)</f>
        <v>0</v>
      </c>
      <c r="I1068" s="85">
        <f ca="1">SUMIF(Measure_BB_Table[],Combined_header,Committed_Amount)</f>
        <v>0</v>
      </c>
      <c r="J1068" s="92">
        <f ca="1">SUMIF(Measure_BB_Table[],Combined_header,Completed_MeasureBB)</f>
        <v>0</v>
      </c>
      <c r="K1068" s="93" t="e">
        <f t="shared" ca="1" si="16"/>
        <v>#DIV/0!</v>
      </c>
    </row>
    <row r="1069" spans="1:11" hidden="1" x14ac:dyDescent="0.3">
      <c r="A1069" s="87" t="s">
        <v>4148</v>
      </c>
      <c r="B1069" s="88">
        <v>3</v>
      </c>
      <c r="C1069" s="98" t="s">
        <v>506</v>
      </c>
      <c r="D1069" s="90" t="s">
        <v>236</v>
      </c>
      <c r="E1069" s="90" t="s">
        <v>1474</v>
      </c>
      <c r="F1069" s="91">
        <v>12000</v>
      </c>
      <c r="G1069" s="91">
        <v>0</v>
      </c>
      <c r="H1069" s="92">
        <f ca="1">SUMIF(Measure_BB_Table[],Combined_header,Total_Exp._MeasureBB)</f>
        <v>0</v>
      </c>
      <c r="I1069" s="85">
        <f ca="1">SUMIF(Measure_BB_Table[],Combined_header,Committed_Amount)</f>
        <v>0</v>
      </c>
      <c r="J1069" s="92">
        <f ca="1">SUMIF(Measure_BB_Table[],Combined_header,Completed_MeasureBB)</f>
        <v>0</v>
      </c>
      <c r="K1069" s="93" t="e">
        <f t="shared" ca="1" si="16"/>
        <v>#DIV/0!</v>
      </c>
    </row>
    <row r="1070" spans="1:11" hidden="1" x14ac:dyDescent="0.3">
      <c r="A1070" s="87" t="s">
        <v>4149</v>
      </c>
      <c r="B1070" s="88">
        <v>3</v>
      </c>
      <c r="C1070" s="98" t="s">
        <v>506</v>
      </c>
      <c r="D1070" s="90" t="s">
        <v>236</v>
      </c>
      <c r="E1070" s="87" t="s">
        <v>1468</v>
      </c>
      <c r="F1070" s="91">
        <v>0</v>
      </c>
      <c r="G1070" s="91">
        <v>0</v>
      </c>
      <c r="H1070" s="92">
        <f ca="1">SUMIF(Measure_BB_Table[],Combined_header,Total_Exp._MeasureBB)</f>
        <v>0</v>
      </c>
      <c r="I1070" s="85">
        <f ca="1">SUMIF(Measure_BB_Table[],Combined_header,Committed_Amount)</f>
        <v>0</v>
      </c>
      <c r="J1070" s="92">
        <f ca="1">SUMIF(Measure_BB_Table[],Combined_header,Completed_MeasureBB)</f>
        <v>0</v>
      </c>
      <c r="K1070" s="93" t="e">
        <f t="shared" ca="1" si="16"/>
        <v>#DIV/0!</v>
      </c>
    </row>
    <row r="1071" spans="1:11" hidden="1" x14ac:dyDescent="0.3">
      <c r="A1071" s="87" t="s">
        <v>4150</v>
      </c>
      <c r="B1071" s="88">
        <v>3</v>
      </c>
      <c r="C1071" s="98" t="s">
        <v>506</v>
      </c>
      <c r="D1071" s="90" t="s">
        <v>236</v>
      </c>
      <c r="E1071" s="87" t="s">
        <v>1548</v>
      </c>
      <c r="F1071" s="91">
        <v>0</v>
      </c>
      <c r="G1071" s="91">
        <v>0</v>
      </c>
      <c r="H1071" s="92">
        <f ca="1">SUMIF(Measure_BB_Table[],Combined_header,Total_Exp._MeasureBB)</f>
        <v>0</v>
      </c>
      <c r="I1071" s="85">
        <f ca="1">SUMIF(Measure_BB_Table[],Combined_header,Committed_Amount)</f>
        <v>0</v>
      </c>
      <c r="J1071" s="92">
        <f ca="1">SUMIF(Measure_BB_Table[],Combined_header,Completed_MeasureBB)</f>
        <v>0</v>
      </c>
      <c r="K1071" s="93" t="e">
        <f t="shared" ca="1" si="16"/>
        <v>#DIV/0!</v>
      </c>
    </row>
    <row r="1072" spans="1:11" hidden="1" x14ac:dyDescent="0.3">
      <c r="A1072" s="87" t="s">
        <v>4151</v>
      </c>
      <c r="B1072" s="88">
        <v>3</v>
      </c>
      <c r="C1072" s="98" t="s">
        <v>506</v>
      </c>
      <c r="D1072" s="90" t="s">
        <v>236</v>
      </c>
      <c r="E1072" s="87" t="s">
        <v>1677</v>
      </c>
      <c r="F1072" s="91">
        <v>0</v>
      </c>
      <c r="G1072" s="91">
        <v>0</v>
      </c>
      <c r="H1072" s="92">
        <f ca="1">SUMIF(Measure_BB_Table[],Combined_header,Total_Exp._MeasureBB)</f>
        <v>0</v>
      </c>
      <c r="I1072" s="85">
        <f ca="1">SUMIF(Measure_BB_Table[],Combined_header,Committed_Amount)</f>
        <v>0</v>
      </c>
      <c r="J1072" s="92">
        <f ca="1">SUMIF(Measure_BB_Table[],Combined_header,Completed_MeasureBB)</f>
        <v>0</v>
      </c>
      <c r="K1072" s="93" t="e">
        <f t="shared" ca="1" si="16"/>
        <v>#DIV/0!</v>
      </c>
    </row>
    <row r="1073" spans="1:11" hidden="1" x14ac:dyDescent="0.3">
      <c r="A1073" s="87" t="s">
        <v>4152</v>
      </c>
      <c r="B1073" s="88">
        <v>3</v>
      </c>
      <c r="C1073" s="98" t="s">
        <v>506</v>
      </c>
      <c r="D1073" s="90" t="s">
        <v>236</v>
      </c>
      <c r="E1073" s="90" t="s">
        <v>1475</v>
      </c>
      <c r="F1073" s="91">
        <v>150000</v>
      </c>
      <c r="G1073" s="91">
        <v>0</v>
      </c>
      <c r="H1073" s="92">
        <f ca="1">SUMIF(Measure_BB_Table[],Combined_header,Total_Exp._MeasureBB)</f>
        <v>0</v>
      </c>
      <c r="I1073" s="85">
        <f ca="1">SUMIF(Measure_BB_Table[],Combined_header,Committed_Amount)</f>
        <v>0</v>
      </c>
      <c r="J1073" s="92">
        <f ca="1">SUMIF(Measure_BB_Table[],Combined_header,Completed_MeasureBB)</f>
        <v>0</v>
      </c>
      <c r="K1073" s="93" t="e">
        <f t="shared" ca="1" si="16"/>
        <v>#DIV/0!</v>
      </c>
    </row>
    <row r="1074" spans="1:11" hidden="1" x14ac:dyDescent="0.3">
      <c r="A1074" s="87" t="s">
        <v>4153</v>
      </c>
      <c r="B1074" s="88">
        <v>3</v>
      </c>
      <c r="C1074" s="98" t="s">
        <v>506</v>
      </c>
      <c r="D1074" s="90" t="s">
        <v>236</v>
      </c>
      <c r="E1074" s="87" t="s">
        <v>1476</v>
      </c>
      <c r="F1074" s="91">
        <v>0</v>
      </c>
      <c r="G1074" s="91">
        <v>0</v>
      </c>
      <c r="H1074" s="92">
        <f ca="1">SUMIF(Measure_BB_Table[],Combined_header,Total_Exp._MeasureBB)</f>
        <v>0</v>
      </c>
      <c r="I1074" s="85">
        <f ca="1">SUMIF(Measure_BB_Table[],Combined_header,Committed_Amount)</f>
        <v>0</v>
      </c>
      <c r="J1074" s="92">
        <f ca="1">SUMIF(Measure_BB_Table[],Combined_header,Completed_MeasureBB)</f>
        <v>0</v>
      </c>
      <c r="K1074" s="93" t="e">
        <f t="shared" ca="1" si="16"/>
        <v>#DIV/0!</v>
      </c>
    </row>
    <row r="1075" spans="1:11" hidden="1" x14ac:dyDescent="0.3">
      <c r="A1075" s="87" t="s">
        <v>4154</v>
      </c>
      <c r="B1075" s="88">
        <v>3</v>
      </c>
      <c r="C1075" s="98" t="s">
        <v>506</v>
      </c>
      <c r="D1075" s="90" t="s">
        <v>236</v>
      </c>
      <c r="E1075" s="87" t="s">
        <v>1470</v>
      </c>
      <c r="F1075" s="91">
        <v>400</v>
      </c>
      <c r="G1075" s="91">
        <v>0</v>
      </c>
      <c r="H1075" s="92">
        <f ca="1">SUMIF(Measure_BB_Table[],Combined_header,Total_Exp._MeasureBB)</f>
        <v>0</v>
      </c>
      <c r="I1075" s="85">
        <f ca="1">SUMIF(Measure_BB_Table[],Combined_header,Committed_Amount)</f>
        <v>0</v>
      </c>
      <c r="J1075" s="92">
        <f ca="1">SUMIF(Measure_BB_Table[],Combined_header,Completed_MeasureBB)</f>
        <v>0</v>
      </c>
      <c r="K1075" s="93" t="e">
        <f t="shared" ca="1" si="16"/>
        <v>#DIV/0!</v>
      </c>
    </row>
    <row r="1076" spans="1:11" hidden="1" x14ac:dyDescent="0.3">
      <c r="A1076" s="87" t="s">
        <v>4155</v>
      </c>
      <c r="B1076" s="88">
        <v>3</v>
      </c>
      <c r="C1076" s="98" t="s">
        <v>506</v>
      </c>
      <c r="D1076" s="90" t="s">
        <v>236</v>
      </c>
      <c r="E1076" s="87" t="s">
        <v>1464</v>
      </c>
      <c r="F1076" s="91">
        <v>0</v>
      </c>
      <c r="G1076" s="91">
        <v>0</v>
      </c>
      <c r="H1076" s="92">
        <f ca="1">SUMIF(Measure_BB_Table[],Combined_header,Total_Exp._MeasureBB)</f>
        <v>0</v>
      </c>
      <c r="I1076" s="85">
        <f ca="1">SUMIF(Measure_BB_Table[],Combined_header,Committed_Amount)</f>
        <v>0</v>
      </c>
      <c r="J1076" s="92">
        <f ca="1">SUMIF(Measure_BB_Table[],Combined_header,Completed_MeasureBB)</f>
        <v>0</v>
      </c>
      <c r="K1076" s="93" t="e">
        <f t="shared" ca="1" si="16"/>
        <v>#DIV/0!</v>
      </c>
    </row>
    <row r="1077" spans="1:11" hidden="1" x14ac:dyDescent="0.3">
      <c r="A1077" s="87" t="s">
        <v>4156</v>
      </c>
      <c r="B1077" s="88">
        <v>0</v>
      </c>
      <c r="C1077" s="90" t="s">
        <v>522</v>
      </c>
      <c r="D1077" s="90" t="s">
        <v>2722</v>
      </c>
      <c r="E1077" s="87" t="s">
        <v>1471</v>
      </c>
      <c r="F1077" s="91" t="s">
        <v>2016</v>
      </c>
      <c r="G1077" s="91">
        <v>0</v>
      </c>
      <c r="H1077" s="92">
        <f ca="1">SUMIF(Measure_BB_Table[],Combined_header,Total_Exp._MeasureBB)</f>
        <v>0</v>
      </c>
      <c r="I1077" s="85">
        <f ca="1">SUMIF(Measure_BB_Table[],Combined_header,Committed_Amount)</f>
        <v>0</v>
      </c>
      <c r="J1077" s="92">
        <f ca="1">SUMIF(Measure_BB_Table[],Combined_header,Completed_MeasureBB)</f>
        <v>0</v>
      </c>
      <c r="K1077" s="93" t="e">
        <f t="shared" ca="1" si="16"/>
        <v>#DIV/0!</v>
      </c>
    </row>
    <row r="1078" spans="1:11" hidden="1" x14ac:dyDescent="0.3">
      <c r="A1078" s="87" t="s">
        <v>4157</v>
      </c>
      <c r="B1078" s="88">
        <v>0</v>
      </c>
      <c r="C1078" s="90" t="s">
        <v>522</v>
      </c>
      <c r="D1078" s="90" t="s">
        <v>2722</v>
      </c>
      <c r="E1078" s="87" t="s">
        <v>1465</v>
      </c>
      <c r="F1078" s="91" t="s">
        <v>2016</v>
      </c>
      <c r="G1078" s="91">
        <v>0</v>
      </c>
      <c r="H1078" s="92">
        <f ca="1">SUMIF(Measure_BB_Table[],Combined_header,Total_Exp._MeasureBB)</f>
        <v>0</v>
      </c>
      <c r="I1078" s="85">
        <f ca="1">SUMIF(Measure_BB_Table[],Combined_header,Committed_Amount)</f>
        <v>0</v>
      </c>
      <c r="J1078" s="92">
        <f ca="1">SUMIF(Measure_BB_Table[],Combined_header,Completed_MeasureBB)</f>
        <v>0</v>
      </c>
      <c r="K1078" s="93" t="e">
        <f t="shared" ca="1" si="16"/>
        <v>#DIV/0!</v>
      </c>
    </row>
    <row r="1079" spans="1:11" hidden="1" x14ac:dyDescent="0.3">
      <c r="A1079" s="87" t="s">
        <v>4158</v>
      </c>
      <c r="B1079" s="88">
        <v>0</v>
      </c>
      <c r="C1079" s="90" t="s">
        <v>522</v>
      </c>
      <c r="D1079" s="90" t="s">
        <v>2722</v>
      </c>
      <c r="E1079" s="87" t="s">
        <v>1467</v>
      </c>
      <c r="F1079" s="91" t="s">
        <v>2016</v>
      </c>
      <c r="G1079" s="91">
        <v>0</v>
      </c>
      <c r="H1079" s="92">
        <f ca="1">SUMIF(Measure_BB_Table[],Combined_header,Total_Exp._MeasureBB)</f>
        <v>0</v>
      </c>
      <c r="I1079" s="85">
        <f ca="1">SUMIF(Measure_BB_Table[],Combined_header,Committed_Amount)</f>
        <v>0</v>
      </c>
      <c r="J1079" s="92">
        <f ca="1">SUMIF(Measure_BB_Table[],Combined_header,Completed_MeasureBB)</f>
        <v>0</v>
      </c>
      <c r="K1079" s="93" t="e">
        <f t="shared" ca="1" si="16"/>
        <v>#DIV/0!</v>
      </c>
    </row>
    <row r="1080" spans="1:11" hidden="1" x14ac:dyDescent="0.3">
      <c r="A1080" s="87" t="s">
        <v>4159</v>
      </c>
      <c r="B1080" s="88">
        <v>0</v>
      </c>
      <c r="C1080" s="90" t="s">
        <v>522</v>
      </c>
      <c r="D1080" s="90" t="s">
        <v>2722</v>
      </c>
      <c r="E1080" s="90" t="s">
        <v>1676</v>
      </c>
      <c r="F1080" s="91" t="s">
        <v>2016</v>
      </c>
      <c r="G1080" s="91">
        <v>0</v>
      </c>
      <c r="H1080" s="92">
        <f ca="1">SUMIF(Measure_BB_Table[],Combined_header,Total_Exp._MeasureBB)</f>
        <v>0</v>
      </c>
      <c r="I1080" s="85">
        <f ca="1">SUMIF(Measure_BB_Table[],Combined_header,Committed_Amount)</f>
        <v>0</v>
      </c>
      <c r="J1080" s="92">
        <f ca="1">SUMIF(Measure_BB_Table[],Combined_header,Completed_MeasureBB)</f>
        <v>0</v>
      </c>
      <c r="K1080" s="93" t="e">
        <f t="shared" ca="1" si="16"/>
        <v>#DIV/0!</v>
      </c>
    </row>
    <row r="1081" spans="1:11" hidden="1" x14ac:dyDescent="0.3">
      <c r="A1081" s="87" t="s">
        <v>4160</v>
      </c>
      <c r="B1081" s="88">
        <v>0</v>
      </c>
      <c r="C1081" s="90" t="s">
        <v>522</v>
      </c>
      <c r="D1081" s="90" t="s">
        <v>2722</v>
      </c>
      <c r="E1081" s="90" t="s">
        <v>310</v>
      </c>
      <c r="F1081" s="91" t="s">
        <v>2016</v>
      </c>
      <c r="G1081" s="91">
        <v>0</v>
      </c>
      <c r="H1081" s="92">
        <f ca="1">SUMIF(Measure_BB_Table[],Combined_header,Total_Exp._MeasureBB)</f>
        <v>0</v>
      </c>
      <c r="I1081" s="85">
        <f ca="1">SUMIF(Measure_BB_Table[],Combined_header,Committed_Amount)</f>
        <v>0</v>
      </c>
      <c r="J1081" s="92">
        <f ca="1">SUMIF(Measure_BB_Table[],Combined_header,Completed_MeasureBB)</f>
        <v>0</v>
      </c>
      <c r="K1081" s="93" t="e">
        <f t="shared" ca="1" si="16"/>
        <v>#DIV/0!</v>
      </c>
    </row>
    <row r="1082" spans="1:11" hidden="1" x14ac:dyDescent="0.3">
      <c r="A1082" s="87" t="s">
        <v>4161</v>
      </c>
      <c r="B1082" s="88">
        <v>0</v>
      </c>
      <c r="C1082" s="90" t="s">
        <v>522</v>
      </c>
      <c r="D1082" s="90" t="s">
        <v>2722</v>
      </c>
      <c r="E1082" s="90" t="s">
        <v>1473</v>
      </c>
      <c r="F1082" s="91" t="s">
        <v>2016</v>
      </c>
      <c r="G1082" s="91">
        <v>0</v>
      </c>
      <c r="H1082" s="92">
        <f ca="1">SUMIF(Measure_BB_Table[],Combined_header,Total_Exp._MeasureBB)</f>
        <v>0</v>
      </c>
      <c r="I1082" s="85">
        <f ca="1">SUMIF(Measure_BB_Table[],Combined_header,Committed_Amount)</f>
        <v>0</v>
      </c>
      <c r="J1082" s="92">
        <f ca="1">SUMIF(Measure_BB_Table[],Combined_header,Completed_MeasureBB)</f>
        <v>0</v>
      </c>
      <c r="K1082" s="93" t="e">
        <f t="shared" ca="1" si="16"/>
        <v>#DIV/0!</v>
      </c>
    </row>
    <row r="1083" spans="1:11" hidden="1" x14ac:dyDescent="0.3">
      <c r="A1083" s="87" t="s">
        <v>4162</v>
      </c>
      <c r="B1083" s="88">
        <v>0</v>
      </c>
      <c r="C1083" s="90" t="s">
        <v>522</v>
      </c>
      <c r="D1083" s="90" t="s">
        <v>2722</v>
      </c>
      <c r="E1083" s="90" t="s">
        <v>1547</v>
      </c>
      <c r="F1083" s="91" t="s">
        <v>2016</v>
      </c>
      <c r="G1083" s="91">
        <v>0</v>
      </c>
      <c r="H1083" s="92">
        <f ca="1">SUMIF(Measure_BB_Table[],Combined_header,Total_Exp._MeasureBB)</f>
        <v>0</v>
      </c>
      <c r="I1083" s="85">
        <f ca="1">SUMIF(Measure_BB_Table[],Combined_header,Committed_Amount)</f>
        <v>0</v>
      </c>
      <c r="J1083" s="92">
        <f ca="1">SUMIF(Measure_BB_Table[],Combined_header,Completed_MeasureBB)</f>
        <v>0</v>
      </c>
      <c r="K1083" s="93" t="e">
        <f t="shared" ca="1" si="16"/>
        <v>#DIV/0!</v>
      </c>
    </row>
    <row r="1084" spans="1:11" hidden="1" x14ac:dyDescent="0.3">
      <c r="A1084" s="87" t="s">
        <v>4163</v>
      </c>
      <c r="B1084" s="88">
        <v>0</v>
      </c>
      <c r="C1084" s="90" t="s">
        <v>522</v>
      </c>
      <c r="D1084" s="90" t="s">
        <v>2722</v>
      </c>
      <c r="E1084" s="90" t="s">
        <v>1466</v>
      </c>
      <c r="F1084" s="91" t="s">
        <v>2016</v>
      </c>
      <c r="G1084" s="91">
        <v>0</v>
      </c>
      <c r="H1084" s="92">
        <f ca="1">SUMIF(Measure_BB_Table[],Combined_header,Total_Exp._MeasureBB)</f>
        <v>0</v>
      </c>
      <c r="I1084" s="85">
        <f ca="1">SUMIF(Measure_BB_Table[],Combined_header,Committed_Amount)</f>
        <v>0</v>
      </c>
      <c r="J1084" s="92">
        <f ca="1">SUMIF(Measure_BB_Table[],Combined_header,Completed_MeasureBB)</f>
        <v>0</v>
      </c>
      <c r="K1084" s="93" t="e">
        <f t="shared" ca="1" si="16"/>
        <v>#DIV/0!</v>
      </c>
    </row>
    <row r="1085" spans="1:11" hidden="1" x14ac:dyDescent="0.3">
      <c r="A1085" s="87" t="s">
        <v>4164</v>
      </c>
      <c r="B1085" s="88">
        <v>0</v>
      </c>
      <c r="C1085" s="90" t="s">
        <v>522</v>
      </c>
      <c r="D1085" s="90" t="s">
        <v>2722</v>
      </c>
      <c r="E1085" s="90" t="s">
        <v>1474</v>
      </c>
      <c r="F1085" s="91" t="s">
        <v>2016</v>
      </c>
      <c r="G1085" s="91">
        <v>0</v>
      </c>
      <c r="H1085" s="92">
        <f ca="1">SUMIF(Measure_BB_Table[],Combined_header,Total_Exp._MeasureBB)</f>
        <v>0</v>
      </c>
      <c r="I1085" s="85">
        <f ca="1">SUMIF(Measure_BB_Table[],Combined_header,Committed_Amount)</f>
        <v>0</v>
      </c>
      <c r="J1085" s="92">
        <f ca="1">SUMIF(Measure_BB_Table[],Combined_header,Completed_MeasureBB)</f>
        <v>0</v>
      </c>
      <c r="K1085" s="93" t="e">
        <f t="shared" ca="1" si="16"/>
        <v>#DIV/0!</v>
      </c>
    </row>
    <row r="1086" spans="1:11" hidden="1" x14ac:dyDescent="0.3">
      <c r="A1086" s="87" t="s">
        <v>4165</v>
      </c>
      <c r="B1086" s="88">
        <v>0</v>
      </c>
      <c r="C1086" s="90" t="s">
        <v>522</v>
      </c>
      <c r="D1086" s="90" t="s">
        <v>2722</v>
      </c>
      <c r="E1086" s="87" t="s">
        <v>1468</v>
      </c>
      <c r="F1086" s="91" t="s">
        <v>2016</v>
      </c>
      <c r="G1086" s="91">
        <v>0</v>
      </c>
      <c r="H1086" s="92">
        <f ca="1">SUMIF(Measure_BB_Table[],Combined_header,Total_Exp._MeasureBB)</f>
        <v>0</v>
      </c>
      <c r="I1086" s="85">
        <f ca="1">SUMIF(Measure_BB_Table[],Combined_header,Committed_Amount)</f>
        <v>0</v>
      </c>
      <c r="J1086" s="92">
        <f ca="1">SUMIF(Measure_BB_Table[],Combined_header,Completed_MeasureBB)</f>
        <v>0</v>
      </c>
      <c r="K1086" s="93" t="e">
        <f t="shared" ca="1" si="16"/>
        <v>#DIV/0!</v>
      </c>
    </row>
    <row r="1087" spans="1:11" hidden="1" x14ac:dyDescent="0.3">
      <c r="A1087" s="87" t="s">
        <v>4166</v>
      </c>
      <c r="B1087" s="88">
        <v>0</v>
      </c>
      <c r="C1087" s="90" t="s">
        <v>522</v>
      </c>
      <c r="D1087" s="90" t="s">
        <v>2722</v>
      </c>
      <c r="E1087" s="87" t="s">
        <v>1548</v>
      </c>
      <c r="F1087" s="91" t="s">
        <v>2016</v>
      </c>
      <c r="G1087" s="91">
        <v>0</v>
      </c>
      <c r="H1087" s="92">
        <f ca="1">SUMIF(Measure_BB_Table[],Combined_header,Total_Exp._MeasureBB)</f>
        <v>0</v>
      </c>
      <c r="I1087" s="85">
        <f ca="1">SUMIF(Measure_BB_Table[],Combined_header,Committed_Amount)</f>
        <v>0</v>
      </c>
      <c r="J1087" s="92">
        <f ca="1">SUMIF(Measure_BB_Table[],Combined_header,Completed_MeasureBB)</f>
        <v>0</v>
      </c>
      <c r="K1087" s="93" t="e">
        <f t="shared" ca="1" si="16"/>
        <v>#DIV/0!</v>
      </c>
    </row>
    <row r="1088" spans="1:11" hidden="1" x14ac:dyDescent="0.3">
      <c r="A1088" s="87" t="s">
        <v>4167</v>
      </c>
      <c r="B1088" s="88">
        <v>0</v>
      </c>
      <c r="C1088" s="90" t="s">
        <v>522</v>
      </c>
      <c r="D1088" s="90" t="s">
        <v>2722</v>
      </c>
      <c r="E1088" s="87" t="s">
        <v>1677</v>
      </c>
      <c r="F1088" s="91" t="s">
        <v>2016</v>
      </c>
      <c r="G1088" s="91">
        <v>0</v>
      </c>
      <c r="H1088" s="92">
        <f ca="1">SUMIF(Measure_BB_Table[],Combined_header,Total_Exp._MeasureBB)</f>
        <v>0</v>
      </c>
      <c r="I1088" s="85">
        <f ca="1">SUMIF(Measure_BB_Table[],Combined_header,Committed_Amount)</f>
        <v>0</v>
      </c>
      <c r="J1088" s="92">
        <f ca="1">SUMIF(Measure_BB_Table[],Combined_header,Completed_MeasureBB)</f>
        <v>0</v>
      </c>
      <c r="K1088" s="93" t="e">
        <f t="shared" ca="1" si="16"/>
        <v>#DIV/0!</v>
      </c>
    </row>
    <row r="1089" spans="1:11" hidden="1" x14ac:dyDescent="0.3">
      <c r="A1089" s="87" t="s">
        <v>4168</v>
      </c>
      <c r="B1089" s="88">
        <v>0</v>
      </c>
      <c r="C1089" s="90" t="s">
        <v>522</v>
      </c>
      <c r="D1089" s="90" t="s">
        <v>2722</v>
      </c>
      <c r="E1089" s="87" t="s">
        <v>1472</v>
      </c>
      <c r="F1089" s="91" t="s">
        <v>2016</v>
      </c>
      <c r="G1089" s="91">
        <v>0</v>
      </c>
      <c r="H1089" s="92">
        <f ca="1">SUMIF(Measure_BB_Table[],Combined_header,Total_Exp._MeasureBB)</f>
        <v>0</v>
      </c>
      <c r="I1089" s="85">
        <f ca="1">SUMIF(Measure_BB_Table[],Combined_header,Committed_Amount)</f>
        <v>0</v>
      </c>
      <c r="J1089" s="92">
        <f ca="1">SUMIF(Measure_BB_Table[],Combined_header,Completed_MeasureBB)</f>
        <v>0</v>
      </c>
      <c r="K1089" s="93" t="e">
        <f t="shared" ca="1" si="16"/>
        <v>#DIV/0!</v>
      </c>
    </row>
    <row r="1090" spans="1:11" hidden="1" x14ac:dyDescent="0.3">
      <c r="A1090" s="87" t="s">
        <v>4169</v>
      </c>
      <c r="B1090" s="88">
        <v>0</v>
      </c>
      <c r="C1090" s="90" t="s">
        <v>522</v>
      </c>
      <c r="D1090" s="90" t="s">
        <v>2722</v>
      </c>
      <c r="E1090" s="87" t="s">
        <v>1476</v>
      </c>
      <c r="F1090" s="91" t="s">
        <v>2016</v>
      </c>
      <c r="G1090" s="91">
        <v>0</v>
      </c>
      <c r="H1090" s="92">
        <f ca="1">SUMIF(Measure_BB_Table[],Combined_header,Total_Exp._MeasureBB)</f>
        <v>0</v>
      </c>
      <c r="I1090" s="85">
        <f ca="1">SUMIF(Measure_BB_Table[],Combined_header,Committed_Amount)</f>
        <v>0</v>
      </c>
      <c r="J1090" s="92">
        <f ca="1">SUMIF(Measure_BB_Table[],Combined_header,Completed_MeasureBB)</f>
        <v>0</v>
      </c>
      <c r="K1090" s="93" t="e">
        <f t="shared" ca="1" si="16"/>
        <v>#DIV/0!</v>
      </c>
    </row>
    <row r="1091" spans="1:11" hidden="1" x14ac:dyDescent="0.3">
      <c r="A1091" s="87" t="s">
        <v>4170</v>
      </c>
      <c r="B1091" s="88">
        <v>0</v>
      </c>
      <c r="C1091" s="90" t="s">
        <v>522</v>
      </c>
      <c r="D1091" s="90" t="s">
        <v>2722</v>
      </c>
      <c r="E1091" s="87" t="s">
        <v>1470</v>
      </c>
      <c r="F1091" s="91" t="s">
        <v>2016</v>
      </c>
      <c r="G1091" s="91">
        <v>0</v>
      </c>
      <c r="H1091" s="92">
        <f ca="1">SUMIF(Measure_BB_Table[],Combined_header,Total_Exp._MeasureBB)</f>
        <v>0</v>
      </c>
      <c r="I1091" s="85">
        <f ca="1">SUMIF(Measure_BB_Table[],Combined_header,Committed_Amount)</f>
        <v>0</v>
      </c>
      <c r="J1091" s="92">
        <f ca="1">SUMIF(Measure_BB_Table[],Combined_header,Completed_MeasureBB)</f>
        <v>0</v>
      </c>
      <c r="K1091" s="93" t="e">
        <f t="shared" ca="1" si="16"/>
        <v>#DIV/0!</v>
      </c>
    </row>
    <row r="1092" spans="1:11" x14ac:dyDescent="0.3">
      <c r="A1092" s="87" t="s">
        <v>2751</v>
      </c>
      <c r="B1092" s="88">
        <v>0</v>
      </c>
      <c r="C1092" s="90" t="s">
        <v>522</v>
      </c>
      <c r="D1092" s="90" t="s">
        <v>2722</v>
      </c>
      <c r="E1092" s="87" t="s">
        <v>1464</v>
      </c>
      <c r="F1092" s="91">
        <v>10368.74</v>
      </c>
      <c r="G1092" s="91" t="s">
        <v>2011</v>
      </c>
      <c r="H1092" s="92">
        <f ca="1">SUMIF(Measure_BB_Table[],Combined_header,Total_Exp._MeasureBB)</f>
        <v>10368.74</v>
      </c>
      <c r="I1092" s="85">
        <f ca="1">SUMIF(Measure_BB_Table[],Combined_header,Committed_Amount)</f>
        <v>0</v>
      </c>
      <c r="J1092" s="92">
        <f ca="1">SUMIF(Measure_BB_Table[],Combined_header,Completed_MeasureBB)</f>
        <v>10368.74</v>
      </c>
      <c r="K1092" s="93">
        <f t="shared" ca="1" si="16"/>
        <v>1</v>
      </c>
    </row>
    <row r="1093" spans="1:11" hidden="1" x14ac:dyDescent="0.3">
      <c r="A1093" s="87" t="s">
        <v>4171</v>
      </c>
      <c r="B1093" s="88">
        <v>0</v>
      </c>
      <c r="C1093" s="90" t="s">
        <v>522</v>
      </c>
      <c r="D1093" s="89" t="s">
        <v>428</v>
      </c>
      <c r="E1093" s="87" t="s">
        <v>1467</v>
      </c>
      <c r="F1093" s="91" t="s">
        <v>2016</v>
      </c>
      <c r="G1093" s="91">
        <v>0</v>
      </c>
      <c r="H1093" s="92">
        <f ca="1">SUMIF(Measure_BB_Table[],Combined_header,Total_Exp._MeasureBB)</f>
        <v>0</v>
      </c>
      <c r="I1093" s="85">
        <f ca="1">SUMIF(Measure_BB_Table[],Combined_header,Committed_Amount)</f>
        <v>0</v>
      </c>
      <c r="J1093" s="92">
        <f ca="1">SUMIF(Measure_BB_Table[],Combined_header,Completed_MeasureBB)</f>
        <v>0</v>
      </c>
      <c r="K1093" s="93" t="e">
        <f t="shared" ref="K1093:K1156" ca="1" si="17">Completed_Comparison/Total_Exp._Comparison</f>
        <v>#DIV/0!</v>
      </c>
    </row>
    <row r="1094" spans="1:11" hidden="1" x14ac:dyDescent="0.3">
      <c r="A1094" s="87" t="s">
        <v>4172</v>
      </c>
      <c r="B1094" s="88">
        <v>0</v>
      </c>
      <c r="C1094" s="90" t="s">
        <v>522</v>
      </c>
      <c r="D1094" s="89" t="s">
        <v>428</v>
      </c>
      <c r="E1094" s="87" t="s">
        <v>310</v>
      </c>
      <c r="F1094" s="91" t="s">
        <v>2016</v>
      </c>
      <c r="G1094" s="91">
        <v>0</v>
      </c>
      <c r="H1094" s="92">
        <f ca="1">SUMIF(Measure_BB_Table[],Combined_header,Total_Exp._MeasureBB)</f>
        <v>0</v>
      </c>
      <c r="I1094" s="85">
        <f ca="1">SUMIF(Measure_BB_Table[],Combined_header,Committed_Amount)</f>
        <v>0</v>
      </c>
      <c r="J1094" s="92">
        <f ca="1">SUMIF(Measure_BB_Table[],Combined_header,Completed_MeasureBB)</f>
        <v>0</v>
      </c>
      <c r="K1094" s="93" t="e">
        <f t="shared" ca="1" si="17"/>
        <v>#DIV/0!</v>
      </c>
    </row>
    <row r="1095" spans="1:11" hidden="1" x14ac:dyDescent="0.3">
      <c r="A1095" s="87" t="s">
        <v>4173</v>
      </c>
      <c r="B1095" s="88">
        <v>0</v>
      </c>
      <c r="C1095" s="90" t="s">
        <v>522</v>
      </c>
      <c r="D1095" s="90" t="s">
        <v>2724</v>
      </c>
      <c r="E1095" s="87" t="s">
        <v>1471</v>
      </c>
      <c r="F1095" s="95" t="s">
        <v>2016</v>
      </c>
      <c r="G1095" s="91">
        <v>0</v>
      </c>
      <c r="H1095" s="92">
        <f ca="1">SUMIF(Measure_BB_Table[],Combined_header,Total_Exp._MeasureBB)</f>
        <v>0</v>
      </c>
      <c r="I1095" s="85">
        <f ca="1">SUMIF(Measure_BB_Table[],Combined_header,Committed_Amount)</f>
        <v>0</v>
      </c>
      <c r="J1095" s="92">
        <f ca="1">SUMIF(Measure_BB_Table[],Combined_header,Completed_MeasureBB)</f>
        <v>0</v>
      </c>
      <c r="K1095" s="93" t="e">
        <f t="shared" ca="1" si="17"/>
        <v>#DIV/0!</v>
      </c>
    </row>
    <row r="1096" spans="1:11" hidden="1" x14ac:dyDescent="0.3">
      <c r="A1096" s="87" t="s">
        <v>4174</v>
      </c>
      <c r="B1096" s="88">
        <v>0</v>
      </c>
      <c r="C1096" s="90" t="s">
        <v>522</v>
      </c>
      <c r="D1096" s="90" t="s">
        <v>2724</v>
      </c>
      <c r="E1096" s="87" t="s">
        <v>310</v>
      </c>
      <c r="F1096" s="95" t="s">
        <v>2016</v>
      </c>
      <c r="G1096" s="91">
        <v>0</v>
      </c>
      <c r="H1096" s="92">
        <f ca="1">SUMIF(Measure_BB_Table[],Combined_header,Total_Exp._MeasureBB)</f>
        <v>0</v>
      </c>
      <c r="I1096" s="85">
        <f ca="1">SUMIF(Measure_BB_Table[],Combined_header,Committed_Amount)</f>
        <v>0</v>
      </c>
      <c r="J1096" s="92">
        <f ca="1">SUMIF(Measure_BB_Table[],Combined_header,Completed_MeasureBB)</f>
        <v>0</v>
      </c>
      <c r="K1096" s="93" t="e">
        <f t="shared" ca="1" si="17"/>
        <v>#DIV/0!</v>
      </c>
    </row>
    <row r="1097" spans="1:11" hidden="1" x14ac:dyDescent="0.3">
      <c r="A1097" s="87" t="s">
        <v>4175</v>
      </c>
      <c r="B1097" s="88">
        <v>0</v>
      </c>
      <c r="C1097" s="90" t="s">
        <v>522</v>
      </c>
      <c r="D1097" s="90" t="s">
        <v>2724</v>
      </c>
      <c r="E1097" s="87" t="s">
        <v>1473</v>
      </c>
      <c r="F1097" s="95" t="s">
        <v>2016</v>
      </c>
      <c r="G1097" s="91">
        <v>0</v>
      </c>
      <c r="H1097" s="92">
        <f ca="1">SUMIF(Measure_BB_Table[],Combined_header,Total_Exp._MeasureBB)</f>
        <v>0</v>
      </c>
      <c r="I1097" s="85">
        <f ca="1">SUMIF(Measure_BB_Table[],Combined_header,Committed_Amount)</f>
        <v>0</v>
      </c>
      <c r="J1097" s="92">
        <f ca="1">SUMIF(Measure_BB_Table[],Combined_header,Completed_MeasureBB)</f>
        <v>0</v>
      </c>
      <c r="K1097" s="93" t="e">
        <f t="shared" ca="1" si="17"/>
        <v>#DIV/0!</v>
      </c>
    </row>
    <row r="1098" spans="1:11" hidden="1" x14ac:dyDescent="0.3">
      <c r="A1098" s="87" t="s">
        <v>4176</v>
      </c>
      <c r="B1098" s="88">
        <v>0</v>
      </c>
      <c r="C1098" s="90" t="s">
        <v>522</v>
      </c>
      <c r="D1098" s="90" t="s">
        <v>2724</v>
      </c>
      <c r="E1098" s="87" t="s">
        <v>1547</v>
      </c>
      <c r="F1098" s="95" t="s">
        <v>2016</v>
      </c>
      <c r="G1098" s="91">
        <v>0</v>
      </c>
      <c r="H1098" s="92">
        <f ca="1">SUMIF(Measure_BB_Table[],Combined_header,Total_Exp._MeasureBB)</f>
        <v>0</v>
      </c>
      <c r="I1098" s="85">
        <f ca="1">SUMIF(Measure_BB_Table[],Combined_header,Committed_Amount)</f>
        <v>0</v>
      </c>
      <c r="J1098" s="92">
        <f ca="1">SUMIF(Measure_BB_Table[],Combined_header,Completed_MeasureBB)</f>
        <v>0</v>
      </c>
      <c r="K1098" s="93" t="e">
        <f t="shared" ca="1" si="17"/>
        <v>#DIV/0!</v>
      </c>
    </row>
    <row r="1099" spans="1:11" hidden="1" x14ac:dyDescent="0.3">
      <c r="A1099" s="87" t="s">
        <v>4177</v>
      </c>
      <c r="B1099" s="88">
        <v>0</v>
      </c>
      <c r="C1099" s="90" t="s">
        <v>522</v>
      </c>
      <c r="D1099" s="90" t="s">
        <v>2724</v>
      </c>
      <c r="E1099" s="87" t="s">
        <v>1466</v>
      </c>
      <c r="F1099" s="95" t="s">
        <v>2016</v>
      </c>
      <c r="G1099" s="91">
        <v>0</v>
      </c>
      <c r="H1099" s="92">
        <f ca="1">SUMIF(Measure_BB_Table[],Combined_header,Total_Exp._MeasureBB)</f>
        <v>0</v>
      </c>
      <c r="I1099" s="85">
        <f ca="1">SUMIF(Measure_BB_Table[],Combined_header,Committed_Amount)</f>
        <v>0</v>
      </c>
      <c r="J1099" s="92">
        <f ca="1">SUMIF(Measure_BB_Table[],Combined_header,Completed_MeasureBB)</f>
        <v>0</v>
      </c>
      <c r="K1099" s="93" t="e">
        <f t="shared" ca="1" si="17"/>
        <v>#DIV/0!</v>
      </c>
    </row>
    <row r="1100" spans="1:11" hidden="1" x14ac:dyDescent="0.3">
      <c r="A1100" s="87" t="s">
        <v>4178</v>
      </c>
      <c r="B1100" s="88">
        <v>0</v>
      </c>
      <c r="C1100" s="90" t="s">
        <v>522</v>
      </c>
      <c r="D1100" s="90" t="s">
        <v>2724</v>
      </c>
      <c r="E1100" s="90" t="s">
        <v>1474</v>
      </c>
      <c r="F1100" s="95" t="s">
        <v>2016</v>
      </c>
      <c r="G1100" s="91">
        <v>0</v>
      </c>
      <c r="H1100" s="92">
        <f ca="1">SUMIF(Measure_BB_Table[],Combined_header,Total_Exp._MeasureBB)</f>
        <v>0</v>
      </c>
      <c r="I1100" s="85">
        <f ca="1">SUMIF(Measure_BB_Table[],Combined_header,Committed_Amount)</f>
        <v>0</v>
      </c>
      <c r="J1100" s="92">
        <f ca="1">SUMIF(Measure_BB_Table[],Combined_header,Completed_MeasureBB)</f>
        <v>0</v>
      </c>
      <c r="K1100" s="93" t="e">
        <f t="shared" ca="1" si="17"/>
        <v>#DIV/0!</v>
      </c>
    </row>
    <row r="1101" spans="1:11" hidden="1" x14ac:dyDescent="0.3">
      <c r="A1101" s="87" t="s">
        <v>4179</v>
      </c>
      <c r="B1101" s="88">
        <v>0</v>
      </c>
      <c r="C1101" s="90" t="s">
        <v>522</v>
      </c>
      <c r="D1101" s="90" t="s">
        <v>2724</v>
      </c>
      <c r="E1101" s="87" t="s">
        <v>1468</v>
      </c>
      <c r="F1101" s="91" t="s">
        <v>2016</v>
      </c>
      <c r="G1101" s="91">
        <v>0</v>
      </c>
      <c r="H1101" s="92">
        <f ca="1">SUMIF(Measure_BB_Table[],Combined_header,Total_Exp._MeasureBB)</f>
        <v>0</v>
      </c>
      <c r="I1101" s="85">
        <f ca="1">SUMIF(Measure_BB_Table[],Combined_header,Committed_Amount)</f>
        <v>0</v>
      </c>
      <c r="J1101" s="92">
        <f ca="1">SUMIF(Measure_BB_Table[],Combined_header,Completed_MeasureBB)</f>
        <v>0</v>
      </c>
      <c r="K1101" s="93" t="e">
        <f t="shared" ca="1" si="17"/>
        <v>#DIV/0!</v>
      </c>
    </row>
    <row r="1102" spans="1:11" hidden="1" x14ac:dyDescent="0.3">
      <c r="A1102" s="87" t="s">
        <v>4180</v>
      </c>
      <c r="B1102" s="88">
        <v>0</v>
      </c>
      <c r="C1102" s="90" t="s">
        <v>522</v>
      </c>
      <c r="D1102" s="90" t="s">
        <v>2724</v>
      </c>
      <c r="E1102" s="87" t="s">
        <v>1470</v>
      </c>
      <c r="F1102" s="91" t="s">
        <v>2016</v>
      </c>
      <c r="G1102" s="91">
        <v>0</v>
      </c>
      <c r="H1102" s="92">
        <f ca="1">SUMIF(Measure_BB_Table[],Combined_header,Total_Exp._MeasureBB)</f>
        <v>0</v>
      </c>
      <c r="I1102" s="85">
        <f ca="1">SUMIF(Measure_BB_Table[],Combined_header,Committed_Amount)</f>
        <v>0</v>
      </c>
      <c r="J1102" s="92">
        <f ca="1">SUMIF(Measure_BB_Table[],Combined_header,Completed_MeasureBB)</f>
        <v>0</v>
      </c>
      <c r="K1102" s="93" t="e">
        <f t="shared" ca="1" si="17"/>
        <v>#DIV/0!</v>
      </c>
    </row>
    <row r="1103" spans="1:11" hidden="1" x14ac:dyDescent="0.3">
      <c r="A1103" s="87" t="s">
        <v>4181</v>
      </c>
      <c r="B1103" s="88">
        <v>0</v>
      </c>
      <c r="C1103" s="90" t="s">
        <v>522</v>
      </c>
      <c r="D1103" s="90" t="s">
        <v>2723</v>
      </c>
      <c r="E1103" s="87" t="s">
        <v>1471</v>
      </c>
      <c r="F1103" s="91" t="s">
        <v>2016</v>
      </c>
      <c r="G1103" s="91">
        <v>0</v>
      </c>
      <c r="H1103" s="92">
        <f ca="1">SUMIF(Measure_BB_Table[],Combined_header,Total_Exp._MeasureBB)</f>
        <v>0</v>
      </c>
      <c r="I1103" s="85">
        <f ca="1">SUMIF(Measure_BB_Table[],Combined_header,Committed_Amount)</f>
        <v>0</v>
      </c>
      <c r="J1103" s="92">
        <f ca="1">SUMIF(Measure_BB_Table[],Combined_header,Completed_MeasureBB)</f>
        <v>0</v>
      </c>
      <c r="K1103" s="93" t="e">
        <f t="shared" ca="1" si="17"/>
        <v>#DIV/0!</v>
      </c>
    </row>
    <row r="1104" spans="1:11" hidden="1" x14ac:dyDescent="0.3">
      <c r="A1104" s="87" t="s">
        <v>4182</v>
      </c>
      <c r="B1104" s="88">
        <v>0</v>
      </c>
      <c r="C1104" s="90" t="s">
        <v>522</v>
      </c>
      <c r="D1104" s="90" t="s">
        <v>2723</v>
      </c>
      <c r="E1104" s="87" t="s">
        <v>310</v>
      </c>
      <c r="F1104" s="91" t="s">
        <v>2016</v>
      </c>
      <c r="G1104" s="91">
        <v>0</v>
      </c>
      <c r="H1104" s="92">
        <f ca="1">SUMIF(Measure_BB_Table[],Combined_header,Total_Exp._MeasureBB)</f>
        <v>0</v>
      </c>
      <c r="I1104" s="85">
        <f ca="1">SUMIF(Measure_BB_Table[],Combined_header,Committed_Amount)</f>
        <v>0</v>
      </c>
      <c r="J1104" s="92">
        <f ca="1">SUMIF(Measure_BB_Table[],Combined_header,Completed_MeasureBB)</f>
        <v>0</v>
      </c>
      <c r="K1104" s="93" t="e">
        <f t="shared" ca="1" si="17"/>
        <v>#DIV/0!</v>
      </c>
    </row>
    <row r="1105" spans="1:11" hidden="1" x14ac:dyDescent="0.3">
      <c r="A1105" s="87" t="s">
        <v>4183</v>
      </c>
      <c r="B1105" s="88">
        <v>0</v>
      </c>
      <c r="C1105" s="90" t="s">
        <v>522</v>
      </c>
      <c r="D1105" s="90" t="s">
        <v>2723</v>
      </c>
      <c r="E1105" s="87" t="s">
        <v>1473</v>
      </c>
      <c r="F1105" s="91" t="s">
        <v>2016</v>
      </c>
      <c r="G1105" s="91">
        <v>0</v>
      </c>
      <c r="H1105" s="92">
        <f ca="1">SUMIF(Measure_BB_Table[],Combined_header,Total_Exp._MeasureBB)</f>
        <v>0</v>
      </c>
      <c r="I1105" s="85">
        <f ca="1">SUMIF(Measure_BB_Table[],Combined_header,Committed_Amount)</f>
        <v>0</v>
      </c>
      <c r="J1105" s="92">
        <f ca="1">SUMIF(Measure_BB_Table[],Combined_header,Completed_MeasureBB)</f>
        <v>0</v>
      </c>
      <c r="K1105" s="93" t="e">
        <f t="shared" ca="1" si="17"/>
        <v>#DIV/0!</v>
      </c>
    </row>
    <row r="1106" spans="1:11" hidden="1" x14ac:dyDescent="0.3">
      <c r="A1106" s="87" t="s">
        <v>4184</v>
      </c>
      <c r="B1106" s="88">
        <v>0</v>
      </c>
      <c r="C1106" s="90" t="s">
        <v>522</v>
      </c>
      <c r="D1106" s="90" t="s">
        <v>2723</v>
      </c>
      <c r="E1106" s="87" t="s">
        <v>1547</v>
      </c>
      <c r="F1106" s="91" t="s">
        <v>2016</v>
      </c>
      <c r="G1106" s="91">
        <v>0</v>
      </c>
      <c r="H1106" s="92">
        <f ca="1">SUMIF(Measure_BB_Table[],Combined_header,Total_Exp._MeasureBB)</f>
        <v>0</v>
      </c>
      <c r="I1106" s="85">
        <f ca="1">SUMIF(Measure_BB_Table[],Combined_header,Committed_Amount)</f>
        <v>0</v>
      </c>
      <c r="J1106" s="92">
        <f ca="1">SUMIF(Measure_BB_Table[],Combined_header,Completed_MeasureBB)</f>
        <v>0</v>
      </c>
      <c r="K1106" s="93" t="e">
        <f t="shared" ca="1" si="17"/>
        <v>#DIV/0!</v>
      </c>
    </row>
    <row r="1107" spans="1:11" hidden="1" x14ac:dyDescent="0.3">
      <c r="A1107" s="87" t="s">
        <v>4185</v>
      </c>
      <c r="B1107" s="88">
        <v>0</v>
      </c>
      <c r="C1107" s="90" t="s">
        <v>522</v>
      </c>
      <c r="D1107" s="90" t="s">
        <v>2723</v>
      </c>
      <c r="E1107" s="87" t="s">
        <v>1466</v>
      </c>
      <c r="F1107" s="91" t="s">
        <v>2016</v>
      </c>
      <c r="G1107" s="91">
        <v>0</v>
      </c>
      <c r="H1107" s="92">
        <f ca="1">SUMIF(Measure_BB_Table[],Combined_header,Total_Exp._MeasureBB)</f>
        <v>0</v>
      </c>
      <c r="I1107" s="85">
        <f ca="1">SUMIF(Measure_BB_Table[],Combined_header,Committed_Amount)</f>
        <v>0</v>
      </c>
      <c r="J1107" s="92">
        <f ca="1">SUMIF(Measure_BB_Table[],Combined_header,Completed_MeasureBB)</f>
        <v>0</v>
      </c>
      <c r="K1107" s="93" t="e">
        <f t="shared" ca="1" si="17"/>
        <v>#DIV/0!</v>
      </c>
    </row>
    <row r="1108" spans="1:11" hidden="1" x14ac:dyDescent="0.3">
      <c r="A1108" s="87" t="s">
        <v>4186</v>
      </c>
      <c r="B1108" s="88">
        <v>0</v>
      </c>
      <c r="C1108" s="90" t="s">
        <v>522</v>
      </c>
      <c r="D1108" s="90" t="s">
        <v>2723</v>
      </c>
      <c r="E1108" s="87" t="s">
        <v>1468</v>
      </c>
      <c r="F1108" s="91" t="s">
        <v>2016</v>
      </c>
      <c r="G1108" s="91">
        <v>0</v>
      </c>
      <c r="H1108" s="92">
        <f ca="1">SUMIF(Measure_BB_Table[],Combined_header,Total_Exp._MeasureBB)</f>
        <v>0</v>
      </c>
      <c r="I1108" s="85">
        <f ca="1">SUMIF(Measure_BB_Table[],Combined_header,Committed_Amount)</f>
        <v>0</v>
      </c>
      <c r="J1108" s="92">
        <f ca="1">SUMIF(Measure_BB_Table[],Combined_header,Completed_MeasureBB)</f>
        <v>0</v>
      </c>
      <c r="K1108" s="93" t="e">
        <f t="shared" ca="1" si="17"/>
        <v>#DIV/0!</v>
      </c>
    </row>
    <row r="1109" spans="1:11" hidden="1" x14ac:dyDescent="0.3">
      <c r="A1109" s="87" t="s">
        <v>4187</v>
      </c>
      <c r="B1109" s="88">
        <v>0</v>
      </c>
      <c r="C1109" s="90" t="s">
        <v>522</v>
      </c>
      <c r="D1109" s="90" t="s">
        <v>2723</v>
      </c>
      <c r="E1109" s="87" t="s">
        <v>1470</v>
      </c>
      <c r="F1109" s="91" t="s">
        <v>2016</v>
      </c>
      <c r="G1109" s="91">
        <v>0</v>
      </c>
      <c r="H1109" s="92">
        <f ca="1">SUMIF(Measure_BB_Table[],Combined_header,Total_Exp._MeasureBB)</f>
        <v>0</v>
      </c>
      <c r="I1109" s="85">
        <f ca="1">SUMIF(Measure_BB_Table[],Combined_header,Committed_Amount)</f>
        <v>0</v>
      </c>
      <c r="J1109" s="92">
        <f ca="1">SUMIF(Measure_BB_Table[],Combined_header,Completed_MeasureBB)</f>
        <v>0</v>
      </c>
      <c r="K1109" s="93" t="e">
        <f t="shared" ca="1" si="17"/>
        <v>#DIV/0!</v>
      </c>
    </row>
    <row r="1110" spans="1:11" hidden="1" x14ac:dyDescent="0.3">
      <c r="A1110" s="87" t="s">
        <v>4188</v>
      </c>
      <c r="B1110" s="88">
        <v>0</v>
      </c>
      <c r="C1110" s="90" t="s">
        <v>522</v>
      </c>
      <c r="D1110" s="90" t="s">
        <v>236</v>
      </c>
      <c r="E1110" s="87" t="s">
        <v>1471</v>
      </c>
      <c r="F1110" s="91" t="s">
        <v>2016</v>
      </c>
      <c r="G1110" s="91">
        <v>0</v>
      </c>
      <c r="H1110" s="92">
        <f ca="1">SUMIF(Measure_BB_Table[],Combined_header,Total_Exp._MeasureBB)</f>
        <v>0</v>
      </c>
      <c r="I1110" s="85">
        <f ca="1">SUMIF(Measure_BB_Table[],Combined_header,Committed_Amount)</f>
        <v>0</v>
      </c>
      <c r="J1110" s="92">
        <f ca="1">SUMIF(Measure_BB_Table[],Combined_header,Completed_MeasureBB)</f>
        <v>0</v>
      </c>
      <c r="K1110" s="93" t="e">
        <f t="shared" ca="1" si="17"/>
        <v>#DIV/0!</v>
      </c>
    </row>
    <row r="1111" spans="1:11" hidden="1" x14ac:dyDescent="0.3">
      <c r="A1111" s="87" t="s">
        <v>4189</v>
      </c>
      <c r="B1111" s="88">
        <v>0</v>
      </c>
      <c r="C1111" s="90" t="s">
        <v>522</v>
      </c>
      <c r="D1111" s="90" t="s">
        <v>236</v>
      </c>
      <c r="E1111" s="90" t="s">
        <v>1477</v>
      </c>
      <c r="F1111" s="91" t="s">
        <v>2016</v>
      </c>
      <c r="G1111" s="91">
        <v>0</v>
      </c>
      <c r="H1111" s="92">
        <f ca="1">SUMIF(Measure_BB_Table[],Combined_header,Total_Exp._MeasureBB)</f>
        <v>0</v>
      </c>
      <c r="I1111" s="85">
        <f ca="1">SUMIF(Measure_BB_Table[],Combined_header,Committed_Amount)</f>
        <v>0</v>
      </c>
      <c r="J1111" s="92">
        <f ca="1">SUMIF(Measure_BB_Table[],Combined_header,Completed_MeasureBB)</f>
        <v>0</v>
      </c>
      <c r="K1111" s="93" t="e">
        <f t="shared" ca="1" si="17"/>
        <v>#DIV/0!</v>
      </c>
    </row>
    <row r="1112" spans="1:11" hidden="1" x14ac:dyDescent="0.3">
      <c r="A1112" s="87" t="s">
        <v>4190</v>
      </c>
      <c r="B1112" s="88">
        <v>0</v>
      </c>
      <c r="C1112" s="90" t="s">
        <v>522</v>
      </c>
      <c r="D1112" s="90" t="s">
        <v>236</v>
      </c>
      <c r="E1112" s="87" t="s">
        <v>1467</v>
      </c>
      <c r="F1112" s="91" t="s">
        <v>2016</v>
      </c>
      <c r="G1112" s="91">
        <v>0</v>
      </c>
      <c r="H1112" s="92">
        <f ca="1">SUMIF(Measure_BB_Table[],Combined_header,Total_Exp._MeasureBB)</f>
        <v>0</v>
      </c>
      <c r="I1112" s="85">
        <f ca="1">SUMIF(Measure_BB_Table[],Combined_header,Committed_Amount)</f>
        <v>0</v>
      </c>
      <c r="J1112" s="92">
        <f ca="1">SUMIF(Measure_BB_Table[],Combined_header,Completed_MeasureBB)</f>
        <v>0</v>
      </c>
      <c r="K1112" s="93" t="e">
        <f t="shared" ca="1" si="17"/>
        <v>#DIV/0!</v>
      </c>
    </row>
    <row r="1113" spans="1:11" hidden="1" x14ac:dyDescent="0.3">
      <c r="A1113" s="87" t="s">
        <v>4191</v>
      </c>
      <c r="B1113" s="88">
        <v>0</v>
      </c>
      <c r="C1113" s="90" t="s">
        <v>522</v>
      </c>
      <c r="D1113" s="90" t="s">
        <v>236</v>
      </c>
      <c r="E1113" s="90" t="s">
        <v>1676</v>
      </c>
      <c r="F1113" s="91" t="s">
        <v>2016</v>
      </c>
      <c r="G1113" s="91">
        <v>0</v>
      </c>
      <c r="H1113" s="92">
        <f ca="1">SUMIF(Measure_BB_Table[],Combined_header,Total_Exp._MeasureBB)</f>
        <v>0</v>
      </c>
      <c r="I1113" s="85">
        <f ca="1">SUMIF(Measure_BB_Table[],Combined_header,Committed_Amount)</f>
        <v>0</v>
      </c>
      <c r="J1113" s="92">
        <f ca="1">SUMIF(Measure_BB_Table[],Combined_header,Completed_MeasureBB)</f>
        <v>0</v>
      </c>
      <c r="K1113" s="93" t="e">
        <f t="shared" ca="1" si="17"/>
        <v>#DIV/0!</v>
      </c>
    </row>
    <row r="1114" spans="1:11" hidden="1" x14ac:dyDescent="0.3">
      <c r="A1114" s="87" t="s">
        <v>4192</v>
      </c>
      <c r="B1114" s="88">
        <v>0</v>
      </c>
      <c r="C1114" s="90" t="s">
        <v>522</v>
      </c>
      <c r="D1114" s="90" t="s">
        <v>236</v>
      </c>
      <c r="E1114" s="90" t="s">
        <v>310</v>
      </c>
      <c r="F1114" s="91" t="s">
        <v>2016</v>
      </c>
      <c r="G1114" s="91">
        <v>0</v>
      </c>
      <c r="H1114" s="92">
        <f ca="1">SUMIF(Measure_BB_Table[],Combined_header,Total_Exp._MeasureBB)</f>
        <v>0</v>
      </c>
      <c r="I1114" s="85">
        <f ca="1">SUMIF(Measure_BB_Table[],Combined_header,Committed_Amount)</f>
        <v>0</v>
      </c>
      <c r="J1114" s="92">
        <f ca="1">SUMIF(Measure_BB_Table[],Combined_header,Completed_MeasureBB)</f>
        <v>0</v>
      </c>
      <c r="K1114" s="93" t="e">
        <f t="shared" ca="1" si="17"/>
        <v>#DIV/0!</v>
      </c>
    </row>
    <row r="1115" spans="1:11" hidden="1" x14ac:dyDescent="0.3">
      <c r="A1115" s="87" t="s">
        <v>4193</v>
      </c>
      <c r="B1115" s="88">
        <v>0</v>
      </c>
      <c r="C1115" s="90" t="s">
        <v>522</v>
      </c>
      <c r="D1115" s="90" t="s">
        <v>236</v>
      </c>
      <c r="E1115" s="89" t="s">
        <v>1473</v>
      </c>
      <c r="F1115" s="91" t="s">
        <v>2016</v>
      </c>
      <c r="G1115" s="91">
        <v>0</v>
      </c>
      <c r="H1115" s="92">
        <f ca="1">SUMIF(Measure_BB_Table[],Combined_header,Total_Exp._MeasureBB)</f>
        <v>0</v>
      </c>
      <c r="I1115" s="85">
        <f ca="1">SUMIF(Measure_BB_Table[],Combined_header,Committed_Amount)</f>
        <v>0</v>
      </c>
      <c r="J1115" s="92">
        <f ca="1">SUMIF(Measure_BB_Table[],Combined_header,Completed_MeasureBB)</f>
        <v>0</v>
      </c>
      <c r="K1115" s="93" t="e">
        <f t="shared" ca="1" si="17"/>
        <v>#DIV/0!</v>
      </c>
    </row>
    <row r="1116" spans="1:11" hidden="1" x14ac:dyDescent="0.3">
      <c r="A1116" s="87" t="s">
        <v>4194</v>
      </c>
      <c r="B1116" s="88">
        <v>0</v>
      </c>
      <c r="C1116" s="90" t="s">
        <v>522</v>
      </c>
      <c r="D1116" s="90" t="s">
        <v>236</v>
      </c>
      <c r="E1116" s="90" t="s">
        <v>1547</v>
      </c>
      <c r="F1116" s="95" t="s">
        <v>2016</v>
      </c>
      <c r="G1116" s="91">
        <v>0</v>
      </c>
      <c r="H1116" s="92">
        <f ca="1">SUMIF(Measure_BB_Table[],Combined_header,Total_Exp._MeasureBB)</f>
        <v>0</v>
      </c>
      <c r="I1116" s="85">
        <f ca="1">SUMIF(Measure_BB_Table[],Combined_header,Committed_Amount)</f>
        <v>0</v>
      </c>
      <c r="J1116" s="92">
        <f ca="1">SUMIF(Measure_BB_Table[],Combined_header,Completed_MeasureBB)</f>
        <v>0</v>
      </c>
      <c r="K1116" s="93" t="e">
        <f t="shared" ca="1" si="17"/>
        <v>#DIV/0!</v>
      </c>
    </row>
    <row r="1117" spans="1:11" hidden="1" x14ac:dyDescent="0.3">
      <c r="A1117" s="87" t="s">
        <v>4195</v>
      </c>
      <c r="B1117" s="88">
        <v>0</v>
      </c>
      <c r="C1117" s="90" t="s">
        <v>522</v>
      </c>
      <c r="D1117" s="90" t="s">
        <v>236</v>
      </c>
      <c r="E1117" s="90" t="s">
        <v>1466</v>
      </c>
      <c r="F1117" s="95" t="s">
        <v>2016</v>
      </c>
      <c r="G1117" s="91">
        <v>0</v>
      </c>
      <c r="H1117" s="92">
        <f ca="1">SUMIF(Measure_BB_Table[],Combined_header,Total_Exp._MeasureBB)</f>
        <v>0</v>
      </c>
      <c r="I1117" s="85">
        <f ca="1">SUMIF(Measure_BB_Table[],Combined_header,Committed_Amount)</f>
        <v>0</v>
      </c>
      <c r="J1117" s="92">
        <f ca="1">SUMIF(Measure_BB_Table[],Combined_header,Completed_MeasureBB)</f>
        <v>0</v>
      </c>
      <c r="K1117" s="93" t="e">
        <f t="shared" ca="1" si="17"/>
        <v>#DIV/0!</v>
      </c>
    </row>
    <row r="1118" spans="1:11" hidden="1" x14ac:dyDescent="0.3">
      <c r="A1118" s="87" t="s">
        <v>4196</v>
      </c>
      <c r="B1118" s="88">
        <v>0</v>
      </c>
      <c r="C1118" s="90" t="s">
        <v>522</v>
      </c>
      <c r="D1118" s="90" t="s">
        <v>236</v>
      </c>
      <c r="E1118" s="90" t="s">
        <v>1474</v>
      </c>
      <c r="F1118" s="95" t="s">
        <v>2016</v>
      </c>
      <c r="G1118" s="91">
        <v>0</v>
      </c>
      <c r="H1118" s="92">
        <f ca="1">SUMIF(Measure_BB_Table[],Combined_header,Total_Exp._MeasureBB)</f>
        <v>0</v>
      </c>
      <c r="I1118" s="85">
        <f ca="1">SUMIF(Measure_BB_Table[],Combined_header,Committed_Amount)</f>
        <v>0</v>
      </c>
      <c r="J1118" s="92">
        <f ca="1">SUMIF(Measure_BB_Table[],Combined_header,Completed_MeasureBB)</f>
        <v>0</v>
      </c>
      <c r="K1118" s="93" t="e">
        <f t="shared" ca="1" si="17"/>
        <v>#DIV/0!</v>
      </c>
    </row>
    <row r="1119" spans="1:11" hidden="1" x14ac:dyDescent="0.3">
      <c r="A1119" s="87" t="s">
        <v>4197</v>
      </c>
      <c r="B1119" s="88">
        <v>0</v>
      </c>
      <c r="C1119" s="90" t="s">
        <v>522</v>
      </c>
      <c r="D1119" s="90" t="s">
        <v>236</v>
      </c>
      <c r="E1119" s="87" t="s">
        <v>1468</v>
      </c>
      <c r="F1119" s="95" t="s">
        <v>2016</v>
      </c>
      <c r="G1119" s="91">
        <v>0</v>
      </c>
      <c r="H1119" s="92">
        <f ca="1">SUMIF(Measure_BB_Table[],Combined_header,Total_Exp._MeasureBB)</f>
        <v>0</v>
      </c>
      <c r="I1119" s="85">
        <f ca="1">SUMIF(Measure_BB_Table[],Combined_header,Committed_Amount)</f>
        <v>0</v>
      </c>
      <c r="J1119" s="92">
        <f ca="1">SUMIF(Measure_BB_Table[],Combined_header,Completed_MeasureBB)</f>
        <v>0</v>
      </c>
      <c r="K1119" s="93" t="e">
        <f t="shared" ca="1" si="17"/>
        <v>#DIV/0!</v>
      </c>
    </row>
    <row r="1120" spans="1:11" hidden="1" x14ac:dyDescent="0.3">
      <c r="A1120" s="87" t="s">
        <v>4198</v>
      </c>
      <c r="B1120" s="88">
        <v>0</v>
      </c>
      <c r="C1120" s="90" t="s">
        <v>522</v>
      </c>
      <c r="D1120" s="90" t="s">
        <v>236</v>
      </c>
      <c r="E1120" s="87" t="s">
        <v>1548</v>
      </c>
      <c r="F1120" s="95" t="s">
        <v>2016</v>
      </c>
      <c r="G1120" s="91">
        <v>0</v>
      </c>
      <c r="H1120" s="92">
        <f ca="1">SUMIF(Measure_BB_Table[],Combined_header,Total_Exp._MeasureBB)</f>
        <v>0</v>
      </c>
      <c r="I1120" s="85">
        <f ca="1">SUMIF(Measure_BB_Table[],Combined_header,Committed_Amount)</f>
        <v>0</v>
      </c>
      <c r="J1120" s="92">
        <f ca="1">SUMIF(Measure_BB_Table[],Combined_header,Completed_MeasureBB)</f>
        <v>0</v>
      </c>
      <c r="K1120" s="93" t="e">
        <f t="shared" ca="1" si="17"/>
        <v>#DIV/0!</v>
      </c>
    </row>
    <row r="1121" spans="1:11" hidden="1" x14ac:dyDescent="0.3">
      <c r="A1121" s="87" t="s">
        <v>4199</v>
      </c>
      <c r="B1121" s="88">
        <v>0</v>
      </c>
      <c r="C1121" s="90" t="s">
        <v>522</v>
      </c>
      <c r="D1121" s="90" t="s">
        <v>236</v>
      </c>
      <c r="E1121" s="87" t="s">
        <v>1677</v>
      </c>
      <c r="F1121" s="95" t="s">
        <v>2016</v>
      </c>
      <c r="G1121" s="91">
        <v>0</v>
      </c>
      <c r="H1121" s="92">
        <f ca="1">SUMIF(Measure_BB_Table[],Combined_header,Total_Exp._MeasureBB)</f>
        <v>0</v>
      </c>
      <c r="I1121" s="85">
        <f ca="1">SUMIF(Measure_BB_Table[],Combined_header,Committed_Amount)</f>
        <v>0</v>
      </c>
      <c r="J1121" s="92">
        <f ca="1">SUMIF(Measure_BB_Table[],Combined_header,Completed_MeasureBB)</f>
        <v>0</v>
      </c>
      <c r="K1121" s="93" t="e">
        <f t="shared" ca="1" si="17"/>
        <v>#DIV/0!</v>
      </c>
    </row>
    <row r="1122" spans="1:11" hidden="1" x14ac:dyDescent="0.3">
      <c r="A1122" s="87" t="s">
        <v>4200</v>
      </c>
      <c r="B1122" s="88">
        <v>0</v>
      </c>
      <c r="C1122" s="90" t="s">
        <v>522</v>
      </c>
      <c r="D1122" s="90" t="s">
        <v>236</v>
      </c>
      <c r="E1122" s="90" t="s">
        <v>1475</v>
      </c>
      <c r="F1122" s="95" t="s">
        <v>2016</v>
      </c>
      <c r="G1122" s="91">
        <v>0</v>
      </c>
      <c r="H1122" s="92">
        <f ca="1">SUMIF(Measure_BB_Table[],Combined_header,Total_Exp._MeasureBB)</f>
        <v>0</v>
      </c>
      <c r="I1122" s="85">
        <f ca="1">SUMIF(Measure_BB_Table[],Combined_header,Committed_Amount)</f>
        <v>0</v>
      </c>
      <c r="J1122" s="92">
        <f ca="1">SUMIF(Measure_BB_Table[],Combined_header,Completed_MeasureBB)</f>
        <v>0</v>
      </c>
      <c r="K1122" s="93" t="e">
        <f t="shared" ca="1" si="17"/>
        <v>#DIV/0!</v>
      </c>
    </row>
    <row r="1123" spans="1:11" hidden="1" x14ac:dyDescent="0.3">
      <c r="A1123" s="87" t="s">
        <v>4201</v>
      </c>
      <c r="B1123" s="88">
        <v>0</v>
      </c>
      <c r="C1123" s="90" t="s">
        <v>522</v>
      </c>
      <c r="D1123" s="90" t="s">
        <v>236</v>
      </c>
      <c r="E1123" s="87" t="s">
        <v>1476</v>
      </c>
      <c r="F1123" s="95" t="s">
        <v>2016</v>
      </c>
      <c r="G1123" s="91">
        <v>0</v>
      </c>
      <c r="H1123" s="92">
        <f ca="1">SUMIF(Measure_BB_Table[],Combined_header,Total_Exp._MeasureBB)</f>
        <v>0</v>
      </c>
      <c r="I1123" s="85">
        <f ca="1">SUMIF(Measure_BB_Table[],Combined_header,Committed_Amount)</f>
        <v>0</v>
      </c>
      <c r="J1123" s="92">
        <f ca="1">SUMIF(Measure_BB_Table[],Combined_header,Completed_MeasureBB)</f>
        <v>0</v>
      </c>
      <c r="K1123" s="93" t="e">
        <f t="shared" ca="1" si="17"/>
        <v>#DIV/0!</v>
      </c>
    </row>
    <row r="1124" spans="1:11" hidden="1" x14ac:dyDescent="0.3">
      <c r="A1124" s="87" t="s">
        <v>4202</v>
      </c>
      <c r="B1124" s="88">
        <v>0</v>
      </c>
      <c r="C1124" s="90" t="s">
        <v>522</v>
      </c>
      <c r="D1124" s="90" t="s">
        <v>236</v>
      </c>
      <c r="E1124" s="87" t="s">
        <v>1470</v>
      </c>
      <c r="F1124" s="95" t="s">
        <v>2016</v>
      </c>
      <c r="G1124" s="91">
        <v>0</v>
      </c>
      <c r="H1124" s="92">
        <f ca="1">SUMIF(Measure_BB_Table[],Combined_header,Total_Exp._MeasureBB)</f>
        <v>0</v>
      </c>
      <c r="I1124" s="85">
        <f ca="1">SUMIF(Measure_BB_Table[],Combined_header,Committed_Amount)</f>
        <v>0</v>
      </c>
      <c r="J1124" s="92">
        <f ca="1">SUMIF(Measure_BB_Table[],Combined_header,Completed_MeasureBB)</f>
        <v>0</v>
      </c>
      <c r="K1124" s="93" t="e">
        <f t="shared" ca="1" si="17"/>
        <v>#DIV/0!</v>
      </c>
    </row>
    <row r="1125" spans="1:11" hidden="1" x14ac:dyDescent="0.3">
      <c r="A1125" s="87" t="s">
        <v>4203</v>
      </c>
      <c r="B1125" s="88">
        <v>0</v>
      </c>
      <c r="C1125" s="90" t="s">
        <v>522</v>
      </c>
      <c r="D1125" s="90" t="s">
        <v>236</v>
      </c>
      <c r="E1125" s="87" t="s">
        <v>1464</v>
      </c>
      <c r="F1125" s="95" t="s">
        <v>2016</v>
      </c>
      <c r="G1125" s="91">
        <v>0</v>
      </c>
      <c r="H1125" s="92">
        <f ca="1">SUMIF(Measure_BB_Table[],Combined_header,Total_Exp._MeasureBB)</f>
        <v>0</v>
      </c>
      <c r="I1125" s="85">
        <f ca="1">SUMIF(Measure_BB_Table[],Combined_header,Committed_Amount)</f>
        <v>0</v>
      </c>
      <c r="J1125" s="92">
        <f ca="1">SUMIF(Measure_BB_Table[],Combined_header,Completed_MeasureBB)</f>
        <v>0</v>
      </c>
      <c r="K1125" s="93" t="e">
        <f t="shared" ca="1" si="17"/>
        <v>#DIV/0!</v>
      </c>
    </row>
    <row r="1126" spans="1:11" x14ac:dyDescent="0.3">
      <c r="A1126" s="87" t="s">
        <v>4204</v>
      </c>
      <c r="B1126" s="88">
        <v>6</v>
      </c>
      <c r="C1126" s="90" t="s">
        <v>500</v>
      </c>
      <c r="D1126" s="90" t="s">
        <v>2722</v>
      </c>
      <c r="E1126" s="87" t="s">
        <v>1471</v>
      </c>
      <c r="F1126" s="91">
        <v>1393.47</v>
      </c>
      <c r="G1126" s="91">
        <v>0</v>
      </c>
      <c r="H1126" s="92">
        <f ca="1">SUMIF(Measure_BB_Table[],Combined_header,Total_Exp._MeasureBB)</f>
        <v>309.07</v>
      </c>
      <c r="I1126" s="85">
        <f ca="1">SUMIF(Measure_BB_Table[],Combined_header,Committed_Amount)</f>
        <v>0</v>
      </c>
      <c r="J1126" s="92">
        <f ca="1">SUMIF(Measure_BB_Table[],Combined_header,Completed_MeasureBB)</f>
        <v>309.07</v>
      </c>
      <c r="K1126" s="93">
        <f t="shared" ca="1" si="17"/>
        <v>1</v>
      </c>
    </row>
    <row r="1127" spans="1:11" hidden="1" x14ac:dyDescent="0.3">
      <c r="A1127" s="87" t="s">
        <v>4205</v>
      </c>
      <c r="B1127" s="88">
        <v>6</v>
      </c>
      <c r="C1127" s="90" t="s">
        <v>500</v>
      </c>
      <c r="D1127" s="90" t="s">
        <v>2722</v>
      </c>
      <c r="E1127" s="87" t="s">
        <v>1465</v>
      </c>
      <c r="F1127" s="91">
        <v>70000</v>
      </c>
      <c r="G1127" s="91" t="s">
        <v>245</v>
      </c>
      <c r="H1127" s="92">
        <f ca="1">SUMIF(Measure_BB_Table[],Combined_header,Total_Exp._MeasureBB)</f>
        <v>0</v>
      </c>
      <c r="I1127" s="85">
        <f ca="1">SUMIF(Measure_BB_Table[],Combined_header,Committed_Amount)</f>
        <v>0</v>
      </c>
      <c r="J1127" s="92">
        <f ca="1">SUMIF(Measure_BB_Table[],Combined_header,Completed_MeasureBB)</f>
        <v>0</v>
      </c>
      <c r="K1127" s="93" t="e">
        <f t="shared" ca="1" si="17"/>
        <v>#DIV/0!</v>
      </c>
    </row>
    <row r="1128" spans="1:11" x14ac:dyDescent="0.3">
      <c r="A1128" s="87" t="s">
        <v>4206</v>
      </c>
      <c r="B1128" s="88">
        <v>6</v>
      </c>
      <c r="C1128" s="90" t="s">
        <v>500</v>
      </c>
      <c r="D1128" s="90" t="s">
        <v>2722</v>
      </c>
      <c r="E1128" s="87" t="s">
        <v>1467</v>
      </c>
      <c r="F1128" s="91">
        <v>222256.74</v>
      </c>
      <c r="G1128" s="91" t="s">
        <v>245</v>
      </c>
      <c r="H1128" s="92">
        <f ca="1">SUMIF(Measure_BB_Table[],Combined_header,Total_Exp._MeasureBB)</f>
        <v>167135</v>
      </c>
      <c r="I1128" s="85">
        <f ca="1">SUMIF(Measure_BB_Table[],Combined_header,Committed_Amount)</f>
        <v>0</v>
      </c>
      <c r="J1128" s="92">
        <f ca="1">SUMIF(Measure_BB_Table[],Combined_header,Completed_MeasureBB)</f>
        <v>167135</v>
      </c>
      <c r="K1128" s="93">
        <f t="shared" ca="1" si="17"/>
        <v>1</v>
      </c>
    </row>
    <row r="1129" spans="1:11" hidden="1" x14ac:dyDescent="0.3">
      <c r="A1129" s="87" t="s">
        <v>4207</v>
      </c>
      <c r="B1129" s="88">
        <v>6</v>
      </c>
      <c r="C1129" s="90" t="s">
        <v>500</v>
      </c>
      <c r="D1129" s="90" t="s">
        <v>2722</v>
      </c>
      <c r="E1129" s="90" t="s">
        <v>1676</v>
      </c>
      <c r="F1129" s="91">
        <v>217158</v>
      </c>
      <c r="G1129" s="91" t="s">
        <v>245</v>
      </c>
      <c r="H1129" s="92">
        <f ca="1">SUMIF(Measure_BB_Table[],Combined_header,Total_Exp._MeasureBB)</f>
        <v>0</v>
      </c>
      <c r="I1129" s="85">
        <f ca="1">SUMIF(Measure_BB_Table[],Combined_header,Committed_Amount)</f>
        <v>0</v>
      </c>
      <c r="J1129" s="92">
        <f ca="1">SUMIF(Measure_BB_Table[],Combined_header,Completed_MeasureBB)</f>
        <v>0</v>
      </c>
      <c r="K1129" s="93" t="e">
        <f t="shared" ca="1" si="17"/>
        <v>#DIV/0!</v>
      </c>
    </row>
    <row r="1130" spans="1:11" x14ac:dyDescent="0.3">
      <c r="A1130" s="87" t="s">
        <v>2875</v>
      </c>
      <c r="B1130" s="88">
        <v>6</v>
      </c>
      <c r="C1130" s="90" t="s">
        <v>500</v>
      </c>
      <c r="D1130" s="90" t="s">
        <v>2722</v>
      </c>
      <c r="E1130" s="90" t="s">
        <v>310</v>
      </c>
      <c r="F1130" s="91">
        <v>2316424.39</v>
      </c>
      <c r="G1130" s="91" t="s">
        <v>2011</v>
      </c>
      <c r="H1130" s="92">
        <f ca="1">SUMIF(Measure_BB_Table[],Combined_header,Total_Exp._MeasureBB)</f>
        <v>3028372.24</v>
      </c>
      <c r="I1130" s="85">
        <f ca="1">SUMIF(Measure_BB_Table[],Combined_header,Committed_Amount)</f>
        <v>1007133.8999999999</v>
      </c>
      <c r="J1130" s="92">
        <f ca="1">SUMIF(Measure_BB_Table[],Combined_header,Completed_MeasureBB)</f>
        <v>2021238.34</v>
      </c>
      <c r="K1130" s="93">
        <f t="shared" ca="1" si="17"/>
        <v>0.66743391492718207</v>
      </c>
    </row>
    <row r="1131" spans="1:11" x14ac:dyDescent="0.3">
      <c r="A1131" s="87" t="s">
        <v>4208</v>
      </c>
      <c r="B1131" s="88">
        <v>6</v>
      </c>
      <c r="C1131" s="90" t="s">
        <v>500</v>
      </c>
      <c r="D1131" s="90" t="s">
        <v>2722</v>
      </c>
      <c r="E1131" s="90" t="s">
        <v>1473</v>
      </c>
      <c r="F1131" s="91">
        <v>266026.15000000002</v>
      </c>
      <c r="G1131" s="91" t="s">
        <v>245</v>
      </c>
      <c r="H1131" s="92">
        <f ca="1">SUMIF(Measure_BB_Table[],Combined_header,Total_Exp._MeasureBB)</f>
        <v>389978</v>
      </c>
      <c r="I1131" s="85">
        <f ca="1">SUMIF(Measure_BB_Table[],Combined_header,Committed_Amount)</f>
        <v>121281.99999999994</v>
      </c>
      <c r="J1131" s="92">
        <f ca="1">SUMIF(Measure_BB_Table[],Combined_header,Completed_MeasureBB)</f>
        <v>268696.00000000006</v>
      </c>
      <c r="K1131" s="93">
        <f t="shared" ca="1" si="17"/>
        <v>0.68900296939827388</v>
      </c>
    </row>
    <row r="1132" spans="1:11" x14ac:dyDescent="0.3">
      <c r="A1132" s="87" t="s">
        <v>4209</v>
      </c>
      <c r="B1132" s="88">
        <v>6</v>
      </c>
      <c r="C1132" s="90" t="s">
        <v>500</v>
      </c>
      <c r="D1132" s="90" t="s">
        <v>2722</v>
      </c>
      <c r="E1132" s="90" t="s">
        <v>1547</v>
      </c>
      <c r="F1132" s="91">
        <v>44337.69</v>
      </c>
      <c r="G1132" s="91" t="s">
        <v>245</v>
      </c>
      <c r="H1132" s="92">
        <f ca="1">SUMIF(Measure_BB_Table[],Combined_header,Total_Exp._MeasureBB)</f>
        <v>27660</v>
      </c>
      <c r="I1132" s="85">
        <f ca="1">SUMIF(Measure_BB_Table[],Combined_header,Committed_Amount)</f>
        <v>0</v>
      </c>
      <c r="J1132" s="92">
        <f ca="1">SUMIF(Measure_BB_Table[],Combined_header,Completed_MeasureBB)</f>
        <v>27660</v>
      </c>
      <c r="K1132" s="93">
        <f t="shared" ca="1" si="17"/>
        <v>1</v>
      </c>
    </row>
    <row r="1133" spans="1:11" x14ac:dyDescent="0.3">
      <c r="A1133" s="87" t="s">
        <v>4210</v>
      </c>
      <c r="B1133" s="88">
        <v>6</v>
      </c>
      <c r="C1133" s="90" t="s">
        <v>500</v>
      </c>
      <c r="D1133" s="90" t="s">
        <v>2722</v>
      </c>
      <c r="E1133" s="90" t="s">
        <v>1466</v>
      </c>
      <c r="F1133" s="91">
        <v>38003.74</v>
      </c>
      <c r="G1133" s="91" t="s">
        <v>245</v>
      </c>
      <c r="H1133" s="92">
        <f ca="1">SUMIF(Measure_BB_Table[],Combined_header,Total_Exp._MeasureBB)</f>
        <v>54060</v>
      </c>
      <c r="I1133" s="85">
        <f ca="1">SUMIF(Measure_BB_Table[],Combined_header,Committed_Amount)</f>
        <v>15300</v>
      </c>
      <c r="J1133" s="92">
        <f ca="1">SUMIF(Measure_BB_Table[],Combined_header,Completed_MeasureBB)</f>
        <v>38760</v>
      </c>
      <c r="K1133" s="93">
        <f t="shared" ca="1" si="17"/>
        <v>0.71698113207547165</v>
      </c>
    </row>
    <row r="1134" spans="1:11" hidden="1" x14ac:dyDescent="0.3">
      <c r="A1134" s="87" t="s">
        <v>4211</v>
      </c>
      <c r="B1134" s="88">
        <v>6</v>
      </c>
      <c r="C1134" s="90" t="s">
        <v>500</v>
      </c>
      <c r="D1134" s="90" t="s">
        <v>2722</v>
      </c>
      <c r="E1134" s="90" t="s">
        <v>1474</v>
      </c>
      <c r="F1134" s="91">
        <v>19001.87</v>
      </c>
      <c r="G1134" s="91" t="s">
        <v>245</v>
      </c>
      <c r="H1134" s="92">
        <f ca="1">SUMIF(Measure_BB_Table[],Combined_header,Total_Exp._MeasureBB)</f>
        <v>0</v>
      </c>
      <c r="I1134" s="85">
        <f ca="1">SUMIF(Measure_BB_Table[],Combined_header,Committed_Amount)</f>
        <v>0</v>
      </c>
      <c r="J1134" s="92">
        <f ca="1">SUMIF(Measure_BB_Table[],Combined_header,Completed_MeasureBB)</f>
        <v>0</v>
      </c>
      <c r="K1134" s="93" t="e">
        <f t="shared" ca="1" si="17"/>
        <v>#DIV/0!</v>
      </c>
    </row>
    <row r="1135" spans="1:11" x14ac:dyDescent="0.3">
      <c r="A1135" s="87" t="s">
        <v>2876</v>
      </c>
      <c r="B1135" s="88">
        <v>6</v>
      </c>
      <c r="C1135" s="90" t="s">
        <v>500</v>
      </c>
      <c r="D1135" s="90" t="s">
        <v>2722</v>
      </c>
      <c r="E1135" s="87" t="s">
        <v>1468</v>
      </c>
      <c r="F1135" s="91">
        <v>11147.76</v>
      </c>
      <c r="G1135" s="91" t="s">
        <v>2011</v>
      </c>
      <c r="H1135" s="92">
        <f ca="1">SUMIF(Measure_BB_Table[],Combined_header,Total_Exp._MeasureBB)</f>
        <v>30360</v>
      </c>
      <c r="I1135" s="85">
        <f ca="1">SUMIF(Measure_BB_Table[],Combined_header,Committed_Amount)</f>
        <v>24300</v>
      </c>
      <c r="J1135" s="92">
        <f ca="1">SUMIF(Measure_BB_Table[],Combined_header,Completed_MeasureBB)</f>
        <v>6060</v>
      </c>
      <c r="K1135" s="93">
        <f t="shared" ca="1" si="17"/>
        <v>0.19960474308300397</v>
      </c>
    </row>
    <row r="1136" spans="1:11" x14ac:dyDescent="0.3">
      <c r="A1136" s="87" t="s">
        <v>2771</v>
      </c>
      <c r="B1136" s="88">
        <v>6</v>
      </c>
      <c r="C1136" s="90" t="s">
        <v>500</v>
      </c>
      <c r="D1136" s="90" t="s">
        <v>2722</v>
      </c>
      <c r="E1136" s="87" t="s">
        <v>1548</v>
      </c>
      <c r="F1136" s="91">
        <v>400000</v>
      </c>
      <c r="G1136" s="91" t="s">
        <v>2011</v>
      </c>
      <c r="H1136" s="92">
        <f ca="1">SUMIF(Measure_BB_Table[],Combined_header,Total_Exp._MeasureBB)</f>
        <v>385533.47000000003</v>
      </c>
      <c r="I1136" s="85">
        <f ca="1">SUMIF(Measure_BB_Table[],Combined_header,Committed_Amount)</f>
        <v>0</v>
      </c>
      <c r="J1136" s="92">
        <f ca="1">SUMIF(Measure_BB_Table[],Combined_header,Completed_MeasureBB)</f>
        <v>385533.47000000003</v>
      </c>
      <c r="K1136" s="93">
        <f t="shared" ca="1" si="17"/>
        <v>1</v>
      </c>
    </row>
    <row r="1137" spans="1:11" hidden="1" x14ac:dyDescent="0.3">
      <c r="A1137" s="87" t="s">
        <v>4212</v>
      </c>
      <c r="B1137" s="88">
        <v>6</v>
      </c>
      <c r="C1137" s="90" t="s">
        <v>500</v>
      </c>
      <c r="D1137" s="90" t="s">
        <v>2722</v>
      </c>
      <c r="E1137" s="87" t="s">
        <v>1677</v>
      </c>
      <c r="F1137" s="91">
        <v>0</v>
      </c>
      <c r="G1137" s="91">
        <v>0</v>
      </c>
      <c r="H1137" s="92">
        <f ca="1">SUMIF(Measure_BB_Table[],Combined_header,Total_Exp._MeasureBB)</f>
        <v>0</v>
      </c>
      <c r="I1137" s="85">
        <f ca="1">SUMIF(Measure_BB_Table[],Combined_header,Committed_Amount)</f>
        <v>0</v>
      </c>
      <c r="J1137" s="92">
        <f ca="1">SUMIF(Measure_BB_Table[],Combined_header,Completed_MeasureBB)</f>
        <v>0</v>
      </c>
      <c r="K1137" s="93" t="e">
        <f t="shared" ca="1" si="17"/>
        <v>#DIV/0!</v>
      </c>
    </row>
    <row r="1138" spans="1:11" x14ac:dyDescent="0.3">
      <c r="A1138" s="87" t="s">
        <v>4213</v>
      </c>
      <c r="B1138" s="88">
        <v>6</v>
      </c>
      <c r="C1138" s="90" t="s">
        <v>500</v>
      </c>
      <c r="D1138" s="90" t="s">
        <v>2722</v>
      </c>
      <c r="E1138" s="87" t="s">
        <v>1472</v>
      </c>
      <c r="F1138" s="91">
        <v>0</v>
      </c>
      <c r="G1138" s="91">
        <v>0</v>
      </c>
      <c r="H1138" s="92">
        <f ca="1">SUMIF(Measure_BB_Table[],Combined_header,Total_Exp._MeasureBB)</f>
        <v>6202.4900000000007</v>
      </c>
      <c r="I1138" s="85">
        <f ca="1">SUMIF(Measure_BB_Table[],Combined_header,Committed_Amount)</f>
        <v>339.58000000000015</v>
      </c>
      <c r="J1138" s="92">
        <f ca="1">SUMIF(Measure_BB_Table[],Combined_header,Completed_MeasureBB)</f>
        <v>5862.9100000000008</v>
      </c>
      <c r="K1138" s="93">
        <f t="shared" ca="1" si="17"/>
        <v>0.94525102015480877</v>
      </c>
    </row>
    <row r="1139" spans="1:11" x14ac:dyDescent="0.3">
      <c r="A1139" s="87" t="s">
        <v>4214</v>
      </c>
      <c r="B1139" s="88">
        <v>6</v>
      </c>
      <c r="C1139" s="90" t="s">
        <v>500</v>
      </c>
      <c r="D1139" s="90" t="s">
        <v>2722</v>
      </c>
      <c r="E1139" s="87" t="s">
        <v>1476</v>
      </c>
      <c r="F1139" s="91">
        <v>10134.33</v>
      </c>
      <c r="G1139" s="91" t="s">
        <v>245</v>
      </c>
      <c r="H1139" s="92">
        <f ca="1">SUMIF(Measure_BB_Table[],Combined_header,Total_Exp._MeasureBB)</f>
        <v>10000</v>
      </c>
      <c r="I1139" s="85">
        <f ca="1">SUMIF(Measure_BB_Table[],Combined_header,Committed_Amount)</f>
        <v>1329.6999999999989</v>
      </c>
      <c r="J1139" s="92">
        <f ca="1">SUMIF(Measure_BB_Table[],Combined_header,Completed_MeasureBB)</f>
        <v>8670.3000000000011</v>
      </c>
      <c r="K1139" s="93">
        <f t="shared" ca="1" si="17"/>
        <v>0.86703000000000008</v>
      </c>
    </row>
    <row r="1140" spans="1:11" x14ac:dyDescent="0.3">
      <c r="A1140" s="87" t="s">
        <v>4215</v>
      </c>
      <c r="B1140" s="88">
        <v>6</v>
      </c>
      <c r="C1140" s="90" t="s">
        <v>500</v>
      </c>
      <c r="D1140" s="90" t="s">
        <v>2722</v>
      </c>
      <c r="E1140" s="87" t="s">
        <v>1470</v>
      </c>
      <c r="F1140" s="91">
        <v>1393.47</v>
      </c>
      <c r="G1140" s="91">
        <v>0</v>
      </c>
      <c r="H1140" s="92">
        <f ca="1">SUMIF(Measure_BB_Table[],Combined_header,Total_Exp._MeasureBB)</f>
        <v>1780.04</v>
      </c>
      <c r="I1140" s="85">
        <f ca="1">SUMIF(Measure_BB_Table[],Combined_header,Committed_Amount)</f>
        <v>0</v>
      </c>
      <c r="J1140" s="92">
        <f ca="1">SUMIF(Measure_BB_Table[],Combined_header,Completed_MeasureBB)</f>
        <v>1780.04</v>
      </c>
      <c r="K1140" s="93">
        <f t="shared" ca="1" si="17"/>
        <v>1</v>
      </c>
    </row>
    <row r="1141" spans="1:11" x14ac:dyDescent="0.3">
      <c r="A1141" s="87" t="s">
        <v>2785</v>
      </c>
      <c r="B1141" s="88">
        <v>6</v>
      </c>
      <c r="C1141" s="90" t="s">
        <v>500</v>
      </c>
      <c r="D1141" s="90" t="s">
        <v>2722</v>
      </c>
      <c r="E1141" s="87" t="s">
        <v>1464</v>
      </c>
      <c r="F1141" s="91">
        <v>400000</v>
      </c>
      <c r="G1141" s="91" t="s">
        <v>2011</v>
      </c>
      <c r="H1141" s="92">
        <f ca="1">SUMIF(Measure_BB_Table[],Combined_header,Total_Exp._MeasureBB)</f>
        <v>186644.36000000002</v>
      </c>
      <c r="I1141" s="85">
        <f ca="1">SUMIF(Measure_BB_Table[],Combined_header,Committed_Amount)</f>
        <v>0</v>
      </c>
      <c r="J1141" s="92">
        <f ca="1">SUMIF(Measure_BB_Table[],Combined_header,Completed_MeasureBB)</f>
        <v>186644.36000000002</v>
      </c>
      <c r="K1141" s="93">
        <f t="shared" ca="1" si="17"/>
        <v>1</v>
      </c>
    </row>
    <row r="1142" spans="1:11" hidden="1" x14ac:dyDescent="0.3">
      <c r="A1142" s="87" t="s">
        <v>4216</v>
      </c>
      <c r="B1142" s="88">
        <v>6</v>
      </c>
      <c r="C1142" s="90" t="s">
        <v>500</v>
      </c>
      <c r="D1142" s="89" t="s">
        <v>428</v>
      </c>
      <c r="E1142" s="87" t="s">
        <v>1467</v>
      </c>
      <c r="F1142" s="91">
        <v>0</v>
      </c>
      <c r="G1142" s="91">
        <v>0</v>
      </c>
      <c r="H1142" s="92">
        <f ca="1">SUMIF(Measure_BB_Table[],Combined_header,Total_Exp._MeasureBB)</f>
        <v>0</v>
      </c>
      <c r="I1142" s="85">
        <f ca="1">SUMIF(Measure_BB_Table[],Combined_header,Committed_Amount)</f>
        <v>0</v>
      </c>
      <c r="J1142" s="92">
        <f ca="1">SUMIF(Measure_BB_Table[],Combined_header,Completed_MeasureBB)</f>
        <v>0</v>
      </c>
      <c r="K1142" s="93" t="e">
        <f t="shared" ca="1" si="17"/>
        <v>#DIV/0!</v>
      </c>
    </row>
    <row r="1143" spans="1:11" x14ac:dyDescent="0.3">
      <c r="A1143" s="87" t="s">
        <v>1719</v>
      </c>
      <c r="B1143" s="88">
        <v>6</v>
      </c>
      <c r="C1143" s="90" t="s">
        <v>500</v>
      </c>
      <c r="D1143" s="89" t="s">
        <v>428</v>
      </c>
      <c r="E1143" s="87" t="s">
        <v>310</v>
      </c>
      <c r="F1143" s="91">
        <v>232310</v>
      </c>
      <c r="G1143" s="91">
        <v>232310</v>
      </c>
      <c r="H1143" s="92">
        <f ca="1">SUMIF(Measure_BB_Table[],Combined_header,Total_Exp._MeasureBB)</f>
        <v>232310</v>
      </c>
      <c r="I1143" s="85">
        <f ca="1">SUMIF(Measure_BB_Table[],Combined_header,Committed_Amount)</f>
        <v>0</v>
      </c>
      <c r="J1143" s="92">
        <f ca="1">SUMIF(Measure_BB_Table[],Combined_header,Completed_MeasureBB)</f>
        <v>232310</v>
      </c>
      <c r="K1143" s="93">
        <f t="shared" ca="1" si="17"/>
        <v>1</v>
      </c>
    </row>
    <row r="1144" spans="1:11" hidden="1" x14ac:dyDescent="0.3">
      <c r="A1144" s="87" t="s">
        <v>4217</v>
      </c>
      <c r="B1144" s="88">
        <v>6</v>
      </c>
      <c r="C1144" s="90" t="s">
        <v>500</v>
      </c>
      <c r="D1144" s="90" t="s">
        <v>2724</v>
      </c>
      <c r="E1144" s="87" t="s">
        <v>1471</v>
      </c>
      <c r="F1144" s="91">
        <v>0</v>
      </c>
      <c r="G1144" s="91">
        <v>0</v>
      </c>
      <c r="H1144" s="92">
        <f ca="1">SUMIF(Measure_BB_Table[],Combined_header,Total_Exp._MeasureBB)</f>
        <v>0</v>
      </c>
      <c r="I1144" s="85">
        <f ca="1">SUMIF(Measure_BB_Table[],Combined_header,Committed_Amount)</f>
        <v>0</v>
      </c>
      <c r="J1144" s="92">
        <f ca="1">SUMIF(Measure_BB_Table[],Combined_header,Completed_MeasureBB)</f>
        <v>0</v>
      </c>
      <c r="K1144" s="93" t="e">
        <f t="shared" ca="1" si="17"/>
        <v>#DIV/0!</v>
      </c>
    </row>
    <row r="1145" spans="1:11" hidden="1" x14ac:dyDescent="0.3">
      <c r="A1145" s="87" t="s">
        <v>4218</v>
      </c>
      <c r="B1145" s="88">
        <v>6</v>
      </c>
      <c r="C1145" s="90" t="s">
        <v>500</v>
      </c>
      <c r="D1145" s="90" t="s">
        <v>2724</v>
      </c>
      <c r="E1145" s="87" t="s">
        <v>310</v>
      </c>
      <c r="F1145" s="91">
        <v>30000</v>
      </c>
      <c r="G1145" s="91" t="s">
        <v>245</v>
      </c>
      <c r="H1145" s="92">
        <f ca="1">SUMIF(Measure_BB_Table[],Combined_header,Total_Exp._MeasureBB)</f>
        <v>0</v>
      </c>
      <c r="I1145" s="85">
        <f ca="1">SUMIF(Measure_BB_Table[],Combined_header,Committed_Amount)</f>
        <v>0</v>
      </c>
      <c r="J1145" s="92">
        <f ca="1">SUMIF(Measure_BB_Table[],Combined_header,Completed_MeasureBB)</f>
        <v>0</v>
      </c>
      <c r="K1145" s="93" t="e">
        <f t="shared" ca="1" si="17"/>
        <v>#DIV/0!</v>
      </c>
    </row>
    <row r="1146" spans="1:11" hidden="1" x14ac:dyDescent="0.3">
      <c r="A1146" s="87" t="s">
        <v>4219</v>
      </c>
      <c r="B1146" s="88">
        <v>6</v>
      </c>
      <c r="C1146" s="90" t="s">
        <v>500</v>
      </c>
      <c r="D1146" s="90" t="s">
        <v>2724</v>
      </c>
      <c r="E1146" s="87" t="s">
        <v>1473</v>
      </c>
      <c r="F1146" s="91">
        <v>0</v>
      </c>
      <c r="G1146" s="91">
        <v>0</v>
      </c>
      <c r="H1146" s="92">
        <f ca="1">SUMIF(Measure_BB_Table[],Combined_header,Total_Exp._MeasureBB)</f>
        <v>0</v>
      </c>
      <c r="I1146" s="85">
        <f ca="1">SUMIF(Measure_BB_Table[],Combined_header,Committed_Amount)</f>
        <v>0</v>
      </c>
      <c r="J1146" s="92">
        <f ca="1">SUMIF(Measure_BB_Table[],Combined_header,Completed_MeasureBB)</f>
        <v>0</v>
      </c>
      <c r="K1146" s="93" t="e">
        <f t="shared" ca="1" si="17"/>
        <v>#DIV/0!</v>
      </c>
    </row>
    <row r="1147" spans="1:11" x14ac:dyDescent="0.3">
      <c r="A1147" s="87" t="s">
        <v>2928</v>
      </c>
      <c r="B1147" s="88">
        <v>6</v>
      </c>
      <c r="C1147" s="90" t="s">
        <v>500</v>
      </c>
      <c r="D1147" s="90" t="s">
        <v>2724</v>
      </c>
      <c r="E1147" s="87" t="s">
        <v>1547</v>
      </c>
      <c r="F1147" s="91">
        <v>1050</v>
      </c>
      <c r="G1147" s="91" t="s">
        <v>2011</v>
      </c>
      <c r="H1147" s="92">
        <f ca="1">SUMIF(Measure_BB_Table[],Combined_header,Total_Exp._MeasureBB)</f>
        <v>1050</v>
      </c>
      <c r="I1147" s="85">
        <f ca="1">SUMIF(Measure_BB_Table[],Combined_header,Committed_Amount)</f>
        <v>0</v>
      </c>
      <c r="J1147" s="92">
        <f ca="1">SUMIF(Measure_BB_Table[],Combined_header,Completed_MeasureBB)</f>
        <v>1050</v>
      </c>
      <c r="K1147" s="93">
        <f t="shared" ca="1" si="17"/>
        <v>1</v>
      </c>
    </row>
    <row r="1148" spans="1:11" hidden="1" x14ac:dyDescent="0.3">
      <c r="A1148" s="87" t="s">
        <v>4220</v>
      </c>
      <c r="B1148" s="88">
        <v>6</v>
      </c>
      <c r="C1148" s="90" t="s">
        <v>500</v>
      </c>
      <c r="D1148" s="90" t="s">
        <v>2724</v>
      </c>
      <c r="E1148" s="87" t="s">
        <v>1466</v>
      </c>
      <c r="F1148" s="91">
        <v>0</v>
      </c>
      <c r="G1148" s="91">
        <v>0</v>
      </c>
      <c r="H1148" s="92">
        <f ca="1">SUMIF(Measure_BB_Table[],Combined_header,Total_Exp._MeasureBB)</f>
        <v>0</v>
      </c>
      <c r="I1148" s="85">
        <f ca="1">SUMIF(Measure_BB_Table[],Combined_header,Committed_Amount)</f>
        <v>0</v>
      </c>
      <c r="J1148" s="92">
        <f ca="1">SUMIF(Measure_BB_Table[],Combined_header,Completed_MeasureBB)</f>
        <v>0</v>
      </c>
      <c r="K1148" s="93" t="e">
        <f t="shared" ca="1" si="17"/>
        <v>#DIV/0!</v>
      </c>
    </row>
    <row r="1149" spans="1:11" hidden="1" x14ac:dyDescent="0.3">
      <c r="A1149" s="87" t="s">
        <v>4221</v>
      </c>
      <c r="B1149" s="88">
        <v>6</v>
      </c>
      <c r="C1149" s="90" t="s">
        <v>500</v>
      </c>
      <c r="D1149" s="90" t="s">
        <v>2724</v>
      </c>
      <c r="E1149" s="90" t="s">
        <v>1474</v>
      </c>
      <c r="F1149" s="91">
        <v>0</v>
      </c>
      <c r="G1149" s="91">
        <v>0</v>
      </c>
      <c r="H1149" s="92">
        <f ca="1">SUMIF(Measure_BB_Table[],Combined_header,Total_Exp._MeasureBB)</f>
        <v>0</v>
      </c>
      <c r="I1149" s="85">
        <f ca="1">SUMIF(Measure_BB_Table[],Combined_header,Committed_Amount)</f>
        <v>0</v>
      </c>
      <c r="J1149" s="92">
        <f ca="1">SUMIF(Measure_BB_Table[],Combined_header,Completed_MeasureBB)</f>
        <v>0</v>
      </c>
      <c r="K1149" s="93" t="e">
        <f t="shared" ca="1" si="17"/>
        <v>#DIV/0!</v>
      </c>
    </row>
    <row r="1150" spans="1:11" hidden="1" x14ac:dyDescent="0.3">
      <c r="A1150" s="87" t="s">
        <v>4222</v>
      </c>
      <c r="B1150" s="88">
        <v>6</v>
      </c>
      <c r="C1150" s="90" t="s">
        <v>500</v>
      </c>
      <c r="D1150" s="90" t="s">
        <v>2724</v>
      </c>
      <c r="E1150" s="87" t="s">
        <v>1468</v>
      </c>
      <c r="F1150" s="91">
        <v>0</v>
      </c>
      <c r="G1150" s="91">
        <v>0</v>
      </c>
      <c r="H1150" s="92">
        <f ca="1">SUMIF(Measure_BB_Table[],Combined_header,Total_Exp._MeasureBB)</f>
        <v>0</v>
      </c>
      <c r="I1150" s="85">
        <f ca="1">SUMIF(Measure_BB_Table[],Combined_header,Committed_Amount)</f>
        <v>0</v>
      </c>
      <c r="J1150" s="92">
        <f ca="1">SUMIF(Measure_BB_Table[],Combined_header,Completed_MeasureBB)</f>
        <v>0</v>
      </c>
      <c r="K1150" s="93" t="e">
        <f t="shared" ca="1" si="17"/>
        <v>#DIV/0!</v>
      </c>
    </row>
    <row r="1151" spans="1:11" hidden="1" x14ac:dyDescent="0.3">
      <c r="A1151" s="87" t="s">
        <v>4223</v>
      </c>
      <c r="B1151" s="88">
        <v>6</v>
      </c>
      <c r="C1151" s="90" t="s">
        <v>500</v>
      </c>
      <c r="D1151" s="90" t="s">
        <v>2724</v>
      </c>
      <c r="E1151" s="87" t="s">
        <v>1470</v>
      </c>
      <c r="F1151" s="91">
        <v>0</v>
      </c>
      <c r="G1151" s="91">
        <v>0</v>
      </c>
      <c r="H1151" s="92">
        <f ca="1">SUMIF(Measure_BB_Table[],Combined_header,Total_Exp._MeasureBB)</f>
        <v>0</v>
      </c>
      <c r="I1151" s="85">
        <f ca="1">SUMIF(Measure_BB_Table[],Combined_header,Committed_Amount)</f>
        <v>0</v>
      </c>
      <c r="J1151" s="92">
        <f ca="1">SUMIF(Measure_BB_Table[],Combined_header,Completed_MeasureBB)</f>
        <v>0</v>
      </c>
      <c r="K1151" s="93" t="e">
        <f t="shared" ca="1" si="17"/>
        <v>#DIV/0!</v>
      </c>
    </row>
    <row r="1152" spans="1:11" hidden="1" x14ac:dyDescent="0.3">
      <c r="A1152" s="87" t="s">
        <v>4224</v>
      </c>
      <c r="B1152" s="88">
        <v>6</v>
      </c>
      <c r="C1152" s="90" t="s">
        <v>500</v>
      </c>
      <c r="D1152" s="90" t="s">
        <v>2723</v>
      </c>
      <c r="E1152" s="87" t="s">
        <v>1471</v>
      </c>
      <c r="F1152" s="91">
        <v>0</v>
      </c>
      <c r="G1152" s="91">
        <v>0</v>
      </c>
      <c r="H1152" s="92">
        <f ca="1">SUMIF(Measure_BB_Table[],Combined_header,Total_Exp._MeasureBB)</f>
        <v>0</v>
      </c>
      <c r="I1152" s="85">
        <f ca="1">SUMIF(Measure_BB_Table[],Combined_header,Committed_Amount)</f>
        <v>0</v>
      </c>
      <c r="J1152" s="92">
        <f ca="1">SUMIF(Measure_BB_Table[],Combined_header,Completed_MeasureBB)</f>
        <v>0</v>
      </c>
      <c r="K1152" s="93" t="e">
        <f t="shared" ca="1" si="17"/>
        <v>#DIV/0!</v>
      </c>
    </row>
    <row r="1153" spans="1:11" hidden="1" x14ac:dyDescent="0.3">
      <c r="A1153" s="87" t="s">
        <v>4225</v>
      </c>
      <c r="B1153" s="88">
        <v>6</v>
      </c>
      <c r="C1153" s="90" t="s">
        <v>500</v>
      </c>
      <c r="D1153" s="90" t="s">
        <v>2723</v>
      </c>
      <c r="E1153" s="87" t="s">
        <v>310</v>
      </c>
      <c r="F1153" s="91">
        <v>0</v>
      </c>
      <c r="G1153" s="91">
        <v>0</v>
      </c>
      <c r="H1153" s="92">
        <f ca="1">SUMIF(Measure_BB_Table[],Combined_header,Total_Exp._MeasureBB)</f>
        <v>0</v>
      </c>
      <c r="I1153" s="85">
        <f ca="1">SUMIF(Measure_BB_Table[],Combined_header,Committed_Amount)</f>
        <v>0</v>
      </c>
      <c r="J1153" s="92">
        <f ca="1">SUMIF(Measure_BB_Table[],Combined_header,Completed_MeasureBB)</f>
        <v>0</v>
      </c>
      <c r="K1153" s="93" t="e">
        <f t="shared" ca="1" si="17"/>
        <v>#DIV/0!</v>
      </c>
    </row>
    <row r="1154" spans="1:11" x14ac:dyDescent="0.3">
      <c r="A1154" s="87" t="s">
        <v>2994</v>
      </c>
      <c r="B1154" s="88">
        <v>6</v>
      </c>
      <c r="C1154" s="90" t="s">
        <v>500</v>
      </c>
      <c r="D1154" s="90" t="s">
        <v>2723</v>
      </c>
      <c r="E1154" s="87" t="s">
        <v>1473</v>
      </c>
      <c r="F1154" s="91">
        <v>48500</v>
      </c>
      <c r="G1154" s="91" t="s">
        <v>2011</v>
      </c>
      <c r="H1154" s="92">
        <f ca="1">SUMIF(Measure_BB_Table[],Combined_header,Total_Exp._MeasureBB)</f>
        <v>36375</v>
      </c>
      <c r="I1154" s="85">
        <f ca="1">SUMIF(Measure_BB_Table[],Combined_header,Committed_Amount)</f>
        <v>0</v>
      </c>
      <c r="J1154" s="92">
        <f ca="1">SUMIF(Measure_BB_Table[],Combined_header,Completed_MeasureBB)</f>
        <v>36375</v>
      </c>
      <c r="K1154" s="93">
        <f t="shared" ca="1" si="17"/>
        <v>1</v>
      </c>
    </row>
    <row r="1155" spans="1:11" x14ac:dyDescent="0.3">
      <c r="A1155" s="87" t="s">
        <v>2993</v>
      </c>
      <c r="B1155" s="88">
        <v>6</v>
      </c>
      <c r="C1155" s="90" t="s">
        <v>500</v>
      </c>
      <c r="D1155" s="90" t="s">
        <v>2723</v>
      </c>
      <c r="E1155" s="87" t="s">
        <v>1547</v>
      </c>
      <c r="F1155" s="91">
        <v>0</v>
      </c>
      <c r="G1155" s="91">
        <v>0</v>
      </c>
      <c r="H1155" s="92">
        <f ca="1">SUMIF(Measure_BB_Table[],Combined_header,Total_Exp._MeasureBB)</f>
        <v>870</v>
      </c>
      <c r="I1155" s="85">
        <f ca="1">SUMIF(Measure_BB_Table[],Combined_header,Committed_Amount)</f>
        <v>0</v>
      </c>
      <c r="J1155" s="92">
        <f ca="1">SUMIF(Measure_BB_Table[],Combined_header,Completed_MeasureBB)</f>
        <v>870</v>
      </c>
      <c r="K1155" s="93">
        <f t="shared" ca="1" si="17"/>
        <v>1</v>
      </c>
    </row>
    <row r="1156" spans="1:11" hidden="1" x14ac:dyDescent="0.3">
      <c r="A1156" s="87" t="s">
        <v>4226</v>
      </c>
      <c r="B1156" s="88">
        <v>6</v>
      </c>
      <c r="C1156" s="90" t="s">
        <v>500</v>
      </c>
      <c r="D1156" s="90" t="s">
        <v>2723</v>
      </c>
      <c r="E1156" s="87" t="s">
        <v>1466</v>
      </c>
      <c r="F1156" s="91">
        <v>0</v>
      </c>
      <c r="G1156" s="91">
        <v>0</v>
      </c>
      <c r="H1156" s="92">
        <f ca="1">SUMIF(Measure_BB_Table[],Combined_header,Total_Exp._MeasureBB)</f>
        <v>0</v>
      </c>
      <c r="I1156" s="85">
        <f ca="1">SUMIF(Measure_BB_Table[],Combined_header,Committed_Amount)</f>
        <v>0</v>
      </c>
      <c r="J1156" s="92">
        <f ca="1">SUMIF(Measure_BB_Table[],Combined_header,Completed_MeasureBB)</f>
        <v>0</v>
      </c>
      <c r="K1156" s="93" t="e">
        <f t="shared" ca="1" si="17"/>
        <v>#DIV/0!</v>
      </c>
    </row>
    <row r="1157" spans="1:11" hidden="1" x14ac:dyDescent="0.3">
      <c r="A1157" s="87" t="s">
        <v>4227</v>
      </c>
      <c r="B1157" s="88">
        <v>6</v>
      </c>
      <c r="C1157" s="90" t="s">
        <v>500</v>
      </c>
      <c r="D1157" s="90" t="s">
        <v>2723</v>
      </c>
      <c r="E1157" s="87" t="s">
        <v>1468</v>
      </c>
      <c r="F1157" s="91">
        <v>0</v>
      </c>
      <c r="G1157" s="91">
        <v>0</v>
      </c>
      <c r="H1157" s="92">
        <f ca="1">SUMIF(Measure_BB_Table[],Combined_header,Total_Exp._MeasureBB)</f>
        <v>0</v>
      </c>
      <c r="I1157" s="85">
        <f ca="1">SUMIF(Measure_BB_Table[],Combined_header,Committed_Amount)</f>
        <v>0</v>
      </c>
      <c r="J1157" s="92">
        <f ca="1">SUMIF(Measure_BB_Table[],Combined_header,Completed_MeasureBB)</f>
        <v>0</v>
      </c>
      <c r="K1157" s="93" t="e">
        <f t="shared" ref="K1157:K1220" ca="1" si="18">Completed_Comparison/Total_Exp._Comparison</f>
        <v>#DIV/0!</v>
      </c>
    </row>
    <row r="1158" spans="1:11" hidden="1" x14ac:dyDescent="0.3">
      <c r="A1158" s="87" t="s">
        <v>4228</v>
      </c>
      <c r="B1158" s="88">
        <v>6</v>
      </c>
      <c r="C1158" s="90" t="s">
        <v>500</v>
      </c>
      <c r="D1158" s="90" t="s">
        <v>2723</v>
      </c>
      <c r="E1158" s="87" t="s">
        <v>1470</v>
      </c>
      <c r="F1158" s="91">
        <v>0</v>
      </c>
      <c r="G1158" s="91">
        <v>0</v>
      </c>
      <c r="H1158" s="92">
        <f ca="1">SUMIF(Measure_BB_Table[],Combined_header,Total_Exp._MeasureBB)</f>
        <v>0</v>
      </c>
      <c r="I1158" s="85">
        <f ca="1">SUMIF(Measure_BB_Table[],Combined_header,Committed_Amount)</f>
        <v>0</v>
      </c>
      <c r="J1158" s="92">
        <f ca="1">SUMIF(Measure_BB_Table[],Combined_header,Completed_MeasureBB)</f>
        <v>0</v>
      </c>
      <c r="K1158" s="93" t="e">
        <f t="shared" ca="1" si="18"/>
        <v>#DIV/0!</v>
      </c>
    </row>
    <row r="1159" spans="1:11" hidden="1" x14ac:dyDescent="0.3">
      <c r="A1159" s="87" t="s">
        <v>4229</v>
      </c>
      <c r="B1159" s="88">
        <v>6</v>
      </c>
      <c r="C1159" s="90" t="s">
        <v>500</v>
      </c>
      <c r="D1159" s="90" t="s">
        <v>236</v>
      </c>
      <c r="E1159" s="87" t="s">
        <v>1471</v>
      </c>
      <c r="F1159" s="91">
        <v>0</v>
      </c>
      <c r="G1159" s="91">
        <v>0</v>
      </c>
      <c r="H1159" s="92">
        <f ca="1">SUMIF(Measure_BB_Table[],Combined_header,Total_Exp._MeasureBB)</f>
        <v>0</v>
      </c>
      <c r="I1159" s="85">
        <f ca="1">SUMIF(Measure_BB_Table[],Combined_header,Committed_Amount)</f>
        <v>0</v>
      </c>
      <c r="J1159" s="92">
        <f ca="1">SUMIF(Measure_BB_Table[],Combined_header,Completed_MeasureBB)</f>
        <v>0</v>
      </c>
      <c r="K1159" s="93" t="e">
        <f t="shared" ca="1" si="18"/>
        <v>#DIV/0!</v>
      </c>
    </row>
    <row r="1160" spans="1:11" hidden="1" x14ac:dyDescent="0.3">
      <c r="A1160" s="87" t="s">
        <v>4230</v>
      </c>
      <c r="B1160" s="88">
        <v>6</v>
      </c>
      <c r="C1160" s="90" t="s">
        <v>500</v>
      </c>
      <c r="D1160" s="90" t="s">
        <v>236</v>
      </c>
      <c r="E1160" s="90" t="s">
        <v>1477</v>
      </c>
      <c r="F1160" s="91">
        <v>400</v>
      </c>
      <c r="G1160" s="91" t="s">
        <v>245</v>
      </c>
      <c r="H1160" s="92">
        <f ca="1">SUMIF(Measure_BB_Table[],Combined_header,Total_Exp._MeasureBB)</f>
        <v>0</v>
      </c>
      <c r="I1160" s="85">
        <f ca="1">SUMIF(Measure_BB_Table[],Combined_header,Committed_Amount)</f>
        <v>0</v>
      </c>
      <c r="J1160" s="92">
        <f ca="1">SUMIF(Measure_BB_Table[],Combined_header,Completed_MeasureBB)</f>
        <v>0</v>
      </c>
      <c r="K1160" s="93" t="e">
        <f t="shared" ca="1" si="18"/>
        <v>#DIV/0!</v>
      </c>
    </row>
    <row r="1161" spans="1:11" hidden="1" x14ac:dyDescent="0.3">
      <c r="A1161" s="87" t="s">
        <v>4231</v>
      </c>
      <c r="B1161" s="88">
        <v>6</v>
      </c>
      <c r="C1161" s="90" t="s">
        <v>500</v>
      </c>
      <c r="D1161" s="90" t="s">
        <v>236</v>
      </c>
      <c r="E1161" s="87" t="s">
        <v>1467</v>
      </c>
      <c r="F1161" s="91">
        <v>0</v>
      </c>
      <c r="G1161" s="91">
        <v>0</v>
      </c>
      <c r="H1161" s="92">
        <f ca="1">SUMIF(Measure_BB_Table[],Combined_header,Total_Exp._MeasureBB)</f>
        <v>0</v>
      </c>
      <c r="I1161" s="85">
        <f ca="1">SUMIF(Measure_BB_Table[],Combined_header,Committed_Amount)</f>
        <v>0</v>
      </c>
      <c r="J1161" s="92">
        <f ca="1">SUMIF(Measure_BB_Table[],Combined_header,Completed_MeasureBB)</f>
        <v>0</v>
      </c>
      <c r="K1161" s="93" t="e">
        <f t="shared" ca="1" si="18"/>
        <v>#DIV/0!</v>
      </c>
    </row>
    <row r="1162" spans="1:11" hidden="1" x14ac:dyDescent="0.3">
      <c r="A1162" s="87" t="s">
        <v>4232</v>
      </c>
      <c r="B1162" s="88">
        <v>6</v>
      </c>
      <c r="C1162" s="90" t="s">
        <v>500</v>
      </c>
      <c r="D1162" s="90" t="s">
        <v>236</v>
      </c>
      <c r="E1162" s="90" t="s">
        <v>1676</v>
      </c>
      <c r="F1162" s="91">
        <v>55000</v>
      </c>
      <c r="G1162" s="91" t="s">
        <v>245</v>
      </c>
      <c r="H1162" s="92">
        <f ca="1">SUMIF(Measure_BB_Table[],Combined_header,Total_Exp._MeasureBB)</f>
        <v>0</v>
      </c>
      <c r="I1162" s="85">
        <f ca="1">SUMIF(Measure_BB_Table[],Combined_header,Committed_Amount)</f>
        <v>0</v>
      </c>
      <c r="J1162" s="92">
        <f ca="1">SUMIF(Measure_BB_Table[],Combined_header,Completed_MeasureBB)</f>
        <v>0</v>
      </c>
      <c r="K1162" s="93" t="e">
        <f t="shared" ca="1" si="18"/>
        <v>#DIV/0!</v>
      </c>
    </row>
    <row r="1163" spans="1:11" hidden="1" x14ac:dyDescent="0.3">
      <c r="A1163" s="87" t="s">
        <v>4233</v>
      </c>
      <c r="B1163" s="88">
        <v>6</v>
      </c>
      <c r="C1163" s="90" t="s">
        <v>500</v>
      </c>
      <c r="D1163" s="90" t="s">
        <v>236</v>
      </c>
      <c r="E1163" s="90" t="s">
        <v>310</v>
      </c>
      <c r="F1163" s="91">
        <v>550000</v>
      </c>
      <c r="G1163" s="91" t="s">
        <v>245</v>
      </c>
      <c r="H1163" s="92">
        <f ca="1">SUMIF(Measure_BB_Table[],Combined_header,Total_Exp._MeasureBB)</f>
        <v>0</v>
      </c>
      <c r="I1163" s="85">
        <f ca="1">SUMIF(Measure_BB_Table[],Combined_header,Committed_Amount)</f>
        <v>0</v>
      </c>
      <c r="J1163" s="92">
        <f ca="1">SUMIF(Measure_BB_Table[],Combined_header,Completed_MeasureBB)</f>
        <v>0</v>
      </c>
      <c r="K1163" s="93" t="e">
        <f t="shared" ca="1" si="18"/>
        <v>#DIV/0!</v>
      </c>
    </row>
    <row r="1164" spans="1:11" hidden="1" x14ac:dyDescent="0.3">
      <c r="A1164" s="87" t="s">
        <v>4234</v>
      </c>
      <c r="B1164" s="88">
        <v>6</v>
      </c>
      <c r="C1164" s="90" t="s">
        <v>500</v>
      </c>
      <c r="D1164" s="90" t="s">
        <v>236</v>
      </c>
      <c r="E1164" s="89" t="s">
        <v>1473</v>
      </c>
      <c r="F1164" s="91">
        <v>80000</v>
      </c>
      <c r="G1164" s="91" t="s">
        <v>245</v>
      </c>
      <c r="H1164" s="92">
        <f ca="1">SUMIF(Measure_BB_Table[],Combined_header,Total_Exp._MeasureBB)</f>
        <v>0</v>
      </c>
      <c r="I1164" s="85">
        <f ca="1">SUMIF(Measure_BB_Table[],Combined_header,Committed_Amount)</f>
        <v>0</v>
      </c>
      <c r="J1164" s="92">
        <f ca="1">SUMIF(Measure_BB_Table[],Combined_header,Completed_MeasureBB)</f>
        <v>0</v>
      </c>
      <c r="K1164" s="93" t="e">
        <f t="shared" ca="1" si="18"/>
        <v>#DIV/0!</v>
      </c>
    </row>
    <row r="1165" spans="1:11" hidden="1" x14ac:dyDescent="0.3">
      <c r="A1165" s="87" t="s">
        <v>4235</v>
      </c>
      <c r="B1165" s="88">
        <v>6</v>
      </c>
      <c r="C1165" s="90" t="s">
        <v>500</v>
      </c>
      <c r="D1165" s="90" t="s">
        <v>236</v>
      </c>
      <c r="E1165" s="90" t="s">
        <v>1547</v>
      </c>
      <c r="F1165" s="91">
        <v>14000</v>
      </c>
      <c r="G1165" s="91" t="s">
        <v>245</v>
      </c>
      <c r="H1165" s="92">
        <f ca="1">SUMIF(Measure_BB_Table[],Combined_header,Total_Exp._MeasureBB)</f>
        <v>0</v>
      </c>
      <c r="I1165" s="85">
        <f ca="1">SUMIF(Measure_BB_Table[],Combined_header,Committed_Amount)</f>
        <v>0</v>
      </c>
      <c r="J1165" s="92">
        <f ca="1">SUMIF(Measure_BB_Table[],Combined_header,Completed_MeasureBB)</f>
        <v>0</v>
      </c>
      <c r="K1165" s="93" t="e">
        <f t="shared" ca="1" si="18"/>
        <v>#DIV/0!</v>
      </c>
    </row>
    <row r="1166" spans="1:11" hidden="1" x14ac:dyDescent="0.3">
      <c r="A1166" s="87" t="s">
        <v>4236</v>
      </c>
      <c r="B1166" s="88">
        <v>6</v>
      </c>
      <c r="C1166" s="90" t="s">
        <v>500</v>
      </c>
      <c r="D1166" s="90" t="s">
        <v>236</v>
      </c>
      <c r="E1166" s="90" t="s">
        <v>1466</v>
      </c>
      <c r="F1166" s="91">
        <v>12000</v>
      </c>
      <c r="G1166" s="91" t="s">
        <v>245</v>
      </c>
      <c r="H1166" s="92">
        <f ca="1">SUMIF(Measure_BB_Table[],Combined_header,Total_Exp._MeasureBB)</f>
        <v>0</v>
      </c>
      <c r="I1166" s="85">
        <f ca="1">SUMIF(Measure_BB_Table[],Combined_header,Committed_Amount)</f>
        <v>0</v>
      </c>
      <c r="J1166" s="92">
        <f ca="1">SUMIF(Measure_BB_Table[],Combined_header,Completed_MeasureBB)</f>
        <v>0</v>
      </c>
      <c r="K1166" s="93" t="e">
        <f t="shared" ca="1" si="18"/>
        <v>#DIV/0!</v>
      </c>
    </row>
    <row r="1167" spans="1:11" hidden="1" x14ac:dyDescent="0.3">
      <c r="A1167" s="87" t="s">
        <v>4237</v>
      </c>
      <c r="B1167" s="88">
        <v>6</v>
      </c>
      <c r="C1167" s="90" t="s">
        <v>500</v>
      </c>
      <c r="D1167" s="90" t="s">
        <v>236</v>
      </c>
      <c r="E1167" s="90" t="s">
        <v>1474</v>
      </c>
      <c r="F1167" s="91">
        <v>12000</v>
      </c>
      <c r="G1167" s="91" t="s">
        <v>245</v>
      </c>
      <c r="H1167" s="92">
        <f ca="1">SUMIF(Measure_BB_Table[],Combined_header,Total_Exp._MeasureBB)</f>
        <v>0</v>
      </c>
      <c r="I1167" s="85">
        <f ca="1">SUMIF(Measure_BB_Table[],Combined_header,Committed_Amount)</f>
        <v>0</v>
      </c>
      <c r="J1167" s="92">
        <f ca="1">SUMIF(Measure_BB_Table[],Combined_header,Completed_MeasureBB)</f>
        <v>0</v>
      </c>
      <c r="K1167" s="93" t="e">
        <f t="shared" ca="1" si="18"/>
        <v>#DIV/0!</v>
      </c>
    </row>
    <row r="1168" spans="1:11" hidden="1" x14ac:dyDescent="0.3">
      <c r="A1168" s="87" t="s">
        <v>4238</v>
      </c>
      <c r="B1168" s="88">
        <v>6</v>
      </c>
      <c r="C1168" s="90" t="s">
        <v>500</v>
      </c>
      <c r="D1168" s="90" t="s">
        <v>236</v>
      </c>
      <c r="E1168" s="87" t="s">
        <v>1468</v>
      </c>
      <c r="F1168" s="91">
        <v>0</v>
      </c>
      <c r="G1168" s="91">
        <v>0</v>
      </c>
      <c r="H1168" s="92">
        <f ca="1">SUMIF(Measure_BB_Table[],Combined_header,Total_Exp._MeasureBB)</f>
        <v>0</v>
      </c>
      <c r="I1168" s="85">
        <f ca="1">SUMIF(Measure_BB_Table[],Combined_header,Committed_Amount)</f>
        <v>0</v>
      </c>
      <c r="J1168" s="92">
        <f ca="1">SUMIF(Measure_BB_Table[],Combined_header,Completed_MeasureBB)</f>
        <v>0</v>
      </c>
      <c r="K1168" s="93" t="e">
        <f t="shared" ca="1" si="18"/>
        <v>#DIV/0!</v>
      </c>
    </row>
    <row r="1169" spans="1:11" hidden="1" x14ac:dyDescent="0.3">
      <c r="A1169" s="87" t="s">
        <v>4239</v>
      </c>
      <c r="B1169" s="88">
        <v>6</v>
      </c>
      <c r="C1169" s="90" t="s">
        <v>500</v>
      </c>
      <c r="D1169" s="90" t="s">
        <v>236</v>
      </c>
      <c r="E1169" s="87" t="s">
        <v>1548</v>
      </c>
      <c r="F1169" s="91">
        <v>0</v>
      </c>
      <c r="G1169" s="91">
        <v>0</v>
      </c>
      <c r="H1169" s="92">
        <f ca="1">SUMIF(Measure_BB_Table[],Combined_header,Total_Exp._MeasureBB)</f>
        <v>0</v>
      </c>
      <c r="I1169" s="85">
        <f ca="1">SUMIF(Measure_BB_Table[],Combined_header,Committed_Amount)</f>
        <v>0</v>
      </c>
      <c r="J1169" s="92">
        <f ca="1">SUMIF(Measure_BB_Table[],Combined_header,Completed_MeasureBB)</f>
        <v>0</v>
      </c>
      <c r="K1169" s="93" t="e">
        <f t="shared" ca="1" si="18"/>
        <v>#DIV/0!</v>
      </c>
    </row>
    <row r="1170" spans="1:11" hidden="1" x14ac:dyDescent="0.3">
      <c r="A1170" s="87" t="s">
        <v>4240</v>
      </c>
      <c r="B1170" s="88">
        <v>6</v>
      </c>
      <c r="C1170" s="90" t="s">
        <v>500</v>
      </c>
      <c r="D1170" s="90" t="s">
        <v>236</v>
      </c>
      <c r="E1170" s="87" t="s">
        <v>1677</v>
      </c>
      <c r="F1170" s="91">
        <v>0</v>
      </c>
      <c r="G1170" s="91">
        <v>0</v>
      </c>
      <c r="H1170" s="92">
        <f ca="1">SUMIF(Measure_BB_Table[],Combined_header,Total_Exp._MeasureBB)</f>
        <v>0</v>
      </c>
      <c r="I1170" s="85">
        <f ca="1">SUMIF(Measure_BB_Table[],Combined_header,Committed_Amount)</f>
        <v>0</v>
      </c>
      <c r="J1170" s="92">
        <f ca="1">SUMIF(Measure_BB_Table[],Combined_header,Completed_MeasureBB)</f>
        <v>0</v>
      </c>
      <c r="K1170" s="93" t="e">
        <f t="shared" ca="1" si="18"/>
        <v>#DIV/0!</v>
      </c>
    </row>
    <row r="1171" spans="1:11" hidden="1" x14ac:dyDescent="0.3">
      <c r="A1171" s="87" t="s">
        <v>4241</v>
      </c>
      <c r="B1171" s="88">
        <v>6</v>
      </c>
      <c r="C1171" s="90" t="s">
        <v>500</v>
      </c>
      <c r="D1171" s="90" t="s">
        <v>236</v>
      </c>
      <c r="E1171" s="90" t="s">
        <v>1475</v>
      </c>
      <c r="F1171" s="91">
        <v>150000</v>
      </c>
      <c r="G1171" s="91" t="s">
        <v>245</v>
      </c>
      <c r="H1171" s="92">
        <f ca="1">SUMIF(Measure_BB_Table[],Combined_header,Total_Exp._MeasureBB)</f>
        <v>0</v>
      </c>
      <c r="I1171" s="85">
        <f ca="1">SUMIF(Measure_BB_Table[],Combined_header,Committed_Amount)</f>
        <v>0</v>
      </c>
      <c r="J1171" s="92">
        <f ca="1">SUMIF(Measure_BB_Table[],Combined_header,Completed_MeasureBB)</f>
        <v>0</v>
      </c>
      <c r="K1171" s="93" t="e">
        <f t="shared" ca="1" si="18"/>
        <v>#DIV/0!</v>
      </c>
    </row>
    <row r="1172" spans="1:11" hidden="1" x14ac:dyDescent="0.3">
      <c r="A1172" s="87" t="s">
        <v>4242</v>
      </c>
      <c r="B1172" s="88">
        <v>6</v>
      </c>
      <c r="C1172" s="90" t="s">
        <v>500</v>
      </c>
      <c r="D1172" s="90" t="s">
        <v>236</v>
      </c>
      <c r="E1172" s="87" t="s">
        <v>1476</v>
      </c>
      <c r="F1172" s="91">
        <v>0</v>
      </c>
      <c r="G1172" s="91">
        <v>0</v>
      </c>
      <c r="H1172" s="92">
        <f ca="1">SUMIF(Measure_BB_Table[],Combined_header,Total_Exp._MeasureBB)</f>
        <v>0</v>
      </c>
      <c r="I1172" s="85">
        <f ca="1">SUMIF(Measure_BB_Table[],Combined_header,Committed_Amount)</f>
        <v>0</v>
      </c>
      <c r="J1172" s="92">
        <f ca="1">SUMIF(Measure_BB_Table[],Combined_header,Completed_MeasureBB)</f>
        <v>0</v>
      </c>
      <c r="K1172" s="93" t="e">
        <f t="shared" ca="1" si="18"/>
        <v>#DIV/0!</v>
      </c>
    </row>
    <row r="1173" spans="1:11" hidden="1" x14ac:dyDescent="0.3">
      <c r="A1173" s="87" t="s">
        <v>4243</v>
      </c>
      <c r="B1173" s="88">
        <v>6</v>
      </c>
      <c r="C1173" s="90" t="s">
        <v>500</v>
      </c>
      <c r="D1173" s="90" t="s">
        <v>236</v>
      </c>
      <c r="E1173" s="87" t="s">
        <v>1470</v>
      </c>
      <c r="F1173" s="91">
        <v>400</v>
      </c>
      <c r="G1173" s="91" t="s">
        <v>245</v>
      </c>
      <c r="H1173" s="92">
        <f ca="1">SUMIF(Measure_BB_Table[],Combined_header,Total_Exp._MeasureBB)</f>
        <v>0</v>
      </c>
      <c r="I1173" s="85">
        <f ca="1">SUMIF(Measure_BB_Table[],Combined_header,Committed_Amount)</f>
        <v>0</v>
      </c>
      <c r="J1173" s="92">
        <f ca="1">SUMIF(Measure_BB_Table[],Combined_header,Completed_MeasureBB)</f>
        <v>0</v>
      </c>
      <c r="K1173" s="93" t="e">
        <f t="shared" ca="1" si="18"/>
        <v>#DIV/0!</v>
      </c>
    </row>
    <row r="1174" spans="1:11" hidden="1" x14ac:dyDescent="0.3">
      <c r="A1174" s="87" t="s">
        <v>4244</v>
      </c>
      <c r="B1174" s="88">
        <v>6</v>
      </c>
      <c r="C1174" s="90" t="s">
        <v>500</v>
      </c>
      <c r="D1174" s="90" t="s">
        <v>236</v>
      </c>
      <c r="E1174" s="87" t="s">
        <v>1464</v>
      </c>
      <c r="F1174" s="91">
        <v>0</v>
      </c>
      <c r="G1174" s="91">
        <v>0</v>
      </c>
      <c r="H1174" s="92">
        <f ca="1">SUMIF(Measure_BB_Table[],Combined_header,Total_Exp._MeasureBB)</f>
        <v>0</v>
      </c>
      <c r="I1174" s="85">
        <f ca="1">SUMIF(Measure_BB_Table[],Combined_header,Committed_Amount)</f>
        <v>0</v>
      </c>
      <c r="J1174" s="92">
        <f ca="1">SUMIF(Measure_BB_Table[],Combined_header,Completed_MeasureBB)</f>
        <v>0</v>
      </c>
      <c r="K1174" s="93" t="e">
        <f t="shared" ca="1" si="18"/>
        <v>#DIV/0!</v>
      </c>
    </row>
    <row r="1175" spans="1:11" hidden="1" x14ac:dyDescent="0.3">
      <c r="A1175" s="87" t="s">
        <v>4245</v>
      </c>
      <c r="B1175" s="88">
        <v>8</v>
      </c>
      <c r="C1175" s="98" t="s">
        <v>507</v>
      </c>
      <c r="D1175" s="90" t="s">
        <v>2722</v>
      </c>
      <c r="E1175" s="87" t="s">
        <v>1471</v>
      </c>
      <c r="F1175" s="91">
        <v>0</v>
      </c>
      <c r="G1175" s="91">
        <v>0</v>
      </c>
      <c r="H1175" s="92">
        <f ca="1">SUMIF(Measure_BB_Table[],Combined_header,Total_Exp._MeasureBB)</f>
        <v>0</v>
      </c>
      <c r="I1175" s="85">
        <f ca="1">SUMIF(Measure_BB_Table[],Combined_header,Committed_Amount)</f>
        <v>0</v>
      </c>
      <c r="J1175" s="92">
        <f ca="1">SUMIF(Measure_BB_Table[],Combined_header,Completed_MeasureBB)</f>
        <v>0</v>
      </c>
      <c r="K1175" s="93" t="e">
        <f t="shared" ca="1" si="18"/>
        <v>#DIV/0!</v>
      </c>
    </row>
    <row r="1176" spans="1:11" hidden="1" x14ac:dyDescent="0.3">
      <c r="A1176" s="87" t="s">
        <v>4246</v>
      </c>
      <c r="B1176" s="88">
        <v>8</v>
      </c>
      <c r="C1176" s="98" t="s">
        <v>507</v>
      </c>
      <c r="D1176" s="90" t="s">
        <v>2722</v>
      </c>
      <c r="E1176" s="87" t="s">
        <v>1465</v>
      </c>
      <c r="F1176" s="91">
        <v>59500</v>
      </c>
      <c r="G1176" s="91" t="s">
        <v>245</v>
      </c>
      <c r="H1176" s="92">
        <f ca="1">SUMIF(Measure_BB_Table[],Combined_header,Total_Exp._MeasureBB)</f>
        <v>0</v>
      </c>
      <c r="I1176" s="85">
        <f ca="1">SUMIF(Measure_BB_Table[],Combined_header,Committed_Amount)</f>
        <v>0</v>
      </c>
      <c r="J1176" s="92">
        <f ca="1">SUMIF(Measure_BB_Table[],Combined_header,Completed_MeasureBB)</f>
        <v>0</v>
      </c>
      <c r="K1176" s="93" t="e">
        <f t="shared" ca="1" si="18"/>
        <v>#DIV/0!</v>
      </c>
    </row>
    <row r="1177" spans="1:11" x14ac:dyDescent="0.3">
      <c r="A1177" s="87" t="s">
        <v>4247</v>
      </c>
      <c r="B1177" s="88">
        <v>8</v>
      </c>
      <c r="C1177" s="98" t="s">
        <v>507</v>
      </c>
      <c r="D1177" s="90" t="s">
        <v>2722</v>
      </c>
      <c r="E1177" s="87" t="s">
        <v>1467</v>
      </c>
      <c r="F1177" s="91">
        <v>196289.63</v>
      </c>
      <c r="G1177" s="91" t="s">
        <v>245</v>
      </c>
      <c r="H1177" s="92">
        <f ca="1">SUMIF(Measure_BB_Table[],Combined_header,Total_Exp._MeasureBB)</f>
        <v>215902.5</v>
      </c>
      <c r="I1177" s="85">
        <f ca="1">SUMIF(Measure_BB_Table[],Combined_header,Committed_Amount)</f>
        <v>0</v>
      </c>
      <c r="J1177" s="92">
        <f ca="1">SUMIF(Measure_BB_Table[],Combined_header,Completed_MeasureBB)</f>
        <v>215902.5</v>
      </c>
      <c r="K1177" s="93">
        <f t="shared" ca="1" si="18"/>
        <v>1</v>
      </c>
    </row>
    <row r="1178" spans="1:11" hidden="1" x14ac:dyDescent="0.3">
      <c r="A1178" s="87" t="s">
        <v>4248</v>
      </c>
      <c r="B1178" s="88">
        <v>8</v>
      </c>
      <c r="C1178" s="98" t="s">
        <v>507</v>
      </c>
      <c r="D1178" s="90" t="s">
        <v>2722</v>
      </c>
      <c r="E1178" s="90" t="s">
        <v>1676</v>
      </c>
      <c r="F1178" s="91">
        <v>190476.3</v>
      </c>
      <c r="G1178" s="91" t="s">
        <v>245</v>
      </c>
      <c r="H1178" s="92">
        <f ca="1">SUMIF(Measure_BB_Table[],Combined_header,Total_Exp._MeasureBB)</f>
        <v>0</v>
      </c>
      <c r="I1178" s="85">
        <f ca="1">SUMIF(Measure_BB_Table[],Combined_header,Committed_Amount)</f>
        <v>0</v>
      </c>
      <c r="J1178" s="92">
        <f ca="1">SUMIF(Measure_BB_Table[],Combined_header,Completed_MeasureBB)</f>
        <v>0</v>
      </c>
      <c r="K1178" s="93" t="e">
        <f t="shared" ca="1" si="18"/>
        <v>#DIV/0!</v>
      </c>
    </row>
    <row r="1179" spans="1:11" x14ac:dyDescent="0.3">
      <c r="A1179" s="87" t="s">
        <v>4249</v>
      </c>
      <c r="B1179" s="88">
        <v>8</v>
      </c>
      <c r="C1179" s="98" t="s">
        <v>507</v>
      </c>
      <c r="D1179" s="90" t="s">
        <v>2722</v>
      </c>
      <c r="E1179" s="90" t="s">
        <v>310</v>
      </c>
      <c r="F1179" s="91">
        <v>2031810.69</v>
      </c>
      <c r="G1179" s="91" t="s">
        <v>245</v>
      </c>
      <c r="H1179" s="92">
        <f ca="1">SUMIF(Measure_BB_Table[],Combined_header,Total_Exp._MeasureBB)</f>
        <v>2480000</v>
      </c>
      <c r="I1179" s="85">
        <f ca="1">SUMIF(Measure_BB_Table[],Combined_header,Committed_Amount)</f>
        <v>293898.65999999968</v>
      </c>
      <c r="J1179" s="92">
        <f ca="1">SUMIF(Measure_BB_Table[],Combined_header,Completed_MeasureBB)</f>
        <v>2186101.3400000003</v>
      </c>
      <c r="K1179" s="93">
        <f t="shared" ca="1" si="18"/>
        <v>0.88149247580645174</v>
      </c>
    </row>
    <row r="1180" spans="1:11" x14ac:dyDescent="0.3">
      <c r="A1180" s="87" t="s">
        <v>4250</v>
      </c>
      <c r="B1180" s="88">
        <v>8</v>
      </c>
      <c r="C1180" s="98" t="s">
        <v>507</v>
      </c>
      <c r="D1180" s="90" t="s">
        <v>2722</v>
      </c>
      <c r="E1180" s="90" t="s">
        <v>1473</v>
      </c>
      <c r="F1180" s="91">
        <v>233340.13</v>
      </c>
      <c r="G1180" s="91" t="s">
        <v>245</v>
      </c>
      <c r="H1180" s="92">
        <f ca="1">SUMIF(Measure_BB_Table[],Combined_header,Total_Exp._MeasureBB)</f>
        <v>314677</v>
      </c>
      <c r="I1180" s="85">
        <f ca="1">SUMIF(Measure_BB_Table[],Combined_header,Committed_Amount)</f>
        <v>1678.6700000000419</v>
      </c>
      <c r="J1180" s="92">
        <f ca="1">SUMIF(Measure_BB_Table[],Combined_header,Completed_MeasureBB)</f>
        <v>312998.32999999996</v>
      </c>
      <c r="K1180" s="93">
        <f t="shared" ca="1" si="18"/>
        <v>0.99466541882628845</v>
      </c>
    </row>
    <row r="1181" spans="1:11" x14ac:dyDescent="0.3">
      <c r="A1181" s="87" t="s">
        <v>4251</v>
      </c>
      <c r="B1181" s="88">
        <v>8</v>
      </c>
      <c r="C1181" s="98" t="s">
        <v>507</v>
      </c>
      <c r="D1181" s="90" t="s">
        <v>2722</v>
      </c>
      <c r="E1181" s="90" t="s">
        <v>1547</v>
      </c>
      <c r="F1181" s="91">
        <v>38890.019999999997</v>
      </c>
      <c r="G1181" s="91" t="s">
        <v>245</v>
      </c>
      <c r="H1181" s="92">
        <f ca="1">SUMIF(Measure_BB_Table[],Combined_header,Total_Exp._MeasureBB)</f>
        <v>29423.83</v>
      </c>
      <c r="I1181" s="85">
        <f ca="1">SUMIF(Measure_BB_Table[],Combined_header,Committed_Amount)</f>
        <v>0</v>
      </c>
      <c r="J1181" s="92">
        <f ca="1">SUMIF(Measure_BB_Table[],Combined_header,Completed_MeasureBB)</f>
        <v>29423.83</v>
      </c>
      <c r="K1181" s="93">
        <f t="shared" ca="1" si="18"/>
        <v>1</v>
      </c>
    </row>
    <row r="1182" spans="1:11" x14ac:dyDescent="0.3">
      <c r="A1182" s="87" t="s">
        <v>4252</v>
      </c>
      <c r="B1182" s="88">
        <v>8</v>
      </c>
      <c r="C1182" s="98" t="s">
        <v>507</v>
      </c>
      <c r="D1182" s="90" t="s">
        <v>2722</v>
      </c>
      <c r="E1182" s="90" t="s">
        <v>1466</v>
      </c>
      <c r="F1182" s="91">
        <v>33334.300000000003</v>
      </c>
      <c r="G1182" s="91" t="s">
        <v>245</v>
      </c>
      <c r="H1182" s="92">
        <f ca="1">SUMIF(Measure_BB_Table[],Combined_header,Total_Exp._MeasureBB)</f>
        <v>59835</v>
      </c>
      <c r="I1182" s="85">
        <f ca="1">SUMIF(Measure_BB_Table[],Combined_header,Committed_Amount)</f>
        <v>5281</v>
      </c>
      <c r="J1182" s="92">
        <f ca="1">SUMIF(Measure_BB_Table[],Combined_header,Completed_MeasureBB)</f>
        <v>54554</v>
      </c>
      <c r="K1182" s="93">
        <f t="shared" ca="1" si="18"/>
        <v>0.91174062003843903</v>
      </c>
    </row>
    <row r="1183" spans="1:11" hidden="1" x14ac:dyDescent="0.3">
      <c r="A1183" s="87" t="s">
        <v>4253</v>
      </c>
      <c r="B1183" s="88">
        <v>8</v>
      </c>
      <c r="C1183" s="98" t="s">
        <v>507</v>
      </c>
      <c r="D1183" s="90" t="s">
        <v>2722</v>
      </c>
      <c r="E1183" s="90" t="s">
        <v>1474</v>
      </c>
      <c r="F1183" s="91">
        <v>16667.150000000001</v>
      </c>
      <c r="G1183" s="91" t="s">
        <v>245</v>
      </c>
      <c r="H1183" s="92">
        <f ca="1">SUMIF(Measure_BB_Table[],Combined_header,Total_Exp._MeasureBB)</f>
        <v>0</v>
      </c>
      <c r="I1183" s="85">
        <f ca="1">SUMIF(Measure_BB_Table[],Combined_header,Committed_Amount)</f>
        <v>0</v>
      </c>
      <c r="J1183" s="92">
        <f ca="1">SUMIF(Measure_BB_Table[],Combined_header,Completed_MeasureBB)</f>
        <v>0</v>
      </c>
      <c r="K1183" s="93" t="e">
        <f t="shared" ca="1" si="18"/>
        <v>#DIV/0!</v>
      </c>
    </row>
    <row r="1184" spans="1:11" x14ac:dyDescent="0.3">
      <c r="A1184" s="87" t="s">
        <v>2877</v>
      </c>
      <c r="B1184" s="88">
        <v>8</v>
      </c>
      <c r="C1184" s="98" t="s">
        <v>507</v>
      </c>
      <c r="D1184" s="90" t="s">
        <v>2722</v>
      </c>
      <c r="E1184" s="87" t="s">
        <v>1468</v>
      </c>
      <c r="F1184" s="91">
        <v>9778.06</v>
      </c>
      <c r="G1184" s="91" t="s">
        <v>2011</v>
      </c>
      <c r="H1184" s="92">
        <f ca="1">SUMIF(Measure_BB_Table[],Combined_header,Total_Exp._MeasureBB)</f>
        <v>30905</v>
      </c>
      <c r="I1184" s="85">
        <f ca="1">SUMIF(Measure_BB_Table[],Combined_header,Committed_Amount)</f>
        <v>5790</v>
      </c>
      <c r="J1184" s="92">
        <f ca="1">SUMIF(Measure_BB_Table[],Combined_header,Completed_MeasureBB)</f>
        <v>25115</v>
      </c>
      <c r="K1184" s="93">
        <f t="shared" ca="1" si="18"/>
        <v>0.81265167448632902</v>
      </c>
    </row>
    <row r="1185" spans="1:11" x14ac:dyDescent="0.3">
      <c r="A1185" s="87" t="s">
        <v>4254</v>
      </c>
      <c r="B1185" s="88">
        <v>8</v>
      </c>
      <c r="C1185" s="98" t="s">
        <v>507</v>
      </c>
      <c r="D1185" s="90" t="s">
        <v>2722</v>
      </c>
      <c r="E1185" s="87" t="s">
        <v>1548</v>
      </c>
      <c r="F1185" s="91">
        <v>340000</v>
      </c>
      <c r="G1185" s="91" t="s">
        <v>245</v>
      </c>
      <c r="H1185" s="92">
        <f ca="1">SUMIF(Measure_BB_Table[],Combined_header,Total_Exp._MeasureBB)</f>
        <v>278594.24</v>
      </c>
      <c r="I1185" s="85">
        <f ca="1">SUMIF(Measure_BB_Table[],Combined_header,Committed_Amount)</f>
        <v>5.9117155615240335E-12</v>
      </c>
      <c r="J1185" s="92">
        <f ca="1">SUMIF(Measure_BB_Table[],Combined_header,Completed_MeasureBB)</f>
        <v>278594.24</v>
      </c>
      <c r="K1185" s="93">
        <f t="shared" ca="1" si="18"/>
        <v>1</v>
      </c>
    </row>
    <row r="1186" spans="1:11" hidden="1" x14ac:dyDescent="0.3">
      <c r="A1186" s="87" t="s">
        <v>4255</v>
      </c>
      <c r="B1186" s="88">
        <v>8</v>
      </c>
      <c r="C1186" s="98" t="s">
        <v>507</v>
      </c>
      <c r="D1186" s="90" t="s">
        <v>2722</v>
      </c>
      <c r="E1186" s="87" t="s">
        <v>1677</v>
      </c>
      <c r="F1186" s="91">
        <v>0</v>
      </c>
      <c r="G1186" s="91">
        <v>0</v>
      </c>
      <c r="H1186" s="92">
        <f ca="1">SUMIF(Measure_BB_Table[],Combined_header,Total_Exp._MeasureBB)</f>
        <v>0</v>
      </c>
      <c r="I1186" s="85">
        <f ca="1">SUMIF(Measure_BB_Table[],Combined_header,Committed_Amount)</f>
        <v>0</v>
      </c>
      <c r="J1186" s="92">
        <f ca="1">SUMIF(Measure_BB_Table[],Combined_header,Completed_MeasureBB)</f>
        <v>0</v>
      </c>
      <c r="K1186" s="93" t="e">
        <f t="shared" ca="1" si="18"/>
        <v>#DIV/0!</v>
      </c>
    </row>
    <row r="1187" spans="1:11" x14ac:dyDescent="0.3">
      <c r="A1187" s="87" t="s">
        <v>4256</v>
      </c>
      <c r="B1187" s="88">
        <v>8</v>
      </c>
      <c r="C1187" s="98" t="s">
        <v>507</v>
      </c>
      <c r="D1187" s="90" t="s">
        <v>2722</v>
      </c>
      <c r="E1187" s="87" t="s">
        <v>1472</v>
      </c>
      <c r="F1187" s="91">
        <v>0</v>
      </c>
      <c r="G1187" s="91">
        <v>0</v>
      </c>
      <c r="H1187" s="92">
        <f ca="1">SUMIF(Measure_BB_Table[],Combined_header,Total_Exp._MeasureBB)</f>
        <v>1298.7</v>
      </c>
      <c r="I1187" s="85">
        <f ca="1">SUMIF(Measure_BB_Table[],Combined_header,Committed_Amount)</f>
        <v>0</v>
      </c>
      <c r="J1187" s="92">
        <f ca="1">SUMIF(Measure_BB_Table[],Combined_header,Completed_MeasureBB)</f>
        <v>1298.7</v>
      </c>
      <c r="K1187" s="93">
        <f t="shared" ca="1" si="18"/>
        <v>1</v>
      </c>
    </row>
    <row r="1188" spans="1:11" x14ac:dyDescent="0.3">
      <c r="A1188" s="87" t="s">
        <v>4257</v>
      </c>
      <c r="B1188" s="88">
        <v>8</v>
      </c>
      <c r="C1188" s="98" t="s">
        <v>507</v>
      </c>
      <c r="D1188" s="90" t="s">
        <v>2722</v>
      </c>
      <c r="E1188" s="87" t="s">
        <v>1476</v>
      </c>
      <c r="F1188" s="91">
        <v>8889.15</v>
      </c>
      <c r="G1188" s="91" t="s">
        <v>245</v>
      </c>
      <c r="H1188" s="92">
        <f ca="1">SUMIF(Measure_BB_Table[],Combined_header,Total_Exp._MeasureBB)</f>
        <v>11312.5</v>
      </c>
      <c r="I1188" s="85">
        <f ca="1">SUMIF(Measure_BB_Table[],Combined_header,Committed_Amount)</f>
        <v>5479.6799999999994</v>
      </c>
      <c r="J1188" s="92">
        <f ca="1">SUMIF(Measure_BB_Table[],Combined_header,Completed_MeasureBB)</f>
        <v>5832.8200000000015</v>
      </c>
      <c r="K1188" s="93">
        <f t="shared" ca="1" si="18"/>
        <v>0.51560839779005541</v>
      </c>
    </row>
    <row r="1189" spans="1:11" x14ac:dyDescent="0.3">
      <c r="A1189" s="87" t="s">
        <v>4258</v>
      </c>
      <c r="B1189" s="88">
        <v>8</v>
      </c>
      <c r="C1189" s="98" t="s">
        <v>507</v>
      </c>
      <c r="D1189" s="90" t="s">
        <v>2722</v>
      </c>
      <c r="E1189" s="87" t="s">
        <v>1470</v>
      </c>
      <c r="F1189" s="91">
        <v>0</v>
      </c>
      <c r="G1189" s="91">
        <v>0</v>
      </c>
      <c r="H1189" s="92">
        <f ca="1">SUMIF(Measure_BB_Table[],Combined_header,Total_Exp._MeasureBB)</f>
        <v>2925.21</v>
      </c>
      <c r="I1189" s="85">
        <f ca="1">SUMIF(Measure_BB_Table[],Combined_header,Committed_Amount)</f>
        <v>0</v>
      </c>
      <c r="J1189" s="92">
        <f ca="1">SUMIF(Measure_BB_Table[],Combined_header,Completed_MeasureBB)</f>
        <v>2925.21</v>
      </c>
      <c r="K1189" s="93">
        <f t="shared" ca="1" si="18"/>
        <v>1</v>
      </c>
    </row>
    <row r="1190" spans="1:11" x14ac:dyDescent="0.3">
      <c r="A1190" s="87" t="s">
        <v>2786</v>
      </c>
      <c r="B1190" s="88">
        <v>8</v>
      </c>
      <c r="C1190" s="98" t="s">
        <v>507</v>
      </c>
      <c r="D1190" s="90" t="s">
        <v>2722</v>
      </c>
      <c r="E1190" s="87" t="s">
        <v>1464</v>
      </c>
      <c r="F1190" s="91">
        <v>340000</v>
      </c>
      <c r="G1190" s="91" t="s">
        <v>2011</v>
      </c>
      <c r="H1190" s="92">
        <f ca="1">SUMIF(Measure_BB_Table[],Combined_header,Total_Exp._MeasureBB)</f>
        <v>239407.97999999995</v>
      </c>
      <c r="I1190" s="85">
        <f ca="1">SUMIF(Measure_BB_Table[],Combined_header,Committed_Amount)</f>
        <v>1677.83</v>
      </c>
      <c r="J1190" s="92">
        <f ca="1">SUMIF(Measure_BB_Table[],Combined_header,Completed_MeasureBB)</f>
        <v>237730.14999999997</v>
      </c>
      <c r="K1190" s="93">
        <f t="shared" ca="1" si="18"/>
        <v>0.99299175407603379</v>
      </c>
    </row>
    <row r="1191" spans="1:11" hidden="1" x14ac:dyDescent="0.3">
      <c r="A1191" s="87" t="s">
        <v>4259</v>
      </c>
      <c r="B1191" s="88">
        <v>8</v>
      </c>
      <c r="C1191" s="98" t="s">
        <v>507</v>
      </c>
      <c r="D1191" s="89" t="s">
        <v>428</v>
      </c>
      <c r="E1191" s="87" t="s">
        <v>1467</v>
      </c>
      <c r="F1191" s="91">
        <v>0</v>
      </c>
      <c r="G1191" s="91">
        <v>0</v>
      </c>
      <c r="H1191" s="92">
        <f ca="1">SUMIF(Measure_BB_Table[],Combined_header,Total_Exp._MeasureBB)</f>
        <v>0</v>
      </c>
      <c r="I1191" s="85">
        <f ca="1">SUMIF(Measure_BB_Table[],Combined_header,Committed_Amount)</f>
        <v>0</v>
      </c>
      <c r="J1191" s="92">
        <f ca="1">SUMIF(Measure_BB_Table[],Combined_header,Completed_MeasureBB)</f>
        <v>0</v>
      </c>
      <c r="K1191" s="93" t="e">
        <f t="shared" ca="1" si="18"/>
        <v>#DIV/0!</v>
      </c>
    </row>
    <row r="1192" spans="1:11" hidden="1" x14ac:dyDescent="0.3">
      <c r="A1192" s="87" t="s">
        <v>4260</v>
      </c>
      <c r="B1192" s="88">
        <v>8</v>
      </c>
      <c r="C1192" s="98" t="s">
        <v>507</v>
      </c>
      <c r="D1192" s="89" t="s">
        <v>428</v>
      </c>
      <c r="E1192" s="87" t="s">
        <v>310</v>
      </c>
      <c r="F1192" s="91">
        <v>0</v>
      </c>
      <c r="G1192" s="91">
        <v>0</v>
      </c>
      <c r="H1192" s="92">
        <f ca="1">SUMIF(Measure_BB_Table[],Combined_header,Total_Exp._MeasureBB)</f>
        <v>0</v>
      </c>
      <c r="I1192" s="85">
        <f ca="1">SUMIF(Measure_BB_Table[],Combined_header,Committed_Amount)</f>
        <v>0</v>
      </c>
      <c r="J1192" s="92">
        <f ca="1">SUMIF(Measure_BB_Table[],Combined_header,Completed_MeasureBB)</f>
        <v>0</v>
      </c>
      <c r="K1192" s="93" t="e">
        <f t="shared" ca="1" si="18"/>
        <v>#DIV/0!</v>
      </c>
    </row>
    <row r="1193" spans="1:11" hidden="1" x14ac:dyDescent="0.3">
      <c r="A1193" s="87" t="s">
        <v>4261</v>
      </c>
      <c r="B1193" s="88">
        <v>8</v>
      </c>
      <c r="C1193" s="98" t="s">
        <v>507</v>
      </c>
      <c r="D1193" s="90" t="s">
        <v>2724</v>
      </c>
      <c r="E1193" s="87" t="s">
        <v>1471</v>
      </c>
      <c r="F1193" s="91">
        <v>0</v>
      </c>
      <c r="G1193" s="91">
        <v>0</v>
      </c>
      <c r="H1193" s="92">
        <f ca="1">SUMIF(Measure_BB_Table[],Combined_header,Total_Exp._MeasureBB)</f>
        <v>0</v>
      </c>
      <c r="I1193" s="85">
        <f ca="1">SUMIF(Measure_BB_Table[],Combined_header,Committed_Amount)</f>
        <v>0</v>
      </c>
      <c r="J1193" s="92">
        <f ca="1">SUMIF(Measure_BB_Table[],Combined_header,Completed_MeasureBB)</f>
        <v>0</v>
      </c>
      <c r="K1193" s="93" t="e">
        <f t="shared" ca="1" si="18"/>
        <v>#DIV/0!</v>
      </c>
    </row>
    <row r="1194" spans="1:11" hidden="1" x14ac:dyDescent="0.3">
      <c r="A1194" s="87" t="s">
        <v>4262</v>
      </c>
      <c r="B1194" s="88">
        <v>8</v>
      </c>
      <c r="C1194" s="98" t="s">
        <v>507</v>
      </c>
      <c r="D1194" s="90" t="s">
        <v>2724</v>
      </c>
      <c r="E1194" s="87" t="s">
        <v>310</v>
      </c>
      <c r="F1194" s="91">
        <v>15000</v>
      </c>
      <c r="G1194" s="91" t="s">
        <v>245</v>
      </c>
      <c r="H1194" s="92">
        <f ca="1">SUMIF(Measure_BB_Table[],Combined_header,Total_Exp._MeasureBB)</f>
        <v>0</v>
      </c>
      <c r="I1194" s="85">
        <f ca="1">SUMIF(Measure_BB_Table[],Combined_header,Committed_Amount)</f>
        <v>0</v>
      </c>
      <c r="J1194" s="92">
        <f ca="1">SUMIF(Measure_BB_Table[],Combined_header,Completed_MeasureBB)</f>
        <v>0</v>
      </c>
      <c r="K1194" s="93" t="e">
        <f t="shared" ca="1" si="18"/>
        <v>#DIV/0!</v>
      </c>
    </row>
    <row r="1195" spans="1:11" hidden="1" x14ac:dyDescent="0.3">
      <c r="A1195" s="87" t="s">
        <v>4263</v>
      </c>
      <c r="B1195" s="88">
        <v>8</v>
      </c>
      <c r="C1195" s="98" t="s">
        <v>507</v>
      </c>
      <c r="D1195" s="90" t="s">
        <v>2724</v>
      </c>
      <c r="E1195" s="87" t="s">
        <v>1473</v>
      </c>
      <c r="F1195" s="91">
        <v>0</v>
      </c>
      <c r="G1195" s="91">
        <v>0</v>
      </c>
      <c r="H1195" s="92">
        <f ca="1">SUMIF(Measure_BB_Table[],Combined_header,Total_Exp._MeasureBB)</f>
        <v>0</v>
      </c>
      <c r="I1195" s="85">
        <f ca="1">SUMIF(Measure_BB_Table[],Combined_header,Committed_Amount)</f>
        <v>0</v>
      </c>
      <c r="J1195" s="92">
        <f ca="1">SUMIF(Measure_BB_Table[],Combined_header,Completed_MeasureBB)</f>
        <v>0</v>
      </c>
      <c r="K1195" s="93" t="e">
        <f t="shared" ca="1" si="18"/>
        <v>#DIV/0!</v>
      </c>
    </row>
    <row r="1196" spans="1:11" hidden="1" x14ac:dyDescent="0.3">
      <c r="A1196" s="87" t="s">
        <v>4264</v>
      </c>
      <c r="B1196" s="88">
        <v>8</v>
      </c>
      <c r="C1196" s="98" t="s">
        <v>507</v>
      </c>
      <c r="D1196" s="90" t="s">
        <v>2724</v>
      </c>
      <c r="E1196" s="87" t="s">
        <v>1547</v>
      </c>
      <c r="F1196" s="91">
        <v>0</v>
      </c>
      <c r="G1196" s="91">
        <v>0</v>
      </c>
      <c r="H1196" s="92">
        <f ca="1">SUMIF(Measure_BB_Table[],Combined_header,Total_Exp._MeasureBB)</f>
        <v>0</v>
      </c>
      <c r="I1196" s="85">
        <f ca="1">SUMIF(Measure_BB_Table[],Combined_header,Committed_Amount)</f>
        <v>0</v>
      </c>
      <c r="J1196" s="92">
        <f ca="1">SUMIF(Measure_BB_Table[],Combined_header,Completed_MeasureBB)</f>
        <v>0</v>
      </c>
      <c r="K1196" s="93" t="e">
        <f t="shared" ca="1" si="18"/>
        <v>#DIV/0!</v>
      </c>
    </row>
    <row r="1197" spans="1:11" hidden="1" x14ac:dyDescent="0.3">
      <c r="A1197" s="87" t="s">
        <v>4265</v>
      </c>
      <c r="B1197" s="88">
        <v>8</v>
      </c>
      <c r="C1197" s="98" t="s">
        <v>507</v>
      </c>
      <c r="D1197" s="90" t="s">
        <v>2724</v>
      </c>
      <c r="E1197" s="87" t="s">
        <v>1466</v>
      </c>
      <c r="F1197" s="91">
        <v>0</v>
      </c>
      <c r="G1197" s="91">
        <v>0</v>
      </c>
      <c r="H1197" s="92">
        <f ca="1">SUMIF(Measure_BB_Table[],Combined_header,Total_Exp._MeasureBB)</f>
        <v>0</v>
      </c>
      <c r="I1197" s="85">
        <f ca="1">SUMIF(Measure_BB_Table[],Combined_header,Committed_Amount)</f>
        <v>0</v>
      </c>
      <c r="J1197" s="92">
        <f ca="1">SUMIF(Measure_BB_Table[],Combined_header,Completed_MeasureBB)</f>
        <v>0</v>
      </c>
      <c r="K1197" s="93" t="e">
        <f t="shared" ca="1" si="18"/>
        <v>#DIV/0!</v>
      </c>
    </row>
    <row r="1198" spans="1:11" hidden="1" x14ac:dyDescent="0.3">
      <c r="A1198" s="87" t="s">
        <v>4266</v>
      </c>
      <c r="B1198" s="88">
        <v>8</v>
      </c>
      <c r="C1198" s="98" t="s">
        <v>507</v>
      </c>
      <c r="D1198" s="90" t="s">
        <v>2724</v>
      </c>
      <c r="E1198" s="90" t="s">
        <v>1474</v>
      </c>
      <c r="F1198" s="91">
        <v>0</v>
      </c>
      <c r="G1198" s="91">
        <v>0</v>
      </c>
      <c r="H1198" s="92">
        <f ca="1">SUMIF(Measure_BB_Table[],Combined_header,Total_Exp._MeasureBB)</f>
        <v>0</v>
      </c>
      <c r="I1198" s="85">
        <f ca="1">SUMIF(Measure_BB_Table[],Combined_header,Committed_Amount)</f>
        <v>0</v>
      </c>
      <c r="J1198" s="92">
        <f ca="1">SUMIF(Measure_BB_Table[],Combined_header,Completed_MeasureBB)</f>
        <v>0</v>
      </c>
      <c r="K1198" s="93" t="e">
        <f t="shared" ca="1" si="18"/>
        <v>#DIV/0!</v>
      </c>
    </row>
    <row r="1199" spans="1:11" hidden="1" x14ac:dyDescent="0.3">
      <c r="A1199" s="87" t="s">
        <v>4267</v>
      </c>
      <c r="B1199" s="88">
        <v>8</v>
      </c>
      <c r="C1199" s="98" t="s">
        <v>507</v>
      </c>
      <c r="D1199" s="90" t="s">
        <v>2724</v>
      </c>
      <c r="E1199" s="87" t="s">
        <v>1468</v>
      </c>
      <c r="F1199" s="91">
        <v>0</v>
      </c>
      <c r="G1199" s="91">
        <v>0</v>
      </c>
      <c r="H1199" s="92">
        <f ca="1">SUMIF(Measure_BB_Table[],Combined_header,Total_Exp._MeasureBB)</f>
        <v>0</v>
      </c>
      <c r="I1199" s="85">
        <f ca="1">SUMIF(Measure_BB_Table[],Combined_header,Committed_Amount)</f>
        <v>0</v>
      </c>
      <c r="J1199" s="92">
        <f ca="1">SUMIF(Measure_BB_Table[],Combined_header,Completed_MeasureBB)</f>
        <v>0</v>
      </c>
      <c r="K1199" s="93" t="e">
        <f t="shared" ca="1" si="18"/>
        <v>#DIV/0!</v>
      </c>
    </row>
    <row r="1200" spans="1:11" hidden="1" x14ac:dyDescent="0.3">
      <c r="A1200" s="87" t="s">
        <v>4268</v>
      </c>
      <c r="B1200" s="88">
        <v>8</v>
      </c>
      <c r="C1200" s="98" t="s">
        <v>507</v>
      </c>
      <c r="D1200" s="90" t="s">
        <v>2724</v>
      </c>
      <c r="E1200" s="87" t="s">
        <v>1470</v>
      </c>
      <c r="F1200" s="91">
        <v>0</v>
      </c>
      <c r="G1200" s="91">
        <v>0</v>
      </c>
      <c r="H1200" s="92">
        <f ca="1">SUMIF(Measure_BB_Table[],Combined_header,Total_Exp._MeasureBB)</f>
        <v>0</v>
      </c>
      <c r="I1200" s="85">
        <f ca="1">SUMIF(Measure_BB_Table[],Combined_header,Committed_Amount)</f>
        <v>0</v>
      </c>
      <c r="J1200" s="92">
        <f ca="1">SUMIF(Measure_BB_Table[],Combined_header,Completed_MeasureBB)</f>
        <v>0</v>
      </c>
      <c r="K1200" s="93" t="e">
        <f t="shared" ca="1" si="18"/>
        <v>#DIV/0!</v>
      </c>
    </row>
    <row r="1201" spans="1:11" hidden="1" x14ac:dyDescent="0.3">
      <c r="A1201" s="87" t="s">
        <v>4269</v>
      </c>
      <c r="B1201" s="88">
        <v>8</v>
      </c>
      <c r="C1201" s="98" t="s">
        <v>507</v>
      </c>
      <c r="D1201" s="90" t="s">
        <v>2723</v>
      </c>
      <c r="E1201" s="87" t="s">
        <v>1471</v>
      </c>
      <c r="F1201" s="91">
        <v>0</v>
      </c>
      <c r="G1201" s="91">
        <v>0</v>
      </c>
      <c r="H1201" s="92">
        <f ca="1">SUMIF(Measure_BB_Table[],Combined_header,Total_Exp._MeasureBB)</f>
        <v>0</v>
      </c>
      <c r="I1201" s="85">
        <f ca="1">SUMIF(Measure_BB_Table[],Combined_header,Committed_Amount)</f>
        <v>0</v>
      </c>
      <c r="J1201" s="92">
        <f ca="1">SUMIF(Measure_BB_Table[],Combined_header,Completed_MeasureBB)</f>
        <v>0</v>
      </c>
      <c r="K1201" s="93" t="e">
        <f t="shared" ca="1" si="18"/>
        <v>#DIV/0!</v>
      </c>
    </row>
    <row r="1202" spans="1:11" hidden="1" x14ac:dyDescent="0.3">
      <c r="A1202" s="87" t="s">
        <v>4270</v>
      </c>
      <c r="B1202" s="88">
        <v>8</v>
      </c>
      <c r="C1202" s="98" t="s">
        <v>507</v>
      </c>
      <c r="D1202" s="90" t="s">
        <v>2723</v>
      </c>
      <c r="E1202" s="87" t="s">
        <v>310</v>
      </c>
      <c r="F1202" s="91">
        <v>255000</v>
      </c>
      <c r="G1202" s="91" t="s">
        <v>245</v>
      </c>
      <c r="H1202" s="92">
        <f ca="1">SUMIF(Measure_BB_Table[],Combined_header,Total_Exp._MeasureBB)</f>
        <v>0</v>
      </c>
      <c r="I1202" s="85">
        <f ca="1">SUMIF(Measure_BB_Table[],Combined_header,Committed_Amount)</f>
        <v>0</v>
      </c>
      <c r="J1202" s="92">
        <f ca="1">SUMIF(Measure_BB_Table[],Combined_header,Completed_MeasureBB)</f>
        <v>0</v>
      </c>
      <c r="K1202" s="93" t="e">
        <f t="shared" ca="1" si="18"/>
        <v>#DIV/0!</v>
      </c>
    </row>
    <row r="1203" spans="1:11" x14ac:dyDescent="0.3">
      <c r="A1203" s="87" t="s">
        <v>2996</v>
      </c>
      <c r="B1203" s="88">
        <v>8</v>
      </c>
      <c r="C1203" s="98" t="s">
        <v>507</v>
      </c>
      <c r="D1203" s="90" t="s">
        <v>2723</v>
      </c>
      <c r="E1203" s="87" t="s">
        <v>1473</v>
      </c>
      <c r="F1203" s="91">
        <v>49500</v>
      </c>
      <c r="G1203" s="91" t="s">
        <v>2011</v>
      </c>
      <c r="H1203" s="92">
        <f ca="1">SUMIF(Measure_BB_Table[],Combined_header,Total_Exp._MeasureBB)</f>
        <v>37125</v>
      </c>
      <c r="I1203" s="85">
        <f ca="1">SUMIF(Measure_BB_Table[],Combined_header,Committed_Amount)</f>
        <v>0</v>
      </c>
      <c r="J1203" s="92">
        <f ca="1">SUMIF(Measure_BB_Table[],Combined_header,Completed_MeasureBB)</f>
        <v>37125</v>
      </c>
      <c r="K1203" s="93">
        <f t="shared" ca="1" si="18"/>
        <v>1</v>
      </c>
    </row>
    <row r="1204" spans="1:11" x14ac:dyDescent="0.3">
      <c r="A1204" s="87" t="s">
        <v>2995</v>
      </c>
      <c r="B1204" s="88">
        <v>8</v>
      </c>
      <c r="C1204" s="98" t="s">
        <v>507</v>
      </c>
      <c r="D1204" s="90" t="s">
        <v>2723</v>
      </c>
      <c r="E1204" s="87" t="s">
        <v>1547</v>
      </c>
      <c r="F1204" s="91">
        <v>0</v>
      </c>
      <c r="G1204" s="91">
        <v>0</v>
      </c>
      <c r="H1204" s="92">
        <f ca="1">SUMIF(Measure_BB_Table[],Combined_header,Total_Exp._MeasureBB)</f>
        <v>1050</v>
      </c>
      <c r="I1204" s="85">
        <f ca="1">SUMIF(Measure_BB_Table[],Combined_header,Committed_Amount)</f>
        <v>0</v>
      </c>
      <c r="J1204" s="92">
        <f ca="1">SUMIF(Measure_BB_Table[],Combined_header,Completed_MeasureBB)</f>
        <v>1050</v>
      </c>
      <c r="K1204" s="93">
        <f t="shared" ca="1" si="18"/>
        <v>1</v>
      </c>
    </row>
    <row r="1205" spans="1:11" hidden="1" x14ac:dyDescent="0.3">
      <c r="A1205" s="87" t="s">
        <v>4271</v>
      </c>
      <c r="B1205" s="88">
        <v>8</v>
      </c>
      <c r="C1205" s="98" t="s">
        <v>507</v>
      </c>
      <c r="D1205" s="90" t="s">
        <v>2723</v>
      </c>
      <c r="E1205" s="87" t="s">
        <v>1466</v>
      </c>
      <c r="F1205" s="91">
        <v>0</v>
      </c>
      <c r="G1205" s="91">
        <v>0</v>
      </c>
      <c r="H1205" s="92">
        <f ca="1">SUMIF(Measure_BB_Table[],Combined_header,Total_Exp._MeasureBB)</f>
        <v>0</v>
      </c>
      <c r="I1205" s="85">
        <f ca="1">SUMIF(Measure_BB_Table[],Combined_header,Committed_Amount)</f>
        <v>0</v>
      </c>
      <c r="J1205" s="92">
        <f ca="1">SUMIF(Measure_BB_Table[],Combined_header,Completed_MeasureBB)</f>
        <v>0</v>
      </c>
      <c r="K1205" s="93" t="e">
        <f t="shared" ca="1" si="18"/>
        <v>#DIV/0!</v>
      </c>
    </row>
    <row r="1206" spans="1:11" hidden="1" x14ac:dyDescent="0.3">
      <c r="A1206" s="87" t="s">
        <v>4272</v>
      </c>
      <c r="B1206" s="88">
        <v>8</v>
      </c>
      <c r="C1206" s="98" t="s">
        <v>507</v>
      </c>
      <c r="D1206" s="90" t="s">
        <v>2723</v>
      </c>
      <c r="E1206" s="87" t="s">
        <v>1468</v>
      </c>
      <c r="F1206" s="91">
        <v>0</v>
      </c>
      <c r="G1206" s="91">
        <v>0</v>
      </c>
      <c r="H1206" s="92">
        <f ca="1">SUMIF(Measure_BB_Table[],Combined_header,Total_Exp._MeasureBB)</f>
        <v>0</v>
      </c>
      <c r="I1206" s="85">
        <f ca="1">SUMIF(Measure_BB_Table[],Combined_header,Committed_Amount)</f>
        <v>0</v>
      </c>
      <c r="J1206" s="92">
        <f ca="1">SUMIF(Measure_BB_Table[],Combined_header,Completed_MeasureBB)</f>
        <v>0</v>
      </c>
      <c r="K1206" s="93" t="e">
        <f t="shared" ca="1" si="18"/>
        <v>#DIV/0!</v>
      </c>
    </row>
    <row r="1207" spans="1:11" hidden="1" x14ac:dyDescent="0.3">
      <c r="A1207" s="87" t="s">
        <v>4273</v>
      </c>
      <c r="B1207" s="88">
        <v>8</v>
      </c>
      <c r="C1207" s="98" t="s">
        <v>507</v>
      </c>
      <c r="D1207" s="90" t="s">
        <v>2723</v>
      </c>
      <c r="E1207" s="87" t="s">
        <v>1470</v>
      </c>
      <c r="F1207" s="91">
        <v>0</v>
      </c>
      <c r="G1207" s="91">
        <v>0</v>
      </c>
      <c r="H1207" s="92">
        <f ca="1">SUMIF(Measure_BB_Table[],Combined_header,Total_Exp._MeasureBB)</f>
        <v>0</v>
      </c>
      <c r="I1207" s="85">
        <f ca="1">SUMIF(Measure_BB_Table[],Combined_header,Committed_Amount)</f>
        <v>0</v>
      </c>
      <c r="J1207" s="92">
        <f ca="1">SUMIF(Measure_BB_Table[],Combined_header,Completed_MeasureBB)</f>
        <v>0</v>
      </c>
      <c r="K1207" s="93" t="e">
        <f t="shared" ca="1" si="18"/>
        <v>#DIV/0!</v>
      </c>
    </row>
    <row r="1208" spans="1:11" hidden="1" x14ac:dyDescent="0.3">
      <c r="A1208" s="87" t="s">
        <v>4274</v>
      </c>
      <c r="B1208" s="88">
        <v>8</v>
      </c>
      <c r="C1208" s="98" t="s">
        <v>507</v>
      </c>
      <c r="D1208" s="90" t="s">
        <v>236</v>
      </c>
      <c r="E1208" s="87" t="s">
        <v>1471</v>
      </c>
      <c r="F1208" s="91">
        <v>400</v>
      </c>
      <c r="G1208" s="91" t="s">
        <v>245</v>
      </c>
      <c r="H1208" s="92">
        <f ca="1">SUMIF(Measure_BB_Table[],Combined_header,Total_Exp._MeasureBB)</f>
        <v>0</v>
      </c>
      <c r="I1208" s="85">
        <f ca="1">SUMIF(Measure_BB_Table[],Combined_header,Committed_Amount)</f>
        <v>0</v>
      </c>
      <c r="J1208" s="92">
        <f ca="1">SUMIF(Measure_BB_Table[],Combined_header,Completed_MeasureBB)</f>
        <v>0</v>
      </c>
      <c r="K1208" s="93" t="e">
        <f t="shared" ca="1" si="18"/>
        <v>#DIV/0!</v>
      </c>
    </row>
    <row r="1209" spans="1:11" hidden="1" x14ac:dyDescent="0.3">
      <c r="A1209" s="87" t="s">
        <v>4275</v>
      </c>
      <c r="B1209" s="88">
        <v>8</v>
      </c>
      <c r="C1209" s="98" t="s">
        <v>507</v>
      </c>
      <c r="D1209" s="90" t="s">
        <v>236</v>
      </c>
      <c r="E1209" s="90" t="s">
        <v>1477</v>
      </c>
      <c r="F1209" s="91">
        <v>0</v>
      </c>
      <c r="G1209" s="91">
        <v>0</v>
      </c>
      <c r="H1209" s="92">
        <f ca="1">SUMIF(Measure_BB_Table[],Combined_header,Total_Exp._MeasureBB)</f>
        <v>0</v>
      </c>
      <c r="I1209" s="85">
        <f ca="1">SUMIF(Measure_BB_Table[],Combined_header,Committed_Amount)</f>
        <v>0</v>
      </c>
      <c r="J1209" s="92">
        <f ca="1">SUMIF(Measure_BB_Table[],Combined_header,Completed_MeasureBB)</f>
        <v>0</v>
      </c>
      <c r="K1209" s="93" t="e">
        <f t="shared" ca="1" si="18"/>
        <v>#DIV/0!</v>
      </c>
    </row>
    <row r="1210" spans="1:11" hidden="1" x14ac:dyDescent="0.3">
      <c r="A1210" s="87" t="s">
        <v>4276</v>
      </c>
      <c r="B1210" s="88">
        <v>8</v>
      </c>
      <c r="C1210" s="98" t="s">
        <v>507</v>
      </c>
      <c r="D1210" s="90" t="s">
        <v>236</v>
      </c>
      <c r="E1210" s="87" t="s">
        <v>1467</v>
      </c>
      <c r="F1210" s="91">
        <v>43850</v>
      </c>
      <c r="G1210" s="91" t="s">
        <v>245</v>
      </c>
      <c r="H1210" s="92">
        <f ca="1">SUMIF(Measure_BB_Table[],Combined_header,Total_Exp._MeasureBB)</f>
        <v>0</v>
      </c>
      <c r="I1210" s="85">
        <f ca="1">SUMIF(Measure_BB_Table[],Combined_header,Committed_Amount)</f>
        <v>0</v>
      </c>
      <c r="J1210" s="92">
        <f ca="1">SUMIF(Measure_BB_Table[],Combined_header,Completed_MeasureBB)</f>
        <v>0</v>
      </c>
      <c r="K1210" s="93" t="e">
        <f t="shared" ca="1" si="18"/>
        <v>#DIV/0!</v>
      </c>
    </row>
    <row r="1211" spans="1:11" hidden="1" x14ac:dyDescent="0.3">
      <c r="A1211" s="87" t="s">
        <v>4277</v>
      </c>
      <c r="B1211" s="88">
        <v>8</v>
      </c>
      <c r="C1211" s="98" t="s">
        <v>507</v>
      </c>
      <c r="D1211" s="90" t="s">
        <v>236</v>
      </c>
      <c r="E1211" s="90" t="s">
        <v>1676</v>
      </c>
      <c r="F1211" s="91">
        <v>55000</v>
      </c>
      <c r="G1211" s="91" t="s">
        <v>245</v>
      </c>
      <c r="H1211" s="92">
        <f ca="1">SUMIF(Measure_BB_Table[],Combined_header,Total_Exp._MeasureBB)</f>
        <v>0</v>
      </c>
      <c r="I1211" s="85">
        <f ca="1">SUMIF(Measure_BB_Table[],Combined_header,Committed_Amount)</f>
        <v>0</v>
      </c>
      <c r="J1211" s="92">
        <f ca="1">SUMIF(Measure_BB_Table[],Combined_header,Completed_MeasureBB)</f>
        <v>0</v>
      </c>
      <c r="K1211" s="93" t="e">
        <f t="shared" ca="1" si="18"/>
        <v>#DIV/0!</v>
      </c>
    </row>
    <row r="1212" spans="1:11" hidden="1" x14ac:dyDescent="0.3">
      <c r="A1212" s="87" t="s">
        <v>4278</v>
      </c>
      <c r="B1212" s="88">
        <v>8</v>
      </c>
      <c r="C1212" s="98" t="s">
        <v>507</v>
      </c>
      <c r="D1212" s="90" t="s">
        <v>236</v>
      </c>
      <c r="E1212" s="90" t="s">
        <v>310</v>
      </c>
      <c r="F1212" s="91">
        <v>550000</v>
      </c>
      <c r="G1212" s="91" t="s">
        <v>245</v>
      </c>
      <c r="H1212" s="92">
        <f ca="1">SUMIF(Measure_BB_Table[],Combined_header,Total_Exp._MeasureBB)</f>
        <v>0</v>
      </c>
      <c r="I1212" s="85">
        <f ca="1">SUMIF(Measure_BB_Table[],Combined_header,Committed_Amount)</f>
        <v>0</v>
      </c>
      <c r="J1212" s="92">
        <f ca="1">SUMIF(Measure_BB_Table[],Combined_header,Completed_MeasureBB)</f>
        <v>0</v>
      </c>
      <c r="K1212" s="93" t="e">
        <f t="shared" ca="1" si="18"/>
        <v>#DIV/0!</v>
      </c>
    </row>
    <row r="1213" spans="1:11" hidden="1" x14ac:dyDescent="0.3">
      <c r="A1213" s="87" t="s">
        <v>4279</v>
      </c>
      <c r="B1213" s="88">
        <v>8</v>
      </c>
      <c r="C1213" s="98" t="s">
        <v>507</v>
      </c>
      <c r="D1213" s="90" t="s">
        <v>236</v>
      </c>
      <c r="E1213" s="89" t="s">
        <v>1473</v>
      </c>
      <c r="F1213" s="91">
        <v>80000</v>
      </c>
      <c r="G1213" s="91" t="s">
        <v>245</v>
      </c>
      <c r="H1213" s="92">
        <f ca="1">SUMIF(Measure_BB_Table[],Combined_header,Total_Exp._MeasureBB)</f>
        <v>0</v>
      </c>
      <c r="I1213" s="85">
        <f ca="1">SUMIF(Measure_BB_Table[],Combined_header,Committed_Amount)</f>
        <v>0</v>
      </c>
      <c r="J1213" s="92">
        <f ca="1">SUMIF(Measure_BB_Table[],Combined_header,Completed_MeasureBB)</f>
        <v>0</v>
      </c>
      <c r="K1213" s="93" t="e">
        <f t="shared" ca="1" si="18"/>
        <v>#DIV/0!</v>
      </c>
    </row>
    <row r="1214" spans="1:11" hidden="1" x14ac:dyDescent="0.3">
      <c r="A1214" s="87" t="s">
        <v>4280</v>
      </c>
      <c r="B1214" s="88">
        <v>8</v>
      </c>
      <c r="C1214" s="98" t="s">
        <v>507</v>
      </c>
      <c r="D1214" s="90" t="s">
        <v>236</v>
      </c>
      <c r="E1214" s="90" t="s">
        <v>1547</v>
      </c>
      <c r="F1214" s="91">
        <v>14000</v>
      </c>
      <c r="G1214" s="91" t="s">
        <v>245</v>
      </c>
      <c r="H1214" s="92">
        <f ca="1">SUMIF(Measure_BB_Table[],Combined_header,Total_Exp._MeasureBB)</f>
        <v>0</v>
      </c>
      <c r="I1214" s="85">
        <f ca="1">SUMIF(Measure_BB_Table[],Combined_header,Committed_Amount)</f>
        <v>0</v>
      </c>
      <c r="J1214" s="92">
        <f ca="1">SUMIF(Measure_BB_Table[],Combined_header,Completed_MeasureBB)</f>
        <v>0</v>
      </c>
      <c r="K1214" s="93" t="e">
        <f t="shared" ca="1" si="18"/>
        <v>#DIV/0!</v>
      </c>
    </row>
    <row r="1215" spans="1:11" hidden="1" x14ac:dyDescent="0.3">
      <c r="A1215" s="87" t="s">
        <v>4281</v>
      </c>
      <c r="B1215" s="88">
        <v>8</v>
      </c>
      <c r="C1215" s="98" t="s">
        <v>507</v>
      </c>
      <c r="D1215" s="90" t="s">
        <v>236</v>
      </c>
      <c r="E1215" s="90" t="s">
        <v>1466</v>
      </c>
      <c r="F1215" s="91">
        <v>12000</v>
      </c>
      <c r="G1215" s="91" t="s">
        <v>245</v>
      </c>
      <c r="H1215" s="92">
        <f ca="1">SUMIF(Measure_BB_Table[],Combined_header,Total_Exp._MeasureBB)</f>
        <v>0</v>
      </c>
      <c r="I1215" s="85">
        <f ca="1">SUMIF(Measure_BB_Table[],Combined_header,Committed_Amount)</f>
        <v>0</v>
      </c>
      <c r="J1215" s="92">
        <f ca="1">SUMIF(Measure_BB_Table[],Combined_header,Completed_MeasureBB)</f>
        <v>0</v>
      </c>
      <c r="K1215" s="93" t="e">
        <f t="shared" ca="1" si="18"/>
        <v>#DIV/0!</v>
      </c>
    </row>
    <row r="1216" spans="1:11" hidden="1" x14ac:dyDescent="0.3">
      <c r="A1216" s="87" t="s">
        <v>4282</v>
      </c>
      <c r="B1216" s="88">
        <v>8</v>
      </c>
      <c r="C1216" s="98" t="s">
        <v>507</v>
      </c>
      <c r="D1216" s="90" t="s">
        <v>236</v>
      </c>
      <c r="E1216" s="90" t="s">
        <v>1474</v>
      </c>
      <c r="F1216" s="91">
        <v>12000</v>
      </c>
      <c r="G1216" s="91" t="s">
        <v>245</v>
      </c>
      <c r="H1216" s="92">
        <f ca="1">SUMIF(Measure_BB_Table[],Combined_header,Total_Exp._MeasureBB)</f>
        <v>0</v>
      </c>
      <c r="I1216" s="85">
        <f ca="1">SUMIF(Measure_BB_Table[],Combined_header,Committed_Amount)</f>
        <v>0</v>
      </c>
      <c r="J1216" s="92">
        <f ca="1">SUMIF(Measure_BB_Table[],Combined_header,Completed_MeasureBB)</f>
        <v>0</v>
      </c>
      <c r="K1216" s="93" t="e">
        <f t="shared" ca="1" si="18"/>
        <v>#DIV/0!</v>
      </c>
    </row>
    <row r="1217" spans="1:11" hidden="1" x14ac:dyDescent="0.3">
      <c r="A1217" s="87" t="s">
        <v>4283</v>
      </c>
      <c r="B1217" s="88">
        <v>8</v>
      </c>
      <c r="C1217" s="98" t="s">
        <v>507</v>
      </c>
      <c r="D1217" s="90" t="s">
        <v>236</v>
      </c>
      <c r="E1217" s="87" t="s">
        <v>1468</v>
      </c>
      <c r="F1217" s="91">
        <v>0</v>
      </c>
      <c r="G1217" s="91">
        <v>0</v>
      </c>
      <c r="H1217" s="92">
        <f ca="1">SUMIF(Measure_BB_Table[],Combined_header,Total_Exp._MeasureBB)</f>
        <v>0</v>
      </c>
      <c r="I1217" s="85">
        <f ca="1">SUMIF(Measure_BB_Table[],Combined_header,Committed_Amount)</f>
        <v>0</v>
      </c>
      <c r="J1217" s="92">
        <f ca="1">SUMIF(Measure_BB_Table[],Combined_header,Completed_MeasureBB)</f>
        <v>0</v>
      </c>
      <c r="K1217" s="93" t="e">
        <f t="shared" ca="1" si="18"/>
        <v>#DIV/0!</v>
      </c>
    </row>
    <row r="1218" spans="1:11" hidden="1" x14ac:dyDescent="0.3">
      <c r="A1218" s="87" t="s">
        <v>4284</v>
      </c>
      <c r="B1218" s="88">
        <v>8</v>
      </c>
      <c r="C1218" s="98" t="s">
        <v>507</v>
      </c>
      <c r="D1218" s="90" t="s">
        <v>236</v>
      </c>
      <c r="E1218" s="87" t="s">
        <v>1548</v>
      </c>
      <c r="F1218" s="91">
        <v>0</v>
      </c>
      <c r="G1218" s="91">
        <v>0</v>
      </c>
      <c r="H1218" s="92">
        <f ca="1">SUMIF(Measure_BB_Table[],Combined_header,Total_Exp._MeasureBB)</f>
        <v>0</v>
      </c>
      <c r="I1218" s="85">
        <f ca="1">SUMIF(Measure_BB_Table[],Combined_header,Committed_Amount)</f>
        <v>0</v>
      </c>
      <c r="J1218" s="92">
        <f ca="1">SUMIF(Measure_BB_Table[],Combined_header,Completed_MeasureBB)</f>
        <v>0</v>
      </c>
      <c r="K1218" s="93" t="e">
        <f t="shared" ca="1" si="18"/>
        <v>#DIV/0!</v>
      </c>
    </row>
    <row r="1219" spans="1:11" hidden="1" x14ac:dyDescent="0.3">
      <c r="A1219" s="87" t="s">
        <v>4285</v>
      </c>
      <c r="B1219" s="88">
        <v>8</v>
      </c>
      <c r="C1219" s="98" t="s">
        <v>507</v>
      </c>
      <c r="D1219" s="90" t="s">
        <v>236</v>
      </c>
      <c r="E1219" s="87" t="s">
        <v>1677</v>
      </c>
      <c r="F1219" s="91">
        <v>0</v>
      </c>
      <c r="G1219" s="91">
        <v>0</v>
      </c>
      <c r="H1219" s="92">
        <f ca="1">SUMIF(Measure_BB_Table[],Combined_header,Total_Exp._MeasureBB)</f>
        <v>0</v>
      </c>
      <c r="I1219" s="85">
        <f ca="1">SUMIF(Measure_BB_Table[],Combined_header,Committed_Amount)</f>
        <v>0</v>
      </c>
      <c r="J1219" s="92">
        <f ca="1">SUMIF(Measure_BB_Table[],Combined_header,Completed_MeasureBB)</f>
        <v>0</v>
      </c>
      <c r="K1219" s="93" t="e">
        <f t="shared" ca="1" si="18"/>
        <v>#DIV/0!</v>
      </c>
    </row>
    <row r="1220" spans="1:11" hidden="1" x14ac:dyDescent="0.3">
      <c r="A1220" s="87" t="s">
        <v>4286</v>
      </c>
      <c r="B1220" s="88">
        <v>8</v>
      </c>
      <c r="C1220" s="98" t="s">
        <v>507</v>
      </c>
      <c r="D1220" s="90" t="s">
        <v>236</v>
      </c>
      <c r="E1220" s="90" t="s">
        <v>1475</v>
      </c>
      <c r="F1220" s="91">
        <v>150000</v>
      </c>
      <c r="G1220" s="91" t="s">
        <v>245</v>
      </c>
      <c r="H1220" s="92">
        <f ca="1">SUMIF(Measure_BB_Table[],Combined_header,Total_Exp._MeasureBB)</f>
        <v>0</v>
      </c>
      <c r="I1220" s="85">
        <f ca="1">SUMIF(Measure_BB_Table[],Combined_header,Committed_Amount)</f>
        <v>0</v>
      </c>
      <c r="J1220" s="92">
        <f ca="1">SUMIF(Measure_BB_Table[],Combined_header,Completed_MeasureBB)</f>
        <v>0</v>
      </c>
      <c r="K1220" s="93" t="e">
        <f t="shared" ca="1" si="18"/>
        <v>#DIV/0!</v>
      </c>
    </row>
    <row r="1221" spans="1:11" hidden="1" x14ac:dyDescent="0.3">
      <c r="A1221" s="87" t="s">
        <v>4287</v>
      </c>
      <c r="B1221" s="88">
        <v>8</v>
      </c>
      <c r="C1221" s="98" t="s">
        <v>507</v>
      </c>
      <c r="D1221" s="90" t="s">
        <v>236</v>
      </c>
      <c r="E1221" s="87" t="s">
        <v>1476</v>
      </c>
      <c r="F1221" s="91">
        <v>0</v>
      </c>
      <c r="G1221" s="91">
        <v>0</v>
      </c>
      <c r="H1221" s="92">
        <f ca="1">SUMIF(Measure_BB_Table[],Combined_header,Total_Exp._MeasureBB)</f>
        <v>0</v>
      </c>
      <c r="I1221" s="85">
        <f ca="1">SUMIF(Measure_BB_Table[],Combined_header,Committed_Amount)</f>
        <v>0</v>
      </c>
      <c r="J1221" s="92">
        <f ca="1">SUMIF(Measure_BB_Table[],Combined_header,Completed_MeasureBB)</f>
        <v>0</v>
      </c>
      <c r="K1221" s="93" t="e">
        <f t="shared" ref="K1221:K1284" ca="1" si="19">Completed_Comparison/Total_Exp._Comparison</f>
        <v>#DIV/0!</v>
      </c>
    </row>
    <row r="1222" spans="1:11" hidden="1" x14ac:dyDescent="0.3">
      <c r="A1222" s="87" t="s">
        <v>4288</v>
      </c>
      <c r="B1222" s="88">
        <v>8</v>
      </c>
      <c r="C1222" s="98" t="s">
        <v>507</v>
      </c>
      <c r="D1222" s="90" t="s">
        <v>236</v>
      </c>
      <c r="E1222" s="87" t="s">
        <v>1470</v>
      </c>
      <c r="F1222" s="91">
        <v>400</v>
      </c>
      <c r="G1222" s="91" t="s">
        <v>245</v>
      </c>
      <c r="H1222" s="92">
        <f ca="1">SUMIF(Measure_BB_Table[],Combined_header,Total_Exp._MeasureBB)</f>
        <v>0</v>
      </c>
      <c r="I1222" s="85">
        <f ca="1">SUMIF(Measure_BB_Table[],Combined_header,Committed_Amount)</f>
        <v>0</v>
      </c>
      <c r="J1222" s="92">
        <f ca="1">SUMIF(Measure_BB_Table[],Combined_header,Completed_MeasureBB)</f>
        <v>0</v>
      </c>
      <c r="K1222" s="93" t="e">
        <f t="shared" ca="1" si="19"/>
        <v>#DIV/0!</v>
      </c>
    </row>
    <row r="1223" spans="1:11" hidden="1" x14ac:dyDescent="0.3">
      <c r="A1223" s="87" t="s">
        <v>4289</v>
      </c>
      <c r="B1223" s="88">
        <v>8</v>
      </c>
      <c r="C1223" s="98" t="s">
        <v>507</v>
      </c>
      <c r="D1223" s="90" t="s">
        <v>236</v>
      </c>
      <c r="E1223" s="87" t="s">
        <v>1464</v>
      </c>
      <c r="F1223" s="91">
        <v>0</v>
      </c>
      <c r="G1223" s="91">
        <v>0</v>
      </c>
      <c r="H1223" s="92">
        <f ca="1">SUMIF(Measure_BB_Table[],Combined_header,Total_Exp._MeasureBB)</f>
        <v>0</v>
      </c>
      <c r="I1223" s="85">
        <f ca="1">SUMIF(Measure_BB_Table[],Combined_header,Committed_Amount)</f>
        <v>0</v>
      </c>
      <c r="J1223" s="92">
        <f ca="1">SUMIF(Measure_BB_Table[],Combined_header,Completed_MeasureBB)</f>
        <v>0</v>
      </c>
      <c r="K1223" s="93" t="e">
        <f t="shared" ca="1" si="19"/>
        <v>#DIV/0!</v>
      </c>
    </row>
    <row r="1224" spans="1:11" x14ac:dyDescent="0.3">
      <c r="A1224" s="87" t="s">
        <v>4290</v>
      </c>
      <c r="B1224" s="88">
        <v>7</v>
      </c>
      <c r="C1224" s="90" t="s">
        <v>446</v>
      </c>
      <c r="D1224" s="90" t="s">
        <v>2722</v>
      </c>
      <c r="E1224" s="87" t="s">
        <v>1471</v>
      </c>
      <c r="F1224" s="91">
        <v>1408.87</v>
      </c>
      <c r="G1224" s="91" t="s">
        <v>245</v>
      </c>
      <c r="H1224" s="92">
        <f ca="1">SUMIF(Measure_BB_Table[],Combined_header,Total_Exp._MeasureBB)</f>
        <v>309.08</v>
      </c>
      <c r="I1224" s="85">
        <f ca="1">SUMIF(Measure_BB_Table[],Combined_header,Committed_Amount)</f>
        <v>0</v>
      </c>
      <c r="J1224" s="92">
        <f ca="1">SUMIF(Measure_BB_Table[],Combined_header,Completed_MeasureBB)</f>
        <v>309.08</v>
      </c>
      <c r="K1224" s="93">
        <f t="shared" ca="1" si="19"/>
        <v>1</v>
      </c>
    </row>
    <row r="1225" spans="1:11" hidden="1" x14ac:dyDescent="0.3">
      <c r="A1225" s="87" t="s">
        <v>4291</v>
      </c>
      <c r="B1225" s="88">
        <v>7</v>
      </c>
      <c r="C1225" s="90" t="s">
        <v>446</v>
      </c>
      <c r="D1225" s="90" t="s">
        <v>2722</v>
      </c>
      <c r="E1225" s="87" t="s">
        <v>1465</v>
      </c>
      <c r="F1225" s="91">
        <v>70000</v>
      </c>
      <c r="G1225" s="91" t="s">
        <v>245</v>
      </c>
      <c r="H1225" s="92">
        <f ca="1">SUMIF(Measure_BB_Table[],Combined_header,Total_Exp._MeasureBB)</f>
        <v>0</v>
      </c>
      <c r="I1225" s="85">
        <f ca="1">SUMIF(Measure_BB_Table[],Combined_header,Committed_Amount)</f>
        <v>0</v>
      </c>
      <c r="J1225" s="92">
        <f ca="1">SUMIF(Measure_BB_Table[],Combined_header,Completed_MeasureBB)</f>
        <v>0</v>
      </c>
      <c r="K1225" s="93" t="e">
        <f t="shared" ca="1" si="19"/>
        <v>#DIV/0!</v>
      </c>
    </row>
    <row r="1226" spans="1:11" x14ac:dyDescent="0.3">
      <c r="A1226" s="87" t="s">
        <v>4292</v>
      </c>
      <c r="B1226" s="88">
        <v>7</v>
      </c>
      <c r="C1226" s="90" t="s">
        <v>446</v>
      </c>
      <c r="D1226" s="90" t="s">
        <v>2722</v>
      </c>
      <c r="E1226" s="87" t="s">
        <v>1467</v>
      </c>
      <c r="F1226" s="91">
        <v>224138.39</v>
      </c>
      <c r="G1226" s="91" t="s">
        <v>245</v>
      </c>
      <c r="H1226" s="92">
        <f ca="1">SUMIF(Measure_BB_Table[],Combined_header,Total_Exp._MeasureBB)</f>
        <v>199685</v>
      </c>
      <c r="I1226" s="85">
        <f ca="1">SUMIF(Measure_BB_Table[],Combined_header,Committed_Amount)</f>
        <v>0</v>
      </c>
      <c r="J1226" s="92">
        <f ca="1">SUMIF(Measure_BB_Table[],Combined_header,Completed_MeasureBB)</f>
        <v>199685</v>
      </c>
      <c r="K1226" s="93">
        <f t="shared" ca="1" si="19"/>
        <v>1</v>
      </c>
    </row>
    <row r="1227" spans="1:11" hidden="1" x14ac:dyDescent="0.3">
      <c r="A1227" s="87" t="s">
        <v>4293</v>
      </c>
      <c r="B1227" s="88">
        <v>7</v>
      </c>
      <c r="C1227" s="90" t="s">
        <v>446</v>
      </c>
      <c r="D1227" s="90" t="s">
        <v>2722</v>
      </c>
      <c r="E1227" s="90" t="s">
        <v>1676</v>
      </c>
      <c r="F1227" s="91">
        <v>219558</v>
      </c>
      <c r="G1227" s="91" t="s">
        <v>245</v>
      </c>
      <c r="H1227" s="92">
        <f ca="1">SUMIF(Measure_BB_Table[],Combined_header,Total_Exp._MeasureBB)</f>
        <v>0</v>
      </c>
      <c r="I1227" s="85">
        <f ca="1">SUMIF(Measure_BB_Table[],Combined_header,Committed_Amount)</f>
        <v>0</v>
      </c>
      <c r="J1227" s="92">
        <f ca="1">SUMIF(Measure_BB_Table[],Combined_header,Completed_MeasureBB)</f>
        <v>0</v>
      </c>
      <c r="K1227" s="93" t="e">
        <f t="shared" ca="1" si="19"/>
        <v>#DIV/0!</v>
      </c>
    </row>
    <row r="1228" spans="1:11" x14ac:dyDescent="0.3">
      <c r="A1228" s="87" t="s">
        <v>2878</v>
      </c>
      <c r="B1228" s="88">
        <v>7</v>
      </c>
      <c r="C1228" s="90" t="s">
        <v>446</v>
      </c>
      <c r="D1228" s="90" t="s">
        <v>2722</v>
      </c>
      <c r="E1228" s="90" t="s">
        <v>310</v>
      </c>
      <c r="F1228" s="91">
        <v>2342025.19</v>
      </c>
      <c r="G1228" s="91" t="s">
        <v>2011</v>
      </c>
      <c r="H1228" s="92">
        <f ca="1">SUMIF(Measure_BB_Table[],Combined_header,Total_Exp._MeasureBB)</f>
        <v>3183116.72</v>
      </c>
      <c r="I1228" s="85">
        <f ca="1">SUMIF(Measure_BB_Table[],Combined_header,Committed_Amount)</f>
        <v>399423.25</v>
      </c>
      <c r="J1228" s="92">
        <f ca="1">SUMIF(Measure_BB_Table[],Combined_header,Completed_MeasureBB)</f>
        <v>2783693.47</v>
      </c>
      <c r="K1228" s="93">
        <f t="shared" ca="1" si="19"/>
        <v>0.87451818920419611</v>
      </c>
    </row>
    <row r="1229" spans="1:11" x14ac:dyDescent="0.3">
      <c r="A1229" s="87" t="s">
        <v>4294</v>
      </c>
      <c r="B1229" s="88">
        <v>7</v>
      </c>
      <c r="C1229" s="90" t="s">
        <v>446</v>
      </c>
      <c r="D1229" s="90" t="s">
        <v>2722</v>
      </c>
      <c r="E1229" s="90" t="s">
        <v>1473</v>
      </c>
      <c r="F1229" s="91">
        <v>268966.23</v>
      </c>
      <c r="G1229" s="91" t="s">
        <v>245</v>
      </c>
      <c r="H1229" s="92">
        <f ca="1">SUMIF(Measure_BB_Table[],Combined_header,Total_Exp._MeasureBB)</f>
        <v>442810</v>
      </c>
      <c r="I1229" s="85">
        <f ca="1">SUMIF(Measure_BB_Table[],Combined_header,Committed_Amount)</f>
        <v>124110.00000000006</v>
      </c>
      <c r="J1229" s="92">
        <f ca="1">SUMIF(Measure_BB_Table[],Combined_header,Completed_MeasureBB)</f>
        <v>318699.99999999994</v>
      </c>
      <c r="K1229" s="93">
        <f t="shared" ca="1" si="19"/>
        <v>0.71972177683430805</v>
      </c>
    </row>
    <row r="1230" spans="1:11" x14ac:dyDescent="0.3">
      <c r="A1230" s="87" t="s">
        <v>4295</v>
      </c>
      <c r="B1230" s="88">
        <v>7</v>
      </c>
      <c r="C1230" s="90" t="s">
        <v>446</v>
      </c>
      <c r="D1230" s="90" t="s">
        <v>2722</v>
      </c>
      <c r="E1230" s="90" t="s">
        <v>1547</v>
      </c>
      <c r="F1230" s="91">
        <v>44827.71</v>
      </c>
      <c r="G1230" s="91" t="s">
        <v>245</v>
      </c>
      <c r="H1230" s="92">
        <f ca="1">SUMIF(Measure_BB_Table[],Combined_header,Total_Exp._MeasureBB)</f>
        <v>48362.22</v>
      </c>
      <c r="I1230" s="85">
        <f ca="1">SUMIF(Measure_BB_Table[],Combined_header,Committed_Amount)</f>
        <v>0</v>
      </c>
      <c r="J1230" s="92">
        <f ca="1">SUMIF(Measure_BB_Table[],Combined_header,Completed_MeasureBB)</f>
        <v>48362.22</v>
      </c>
      <c r="K1230" s="93">
        <f t="shared" ca="1" si="19"/>
        <v>1</v>
      </c>
    </row>
    <row r="1231" spans="1:11" x14ac:dyDescent="0.3">
      <c r="A1231" s="87" t="s">
        <v>4296</v>
      </c>
      <c r="B1231" s="88">
        <v>7</v>
      </c>
      <c r="C1231" s="90" t="s">
        <v>446</v>
      </c>
      <c r="D1231" s="90" t="s">
        <v>2722</v>
      </c>
      <c r="E1231" s="90" t="s">
        <v>1466</v>
      </c>
      <c r="F1231" s="91">
        <v>38423.75</v>
      </c>
      <c r="G1231" s="91" t="s">
        <v>245</v>
      </c>
      <c r="H1231" s="92">
        <f ca="1">SUMIF(Measure_BB_Table[],Combined_header,Total_Exp._MeasureBB)</f>
        <v>31875</v>
      </c>
      <c r="I1231" s="85">
        <f ca="1">SUMIF(Measure_BB_Table[],Combined_header,Committed_Amount)</f>
        <v>0</v>
      </c>
      <c r="J1231" s="92">
        <f ca="1">SUMIF(Measure_BB_Table[],Combined_header,Completed_MeasureBB)</f>
        <v>31875</v>
      </c>
      <c r="K1231" s="93">
        <f t="shared" ca="1" si="19"/>
        <v>1</v>
      </c>
    </row>
    <row r="1232" spans="1:11" hidden="1" x14ac:dyDescent="0.3">
      <c r="A1232" s="87" t="s">
        <v>4297</v>
      </c>
      <c r="B1232" s="88">
        <v>7</v>
      </c>
      <c r="C1232" s="90" t="s">
        <v>446</v>
      </c>
      <c r="D1232" s="90" t="s">
        <v>2722</v>
      </c>
      <c r="E1232" s="90" t="s">
        <v>1474</v>
      </c>
      <c r="F1232" s="91">
        <v>19211.87</v>
      </c>
      <c r="G1232" s="91" t="s">
        <v>245</v>
      </c>
      <c r="H1232" s="92">
        <f ca="1">SUMIF(Measure_BB_Table[],Combined_header,Total_Exp._MeasureBB)</f>
        <v>0</v>
      </c>
      <c r="I1232" s="85">
        <f ca="1">SUMIF(Measure_BB_Table[],Combined_header,Committed_Amount)</f>
        <v>0</v>
      </c>
      <c r="J1232" s="92">
        <f ca="1">SUMIF(Measure_BB_Table[],Combined_header,Completed_MeasureBB)</f>
        <v>0</v>
      </c>
      <c r="K1232" s="93" t="e">
        <f t="shared" ca="1" si="19"/>
        <v>#DIV/0!</v>
      </c>
    </row>
    <row r="1233" spans="1:11" x14ac:dyDescent="0.3">
      <c r="A1233" s="87" t="s">
        <v>2879</v>
      </c>
      <c r="B1233" s="88">
        <v>7</v>
      </c>
      <c r="C1233" s="90" t="s">
        <v>446</v>
      </c>
      <c r="D1233" s="90" t="s">
        <v>2722</v>
      </c>
      <c r="E1233" s="87" t="s">
        <v>1468</v>
      </c>
      <c r="F1233" s="91">
        <v>11270.97</v>
      </c>
      <c r="G1233" s="91" t="s">
        <v>2011</v>
      </c>
      <c r="H1233" s="92">
        <f ca="1">SUMIF(Measure_BB_Table[],Combined_header,Total_Exp._MeasureBB)</f>
        <v>34245</v>
      </c>
      <c r="I1233" s="85">
        <f ca="1">SUMIF(Measure_BB_Table[],Combined_header,Committed_Amount)</f>
        <v>15465</v>
      </c>
      <c r="J1233" s="92">
        <f ca="1">SUMIF(Measure_BB_Table[],Combined_header,Completed_MeasureBB)</f>
        <v>18780</v>
      </c>
      <c r="K1233" s="93">
        <f t="shared" ca="1" si="19"/>
        <v>0.54840122645641698</v>
      </c>
    </row>
    <row r="1234" spans="1:11" x14ac:dyDescent="0.3">
      <c r="A1234" s="87" t="s">
        <v>2772</v>
      </c>
      <c r="B1234" s="88">
        <v>7</v>
      </c>
      <c r="C1234" s="90" t="s">
        <v>446</v>
      </c>
      <c r="D1234" s="90" t="s">
        <v>2722</v>
      </c>
      <c r="E1234" s="87" t="s">
        <v>1548</v>
      </c>
      <c r="F1234" s="91">
        <v>400000</v>
      </c>
      <c r="G1234" s="91" t="s">
        <v>2011</v>
      </c>
      <c r="H1234" s="92">
        <f ca="1">SUMIF(Measure_BB_Table[],Combined_header,Total_Exp._MeasureBB)</f>
        <v>384374.12000000011</v>
      </c>
      <c r="I1234" s="85">
        <f ca="1">SUMIF(Measure_BB_Table[],Combined_header,Committed_Amount)</f>
        <v>1.2278178473934531E-11</v>
      </c>
      <c r="J1234" s="92">
        <f ca="1">SUMIF(Measure_BB_Table[],Combined_header,Completed_MeasureBB)</f>
        <v>384374.12000000011</v>
      </c>
      <c r="K1234" s="93">
        <f t="shared" ca="1" si="19"/>
        <v>1</v>
      </c>
    </row>
    <row r="1235" spans="1:11" hidden="1" x14ac:dyDescent="0.3">
      <c r="A1235" s="87" t="s">
        <v>4298</v>
      </c>
      <c r="B1235" s="88">
        <v>7</v>
      </c>
      <c r="C1235" s="90" t="s">
        <v>446</v>
      </c>
      <c r="D1235" s="90" t="s">
        <v>2722</v>
      </c>
      <c r="E1235" s="87" t="s">
        <v>1677</v>
      </c>
      <c r="F1235" s="91">
        <v>0</v>
      </c>
      <c r="G1235" s="91">
        <v>0</v>
      </c>
      <c r="H1235" s="92">
        <f ca="1">SUMIF(Measure_BB_Table[],Combined_header,Total_Exp._MeasureBB)</f>
        <v>0</v>
      </c>
      <c r="I1235" s="85">
        <f ca="1">SUMIF(Measure_BB_Table[],Combined_header,Committed_Amount)</f>
        <v>0</v>
      </c>
      <c r="J1235" s="92">
        <f ca="1">SUMIF(Measure_BB_Table[],Combined_header,Completed_MeasureBB)</f>
        <v>0</v>
      </c>
      <c r="K1235" s="93" t="e">
        <f t="shared" ca="1" si="19"/>
        <v>#DIV/0!</v>
      </c>
    </row>
    <row r="1236" spans="1:11" x14ac:dyDescent="0.3">
      <c r="A1236" s="87" t="s">
        <v>4299</v>
      </c>
      <c r="B1236" s="88">
        <v>7</v>
      </c>
      <c r="C1236" s="90" t="s">
        <v>446</v>
      </c>
      <c r="D1236" s="90" t="s">
        <v>2722</v>
      </c>
      <c r="E1236" s="87" t="s">
        <v>1472</v>
      </c>
      <c r="F1236" s="91">
        <v>0</v>
      </c>
      <c r="G1236" s="91">
        <v>0</v>
      </c>
      <c r="H1236" s="92">
        <f ca="1">SUMIF(Measure_BB_Table[],Combined_header,Total_Exp._MeasureBB)</f>
        <v>499.44</v>
      </c>
      <c r="I1236" s="85">
        <f ca="1">SUMIF(Measure_BB_Table[],Combined_header,Committed_Amount)</f>
        <v>0</v>
      </c>
      <c r="J1236" s="92">
        <f ca="1">SUMIF(Measure_BB_Table[],Combined_header,Completed_MeasureBB)</f>
        <v>499.44</v>
      </c>
      <c r="K1236" s="93">
        <f t="shared" ca="1" si="19"/>
        <v>1</v>
      </c>
    </row>
    <row r="1237" spans="1:11" x14ac:dyDescent="0.3">
      <c r="A1237" s="87" t="s">
        <v>4300</v>
      </c>
      <c r="B1237" s="88">
        <v>7</v>
      </c>
      <c r="C1237" s="90" t="s">
        <v>446</v>
      </c>
      <c r="D1237" s="90" t="s">
        <v>2722</v>
      </c>
      <c r="E1237" s="87" t="s">
        <v>1476</v>
      </c>
      <c r="F1237" s="91">
        <v>10246.33</v>
      </c>
      <c r="G1237" s="91" t="s">
        <v>245</v>
      </c>
      <c r="H1237" s="92">
        <f ca="1">SUMIF(Measure_BB_Table[],Combined_header,Total_Exp._MeasureBB)</f>
        <v>10000</v>
      </c>
      <c r="I1237" s="85">
        <f ca="1">SUMIF(Measure_BB_Table[],Combined_header,Committed_Amount)</f>
        <v>7032.9499999999989</v>
      </c>
      <c r="J1237" s="92">
        <f ca="1">SUMIF(Measure_BB_Table[],Combined_header,Completed_MeasureBB)</f>
        <v>2967.0500000000006</v>
      </c>
      <c r="K1237" s="93">
        <f t="shared" ca="1" si="19"/>
        <v>0.29670500000000005</v>
      </c>
    </row>
    <row r="1238" spans="1:11" x14ac:dyDescent="0.3">
      <c r="A1238" s="87" t="s">
        <v>4301</v>
      </c>
      <c r="B1238" s="88">
        <v>7</v>
      </c>
      <c r="C1238" s="90" t="s">
        <v>446</v>
      </c>
      <c r="D1238" s="90" t="s">
        <v>2722</v>
      </c>
      <c r="E1238" s="87" t="s">
        <v>1470</v>
      </c>
      <c r="F1238" s="91">
        <v>1408.87</v>
      </c>
      <c r="G1238" s="91" t="s">
        <v>245</v>
      </c>
      <c r="H1238" s="92">
        <f ca="1">SUMIF(Measure_BB_Table[],Combined_header,Total_Exp._MeasureBB)</f>
        <v>1622.1599999999999</v>
      </c>
      <c r="I1238" s="85">
        <f ca="1">SUMIF(Measure_BB_Table[],Combined_header,Committed_Amount)</f>
        <v>0</v>
      </c>
      <c r="J1238" s="92">
        <f ca="1">SUMIF(Measure_BB_Table[],Combined_header,Completed_MeasureBB)</f>
        <v>1622.1599999999999</v>
      </c>
      <c r="K1238" s="93">
        <f t="shared" ca="1" si="19"/>
        <v>1</v>
      </c>
    </row>
    <row r="1239" spans="1:11" x14ac:dyDescent="0.3">
      <c r="A1239" s="87" t="s">
        <v>2752</v>
      </c>
      <c r="B1239" s="88">
        <v>7</v>
      </c>
      <c r="C1239" s="90" t="s">
        <v>446</v>
      </c>
      <c r="D1239" s="90" t="s">
        <v>2722</v>
      </c>
      <c r="E1239" s="87" t="s">
        <v>1464</v>
      </c>
      <c r="F1239" s="91">
        <v>400000</v>
      </c>
      <c r="G1239" s="91" t="s">
        <v>2011</v>
      </c>
      <c r="H1239" s="92">
        <f ca="1">SUMIF(Measure_BB_Table[],Combined_header,Total_Exp._MeasureBB)</f>
        <v>252286.37</v>
      </c>
      <c r="I1239" s="85">
        <f ca="1">SUMIF(Measure_BB_Table[],Combined_header,Committed_Amount)</f>
        <v>0</v>
      </c>
      <c r="J1239" s="92">
        <f ca="1">SUMIF(Measure_BB_Table[],Combined_header,Completed_MeasureBB)</f>
        <v>252286.37</v>
      </c>
      <c r="K1239" s="93">
        <f t="shared" ca="1" si="19"/>
        <v>1</v>
      </c>
    </row>
    <row r="1240" spans="1:11" hidden="1" x14ac:dyDescent="0.3">
      <c r="A1240" s="87" t="s">
        <v>4302</v>
      </c>
      <c r="B1240" s="88">
        <v>7</v>
      </c>
      <c r="C1240" s="90" t="s">
        <v>446</v>
      </c>
      <c r="D1240" s="89" t="s">
        <v>428</v>
      </c>
      <c r="E1240" s="87" t="s">
        <v>1467</v>
      </c>
      <c r="F1240" s="91">
        <v>0</v>
      </c>
      <c r="G1240" s="91">
        <v>0</v>
      </c>
      <c r="H1240" s="92">
        <f ca="1">SUMIF(Measure_BB_Table[],Combined_header,Total_Exp._MeasureBB)</f>
        <v>0</v>
      </c>
      <c r="I1240" s="85">
        <f ca="1">SUMIF(Measure_BB_Table[],Combined_header,Committed_Amount)</f>
        <v>0</v>
      </c>
      <c r="J1240" s="92">
        <f ca="1">SUMIF(Measure_BB_Table[],Combined_header,Completed_MeasureBB)</f>
        <v>0</v>
      </c>
      <c r="K1240" s="93" t="e">
        <f t="shared" ca="1" si="19"/>
        <v>#DIV/0!</v>
      </c>
    </row>
    <row r="1241" spans="1:11" x14ac:dyDescent="0.3">
      <c r="A1241" s="87" t="s">
        <v>1720</v>
      </c>
      <c r="B1241" s="88">
        <v>7</v>
      </c>
      <c r="C1241" s="90" t="s">
        <v>446</v>
      </c>
      <c r="D1241" s="89" t="s">
        <v>428</v>
      </c>
      <c r="E1241" s="87" t="s">
        <v>310</v>
      </c>
      <c r="F1241" s="91">
        <v>258122</v>
      </c>
      <c r="G1241" s="91">
        <v>258122</v>
      </c>
      <c r="H1241" s="92">
        <f ca="1">SUMIF(Measure_BB_Table[],Combined_header,Total_Exp._MeasureBB)</f>
        <v>258122</v>
      </c>
      <c r="I1241" s="85">
        <f ca="1">SUMIF(Measure_BB_Table[],Combined_header,Committed_Amount)</f>
        <v>0</v>
      </c>
      <c r="J1241" s="92">
        <f ca="1">SUMIF(Measure_BB_Table[],Combined_header,Completed_MeasureBB)</f>
        <v>258122.00000000003</v>
      </c>
      <c r="K1241" s="93">
        <f t="shared" ca="1" si="19"/>
        <v>1.0000000000000002</v>
      </c>
    </row>
    <row r="1242" spans="1:11" hidden="1" x14ac:dyDescent="0.3">
      <c r="A1242" s="87" t="s">
        <v>4303</v>
      </c>
      <c r="B1242" s="88">
        <v>7</v>
      </c>
      <c r="C1242" s="90" t="s">
        <v>446</v>
      </c>
      <c r="D1242" s="90" t="s">
        <v>2724</v>
      </c>
      <c r="E1242" s="87" t="s">
        <v>1471</v>
      </c>
      <c r="F1242" s="91">
        <v>0</v>
      </c>
      <c r="G1242" s="91">
        <v>0</v>
      </c>
      <c r="H1242" s="92">
        <f ca="1">SUMIF(Measure_BB_Table[],Combined_header,Total_Exp._MeasureBB)</f>
        <v>0</v>
      </c>
      <c r="I1242" s="85">
        <f ca="1">SUMIF(Measure_BB_Table[],Combined_header,Committed_Amount)</f>
        <v>0</v>
      </c>
      <c r="J1242" s="92">
        <f ca="1">SUMIF(Measure_BB_Table[],Combined_header,Completed_MeasureBB)</f>
        <v>0</v>
      </c>
      <c r="K1242" s="93" t="e">
        <f t="shared" ca="1" si="19"/>
        <v>#DIV/0!</v>
      </c>
    </row>
    <row r="1243" spans="1:11" hidden="1" x14ac:dyDescent="0.3">
      <c r="A1243" s="87" t="s">
        <v>4304</v>
      </c>
      <c r="B1243" s="88">
        <v>7</v>
      </c>
      <c r="C1243" s="90" t="s">
        <v>446</v>
      </c>
      <c r="D1243" s="90" t="s">
        <v>2724</v>
      </c>
      <c r="E1243" s="87" t="s">
        <v>310</v>
      </c>
      <c r="F1243" s="91">
        <v>15000</v>
      </c>
      <c r="G1243" s="91" t="s">
        <v>245</v>
      </c>
      <c r="H1243" s="92">
        <f ca="1">SUMIF(Measure_BB_Table[],Combined_header,Total_Exp._MeasureBB)</f>
        <v>0</v>
      </c>
      <c r="I1243" s="85">
        <f ca="1">SUMIF(Measure_BB_Table[],Combined_header,Committed_Amount)</f>
        <v>0</v>
      </c>
      <c r="J1243" s="92">
        <f ca="1">SUMIF(Measure_BB_Table[],Combined_header,Completed_MeasureBB)</f>
        <v>0</v>
      </c>
      <c r="K1243" s="93" t="e">
        <f t="shared" ca="1" si="19"/>
        <v>#DIV/0!</v>
      </c>
    </row>
    <row r="1244" spans="1:11" hidden="1" x14ac:dyDescent="0.3">
      <c r="A1244" s="87" t="s">
        <v>4305</v>
      </c>
      <c r="B1244" s="88">
        <v>7</v>
      </c>
      <c r="C1244" s="90" t="s">
        <v>446</v>
      </c>
      <c r="D1244" s="90" t="s">
        <v>2724</v>
      </c>
      <c r="E1244" s="87" t="s">
        <v>1473</v>
      </c>
      <c r="F1244" s="91">
        <v>0</v>
      </c>
      <c r="G1244" s="91">
        <v>0</v>
      </c>
      <c r="H1244" s="92">
        <f ca="1">SUMIF(Measure_BB_Table[],Combined_header,Total_Exp._MeasureBB)</f>
        <v>0</v>
      </c>
      <c r="I1244" s="85">
        <f ca="1">SUMIF(Measure_BB_Table[],Combined_header,Committed_Amount)</f>
        <v>0</v>
      </c>
      <c r="J1244" s="92">
        <f ca="1">SUMIF(Measure_BB_Table[],Combined_header,Completed_MeasureBB)</f>
        <v>0</v>
      </c>
      <c r="K1244" s="93" t="e">
        <f t="shared" ca="1" si="19"/>
        <v>#DIV/0!</v>
      </c>
    </row>
    <row r="1245" spans="1:11" hidden="1" x14ac:dyDescent="0.3">
      <c r="A1245" s="87" t="s">
        <v>4306</v>
      </c>
      <c r="B1245" s="88">
        <v>7</v>
      </c>
      <c r="C1245" s="90" t="s">
        <v>446</v>
      </c>
      <c r="D1245" s="90" t="s">
        <v>2724</v>
      </c>
      <c r="E1245" s="87" t="s">
        <v>1547</v>
      </c>
      <c r="F1245" s="91">
        <v>0</v>
      </c>
      <c r="G1245" s="91">
        <v>0</v>
      </c>
      <c r="H1245" s="92">
        <f ca="1">SUMIF(Measure_BB_Table[],Combined_header,Total_Exp._MeasureBB)</f>
        <v>0</v>
      </c>
      <c r="I1245" s="85">
        <f ca="1">SUMIF(Measure_BB_Table[],Combined_header,Committed_Amount)</f>
        <v>0</v>
      </c>
      <c r="J1245" s="92">
        <f ca="1">SUMIF(Measure_BB_Table[],Combined_header,Completed_MeasureBB)</f>
        <v>0</v>
      </c>
      <c r="K1245" s="93" t="e">
        <f t="shared" ca="1" si="19"/>
        <v>#DIV/0!</v>
      </c>
    </row>
    <row r="1246" spans="1:11" hidden="1" x14ac:dyDescent="0.3">
      <c r="A1246" s="87" t="s">
        <v>2929</v>
      </c>
      <c r="B1246" s="88">
        <v>7</v>
      </c>
      <c r="C1246" s="90" t="s">
        <v>446</v>
      </c>
      <c r="D1246" s="90" t="s">
        <v>2724</v>
      </c>
      <c r="E1246" s="87" t="s">
        <v>1466</v>
      </c>
      <c r="F1246" s="91">
        <v>1200</v>
      </c>
      <c r="G1246" s="91" t="s">
        <v>2011</v>
      </c>
      <c r="H1246" s="92">
        <f ca="1">SUMIF(Measure_BB_Table[],Combined_header,Total_Exp._MeasureBB)</f>
        <v>0</v>
      </c>
      <c r="I1246" s="85">
        <f ca="1">SUMIF(Measure_BB_Table[],Combined_header,Committed_Amount)</f>
        <v>0</v>
      </c>
      <c r="J1246" s="92">
        <f ca="1">SUMIF(Measure_BB_Table[],Combined_header,Completed_MeasureBB)</f>
        <v>0</v>
      </c>
      <c r="K1246" s="93" t="e">
        <f t="shared" ca="1" si="19"/>
        <v>#DIV/0!</v>
      </c>
    </row>
    <row r="1247" spans="1:11" hidden="1" x14ac:dyDescent="0.3">
      <c r="A1247" s="87" t="s">
        <v>4307</v>
      </c>
      <c r="B1247" s="88">
        <v>7</v>
      </c>
      <c r="C1247" s="90" t="s">
        <v>446</v>
      </c>
      <c r="D1247" s="90" t="s">
        <v>2724</v>
      </c>
      <c r="E1247" s="90" t="s">
        <v>1474</v>
      </c>
      <c r="F1247" s="91">
        <v>0</v>
      </c>
      <c r="G1247" s="91">
        <v>0</v>
      </c>
      <c r="H1247" s="92">
        <f ca="1">SUMIF(Measure_BB_Table[],Combined_header,Total_Exp._MeasureBB)</f>
        <v>0</v>
      </c>
      <c r="I1247" s="85">
        <f ca="1">SUMIF(Measure_BB_Table[],Combined_header,Committed_Amount)</f>
        <v>0</v>
      </c>
      <c r="J1247" s="92">
        <f ca="1">SUMIF(Measure_BB_Table[],Combined_header,Completed_MeasureBB)</f>
        <v>0</v>
      </c>
      <c r="K1247" s="93" t="e">
        <f t="shared" ca="1" si="19"/>
        <v>#DIV/0!</v>
      </c>
    </row>
    <row r="1248" spans="1:11" hidden="1" x14ac:dyDescent="0.3">
      <c r="A1248" s="87" t="s">
        <v>4308</v>
      </c>
      <c r="B1248" s="88">
        <v>7</v>
      </c>
      <c r="C1248" s="90" t="s">
        <v>446</v>
      </c>
      <c r="D1248" s="90" t="s">
        <v>2724</v>
      </c>
      <c r="E1248" s="87" t="s">
        <v>1468</v>
      </c>
      <c r="F1248" s="91">
        <v>0</v>
      </c>
      <c r="G1248" s="91">
        <v>0</v>
      </c>
      <c r="H1248" s="92">
        <f ca="1">SUMIF(Measure_BB_Table[],Combined_header,Total_Exp._MeasureBB)</f>
        <v>0</v>
      </c>
      <c r="I1248" s="85">
        <f ca="1">SUMIF(Measure_BB_Table[],Combined_header,Committed_Amount)</f>
        <v>0</v>
      </c>
      <c r="J1248" s="92">
        <f ca="1">SUMIF(Measure_BB_Table[],Combined_header,Completed_MeasureBB)</f>
        <v>0</v>
      </c>
      <c r="K1248" s="93" t="e">
        <f t="shared" ca="1" si="19"/>
        <v>#DIV/0!</v>
      </c>
    </row>
    <row r="1249" spans="1:11" hidden="1" x14ac:dyDescent="0.3">
      <c r="A1249" s="87" t="s">
        <v>4309</v>
      </c>
      <c r="B1249" s="88">
        <v>7</v>
      </c>
      <c r="C1249" s="90" t="s">
        <v>446</v>
      </c>
      <c r="D1249" s="90" t="s">
        <v>2724</v>
      </c>
      <c r="E1249" s="87" t="s">
        <v>1470</v>
      </c>
      <c r="F1249" s="91">
        <v>0</v>
      </c>
      <c r="G1249" s="91">
        <v>0</v>
      </c>
      <c r="H1249" s="92">
        <f ca="1">SUMIF(Measure_BB_Table[],Combined_header,Total_Exp._MeasureBB)</f>
        <v>0</v>
      </c>
      <c r="I1249" s="85">
        <f ca="1">SUMIF(Measure_BB_Table[],Combined_header,Committed_Amount)</f>
        <v>0</v>
      </c>
      <c r="J1249" s="92">
        <f ca="1">SUMIF(Measure_BB_Table[],Combined_header,Completed_MeasureBB)</f>
        <v>0</v>
      </c>
      <c r="K1249" s="93" t="e">
        <f t="shared" ca="1" si="19"/>
        <v>#DIV/0!</v>
      </c>
    </row>
    <row r="1250" spans="1:11" hidden="1" x14ac:dyDescent="0.3">
      <c r="A1250" s="87" t="s">
        <v>4310</v>
      </c>
      <c r="B1250" s="88">
        <v>7</v>
      </c>
      <c r="C1250" s="90" t="s">
        <v>446</v>
      </c>
      <c r="D1250" s="90" t="s">
        <v>2723</v>
      </c>
      <c r="E1250" s="87" t="s">
        <v>1471</v>
      </c>
      <c r="F1250" s="91">
        <v>0</v>
      </c>
      <c r="G1250" s="91">
        <v>0</v>
      </c>
      <c r="H1250" s="92">
        <f ca="1">SUMIF(Measure_BB_Table[],Combined_header,Total_Exp._MeasureBB)</f>
        <v>0</v>
      </c>
      <c r="I1250" s="85">
        <f ca="1">SUMIF(Measure_BB_Table[],Combined_header,Committed_Amount)</f>
        <v>0</v>
      </c>
      <c r="J1250" s="92">
        <f ca="1">SUMIF(Measure_BB_Table[],Combined_header,Completed_MeasureBB)</f>
        <v>0</v>
      </c>
      <c r="K1250" s="93" t="e">
        <f t="shared" ca="1" si="19"/>
        <v>#DIV/0!</v>
      </c>
    </row>
    <row r="1251" spans="1:11" hidden="1" x14ac:dyDescent="0.3">
      <c r="A1251" s="87" t="s">
        <v>4311</v>
      </c>
      <c r="B1251" s="88">
        <v>7</v>
      </c>
      <c r="C1251" s="90" t="s">
        <v>446</v>
      </c>
      <c r="D1251" s="90" t="s">
        <v>2723</v>
      </c>
      <c r="E1251" s="87" t="s">
        <v>310</v>
      </c>
      <c r="F1251" s="91">
        <v>300000</v>
      </c>
      <c r="G1251" s="91" t="s">
        <v>245</v>
      </c>
      <c r="H1251" s="92">
        <f ca="1">SUMIF(Measure_BB_Table[],Combined_header,Total_Exp._MeasureBB)</f>
        <v>0</v>
      </c>
      <c r="I1251" s="85">
        <f ca="1">SUMIF(Measure_BB_Table[],Combined_header,Committed_Amount)</f>
        <v>0</v>
      </c>
      <c r="J1251" s="92">
        <f ca="1">SUMIF(Measure_BB_Table[],Combined_header,Completed_MeasureBB)</f>
        <v>0</v>
      </c>
      <c r="K1251" s="93" t="e">
        <f t="shared" ca="1" si="19"/>
        <v>#DIV/0!</v>
      </c>
    </row>
    <row r="1252" spans="1:11" hidden="1" x14ac:dyDescent="0.3">
      <c r="A1252" s="87" t="s">
        <v>2998</v>
      </c>
      <c r="B1252" s="88">
        <v>7</v>
      </c>
      <c r="C1252" s="90" t="s">
        <v>446</v>
      </c>
      <c r="D1252" s="90" t="s">
        <v>2723</v>
      </c>
      <c r="E1252" s="87" t="s">
        <v>1473</v>
      </c>
      <c r="F1252" s="91">
        <v>12125</v>
      </c>
      <c r="G1252" s="91" t="s">
        <v>2011</v>
      </c>
      <c r="H1252" s="92">
        <f ca="1">SUMIF(Measure_BB_Table[],Combined_header,Total_Exp._MeasureBB)</f>
        <v>0</v>
      </c>
      <c r="I1252" s="85">
        <f ca="1">SUMIF(Measure_BB_Table[],Combined_header,Committed_Amount)</f>
        <v>0</v>
      </c>
      <c r="J1252" s="92">
        <f ca="1">SUMIF(Measure_BB_Table[],Combined_header,Completed_MeasureBB)</f>
        <v>0</v>
      </c>
      <c r="K1252" s="93" t="e">
        <f t="shared" ca="1" si="19"/>
        <v>#DIV/0!</v>
      </c>
    </row>
    <row r="1253" spans="1:11" x14ac:dyDescent="0.3">
      <c r="A1253" s="87" t="s">
        <v>2997</v>
      </c>
      <c r="B1253" s="88">
        <v>7</v>
      </c>
      <c r="C1253" s="90" t="s">
        <v>446</v>
      </c>
      <c r="D1253" s="90" t="s">
        <v>2723</v>
      </c>
      <c r="E1253" s="87" t="s">
        <v>1547</v>
      </c>
      <c r="F1253" s="91">
        <v>0</v>
      </c>
      <c r="G1253" s="91">
        <v>0</v>
      </c>
      <c r="H1253" s="92">
        <f ca="1">SUMIF(Measure_BB_Table[],Combined_header,Total_Exp._MeasureBB)</f>
        <v>930</v>
      </c>
      <c r="I1253" s="85">
        <f ca="1">SUMIF(Measure_BB_Table[],Combined_header,Committed_Amount)</f>
        <v>0</v>
      </c>
      <c r="J1253" s="92">
        <f ca="1">SUMIF(Measure_BB_Table[],Combined_header,Completed_MeasureBB)</f>
        <v>930</v>
      </c>
      <c r="K1253" s="93">
        <f t="shared" ca="1" si="19"/>
        <v>1</v>
      </c>
    </row>
    <row r="1254" spans="1:11" hidden="1" x14ac:dyDescent="0.3">
      <c r="A1254" s="87" t="s">
        <v>4312</v>
      </c>
      <c r="B1254" s="88">
        <v>7</v>
      </c>
      <c r="C1254" s="90" t="s">
        <v>446</v>
      </c>
      <c r="D1254" s="90" t="s">
        <v>2723</v>
      </c>
      <c r="E1254" s="87" t="s">
        <v>1466</v>
      </c>
      <c r="F1254" s="91">
        <v>0</v>
      </c>
      <c r="G1254" s="91">
        <v>0</v>
      </c>
      <c r="H1254" s="92">
        <f ca="1">SUMIF(Measure_BB_Table[],Combined_header,Total_Exp._MeasureBB)</f>
        <v>0</v>
      </c>
      <c r="I1254" s="85">
        <f ca="1">SUMIF(Measure_BB_Table[],Combined_header,Committed_Amount)</f>
        <v>0</v>
      </c>
      <c r="J1254" s="92">
        <f ca="1">SUMIF(Measure_BB_Table[],Combined_header,Completed_MeasureBB)</f>
        <v>0</v>
      </c>
      <c r="K1254" s="93" t="e">
        <f t="shared" ca="1" si="19"/>
        <v>#DIV/0!</v>
      </c>
    </row>
    <row r="1255" spans="1:11" hidden="1" x14ac:dyDescent="0.3">
      <c r="A1255" s="87" t="s">
        <v>4313</v>
      </c>
      <c r="B1255" s="88">
        <v>7</v>
      </c>
      <c r="C1255" s="90" t="s">
        <v>446</v>
      </c>
      <c r="D1255" s="90" t="s">
        <v>2723</v>
      </c>
      <c r="E1255" s="87" t="s">
        <v>1468</v>
      </c>
      <c r="F1255" s="91">
        <v>0</v>
      </c>
      <c r="G1255" s="91">
        <v>0</v>
      </c>
      <c r="H1255" s="92">
        <f ca="1">SUMIF(Measure_BB_Table[],Combined_header,Total_Exp._MeasureBB)</f>
        <v>0</v>
      </c>
      <c r="I1255" s="85">
        <f ca="1">SUMIF(Measure_BB_Table[],Combined_header,Committed_Amount)</f>
        <v>0</v>
      </c>
      <c r="J1255" s="92">
        <f ca="1">SUMIF(Measure_BB_Table[],Combined_header,Completed_MeasureBB)</f>
        <v>0</v>
      </c>
      <c r="K1255" s="93" t="e">
        <f t="shared" ca="1" si="19"/>
        <v>#DIV/0!</v>
      </c>
    </row>
    <row r="1256" spans="1:11" hidden="1" x14ac:dyDescent="0.3">
      <c r="A1256" s="87" t="s">
        <v>4314</v>
      </c>
      <c r="B1256" s="88">
        <v>7</v>
      </c>
      <c r="C1256" s="90" t="s">
        <v>446</v>
      </c>
      <c r="D1256" s="90" t="s">
        <v>2723</v>
      </c>
      <c r="E1256" s="87" t="s">
        <v>1470</v>
      </c>
      <c r="F1256" s="91">
        <v>0</v>
      </c>
      <c r="G1256" s="91">
        <v>0</v>
      </c>
      <c r="H1256" s="92">
        <f ca="1">SUMIF(Measure_BB_Table[],Combined_header,Total_Exp._MeasureBB)</f>
        <v>0</v>
      </c>
      <c r="I1256" s="85">
        <f ca="1">SUMIF(Measure_BB_Table[],Combined_header,Committed_Amount)</f>
        <v>0</v>
      </c>
      <c r="J1256" s="92">
        <f ca="1">SUMIF(Measure_BB_Table[],Combined_header,Completed_MeasureBB)</f>
        <v>0</v>
      </c>
      <c r="K1256" s="93" t="e">
        <f t="shared" ca="1" si="19"/>
        <v>#DIV/0!</v>
      </c>
    </row>
    <row r="1257" spans="1:11" hidden="1" x14ac:dyDescent="0.3">
      <c r="A1257" s="87" t="s">
        <v>4315</v>
      </c>
      <c r="B1257" s="88">
        <v>7</v>
      </c>
      <c r="C1257" s="90" t="s">
        <v>446</v>
      </c>
      <c r="D1257" s="90" t="s">
        <v>236</v>
      </c>
      <c r="E1257" s="87" t="s">
        <v>1471</v>
      </c>
      <c r="F1257" s="91">
        <v>400</v>
      </c>
      <c r="G1257" s="91" t="s">
        <v>245</v>
      </c>
      <c r="H1257" s="92">
        <f ca="1">SUMIF(Measure_BB_Table[],Combined_header,Total_Exp._MeasureBB)</f>
        <v>0</v>
      </c>
      <c r="I1257" s="85">
        <f ca="1">SUMIF(Measure_BB_Table[],Combined_header,Committed_Amount)</f>
        <v>0</v>
      </c>
      <c r="J1257" s="92">
        <f ca="1">SUMIF(Measure_BB_Table[],Combined_header,Completed_MeasureBB)</f>
        <v>0</v>
      </c>
      <c r="K1257" s="93" t="e">
        <f t="shared" ca="1" si="19"/>
        <v>#DIV/0!</v>
      </c>
    </row>
    <row r="1258" spans="1:11" hidden="1" x14ac:dyDescent="0.3">
      <c r="A1258" s="87" t="s">
        <v>4316</v>
      </c>
      <c r="B1258" s="88">
        <v>7</v>
      </c>
      <c r="C1258" s="90" t="s">
        <v>446</v>
      </c>
      <c r="D1258" s="90" t="s">
        <v>236</v>
      </c>
      <c r="E1258" s="90" t="s">
        <v>1477</v>
      </c>
      <c r="F1258" s="91">
        <v>0</v>
      </c>
      <c r="G1258" s="91">
        <v>0</v>
      </c>
      <c r="H1258" s="92">
        <f ca="1">SUMIF(Measure_BB_Table[],Combined_header,Total_Exp._MeasureBB)</f>
        <v>0</v>
      </c>
      <c r="I1258" s="85">
        <f ca="1">SUMIF(Measure_BB_Table[],Combined_header,Committed_Amount)</f>
        <v>0</v>
      </c>
      <c r="J1258" s="92">
        <f ca="1">SUMIF(Measure_BB_Table[],Combined_header,Completed_MeasureBB)</f>
        <v>0</v>
      </c>
      <c r="K1258" s="93" t="e">
        <f t="shared" ca="1" si="19"/>
        <v>#DIV/0!</v>
      </c>
    </row>
    <row r="1259" spans="1:11" hidden="1" x14ac:dyDescent="0.3">
      <c r="A1259" s="87" t="s">
        <v>4317</v>
      </c>
      <c r="B1259" s="88">
        <v>7</v>
      </c>
      <c r="C1259" s="90" t="s">
        <v>446</v>
      </c>
      <c r="D1259" s="90" t="s">
        <v>236</v>
      </c>
      <c r="E1259" s="87" t="s">
        <v>1467</v>
      </c>
      <c r="F1259" s="91">
        <v>0</v>
      </c>
      <c r="G1259" s="91">
        <v>0</v>
      </c>
      <c r="H1259" s="92">
        <f ca="1">SUMIF(Measure_BB_Table[],Combined_header,Total_Exp._MeasureBB)</f>
        <v>0</v>
      </c>
      <c r="I1259" s="85">
        <f ca="1">SUMIF(Measure_BB_Table[],Combined_header,Committed_Amount)</f>
        <v>0</v>
      </c>
      <c r="J1259" s="92">
        <f ca="1">SUMIF(Measure_BB_Table[],Combined_header,Completed_MeasureBB)</f>
        <v>0</v>
      </c>
      <c r="K1259" s="93" t="e">
        <f t="shared" ca="1" si="19"/>
        <v>#DIV/0!</v>
      </c>
    </row>
    <row r="1260" spans="1:11" hidden="1" x14ac:dyDescent="0.3">
      <c r="A1260" s="87" t="s">
        <v>4318</v>
      </c>
      <c r="B1260" s="88">
        <v>7</v>
      </c>
      <c r="C1260" s="90" t="s">
        <v>446</v>
      </c>
      <c r="D1260" s="90" t="s">
        <v>236</v>
      </c>
      <c r="E1260" s="90" t="s">
        <v>1676</v>
      </c>
      <c r="F1260" s="91">
        <v>55000</v>
      </c>
      <c r="G1260" s="91" t="s">
        <v>245</v>
      </c>
      <c r="H1260" s="92">
        <f ca="1">SUMIF(Measure_BB_Table[],Combined_header,Total_Exp._MeasureBB)</f>
        <v>0</v>
      </c>
      <c r="I1260" s="85">
        <f ca="1">SUMIF(Measure_BB_Table[],Combined_header,Committed_Amount)</f>
        <v>0</v>
      </c>
      <c r="J1260" s="92">
        <f ca="1">SUMIF(Measure_BB_Table[],Combined_header,Completed_MeasureBB)</f>
        <v>0</v>
      </c>
      <c r="K1260" s="93" t="e">
        <f t="shared" ca="1" si="19"/>
        <v>#DIV/0!</v>
      </c>
    </row>
    <row r="1261" spans="1:11" hidden="1" x14ac:dyDescent="0.3">
      <c r="A1261" s="87" t="s">
        <v>4319</v>
      </c>
      <c r="B1261" s="88">
        <v>7</v>
      </c>
      <c r="C1261" s="90" t="s">
        <v>446</v>
      </c>
      <c r="D1261" s="90" t="s">
        <v>236</v>
      </c>
      <c r="E1261" s="90" t="s">
        <v>310</v>
      </c>
      <c r="F1261" s="91">
        <v>550000</v>
      </c>
      <c r="G1261" s="91" t="s">
        <v>245</v>
      </c>
      <c r="H1261" s="92">
        <f ca="1">SUMIF(Measure_BB_Table[],Combined_header,Total_Exp._MeasureBB)</f>
        <v>0</v>
      </c>
      <c r="I1261" s="85">
        <f ca="1">SUMIF(Measure_BB_Table[],Combined_header,Committed_Amount)</f>
        <v>0</v>
      </c>
      <c r="J1261" s="92">
        <f ca="1">SUMIF(Measure_BB_Table[],Combined_header,Completed_MeasureBB)</f>
        <v>0</v>
      </c>
      <c r="K1261" s="93" t="e">
        <f t="shared" ca="1" si="19"/>
        <v>#DIV/0!</v>
      </c>
    </row>
    <row r="1262" spans="1:11" hidden="1" x14ac:dyDescent="0.3">
      <c r="A1262" s="87" t="s">
        <v>4320</v>
      </c>
      <c r="B1262" s="88">
        <v>7</v>
      </c>
      <c r="C1262" s="90" t="s">
        <v>446</v>
      </c>
      <c r="D1262" s="90" t="s">
        <v>236</v>
      </c>
      <c r="E1262" s="89" t="s">
        <v>1473</v>
      </c>
      <c r="F1262" s="91">
        <v>80000</v>
      </c>
      <c r="G1262" s="91" t="s">
        <v>245</v>
      </c>
      <c r="H1262" s="92">
        <f ca="1">SUMIF(Measure_BB_Table[],Combined_header,Total_Exp._MeasureBB)</f>
        <v>0</v>
      </c>
      <c r="I1262" s="85">
        <f ca="1">SUMIF(Measure_BB_Table[],Combined_header,Committed_Amount)</f>
        <v>0</v>
      </c>
      <c r="J1262" s="92">
        <f ca="1">SUMIF(Measure_BB_Table[],Combined_header,Completed_MeasureBB)</f>
        <v>0</v>
      </c>
      <c r="K1262" s="93" t="e">
        <f t="shared" ca="1" si="19"/>
        <v>#DIV/0!</v>
      </c>
    </row>
    <row r="1263" spans="1:11" hidden="1" x14ac:dyDescent="0.3">
      <c r="A1263" s="87" t="s">
        <v>4321</v>
      </c>
      <c r="B1263" s="88">
        <v>7</v>
      </c>
      <c r="C1263" s="90" t="s">
        <v>446</v>
      </c>
      <c r="D1263" s="90" t="s">
        <v>236</v>
      </c>
      <c r="E1263" s="90" t="s">
        <v>1547</v>
      </c>
      <c r="F1263" s="91">
        <v>14000</v>
      </c>
      <c r="G1263" s="91" t="s">
        <v>245</v>
      </c>
      <c r="H1263" s="92">
        <f ca="1">SUMIF(Measure_BB_Table[],Combined_header,Total_Exp._MeasureBB)</f>
        <v>0</v>
      </c>
      <c r="I1263" s="85">
        <f ca="1">SUMIF(Measure_BB_Table[],Combined_header,Committed_Amount)</f>
        <v>0</v>
      </c>
      <c r="J1263" s="92">
        <f ca="1">SUMIF(Measure_BB_Table[],Combined_header,Completed_MeasureBB)</f>
        <v>0</v>
      </c>
      <c r="K1263" s="93" t="e">
        <f t="shared" ca="1" si="19"/>
        <v>#DIV/0!</v>
      </c>
    </row>
    <row r="1264" spans="1:11" hidden="1" x14ac:dyDescent="0.3">
      <c r="A1264" s="87" t="s">
        <v>4322</v>
      </c>
      <c r="B1264" s="88">
        <v>7</v>
      </c>
      <c r="C1264" s="90" t="s">
        <v>446</v>
      </c>
      <c r="D1264" s="90" t="s">
        <v>236</v>
      </c>
      <c r="E1264" s="90" t="s">
        <v>1466</v>
      </c>
      <c r="F1264" s="91">
        <v>12000</v>
      </c>
      <c r="G1264" s="91" t="s">
        <v>245</v>
      </c>
      <c r="H1264" s="92">
        <f ca="1">SUMIF(Measure_BB_Table[],Combined_header,Total_Exp._MeasureBB)</f>
        <v>0</v>
      </c>
      <c r="I1264" s="85">
        <f ca="1">SUMIF(Measure_BB_Table[],Combined_header,Committed_Amount)</f>
        <v>0</v>
      </c>
      <c r="J1264" s="92">
        <f ca="1">SUMIF(Measure_BB_Table[],Combined_header,Completed_MeasureBB)</f>
        <v>0</v>
      </c>
      <c r="K1264" s="93" t="e">
        <f t="shared" ca="1" si="19"/>
        <v>#DIV/0!</v>
      </c>
    </row>
    <row r="1265" spans="1:11" hidden="1" x14ac:dyDescent="0.3">
      <c r="A1265" s="87" t="s">
        <v>4323</v>
      </c>
      <c r="B1265" s="88">
        <v>7</v>
      </c>
      <c r="C1265" s="90" t="s">
        <v>446</v>
      </c>
      <c r="D1265" s="90" t="s">
        <v>236</v>
      </c>
      <c r="E1265" s="90" t="s">
        <v>1474</v>
      </c>
      <c r="F1265" s="91">
        <v>12000</v>
      </c>
      <c r="G1265" s="91" t="s">
        <v>245</v>
      </c>
      <c r="H1265" s="92">
        <f ca="1">SUMIF(Measure_BB_Table[],Combined_header,Total_Exp._MeasureBB)</f>
        <v>0</v>
      </c>
      <c r="I1265" s="85">
        <f ca="1">SUMIF(Measure_BB_Table[],Combined_header,Committed_Amount)</f>
        <v>0</v>
      </c>
      <c r="J1265" s="92">
        <f ca="1">SUMIF(Measure_BB_Table[],Combined_header,Completed_MeasureBB)</f>
        <v>0</v>
      </c>
      <c r="K1265" s="93" t="e">
        <f t="shared" ca="1" si="19"/>
        <v>#DIV/0!</v>
      </c>
    </row>
    <row r="1266" spans="1:11" hidden="1" x14ac:dyDescent="0.3">
      <c r="A1266" s="87" t="s">
        <v>4324</v>
      </c>
      <c r="B1266" s="88">
        <v>7</v>
      </c>
      <c r="C1266" s="90" t="s">
        <v>446</v>
      </c>
      <c r="D1266" s="90" t="s">
        <v>236</v>
      </c>
      <c r="E1266" s="87" t="s">
        <v>1468</v>
      </c>
      <c r="F1266" s="91">
        <v>0</v>
      </c>
      <c r="G1266" s="91">
        <v>0</v>
      </c>
      <c r="H1266" s="92">
        <f ca="1">SUMIF(Measure_BB_Table[],Combined_header,Total_Exp._MeasureBB)</f>
        <v>0</v>
      </c>
      <c r="I1266" s="85">
        <f ca="1">SUMIF(Measure_BB_Table[],Combined_header,Committed_Amount)</f>
        <v>0</v>
      </c>
      <c r="J1266" s="92">
        <f ca="1">SUMIF(Measure_BB_Table[],Combined_header,Completed_MeasureBB)</f>
        <v>0</v>
      </c>
      <c r="K1266" s="93" t="e">
        <f t="shared" ca="1" si="19"/>
        <v>#DIV/0!</v>
      </c>
    </row>
    <row r="1267" spans="1:11" hidden="1" x14ac:dyDescent="0.3">
      <c r="A1267" s="87" t="s">
        <v>4325</v>
      </c>
      <c r="B1267" s="88">
        <v>7</v>
      </c>
      <c r="C1267" s="90" t="s">
        <v>446</v>
      </c>
      <c r="D1267" s="90" t="s">
        <v>236</v>
      </c>
      <c r="E1267" s="87" t="s">
        <v>1548</v>
      </c>
      <c r="F1267" s="91">
        <v>0</v>
      </c>
      <c r="G1267" s="91">
        <v>0</v>
      </c>
      <c r="H1267" s="92">
        <f ca="1">SUMIF(Measure_BB_Table[],Combined_header,Total_Exp._MeasureBB)</f>
        <v>0</v>
      </c>
      <c r="I1267" s="85">
        <f ca="1">SUMIF(Measure_BB_Table[],Combined_header,Committed_Amount)</f>
        <v>0</v>
      </c>
      <c r="J1267" s="92">
        <f ca="1">SUMIF(Measure_BB_Table[],Combined_header,Completed_MeasureBB)</f>
        <v>0</v>
      </c>
      <c r="K1267" s="93" t="e">
        <f t="shared" ca="1" si="19"/>
        <v>#DIV/0!</v>
      </c>
    </row>
    <row r="1268" spans="1:11" hidden="1" x14ac:dyDescent="0.3">
      <c r="A1268" s="87" t="s">
        <v>4326</v>
      </c>
      <c r="B1268" s="88">
        <v>7</v>
      </c>
      <c r="C1268" s="90" t="s">
        <v>446</v>
      </c>
      <c r="D1268" s="90" t="s">
        <v>236</v>
      </c>
      <c r="E1268" s="87" t="s">
        <v>1677</v>
      </c>
      <c r="F1268" s="91">
        <v>0</v>
      </c>
      <c r="G1268" s="91">
        <v>0</v>
      </c>
      <c r="H1268" s="92">
        <f ca="1">SUMIF(Measure_BB_Table[],Combined_header,Total_Exp._MeasureBB)</f>
        <v>0</v>
      </c>
      <c r="I1268" s="85">
        <f ca="1">SUMIF(Measure_BB_Table[],Combined_header,Committed_Amount)</f>
        <v>0</v>
      </c>
      <c r="J1268" s="92">
        <f ca="1">SUMIF(Measure_BB_Table[],Combined_header,Completed_MeasureBB)</f>
        <v>0</v>
      </c>
      <c r="K1268" s="93" t="e">
        <f t="shared" ca="1" si="19"/>
        <v>#DIV/0!</v>
      </c>
    </row>
    <row r="1269" spans="1:11" hidden="1" x14ac:dyDescent="0.3">
      <c r="A1269" s="87" t="s">
        <v>4327</v>
      </c>
      <c r="B1269" s="88">
        <v>7</v>
      </c>
      <c r="C1269" s="90" t="s">
        <v>446</v>
      </c>
      <c r="D1269" s="90" t="s">
        <v>236</v>
      </c>
      <c r="E1269" s="90" t="s">
        <v>1475</v>
      </c>
      <c r="F1269" s="91">
        <v>150000</v>
      </c>
      <c r="G1269" s="91" t="s">
        <v>245</v>
      </c>
      <c r="H1269" s="92">
        <f ca="1">SUMIF(Measure_BB_Table[],Combined_header,Total_Exp._MeasureBB)</f>
        <v>0</v>
      </c>
      <c r="I1269" s="85">
        <f ca="1">SUMIF(Measure_BB_Table[],Combined_header,Committed_Amount)</f>
        <v>0</v>
      </c>
      <c r="J1269" s="92">
        <f ca="1">SUMIF(Measure_BB_Table[],Combined_header,Completed_MeasureBB)</f>
        <v>0</v>
      </c>
      <c r="K1269" s="93" t="e">
        <f t="shared" ca="1" si="19"/>
        <v>#DIV/0!</v>
      </c>
    </row>
    <row r="1270" spans="1:11" hidden="1" x14ac:dyDescent="0.3">
      <c r="A1270" s="87" t="s">
        <v>4328</v>
      </c>
      <c r="B1270" s="88">
        <v>7</v>
      </c>
      <c r="C1270" s="90" t="s">
        <v>446</v>
      </c>
      <c r="D1270" s="90" t="s">
        <v>236</v>
      </c>
      <c r="E1270" s="87" t="s">
        <v>1476</v>
      </c>
      <c r="F1270" s="91">
        <v>0</v>
      </c>
      <c r="G1270" s="91">
        <v>0</v>
      </c>
      <c r="H1270" s="92">
        <f ca="1">SUMIF(Measure_BB_Table[],Combined_header,Total_Exp._MeasureBB)</f>
        <v>0</v>
      </c>
      <c r="I1270" s="85">
        <f ca="1">SUMIF(Measure_BB_Table[],Combined_header,Committed_Amount)</f>
        <v>0</v>
      </c>
      <c r="J1270" s="92">
        <f ca="1">SUMIF(Measure_BB_Table[],Combined_header,Completed_MeasureBB)</f>
        <v>0</v>
      </c>
      <c r="K1270" s="93" t="e">
        <f t="shared" ca="1" si="19"/>
        <v>#DIV/0!</v>
      </c>
    </row>
    <row r="1271" spans="1:11" hidden="1" x14ac:dyDescent="0.3">
      <c r="A1271" s="87" t="s">
        <v>4329</v>
      </c>
      <c r="B1271" s="88">
        <v>7</v>
      </c>
      <c r="C1271" s="90" t="s">
        <v>446</v>
      </c>
      <c r="D1271" s="90" t="s">
        <v>236</v>
      </c>
      <c r="E1271" s="87" t="s">
        <v>1470</v>
      </c>
      <c r="F1271" s="91">
        <v>400</v>
      </c>
      <c r="G1271" s="91" t="s">
        <v>245</v>
      </c>
      <c r="H1271" s="92">
        <f ca="1">SUMIF(Measure_BB_Table[],Combined_header,Total_Exp._MeasureBB)</f>
        <v>0</v>
      </c>
      <c r="I1271" s="85">
        <f ca="1">SUMIF(Measure_BB_Table[],Combined_header,Committed_Amount)</f>
        <v>0</v>
      </c>
      <c r="J1271" s="92">
        <f ca="1">SUMIF(Measure_BB_Table[],Combined_header,Completed_MeasureBB)</f>
        <v>0</v>
      </c>
      <c r="K1271" s="93" t="e">
        <f t="shared" ca="1" si="19"/>
        <v>#DIV/0!</v>
      </c>
    </row>
    <row r="1272" spans="1:11" hidden="1" x14ac:dyDescent="0.3">
      <c r="A1272" s="87" t="s">
        <v>4330</v>
      </c>
      <c r="B1272" s="88">
        <v>7</v>
      </c>
      <c r="C1272" s="90" t="s">
        <v>446</v>
      </c>
      <c r="D1272" s="90" t="s">
        <v>236</v>
      </c>
      <c r="E1272" s="87" t="s">
        <v>1464</v>
      </c>
      <c r="F1272" s="91">
        <v>0</v>
      </c>
      <c r="G1272" s="91">
        <v>0</v>
      </c>
      <c r="H1272" s="92">
        <f ca="1">SUMIF(Measure_BB_Table[],Combined_header,Total_Exp._MeasureBB)</f>
        <v>0</v>
      </c>
      <c r="I1272" s="85">
        <f ca="1">SUMIF(Measure_BB_Table[],Combined_header,Committed_Amount)</f>
        <v>0</v>
      </c>
      <c r="J1272" s="92">
        <f ca="1">SUMIF(Measure_BB_Table[],Combined_header,Completed_MeasureBB)</f>
        <v>0</v>
      </c>
      <c r="K1272" s="93" t="e">
        <f t="shared" ca="1" si="19"/>
        <v>#DIV/0!</v>
      </c>
    </row>
    <row r="1273" spans="1:11" x14ac:dyDescent="0.3">
      <c r="A1273" s="87" t="s">
        <v>2885</v>
      </c>
      <c r="B1273" s="88">
        <v>2</v>
      </c>
      <c r="C1273" s="90" t="s">
        <v>284</v>
      </c>
      <c r="D1273" s="90" t="s">
        <v>2722</v>
      </c>
      <c r="E1273" s="87" t="s">
        <v>1471</v>
      </c>
      <c r="F1273" s="91">
        <v>1181.31</v>
      </c>
      <c r="G1273" s="91" t="s">
        <v>245</v>
      </c>
      <c r="H1273" s="92">
        <f ca="1">SUMIF(Measure_BB_Table[],Combined_header,Total_Exp._MeasureBB)</f>
        <v>324.48</v>
      </c>
      <c r="I1273" s="85">
        <f ca="1">SUMIF(Measure_BB_Table[],Combined_header,Committed_Amount)</f>
        <v>0</v>
      </c>
      <c r="J1273" s="92">
        <f ca="1">SUMIF(Measure_BB_Table[],Combined_header,Completed_MeasureBB)</f>
        <v>324.48</v>
      </c>
      <c r="K1273" s="93">
        <f t="shared" ca="1" si="19"/>
        <v>1</v>
      </c>
    </row>
    <row r="1274" spans="1:11" hidden="1" x14ac:dyDescent="0.3">
      <c r="A1274" s="87" t="s">
        <v>4331</v>
      </c>
      <c r="B1274" s="88">
        <v>2</v>
      </c>
      <c r="C1274" s="90" t="s">
        <v>284</v>
      </c>
      <c r="D1274" s="90" t="s">
        <v>2722</v>
      </c>
      <c r="E1274" s="87" t="s">
        <v>1465</v>
      </c>
      <c r="F1274" s="91">
        <v>56000</v>
      </c>
      <c r="G1274" s="91" t="s">
        <v>245</v>
      </c>
      <c r="H1274" s="92">
        <f ca="1">SUMIF(Measure_BB_Table[],Combined_header,Total_Exp._MeasureBB)</f>
        <v>0</v>
      </c>
      <c r="I1274" s="85">
        <f ca="1">SUMIF(Measure_BB_Table[],Combined_header,Committed_Amount)</f>
        <v>0</v>
      </c>
      <c r="J1274" s="92">
        <f ca="1">SUMIF(Measure_BB_Table[],Combined_header,Completed_MeasureBB)</f>
        <v>0</v>
      </c>
      <c r="K1274" s="93" t="e">
        <f t="shared" ca="1" si="19"/>
        <v>#DIV/0!</v>
      </c>
    </row>
    <row r="1275" spans="1:11" x14ac:dyDescent="0.3">
      <c r="A1275" s="87" t="s">
        <v>2881</v>
      </c>
      <c r="B1275" s="88">
        <v>2</v>
      </c>
      <c r="C1275" s="90" t="s">
        <v>284</v>
      </c>
      <c r="D1275" s="90" t="s">
        <v>2722</v>
      </c>
      <c r="E1275" s="87" t="s">
        <v>1467</v>
      </c>
      <c r="F1275" s="91">
        <v>204134.44</v>
      </c>
      <c r="G1275" s="91">
        <v>0</v>
      </c>
      <c r="H1275" s="92">
        <f ca="1">SUMIF(Measure_BB_Table[],Combined_header,Total_Exp._MeasureBB)</f>
        <v>412803.75</v>
      </c>
      <c r="I1275" s="85">
        <f ca="1">SUMIF(Measure_BB_Table[],Combined_header,Committed_Amount)</f>
        <v>0</v>
      </c>
      <c r="J1275" s="92">
        <f ca="1">SUMIF(Measure_BB_Table[],Combined_header,Completed_MeasureBB)</f>
        <v>412803.75</v>
      </c>
      <c r="K1275" s="93">
        <f t="shared" ca="1" si="19"/>
        <v>1</v>
      </c>
    </row>
    <row r="1276" spans="1:11" hidden="1" x14ac:dyDescent="0.3">
      <c r="A1276" s="87" t="s">
        <v>4332</v>
      </c>
      <c r="B1276" s="88">
        <v>2</v>
      </c>
      <c r="C1276" s="90" t="s">
        <v>284</v>
      </c>
      <c r="D1276" s="90" t="s">
        <v>2722</v>
      </c>
      <c r="E1276" s="90" t="s">
        <v>1676</v>
      </c>
      <c r="F1276" s="91">
        <v>184094.8</v>
      </c>
      <c r="G1276" s="91" t="s">
        <v>245</v>
      </c>
      <c r="H1276" s="92">
        <f ca="1">SUMIF(Measure_BB_Table[],Combined_header,Total_Exp._MeasureBB)</f>
        <v>0</v>
      </c>
      <c r="I1276" s="85">
        <f ca="1">SUMIF(Measure_BB_Table[],Combined_header,Committed_Amount)</f>
        <v>0</v>
      </c>
      <c r="J1276" s="92">
        <f ca="1">SUMIF(Measure_BB_Table[],Combined_header,Completed_MeasureBB)</f>
        <v>0</v>
      </c>
      <c r="K1276" s="93" t="e">
        <f t="shared" ca="1" si="19"/>
        <v>#DIV/0!</v>
      </c>
    </row>
    <row r="1277" spans="1:11" x14ac:dyDescent="0.3">
      <c r="A1277" s="87" t="s">
        <v>3033</v>
      </c>
      <c r="B1277" s="88">
        <v>2</v>
      </c>
      <c r="C1277" s="90" t="s">
        <v>284</v>
      </c>
      <c r="D1277" s="90" t="s">
        <v>2722</v>
      </c>
      <c r="E1277" s="90" t="s">
        <v>310</v>
      </c>
      <c r="F1277" s="91">
        <v>1963739.23</v>
      </c>
      <c r="G1277" s="91" t="s">
        <v>245</v>
      </c>
      <c r="H1277" s="92">
        <f ca="1">SUMIF(Measure_BB_Table[],Combined_header,Total_Exp._MeasureBB)</f>
        <v>1670154.6400000001</v>
      </c>
      <c r="I1277" s="85">
        <f ca="1">SUMIF(Measure_BB_Table[],Combined_header,Committed_Amount)</f>
        <v>0</v>
      </c>
      <c r="J1277" s="92">
        <f ca="1">SUMIF(Measure_BB_Table[],Combined_header,Completed_MeasureBB)</f>
        <v>1670154.6400000001</v>
      </c>
      <c r="K1277" s="93">
        <f t="shared" ca="1" si="19"/>
        <v>1</v>
      </c>
    </row>
    <row r="1278" spans="1:11" x14ac:dyDescent="0.3">
      <c r="A1278" s="87" t="s">
        <v>2883</v>
      </c>
      <c r="B1278" s="88">
        <v>2</v>
      </c>
      <c r="C1278" s="90" t="s">
        <v>284</v>
      </c>
      <c r="D1278" s="90" t="s">
        <v>2722</v>
      </c>
      <c r="E1278" s="90" t="s">
        <v>1473</v>
      </c>
      <c r="F1278" s="91">
        <v>225522.57</v>
      </c>
      <c r="G1278" s="91">
        <v>150523</v>
      </c>
      <c r="H1278" s="92">
        <f ca="1">SUMIF(Measure_BB_Table[],Combined_header,Total_Exp._MeasureBB)</f>
        <v>480542.99999999994</v>
      </c>
      <c r="I1278" s="85">
        <f ca="1">SUMIF(Measure_BB_Table[],Combined_header,Committed_Amount)</f>
        <v>206206</v>
      </c>
      <c r="J1278" s="92">
        <f ca="1">SUMIF(Measure_BB_Table[],Combined_header,Completed_MeasureBB)</f>
        <v>274336.99999999994</v>
      </c>
      <c r="K1278" s="93">
        <f t="shared" ca="1" si="19"/>
        <v>0.57088959780914506</v>
      </c>
    </row>
    <row r="1279" spans="1:11" x14ac:dyDescent="0.3">
      <c r="A1279" s="87" t="s">
        <v>2882</v>
      </c>
      <c r="B1279" s="88">
        <v>2</v>
      </c>
      <c r="C1279" s="90" t="s">
        <v>284</v>
      </c>
      <c r="D1279" s="90" t="s">
        <v>2722</v>
      </c>
      <c r="E1279" s="90" t="s">
        <v>1547</v>
      </c>
      <c r="F1279" s="91">
        <v>0</v>
      </c>
      <c r="G1279" s="91">
        <v>0</v>
      </c>
      <c r="H1279" s="92">
        <f ca="1">SUMIF(Measure_BB_Table[],Combined_header,Total_Exp._MeasureBB)</f>
        <v>53730.720000000001</v>
      </c>
      <c r="I1279" s="85">
        <f ca="1">SUMIF(Measure_BB_Table[],Combined_header,Committed_Amount)</f>
        <v>0</v>
      </c>
      <c r="J1279" s="92">
        <f ca="1">SUMIF(Measure_BB_Table[],Combined_header,Completed_MeasureBB)</f>
        <v>53730.720000000001</v>
      </c>
      <c r="K1279" s="93">
        <f t="shared" ca="1" si="19"/>
        <v>1</v>
      </c>
    </row>
    <row r="1280" spans="1:11" x14ac:dyDescent="0.3">
      <c r="A1280" s="87" t="s">
        <v>4333</v>
      </c>
      <c r="B1280" s="88">
        <v>2</v>
      </c>
      <c r="C1280" s="90" t="s">
        <v>284</v>
      </c>
      <c r="D1280" s="90" t="s">
        <v>2722</v>
      </c>
      <c r="E1280" s="90" t="s">
        <v>1466</v>
      </c>
      <c r="F1280" s="91">
        <v>32217.51</v>
      </c>
      <c r="G1280" s="91" t="s">
        <v>245</v>
      </c>
      <c r="H1280" s="92">
        <f ca="1">SUMIF(Measure_BB_Table[],Combined_header,Total_Exp._MeasureBB)</f>
        <v>38845</v>
      </c>
      <c r="I1280" s="85">
        <f ca="1">SUMIF(Measure_BB_Table[],Combined_header,Committed_Amount)</f>
        <v>0</v>
      </c>
      <c r="J1280" s="92">
        <f ca="1">SUMIF(Measure_BB_Table[],Combined_header,Completed_MeasureBB)</f>
        <v>38845</v>
      </c>
      <c r="K1280" s="93">
        <f t="shared" ca="1" si="19"/>
        <v>1</v>
      </c>
    </row>
    <row r="1281" spans="1:11" x14ac:dyDescent="0.3">
      <c r="A1281" s="87" t="s">
        <v>3094</v>
      </c>
      <c r="B1281" s="88">
        <v>2</v>
      </c>
      <c r="C1281" s="90" t="s">
        <v>284</v>
      </c>
      <c r="D1281" s="90" t="s">
        <v>2722</v>
      </c>
      <c r="E1281" s="90" t="s">
        <v>1474</v>
      </c>
      <c r="F1281" s="91">
        <v>16108.76</v>
      </c>
      <c r="G1281" s="91" t="s">
        <v>245</v>
      </c>
      <c r="H1281" s="92">
        <f ca="1">SUMIF(Measure_BB_Table[],Combined_header,Total_Exp._MeasureBB)</f>
        <v>6891.5</v>
      </c>
      <c r="I1281" s="85">
        <f ca="1">SUMIF(Measure_BB_Table[],Combined_header,Committed_Amount)</f>
        <v>0</v>
      </c>
      <c r="J1281" s="92">
        <f ca="1">SUMIF(Measure_BB_Table[],Combined_header,Completed_MeasureBB)</f>
        <v>6891.5</v>
      </c>
      <c r="K1281" s="93">
        <f t="shared" ca="1" si="19"/>
        <v>1</v>
      </c>
    </row>
    <row r="1282" spans="1:11" x14ac:dyDescent="0.3">
      <c r="A1282" s="87" t="s">
        <v>2884</v>
      </c>
      <c r="B1282" s="88">
        <v>2</v>
      </c>
      <c r="C1282" s="90" t="s">
        <v>284</v>
      </c>
      <c r="D1282" s="90" t="s">
        <v>2722</v>
      </c>
      <c r="E1282" s="87" t="s">
        <v>1468</v>
      </c>
      <c r="F1282" s="91">
        <v>9450.4699999999993</v>
      </c>
      <c r="G1282" s="91" t="s">
        <v>2011</v>
      </c>
      <c r="H1282" s="92">
        <f ca="1">SUMIF(Measure_BB_Table[],Combined_header,Total_Exp._MeasureBB)</f>
        <v>10500</v>
      </c>
      <c r="I1282" s="85">
        <f ca="1">SUMIF(Measure_BB_Table[],Combined_header,Committed_Amount)</f>
        <v>0</v>
      </c>
      <c r="J1282" s="92">
        <f ca="1">SUMIF(Measure_BB_Table[],Combined_header,Completed_MeasureBB)</f>
        <v>10500</v>
      </c>
      <c r="K1282" s="93">
        <f t="shared" ca="1" si="19"/>
        <v>1</v>
      </c>
    </row>
    <row r="1283" spans="1:11" x14ac:dyDescent="0.3">
      <c r="A1283" s="87" t="s">
        <v>3044</v>
      </c>
      <c r="B1283" s="88">
        <v>2</v>
      </c>
      <c r="C1283" s="90" t="s">
        <v>284</v>
      </c>
      <c r="D1283" s="90" t="s">
        <v>2722</v>
      </c>
      <c r="E1283" s="87" t="s">
        <v>1548</v>
      </c>
      <c r="F1283" s="91">
        <v>460000</v>
      </c>
      <c r="G1283" s="91">
        <v>0</v>
      </c>
      <c r="H1283" s="92">
        <f ca="1">SUMIF(Measure_BB_Table[],Combined_header,Total_Exp._MeasureBB)</f>
        <v>288808.41000000003</v>
      </c>
      <c r="I1283" s="85">
        <f ca="1">SUMIF(Measure_BB_Table[],Combined_header,Committed_Amount)</f>
        <v>0</v>
      </c>
      <c r="J1283" s="92">
        <f ca="1">SUMIF(Measure_BB_Table[],Combined_header,Completed_MeasureBB)</f>
        <v>288808.41000000003</v>
      </c>
      <c r="K1283" s="93">
        <f t="shared" ca="1" si="19"/>
        <v>1</v>
      </c>
    </row>
    <row r="1284" spans="1:11" hidden="1" x14ac:dyDescent="0.3">
      <c r="A1284" s="87" t="s">
        <v>4334</v>
      </c>
      <c r="B1284" s="88">
        <v>2</v>
      </c>
      <c r="C1284" s="90" t="s">
        <v>284</v>
      </c>
      <c r="D1284" s="90" t="s">
        <v>2722</v>
      </c>
      <c r="E1284" s="87" t="s">
        <v>1677</v>
      </c>
      <c r="F1284" s="91">
        <v>0</v>
      </c>
      <c r="G1284" s="91">
        <v>0</v>
      </c>
      <c r="H1284" s="92">
        <f ca="1">SUMIF(Measure_BB_Table[],Combined_header,Total_Exp._MeasureBB)</f>
        <v>0</v>
      </c>
      <c r="I1284" s="85">
        <f ca="1">SUMIF(Measure_BB_Table[],Combined_header,Committed_Amount)</f>
        <v>0</v>
      </c>
      <c r="J1284" s="92">
        <f ca="1">SUMIF(Measure_BB_Table[],Combined_header,Completed_MeasureBB)</f>
        <v>0</v>
      </c>
      <c r="K1284" s="93" t="e">
        <f t="shared" ca="1" si="19"/>
        <v>#DIV/0!</v>
      </c>
    </row>
    <row r="1285" spans="1:11" x14ac:dyDescent="0.3">
      <c r="A1285" s="87" t="s">
        <v>3087</v>
      </c>
      <c r="B1285" s="88">
        <v>2</v>
      </c>
      <c r="C1285" s="90" t="s">
        <v>284</v>
      </c>
      <c r="D1285" s="90" t="s">
        <v>2722</v>
      </c>
      <c r="E1285" s="87" t="s">
        <v>1472</v>
      </c>
      <c r="F1285" s="91">
        <v>0</v>
      </c>
      <c r="G1285" s="91">
        <v>0</v>
      </c>
      <c r="H1285" s="92">
        <f ca="1">SUMIF(Measure_BB_Table[],Combined_header,Total_Exp._MeasureBB)</f>
        <v>318.77</v>
      </c>
      <c r="I1285" s="85">
        <f ca="1">SUMIF(Measure_BB_Table[],Combined_header,Committed_Amount)</f>
        <v>0</v>
      </c>
      <c r="J1285" s="92">
        <f ca="1">SUMIF(Measure_BB_Table[],Combined_header,Completed_MeasureBB)</f>
        <v>318.77</v>
      </c>
      <c r="K1285" s="93">
        <f t="shared" ref="K1285:K1348" ca="1" si="20">Completed_Comparison/Total_Exp._Comparison</f>
        <v>1</v>
      </c>
    </row>
    <row r="1286" spans="1:11" x14ac:dyDescent="0.3">
      <c r="A1286" s="87" t="s">
        <v>3070</v>
      </c>
      <c r="B1286" s="88">
        <v>2</v>
      </c>
      <c r="C1286" s="90" t="s">
        <v>284</v>
      </c>
      <c r="D1286" s="90" t="s">
        <v>2722</v>
      </c>
      <c r="E1286" s="87" t="s">
        <v>1476</v>
      </c>
      <c r="F1286" s="91">
        <v>8591.34</v>
      </c>
      <c r="G1286" s="91" t="s">
        <v>245</v>
      </c>
      <c r="H1286" s="92">
        <f ca="1">SUMIF(Measure_BB_Table[],Combined_header,Total_Exp._MeasureBB)</f>
        <v>3630</v>
      </c>
      <c r="I1286" s="85">
        <f ca="1">SUMIF(Measure_BB_Table[],Combined_header,Committed_Amount)</f>
        <v>0</v>
      </c>
      <c r="J1286" s="92">
        <f ca="1">SUMIF(Measure_BB_Table[],Combined_header,Completed_MeasureBB)</f>
        <v>3630</v>
      </c>
      <c r="K1286" s="93">
        <f t="shared" ca="1" si="20"/>
        <v>1</v>
      </c>
    </row>
    <row r="1287" spans="1:11" x14ac:dyDescent="0.3">
      <c r="A1287" s="87" t="s">
        <v>2880</v>
      </c>
      <c r="B1287" s="88">
        <v>2</v>
      </c>
      <c r="C1287" s="90" t="s">
        <v>284</v>
      </c>
      <c r="D1287" s="90" t="s">
        <v>2722</v>
      </c>
      <c r="E1287" s="87" t="s">
        <v>1470</v>
      </c>
      <c r="F1287" s="91">
        <v>1181.31</v>
      </c>
      <c r="G1287" s="91" t="s">
        <v>245</v>
      </c>
      <c r="H1287" s="92">
        <f ca="1">SUMIF(Measure_BB_Table[],Combined_header,Total_Exp._MeasureBB)</f>
        <v>2627.93</v>
      </c>
      <c r="I1287" s="85">
        <f ca="1">SUMIF(Measure_BB_Table[],Combined_header,Committed_Amount)</f>
        <v>0</v>
      </c>
      <c r="J1287" s="92">
        <f ca="1">SUMIF(Measure_BB_Table[],Combined_header,Completed_MeasureBB)</f>
        <v>2627.93</v>
      </c>
      <c r="K1287" s="93">
        <f t="shared" ca="1" si="20"/>
        <v>1</v>
      </c>
    </row>
    <row r="1288" spans="1:11" x14ac:dyDescent="0.3">
      <c r="A1288" s="87" t="s">
        <v>2787</v>
      </c>
      <c r="B1288" s="88">
        <v>2</v>
      </c>
      <c r="C1288" s="90" t="s">
        <v>284</v>
      </c>
      <c r="D1288" s="90" t="s">
        <v>2722</v>
      </c>
      <c r="E1288" s="87" t="s">
        <v>1464</v>
      </c>
      <c r="F1288" s="91">
        <v>460000</v>
      </c>
      <c r="G1288" s="91" t="s">
        <v>2011</v>
      </c>
      <c r="H1288" s="92">
        <f ca="1">SUMIF(Measure_BB_Table[],Combined_header,Total_Exp._MeasureBB)</f>
        <v>331175.82</v>
      </c>
      <c r="I1288" s="85">
        <f ca="1">SUMIF(Measure_BB_Table[],Combined_header,Committed_Amount)</f>
        <v>0</v>
      </c>
      <c r="J1288" s="92">
        <f ca="1">SUMIF(Measure_BB_Table[],Combined_header,Completed_MeasureBB)</f>
        <v>331175.82</v>
      </c>
      <c r="K1288" s="93">
        <f t="shared" ca="1" si="20"/>
        <v>1</v>
      </c>
    </row>
    <row r="1289" spans="1:11" hidden="1" x14ac:dyDescent="0.3">
      <c r="A1289" s="87" t="s">
        <v>4335</v>
      </c>
      <c r="B1289" s="88">
        <v>2</v>
      </c>
      <c r="C1289" s="90" t="s">
        <v>284</v>
      </c>
      <c r="D1289" s="89" t="s">
        <v>428</v>
      </c>
      <c r="E1289" s="87" t="s">
        <v>1467</v>
      </c>
      <c r="F1289" s="91">
        <v>0</v>
      </c>
      <c r="G1289" s="91">
        <v>0</v>
      </c>
      <c r="H1289" s="92">
        <f ca="1">SUMIF(Measure_BB_Table[],Combined_header,Total_Exp._MeasureBB)</f>
        <v>0</v>
      </c>
      <c r="I1289" s="85">
        <f ca="1">SUMIF(Measure_BB_Table[],Combined_header,Committed_Amount)</f>
        <v>0</v>
      </c>
      <c r="J1289" s="92">
        <f ca="1">SUMIF(Measure_BB_Table[],Combined_header,Completed_MeasureBB)</f>
        <v>0</v>
      </c>
      <c r="K1289" s="93" t="e">
        <f t="shared" ca="1" si="20"/>
        <v>#DIV/0!</v>
      </c>
    </row>
    <row r="1290" spans="1:11" hidden="1" x14ac:dyDescent="0.3">
      <c r="A1290" s="87" t="s">
        <v>4336</v>
      </c>
      <c r="B1290" s="88">
        <v>2</v>
      </c>
      <c r="C1290" s="90" t="s">
        <v>284</v>
      </c>
      <c r="D1290" s="89" t="s">
        <v>428</v>
      </c>
      <c r="E1290" s="87" t="s">
        <v>310</v>
      </c>
      <c r="F1290" s="91">
        <v>0</v>
      </c>
      <c r="G1290" s="91">
        <v>0</v>
      </c>
      <c r="H1290" s="92">
        <f ca="1">SUMIF(Measure_BB_Table[],Combined_header,Total_Exp._MeasureBB)</f>
        <v>0</v>
      </c>
      <c r="I1290" s="85">
        <f ca="1">SUMIF(Measure_BB_Table[],Combined_header,Committed_Amount)</f>
        <v>0</v>
      </c>
      <c r="J1290" s="92">
        <f ca="1">SUMIF(Measure_BB_Table[],Combined_header,Completed_MeasureBB)</f>
        <v>0</v>
      </c>
      <c r="K1290" s="93" t="e">
        <f t="shared" ca="1" si="20"/>
        <v>#DIV/0!</v>
      </c>
    </row>
    <row r="1291" spans="1:11" hidden="1" x14ac:dyDescent="0.3">
      <c r="A1291" s="87" t="s">
        <v>4337</v>
      </c>
      <c r="B1291" s="88">
        <v>2</v>
      </c>
      <c r="C1291" s="90" t="s">
        <v>284</v>
      </c>
      <c r="D1291" s="90" t="s">
        <v>2724</v>
      </c>
      <c r="E1291" s="87" t="s">
        <v>1471</v>
      </c>
      <c r="F1291" s="91">
        <v>0</v>
      </c>
      <c r="G1291" s="91">
        <v>0</v>
      </c>
      <c r="H1291" s="92">
        <f ca="1">SUMIF(Measure_BB_Table[],Combined_header,Total_Exp._MeasureBB)</f>
        <v>0</v>
      </c>
      <c r="I1291" s="85">
        <f ca="1">SUMIF(Measure_BB_Table[],Combined_header,Committed_Amount)</f>
        <v>0</v>
      </c>
      <c r="J1291" s="92">
        <f ca="1">SUMIF(Measure_BB_Table[],Combined_header,Completed_MeasureBB)</f>
        <v>0</v>
      </c>
      <c r="K1291" s="93" t="e">
        <f t="shared" ca="1" si="20"/>
        <v>#DIV/0!</v>
      </c>
    </row>
    <row r="1292" spans="1:11" hidden="1" x14ac:dyDescent="0.3">
      <c r="A1292" s="87" t="s">
        <v>4338</v>
      </c>
      <c r="B1292" s="88">
        <v>2</v>
      </c>
      <c r="C1292" s="90" t="s">
        <v>284</v>
      </c>
      <c r="D1292" s="90" t="s">
        <v>2724</v>
      </c>
      <c r="E1292" s="87" t="s">
        <v>310</v>
      </c>
      <c r="F1292" s="91">
        <v>15000</v>
      </c>
      <c r="G1292" s="91" t="s">
        <v>245</v>
      </c>
      <c r="H1292" s="92">
        <f ca="1">SUMIF(Measure_BB_Table[],Combined_header,Total_Exp._MeasureBB)</f>
        <v>0</v>
      </c>
      <c r="I1292" s="85">
        <f ca="1">SUMIF(Measure_BB_Table[],Combined_header,Committed_Amount)</f>
        <v>0</v>
      </c>
      <c r="J1292" s="92">
        <f ca="1">SUMIF(Measure_BB_Table[],Combined_header,Completed_MeasureBB)</f>
        <v>0</v>
      </c>
      <c r="K1292" s="93" t="e">
        <f t="shared" ca="1" si="20"/>
        <v>#DIV/0!</v>
      </c>
    </row>
    <row r="1293" spans="1:11" hidden="1" x14ac:dyDescent="0.3">
      <c r="A1293" s="87" t="s">
        <v>4339</v>
      </c>
      <c r="B1293" s="88">
        <v>2</v>
      </c>
      <c r="C1293" s="90" t="s">
        <v>284</v>
      </c>
      <c r="D1293" s="90" t="s">
        <v>2724</v>
      </c>
      <c r="E1293" s="87" t="s">
        <v>1473</v>
      </c>
      <c r="F1293" s="91">
        <v>0</v>
      </c>
      <c r="G1293" s="91">
        <v>0</v>
      </c>
      <c r="H1293" s="92">
        <f ca="1">SUMIF(Measure_BB_Table[],Combined_header,Total_Exp._MeasureBB)</f>
        <v>0</v>
      </c>
      <c r="I1293" s="85">
        <f ca="1">SUMIF(Measure_BB_Table[],Combined_header,Committed_Amount)</f>
        <v>0</v>
      </c>
      <c r="J1293" s="92">
        <f ca="1">SUMIF(Measure_BB_Table[],Combined_header,Completed_MeasureBB)</f>
        <v>0</v>
      </c>
      <c r="K1293" s="93" t="e">
        <f t="shared" ca="1" si="20"/>
        <v>#DIV/0!</v>
      </c>
    </row>
    <row r="1294" spans="1:11" hidden="1" x14ac:dyDescent="0.3">
      <c r="A1294" s="87" t="s">
        <v>4340</v>
      </c>
      <c r="B1294" s="88">
        <v>2</v>
      </c>
      <c r="C1294" s="90" t="s">
        <v>284</v>
      </c>
      <c r="D1294" s="90" t="s">
        <v>2724</v>
      </c>
      <c r="E1294" s="87" t="s">
        <v>1547</v>
      </c>
      <c r="F1294" s="91">
        <v>0</v>
      </c>
      <c r="G1294" s="91">
        <v>0</v>
      </c>
      <c r="H1294" s="92">
        <f ca="1">SUMIF(Measure_BB_Table[],Combined_header,Total_Exp._MeasureBB)</f>
        <v>0</v>
      </c>
      <c r="I1294" s="85">
        <f ca="1">SUMIF(Measure_BB_Table[],Combined_header,Committed_Amount)</f>
        <v>0</v>
      </c>
      <c r="J1294" s="92">
        <f ca="1">SUMIF(Measure_BB_Table[],Combined_header,Completed_MeasureBB)</f>
        <v>0</v>
      </c>
      <c r="K1294" s="93" t="e">
        <f t="shared" ca="1" si="20"/>
        <v>#DIV/0!</v>
      </c>
    </row>
    <row r="1295" spans="1:11" hidden="1" x14ac:dyDescent="0.3">
      <c r="A1295" s="87" t="s">
        <v>4341</v>
      </c>
      <c r="B1295" s="88">
        <v>2</v>
      </c>
      <c r="C1295" s="90" t="s">
        <v>284</v>
      </c>
      <c r="D1295" s="90" t="s">
        <v>2724</v>
      </c>
      <c r="E1295" s="87" t="s">
        <v>1466</v>
      </c>
      <c r="F1295" s="91">
        <v>0</v>
      </c>
      <c r="G1295" s="91">
        <v>0</v>
      </c>
      <c r="H1295" s="92">
        <f ca="1">SUMIF(Measure_BB_Table[],Combined_header,Total_Exp._MeasureBB)</f>
        <v>0</v>
      </c>
      <c r="I1295" s="85">
        <f ca="1">SUMIF(Measure_BB_Table[],Combined_header,Committed_Amount)</f>
        <v>0</v>
      </c>
      <c r="J1295" s="92">
        <f ca="1">SUMIF(Measure_BB_Table[],Combined_header,Completed_MeasureBB)</f>
        <v>0</v>
      </c>
      <c r="K1295" s="93" t="e">
        <f t="shared" ca="1" si="20"/>
        <v>#DIV/0!</v>
      </c>
    </row>
    <row r="1296" spans="1:11" hidden="1" x14ac:dyDescent="0.3">
      <c r="A1296" s="87" t="s">
        <v>4342</v>
      </c>
      <c r="B1296" s="88">
        <v>2</v>
      </c>
      <c r="C1296" s="90" t="s">
        <v>284</v>
      </c>
      <c r="D1296" s="90" t="s">
        <v>2724</v>
      </c>
      <c r="E1296" s="90" t="s">
        <v>1474</v>
      </c>
      <c r="F1296" s="91">
        <v>0</v>
      </c>
      <c r="G1296" s="91">
        <v>0</v>
      </c>
      <c r="H1296" s="92">
        <f ca="1">SUMIF(Measure_BB_Table[],Combined_header,Total_Exp._MeasureBB)</f>
        <v>0</v>
      </c>
      <c r="I1296" s="85">
        <f ca="1">SUMIF(Measure_BB_Table[],Combined_header,Committed_Amount)</f>
        <v>0</v>
      </c>
      <c r="J1296" s="92">
        <f ca="1">SUMIF(Measure_BB_Table[],Combined_header,Completed_MeasureBB)</f>
        <v>0</v>
      </c>
      <c r="K1296" s="93" t="e">
        <f t="shared" ca="1" si="20"/>
        <v>#DIV/0!</v>
      </c>
    </row>
    <row r="1297" spans="1:11" hidden="1" x14ac:dyDescent="0.3">
      <c r="A1297" s="87" t="s">
        <v>4343</v>
      </c>
      <c r="B1297" s="88">
        <v>2</v>
      </c>
      <c r="C1297" s="90" t="s">
        <v>284</v>
      </c>
      <c r="D1297" s="90" t="s">
        <v>2724</v>
      </c>
      <c r="E1297" s="87" t="s">
        <v>1468</v>
      </c>
      <c r="F1297" s="91">
        <v>0</v>
      </c>
      <c r="G1297" s="91">
        <v>0</v>
      </c>
      <c r="H1297" s="92">
        <f ca="1">SUMIF(Measure_BB_Table[],Combined_header,Total_Exp._MeasureBB)</f>
        <v>0</v>
      </c>
      <c r="I1297" s="85">
        <f ca="1">SUMIF(Measure_BB_Table[],Combined_header,Committed_Amount)</f>
        <v>0</v>
      </c>
      <c r="J1297" s="92">
        <f ca="1">SUMIF(Measure_BB_Table[],Combined_header,Completed_MeasureBB)</f>
        <v>0</v>
      </c>
      <c r="K1297" s="93" t="e">
        <f t="shared" ca="1" si="20"/>
        <v>#DIV/0!</v>
      </c>
    </row>
    <row r="1298" spans="1:11" hidden="1" x14ac:dyDescent="0.3">
      <c r="A1298" s="87" t="s">
        <v>4344</v>
      </c>
      <c r="B1298" s="88">
        <v>2</v>
      </c>
      <c r="C1298" s="90" t="s">
        <v>284</v>
      </c>
      <c r="D1298" s="90" t="s">
        <v>2724</v>
      </c>
      <c r="E1298" s="87" t="s">
        <v>1470</v>
      </c>
      <c r="F1298" s="91">
        <v>0</v>
      </c>
      <c r="G1298" s="91">
        <v>0</v>
      </c>
      <c r="H1298" s="92">
        <f ca="1">SUMIF(Measure_BB_Table[],Combined_header,Total_Exp._MeasureBB)</f>
        <v>0</v>
      </c>
      <c r="I1298" s="85">
        <f ca="1">SUMIF(Measure_BB_Table[],Combined_header,Committed_Amount)</f>
        <v>0</v>
      </c>
      <c r="J1298" s="92">
        <f ca="1">SUMIF(Measure_BB_Table[],Combined_header,Completed_MeasureBB)</f>
        <v>0</v>
      </c>
      <c r="K1298" s="93" t="e">
        <f t="shared" ca="1" si="20"/>
        <v>#DIV/0!</v>
      </c>
    </row>
    <row r="1299" spans="1:11" hidden="1" x14ac:dyDescent="0.3">
      <c r="A1299" s="87" t="s">
        <v>4345</v>
      </c>
      <c r="B1299" s="88">
        <v>2</v>
      </c>
      <c r="C1299" s="90" t="s">
        <v>284</v>
      </c>
      <c r="D1299" s="90" t="s">
        <v>2723</v>
      </c>
      <c r="E1299" s="87" t="s">
        <v>1471</v>
      </c>
      <c r="F1299" s="91">
        <v>0</v>
      </c>
      <c r="G1299" s="91">
        <v>0</v>
      </c>
      <c r="H1299" s="92">
        <f ca="1">SUMIF(Measure_BB_Table[],Combined_header,Total_Exp._MeasureBB)</f>
        <v>0</v>
      </c>
      <c r="I1299" s="85">
        <f ca="1">SUMIF(Measure_BB_Table[],Combined_header,Committed_Amount)</f>
        <v>0</v>
      </c>
      <c r="J1299" s="92">
        <f ca="1">SUMIF(Measure_BB_Table[],Combined_header,Completed_MeasureBB)</f>
        <v>0</v>
      </c>
      <c r="K1299" s="93" t="e">
        <f t="shared" ca="1" si="20"/>
        <v>#DIV/0!</v>
      </c>
    </row>
    <row r="1300" spans="1:11" x14ac:dyDescent="0.3">
      <c r="A1300" s="87" t="s">
        <v>3002</v>
      </c>
      <c r="B1300" s="88">
        <v>2</v>
      </c>
      <c r="C1300" s="90" t="s">
        <v>284</v>
      </c>
      <c r="D1300" s="90" t="s">
        <v>2723</v>
      </c>
      <c r="E1300" s="87" t="s">
        <v>310</v>
      </c>
      <c r="F1300" s="91">
        <v>240000</v>
      </c>
      <c r="G1300" s="91">
        <v>162000</v>
      </c>
      <c r="H1300" s="92">
        <f ca="1">SUMIF(Measure_BB_Table[],Combined_header,Total_Exp._MeasureBB)</f>
        <v>152000</v>
      </c>
      <c r="I1300" s="85">
        <f ca="1">SUMIF(Measure_BB_Table[],Combined_header,Committed_Amount)</f>
        <v>0</v>
      </c>
      <c r="J1300" s="92">
        <f ca="1">SUMIF(Measure_BB_Table[],Combined_header,Completed_MeasureBB)</f>
        <v>152000</v>
      </c>
      <c r="K1300" s="93">
        <f t="shared" ca="1" si="20"/>
        <v>1</v>
      </c>
    </row>
    <row r="1301" spans="1:11" x14ac:dyDescent="0.3">
      <c r="A1301" s="87" t="s">
        <v>3000</v>
      </c>
      <c r="B1301" s="88">
        <v>2</v>
      </c>
      <c r="C1301" s="90" t="s">
        <v>284</v>
      </c>
      <c r="D1301" s="90" t="s">
        <v>2723</v>
      </c>
      <c r="E1301" s="87" t="s">
        <v>1473</v>
      </c>
      <c r="F1301" s="91">
        <v>4950</v>
      </c>
      <c r="G1301" s="91" t="s">
        <v>2011</v>
      </c>
      <c r="H1301" s="92">
        <f ca="1">SUMIF(Measure_BB_Table[],Combined_header,Total_Exp._MeasureBB)</f>
        <v>4950</v>
      </c>
      <c r="I1301" s="85">
        <f ca="1">SUMIF(Measure_BB_Table[],Combined_header,Committed_Amount)</f>
        <v>0</v>
      </c>
      <c r="J1301" s="92">
        <f ca="1">SUMIF(Measure_BB_Table[],Combined_header,Completed_MeasureBB)</f>
        <v>4950</v>
      </c>
      <c r="K1301" s="93">
        <f t="shared" ca="1" si="20"/>
        <v>1</v>
      </c>
    </row>
    <row r="1302" spans="1:11" x14ac:dyDescent="0.3">
      <c r="A1302" s="87" t="s">
        <v>2999</v>
      </c>
      <c r="B1302" s="88">
        <v>2</v>
      </c>
      <c r="C1302" s="90" t="s">
        <v>284</v>
      </c>
      <c r="D1302" s="90" t="s">
        <v>2723</v>
      </c>
      <c r="E1302" s="87" t="s">
        <v>1547</v>
      </c>
      <c r="F1302" s="91">
        <v>0</v>
      </c>
      <c r="G1302" s="91">
        <v>0</v>
      </c>
      <c r="H1302" s="92">
        <f ca="1">SUMIF(Measure_BB_Table[],Combined_header,Total_Exp._MeasureBB)</f>
        <v>860</v>
      </c>
      <c r="I1302" s="85">
        <f ca="1">SUMIF(Measure_BB_Table[],Combined_header,Committed_Amount)</f>
        <v>0</v>
      </c>
      <c r="J1302" s="92">
        <f ca="1">SUMIF(Measure_BB_Table[],Combined_header,Completed_MeasureBB)</f>
        <v>860</v>
      </c>
      <c r="K1302" s="93">
        <f t="shared" ca="1" si="20"/>
        <v>1</v>
      </c>
    </row>
    <row r="1303" spans="1:11" x14ac:dyDescent="0.3">
      <c r="A1303" s="87" t="s">
        <v>3001</v>
      </c>
      <c r="B1303" s="88">
        <v>2</v>
      </c>
      <c r="C1303" s="90" t="s">
        <v>284</v>
      </c>
      <c r="D1303" s="90" t="s">
        <v>2723</v>
      </c>
      <c r="E1303" s="87" t="s">
        <v>1466</v>
      </c>
      <c r="F1303" s="91">
        <v>6875</v>
      </c>
      <c r="G1303" s="91" t="s">
        <v>2011</v>
      </c>
      <c r="H1303" s="92">
        <f ca="1">SUMIF(Measure_BB_Table[],Combined_header,Total_Exp._MeasureBB)</f>
        <v>6875</v>
      </c>
      <c r="I1303" s="85">
        <f ca="1">SUMIF(Measure_BB_Table[],Combined_header,Committed_Amount)</f>
        <v>0</v>
      </c>
      <c r="J1303" s="92">
        <f ca="1">SUMIF(Measure_BB_Table[],Combined_header,Completed_MeasureBB)</f>
        <v>6875</v>
      </c>
      <c r="K1303" s="93">
        <f t="shared" ca="1" si="20"/>
        <v>1</v>
      </c>
    </row>
    <row r="1304" spans="1:11" hidden="1" x14ac:dyDescent="0.3">
      <c r="A1304" s="87" t="s">
        <v>4346</v>
      </c>
      <c r="B1304" s="88">
        <v>2</v>
      </c>
      <c r="C1304" s="90" t="s">
        <v>284</v>
      </c>
      <c r="D1304" s="90" t="s">
        <v>2723</v>
      </c>
      <c r="E1304" s="87" t="s">
        <v>1468</v>
      </c>
      <c r="F1304" s="91">
        <v>0</v>
      </c>
      <c r="G1304" s="91">
        <v>0</v>
      </c>
      <c r="H1304" s="92">
        <f ca="1">SUMIF(Measure_BB_Table[],Combined_header,Total_Exp._MeasureBB)</f>
        <v>0</v>
      </c>
      <c r="I1304" s="85">
        <f ca="1">SUMIF(Measure_BB_Table[],Combined_header,Committed_Amount)</f>
        <v>0</v>
      </c>
      <c r="J1304" s="92">
        <f ca="1">SUMIF(Measure_BB_Table[],Combined_header,Completed_MeasureBB)</f>
        <v>0</v>
      </c>
      <c r="K1304" s="93" t="e">
        <f t="shared" ca="1" si="20"/>
        <v>#DIV/0!</v>
      </c>
    </row>
    <row r="1305" spans="1:11" hidden="1" x14ac:dyDescent="0.3">
      <c r="A1305" s="87" t="s">
        <v>4347</v>
      </c>
      <c r="B1305" s="88">
        <v>2</v>
      </c>
      <c r="C1305" s="90" t="s">
        <v>284</v>
      </c>
      <c r="D1305" s="90" t="s">
        <v>2723</v>
      </c>
      <c r="E1305" s="87" t="s">
        <v>1470</v>
      </c>
      <c r="F1305" s="91">
        <v>0</v>
      </c>
      <c r="G1305" s="91">
        <v>0</v>
      </c>
      <c r="H1305" s="92">
        <f ca="1">SUMIF(Measure_BB_Table[],Combined_header,Total_Exp._MeasureBB)</f>
        <v>0</v>
      </c>
      <c r="I1305" s="85">
        <f ca="1">SUMIF(Measure_BB_Table[],Combined_header,Committed_Amount)</f>
        <v>0</v>
      </c>
      <c r="J1305" s="92">
        <f ca="1">SUMIF(Measure_BB_Table[],Combined_header,Completed_MeasureBB)</f>
        <v>0</v>
      </c>
      <c r="K1305" s="93" t="e">
        <f t="shared" ca="1" si="20"/>
        <v>#DIV/0!</v>
      </c>
    </row>
    <row r="1306" spans="1:11" hidden="1" x14ac:dyDescent="0.3">
      <c r="A1306" s="87" t="s">
        <v>4348</v>
      </c>
      <c r="B1306" s="88">
        <v>2</v>
      </c>
      <c r="C1306" s="90" t="s">
        <v>284</v>
      </c>
      <c r="D1306" s="90" t="s">
        <v>236</v>
      </c>
      <c r="E1306" s="87" t="s">
        <v>1471</v>
      </c>
      <c r="F1306" s="91" t="s">
        <v>2014</v>
      </c>
      <c r="G1306" s="91">
        <v>0</v>
      </c>
      <c r="H1306" s="92">
        <f ca="1">SUMIF(Measure_BB_Table[],Combined_header,Total_Exp._MeasureBB)</f>
        <v>0</v>
      </c>
      <c r="I1306" s="85">
        <f ca="1">SUMIF(Measure_BB_Table[],Combined_header,Committed_Amount)</f>
        <v>0</v>
      </c>
      <c r="J1306" s="92">
        <f ca="1">SUMIF(Measure_BB_Table[],Combined_header,Completed_MeasureBB)</f>
        <v>0</v>
      </c>
      <c r="K1306" s="93" t="e">
        <f t="shared" ca="1" si="20"/>
        <v>#DIV/0!</v>
      </c>
    </row>
    <row r="1307" spans="1:11" hidden="1" x14ac:dyDescent="0.3">
      <c r="A1307" s="87" t="s">
        <v>4349</v>
      </c>
      <c r="B1307" s="88">
        <v>2</v>
      </c>
      <c r="C1307" s="90" t="s">
        <v>284</v>
      </c>
      <c r="D1307" s="90" t="s">
        <v>236</v>
      </c>
      <c r="E1307" s="90" t="s">
        <v>1477</v>
      </c>
      <c r="F1307" s="91" t="s">
        <v>2014</v>
      </c>
      <c r="G1307" s="91">
        <v>0</v>
      </c>
      <c r="H1307" s="92">
        <f ca="1">SUMIF(Measure_BB_Table[],Combined_header,Total_Exp._MeasureBB)</f>
        <v>0</v>
      </c>
      <c r="I1307" s="85">
        <f ca="1">SUMIF(Measure_BB_Table[],Combined_header,Committed_Amount)</f>
        <v>0</v>
      </c>
      <c r="J1307" s="92">
        <f ca="1">SUMIF(Measure_BB_Table[],Combined_header,Completed_MeasureBB)</f>
        <v>0</v>
      </c>
      <c r="K1307" s="93" t="e">
        <f t="shared" ca="1" si="20"/>
        <v>#DIV/0!</v>
      </c>
    </row>
    <row r="1308" spans="1:11" hidden="1" x14ac:dyDescent="0.3">
      <c r="A1308" s="87" t="s">
        <v>4350</v>
      </c>
      <c r="B1308" s="88">
        <v>2</v>
      </c>
      <c r="C1308" s="90" t="s">
        <v>284</v>
      </c>
      <c r="D1308" s="90" t="s">
        <v>236</v>
      </c>
      <c r="E1308" s="87" t="s">
        <v>1467</v>
      </c>
      <c r="F1308" s="91" t="s">
        <v>2014</v>
      </c>
      <c r="G1308" s="91">
        <v>0</v>
      </c>
      <c r="H1308" s="92">
        <f ca="1">SUMIF(Measure_BB_Table[],Combined_header,Total_Exp._MeasureBB)</f>
        <v>0</v>
      </c>
      <c r="I1308" s="85">
        <f ca="1">SUMIF(Measure_BB_Table[],Combined_header,Committed_Amount)</f>
        <v>0</v>
      </c>
      <c r="J1308" s="92">
        <f ca="1">SUMIF(Measure_BB_Table[],Combined_header,Completed_MeasureBB)</f>
        <v>0</v>
      </c>
      <c r="K1308" s="93" t="e">
        <f t="shared" ca="1" si="20"/>
        <v>#DIV/0!</v>
      </c>
    </row>
    <row r="1309" spans="1:11" hidden="1" x14ac:dyDescent="0.3">
      <c r="A1309" s="87" t="s">
        <v>4351</v>
      </c>
      <c r="B1309" s="88">
        <v>2</v>
      </c>
      <c r="C1309" s="90" t="s">
        <v>284</v>
      </c>
      <c r="D1309" s="90" t="s">
        <v>236</v>
      </c>
      <c r="E1309" s="90" t="s">
        <v>1676</v>
      </c>
      <c r="F1309" s="91" t="s">
        <v>2014</v>
      </c>
      <c r="G1309" s="91">
        <v>0</v>
      </c>
      <c r="H1309" s="92">
        <f ca="1">SUMIF(Measure_BB_Table[],Combined_header,Total_Exp._MeasureBB)</f>
        <v>0</v>
      </c>
      <c r="I1309" s="85">
        <f ca="1">SUMIF(Measure_BB_Table[],Combined_header,Committed_Amount)</f>
        <v>0</v>
      </c>
      <c r="J1309" s="92">
        <f ca="1">SUMIF(Measure_BB_Table[],Combined_header,Completed_MeasureBB)</f>
        <v>0</v>
      </c>
      <c r="K1309" s="93" t="e">
        <f t="shared" ca="1" si="20"/>
        <v>#DIV/0!</v>
      </c>
    </row>
    <row r="1310" spans="1:11" hidden="1" x14ac:dyDescent="0.3">
      <c r="A1310" s="87" t="s">
        <v>4352</v>
      </c>
      <c r="B1310" s="88">
        <v>2</v>
      </c>
      <c r="C1310" s="90" t="s">
        <v>284</v>
      </c>
      <c r="D1310" s="90" t="s">
        <v>236</v>
      </c>
      <c r="E1310" s="90" t="s">
        <v>310</v>
      </c>
      <c r="F1310" s="91" t="s">
        <v>2014</v>
      </c>
      <c r="G1310" s="91">
        <v>0</v>
      </c>
      <c r="H1310" s="92">
        <f ca="1">SUMIF(Measure_BB_Table[],Combined_header,Total_Exp._MeasureBB)</f>
        <v>0</v>
      </c>
      <c r="I1310" s="85">
        <f ca="1">SUMIF(Measure_BB_Table[],Combined_header,Committed_Amount)</f>
        <v>0</v>
      </c>
      <c r="J1310" s="92">
        <f ca="1">SUMIF(Measure_BB_Table[],Combined_header,Completed_MeasureBB)</f>
        <v>0</v>
      </c>
      <c r="K1310" s="93" t="e">
        <f t="shared" ca="1" si="20"/>
        <v>#DIV/0!</v>
      </c>
    </row>
    <row r="1311" spans="1:11" hidden="1" x14ac:dyDescent="0.3">
      <c r="A1311" s="87" t="s">
        <v>4353</v>
      </c>
      <c r="B1311" s="88">
        <v>2</v>
      </c>
      <c r="C1311" s="90" t="s">
        <v>284</v>
      </c>
      <c r="D1311" s="90" t="s">
        <v>236</v>
      </c>
      <c r="E1311" s="89" t="s">
        <v>1473</v>
      </c>
      <c r="F1311" s="91" t="s">
        <v>2014</v>
      </c>
      <c r="G1311" s="91">
        <v>0</v>
      </c>
      <c r="H1311" s="92">
        <f ca="1">SUMIF(Measure_BB_Table[],Combined_header,Total_Exp._MeasureBB)</f>
        <v>0</v>
      </c>
      <c r="I1311" s="85">
        <f ca="1">SUMIF(Measure_BB_Table[],Combined_header,Committed_Amount)</f>
        <v>0</v>
      </c>
      <c r="J1311" s="92">
        <f ca="1">SUMIF(Measure_BB_Table[],Combined_header,Completed_MeasureBB)</f>
        <v>0</v>
      </c>
      <c r="K1311" s="93" t="e">
        <f t="shared" ca="1" si="20"/>
        <v>#DIV/0!</v>
      </c>
    </row>
    <row r="1312" spans="1:11" hidden="1" x14ac:dyDescent="0.3">
      <c r="A1312" s="87" t="s">
        <v>4354</v>
      </c>
      <c r="B1312" s="88">
        <v>2</v>
      </c>
      <c r="C1312" s="90" t="s">
        <v>284</v>
      </c>
      <c r="D1312" s="90" t="s">
        <v>236</v>
      </c>
      <c r="E1312" s="90" t="s">
        <v>1547</v>
      </c>
      <c r="F1312" s="91" t="s">
        <v>2014</v>
      </c>
      <c r="G1312" s="91">
        <v>0</v>
      </c>
      <c r="H1312" s="92">
        <f ca="1">SUMIF(Measure_BB_Table[],Combined_header,Total_Exp._MeasureBB)</f>
        <v>0</v>
      </c>
      <c r="I1312" s="85">
        <f ca="1">SUMIF(Measure_BB_Table[],Combined_header,Committed_Amount)</f>
        <v>0</v>
      </c>
      <c r="J1312" s="92">
        <f ca="1">SUMIF(Measure_BB_Table[],Combined_header,Completed_MeasureBB)</f>
        <v>0</v>
      </c>
      <c r="K1312" s="93" t="e">
        <f t="shared" ca="1" si="20"/>
        <v>#DIV/0!</v>
      </c>
    </row>
    <row r="1313" spans="1:11" hidden="1" x14ac:dyDescent="0.3">
      <c r="A1313" s="87" t="s">
        <v>4355</v>
      </c>
      <c r="B1313" s="88">
        <v>2</v>
      </c>
      <c r="C1313" s="90" t="s">
        <v>284</v>
      </c>
      <c r="D1313" s="90" t="s">
        <v>236</v>
      </c>
      <c r="E1313" s="90" t="s">
        <v>1466</v>
      </c>
      <c r="F1313" s="91" t="s">
        <v>2014</v>
      </c>
      <c r="G1313" s="91">
        <v>0</v>
      </c>
      <c r="H1313" s="92">
        <f ca="1">SUMIF(Measure_BB_Table[],Combined_header,Total_Exp._MeasureBB)</f>
        <v>0</v>
      </c>
      <c r="I1313" s="85">
        <f ca="1">SUMIF(Measure_BB_Table[],Combined_header,Committed_Amount)</f>
        <v>0</v>
      </c>
      <c r="J1313" s="92">
        <f ca="1">SUMIF(Measure_BB_Table[],Combined_header,Completed_MeasureBB)</f>
        <v>0</v>
      </c>
      <c r="K1313" s="93" t="e">
        <f t="shared" ca="1" si="20"/>
        <v>#DIV/0!</v>
      </c>
    </row>
    <row r="1314" spans="1:11" hidden="1" x14ac:dyDescent="0.3">
      <c r="A1314" s="87" t="s">
        <v>4356</v>
      </c>
      <c r="B1314" s="88">
        <v>2</v>
      </c>
      <c r="C1314" s="90" t="s">
        <v>284</v>
      </c>
      <c r="D1314" s="90" t="s">
        <v>236</v>
      </c>
      <c r="E1314" s="90" t="s">
        <v>1474</v>
      </c>
      <c r="F1314" s="91" t="s">
        <v>2014</v>
      </c>
      <c r="G1314" s="91">
        <v>0</v>
      </c>
      <c r="H1314" s="92">
        <f ca="1">SUMIF(Measure_BB_Table[],Combined_header,Total_Exp._MeasureBB)</f>
        <v>0</v>
      </c>
      <c r="I1314" s="85">
        <f ca="1">SUMIF(Measure_BB_Table[],Combined_header,Committed_Amount)</f>
        <v>0</v>
      </c>
      <c r="J1314" s="92">
        <f ca="1">SUMIF(Measure_BB_Table[],Combined_header,Completed_MeasureBB)</f>
        <v>0</v>
      </c>
      <c r="K1314" s="93" t="e">
        <f t="shared" ca="1" si="20"/>
        <v>#DIV/0!</v>
      </c>
    </row>
    <row r="1315" spans="1:11" hidden="1" x14ac:dyDescent="0.3">
      <c r="A1315" s="87" t="s">
        <v>4357</v>
      </c>
      <c r="B1315" s="88">
        <v>2</v>
      </c>
      <c r="C1315" s="90" t="s">
        <v>284</v>
      </c>
      <c r="D1315" s="90" t="s">
        <v>236</v>
      </c>
      <c r="E1315" s="87" t="s">
        <v>1468</v>
      </c>
      <c r="F1315" s="91" t="s">
        <v>2014</v>
      </c>
      <c r="G1315" s="91">
        <v>0</v>
      </c>
      <c r="H1315" s="92">
        <f ca="1">SUMIF(Measure_BB_Table[],Combined_header,Total_Exp._MeasureBB)</f>
        <v>0</v>
      </c>
      <c r="I1315" s="85">
        <f ca="1">SUMIF(Measure_BB_Table[],Combined_header,Committed_Amount)</f>
        <v>0</v>
      </c>
      <c r="J1315" s="92">
        <f ca="1">SUMIF(Measure_BB_Table[],Combined_header,Completed_MeasureBB)</f>
        <v>0</v>
      </c>
      <c r="K1315" s="93" t="e">
        <f t="shared" ca="1" si="20"/>
        <v>#DIV/0!</v>
      </c>
    </row>
    <row r="1316" spans="1:11" hidden="1" x14ac:dyDescent="0.3">
      <c r="A1316" s="87" t="s">
        <v>4358</v>
      </c>
      <c r="B1316" s="88">
        <v>2</v>
      </c>
      <c r="C1316" s="90" t="s">
        <v>284</v>
      </c>
      <c r="D1316" s="90" t="s">
        <v>236</v>
      </c>
      <c r="E1316" s="87" t="s">
        <v>1548</v>
      </c>
      <c r="F1316" s="91" t="s">
        <v>2014</v>
      </c>
      <c r="G1316" s="91">
        <v>0</v>
      </c>
      <c r="H1316" s="92">
        <f ca="1">SUMIF(Measure_BB_Table[],Combined_header,Total_Exp._MeasureBB)</f>
        <v>0</v>
      </c>
      <c r="I1316" s="85">
        <f ca="1">SUMIF(Measure_BB_Table[],Combined_header,Committed_Amount)</f>
        <v>0</v>
      </c>
      <c r="J1316" s="92">
        <f ca="1">SUMIF(Measure_BB_Table[],Combined_header,Completed_MeasureBB)</f>
        <v>0</v>
      </c>
      <c r="K1316" s="93" t="e">
        <f t="shared" ca="1" si="20"/>
        <v>#DIV/0!</v>
      </c>
    </row>
    <row r="1317" spans="1:11" hidden="1" x14ac:dyDescent="0.3">
      <c r="A1317" s="87" t="s">
        <v>4359</v>
      </c>
      <c r="B1317" s="88">
        <v>2</v>
      </c>
      <c r="C1317" s="90" t="s">
        <v>284</v>
      </c>
      <c r="D1317" s="90" t="s">
        <v>236</v>
      </c>
      <c r="E1317" s="87" t="s">
        <v>1677</v>
      </c>
      <c r="F1317" s="91" t="s">
        <v>2014</v>
      </c>
      <c r="G1317" s="91">
        <v>0</v>
      </c>
      <c r="H1317" s="92">
        <f ca="1">SUMIF(Measure_BB_Table[],Combined_header,Total_Exp._MeasureBB)</f>
        <v>0</v>
      </c>
      <c r="I1317" s="85">
        <f ca="1">SUMIF(Measure_BB_Table[],Combined_header,Committed_Amount)</f>
        <v>0</v>
      </c>
      <c r="J1317" s="92">
        <f ca="1">SUMIF(Measure_BB_Table[],Combined_header,Completed_MeasureBB)</f>
        <v>0</v>
      </c>
      <c r="K1317" s="93" t="e">
        <f t="shared" ca="1" si="20"/>
        <v>#DIV/0!</v>
      </c>
    </row>
    <row r="1318" spans="1:11" hidden="1" x14ac:dyDescent="0.3">
      <c r="A1318" s="87" t="s">
        <v>4360</v>
      </c>
      <c r="B1318" s="88">
        <v>2</v>
      </c>
      <c r="C1318" s="90" t="s">
        <v>284</v>
      </c>
      <c r="D1318" s="90" t="s">
        <v>236</v>
      </c>
      <c r="E1318" s="90" t="s">
        <v>1475</v>
      </c>
      <c r="F1318" s="91" t="s">
        <v>2014</v>
      </c>
      <c r="G1318" s="91">
        <v>0</v>
      </c>
      <c r="H1318" s="92">
        <f ca="1">SUMIF(Measure_BB_Table[],Combined_header,Total_Exp._MeasureBB)</f>
        <v>0</v>
      </c>
      <c r="I1318" s="85">
        <f ca="1">SUMIF(Measure_BB_Table[],Combined_header,Committed_Amount)</f>
        <v>0</v>
      </c>
      <c r="J1318" s="92">
        <f ca="1">SUMIF(Measure_BB_Table[],Combined_header,Completed_MeasureBB)</f>
        <v>0</v>
      </c>
      <c r="K1318" s="93" t="e">
        <f t="shared" ca="1" si="20"/>
        <v>#DIV/0!</v>
      </c>
    </row>
    <row r="1319" spans="1:11" hidden="1" x14ac:dyDescent="0.3">
      <c r="A1319" s="87" t="s">
        <v>4361</v>
      </c>
      <c r="B1319" s="88">
        <v>2</v>
      </c>
      <c r="C1319" s="90" t="s">
        <v>284</v>
      </c>
      <c r="D1319" s="90" t="s">
        <v>236</v>
      </c>
      <c r="E1319" s="87" t="s">
        <v>1476</v>
      </c>
      <c r="F1319" s="91" t="s">
        <v>2014</v>
      </c>
      <c r="G1319" s="91">
        <v>0</v>
      </c>
      <c r="H1319" s="92">
        <f ca="1">SUMIF(Measure_BB_Table[],Combined_header,Total_Exp._MeasureBB)</f>
        <v>0</v>
      </c>
      <c r="I1319" s="85">
        <f ca="1">SUMIF(Measure_BB_Table[],Combined_header,Committed_Amount)</f>
        <v>0</v>
      </c>
      <c r="J1319" s="92">
        <f ca="1">SUMIF(Measure_BB_Table[],Combined_header,Completed_MeasureBB)</f>
        <v>0</v>
      </c>
      <c r="K1319" s="93" t="e">
        <f t="shared" ca="1" si="20"/>
        <v>#DIV/0!</v>
      </c>
    </row>
    <row r="1320" spans="1:11" hidden="1" x14ac:dyDescent="0.3">
      <c r="A1320" s="87" t="s">
        <v>4362</v>
      </c>
      <c r="B1320" s="88">
        <v>2</v>
      </c>
      <c r="C1320" s="90" t="s">
        <v>284</v>
      </c>
      <c r="D1320" s="90" t="s">
        <v>236</v>
      </c>
      <c r="E1320" s="87" t="s">
        <v>1470</v>
      </c>
      <c r="F1320" s="91" t="s">
        <v>2014</v>
      </c>
      <c r="G1320" s="91">
        <v>0</v>
      </c>
      <c r="H1320" s="92">
        <f ca="1">SUMIF(Measure_BB_Table[],Combined_header,Total_Exp._MeasureBB)</f>
        <v>0</v>
      </c>
      <c r="I1320" s="85">
        <f ca="1">SUMIF(Measure_BB_Table[],Combined_header,Committed_Amount)</f>
        <v>0</v>
      </c>
      <c r="J1320" s="92">
        <f ca="1">SUMIF(Measure_BB_Table[],Combined_header,Completed_MeasureBB)</f>
        <v>0</v>
      </c>
      <c r="K1320" s="93" t="e">
        <f t="shared" ca="1" si="20"/>
        <v>#DIV/0!</v>
      </c>
    </row>
    <row r="1321" spans="1:11" hidden="1" x14ac:dyDescent="0.3">
      <c r="A1321" s="87" t="s">
        <v>4363</v>
      </c>
      <c r="B1321" s="88">
        <v>2</v>
      </c>
      <c r="C1321" s="90" t="s">
        <v>284</v>
      </c>
      <c r="D1321" s="90" t="s">
        <v>236</v>
      </c>
      <c r="E1321" s="87" t="s">
        <v>1464</v>
      </c>
      <c r="F1321" s="91" t="s">
        <v>2014</v>
      </c>
      <c r="G1321" s="91">
        <v>0</v>
      </c>
      <c r="H1321" s="92">
        <f ca="1">SUMIF(Measure_BB_Table[],Combined_header,Total_Exp._MeasureBB)</f>
        <v>0</v>
      </c>
      <c r="I1321" s="85">
        <f ca="1">SUMIF(Measure_BB_Table[],Combined_header,Committed_Amount)</f>
        <v>0</v>
      </c>
      <c r="J1321" s="92">
        <f ca="1">SUMIF(Measure_BB_Table[],Combined_header,Completed_MeasureBB)</f>
        <v>0</v>
      </c>
      <c r="K1321" s="93" t="e">
        <f t="shared" ca="1" si="20"/>
        <v>#DIV/0!</v>
      </c>
    </row>
    <row r="1322" spans="1:11" x14ac:dyDescent="0.3">
      <c r="A1322" s="87" t="s">
        <v>4364</v>
      </c>
      <c r="B1322" s="88">
        <v>4</v>
      </c>
      <c r="C1322" s="98" t="s">
        <v>523</v>
      </c>
      <c r="D1322" s="90" t="s">
        <v>2722</v>
      </c>
      <c r="E1322" s="87" t="s">
        <v>1471</v>
      </c>
      <c r="F1322" s="91">
        <v>0</v>
      </c>
      <c r="G1322" s="91">
        <v>931</v>
      </c>
      <c r="H1322" s="92">
        <f ca="1">SUMIF(Measure_BB_Table[],Combined_header,Total_Exp._MeasureBB)</f>
        <v>292.31</v>
      </c>
      <c r="I1322" s="85">
        <f ca="1">SUMIF(Measure_BB_Table[],Combined_header,Committed_Amount)</f>
        <v>0</v>
      </c>
      <c r="J1322" s="92">
        <f ca="1">SUMIF(Measure_BB_Table[],Combined_header,Completed_MeasureBB)</f>
        <v>292.31</v>
      </c>
      <c r="K1322" s="93">
        <f t="shared" ca="1" si="20"/>
        <v>1</v>
      </c>
    </row>
    <row r="1323" spans="1:11" hidden="1" x14ac:dyDescent="0.3">
      <c r="A1323" s="87" t="s">
        <v>4365</v>
      </c>
      <c r="B1323" s="88">
        <v>4</v>
      </c>
      <c r="C1323" s="98" t="s">
        <v>523</v>
      </c>
      <c r="D1323" s="90" t="s">
        <v>2722</v>
      </c>
      <c r="E1323" s="87" t="s">
        <v>1465</v>
      </c>
      <c r="F1323" s="91">
        <v>0</v>
      </c>
      <c r="G1323" s="91">
        <v>0</v>
      </c>
      <c r="H1323" s="92">
        <f ca="1">SUMIF(Measure_BB_Table[],Combined_header,Total_Exp._MeasureBB)</f>
        <v>0</v>
      </c>
      <c r="I1323" s="85">
        <f ca="1">SUMIF(Measure_BB_Table[],Combined_header,Committed_Amount)</f>
        <v>0</v>
      </c>
      <c r="J1323" s="92">
        <f ca="1">SUMIF(Measure_BB_Table[],Combined_header,Completed_MeasureBB)</f>
        <v>0</v>
      </c>
      <c r="K1323" s="93" t="e">
        <f t="shared" ca="1" si="20"/>
        <v>#DIV/0!</v>
      </c>
    </row>
    <row r="1324" spans="1:11" x14ac:dyDescent="0.3">
      <c r="A1324" s="87" t="s">
        <v>2886</v>
      </c>
      <c r="B1324" s="88">
        <v>4</v>
      </c>
      <c r="C1324" s="98" t="s">
        <v>523</v>
      </c>
      <c r="D1324" s="90" t="s">
        <v>2722</v>
      </c>
      <c r="E1324" s="87" t="s">
        <v>1467</v>
      </c>
      <c r="F1324" s="91">
        <v>72491</v>
      </c>
      <c r="G1324" s="91">
        <v>57721</v>
      </c>
      <c r="H1324" s="92">
        <f ca="1">SUMIF(Measure_BB_Table[],Combined_header,Total_Exp._MeasureBB)</f>
        <v>18600</v>
      </c>
      <c r="I1324" s="85">
        <f ca="1">SUMIF(Measure_BB_Table[],Combined_header,Committed_Amount)</f>
        <v>0</v>
      </c>
      <c r="J1324" s="92">
        <f ca="1">SUMIF(Measure_BB_Table[],Combined_header,Completed_MeasureBB)</f>
        <v>18600</v>
      </c>
      <c r="K1324" s="93">
        <f t="shared" ca="1" si="20"/>
        <v>1</v>
      </c>
    </row>
    <row r="1325" spans="1:11" hidden="1" x14ac:dyDescent="0.3">
      <c r="A1325" s="87" t="s">
        <v>4366</v>
      </c>
      <c r="B1325" s="88">
        <v>4</v>
      </c>
      <c r="C1325" s="98" t="s">
        <v>523</v>
      </c>
      <c r="D1325" s="90" t="s">
        <v>2722</v>
      </c>
      <c r="E1325" s="90" t="s">
        <v>1676</v>
      </c>
      <c r="F1325" s="91">
        <v>79796.399999999994</v>
      </c>
      <c r="G1325" s="91">
        <v>133021</v>
      </c>
      <c r="H1325" s="92">
        <f ca="1">SUMIF(Measure_BB_Table[],Combined_header,Total_Exp._MeasureBB)</f>
        <v>0</v>
      </c>
      <c r="I1325" s="85">
        <f ca="1">SUMIF(Measure_BB_Table[],Combined_header,Committed_Amount)</f>
        <v>0</v>
      </c>
      <c r="J1325" s="92">
        <f ca="1">SUMIF(Measure_BB_Table[],Combined_header,Completed_MeasureBB)</f>
        <v>0</v>
      </c>
      <c r="K1325" s="93" t="e">
        <f t="shared" ca="1" si="20"/>
        <v>#DIV/0!</v>
      </c>
    </row>
    <row r="1326" spans="1:11" x14ac:dyDescent="0.3">
      <c r="A1326" s="87" t="s">
        <v>4367</v>
      </c>
      <c r="B1326" s="88">
        <v>4</v>
      </c>
      <c r="C1326" s="98" t="s">
        <v>523</v>
      </c>
      <c r="D1326" s="90" t="s">
        <v>2722</v>
      </c>
      <c r="E1326" s="90" t="s">
        <v>310</v>
      </c>
      <c r="F1326" s="91">
        <v>851188.2</v>
      </c>
      <c r="G1326" s="91">
        <v>797964</v>
      </c>
      <c r="H1326" s="92">
        <f ca="1">SUMIF(Measure_BB_Table[],Combined_header,Total_Exp._MeasureBB)</f>
        <v>450000</v>
      </c>
      <c r="I1326" s="85">
        <f ca="1">SUMIF(Measure_BB_Table[],Combined_header,Committed_Amount)</f>
        <v>109923.01000000001</v>
      </c>
      <c r="J1326" s="92">
        <f ca="1">SUMIF(Measure_BB_Table[],Combined_header,Completed_MeasureBB)</f>
        <v>340076.99</v>
      </c>
      <c r="K1326" s="93">
        <f t="shared" ca="1" si="20"/>
        <v>0.75572664444444437</v>
      </c>
    </row>
    <row r="1327" spans="1:11" hidden="1" x14ac:dyDescent="0.3">
      <c r="A1327" s="87" t="s">
        <v>4368</v>
      </c>
      <c r="B1327" s="88">
        <v>4</v>
      </c>
      <c r="C1327" s="98" t="s">
        <v>523</v>
      </c>
      <c r="D1327" s="90" t="s">
        <v>2722</v>
      </c>
      <c r="E1327" s="90" t="s">
        <v>1473</v>
      </c>
      <c r="F1327" s="91">
        <v>41893.11</v>
      </c>
      <c r="G1327" s="91">
        <v>0</v>
      </c>
      <c r="H1327" s="92">
        <f ca="1">SUMIF(Measure_BB_Table[],Combined_header,Total_Exp._MeasureBB)</f>
        <v>0</v>
      </c>
      <c r="I1327" s="85">
        <f ca="1">SUMIF(Measure_BB_Table[],Combined_header,Committed_Amount)</f>
        <v>0</v>
      </c>
      <c r="J1327" s="92">
        <f ca="1">SUMIF(Measure_BB_Table[],Combined_header,Completed_MeasureBB)</f>
        <v>0</v>
      </c>
      <c r="K1327" s="93" t="e">
        <f t="shared" ca="1" si="20"/>
        <v>#DIV/0!</v>
      </c>
    </row>
    <row r="1328" spans="1:11" hidden="1" x14ac:dyDescent="0.3">
      <c r="A1328" s="87" t="s">
        <v>4369</v>
      </c>
      <c r="B1328" s="88">
        <v>4</v>
      </c>
      <c r="C1328" s="98" t="s">
        <v>523</v>
      </c>
      <c r="D1328" s="90" t="s">
        <v>2722</v>
      </c>
      <c r="E1328" s="90" t="s">
        <v>1547</v>
      </c>
      <c r="F1328" s="91">
        <v>16292.23</v>
      </c>
      <c r="G1328" s="91" t="s">
        <v>245</v>
      </c>
      <c r="H1328" s="92">
        <f ca="1">SUMIF(Measure_BB_Table[],Combined_header,Total_Exp._MeasureBB)</f>
        <v>0</v>
      </c>
      <c r="I1328" s="85">
        <f ca="1">SUMIF(Measure_BB_Table[],Combined_header,Committed_Amount)</f>
        <v>0</v>
      </c>
      <c r="J1328" s="92">
        <f ca="1">SUMIF(Measure_BB_Table[],Combined_header,Completed_MeasureBB)</f>
        <v>0</v>
      </c>
      <c r="K1328" s="93" t="e">
        <f t="shared" ca="1" si="20"/>
        <v>#DIV/0!</v>
      </c>
    </row>
    <row r="1329" spans="1:11" hidden="1" x14ac:dyDescent="0.3">
      <c r="A1329" s="87" t="s">
        <v>4370</v>
      </c>
      <c r="B1329" s="88">
        <v>4</v>
      </c>
      <c r="C1329" s="98" t="s">
        <v>523</v>
      </c>
      <c r="D1329" s="90" t="s">
        <v>2722</v>
      </c>
      <c r="E1329" s="90" t="s">
        <v>1466</v>
      </c>
      <c r="F1329" s="91">
        <v>13964.77</v>
      </c>
      <c r="G1329" s="91" t="s">
        <v>245</v>
      </c>
      <c r="H1329" s="92">
        <f ca="1">SUMIF(Measure_BB_Table[],Combined_header,Total_Exp._MeasureBB)</f>
        <v>0</v>
      </c>
      <c r="I1329" s="85">
        <f ca="1">SUMIF(Measure_BB_Table[],Combined_header,Committed_Amount)</f>
        <v>0</v>
      </c>
      <c r="J1329" s="92">
        <f ca="1">SUMIF(Measure_BB_Table[],Combined_header,Completed_MeasureBB)</f>
        <v>0</v>
      </c>
      <c r="K1329" s="93" t="e">
        <f t="shared" ca="1" si="20"/>
        <v>#DIV/0!</v>
      </c>
    </row>
    <row r="1330" spans="1:11" hidden="1" x14ac:dyDescent="0.3">
      <c r="A1330" s="87" t="s">
        <v>4371</v>
      </c>
      <c r="B1330" s="88">
        <v>4</v>
      </c>
      <c r="C1330" s="98" t="s">
        <v>523</v>
      </c>
      <c r="D1330" s="90" t="s">
        <v>2722</v>
      </c>
      <c r="E1330" s="90" t="s">
        <v>1474</v>
      </c>
      <c r="F1330" s="91">
        <v>0</v>
      </c>
      <c r="G1330" s="91">
        <v>0</v>
      </c>
      <c r="H1330" s="92">
        <f ca="1">SUMIF(Measure_BB_Table[],Combined_header,Total_Exp._MeasureBB)</f>
        <v>0</v>
      </c>
      <c r="I1330" s="85">
        <f ca="1">SUMIF(Measure_BB_Table[],Combined_header,Committed_Amount)</f>
        <v>0</v>
      </c>
      <c r="J1330" s="92">
        <f ca="1">SUMIF(Measure_BB_Table[],Combined_header,Completed_MeasureBB)</f>
        <v>0</v>
      </c>
      <c r="K1330" s="93" t="e">
        <f t="shared" ca="1" si="20"/>
        <v>#DIV/0!</v>
      </c>
    </row>
    <row r="1331" spans="1:11" hidden="1" x14ac:dyDescent="0.3">
      <c r="A1331" s="87" t="s">
        <v>4372</v>
      </c>
      <c r="B1331" s="88">
        <v>4</v>
      </c>
      <c r="C1331" s="98" t="s">
        <v>523</v>
      </c>
      <c r="D1331" s="90" t="s">
        <v>2722</v>
      </c>
      <c r="E1331" s="87" t="s">
        <v>1468</v>
      </c>
      <c r="F1331" s="91">
        <v>0</v>
      </c>
      <c r="G1331" s="91">
        <v>0</v>
      </c>
      <c r="H1331" s="92">
        <f ca="1">SUMIF(Measure_BB_Table[],Combined_header,Total_Exp._MeasureBB)</f>
        <v>0</v>
      </c>
      <c r="I1331" s="85">
        <f ca="1">SUMIF(Measure_BB_Table[],Combined_header,Committed_Amount)</f>
        <v>0</v>
      </c>
      <c r="J1331" s="92">
        <f ca="1">SUMIF(Measure_BB_Table[],Combined_header,Completed_MeasureBB)</f>
        <v>0</v>
      </c>
      <c r="K1331" s="93" t="e">
        <f t="shared" ca="1" si="20"/>
        <v>#DIV/0!</v>
      </c>
    </row>
    <row r="1332" spans="1:11" hidden="1" x14ac:dyDescent="0.3">
      <c r="A1332" s="87" t="s">
        <v>4373</v>
      </c>
      <c r="B1332" s="88">
        <v>4</v>
      </c>
      <c r="C1332" s="98" t="s">
        <v>523</v>
      </c>
      <c r="D1332" s="90" t="s">
        <v>2722</v>
      </c>
      <c r="E1332" s="87" t="s">
        <v>1548</v>
      </c>
      <c r="F1332" s="91">
        <v>240000</v>
      </c>
      <c r="G1332" s="91" t="s">
        <v>245</v>
      </c>
      <c r="H1332" s="92">
        <f ca="1">SUMIF(Measure_BB_Table[],Combined_header,Total_Exp._MeasureBB)</f>
        <v>0</v>
      </c>
      <c r="I1332" s="85">
        <f ca="1">SUMIF(Measure_BB_Table[],Combined_header,Committed_Amount)</f>
        <v>0</v>
      </c>
      <c r="J1332" s="92">
        <f ca="1">SUMIF(Measure_BB_Table[],Combined_header,Completed_MeasureBB)</f>
        <v>0</v>
      </c>
      <c r="K1332" s="93" t="e">
        <f t="shared" ca="1" si="20"/>
        <v>#DIV/0!</v>
      </c>
    </row>
    <row r="1333" spans="1:11" hidden="1" x14ac:dyDescent="0.3">
      <c r="A1333" s="87" t="s">
        <v>4374</v>
      </c>
      <c r="B1333" s="88">
        <v>4</v>
      </c>
      <c r="C1333" s="98" t="s">
        <v>523</v>
      </c>
      <c r="D1333" s="90" t="s">
        <v>2722</v>
      </c>
      <c r="E1333" s="87" t="s">
        <v>1677</v>
      </c>
      <c r="F1333" s="91">
        <v>0</v>
      </c>
      <c r="G1333" s="91">
        <v>4655</v>
      </c>
      <c r="H1333" s="92">
        <f ca="1">SUMIF(Measure_BB_Table[],Combined_header,Total_Exp._MeasureBB)</f>
        <v>0</v>
      </c>
      <c r="I1333" s="85">
        <f ca="1">SUMIF(Measure_BB_Table[],Combined_header,Committed_Amount)</f>
        <v>0</v>
      </c>
      <c r="J1333" s="92">
        <f ca="1">SUMIF(Measure_BB_Table[],Combined_header,Completed_MeasureBB)</f>
        <v>0</v>
      </c>
      <c r="K1333" s="93" t="e">
        <f t="shared" ca="1" si="20"/>
        <v>#DIV/0!</v>
      </c>
    </row>
    <row r="1334" spans="1:11" hidden="1" x14ac:dyDescent="0.3">
      <c r="A1334" s="87" t="s">
        <v>4375</v>
      </c>
      <c r="B1334" s="88">
        <v>4</v>
      </c>
      <c r="C1334" s="98" t="s">
        <v>523</v>
      </c>
      <c r="D1334" s="90" t="s">
        <v>2722</v>
      </c>
      <c r="E1334" s="87" t="s">
        <v>1472</v>
      </c>
      <c r="F1334" s="91">
        <v>0</v>
      </c>
      <c r="G1334" s="91">
        <v>0</v>
      </c>
      <c r="H1334" s="92">
        <f ca="1">SUMIF(Measure_BB_Table[],Combined_header,Total_Exp._MeasureBB)</f>
        <v>0</v>
      </c>
      <c r="I1334" s="85">
        <f ca="1">SUMIF(Measure_BB_Table[],Combined_header,Committed_Amount)</f>
        <v>0</v>
      </c>
      <c r="J1334" s="92">
        <f ca="1">SUMIF(Measure_BB_Table[],Combined_header,Completed_MeasureBB)</f>
        <v>0</v>
      </c>
      <c r="K1334" s="93" t="e">
        <f t="shared" ca="1" si="20"/>
        <v>#DIV/0!</v>
      </c>
    </row>
    <row r="1335" spans="1:11" x14ac:dyDescent="0.3">
      <c r="A1335" s="87" t="s">
        <v>4376</v>
      </c>
      <c r="B1335" s="88">
        <v>4</v>
      </c>
      <c r="C1335" s="98" t="s">
        <v>523</v>
      </c>
      <c r="D1335" s="90" t="s">
        <v>2722</v>
      </c>
      <c r="E1335" s="87" t="s">
        <v>1476</v>
      </c>
      <c r="F1335" s="91">
        <v>3723.94</v>
      </c>
      <c r="G1335" s="91">
        <v>3724</v>
      </c>
      <c r="H1335" s="92">
        <f ca="1">SUMIF(Measure_BB_Table[],Combined_header,Total_Exp._MeasureBB)</f>
        <v>1445.3999999999978</v>
      </c>
      <c r="I1335" s="85">
        <f ca="1">SUMIF(Measure_BB_Table[],Combined_header,Committed_Amount)</f>
        <v>0</v>
      </c>
      <c r="J1335" s="92">
        <f ca="1">SUMIF(Measure_BB_Table[],Combined_header,Completed_MeasureBB)</f>
        <v>1445.3999999999992</v>
      </c>
      <c r="K1335" s="93">
        <f t="shared" ca="1" si="20"/>
        <v>1.0000000000000009</v>
      </c>
    </row>
    <row r="1336" spans="1:11" hidden="1" x14ac:dyDescent="0.3">
      <c r="A1336" s="87" t="s">
        <v>4377</v>
      </c>
      <c r="B1336" s="88">
        <v>4</v>
      </c>
      <c r="C1336" s="98" t="s">
        <v>523</v>
      </c>
      <c r="D1336" s="90" t="s">
        <v>2722</v>
      </c>
      <c r="E1336" s="87" t="s">
        <v>1470</v>
      </c>
      <c r="F1336" s="91">
        <v>0</v>
      </c>
      <c r="G1336" s="91">
        <v>0</v>
      </c>
      <c r="H1336" s="92">
        <f ca="1">SUMIF(Measure_BB_Table[],Combined_header,Total_Exp._MeasureBB)</f>
        <v>0</v>
      </c>
      <c r="I1336" s="85">
        <f ca="1">SUMIF(Measure_BB_Table[],Combined_header,Committed_Amount)</f>
        <v>0</v>
      </c>
      <c r="J1336" s="92">
        <f ca="1">SUMIF(Measure_BB_Table[],Combined_header,Completed_MeasureBB)</f>
        <v>0</v>
      </c>
      <c r="K1336" s="93" t="e">
        <f t="shared" ca="1" si="20"/>
        <v>#DIV/0!</v>
      </c>
    </row>
    <row r="1337" spans="1:11" x14ac:dyDescent="0.3">
      <c r="A1337" s="87" t="s">
        <v>2753</v>
      </c>
      <c r="B1337" s="88">
        <v>4</v>
      </c>
      <c r="C1337" s="98" t="s">
        <v>523</v>
      </c>
      <c r="D1337" s="90" t="s">
        <v>2722</v>
      </c>
      <c r="E1337" s="87" t="s">
        <v>1464</v>
      </c>
      <c r="F1337" s="91">
        <v>240000</v>
      </c>
      <c r="G1337" s="91" t="s">
        <v>2011</v>
      </c>
      <c r="H1337" s="92">
        <f ca="1">SUMIF(Measure_BB_Table[],Combined_header,Total_Exp._MeasureBB)</f>
        <v>20737.46</v>
      </c>
      <c r="I1337" s="85">
        <f ca="1">SUMIF(Measure_BB_Table[],Combined_header,Committed_Amount)</f>
        <v>0</v>
      </c>
      <c r="J1337" s="92">
        <f ca="1">SUMIF(Measure_BB_Table[],Combined_header,Completed_MeasureBB)</f>
        <v>20737.46</v>
      </c>
      <c r="K1337" s="93">
        <f t="shared" ca="1" si="20"/>
        <v>1</v>
      </c>
    </row>
    <row r="1338" spans="1:11" hidden="1" x14ac:dyDescent="0.3">
      <c r="A1338" s="87" t="s">
        <v>4378</v>
      </c>
      <c r="B1338" s="88">
        <v>4</v>
      </c>
      <c r="C1338" s="98" t="s">
        <v>523</v>
      </c>
      <c r="D1338" s="89" t="s">
        <v>428</v>
      </c>
      <c r="E1338" s="87" t="s">
        <v>1467</v>
      </c>
      <c r="F1338" s="91">
        <v>0</v>
      </c>
      <c r="G1338" s="91">
        <v>0</v>
      </c>
      <c r="H1338" s="92">
        <f ca="1">SUMIF(Measure_BB_Table[],Combined_header,Total_Exp._MeasureBB)</f>
        <v>0</v>
      </c>
      <c r="I1338" s="85">
        <f ca="1">SUMIF(Measure_BB_Table[],Combined_header,Committed_Amount)</f>
        <v>0</v>
      </c>
      <c r="J1338" s="92">
        <f ca="1">SUMIF(Measure_BB_Table[],Combined_header,Completed_MeasureBB)</f>
        <v>0</v>
      </c>
      <c r="K1338" s="93" t="e">
        <f t="shared" ca="1" si="20"/>
        <v>#DIV/0!</v>
      </c>
    </row>
    <row r="1339" spans="1:11" hidden="1" x14ac:dyDescent="0.3">
      <c r="A1339" s="87" t="s">
        <v>4379</v>
      </c>
      <c r="B1339" s="88">
        <v>4</v>
      </c>
      <c r="C1339" s="98" t="s">
        <v>523</v>
      </c>
      <c r="D1339" s="89" t="s">
        <v>428</v>
      </c>
      <c r="E1339" s="87" t="s">
        <v>310</v>
      </c>
      <c r="F1339" s="91">
        <v>0</v>
      </c>
      <c r="G1339" s="91">
        <v>0</v>
      </c>
      <c r="H1339" s="92">
        <f ca="1">SUMIF(Measure_BB_Table[],Combined_header,Total_Exp._MeasureBB)</f>
        <v>0</v>
      </c>
      <c r="I1339" s="85">
        <f ca="1">SUMIF(Measure_BB_Table[],Combined_header,Committed_Amount)</f>
        <v>0</v>
      </c>
      <c r="J1339" s="92">
        <f ca="1">SUMIF(Measure_BB_Table[],Combined_header,Completed_MeasureBB)</f>
        <v>0</v>
      </c>
      <c r="K1339" s="93" t="e">
        <f t="shared" ca="1" si="20"/>
        <v>#DIV/0!</v>
      </c>
    </row>
    <row r="1340" spans="1:11" hidden="1" x14ac:dyDescent="0.3">
      <c r="A1340" s="87" t="s">
        <v>4380</v>
      </c>
      <c r="B1340" s="88">
        <v>4</v>
      </c>
      <c r="C1340" s="98" t="s">
        <v>523</v>
      </c>
      <c r="D1340" s="90" t="s">
        <v>2724</v>
      </c>
      <c r="E1340" s="87" t="s">
        <v>1471</v>
      </c>
      <c r="F1340" s="91">
        <v>0</v>
      </c>
      <c r="G1340" s="91">
        <v>0</v>
      </c>
      <c r="H1340" s="92">
        <f ca="1">SUMIF(Measure_BB_Table[],Combined_header,Total_Exp._MeasureBB)</f>
        <v>0</v>
      </c>
      <c r="I1340" s="85">
        <f ca="1">SUMIF(Measure_BB_Table[],Combined_header,Committed_Amount)</f>
        <v>0</v>
      </c>
      <c r="J1340" s="92">
        <f ca="1">SUMIF(Measure_BB_Table[],Combined_header,Completed_MeasureBB)</f>
        <v>0</v>
      </c>
      <c r="K1340" s="93" t="e">
        <f t="shared" ca="1" si="20"/>
        <v>#DIV/0!</v>
      </c>
    </row>
    <row r="1341" spans="1:11" hidden="1" x14ac:dyDescent="0.3">
      <c r="A1341" s="87" t="s">
        <v>4381</v>
      </c>
      <c r="B1341" s="88">
        <v>4</v>
      </c>
      <c r="C1341" s="98" t="s">
        <v>523</v>
      </c>
      <c r="D1341" s="90" t="s">
        <v>2724</v>
      </c>
      <c r="E1341" s="87" t="s">
        <v>310</v>
      </c>
      <c r="F1341" s="91">
        <v>0</v>
      </c>
      <c r="G1341" s="91">
        <v>0</v>
      </c>
      <c r="H1341" s="92">
        <f ca="1">SUMIF(Measure_BB_Table[],Combined_header,Total_Exp._MeasureBB)</f>
        <v>0</v>
      </c>
      <c r="I1341" s="85">
        <f ca="1">SUMIF(Measure_BB_Table[],Combined_header,Committed_Amount)</f>
        <v>0</v>
      </c>
      <c r="J1341" s="92">
        <f ca="1">SUMIF(Measure_BB_Table[],Combined_header,Completed_MeasureBB)</f>
        <v>0</v>
      </c>
      <c r="K1341" s="93" t="e">
        <f t="shared" ca="1" si="20"/>
        <v>#DIV/0!</v>
      </c>
    </row>
    <row r="1342" spans="1:11" hidden="1" x14ac:dyDescent="0.3">
      <c r="A1342" s="87" t="s">
        <v>4382</v>
      </c>
      <c r="B1342" s="88">
        <v>4</v>
      </c>
      <c r="C1342" s="98" t="s">
        <v>523</v>
      </c>
      <c r="D1342" s="90" t="s">
        <v>2724</v>
      </c>
      <c r="E1342" s="87" t="s">
        <v>1473</v>
      </c>
      <c r="F1342" s="91">
        <v>0</v>
      </c>
      <c r="G1342" s="91">
        <v>0</v>
      </c>
      <c r="H1342" s="92">
        <f ca="1">SUMIF(Measure_BB_Table[],Combined_header,Total_Exp._MeasureBB)</f>
        <v>0</v>
      </c>
      <c r="I1342" s="85">
        <f ca="1">SUMIF(Measure_BB_Table[],Combined_header,Committed_Amount)</f>
        <v>0</v>
      </c>
      <c r="J1342" s="92">
        <f ca="1">SUMIF(Measure_BB_Table[],Combined_header,Completed_MeasureBB)</f>
        <v>0</v>
      </c>
      <c r="K1342" s="93" t="e">
        <f t="shared" ca="1" si="20"/>
        <v>#DIV/0!</v>
      </c>
    </row>
    <row r="1343" spans="1:11" hidden="1" x14ac:dyDescent="0.3">
      <c r="A1343" s="87" t="s">
        <v>4383</v>
      </c>
      <c r="B1343" s="88">
        <v>4</v>
      </c>
      <c r="C1343" s="98" t="s">
        <v>523</v>
      </c>
      <c r="D1343" s="90" t="s">
        <v>2724</v>
      </c>
      <c r="E1343" s="87" t="s">
        <v>1547</v>
      </c>
      <c r="F1343" s="91">
        <v>0</v>
      </c>
      <c r="G1343" s="91">
        <v>0</v>
      </c>
      <c r="H1343" s="92">
        <f ca="1">SUMIF(Measure_BB_Table[],Combined_header,Total_Exp._MeasureBB)</f>
        <v>0</v>
      </c>
      <c r="I1343" s="85">
        <f ca="1">SUMIF(Measure_BB_Table[],Combined_header,Committed_Amount)</f>
        <v>0</v>
      </c>
      <c r="J1343" s="92">
        <f ca="1">SUMIF(Measure_BB_Table[],Combined_header,Completed_MeasureBB)</f>
        <v>0</v>
      </c>
      <c r="K1343" s="93" t="e">
        <f t="shared" ca="1" si="20"/>
        <v>#DIV/0!</v>
      </c>
    </row>
    <row r="1344" spans="1:11" hidden="1" x14ac:dyDescent="0.3">
      <c r="A1344" s="87" t="s">
        <v>4384</v>
      </c>
      <c r="B1344" s="88">
        <v>4</v>
      </c>
      <c r="C1344" s="98" t="s">
        <v>523</v>
      </c>
      <c r="D1344" s="90" t="s">
        <v>2724</v>
      </c>
      <c r="E1344" s="87" t="s">
        <v>1466</v>
      </c>
      <c r="F1344" s="91">
        <v>0</v>
      </c>
      <c r="G1344" s="91">
        <v>0</v>
      </c>
      <c r="H1344" s="92">
        <f ca="1">SUMIF(Measure_BB_Table[],Combined_header,Total_Exp._MeasureBB)</f>
        <v>0</v>
      </c>
      <c r="I1344" s="85">
        <f ca="1">SUMIF(Measure_BB_Table[],Combined_header,Committed_Amount)</f>
        <v>0</v>
      </c>
      <c r="J1344" s="92">
        <f ca="1">SUMIF(Measure_BB_Table[],Combined_header,Completed_MeasureBB)</f>
        <v>0</v>
      </c>
      <c r="K1344" s="93" t="e">
        <f t="shared" ca="1" si="20"/>
        <v>#DIV/0!</v>
      </c>
    </row>
    <row r="1345" spans="1:11" hidden="1" x14ac:dyDescent="0.3">
      <c r="A1345" s="87" t="s">
        <v>4385</v>
      </c>
      <c r="B1345" s="88">
        <v>4</v>
      </c>
      <c r="C1345" s="98" t="s">
        <v>523</v>
      </c>
      <c r="D1345" s="90" t="s">
        <v>2724</v>
      </c>
      <c r="E1345" s="90" t="s">
        <v>1474</v>
      </c>
      <c r="F1345" s="91">
        <v>0</v>
      </c>
      <c r="G1345" s="91">
        <v>0</v>
      </c>
      <c r="H1345" s="92">
        <f ca="1">SUMIF(Measure_BB_Table[],Combined_header,Total_Exp._MeasureBB)</f>
        <v>0</v>
      </c>
      <c r="I1345" s="85">
        <f ca="1">SUMIF(Measure_BB_Table[],Combined_header,Committed_Amount)</f>
        <v>0</v>
      </c>
      <c r="J1345" s="92">
        <f ca="1">SUMIF(Measure_BB_Table[],Combined_header,Completed_MeasureBB)</f>
        <v>0</v>
      </c>
      <c r="K1345" s="93" t="e">
        <f t="shared" ca="1" si="20"/>
        <v>#DIV/0!</v>
      </c>
    </row>
    <row r="1346" spans="1:11" hidden="1" x14ac:dyDescent="0.3">
      <c r="A1346" s="87" t="s">
        <v>4386</v>
      </c>
      <c r="B1346" s="88">
        <v>4</v>
      </c>
      <c r="C1346" s="98" t="s">
        <v>523</v>
      </c>
      <c r="D1346" s="90" t="s">
        <v>2724</v>
      </c>
      <c r="E1346" s="87" t="s">
        <v>1468</v>
      </c>
      <c r="F1346" s="91">
        <v>0</v>
      </c>
      <c r="G1346" s="91">
        <v>0</v>
      </c>
      <c r="H1346" s="92">
        <f ca="1">SUMIF(Measure_BB_Table[],Combined_header,Total_Exp._MeasureBB)</f>
        <v>0</v>
      </c>
      <c r="I1346" s="85">
        <f ca="1">SUMIF(Measure_BB_Table[],Combined_header,Committed_Amount)</f>
        <v>0</v>
      </c>
      <c r="J1346" s="92">
        <f ca="1">SUMIF(Measure_BB_Table[],Combined_header,Completed_MeasureBB)</f>
        <v>0</v>
      </c>
      <c r="K1346" s="93" t="e">
        <f t="shared" ca="1" si="20"/>
        <v>#DIV/0!</v>
      </c>
    </row>
    <row r="1347" spans="1:11" hidden="1" x14ac:dyDescent="0.3">
      <c r="A1347" s="87" t="s">
        <v>4387</v>
      </c>
      <c r="B1347" s="88">
        <v>4</v>
      </c>
      <c r="C1347" s="98" t="s">
        <v>523</v>
      </c>
      <c r="D1347" s="90" t="s">
        <v>2724</v>
      </c>
      <c r="E1347" s="87" t="s">
        <v>1470</v>
      </c>
      <c r="F1347" s="91">
        <v>0</v>
      </c>
      <c r="G1347" s="91">
        <v>0</v>
      </c>
      <c r="H1347" s="92">
        <f ca="1">SUMIF(Measure_BB_Table[],Combined_header,Total_Exp._MeasureBB)</f>
        <v>0</v>
      </c>
      <c r="I1347" s="85">
        <f ca="1">SUMIF(Measure_BB_Table[],Combined_header,Committed_Amount)</f>
        <v>0</v>
      </c>
      <c r="J1347" s="92">
        <f ca="1">SUMIF(Measure_BB_Table[],Combined_header,Completed_MeasureBB)</f>
        <v>0</v>
      </c>
      <c r="K1347" s="93" t="e">
        <f t="shared" ca="1" si="20"/>
        <v>#DIV/0!</v>
      </c>
    </row>
    <row r="1348" spans="1:11" hidden="1" x14ac:dyDescent="0.3">
      <c r="A1348" s="87" t="s">
        <v>4388</v>
      </c>
      <c r="B1348" s="88">
        <v>4</v>
      </c>
      <c r="C1348" s="98" t="s">
        <v>523</v>
      </c>
      <c r="D1348" s="90" t="s">
        <v>2723</v>
      </c>
      <c r="E1348" s="87" t="s">
        <v>1471</v>
      </c>
      <c r="F1348" s="91">
        <v>0</v>
      </c>
      <c r="G1348" s="91">
        <v>0</v>
      </c>
      <c r="H1348" s="92">
        <f ca="1">SUMIF(Measure_BB_Table[],Combined_header,Total_Exp._MeasureBB)</f>
        <v>0</v>
      </c>
      <c r="I1348" s="85">
        <f ca="1">SUMIF(Measure_BB_Table[],Combined_header,Committed_Amount)</f>
        <v>0</v>
      </c>
      <c r="J1348" s="92">
        <f ca="1">SUMIF(Measure_BB_Table[],Combined_header,Completed_MeasureBB)</f>
        <v>0</v>
      </c>
      <c r="K1348" s="93" t="e">
        <f t="shared" ca="1" si="20"/>
        <v>#DIV/0!</v>
      </c>
    </row>
    <row r="1349" spans="1:11" hidden="1" x14ac:dyDescent="0.3">
      <c r="A1349" s="87" t="s">
        <v>4389</v>
      </c>
      <c r="B1349" s="88">
        <v>4</v>
      </c>
      <c r="C1349" s="98" t="s">
        <v>523</v>
      </c>
      <c r="D1349" s="90" t="s">
        <v>2723</v>
      </c>
      <c r="E1349" s="87" t="s">
        <v>310</v>
      </c>
      <c r="F1349" s="91">
        <v>180000</v>
      </c>
      <c r="G1349" s="91">
        <v>0</v>
      </c>
      <c r="H1349" s="92">
        <f ca="1">SUMIF(Measure_BB_Table[],Combined_header,Total_Exp._MeasureBB)</f>
        <v>0</v>
      </c>
      <c r="I1349" s="85">
        <f ca="1">SUMIF(Measure_BB_Table[],Combined_header,Committed_Amount)</f>
        <v>0</v>
      </c>
      <c r="J1349" s="92">
        <f ca="1">SUMIF(Measure_BB_Table[],Combined_header,Completed_MeasureBB)</f>
        <v>0</v>
      </c>
      <c r="K1349" s="93" t="e">
        <f t="shared" ref="K1349:K1412" ca="1" si="21">Completed_Comparison/Total_Exp._Comparison</f>
        <v>#DIV/0!</v>
      </c>
    </row>
    <row r="1350" spans="1:11" x14ac:dyDescent="0.3">
      <c r="A1350" s="87" t="s">
        <v>3004</v>
      </c>
      <c r="B1350" s="88">
        <v>4</v>
      </c>
      <c r="C1350" s="98" t="s">
        <v>523</v>
      </c>
      <c r="D1350" s="90" t="s">
        <v>2723</v>
      </c>
      <c r="E1350" s="87" t="s">
        <v>1473</v>
      </c>
      <c r="F1350" s="91">
        <v>39500</v>
      </c>
      <c r="G1350" s="91" t="s">
        <v>2011</v>
      </c>
      <c r="H1350" s="92">
        <f ca="1">SUMIF(Measure_BB_Table[],Combined_header,Total_Exp._MeasureBB)</f>
        <v>29625</v>
      </c>
      <c r="I1350" s="85">
        <f ca="1">SUMIF(Measure_BB_Table[],Combined_header,Committed_Amount)</f>
        <v>0</v>
      </c>
      <c r="J1350" s="92">
        <f ca="1">SUMIF(Measure_BB_Table[],Combined_header,Completed_MeasureBB)</f>
        <v>29625</v>
      </c>
      <c r="K1350" s="93">
        <f t="shared" ca="1" si="21"/>
        <v>1</v>
      </c>
    </row>
    <row r="1351" spans="1:11" x14ac:dyDescent="0.3">
      <c r="A1351" s="87" t="s">
        <v>3003</v>
      </c>
      <c r="B1351" s="88">
        <v>4</v>
      </c>
      <c r="C1351" s="98" t="s">
        <v>523</v>
      </c>
      <c r="D1351" s="90" t="s">
        <v>2723</v>
      </c>
      <c r="E1351" s="87" t="s">
        <v>1547</v>
      </c>
      <c r="F1351" s="91">
        <v>375</v>
      </c>
      <c r="G1351" s="91" t="s">
        <v>2011</v>
      </c>
      <c r="H1351" s="92">
        <f ca="1">SUMIF(Measure_BB_Table[],Combined_header,Total_Exp._MeasureBB)</f>
        <v>375</v>
      </c>
      <c r="I1351" s="85">
        <f ca="1">SUMIF(Measure_BB_Table[],Combined_header,Committed_Amount)</f>
        <v>0</v>
      </c>
      <c r="J1351" s="92">
        <f ca="1">SUMIF(Measure_BB_Table[],Combined_header,Completed_MeasureBB)</f>
        <v>375</v>
      </c>
      <c r="K1351" s="93">
        <f t="shared" ca="1" si="21"/>
        <v>1</v>
      </c>
    </row>
    <row r="1352" spans="1:11" hidden="1" x14ac:dyDescent="0.3">
      <c r="A1352" s="87" t="s">
        <v>4390</v>
      </c>
      <c r="B1352" s="88">
        <v>4</v>
      </c>
      <c r="C1352" s="98" t="s">
        <v>523</v>
      </c>
      <c r="D1352" s="90" t="s">
        <v>2723</v>
      </c>
      <c r="E1352" s="87" t="s">
        <v>1466</v>
      </c>
      <c r="F1352" s="91">
        <v>0</v>
      </c>
      <c r="G1352" s="91">
        <v>0</v>
      </c>
      <c r="H1352" s="92">
        <f ca="1">SUMIF(Measure_BB_Table[],Combined_header,Total_Exp._MeasureBB)</f>
        <v>0</v>
      </c>
      <c r="I1352" s="85">
        <f ca="1">SUMIF(Measure_BB_Table[],Combined_header,Committed_Amount)</f>
        <v>0</v>
      </c>
      <c r="J1352" s="92">
        <f ca="1">SUMIF(Measure_BB_Table[],Combined_header,Completed_MeasureBB)</f>
        <v>0</v>
      </c>
      <c r="K1352" s="93" t="e">
        <f t="shared" ca="1" si="21"/>
        <v>#DIV/0!</v>
      </c>
    </row>
    <row r="1353" spans="1:11" hidden="1" x14ac:dyDescent="0.3">
      <c r="A1353" s="87" t="s">
        <v>4391</v>
      </c>
      <c r="B1353" s="88">
        <v>4</v>
      </c>
      <c r="C1353" s="98" t="s">
        <v>523</v>
      </c>
      <c r="D1353" s="90" t="s">
        <v>2723</v>
      </c>
      <c r="E1353" s="87" t="s">
        <v>1468</v>
      </c>
      <c r="F1353" s="91">
        <v>0</v>
      </c>
      <c r="G1353" s="91">
        <v>0</v>
      </c>
      <c r="H1353" s="92">
        <f ca="1">SUMIF(Measure_BB_Table[],Combined_header,Total_Exp._MeasureBB)</f>
        <v>0</v>
      </c>
      <c r="I1353" s="85">
        <f ca="1">SUMIF(Measure_BB_Table[],Combined_header,Committed_Amount)</f>
        <v>0</v>
      </c>
      <c r="J1353" s="92">
        <f ca="1">SUMIF(Measure_BB_Table[],Combined_header,Completed_MeasureBB)</f>
        <v>0</v>
      </c>
      <c r="K1353" s="93" t="e">
        <f t="shared" ca="1" si="21"/>
        <v>#DIV/0!</v>
      </c>
    </row>
    <row r="1354" spans="1:11" hidden="1" x14ac:dyDescent="0.3">
      <c r="A1354" s="87" t="s">
        <v>4392</v>
      </c>
      <c r="B1354" s="88">
        <v>4</v>
      </c>
      <c r="C1354" s="98" t="s">
        <v>523</v>
      </c>
      <c r="D1354" s="90" t="s">
        <v>2723</v>
      </c>
      <c r="E1354" s="87" t="s">
        <v>1470</v>
      </c>
      <c r="F1354" s="91">
        <v>0</v>
      </c>
      <c r="G1354" s="91">
        <v>0</v>
      </c>
      <c r="H1354" s="92">
        <f ca="1">SUMIF(Measure_BB_Table[],Combined_header,Total_Exp._MeasureBB)</f>
        <v>0</v>
      </c>
      <c r="I1354" s="85">
        <f ca="1">SUMIF(Measure_BB_Table[],Combined_header,Committed_Amount)</f>
        <v>0</v>
      </c>
      <c r="J1354" s="92">
        <f ca="1">SUMIF(Measure_BB_Table[],Combined_header,Completed_MeasureBB)</f>
        <v>0</v>
      </c>
      <c r="K1354" s="93" t="e">
        <f t="shared" ca="1" si="21"/>
        <v>#DIV/0!</v>
      </c>
    </row>
    <row r="1355" spans="1:11" hidden="1" x14ac:dyDescent="0.3">
      <c r="A1355" s="87" t="s">
        <v>4393</v>
      </c>
      <c r="B1355" s="88">
        <v>4</v>
      </c>
      <c r="C1355" s="98" t="s">
        <v>523</v>
      </c>
      <c r="D1355" s="90" t="s">
        <v>236</v>
      </c>
      <c r="E1355" s="87" t="s">
        <v>1471</v>
      </c>
      <c r="F1355" s="91" t="s">
        <v>2014</v>
      </c>
      <c r="G1355" s="91">
        <v>0</v>
      </c>
      <c r="H1355" s="92">
        <f ca="1">SUMIF(Measure_BB_Table[],Combined_header,Total_Exp._MeasureBB)</f>
        <v>0</v>
      </c>
      <c r="I1355" s="85">
        <f ca="1">SUMIF(Measure_BB_Table[],Combined_header,Committed_Amount)</f>
        <v>0</v>
      </c>
      <c r="J1355" s="92">
        <f ca="1">SUMIF(Measure_BB_Table[],Combined_header,Completed_MeasureBB)</f>
        <v>0</v>
      </c>
      <c r="K1355" s="93" t="e">
        <f t="shared" ca="1" si="21"/>
        <v>#DIV/0!</v>
      </c>
    </row>
    <row r="1356" spans="1:11" hidden="1" x14ac:dyDescent="0.3">
      <c r="A1356" s="87" t="s">
        <v>4394</v>
      </c>
      <c r="B1356" s="88">
        <v>4</v>
      </c>
      <c r="C1356" s="98" t="s">
        <v>523</v>
      </c>
      <c r="D1356" s="90" t="s">
        <v>236</v>
      </c>
      <c r="E1356" s="90" t="s">
        <v>1477</v>
      </c>
      <c r="F1356" s="91" t="s">
        <v>2014</v>
      </c>
      <c r="G1356" s="91">
        <v>0</v>
      </c>
      <c r="H1356" s="92">
        <f ca="1">SUMIF(Measure_BB_Table[],Combined_header,Total_Exp._MeasureBB)</f>
        <v>0</v>
      </c>
      <c r="I1356" s="85">
        <f ca="1">SUMIF(Measure_BB_Table[],Combined_header,Committed_Amount)</f>
        <v>0</v>
      </c>
      <c r="J1356" s="92">
        <f ca="1">SUMIF(Measure_BB_Table[],Combined_header,Completed_MeasureBB)</f>
        <v>0</v>
      </c>
      <c r="K1356" s="93" t="e">
        <f t="shared" ca="1" si="21"/>
        <v>#DIV/0!</v>
      </c>
    </row>
    <row r="1357" spans="1:11" hidden="1" x14ac:dyDescent="0.3">
      <c r="A1357" s="87" t="s">
        <v>4395</v>
      </c>
      <c r="B1357" s="88">
        <v>4</v>
      </c>
      <c r="C1357" s="98" t="s">
        <v>523</v>
      </c>
      <c r="D1357" s="90" t="s">
        <v>236</v>
      </c>
      <c r="E1357" s="87" t="s">
        <v>1467</v>
      </c>
      <c r="F1357" s="91" t="s">
        <v>2014</v>
      </c>
      <c r="G1357" s="91">
        <v>0</v>
      </c>
      <c r="H1357" s="92">
        <f ca="1">SUMIF(Measure_BB_Table[],Combined_header,Total_Exp._MeasureBB)</f>
        <v>0</v>
      </c>
      <c r="I1357" s="85">
        <f ca="1">SUMIF(Measure_BB_Table[],Combined_header,Committed_Amount)</f>
        <v>0</v>
      </c>
      <c r="J1357" s="92">
        <f ca="1">SUMIF(Measure_BB_Table[],Combined_header,Completed_MeasureBB)</f>
        <v>0</v>
      </c>
      <c r="K1357" s="93" t="e">
        <f t="shared" ca="1" si="21"/>
        <v>#DIV/0!</v>
      </c>
    </row>
    <row r="1358" spans="1:11" hidden="1" x14ac:dyDescent="0.3">
      <c r="A1358" s="87" t="s">
        <v>4396</v>
      </c>
      <c r="B1358" s="88">
        <v>4</v>
      </c>
      <c r="C1358" s="98" t="s">
        <v>523</v>
      </c>
      <c r="D1358" s="90" t="s">
        <v>236</v>
      </c>
      <c r="E1358" s="90" t="s">
        <v>1676</v>
      </c>
      <c r="F1358" s="91" t="s">
        <v>2014</v>
      </c>
      <c r="G1358" s="91">
        <v>0</v>
      </c>
      <c r="H1358" s="92">
        <f ca="1">SUMIF(Measure_BB_Table[],Combined_header,Total_Exp._MeasureBB)</f>
        <v>0</v>
      </c>
      <c r="I1358" s="85">
        <f ca="1">SUMIF(Measure_BB_Table[],Combined_header,Committed_Amount)</f>
        <v>0</v>
      </c>
      <c r="J1358" s="92">
        <f ca="1">SUMIF(Measure_BB_Table[],Combined_header,Completed_MeasureBB)</f>
        <v>0</v>
      </c>
      <c r="K1358" s="93" t="e">
        <f t="shared" ca="1" si="21"/>
        <v>#DIV/0!</v>
      </c>
    </row>
    <row r="1359" spans="1:11" hidden="1" x14ac:dyDescent="0.3">
      <c r="A1359" s="87" t="s">
        <v>4397</v>
      </c>
      <c r="B1359" s="88">
        <v>4</v>
      </c>
      <c r="C1359" s="98" t="s">
        <v>523</v>
      </c>
      <c r="D1359" s="90" t="s">
        <v>236</v>
      </c>
      <c r="E1359" s="90" t="s">
        <v>310</v>
      </c>
      <c r="F1359" s="91" t="s">
        <v>2014</v>
      </c>
      <c r="G1359" s="91">
        <v>0</v>
      </c>
      <c r="H1359" s="92">
        <f ca="1">SUMIF(Measure_BB_Table[],Combined_header,Total_Exp._MeasureBB)</f>
        <v>0</v>
      </c>
      <c r="I1359" s="85">
        <f ca="1">SUMIF(Measure_BB_Table[],Combined_header,Committed_Amount)</f>
        <v>0</v>
      </c>
      <c r="J1359" s="92">
        <f ca="1">SUMIF(Measure_BB_Table[],Combined_header,Completed_MeasureBB)</f>
        <v>0</v>
      </c>
      <c r="K1359" s="93" t="e">
        <f t="shared" ca="1" si="21"/>
        <v>#DIV/0!</v>
      </c>
    </row>
    <row r="1360" spans="1:11" hidden="1" x14ac:dyDescent="0.3">
      <c r="A1360" s="87" t="s">
        <v>4398</v>
      </c>
      <c r="B1360" s="88">
        <v>4</v>
      </c>
      <c r="C1360" s="98" t="s">
        <v>523</v>
      </c>
      <c r="D1360" s="90" t="s">
        <v>236</v>
      </c>
      <c r="E1360" s="89" t="s">
        <v>1473</v>
      </c>
      <c r="F1360" s="91" t="s">
        <v>2014</v>
      </c>
      <c r="G1360" s="91">
        <v>0</v>
      </c>
      <c r="H1360" s="92">
        <f ca="1">SUMIF(Measure_BB_Table[],Combined_header,Total_Exp._MeasureBB)</f>
        <v>0</v>
      </c>
      <c r="I1360" s="85">
        <f ca="1">SUMIF(Measure_BB_Table[],Combined_header,Committed_Amount)</f>
        <v>0</v>
      </c>
      <c r="J1360" s="92">
        <f ca="1">SUMIF(Measure_BB_Table[],Combined_header,Completed_MeasureBB)</f>
        <v>0</v>
      </c>
      <c r="K1360" s="93" t="e">
        <f t="shared" ca="1" si="21"/>
        <v>#DIV/0!</v>
      </c>
    </row>
    <row r="1361" spans="1:11" hidden="1" x14ac:dyDescent="0.3">
      <c r="A1361" s="87" t="s">
        <v>4399</v>
      </c>
      <c r="B1361" s="88">
        <v>4</v>
      </c>
      <c r="C1361" s="98" t="s">
        <v>523</v>
      </c>
      <c r="D1361" s="90" t="s">
        <v>236</v>
      </c>
      <c r="E1361" s="90" t="s">
        <v>1547</v>
      </c>
      <c r="F1361" s="91" t="s">
        <v>2014</v>
      </c>
      <c r="G1361" s="91">
        <v>0</v>
      </c>
      <c r="H1361" s="92">
        <f ca="1">SUMIF(Measure_BB_Table[],Combined_header,Total_Exp._MeasureBB)</f>
        <v>0</v>
      </c>
      <c r="I1361" s="85">
        <f ca="1">SUMIF(Measure_BB_Table[],Combined_header,Committed_Amount)</f>
        <v>0</v>
      </c>
      <c r="J1361" s="92">
        <f ca="1">SUMIF(Measure_BB_Table[],Combined_header,Completed_MeasureBB)</f>
        <v>0</v>
      </c>
      <c r="K1361" s="93" t="e">
        <f t="shared" ca="1" si="21"/>
        <v>#DIV/0!</v>
      </c>
    </row>
    <row r="1362" spans="1:11" hidden="1" x14ac:dyDescent="0.3">
      <c r="A1362" s="87" t="s">
        <v>4400</v>
      </c>
      <c r="B1362" s="88">
        <v>4</v>
      </c>
      <c r="C1362" s="98" t="s">
        <v>523</v>
      </c>
      <c r="D1362" s="90" t="s">
        <v>236</v>
      </c>
      <c r="E1362" s="90" t="s">
        <v>1466</v>
      </c>
      <c r="F1362" s="91" t="s">
        <v>2014</v>
      </c>
      <c r="G1362" s="91">
        <v>0</v>
      </c>
      <c r="H1362" s="92">
        <f ca="1">SUMIF(Measure_BB_Table[],Combined_header,Total_Exp._MeasureBB)</f>
        <v>0</v>
      </c>
      <c r="I1362" s="85">
        <f ca="1">SUMIF(Measure_BB_Table[],Combined_header,Committed_Amount)</f>
        <v>0</v>
      </c>
      <c r="J1362" s="92">
        <f ca="1">SUMIF(Measure_BB_Table[],Combined_header,Completed_MeasureBB)</f>
        <v>0</v>
      </c>
      <c r="K1362" s="93" t="e">
        <f t="shared" ca="1" si="21"/>
        <v>#DIV/0!</v>
      </c>
    </row>
    <row r="1363" spans="1:11" hidden="1" x14ac:dyDescent="0.3">
      <c r="A1363" s="87" t="s">
        <v>4401</v>
      </c>
      <c r="B1363" s="88">
        <v>4</v>
      </c>
      <c r="C1363" s="98" t="s">
        <v>523</v>
      </c>
      <c r="D1363" s="90" t="s">
        <v>236</v>
      </c>
      <c r="E1363" s="90" t="s">
        <v>1474</v>
      </c>
      <c r="F1363" s="91" t="s">
        <v>2014</v>
      </c>
      <c r="G1363" s="91">
        <v>0</v>
      </c>
      <c r="H1363" s="92">
        <f ca="1">SUMIF(Measure_BB_Table[],Combined_header,Total_Exp._MeasureBB)</f>
        <v>0</v>
      </c>
      <c r="I1363" s="85">
        <f ca="1">SUMIF(Measure_BB_Table[],Combined_header,Committed_Amount)</f>
        <v>0</v>
      </c>
      <c r="J1363" s="92">
        <f ca="1">SUMIF(Measure_BB_Table[],Combined_header,Completed_MeasureBB)</f>
        <v>0</v>
      </c>
      <c r="K1363" s="93" t="e">
        <f t="shared" ca="1" si="21"/>
        <v>#DIV/0!</v>
      </c>
    </row>
    <row r="1364" spans="1:11" hidden="1" x14ac:dyDescent="0.3">
      <c r="A1364" s="87" t="s">
        <v>4402</v>
      </c>
      <c r="B1364" s="88">
        <v>4</v>
      </c>
      <c r="C1364" s="98" t="s">
        <v>523</v>
      </c>
      <c r="D1364" s="90" t="s">
        <v>236</v>
      </c>
      <c r="E1364" s="87" t="s">
        <v>1468</v>
      </c>
      <c r="F1364" s="91" t="s">
        <v>2014</v>
      </c>
      <c r="G1364" s="91">
        <v>0</v>
      </c>
      <c r="H1364" s="92">
        <f ca="1">SUMIF(Measure_BB_Table[],Combined_header,Total_Exp._MeasureBB)</f>
        <v>0</v>
      </c>
      <c r="I1364" s="85">
        <f ca="1">SUMIF(Measure_BB_Table[],Combined_header,Committed_Amount)</f>
        <v>0</v>
      </c>
      <c r="J1364" s="92">
        <f ca="1">SUMIF(Measure_BB_Table[],Combined_header,Completed_MeasureBB)</f>
        <v>0</v>
      </c>
      <c r="K1364" s="93" t="e">
        <f t="shared" ca="1" si="21"/>
        <v>#DIV/0!</v>
      </c>
    </row>
    <row r="1365" spans="1:11" hidden="1" x14ac:dyDescent="0.3">
      <c r="A1365" s="87" t="s">
        <v>4403</v>
      </c>
      <c r="B1365" s="88">
        <v>4</v>
      </c>
      <c r="C1365" s="98" t="s">
        <v>523</v>
      </c>
      <c r="D1365" s="90" t="s">
        <v>236</v>
      </c>
      <c r="E1365" s="87" t="s">
        <v>1548</v>
      </c>
      <c r="F1365" s="91" t="s">
        <v>2014</v>
      </c>
      <c r="G1365" s="91">
        <v>0</v>
      </c>
      <c r="H1365" s="92">
        <f ca="1">SUMIF(Measure_BB_Table[],Combined_header,Total_Exp._MeasureBB)</f>
        <v>0</v>
      </c>
      <c r="I1365" s="85">
        <f ca="1">SUMIF(Measure_BB_Table[],Combined_header,Committed_Amount)</f>
        <v>0</v>
      </c>
      <c r="J1365" s="92">
        <f ca="1">SUMIF(Measure_BB_Table[],Combined_header,Completed_MeasureBB)</f>
        <v>0</v>
      </c>
      <c r="K1365" s="93" t="e">
        <f t="shared" ca="1" si="21"/>
        <v>#DIV/0!</v>
      </c>
    </row>
    <row r="1366" spans="1:11" hidden="1" x14ac:dyDescent="0.3">
      <c r="A1366" s="87" t="s">
        <v>4404</v>
      </c>
      <c r="B1366" s="88">
        <v>4</v>
      </c>
      <c r="C1366" s="98" t="s">
        <v>523</v>
      </c>
      <c r="D1366" s="90" t="s">
        <v>236</v>
      </c>
      <c r="E1366" s="87" t="s">
        <v>1677</v>
      </c>
      <c r="F1366" s="91" t="s">
        <v>2014</v>
      </c>
      <c r="G1366" s="91">
        <v>0</v>
      </c>
      <c r="H1366" s="92">
        <f ca="1">SUMIF(Measure_BB_Table[],Combined_header,Total_Exp._MeasureBB)</f>
        <v>0</v>
      </c>
      <c r="I1366" s="85">
        <f ca="1">SUMIF(Measure_BB_Table[],Combined_header,Committed_Amount)</f>
        <v>0</v>
      </c>
      <c r="J1366" s="92">
        <f ca="1">SUMIF(Measure_BB_Table[],Combined_header,Completed_MeasureBB)</f>
        <v>0</v>
      </c>
      <c r="K1366" s="93" t="e">
        <f t="shared" ca="1" si="21"/>
        <v>#DIV/0!</v>
      </c>
    </row>
    <row r="1367" spans="1:11" hidden="1" x14ac:dyDescent="0.3">
      <c r="A1367" s="87" t="s">
        <v>4405</v>
      </c>
      <c r="B1367" s="88">
        <v>4</v>
      </c>
      <c r="C1367" s="98" t="s">
        <v>523</v>
      </c>
      <c r="D1367" s="90" t="s">
        <v>236</v>
      </c>
      <c r="E1367" s="90" t="s">
        <v>1475</v>
      </c>
      <c r="F1367" s="91" t="s">
        <v>2014</v>
      </c>
      <c r="G1367" s="91">
        <v>0</v>
      </c>
      <c r="H1367" s="92">
        <f ca="1">SUMIF(Measure_BB_Table[],Combined_header,Total_Exp._MeasureBB)</f>
        <v>0</v>
      </c>
      <c r="I1367" s="85">
        <f ca="1">SUMIF(Measure_BB_Table[],Combined_header,Committed_Amount)</f>
        <v>0</v>
      </c>
      <c r="J1367" s="92">
        <f ca="1">SUMIF(Measure_BB_Table[],Combined_header,Completed_MeasureBB)</f>
        <v>0</v>
      </c>
      <c r="K1367" s="93" t="e">
        <f t="shared" ca="1" si="21"/>
        <v>#DIV/0!</v>
      </c>
    </row>
    <row r="1368" spans="1:11" hidden="1" x14ac:dyDescent="0.3">
      <c r="A1368" s="87" t="s">
        <v>4406</v>
      </c>
      <c r="B1368" s="88">
        <v>4</v>
      </c>
      <c r="C1368" s="98" t="s">
        <v>523</v>
      </c>
      <c r="D1368" s="90" t="s">
        <v>236</v>
      </c>
      <c r="E1368" s="87" t="s">
        <v>1476</v>
      </c>
      <c r="F1368" s="91" t="s">
        <v>2014</v>
      </c>
      <c r="G1368" s="91">
        <v>0</v>
      </c>
      <c r="H1368" s="92">
        <f ca="1">SUMIF(Measure_BB_Table[],Combined_header,Total_Exp._MeasureBB)</f>
        <v>0</v>
      </c>
      <c r="I1368" s="85">
        <f ca="1">SUMIF(Measure_BB_Table[],Combined_header,Committed_Amount)</f>
        <v>0</v>
      </c>
      <c r="J1368" s="92">
        <f ca="1">SUMIF(Measure_BB_Table[],Combined_header,Completed_MeasureBB)</f>
        <v>0</v>
      </c>
      <c r="K1368" s="93" t="e">
        <f t="shared" ca="1" si="21"/>
        <v>#DIV/0!</v>
      </c>
    </row>
    <row r="1369" spans="1:11" hidden="1" x14ac:dyDescent="0.3">
      <c r="A1369" s="87" t="s">
        <v>4407</v>
      </c>
      <c r="B1369" s="88">
        <v>4</v>
      </c>
      <c r="C1369" s="98" t="s">
        <v>523</v>
      </c>
      <c r="D1369" s="90" t="s">
        <v>236</v>
      </c>
      <c r="E1369" s="87" t="s">
        <v>1470</v>
      </c>
      <c r="F1369" s="91" t="s">
        <v>2014</v>
      </c>
      <c r="G1369" s="91">
        <v>0</v>
      </c>
      <c r="H1369" s="92">
        <f ca="1">SUMIF(Measure_BB_Table[],Combined_header,Total_Exp._MeasureBB)</f>
        <v>0</v>
      </c>
      <c r="I1369" s="85">
        <f ca="1">SUMIF(Measure_BB_Table[],Combined_header,Committed_Amount)</f>
        <v>0</v>
      </c>
      <c r="J1369" s="92">
        <f ca="1">SUMIF(Measure_BB_Table[],Combined_header,Completed_MeasureBB)</f>
        <v>0</v>
      </c>
      <c r="K1369" s="93" t="e">
        <f t="shared" ca="1" si="21"/>
        <v>#DIV/0!</v>
      </c>
    </row>
    <row r="1370" spans="1:11" hidden="1" x14ac:dyDescent="0.3">
      <c r="A1370" s="87" t="s">
        <v>4408</v>
      </c>
      <c r="B1370" s="88">
        <v>4</v>
      </c>
      <c r="C1370" s="98" t="s">
        <v>523</v>
      </c>
      <c r="D1370" s="90" t="s">
        <v>236</v>
      </c>
      <c r="E1370" s="87" t="s">
        <v>1464</v>
      </c>
      <c r="F1370" s="91" t="s">
        <v>2014</v>
      </c>
      <c r="G1370" s="91">
        <v>0</v>
      </c>
      <c r="H1370" s="92">
        <f ca="1">SUMIF(Measure_BB_Table[],Combined_header,Total_Exp._MeasureBB)</f>
        <v>0</v>
      </c>
      <c r="I1370" s="85">
        <f ca="1">SUMIF(Measure_BB_Table[],Combined_header,Committed_Amount)</f>
        <v>0</v>
      </c>
      <c r="J1370" s="92">
        <f ca="1">SUMIF(Measure_BB_Table[],Combined_header,Completed_MeasureBB)</f>
        <v>0</v>
      </c>
      <c r="K1370" s="93" t="e">
        <f t="shared" ca="1" si="21"/>
        <v>#DIV/0!</v>
      </c>
    </row>
    <row r="1371" spans="1:11" hidden="1" x14ac:dyDescent="0.3">
      <c r="A1371" s="87" t="s">
        <v>4409</v>
      </c>
      <c r="B1371" s="88">
        <v>4</v>
      </c>
      <c r="C1371" s="90" t="s">
        <v>448</v>
      </c>
      <c r="D1371" s="90" t="s">
        <v>2722</v>
      </c>
      <c r="E1371" s="87" t="s">
        <v>1471</v>
      </c>
      <c r="F1371" s="91">
        <v>0</v>
      </c>
      <c r="G1371" s="91">
        <v>0</v>
      </c>
      <c r="H1371" s="92">
        <f ca="1">SUMIF(Measure_BB_Table[],Combined_header,Total_Exp._MeasureBB)</f>
        <v>0</v>
      </c>
      <c r="I1371" s="85">
        <f ca="1">SUMIF(Measure_BB_Table[],Combined_header,Committed_Amount)</f>
        <v>0</v>
      </c>
      <c r="J1371" s="92">
        <f ca="1">SUMIF(Measure_BB_Table[],Combined_header,Completed_MeasureBB)</f>
        <v>0</v>
      </c>
      <c r="K1371" s="93" t="e">
        <f t="shared" ca="1" si="21"/>
        <v>#DIV/0!</v>
      </c>
    </row>
    <row r="1372" spans="1:11" hidden="1" x14ac:dyDescent="0.3">
      <c r="A1372" s="87" t="s">
        <v>4410</v>
      </c>
      <c r="B1372" s="88">
        <v>4</v>
      </c>
      <c r="C1372" s="90" t="s">
        <v>448</v>
      </c>
      <c r="D1372" s="90" t="s">
        <v>2722</v>
      </c>
      <c r="E1372" s="87" t="s">
        <v>1465</v>
      </c>
      <c r="F1372" s="91">
        <v>42000</v>
      </c>
      <c r="G1372" s="91" t="s">
        <v>245</v>
      </c>
      <c r="H1372" s="92">
        <f ca="1">SUMIF(Measure_BB_Table[],Combined_header,Total_Exp._MeasureBB)</f>
        <v>0</v>
      </c>
      <c r="I1372" s="85">
        <f ca="1">SUMIF(Measure_BB_Table[],Combined_header,Committed_Amount)</f>
        <v>0</v>
      </c>
      <c r="J1372" s="92">
        <f ca="1">SUMIF(Measure_BB_Table[],Combined_header,Completed_MeasureBB)</f>
        <v>0</v>
      </c>
      <c r="K1372" s="93" t="e">
        <f t="shared" ca="1" si="21"/>
        <v>#DIV/0!</v>
      </c>
    </row>
    <row r="1373" spans="1:11" x14ac:dyDescent="0.3">
      <c r="A1373" s="87" t="s">
        <v>2887</v>
      </c>
      <c r="B1373" s="88">
        <v>4</v>
      </c>
      <c r="C1373" s="90" t="s">
        <v>448</v>
      </c>
      <c r="D1373" s="90" t="s">
        <v>2722</v>
      </c>
      <c r="E1373" s="87" t="s">
        <v>1467</v>
      </c>
      <c r="F1373" s="91">
        <v>139528.37</v>
      </c>
      <c r="G1373" s="91" t="s">
        <v>245</v>
      </c>
      <c r="H1373" s="92">
        <f ca="1">SUMIF(Measure_BB_Table[],Combined_header,Total_Exp._MeasureBB)</f>
        <v>7905</v>
      </c>
      <c r="I1373" s="85">
        <f ca="1">SUMIF(Measure_BB_Table[],Combined_header,Committed_Amount)</f>
        <v>0</v>
      </c>
      <c r="J1373" s="92">
        <f ca="1">SUMIF(Measure_BB_Table[],Combined_header,Completed_MeasureBB)</f>
        <v>7905</v>
      </c>
      <c r="K1373" s="93">
        <f t="shared" ca="1" si="21"/>
        <v>1</v>
      </c>
    </row>
    <row r="1374" spans="1:11" hidden="1" x14ac:dyDescent="0.3">
      <c r="A1374" s="87" t="s">
        <v>4411</v>
      </c>
      <c r="B1374" s="88">
        <v>4</v>
      </c>
      <c r="C1374" s="90" t="s">
        <v>448</v>
      </c>
      <c r="D1374" s="90" t="s">
        <v>2722</v>
      </c>
      <c r="E1374" s="90" t="s">
        <v>1676</v>
      </c>
      <c r="F1374" s="91">
        <v>138170</v>
      </c>
      <c r="G1374" s="91" t="s">
        <v>245</v>
      </c>
      <c r="H1374" s="92">
        <f ca="1">SUMIF(Measure_BB_Table[],Combined_header,Total_Exp._MeasureBB)</f>
        <v>0</v>
      </c>
      <c r="I1374" s="85">
        <f ca="1">SUMIF(Measure_BB_Table[],Combined_header,Committed_Amount)</f>
        <v>0</v>
      </c>
      <c r="J1374" s="92">
        <f ca="1">SUMIF(Measure_BB_Table[],Combined_header,Completed_MeasureBB)</f>
        <v>0</v>
      </c>
      <c r="K1374" s="93" t="e">
        <f t="shared" ca="1" si="21"/>
        <v>#DIV/0!</v>
      </c>
    </row>
    <row r="1375" spans="1:11" x14ac:dyDescent="0.3">
      <c r="A1375" s="87" t="s">
        <v>2888</v>
      </c>
      <c r="B1375" s="88">
        <v>4</v>
      </c>
      <c r="C1375" s="90" t="s">
        <v>448</v>
      </c>
      <c r="D1375" s="90" t="s">
        <v>2722</v>
      </c>
      <c r="E1375" s="90" t="s">
        <v>310</v>
      </c>
      <c r="F1375" s="91">
        <v>1473859.39</v>
      </c>
      <c r="G1375" s="91" t="s">
        <v>2011</v>
      </c>
      <c r="H1375" s="92">
        <f ca="1">SUMIF(Measure_BB_Table[],Combined_header,Total_Exp._MeasureBB)</f>
        <v>41500</v>
      </c>
      <c r="I1375" s="85">
        <f ca="1">SUMIF(Measure_BB_Table[],Combined_header,Committed_Amount)</f>
        <v>0</v>
      </c>
      <c r="J1375" s="92">
        <f ca="1">SUMIF(Measure_BB_Table[],Combined_header,Completed_MeasureBB)</f>
        <v>41500</v>
      </c>
      <c r="K1375" s="93">
        <f t="shared" ca="1" si="21"/>
        <v>1</v>
      </c>
    </row>
    <row r="1376" spans="1:11" x14ac:dyDescent="0.3">
      <c r="A1376" s="87" t="s">
        <v>2890</v>
      </c>
      <c r="B1376" s="88">
        <v>4</v>
      </c>
      <c r="C1376" s="90" t="s">
        <v>448</v>
      </c>
      <c r="D1376" s="90" t="s">
        <v>2722</v>
      </c>
      <c r="E1376" s="90" t="s">
        <v>1473</v>
      </c>
      <c r="F1376" s="91">
        <v>169263.09</v>
      </c>
      <c r="G1376" s="91">
        <v>225488</v>
      </c>
      <c r="H1376" s="92">
        <f ca="1">SUMIF(Measure_BB_Table[],Combined_header,Total_Exp._MeasureBB)</f>
        <v>29545.890000000014</v>
      </c>
      <c r="I1376" s="85">
        <f ca="1">SUMIF(Measure_BB_Table[],Combined_header,Committed_Amount)</f>
        <v>0</v>
      </c>
      <c r="J1376" s="92">
        <f ca="1">SUMIF(Measure_BB_Table[],Combined_header,Completed_MeasureBB)</f>
        <v>29545.89</v>
      </c>
      <c r="K1376" s="93">
        <f t="shared" ca="1" si="21"/>
        <v>0.99999999999999956</v>
      </c>
    </row>
    <row r="1377" spans="1:11" hidden="1" x14ac:dyDescent="0.3">
      <c r="A1377" s="87" t="s">
        <v>4412</v>
      </c>
      <c r="B1377" s="88">
        <v>4</v>
      </c>
      <c r="C1377" s="90" t="s">
        <v>448</v>
      </c>
      <c r="D1377" s="90" t="s">
        <v>2722</v>
      </c>
      <c r="E1377" s="90" t="s">
        <v>1547</v>
      </c>
      <c r="F1377" s="91">
        <v>28210.51</v>
      </c>
      <c r="G1377" s="91" t="s">
        <v>245</v>
      </c>
      <c r="H1377" s="92">
        <f ca="1">SUMIF(Measure_BB_Table[],Combined_header,Total_Exp._MeasureBB)</f>
        <v>0</v>
      </c>
      <c r="I1377" s="85">
        <f ca="1">SUMIF(Measure_BB_Table[],Combined_header,Committed_Amount)</f>
        <v>0</v>
      </c>
      <c r="J1377" s="92">
        <f ca="1">SUMIF(Measure_BB_Table[],Combined_header,Completed_MeasureBB)</f>
        <v>0</v>
      </c>
      <c r="K1377" s="93" t="e">
        <f t="shared" ca="1" si="21"/>
        <v>#DIV/0!</v>
      </c>
    </row>
    <row r="1378" spans="1:11" hidden="1" x14ac:dyDescent="0.3">
      <c r="A1378" s="87" t="s">
        <v>4413</v>
      </c>
      <c r="B1378" s="88">
        <v>4</v>
      </c>
      <c r="C1378" s="90" t="s">
        <v>448</v>
      </c>
      <c r="D1378" s="90" t="s">
        <v>2722</v>
      </c>
      <c r="E1378" s="90" t="s">
        <v>1466</v>
      </c>
      <c r="F1378" s="91">
        <v>24180.44</v>
      </c>
      <c r="G1378" s="91" t="s">
        <v>245</v>
      </c>
      <c r="H1378" s="92">
        <f ca="1">SUMIF(Measure_BB_Table[],Combined_header,Total_Exp._MeasureBB)</f>
        <v>0</v>
      </c>
      <c r="I1378" s="85">
        <f ca="1">SUMIF(Measure_BB_Table[],Combined_header,Committed_Amount)</f>
        <v>0</v>
      </c>
      <c r="J1378" s="92">
        <f ca="1">SUMIF(Measure_BB_Table[],Combined_header,Completed_MeasureBB)</f>
        <v>0</v>
      </c>
      <c r="K1378" s="93" t="e">
        <f t="shared" ca="1" si="21"/>
        <v>#DIV/0!</v>
      </c>
    </row>
    <row r="1379" spans="1:11" hidden="1" x14ac:dyDescent="0.3">
      <c r="A1379" s="87" t="s">
        <v>4414</v>
      </c>
      <c r="B1379" s="88">
        <v>4</v>
      </c>
      <c r="C1379" s="90" t="s">
        <v>448</v>
      </c>
      <c r="D1379" s="90" t="s">
        <v>2722</v>
      </c>
      <c r="E1379" s="90" t="s">
        <v>1474</v>
      </c>
      <c r="F1379" s="91">
        <v>12090.22</v>
      </c>
      <c r="G1379" s="91" t="s">
        <v>245</v>
      </c>
      <c r="H1379" s="92">
        <f ca="1">SUMIF(Measure_BB_Table[],Combined_header,Total_Exp._MeasureBB)</f>
        <v>0</v>
      </c>
      <c r="I1379" s="85">
        <f ca="1">SUMIF(Measure_BB_Table[],Combined_header,Committed_Amount)</f>
        <v>0</v>
      </c>
      <c r="J1379" s="92">
        <f ca="1">SUMIF(Measure_BB_Table[],Combined_header,Completed_MeasureBB)</f>
        <v>0</v>
      </c>
      <c r="K1379" s="93" t="e">
        <f t="shared" ca="1" si="21"/>
        <v>#DIV/0!</v>
      </c>
    </row>
    <row r="1380" spans="1:11" x14ac:dyDescent="0.3">
      <c r="A1380" s="87" t="s">
        <v>2889</v>
      </c>
      <c r="B1380" s="88">
        <v>4</v>
      </c>
      <c r="C1380" s="90" t="s">
        <v>448</v>
      </c>
      <c r="D1380" s="90" t="s">
        <v>2722</v>
      </c>
      <c r="E1380" s="87" t="s">
        <v>1468</v>
      </c>
      <c r="F1380" s="91">
        <v>7092.93</v>
      </c>
      <c r="G1380" s="91" t="s">
        <v>2011</v>
      </c>
      <c r="H1380" s="92">
        <f ca="1">SUMIF(Measure_BB_Table[],Combined_header,Total_Exp._MeasureBB)</f>
        <v>2700</v>
      </c>
      <c r="I1380" s="85">
        <f ca="1">SUMIF(Measure_BB_Table[],Combined_header,Committed_Amount)</f>
        <v>0</v>
      </c>
      <c r="J1380" s="92">
        <f ca="1">SUMIF(Measure_BB_Table[],Combined_header,Completed_MeasureBB)</f>
        <v>2700</v>
      </c>
      <c r="K1380" s="93">
        <f t="shared" ca="1" si="21"/>
        <v>1</v>
      </c>
    </row>
    <row r="1381" spans="1:11" x14ac:dyDescent="0.3">
      <c r="A1381" s="87" t="s">
        <v>2773</v>
      </c>
      <c r="B1381" s="88">
        <v>4</v>
      </c>
      <c r="C1381" s="90" t="s">
        <v>448</v>
      </c>
      <c r="D1381" s="90" t="s">
        <v>2722</v>
      </c>
      <c r="E1381" s="87" t="s">
        <v>1548</v>
      </c>
      <c r="F1381" s="91">
        <v>240000</v>
      </c>
      <c r="G1381" s="91" t="s">
        <v>2011</v>
      </c>
      <c r="H1381" s="92">
        <f ca="1">SUMIF(Measure_BB_Table[],Combined_header,Total_Exp._MeasureBB)</f>
        <v>20720.61</v>
      </c>
      <c r="I1381" s="85">
        <f ca="1">SUMIF(Measure_BB_Table[],Combined_header,Committed_Amount)</f>
        <v>0</v>
      </c>
      <c r="J1381" s="92">
        <f ca="1">SUMIF(Measure_BB_Table[],Combined_header,Completed_MeasureBB)</f>
        <v>20720.61</v>
      </c>
      <c r="K1381" s="93">
        <f t="shared" ca="1" si="21"/>
        <v>1</v>
      </c>
    </row>
    <row r="1382" spans="1:11" hidden="1" x14ac:dyDescent="0.3">
      <c r="A1382" s="87" t="s">
        <v>4415</v>
      </c>
      <c r="B1382" s="88">
        <v>4</v>
      </c>
      <c r="C1382" s="90" t="s">
        <v>448</v>
      </c>
      <c r="D1382" s="90" t="s">
        <v>2722</v>
      </c>
      <c r="E1382" s="87" t="s">
        <v>1677</v>
      </c>
      <c r="F1382" s="91">
        <v>0</v>
      </c>
      <c r="G1382" s="91">
        <v>0</v>
      </c>
      <c r="H1382" s="92">
        <f ca="1">SUMIF(Measure_BB_Table[],Combined_header,Total_Exp._MeasureBB)</f>
        <v>0</v>
      </c>
      <c r="I1382" s="85">
        <f ca="1">SUMIF(Measure_BB_Table[],Combined_header,Committed_Amount)</f>
        <v>0</v>
      </c>
      <c r="J1382" s="92">
        <f ca="1">SUMIF(Measure_BB_Table[],Combined_header,Completed_MeasureBB)</f>
        <v>0</v>
      </c>
      <c r="K1382" s="93" t="e">
        <f t="shared" ca="1" si="21"/>
        <v>#DIV/0!</v>
      </c>
    </row>
    <row r="1383" spans="1:11" hidden="1" x14ac:dyDescent="0.3">
      <c r="A1383" s="87" t="s">
        <v>4416</v>
      </c>
      <c r="B1383" s="88">
        <v>4</v>
      </c>
      <c r="C1383" s="90" t="s">
        <v>448</v>
      </c>
      <c r="D1383" s="90" t="s">
        <v>2722</v>
      </c>
      <c r="E1383" s="87" t="s">
        <v>1472</v>
      </c>
      <c r="F1383" s="91">
        <v>0</v>
      </c>
      <c r="G1383" s="91">
        <v>0</v>
      </c>
      <c r="H1383" s="92">
        <f ca="1">SUMIF(Measure_BB_Table[],Combined_header,Total_Exp._MeasureBB)</f>
        <v>0</v>
      </c>
      <c r="I1383" s="85">
        <f ca="1">SUMIF(Measure_BB_Table[],Combined_header,Committed_Amount)</f>
        <v>0</v>
      </c>
      <c r="J1383" s="92">
        <f ca="1">SUMIF(Measure_BB_Table[],Combined_header,Completed_MeasureBB)</f>
        <v>0</v>
      </c>
      <c r="K1383" s="93" t="e">
        <f t="shared" ca="1" si="21"/>
        <v>#DIV/0!</v>
      </c>
    </row>
    <row r="1384" spans="1:11" hidden="1" x14ac:dyDescent="0.3">
      <c r="A1384" s="87" t="s">
        <v>4417</v>
      </c>
      <c r="B1384" s="88">
        <v>4</v>
      </c>
      <c r="C1384" s="90" t="s">
        <v>448</v>
      </c>
      <c r="D1384" s="90" t="s">
        <v>2722</v>
      </c>
      <c r="E1384" s="87" t="s">
        <v>1476</v>
      </c>
      <c r="F1384" s="91">
        <v>6448.12</v>
      </c>
      <c r="G1384" s="91" t="s">
        <v>245</v>
      </c>
      <c r="H1384" s="92">
        <f ca="1">SUMIF(Measure_BB_Table[],Combined_header,Total_Exp._MeasureBB)</f>
        <v>0</v>
      </c>
      <c r="I1384" s="85">
        <f ca="1">SUMIF(Measure_BB_Table[],Combined_header,Committed_Amount)</f>
        <v>0</v>
      </c>
      <c r="J1384" s="92">
        <f ca="1">SUMIF(Measure_BB_Table[],Combined_header,Completed_MeasureBB)</f>
        <v>0</v>
      </c>
      <c r="K1384" s="93" t="e">
        <f t="shared" ca="1" si="21"/>
        <v>#DIV/0!</v>
      </c>
    </row>
    <row r="1385" spans="1:11" hidden="1" x14ac:dyDescent="0.3">
      <c r="A1385" s="87" t="s">
        <v>4418</v>
      </c>
      <c r="B1385" s="88">
        <v>4</v>
      </c>
      <c r="C1385" s="90" t="s">
        <v>448</v>
      </c>
      <c r="D1385" s="90" t="s">
        <v>2722</v>
      </c>
      <c r="E1385" s="87" t="s">
        <v>1470</v>
      </c>
      <c r="F1385" s="91">
        <v>0</v>
      </c>
      <c r="G1385" s="91">
        <v>0</v>
      </c>
      <c r="H1385" s="92">
        <f ca="1">SUMIF(Measure_BB_Table[],Combined_header,Total_Exp._MeasureBB)</f>
        <v>0</v>
      </c>
      <c r="I1385" s="85">
        <f ca="1">SUMIF(Measure_BB_Table[],Combined_header,Committed_Amount)</f>
        <v>0</v>
      </c>
      <c r="J1385" s="92">
        <f ca="1">SUMIF(Measure_BB_Table[],Combined_header,Completed_MeasureBB)</f>
        <v>0</v>
      </c>
      <c r="K1385" s="93" t="e">
        <f t="shared" ca="1" si="21"/>
        <v>#DIV/0!</v>
      </c>
    </row>
    <row r="1386" spans="1:11" x14ac:dyDescent="0.3">
      <c r="A1386" s="87" t="s">
        <v>2754</v>
      </c>
      <c r="B1386" s="88">
        <v>4</v>
      </c>
      <c r="C1386" s="90" t="s">
        <v>448</v>
      </c>
      <c r="D1386" s="90" t="s">
        <v>2722</v>
      </c>
      <c r="E1386" s="87" t="s">
        <v>1464</v>
      </c>
      <c r="F1386" s="91">
        <v>240000</v>
      </c>
      <c r="G1386" s="91" t="s">
        <v>2011</v>
      </c>
      <c r="H1386" s="92">
        <f ca="1">SUMIF(Measure_BB_Table[],Combined_header,Total_Exp._MeasureBB)</f>
        <v>1192598.92</v>
      </c>
      <c r="I1386" s="85">
        <f ca="1">SUMIF(Measure_BB_Table[],Combined_header,Committed_Amount)</f>
        <v>1084441.56</v>
      </c>
      <c r="J1386" s="92">
        <f ca="1">SUMIF(Measure_BB_Table[],Combined_header,Completed_MeasureBB)</f>
        <v>108157.35999999999</v>
      </c>
      <c r="K1386" s="93">
        <f t="shared" ca="1" si="21"/>
        <v>9.0690472870795485E-2</v>
      </c>
    </row>
    <row r="1387" spans="1:11" hidden="1" x14ac:dyDescent="0.3">
      <c r="A1387" s="87" t="s">
        <v>4419</v>
      </c>
      <c r="B1387" s="88">
        <v>4</v>
      </c>
      <c r="C1387" s="90" t="s">
        <v>448</v>
      </c>
      <c r="D1387" s="89" t="s">
        <v>428</v>
      </c>
      <c r="E1387" s="87" t="s">
        <v>1467</v>
      </c>
      <c r="F1387" s="91">
        <v>0</v>
      </c>
      <c r="G1387" s="91">
        <v>0</v>
      </c>
      <c r="H1387" s="92">
        <f ca="1">SUMIF(Measure_BB_Table[],Combined_header,Total_Exp._MeasureBB)</f>
        <v>0</v>
      </c>
      <c r="I1387" s="85">
        <f ca="1">SUMIF(Measure_BB_Table[],Combined_header,Committed_Amount)</f>
        <v>0</v>
      </c>
      <c r="J1387" s="92">
        <f ca="1">SUMIF(Measure_BB_Table[],Combined_header,Completed_MeasureBB)</f>
        <v>0</v>
      </c>
      <c r="K1387" s="93" t="e">
        <f t="shared" ca="1" si="21"/>
        <v>#DIV/0!</v>
      </c>
    </row>
    <row r="1388" spans="1:11" x14ac:dyDescent="0.3">
      <c r="A1388" s="87" t="s">
        <v>1721</v>
      </c>
      <c r="B1388" s="88">
        <v>4</v>
      </c>
      <c r="C1388" s="90" t="s">
        <v>448</v>
      </c>
      <c r="D1388" s="89" t="s">
        <v>428</v>
      </c>
      <c r="E1388" s="87" t="s">
        <v>310</v>
      </c>
      <c r="F1388" s="91">
        <v>242880</v>
      </c>
      <c r="G1388" s="91">
        <v>242880</v>
      </c>
      <c r="H1388" s="92">
        <f ca="1">SUMIF(Measure_BB_Table[],Combined_header,Total_Exp._MeasureBB)</f>
        <v>242880</v>
      </c>
      <c r="I1388" s="85">
        <f ca="1">SUMIF(Measure_BB_Table[],Combined_header,Committed_Amount)</f>
        <v>0</v>
      </c>
      <c r="J1388" s="92">
        <f ca="1">SUMIF(Measure_BB_Table[],Combined_header,Completed_MeasureBB)</f>
        <v>242880</v>
      </c>
      <c r="K1388" s="93">
        <f t="shared" ca="1" si="21"/>
        <v>1</v>
      </c>
    </row>
    <row r="1389" spans="1:11" hidden="1" x14ac:dyDescent="0.3">
      <c r="A1389" s="87" t="s">
        <v>4420</v>
      </c>
      <c r="B1389" s="88">
        <v>4</v>
      </c>
      <c r="C1389" s="90" t="s">
        <v>448</v>
      </c>
      <c r="D1389" s="90" t="s">
        <v>2724</v>
      </c>
      <c r="E1389" s="87" t="s">
        <v>1471</v>
      </c>
      <c r="F1389" s="91">
        <v>0</v>
      </c>
      <c r="G1389" s="91">
        <v>0</v>
      </c>
      <c r="H1389" s="92">
        <f ca="1">SUMIF(Measure_BB_Table[],Combined_header,Total_Exp._MeasureBB)</f>
        <v>0</v>
      </c>
      <c r="I1389" s="85">
        <f ca="1">SUMIF(Measure_BB_Table[],Combined_header,Committed_Amount)</f>
        <v>0</v>
      </c>
      <c r="J1389" s="92">
        <f ca="1">SUMIF(Measure_BB_Table[],Combined_header,Completed_MeasureBB)</f>
        <v>0</v>
      </c>
      <c r="K1389" s="93" t="e">
        <f t="shared" ca="1" si="21"/>
        <v>#DIV/0!</v>
      </c>
    </row>
    <row r="1390" spans="1:11" x14ac:dyDescent="0.3">
      <c r="A1390" s="87" t="s">
        <v>2930</v>
      </c>
      <c r="B1390" s="88">
        <v>4</v>
      </c>
      <c r="C1390" s="90" t="s">
        <v>448</v>
      </c>
      <c r="D1390" s="90" t="s">
        <v>2724</v>
      </c>
      <c r="E1390" s="87" t="s">
        <v>310</v>
      </c>
      <c r="F1390" s="91">
        <v>15000</v>
      </c>
      <c r="G1390" s="91" t="s">
        <v>2011</v>
      </c>
      <c r="H1390" s="92">
        <f ca="1">SUMIF(Measure_BB_Table[],Combined_header,Total_Exp._MeasureBB)</f>
        <v>22800</v>
      </c>
      <c r="I1390" s="85">
        <f ca="1">SUMIF(Measure_BB_Table[],Combined_header,Committed_Amount)</f>
        <v>0</v>
      </c>
      <c r="J1390" s="92">
        <f ca="1">SUMIF(Measure_BB_Table[],Combined_header,Completed_MeasureBB)</f>
        <v>22800</v>
      </c>
      <c r="K1390" s="93">
        <f t="shared" ca="1" si="21"/>
        <v>1</v>
      </c>
    </row>
    <row r="1391" spans="1:11" hidden="1" x14ac:dyDescent="0.3">
      <c r="A1391" s="87" t="s">
        <v>4421</v>
      </c>
      <c r="B1391" s="88">
        <v>4</v>
      </c>
      <c r="C1391" s="90" t="s">
        <v>448</v>
      </c>
      <c r="D1391" s="90" t="s">
        <v>2724</v>
      </c>
      <c r="E1391" s="87" t="s">
        <v>1473</v>
      </c>
      <c r="F1391" s="91">
        <v>0</v>
      </c>
      <c r="G1391" s="91">
        <v>0</v>
      </c>
      <c r="H1391" s="92">
        <f ca="1">SUMIF(Measure_BB_Table[],Combined_header,Total_Exp._MeasureBB)</f>
        <v>0</v>
      </c>
      <c r="I1391" s="85">
        <f ca="1">SUMIF(Measure_BB_Table[],Combined_header,Committed_Amount)</f>
        <v>0</v>
      </c>
      <c r="J1391" s="92">
        <f ca="1">SUMIF(Measure_BB_Table[],Combined_header,Completed_MeasureBB)</f>
        <v>0</v>
      </c>
      <c r="K1391" s="93" t="e">
        <f t="shared" ca="1" si="21"/>
        <v>#DIV/0!</v>
      </c>
    </row>
    <row r="1392" spans="1:11" hidden="1" x14ac:dyDescent="0.3">
      <c r="A1392" s="87" t="s">
        <v>4422</v>
      </c>
      <c r="B1392" s="88">
        <v>4</v>
      </c>
      <c r="C1392" s="90" t="s">
        <v>448</v>
      </c>
      <c r="D1392" s="90" t="s">
        <v>2724</v>
      </c>
      <c r="E1392" s="87" t="s">
        <v>1547</v>
      </c>
      <c r="F1392" s="91">
        <v>0</v>
      </c>
      <c r="G1392" s="91">
        <v>0</v>
      </c>
      <c r="H1392" s="92">
        <f ca="1">SUMIF(Measure_BB_Table[],Combined_header,Total_Exp._MeasureBB)</f>
        <v>0</v>
      </c>
      <c r="I1392" s="85">
        <f ca="1">SUMIF(Measure_BB_Table[],Combined_header,Committed_Amount)</f>
        <v>0</v>
      </c>
      <c r="J1392" s="92">
        <f ca="1">SUMIF(Measure_BB_Table[],Combined_header,Completed_MeasureBB)</f>
        <v>0</v>
      </c>
      <c r="K1392" s="93" t="e">
        <f t="shared" ca="1" si="21"/>
        <v>#DIV/0!</v>
      </c>
    </row>
    <row r="1393" spans="1:11" hidden="1" x14ac:dyDescent="0.3">
      <c r="A1393" s="87" t="s">
        <v>4423</v>
      </c>
      <c r="B1393" s="88">
        <v>4</v>
      </c>
      <c r="C1393" s="90" t="s">
        <v>448</v>
      </c>
      <c r="D1393" s="90" t="s">
        <v>2724</v>
      </c>
      <c r="E1393" s="87" t="s">
        <v>1466</v>
      </c>
      <c r="F1393" s="91">
        <v>0</v>
      </c>
      <c r="G1393" s="91">
        <v>0</v>
      </c>
      <c r="H1393" s="92">
        <f ca="1">SUMIF(Measure_BB_Table[],Combined_header,Total_Exp._MeasureBB)</f>
        <v>0</v>
      </c>
      <c r="I1393" s="85">
        <f ca="1">SUMIF(Measure_BB_Table[],Combined_header,Committed_Amount)</f>
        <v>0</v>
      </c>
      <c r="J1393" s="92">
        <f ca="1">SUMIF(Measure_BB_Table[],Combined_header,Completed_MeasureBB)</f>
        <v>0</v>
      </c>
      <c r="K1393" s="93" t="e">
        <f t="shared" ca="1" si="21"/>
        <v>#DIV/0!</v>
      </c>
    </row>
    <row r="1394" spans="1:11" hidden="1" x14ac:dyDescent="0.3">
      <c r="A1394" s="87" t="s">
        <v>4424</v>
      </c>
      <c r="B1394" s="88">
        <v>4</v>
      </c>
      <c r="C1394" s="90" t="s">
        <v>448</v>
      </c>
      <c r="D1394" s="90" t="s">
        <v>2724</v>
      </c>
      <c r="E1394" s="90" t="s">
        <v>1474</v>
      </c>
      <c r="F1394" s="91">
        <v>0</v>
      </c>
      <c r="G1394" s="91">
        <v>0</v>
      </c>
      <c r="H1394" s="92">
        <f ca="1">SUMIF(Measure_BB_Table[],Combined_header,Total_Exp._MeasureBB)</f>
        <v>0</v>
      </c>
      <c r="I1394" s="85">
        <f ca="1">SUMIF(Measure_BB_Table[],Combined_header,Committed_Amount)</f>
        <v>0</v>
      </c>
      <c r="J1394" s="92">
        <f ca="1">SUMIF(Measure_BB_Table[],Combined_header,Completed_MeasureBB)</f>
        <v>0</v>
      </c>
      <c r="K1394" s="93" t="e">
        <f t="shared" ca="1" si="21"/>
        <v>#DIV/0!</v>
      </c>
    </row>
    <row r="1395" spans="1:11" hidden="1" x14ac:dyDescent="0.3">
      <c r="A1395" s="87" t="s">
        <v>4425</v>
      </c>
      <c r="B1395" s="88">
        <v>4</v>
      </c>
      <c r="C1395" s="90" t="s">
        <v>448</v>
      </c>
      <c r="D1395" s="90" t="s">
        <v>2724</v>
      </c>
      <c r="E1395" s="87" t="s">
        <v>1468</v>
      </c>
      <c r="F1395" s="91">
        <v>0</v>
      </c>
      <c r="G1395" s="91">
        <v>0</v>
      </c>
      <c r="H1395" s="92">
        <f ca="1">SUMIF(Measure_BB_Table[],Combined_header,Total_Exp._MeasureBB)</f>
        <v>0</v>
      </c>
      <c r="I1395" s="85">
        <f ca="1">SUMIF(Measure_BB_Table[],Combined_header,Committed_Amount)</f>
        <v>0</v>
      </c>
      <c r="J1395" s="92">
        <f ca="1">SUMIF(Measure_BB_Table[],Combined_header,Completed_MeasureBB)</f>
        <v>0</v>
      </c>
      <c r="K1395" s="93" t="e">
        <f t="shared" ca="1" si="21"/>
        <v>#DIV/0!</v>
      </c>
    </row>
    <row r="1396" spans="1:11" hidden="1" x14ac:dyDescent="0.3">
      <c r="A1396" s="87" t="s">
        <v>4426</v>
      </c>
      <c r="B1396" s="88">
        <v>4</v>
      </c>
      <c r="C1396" s="90" t="s">
        <v>448</v>
      </c>
      <c r="D1396" s="90" t="s">
        <v>2724</v>
      </c>
      <c r="E1396" s="87" t="s">
        <v>1470</v>
      </c>
      <c r="F1396" s="91">
        <v>0</v>
      </c>
      <c r="G1396" s="91">
        <v>0</v>
      </c>
      <c r="H1396" s="92">
        <f ca="1">SUMIF(Measure_BB_Table[],Combined_header,Total_Exp._MeasureBB)</f>
        <v>0</v>
      </c>
      <c r="I1396" s="85">
        <f ca="1">SUMIF(Measure_BB_Table[],Combined_header,Committed_Amount)</f>
        <v>0</v>
      </c>
      <c r="J1396" s="92">
        <f ca="1">SUMIF(Measure_BB_Table[],Combined_header,Completed_MeasureBB)</f>
        <v>0</v>
      </c>
      <c r="K1396" s="93" t="e">
        <f t="shared" ca="1" si="21"/>
        <v>#DIV/0!</v>
      </c>
    </row>
    <row r="1397" spans="1:11" hidden="1" x14ac:dyDescent="0.3">
      <c r="A1397" s="87" t="s">
        <v>4427</v>
      </c>
      <c r="B1397" s="88">
        <v>4</v>
      </c>
      <c r="C1397" s="90" t="s">
        <v>448</v>
      </c>
      <c r="D1397" s="90" t="s">
        <v>2723</v>
      </c>
      <c r="E1397" s="87" t="s">
        <v>1471</v>
      </c>
      <c r="F1397" s="91">
        <v>0</v>
      </c>
      <c r="G1397" s="91">
        <v>0</v>
      </c>
      <c r="H1397" s="92">
        <f ca="1">SUMIF(Measure_BB_Table[],Combined_header,Total_Exp._MeasureBB)</f>
        <v>0</v>
      </c>
      <c r="I1397" s="85">
        <f ca="1">SUMIF(Measure_BB_Table[],Combined_header,Committed_Amount)</f>
        <v>0</v>
      </c>
      <c r="J1397" s="92">
        <f ca="1">SUMIF(Measure_BB_Table[],Combined_header,Completed_MeasureBB)</f>
        <v>0</v>
      </c>
      <c r="K1397" s="93" t="e">
        <f t="shared" ca="1" si="21"/>
        <v>#DIV/0!</v>
      </c>
    </row>
    <row r="1398" spans="1:11" hidden="1" x14ac:dyDescent="0.3">
      <c r="A1398" s="87" t="s">
        <v>4428</v>
      </c>
      <c r="B1398" s="88">
        <v>4</v>
      </c>
      <c r="C1398" s="90" t="s">
        <v>448</v>
      </c>
      <c r="D1398" s="90" t="s">
        <v>2723</v>
      </c>
      <c r="E1398" s="87" t="s">
        <v>310</v>
      </c>
      <c r="F1398" s="91">
        <v>180000</v>
      </c>
      <c r="G1398" s="91" t="s">
        <v>245</v>
      </c>
      <c r="H1398" s="92">
        <f ca="1">SUMIF(Measure_BB_Table[],Combined_header,Total_Exp._MeasureBB)</f>
        <v>0</v>
      </c>
      <c r="I1398" s="85">
        <f ca="1">SUMIF(Measure_BB_Table[],Combined_header,Committed_Amount)</f>
        <v>0</v>
      </c>
      <c r="J1398" s="92">
        <f ca="1">SUMIF(Measure_BB_Table[],Combined_header,Completed_MeasureBB)</f>
        <v>0</v>
      </c>
      <c r="K1398" s="93" t="e">
        <f t="shared" ca="1" si="21"/>
        <v>#DIV/0!</v>
      </c>
    </row>
    <row r="1399" spans="1:11" x14ac:dyDescent="0.3">
      <c r="A1399" s="87" t="s">
        <v>3006</v>
      </c>
      <c r="B1399" s="88">
        <v>4</v>
      </c>
      <c r="C1399" s="90" t="s">
        <v>448</v>
      </c>
      <c r="D1399" s="90" t="s">
        <v>2723</v>
      </c>
      <c r="E1399" s="87" t="s">
        <v>1473</v>
      </c>
      <c r="F1399" s="91">
        <v>48500</v>
      </c>
      <c r="G1399" s="91" t="s">
        <v>2011</v>
      </c>
      <c r="H1399" s="92">
        <f ca="1">SUMIF(Measure_BB_Table[],Combined_header,Total_Exp._MeasureBB)</f>
        <v>36375</v>
      </c>
      <c r="I1399" s="85">
        <f ca="1">SUMIF(Measure_BB_Table[],Combined_header,Committed_Amount)</f>
        <v>0</v>
      </c>
      <c r="J1399" s="92">
        <f ca="1">SUMIF(Measure_BB_Table[],Combined_header,Completed_MeasureBB)</f>
        <v>36375</v>
      </c>
      <c r="K1399" s="93">
        <f t="shared" ca="1" si="21"/>
        <v>1</v>
      </c>
    </row>
    <row r="1400" spans="1:11" x14ac:dyDescent="0.3">
      <c r="A1400" s="87" t="s">
        <v>3005</v>
      </c>
      <c r="B1400" s="88">
        <v>4</v>
      </c>
      <c r="C1400" s="90" t="s">
        <v>448</v>
      </c>
      <c r="D1400" s="90" t="s">
        <v>2723</v>
      </c>
      <c r="E1400" s="87" t="s">
        <v>1547</v>
      </c>
      <c r="F1400" s="91">
        <v>0</v>
      </c>
      <c r="G1400" s="91">
        <v>0</v>
      </c>
      <c r="H1400" s="92">
        <f ca="1">SUMIF(Measure_BB_Table[],Combined_header,Total_Exp._MeasureBB)</f>
        <v>564</v>
      </c>
      <c r="I1400" s="85">
        <f ca="1">SUMIF(Measure_BB_Table[],Combined_header,Committed_Amount)</f>
        <v>0</v>
      </c>
      <c r="J1400" s="92">
        <f ca="1">SUMIF(Measure_BB_Table[],Combined_header,Completed_MeasureBB)</f>
        <v>564</v>
      </c>
      <c r="K1400" s="93">
        <f t="shared" ca="1" si="21"/>
        <v>1</v>
      </c>
    </row>
    <row r="1401" spans="1:11" hidden="1" x14ac:dyDescent="0.3">
      <c r="A1401" s="87" t="s">
        <v>4429</v>
      </c>
      <c r="B1401" s="88">
        <v>4</v>
      </c>
      <c r="C1401" s="90" t="s">
        <v>448</v>
      </c>
      <c r="D1401" s="90" t="s">
        <v>2723</v>
      </c>
      <c r="E1401" s="87" t="s">
        <v>1466</v>
      </c>
      <c r="F1401" s="91">
        <v>0</v>
      </c>
      <c r="G1401" s="91">
        <v>0</v>
      </c>
      <c r="H1401" s="92">
        <f ca="1">SUMIF(Measure_BB_Table[],Combined_header,Total_Exp._MeasureBB)</f>
        <v>0</v>
      </c>
      <c r="I1401" s="85">
        <f ca="1">SUMIF(Measure_BB_Table[],Combined_header,Committed_Amount)</f>
        <v>0</v>
      </c>
      <c r="J1401" s="92">
        <f ca="1">SUMIF(Measure_BB_Table[],Combined_header,Completed_MeasureBB)</f>
        <v>0</v>
      </c>
      <c r="K1401" s="93" t="e">
        <f t="shared" ca="1" si="21"/>
        <v>#DIV/0!</v>
      </c>
    </row>
    <row r="1402" spans="1:11" hidden="1" x14ac:dyDescent="0.3">
      <c r="A1402" s="87" t="s">
        <v>4430</v>
      </c>
      <c r="B1402" s="88">
        <v>4</v>
      </c>
      <c r="C1402" s="90" t="s">
        <v>448</v>
      </c>
      <c r="D1402" s="90" t="s">
        <v>2723</v>
      </c>
      <c r="E1402" s="87" t="s">
        <v>1468</v>
      </c>
      <c r="F1402" s="91">
        <v>0</v>
      </c>
      <c r="G1402" s="91">
        <v>0</v>
      </c>
      <c r="H1402" s="92">
        <f ca="1">SUMIF(Measure_BB_Table[],Combined_header,Total_Exp._MeasureBB)</f>
        <v>0</v>
      </c>
      <c r="I1402" s="85">
        <f ca="1">SUMIF(Measure_BB_Table[],Combined_header,Committed_Amount)</f>
        <v>0</v>
      </c>
      <c r="J1402" s="92">
        <f ca="1">SUMIF(Measure_BB_Table[],Combined_header,Completed_MeasureBB)</f>
        <v>0</v>
      </c>
      <c r="K1402" s="93" t="e">
        <f t="shared" ca="1" si="21"/>
        <v>#DIV/0!</v>
      </c>
    </row>
    <row r="1403" spans="1:11" hidden="1" x14ac:dyDescent="0.3">
      <c r="A1403" s="87" t="s">
        <v>4431</v>
      </c>
      <c r="B1403" s="88">
        <v>4</v>
      </c>
      <c r="C1403" s="90" t="s">
        <v>448</v>
      </c>
      <c r="D1403" s="90" t="s">
        <v>2723</v>
      </c>
      <c r="E1403" s="87" t="s">
        <v>1470</v>
      </c>
      <c r="F1403" s="91">
        <v>0</v>
      </c>
      <c r="G1403" s="91">
        <v>0</v>
      </c>
      <c r="H1403" s="92">
        <f ca="1">SUMIF(Measure_BB_Table[],Combined_header,Total_Exp._MeasureBB)</f>
        <v>0</v>
      </c>
      <c r="I1403" s="85">
        <f ca="1">SUMIF(Measure_BB_Table[],Combined_header,Committed_Amount)</f>
        <v>0</v>
      </c>
      <c r="J1403" s="92">
        <f ca="1">SUMIF(Measure_BB_Table[],Combined_header,Completed_MeasureBB)</f>
        <v>0</v>
      </c>
      <c r="K1403" s="93" t="e">
        <f t="shared" ca="1" si="21"/>
        <v>#DIV/0!</v>
      </c>
    </row>
    <row r="1404" spans="1:11" hidden="1" x14ac:dyDescent="0.3">
      <c r="A1404" s="87" t="s">
        <v>4432</v>
      </c>
      <c r="B1404" s="88">
        <v>4</v>
      </c>
      <c r="C1404" s="90" t="s">
        <v>448</v>
      </c>
      <c r="D1404" s="90" t="s">
        <v>236</v>
      </c>
      <c r="E1404" s="87" t="s">
        <v>1471</v>
      </c>
      <c r="F1404" s="91">
        <v>400</v>
      </c>
      <c r="G1404" s="91" t="s">
        <v>245</v>
      </c>
      <c r="H1404" s="92">
        <f ca="1">SUMIF(Measure_BB_Table[],Combined_header,Total_Exp._MeasureBB)</f>
        <v>0</v>
      </c>
      <c r="I1404" s="85">
        <f ca="1">SUMIF(Measure_BB_Table[],Combined_header,Committed_Amount)</f>
        <v>0</v>
      </c>
      <c r="J1404" s="92">
        <f ca="1">SUMIF(Measure_BB_Table[],Combined_header,Completed_MeasureBB)</f>
        <v>0</v>
      </c>
      <c r="K1404" s="93" t="e">
        <f t="shared" ca="1" si="21"/>
        <v>#DIV/0!</v>
      </c>
    </row>
    <row r="1405" spans="1:11" hidden="1" x14ac:dyDescent="0.3">
      <c r="A1405" s="87" t="s">
        <v>4433</v>
      </c>
      <c r="B1405" s="88">
        <v>4</v>
      </c>
      <c r="C1405" s="90" t="s">
        <v>448</v>
      </c>
      <c r="D1405" s="90" t="s">
        <v>236</v>
      </c>
      <c r="E1405" s="90" t="s">
        <v>1477</v>
      </c>
      <c r="F1405" s="91">
        <v>0</v>
      </c>
      <c r="G1405" s="91">
        <v>0</v>
      </c>
      <c r="H1405" s="92">
        <f ca="1">SUMIF(Measure_BB_Table[],Combined_header,Total_Exp._MeasureBB)</f>
        <v>0</v>
      </c>
      <c r="I1405" s="85">
        <f ca="1">SUMIF(Measure_BB_Table[],Combined_header,Committed_Amount)</f>
        <v>0</v>
      </c>
      <c r="J1405" s="92">
        <f ca="1">SUMIF(Measure_BB_Table[],Combined_header,Completed_MeasureBB)</f>
        <v>0</v>
      </c>
      <c r="K1405" s="93" t="e">
        <f t="shared" ca="1" si="21"/>
        <v>#DIV/0!</v>
      </c>
    </row>
    <row r="1406" spans="1:11" hidden="1" x14ac:dyDescent="0.3">
      <c r="A1406" s="87" t="s">
        <v>4434</v>
      </c>
      <c r="B1406" s="88">
        <v>4</v>
      </c>
      <c r="C1406" s="90" t="s">
        <v>448</v>
      </c>
      <c r="D1406" s="90" t="s">
        <v>236</v>
      </c>
      <c r="E1406" s="87" t="s">
        <v>1467</v>
      </c>
      <c r="F1406" s="91">
        <v>51650</v>
      </c>
      <c r="G1406" s="91" t="s">
        <v>245</v>
      </c>
      <c r="H1406" s="92">
        <f ca="1">SUMIF(Measure_BB_Table[],Combined_header,Total_Exp._MeasureBB)</f>
        <v>0</v>
      </c>
      <c r="I1406" s="85">
        <f ca="1">SUMIF(Measure_BB_Table[],Combined_header,Committed_Amount)</f>
        <v>0</v>
      </c>
      <c r="J1406" s="92">
        <f ca="1">SUMIF(Measure_BB_Table[],Combined_header,Completed_MeasureBB)</f>
        <v>0</v>
      </c>
      <c r="K1406" s="93" t="e">
        <f t="shared" ca="1" si="21"/>
        <v>#DIV/0!</v>
      </c>
    </row>
    <row r="1407" spans="1:11" hidden="1" x14ac:dyDescent="0.3">
      <c r="A1407" s="87" t="s">
        <v>4435</v>
      </c>
      <c r="B1407" s="88">
        <v>4</v>
      </c>
      <c r="C1407" s="90" t="s">
        <v>448</v>
      </c>
      <c r="D1407" s="90" t="s">
        <v>236</v>
      </c>
      <c r="E1407" s="90" t="s">
        <v>1676</v>
      </c>
      <c r="F1407" s="91">
        <v>77000</v>
      </c>
      <c r="G1407" s="91" t="s">
        <v>245</v>
      </c>
      <c r="H1407" s="92">
        <f ca="1">SUMIF(Measure_BB_Table[],Combined_header,Total_Exp._MeasureBB)</f>
        <v>0</v>
      </c>
      <c r="I1407" s="85">
        <f ca="1">SUMIF(Measure_BB_Table[],Combined_header,Committed_Amount)</f>
        <v>0</v>
      </c>
      <c r="J1407" s="92">
        <f ca="1">SUMIF(Measure_BB_Table[],Combined_header,Completed_MeasureBB)</f>
        <v>0</v>
      </c>
      <c r="K1407" s="93" t="e">
        <f t="shared" ca="1" si="21"/>
        <v>#DIV/0!</v>
      </c>
    </row>
    <row r="1408" spans="1:11" hidden="1" x14ac:dyDescent="0.3">
      <c r="A1408" s="87" t="s">
        <v>4436</v>
      </c>
      <c r="B1408" s="88">
        <v>4</v>
      </c>
      <c r="C1408" s="90" t="s">
        <v>448</v>
      </c>
      <c r="D1408" s="90" t="s">
        <v>236</v>
      </c>
      <c r="E1408" s="90" t="s">
        <v>310</v>
      </c>
      <c r="F1408" s="91">
        <v>770000</v>
      </c>
      <c r="G1408" s="91" t="s">
        <v>245</v>
      </c>
      <c r="H1408" s="92">
        <f ca="1">SUMIF(Measure_BB_Table[],Combined_header,Total_Exp._MeasureBB)</f>
        <v>0</v>
      </c>
      <c r="I1408" s="85">
        <f ca="1">SUMIF(Measure_BB_Table[],Combined_header,Committed_Amount)</f>
        <v>0</v>
      </c>
      <c r="J1408" s="92">
        <f ca="1">SUMIF(Measure_BB_Table[],Combined_header,Completed_MeasureBB)</f>
        <v>0</v>
      </c>
      <c r="K1408" s="93" t="e">
        <f t="shared" ca="1" si="21"/>
        <v>#DIV/0!</v>
      </c>
    </row>
    <row r="1409" spans="1:11" hidden="1" x14ac:dyDescent="0.3">
      <c r="A1409" s="87" t="s">
        <v>1958</v>
      </c>
      <c r="B1409" s="88">
        <v>4</v>
      </c>
      <c r="C1409" s="90" t="s">
        <v>448</v>
      </c>
      <c r="D1409" s="90" t="s">
        <v>236</v>
      </c>
      <c r="E1409" s="89" t="s">
        <v>1473</v>
      </c>
      <c r="F1409" s="91">
        <v>80000</v>
      </c>
      <c r="G1409" s="91" t="s">
        <v>245</v>
      </c>
      <c r="H1409" s="92">
        <f ca="1">SUMIF(Measure_BB_Table[],Combined_header,Total_Exp._MeasureBB)</f>
        <v>0</v>
      </c>
      <c r="I1409" s="85">
        <f ca="1">SUMIF(Measure_BB_Table[],Combined_header,Committed_Amount)</f>
        <v>0</v>
      </c>
      <c r="J1409" s="92">
        <f ca="1">SUMIF(Measure_BB_Table[],Combined_header,Completed_MeasureBB)</f>
        <v>0</v>
      </c>
      <c r="K1409" s="93" t="e">
        <f t="shared" ca="1" si="21"/>
        <v>#DIV/0!</v>
      </c>
    </row>
    <row r="1410" spans="1:11" hidden="1" x14ac:dyDescent="0.3">
      <c r="A1410" s="87" t="s">
        <v>4437</v>
      </c>
      <c r="B1410" s="88">
        <v>4</v>
      </c>
      <c r="C1410" s="90" t="s">
        <v>448</v>
      </c>
      <c r="D1410" s="90" t="s">
        <v>236</v>
      </c>
      <c r="E1410" s="90" t="s">
        <v>1547</v>
      </c>
      <c r="F1410" s="91">
        <v>16100</v>
      </c>
      <c r="G1410" s="91" t="s">
        <v>245</v>
      </c>
      <c r="H1410" s="92">
        <f ca="1">SUMIF(Measure_BB_Table[],Combined_header,Total_Exp._MeasureBB)</f>
        <v>0</v>
      </c>
      <c r="I1410" s="85">
        <f ca="1">SUMIF(Measure_BB_Table[],Combined_header,Committed_Amount)</f>
        <v>0</v>
      </c>
      <c r="J1410" s="92">
        <f ca="1">SUMIF(Measure_BB_Table[],Combined_header,Completed_MeasureBB)</f>
        <v>0</v>
      </c>
      <c r="K1410" s="93" t="e">
        <f t="shared" ca="1" si="21"/>
        <v>#DIV/0!</v>
      </c>
    </row>
    <row r="1411" spans="1:11" hidden="1" x14ac:dyDescent="0.3">
      <c r="A1411" s="87" t="s">
        <v>4438</v>
      </c>
      <c r="B1411" s="88">
        <v>4</v>
      </c>
      <c r="C1411" s="90" t="s">
        <v>448</v>
      </c>
      <c r="D1411" s="90" t="s">
        <v>236</v>
      </c>
      <c r="E1411" s="90" t="s">
        <v>1466</v>
      </c>
      <c r="F1411" s="91">
        <v>13800</v>
      </c>
      <c r="G1411" s="91" t="s">
        <v>245</v>
      </c>
      <c r="H1411" s="92">
        <f ca="1">SUMIF(Measure_BB_Table[],Combined_header,Total_Exp._MeasureBB)</f>
        <v>0</v>
      </c>
      <c r="I1411" s="85">
        <f ca="1">SUMIF(Measure_BB_Table[],Combined_header,Committed_Amount)</f>
        <v>0</v>
      </c>
      <c r="J1411" s="92">
        <f ca="1">SUMIF(Measure_BB_Table[],Combined_header,Completed_MeasureBB)</f>
        <v>0</v>
      </c>
      <c r="K1411" s="93" t="e">
        <f t="shared" ca="1" si="21"/>
        <v>#DIV/0!</v>
      </c>
    </row>
    <row r="1412" spans="1:11" hidden="1" x14ac:dyDescent="0.3">
      <c r="A1412" s="87" t="s">
        <v>4439</v>
      </c>
      <c r="B1412" s="88">
        <v>4</v>
      </c>
      <c r="C1412" s="90" t="s">
        <v>448</v>
      </c>
      <c r="D1412" s="90" t="s">
        <v>236</v>
      </c>
      <c r="E1412" s="90" t="s">
        <v>1474</v>
      </c>
      <c r="F1412" s="91">
        <v>13800</v>
      </c>
      <c r="G1412" s="91" t="s">
        <v>245</v>
      </c>
      <c r="H1412" s="92">
        <f ca="1">SUMIF(Measure_BB_Table[],Combined_header,Total_Exp._MeasureBB)</f>
        <v>0</v>
      </c>
      <c r="I1412" s="85">
        <f ca="1">SUMIF(Measure_BB_Table[],Combined_header,Committed_Amount)</f>
        <v>0</v>
      </c>
      <c r="J1412" s="92">
        <f ca="1">SUMIF(Measure_BB_Table[],Combined_header,Completed_MeasureBB)</f>
        <v>0</v>
      </c>
      <c r="K1412" s="93" t="e">
        <f t="shared" ca="1" si="21"/>
        <v>#DIV/0!</v>
      </c>
    </row>
    <row r="1413" spans="1:11" hidden="1" x14ac:dyDescent="0.3">
      <c r="A1413" s="87" t="s">
        <v>4440</v>
      </c>
      <c r="B1413" s="88">
        <v>4</v>
      </c>
      <c r="C1413" s="90" t="s">
        <v>448</v>
      </c>
      <c r="D1413" s="90" t="s">
        <v>236</v>
      </c>
      <c r="E1413" s="87" t="s">
        <v>1468</v>
      </c>
      <c r="F1413" s="91">
        <v>0</v>
      </c>
      <c r="G1413" s="91">
        <v>0</v>
      </c>
      <c r="H1413" s="92">
        <f ca="1">SUMIF(Measure_BB_Table[],Combined_header,Total_Exp._MeasureBB)</f>
        <v>0</v>
      </c>
      <c r="I1413" s="85">
        <f ca="1">SUMIF(Measure_BB_Table[],Combined_header,Committed_Amount)</f>
        <v>0</v>
      </c>
      <c r="J1413" s="92">
        <f ca="1">SUMIF(Measure_BB_Table[],Combined_header,Completed_MeasureBB)</f>
        <v>0</v>
      </c>
      <c r="K1413" s="93" t="e">
        <f t="shared" ref="K1413:K1476" ca="1" si="22">Completed_Comparison/Total_Exp._Comparison</f>
        <v>#DIV/0!</v>
      </c>
    </row>
    <row r="1414" spans="1:11" hidden="1" x14ac:dyDescent="0.3">
      <c r="A1414" s="87" t="s">
        <v>4441</v>
      </c>
      <c r="B1414" s="88">
        <v>4</v>
      </c>
      <c r="C1414" s="90" t="s">
        <v>448</v>
      </c>
      <c r="D1414" s="90" t="s">
        <v>236</v>
      </c>
      <c r="E1414" s="87" t="s">
        <v>1548</v>
      </c>
      <c r="F1414" s="91">
        <v>0</v>
      </c>
      <c r="G1414" s="91">
        <v>0</v>
      </c>
      <c r="H1414" s="92">
        <f ca="1">SUMIF(Measure_BB_Table[],Combined_header,Total_Exp._MeasureBB)</f>
        <v>0</v>
      </c>
      <c r="I1414" s="85">
        <f ca="1">SUMIF(Measure_BB_Table[],Combined_header,Committed_Amount)</f>
        <v>0</v>
      </c>
      <c r="J1414" s="92">
        <f ca="1">SUMIF(Measure_BB_Table[],Combined_header,Completed_MeasureBB)</f>
        <v>0</v>
      </c>
      <c r="K1414" s="93" t="e">
        <f t="shared" ca="1" si="22"/>
        <v>#DIV/0!</v>
      </c>
    </row>
    <row r="1415" spans="1:11" hidden="1" x14ac:dyDescent="0.3">
      <c r="A1415" s="87" t="s">
        <v>4442</v>
      </c>
      <c r="B1415" s="88">
        <v>4</v>
      </c>
      <c r="C1415" s="90" t="s">
        <v>448</v>
      </c>
      <c r="D1415" s="90" t="s">
        <v>236</v>
      </c>
      <c r="E1415" s="87" t="s">
        <v>1677</v>
      </c>
      <c r="F1415" s="91">
        <v>0</v>
      </c>
      <c r="G1415" s="91">
        <v>0</v>
      </c>
      <c r="H1415" s="92">
        <f ca="1">SUMIF(Measure_BB_Table[],Combined_header,Total_Exp._MeasureBB)</f>
        <v>0</v>
      </c>
      <c r="I1415" s="85">
        <f ca="1">SUMIF(Measure_BB_Table[],Combined_header,Committed_Amount)</f>
        <v>0</v>
      </c>
      <c r="J1415" s="92">
        <f ca="1">SUMIF(Measure_BB_Table[],Combined_header,Completed_MeasureBB)</f>
        <v>0</v>
      </c>
      <c r="K1415" s="93" t="e">
        <f t="shared" ca="1" si="22"/>
        <v>#DIV/0!</v>
      </c>
    </row>
    <row r="1416" spans="1:11" hidden="1" x14ac:dyDescent="0.3">
      <c r="A1416" s="87" t="s">
        <v>4443</v>
      </c>
      <c r="B1416" s="88">
        <v>4</v>
      </c>
      <c r="C1416" s="90" t="s">
        <v>448</v>
      </c>
      <c r="D1416" s="90" t="s">
        <v>236</v>
      </c>
      <c r="E1416" s="90" t="s">
        <v>1475</v>
      </c>
      <c r="F1416" s="91">
        <v>150000</v>
      </c>
      <c r="G1416" s="91" t="s">
        <v>245</v>
      </c>
      <c r="H1416" s="92">
        <f ca="1">SUMIF(Measure_BB_Table[],Combined_header,Total_Exp._MeasureBB)</f>
        <v>0</v>
      </c>
      <c r="I1416" s="85">
        <f ca="1">SUMIF(Measure_BB_Table[],Combined_header,Committed_Amount)</f>
        <v>0</v>
      </c>
      <c r="J1416" s="92">
        <f ca="1">SUMIF(Measure_BB_Table[],Combined_header,Completed_MeasureBB)</f>
        <v>0</v>
      </c>
      <c r="K1416" s="93" t="e">
        <f t="shared" ca="1" si="22"/>
        <v>#DIV/0!</v>
      </c>
    </row>
    <row r="1417" spans="1:11" hidden="1" x14ac:dyDescent="0.3">
      <c r="A1417" s="87" t="s">
        <v>4444</v>
      </c>
      <c r="B1417" s="88">
        <v>4</v>
      </c>
      <c r="C1417" s="90" t="s">
        <v>448</v>
      </c>
      <c r="D1417" s="90" t="s">
        <v>236</v>
      </c>
      <c r="E1417" s="87" t="s">
        <v>1476</v>
      </c>
      <c r="F1417" s="91">
        <v>0</v>
      </c>
      <c r="G1417" s="91">
        <v>0</v>
      </c>
      <c r="H1417" s="92">
        <f ca="1">SUMIF(Measure_BB_Table[],Combined_header,Total_Exp._MeasureBB)</f>
        <v>0</v>
      </c>
      <c r="I1417" s="85">
        <f ca="1">SUMIF(Measure_BB_Table[],Combined_header,Committed_Amount)</f>
        <v>0</v>
      </c>
      <c r="J1417" s="92">
        <f ca="1">SUMIF(Measure_BB_Table[],Combined_header,Completed_MeasureBB)</f>
        <v>0</v>
      </c>
      <c r="K1417" s="93" t="e">
        <f t="shared" ca="1" si="22"/>
        <v>#DIV/0!</v>
      </c>
    </row>
    <row r="1418" spans="1:11" hidden="1" x14ac:dyDescent="0.3">
      <c r="A1418" s="87" t="s">
        <v>4445</v>
      </c>
      <c r="B1418" s="88">
        <v>4</v>
      </c>
      <c r="C1418" s="90" t="s">
        <v>448</v>
      </c>
      <c r="D1418" s="90" t="s">
        <v>236</v>
      </c>
      <c r="E1418" s="87" t="s">
        <v>1470</v>
      </c>
      <c r="F1418" s="91">
        <v>400</v>
      </c>
      <c r="G1418" s="91" t="s">
        <v>245</v>
      </c>
      <c r="H1418" s="92">
        <f ca="1">SUMIF(Measure_BB_Table[],Combined_header,Total_Exp._MeasureBB)</f>
        <v>0</v>
      </c>
      <c r="I1418" s="85">
        <f ca="1">SUMIF(Measure_BB_Table[],Combined_header,Committed_Amount)</f>
        <v>0</v>
      </c>
      <c r="J1418" s="92">
        <f ca="1">SUMIF(Measure_BB_Table[],Combined_header,Completed_MeasureBB)</f>
        <v>0</v>
      </c>
      <c r="K1418" s="93" t="e">
        <f t="shared" ca="1" si="22"/>
        <v>#DIV/0!</v>
      </c>
    </row>
    <row r="1419" spans="1:11" hidden="1" x14ac:dyDescent="0.3">
      <c r="A1419" s="87" t="s">
        <v>4446</v>
      </c>
      <c r="B1419" s="88">
        <v>4</v>
      </c>
      <c r="C1419" s="90" t="s">
        <v>448</v>
      </c>
      <c r="D1419" s="90" t="s">
        <v>236</v>
      </c>
      <c r="E1419" s="87" t="s">
        <v>1464</v>
      </c>
      <c r="F1419" s="91">
        <v>0</v>
      </c>
      <c r="G1419" s="91">
        <v>0</v>
      </c>
      <c r="H1419" s="92">
        <f ca="1">SUMIF(Measure_BB_Table[],Combined_header,Total_Exp._MeasureBB)</f>
        <v>0</v>
      </c>
      <c r="I1419" s="85">
        <f ca="1">SUMIF(Measure_BB_Table[],Combined_header,Committed_Amount)</f>
        <v>0</v>
      </c>
      <c r="J1419" s="92">
        <f ca="1">SUMIF(Measure_BB_Table[],Combined_header,Completed_MeasureBB)</f>
        <v>0</v>
      </c>
      <c r="K1419" s="93" t="e">
        <f t="shared" ca="1" si="22"/>
        <v>#DIV/0!</v>
      </c>
    </row>
    <row r="1420" spans="1:11" hidden="1" x14ac:dyDescent="0.3">
      <c r="A1420" s="87" t="s">
        <v>4447</v>
      </c>
      <c r="B1420" s="88">
        <v>8</v>
      </c>
      <c r="C1420" s="90" t="s">
        <v>450</v>
      </c>
      <c r="D1420" s="90" t="s">
        <v>2722</v>
      </c>
      <c r="E1420" s="87" t="s">
        <v>1471</v>
      </c>
      <c r="F1420" s="91">
        <v>1347.71</v>
      </c>
      <c r="G1420" s="91" t="s">
        <v>245</v>
      </c>
      <c r="H1420" s="92">
        <f ca="1">SUMIF(Measure_BB_Table[],Combined_header,Total_Exp._MeasureBB)</f>
        <v>0</v>
      </c>
      <c r="I1420" s="85">
        <f ca="1">SUMIF(Measure_BB_Table[],Combined_header,Committed_Amount)</f>
        <v>0</v>
      </c>
      <c r="J1420" s="92">
        <f ca="1">SUMIF(Measure_BB_Table[],Combined_header,Completed_MeasureBB)</f>
        <v>0</v>
      </c>
      <c r="K1420" s="93" t="e">
        <f t="shared" ca="1" si="22"/>
        <v>#DIV/0!</v>
      </c>
    </row>
    <row r="1421" spans="1:11" hidden="1" x14ac:dyDescent="0.3">
      <c r="A1421" s="87" t="s">
        <v>4448</v>
      </c>
      <c r="B1421" s="88">
        <v>8</v>
      </c>
      <c r="C1421" s="90" t="s">
        <v>450</v>
      </c>
      <c r="D1421" s="90" t="s">
        <v>2722</v>
      </c>
      <c r="E1421" s="87" t="s">
        <v>1465</v>
      </c>
      <c r="F1421" s="91">
        <v>66500</v>
      </c>
      <c r="G1421" s="91" t="s">
        <v>245</v>
      </c>
      <c r="H1421" s="92">
        <f ca="1">SUMIF(Measure_BB_Table[],Combined_header,Total_Exp._MeasureBB)</f>
        <v>0</v>
      </c>
      <c r="I1421" s="85">
        <f ca="1">SUMIF(Measure_BB_Table[],Combined_header,Committed_Amount)</f>
        <v>0</v>
      </c>
      <c r="J1421" s="92">
        <f ca="1">SUMIF(Measure_BB_Table[],Combined_header,Completed_MeasureBB)</f>
        <v>0</v>
      </c>
      <c r="K1421" s="93" t="e">
        <f t="shared" ca="1" si="22"/>
        <v>#DIV/0!</v>
      </c>
    </row>
    <row r="1422" spans="1:11" hidden="1" x14ac:dyDescent="0.3">
      <c r="A1422" s="87" t="s">
        <v>4449</v>
      </c>
      <c r="B1422" s="88">
        <v>8</v>
      </c>
      <c r="C1422" s="90" t="s">
        <v>450</v>
      </c>
      <c r="D1422" s="90" t="s">
        <v>2722</v>
      </c>
      <c r="E1422" s="87" t="s">
        <v>1467</v>
      </c>
      <c r="F1422" s="91">
        <v>214065.56</v>
      </c>
      <c r="G1422" s="91" t="s">
        <v>245</v>
      </c>
      <c r="H1422" s="92">
        <f ca="1">SUMIF(Measure_BB_Table[],Combined_header,Total_Exp._MeasureBB)</f>
        <v>0</v>
      </c>
      <c r="I1422" s="85">
        <f ca="1">SUMIF(Measure_BB_Table[],Combined_header,Committed_Amount)</f>
        <v>0</v>
      </c>
      <c r="J1422" s="92">
        <f ca="1">SUMIF(Measure_BB_Table[],Combined_header,Completed_MeasureBB)</f>
        <v>0</v>
      </c>
      <c r="K1422" s="93" t="e">
        <f t="shared" ca="1" si="22"/>
        <v>#DIV/0!</v>
      </c>
    </row>
    <row r="1423" spans="1:11" hidden="1" x14ac:dyDescent="0.3">
      <c r="A1423" s="87" t="s">
        <v>4450</v>
      </c>
      <c r="B1423" s="88">
        <v>8</v>
      </c>
      <c r="C1423" s="90" t="s">
        <v>450</v>
      </c>
      <c r="D1423" s="90" t="s">
        <v>2722</v>
      </c>
      <c r="E1423" s="90" t="s">
        <v>1676</v>
      </c>
      <c r="F1423" s="91">
        <v>210026.6</v>
      </c>
      <c r="G1423" s="91" t="s">
        <v>245</v>
      </c>
      <c r="H1423" s="92">
        <f ca="1">SUMIF(Measure_BB_Table[],Combined_header,Total_Exp._MeasureBB)</f>
        <v>0</v>
      </c>
      <c r="I1423" s="85">
        <f ca="1">SUMIF(Measure_BB_Table[],Combined_header,Committed_Amount)</f>
        <v>0</v>
      </c>
      <c r="J1423" s="92">
        <f ca="1">SUMIF(Measure_BB_Table[],Combined_header,Completed_MeasureBB)</f>
        <v>0</v>
      </c>
      <c r="K1423" s="93" t="e">
        <f t="shared" ca="1" si="22"/>
        <v>#DIV/0!</v>
      </c>
    </row>
    <row r="1424" spans="1:11" hidden="1" x14ac:dyDescent="0.3">
      <c r="A1424" s="87" t="s">
        <v>4451</v>
      </c>
      <c r="B1424" s="88">
        <v>8</v>
      </c>
      <c r="C1424" s="90" t="s">
        <v>450</v>
      </c>
      <c r="D1424" s="90" t="s">
        <v>2722</v>
      </c>
      <c r="E1424" s="90" t="s">
        <v>310</v>
      </c>
      <c r="F1424" s="91">
        <v>2240353.7400000002</v>
      </c>
      <c r="G1424" s="91" t="s">
        <v>245</v>
      </c>
      <c r="H1424" s="92">
        <f ca="1">SUMIF(Measure_BB_Table[],Combined_header,Total_Exp._MeasureBB)</f>
        <v>0</v>
      </c>
      <c r="I1424" s="85">
        <f ca="1">SUMIF(Measure_BB_Table[],Combined_header,Committed_Amount)</f>
        <v>0</v>
      </c>
      <c r="J1424" s="92">
        <f ca="1">SUMIF(Measure_BB_Table[],Combined_header,Completed_MeasureBB)</f>
        <v>0</v>
      </c>
      <c r="K1424" s="93" t="e">
        <f t="shared" ca="1" si="22"/>
        <v>#DIV/0!</v>
      </c>
    </row>
    <row r="1425" spans="1:11" hidden="1" x14ac:dyDescent="0.3">
      <c r="A1425" s="87" t="s">
        <v>4452</v>
      </c>
      <c r="B1425" s="88">
        <v>8</v>
      </c>
      <c r="C1425" s="90" t="s">
        <v>450</v>
      </c>
      <c r="D1425" s="90" t="s">
        <v>2722</v>
      </c>
      <c r="E1425" s="90" t="s">
        <v>1473</v>
      </c>
      <c r="F1425" s="91">
        <v>257289.94</v>
      </c>
      <c r="G1425" s="91" t="s">
        <v>245</v>
      </c>
      <c r="H1425" s="92">
        <f ca="1">SUMIF(Measure_BB_Table[],Combined_header,Total_Exp._MeasureBB)</f>
        <v>0</v>
      </c>
      <c r="I1425" s="85">
        <f ca="1">SUMIF(Measure_BB_Table[],Combined_header,Committed_Amount)</f>
        <v>0</v>
      </c>
      <c r="J1425" s="92">
        <f ca="1">SUMIF(Measure_BB_Table[],Combined_header,Completed_MeasureBB)</f>
        <v>0</v>
      </c>
      <c r="K1425" s="93" t="e">
        <f t="shared" ca="1" si="22"/>
        <v>#DIV/0!</v>
      </c>
    </row>
    <row r="1426" spans="1:11" hidden="1" x14ac:dyDescent="0.3">
      <c r="A1426" s="87" t="s">
        <v>4453</v>
      </c>
      <c r="B1426" s="88">
        <v>8</v>
      </c>
      <c r="C1426" s="90" t="s">
        <v>450</v>
      </c>
      <c r="D1426" s="90" t="s">
        <v>2722</v>
      </c>
      <c r="E1426" s="90" t="s">
        <v>1547</v>
      </c>
      <c r="F1426" s="91">
        <v>42881.66</v>
      </c>
      <c r="G1426" s="91" t="s">
        <v>245</v>
      </c>
      <c r="H1426" s="92">
        <f ca="1">SUMIF(Measure_BB_Table[],Combined_header,Total_Exp._MeasureBB)</f>
        <v>0</v>
      </c>
      <c r="I1426" s="85">
        <f ca="1">SUMIF(Measure_BB_Table[],Combined_header,Committed_Amount)</f>
        <v>0</v>
      </c>
      <c r="J1426" s="92">
        <f ca="1">SUMIF(Measure_BB_Table[],Combined_header,Completed_MeasureBB)</f>
        <v>0</v>
      </c>
      <c r="K1426" s="93" t="e">
        <f t="shared" ca="1" si="22"/>
        <v>#DIV/0!</v>
      </c>
    </row>
    <row r="1427" spans="1:11" hidden="1" x14ac:dyDescent="0.3">
      <c r="A1427" s="87" t="s">
        <v>4454</v>
      </c>
      <c r="B1427" s="88">
        <v>8</v>
      </c>
      <c r="C1427" s="90" t="s">
        <v>450</v>
      </c>
      <c r="D1427" s="90" t="s">
        <v>2722</v>
      </c>
      <c r="E1427" s="90" t="s">
        <v>1466</v>
      </c>
      <c r="F1427" s="91">
        <v>36755.71</v>
      </c>
      <c r="G1427" s="91" t="s">
        <v>245</v>
      </c>
      <c r="H1427" s="92">
        <f ca="1">SUMIF(Measure_BB_Table[],Combined_header,Total_Exp._MeasureBB)</f>
        <v>0</v>
      </c>
      <c r="I1427" s="85">
        <f ca="1">SUMIF(Measure_BB_Table[],Combined_header,Committed_Amount)</f>
        <v>0</v>
      </c>
      <c r="J1427" s="92">
        <f ca="1">SUMIF(Measure_BB_Table[],Combined_header,Completed_MeasureBB)</f>
        <v>0</v>
      </c>
      <c r="K1427" s="93" t="e">
        <f t="shared" ca="1" si="22"/>
        <v>#DIV/0!</v>
      </c>
    </row>
    <row r="1428" spans="1:11" hidden="1" x14ac:dyDescent="0.3">
      <c r="A1428" s="87" t="s">
        <v>4455</v>
      </c>
      <c r="B1428" s="88">
        <v>8</v>
      </c>
      <c r="C1428" s="90" t="s">
        <v>450</v>
      </c>
      <c r="D1428" s="90" t="s">
        <v>2722</v>
      </c>
      <c r="E1428" s="90" t="s">
        <v>1474</v>
      </c>
      <c r="F1428" s="91">
        <v>18377.849999999999</v>
      </c>
      <c r="G1428" s="91" t="s">
        <v>245</v>
      </c>
      <c r="H1428" s="92">
        <f ca="1">SUMIF(Measure_BB_Table[],Combined_header,Total_Exp._MeasureBB)</f>
        <v>0</v>
      </c>
      <c r="I1428" s="85">
        <f ca="1">SUMIF(Measure_BB_Table[],Combined_header,Committed_Amount)</f>
        <v>0</v>
      </c>
      <c r="J1428" s="92">
        <f ca="1">SUMIF(Measure_BB_Table[],Combined_header,Completed_MeasureBB)</f>
        <v>0</v>
      </c>
      <c r="K1428" s="93" t="e">
        <f t="shared" ca="1" si="22"/>
        <v>#DIV/0!</v>
      </c>
    </row>
    <row r="1429" spans="1:11" x14ac:dyDescent="0.3">
      <c r="A1429" s="87" t="s">
        <v>2891</v>
      </c>
      <c r="B1429" s="88">
        <v>8</v>
      </c>
      <c r="C1429" s="90" t="s">
        <v>450</v>
      </c>
      <c r="D1429" s="90" t="s">
        <v>2722</v>
      </c>
      <c r="E1429" s="87" t="s">
        <v>1468</v>
      </c>
      <c r="F1429" s="91">
        <v>13477.09</v>
      </c>
      <c r="G1429" s="91" t="s">
        <v>2011</v>
      </c>
      <c r="H1429" s="92">
        <f ca="1">SUMIF(Measure_BB_Table[],Combined_header,Total_Exp._MeasureBB)</f>
        <v>2600</v>
      </c>
      <c r="I1429" s="85">
        <f ca="1">SUMIF(Measure_BB_Table[],Combined_header,Committed_Amount)</f>
        <v>0</v>
      </c>
      <c r="J1429" s="92">
        <f ca="1">SUMIF(Measure_BB_Table[],Combined_header,Completed_MeasureBB)</f>
        <v>2600</v>
      </c>
      <c r="K1429" s="93">
        <f t="shared" ca="1" si="22"/>
        <v>1</v>
      </c>
    </row>
    <row r="1430" spans="1:11" x14ac:dyDescent="0.3">
      <c r="A1430" s="87" t="s">
        <v>2774</v>
      </c>
      <c r="B1430" s="88">
        <v>8</v>
      </c>
      <c r="C1430" s="90" t="s">
        <v>450</v>
      </c>
      <c r="D1430" s="90" t="s">
        <v>2722</v>
      </c>
      <c r="E1430" s="87" t="s">
        <v>1548</v>
      </c>
      <c r="F1430" s="91">
        <v>380000</v>
      </c>
      <c r="G1430" s="91" t="s">
        <v>2011</v>
      </c>
      <c r="H1430" s="92">
        <f ca="1">SUMIF(Measure_BB_Table[],Combined_header,Total_Exp._MeasureBB)</f>
        <v>20720.61</v>
      </c>
      <c r="I1430" s="85">
        <f ca="1">SUMIF(Measure_BB_Table[],Combined_header,Committed_Amount)</f>
        <v>0</v>
      </c>
      <c r="J1430" s="92">
        <f ca="1">SUMIF(Measure_BB_Table[],Combined_header,Completed_MeasureBB)</f>
        <v>20720.61</v>
      </c>
      <c r="K1430" s="93">
        <f t="shared" ca="1" si="22"/>
        <v>1</v>
      </c>
    </row>
    <row r="1431" spans="1:11" hidden="1" x14ac:dyDescent="0.3">
      <c r="A1431" s="87" t="s">
        <v>4456</v>
      </c>
      <c r="B1431" s="88">
        <v>8</v>
      </c>
      <c r="C1431" s="90" t="s">
        <v>450</v>
      </c>
      <c r="D1431" s="90" t="s">
        <v>2722</v>
      </c>
      <c r="E1431" s="87" t="s">
        <v>1677</v>
      </c>
      <c r="F1431" s="91">
        <v>0</v>
      </c>
      <c r="G1431" s="91">
        <v>0</v>
      </c>
      <c r="H1431" s="92">
        <f ca="1">SUMIF(Measure_BB_Table[],Combined_header,Total_Exp._MeasureBB)</f>
        <v>0</v>
      </c>
      <c r="I1431" s="85">
        <f ca="1">SUMIF(Measure_BB_Table[],Combined_header,Committed_Amount)</f>
        <v>0</v>
      </c>
      <c r="J1431" s="92">
        <f ca="1">SUMIF(Measure_BB_Table[],Combined_header,Completed_MeasureBB)</f>
        <v>0</v>
      </c>
      <c r="K1431" s="93" t="e">
        <f t="shared" ca="1" si="22"/>
        <v>#DIV/0!</v>
      </c>
    </row>
    <row r="1432" spans="1:11" hidden="1" x14ac:dyDescent="0.3">
      <c r="A1432" s="87" t="s">
        <v>4457</v>
      </c>
      <c r="B1432" s="88">
        <v>8</v>
      </c>
      <c r="C1432" s="90" t="s">
        <v>450</v>
      </c>
      <c r="D1432" s="90" t="s">
        <v>2722</v>
      </c>
      <c r="E1432" s="87" t="s">
        <v>1472</v>
      </c>
      <c r="F1432" s="91">
        <v>0</v>
      </c>
      <c r="G1432" s="91">
        <v>0</v>
      </c>
      <c r="H1432" s="92">
        <f ca="1">SUMIF(Measure_BB_Table[],Combined_header,Total_Exp._MeasureBB)</f>
        <v>0</v>
      </c>
      <c r="I1432" s="85">
        <f ca="1">SUMIF(Measure_BB_Table[],Combined_header,Committed_Amount)</f>
        <v>0</v>
      </c>
      <c r="J1432" s="92">
        <f ca="1">SUMIF(Measure_BB_Table[],Combined_header,Completed_MeasureBB)</f>
        <v>0</v>
      </c>
      <c r="K1432" s="93" t="e">
        <f t="shared" ca="1" si="22"/>
        <v>#DIV/0!</v>
      </c>
    </row>
    <row r="1433" spans="1:11" hidden="1" x14ac:dyDescent="0.3">
      <c r="A1433" s="87" t="s">
        <v>4458</v>
      </c>
      <c r="B1433" s="88">
        <v>8</v>
      </c>
      <c r="C1433" s="90" t="s">
        <v>450</v>
      </c>
      <c r="D1433" s="90" t="s">
        <v>2722</v>
      </c>
      <c r="E1433" s="87" t="s">
        <v>1476</v>
      </c>
      <c r="F1433" s="91">
        <v>9801.52</v>
      </c>
      <c r="G1433" s="91" t="s">
        <v>245</v>
      </c>
      <c r="H1433" s="92">
        <f ca="1">SUMIF(Measure_BB_Table[],Combined_header,Total_Exp._MeasureBB)</f>
        <v>0</v>
      </c>
      <c r="I1433" s="85">
        <f ca="1">SUMIF(Measure_BB_Table[],Combined_header,Committed_Amount)</f>
        <v>0</v>
      </c>
      <c r="J1433" s="92">
        <f ca="1">SUMIF(Measure_BB_Table[],Combined_header,Completed_MeasureBB)</f>
        <v>0</v>
      </c>
      <c r="K1433" s="93" t="e">
        <f t="shared" ca="1" si="22"/>
        <v>#DIV/0!</v>
      </c>
    </row>
    <row r="1434" spans="1:11" hidden="1" x14ac:dyDescent="0.3">
      <c r="A1434" s="87" t="s">
        <v>4459</v>
      </c>
      <c r="B1434" s="88">
        <v>8</v>
      </c>
      <c r="C1434" s="90" t="s">
        <v>450</v>
      </c>
      <c r="D1434" s="90" t="s">
        <v>2722</v>
      </c>
      <c r="E1434" s="87" t="s">
        <v>1470</v>
      </c>
      <c r="F1434" s="91">
        <v>1347.71</v>
      </c>
      <c r="G1434" s="91" t="s">
        <v>245</v>
      </c>
      <c r="H1434" s="92">
        <f ca="1">SUMIF(Measure_BB_Table[],Combined_header,Total_Exp._MeasureBB)</f>
        <v>0</v>
      </c>
      <c r="I1434" s="85">
        <f ca="1">SUMIF(Measure_BB_Table[],Combined_header,Committed_Amount)</f>
        <v>0</v>
      </c>
      <c r="J1434" s="92">
        <f ca="1">SUMIF(Measure_BB_Table[],Combined_header,Completed_MeasureBB)</f>
        <v>0</v>
      </c>
      <c r="K1434" s="93" t="e">
        <f t="shared" ca="1" si="22"/>
        <v>#DIV/0!</v>
      </c>
    </row>
    <row r="1435" spans="1:11" x14ac:dyDescent="0.3">
      <c r="A1435" s="87" t="s">
        <v>2755</v>
      </c>
      <c r="B1435" s="88">
        <v>8</v>
      </c>
      <c r="C1435" s="90" t="s">
        <v>450</v>
      </c>
      <c r="D1435" s="90" t="s">
        <v>2722</v>
      </c>
      <c r="E1435" s="87" t="s">
        <v>1464</v>
      </c>
      <c r="F1435" s="91">
        <v>380000</v>
      </c>
      <c r="G1435" s="91" t="s">
        <v>2011</v>
      </c>
      <c r="H1435" s="92">
        <f ca="1">SUMIF(Measure_BB_Table[],Combined_header,Total_Exp._MeasureBB)</f>
        <v>111520.57</v>
      </c>
      <c r="I1435" s="85">
        <f ca="1">SUMIF(Measure_BB_Table[],Combined_header,Committed_Amount)</f>
        <v>0</v>
      </c>
      <c r="J1435" s="92">
        <f ca="1">SUMIF(Measure_BB_Table[],Combined_header,Completed_MeasureBB)</f>
        <v>111520.57</v>
      </c>
      <c r="K1435" s="93">
        <f t="shared" ca="1" si="22"/>
        <v>1</v>
      </c>
    </row>
    <row r="1436" spans="1:11" hidden="1" x14ac:dyDescent="0.3">
      <c r="A1436" s="87" t="s">
        <v>4460</v>
      </c>
      <c r="B1436" s="88">
        <v>8</v>
      </c>
      <c r="C1436" s="90" t="s">
        <v>450</v>
      </c>
      <c r="D1436" s="89" t="s">
        <v>428</v>
      </c>
      <c r="E1436" s="87" t="s">
        <v>1467</v>
      </c>
      <c r="F1436" s="91">
        <v>0</v>
      </c>
      <c r="G1436" s="91">
        <v>0</v>
      </c>
      <c r="H1436" s="92">
        <f ca="1">SUMIF(Measure_BB_Table[],Combined_header,Total_Exp._MeasureBB)</f>
        <v>0</v>
      </c>
      <c r="I1436" s="85">
        <f ca="1">SUMIF(Measure_BB_Table[],Combined_header,Committed_Amount)</f>
        <v>0</v>
      </c>
      <c r="J1436" s="92">
        <f ca="1">SUMIF(Measure_BB_Table[],Combined_header,Completed_MeasureBB)</f>
        <v>0</v>
      </c>
      <c r="K1436" s="93" t="e">
        <f t="shared" ca="1" si="22"/>
        <v>#DIV/0!</v>
      </c>
    </row>
    <row r="1437" spans="1:11" x14ac:dyDescent="0.3">
      <c r="A1437" s="87" t="s">
        <v>1722</v>
      </c>
      <c r="B1437" s="88">
        <v>8</v>
      </c>
      <c r="C1437" s="90" t="s">
        <v>450</v>
      </c>
      <c r="D1437" s="89" t="s">
        <v>428</v>
      </c>
      <c r="E1437" s="87" t="s">
        <v>310</v>
      </c>
      <c r="F1437" s="91">
        <v>0</v>
      </c>
      <c r="G1437" s="91">
        <v>0</v>
      </c>
      <c r="H1437" s="92">
        <f ca="1">SUMIF(Measure_BB_Table[],Combined_header,Total_Exp._MeasureBB)</f>
        <v>258091</v>
      </c>
      <c r="I1437" s="85">
        <f ca="1">SUMIF(Measure_BB_Table[],Combined_header,Committed_Amount)</f>
        <v>0</v>
      </c>
      <c r="J1437" s="92">
        <f ca="1">SUMIF(Measure_BB_Table[],Combined_header,Completed_MeasureBB)</f>
        <v>258091</v>
      </c>
      <c r="K1437" s="93">
        <f t="shared" ca="1" si="22"/>
        <v>1</v>
      </c>
    </row>
    <row r="1438" spans="1:11" hidden="1" x14ac:dyDescent="0.3">
      <c r="A1438" s="87" t="s">
        <v>4461</v>
      </c>
      <c r="B1438" s="88">
        <v>8</v>
      </c>
      <c r="C1438" s="90" t="s">
        <v>450</v>
      </c>
      <c r="D1438" s="90" t="s">
        <v>2724</v>
      </c>
      <c r="E1438" s="87" t="s">
        <v>1471</v>
      </c>
      <c r="F1438" s="91">
        <v>0</v>
      </c>
      <c r="G1438" s="91">
        <v>0</v>
      </c>
      <c r="H1438" s="92">
        <f ca="1">SUMIF(Measure_BB_Table[],Combined_header,Total_Exp._MeasureBB)</f>
        <v>0</v>
      </c>
      <c r="I1438" s="85">
        <f ca="1">SUMIF(Measure_BB_Table[],Combined_header,Committed_Amount)</f>
        <v>0</v>
      </c>
      <c r="J1438" s="92">
        <f ca="1">SUMIF(Measure_BB_Table[],Combined_header,Completed_MeasureBB)</f>
        <v>0</v>
      </c>
      <c r="K1438" s="93" t="e">
        <f t="shared" ca="1" si="22"/>
        <v>#DIV/0!</v>
      </c>
    </row>
    <row r="1439" spans="1:11" hidden="1" x14ac:dyDescent="0.3">
      <c r="A1439" s="87" t="s">
        <v>4462</v>
      </c>
      <c r="B1439" s="88">
        <v>8</v>
      </c>
      <c r="C1439" s="90" t="s">
        <v>450</v>
      </c>
      <c r="D1439" s="90" t="s">
        <v>2724</v>
      </c>
      <c r="E1439" s="87" t="s">
        <v>310</v>
      </c>
      <c r="F1439" s="91">
        <v>15000</v>
      </c>
      <c r="G1439" s="91" t="s">
        <v>245</v>
      </c>
      <c r="H1439" s="92">
        <f ca="1">SUMIF(Measure_BB_Table[],Combined_header,Total_Exp._MeasureBB)</f>
        <v>0</v>
      </c>
      <c r="I1439" s="85">
        <f ca="1">SUMIF(Measure_BB_Table[],Combined_header,Committed_Amount)</f>
        <v>0</v>
      </c>
      <c r="J1439" s="92">
        <f ca="1">SUMIF(Measure_BB_Table[],Combined_header,Completed_MeasureBB)</f>
        <v>0</v>
      </c>
      <c r="K1439" s="93" t="e">
        <f t="shared" ca="1" si="22"/>
        <v>#DIV/0!</v>
      </c>
    </row>
    <row r="1440" spans="1:11" hidden="1" x14ac:dyDescent="0.3">
      <c r="A1440" s="87" t="s">
        <v>4463</v>
      </c>
      <c r="B1440" s="88">
        <v>8</v>
      </c>
      <c r="C1440" s="90" t="s">
        <v>450</v>
      </c>
      <c r="D1440" s="90" t="s">
        <v>2724</v>
      </c>
      <c r="E1440" s="87" t="s">
        <v>1473</v>
      </c>
      <c r="F1440" s="91">
        <v>0</v>
      </c>
      <c r="G1440" s="91">
        <v>0</v>
      </c>
      <c r="H1440" s="92">
        <f ca="1">SUMIF(Measure_BB_Table[],Combined_header,Total_Exp._MeasureBB)</f>
        <v>0</v>
      </c>
      <c r="I1440" s="85">
        <f ca="1">SUMIF(Measure_BB_Table[],Combined_header,Committed_Amount)</f>
        <v>0</v>
      </c>
      <c r="J1440" s="92">
        <f ca="1">SUMIF(Measure_BB_Table[],Combined_header,Completed_MeasureBB)</f>
        <v>0</v>
      </c>
      <c r="K1440" s="93" t="e">
        <f t="shared" ca="1" si="22"/>
        <v>#DIV/0!</v>
      </c>
    </row>
    <row r="1441" spans="1:11" hidden="1" x14ac:dyDescent="0.3">
      <c r="A1441" s="87" t="s">
        <v>4464</v>
      </c>
      <c r="B1441" s="88">
        <v>8</v>
      </c>
      <c r="C1441" s="90" t="s">
        <v>450</v>
      </c>
      <c r="D1441" s="90" t="s">
        <v>2724</v>
      </c>
      <c r="E1441" s="87" t="s">
        <v>1547</v>
      </c>
      <c r="F1441" s="91">
        <v>0</v>
      </c>
      <c r="G1441" s="91">
        <v>0</v>
      </c>
      <c r="H1441" s="92">
        <f ca="1">SUMIF(Measure_BB_Table[],Combined_header,Total_Exp._MeasureBB)</f>
        <v>0</v>
      </c>
      <c r="I1441" s="85">
        <f ca="1">SUMIF(Measure_BB_Table[],Combined_header,Committed_Amount)</f>
        <v>0</v>
      </c>
      <c r="J1441" s="92">
        <f ca="1">SUMIF(Measure_BB_Table[],Combined_header,Completed_MeasureBB)</f>
        <v>0</v>
      </c>
      <c r="K1441" s="93" t="e">
        <f t="shared" ca="1" si="22"/>
        <v>#DIV/0!</v>
      </c>
    </row>
    <row r="1442" spans="1:11" hidden="1" x14ac:dyDescent="0.3">
      <c r="A1442" s="87" t="s">
        <v>4465</v>
      </c>
      <c r="B1442" s="88">
        <v>8</v>
      </c>
      <c r="C1442" s="90" t="s">
        <v>450</v>
      </c>
      <c r="D1442" s="90" t="s">
        <v>2724</v>
      </c>
      <c r="E1442" s="87" t="s">
        <v>1466</v>
      </c>
      <c r="F1442" s="91">
        <v>0</v>
      </c>
      <c r="G1442" s="91">
        <v>0</v>
      </c>
      <c r="H1442" s="92">
        <f ca="1">SUMIF(Measure_BB_Table[],Combined_header,Total_Exp._MeasureBB)</f>
        <v>0</v>
      </c>
      <c r="I1442" s="85">
        <f ca="1">SUMIF(Measure_BB_Table[],Combined_header,Committed_Amount)</f>
        <v>0</v>
      </c>
      <c r="J1442" s="92">
        <f ca="1">SUMIF(Measure_BB_Table[],Combined_header,Completed_MeasureBB)</f>
        <v>0</v>
      </c>
      <c r="K1442" s="93" t="e">
        <f t="shared" ca="1" si="22"/>
        <v>#DIV/0!</v>
      </c>
    </row>
    <row r="1443" spans="1:11" hidden="1" x14ac:dyDescent="0.3">
      <c r="A1443" s="87" t="s">
        <v>4466</v>
      </c>
      <c r="B1443" s="88">
        <v>8</v>
      </c>
      <c r="C1443" s="90" t="s">
        <v>450</v>
      </c>
      <c r="D1443" s="90" t="s">
        <v>2724</v>
      </c>
      <c r="E1443" s="90" t="s">
        <v>1474</v>
      </c>
      <c r="F1443" s="91">
        <v>0</v>
      </c>
      <c r="G1443" s="91">
        <v>0</v>
      </c>
      <c r="H1443" s="92">
        <f ca="1">SUMIF(Measure_BB_Table[],Combined_header,Total_Exp._MeasureBB)</f>
        <v>0</v>
      </c>
      <c r="I1443" s="85">
        <f ca="1">SUMIF(Measure_BB_Table[],Combined_header,Committed_Amount)</f>
        <v>0</v>
      </c>
      <c r="J1443" s="92">
        <f ca="1">SUMIF(Measure_BB_Table[],Combined_header,Completed_MeasureBB)</f>
        <v>0</v>
      </c>
      <c r="K1443" s="93" t="e">
        <f t="shared" ca="1" si="22"/>
        <v>#DIV/0!</v>
      </c>
    </row>
    <row r="1444" spans="1:11" hidden="1" x14ac:dyDescent="0.3">
      <c r="A1444" s="87" t="s">
        <v>4467</v>
      </c>
      <c r="B1444" s="88">
        <v>8</v>
      </c>
      <c r="C1444" s="90" t="s">
        <v>450</v>
      </c>
      <c r="D1444" s="90" t="s">
        <v>2724</v>
      </c>
      <c r="E1444" s="87" t="s">
        <v>1468</v>
      </c>
      <c r="F1444" s="91">
        <v>0</v>
      </c>
      <c r="G1444" s="91">
        <v>0</v>
      </c>
      <c r="H1444" s="92">
        <f ca="1">SUMIF(Measure_BB_Table[],Combined_header,Total_Exp._MeasureBB)</f>
        <v>0</v>
      </c>
      <c r="I1444" s="85">
        <f ca="1">SUMIF(Measure_BB_Table[],Combined_header,Committed_Amount)</f>
        <v>0</v>
      </c>
      <c r="J1444" s="92">
        <f ca="1">SUMIF(Measure_BB_Table[],Combined_header,Completed_MeasureBB)</f>
        <v>0</v>
      </c>
      <c r="K1444" s="93" t="e">
        <f t="shared" ca="1" si="22"/>
        <v>#DIV/0!</v>
      </c>
    </row>
    <row r="1445" spans="1:11" hidden="1" x14ac:dyDescent="0.3">
      <c r="A1445" s="87" t="s">
        <v>4468</v>
      </c>
      <c r="B1445" s="88">
        <v>8</v>
      </c>
      <c r="C1445" s="90" t="s">
        <v>450</v>
      </c>
      <c r="D1445" s="90" t="s">
        <v>2724</v>
      </c>
      <c r="E1445" s="87" t="s">
        <v>1470</v>
      </c>
      <c r="F1445" s="91">
        <v>0</v>
      </c>
      <c r="G1445" s="91">
        <v>0</v>
      </c>
      <c r="H1445" s="92">
        <f ca="1">SUMIF(Measure_BB_Table[],Combined_header,Total_Exp._MeasureBB)</f>
        <v>0</v>
      </c>
      <c r="I1445" s="85">
        <f ca="1">SUMIF(Measure_BB_Table[],Combined_header,Committed_Amount)</f>
        <v>0</v>
      </c>
      <c r="J1445" s="92">
        <f ca="1">SUMIF(Measure_BB_Table[],Combined_header,Completed_MeasureBB)</f>
        <v>0</v>
      </c>
      <c r="K1445" s="93" t="e">
        <f t="shared" ca="1" si="22"/>
        <v>#DIV/0!</v>
      </c>
    </row>
    <row r="1446" spans="1:11" hidden="1" x14ac:dyDescent="0.3">
      <c r="A1446" s="87" t="s">
        <v>4469</v>
      </c>
      <c r="B1446" s="88">
        <v>8</v>
      </c>
      <c r="C1446" s="90" t="s">
        <v>450</v>
      </c>
      <c r="D1446" s="90" t="s">
        <v>2723</v>
      </c>
      <c r="E1446" s="87" t="s">
        <v>1471</v>
      </c>
      <c r="F1446" s="91">
        <v>0</v>
      </c>
      <c r="G1446" s="91">
        <v>0</v>
      </c>
      <c r="H1446" s="92">
        <f ca="1">SUMIF(Measure_BB_Table[],Combined_header,Total_Exp._MeasureBB)</f>
        <v>0</v>
      </c>
      <c r="I1446" s="85">
        <f ca="1">SUMIF(Measure_BB_Table[],Combined_header,Committed_Amount)</f>
        <v>0</v>
      </c>
      <c r="J1446" s="92">
        <f ca="1">SUMIF(Measure_BB_Table[],Combined_header,Completed_MeasureBB)</f>
        <v>0</v>
      </c>
      <c r="K1446" s="93" t="e">
        <f t="shared" ca="1" si="22"/>
        <v>#DIV/0!</v>
      </c>
    </row>
    <row r="1447" spans="1:11" hidden="1" x14ac:dyDescent="0.3">
      <c r="A1447" s="87" t="s">
        <v>4470</v>
      </c>
      <c r="B1447" s="88">
        <v>8</v>
      </c>
      <c r="C1447" s="90" t="s">
        <v>450</v>
      </c>
      <c r="D1447" s="90" t="s">
        <v>2723</v>
      </c>
      <c r="E1447" s="87" t="s">
        <v>310</v>
      </c>
      <c r="F1447" s="91">
        <v>285000</v>
      </c>
      <c r="G1447" s="91" t="s">
        <v>245</v>
      </c>
      <c r="H1447" s="92">
        <f ca="1">SUMIF(Measure_BB_Table[],Combined_header,Total_Exp._MeasureBB)</f>
        <v>0</v>
      </c>
      <c r="I1447" s="85">
        <f ca="1">SUMIF(Measure_BB_Table[],Combined_header,Committed_Amount)</f>
        <v>0</v>
      </c>
      <c r="J1447" s="92">
        <f ca="1">SUMIF(Measure_BB_Table[],Combined_header,Completed_MeasureBB)</f>
        <v>0</v>
      </c>
      <c r="K1447" s="93" t="e">
        <f t="shared" ca="1" si="22"/>
        <v>#DIV/0!</v>
      </c>
    </row>
    <row r="1448" spans="1:11" hidden="1" x14ac:dyDescent="0.3">
      <c r="A1448" s="87" t="s">
        <v>4471</v>
      </c>
      <c r="B1448" s="88">
        <v>8</v>
      </c>
      <c r="C1448" s="90" t="s">
        <v>450</v>
      </c>
      <c r="D1448" s="90" t="s">
        <v>2723</v>
      </c>
      <c r="E1448" s="87" t="s">
        <v>1473</v>
      </c>
      <c r="F1448" s="91">
        <v>0</v>
      </c>
      <c r="G1448" s="91">
        <v>0</v>
      </c>
      <c r="H1448" s="92">
        <f ca="1">SUMIF(Measure_BB_Table[],Combined_header,Total_Exp._MeasureBB)</f>
        <v>0</v>
      </c>
      <c r="I1448" s="85">
        <f ca="1">SUMIF(Measure_BB_Table[],Combined_header,Committed_Amount)</f>
        <v>0</v>
      </c>
      <c r="J1448" s="92">
        <f ca="1">SUMIF(Measure_BB_Table[],Combined_header,Completed_MeasureBB)</f>
        <v>0</v>
      </c>
      <c r="K1448" s="93" t="e">
        <f t="shared" ca="1" si="22"/>
        <v>#DIV/0!</v>
      </c>
    </row>
    <row r="1449" spans="1:11" hidden="1" x14ac:dyDescent="0.3">
      <c r="A1449" s="87" t="s">
        <v>4472</v>
      </c>
      <c r="B1449" s="88">
        <v>8</v>
      </c>
      <c r="C1449" s="90" t="s">
        <v>450</v>
      </c>
      <c r="D1449" s="90" t="s">
        <v>2723</v>
      </c>
      <c r="E1449" s="87" t="s">
        <v>1547</v>
      </c>
      <c r="F1449" s="91">
        <v>0</v>
      </c>
      <c r="G1449" s="91">
        <v>0</v>
      </c>
      <c r="H1449" s="92">
        <f ca="1">SUMIF(Measure_BB_Table[],Combined_header,Total_Exp._MeasureBB)</f>
        <v>0</v>
      </c>
      <c r="I1449" s="85">
        <f ca="1">SUMIF(Measure_BB_Table[],Combined_header,Committed_Amount)</f>
        <v>0</v>
      </c>
      <c r="J1449" s="92">
        <f ca="1">SUMIF(Measure_BB_Table[],Combined_header,Completed_MeasureBB)</f>
        <v>0</v>
      </c>
      <c r="K1449" s="93" t="e">
        <f t="shared" ca="1" si="22"/>
        <v>#DIV/0!</v>
      </c>
    </row>
    <row r="1450" spans="1:11" hidden="1" x14ac:dyDescent="0.3">
      <c r="A1450" s="87" t="s">
        <v>4473</v>
      </c>
      <c r="B1450" s="88">
        <v>8</v>
      </c>
      <c r="C1450" s="90" t="s">
        <v>450</v>
      </c>
      <c r="D1450" s="90" t="s">
        <v>2723</v>
      </c>
      <c r="E1450" s="87" t="s">
        <v>1466</v>
      </c>
      <c r="F1450" s="91">
        <v>0</v>
      </c>
      <c r="G1450" s="91">
        <v>0</v>
      </c>
      <c r="H1450" s="92">
        <f ca="1">SUMIF(Measure_BB_Table[],Combined_header,Total_Exp._MeasureBB)</f>
        <v>0</v>
      </c>
      <c r="I1450" s="85">
        <f ca="1">SUMIF(Measure_BB_Table[],Combined_header,Committed_Amount)</f>
        <v>0</v>
      </c>
      <c r="J1450" s="92">
        <f ca="1">SUMIF(Measure_BB_Table[],Combined_header,Completed_MeasureBB)</f>
        <v>0</v>
      </c>
      <c r="K1450" s="93" t="e">
        <f t="shared" ca="1" si="22"/>
        <v>#DIV/0!</v>
      </c>
    </row>
    <row r="1451" spans="1:11" hidden="1" x14ac:dyDescent="0.3">
      <c r="A1451" s="87" t="s">
        <v>4474</v>
      </c>
      <c r="B1451" s="88">
        <v>8</v>
      </c>
      <c r="C1451" s="90" t="s">
        <v>450</v>
      </c>
      <c r="D1451" s="90" t="s">
        <v>2723</v>
      </c>
      <c r="E1451" s="87" t="s">
        <v>1468</v>
      </c>
      <c r="F1451" s="91">
        <v>0</v>
      </c>
      <c r="G1451" s="91">
        <v>0</v>
      </c>
      <c r="H1451" s="92">
        <f ca="1">SUMIF(Measure_BB_Table[],Combined_header,Total_Exp._MeasureBB)</f>
        <v>0</v>
      </c>
      <c r="I1451" s="85">
        <f ca="1">SUMIF(Measure_BB_Table[],Combined_header,Committed_Amount)</f>
        <v>0</v>
      </c>
      <c r="J1451" s="92">
        <f ca="1">SUMIF(Measure_BB_Table[],Combined_header,Completed_MeasureBB)</f>
        <v>0</v>
      </c>
      <c r="K1451" s="93" t="e">
        <f t="shared" ca="1" si="22"/>
        <v>#DIV/0!</v>
      </c>
    </row>
    <row r="1452" spans="1:11" hidden="1" x14ac:dyDescent="0.3">
      <c r="A1452" s="87" t="s">
        <v>4475</v>
      </c>
      <c r="B1452" s="88">
        <v>8</v>
      </c>
      <c r="C1452" s="90" t="s">
        <v>450</v>
      </c>
      <c r="D1452" s="90" t="s">
        <v>2723</v>
      </c>
      <c r="E1452" s="87" t="s">
        <v>1470</v>
      </c>
      <c r="F1452" s="91">
        <v>0</v>
      </c>
      <c r="G1452" s="91">
        <v>0</v>
      </c>
      <c r="H1452" s="92">
        <f ca="1">SUMIF(Measure_BB_Table[],Combined_header,Total_Exp._MeasureBB)</f>
        <v>0</v>
      </c>
      <c r="I1452" s="85">
        <f ca="1">SUMIF(Measure_BB_Table[],Combined_header,Committed_Amount)</f>
        <v>0</v>
      </c>
      <c r="J1452" s="92">
        <f ca="1">SUMIF(Measure_BB_Table[],Combined_header,Completed_MeasureBB)</f>
        <v>0</v>
      </c>
      <c r="K1452" s="93" t="e">
        <f t="shared" ca="1" si="22"/>
        <v>#DIV/0!</v>
      </c>
    </row>
    <row r="1453" spans="1:11" hidden="1" x14ac:dyDescent="0.3">
      <c r="A1453" s="87" t="s">
        <v>4476</v>
      </c>
      <c r="B1453" s="88">
        <v>8</v>
      </c>
      <c r="C1453" s="90" t="s">
        <v>450</v>
      </c>
      <c r="D1453" s="90" t="s">
        <v>236</v>
      </c>
      <c r="E1453" s="87" t="s">
        <v>1471</v>
      </c>
      <c r="F1453" s="91" t="s">
        <v>2014</v>
      </c>
      <c r="G1453" s="91">
        <v>0</v>
      </c>
      <c r="H1453" s="92">
        <f ca="1">SUMIF(Measure_BB_Table[],Combined_header,Total_Exp._MeasureBB)</f>
        <v>0</v>
      </c>
      <c r="I1453" s="85">
        <f ca="1">SUMIF(Measure_BB_Table[],Combined_header,Committed_Amount)</f>
        <v>0</v>
      </c>
      <c r="J1453" s="92">
        <f ca="1">SUMIF(Measure_BB_Table[],Combined_header,Completed_MeasureBB)</f>
        <v>0</v>
      </c>
      <c r="K1453" s="93" t="e">
        <f t="shared" ca="1" si="22"/>
        <v>#DIV/0!</v>
      </c>
    </row>
    <row r="1454" spans="1:11" hidden="1" x14ac:dyDescent="0.3">
      <c r="A1454" s="87" t="s">
        <v>4477</v>
      </c>
      <c r="B1454" s="88">
        <v>8</v>
      </c>
      <c r="C1454" s="90" t="s">
        <v>450</v>
      </c>
      <c r="D1454" s="90" t="s">
        <v>236</v>
      </c>
      <c r="E1454" s="90" t="s">
        <v>1477</v>
      </c>
      <c r="F1454" s="91" t="s">
        <v>2014</v>
      </c>
      <c r="G1454" s="91">
        <v>0</v>
      </c>
      <c r="H1454" s="92">
        <f ca="1">SUMIF(Measure_BB_Table[],Combined_header,Total_Exp._MeasureBB)</f>
        <v>0</v>
      </c>
      <c r="I1454" s="85">
        <f ca="1">SUMIF(Measure_BB_Table[],Combined_header,Committed_Amount)</f>
        <v>0</v>
      </c>
      <c r="J1454" s="92">
        <f ca="1">SUMIF(Measure_BB_Table[],Combined_header,Completed_MeasureBB)</f>
        <v>0</v>
      </c>
      <c r="K1454" s="93" t="e">
        <f t="shared" ca="1" si="22"/>
        <v>#DIV/0!</v>
      </c>
    </row>
    <row r="1455" spans="1:11" hidden="1" x14ac:dyDescent="0.3">
      <c r="A1455" s="87" t="s">
        <v>4478</v>
      </c>
      <c r="B1455" s="88">
        <v>8</v>
      </c>
      <c r="C1455" s="90" t="s">
        <v>450</v>
      </c>
      <c r="D1455" s="90" t="s">
        <v>236</v>
      </c>
      <c r="E1455" s="87" t="s">
        <v>1467</v>
      </c>
      <c r="F1455" s="91" t="s">
        <v>2014</v>
      </c>
      <c r="G1455" s="91">
        <v>0</v>
      </c>
      <c r="H1455" s="92">
        <f ca="1">SUMIF(Measure_BB_Table[],Combined_header,Total_Exp._MeasureBB)</f>
        <v>0</v>
      </c>
      <c r="I1455" s="85">
        <f ca="1">SUMIF(Measure_BB_Table[],Combined_header,Committed_Amount)</f>
        <v>0</v>
      </c>
      <c r="J1455" s="92">
        <f ca="1">SUMIF(Measure_BB_Table[],Combined_header,Completed_MeasureBB)</f>
        <v>0</v>
      </c>
      <c r="K1455" s="93" t="e">
        <f t="shared" ca="1" si="22"/>
        <v>#DIV/0!</v>
      </c>
    </row>
    <row r="1456" spans="1:11" hidden="1" x14ac:dyDescent="0.3">
      <c r="A1456" s="87" t="s">
        <v>4479</v>
      </c>
      <c r="B1456" s="88">
        <v>8</v>
      </c>
      <c r="C1456" s="90" t="s">
        <v>450</v>
      </c>
      <c r="D1456" s="90" t="s">
        <v>236</v>
      </c>
      <c r="E1456" s="90" t="s">
        <v>1676</v>
      </c>
      <c r="F1456" s="91" t="s">
        <v>2014</v>
      </c>
      <c r="G1456" s="91">
        <v>0</v>
      </c>
      <c r="H1456" s="92">
        <f ca="1">SUMIF(Measure_BB_Table[],Combined_header,Total_Exp._MeasureBB)</f>
        <v>0</v>
      </c>
      <c r="I1456" s="85">
        <f ca="1">SUMIF(Measure_BB_Table[],Combined_header,Committed_Amount)</f>
        <v>0</v>
      </c>
      <c r="J1456" s="92">
        <f ca="1">SUMIF(Measure_BB_Table[],Combined_header,Completed_MeasureBB)</f>
        <v>0</v>
      </c>
      <c r="K1456" s="93" t="e">
        <f t="shared" ca="1" si="22"/>
        <v>#DIV/0!</v>
      </c>
    </row>
    <row r="1457" spans="1:11" hidden="1" x14ac:dyDescent="0.3">
      <c r="A1457" s="87" t="s">
        <v>4480</v>
      </c>
      <c r="B1457" s="88">
        <v>8</v>
      </c>
      <c r="C1457" s="90" t="s">
        <v>450</v>
      </c>
      <c r="D1457" s="90" t="s">
        <v>236</v>
      </c>
      <c r="E1457" s="90" t="s">
        <v>310</v>
      </c>
      <c r="F1457" s="91" t="s">
        <v>2014</v>
      </c>
      <c r="G1457" s="91">
        <v>0</v>
      </c>
      <c r="H1457" s="92">
        <f ca="1">SUMIF(Measure_BB_Table[],Combined_header,Total_Exp._MeasureBB)</f>
        <v>0</v>
      </c>
      <c r="I1457" s="85">
        <f ca="1">SUMIF(Measure_BB_Table[],Combined_header,Committed_Amount)</f>
        <v>0</v>
      </c>
      <c r="J1457" s="92">
        <f ca="1">SUMIF(Measure_BB_Table[],Combined_header,Completed_MeasureBB)</f>
        <v>0</v>
      </c>
      <c r="K1457" s="93" t="e">
        <f t="shared" ca="1" si="22"/>
        <v>#DIV/0!</v>
      </c>
    </row>
    <row r="1458" spans="1:11" hidden="1" x14ac:dyDescent="0.3">
      <c r="A1458" s="87" t="s">
        <v>4481</v>
      </c>
      <c r="B1458" s="88">
        <v>8</v>
      </c>
      <c r="C1458" s="90" t="s">
        <v>450</v>
      </c>
      <c r="D1458" s="90" t="s">
        <v>236</v>
      </c>
      <c r="E1458" s="89" t="s">
        <v>1473</v>
      </c>
      <c r="F1458" s="91" t="s">
        <v>2014</v>
      </c>
      <c r="G1458" s="91">
        <v>0</v>
      </c>
      <c r="H1458" s="92">
        <f ca="1">SUMIF(Measure_BB_Table[],Combined_header,Total_Exp._MeasureBB)</f>
        <v>0</v>
      </c>
      <c r="I1458" s="85">
        <f ca="1">SUMIF(Measure_BB_Table[],Combined_header,Committed_Amount)</f>
        <v>0</v>
      </c>
      <c r="J1458" s="92">
        <f ca="1">SUMIF(Measure_BB_Table[],Combined_header,Completed_MeasureBB)</f>
        <v>0</v>
      </c>
      <c r="K1458" s="93" t="e">
        <f t="shared" ca="1" si="22"/>
        <v>#DIV/0!</v>
      </c>
    </row>
    <row r="1459" spans="1:11" hidden="1" x14ac:dyDescent="0.3">
      <c r="A1459" s="87" t="s">
        <v>4482</v>
      </c>
      <c r="B1459" s="88">
        <v>8</v>
      </c>
      <c r="C1459" s="90" t="s">
        <v>450</v>
      </c>
      <c r="D1459" s="90" t="s">
        <v>236</v>
      </c>
      <c r="E1459" s="90" t="s">
        <v>1547</v>
      </c>
      <c r="F1459" s="91" t="s">
        <v>2014</v>
      </c>
      <c r="G1459" s="91">
        <v>0</v>
      </c>
      <c r="H1459" s="92">
        <f ca="1">SUMIF(Measure_BB_Table[],Combined_header,Total_Exp._MeasureBB)</f>
        <v>0</v>
      </c>
      <c r="I1459" s="85">
        <f ca="1">SUMIF(Measure_BB_Table[],Combined_header,Committed_Amount)</f>
        <v>0</v>
      </c>
      <c r="J1459" s="92">
        <f ca="1">SUMIF(Measure_BB_Table[],Combined_header,Completed_MeasureBB)</f>
        <v>0</v>
      </c>
      <c r="K1459" s="93" t="e">
        <f t="shared" ca="1" si="22"/>
        <v>#DIV/0!</v>
      </c>
    </row>
    <row r="1460" spans="1:11" hidden="1" x14ac:dyDescent="0.3">
      <c r="A1460" s="87" t="s">
        <v>4483</v>
      </c>
      <c r="B1460" s="88">
        <v>8</v>
      </c>
      <c r="C1460" s="90" t="s">
        <v>450</v>
      </c>
      <c r="D1460" s="90" t="s">
        <v>236</v>
      </c>
      <c r="E1460" s="90" t="s">
        <v>1466</v>
      </c>
      <c r="F1460" s="91" t="s">
        <v>2014</v>
      </c>
      <c r="G1460" s="91">
        <v>0</v>
      </c>
      <c r="H1460" s="92">
        <f ca="1">SUMIF(Measure_BB_Table[],Combined_header,Total_Exp._MeasureBB)</f>
        <v>0</v>
      </c>
      <c r="I1460" s="85">
        <f ca="1">SUMIF(Measure_BB_Table[],Combined_header,Committed_Amount)</f>
        <v>0</v>
      </c>
      <c r="J1460" s="92">
        <f ca="1">SUMIF(Measure_BB_Table[],Combined_header,Completed_MeasureBB)</f>
        <v>0</v>
      </c>
      <c r="K1460" s="93" t="e">
        <f t="shared" ca="1" si="22"/>
        <v>#DIV/0!</v>
      </c>
    </row>
    <row r="1461" spans="1:11" hidden="1" x14ac:dyDescent="0.3">
      <c r="A1461" s="87" t="s">
        <v>4484</v>
      </c>
      <c r="B1461" s="88">
        <v>8</v>
      </c>
      <c r="C1461" s="90" t="s">
        <v>450</v>
      </c>
      <c r="D1461" s="90" t="s">
        <v>236</v>
      </c>
      <c r="E1461" s="90" t="s">
        <v>1474</v>
      </c>
      <c r="F1461" s="91" t="s">
        <v>2014</v>
      </c>
      <c r="G1461" s="91">
        <v>0</v>
      </c>
      <c r="H1461" s="92">
        <f ca="1">SUMIF(Measure_BB_Table[],Combined_header,Total_Exp._MeasureBB)</f>
        <v>0</v>
      </c>
      <c r="I1461" s="85">
        <f ca="1">SUMIF(Measure_BB_Table[],Combined_header,Committed_Amount)</f>
        <v>0</v>
      </c>
      <c r="J1461" s="92">
        <f ca="1">SUMIF(Measure_BB_Table[],Combined_header,Completed_MeasureBB)</f>
        <v>0</v>
      </c>
      <c r="K1461" s="93" t="e">
        <f t="shared" ca="1" si="22"/>
        <v>#DIV/0!</v>
      </c>
    </row>
    <row r="1462" spans="1:11" hidden="1" x14ac:dyDescent="0.3">
      <c r="A1462" s="87" t="s">
        <v>4485</v>
      </c>
      <c r="B1462" s="88">
        <v>8</v>
      </c>
      <c r="C1462" s="90" t="s">
        <v>450</v>
      </c>
      <c r="D1462" s="90" t="s">
        <v>236</v>
      </c>
      <c r="E1462" s="87" t="s">
        <v>1468</v>
      </c>
      <c r="F1462" s="91" t="s">
        <v>2014</v>
      </c>
      <c r="G1462" s="91">
        <v>0</v>
      </c>
      <c r="H1462" s="92">
        <f ca="1">SUMIF(Measure_BB_Table[],Combined_header,Total_Exp._MeasureBB)</f>
        <v>0</v>
      </c>
      <c r="I1462" s="85">
        <f ca="1">SUMIF(Measure_BB_Table[],Combined_header,Committed_Amount)</f>
        <v>0</v>
      </c>
      <c r="J1462" s="92">
        <f ca="1">SUMIF(Measure_BB_Table[],Combined_header,Completed_MeasureBB)</f>
        <v>0</v>
      </c>
      <c r="K1462" s="93" t="e">
        <f t="shared" ca="1" si="22"/>
        <v>#DIV/0!</v>
      </c>
    </row>
    <row r="1463" spans="1:11" hidden="1" x14ac:dyDescent="0.3">
      <c r="A1463" s="87" t="s">
        <v>4486</v>
      </c>
      <c r="B1463" s="88">
        <v>8</v>
      </c>
      <c r="C1463" s="90" t="s">
        <v>450</v>
      </c>
      <c r="D1463" s="90" t="s">
        <v>236</v>
      </c>
      <c r="E1463" s="87" t="s">
        <v>1548</v>
      </c>
      <c r="F1463" s="91" t="s">
        <v>2014</v>
      </c>
      <c r="G1463" s="91">
        <v>0</v>
      </c>
      <c r="H1463" s="92">
        <f ca="1">SUMIF(Measure_BB_Table[],Combined_header,Total_Exp._MeasureBB)</f>
        <v>0</v>
      </c>
      <c r="I1463" s="85">
        <f ca="1">SUMIF(Measure_BB_Table[],Combined_header,Committed_Amount)</f>
        <v>0</v>
      </c>
      <c r="J1463" s="92">
        <f ca="1">SUMIF(Measure_BB_Table[],Combined_header,Completed_MeasureBB)</f>
        <v>0</v>
      </c>
      <c r="K1463" s="93" t="e">
        <f t="shared" ca="1" si="22"/>
        <v>#DIV/0!</v>
      </c>
    </row>
    <row r="1464" spans="1:11" hidden="1" x14ac:dyDescent="0.3">
      <c r="A1464" s="87" t="s">
        <v>4487</v>
      </c>
      <c r="B1464" s="88">
        <v>8</v>
      </c>
      <c r="C1464" s="90" t="s">
        <v>450</v>
      </c>
      <c r="D1464" s="90" t="s">
        <v>236</v>
      </c>
      <c r="E1464" s="87" t="s">
        <v>1677</v>
      </c>
      <c r="F1464" s="91" t="s">
        <v>2014</v>
      </c>
      <c r="G1464" s="91">
        <v>0</v>
      </c>
      <c r="H1464" s="92">
        <f ca="1">SUMIF(Measure_BB_Table[],Combined_header,Total_Exp._MeasureBB)</f>
        <v>0</v>
      </c>
      <c r="I1464" s="85">
        <f ca="1">SUMIF(Measure_BB_Table[],Combined_header,Committed_Amount)</f>
        <v>0</v>
      </c>
      <c r="J1464" s="92">
        <f ca="1">SUMIF(Measure_BB_Table[],Combined_header,Completed_MeasureBB)</f>
        <v>0</v>
      </c>
      <c r="K1464" s="93" t="e">
        <f t="shared" ca="1" si="22"/>
        <v>#DIV/0!</v>
      </c>
    </row>
    <row r="1465" spans="1:11" hidden="1" x14ac:dyDescent="0.3">
      <c r="A1465" s="87" t="s">
        <v>4488</v>
      </c>
      <c r="B1465" s="88">
        <v>8</v>
      </c>
      <c r="C1465" s="90" t="s">
        <v>450</v>
      </c>
      <c r="D1465" s="90" t="s">
        <v>236</v>
      </c>
      <c r="E1465" s="90" t="s">
        <v>1475</v>
      </c>
      <c r="F1465" s="91" t="s">
        <v>2014</v>
      </c>
      <c r="G1465" s="91">
        <v>0</v>
      </c>
      <c r="H1465" s="92">
        <f ca="1">SUMIF(Measure_BB_Table[],Combined_header,Total_Exp._MeasureBB)</f>
        <v>0</v>
      </c>
      <c r="I1465" s="85">
        <f ca="1">SUMIF(Measure_BB_Table[],Combined_header,Committed_Amount)</f>
        <v>0</v>
      </c>
      <c r="J1465" s="92">
        <f ca="1">SUMIF(Measure_BB_Table[],Combined_header,Completed_MeasureBB)</f>
        <v>0</v>
      </c>
      <c r="K1465" s="93" t="e">
        <f t="shared" ca="1" si="22"/>
        <v>#DIV/0!</v>
      </c>
    </row>
    <row r="1466" spans="1:11" hidden="1" x14ac:dyDescent="0.3">
      <c r="A1466" s="87" t="s">
        <v>4489</v>
      </c>
      <c r="B1466" s="88">
        <v>8</v>
      </c>
      <c r="C1466" s="90" t="s">
        <v>450</v>
      </c>
      <c r="D1466" s="90" t="s">
        <v>236</v>
      </c>
      <c r="E1466" s="87" t="s">
        <v>1476</v>
      </c>
      <c r="F1466" s="91" t="s">
        <v>2014</v>
      </c>
      <c r="G1466" s="91">
        <v>0</v>
      </c>
      <c r="H1466" s="92">
        <f ca="1">SUMIF(Measure_BB_Table[],Combined_header,Total_Exp._MeasureBB)</f>
        <v>0</v>
      </c>
      <c r="I1466" s="85">
        <f ca="1">SUMIF(Measure_BB_Table[],Combined_header,Committed_Amount)</f>
        <v>0</v>
      </c>
      <c r="J1466" s="92">
        <f ca="1">SUMIF(Measure_BB_Table[],Combined_header,Completed_MeasureBB)</f>
        <v>0</v>
      </c>
      <c r="K1466" s="93" t="e">
        <f t="shared" ca="1" si="22"/>
        <v>#DIV/0!</v>
      </c>
    </row>
    <row r="1467" spans="1:11" hidden="1" x14ac:dyDescent="0.3">
      <c r="A1467" s="87" t="s">
        <v>4490</v>
      </c>
      <c r="B1467" s="88">
        <v>8</v>
      </c>
      <c r="C1467" s="90" t="s">
        <v>450</v>
      </c>
      <c r="D1467" s="90" t="s">
        <v>236</v>
      </c>
      <c r="E1467" s="87" t="s">
        <v>1470</v>
      </c>
      <c r="F1467" s="91" t="s">
        <v>2014</v>
      </c>
      <c r="G1467" s="91">
        <v>0</v>
      </c>
      <c r="H1467" s="92">
        <f ca="1">SUMIF(Measure_BB_Table[],Combined_header,Total_Exp._MeasureBB)</f>
        <v>0</v>
      </c>
      <c r="I1467" s="85">
        <f ca="1">SUMIF(Measure_BB_Table[],Combined_header,Committed_Amount)</f>
        <v>0</v>
      </c>
      <c r="J1467" s="92">
        <f ca="1">SUMIF(Measure_BB_Table[],Combined_header,Completed_MeasureBB)</f>
        <v>0</v>
      </c>
      <c r="K1467" s="93" t="e">
        <f t="shared" ca="1" si="22"/>
        <v>#DIV/0!</v>
      </c>
    </row>
    <row r="1468" spans="1:11" hidden="1" x14ac:dyDescent="0.3">
      <c r="A1468" s="87" t="s">
        <v>4491</v>
      </c>
      <c r="B1468" s="88">
        <v>8</v>
      </c>
      <c r="C1468" s="90" t="s">
        <v>450</v>
      </c>
      <c r="D1468" s="90" t="s">
        <v>236</v>
      </c>
      <c r="E1468" s="87" t="s">
        <v>1464</v>
      </c>
      <c r="F1468" s="91" t="s">
        <v>2014</v>
      </c>
      <c r="G1468" s="91">
        <v>0</v>
      </c>
      <c r="H1468" s="92">
        <f ca="1">SUMIF(Measure_BB_Table[],Combined_header,Total_Exp._MeasureBB)</f>
        <v>0</v>
      </c>
      <c r="I1468" s="85">
        <f ca="1">SUMIF(Measure_BB_Table[],Combined_header,Committed_Amount)</f>
        <v>0</v>
      </c>
      <c r="J1468" s="92">
        <f ca="1">SUMIF(Measure_BB_Table[],Combined_header,Completed_MeasureBB)</f>
        <v>0</v>
      </c>
      <c r="K1468" s="93" t="e">
        <f t="shared" ca="1" si="22"/>
        <v>#DIV/0!</v>
      </c>
    </row>
    <row r="1469" spans="1:11" x14ac:dyDescent="0.3">
      <c r="A1469" s="87" t="s">
        <v>4492</v>
      </c>
      <c r="B1469" s="88">
        <v>6</v>
      </c>
      <c r="C1469" s="89" t="s">
        <v>301</v>
      </c>
      <c r="D1469" s="90" t="s">
        <v>2722</v>
      </c>
      <c r="E1469" s="87" t="s">
        <v>1471</v>
      </c>
      <c r="F1469" s="91">
        <v>2198.02</v>
      </c>
      <c r="G1469" s="91" t="s">
        <v>245</v>
      </c>
      <c r="H1469" s="92">
        <f ca="1">SUMIF(Measure_BB_Table[],Combined_header,Total_Exp._MeasureBB)</f>
        <v>309.08</v>
      </c>
      <c r="I1469" s="85">
        <f ca="1">SUMIF(Measure_BB_Table[],Combined_header,Committed_Amount)</f>
        <v>0</v>
      </c>
      <c r="J1469" s="92">
        <f ca="1">SUMIF(Measure_BB_Table[],Combined_header,Completed_MeasureBB)</f>
        <v>309.08</v>
      </c>
      <c r="K1469" s="93">
        <f t="shared" ca="1" si="22"/>
        <v>1</v>
      </c>
    </row>
    <row r="1470" spans="1:11" hidden="1" x14ac:dyDescent="0.3">
      <c r="A1470" s="87" t="s">
        <v>4493</v>
      </c>
      <c r="B1470" s="88">
        <v>6</v>
      </c>
      <c r="C1470" s="89" t="s">
        <v>301</v>
      </c>
      <c r="D1470" s="90" t="s">
        <v>2722</v>
      </c>
      <c r="E1470" s="87" t="s">
        <v>1465</v>
      </c>
      <c r="F1470" s="91">
        <v>108500</v>
      </c>
      <c r="G1470" s="91" t="s">
        <v>245</v>
      </c>
      <c r="H1470" s="92">
        <f ca="1">SUMIF(Measure_BB_Table[],Combined_header,Total_Exp._MeasureBB)</f>
        <v>0</v>
      </c>
      <c r="I1470" s="85">
        <f ca="1">SUMIF(Measure_BB_Table[],Combined_header,Committed_Amount)</f>
        <v>0</v>
      </c>
      <c r="J1470" s="92">
        <f ca="1">SUMIF(Measure_BB_Table[],Combined_header,Completed_MeasureBB)</f>
        <v>0</v>
      </c>
      <c r="K1470" s="93" t="e">
        <f t="shared" ca="1" si="22"/>
        <v>#DIV/0!</v>
      </c>
    </row>
    <row r="1471" spans="1:11" x14ac:dyDescent="0.3">
      <c r="A1471" s="87" t="s">
        <v>4494</v>
      </c>
      <c r="B1471" s="88">
        <v>6</v>
      </c>
      <c r="C1471" s="89" t="s">
        <v>301</v>
      </c>
      <c r="D1471" s="90" t="s">
        <v>2722</v>
      </c>
      <c r="E1471" s="87" t="s">
        <v>1467</v>
      </c>
      <c r="F1471" s="91">
        <v>349157.78</v>
      </c>
      <c r="G1471" s="91" t="s">
        <v>245</v>
      </c>
      <c r="H1471" s="92">
        <f ca="1">SUMIF(Measure_BB_Table[],Combined_header,Total_Exp._MeasureBB)</f>
        <v>184147.5</v>
      </c>
      <c r="I1471" s="85">
        <f ca="1">SUMIF(Measure_BB_Table[],Combined_header,Committed_Amount)</f>
        <v>0</v>
      </c>
      <c r="J1471" s="92">
        <f ca="1">SUMIF(Measure_BB_Table[],Combined_header,Completed_MeasureBB)</f>
        <v>184147.5</v>
      </c>
      <c r="K1471" s="93">
        <f t="shared" ca="1" si="22"/>
        <v>1</v>
      </c>
    </row>
    <row r="1472" spans="1:11" hidden="1" x14ac:dyDescent="0.3">
      <c r="A1472" s="87" t="s">
        <v>4495</v>
      </c>
      <c r="B1472" s="88">
        <v>6</v>
      </c>
      <c r="C1472" s="89" t="s">
        <v>301</v>
      </c>
      <c r="D1472" s="90" t="s">
        <v>2722</v>
      </c>
      <c r="E1472" s="90" t="s">
        <v>1676</v>
      </c>
      <c r="F1472" s="91">
        <v>342538.4</v>
      </c>
      <c r="G1472" s="91" t="s">
        <v>245</v>
      </c>
      <c r="H1472" s="92">
        <f ca="1">SUMIF(Measure_BB_Table[],Combined_header,Total_Exp._MeasureBB)</f>
        <v>0</v>
      </c>
      <c r="I1472" s="85">
        <f ca="1">SUMIF(Measure_BB_Table[],Combined_header,Committed_Amount)</f>
        <v>0</v>
      </c>
      <c r="J1472" s="92">
        <f ca="1">SUMIF(Measure_BB_Table[],Combined_header,Completed_MeasureBB)</f>
        <v>0</v>
      </c>
      <c r="K1472" s="93" t="e">
        <f t="shared" ca="1" si="22"/>
        <v>#DIV/0!</v>
      </c>
    </row>
    <row r="1473" spans="1:11" x14ac:dyDescent="0.3">
      <c r="A1473" s="87" t="s">
        <v>4496</v>
      </c>
      <c r="B1473" s="88">
        <v>6</v>
      </c>
      <c r="C1473" s="89" t="s">
        <v>301</v>
      </c>
      <c r="D1473" s="90" t="s">
        <v>2722</v>
      </c>
      <c r="E1473" s="90" t="s">
        <v>310</v>
      </c>
      <c r="F1473" s="91">
        <v>3653857.11</v>
      </c>
      <c r="G1473" s="91" t="s">
        <v>245</v>
      </c>
      <c r="H1473" s="92">
        <f ca="1">SUMIF(Measure_BB_Table[],Combined_header,Total_Exp._MeasureBB)</f>
        <v>3883138.36</v>
      </c>
      <c r="I1473" s="85">
        <f ca="1">SUMIF(Measure_BB_Table[],Combined_header,Committed_Amount)</f>
        <v>1289595.1099999999</v>
      </c>
      <c r="J1473" s="92">
        <f ca="1">SUMIF(Measure_BB_Table[],Combined_header,Completed_MeasureBB)</f>
        <v>2593543.25</v>
      </c>
      <c r="K1473" s="93">
        <f t="shared" ca="1" si="22"/>
        <v>0.66789874826917062</v>
      </c>
    </row>
    <row r="1474" spans="1:11" x14ac:dyDescent="0.3">
      <c r="A1474" s="87" t="s">
        <v>4497</v>
      </c>
      <c r="B1474" s="88">
        <v>6</v>
      </c>
      <c r="C1474" s="89" t="s">
        <v>301</v>
      </c>
      <c r="D1474" s="90" t="s">
        <v>2722</v>
      </c>
      <c r="E1474" s="90" t="s">
        <v>1473</v>
      </c>
      <c r="F1474" s="91">
        <v>419621.53</v>
      </c>
      <c r="G1474" s="91" t="s">
        <v>245</v>
      </c>
      <c r="H1474" s="92">
        <f ca="1">SUMIF(Measure_BB_Table[],Combined_header,Total_Exp._MeasureBB)</f>
        <v>365428</v>
      </c>
      <c r="I1474" s="85">
        <f ca="1">SUMIF(Measure_BB_Table[],Combined_header,Committed_Amount)</f>
        <v>32048</v>
      </c>
      <c r="J1474" s="92">
        <f ca="1">SUMIF(Measure_BB_Table[],Combined_header,Completed_MeasureBB)</f>
        <v>333380</v>
      </c>
      <c r="K1474" s="93">
        <f t="shared" ca="1" si="22"/>
        <v>0.91230009742001161</v>
      </c>
    </row>
    <row r="1475" spans="1:11" x14ac:dyDescent="0.3">
      <c r="A1475" s="87" t="s">
        <v>4498</v>
      </c>
      <c r="B1475" s="88">
        <v>6</v>
      </c>
      <c r="C1475" s="89" t="s">
        <v>301</v>
      </c>
      <c r="D1475" s="90" t="s">
        <v>2722</v>
      </c>
      <c r="E1475" s="90" t="s">
        <v>1547</v>
      </c>
      <c r="F1475" s="91">
        <v>69936.92</v>
      </c>
      <c r="G1475" s="91" t="s">
        <v>245</v>
      </c>
      <c r="H1475" s="92">
        <f ca="1">SUMIF(Measure_BB_Table[],Combined_header,Total_Exp._MeasureBB)</f>
        <v>26400</v>
      </c>
      <c r="I1475" s="85">
        <f ca="1">SUMIF(Measure_BB_Table[],Combined_header,Committed_Amount)</f>
        <v>0</v>
      </c>
      <c r="J1475" s="92">
        <f ca="1">SUMIF(Measure_BB_Table[],Combined_header,Completed_MeasureBB)</f>
        <v>26400</v>
      </c>
      <c r="K1475" s="93">
        <f t="shared" ca="1" si="22"/>
        <v>1</v>
      </c>
    </row>
    <row r="1476" spans="1:11" x14ac:dyDescent="0.3">
      <c r="A1476" s="87" t="s">
        <v>4499</v>
      </c>
      <c r="B1476" s="88">
        <v>6</v>
      </c>
      <c r="C1476" s="89" t="s">
        <v>301</v>
      </c>
      <c r="D1476" s="90" t="s">
        <v>2722</v>
      </c>
      <c r="E1476" s="90" t="s">
        <v>1466</v>
      </c>
      <c r="F1476" s="91">
        <v>59945.93</v>
      </c>
      <c r="G1476" s="91" t="s">
        <v>245</v>
      </c>
      <c r="H1476" s="92">
        <f ca="1">SUMIF(Measure_BB_Table[],Combined_header,Total_Exp._MeasureBB)</f>
        <v>21930</v>
      </c>
      <c r="I1476" s="85">
        <f ca="1">SUMIF(Measure_BB_Table[],Combined_header,Committed_Amount)</f>
        <v>0</v>
      </c>
      <c r="J1476" s="92">
        <f ca="1">SUMIF(Measure_BB_Table[],Combined_header,Completed_MeasureBB)</f>
        <v>21930</v>
      </c>
      <c r="K1476" s="93">
        <f t="shared" ca="1" si="22"/>
        <v>1</v>
      </c>
    </row>
    <row r="1477" spans="1:11" hidden="1" x14ac:dyDescent="0.3">
      <c r="A1477" s="87" t="s">
        <v>4500</v>
      </c>
      <c r="B1477" s="88">
        <v>6</v>
      </c>
      <c r="C1477" s="89" t="s">
        <v>301</v>
      </c>
      <c r="D1477" s="90" t="s">
        <v>2722</v>
      </c>
      <c r="E1477" s="90" t="s">
        <v>1474</v>
      </c>
      <c r="F1477" s="91">
        <v>29972.97</v>
      </c>
      <c r="G1477" s="91" t="s">
        <v>245</v>
      </c>
      <c r="H1477" s="92">
        <f ca="1">SUMIF(Measure_BB_Table[],Combined_header,Total_Exp._MeasureBB)</f>
        <v>0</v>
      </c>
      <c r="I1477" s="85">
        <f ca="1">SUMIF(Measure_BB_Table[],Combined_header,Committed_Amount)</f>
        <v>0</v>
      </c>
      <c r="J1477" s="92">
        <f ca="1">SUMIF(Measure_BB_Table[],Combined_header,Completed_MeasureBB)</f>
        <v>0</v>
      </c>
      <c r="K1477" s="93" t="e">
        <f t="shared" ref="K1477:K1540" ca="1" si="23">Completed_Comparison/Total_Exp._Comparison</f>
        <v>#DIV/0!</v>
      </c>
    </row>
    <row r="1478" spans="1:11" x14ac:dyDescent="0.3">
      <c r="A1478" s="87" t="s">
        <v>2892</v>
      </c>
      <c r="B1478" s="88">
        <v>6</v>
      </c>
      <c r="C1478" s="89" t="s">
        <v>301</v>
      </c>
      <c r="D1478" s="90" t="s">
        <v>2722</v>
      </c>
      <c r="E1478" s="87" t="s">
        <v>1468</v>
      </c>
      <c r="F1478" s="91">
        <v>17584.14</v>
      </c>
      <c r="G1478" s="91" t="s">
        <v>2011</v>
      </c>
      <c r="H1478" s="92">
        <f ca="1">SUMIF(Measure_BB_Table[],Combined_header,Total_Exp._MeasureBB)</f>
        <v>30995</v>
      </c>
      <c r="I1478" s="85">
        <f ca="1">SUMIF(Measure_BB_Table[],Combined_header,Committed_Amount)</f>
        <v>5813</v>
      </c>
      <c r="J1478" s="92">
        <f ca="1">SUMIF(Measure_BB_Table[],Combined_header,Completed_MeasureBB)</f>
        <v>25182</v>
      </c>
      <c r="K1478" s="93">
        <f t="shared" ca="1" si="23"/>
        <v>0.81245362155186318</v>
      </c>
    </row>
    <row r="1479" spans="1:11" x14ac:dyDescent="0.3">
      <c r="A1479" s="87" t="s">
        <v>2775</v>
      </c>
      <c r="B1479" s="88">
        <v>6</v>
      </c>
      <c r="C1479" s="89" t="s">
        <v>301</v>
      </c>
      <c r="D1479" s="90" t="s">
        <v>2722</v>
      </c>
      <c r="E1479" s="87" t="s">
        <v>1548</v>
      </c>
      <c r="F1479" s="91">
        <v>620000</v>
      </c>
      <c r="G1479" s="91" t="s">
        <v>2011</v>
      </c>
      <c r="H1479" s="92">
        <f ca="1">SUMIF(Measure_BB_Table[],Combined_header,Total_Exp._MeasureBB)</f>
        <v>364545.07000000007</v>
      </c>
      <c r="I1479" s="85">
        <f ca="1">SUMIF(Measure_BB_Table[],Combined_header,Committed_Amount)</f>
        <v>0</v>
      </c>
      <c r="J1479" s="92">
        <f ca="1">SUMIF(Measure_BB_Table[],Combined_header,Completed_MeasureBB)</f>
        <v>364545.07000000007</v>
      </c>
      <c r="K1479" s="93">
        <f t="shared" ca="1" si="23"/>
        <v>1</v>
      </c>
    </row>
    <row r="1480" spans="1:11" hidden="1" x14ac:dyDescent="0.3">
      <c r="A1480" s="87" t="s">
        <v>4501</v>
      </c>
      <c r="B1480" s="88">
        <v>6</v>
      </c>
      <c r="C1480" s="89" t="s">
        <v>301</v>
      </c>
      <c r="D1480" s="90" t="s">
        <v>2722</v>
      </c>
      <c r="E1480" s="87" t="s">
        <v>1677</v>
      </c>
      <c r="F1480" s="91">
        <v>0</v>
      </c>
      <c r="G1480" s="91">
        <v>0</v>
      </c>
      <c r="H1480" s="92">
        <f ca="1">SUMIF(Measure_BB_Table[],Combined_header,Total_Exp._MeasureBB)</f>
        <v>0</v>
      </c>
      <c r="I1480" s="85">
        <f ca="1">SUMIF(Measure_BB_Table[],Combined_header,Committed_Amount)</f>
        <v>0</v>
      </c>
      <c r="J1480" s="92">
        <f ca="1">SUMIF(Measure_BB_Table[],Combined_header,Completed_MeasureBB)</f>
        <v>0</v>
      </c>
      <c r="K1480" s="93" t="e">
        <f t="shared" ca="1" si="23"/>
        <v>#DIV/0!</v>
      </c>
    </row>
    <row r="1481" spans="1:11" x14ac:dyDescent="0.3">
      <c r="A1481" s="87" t="s">
        <v>4502</v>
      </c>
      <c r="B1481" s="88">
        <v>6</v>
      </c>
      <c r="C1481" s="89" t="s">
        <v>301</v>
      </c>
      <c r="D1481" s="90" t="s">
        <v>2722</v>
      </c>
      <c r="E1481" s="87" t="s">
        <v>1472</v>
      </c>
      <c r="F1481" s="91">
        <v>0</v>
      </c>
      <c r="G1481" s="91">
        <v>0</v>
      </c>
      <c r="H1481" s="92">
        <f ca="1">SUMIF(Measure_BB_Table[],Combined_header,Total_Exp._MeasureBB)</f>
        <v>499.43</v>
      </c>
      <c r="I1481" s="85">
        <f ca="1">SUMIF(Measure_BB_Table[],Combined_header,Committed_Amount)</f>
        <v>0</v>
      </c>
      <c r="J1481" s="92">
        <f ca="1">SUMIF(Measure_BB_Table[],Combined_header,Completed_MeasureBB)</f>
        <v>499.43</v>
      </c>
      <c r="K1481" s="93">
        <f t="shared" ca="1" si="23"/>
        <v>1</v>
      </c>
    </row>
    <row r="1482" spans="1:11" hidden="1" x14ac:dyDescent="0.3">
      <c r="A1482" s="87" t="s">
        <v>4503</v>
      </c>
      <c r="B1482" s="88">
        <v>6</v>
      </c>
      <c r="C1482" s="89" t="s">
        <v>301</v>
      </c>
      <c r="D1482" s="90" t="s">
        <v>2722</v>
      </c>
      <c r="E1482" s="87" t="s">
        <v>1476</v>
      </c>
      <c r="F1482" s="91">
        <v>15985.58</v>
      </c>
      <c r="G1482" s="91" t="s">
        <v>245</v>
      </c>
      <c r="H1482" s="92">
        <f ca="1">SUMIF(Measure_BB_Table[],Combined_header,Total_Exp._MeasureBB)</f>
        <v>0</v>
      </c>
      <c r="I1482" s="85">
        <f ca="1">SUMIF(Measure_BB_Table[],Combined_header,Committed_Amount)</f>
        <v>0</v>
      </c>
      <c r="J1482" s="92">
        <f ca="1">SUMIF(Measure_BB_Table[],Combined_header,Completed_MeasureBB)</f>
        <v>0</v>
      </c>
      <c r="K1482" s="93" t="e">
        <f t="shared" ca="1" si="23"/>
        <v>#DIV/0!</v>
      </c>
    </row>
    <row r="1483" spans="1:11" x14ac:dyDescent="0.3">
      <c r="A1483" s="87" t="s">
        <v>4504</v>
      </c>
      <c r="B1483" s="88">
        <v>6</v>
      </c>
      <c r="C1483" s="89" t="s">
        <v>301</v>
      </c>
      <c r="D1483" s="90" t="s">
        <v>2722</v>
      </c>
      <c r="E1483" s="87" t="s">
        <v>1470</v>
      </c>
      <c r="F1483" s="91">
        <v>2198.02</v>
      </c>
      <c r="G1483" s="91" t="s">
        <v>245</v>
      </c>
      <c r="H1483" s="92">
        <f ca="1">SUMIF(Measure_BB_Table[],Combined_header,Total_Exp._MeasureBB)</f>
        <v>1780.0500000000002</v>
      </c>
      <c r="I1483" s="85">
        <f ca="1">SUMIF(Measure_BB_Table[],Combined_header,Committed_Amount)</f>
        <v>0</v>
      </c>
      <c r="J1483" s="92">
        <f ca="1">SUMIF(Measure_BB_Table[],Combined_header,Completed_MeasureBB)</f>
        <v>1780.0500000000002</v>
      </c>
      <c r="K1483" s="93">
        <f t="shared" ca="1" si="23"/>
        <v>1</v>
      </c>
    </row>
    <row r="1484" spans="1:11" x14ac:dyDescent="0.3">
      <c r="A1484" s="87" t="s">
        <v>2756</v>
      </c>
      <c r="B1484" s="88">
        <v>6</v>
      </c>
      <c r="C1484" s="89" t="s">
        <v>301</v>
      </c>
      <c r="D1484" s="90" t="s">
        <v>2722</v>
      </c>
      <c r="E1484" s="87" t="s">
        <v>1464</v>
      </c>
      <c r="F1484" s="91">
        <v>620000</v>
      </c>
      <c r="G1484" s="91" t="s">
        <v>2011</v>
      </c>
      <c r="H1484" s="92">
        <f ca="1">SUMIF(Measure_BB_Table[],Combined_header,Total_Exp._MeasureBB)</f>
        <v>350390.18000000005</v>
      </c>
      <c r="I1484" s="85">
        <f ca="1">SUMIF(Measure_BB_Table[],Combined_header,Committed_Amount)</f>
        <v>1523.4700000000012</v>
      </c>
      <c r="J1484" s="92">
        <f ca="1">SUMIF(Measure_BB_Table[],Combined_header,Completed_MeasureBB)</f>
        <v>348866.71</v>
      </c>
      <c r="K1484" s="93">
        <f t="shared" ca="1" si="23"/>
        <v>0.99565207563750779</v>
      </c>
    </row>
    <row r="1485" spans="1:11" hidden="1" x14ac:dyDescent="0.3">
      <c r="A1485" s="87" t="s">
        <v>4505</v>
      </c>
      <c r="B1485" s="88">
        <v>6</v>
      </c>
      <c r="C1485" s="89" t="s">
        <v>301</v>
      </c>
      <c r="D1485" s="89" t="s">
        <v>428</v>
      </c>
      <c r="E1485" s="87" t="s">
        <v>1467</v>
      </c>
      <c r="F1485" s="91">
        <v>0</v>
      </c>
      <c r="G1485" s="91">
        <v>0</v>
      </c>
      <c r="H1485" s="92">
        <f ca="1">SUMIF(Measure_BB_Table[],Combined_header,Total_Exp._MeasureBB)</f>
        <v>0</v>
      </c>
      <c r="I1485" s="85">
        <f ca="1">SUMIF(Measure_BB_Table[],Combined_header,Committed_Amount)</f>
        <v>0</v>
      </c>
      <c r="J1485" s="92">
        <f ca="1">SUMIF(Measure_BB_Table[],Combined_header,Completed_MeasureBB)</f>
        <v>0</v>
      </c>
      <c r="K1485" s="93" t="e">
        <f t="shared" ca="1" si="23"/>
        <v>#DIV/0!</v>
      </c>
    </row>
    <row r="1486" spans="1:11" hidden="1" x14ac:dyDescent="0.3">
      <c r="A1486" s="87" t="s">
        <v>4506</v>
      </c>
      <c r="B1486" s="88">
        <v>6</v>
      </c>
      <c r="C1486" s="89" t="s">
        <v>301</v>
      </c>
      <c r="D1486" s="89" t="s">
        <v>428</v>
      </c>
      <c r="E1486" s="87" t="s">
        <v>310</v>
      </c>
      <c r="F1486" s="91">
        <v>0</v>
      </c>
      <c r="G1486" s="91">
        <v>0</v>
      </c>
      <c r="H1486" s="92">
        <f ca="1">SUMIF(Measure_BB_Table[],Combined_header,Total_Exp._MeasureBB)</f>
        <v>0</v>
      </c>
      <c r="I1486" s="85">
        <f ca="1">SUMIF(Measure_BB_Table[],Combined_header,Committed_Amount)</f>
        <v>0</v>
      </c>
      <c r="J1486" s="92">
        <f ca="1">SUMIF(Measure_BB_Table[],Combined_header,Completed_MeasureBB)</f>
        <v>0</v>
      </c>
      <c r="K1486" s="93" t="e">
        <f t="shared" ca="1" si="23"/>
        <v>#DIV/0!</v>
      </c>
    </row>
    <row r="1487" spans="1:11" hidden="1" x14ac:dyDescent="0.3">
      <c r="A1487" s="87" t="s">
        <v>4507</v>
      </c>
      <c r="B1487" s="88">
        <v>6</v>
      </c>
      <c r="C1487" s="89" t="s">
        <v>301</v>
      </c>
      <c r="D1487" s="90" t="s">
        <v>2724</v>
      </c>
      <c r="E1487" s="87" t="s">
        <v>1471</v>
      </c>
      <c r="F1487" s="91">
        <v>0</v>
      </c>
      <c r="G1487" s="91">
        <v>0</v>
      </c>
      <c r="H1487" s="92">
        <f ca="1">SUMIF(Measure_BB_Table[],Combined_header,Total_Exp._MeasureBB)</f>
        <v>0</v>
      </c>
      <c r="I1487" s="85">
        <f ca="1">SUMIF(Measure_BB_Table[],Combined_header,Committed_Amount)</f>
        <v>0</v>
      </c>
      <c r="J1487" s="92">
        <f ca="1">SUMIF(Measure_BB_Table[],Combined_header,Completed_MeasureBB)</f>
        <v>0</v>
      </c>
      <c r="K1487" s="93" t="e">
        <f t="shared" ca="1" si="23"/>
        <v>#DIV/0!</v>
      </c>
    </row>
    <row r="1488" spans="1:11" hidden="1" x14ac:dyDescent="0.3">
      <c r="A1488" s="87" t="s">
        <v>4508</v>
      </c>
      <c r="B1488" s="88">
        <v>6</v>
      </c>
      <c r="C1488" s="89" t="s">
        <v>301</v>
      </c>
      <c r="D1488" s="90" t="s">
        <v>2724</v>
      </c>
      <c r="E1488" s="87" t="s">
        <v>310</v>
      </c>
      <c r="F1488" s="91">
        <v>30000</v>
      </c>
      <c r="G1488" s="91" t="s">
        <v>245</v>
      </c>
      <c r="H1488" s="92">
        <f ca="1">SUMIF(Measure_BB_Table[],Combined_header,Total_Exp._MeasureBB)</f>
        <v>0</v>
      </c>
      <c r="I1488" s="85">
        <f ca="1">SUMIF(Measure_BB_Table[],Combined_header,Committed_Amount)</f>
        <v>0</v>
      </c>
      <c r="J1488" s="92">
        <f ca="1">SUMIF(Measure_BB_Table[],Combined_header,Completed_MeasureBB)</f>
        <v>0</v>
      </c>
      <c r="K1488" s="93" t="e">
        <f t="shared" ca="1" si="23"/>
        <v>#DIV/0!</v>
      </c>
    </row>
    <row r="1489" spans="1:11" hidden="1" x14ac:dyDescent="0.3">
      <c r="A1489" s="87" t="s">
        <v>4509</v>
      </c>
      <c r="B1489" s="88">
        <v>6</v>
      </c>
      <c r="C1489" s="89" t="s">
        <v>301</v>
      </c>
      <c r="D1489" s="90" t="s">
        <v>2724</v>
      </c>
      <c r="E1489" s="87" t="s">
        <v>1473</v>
      </c>
      <c r="F1489" s="91">
        <v>0</v>
      </c>
      <c r="G1489" s="91">
        <v>0</v>
      </c>
      <c r="H1489" s="92">
        <f ca="1">SUMIF(Measure_BB_Table[],Combined_header,Total_Exp._MeasureBB)</f>
        <v>0</v>
      </c>
      <c r="I1489" s="85">
        <f ca="1">SUMIF(Measure_BB_Table[],Combined_header,Committed_Amount)</f>
        <v>0</v>
      </c>
      <c r="J1489" s="92">
        <f ca="1">SUMIF(Measure_BB_Table[],Combined_header,Completed_MeasureBB)</f>
        <v>0</v>
      </c>
      <c r="K1489" s="93" t="e">
        <f t="shared" ca="1" si="23"/>
        <v>#DIV/0!</v>
      </c>
    </row>
    <row r="1490" spans="1:11" hidden="1" x14ac:dyDescent="0.3">
      <c r="A1490" s="87" t="s">
        <v>4510</v>
      </c>
      <c r="B1490" s="88">
        <v>6</v>
      </c>
      <c r="C1490" s="89" t="s">
        <v>301</v>
      </c>
      <c r="D1490" s="90" t="s">
        <v>2724</v>
      </c>
      <c r="E1490" s="87" t="s">
        <v>1547</v>
      </c>
      <c r="F1490" s="91">
        <v>0</v>
      </c>
      <c r="G1490" s="91">
        <v>0</v>
      </c>
      <c r="H1490" s="92">
        <f ca="1">SUMIF(Measure_BB_Table[],Combined_header,Total_Exp._MeasureBB)</f>
        <v>0</v>
      </c>
      <c r="I1490" s="85">
        <f ca="1">SUMIF(Measure_BB_Table[],Combined_header,Committed_Amount)</f>
        <v>0</v>
      </c>
      <c r="J1490" s="92">
        <f ca="1">SUMIF(Measure_BB_Table[],Combined_header,Completed_MeasureBB)</f>
        <v>0</v>
      </c>
      <c r="K1490" s="93" t="e">
        <f t="shared" ca="1" si="23"/>
        <v>#DIV/0!</v>
      </c>
    </row>
    <row r="1491" spans="1:11" hidden="1" x14ac:dyDescent="0.3">
      <c r="A1491" s="87" t="s">
        <v>4511</v>
      </c>
      <c r="B1491" s="88">
        <v>6</v>
      </c>
      <c r="C1491" s="89" t="s">
        <v>301</v>
      </c>
      <c r="D1491" s="90" t="s">
        <v>2724</v>
      </c>
      <c r="E1491" s="87" t="s">
        <v>1466</v>
      </c>
      <c r="F1491" s="91">
        <v>0</v>
      </c>
      <c r="G1491" s="91">
        <v>0</v>
      </c>
      <c r="H1491" s="92">
        <f ca="1">SUMIF(Measure_BB_Table[],Combined_header,Total_Exp._MeasureBB)</f>
        <v>0</v>
      </c>
      <c r="I1491" s="85">
        <f ca="1">SUMIF(Measure_BB_Table[],Combined_header,Committed_Amount)</f>
        <v>0</v>
      </c>
      <c r="J1491" s="92">
        <f ca="1">SUMIF(Measure_BB_Table[],Combined_header,Completed_MeasureBB)</f>
        <v>0</v>
      </c>
      <c r="K1491" s="93" t="e">
        <f t="shared" ca="1" si="23"/>
        <v>#DIV/0!</v>
      </c>
    </row>
    <row r="1492" spans="1:11" hidden="1" x14ac:dyDescent="0.3">
      <c r="A1492" s="87" t="s">
        <v>4512</v>
      </c>
      <c r="B1492" s="88">
        <v>6</v>
      </c>
      <c r="C1492" s="89" t="s">
        <v>301</v>
      </c>
      <c r="D1492" s="90" t="s">
        <v>2724</v>
      </c>
      <c r="E1492" s="90" t="s">
        <v>1474</v>
      </c>
      <c r="F1492" s="91">
        <v>0</v>
      </c>
      <c r="G1492" s="91">
        <v>0</v>
      </c>
      <c r="H1492" s="92">
        <f ca="1">SUMIF(Measure_BB_Table[],Combined_header,Total_Exp._MeasureBB)</f>
        <v>0</v>
      </c>
      <c r="I1492" s="85">
        <f ca="1">SUMIF(Measure_BB_Table[],Combined_header,Committed_Amount)</f>
        <v>0</v>
      </c>
      <c r="J1492" s="92">
        <f ca="1">SUMIF(Measure_BB_Table[],Combined_header,Completed_MeasureBB)</f>
        <v>0</v>
      </c>
      <c r="K1492" s="93" t="e">
        <f t="shared" ca="1" si="23"/>
        <v>#DIV/0!</v>
      </c>
    </row>
    <row r="1493" spans="1:11" hidden="1" x14ac:dyDescent="0.3">
      <c r="A1493" s="87" t="s">
        <v>4513</v>
      </c>
      <c r="B1493" s="88">
        <v>6</v>
      </c>
      <c r="C1493" s="89" t="s">
        <v>301</v>
      </c>
      <c r="D1493" s="90" t="s">
        <v>2724</v>
      </c>
      <c r="E1493" s="87" t="s">
        <v>1468</v>
      </c>
      <c r="F1493" s="91">
        <v>0</v>
      </c>
      <c r="G1493" s="91">
        <v>0</v>
      </c>
      <c r="H1493" s="92">
        <f ca="1">SUMIF(Measure_BB_Table[],Combined_header,Total_Exp._MeasureBB)</f>
        <v>0</v>
      </c>
      <c r="I1493" s="85">
        <f ca="1">SUMIF(Measure_BB_Table[],Combined_header,Committed_Amount)</f>
        <v>0</v>
      </c>
      <c r="J1493" s="92">
        <f ca="1">SUMIF(Measure_BB_Table[],Combined_header,Completed_MeasureBB)</f>
        <v>0</v>
      </c>
      <c r="K1493" s="93" t="e">
        <f t="shared" ca="1" si="23"/>
        <v>#DIV/0!</v>
      </c>
    </row>
    <row r="1494" spans="1:11" hidden="1" x14ac:dyDescent="0.3">
      <c r="A1494" s="87" t="s">
        <v>4514</v>
      </c>
      <c r="B1494" s="88">
        <v>6</v>
      </c>
      <c r="C1494" s="89" t="s">
        <v>301</v>
      </c>
      <c r="D1494" s="90" t="s">
        <v>2724</v>
      </c>
      <c r="E1494" s="87" t="s">
        <v>1470</v>
      </c>
      <c r="F1494" s="91">
        <v>0</v>
      </c>
      <c r="G1494" s="91">
        <v>0</v>
      </c>
      <c r="H1494" s="92">
        <f ca="1">SUMIF(Measure_BB_Table[],Combined_header,Total_Exp._MeasureBB)</f>
        <v>0</v>
      </c>
      <c r="I1494" s="85">
        <f ca="1">SUMIF(Measure_BB_Table[],Combined_header,Committed_Amount)</f>
        <v>0</v>
      </c>
      <c r="J1494" s="92">
        <f ca="1">SUMIF(Measure_BB_Table[],Combined_header,Completed_MeasureBB)</f>
        <v>0</v>
      </c>
      <c r="K1494" s="93" t="e">
        <f t="shared" ca="1" si="23"/>
        <v>#DIV/0!</v>
      </c>
    </row>
    <row r="1495" spans="1:11" hidden="1" x14ac:dyDescent="0.3">
      <c r="A1495" s="87" t="s">
        <v>4515</v>
      </c>
      <c r="B1495" s="88">
        <v>6</v>
      </c>
      <c r="C1495" s="89" t="s">
        <v>301</v>
      </c>
      <c r="D1495" s="90" t="s">
        <v>2723</v>
      </c>
      <c r="E1495" s="87" t="s">
        <v>1471</v>
      </c>
      <c r="F1495" s="91">
        <v>0</v>
      </c>
      <c r="G1495" s="91">
        <v>0</v>
      </c>
      <c r="H1495" s="92">
        <f ca="1">SUMIF(Measure_BB_Table[],Combined_header,Total_Exp._MeasureBB)</f>
        <v>0</v>
      </c>
      <c r="I1495" s="85">
        <f ca="1">SUMIF(Measure_BB_Table[],Combined_header,Committed_Amount)</f>
        <v>0</v>
      </c>
      <c r="J1495" s="92">
        <f ca="1">SUMIF(Measure_BB_Table[],Combined_header,Completed_MeasureBB)</f>
        <v>0</v>
      </c>
      <c r="K1495" s="93" t="e">
        <f t="shared" ca="1" si="23"/>
        <v>#DIV/0!</v>
      </c>
    </row>
    <row r="1496" spans="1:11" hidden="1" x14ac:dyDescent="0.3">
      <c r="A1496" s="87" t="s">
        <v>4516</v>
      </c>
      <c r="B1496" s="88">
        <v>6</v>
      </c>
      <c r="C1496" s="89" t="s">
        <v>301</v>
      </c>
      <c r="D1496" s="90" t="s">
        <v>2723</v>
      </c>
      <c r="E1496" s="87" t="s">
        <v>310</v>
      </c>
      <c r="F1496" s="91">
        <v>465000</v>
      </c>
      <c r="G1496" s="91">
        <v>0</v>
      </c>
      <c r="H1496" s="92">
        <f ca="1">SUMIF(Measure_BB_Table[],Combined_header,Total_Exp._MeasureBB)</f>
        <v>0</v>
      </c>
      <c r="I1496" s="85">
        <f ca="1">SUMIF(Measure_BB_Table[],Combined_header,Committed_Amount)</f>
        <v>0</v>
      </c>
      <c r="J1496" s="92">
        <f ca="1">SUMIF(Measure_BB_Table[],Combined_header,Completed_MeasureBB)</f>
        <v>0</v>
      </c>
      <c r="K1496" s="93" t="e">
        <f t="shared" ca="1" si="23"/>
        <v>#DIV/0!</v>
      </c>
    </row>
    <row r="1497" spans="1:11" hidden="1" x14ac:dyDescent="0.3">
      <c r="A1497" s="87" t="s">
        <v>3008</v>
      </c>
      <c r="B1497" s="88">
        <v>6</v>
      </c>
      <c r="C1497" s="89" t="s">
        <v>301</v>
      </c>
      <c r="D1497" s="90" t="s">
        <v>2723</v>
      </c>
      <c r="E1497" s="87" t="s">
        <v>1473</v>
      </c>
      <c r="F1497" s="91">
        <v>12375</v>
      </c>
      <c r="G1497" s="91" t="s">
        <v>2011</v>
      </c>
      <c r="H1497" s="92">
        <f ca="1">SUMIF(Measure_BB_Table[],Combined_header,Total_Exp._MeasureBB)</f>
        <v>0</v>
      </c>
      <c r="I1497" s="85">
        <f ca="1">SUMIF(Measure_BB_Table[],Combined_header,Committed_Amount)</f>
        <v>0</v>
      </c>
      <c r="J1497" s="92">
        <f ca="1">SUMIF(Measure_BB_Table[],Combined_header,Completed_MeasureBB)</f>
        <v>0</v>
      </c>
      <c r="K1497" s="93" t="e">
        <f t="shared" ca="1" si="23"/>
        <v>#DIV/0!</v>
      </c>
    </row>
    <row r="1498" spans="1:11" x14ac:dyDescent="0.3">
      <c r="A1498" s="87" t="s">
        <v>3007</v>
      </c>
      <c r="B1498" s="88">
        <v>6</v>
      </c>
      <c r="C1498" s="89" t="s">
        <v>301</v>
      </c>
      <c r="D1498" s="90" t="s">
        <v>2723</v>
      </c>
      <c r="E1498" s="87" t="s">
        <v>1547</v>
      </c>
      <c r="F1498" s="91">
        <v>0</v>
      </c>
      <c r="G1498" s="91">
        <v>0</v>
      </c>
      <c r="H1498" s="92">
        <f ca="1">SUMIF(Measure_BB_Table[],Combined_header,Total_Exp._MeasureBB)</f>
        <v>1125</v>
      </c>
      <c r="I1498" s="85">
        <f ca="1">SUMIF(Measure_BB_Table[],Combined_header,Committed_Amount)</f>
        <v>0</v>
      </c>
      <c r="J1498" s="92">
        <f ca="1">SUMIF(Measure_BB_Table[],Combined_header,Completed_MeasureBB)</f>
        <v>1125</v>
      </c>
      <c r="K1498" s="93">
        <f t="shared" ca="1" si="23"/>
        <v>1</v>
      </c>
    </row>
    <row r="1499" spans="1:11" hidden="1" x14ac:dyDescent="0.3">
      <c r="A1499" s="87" t="s">
        <v>4517</v>
      </c>
      <c r="B1499" s="88">
        <v>6</v>
      </c>
      <c r="C1499" s="89" t="s">
        <v>301</v>
      </c>
      <c r="D1499" s="90" t="s">
        <v>2723</v>
      </c>
      <c r="E1499" s="87" t="s">
        <v>1466</v>
      </c>
      <c r="F1499" s="91">
        <v>0</v>
      </c>
      <c r="G1499" s="91">
        <v>0</v>
      </c>
      <c r="H1499" s="92">
        <f ca="1">SUMIF(Measure_BB_Table[],Combined_header,Total_Exp._MeasureBB)</f>
        <v>0</v>
      </c>
      <c r="I1499" s="85">
        <f ca="1">SUMIF(Measure_BB_Table[],Combined_header,Committed_Amount)</f>
        <v>0</v>
      </c>
      <c r="J1499" s="92">
        <f ca="1">SUMIF(Measure_BB_Table[],Combined_header,Completed_MeasureBB)</f>
        <v>0</v>
      </c>
      <c r="K1499" s="93" t="e">
        <f t="shared" ca="1" si="23"/>
        <v>#DIV/0!</v>
      </c>
    </row>
    <row r="1500" spans="1:11" hidden="1" x14ac:dyDescent="0.3">
      <c r="A1500" s="87" t="s">
        <v>4518</v>
      </c>
      <c r="B1500" s="88">
        <v>6</v>
      </c>
      <c r="C1500" s="89" t="s">
        <v>301</v>
      </c>
      <c r="D1500" s="90" t="s">
        <v>2723</v>
      </c>
      <c r="E1500" s="87" t="s">
        <v>1468</v>
      </c>
      <c r="F1500" s="91">
        <v>0</v>
      </c>
      <c r="G1500" s="91">
        <v>0</v>
      </c>
      <c r="H1500" s="92">
        <f ca="1">SUMIF(Measure_BB_Table[],Combined_header,Total_Exp._MeasureBB)</f>
        <v>0</v>
      </c>
      <c r="I1500" s="85">
        <f ca="1">SUMIF(Measure_BB_Table[],Combined_header,Committed_Amount)</f>
        <v>0</v>
      </c>
      <c r="J1500" s="92">
        <f ca="1">SUMIF(Measure_BB_Table[],Combined_header,Completed_MeasureBB)</f>
        <v>0</v>
      </c>
      <c r="K1500" s="93" t="e">
        <f t="shared" ca="1" si="23"/>
        <v>#DIV/0!</v>
      </c>
    </row>
    <row r="1501" spans="1:11" hidden="1" x14ac:dyDescent="0.3">
      <c r="A1501" s="87" t="s">
        <v>4519</v>
      </c>
      <c r="B1501" s="88">
        <v>6</v>
      </c>
      <c r="C1501" s="89" t="s">
        <v>301</v>
      </c>
      <c r="D1501" s="90" t="s">
        <v>2723</v>
      </c>
      <c r="E1501" s="87" t="s">
        <v>1470</v>
      </c>
      <c r="F1501" s="91">
        <v>0</v>
      </c>
      <c r="G1501" s="91">
        <v>0</v>
      </c>
      <c r="H1501" s="92">
        <f ca="1">SUMIF(Measure_BB_Table[],Combined_header,Total_Exp._MeasureBB)</f>
        <v>0</v>
      </c>
      <c r="I1501" s="85">
        <f ca="1">SUMIF(Measure_BB_Table[],Combined_header,Committed_Amount)</f>
        <v>0</v>
      </c>
      <c r="J1501" s="92">
        <f ca="1">SUMIF(Measure_BB_Table[],Combined_header,Completed_MeasureBB)</f>
        <v>0</v>
      </c>
      <c r="K1501" s="93" t="e">
        <f t="shared" ca="1" si="23"/>
        <v>#DIV/0!</v>
      </c>
    </row>
    <row r="1502" spans="1:11" hidden="1" x14ac:dyDescent="0.3">
      <c r="A1502" s="87" t="s">
        <v>4520</v>
      </c>
      <c r="B1502" s="88">
        <v>6</v>
      </c>
      <c r="C1502" s="89" t="s">
        <v>301</v>
      </c>
      <c r="D1502" s="90" t="s">
        <v>236</v>
      </c>
      <c r="E1502" s="87" t="s">
        <v>1471</v>
      </c>
      <c r="F1502" s="91">
        <v>400</v>
      </c>
      <c r="G1502" s="91" t="s">
        <v>245</v>
      </c>
      <c r="H1502" s="92">
        <f ca="1">SUMIF(Measure_BB_Table[],Combined_header,Total_Exp._MeasureBB)</f>
        <v>0</v>
      </c>
      <c r="I1502" s="85">
        <f ca="1">SUMIF(Measure_BB_Table[],Combined_header,Committed_Amount)</f>
        <v>0</v>
      </c>
      <c r="J1502" s="92">
        <f ca="1">SUMIF(Measure_BB_Table[],Combined_header,Completed_MeasureBB)</f>
        <v>0</v>
      </c>
      <c r="K1502" s="93" t="e">
        <f t="shared" ca="1" si="23"/>
        <v>#DIV/0!</v>
      </c>
    </row>
    <row r="1503" spans="1:11" hidden="1" x14ac:dyDescent="0.3">
      <c r="A1503" s="87" t="s">
        <v>4521</v>
      </c>
      <c r="B1503" s="88">
        <v>6</v>
      </c>
      <c r="C1503" s="89" t="s">
        <v>301</v>
      </c>
      <c r="D1503" s="90" t="s">
        <v>236</v>
      </c>
      <c r="E1503" s="90" t="s">
        <v>1477</v>
      </c>
      <c r="F1503" s="91">
        <v>0</v>
      </c>
      <c r="G1503" s="91">
        <v>0</v>
      </c>
      <c r="H1503" s="92">
        <f ca="1">SUMIF(Measure_BB_Table[],Combined_header,Total_Exp._MeasureBB)</f>
        <v>0</v>
      </c>
      <c r="I1503" s="85">
        <f ca="1">SUMIF(Measure_BB_Table[],Combined_header,Committed_Amount)</f>
        <v>0</v>
      </c>
      <c r="J1503" s="92">
        <f ca="1">SUMIF(Measure_BB_Table[],Combined_header,Completed_MeasureBB)</f>
        <v>0</v>
      </c>
      <c r="K1503" s="93" t="e">
        <f t="shared" ca="1" si="23"/>
        <v>#DIV/0!</v>
      </c>
    </row>
    <row r="1504" spans="1:11" hidden="1" x14ac:dyDescent="0.3">
      <c r="A1504" s="87" t="s">
        <v>4522</v>
      </c>
      <c r="B1504" s="88">
        <v>6</v>
      </c>
      <c r="C1504" s="89" t="s">
        <v>301</v>
      </c>
      <c r="D1504" s="90" t="s">
        <v>236</v>
      </c>
      <c r="E1504" s="87" t="s">
        <v>1467</v>
      </c>
      <c r="F1504" s="91">
        <v>0</v>
      </c>
      <c r="G1504" s="91">
        <v>0</v>
      </c>
      <c r="H1504" s="92">
        <f ca="1">SUMIF(Measure_BB_Table[],Combined_header,Total_Exp._MeasureBB)</f>
        <v>0</v>
      </c>
      <c r="I1504" s="85">
        <f ca="1">SUMIF(Measure_BB_Table[],Combined_header,Committed_Amount)</f>
        <v>0</v>
      </c>
      <c r="J1504" s="92">
        <f ca="1">SUMIF(Measure_BB_Table[],Combined_header,Completed_MeasureBB)</f>
        <v>0</v>
      </c>
      <c r="K1504" s="93" t="e">
        <f t="shared" ca="1" si="23"/>
        <v>#DIV/0!</v>
      </c>
    </row>
    <row r="1505" spans="1:11" hidden="1" x14ac:dyDescent="0.3">
      <c r="A1505" s="87" t="s">
        <v>4523</v>
      </c>
      <c r="B1505" s="88">
        <v>6</v>
      </c>
      <c r="C1505" s="89" t="s">
        <v>301</v>
      </c>
      <c r="D1505" s="90" t="s">
        <v>236</v>
      </c>
      <c r="E1505" s="90" t="s">
        <v>1676</v>
      </c>
      <c r="F1505" s="91">
        <v>55000</v>
      </c>
      <c r="G1505" s="91" t="s">
        <v>245</v>
      </c>
      <c r="H1505" s="92">
        <f ca="1">SUMIF(Measure_BB_Table[],Combined_header,Total_Exp._MeasureBB)</f>
        <v>0</v>
      </c>
      <c r="I1505" s="85">
        <f ca="1">SUMIF(Measure_BB_Table[],Combined_header,Committed_Amount)</f>
        <v>0</v>
      </c>
      <c r="J1505" s="92">
        <f ca="1">SUMIF(Measure_BB_Table[],Combined_header,Completed_MeasureBB)</f>
        <v>0</v>
      </c>
      <c r="K1505" s="93" t="e">
        <f t="shared" ca="1" si="23"/>
        <v>#DIV/0!</v>
      </c>
    </row>
    <row r="1506" spans="1:11" hidden="1" x14ac:dyDescent="0.3">
      <c r="A1506" s="87" t="s">
        <v>4524</v>
      </c>
      <c r="B1506" s="88">
        <v>6</v>
      </c>
      <c r="C1506" s="89" t="s">
        <v>301</v>
      </c>
      <c r="D1506" s="90" t="s">
        <v>236</v>
      </c>
      <c r="E1506" s="90" t="s">
        <v>310</v>
      </c>
      <c r="F1506" s="91">
        <v>550000</v>
      </c>
      <c r="G1506" s="91" t="s">
        <v>245</v>
      </c>
      <c r="H1506" s="92">
        <f ca="1">SUMIF(Measure_BB_Table[],Combined_header,Total_Exp._MeasureBB)</f>
        <v>0</v>
      </c>
      <c r="I1506" s="85">
        <f ca="1">SUMIF(Measure_BB_Table[],Combined_header,Committed_Amount)</f>
        <v>0</v>
      </c>
      <c r="J1506" s="92">
        <f ca="1">SUMIF(Measure_BB_Table[],Combined_header,Completed_MeasureBB)</f>
        <v>0</v>
      </c>
      <c r="K1506" s="93" t="e">
        <f t="shared" ca="1" si="23"/>
        <v>#DIV/0!</v>
      </c>
    </row>
    <row r="1507" spans="1:11" hidden="1" x14ac:dyDescent="0.3">
      <c r="A1507" s="87" t="s">
        <v>4525</v>
      </c>
      <c r="B1507" s="88">
        <v>6</v>
      </c>
      <c r="C1507" s="89" t="s">
        <v>301</v>
      </c>
      <c r="D1507" s="90" t="s">
        <v>236</v>
      </c>
      <c r="E1507" s="89" t="s">
        <v>1473</v>
      </c>
      <c r="F1507" s="91">
        <v>80000</v>
      </c>
      <c r="G1507" s="91" t="s">
        <v>245</v>
      </c>
      <c r="H1507" s="92">
        <f ca="1">SUMIF(Measure_BB_Table[],Combined_header,Total_Exp._MeasureBB)</f>
        <v>0</v>
      </c>
      <c r="I1507" s="85">
        <f ca="1">SUMIF(Measure_BB_Table[],Combined_header,Committed_Amount)</f>
        <v>0</v>
      </c>
      <c r="J1507" s="92">
        <f ca="1">SUMIF(Measure_BB_Table[],Combined_header,Completed_MeasureBB)</f>
        <v>0</v>
      </c>
      <c r="K1507" s="93" t="e">
        <f t="shared" ca="1" si="23"/>
        <v>#DIV/0!</v>
      </c>
    </row>
    <row r="1508" spans="1:11" hidden="1" x14ac:dyDescent="0.3">
      <c r="A1508" s="87" t="s">
        <v>4526</v>
      </c>
      <c r="B1508" s="88">
        <v>6</v>
      </c>
      <c r="C1508" s="89" t="s">
        <v>301</v>
      </c>
      <c r="D1508" s="90" t="s">
        <v>236</v>
      </c>
      <c r="E1508" s="90" t="s">
        <v>1547</v>
      </c>
      <c r="F1508" s="91">
        <v>14000</v>
      </c>
      <c r="G1508" s="91" t="s">
        <v>245</v>
      </c>
      <c r="H1508" s="92">
        <f ca="1">SUMIF(Measure_BB_Table[],Combined_header,Total_Exp._MeasureBB)</f>
        <v>0</v>
      </c>
      <c r="I1508" s="85">
        <f ca="1">SUMIF(Measure_BB_Table[],Combined_header,Committed_Amount)</f>
        <v>0</v>
      </c>
      <c r="J1508" s="92">
        <f ca="1">SUMIF(Measure_BB_Table[],Combined_header,Completed_MeasureBB)</f>
        <v>0</v>
      </c>
      <c r="K1508" s="93" t="e">
        <f t="shared" ca="1" si="23"/>
        <v>#DIV/0!</v>
      </c>
    </row>
    <row r="1509" spans="1:11" hidden="1" x14ac:dyDescent="0.3">
      <c r="A1509" s="87" t="s">
        <v>4527</v>
      </c>
      <c r="B1509" s="88">
        <v>6</v>
      </c>
      <c r="C1509" s="89" t="s">
        <v>301</v>
      </c>
      <c r="D1509" s="90" t="s">
        <v>236</v>
      </c>
      <c r="E1509" s="90" t="s">
        <v>1466</v>
      </c>
      <c r="F1509" s="91">
        <v>12000</v>
      </c>
      <c r="G1509" s="91" t="s">
        <v>245</v>
      </c>
      <c r="H1509" s="92">
        <f ca="1">SUMIF(Measure_BB_Table[],Combined_header,Total_Exp._MeasureBB)</f>
        <v>0</v>
      </c>
      <c r="I1509" s="85">
        <f ca="1">SUMIF(Measure_BB_Table[],Combined_header,Committed_Amount)</f>
        <v>0</v>
      </c>
      <c r="J1509" s="92">
        <f ca="1">SUMIF(Measure_BB_Table[],Combined_header,Completed_MeasureBB)</f>
        <v>0</v>
      </c>
      <c r="K1509" s="93" t="e">
        <f t="shared" ca="1" si="23"/>
        <v>#DIV/0!</v>
      </c>
    </row>
    <row r="1510" spans="1:11" hidden="1" x14ac:dyDescent="0.3">
      <c r="A1510" s="87" t="s">
        <v>4528</v>
      </c>
      <c r="B1510" s="88">
        <v>6</v>
      </c>
      <c r="C1510" s="89" t="s">
        <v>301</v>
      </c>
      <c r="D1510" s="90" t="s">
        <v>236</v>
      </c>
      <c r="E1510" s="90" t="s">
        <v>1474</v>
      </c>
      <c r="F1510" s="91">
        <v>12000</v>
      </c>
      <c r="G1510" s="91" t="s">
        <v>245</v>
      </c>
      <c r="H1510" s="92">
        <f ca="1">SUMIF(Measure_BB_Table[],Combined_header,Total_Exp._MeasureBB)</f>
        <v>0</v>
      </c>
      <c r="I1510" s="85">
        <f ca="1">SUMIF(Measure_BB_Table[],Combined_header,Committed_Amount)</f>
        <v>0</v>
      </c>
      <c r="J1510" s="92">
        <f ca="1">SUMIF(Measure_BB_Table[],Combined_header,Completed_MeasureBB)</f>
        <v>0</v>
      </c>
      <c r="K1510" s="93" t="e">
        <f t="shared" ca="1" si="23"/>
        <v>#DIV/0!</v>
      </c>
    </row>
    <row r="1511" spans="1:11" hidden="1" x14ac:dyDescent="0.3">
      <c r="A1511" s="87" t="s">
        <v>4529</v>
      </c>
      <c r="B1511" s="88">
        <v>6</v>
      </c>
      <c r="C1511" s="89" t="s">
        <v>301</v>
      </c>
      <c r="D1511" s="90" t="s">
        <v>236</v>
      </c>
      <c r="E1511" s="87" t="s">
        <v>1468</v>
      </c>
      <c r="F1511" s="91">
        <v>0</v>
      </c>
      <c r="G1511" s="91">
        <v>0</v>
      </c>
      <c r="H1511" s="92">
        <f ca="1">SUMIF(Measure_BB_Table[],Combined_header,Total_Exp._MeasureBB)</f>
        <v>0</v>
      </c>
      <c r="I1511" s="85">
        <f ca="1">SUMIF(Measure_BB_Table[],Combined_header,Committed_Amount)</f>
        <v>0</v>
      </c>
      <c r="J1511" s="92">
        <f ca="1">SUMIF(Measure_BB_Table[],Combined_header,Completed_MeasureBB)</f>
        <v>0</v>
      </c>
      <c r="K1511" s="93" t="e">
        <f t="shared" ca="1" si="23"/>
        <v>#DIV/0!</v>
      </c>
    </row>
    <row r="1512" spans="1:11" hidden="1" x14ac:dyDescent="0.3">
      <c r="A1512" s="87" t="s">
        <v>4530</v>
      </c>
      <c r="B1512" s="88">
        <v>6</v>
      </c>
      <c r="C1512" s="89" t="s">
        <v>301</v>
      </c>
      <c r="D1512" s="90" t="s">
        <v>236</v>
      </c>
      <c r="E1512" s="87" t="s">
        <v>1548</v>
      </c>
      <c r="F1512" s="91">
        <v>0</v>
      </c>
      <c r="G1512" s="91">
        <v>0</v>
      </c>
      <c r="H1512" s="92">
        <f ca="1">SUMIF(Measure_BB_Table[],Combined_header,Total_Exp._MeasureBB)</f>
        <v>0</v>
      </c>
      <c r="I1512" s="85">
        <f ca="1">SUMIF(Measure_BB_Table[],Combined_header,Committed_Amount)</f>
        <v>0</v>
      </c>
      <c r="J1512" s="92">
        <f ca="1">SUMIF(Measure_BB_Table[],Combined_header,Completed_MeasureBB)</f>
        <v>0</v>
      </c>
      <c r="K1512" s="93" t="e">
        <f t="shared" ca="1" si="23"/>
        <v>#DIV/0!</v>
      </c>
    </row>
    <row r="1513" spans="1:11" hidden="1" x14ac:dyDescent="0.3">
      <c r="A1513" s="87" t="s">
        <v>4531</v>
      </c>
      <c r="B1513" s="88">
        <v>6</v>
      </c>
      <c r="C1513" s="89" t="s">
        <v>301</v>
      </c>
      <c r="D1513" s="90" t="s">
        <v>236</v>
      </c>
      <c r="E1513" s="87" t="s">
        <v>1677</v>
      </c>
      <c r="F1513" s="91">
        <v>0</v>
      </c>
      <c r="G1513" s="91">
        <v>0</v>
      </c>
      <c r="H1513" s="92">
        <f ca="1">SUMIF(Measure_BB_Table[],Combined_header,Total_Exp._MeasureBB)</f>
        <v>0</v>
      </c>
      <c r="I1513" s="85">
        <f ca="1">SUMIF(Measure_BB_Table[],Combined_header,Committed_Amount)</f>
        <v>0</v>
      </c>
      <c r="J1513" s="92">
        <f ca="1">SUMIF(Measure_BB_Table[],Combined_header,Completed_MeasureBB)</f>
        <v>0</v>
      </c>
      <c r="K1513" s="93" t="e">
        <f t="shared" ca="1" si="23"/>
        <v>#DIV/0!</v>
      </c>
    </row>
    <row r="1514" spans="1:11" hidden="1" x14ac:dyDescent="0.3">
      <c r="A1514" s="87" t="s">
        <v>4532</v>
      </c>
      <c r="B1514" s="88">
        <v>6</v>
      </c>
      <c r="C1514" s="89" t="s">
        <v>301</v>
      </c>
      <c r="D1514" s="90" t="s">
        <v>236</v>
      </c>
      <c r="E1514" s="90" t="s">
        <v>1475</v>
      </c>
      <c r="F1514" s="91">
        <v>150000</v>
      </c>
      <c r="G1514" s="91" t="s">
        <v>245</v>
      </c>
      <c r="H1514" s="92">
        <f ca="1">SUMIF(Measure_BB_Table[],Combined_header,Total_Exp._MeasureBB)</f>
        <v>0</v>
      </c>
      <c r="I1514" s="85">
        <f ca="1">SUMIF(Measure_BB_Table[],Combined_header,Committed_Amount)</f>
        <v>0</v>
      </c>
      <c r="J1514" s="92">
        <f ca="1">SUMIF(Measure_BB_Table[],Combined_header,Completed_MeasureBB)</f>
        <v>0</v>
      </c>
      <c r="K1514" s="93" t="e">
        <f t="shared" ca="1" si="23"/>
        <v>#DIV/0!</v>
      </c>
    </row>
    <row r="1515" spans="1:11" hidden="1" x14ac:dyDescent="0.3">
      <c r="A1515" s="87" t="s">
        <v>4533</v>
      </c>
      <c r="B1515" s="88">
        <v>6</v>
      </c>
      <c r="C1515" s="89" t="s">
        <v>301</v>
      </c>
      <c r="D1515" s="90" t="s">
        <v>236</v>
      </c>
      <c r="E1515" s="87" t="s">
        <v>1476</v>
      </c>
      <c r="F1515" s="91">
        <v>0</v>
      </c>
      <c r="G1515" s="91">
        <v>0</v>
      </c>
      <c r="H1515" s="92">
        <f ca="1">SUMIF(Measure_BB_Table[],Combined_header,Total_Exp._MeasureBB)</f>
        <v>0</v>
      </c>
      <c r="I1515" s="85">
        <f ca="1">SUMIF(Measure_BB_Table[],Combined_header,Committed_Amount)</f>
        <v>0</v>
      </c>
      <c r="J1515" s="92">
        <f ca="1">SUMIF(Measure_BB_Table[],Combined_header,Completed_MeasureBB)</f>
        <v>0</v>
      </c>
      <c r="K1515" s="93" t="e">
        <f t="shared" ca="1" si="23"/>
        <v>#DIV/0!</v>
      </c>
    </row>
    <row r="1516" spans="1:11" hidden="1" x14ac:dyDescent="0.3">
      <c r="A1516" s="87" t="s">
        <v>4534</v>
      </c>
      <c r="B1516" s="88">
        <v>6</v>
      </c>
      <c r="C1516" s="89" t="s">
        <v>301</v>
      </c>
      <c r="D1516" s="90" t="s">
        <v>236</v>
      </c>
      <c r="E1516" s="87" t="s">
        <v>1470</v>
      </c>
      <c r="F1516" s="91">
        <v>400</v>
      </c>
      <c r="G1516" s="91" t="s">
        <v>245</v>
      </c>
      <c r="H1516" s="92">
        <f ca="1">SUMIF(Measure_BB_Table[],Combined_header,Total_Exp._MeasureBB)</f>
        <v>0</v>
      </c>
      <c r="I1516" s="85">
        <f ca="1">SUMIF(Measure_BB_Table[],Combined_header,Committed_Amount)</f>
        <v>0</v>
      </c>
      <c r="J1516" s="92">
        <f ca="1">SUMIF(Measure_BB_Table[],Combined_header,Completed_MeasureBB)</f>
        <v>0</v>
      </c>
      <c r="K1516" s="93" t="e">
        <f t="shared" ca="1" si="23"/>
        <v>#DIV/0!</v>
      </c>
    </row>
    <row r="1517" spans="1:11" hidden="1" x14ac:dyDescent="0.3">
      <c r="A1517" s="87" t="s">
        <v>4535</v>
      </c>
      <c r="B1517" s="88">
        <v>6</v>
      </c>
      <c r="C1517" s="89" t="s">
        <v>301</v>
      </c>
      <c r="D1517" s="90" t="s">
        <v>236</v>
      </c>
      <c r="E1517" s="87" t="s">
        <v>1464</v>
      </c>
      <c r="F1517" s="91">
        <v>0</v>
      </c>
      <c r="G1517" s="91">
        <v>0</v>
      </c>
      <c r="H1517" s="92">
        <f ca="1">SUMIF(Measure_BB_Table[],Combined_header,Total_Exp._MeasureBB)</f>
        <v>0</v>
      </c>
      <c r="I1517" s="85">
        <f ca="1">SUMIF(Measure_BB_Table[],Combined_header,Committed_Amount)</f>
        <v>0</v>
      </c>
      <c r="J1517" s="92">
        <f ca="1">SUMIF(Measure_BB_Table[],Combined_header,Completed_MeasureBB)</f>
        <v>0</v>
      </c>
      <c r="K1517" s="93" t="e">
        <f t="shared" ca="1" si="23"/>
        <v>#DIV/0!</v>
      </c>
    </row>
    <row r="1518" spans="1:11" x14ac:dyDescent="0.3">
      <c r="A1518" s="87" t="s">
        <v>4536</v>
      </c>
      <c r="B1518" s="88">
        <v>8</v>
      </c>
      <c r="C1518" s="90" t="s">
        <v>415</v>
      </c>
      <c r="D1518" s="90" t="s">
        <v>2722</v>
      </c>
      <c r="E1518" s="87" t="s">
        <v>1471</v>
      </c>
      <c r="F1518" s="91">
        <v>894.83</v>
      </c>
      <c r="G1518" s="91" t="s">
        <v>245</v>
      </c>
      <c r="H1518" s="92">
        <f ca="1">SUMIF(Measure_BB_Table[],Combined_header,Total_Exp._MeasureBB)</f>
        <v>494.2</v>
      </c>
      <c r="I1518" s="85">
        <f ca="1">SUMIF(Measure_BB_Table[],Combined_header,Committed_Amount)</f>
        <v>0</v>
      </c>
      <c r="J1518" s="92">
        <f ca="1">SUMIF(Measure_BB_Table[],Combined_header,Completed_MeasureBB)</f>
        <v>494.2</v>
      </c>
      <c r="K1518" s="93">
        <f t="shared" ca="1" si="23"/>
        <v>1</v>
      </c>
    </row>
    <row r="1519" spans="1:11" hidden="1" x14ac:dyDescent="0.3">
      <c r="A1519" s="87" t="s">
        <v>4537</v>
      </c>
      <c r="B1519" s="88">
        <v>8</v>
      </c>
      <c r="C1519" s="90" t="s">
        <v>415</v>
      </c>
      <c r="D1519" s="90" t="s">
        <v>2722</v>
      </c>
      <c r="E1519" s="87" t="s">
        <v>1465</v>
      </c>
      <c r="F1519" s="91">
        <v>42000</v>
      </c>
      <c r="G1519" s="91" t="s">
        <v>245</v>
      </c>
      <c r="H1519" s="92">
        <f ca="1">SUMIF(Measure_BB_Table[],Combined_header,Total_Exp._MeasureBB)</f>
        <v>0</v>
      </c>
      <c r="I1519" s="85">
        <f ca="1">SUMIF(Measure_BB_Table[],Combined_header,Committed_Amount)</f>
        <v>0</v>
      </c>
      <c r="J1519" s="92">
        <f ca="1">SUMIF(Measure_BB_Table[],Combined_header,Completed_MeasureBB)</f>
        <v>0</v>
      </c>
      <c r="K1519" s="93" t="e">
        <f t="shared" ca="1" si="23"/>
        <v>#DIV/0!</v>
      </c>
    </row>
    <row r="1520" spans="1:11" x14ac:dyDescent="0.3">
      <c r="A1520" s="87" t="s">
        <v>4538</v>
      </c>
      <c r="B1520" s="88">
        <v>8</v>
      </c>
      <c r="C1520" s="90" t="s">
        <v>415</v>
      </c>
      <c r="D1520" s="90" t="s">
        <v>2722</v>
      </c>
      <c r="E1520" s="87" t="s">
        <v>1467</v>
      </c>
      <c r="F1520" s="91">
        <v>140531.29999999999</v>
      </c>
      <c r="G1520" s="91" t="s">
        <v>245</v>
      </c>
      <c r="H1520" s="92">
        <f ca="1">SUMIF(Measure_BB_Table[],Combined_header,Total_Exp._MeasureBB)</f>
        <v>127765</v>
      </c>
      <c r="I1520" s="85">
        <f ca="1">SUMIF(Measure_BB_Table[],Combined_header,Committed_Amount)</f>
        <v>0</v>
      </c>
      <c r="J1520" s="92">
        <f ca="1">SUMIF(Measure_BB_Table[],Combined_header,Completed_MeasureBB)</f>
        <v>127765</v>
      </c>
      <c r="K1520" s="93">
        <f t="shared" ca="1" si="23"/>
        <v>1</v>
      </c>
    </row>
    <row r="1521" spans="1:11" hidden="1" x14ac:dyDescent="0.3">
      <c r="A1521" s="87" t="s">
        <v>4539</v>
      </c>
      <c r="B1521" s="88">
        <v>8</v>
      </c>
      <c r="C1521" s="90" t="s">
        <v>415</v>
      </c>
      <c r="D1521" s="90" t="s">
        <v>2722</v>
      </c>
      <c r="E1521" s="90" t="s">
        <v>1676</v>
      </c>
      <c r="F1521" s="91">
        <v>139449.20000000001</v>
      </c>
      <c r="G1521" s="91" t="s">
        <v>245</v>
      </c>
      <c r="H1521" s="92">
        <f ca="1">SUMIF(Measure_BB_Table[],Combined_header,Total_Exp._MeasureBB)</f>
        <v>0</v>
      </c>
      <c r="I1521" s="85">
        <f ca="1">SUMIF(Measure_BB_Table[],Combined_header,Committed_Amount)</f>
        <v>0</v>
      </c>
      <c r="J1521" s="92">
        <f ca="1">SUMIF(Measure_BB_Table[],Combined_header,Completed_MeasureBB)</f>
        <v>0</v>
      </c>
      <c r="K1521" s="93" t="e">
        <f t="shared" ca="1" si="23"/>
        <v>#DIV/0!</v>
      </c>
    </row>
    <row r="1522" spans="1:11" x14ac:dyDescent="0.3">
      <c r="A1522" s="87" t="s">
        <v>2893</v>
      </c>
      <c r="B1522" s="88">
        <v>8</v>
      </c>
      <c r="C1522" s="90" t="s">
        <v>415</v>
      </c>
      <c r="D1522" s="90" t="s">
        <v>2722</v>
      </c>
      <c r="E1522" s="90" t="s">
        <v>310</v>
      </c>
      <c r="F1522" s="91">
        <v>1487504.62</v>
      </c>
      <c r="G1522" s="91" t="s">
        <v>245</v>
      </c>
      <c r="H1522" s="92">
        <f ca="1">SUMIF(Measure_BB_Table[],Combined_header,Total_Exp._MeasureBB)</f>
        <v>815195.26</v>
      </c>
      <c r="I1522" s="85">
        <f ca="1">SUMIF(Measure_BB_Table[],Combined_header,Committed_Amount)</f>
        <v>793809.29</v>
      </c>
      <c r="J1522" s="92">
        <f ca="1">SUMIF(Measure_BB_Table[],Combined_header,Completed_MeasureBB)</f>
        <v>21385.97</v>
      </c>
      <c r="K1522" s="93">
        <f t="shared" ca="1" si="23"/>
        <v>2.6234168731550281E-2</v>
      </c>
    </row>
    <row r="1523" spans="1:11" x14ac:dyDescent="0.3">
      <c r="A1523" s="87" t="s">
        <v>4540</v>
      </c>
      <c r="B1523" s="88">
        <v>8</v>
      </c>
      <c r="C1523" s="90" t="s">
        <v>415</v>
      </c>
      <c r="D1523" s="90" t="s">
        <v>2722</v>
      </c>
      <c r="E1523" s="90" t="s">
        <v>1473</v>
      </c>
      <c r="F1523" s="91">
        <v>170830.15</v>
      </c>
      <c r="G1523" s="91" t="s">
        <v>245</v>
      </c>
      <c r="H1523" s="92">
        <f ca="1">SUMIF(Measure_BB_Table[],Combined_header,Total_Exp._MeasureBB)</f>
        <v>281392</v>
      </c>
      <c r="I1523" s="85">
        <f ca="1">SUMIF(Measure_BB_Table[],Combined_header,Committed_Amount)</f>
        <v>85378.340000000055</v>
      </c>
      <c r="J1523" s="92">
        <f ca="1">SUMIF(Measure_BB_Table[],Combined_header,Completed_MeasureBB)</f>
        <v>196013.65999999995</v>
      </c>
      <c r="K1523" s="93">
        <f t="shared" ca="1" si="23"/>
        <v>0.69658575936771461</v>
      </c>
    </row>
    <row r="1524" spans="1:11" x14ac:dyDescent="0.3">
      <c r="A1524" s="87" t="s">
        <v>4541</v>
      </c>
      <c r="B1524" s="88">
        <v>8</v>
      </c>
      <c r="C1524" s="90" t="s">
        <v>415</v>
      </c>
      <c r="D1524" s="90" t="s">
        <v>2722</v>
      </c>
      <c r="E1524" s="90" t="s">
        <v>1547</v>
      </c>
      <c r="F1524" s="91">
        <v>28471.69</v>
      </c>
      <c r="G1524" s="91" t="s">
        <v>245</v>
      </c>
      <c r="H1524" s="92">
        <f ca="1">SUMIF(Measure_BB_Table[],Combined_header,Total_Exp._MeasureBB)</f>
        <v>27660</v>
      </c>
      <c r="I1524" s="85">
        <f ca="1">SUMIF(Measure_BB_Table[],Combined_header,Committed_Amount)</f>
        <v>0</v>
      </c>
      <c r="J1524" s="92">
        <f ca="1">SUMIF(Measure_BB_Table[],Combined_header,Completed_MeasureBB)</f>
        <v>27660</v>
      </c>
      <c r="K1524" s="93">
        <f t="shared" ca="1" si="23"/>
        <v>1</v>
      </c>
    </row>
    <row r="1525" spans="1:11" hidden="1" x14ac:dyDescent="0.3">
      <c r="A1525" s="87" t="s">
        <v>4542</v>
      </c>
      <c r="B1525" s="88">
        <v>8</v>
      </c>
      <c r="C1525" s="90" t="s">
        <v>415</v>
      </c>
      <c r="D1525" s="90" t="s">
        <v>2722</v>
      </c>
      <c r="E1525" s="90" t="s">
        <v>1466</v>
      </c>
      <c r="F1525" s="91">
        <v>24404.31</v>
      </c>
      <c r="G1525" s="91" t="s">
        <v>245</v>
      </c>
      <c r="H1525" s="92">
        <f ca="1">SUMIF(Measure_BB_Table[],Combined_header,Total_Exp._MeasureBB)</f>
        <v>0</v>
      </c>
      <c r="I1525" s="85">
        <f ca="1">SUMIF(Measure_BB_Table[],Combined_header,Committed_Amount)</f>
        <v>0</v>
      </c>
      <c r="J1525" s="92">
        <f ca="1">SUMIF(Measure_BB_Table[],Combined_header,Completed_MeasureBB)</f>
        <v>0</v>
      </c>
      <c r="K1525" s="93" t="e">
        <f t="shared" ca="1" si="23"/>
        <v>#DIV/0!</v>
      </c>
    </row>
    <row r="1526" spans="1:11" hidden="1" x14ac:dyDescent="0.3">
      <c r="A1526" s="87" t="s">
        <v>4543</v>
      </c>
      <c r="B1526" s="88">
        <v>8</v>
      </c>
      <c r="C1526" s="90" t="s">
        <v>415</v>
      </c>
      <c r="D1526" s="90" t="s">
        <v>2722</v>
      </c>
      <c r="E1526" s="90" t="s">
        <v>1474</v>
      </c>
      <c r="F1526" s="91">
        <v>12202.15</v>
      </c>
      <c r="G1526" s="91" t="s">
        <v>245</v>
      </c>
      <c r="H1526" s="92">
        <f ca="1">SUMIF(Measure_BB_Table[],Combined_header,Total_Exp._MeasureBB)</f>
        <v>0</v>
      </c>
      <c r="I1526" s="85">
        <f ca="1">SUMIF(Measure_BB_Table[],Combined_header,Committed_Amount)</f>
        <v>0</v>
      </c>
      <c r="J1526" s="92">
        <f ca="1">SUMIF(Measure_BB_Table[],Combined_header,Completed_MeasureBB)</f>
        <v>0</v>
      </c>
      <c r="K1526" s="93" t="e">
        <f t="shared" ca="1" si="23"/>
        <v>#DIV/0!</v>
      </c>
    </row>
    <row r="1527" spans="1:11" x14ac:dyDescent="0.3">
      <c r="A1527" s="87" t="s">
        <v>2894</v>
      </c>
      <c r="B1527" s="88">
        <v>8</v>
      </c>
      <c r="C1527" s="90" t="s">
        <v>415</v>
      </c>
      <c r="D1527" s="90" t="s">
        <v>2722</v>
      </c>
      <c r="E1527" s="87" t="s">
        <v>1468</v>
      </c>
      <c r="F1527" s="91">
        <v>8948.25</v>
      </c>
      <c r="G1527" s="91" t="s">
        <v>2011</v>
      </c>
      <c r="H1527" s="92">
        <f ca="1">SUMIF(Measure_BB_Table[],Combined_header,Total_Exp._MeasureBB)</f>
        <v>25440</v>
      </c>
      <c r="I1527" s="85">
        <f ca="1">SUMIF(Measure_BB_Table[],Combined_header,Committed_Amount)</f>
        <v>19150</v>
      </c>
      <c r="J1527" s="92">
        <f ca="1">SUMIF(Measure_BB_Table[],Combined_header,Completed_MeasureBB)</f>
        <v>6290</v>
      </c>
      <c r="K1527" s="93">
        <f t="shared" ca="1" si="23"/>
        <v>0.24724842767295596</v>
      </c>
    </row>
    <row r="1528" spans="1:11" hidden="1" x14ac:dyDescent="0.3">
      <c r="A1528" s="87" t="s">
        <v>4544</v>
      </c>
      <c r="B1528" s="88">
        <v>8</v>
      </c>
      <c r="C1528" s="90" t="s">
        <v>415</v>
      </c>
      <c r="D1528" s="90" t="s">
        <v>2722</v>
      </c>
      <c r="E1528" s="87" t="s">
        <v>1548</v>
      </c>
      <c r="F1528" s="91">
        <v>240000</v>
      </c>
      <c r="G1528" s="91">
        <v>0</v>
      </c>
      <c r="H1528" s="92">
        <f ca="1">SUMIF(Measure_BB_Table[],Combined_header,Total_Exp._MeasureBB)</f>
        <v>0</v>
      </c>
      <c r="I1528" s="85">
        <f ca="1">SUMIF(Measure_BB_Table[],Combined_header,Committed_Amount)</f>
        <v>0</v>
      </c>
      <c r="J1528" s="92">
        <f ca="1">SUMIF(Measure_BB_Table[],Combined_header,Completed_MeasureBB)</f>
        <v>0</v>
      </c>
      <c r="K1528" s="93" t="e">
        <f t="shared" ca="1" si="23"/>
        <v>#DIV/0!</v>
      </c>
    </row>
    <row r="1529" spans="1:11" hidden="1" x14ac:dyDescent="0.3">
      <c r="A1529" s="87" t="s">
        <v>4545</v>
      </c>
      <c r="B1529" s="88">
        <v>8</v>
      </c>
      <c r="C1529" s="90" t="s">
        <v>415</v>
      </c>
      <c r="D1529" s="90" t="s">
        <v>2722</v>
      </c>
      <c r="E1529" s="87" t="s">
        <v>1677</v>
      </c>
      <c r="F1529" s="91">
        <v>0</v>
      </c>
      <c r="G1529" s="91">
        <v>0</v>
      </c>
      <c r="H1529" s="92">
        <f ca="1">SUMIF(Measure_BB_Table[],Combined_header,Total_Exp._MeasureBB)</f>
        <v>0</v>
      </c>
      <c r="I1529" s="85">
        <f ca="1">SUMIF(Measure_BB_Table[],Combined_header,Committed_Amount)</f>
        <v>0</v>
      </c>
      <c r="J1529" s="92">
        <f ca="1">SUMIF(Measure_BB_Table[],Combined_header,Completed_MeasureBB)</f>
        <v>0</v>
      </c>
      <c r="K1529" s="93" t="e">
        <f t="shared" ca="1" si="23"/>
        <v>#DIV/0!</v>
      </c>
    </row>
    <row r="1530" spans="1:11" x14ac:dyDescent="0.3">
      <c r="A1530" s="87" t="s">
        <v>4546</v>
      </c>
      <c r="B1530" s="88">
        <v>8</v>
      </c>
      <c r="C1530" s="90" t="s">
        <v>415</v>
      </c>
      <c r="D1530" s="90" t="s">
        <v>2722</v>
      </c>
      <c r="E1530" s="87" t="s">
        <v>1472</v>
      </c>
      <c r="F1530" s="91">
        <v>0</v>
      </c>
      <c r="G1530" s="91">
        <v>0</v>
      </c>
      <c r="H1530" s="92">
        <f ca="1">SUMIF(Measure_BB_Table[],Combined_header,Total_Exp._MeasureBB)</f>
        <v>1680.67</v>
      </c>
      <c r="I1530" s="85">
        <f ca="1">SUMIF(Measure_BB_Table[],Combined_header,Committed_Amount)</f>
        <v>182.38000000000011</v>
      </c>
      <c r="J1530" s="92">
        <f ca="1">SUMIF(Measure_BB_Table[],Combined_header,Completed_MeasureBB)</f>
        <v>1498.29</v>
      </c>
      <c r="K1530" s="93">
        <f t="shared" ca="1" si="23"/>
        <v>0.89148375350306719</v>
      </c>
    </row>
    <row r="1531" spans="1:11" hidden="1" x14ac:dyDescent="0.3">
      <c r="A1531" s="87" t="s">
        <v>4547</v>
      </c>
      <c r="B1531" s="88">
        <v>8</v>
      </c>
      <c r="C1531" s="90" t="s">
        <v>415</v>
      </c>
      <c r="D1531" s="90" t="s">
        <v>2722</v>
      </c>
      <c r="E1531" s="87" t="s">
        <v>1476</v>
      </c>
      <c r="F1531" s="91">
        <v>6507.82</v>
      </c>
      <c r="G1531" s="91" t="s">
        <v>245</v>
      </c>
      <c r="H1531" s="92">
        <f ca="1">SUMIF(Measure_BB_Table[],Combined_header,Total_Exp._MeasureBB)</f>
        <v>0</v>
      </c>
      <c r="I1531" s="85">
        <f ca="1">SUMIF(Measure_BB_Table[],Combined_header,Committed_Amount)</f>
        <v>0</v>
      </c>
      <c r="J1531" s="92">
        <f ca="1">SUMIF(Measure_BB_Table[],Combined_header,Completed_MeasureBB)</f>
        <v>0</v>
      </c>
      <c r="K1531" s="93" t="e">
        <f t="shared" ca="1" si="23"/>
        <v>#DIV/0!</v>
      </c>
    </row>
    <row r="1532" spans="1:11" x14ac:dyDescent="0.3">
      <c r="A1532" s="87" t="s">
        <v>4548</v>
      </c>
      <c r="B1532" s="88">
        <v>8</v>
      </c>
      <c r="C1532" s="90" t="s">
        <v>415</v>
      </c>
      <c r="D1532" s="90" t="s">
        <v>2722</v>
      </c>
      <c r="E1532" s="87" t="s">
        <v>1470</v>
      </c>
      <c r="F1532" s="91">
        <v>894.83</v>
      </c>
      <c r="G1532" s="91" t="s">
        <v>245</v>
      </c>
      <c r="H1532" s="92">
        <f ca="1">SUMIF(Measure_BB_Table[],Combined_header,Total_Exp._MeasureBB)</f>
        <v>70.66</v>
      </c>
      <c r="I1532" s="85">
        <f ca="1">SUMIF(Measure_BB_Table[],Combined_header,Committed_Amount)</f>
        <v>0</v>
      </c>
      <c r="J1532" s="92">
        <f ca="1">SUMIF(Measure_BB_Table[],Combined_header,Completed_MeasureBB)</f>
        <v>70.66</v>
      </c>
      <c r="K1532" s="93">
        <f t="shared" ca="1" si="23"/>
        <v>1</v>
      </c>
    </row>
    <row r="1533" spans="1:11" x14ac:dyDescent="0.3">
      <c r="A1533" s="87" t="s">
        <v>2757</v>
      </c>
      <c r="B1533" s="88">
        <v>8</v>
      </c>
      <c r="C1533" s="90" t="s">
        <v>415</v>
      </c>
      <c r="D1533" s="90" t="s">
        <v>2722</v>
      </c>
      <c r="E1533" s="87" t="s">
        <v>1464</v>
      </c>
      <c r="F1533" s="91">
        <v>240000</v>
      </c>
      <c r="G1533" s="91">
        <v>0</v>
      </c>
      <c r="H1533" s="92">
        <f ca="1">SUMIF(Measure_BB_Table[],Combined_header,Total_Exp._MeasureBB)</f>
        <v>87145.31</v>
      </c>
      <c r="I1533" s="85">
        <f ca="1">SUMIF(Measure_BB_Table[],Combined_header,Committed_Amount)</f>
        <v>0</v>
      </c>
      <c r="J1533" s="92">
        <f ca="1">SUMIF(Measure_BB_Table[],Combined_header,Completed_MeasureBB)</f>
        <v>87145.31</v>
      </c>
      <c r="K1533" s="93">
        <f t="shared" ca="1" si="23"/>
        <v>1</v>
      </c>
    </row>
    <row r="1534" spans="1:11" hidden="1" x14ac:dyDescent="0.3">
      <c r="A1534" s="87" t="s">
        <v>4549</v>
      </c>
      <c r="B1534" s="88">
        <v>8</v>
      </c>
      <c r="C1534" s="90" t="s">
        <v>415</v>
      </c>
      <c r="D1534" s="89" t="s">
        <v>428</v>
      </c>
      <c r="E1534" s="87" t="s">
        <v>1467</v>
      </c>
      <c r="F1534" s="91">
        <v>0</v>
      </c>
      <c r="G1534" s="91">
        <v>0</v>
      </c>
      <c r="H1534" s="92">
        <f ca="1">SUMIF(Measure_BB_Table[],Combined_header,Total_Exp._MeasureBB)</f>
        <v>0</v>
      </c>
      <c r="I1534" s="85">
        <f ca="1">SUMIF(Measure_BB_Table[],Combined_header,Committed_Amount)</f>
        <v>0</v>
      </c>
      <c r="J1534" s="92">
        <f ca="1">SUMIF(Measure_BB_Table[],Combined_header,Completed_MeasureBB)</f>
        <v>0</v>
      </c>
      <c r="K1534" s="93" t="e">
        <f t="shared" ca="1" si="23"/>
        <v>#DIV/0!</v>
      </c>
    </row>
    <row r="1535" spans="1:11" hidden="1" x14ac:dyDescent="0.3">
      <c r="A1535" s="87" t="s">
        <v>4550</v>
      </c>
      <c r="B1535" s="88">
        <v>8</v>
      </c>
      <c r="C1535" s="90" t="s">
        <v>415</v>
      </c>
      <c r="D1535" s="89" t="s">
        <v>428</v>
      </c>
      <c r="E1535" s="87" t="s">
        <v>310</v>
      </c>
      <c r="F1535" s="91">
        <v>0</v>
      </c>
      <c r="G1535" s="91">
        <v>0</v>
      </c>
      <c r="H1535" s="92">
        <f ca="1">SUMIF(Measure_BB_Table[],Combined_header,Total_Exp._MeasureBB)</f>
        <v>0</v>
      </c>
      <c r="I1535" s="85">
        <f ca="1">SUMIF(Measure_BB_Table[],Combined_header,Committed_Amount)</f>
        <v>0</v>
      </c>
      <c r="J1535" s="92">
        <f ca="1">SUMIF(Measure_BB_Table[],Combined_header,Completed_MeasureBB)</f>
        <v>0</v>
      </c>
      <c r="K1535" s="93" t="e">
        <f t="shared" ca="1" si="23"/>
        <v>#DIV/0!</v>
      </c>
    </row>
    <row r="1536" spans="1:11" hidden="1" x14ac:dyDescent="0.3">
      <c r="A1536" s="87" t="s">
        <v>4551</v>
      </c>
      <c r="B1536" s="88">
        <v>8</v>
      </c>
      <c r="C1536" s="90" t="s">
        <v>415</v>
      </c>
      <c r="D1536" s="90" t="s">
        <v>2724</v>
      </c>
      <c r="E1536" s="87" t="s">
        <v>1471</v>
      </c>
      <c r="F1536" s="91">
        <v>0</v>
      </c>
      <c r="G1536" s="91">
        <v>0</v>
      </c>
      <c r="H1536" s="92">
        <f ca="1">SUMIF(Measure_BB_Table[],Combined_header,Total_Exp._MeasureBB)</f>
        <v>0</v>
      </c>
      <c r="I1536" s="85">
        <f ca="1">SUMIF(Measure_BB_Table[],Combined_header,Committed_Amount)</f>
        <v>0</v>
      </c>
      <c r="J1536" s="92">
        <f ca="1">SUMIF(Measure_BB_Table[],Combined_header,Completed_MeasureBB)</f>
        <v>0</v>
      </c>
      <c r="K1536" s="93" t="e">
        <f t="shared" ca="1" si="23"/>
        <v>#DIV/0!</v>
      </c>
    </row>
    <row r="1537" spans="1:11" hidden="1" x14ac:dyDescent="0.3">
      <c r="A1537" s="87" t="s">
        <v>4552</v>
      </c>
      <c r="B1537" s="88">
        <v>8</v>
      </c>
      <c r="C1537" s="90" t="s">
        <v>415</v>
      </c>
      <c r="D1537" s="90" t="s">
        <v>2724</v>
      </c>
      <c r="E1537" s="87" t="s">
        <v>310</v>
      </c>
      <c r="F1537" s="91">
        <v>15000</v>
      </c>
      <c r="G1537" s="91" t="s">
        <v>245</v>
      </c>
      <c r="H1537" s="92">
        <f ca="1">SUMIF(Measure_BB_Table[],Combined_header,Total_Exp._MeasureBB)</f>
        <v>0</v>
      </c>
      <c r="I1537" s="85">
        <f ca="1">SUMIF(Measure_BB_Table[],Combined_header,Committed_Amount)</f>
        <v>0</v>
      </c>
      <c r="J1537" s="92">
        <f ca="1">SUMIF(Measure_BB_Table[],Combined_header,Completed_MeasureBB)</f>
        <v>0</v>
      </c>
      <c r="K1537" s="93" t="e">
        <f t="shared" ca="1" si="23"/>
        <v>#DIV/0!</v>
      </c>
    </row>
    <row r="1538" spans="1:11" hidden="1" x14ac:dyDescent="0.3">
      <c r="A1538" s="87" t="s">
        <v>4553</v>
      </c>
      <c r="B1538" s="88">
        <v>8</v>
      </c>
      <c r="C1538" s="90" t="s">
        <v>415</v>
      </c>
      <c r="D1538" s="90" t="s">
        <v>2724</v>
      </c>
      <c r="E1538" s="87" t="s">
        <v>1473</v>
      </c>
      <c r="F1538" s="91">
        <v>0</v>
      </c>
      <c r="G1538" s="91">
        <v>0</v>
      </c>
      <c r="H1538" s="92">
        <f ca="1">SUMIF(Measure_BB_Table[],Combined_header,Total_Exp._MeasureBB)</f>
        <v>0</v>
      </c>
      <c r="I1538" s="85">
        <f ca="1">SUMIF(Measure_BB_Table[],Combined_header,Committed_Amount)</f>
        <v>0</v>
      </c>
      <c r="J1538" s="92">
        <f ca="1">SUMIF(Measure_BB_Table[],Combined_header,Completed_MeasureBB)</f>
        <v>0</v>
      </c>
      <c r="K1538" s="93" t="e">
        <f t="shared" ca="1" si="23"/>
        <v>#DIV/0!</v>
      </c>
    </row>
    <row r="1539" spans="1:11" hidden="1" x14ac:dyDescent="0.3">
      <c r="A1539" s="87" t="s">
        <v>4554</v>
      </c>
      <c r="B1539" s="88">
        <v>8</v>
      </c>
      <c r="C1539" s="90" t="s">
        <v>415</v>
      </c>
      <c r="D1539" s="90" t="s">
        <v>2724</v>
      </c>
      <c r="E1539" s="87" t="s">
        <v>1547</v>
      </c>
      <c r="F1539" s="91">
        <v>0</v>
      </c>
      <c r="G1539" s="91">
        <v>0</v>
      </c>
      <c r="H1539" s="92">
        <f ca="1">SUMIF(Measure_BB_Table[],Combined_header,Total_Exp._MeasureBB)</f>
        <v>0</v>
      </c>
      <c r="I1539" s="85">
        <f ca="1">SUMIF(Measure_BB_Table[],Combined_header,Committed_Amount)</f>
        <v>0</v>
      </c>
      <c r="J1539" s="92">
        <f ca="1">SUMIF(Measure_BB_Table[],Combined_header,Completed_MeasureBB)</f>
        <v>0</v>
      </c>
      <c r="K1539" s="93" t="e">
        <f t="shared" ca="1" si="23"/>
        <v>#DIV/0!</v>
      </c>
    </row>
    <row r="1540" spans="1:11" hidden="1" x14ac:dyDescent="0.3">
      <c r="A1540" s="87" t="s">
        <v>4555</v>
      </c>
      <c r="B1540" s="88">
        <v>8</v>
      </c>
      <c r="C1540" s="90" t="s">
        <v>415</v>
      </c>
      <c r="D1540" s="90" t="s">
        <v>2724</v>
      </c>
      <c r="E1540" s="87" t="s">
        <v>1466</v>
      </c>
      <c r="F1540" s="91">
        <v>0</v>
      </c>
      <c r="G1540" s="91">
        <v>0</v>
      </c>
      <c r="H1540" s="92">
        <f ca="1">SUMIF(Measure_BB_Table[],Combined_header,Total_Exp._MeasureBB)</f>
        <v>0</v>
      </c>
      <c r="I1540" s="85">
        <f ca="1">SUMIF(Measure_BB_Table[],Combined_header,Committed_Amount)</f>
        <v>0</v>
      </c>
      <c r="J1540" s="92">
        <f ca="1">SUMIF(Measure_BB_Table[],Combined_header,Completed_MeasureBB)</f>
        <v>0</v>
      </c>
      <c r="K1540" s="93" t="e">
        <f t="shared" ca="1" si="23"/>
        <v>#DIV/0!</v>
      </c>
    </row>
    <row r="1541" spans="1:11" hidden="1" x14ac:dyDescent="0.3">
      <c r="A1541" s="87" t="s">
        <v>4556</v>
      </c>
      <c r="B1541" s="88">
        <v>8</v>
      </c>
      <c r="C1541" s="90" t="s">
        <v>415</v>
      </c>
      <c r="D1541" s="90" t="s">
        <v>2724</v>
      </c>
      <c r="E1541" s="90" t="s">
        <v>1474</v>
      </c>
      <c r="F1541" s="91">
        <v>0</v>
      </c>
      <c r="G1541" s="91">
        <v>0</v>
      </c>
      <c r="H1541" s="92">
        <f ca="1">SUMIF(Measure_BB_Table[],Combined_header,Total_Exp._MeasureBB)</f>
        <v>0</v>
      </c>
      <c r="I1541" s="85">
        <f ca="1">SUMIF(Measure_BB_Table[],Combined_header,Committed_Amount)</f>
        <v>0</v>
      </c>
      <c r="J1541" s="92">
        <f ca="1">SUMIF(Measure_BB_Table[],Combined_header,Completed_MeasureBB)</f>
        <v>0</v>
      </c>
      <c r="K1541" s="93" t="e">
        <f t="shared" ref="K1541:K1604" ca="1" si="24">Completed_Comparison/Total_Exp._Comparison</f>
        <v>#DIV/0!</v>
      </c>
    </row>
    <row r="1542" spans="1:11" hidden="1" x14ac:dyDescent="0.3">
      <c r="A1542" s="87" t="s">
        <v>4557</v>
      </c>
      <c r="B1542" s="88">
        <v>8</v>
      </c>
      <c r="C1542" s="90" t="s">
        <v>415</v>
      </c>
      <c r="D1542" s="90" t="s">
        <v>2724</v>
      </c>
      <c r="E1542" s="87" t="s">
        <v>1468</v>
      </c>
      <c r="F1542" s="91">
        <v>0</v>
      </c>
      <c r="G1542" s="91">
        <v>0</v>
      </c>
      <c r="H1542" s="92">
        <f ca="1">SUMIF(Measure_BB_Table[],Combined_header,Total_Exp._MeasureBB)</f>
        <v>0</v>
      </c>
      <c r="I1542" s="85">
        <f ca="1">SUMIF(Measure_BB_Table[],Combined_header,Committed_Amount)</f>
        <v>0</v>
      </c>
      <c r="J1542" s="92">
        <f ca="1">SUMIF(Measure_BB_Table[],Combined_header,Completed_MeasureBB)</f>
        <v>0</v>
      </c>
      <c r="K1542" s="93" t="e">
        <f t="shared" ca="1" si="24"/>
        <v>#DIV/0!</v>
      </c>
    </row>
    <row r="1543" spans="1:11" hidden="1" x14ac:dyDescent="0.3">
      <c r="A1543" s="87" t="s">
        <v>4558</v>
      </c>
      <c r="B1543" s="88">
        <v>8</v>
      </c>
      <c r="C1543" s="90" t="s">
        <v>415</v>
      </c>
      <c r="D1543" s="90" t="s">
        <v>2724</v>
      </c>
      <c r="E1543" s="87" t="s">
        <v>1470</v>
      </c>
      <c r="F1543" s="91">
        <v>0</v>
      </c>
      <c r="G1543" s="91">
        <v>0</v>
      </c>
      <c r="H1543" s="92">
        <f ca="1">SUMIF(Measure_BB_Table[],Combined_header,Total_Exp._MeasureBB)</f>
        <v>0</v>
      </c>
      <c r="I1543" s="85">
        <f ca="1">SUMIF(Measure_BB_Table[],Combined_header,Committed_Amount)</f>
        <v>0</v>
      </c>
      <c r="J1543" s="92">
        <f ca="1">SUMIF(Measure_BB_Table[],Combined_header,Completed_MeasureBB)</f>
        <v>0</v>
      </c>
      <c r="K1543" s="93" t="e">
        <f t="shared" ca="1" si="24"/>
        <v>#DIV/0!</v>
      </c>
    </row>
    <row r="1544" spans="1:11" hidden="1" x14ac:dyDescent="0.3">
      <c r="A1544" s="87" t="s">
        <v>4559</v>
      </c>
      <c r="B1544" s="88">
        <v>8</v>
      </c>
      <c r="C1544" s="90" t="s">
        <v>415</v>
      </c>
      <c r="D1544" s="90" t="s">
        <v>2723</v>
      </c>
      <c r="E1544" s="87" t="s">
        <v>1471</v>
      </c>
      <c r="F1544" s="91">
        <v>0</v>
      </c>
      <c r="G1544" s="91">
        <v>0</v>
      </c>
      <c r="H1544" s="92">
        <f ca="1">SUMIF(Measure_BB_Table[],Combined_header,Total_Exp._MeasureBB)</f>
        <v>0</v>
      </c>
      <c r="I1544" s="85">
        <f ca="1">SUMIF(Measure_BB_Table[],Combined_header,Committed_Amount)</f>
        <v>0</v>
      </c>
      <c r="J1544" s="92">
        <f ca="1">SUMIF(Measure_BB_Table[],Combined_header,Completed_MeasureBB)</f>
        <v>0</v>
      </c>
      <c r="K1544" s="93" t="e">
        <f t="shared" ca="1" si="24"/>
        <v>#DIV/0!</v>
      </c>
    </row>
    <row r="1545" spans="1:11" x14ac:dyDescent="0.3">
      <c r="A1545" s="87" t="s">
        <v>3012</v>
      </c>
      <c r="B1545" s="88">
        <v>8</v>
      </c>
      <c r="C1545" s="90" t="s">
        <v>415</v>
      </c>
      <c r="D1545" s="90" t="s">
        <v>2723</v>
      </c>
      <c r="E1545" s="87" t="s">
        <v>310</v>
      </c>
      <c r="F1545" s="91">
        <v>216000</v>
      </c>
      <c r="G1545" s="91">
        <v>217149.4</v>
      </c>
      <c r="H1545" s="92">
        <f ca="1">SUMIF(Measure_BB_Table[],Combined_header,Total_Exp._MeasureBB)</f>
        <v>231990.92</v>
      </c>
      <c r="I1545" s="85">
        <f ca="1">SUMIF(Measure_BB_Table[],Combined_header,Committed_Amount)</f>
        <v>0</v>
      </c>
      <c r="J1545" s="92">
        <f ca="1">SUMIF(Measure_BB_Table[],Combined_header,Completed_MeasureBB)</f>
        <v>231990.92</v>
      </c>
      <c r="K1545" s="93">
        <f t="shared" ca="1" si="24"/>
        <v>1</v>
      </c>
    </row>
    <row r="1546" spans="1:11" x14ac:dyDescent="0.3">
      <c r="A1546" s="87" t="s">
        <v>3010</v>
      </c>
      <c r="B1546" s="88">
        <v>8</v>
      </c>
      <c r="C1546" s="90" t="s">
        <v>415</v>
      </c>
      <c r="D1546" s="90" t="s">
        <v>2723</v>
      </c>
      <c r="E1546" s="87" t="s">
        <v>1473</v>
      </c>
      <c r="F1546" s="91">
        <v>11375</v>
      </c>
      <c r="G1546" s="91" t="s">
        <v>2011</v>
      </c>
      <c r="H1546" s="92">
        <f ca="1">SUMIF(Measure_BB_Table[],Combined_header,Total_Exp._MeasureBB)</f>
        <v>11375</v>
      </c>
      <c r="I1546" s="85">
        <f ca="1">SUMIF(Measure_BB_Table[],Combined_header,Committed_Amount)</f>
        <v>0</v>
      </c>
      <c r="J1546" s="92">
        <f ca="1">SUMIF(Measure_BB_Table[],Combined_header,Completed_MeasureBB)</f>
        <v>11375</v>
      </c>
      <c r="K1546" s="93">
        <f t="shared" ca="1" si="24"/>
        <v>1</v>
      </c>
    </row>
    <row r="1547" spans="1:11" x14ac:dyDescent="0.3">
      <c r="A1547" s="87" t="s">
        <v>3009</v>
      </c>
      <c r="B1547" s="88">
        <v>8</v>
      </c>
      <c r="C1547" s="90" t="s">
        <v>415</v>
      </c>
      <c r="D1547" s="90" t="s">
        <v>2723</v>
      </c>
      <c r="E1547" s="87" t="s">
        <v>1547</v>
      </c>
      <c r="F1547" s="91">
        <v>630</v>
      </c>
      <c r="G1547" s="91" t="s">
        <v>2011</v>
      </c>
      <c r="H1547" s="92">
        <f ca="1">SUMIF(Measure_BB_Table[],Combined_header,Total_Exp._MeasureBB)</f>
        <v>1328.75</v>
      </c>
      <c r="I1547" s="85">
        <f ca="1">SUMIF(Measure_BB_Table[],Combined_header,Committed_Amount)</f>
        <v>0</v>
      </c>
      <c r="J1547" s="92">
        <f ca="1">SUMIF(Measure_BB_Table[],Combined_header,Completed_MeasureBB)</f>
        <v>1328.75</v>
      </c>
      <c r="K1547" s="93">
        <f t="shared" ca="1" si="24"/>
        <v>1</v>
      </c>
    </row>
    <row r="1548" spans="1:11" x14ac:dyDescent="0.3">
      <c r="A1548" s="87" t="s">
        <v>3011</v>
      </c>
      <c r="B1548" s="88">
        <v>8</v>
      </c>
      <c r="C1548" s="90" t="s">
        <v>415</v>
      </c>
      <c r="D1548" s="90" t="s">
        <v>2723</v>
      </c>
      <c r="E1548" s="87" t="s">
        <v>1466</v>
      </c>
      <c r="F1548" s="91">
        <v>7350</v>
      </c>
      <c r="G1548" s="91" t="s">
        <v>2011</v>
      </c>
      <c r="H1548" s="92">
        <f ca="1">SUMIF(Measure_BB_Table[],Combined_header,Total_Exp._MeasureBB)</f>
        <v>7350</v>
      </c>
      <c r="I1548" s="85">
        <f ca="1">SUMIF(Measure_BB_Table[],Combined_header,Committed_Amount)</f>
        <v>0</v>
      </c>
      <c r="J1548" s="92">
        <f ca="1">SUMIF(Measure_BB_Table[],Combined_header,Completed_MeasureBB)</f>
        <v>7350</v>
      </c>
      <c r="K1548" s="93">
        <f t="shared" ca="1" si="24"/>
        <v>1</v>
      </c>
    </row>
    <row r="1549" spans="1:11" hidden="1" x14ac:dyDescent="0.3">
      <c r="A1549" s="87" t="s">
        <v>4560</v>
      </c>
      <c r="B1549" s="88">
        <v>8</v>
      </c>
      <c r="C1549" s="90" t="s">
        <v>415</v>
      </c>
      <c r="D1549" s="90" t="s">
        <v>2723</v>
      </c>
      <c r="E1549" s="87" t="s">
        <v>1468</v>
      </c>
      <c r="F1549" s="91">
        <v>0</v>
      </c>
      <c r="G1549" s="91">
        <v>0</v>
      </c>
      <c r="H1549" s="92">
        <f ca="1">SUMIF(Measure_BB_Table[],Combined_header,Total_Exp._MeasureBB)</f>
        <v>0</v>
      </c>
      <c r="I1549" s="85">
        <f ca="1">SUMIF(Measure_BB_Table[],Combined_header,Committed_Amount)</f>
        <v>0</v>
      </c>
      <c r="J1549" s="92">
        <f ca="1">SUMIF(Measure_BB_Table[],Combined_header,Completed_MeasureBB)</f>
        <v>0</v>
      </c>
      <c r="K1549" s="93" t="e">
        <f t="shared" ca="1" si="24"/>
        <v>#DIV/0!</v>
      </c>
    </row>
    <row r="1550" spans="1:11" hidden="1" x14ac:dyDescent="0.3">
      <c r="A1550" s="87" t="s">
        <v>4561</v>
      </c>
      <c r="B1550" s="88">
        <v>8</v>
      </c>
      <c r="C1550" s="90" t="s">
        <v>415</v>
      </c>
      <c r="D1550" s="90" t="s">
        <v>2723</v>
      </c>
      <c r="E1550" s="87" t="s">
        <v>1470</v>
      </c>
      <c r="F1550" s="91">
        <v>0</v>
      </c>
      <c r="G1550" s="91">
        <v>0</v>
      </c>
      <c r="H1550" s="92">
        <f ca="1">SUMIF(Measure_BB_Table[],Combined_header,Total_Exp._MeasureBB)</f>
        <v>0</v>
      </c>
      <c r="I1550" s="85">
        <f ca="1">SUMIF(Measure_BB_Table[],Combined_header,Committed_Amount)</f>
        <v>0</v>
      </c>
      <c r="J1550" s="92">
        <f ca="1">SUMIF(Measure_BB_Table[],Combined_header,Completed_MeasureBB)</f>
        <v>0</v>
      </c>
      <c r="K1550" s="93" t="e">
        <f t="shared" ca="1" si="24"/>
        <v>#DIV/0!</v>
      </c>
    </row>
    <row r="1551" spans="1:11" hidden="1" x14ac:dyDescent="0.3">
      <c r="A1551" s="87" t="s">
        <v>4562</v>
      </c>
      <c r="B1551" s="88">
        <v>8</v>
      </c>
      <c r="C1551" s="90" t="s">
        <v>415</v>
      </c>
      <c r="D1551" s="90" t="s">
        <v>236</v>
      </c>
      <c r="E1551" s="87" t="s">
        <v>1471</v>
      </c>
      <c r="F1551" s="91">
        <v>400</v>
      </c>
      <c r="G1551" s="91" t="s">
        <v>245</v>
      </c>
      <c r="H1551" s="92">
        <f ca="1">SUMIF(Measure_BB_Table[],Combined_header,Total_Exp._MeasureBB)</f>
        <v>0</v>
      </c>
      <c r="I1551" s="85">
        <f ca="1">SUMIF(Measure_BB_Table[],Combined_header,Committed_Amount)</f>
        <v>0</v>
      </c>
      <c r="J1551" s="92">
        <f ca="1">SUMIF(Measure_BB_Table[],Combined_header,Completed_MeasureBB)</f>
        <v>0</v>
      </c>
      <c r="K1551" s="93" t="e">
        <f t="shared" ca="1" si="24"/>
        <v>#DIV/0!</v>
      </c>
    </row>
    <row r="1552" spans="1:11" hidden="1" x14ac:dyDescent="0.3">
      <c r="A1552" s="87" t="s">
        <v>4563</v>
      </c>
      <c r="B1552" s="88">
        <v>8</v>
      </c>
      <c r="C1552" s="90" t="s">
        <v>415</v>
      </c>
      <c r="D1552" s="90" t="s">
        <v>236</v>
      </c>
      <c r="E1552" s="90" t="s">
        <v>1477</v>
      </c>
      <c r="F1552" s="91">
        <v>0</v>
      </c>
      <c r="G1552" s="91">
        <v>0</v>
      </c>
      <c r="H1552" s="92">
        <f ca="1">SUMIF(Measure_BB_Table[],Combined_header,Total_Exp._MeasureBB)</f>
        <v>0</v>
      </c>
      <c r="I1552" s="85">
        <f ca="1">SUMIF(Measure_BB_Table[],Combined_header,Committed_Amount)</f>
        <v>0</v>
      </c>
      <c r="J1552" s="92">
        <f ca="1">SUMIF(Measure_BB_Table[],Combined_header,Completed_MeasureBB)</f>
        <v>0</v>
      </c>
      <c r="K1552" s="93" t="e">
        <f t="shared" ca="1" si="24"/>
        <v>#DIV/0!</v>
      </c>
    </row>
    <row r="1553" spans="1:11" hidden="1" x14ac:dyDescent="0.3">
      <c r="A1553" s="87" t="s">
        <v>4564</v>
      </c>
      <c r="B1553" s="88">
        <v>8</v>
      </c>
      <c r="C1553" s="90" t="s">
        <v>415</v>
      </c>
      <c r="D1553" s="90" t="s">
        <v>236</v>
      </c>
      <c r="E1553" s="87" t="s">
        <v>1467</v>
      </c>
      <c r="F1553" s="91">
        <v>43850</v>
      </c>
      <c r="G1553" s="91" t="s">
        <v>245</v>
      </c>
      <c r="H1553" s="92">
        <f ca="1">SUMIF(Measure_BB_Table[],Combined_header,Total_Exp._MeasureBB)</f>
        <v>0</v>
      </c>
      <c r="I1553" s="85">
        <f ca="1">SUMIF(Measure_BB_Table[],Combined_header,Committed_Amount)</f>
        <v>0</v>
      </c>
      <c r="J1553" s="92">
        <f ca="1">SUMIF(Measure_BB_Table[],Combined_header,Completed_MeasureBB)</f>
        <v>0</v>
      </c>
      <c r="K1553" s="93" t="e">
        <f t="shared" ca="1" si="24"/>
        <v>#DIV/0!</v>
      </c>
    </row>
    <row r="1554" spans="1:11" hidden="1" x14ac:dyDescent="0.3">
      <c r="A1554" s="87" t="s">
        <v>4565</v>
      </c>
      <c r="B1554" s="88">
        <v>8</v>
      </c>
      <c r="C1554" s="90" t="s">
        <v>415</v>
      </c>
      <c r="D1554" s="90" t="s">
        <v>236</v>
      </c>
      <c r="E1554" s="90" t="s">
        <v>1676</v>
      </c>
      <c r="F1554" s="91">
        <v>55000</v>
      </c>
      <c r="G1554" s="91" t="s">
        <v>245</v>
      </c>
      <c r="H1554" s="92">
        <f ca="1">SUMIF(Measure_BB_Table[],Combined_header,Total_Exp._MeasureBB)</f>
        <v>0</v>
      </c>
      <c r="I1554" s="85">
        <f ca="1">SUMIF(Measure_BB_Table[],Combined_header,Committed_Amount)</f>
        <v>0</v>
      </c>
      <c r="J1554" s="92">
        <f ca="1">SUMIF(Measure_BB_Table[],Combined_header,Completed_MeasureBB)</f>
        <v>0</v>
      </c>
      <c r="K1554" s="93" t="e">
        <f t="shared" ca="1" si="24"/>
        <v>#DIV/0!</v>
      </c>
    </row>
    <row r="1555" spans="1:11" hidden="1" x14ac:dyDescent="0.3">
      <c r="A1555" s="87" t="s">
        <v>4566</v>
      </c>
      <c r="B1555" s="88">
        <v>8</v>
      </c>
      <c r="C1555" s="90" t="s">
        <v>415</v>
      </c>
      <c r="D1555" s="90" t="s">
        <v>236</v>
      </c>
      <c r="E1555" s="90" t="s">
        <v>310</v>
      </c>
      <c r="F1555" s="91">
        <v>550000</v>
      </c>
      <c r="G1555" s="91" t="s">
        <v>245</v>
      </c>
      <c r="H1555" s="92">
        <f ca="1">SUMIF(Measure_BB_Table[],Combined_header,Total_Exp._MeasureBB)</f>
        <v>0</v>
      </c>
      <c r="I1555" s="85">
        <f ca="1">SUMIF(Measure_BB_Table[],Combined_header,Committed_Amount)</f>
        <v>0</v>
      </c>
      <c r="J1555" s="92">
        <f ca="1">SUMIF(Measure_BB_Table[],Combined_header,Completed_MeasureBB)</f>
        <v>0</v>
      </c>
      <c r="K1555" s="93" t="e">
        <f t="shared" ca="1" si="24"/>
        <v>#DIV/0!</v>
      </c>
    </row>
    <row r="1556" spans="1:11" hidden="1" x14ac:dyDescent="0.3">
      <c r="A1556" s="87" t="s">
        <v>4567</v>
      </c>
      <c r="B1556" s="88">
        <v>8</v>
      </c>
      <c r="C1556" s="90" t="s">
        <v>415</v>
      </c>
      <c r="D1556" s="90" t="s">
        <v>236</v>
      </c>
      <c r="E1556" s="89" t="s">
        <v>1473</v>
      </c>
      <c r="F1556" s="91">
        <v>80000</v>
      </c>
      <c r="G1556" s="91" t="s">
        <v>245</v>
      </c>
      <c r="H1556" s="92">
        <f ca="1">SUMIF(Measure_BB_Table[],Combined_header,Total_Exp._MeasureBB)</f>
        <v>0</v>
      </c>
      <c r="I1556" s="85">
        <f ca="1">SUMIF(Measure_BB_Table[],Combined_header,Committed_Amount)</f>
        <v>0</v>
      </c>
      <c r="J1556" s="92">
        <f ca="1">SUMIF(Measure_BB_Table[],Combined_header,Completed_MeasureBB)</f>
        <v>0</v>
      </c>
      <c r="K1556" s="93" t="e">
        <f t="shared" ca="1" si="24"/>
        <v>#DIV/0!</v>
      </c>
    </row>
    <row r="1557" spans="1:11" hidden="1" x14ac:dyDescent="0.3">
      <c r="A1557" s="87" t="s">
        <v>4568</v>
      </c>
      <c r="B1557" s="88">
        <v>8</v>
      </c>
      <c r="C1557" s="90" t="s">
        <v>415</v>
      </c>
      <c r="D1557" s="90" t="s">
        <v>236</v>
      </c>
      <c r="E1557" s="90" t="s">
        <v>1547</v>
      </c>
      <c r="F1557" s="91">
        <v>14000</v>
      </c>
      <c r="G1557" s="91" t="s">
        <v>245</v>
      </c>
      <c r="H1557" s="92">
        <f ca="1">SUMIF(Measure_BB_Table[],Combined_header,Total_Exp._MeasureBB)</f>
        <v>0</v>
      </c>
      <c r="I1557" s="85">
        <f ca="1">SUMIF(Measure_BB_Table[],Combined_header,Committed_Amount)</f>
        <v>0</v>
      </c>
      <c r="J1557" s="92">
        <f ca="1">SUMIF(Measure_BB_Table[],Combined_header,Completed_MeasureBB)</f>
        <v>0</v>
      </c>
      <c r="K1557" s="93" t="e">
        <f t="shared" ca="1" si="24"/>
        <v>#DIV/0!</v>
      </c>
    </row>
    <row r="1558" spans="1:11" hidden="1" x14ac:dyDescent="0.3">
      <c r="A1558" s="87" t="s">
        <v>4569</v>
      </c>
      <c r="B1558" s="88">
        <v>8</v>
      </c>
      <c r="C1558" s="90" t="s">
        <v>415</v>
      </c>
      <c r="D1558" s="90" t="s">
        <v>236</v>
      </c>
      <c r="E1558" s="90" t="s">
        <v>1466</v>
      </c>
      <c r="F1558" s="91">
        <v>12000</v>
      </c>
      <c r="G1558" s="91" t="s">
        <v>245</v>
      </c>
      <c r="H1558" s="92">
        <f ca="1">SUMIF(Measure_BB_Table[],Combined_header,Total_Exp._MeasureBB)</f>
        <v>0</v>
      </c>
      <c r="I1558" s="85">
        <f ca="1">SUMIF(Measure_BB_Table[],Combined_header,Committed_Amount)</f>
        <v>0</v>
      </c>
      <c r="J1558" s="92">
        <f ca="1">SUMIF(Measure_BB_Table[],Combined_header,Completed_MeasureBB)</f>
        <v>0</v>
      </c>
      <c r="K1558" s="93" t="e">
        <f t="shared" ca="1" si="24"/>
        <v>#DIV/0!</v>
      </c>
    </row>
    <row r="1559" spans="1:11" hidden="1" x14ac:dyDescent="0.3">
      <c r="A1559" s="87" t="s">
        <v>4570</v>
      </c>
      <c r="B1559" s="88">
        <v>8</v>
      </c>
      <c r="C1559" s="90" t="s">
        <v>415</v>
      </c>
      <c r="D1559" s="90" t="s">
        <v>236</v>
      </c>
      <c r="E1559" s="90" t="s">
        <v>1474</v>
      </c>
      <c r="F1559" s="91">
        <v>12000</v>
      </c>
      <c r="G1559" s="91" t="s">
        <v>245</v>
      </c>
      <c r="H1559" s="92">
        <f ca="1">SUMIF(Measure_BB_Table[],Combined_header,Total_Exp._MeasureBB)</f>
        <v>0</v>
      </c>
      <c r="I1559" s="85">
        <f ca="1">SUMIF(Measure_BB_Table[],Combined_header,Committed_Amount)</f>
        <v>0</v>
      </c>
      <c r="J1559" s="92">
        <f ca="1">SUMIF(Measure_BB_Table[],Combined_header,Completed_MeasureBB)</f>
        <v>0</v>
      </c>
      <c r="K1559" s="93" t="e">
        <f t="shared" ca="1" si="24"/>
        <v>#DIV/0!</v>
      </c>
    </row>
    <row r="1560" spans="1:11" hidden="1" x14ac:dyDescent="0.3">
      <c r="A1560" s="87" t="s">
        <v>4571</v>
      </c>
      <c r="B1560" s="88">
        <v>8</v>
      </c>
      <c r="C1560" s="90" t="s">
        <v>415</v>
      </c>
      <c r="D1560" s="90" t="s">
        <v>236</v>
      </c>
      <c r="E1560" s="87" t="s">
        <v>1468</v>
      </c>
      <c r="F1560" s="91">
        <v>0</v>
      </c>
      <c r="G1560" s="91">
        <v>0</v>
      </c>
      <c r="H1560" s="92">
        <f ca="1">SUMIF(Measure_BB_Table[],Combined_header,Total_Exp._MeasureBB)</f>
        <v>0</v>
      </c>
      <c r="I1560" s="85">
        <f ca="1">SUMIF(Measure_BB_Table[],Combined_header,Committed_Amount)</f>
        <v>0</v>
      </c>
      <c r="J1560" s="92">
        <f ca="1">SUMIF(Measure_BB_Table[],Combined_header,Completed_MeasureBB)</f>
        <v>0</v>
      </c>
      <c r="K1560" s="93" t="e">
        <f t="shared" ca="1" si="24"/>
        <v>#DIV/0!</v>
      </c>
    </row>
    <row r="1561" spans="1:11" hidden="1" x14ac:dyDescent="0.3">
      <c r="A1561" s="87" t="s">
        <v>4572</v>
      </c>
      <c r="B1561" s="88">
        <v>8</v>
      </c>
      <c r="C1561" s="90" t="s">
        <v>415</v>
      </c>
      <c r="D1561" s="90" t="s">
        <v>236</v>
      </c>
      <c r="E1561" s="87" t="s">
        <v>1548</v>
      </c>
      <c r="F1561" s="91">
        <v>0</v>
      </c>
      <c r="G1561" s="91">
        <v>0</v>
      </c>
      <c r="H1561" s="92">
        <f ca="1">SUMIF(Measure_BB_Table[],Combined_header,Total_Exp._MeasureBB)</f>
        <v>0</v>
      </c>
      <c r="I1561" s="85">
        <f ca="1">SUMIF(Measure_BB_Table[],Combined_header,Committed_Amount)</f>
        <v>0</v>
      </c>
      <c r="J1561" s="92">
        <f ca="1">SUMIF(Measure_BB_Table[],Combined_header,Completed_MeasureBB)</f>
        <v>0</v>
      </c>
      <c r="K1561" s="93" t="e">
        <f t="shared" ca="1" si="24"/>
        <v>#DIV/0!</v>
      </c>
    </row>
    <row r="1562" spans="1:11" hidden="1" x14ac:dyDescent="0.3">
      <c r="A1562" s="87" t="s">
        <v>4573</v>
      </c>
      <c r="B1562" s="88">
        <v>8</v>
      </c>
      <c r="C1562" s="90" t="s">
        <v>415</v>
      </c>
      <c r="D1562" s="90" t="s">
        <v>236</v>
      </c>
      <c r="E1562" s="87" t="s">
        <v>1677</v>
      </c>
      <c r="F1562" s="91">
        <v>0</v>
      </c>
      <c r="G1562" s="91">
        <v>0</v>
      </c>
      <c r="H1562" s="92">
        <f ca="1">SUMIF(Measure_BB_Table[],Combined_header,Total_Exp._MeasureBB)</f>
        <v>0</v>
      </c>
      <c r="I1562" s="85">
        <f ca="1">SUMIF(Measure_BB_Table[],Combined_header,Committed_Amount)</f>
        <v>0</v>
      </c>
      <c r="J1562" s="92">
        <f ca="1">SUMIF(Measure_BB_Table[],Combined_header,Completed_MeasureBB)</f>
        <v>0</v>
      </c>
      <c r="K1562" s="93" t="e">
        <f t="shared" ca="1" si="24"/>
        <v>#DIV/0!</v>
      </c>
    </row>
    <row r="1563" spans="1:11" hidden="1" x14ac:dyDescent="0.3">
      <c r="A1563" s="87" t="s">
        <v>4574</v>
      </c>
      <c r="B1563" s="88">
        <v>8</v>
      </c>
      <c r="C1563" s="90" t="s">
        <v>415</v>
      </c>
      <c r="D1563" s="90" t="s">
        <v>236</v>
      </c>
      <c r="E1563" s="90" t="s">
        <v>1475</v>
      </c>
      <c r="F1563" s="91">
        <v>150000</v>
      </c>
      <c r="G1563" s="91" t="s">
        <v>245</v>
      </c>
      <c r="H1563" s="92">
        <f ca="1">SUMIF(Measure_BB_Table[],Combined_header,Total_Exp._MeasureBB)</f>
        <v>0</v>
      </c>
      <c r="I1563" s="85">
        <f ca="1">SUMIF(Measure_BB_Table[],Combined_header,Committed_Amount)</f>
        <v>0</v>
      </c>
      <c r="J1563" s="92">
        <f ca="1">SUMIF(Measure_BB_Table[],Combined_header,Completed_MeasureBB)</f>
        <v>0</v>
      </c>
      <c r="K1563" s="93" t="e">
        <f t="shared" ca="1" si="24"/>
        <v>#DIV/0!</v>
      </c>
    </row>
    <row r="1564" spans="1:11" hidden="1" x14ac:dyDescent="0.3">
      <c r="A1564" s="87" t="s">
        <v>4575</v>
      </c>
      <c r="B1564" s="88">
        <v>8</v>
      </c>
      <c r="C1564" s="90" t="s">
        <v>415</v>
      </c>
      <c r="D1564" s="90" t="s">
        <v>236</v>
      </c>
      <c r="E1564" s="87" t="s">
        <v>1476</v>
      </c>
      <c r="F1564" s="91">
        <v>0</v>
      </c>
      <c r="G1564" s="91">
        <v>0</v>
      </c>
      <c r="H1564" s="92">
        <f ca="1">SUMIF(Measure_BB_Table[],Combined_header,Total_Exp._MeasureBB)</f>
        <v>0</v>
      </c>
      <c r="I1564" s="85">
        <f ca="1">SUMIF(Measure_BB_Table[],Combined_header,Committed_Amount)</f>
        <v>0</v>
      </c>
      <c r="J1564" s="92">
        <f ca="1">SUMIF(Measure_BB_Table[],Combined_header,Completed_MeasureBB)</f>
        <v>0</v>
      </c>
      <c r="K1564" s="93" t="e">
        <f t="shared" ca="1" si="24"/>
        <v>#DIV/0!</v>
      </c>
    </row>
    <row r="1565" spans="1:11" hidden="1" x14ac:dyDescent="0.3">
      <c r="A1565" s="87" t="s">
        <v>4576</v>
      </c>
      <c r="B1565" s="88">
        <v>8</v>
      </c>
      <c r="C1565" s="90" t="s">
        <v>415</v>
      </c>
      <c r="D1565" s="90" t="s">
        <v>236</v>
      </c>
      <c r="E1565" s="87" t="s">
        <v>1470</v>
      </c>
      <c r="F1565" s="91">
        <v>400</v>
      </c>
      <c r="G1565" s="91" t="s">
        <v>245</v>
      </c>
      <c r="H1565" s="92">
        <f ca="1">SUMIF(Measure_BB_Table[],Combined_header,Total_Exp._MeasureBB)</f>
        <v>0</v>
      </c>
      <c r="I1565" s="85">
        <f ca="1">SUMIF(Measure_BB_Table[],Combined_header,Committed_Amount)</f>
        <v>0</v>
      </c>
      <c r="J1565" s="92">
        <f ca="1">SUMIF(Measure_BB_Table[],Combined_header,Completed_MeasureBB)</f>
        <v>0</v>
      </c>
      <c r="K1565" s="93" t="e">
        <f t="shared" ca="1" si="24"/>
        <v>#DIV/0!</v>
      </c>
    </row>
    <row r="1566" spans="1:11" hidden="1" x14ac:dyDescent="0.3">
      <c r="A1566" s="87" t="s">
        <v>4577</v>
      </c>
      <c r="B1566" s="88">
        <v>8</v>
      </c>
      <c r="C1566" s="90" t="s">
        <v>415</v>
      </c>
      <c r="D1566" s="90" t="s">
        <v>236</v>
      </c>
      <c r="E1566" s="87" t="s">
        <v>1464</v>
      </c>
      <c r="F1566" s="91">
        <v>0</v>
      </c>
      <c r="G1566" s="91">
        <v>0</v>
      </c>
      <c r="H1566" s="92">
        <f ca="1">SUMIF(Measure_BB_Table[],Combined_header,Total_Exp._MeasureBB)</f>
        <v>0</v>
      </c>
      <c r="I1566" s="85">
        <f ca="1">SUMIF(Measure_BB_Table[],Combined_header,Committed_Amount)</f>
        <v>0</v>
      </c>
      <c r="J1566" s="92">
        <f ca="1">SUMIF(Measure_BB_Table[],Combined_header,Completed_MeasureBB)</f>
        <v>0</v>
      </c>
      <c r="K1566" s="93" t="e">
        <f t="shared" ca="1" si="24"/>
        <v>#DIV/0!</v>
      </c>
    </row>
    <row r="1567" spans="1:11" hidden="1" x14ac:dyDescent="0.3">
      <c r="A1567" s="87" t="s">
        <v>4578</v>
      </c>
      <c r="B1567" s="88">
        <v>0</v>
      </c>
      <c r="C1567" s="98" t="s">
        <v>503</v>
      </c>
      <c r="D1567" s="90" t="s">
        <v>2722</v>
      </c>
      <c r="E1567" s="87" t="s">
        <v>1471</v>
      </c>
      <c r="F1567" s="91">
        <v>0</v>
      </c>
      <c r="G1567" s="91">
        <v>0</v>
      </c>
      <c r="H1567" s="92">
        <f ca="1">SUMIF(Measure_BB_Table[],Combined_header,Total_Exp._MeasureBB)</f>
        <v>0</v>
      </c>
      <c r="I1567" s="85">
        <f ca="1">SUMIF(Measure_BB_Table[],Combined_header,Committed_Amount)</f>
        <v>0</v>
      </c>
      <c r="J1567" s="92">
        <f ca="1">SUMIF(Measure_BB_Table[],Combined_header,Completed_MeasureBB)</f>
        <v>0</v>
      </c>
      <c r="K1567" s="93" t="e">
        <f t="shared" ca="1" si="24"/>
        <v>#DIV/0!</v>
      </c>
    </row>
    <row r="1568" spans="1:11" hidden="1" x14ac:dyDescent="0.3">
      <c r="A1568" s="87" t="s">
        <v>4579</v>
      </c>
      <c r="B1568" s="88">
        <v>0</v>
      </c>
      <c r="C1568" s="98" t="s">
        <v>503</v>
      </c>
      <c r="D1568" s="90" t="s">
        <v>2722</v>
      </c>
      <c r="E1568" s="87" t="s">
        <v>1465</v>
      </c>
      <c r="F1568" s="91">
        <v>0</v>
      </c>
      <c r="G1568" s="91">
        <v>0</v>
      </c>
      <c r="H1568" s="92">
        <f ca="1">SUMIF(Measure_BB_Table[],Combined_header,Total_Exp._MeasureBB)</f>
        <v>0</v>
      </c>
      <c r="I1568" s="85">
        <f ca="1">SUMIF(Measure_BB_Table[],Combined_header,Committed_Amount)</f>
        <v>0</v>
      </c>
      <c r="J1568" s="92">
        <f ca="1">SUMIF(Measure_BB_Table[],Combined_header,Completed_MeasureBB)</f>
        <v>0</v>
      </c>
      <c r="K1568" s="93" t="e">
        <f t="shared" ca="1" si="24"/>
        <v>#DIV/0!</v>
      </c>
    </row>
    <row r="1569" spans="1:11" hidden="1" x14ac:dyDescent="0.3">
      <c r="A1569" s="87" t="s">
        <v>4580</v>
      </c>
      <c r="B1569" s="88">
        <v>0</v>
      </c>
      <c r="C1569" s="98" t="s">
        <v>503</v>
      </c>
      <c r="D1569" s="90" t="s">
        <v>2722</v>
      </c>
      <c r="E1569" s="87" t="s">
        <v>1467</v>
      </c>
      <c r="F1569" s="91">
        <v>0</v>
      </c>
      <c r="G1569" s="91">
        <v>0</v>
      </c>
      <c r="H1569" s="92">
        <f ca="1">SUMIF(Measure_BB_Table[],Combined_header,Total_Exp._MeasureBB)</f>
        <v>0</v>
      </c>
      <c r="I1569" s="85">
        <f ca="1">SUMIF(Measure_BB_Table[],Combined_header,Committed_Amount)</f>
        <v>0</v>
      </c>
      <c r="J1569" s="92">
        <f ca="1">SUMIF(Measure_BB_Table[],Combined_header,Completed_MeasureBB)</f>
        <v>0</v>
      </c>
      <c r="K1569" s="93" t="e">
        <f t="shared" ca="1" si="24"/>
        <v>#DIV/0!</v>
      </c>
    </row>
    <row r="1570" spans="1:11" hidden="1" x14ac:dyDescent="0.3">
      <c r="A1570" s="87" t="s">
        <v>4581</v>
      </c>
      <c r="B1570" s="88">
        <v>0</v>
      </c>
      <c r="C1570" s="98" t="s">
        <v>503</v>
      </c>
      <c r="D1570" s="90" t="s">
        <v>2722</v>
      </c>
      <c r="E1570" s="90" t="s">
        <v>1676</v>
      </c>
      <c r="F1570" s="91">
        <v>0</v>
      </c>
      <c r="G1570" s="91">
        <v>0</v>
      </c>
      <c r="H1570" s="92">
        <f ca="1">SUMIF(Measure_BB_Table[],Combined_header,Total_Exp._MeasureBB)</f>
        <v>0</v>
      </c>
      <c r="I1570" s="85">
        <f ca="1">SUMIF(Measure_BB_Table[],Combined_header,Committed_Amount)</f>
        <v>0</v>
      </c>
      <c r="J1570" s="92">
        <f ca="1">SUMIF(Measure_BB_Table[],Combined_header,Completed_MeasureBB)</f>
        <v>0</v>
      </c>
      <c r="K1570" s="93" t="e">
        <f t="shared" ca="1" si="24"/>
        <v>#DIV/0!</v>
      </c>
    </row>
    <row r="1571" spans="1:11" x14ac:dyDescent="0.3">
      <c r="A1571" s="87" t="s">
        <v>2895</v>
      </c>
      <c r="B1571" s="88">
        <v>0</v>
      </c>
      <c r="C1571" s="98" t="s">
        <v>503</v>
      </c>
      <c r="D1571" s="90" t="s">
        <v>2722</v>
      </c>
      <c r="E1571" s="90" t="s">
        <v>310</v>
      </c>
      <c r="F1571" s="91">
        <v>0</v>
      </c>
      <c r="G1571" s="91">
        <v>0</v>
      </c>
      <c r="H1571" s="92">
        <f ca="1">SUMIF(Measure_BB_Table[],Combined_header,Total_Exp._MeasureBB)</f>
        <v>12744.48</v>
      </c>
      <c r="I1571" s="85">
        <f ca="1">SUMIF(Measure_BB_Table[],Combined_header,Committed_Amount)</f>
        <v>0</v>
      </c>
      <c r="J1571" s="92">
        <f ca="1">SUMIF(Measure_BB_Table[],Combined_header,Completed_MeasureBB)</f>
        <v>12744.48</v>
      </c>
      <c r="K1571" s="93">
        <f t="shared" ca="1" si="24"/>
        <v>1</v>
      </c>
    </row>
    <row r="1572" spans="1:11" hidden="1" x14ac:dyDescent="0.3">
      <c r="A1572" s="87" t="s">
        <v>4582</v>
      </c>
      <c r="B1572" s="88">
        <v>0</v>
      </c>
      <c r="C1572" s="98" t="s">
        <v>503</v>
      </c>
      <c r="D1572" s="90" t="s">
        <v>2722</v>
      </c>
      <c r="E1572" s="90" t="s">
        <v>1473</v>
      </c>
      <c r="F1572" s="91">
        <v>0</v>
      </c>
      <c r="G1572" s="91">
        <v>0</v>
      </c>
      <c r="H1572" s="92">
        <f ca="1">SUMIF(Measure_BB_Table[],Combined_header,Total_Exp._MeasureBB)</f>
        <v>0</v>
      </c>
      <c r="I1572" s="85">
        <f ca="1">SUMIF(Measure_BB_Table[],Combined_header,Committed_Amount)</f>
        <v>0</v>
      </c>
      <c r="J1572" s="92">
        <f ca="1">SUMIF(Measure_BB_Table[],Combined_header,Completed_MeasureBB)</f>
        <v>0</v>
      </c>
      <c r="K1572" s="93" t="e">
        <f t="shared" ca="1" si="24"/>
        <v>#DIV/0!</v>
      </c>
    </row>
    <row r="1573" spans="1:11" hidden="1" x14ac:dyDescent="0.3">
      <c r="A1573" s="87" t="s">
        <v>4583</v>
      </c>
      <c r="B1573" s="88">
        <v>0</v>
      </c>
      <c r="C1573" s="98" t="s">
        <v>503</v>
      </c>
      <c r="D1573" s="90" t="s">
        <v>2722</v>
      </c>
      <c r="E1573" s="90" t="s">
        <v>1547</v>
      </c>
      <c r="F1573" s="91">
        <v>0</v>
      </c>
      <c r="G1573" s="91">
        <v>0</v>
      </c>
      <c r="H1573" s="92">
        <f ca="1">SUMIF(Measure_BB_Table[],Combined_header,Total_Exp._MeasureBB)</f>
        <v>0</v>
      </c>
      <c r="I1573" s="85">
        <f ca="1">SUMIF(Measure_BB_Table[],Combined_header,Committed_Amount)</f>
        <v>0</v>
      </c>
      <c r="J1573" s="92">
        <f ca="1">SUMIF(Measure_BB_Table[],Combined_header,Completed_MeasureBB)</f>
        <v>0</v>
      </c>
      <c r="K1573" s="93" t="e">
        <f t="shared" ca="1" si="24"/>
        <v>#DIV/0!</v>
      </c>
    </row>
    <row r="1574" spans="1:11" hidden="1" x14ac:dyDescent="0.3">
      <c r="A1574" s="87" t="s">
        <v>4584</v>
      </c>
      <c r="B1574" s="88">
        <v>0</v>
      </c>
      <c r="C1574" s="98" t="s">
        <v>503</v>
      </c>
      <c r="D1574" s="90" t="s">
        <v>2722</v>
      </c>
      <c r="E1574" s="90" t="s">
        <v>1466</v>
      </c>
      <c r="F1574" s="91">
        <v>0</v>
      </c>
      <c r="G1574" s="91">
        <v>0</v>
      </c>
      <c r="H1574" s="92">
        <f ca="1">SUMIF(Measure_BB_Table[],Combined_header,Total_Exp._MeasureBB)</f>
        <v>0</v>
      </c>
      <c r="I1574" s="85">
        <f ca="1">SUMIF(Measure_BB_Table[],Combined_header,Committed_Amount)</f>
        <v>0</v>
      </c>
      <c r="J1574" s="92">
        <f ca="1">SUMIF(Measure_BB_Table[],Combined_header,Completed_MeasureBB)</f>
        <v>0</v>
      </c>
      <c r="K1574" s="93" t="e">
        <f t="shared" ca="1" si="24"/>
        <v>#DIV/0!</v>
      </c>
    </row>
    <row r="1575" spans="1:11" hidden="1" x14ac:dyDescent="0.3">
      <c r="A1575" s="87" t="s">
        <v>4585</v>
      </c>
      <c r="B1575" s="88">
        <v>0</v>
      </c>
      <c r="C1575" s="98" t="s">
        <v>503</v>
      </c>
      <c r="D1575" s="90" t="s">
        <v>2722</v>
      </c>
      <c r="E1575" s="90" t="s">
        <v>1474</v>
      </c>
      <c r="F1575" s="91">
        <v>0</v>
      </c>
      <c r="G1575" s="91">
        <v>0</v>
      </c>
      <c r="H1575" s="92">
        <f ca="1">SUMIF(Measure_BB_Table[],Combined_header,Total_Exp._MeasureBB)</f>
        <v>0</v>
      </c>
      <c r="I1575" s="85">
        <f ca="1">SUMIF(Measure_BB_Table[],Combined_header,Committed_Amount)</f>
        <v>0</v>
      </c>
      <c r="J1575" s="92">
        <f ca="1">SUMIF(Measure_BB_Table[],Combined_header,Completed_MeasureBB)</f>
        <v>0</v>
      </c>
      <c r="K1575" s="93" t="e">
        <f t="shared" ca="1" si="24"/>
        <v>#DIV/0!</v>
      </c>
    </row>
    <row r="1576" spans="1:11" hidden="1" x14ac:dyDescent="0.3">
      <c r="A1576" s="87" t="s">
        <v>4586</v>
      </c>
      <c r="B1576" s="88">
        <v>0</v>
      </c>
      <c r="C1576" s="98" t="s">
        <v>503</v>
      </c>
      <c r="D1576" s="90" t="s">
        <v>2722</v>
      </c>
      <c r="E1576" s="87" t="s">
        <v>1468</v>
      </c>
      <c r="F1576" s="91">
        <v>0</v>
      </c>
      <c r="G1576" s="91">
        <v>0</v>
      </c>
      <c r="H1576" s="92">
        <f ca="1">SUMIF(Measure_BB_Table[],Combined_header,Total_Exp._MeasureBB)</f>
        <v>0</v>
      </c>
      <c r="I1576" s="85">
        <f ca="1">SUMIF(Measure_BB_Table[],Combined_header,Committed_Amount)</f>
        <v>0</v>
      </c>
      <c r="J1576" s="92">
        <f ca="1">SUMIF(Measure_BB_Table[],Combined_header,Completed_MeasureBB)</f>
        <v>0</v>
      </c>
      <c r="K1576" s="93" t="e">
        <f t="shared" ca="1" si="24"/>
        <v>#DIV/0!</v>
      </c>
    </row>
    <row r="1577" spans="1:11" x14ac:dyDescent="0.3">
      <c r="A1577" s="87" t="s">
        <v>4587</v>
      </c>
      <c r="B1577" s="88">
        <v>0</v>
      </c>
      <c r="C1577" s="98" t="s">
        <v>503</v>
      </c>
      <c r="D1577" s="90" t="s">
        <v>2722</v>
      </c>
      <c r="E1577" s="87" t="s">
        <v>1548</v>
      </c>
      <c r="F1577" s="91">
        <v>0</v>
      </c>
      <c r="G1577" s="91">
        <v>0</v>
      </c>
      <c r="H1577" s="92">
        <f ca="1">SUMIF(Measure_BB_Table[],Combined_header,Total_Exp._MeasureBB)</f>
        <v>730550.34</v>
      </c>
      <c r="I1577" s="85">
        <f ca="1">SUMIF(Measure_BB_Table[],Combined_header,Committed_Amount)</f>
        <v>14310.37999999999</v>
      </c>
      <c r="J1577" s="92">
        <f ca="1">SUMIF(Measure_BB_Table[],Combined_header,Completed_MeasureBB)</f>
        <v>716239.96</v>
      </c>
      <c r="K1577" s="93">
        <f t="shared" ca="1" si="24"/>
        <v>0.98041150730283688</v>
      </c>
    </row>
    <row r="1578" spans="1:11" hidden="1" x14ac:dyDescent="0.3">
      <c r="A1578" s="87" t="s">
        <v>4588</v>
      </c>
      <c r="B1578" s="88">
        <v>0</v>
      </c>
      <c r="C1578" s="98" t="s">
        <v>503</v>
      </c>
      <c r="D1578" s="90" t="s">
        <v>2722</v>
      </c>
      <c r="E1578" s="87" t="s">
        <v>1677</v>
      </c>
      <c r="F1578" s="91">
        <v>0</v>
      </c>
      <c r="G1578" s="91">
        <v>0</v>
      </c>
      <c r="H1578" s="92">
        <f ca="1">SUMIF(Measure_BB_Table[],Combined_header,Total_Exp._MeasureBB)</f>
        <v>0</v>
      </c>
      <c r="I1578" s="85">
        <f ca="1">SUMIF(Measure_BB_Table[],Combined_header,Committed_Amount)</f>
        <v>0</v>
      </c>
      <c r="J1578" s="92">
        <f ca="1">SUMIF(Measure_BB_Table[],Combined_header,Completed_MeasureBB)</f>
        <v>0</v>
      </c>
      <c r="K1578" s="93" t="e">
        <f t="shared" ca="1" si="24"/>
        <v>#DIV/0!</v>
      </c>
    </row>
    <row r="1579" spans="1:11" hidden="1" x14ac:dyDescent="0.3">
      <c r="A1579" s="87" t="s">
        <v>4589</v>
      </c>
      <c r="B1579" s="88">
        <v>0</v>
      </c>
      <c r="C1579" s="98" t="s">
        <v>503</v>
      </c>
      <c r="D1579" s="90" t="s">
        <v>2722</v>
      </c>
      <c r="E1579" s="87" t="s">
        <v>1472</v>
      </c>
      <c r="F1579" s="91">
        <v>0</v>
      </c>
      <c r="G1579" s="91">
        <v>0</v>
      </c>
      <c r="H1579" s="92">
        <f ca="1">SUMIF(Measure_BB_Table[],Combined_header,Total_Exp._MeasureBB)</f>
        <v>0</v>
      </c>
      <c r="I1579" s="85">
        <f ca="1">SUMIF(Measure_BB_Table[],Combined_header,Committed_Amount)</f>
        <v>0</v>
      </c>
      <c r="J1579" s="92">
        <f ca="1">SUMIF(Measure_BB_Table[],Combined_header,Completed_MeasureBB)</f>
        <v>0</v>
      </c>
      <c r="K1579" s="93" t="e">
        <f t="shared" ca="1" si="24"/>
        <v>#DIV/0!</v>
      </c>
    </row>
    <row r="1580" spans="1:11" hidden="1" x14ac:dyDescent="0.3">
      <c r="A1580" s="87" t="s">
        <v>4590</v>
      </c>
      <c r="B1580" s="88">
        <v>0</v>
      </c>
      <c r="C1580" s="98" t="s">
        <v>503</v>
      </c>
      <c r="D1580" s="90" t="s">
        <v>2722</v>
      </c>
      <c r="E1580" s="87" t="s">
        <v>1476</v>
      </c>
      <c r="F1580" s="91">
        <v>0</v>
      </c>
      <c r="G1580" s="91">
        <v>0</v>
      </c>
      <c r="H1580" s="92">
        <f ca="1">SUMIF(Measure_BB_Table[],Combined_header,Total_Exp._MeasureBB)</f>
        <v>0</v>
      </c>
      <c r="I1580" s="85">
        <f ca="1">SUMIF(Measure_BB_Table[],Combined_header,Committed_Amount)</f>
        <v>0</v>
      </c>
      <c r="J1580" s="92">
        <f ca="1">SUMIF(Measure_BB_Table[],Combined_header,Completed_MeasureBB)</f>
        <v>0</v>
      </c>
      <c r="K1580" s="93" t="e">
        <f t="shared" ca="1" si="24"/>
        <v>#DIV/0!</v>
      </c>
    </row>
    <row r="1581" spans="1:11" hidden="1" x14ac:dyDescent="0.3">
      <c r="A1581" s="87" t="s">
        <v>4591</v>
      </c>
      <c r="B1581" s="88">
        <v>0</v>
      </c>
      <c r="C1581" s="98" t="s">
        <v>503</v>
      </c>
      <c r="D1581" s="90" t="s">
        <v>2722</v>
      </c>
      <c r="E1581" s="87" t="s">
        <v>1470</v>
      </c>
      <c r="F1581" s="91">
        <v>0</v>
      </c>
      <c r="G1581" s="91">
        <v>0</v>
      </c>
      <c r="H1581" s="92">
        <f ca="1">SUMIF(Measure_BB_Table[],Combined_header,Total_Exp._MeasureBB)</f>
        <v>0</v>
      </c>
      <c r="I1581" s="85">
        <f ca="1">SUMIF(Measure_BB_Table[],Combined_header,Committed_Amount)</f>
        <v>0</v>
      </c>
      <c r="J1581" s="92">
        <f ca="1">SUMIF(Measure_BB_Table[],Combined_header,Completed_MeasureBB)</f>
        <v>0</v>
      </c>
      <c r="K1581" s="93" t="e">
        <f t="shared" ca="1" si="24"/>
        <v>#DIV/0!</v>
      </c>
    </row>
    <row r="1582" spans="1:11" x14ac:dyDescent="0.3">
      <c r="A1582" s="87" t="s">
        <v>2788</v>
      </c>
      <c r="B1582" s="88">
        <v>0</v>
      </c>
      <c r="C1582" s="98" t="s">
        <v>503</v>
      </c>
      <c r="D1582" s="90" t="s">
        <v>2722</v>
      </c>
      <c r="E1582" s="87" t="s">
        <v>1464</v>
      </c>
      <c r="F1582" s="91">
        <v>0</v>
      </c>
      <c r="G1582" s="91">
        <v>0</v>
      </c>
      <c r="H1582" s="92">
        <f ca="1">SUMIF(Measure_BB_Table[],Combined_header,Total_Exp._MeasureBB)</f>
        <v>269192.76</v>
      </c>
      <c r="I1582" s="85">
        <f ca="1">SUMIF(Measure_BB_Table[],Combined_header,Committed_Amount)</f>
        <v>0</v>
      </c>
      <c r="J1582" s="92">
        <f ca="1">SUMIF(Measure_BB_Table[],Combined_header,Completed_MeasureBB)</f>
        <v>269192.76</v>
      </c>
      <c r="K1582" s="93">
        <f t="shared" ca="1" si="24"/>
        <v>1</v>
      </c>
    </row>
    <row r="1583" spans="1:11" hidden="1" x14ac:dyDescent="0.3">
      <c r="A1583" s="87" t="s">
        <v>4592</v>
      </c>
      <c r="B1583" s="88">
        <v>0</v>
      </c>
      <c r="C1583" s="98" t="s">
        <v>503</v>
      </c>
      <c r="D1583" s="89" t="s">
        <v>428</v>
      </c>
      <c r="E1583" s="87" t="s">
        <v>1467</v>
      </c>
      <c r="F1583" s="91">
        <v>0</v>
      </c>
      <c r="G1583" s="91">
        <v>0</v>
      </c>
      <c r="H1583" s="92">
        <f ca="1">SUMIF(Measure_BB_Table[],Combined_header,Total_Exp._MeasureBB)</f>
        <v>0</v>
      </c>
      <c r="I1583" s="85">
        <f ca="1">SUMIF(Measure_BB_Table[],Combined_header,Committed_Amount)</f>
        <v>0</v>
      </c>
      <c r="J1583" s="92">
        <f ca="1">SUMIF(Measure_BB_Table[],Combined_header,Completed_MeasureBB)</f>
        <v>0</v>
      </c>
      <c r="K1583" s="93" t="e">
        <f t="shared" ca="1" si="24"/>
        <v>#DIV/0!</v>
      </c>
    </row>
    <row r="1584" spans="1:11" hidden="1" x14ac:dyDescent="0.3">
      <c r="A1584" s="87" t="s">
        <v>4593</v>
      </c>
      <c r="B1584" s="88">
        <v>0</v>
      </c>
      <c r="C1584" s="98" t="s">
        <v>503</v>
      </c>
      <c r="D1584" s="89" t="s">
        <v>428</v>
      </c>
      <c r="E1584" s="87" t="s">
        <v>310</v>
      </c>
      <c r="F1584" s="91">
        <v>0</v>
      </c>
      <c r="G1584" s="91">
        <v>0</v>
      </c>
      <c r="H1584" s="92">
        <f ca="1">SUMIF(Measure_BB_Table[],Combined_header,Total_Exp._MeasureBB)</f>
        <v>0</v>
      </c>
      <c r="I1584" s="85">
        <f ca="1">SUMIF(Measure_BB_Table[],Combined_header,Committed_Amount)</f>
        <v>0</v>
      </c>
      <c r="J1584" s="92">
        <f ca="1">SUMIF(Measure_BB_Table[],Combined_header,Completed_MeasureBB)</f>
        <v>0</v>
      </c>
      <c r="K1584" s="93" t="e">
        <f t="shared" ca="1" si="24"/>
        <v>#DIV/0!</v>
      </c>
    </row>
    <row r="1585" spans="1:11" hidden="1" x14ac:dyDescent="0.3">
      <c r="A1585" s="87" t="s">
        <v>4594</v>
      </c>
      <c r="B1585" s="88">
        <v>0</v>
      </c>
      <c r="C1585" s="98" t="s">
        <v>503</v>
      </c>
      <c r="D1585" s="90" t="s">
        <v>2724</v>
      </c>
      <c r="E1585" s="87" t="s">
        <v>1471</v>
      </c>
      <c r="F1585" s="91">
        <v>0</v>
      </c>
      <c r="G1585" s="91">
        <v>0</v>
      </c>
      <c r="H1585" s="92">
        <f ca="1">SUMIF(Measure_BB_Table[],Combined_header,Total_Exp._MeasureBB)</f>
        <v>0</v>
      </c>
      <c r="I1585" s="85">
        <f ca="1">SUMIF(Measure_BB_Table[],Combined_header,Committed_Amount)</f>
        <v>0</v>
      </c>
      <c r="J1585" s="92">
        <f ca="1">SUMIF(Measure_BB_Table[],Combined_header,Completed_MeasureBB)</f>
        <v>0</v>
      </c>
      <c r="K1585" s="93" t="e">
        <f t="shared" ca="1" si="24"/>
        <v>#DIV/0!</v>
      </c>
    </row>
    <row r="1586" spans="1:11" x14ac:dyDescent="0.3">
      <c r="A1586" s="87" t="s">
        <v>2931</v>
      </c>
      <c r="B1586" s="88">
        <v>0</v>
      </c>
      <c r="C1586" s="98" t="s">
        <v>503</v>
      </c>
      <c r="D1586" s="90" t="s">
        <v>2724</v>
      </c>
      <c r="E1586" s="87" t="s">
        <v>310</v>
      </c>
      <c r="F1586" s="91">
        <v>0</v>
      </c>
      <c r="G1586" s="91">
        <v>0</v>
      </c>
      <c r="H1586" s="92">
        <f ca="1">SUMIF(Measure_BB_Table[],Combined_header,Total_Exp._MeasureBB)</f>
        <v>3502.75</v>
      </c>
      <c r="I1586" s="85">
        <f ca="1">SUMIF(Measure_BB_Table[],Combined_header,Committed_Amount)</f>
        <v>0</v>
      </c>
      <c r="J1586" s="92">
        <f ca="1">SUMIF(Measure_BB_Table[],Combined_header,Completed_MeasureBB)</f>
        <v>3502.75</v>
      </c>
      <c r="K1586" s="93">
        <f t="shared" ca="1" si="24"/>
        <v>1</v>
      </c>
    </row>
    <row r="1587" spans="1:11" hidden="1" x14ac:dyDescent="0.3">
      <c r="A1587" s="87" t="s">
        <v>4595</v>
      </c>
      <c r="B1587" s="88">
        <v>0</v>
      </c>
      <c r="C1587" s="98" t="s">
        <v>503</v>
      </c>
      <c r="D1587" s="90" t="s">
        <v>2724</v>
      </c>
      <c r="E1587" s="87" t="s">
        <v>1473</v>
      </c>
      <c r="F1587" s="91">
        <v>0</v>
      </c>
      <c r="G1587" s="91">
        <v>0</v>
      </c>
      <c r="H1587" s="92">
        <f ca="1">SUMIF(Measure_BB_Table[],Combined_header,Total_Exp._MeasureBB)</f>
        <v>0</v>
      </c>
      <c r="I1587" s="85">
        <f ca="1">SUMIF(Measure_BB_Table[],Combined_header,Committed_Amount)</f>
        <v>0</v>
      </c>
      <c r="J1587" s="92">
        <f ca="1">SUMIF(Measure_BB_Table[],Combined_header,Completed_MeasureBB)</f>
        <v>0</v>
      </c>
      <c r="K1587" s="93" t="e">
        <f t="shared" ca="1" si="24"/>
        <v>#DIV/0!</v>
      </c>
    </row>
    <row r="1588" spans="1:11" hidden="1" x14ac:dyDescent="0.3">
      <c r="A1588" s="87" t="s">
        <v>4596</v>
      </c>
      <c r="B1588" s="88">
        <v>0</v>
      </c>
      <c r="C1588" s="98" t="s">
        <v>503</v>
      </c>
      <c r="D1588" s="90" t="s">
        <v>2724</v>
      </c>
      <c r="E1588" s="87" t="s">
        <v>1547</v>
      </c>
      <c r="F1588" s="91">
        <v>0</v>
      </c>
      <c r="G1588" s="91">
        <v>0</v>
      </c>
      <c r="H1588" s="92">
        <f ca="1">SUMIF(Measure_BB_Table[],Combined_header,Total_Exp._MeasureBB)</f>
        <v>0</v>
      </c>
      <c r="I1588" s="85">
        <f ca="1">SUMIF(Measure_BB_Table[],Combined_header,Committed_Amount)</f>
        <v>0</v>
      </c>
      <c r="J1588" s="92">
        <f ca="1">SUMIF(Measure_BB_Table[],Combined_header,Completed_MeasureBB)</f>
        <v>0</v>
      </c>
      <c r="K1588" s="93" t="e">
        <f t="shared" ca="1" si="24"/>
        <v>#DIV/0!</v>
      </c>
    </row>
    <row r="1589" spans="1:11" hidden="1" x14ac:dyDescent="0.3">
      <c r="A1589" s="87" t="s">
        <v>2932</v>
      </c>
      <c r="B1589" s="88">
        <v>0</v>
      </c>
      <c r="C1589" s="98" t="s">
        <v>503</v>
      </c>
      <c r="D1589" s="90" t="s">
        <v>2724</v>
      </c>
      <c r="E1589" s="87" t="s">
        <v>1466</v>
      </c>
      <c r="F1589" s="91">
        <v>0</v>
      </c>
      <c r="G1589" s="91">
        <v>0</v>
      </c>
      <c r="H1589" s="92">
        <f ca="1">SUMIF(Measure_BB_Table[],Combined_header,Total_Exp._MeasureBB)</f>
        <v>0</v>
      </c>
      <c r="I1589" s="85">
        <f ca="1">SUMIF(Measure_BB_Table[],Combined_header,Committed_Amount)</f>
        <v>0</v>
      </c>
      <c r="J1589" s="92">
        <f ca="1">SUMIF(Measure_BB_Table[],Combined_header,Completed_MeasureBB)</f>
        <v>0</v>
      </c>
      <c r="K1589" s="93" t="e">
        <f t="shared" ca="1" si="24"/>
        <v>#DIV/0!</v>
      </c>
    </row>
    <row r="1590" spans="1:11" hidden="1" x14ac:dyDescent="0.3">
      <c r="A1590" s="87" t="s">
        <v>4597</v>
      </c>
      <c r="B1590" s="88">
        <v>0</v>
      </c>
      <c r="C1590" s="98" t="s">
        <v>503</v>
      </c>
      <c r="D1590" s="90" t="s">
        <v>2724</v>
      </c>
      <c r="E1590" s="90" t="s">
        <v>1474</v>
      </c>
      <c r="F1590" s="91">
        <v>0</v>
      </c>
      <c r="G1590" s="91">
        <v>0</v>
      </c>
      <c r="H1590" s="92">
        <f ca="1">SUMIF(Measure_BB_Table[],Combined_header,Total_Exp._MeasureBB)</f>
        <v>0</v>
      </c>
      <c r="I1590" s="85">
        <f ca="1">SUMIF(Measure_BB_Table[],Combined_header,Committed_Amount)</f>
        <v>0</v>
      </c>
      <c r="J1590" s="92">
        <f ca="1">SUMIF(Measure_BB_Table[],Combined_header,Completed_MeasureBB)</f>
        <v>0</v>
      </c>
      <c r="K1590" s="93" t="e">
        <f t="shared" ca="1" si="24"/>
        <v>#DIV/0!</v>
      </c>
    </row>
    <row r="1591" spans="1:11" hidden="1" x14ac:dyDescent="0.3">
      <c r="A1591" s="87" t="s">
        <v>4598</v>
      </c>
      <c r="B1591" s="88">
        <v>0</v>
      </c>
      <c r="C1591" s="98" t="s">
        <v>503</v>
      </c>
      <c r="D1591" s="90" t="s">
        <v>2724</v>
      </c>
      <c r="E1591" s="87" t="s">
        <v>1468</v>
      </c>
      <c r="F1591" s="91">
        <v>0</v>
      </c>
      <c r="G1591" s="91">
        <v>0</v>
      </c>
      <c r="H1591" s="92">
        <f ca="1">SUMIF(Measure_BB_Table[],Combined_header,Total_Exp._MeasureBB)</f>
        <v>0</v>
      </c>
      <c r="I1591" s="85">
        <f ca="1">SUMIF(Measure_BB_Table[],Combined_header,Committed_Amount)</f>
        <v>0</v>
      </c>
      <c r="J1591" s="92">
        <f ca="1">SUMIF(Measure_BB_Table[],Combined_header,Completed_MeasureBB)</f>
        <v>0</v>
      </c>
      <c r="K1591" s="93" t="e">
        <f t="shared" ca="1" si="24"/>
        <v>#DIV/0!</v>
      </c>
    </row>
    <row r="1592" spans="1:11" hidden="1" x14ac:dyDescent="0.3">
      <c r="A1592" s="87" t="s">
        <v>4599</v>
      </c>
      <c r="B1592" s="88">
        <v>0</v>
      </c>
      <c r="C1592" s="98" t="s">
        <v>503</v>
      </c>
      <c r="D1592" s="90" t="s">
        <v>2724</v>
      </c>
      <c r="E1592" s="87" t="s">
        <v>1470</v>
      </c>
      <c r="F1592" s="91">
        <v>0</v>
      </c>
      <c r="G1592" s="91">
        <v>0</v>
      </c>
      <c r="H1592" s="92">
        <f ca="1">SUMIF(Measure_BB_Table[],Combined_header,Total_Exp._MeasureBB)</f>
        <v>0</v>
      </c>
      <c r="I1592" s="85">
        <f ca="1">SUMIF(Measure_BB_Table[],Combined_header,Committed_Amount)</f>
        <v>0</v>
      </c>
      <c r="J1592" s="92">
        <f ca="1">SUMIF(Measure_BB_Table[],Combined_header,Completed_MeasureBB)</f>
        <v>0</v>
      </c>
      <c r="K1592" s="93" t="e">
        <f t="shared" ca="1" si="24"/>
        <v>#DIV/0!</v>
      </c>
    </row>
    <row r="1593" spans="1:11" hidden="1" x14ac:dyDescent="0.3">
      <c r="A1593" s="87" t="s">
        <v>4600</v>
      </c>
      <c r="B1593" s="88">
        <v>0</v>
      </c>
      <c r="C1593" s="98" t="s">
        <v>503</v>
      </c>
      <c r="D1593" s="90" t="s">
        <v>2723</v>
      </c>
      <c r="E1593" s="87" t="s">
        <v>1471</v>
      </c>
      <c r="F1593" s="91">
        <v>0</v>
      </c>
      <c r="G1593" s="91">
        <v>0</v>
      </c>
      <c r="H1593" s="92">
        <f ca="1">SUMIF(Measure_BB_Table[],Combined_header,Total_Exp._MeasureBB)</f>
        <v>0</v>
      </c>
      <c r="I1593" s="85">
        <f ca="1">SUMIF(Measure_BB_Table[],Combined_header,Committed_Amount)</f>
        <v>0</v>
      </c>
      <c r="J1593" s="92">
        <f ca="1">SUMIF(Measure_BB_Table[],Combined_header,Completed_MeasureBB)</f>
        <v>0</v>
      </c>
      <c r="K1593" s="93" t="e">
        <f t="shared" ca="1" si="24"/>
        <v>#DIV/0!</v>
      </c>
    </row>
    <row r="1594" spans="1:11" hidden="1" x14ac:dyDescent="0.3">
      <c r="A1594" s="87" t="s">
        <v>4601</v>
      </c>
      <c r="B1594" s="88">
        <v>0</v>
      </c>
      <c r="C1594" s="98" t="s">
        <v>503</v>
      </c>
      <c r="D1594" s="90" t="s">
        <v>2723</v>
      </c>
      <c r="E1594" s="87" t="s">
        <v>310</v>
      </c>
      <c r="F1594" s="91">
        <v>0</v>
      </c>
      <c r="G1594" s="91">
        <v>0</v>
      </c>
      <c r="H1594" s="92">
        <f ca="1">SUMIF(Measure_BB_Table[],Combined_header,Total_Exp._MeasureBB)</f>
        <v>0</v>
      </c>
      <c r="I1594" s="85">
        <f ca="1">SUMIF(Measure_BB_Table[],Combined_header,Committed_Amount)</f>
        <v>0</v>
      </c>
      <c r="J1594" s="92">
        <f ca="1">SUMIF(Measure_BB_Table[],Combined_header,Completed_MeasureBB)</f>
        <v>0</v>
      </c>
      <c r="K1594" s="93" t="e">
        <f t="shared" ca="1" si="24"/>
        <v>#DIV/0!</v>
      </c>
    </row>
    <row r="1595" spans="1:11" hidden="1" x14ac:dyDescent="0.3">
      <c r="A1595" s="87" t="s">
        <v>4602</v>
      </c>
      <c r="B1595" s="88">
        <v>0</v>
      </c>
      <c r="C1595" s="98" t="s">
        <v>503</v>
      </c>
      <c r="D1595" s="90" t="s">
        <v>2723</v>
      </c>
      <c r="E1595" s="87" t="s">
        <v>1473</v>
      </c>
      <c r="F1595" s="91">
        <v>0</v>
      </c>
      <c r="G1595" s="91">
        <v>0</v>
      </c>
      <c r="H1595" s="92">
        <f ca="1">SUMIF(Measure_BB_Table[],Combined_header,Total_Exp._MeasureBB)</f>
        <v>0</v>
      </c>
      <c r="I1595" s="85">
        <f ca="1">SUMIF(Measure_BB_Table[],Combined_header,Committed_Amount)</f>
        <v>0</v>
      </c>
      <c r="J1595" s="92">
        <f ca="1">SUMIF(Measure_BB_Table[],Combined_header,Completed_MeasureBB)</f>
        <v>0</v>
      </c>
      <c r="K1595" s="93" t="e">
        <f t="shared" ca="1" si="24"/>
        <v>#DIV/0!</v>
      </c>
    </row>
    <row r="1596" spans="1:11" hidden="1" x14ac:dyDescent="0.3">
      <c r="A1596" s="87" t="s">
        <v>4603</v>
      </c>
      <c r="B1596" s="88">
        <v>0</v>
      </c>
      <c r="C1596" s="98" t="s">
        <v>503</v>
      </c>
      <c r="D1596" s="90" t="s">
        <v>2723</v>
      </c>
      <c r="E1596" s="87" t="s">
        <v>1547</v>
      </c>
      <c r="F1596" s="91">
        <v>0</v>
      </c>
      <c r="G1596" s="91">
        <v>0</v>
      </c>
      <c r="H1596" s="92">
        <f ca="1">SUMIF(Measure_BB_Table[],Combined_header,Total_Exp._MeasureBB)</f>
        <v>0</v>
      </c>
      <c r="I1596" s="85">
        <f ca="1">SUMIF(Measure_BB_Table[],Combined_header,Committed_Amount)</f>
        <v>0</v>
      </c>
      <c r="J1596" s="92">
        <f ca="1">SUMIF(Measure_BB_Table[],Combined_header,Completed_MeasureBB)</f>
        <v>0</v>
      </c>
      <c r="K1596" s="93" t="e">
        <f t="shared" ca="1" si="24"/>
        <v>#DIV/0!</v>
      </c>
    </row>
    <row r="1597" spans="1:11" hidden="1" x14ac:dyDescent="0.3">
      <c r="A1597" s="87" t="s">
        <v>4604</v>
      </c>
      <c r="B1597" s="88">
        <v>0</v>
      </c>
      <c r="C1597" s="98" t="s">
        <v>503</v>
      </c>
      <c r="D1597" s="90" t="s">
        <v>2723</v>
      </c>
      <c r="E1597" s="87" t="s">
        <v>1466</v>
      </c>
      <c r="F1597" s="91">
        <v>0</v>
      </c>
      <c r="G1597" s="91">
        <v>0</v>
      </c>
      <c r="H1597" s="92">
        <f ca="1">SUMIF(Measure_BB_Table[],Combined_header,Total_Exp._MeasureBB)</f>
        <v>0</v>
      </c>
      <c r="I1597" s="85">
        <f ca="1">SUMIF(Measure_BB_Table[],Combined_header,Committed_Amount)</f>
        <v>0</v>
      </c>
      <c r="J1597" s="92">
        <f ca="1">SUMIF(Measure_BB_Table[],Combined_header,Completed_MeasureBB)</f>
        <v>0</v>
      </c>
      <c r="K1597" s="93" t="e">
        <f t="shared" ca="1" si="24"/>
        <v>#DIV/0!</v>
      </c>
    </row>
    <row r="1598" spans="1:11" hidden="1" x14ac:dyDescent="0.3">
      <c r="A1598" s="87" t="s">
        <v>4605</v>
      </c>
      <c r="B1598" s="88">
        <v>0</v>
      </c>
      <c r="C1598" s="98" t="s">
        <v>503</v>
      </c>
      <c r="D1598" s="90" t="s">
        <v>2723</v>
      </c>
      <c r="E1598" s="87" t="s">
        <v>1468</v>
      </c>
      <c r="F1598" s="91">
        <v>0</v>
      </c>
      <c r="G1598" s="91">
        <v>0</v>
      </c>
      <c r="H1598" s="92">
        <f ca="1">SUMIF(Measure_BB_Table[],Combined_header,Total_Exp._MeasureBB)</f>
        <v>0</v>
      </c>
      <c r="I1598" s="85">
        <f ca="1">SUMIF(Measure_BB_Table[],Combined_header,Committed_Amount)</f>
        <v>0</v>
      </c>
      <c r="J1598" s="92">
        <f ca="1">SUMIF(Measure_BB_Table[],Combined_header,Completed_MeasureBB)</f>
        <v>0</v>
      </c>
      <c r="K1598" s="93" t="e">
        <f t="shared" ca="1" si="24"/>
        <v>#DIV/0!</v>
      </c>
    </row>
    <row r="1599" spans="1:11" hidden="1" x14ac:dyDescent="0.3">
      <c r="A1599" s="87" t="s">
        <v>4606</v>
      </c>
      <c r="B1599" s="88">
        <v>0</v>
      </c>
      <c r="C1599" s="98" t="s">
        <v>503</v>
      </c>
      <c r="D1599" s="90" t="s">
        <v>2723</v>
      </c>
      <c r="E1599" s="87" t="s">
        <v>1470</v>
      </c>
      <c r="F1599" s="91">
        <v>0</v>
      </c>
      <c r="G1599" s="91">
        <v>0</v>
      </c>
      <c r="H1599" s="92">
        <f ca="1">SUMIF(Measure_BB_Table[],Combined_header,Total_Exp._MeasureBB)</f>
        <v>0</v>
      </c>
      <c r="I1599" s="85">
        <f ca="1">SUMIF(Measure_BB_Table[],Combined_header,Committed_Amount)</f>
        <v>0</v>
      </c>
      <c r="J1599" s="92">
        <f ca="1">SUMIF(Measure_BB_Table[],Combined_header,Completed_MeasureBB)</f>
        <v>0</v>
      </c>
      <c r="K1599" s="93" t="e">
        <f t="shared" ca="1" si="24"/>
        <v>#DIV/0!</v>
      </c>
    </row>
    <row r="1600" spans="1:11" hidden="1" x14ac:dyDescent="0.3">
      <c r="A1600" s="87" t="s">
        <v>4607</v>
      </c>
      <c r="B1600" s="88">
        <v>0</v>
      </c>
      <c r="C1600" s="98" t="s">
        <v>503</v>
      </c>
      <c r="D1600" s="90" t="s">
        <v>236</v>
      </c>
      <c r="E1600" s="87" t="s">
        <v>1471</v>
      </c>
      <c r="F1600" s="91">
        <v>0</v>
      </c>
      <c r="G1600" s="91">
        <v>0</v>
      </c>
      <c r="H1600" s="92">
        <f ca="1">SUMIF(Measure_BB_Table[],Combined_header,Total_Exp._MeasureBB)</f>
        <v>0</v>
      </c>
      <c r="I1600" s="85">
        <f ca="1">SUMIF(Measure_BB_Table[],Combined_header,Committed_Amount)</f>
        <v>0</v>
      </c>
      <c r="J1600" s="92">
        <f ca="1">SUMIF(Measure_BB_Table[],Combined_header,Completed_MeasureBB)</f>
        <v>0</v>
      </c>
      <c r="K1600" s="93" t="e">
        <f t="shared" ca="1" si="24"/>
        <v>#DIV/0!</v>
      </c>
    </row>
    <row r="1601" spans="1:11" hidden="1" x14ac:dyDescent="0.3">
      <c r="A1601" s="87" t="s">
        <v>4608</v>
      </c>
      <c r="B1601" s="88">
        <v>0</v>
      </c>
      <c r="C1601" s="98" t="s">
        <v>503</v>
      </c>
      <c r="D1601" s="90" t="s">
        <v>236</v>
      </c>
      <c r="E1601" s="90" t="s">
        <v>1477</v>
      </c>
      <c r="F1601" s="91">
        <v>0</v>
      </c>
      <c r="G1601" s="91">
        <v>0</v>
      </c>
      <c r="H1601" s="92">
        <f ca="1">SUMIF(Measure_BB_Table[],Combined_header,Total_Exp._MeasureBB)</f>
        <v>0</v>
      </c>
      <c r="I1601" s="85">
        <f ca="1">SUMIF(Measure_BB_Table[],Combined_header,Committed_Amount)</f>
        <v>0</v>
      </c>
      <c r="J1601" s="92">
        <f ca="1">SUMIF(Measure_BB_Table[],Combined_header,Completed_MeasureBB)</f>
        <v>0</v>
      </c>
      <c r="K1601" s="93" t="e">
        <f t="shared" ca="1" si="24"/>
        <v>#DIV/0!</v>
      </c>
    </row>
    <row r="1602" spans="1:11" hidden="1" x14ac:dyDescent="0.3">
      <c r="A1602" s="87" t="s">
        <v>4609</v>
      </c>
      <c r="B1602" s="88">
        <v>0</v>
      </c>
      <c r="C1602" s="98" t="s">
        <v>503</v>
      </c>
      <c r="D1602" s="90" t="s">
        <v>236</v>
      </c>
      <c r="E1602" s="87" t="s">
        <v>1467</v>
      </c>
      <c r="F1602" s="91">
        <v>0</v>
      </c>
      <c r="G1602" s="91">
        <v>0</v>
      </c>
      <c r="H1602" s="92">
        <f ca="1">SUMIF(Measure_BB_Table[],Combined_header,Total_Exp._MeasureBB)</f>
        <v>0</v>
      </c>
      <c r="I1602" s="85">
        <f ca="1">SUMIF(Measure_BB_Table[],Combined_header,Committed_Amount)</f>
        <v>0</v>
      </c>
      <c r="J1602" s="92">
        <f ca="1">SUMIF(Measure_BB_Table[],Combined_header,Completed_MeasureBB)</f>
        <v>0</v>
      </c>
      <c r="K1602" s="93" t="e">
        <f t="shared" ca="1" si="24"/>
        <v>#DIV/0!</v>
      </c>
    </row>
    <row r="1603" spans="1:11" hidden="1" x14ac:dyDescent="0.3">
      <c r="A1603" s="87" t="s">
        <v>4610</v>
      </c>
      <c r="B1603" s="88">
        <v>0</v>
      </c>
      <c r="C1603" s="98" t="s">
        <v>503</v>
      </c>
      <c r="D1603" s="90" t="s">
        <v>236</v>
      </c>
      <c r="E1603" s="90" t="s">
        <v>1676</v>
      </c>
      <c r="F1603" s="91">
        <v>0</v>
      </c>
      <c r="G1603" s="91">
        <v>0</v>
      </c>
      <c r="H1603" s="92">
        <f ca="1">SUMIF(Measure_BB_Table[],Combined_header,Total_Exp._MeasureBB)</f>
        <v>0</v>
      </c>
      <c r="I1603" s="85">
        <f ca="1">SUMIF(Measure_BB_Table[],Combined_header,Committed_Amount)</f>
        <v>0</v>
      </c>
      <c r="J1603" s="92">
        <f ca="1">SUMIF(Measure_BB_Table[],Combined_header,Completed_MeasureBB)</f>
        <v>0</v>
      </c>
      <c r="K1603" s="93" t="e">
        <f t="shared" ca="1" si="24"/>
        <v>#DIV/0!</v>
      </c>
    </row>
    <row r="1604" spans="1:11" hidden="1" x14ac:dyDescent="0.3">
      <c r="A1604" s="87" t="s">
        <v>4611</v>
      </c>
      <c r="B1604" s="88">
        <v>0</v>
      </c>
      <c r="C1604" s="98" t="s">
        <v>503</v>
      </c>
      <c r="D1604" s="90" t="s">
        <v>236</v>
      </c>
      <c r="E1604" s="90" t="s">
        <v>310</v>
      </c>
      <c r="F1604" s="91">
        <v>0</v>
      </c>
      <c r="G1604" s="91">
        <v>0</v>
      </c>
      <c r="H1604" s="92">
        <f ca="1">SUMIF(Measure_BB_Table[],Combined_header,Total_Exp._MeasureBB)</f>
        <v>0</v>
      </c>
      <c r="I1604" s="85">
        <f ca="1">SUMIF(Measure_BB_Table[],Combined_header,Committed_Amount)</f>
        <v>0</v>
      </c>
      <c r="J1604" s="92">
        <f ca="1">SUMIF(Measure_BB_Table[],Combined_header,Completed_MeasureBB)</f>
        <v>0</v>
      </c>
      <c r="K1604" s="93" t="e">
        <f t="shared" ca="1" si="24"/>
        <v>#DIV/0!</v>
      </c>
    </row>
    <row r="1605" spans="1:11" hidden="1" x14ac:dyDescent="0.3">
      <c r="A1605" s="87" t="s">
        <v>4612</v>
      </c>
      <c r="B1605" s="88">
        <v>0</v>
      </c>
      <c r="C1605" s="98" t="s">
        <v>503</v>
      </c>
      <c r="D1605" s="90" t="s">
        <v>236</v>
      </c>
      <c r="E1605" s="89" t="s">
        <v>1473</v>
      </c>
      <c r="F1605" s="91">
        <v>0</v>
      </c>
      <c r="G1605" s="91">
        <v>0</v>
      </c>
      <c r="H1605" s="92">
        <f ca="1">SUMIF(Measure_BB_Table[],Combined_header,Total_Exp._MeasureBB)</f>
        <v>0</v>
      </c>
      <c r="I1605" s="85">
        <f ca="1">SUMIF(Measure_BB_Table[],Combined_header,Committed_Amount)</f>
        <v>0</v>
      </c>
      <c r="J1605" s="92">
        <f ca="1">SUMIF(Measure_BB_Table[],Combined_header,Completed_MeasureBB)</f>
        <v>0</v>
      </c>
      <c r="K1605" s="93" t="e">
        <f t="shared" ref="K1605:K1668" ca="1" si="25">Completed_Comparison/Total_Exp._Comparison</f>
        <v>#DIV/0!</v>
      </c>
    </row>
    <row r="1606" spans="1:11" hidden="1" x14ac:dyDescent="0.3">
      <c r="A1606" s="87" t="s">
        <v>4613</v>
      </c>
      <c r="B1606" s="88">
        <v>0</v>
      </c>
      <c r="C1606" s="98" t="s">
        <v>503</v>
      </c>
      <c r="D1606" s="90" t="s">
        <v>236</v>
      </c>
      <c r="E1606" s="90" t="s">
        <v>1547</v>
      </c>
      <c r="F1606" s="91">
        <v>0</v>
      </c>
      <c r="G1606" s="91">
        <v>0</v>
      </c>
      <c r="H1606" s="92">
        <f ca="1">SUMIF(Measure_BB_Table[],Combined_header,Total_Exp._MeasureBB)</f>
        <v>0</v>
      </c>
      <c r="I1606" s="85">
        <f ca="1">SUMIF(Measure_BB_Table[],Combined_header,Committed_Amount)</f>
        <v>0</v>
      </c>
      <c r="J1606" s="92">
        <f ca="1">SUMIF(Measure_BB_Table[],Combined_header,Completed_MeasureBB)</f>
        <v>0</v>
      </c>
      <c r="K1606" s="93" t="e">
        <f t="shared" ca="1" si="25"/>
        <v>#DIV/0!</v>
      </c>
    </row>
    <row r="1607" spans="1:11" hidden="1" x14ac:dyDescent="0.3">
      <c r="A1607" s="87" t="s">
        <v>4614</v>
      </c>
      <c r="B1607" s="88">
        <v>0</v>
      </c>
      <c r="C1607" s="98" t="s">
        <v>503</v>
      </c>
      <c r="D1607" s="90" t="s">
        <v>236</v>
      </c>
      <c r="E1607" s="90" t="s">
        <v>1466</v>
      </c>
      <c r="F1607" s="91">
        <v>0</v>
      </c>
      <c r="G1607" s="91">
        <v>0</v>
      </c>
      <c r="H1607" s="92">
        <f ca="1">SUMIF(Measure_BB_Table[],Combined_header,Total_Exp._MeasureBB)</f>
        <v>0</v>
      </c>
      <c r="I1607" s="85">
        <f ca="1">SUMIF(Measure_BB_Table[],Combined_header,Committed_Amount)</f>
        <v>0</v>
      </c>
      <c r="J1607" s="92">
        <f ca="1">SUMIF(Measure_BB_Table[],Combined_header,Completed_MeasureBB)</f>
        <v>0</v>
      </c>
      <c r="K1607" s="93" t="e">
        <f t="shared" ca="1" si="25"/>
        <v>#DIV/0!</v>
      </c>
    </row>
    <row r="1608" spans="1:11" hidden="1" x14ac:dyDescent="0.3">
      <c r="A1608" s="87" t="s">
        <v>4615</v>
      </c>
      <c r="B1608" s="88">
        <v>0</v>
      </c>
      <c r="C1608" s="98" t="s">
        <v>503</v>
      </c>
      <c r="D1608" s="90" t="s">
        <v>236</v>
      </c>
      <c r="E1608" s="90" t="s">
        <v>1474</v>
      </c>
      <c r="F1608" s="91">
        <v>0</v>
      </c>
      <c r="G1608" s="91">
        <v>0</v>
      </c>
      <c r="H1608" s="92">
        <f ca="1">SUMIF(Measure_BB_Table[],Combined_header,Total_Exp._MeasureBB)</f>
        <v>0</v>
      </c>
      <c r="I1608" s="85">
        <f ca="1">SUMIF(Measure_BB_Table[],Combined_header,Committed_Amount)</f>
        <v>0</v>
      </c>
      <c r="J1608" s="92">
        <f ca="1">SUMIF(Measure_BB_Table[],Combined_header,Completed_MeasureBB)</f>
        <v>0</v>
      </c>
      <c r="K1608" s="93" t="e">
        <f t="shared" ca="1" si="25"/>
        <v>#DIV/0!</v>
      </c>
    </row>
    <row r="1609" spans="1:11" hidden="1" x14ac:dyDescent="0.3">
      <c r="A1609" s="87" t="s">
        <v>4616</v>
      </c>
      <c r="B1609" s="88">
        <v>0</v>
      </c>
      <c r="C1609" s="98" t="s">
        <v>503</v>
      </c>
      <c r="D1609" s="90" t="s">
        <v>236</v>
      </c>
      <c r="E1609" s="87" t="s">
        <v>1468</v>
      </c>
      <c r="F1609" s="91">
        <v>0</v>
      </c>
      <c r="G1609" s="91">
        <v>0</v>
      </c>
      <c r="H1609" s="92">
        <f ca="1">SUMIF(Measure_BB_Table[],Combined_header,Total_Exp._MeasureBB)</f>
        <v>0</v>
      </c>
      <c r="I1609" s="85">
        <f ca="1">SUMIF(Measure_BB_Table[],Combined_header,Committed_Amount)</f>
        <v>0</v>
      </c>
      <c r="J1609" s="92">
        <f ca="1">SUMIF(Measure_BB_Table[],Combined_header,Completed_MeasureBB)</f>
        <v>0</v>
      </c>
      <c r="K1609" s="93" t="e">
        <f t="shared" ca="1" si="25"/>
        <v>#DIV/0!</v>
      </c>
    </row>
    <row r="1610" spans="1:11" hidden="1" x14ac:dyDescent="0.3">
      <c r="A1610" s="87" t="s">
        <v>4617</v>
      </c>
      <c r="B1610" s="88">
        <v>0</v>
      </c>
      <c r="C1610" s="98" t="s">
        <v>503</v>
      </c>
      <c r="D1610" s="90" t="s">
        <v>236</v>
      </c>
      <c r="E1610" s="87" t="s">
        <v>1548</v>
      </c>
      <c r="F1610" s="91">
        <v>0</v>
      </c>
      <c r="G1610" s="91">
        <v>0</v>
      </c>
      <c r="H1610" s="92">
        <f ca="1">SUMIF(Measure_BB_Table[],Combined_header,Total_Exp._MeasureBB)</f>
        <v>0</v>
      </c>
      <c r="I1610" s="85">
        <f ca="1">SUMIF(Measure_BB_Table[],Combined_header,Committed_Amount)</f>
        <v>0</v>
      </c>
      <c r="J1610" s="92">
        <f ca="1">SUMIF(Measure_BB_Table[],Combined_header,Completed_MeasureBB)</f>
        <v>0</v>
      </c>
      <c r="K1610" s="93" t="e">
        <f t="shared" ca="1" si="25"/>
        <v>#DIV/0!</v>
      </c>
    </row>
    <row r="1611" spans="1:11" hidden="1" x14ac:dyDescent="0.3">
      <c r="A1611" s="87" t="s">
        <v>4618</v>
      </c>
      <c r="B1611" s="88">
        <v>0</v>
      </c>
      <c r="C1611" s="98" t="s">
        <v>503</v>
      </c>
      <c r="D1611" s="90" t="s">
        <v>236</v>
      </c>
      <c r="E1611" s="87" t="s">
        <v>1677</v>
      </c>
      <c r="F1611" s="91">
        <v>0</v>
      </c>
      <c r="G1611" s="91">
        <v>0</v>
      </c>
      <c r="H1611" s="92">
        <f ca="1">SUMIF(Measure_BB_Table[],Combined_header,Total_Exp._MeasureBB)</f>
        <v>0</v>
      </c>
      <c r="I1611" s="85">
        <f ca="1">SUMIF(Measure_BB_Table[],Combined_header,Committed_Amount)</f>
        <v>0</v>
      </c>
      <c r="J1611" s="92">
        <f ca="1">SUMIF(Measure_BB_Table[],Combined_header,Completed_MeasureBB)</f>
        <v>0</v>
      </c>
      <c r="K1611" s="93" t="e">
        <f t="shared" ca="1" si="25"/>
        <v>#DIV/0!</v>
      </c>
    </row>
    <row r="1612" spans="1:11" hidden="1" x14ac:dyDescent="0.3">
      <c r="A1612" s="87" t="s">
        <v>4619</v>
      </c>
      <c r="B1612" s="88">
        <v>0</v>
      </c>
      <c r="C1612" s="98" t="s">
        <v>503</v>
      </c>
      <c r="D1612" s="90" t="s">
        <v>236</v>
      </c>
      <c r="E1612" s="90" t="s">
        <v>1475</v>
      </c>
      <c r="F1612" s="91">
        <v>0</v>
      </c>
      <c r="G1612" s="91">
        <v>0</v>
      </c>
      <c r="H1612" s="92">
        <f ca="1">SUMIF(Measure_BB_Table[],Combined_header,Total_Exp._MeasureBB)</f>
        <v>0</v>
      </c>
      <c r="I1612" s="85">
        <f ca="1">SUMIF(Measure_BB_Table[],Combined_header,Committed_Amount)</f>
        <v>0</v>
      </c>
      <c r="J1612" s="92">
        <f ca="1">SUMIF(Measure_BB_Table[],Combined_header,Completed_MeasureBB)</f>
        <v>0</v>
      </c>
      <c r="K1612" s="93" t="e">
        <f t="shared" ca="1" si="25"/>
        <v>#DIV/0!</v>
      </c>
    </row>
    <row r="1613" spans="1:11" hidden="1" x14ac:dyDescent="0.3">
      <c r="A1613" s="87" t="s">
        <v>4620</v>
      </c>
      <c r="B1613" s="88">
        <v>0</v>
      </c>
      <c r="C1613" s="98" t="s">
        <v>503</v>
      </c>
      <c r="D1613" s="90" t="s">
        <v>236</v>
      </c>
      <c r="E1613" s="87" t="s">
        <v>1476</v>
      </c>
      <c r="F1613" s="91">
        <v>0</v>
      </c>
      <c r="G1613" s="91">
        <v>0</v>
      </c>
      <c r="H1613" s="92">
        <f ca="1">SUMIF(Measure_BB_Table[],Combined_header,Total_Exp._MeasureBB)</f>
        <v>0</v>
      </c>
      <c r="I1613" s="85">
        <f ca="1">SUMIF(Measure_BB_Table[],Combined_header,Committed_Amount)</f>
        <v>0</v>
      </c>
      <c r="J1613" s="92">
        <f ca="1">SUMIF(Measure_BB_Table[],Combined_header,Completed_MeasureBB)</f>
        <v>0</v>
      </c>
      <c r="K1613" s="93" t="e">
        <f t="shared" ca="1" si="25"/>
        <v>#DIV/0!</v>
      </c>
    </row>
    <row r="1614" spans="1:11" hidden="1" x14ac:dyDescent="0.3">
      <c r="A1614" s="87" t="s">
        <v>4621</v>
      </c>
      <c r="B1614" s="88">
        <v>0</v>
      </c>
      <c r="C1614" s="98" t="s">
        <v>503</v>
      </c>
      <c r="D1614" s="90" t="s">
        <v>236</v>
      </c>
      <c r="E1614" s="87" t="s">
        <v>1470</v>
      </c>
      <c r="F1614" s="91">
        <v>0</v>
      </c>
      <c r="G1614" s="91">
        <v>0</v>
      </c>
      <c r="H1614" s="92">
        <f ca="1">SUMIF(Measure_BB_Table[],Combined_header,Total_Exp._MeasureBB)</f>
        <v>0</v>
      </c>
      <c r="I1614" s="85">
        <f ca="1">SUMIF(Measure_BB_Table[],Combined_header,Committed_Amount)</f>
        <v>0</v>
      </c>
      <c r="J1614" s="92">
        <f ca="1">SUMIF(Measure_BB_Table[],Combined_header,Completed_MeasureBB)</f>
        <v>0</v>
      </c>
      <c r="K1614" s="93" t="e">
        <f t="shared" ca="1" si="25"/>
        <v>#DIV/0!</v>
      </c>
    </row>
    <row r="1615" spans="1:11" hidden="1" x14ac:dyDescent="0.3">
      <c r="A1615" s="87" t="s">
        <v>4622</v>
      </c>
      <c r="B1615" s="88">
        <v>0</v>
      </c>
      <c r="C1615" s="98" t="s">
        <v>503</v>
      </c>
      <c r="D1615" s="90" t="s">
        <v>236</v>
      </c>
      <c r="E1615" s="87" t="s">
        <v>1464</v>
      </c>
      <c r="F1615" s="91">
        <v>0</v>
      </c>
      <c r="G1615" s="91">
        <v>0</v>
      </c>
      <c r="H1615" s="92">
        <f ca="1">SUMIF(Measure_BB_Table[],Combined_header,Total_Exp._MeasureBB)</f>
        <v>0</v>
      </c>
      <c r="I1615" s="85">
        <f ca="1">SUMIF(Measure_BB_Table[],Combined_header,Committed_Amount)</f>
        <v>0</v>
      </c>
      <c r="J1615" s="92">
        <f ca="1">SUMIF(Measure_BB_Table[],Combined_header,Completed_MeasureBB)</f>
        <v>0</v>
      </c>
      <c r="K1615" s="93" t="e">
        <f t="shared" ca="1" si="25"/>
        <v>#DIV/0!</v>
      </c>
    </row>
    <row r="1616" spans="1:11" hidden="1" x14ac:dyDescent="0.3">
      <c r="A1616" s="87" t="s">
        <v>4623</v>
      </c>
      <c r="B1616" s="88">
        <v>0</v>
      </c>
      <c r="C1616" s="89" t="s">
        <v>1099</v>
      </c>
      <c r="D1616" s="90" t="s">
        <v>2722</v>
      </c>
      <c r="E1616" s="87" t="s">
        <v>1471</v>
      </c>
      <c r="F1616" s="91">
        <v>0</v>
      </c>
      <c r="G1616" s="91">
        <v>0</v>
      </c>
      <c r="H1616" s="92">
        <f ca="1">SUMIF(Measure_BB_Table[],Combined_header,Total_Exp._MeasureBB)</f>
        <v>0</v>
      </c>
      <c r="I1616" s="85">
        <f ca="1">SUMIF(Measure_BB_Table[],Combined_header,Committed_Amount)</f>
        <v>0</v>
      </c>
      <c r="J1616" s="92">
        <f ca="1">SUMIF(Measure_BB_Table[],Combined_header,Completed_MeasureBB)</f>
        <v>0</v>
      </c>
      <c r="K1616" s="93" t="e">
        <f t="shared" ca="1" si="25"/>
        <v>#DIV/0!</v>
      </c>
    </row>
    <row r="1617" spans="1:11" hidden="1" x14ac:dyDescent="0.3">
      <c r="A1617" s="87" t="s">
        <v>4624</v>
      </c>
      <c r="B1617" s="88">
        <v>0</v>
      </c>
      <c r="C1617" s="89" t="s">
        <v>1099</v>
      </c>
      <c r="D1617" s="90" t="s">
        <v>2722</v>
      </c>
      <c r="E1617" s="87" t="s">
        <v>1465</v>
      </c>
      <c r="F1617" s="91">
        <v>0</v>
      </c>
      <c r="G1617" s="91">
        <v>0</v>
      </c>
      <c r="H1617" s="92">
        <f ca="1">SUMIF(Measure_BB_Table[],Combined_header,Total_Exp._MeasureBB)</f>
        <v>0</v>
      </c>
      <c r="I1617" s="85">
        <f ca="1">SUMIF(Measure_BB_Table[],Combined_header,Committed_Amount)</f>
        <v>0</v>
      </c>
      <c r="J1617" s="92">
        <f ca="1">SUMIF(Measure_BB_Table[],Combined_header,Completed_MeasureBB)</f>
        <v>0</v>
      </c>
      <c r="K1617" s="93" t="e">
        <f t="shared" ca="1" si="25"/>
        <v>#DIV/0!</v>
      </c>
    </row>
    <row r="1618" spans="1:11" hidden="1" x14ac:dyDescent="0.3">
      <c r="A1618" s="87" t="s">
        <v>4625</v>
      </c>
      <c r="B1618" s="88">
        <v>0</v>
      </c>
      <c r="C1618" s="89" t="s">
        <v>1099</v>
      </c>
      <c r="D1618" s="90" t="s">
        <v>2722</v>
      </c>
      <c r="E1618" s="87" t="s">
        <v>1467</v>
      </c>
      <c r="F1618" s="91">
        <v>0</v>
      </c>
      <c r="G1618" s="91">
        <v>0</v>
      </c>
      <c r="H1618" s="92">
        <f ca="1">SUMIF(Measure_BB_Table[],Combined_header,Total_Exp._MeasureBB)</f>
        <v>0</v>
      </c>
      <c r="I1618" s="85">
        <f ca="1">SUMIF(Measure_BB_Table[],Combined_header,Committed_Amount)</f>
        <v>0</v>
      </c>
      <c r="J1618" s="92">
        <f ca="1">SUMIF(Measure_BB_Table[],Combined_header,Completed_MeasureBB)</f>
        <v>0</v>
      </c>
      <c r="K1618" s="93" t="e">
        <f t="shared" ca="1" si="25"/>
        <v>#DIV/0!</v>
      </c>
    </row>
    <row r="1619" spans="1:11" hidden="1" x14ac:dyDescent="0.3">
      <c r="A1619" s="87" t="s">
        <v>4626</v>
      </c>
      <c r="B1619" s="88">
        <v>0</v>
      </c>
      <c r="C1619" s="89" t="s">
        <v>1099</v>
      </c>
      <c r="D1619" s="90" t="s">
        <v>2722</v>
      </c>
      <c r="E1619" s="90" t="s">
        <v>1676</v>
      </c>
      <c r="F1619" s="91">
        <v>0</v>
      </c>
      <c r="G1619" s="91">
        <v>0</v>
      </c>
      <c r="H1619" s="92">
        <f ca="1">SUMIF(Measure_BB_Table[],Combined_header,Total_Exp._MeasureBB)</f>
        <v>0</v>
      </c>
      <c r="I1619" s="85">
        <f ca="1">SUMIF(Measure_BB_Table[],Combined_header,Committed_Amount)</f>
        <v>0</v>
      </c>
      <c r="J1619" s="92">
        <f ca="1">SUMIF(Measure_BB_Table[],Combined_header,Completed_MeasureBB)</f>
        <v>0</v>
      </c>
      <c r="K1619" s="93" t="e">
        <f t="shared" ca="1" si="25"/>
        <v>#DIV/0!</v>
      </c>
    </row>
    <row r="1620" spans="1:11" hidden="1" x14ac:dyDescent="0.3">
      <c r="A1620" s="87" t="s">
        <v>4627</v>
      </c>
      <c r="B1620" s="88">
        <v>0</v>
      </c>
      <c r="C1620" s="89" t="s">
        <v>1099</v>
      </c>
      <c r="D1620" s="90" t="s">
        <v>2722</v>
      </c>
      <c r="E1620" s="90" t="s">
        <v>310</v>
      </c>
      <c r="F1620" s="91">
        <v>0</v>
      </c>
      <c r="G1620" s="91">
        <v>0</v>
      </c>
      <c r="H1620" s="92">
        <f ca="1">SUMIF(Measure_BB_Table[],Combined_header,Total_Exp._MeasureBB)</f>
        <v>0</v>
      </c>
      <c r="I1620" s="85">
        <f ca="1">SUMIF(Measure_BB_Table[],Combined_header,Committed_Amount)</f>
        <v>0</v>
      </c>
      <c r="J1620" s="92">
        <f ca="1">SUMIF(Measure_BB_Table[],Combined_header,Completed_MeasureBB)</f>
        <v>0</v>
      </c>
      <c r="K1620" s="93" t="e">
        <f t="shared" ca="1" si="25"/>
        <v>#DIV/0!</v>
      </c>
    </row>
    <row r="1621" spans="1:11" hidden="1" x14ac:dyDescent="0.3">
      <c r="A1621" s="87" t="s">
        <v>4628</v>
      </c>
      <c r="B1621" s="88">
        <v>0</v>
      </c>
      <c r="C1621" s="89" t="s">
        <v>1099</v>
      </c>
      <c r="D1621" s="90" t="s">
        <v>2722</v>
      </c>
      <c r="E1621" s="90" t="s">
        <v>1473</v>
      </c>
      <c r="F1621" s="91">
        <v>0</v>
      </c>
      <c r="G1621" s="91">
        <v>0</v>
      </c>
      <c r="H1621" s="92">
        <f ca="1">SUMIF(Measure_BB_Table[],Combined_header,Total_Exp._MeasureBB)</f>
        <v>0</v>
      </c>
      <c r="I1621" s="85">
        <f ca="1">SUMIF(Measure_BB_Table[],Combined_header,Committed_Amount)</f>
        <v>0</v>
      </c>
      <c r="J1621" s="92">
        <f ca="1">SUMIF(Measure_BB_Table[],Combined_header,Completed_MeasureBB)</f>
        <v>0</v>
      </c>
      <c r="K1621" s="93" t="e">
        <f t="shared" ca="1" si="25"/>
        <v>#DIV/0!</v>
      </c>
    </row>
    <row r="1622" spans="1:11" hidden="1" x14ac:dyDescent="0.3">
      <c r="A1622" s="87" t="s">
        <v>4629</v>
      </c>
      <c r="B1622" s="88">
        <v>0</v>
      </c>
      <c r="C1622" s="89" t="s">
        <v>1099</v>
      </c>
      <c r="D1622" s="90" t="s">
        <v>2722</v>
      </c>
      <c r="E1622" s="90" t="s">
        <v>1547</v>
      </c>
      <c r="F1622" s="91">
        <v>0</v>
      </c>
      <c r="G1622" s="91">
        <v>0</v>
      </c>
      <c r="H1622" s="92">
        <f ca="1">SUMIF(Measure_BB_Table[],Combined_header,Total_Exp._MeasureBB)</f>
        <v>0</v>
      </c>
      <c r="I1622" s="85">
        <f ca="1">SUMIF(Measure_BB_Table[],Combined_header,Committed_Amount)</f>
        <v>0</v>
      </c>
      <c r="J1622" s="92">
        <f ca="1">SUMIF(Measure_BB_Table[],Combined_header,Completed_MeasureBB)</f>
        <v>0</v>
      </c>
      <c r="K1622" s="93" t="e">
        <f t="shared" ca="1" si="25"/>
        <v>#DIV/0!</v>
      </c>
    </row>
    <row r="1623" spans="1:11" hidden="1" x14ac:dyDescent="0.3">
      <c r="A1623" s="87" t="s">
        <v>4630</v>
      </c>
      <c r="B1623" s="88">
        <v>0</v>
      </c>
      <c r="C1623" s="89" t="s">
        <v>1099</v>
      </c>
      <c r="D1623" s="90" t="s">
        <v>2722</v>
      </c>
      <c r="E1623" s="90" t="s">
        <v>1466</v>
      </c>
      <c r="F1623" s="91">
        <v>0</v>
      </c>
      <c r="G1623" s="91">
        <v>0</v>
      </c>
      <c r="H1623" s="92">
        <f ca="1">SUMIF(Measure_BB_Table[],Combined_header,Total_Exp._MeasureBB)</f>
        <v>0</v>
      </c>
      <c r="I1623" s="85">
        <f ca="1">SUMIF(Measure_BB_Table[],Combined_header,Committed_Amount)</f>
        <v>0</v>
      </c>
      <c r="J1623" s="92">
        <f ca="1">SUMIF(Measure_BB_Table[],Combined_header,Completed_MeasureBB)</f>
        <v>0</v>
      </c>
      <c r="K1623" s="93" t="e">
        <f t="shared" ca="1" si="25"/>
        <v>#DIV/0!</v>
      </c>
    </row>
    <row r="1624" spans="1:11" hidden="1" x14ac:dyDescent="0.3">
      <c r="A1624" s="87" t="s">
        <v>4631</v>
      </c>
      <c r="B1624" s="88">
        <v>0</v>
      </c>
      <c r="C1624" s="89" t="s">
        <v>1099</v>
      </c>
      <c r="D1624" s="90" t="s">
        <v>2722</v>
      </c>
      <c r="E1624" s="90" t="s">
        <v>1474</v>
      </c>
      <c r="F1624" s="91">
        <v>0</v>
      </c>
      <c r="G1624" s="91">
        <v>0</v>
      </c>
      <c r="H1624" s="92">
        <f ca="1">SUMIF(Measure_BB_Table[],Combined_header,Total_Exp._MeasureBB)</f>
        <v>0</v>
      </c>
      <c r="I1624" s="85">
        <f ca="1">SUMIF(Measure_BB_Table[],Combined_header,Committed_Amount)</f>
        <v>0</v>
      </c>
      <c r="J1624" s="92">
        <f ca="1">SUMIF(Measure_BB_Table[],Combined_header,Completed_MeasureBB)</f>
        <v>0</v>
      </c>
      <c r="K1624" s="93" t="e">
        <f t="shared" ca="1" si="25"/>
        <v>#DIV/0!</v>
      </c>
    </row>
    <row r="1625" spans="1:11" x14ac:dyDescent="0.3">
      <c r="A1625" s="87" t="s">
        <v>2896</v>
      </c>
      <c r="B1625" s="88">
        <v>0</v>
      </c>
      <c r="C1625" s="89" t="s">
        <v>1099</v>
      </c>
      <c r="D1625" s="90" t="s">
        <v>2722</v>
      </c>
      <c r="E1625" s="87" t="s">
        <v>1468</v>
      </c>
      <c r="F1625" s="91">
        <v>0</v>
      </c>
      <c r="G1625" s="91">
        <v>0</v>
      </c>
      <c r="H1625" s="92">
        <f ca="1">SUMIF(Measure_BB_Table[],Combined_header,Total_Exp._MeasureBB)</f>
        <v>2700</v>
      </c>
      <c r="I1625" s="85">
        <f ca="1">SUMIF(Measure_BB_Table[],Combined_header,Committed_Amount)</f>
        <v>0</v>
      </c>
      <c r="J1625" s="92">
        <f ca="1">SUMIF(Measure_BB_Table[],Combined_header,Completed_MeasureBB)</f>
        <v>2700</v>
      </c>
      <c r="K1625" s="93">
        <f t="shared" ca="1" si="25"/>
        <v>1</v>
      </c>
    </row>
    <row r="1626" spans="1:11" hidden="1" x14ac:dyDescent="0.3">
      <c r="A1626" s="87" t="s">
        <v>4632</v>
      </c>
      <c r="B1626" s="88">
        <v>0</v>
      </c>
      <c r="C1626" s="89" t="s">
        <v>1099</v>
      </c>
      <c r="D1626" s="90" t="s">
        <v>2722</v>
      </c>
      <c r="E1626" s="87" t="s">
        <v>1548</v>
      </c>
      <c r="F1626" s="91">
        <v>0</v>
      </c>
      <c r="G1626" s="91">
        <v>0</v>
      </c>
      <c r="H1626" s="92">
        <f ca="1">SUMIF(Measure_BB_Table[],Combined_header,Total_Exp._MeasureBB)</f>
        <v>0</v>
      </c>
      <c r="I1626" s="85">
        <f ca="1">SUMIF(Measure_BB_Table[],Combined_header,Committed_Amount)</f>
        <v>0</v>
      </c>
      <c r="J1626" s="92">
        <f ca="1">SUMIF(Measure_BB_Table[],Combined_header,Completed_MeasureBB)</f>
        <v>0</v>
      </c>
      <c r="K1626" s="93" t="e">
        <f t="shared" ca="1" si="25"/>
        <v>#DIV/0!</v>
      </c>
    </row>
    <row r="1627" spans="1:11" hidden="1" x14ac:dyDescent="0.3">
      <c r="A1627" s="87" t="s">
        <v>4633</v>
      </c>
      <c r="B1627" s="88">
        <v>0</v>
      </c>
      <c r="C1627" s="89" t="s">
        <v>1099</v>
      </c>
      <c r="D1627" s="90" t="s">
        <v>2722</v>
      </c>
      <c r="E1627" s="87" t="s">
        <v>1677</v>
      </c>
      <c r="F1627" s="91">
        <v>0</v>
      </c>
      <c r="G1627" s="91">
        <v>0</v>
      </c>
      <c r="H1627" s="92">
        <f ca="1">SUMIF(Measure_BB_Table[],Combined_header,Total_Exp._MeasureBB)</f>
        <v>0</v>
      </c>
      <c r="I1627" s="85">
        <f ca="1">SUMIF(Measure_BB_Table[],Combined_header,Committed_Amount)</f>
        <v>0</v>
      </c>
      <c r="J1627" s="92">
        <f ca="1">SUMIF(Measure_BB_Table[],Combined_header,Completed_MeasureBB)</f>
        <v>0</v>
      </c>
      <c r="K1627" s="93" t="e">
        <f t="shared" ca="1" si="25"/>
        <v>#DIV/0!</v>
      </c>
    </row>
    <row r="1628" spans="1:11" hidden="1" x14ac:dyDescent="0.3">
      <c r="A1628" s="87" t="s">
        <v>4634</v>
      </c>
      <c r="B1628" s="88">
        <v>0</v>
      </c>
      <c r="C1628" s="89" t="s">
        <v>1099</v>
      </c>
      <c r="D1628" s="90" t="s">
        <v>2722</v>
      </c>
      <c r="E1628" s="87" t="s">
        <v>1472</v>
      </c>
      <c r="F1628" s="91">
        <v>0</v>
      </c>
      <c r="G1628" s="91">
        <v>0</v>
      </c>
      <c r="H1628" s="92">
        <f ca="1">SUMIF(Measure_BB_Table[],Combined_header,Total_Exp._MeasureBB)</f>
        <v>0</v>
      </c>
      <c r="I1628" s="85">
        <f ca="1">SUMIF(Measure_BB_Table[],Combined_header,Committed_Amount)</f>
        <v>0</v>
      </c>
      <c r="J1628" s="92">
        <f ca="1">SUMIF(Measure_BB_Table[],Combined_header,Completed_MeasureBB)</f>
        <v>0</v>
      </c>
      <c r="K1628" s="93" t="e">
        <f t="shared" ca="1" si="25"/>
        <v>#DIV/0!</v>
      </c>
    </row>
    <row r="1629" spans="1:11" hidden="1" x14ac:dyDescent="0.3">
      <c r="A1629" s="87" t="s">
        <v>4635</v>
      </c>
      <c r="B1629" s="88">
        <v>0</v>
      </c>
      <c r="C1629" s="89" t="s">
        <v>1099</v>
      </c>
      <c r="D1629" s="90" t="s">
        <v>2722</v>
      </c>
      <c r="E1629" s="87" t="s">
        <v>1476</v>
      </c>
      <c r="F1629" s="91">
        <v>0</v>
      </c>
      <c r="G1629" s="91">
        <v>0</v>
      </c>
      <c r="H1629" s="92">
        <f ca="1">SUMIF(Measure_BB_Table[],Combined_header,Total_Exp._MeasureBB)</f>
        <v>0</v>
      </c>
      <c r="I1629" s="85">
        <f ca="1">SUMIF(Measure_BB_Table[],Combined_header,Committed_Amount)</f>
        <v>0</v>
      </c>
      <c r="J1629" s="92">
        <f ca="1">SUMIF(Measure_BB_Table[],Combined_header,Completed_MeasureBB)</f>
        <v>0</v>
      </c>
      <c r="K1629" s="93" t="e">
        <f t="shared" ca="1" si="25"/>
        <v>#DIV/0!</v>
      </c>
    </row>
    <row r="1630" spans="1:11" hidden="1" x14ac:dyDescent="0.3">
      <c r="A1630" s="87" t="s">
        <v>4636</v>
      </c>
      <c r="B1630" s="88">
        <v>0</v>
      </c>
      <c r="C1630" s="89" t="s">
        <v>1099</v>
      </c>
      <c r="D1630" s="90" t="s">
        <v>2722</v>
      </c>
      <c r="E1630" s="87" t="s">
        <v>1470</v>
      </c>
      <c r="F1630" s="91">
        <v>0</v>
      </c>
      <c r="G1630" s="91">
        <v>0</v>
      </c>
      <c r="H1630" s="92">
        <f ca="1">SUMIF(Measure_BB_Table[],Combined_header,Total_Exp._MeasureBB)</f>
        <v>0</v>
      </c>
      <c r="I1630" s="85">
        <f ca="1">SUMIF(Measure_BB_Table[],Combined_header,Committed_Amount)</f>
        <v>0</v>
      </c>
      <c r="J1630" s="92">
        <f ca="1">SUMIF(Measure_BB_Table[],Combined_header,Completed_MeasureBB)</f>
        <v>0</v>
      </c>
      <c r="K1630" s="93" t="e">
        <f t="shared" ca="1" si="25"/>
        <v>#DIV/0!</v>
      </c>
    </row>
    <row r="1631" spans="1:11" hidden="1" x14ac:dyDescent="0.3">
      <c r="A1631" s="87" t="s">
        <v>4637</v>
      </c>
      <c r="B1631" s="88">
        <v>0</v>
      </c>
      <c r="C1631" s="89" t="s">
        <v>1099</v>
      </c>
      <c r="D1631" s="90" t="s">
        <v>2722</v>
      </c>
      <c r="E1631" s="87" t="s">
        <v>1464</v>
      </c>
      <c r="F1631" s="91">
        <v>0</v>
      </c>
      <c r="G1631" s="91">
        <v>0</v>
      </c>
      <c r="H1631" s="92">
        <f ca="1">SUMIF(Measure_BB_Table[],Combined_header,Total_Exp._MeasureBB)</f>
        <v>0</v>
      </c>
      <c r="I1631" s="85">
        <f ca="1">SUMIF(Measure_BB_Table[],Combined_header,Committed_Amount)</f>
        <v>0</v>
      </c>
      <c r="J1631" s="92">
        <f ca="1">SUMIF(Measure_BB_Table[],Combined_header,Completed_MeasureBB)</f>
        <v>0</v>
      </c>
      <c r="K1631" s="93" t="e">
        <f t="shared" ca="1" si="25"/>
        <v>#DIV/0!</v>
      </c>
    </row>
    <row r="1632" spans="1:11" hidden="1" x14ac:dyDescent="0.3">
      <c r="A1632" s="87" t="s">
        <v>4638</v>
      </c>
      <c r="B1632" s="88">
        <v>0</v>
      </c>
      <c r="C1632" s="89" t="s">
        <v>1099</v>
      </c>
      <c r="D1632" s="89" t="s">
        <v>428</v>
      </c>
      <c r="E1632" s="87" t="s">
        <v>1467</v>
      </c>
      <c r="F1632" s="91">
        <v>0</v>
      </c>
      <c r="G1632" s="91">
        <v>0</v>
      </c>
      <c r="H1632" s="92">
        <f ca="1">SUMIF(Measure_BB_Table[],Combined_header,Total_Exp._MeasureBB)</f>
        <v>0</v>
      </c>
      <c r="I1632" s="85">
        <f ca="1">SUMIF(Measure_BB_Table[],Combined_header,Committed_Amount)</f>
        <v>0</v>
      </c>
      <c r="J1632" s="92">
        <f ca="1">SUMIF(Measure_BB_Table[],Combined_header,Completed_MeasureBB)</f>
        <v>0</v>
      </c>
      <c r="K1632" s="93" t="e">
        <f t="shared" ca="1" si="25"/>
        <v>#DIV/0!</v>
      </c>
    </row>
    <row r="1633" spans="1:11" hidden="1" x14ac:dyDescent="0.3">
      <c r="A1633" s="87" t="s">
        <v>4639</v>
      </c>
      <c r="B1633" s="88">
        <v>0</v>
      </c>
      <c r="C1633" s="89" t="s">
        <v>1099</v>
      </c>
      <c r="D1633" s="89" t="s">
        <v>428</v>
      </c>
      <c r="E1633" s="87" t="s">
        <v>310</v>
      </c>
      <c r="F1633" s="91">
        <v>0</v>
      </c>
      <c r="G1633" s="91">
        <v>0</v>
      </c>
      <c r="H1633" s="92">
        <f ca="1">SUMIF(Measure_BB_Table[],Combined_header,Total_Exp._MeasureBB)</f>
        <v>0</v>
      </c>
      <c r="I1633" s="85">
        <f ca="1">SUMIF(Measure_BB_Table[],Combined_header,Committed_Amount)</f>
        <v>0</v>
      </c>
      <c r="J1633" s="92">
        <f ca="1">SUMIF(Measure_BB_Table[],Combined_header,Completed_MeasureBB)</f>
        <v>0</v>
      </c>
      <c r="K1633" s="93" t="e">
        <f t="shared" ca="1" si="25"/>
        <v>#DIV/0!</v>
      </c>
    </row>
    <row r="1634" spans="1:11" hidden="1" x14ac:dyDescent="0.3">
      <c r="A1634" s="87" t="s">
        <v>4640</v>
      </c>
      <c r="B1634" s="88">
        <v>0</v>
      </c>
      <c r="C1634" s="89" t="s">
        <v>1099</v>
      </c>
      <c r="D1634" s="90" t="s">
        <v>2724</v>
      </c>
      <c r="E1634" s="87" t="s">
        <v>1471</v>
      </c>
      <c r="F1634" s="91">
        <v>0</v>
      </c>
      <c r="G1634" s="91">
        <v>0</v>
      </c>
      <c r="H1634" s="92">
        <f ca="1">SUMIF(Measure_BB_Table[],Combined_header,Total_Exp._MeasureBB)</f>
        <v>0</v>
      </c>
      <c r="I1634" s="85">
        <f ca="1">SUMIF(Measure_BB_Table[],Combined_header,Committed_Amount)</f>
        <v>0</v>
      </c>
      <c r="J1634" s="92">
        <f ca="1">SUMIF(Measure_BB_Table[],Combined_header,Completed_MeasureBB)</f>
        <v>0</v>
      </c>
      <c r="K1634" s="93" t="e">
        <f t="shared" ca="1" si="25"/>
        <v>#DIV/0!</v>
      </c>
    </row>
    <row r="1635" spans="1:11" hidden="1" x14ac:dyDescent="0.3">
      <c r="A1635" s="87" t="s">
        <v>4641</v>
      </c>
      <c r="B1635" s="88">
        <v>0</v>
      </c>
      <c r="C1635" s="89" t="s">
        <v>1099</v>
      </c>
      <c r="D1635" s="90" t="s">
        <v>2724</v>
      </c>
      <c r="E1635" s="87" t="s">
        <v>310</v>
      </c>
      <c r="F1635" s="91">
        <v>0</v>
      </c>
      <c r="G1635" s="91">
        <v>0</v>
      </c>
      <c r="H1635" s="92">
        <f ca="1">SUMIF(Measure_BB_Table[],Combined_header,Total_Exp._MeasureBB)</f>
        <v>0</v>
      </c>
      <c r="I1635" s="85">
        <f ca="1">SUMIF(Measure_BB_Table[],Combined_header,Committed_Amount)</f>
        <v>0</v>
      </c>
      <c r="J1635" s="92">
        <f ca="1">SUMIF(Measure_BB_Table[],Combined_header,Completed_MeasureBB)</f>
        <v>0</v>
      </c>
      <c r="K1635" s="93" t="e">
        <f t="shared" ca="1" si="25"/>
        <v>#DIV/0!</v>
      </c>
    </row>
    <row r="1636" spans="1:11" hidden="1" x14ac:dyDescent="0.3">
      <c r="A1636" s="87" t="s">
        <v>4642</v>
      </c>
      <c r="B1636" s="88">
        <v>0</v>
      </c>
      <c r="C1636" s="89" t="s">
        <v>1099</v>
      </c>
      <c r="D1636" s="90" t="s">
        <v>2724</v>
      </c>
      <c r="E1636" s="87" t="s">
        <v>1473</v>
      </c>
      <c r="F1636" s="91">
        <v>0</v>
      </c>
      <c r="G1636" s="91">
        <v>0</v>
      </c>
      <c r="H1636" s="92">
        <f ca="1">SUMIF(Measure_BB_Table[],Combined_header,Total_Exp._MeasureBB)</f>
        <v>0</v>
      </c>
      <c r="I1636" s="85">
        <f ca="1">SUMIF(Measure_BB_Table[],Combined_header,Committed_Amount)</f>
        <v>0</v>
      </c>
      <c r="J1636" s="92">
        <f ca="1">SUMIF(Measure_BB_Table[],Combined_header,Completed_MeasureBB)</f>
        <v>0</v>
      </c>
      <c r="K1636" s="93" t="e">
        <f t="shared" ca="1" si="25"/>
        <v>#DIV/0!</v>
      </c>
    </row>
    <row r="1637" spans="1:11" hidden="1" x14ac:dyDescent="0.3">
      <c r="A1637" s="87" t="s">
        <v>4643</v>
      </c>
      <c r="B1637" s="88">
        <v>0</v>
      </c>
      <c r="C1637" s="89" t="s">
        <v>1099</v>
      </c>
      <c r="D1637" s="90" t="s">
        <v>2724</v>
      </c>
      <c r="E1637" s="87" t="s">
        <v>1547</v>
      </c>
      <c r="F1637" s="91">
        <v>0</v>
      </c>
      <c r="G1637" s="91">
        <v>0</v>
      </c>
      <c r="H1637" s="92">
        <f ca="1">SUMIF(Measure_BB_Table[],Combined_header,Total_Exp._MeasureBB)</f>
        <v>0</v>
      </c>
      <c r="I1637" s="85">
        <f ca="1">SUMIF(Measure_BB_Table[],Combined_header,Committed_Amount)</f>
        <v>0</v>
      </c>
      <c r="J1637" s="92">
        <f ca="1">SUMIF(Measure_BB_Table[],Combined_header,Completed_MeasureBB)</f>
        <v>0</v>
      </c>
      <c r="K1637" s="93" t="e">
        <f t="shared" ca="1" si="25"/>
        <v>#DIV/0!</v>
      </c>
    </row>
    <row r="1638" spans="1:11" hidden="1" x14ac:dyDescent="0.3">
      <c r="A1638" s="87" t="s">
        <v>4644</v>
      </c>
      <c r="B1638" s="88">
        <v>0</v>
      </c>
      <c r="C1638" s="89" t="s">
        <v>1099</v>
      </c>
      <c r="D1638" s="90" t="s">
        <v>2724</v>
      </c>
      <c r="E1638" s="87" t="s">
        <v>1466</v>
      </c>
      <c r="F1638" s="91">
        <v>0</v>
      </c>
      <c r="G1638" s="91">
        <v>0</v>
      </c>
      <c r="H1638" s="92">
        <f ca="1">SUMIF(Measure_BB_Table[],Combined_header,Total_Exp._MeasureBB)</f>
        <v>0</v>
      </c>
      <c r="I1638" s="85">
        <f ca="1">SUMIF(Measure_BB_Table[],Combined_header,Committed_Amount)</f>
        <v>0</v>
      </c>
      <c r="J1638" s="92">
        <f ca="1">SUMIF(Measure_BB_Table[],Combined_header,Completed_MeasureBB)</f>
        <v>0</v>
      </c>
      <c r="K1638" s="93" t="e">
        <f t="shared" ca="1" si="25"/>
        <v>#DIV/0!</v>
      </c>
    </row>
    <row r="1639" spans="1:11" hidden="1" x14ac:dyDescent="0.3">
      <c r="A1639" s="87" t="s">
        <v>4645</v>
      </c>
      <c r="B1639" s="88">
        <v>0</v>
      </c>
      <c r="C1639" s="89" t="s">
        <v>1099</v>
      </c>
      <c r="D1639" s="90" t="s">
        <v>2724</v>
      </c>
      <c r="E1639" s="90" t="s">
        <v>1474</v>
      </c>
      <c r="F1639" s="91">
        <v>0</v>
      </c>
      <c r="G1639" s="91">
        <v>0</v>
      </c>
      <c r="H1639" s="92">
        <f ca="1">SUMIF(Measure_BB_Table[],Combined_header,Total_Exp._MeasureBB)</f>
        <v>0</v>
      </c>
      <c r="I1639" s="85">
        <f ca="1">SUMIF(Measure_BB_Table[],Combined_header,Committed_Amount)</f>
        <v>0</v>
      </c>
      <c r="J1639" s="92">
        <f ca="1">SUMIF(Measure_BB_Table[],Combined_header,Completed_MeasureBB)</f>
        <v>0</v>
      </c>
      <c r="K1639" s="93" t="e">
        <f t="shared" ca="1" si="25"/>
        <v>#DIV/0!</v>
      </c>
    </row>
    <row r="1640" spans="1:11" hidden="1" x14ac:dyDescent="0.3">
      <c r="A1640" s="87" t="s">
        <v>4646</v>
      </c>
      <c r="B1640" s="88">
        <v>0</v>
      </c>
      <c r="C1640" s="89" t="s">
        <v>1099</v>
      </c>
      <c r="D1640" s="90" t="s">
        <v>2724</v>
      </c>
      <c r="E1640" s="87" t="s">
        <v>1468</v>
      </c>
      <c r="F1640" s="91">
        <v>0</v>
      </c>
      <c r="G1640" s="91">
        <v>0</v>
      </c>
      <c r="H1640" s="92">
        <f ca="1">SUMIF(Measure_BB_Table[],Combined_header,Total_Exp._MeasureBB)</f>
        <v>0</v>
      </c>
      <c r="I1640" s="85">
        <f ca="1">SUMIF(Measure_BB_Table[],Combined_header,Committed_Amount)</f>
        <v>0</v>
      </c>
      <c r="J1640" s="92">
        <f ca="1">SUMIF(Measure_BB_Table[],Combined_header,Completed_MeasureBB)</f>
        <v>0</v>
      </c>
      <c r="K1640" s="93" t="e">
        <f t="shared" ca="1" si="25"/>
        <v>#DIV/0!</v>
      </c>
    </row>
    <row r="1641" spans="1:11" hidden="1" x14ac:dyDescent="0.3">
      <c r="A1641" s="87" t="s">
        <v>4647</v>
      </c>
      <c r="B1641" s="88">
        <v>0</v>
      </c>
      <c r="C1641" s="89" t="s">
        <v>1099</v>
      </c>
      <c r="D1641" s="90" t="s">
        <v>2724</v>
      </c>
      <c r="E1641" s="87" t="s">
        <v>1470</v>
      </c>
      <c r="F1641" s="91">
        <v>0</v>
      </c>
      <c r="G1641" s="91">
        <v>0</v>
      </c>
      <c r="H1641" s="92">
        <f ca="1">SUMIF(Measure_BB_Table[],Combined_header,Total_Exp._MeasureBB)</f>
        <v>0</v>
      </c>
      <c r="I1641" s="85">
        <f ca="1">SUMIF(Measure_BB_Table[],Combined_header,Committed_Amount)</f>
        <v>0</v>
      </c>
      <c r="J1641" s="92">
        <f ca="1">SUMIF(Measure_BB_Table[],Combined_header,Completed_MeasureBB)</f>
        <v>0</v>
      </c>
      <c r="K1641" s="93" t="e">
        <f t="shared" ca="1" si="25"/>
        <v>#DIV/0!</v>
      </c>
    </row>
    <row r="1642" spans="1:11" hidden="1" x14ac:dyDescent="0.3">
      <c r="A1642" s="87" t="s">
        <v>4648</v>
      </c>
      <c r="B1642" s="88">
        <v>0</v>
      </c>
      <c r="C1642" s="89" t="s">
        <v>1099</v>
      </c>
      <c r="D1642" s="90" t="s">
        <v>2723</v>
      </c>
      <c r="E1642" s="87" t="s">
        <v>1471</v>
      </c>
      <c r="F1642" s="91">
        <v>0</v>
      </c>
      <c r="G1642" s="91">
        <v>0</v>
      </c>
      <c r="H1642" s="92">
        <f ca="1">SUMIF(Measure_BB_Table[],Combined_header,Total_Exp._MeasureBB)</f>
        <v>0</v>
      </c>
      <c r="I1642" s="85">
        <f ca="1">SUMIF(Measure_BB_Table[],Combined_header,Committed_Amount)</f>
        <v>0</v>
      </c>
      <c r="J1642" s="92">
        <f ca="1">SUMIF(Measure_BB_Table[],Combined_header,Completed_MeasureBB)</f>
        <v>0</v>
      </c>
      <c r="K1642" s="93" t="e">
        <f t="shared" ca="1" si="25"/>
        <v>#DIV/0!</v>
      </c>
    </row>
    <row r="1643" spans="1:11" hidden="1" x14ac:dyDescent="0.3">
      <c r="A1643" s="87" t="s">
        <v>4649</v>
      </c>
      <c r="B1643" s="88">
        <v>0</v>
      </c>
      <c r="C1643" s="89" t="s">
        <v>1099</v>
      </c>
      <c r="D1643" s="90" t="s">
        <v>2723</v>
      </c>
      <c r="E1643" s="87" t="s">
        <v>310</v>
      </c>
      <c r="F1643" s="91">
        <v>0</v>
      </c>
      <c r="G1643" s="91">
        <v>0</v>
      </c>
      <c r="H1643" s="92">
        <f ca="1">SUMIF(Measure_BB_Table[],Combined_header,Total_Exp._MeasureBB)</f>
        <v>0</v>
      </c>
      <c r="I1643" s="85">
        <f ca="1">SUMIF(Measure_BB_Table[],Combined_header,Committed_Amount)</f>
        <v>0</v>
      </c>
      <c r="J1643" s="92">
        <f ca="1">SUMIF(Measure_BB_Table[],Combined_header,Completed_MeasureBB)</f>
        <v>0</v>
      </c>
      <c r="K1643" s="93" t="e">
        <f t="shared" ca="1" si="25"/>
        <v>#DIV/0!</v>
      </c>
    </row>
    <row r="1644" spans="1:11" hidden="1" x14ac:dyDescent="0.3">
      <c r="A1644" s="87" t="s">
        <v>4650</v>
      </c>
      <c r="B1644" s="88">
        <v>0</v>
      </c>
      <c r="C1644" s="89" t="s">
        <v>1099</v>
      </c>
      <c r="D1644" s="90" t="s">
        <v>2723</v>
      </c>
      <c r="E1644" s="87" t="s">
        <v>1473</v>
      </c>
      <c r="F1644" s="91">
        <v>0</v>
      </c>
      <c r="G1644" s="91">
        <v>0</v>
      </c>
      <c r="H1644" s="92">
        <f ca="1">SUMIF(Measure_BB_Table[],Combined_header,Total_Exp._MeasureBB)</f>
        <v>0</v>
      </c>
      <c r="I1644" s="85">
        <f ca="1">SUMIF(Measure_BB_Table[],Combined_header,Committed_Amount)</f>
        <v>0</v>
      </c>
      <c r="J1644" s="92">
        <f ca="1">SUMIF(Measure_BB_Table[],Combined_header,Completed_MeasureBB)</f>
        <v>0</v>
      </c>
      <c r="K1644" s="93" t="e">
        <f t="shared" ca="1" si="25"/>
        <v>#DIV/0!</v>
      </c>
    </row>
    <row r="1645" spans="1:11" hidden="1" x14ac:dyDescent="0.3">
      <c r="A1645" s="87" t="s">
        <v>4651</v>
      </c>
      <c r="B1645" s="88">
        <v>0</v>
      </c>
      <c r="C1645" s="89" t="s">
        <v>1099</v>
      </c>
      <c r="D1645" s="90" t="s">
        <v>2723</v>
      </c>
      <c r="E1645" s="87" t="s">
        <v>1547</v>
      </c>
      <c r="F1645" s="91">
        <v>0</v>
      </c>
      <c r="G1645" s="91">
        <v>0</v>
      </c>
      <c r="H1645" s="92">
        <f ca="1">SUMIF(Measure_BB_Table[],Combined_header,Total_Exp._MeasureBB)</f>
        <v>0</v>
      </c>
      <c r="I1645" s="85">
        <f ca="1">SUMIF(Measure_BB_Table[],Combined_header,Committed_Amount)</f>
        <v>0</v>
      </c>
      <c r="J1645" s="92">
        <f ca="1">SUMIF(Measure_BB_Table[],Combined_header,Completed_MeasureBB)</f>
        <v>0</v>
      </c>
      <c r="K1645" s="93" t="e">
        <f t="shared" ca="1" si="25"/>
        <v>#DIV/0!</v>
      </c>
    </row>
    <row r="1646" spans="1:11" hidden="1" x14ac:dyDescent="0.3">
      <c r="A1646" s="87" t="s">
        <v>4652</v>
      </c>
      <c r="B1646" s="88">
        <v>0</v>
      </c>
      <c r="C1646" s="89" t="s">
        <v>1099</v>
      </c>
      <c r="D1646" s="90" t="s">
        <v>2723</v>
      </c>
      <c r="E1646" s="87" t="s">
        <v>1466</v>
      </c>
      <c r="F1646" s="91">
        <v>0</v>
      </c>
      <c r="G1646" s="91">
        <v>0</v>
      </c>
      <c r="H1646" s="92">
        <f ca="1">SUMIF(Measure_BB_Table[],Combined_header,Total_Exp._MeasureBB)</f>
        <v>0</v>
      </c>
      <c r="I1646" s="85">
        <f ca="1">SUMIF(Measure_BB_Table[],Combined_header,Committed_Amount)</f>
        <v>0</v>
      </c>
      <c r="J1646" s="92">
        <f ca="1">SUMIF(Measure_BB_Table[],Combined_header,Completed_MeasureBB)</f>
        <v>0</v>
      </c>
      <c r="K1646" s="93" t="e">
        <f t="shared" ca="1" si="25"/>
        <v>#DIV/0!</v>
      </c>
    </row>
    <row r="1647" spans="1:11" hidden="1" x14ac:dyDescent="0.3">
      <c r="A1647" s="87" t="s">
        <v>4653</v>
      </c>
      <c r="B1647" s="88">
        <v>0</v>
      </c>
      <c r="C1647" s="89" t="s">
        <v>1099</v>
      </c>
      <c r="D1647" s="90" t="s">
        <v>2723</v>
      </c>
      <c r="E1647" s="87" t="s">
        <v>1468</v>
      </c>
      <c r="F1647" s="91">
        <v>0</v>
      </c>
      <c r="G1647" s="91">
        <v>0</v>
      </c>
      <c r="H1647" s="92">
        <f ca="1">SUMIF(Measure_BB_Table[],Combined_header,Total_Exp._MeasureBB)</f>
        <v>0</v>
      </c>
      <c r="I1647" s="85">
        <f ca="1">SUMIF(Measure_BB_Table[],Combined_header,Committed_Amount)</f>
        <v>0</v>
      </c>
      <c r="J1647" s="92">
        <f ca="1">SUMIF(Measure_BB_Table[],Combined_header,Completed_MeasureBB)</f>
        <v>0</v>
      </c>
      <c r="K1647" s="93" t="e">
        <f t="shared" ca="1" si="25"/>
        <v>#DIV/0!</v>
      </c>
    </row>
    <row r="1648" spans="1:11" hidden="1" x14ac:dyDescent="0.3">
      <c r="A1648" s="87" t="s">
        <v>4654</v>
      </c>
      <c r="B1648" s="88">
        <v>0</v>
      </c>
      <c r="C1648" s="89" t="s">
        <v>1099</v>
      </c>
      <c r="D1648" s="90" t="s">
        <v>2723</v>
      </c>
      <c r="E1648" s="87" t="s">
        <v>1470</v>
      </c>
      <c r="F1648" s="91">
        <v>0</v>
      </c>
      <c r="G1648" s="91">
        <v>0</v>
      </c>
      <c r="H1648" s="92">
        <f ca="1">SUMIF(Measure_BB_Table[],Combined_header,Total_Exp._MeasureBB)</f>
        <v>0</v>
      </c>
      <c r="I1648" s="85">
        <f ca="1">SUMIF(Measure_BB_Table[],Combined_header,Committed_Amount)</f>
        <v>0</v>
      </c>
      <c r="J1648" s="92">
        <f ca="1">SUMIF(Measure_BB_Table[],Combined_header,Completed_MeasureBB)</f>
        <v>0</v>
      </c>
      <c r="K1648" s="93" t="e">
        <f t="shared" ca="1" si="25"/>
        <v>#DIV/0!</v>
      </c>
    </row>
    <row r="1649" spans="1:11" hidden="1" x14ac:dyDescent="0.3">
      <c r="A1649" s="87" t="s">
        <v>4655</v>
      </c>
      <c r="B1649" s="88">
        <v>0</v>
      </c>
      <c r="C1649" s="89" t="s">
        <v>1099</v>
      </c>
      <c r="D1649" s="90" t="s">
        <v>236</v>
      </c>
      <c r="E1649" s="87" t="s">
        <v>1471</v>
      </c>
      <c r="F1649" s="91">
        <v>0</v>
      </c>
      <c r="G1649" s="91">
        <v>0</v>
      </c>
      <c r="H1649" s="92">
        <f ca="1">SUMIF(Measure_BB_Table[],Combined_header,Total_Exp._MeasureBB)</f>
        <v>0</v>
      </c>
      <c r="I1649" s="85">
        <f ca="1">SUMIF(Measure_BB_Table[],Combined_header,Committed_Amount)</f>
        <v>0</v>
      </c>
      <c r="J1649" s="92">
        <f ca="1">SUMIF(Measure_BB_Table[],Combined_header,Completed_MeasureBB)</f>
        <v>0</v>
      </c>
      <c r="K1649" s="93" t="e">
        <f t="shared" ca="1" si="25"/>
        <v>#DIV/0!</v>
      </c>
    </row>
    <row r="1650" spans="1:11" hidden="1" x14ac:dyDescent="0.3">
      <c r="A1650" s="87" t="s">
        <v>4656</v>
      </c>
      <c r="B1650" s="88">
        <v>0</v>
      </c>
      <c r="C1650" s="89" t="s">
        <v>1099</v>
      </c>
      <c r="D1650" s="90" t="s">
        <v>236</v>
      </c>
      <c r="E1650" s="90" t="s">
        <v>1477</v>
      </c>
      <c r="F1650" s="91">
        <v>0</v>
      </c>
      <c r="G1650" s="91">
        <v>0</v>
      </c>
      <c r="H1650" s="92">
        <f ca="1">SUMIF(Measure_BB_Table[],Combined_header,Total_Exp._MeasureBB)</f>
        <v>0</v>
      </c>
      <c r="I1650" s="85">
        <f ca="1">SUMIF(Measure_BB_Table[],Combined_header,Committed_Amount)</f>
        <v>0</v>
      </c>
      <c r="J1650" s="92">
        <f ca="1">SUMIF(Measure_BB_Table[],Combined_header,Completed_MeasureBB)</f>
        <v>0</v>
      </c>
      <c r="K1650" s="93" t="e">
        <f t="shared" ca="1" si="25"/>
        <v>#DIV/0!</v>
      </c>
    </row>
    <row r="1651" spans="1:11" hidden="1" x14ac:dyDescent="0.3">
      <c r="A1651" s="87" t="s">
        <v>4657</v>
      </c>
      <c r="B1651" s="88">
        <v>0</v>
      </c>
      <c r="C1651" s="89" t="s">
        <v>1099</v>
      </c>
      <c r="D1651" s="90" t="s">
        <v>236</v>
      </c>
      <c r="E1651" s="87" t="s">
        <v>1467</v>
      </c>
      <c r="F1651" s="91">
        <v>0</v>
      </c>
      <c r="G1651" s="91">
        <v>0</v>
      </c>
      <c r="H1651" s="92">
        <f ca="1">SUMIF(Measure_BB_Table[],Combined_header,Total_Exp._MeasureBB)</f>
        <v>0</v>
      </c>
      <c r="I1651" s="85">
        <f ca="1">SUMIF(Measure_BB_Table[],Combined_header,Committed_Amount)</f>
        <v>0</v>
      </c>
      <c r="J1651" s="92">
        <f ca="1">SUMIF(Measure_BB_Table[],Combined_header,Completed_MeasureBB)</f>
        <v>0</v>
      </c>
      <c r="K1651" s="93" t="e">
        <f t="shared" ca="1" si="25"/>
        <v>#DIV/0!</v>
      </c>
    </row>
    <row r="1652" spans="1:11" hidden="1" x14ac:dyDescent="0.3">
      <c r="A1652" s="87" t="s">
        <v>4658</v>
      </c>
      <c r="B1652" s="88">
        <v>0</v>
      </c>
      <c r="C1652" s="89" t="s">
        <v>1099</v>
      </c>
      <c r="D1652" s="90" t="s">
        <v>236</v>
      </c>
      <c r="E1652" s="90" t="s">
        <v>1676</v>
      </c>
      <c r="F1652" s="91">
        <v>0</v>
      </c>
      <c r="G1652" s="91">
        <v>0</v>
      </c>
      <c r="H1652" s="92">
        <f ca="1">SUMIF(Measure_BB_Table[],Combined_header,Total_Exp._MeasureBB)</f>
        <v>0</v>
      </c>
      <c r="I1652" s="85">
        <f ca="1">SUMIF(Measure_BB_Table[],Combined_header,Committed_Amount)</f>
        <v>0</v>
      </c>
      <c r="J1652" s="92">
        <f ca="1">SUMIF(Measure_BB_Table[],Combined_header,Completed_MeasureBB)</f>
        <v>0</v>
      </c>
      <c r="K1652" s="93" t="e">
        <f t="shared" ca="1" si="25"/>
        <v>#DIV/0!</v>
      </c>
    </row>
    <row r="1653" spans="1:11" hidden="1" x14ac:dyDescent="0.3">
      <c r="A1653" s="87" t="s">
        <v>4659</v>
      </c>
      <c r="B1653" s="88">
        <v>0</v>
      </c>
      <c r="C1653" s="89" t="s">
        <v>1099</v>
      </c>
      <c r="D1653" s="90" t="s">
        <v>236</v>
      </c>
      <c r="E1653" s="90" t="s">
        <v>310</v>
      </c>
      <c r="F1653" s="91">
        <v>0</v>
      </c>
      <c r="G1653" s="91">
        <v>0</v>
      </c>
      <c r="H1653" s="92">
        <f ca="1">SUMIF(Measure_BB_Table[],Combined_header,Total_Exp._MeasureBB)</f>
        <v>0</v>
      </c>
      <c r="I1653" s="85">
        <f ca="1">SUMIF(Measure_BB_Table[],Combined_header,Committed_Amount)</f>
        <v>0</v>
      </c>
      <c r="J1653" s="92">
        <f ca="1">SUMIF(Measure_BB_Table[],Combined_header,Completed_MeasureBB)</f>
        <v>0</v>
      </c>
      <c r="K1653" s="93" t="e">
        <f t="shared" ca="1" si="25"/>
        <v>#DIV/0!</v>
      </c>
    </row>
    <row r="1654" spans="1:11" hidden="1" x14ac:dyDescent="0.3">
      <c r="A1654" s="87" t="s">
        <v>4660</v>
      </c>
      <c r="B1654" s="88">
        <v>0</v>
      </c>
      <c r="C1654" s="89" t="s">
        <v>1099</v>
      </c>
      <c r="D1654" s="90" t="s">
        <v>236</v>
      </c>
      <c r="E1654" s="89" t="s">
        <v>1473</v>
      </c>
      <c r="F1654" s="91">
        <v>0</v>
      </c>
      <c r="G1654" s="91">
        <v>0</v>
      </c>
      <c r="H1654" s="92">
        <f ca="1">SUMIF(Measure_BB_Table[],Combined_header,Total_Exp._MeasureBB)</f>
        <v>0</v>
      </c>
      <c r="I1654" s="85">
        <f ca="1">SUMIF(Measure_BB_Table[],Combined_header,Committed_Amount)</f>
        <v>0</v>
      </c>
      <c r="J1654" s="92">
        <f ca="1">SUMIF(Measure_BB_Table[],Combined_header,Completed_MeasureBB)</f>
        <v>0</v>
      </c>
      <c r="K1654" s="93" t="e">
        <f t="shared" ca="1" si="25"/>
        <v>#DIV/0!</v>
      </c>
    </row>
    <row r="1655" spans="1:11" hidden="1" x14ac:dyDescent="0.3">
      <c r="A1655" s="87" t="s">
        <v>4661</v>
      </c>
      <c r="B1655" s="88">
        <v>0</v>
      </c>
      <c r="C1655" s="89" t="s">
        <v>1099</v>
      </c>
      <c r="D1655" s="90" t="s">
        <v>236</v>
      </c>
      <c r="E1655" s="90" t="s">
        <v>1547</v>
      </c>
      <c r="F1655" s="91">
        <v>0</v>
      </c>
      <c r="G1655" s="91">
        <v>0</v>
      </c>
      <c r="H1655" s="92">
        <f ca="1">SUMIF(Measure_BB_Table[],Combined_header,Total_Exp._MeasureBB)</f>
        <v>0</v>
      </c>
      <c r="I1655" s="85">
        <f ca="1">SUMIF(Measure_BB_Table[],Combined_header,Committed_Amount)</f>
        <v>0</v>
      </c>
      <c r="J1655" s="92">
        <f ca="1">SUMIF(Measure_BB_Table[],Combined_header,Completed_MeasureBB)</f>
        <v>0</v>
      </c>
      <c r="K1655" s="93" t="e">
        <f t="shared" ca="1" si="25"/>
        <v>#DIV/0!</v>
      </c>
    </row>
    <row r="1656" spans="1:11" hidden="1" x14ac:dyDescent="0.3">
      <c r="A1656" s="87" t="s">
        <v>4662</v>
      </c>
      <c r="B1656" s="88">
        <v>0</v>
      </c>
      <c r="C1656" s="89" t="s">
        <v>1099</v>
      </c>
      <c r="D1656" s="90" t="s">
        <v>236</v>
      </c>
      <c r="E1656" s="90" t="s">
        <v>1466</v>
      </c>
      <c r="F1656" s="91">
        <v>0</v>
      </c>
      <c r="G1656" s="91">
        <v>0</v>
      </c>
      <c r="H1656" s="92">
        <f ca="1">SUMIF(Measure_BB_Table[],Combined_header,Total_Exp._MeasureBB)</f>
        <v>0</v>
      </c>
      <c r="I1656" s="85">
        <f ca="1">SUMIF(Measure_BB_Table[],Combined_header,Committed_Amount)</f>
        <v>0</v>
      </c>
      <c r="J1656" s="92">
        <f ca="1">SUMIF(Measure_BB_Table[],Combined_header,Completed_MeasureBB)</f>
        <v>0</v>
      </c>
      <c r="K1656" s="93" t="e">
        <f t="shared" ca="1" si="25"/>
        <v>#DIV/0!</v>
      </c>
    </row>
    <row r="1657" spans="1:11" hidden="1" x14ac:dyDescent="0.3">
      <c r="A1657" s="87" t="s">
        <v>4663</v>
      </c>
      <c r="B1657" s="88">
        <v>0</v>
      </c>
      <c r="C1657" s="89" t="s">
        <v>1099</v>
      </c>
      <c r="D1657" s="90" t="s">
        <v>236</v>
      </c>
      <c r="E1657" s="90" t="s">
        <v>1474</v>
      </c>
      <c r="F1657" s="91">
        <v>0</v>
      </c>
      <c r="G1657" s="91">
        <v>0</v>
      </c>
      <c r="H1657" s="92">
        <f ca="1">SUMIF(Measure_BB_Table[],Combined_header,Total_Exp._MeasureBB)</f>
        <v>0</v>
      </c>
      <c r="I1657" s="85">
        <f ca="1">SUMIF(Measure_BB_Table[],Combined_header,Committed_Amount)</f>
        <v>0</v>
      </c>
      <c r="J1657" s="92">
        <f ca="1">SUMIF(Measure_BB_Table[],Combined_header,Completed_MeasureBB)</f>
        <v>0</v>
      </c>
      <c r="K1657" s="93" t="e">
        <f t="shared" ca="1" si="25"/>
        <v>#DIV/0!</v>
      </c>
    </row>
    <row r="1658" spans="1:11" hidden="1" x14ac:dyDescent="0.3">
      <c r="A1658" s="87" t="s">
        <v>4664</v>
      </c>
      <c r="B1658" s="88">
        <v>0</v>
      </c>
      <c r="C1658" s="89" t="s">
        <v>1099</v>
      </c>
      <c r="D1658" s="90" t="s">
        <v>236</v>
      </c>
      <c r="E1658" s="87" t="s">
        <v>1468</v>
      </c>
      <c r="F1658" s="91">
        <v>0</v>
      </c>
      <c r="G1658" s="91">
        <v>0</v>
      </c>
      <c r="H1658" s="92">
        <f ca="1">SUMIF(Measure_BB_Table[],Combined_header,Total_Exp._MeasureBB)</f>
        <v>0</v>
      </c>
      <c r="I1658" s="85">
        <f ca="1">SUMIF(Measure_BB_Table[],Combined_header,Committed_Amount)</f>
        <v>0</v>
      </c>
      <c r="J1658" s="92">
        <f ca="1">SUMIF(Measure_BB_Table[],Combined_header,Completed_MeasureBB)</f>
        <v>0</v>
      </c>
      <c r="K1658" s="93" t="e">
        <f t="shared" ca="1" si="25"/>
        <v>#DIV/0!</v>
      </c>
    </row>
    <row r="1659" spans="1:11" hidden="1" x14ac:dyDescent="0.3">
      <c r="A1659" s="87" t="s">
        <v>4665</v>
      </c>
      <c r="B1659" s="88">
        <v>0</v>
      </c>
      <c r="C1659" s="89" t="s">
        <v>1099</v>
      </c>
      <c r="D1659" s="90" t="s">
        <v>236</v>
      </c>
      <c r="E1659" s="87" t="s">
        <v>1548</v>
      </c>
      <c r="F1659" s="91">
        <v>0</v>
      </c>
      <c r="G1659" s="91">
        <v>0</v>
      </c>
      <c r="H1659" s="92">
        <f ca="1">SUMIF(Measure_BB_Table[],Combined_header,Total_Exp._MeasureBB)</f>
        <v>0</v>
      </c>
      <c r="I1659" s="85">
        <f ca="1">SUMIF(Measure_BB_Table[],Combined_header,Committed_Amount)</f>
        <v>0</v>
      </c>
      <c r="J1659" s="92">
        <f ca="1">SUMIF(Measure_BB_Table[],Combined_header,Completed_MeasureBB)</f>
        <v>0</v>
      </c>
      <c r="K1659" s="93" t="e">
        <f t="shared" ca="1" si="25"/>
        <v>#DIV/0!</v>
      </c>
    </row>
    <row r="1660" spans="1:11" hidden="1" x14ac:dyDescent="0.3">
      <c r="A1660" s="87" t="s">
        <v>4666</v>
      </c>
      <c r="B1660" s="88">
        <v>0</v>
      </c>
      <c r="C1660" s="89" t="s">
        <v>1099</v>
      </c>
      <c r="D1660" s="90" t="s">
        <v>236</v>
      </c>
      <c r="E1660" s="87" t="s">
        <v>1677</v>
      </c>
      <c r="F1660" s="91">
        <v>0</v>
      </c>
      <c r="G1660" s="91">
        <v>0</v>
      </c>
      <c r="H1660" s="92">
        <f ca="1">SUMIF(Measure_BB_Table[],Combined_header,Total_Exp._MeasureBB)</f>
        <v>0</v>
      </c>
      <c r="I1660" s="85">
        <f ca="1">SUMIF(Measure_BB_Table[],Combined_header,Committed_Amount)</f>
        <v>0</v>
      </c>
      <c r="J1660" s="92">
        <f ca="1">SUMIF(Measure_BB_Table[],Combined_header,Completed_MeasureBB)</f>
        <v>0</v>
      </c>
      <c r="K1660" s="93" t="e">
        <f t="shared" ca="1" si="25"/>
        <v>#DIV/0!</v>
      </c>
    </row>
    <row r="1661" spans="1:11" hidden="1" x14ac:dyDescent="0.3">
      <c r="A1661" s="87" t="s">
        <v>4667</v>
      </c>
      <c r="B1661" s="88">
        <v>0</v>
      </c>
      <c r="C1661" s="89" t="s">
        <v>1099</v>
      </c>
      <c r="D1661" s="90" t="s">
        <v>236</v>
      </c>
      <c r="E1661" s="90" t="s">
        <v>1475</v>
      </c>
      <c r="F1661" s="91">
        <v>0</v>
      </c>
      <c r="G1661" s="91">
        <v>0</v>
      </c>
      <c r="H1661" s="92">
        <f ca="1">SUMIF(Measure_BB_Table[],Combined_header,Total_Exp._MeasureBB)</f>
        <v>0</v>
      </c>
      <c r="I1661" s="85">
        <f ca="1">SUMIF(Measure_BB_Table[],Combined_header,Committed_Amount)</f>
        <v>0</v>
      </c>
      <c r="J1661" s="92">
        <f ca="1">SUMIF(Measure_BB_Table[],Combined_header,Completed_MeasureBB)</f>
        <v>0</v>
      </c>
      <c r="K1661" s="93" t="e">
        <f t="shared" ca="1" si="25"/>
        <v>#DIV/0!</v>
      </c>
    </row>
    <row r="1662" spans="1:11" hidden="1" x14ac:dyDescent="0.3">
      <c r="A1662" s="87" t="s">
        <v>4668</v>
      </c>
      <c r="B1662" s="88">
        <v>0</v>
      </c>
      <c r="C1662" s="89" t="s">
        <v>1099</v>
      </c>
      <c r="D1662" s="90" t="s">
        <v>236</v>
      </c>
      <c r="E1662" s="87" t="s">
        <v>1476</v>
      </c>
      <c r="F1662" s="91">
        <v>0</v>
      </c>
      <c r="G1662" s="91">
        <v>0</v>
      </c>
      <c r="H1662" s="92">
        <f ca="1">SUMIF(Measure_BB_Table[],Combined_header,Total_Exp._MeasureBB)</f>
        <v>0</v>
      </c>
      <c r="I1662" s="85">
        <f ca="1">SUMIF(Measure_BB_Table[],Combined_header,Committed_Amount)</f>
        <v>0</v>
      </c>
      <c r="J1662" s="92">
        <f ca="1">SUMIF(Measure_BB_Table[],Combined_header,Completed_MeasureBB)</f>
        <v>0</v>
      </c>
      <c r="K1662" s="93" t="e">
        <f t="shared" ca="1" si="25"/>
        <v>#DIV/0!</v>
      </c>
    </row>
    <row r="1663" spans="1:11" hidden="1" x14ac:dyDescent="0.3">
      <c r="A1663" s="87" t="s">
        <v>4669</v>
      </c>
      <c r="B1663" s="88">
        <v>0</v>
      </c>
      <c r="C1663" s="89" t="s">
        <v>1099</v>
      </c>
      <c r="D1663" s="90" t="s">
        <v>236</v>
      </c>
      <c r="E1663" s="87" t="s">
        <v>1470</v>
      </c>
      <c r="F1663" s="91">
        <v>0</v>
      </c>
      <c r="G1663" s="91">
        <v>0</v>
      </c>
      <c r="H1663" s="92">
        <f ca="1">SUMIF(Measure_BB_Table[],Combined_header,Total_Exp._MeasureBB)</f>
        <v>0</v>
      </c>
      <c r="I1663" s="85">
        <f ca="1">SUMIF(Measure_BB_Table[],Combined_header,Committed_Amount)</f>
        <v>0</v>
      </c>
      <c r="J1663" s="92">
        <f ca="1">SUMIF(Measure_BB_Table[],Combined_header,Completed_MeasureBB)</f>
        <v>0</v>
      </c>
      <c r="K1663" s="93" t="e">
        <f t="shared" ca="1" si="25"/>
        <v>#DIV/0!</v>
      </c>
    </row>
    <row r="1664" spans="1:11" hidden="1" x14ac:dyDescent="0.3">
      <c r="A1664" s="87" t="s">
        <v>4670</v>
      </c>
      <c r="B1664" s="88">
        <v>0</v>
      </c>
      <c r="C1664" s="89" t="s">
        <v>1099</v>
      </c>
      <c r="D1664" s="90" t="s">
        <v>236</v>
      </c>
      <c r="E1664" s="87" t="s">
        <v>1464</v>
      </c>
      <c r="F1664" s="91">
        <v>0</v>
      </c>
      <c r="G1664" s="91">
        <v>0</v>
      </c>
      <c r="H1664" s="92">
        <f ca="1">SUMIF(Measure_BB_Table[],Combined_header,Total_Exp._MeasureBB)</f>
        <v>0</v>
      </c>
      <c r="I1664" s="85">
        <f ca="1">SUMIF(Measure_BB_Table[],Combined_header,Committed_Amount)</f>
        <v>0</v>
      </c>
      <c r="J1664" s="92">
        <f ca="1">SUMIF(Measure_BB_Table[],Combined_header,Completed_MeasureBB)</f>
        <v>0</v>
      </c>
      <c r="K1664" s="93" t="e">
        <f t="shared" ca="1" si="25"/>
        <v>#DIV/0!</v>
      </c>
    </row>
    <row r="1665" spans="1:11" x14ac:dyDescent="0.3">
      <c r="A1665" s="87" t="s">
        <v>4671</v>
      </c>
      <c r="B1665" s="88">
        <v>5</v>
      </c>
      <c r="C1665" s="89" t="s">
        <v>317</v>
      </c>
      <c r="D1665" s="90" t="s">
        <v>2722</v>
      </c>
      <c r="E1665" s="87" t="s">
        <v>1471</v>
      </c>
      <c r="F1665" s="91">
        <v>5225.4799999999996</v>
      </c>
      <c r="G1665" s="91" t="s">
        <v>245</v>
      </c>
      <c r="H1665" s="92">
        <f ca="1">SUMIF(Measure_BB_Table[],Combined_header,Total_Exp._MeasureBB)</f>
        <v>292.31</v>
      </c>
      <c r="I1665" s="85">
        <f ca="1">SUMIF(Measure_BB_Table[],Combined_header,Committed_Amount)</f>
        <v>0</v>
      </c>
      <c r="J1665" s="92">
        <f ca="1">SUMIF(Measure_BB_Table[],Combined_header,Completed_MeasureBB)</f>
        <v>292.31</v>
      </c>
      <c r="K1665" s="93">
        <f t="shared" ca="1" si="25"/>
        <v>1</v>
      </c>
    </row>
    <row r="1666" spans="1:11" hidden="1" x14ac:dyDescent="0.3">
      <c r="A1666" s="87" t="s">
        <v>4672</v>
      </c>
      <c r="B1666" s="88">
        <v>5</v>
      </c>
      <c r="C1666" s="89" t="s">
        <v>317</v>
      </c>
      <c r="D1666" s="90" t="s">
        <v>2722</v>
      </c>
      <c r="E1666" s="87" t="s">
        <v>1465</v>
      </c>
      <c r="F1666" s="91">
        <v>231000</v>
      </c>
      <c r="G1666" s="91" t="s">
        <v>245</v>
      </c>
      <c r="H1666" s="92">
        <f ca="1">SUMIF(Measure_BB_Table[],Combined_header,Total_Exp._MeasureBB)</f>
        <v>0</v>
      </c>
      <c r="I1666" s="85">
        <f ca="1">SUMIF(Measure_BB_Table[],Combined_header,Committed_Amount)</f>
        <v>0</v>
      </c>
      <c r="J1666" s="92">
        <f ca="1">SUMIF(Measure_BB_Table[],Combined_header,Completed_MeasureBB)</f>
        <v>0</v>
      </c>
      <c r="K1666" s="93" t="e">
        <f t="shared" ca="1" si="25"/>
        <v>#DIV/0!</v>
      </c>
    </row>
    <row r="1667" spans="1:11" x14ac:dyDescent="0.3">
      <c r="A1667" s="87" t="s">
        <v>4673</v>
      </c>
      <c r="B1667" s="88">
        <v>5</v>
      </c>
      <c r="C1667" s="89" t="s">
        <v>317</v>
      </c>
      <c r="D1667" s="90" t="s">
        <v>2722</v>
      </c>
      <c r="E1667" s="87" t="s">
        <v>1467</v>
      </c>
      <c r="F1667" s="91">
        <v>810058.76</v>
      </c>
      <c r="G1667" s="91" t="s">
        <v>245</v>
      </c>
      <c r="H1667" s="92">
        <f ca="1">SUMIF(Measure_BB_Table[],Combined_header,Total_Exp._MeasureBB)</f>
        <v>177240</v>
      </c>
      <c r="I1667" s="85">
        <f ca="1">SUMIF(Measure_BB_Table[],Combined_header,Committed_Amount)</f>
        <v>5860</v>
      </c>
      <c r="J1667" s="92">
        <f ca="1">SUMIF(Measure_BB_Table[],Combined_header,Completed_MeasureBB)</f>
        <v>171380</v>
      </c>
      <c r="K1667" s="93">
        <f t="shared" ca="1" si="25"/>
        <v>0.96693748589483186</v>
      </c>
    </row>
    <row r="1668" spans="1:11" hidden="1" x14ac:dyDescent="0.3">
      <c r="A1668" s="87" t="s">
        <v>4674</v>
      </c>
      <c r="B1668" s="88">
        <v>5</v>
      </c>
      <c r="C1668" s="89" t="s">
        <v>317</v>
      </c>
      <c r="D1668" s="90" t="s">
        <v>2722</v>
      </c>
      <c r="E1668" s="90" t="s">
        <v>1676</v>
      </c>
      <c r="F1668" s="91">
        <v>814337.4</v>
      </c>
      <c r="G1668" s="91" t="s">
        <v>245</v>
      </c>
      <c r="H1668" s="92">
        <f ca="1">SUMIF(Measure_BB_Table[],Combined_header,Total_Exp._MeasureBB)</f>
        <v>0</v>
      </c>
      <c r="I1668" s="85">
        <f ca="1">SUMIF(Measure_BB_Table[],Combined_header,Committed_Amount)</f>
        <v>0</v>
      </c>
      <c r="J1668" s="92">
        <f ca="1">SUMIF(Measure_BB_Table[],Combined_header,Completed_MeasureBB)</f>
        <v>0</v>
      </c>
      <c r="K1668" s="93" t="e">
        <f t="shared" ca="1" si="25"/>
        <v>#DIV/0!</v>
      </c>
    </row>
    <row r="1669" spans="1:11" x14ac:dyDescent="0.3">
      <c r="A1669" s="87" t="s">
        <v>2897</v>
      </c>
      <c r="B1669" s="88">
        <v>5</v>
      </c>
      <c r="C1669" s="89" t="s">
        <v>317</v>
      </c>
      <c r="D1669" s="90" t="s">
        <v>2722</v>
      </c>
      <c r="E1669" s="90" t="s">
        <v>310</v>
      </c>
      <c r="F1669" s="91">
        <v>8686537.0500000007</v>
      </c>
      <c r="G1669" s="91" t="s">
        <v>2011</v>
      </c>
      <c r="H1669" s="92">
        <f ca="1">SUMIF(Measure_BB_Table[],Combined_header,Total_Exp._MeasureBB)</f>
        <v>2800623.72</v>
      </c>
      <c r="I1669" s="85">
        <f ca="1">SUMIF(Measure_BB_Table[],Combined_header,Committed_Amount)</f>
        <v>552675.12999999989</v>
      </c>
      <c r="J1669" s="92">
        <f ca="1">SUMIF(Measure_BB_Table[],Combined_header,Completed_MeasureBB)</f>
        <v>2247948.5900000003</v>
      </c>
      <c r="K1669" s="93">
        <f t="shared" ref="K1669:K1732" ca="1" si="26">Completed_Comparison/Total_Exp._Comparison</f>
        <v>0.80265998389815829</v>
      </c>
    </row>
    <row r="1670" spans="1:11" hidden="1" x14ac:dyDescent="0.3">
      <c r="A1670" s="87" t="s">
        <v>4675</v>
      </c>
      <c r="B1670" s="88">
        <v>5</v>
      </c>
      <c r="C1670" s="89" t="s">
        <v>317</v>
      </c>
      <c r="D1670" s="90" t="s">
        <v>2722</v>
      </c>
      <c r="E1670" s="90" t="s">
        <v>1473</v>
      </c>
      <c r="F1670" s="91">
        <v>997591.82</v>
      </c>
      <c r="G1670" s="91" t="s">
        <v>245</v>
      </c>
      <c r="H1670" s="92">
        <f ca="1">SUMIF(Measure_BB_Table[],Combined_header,Total_Exp._MeasureBB)</f>
        <v>0</v>
      </c>
      <c r="I1670" s="85">
        <f ca="1">SUMIF(Measure_BB_Table[],Combined_header,Committed_Amount)</f>
        <v>0</v>
      </c>
      <c r="J1670" s="92">
        <f ca="1">SUMIF(Measure_BB_Table[],Combined_header,Completed_MeasureBB)</f>
        <v>0</v>
      </c>
      <c r="K1670" s="93" t="e">
        <f t="shared" ca="1" si="26"/>
        <v>#DIV/0!</v>
      </c>
    </row>
    <row r="1671" spans="1:11" hidden="1" x14ac:dyDescent="0.3">
      <c r="A1671" s="87" t="s">
        <v>4676</v>
      </c>
      <c r="B1671" s="88">
        <v>5</v>
      </c>
      <c r="C1671" s="89" t="s">
        <v>317</v>
      </c>
      <c r="D1671" s="90" t="s">
        <v>2722</v>
      </c>
      <c r="E1671" s="90" t="s">
        <v>1547</v>
      </c>
      <c r="F1671" s="91">
        <v>166265.29999999999</v>
      </c>
      <c r="G1671" s="91" t="s">
        <v>245</v>
      </c>
      <c r="H1671" s="92">
        <f ca="1">SUMIF(Measure_BB_Table[],Combined_header,Total_Exp._MeasureBB)</f>
        <v>0</v>
      </c>
      <c r="I1671" s="85">
        <f ca="1">SUMIF(Measure_BB_Table[],Combined_header,Committed_Amount)</f>
        <v>0</v>
      </c>
      <c r="J1671" s="92">
        <f ca="1">SUMIF(Measure_BB_Table[],Combined_header,Completed_MeasureBB)</f>
        <v>0</v>
      </c>
      <c r="K1671" s="93" t="e">
        <f t="shared" ca="1" si="26"/>
        <v>#DIV/0!</v>
      </c>
    </row>
    <row r="1672" spans="1:11" x14ac:dyDescent="0.3">
      <c r="A1672" s="87" t="s">
        <v>4677</v>
      </c>
      <c r="B1672" s="88">
        <v>5</v>
      </c>
      <c r="C1672" s="89" t="s">
        <v>317</v>
      </c>
      <c r="D1672" s="90" t="s">
        <v>2722</v>
      </c>
      <c r="E1672" s="90" t="s">
        <v>1466</v>
      </c>
      <c r="F1672" s="91">
        <v>142513.12</v>
      </c>
      <c r="G1672" s="91" t="s">
        <v>245</v>
      </c>
      <c r="H1672" s="92">
        <f ca="1">SUMIF(Measure_BB_Table[],Combined_header,Total_Exp._MeasureBB)</f>
        <v>36960</v>
      </c>
      <c r="I1672" s="85">
        <f ca="1">SUMIF(Measure_BB_Table[],Combined_header,Committed_Amount)</f>
        <v>36960</v>
      </c>
      <c r="J1672" s="92">
        <f ca="1">SUMIF(Measure_BB_Table[],Combined_header,Completed_MeasureBB)</f>
        <v>0</v>
      </c>
      <c r="K1672" s="93">
        <f t="shared" ca="1" si="26"/>
        <v>0</v>
      </c>
    </row>
    <row r="1673" spans="1:11" x14ac:dyDescent="0.3">
      <c r="A1673" s="87" t="s">
        <v>4678</v>
      </c>
      <c r="B1673" s="88">
        <v>5</v>
      </c>
      <c r="C1673" s="89" t="s">
        <v>317</v>
      </c>
      <c r="D1673" s="90" t="s">
        <v>2722</v>
      </c>
      <c r="E1673" s="90" t="s">
        <v>1474</v>
      </c>
      <c r="F1673" s="91">
        <v>71256.56</v>
      </c>
      <c r="G1673" s="91" t="s">
        <v>245</v>
      </c>
      <c r="H1673" s="92">
        <f ca="1">SUMIF(Measure_BB_Table[],Combined_header,Total_Exp._MeasureBB)</f>
        <v>25125</v>
      </c>
      <c r="I1673" s="85">
        <f ca="1">SUMIF(Measure_BB_Table[],Combined_header,Committed_Amount)</f>
        <v>25125</v>
      </c>
      <c r="J1673" s="92">
        <f ca="1">SUMIF(Measure_BB_Table[],Combined_header,Completed_MeasureBB)</f>
        <v>0</v>
      </c>
      <c r="K1673" s="93">
        <f t="shared" ca="1" si="26"/>
        <v>0</v>
      </c>
    </row>
    <row r="1674" spans="1:11" x14ac:dyDescent="0.3">
      <c r="A1674" s="87" t="s">
        <v>2898</v>
      </c>
      <c r="B1674" s="88">
        <v>5</v>
      </c>
      <c r="C1674" s="89" t="s">
        <v>317</v>
      </c>
      <c r="D1674" s="90" t="s">
        <v>2722</v>
      </c>
      <c r="E1674" s="87" t="s">
        <v>1468</v>
      </c>
      <c r="F1674" s="91">
        <v>52254.81</v>
      </c>
      <c r="G1674" s="91" t="s">
        <v>245</v>
      </c>
      <c r="H1674" s="92">
        <f ca="1">SUMIF(Measure_BB_Table[],Combined_header,Total_Exp._MeasureBB)</f>
        <v>66075</v>
      </c>
      <c r="I1674" s="85">
        <f ca="1">SUMIF(Measure_BB_Table[],Combined_header,Committed_Amount)</f>
        <v>54921</v>
      </c>
      <c r="J1674" s="92">
        <f ca="1">SUMIF(Measure_BB_Table[],Combined_header,Completed_MeasureBB)</f>
        <v>11154</v>
      </c>
      <c r="K1674" s="93">
        <f t="shared" ca="1" si="26"/>
        <v>0.16880817253121452</v>
      </c>
    </row>
    <row r="1675" spans="1:11" hidden="1" x14ac:dyDescent="0.3">
      <c r="A1675" s="87" t="s">
        <v>4679</v>
      </c>
      <c r="B1675" s="88">
        <v>5</v>
      </c>
      <c r="C1675" s="89" t="s">
        <v>317</v>
      </c>
      <c r="D1675" s="90" t="s">
        <v>2722</v>
      </c>
      <c r="E1675" s="87" t="s">
        <v>1548</v>
      </c>
      <c r="F1675" s="91">
        <v>1320000</v>
      </c>
      <c r="G1675" s="91" t="s">
        <v>245</v>
      </c>
      <c r="H1675" s="92">
        <f ca="1">SUMIF(Measure_BB_Table[],Combined_header,Total_Exp._MeasureBB)</f>
        <v>0</v>
      </c>
      <c r="I1675" s="85">
        <f ca="1">SUMIF(Measure_BB_Table[],Combined_header,Committed_Amount)</f>
        <v>0</v>
      </c>
      <c r="J1675" s="92">
        <f ca="1">SUMIF(Measure_BB_Table[],Combined_header,Completed_MeasureBB)</f>
        <v>0</v>
      </c>
      <c r="K1675" s="93" t="e">
        <f t="shared" ca="1" si="26"/>
        <v>#DIV/0!</v>
      </c>
    </row>
    <row r="1676" spans="1:11" hidden="1" x14ac:dyDescent="0.3">
      <c r="A1676" s="87" t="s">
        <v>4680</v>
      </c>
      <c r="B1676" s="88">
        <v>5</v>
      </c>
      <c r="C1676" s="89" t="s">
        <v>317</v>
      </c>
      <c r="D1676" s="90" t="s">
        <v>2722</v>
      </c>
      <c r="E1676" s="87" t="s">
        <v>1677</v>
      </c>
      <c r="F1676" s="91">
        <v>0</v>
      </c>
      <c r="G1676" s="91">
        <v>0</v>
      </c>
      <c r="H1676" s="92">
        <f ca="1">SUMIF(Measure_BB_Table[],Combined_header,Total_Exp._MeasureBB)</f>
        <v>0</v>
      </c>
      <c r="I1676" s="85">
        <f ca="1">SUMIF(Measure_BB_Table[],Combined_header,Committed_Amount)</f>
        <v>0</v>
      </c>
      <c r="J1676" s="92">
        <f ca="1">SUMIF(Measure_BB_Table[],Combined_header,Completed_MeasureBB)</f>
        <v>0</v>
      </c>
      <c r="K1676" s="93" t="e">
        <f t="shared" ca="1" si="26"/>
        <v>#DIV/0!</v>
      </c>
    </row>
    <row r="1677" spans="1:11" x14ac:dyDescent="0.3">
      <c r="A1677" s="87" t="s">
        <v>4681</v>
      </c>
      <c r="B1677" s="88">
        <v>5</v>
      </c>
      <c r="C1677" s="89" t="s">
        <v>317</v>
      </c>
      <c r="D1677" s="90" t="s">
        <v>2722</v>
      </c>
      <c r="E1677" s="87" t="s">
        <v>1472</v>
      </c>
      <c r="F1677" s="91">
        <v>0</v>
      </c>
      <c r="G1677" s="91">
        <v>0</v>
      </c>
      <c r="H1677" s="92">
        <f ca="1">SUMIF(Measure_BB_Table[],Combined_header,Total_Exp._MeasureBB)</f>
        <v>1064.25</v>
      </c>
      <c r="I1677" s="85">
        <f ca="1">SUMIF(Measure_BB_Table[],Combined_header,Committed_Amount)</f>
        <v>0</v>
      </c>
      <c r="J1677" s="92">
        <f ca="1">SUMIF(Measure_BB_Table[],Combined_header,Completed_MeasureBB)</f>
        <v>1064.25</v>
      </c>
      <c r="K1677" s="93">
        <f t="shared" ca="1" si="26"/>
        <v>1</v>
      </c>
    </row>
    <row r="1678" spans="1:11" x14ac:dyDescent="0.3">
      <c r="A1678" s="87" t="s">
        <v>4682</v>
      </c>
      <c r="B1678" s="88">
        <v>5</v>
      </c>
      <c r="C1678" s="89" t="s">
        <v>317</v>
      </c>
      <c r="D1678" s="90" t="s">
        <v>2722</v>
      </c>
      <c r="E1678" s="87" t="s">
        <v>1476</v>
      </c>
      <c r="F1678" s="91">
        <v>38003.5</v>
      </c>
      <c r="G1678" s="91" t="s">
        <v>245</v>
      </c>
      <c r="H1678" s="92">
        <f ca="1">SUMIF(Measure_BB_Table[],Combined_header,Total_Exp._MeasureBB)</f>
        <v>13074.75</v>
      </c>
      <c r="I1678" s="85">
        <f ca="1">SUMIF(Measure_BB_Table[],Combined_header,Committed_Amount)</f>
        <v>-3.637978807091713E-12</v>
      </c>
      <c r="J1678" s="92">
        <f ca="1">SUMIF(Measure_BB_Table[],Combined_header,Completed_MeasureBB)</f>
        <v>13074.750000000002</v>
      </c>
      <c r="K1678" s="93">
        <f t="shared" ca="1" si="26"/>
        <v>1.0000000000000002</v>
      </c>
    </row>
    <row r="1679" spans="1:11" x14ac:dyDescent="0.3">
      <c r="A1679" s="87" t="s">
        <v>4683</v>
      </c>
      <c r="B1679" s="88">
        <v>5</v>
      </c>
      <c r="C1679" s="89" t="s">
        <v>317</v>
      </c>
      <c r="D1679" s="90" t="s">
        <v>2722</v>
      </c>
      <c r="E1679" s="87" t="s">
        <v>1470</v>
      </c>
      <c r="F1679" s="91">
        <v>5225.4799999999996</v>
      </c>
      <c r="G1679" s="91" t="s">
        <v>245</v>
      </c>
      <c r="H1679" s="92">
        <f ca="1">SUMIF(Measure_BB_Table[],Combined_header,Total_Exp._MeasureBB)</f>
        <v>1281.99</v>
      </c>
      <c r="I1679" s="85">
        <f ca="1">SUMIF(Measure_BB_Table[],Combined_header,Committed_Amount)</f>
        <v>0</v>
      </c>
      <c r="J1679" s="92">
        <f ca="1">SUMIF(Measure_BB_Table[],Combined_header,Completed_MeasureBB)</f>
        <v>1281.99</v>
      </c>
      <c r="K1679" s="93">
        <f t="shared" ca="1" si="26"/>
        <v>1</v>
      </c>
    </row>
    <row r="1680" spans="1:11" x14ac:dyDescent="0.3">
      <c r="A1680" s="87" t="s">
        <v>2789</v>
      </c>
      <c r="B1680" s="88">
        <v>5</v>
      </c>
      <c r="C1680" s="89" t="s">
        <v>317</v>
      </c>
      <c r="D1680" s="90" t="s">
        <v>2722</v>
      </c>
      <c r="E1680" s="87" t="s">
        <v>1464</v>
      </c>
      <c r="F1680" s="91">
        <v>1320000</v>
      </c>
      <c r="G1680" s="91" t="s">
        <v>245</v>
      </c>
      <c r="H1680" s="92">
        <f ca="1">SUMIF(Measure_BB_Table[],Combined_header,Total_Exp._MeasureBB)</f>
        <v>671830.97</v>
      </c>
      <c r="I1680" s="85">
        <f ca="1">SUMIF(Measure_BB_Table[],Combined_header,Committed_Amount)</f>
        <v>0</v>
      </c>
      <c r="J1680" s="92">
        <f ca="1">SUMIF(Measure_BB_Table[],Combined_header,Completed_MeasureBB)</f>
        <v>671830.97</v>
      </c>
      <c r="K1680" s="93">
        <f t="shared" ca="1" si="26"/>
        <v>1</v>
      </c>
    </row>
    <row r="1681" spans="1:11" hidden="1" x14ac:dyDescent="0.3">
      <c r="A1681" s="87" t="s">
        <v>4684</v>
      </c>
      <c r="B1681" s="88">
        <v>5</v>
      </c>
      <c r="C1681" s="89" t="s">
        <v>317</v>
      </c>
      <c r="D1681" s="89" t="s">
        <v>428</v>
      </c>
      <c r="E1681" s="87" t="s">
        <v>1467</v>
      </c>
      <c r="F1681" s="91">
        <v>0</v>
      </c>
      <c r="G1681" s="91">
        <v>0</v>
      </c>
      <c r="H1681" s="92">
        <f ca="1">SUMIF(Measure_BB_Table[],Combined_header,Total_Exp._MeasureBB)</f>
        <v>0</v>
      </c>
      <c r="I1681" s="85">
        <f ca="1">SUMIF(Measure_BB_Table[],Combined_header,Committed_Amount)</f>
        <v>0</v>
      </c>
      <c r="J1681" s="92">
        <f ca="1">SUMIF(Measure_BB_Table[],Combined_header,Completed_MeasureBB)</f>
        <v>0</v>
      </c>
      <c r="K1681" s="93" t="e">
        <f t="shared" ca="1" si="26"/>
        <v>#DIV/0!</v>
      </c>
    </row>
    <row r="1682" spans="1:11" hidden="1" x14ac:dyDescent="0.3">
      <c r="A1682" s="87" t="s">
        <v>4685</v>
      </c>
      <c r="B1682" s="88">
        <v>5</v>
      </c>
      <c r="C1682" s="89" t="s">
        <v>317</v>
      </c>
      <c r="D1682" s="89" t="s">
        <v>428</v>
      </c>
      <c r="E1682" s="87" t="s">
        <v>310</v>
      </c>
      <c r="F1682" s="91">
        <v>0</v>
      </c>
      <c r="G1682" s="91">
        <v>0</v>
      </c>
      <c r="H1682" s="92">
        <f ca="1">SUMIF(Measure_BB_Table[],Combined_header,Total_Exp._MeasureBB)</f>
        <v>0</v>
      </c>
      <c r="I1682" s="85">
        <f ca="1">SUMIF(Measure_BB_Table[],Combined_header,Committed_Amount)</f>
        <v>0</v>
      </c>
      <c r="J1682" s="92">
        <f ca="1">SUMIF(Measure_BB_Table[],Combined_header,Completed_MeasureBB)</f>
        <v>0</v>
      </c>
      <c r="K1682" s="93" t="e">
        <f t="shared" ca="1" si="26"/>
        <v>#DIV/0!</v>
      </c>
    </row>
    <row r="1683" spans="1:11" hidden="1" x14ac:dyDescent="0.3">
      <c r="A1683" s="87" t="s">
        <v>4686</v>
      </c>
      <c r="B1683" s="88">
        <v>5</v>
      </c>
      <c r="C1683" s="89" t="s">
        <v>317</v>
      </c>
      <c r="D1683" s="90" t="s">
        <v>2724</v>
      </c>
      <c r="E1683" s="87" t="s">
        <v>1471</v>
      </c>
      <c r="F1683" s="91">
        <v>0</v>
      </c>
      <c r="G1683" s="91">
        <v>0</v>
      </c>
      <c r="H1683" s="92">
        <f ca="1">SUMIF(Measure_BB_Table[],Combined_header,Total_Exp._MeasureBB)</f>
        <v>0</v>
      </c>
      <c r="I1683" s="85">
        <f ca="1">SUMIF(Measure_BB_Table[],Combined_header,Committed_Amount)</f>
        <v>0</v>
      </c>
      <c r="J1683" s="92">
        <f ca="1">SUMIF(Measure_BB_Table[],Combined_header,Completed_MeasureBB)</f>
        <v>0</v>
      </c>
      <c r="K1683" s="93" t="e">
        <f t="shared" ca="1" si="26"/>
        <v>#DIV/0!</v>
      </c>
    </row>
    <row r="1684" spans="1:11" hidden="1" x14ac:dyDescent="0.3">
      <c r="A1684" s="87" t="s">
        <v>4687</v>
      </c>
      <c r="B1684" s="88">
        <v>5</v>
      </c>
      <c r="C1684" s="89" t="s">
        <v>317</v>
      </c>
      <c r="D1684" s="90" t="s">
        <v>2724</v>
      </c>
      <c r="E1684" s="87" t="s">
        <v>310</v>
      </c>
      <c r="F1684" s="91">
        <v>60000</v>
      </c>
      <c r="G1684" s="91" t="s">
        <v>245</v>
      </c>
      <c r="H1684" s="92">
        <f ca="1">SUMIF(Measure_BB_Table[],Combined_header,Total_Exp._MeasureBB)</f>
        <v>0</v>
      </c>
      <c r="I1684" s="85">
        <f ca="1">SUMIF(Measure_BB_Table[],Combined_header,Committed_Amount)</f>
        <v>0</v>
      </c>
      <c r="J1684" s="92">
        <f ca="1">SUMIF(Measure_BB_Table[],Combined_header,Completed_MeasureBB)</f>
        <v>0</v>
      </c>
      <c r="K1684" s="93" t="e">
        <f t="shared" ca="1" si="26"/>
        <v>#DIV/0!</v>
      </c>
    </row>
    <row r="1685" spans="1:11" hidden="1" x14ac:dyDescent="0.3">
      <c r="A1685" s="87" t="s">
        <v>4688</v>
      </c>
      <c r="B1685" s="88">
        <v>5</v>
      </c>
      <c r="C1685" s="89" t="s">
        <v>317</v>
      </c>
      <c r="D1685" s="90" t="s">
        <v>2724</v>
      </c>
      <c r="E1685" s="87" t="s">
        <v>1473</v>
      </c>
      <c r="F1685" s="91">
        <v>0</v>
      </c>
      <c r="G1685" s="91">
        <v>0</v>
      </c>
      <c r="H1685" s="92">
        <f ca="1">SUMIF(Measure_BB_Table[],Combined_header,Total_Exp._MeasureBB)</f>
        <v>0</v>
      </c>
      <c r="I1685" s="85">
        <f ca="1">SUMIF(Measure_BB_Table[],Combined_header,Committed_Amount)</f>
        <v>0</v>
      </c>
      <c r="J1685" s="92">
        <f ca="1">SUMIF(Measure_BB_Table[],Combined_header,Completed_MeasureBB)</f>
        <v>0</v>
      </c>
      <c r="K1685" s="93" t="e">
        <f t="shared" ca="1" si="26"/>
        <v>#DIV/0!</v>
      </c>
    </row>
    <row r="1686" spans="1:11" hidden="1" x14ac:dyDescent="0.3">
      <c r="A1686" s="87" t="s">
        <v>4689</v>
      </c>
      <c r="B1686" s="88">
        <v>5</v>
      </c>
      <c r="C1686" s="89" t="s">
        <v>317</v>
      </c>
      <c r="D1686" s="90" t="s">
        <v>2724</v>
      </c>
      <c r="E1686" s="87" t="s">
        <v>1547</v>
      </c>
      <c r="F1686" s="91">
        <v>0</v>
      </c>
      <c r="G1686" s="91">
        <v>0</v>
      </c>
      <c r="H1686" s="92">
        <f ca="1">SUMIF(Measure_BB_Table[],Combined_header,Total_Exp._MeasureBB)</f>
        <v>0</v>
      </c>
      <c r="I1686" s="85">
        <f ca="1">SUMIF(Measure_BB_Table[],Combined_header,Committed_Amount)</f>
        <v>0</v>
      </c>
      <c r="J1686" s="92">
        <f ca="1">SUMIF(Measure_BB_Table[],Combined_header,Completed_MeasureBB)</f>
        <v>0</v>
      </c>
      <c r="K1686" s="93" t="e">
        <f t="shared" ca="1" si="26"/>
        <v>#DIV/0!</v>
      </c>
    </row>
    <row r="1687" spans="1:11" hidden="1" x14ac:dyDescent="0.3">
      <c r="A1687" s="87" t="s">
        <v>2933</v>
      </c>
      <c r="B1687" s="88">
        <v>5</v>
      </c>
      <c r="C1687" s="89" t="s">
        <v>317</v>
      </c>
      <c r="D1687" s="90" t="s">
        <v>2724</v>
      </c>
      <c r="E1687" s="87" t="s">
        <v>1466</v>
      </c>
      <c r="F1687" s="91">
        <v>1200</v>
      </c>
      <c r="G1687" s="91" t="s">
        <v>2011</v>
      </c>
      <c r="H1687" s="92">
        <f ca="1">SUMIF(Measure_BB_Table[],Combined_header,Total_Exp._MeasureBB)</f>
        <v>0</v>
      </c>
      <c r="I1687" s="85">
        <f ca="1">SUMIF(Measure_BB_Table[],Combined_header,Committed_Amount)</f>
        <v>0</v>
      </c>
      <c r="J1687" s="92">
        <f ca="1">SUMIF(Measure_BB_Table[],Combined_header,Completed_MeasureBB)</f>
        <v>0</v>
      </c>
      <c r="K1687" s="93" t="e">
        <f t="shared" ca="1" si="26"/>
        <v>#DIV/0!</v>
      </c>
    </row>
    <row r="1688" spans="1:11" hidden="1" x14ac:dyDescent="0.3">
      <c r="A1688" s="87" t="s">
        <v>4690</v>
      </c>
      <c r="B1688" s="88">
        <v>5</v>
      </c>
      <c r="C1688" s="89" t="s">
        <v>317</v>
      </c>
      <c r="D1688" s="90" t="s">
        <v>2724</v>
      </c>
      <c r="E1688" s="90" t="s">
        <v>1474</v>
      </c>
      <c r="F1688" s="91">
        <v>0</v>
      </c>
      <c r="G1688" s="91">
        <v>0</v>
      </c>
      <c r="H1688" s="92">
        <f ca="1">SUMIF(Measure_BB_Table[],Combined_header,Total_Exp._MeasureBB)</f>
        <v>0</v>
      </c>
      <c r="I1688" s="85">
        <f ca="1">SUMIF(Measure_BB_Table[],Combined_header,Committed_Amount)</f>
        <v>0</v>
      </c>
      <c r="J1688" s="92">
        <f ca="1">SUMIF(Measure_BB_Table[],Combined_header,Completed_MeasureBB)</f>
        <v>0</v>
      </c>
      <c r="K1688" s="93" t="e">
        <f t="shared" ca="1" si="26"/>
        <v>#DIV/0!</v>
      </c>
    </row>
    <row r="1689" spans="1:11" hidden="1" x14ac:dyDescent="0.3">
      <c r="A1689" s="87" t="s">
        <v>4691</v>
      </c>
      <c r="B1689" s="88">
        <v>5</v>
      </c>
      <c r="C1689" s="89" t="s">
        <v>317</v>
      </c>
      <c r="D1689" s="90" t="s">
        <v>2724</v>
      </c>
      <c r="E1689" s="87" t="s">
        <v>1468</v>
      </c>
      <c r="F1689" s="91">
        <v>0</v>
      </c>
      <c r="G1689" s="91">
        <v>0</v>
      </c>
      <c r="H1689" s="92">
        <f ca="1">SUMIF(Measure_BB_Table[],Combined_header,Total_Exp._MeasureBB)</f>
        <v>0</v>
      </c>
      <c r="I1689" s="85">
        <f ca="1">SUMIF(Measure_BB_Table[],Combined_header,Committed_Amount)</f>
        <v>0</v>
      </c>
      <c r="J1689" s="92">
        <f ca="1">SUMIF(Measure_BB_Table[],Combined_header,Completed_MeasureBB)</f>
        <v>0</v>
      </c>
      <c r="K1689" s="93" t="e">
        <f t="shared" ca="1" si="26"/>
        <v>#DIV/0!</v>
      </c>
    </row>
    <row r="1690" spans="1:11" hidden="1" x14ac:dyDescent="0.3">
      <c r="A1690" s="87" t="s">
        <v>4692</v>
      </c>
      <c r="B1690" s="88">
        <v>5</v>
      </c>
      <c r="C1690" s="89" t="s">
        <v>317</v>
      </c>
      <c r="D1690" s="90" t="s">
        <v>2724</v>
      </c>
      <c r="E1690" s="87" t="s">
        <v>1470</v>
      </c>
      <c r="F1690" s="91">
        <v>0</v>
      </c>
      <c r="G1690" s="91">
        <v>0</v>
      </c>
      <c r="H1690" s="92">
        <f ca="1">SUMIF(Measure_BB_Table[],Combined_header,Total_Exp._MeasureBB)</f>
        <v>0</v>
      </c>
      <c r="I1690" s="85">
        <f ca="1">SUMIF(Measure_BB_Table[],Combined_header,Committed_Amount)</f>
        <v>0</v>
      </c>
      <c r="J1690" s="92">
        <f ca="1">SUMIF(Measure_BB_Table[],Combined_header,Completed_MeasureBB)</f>
        <v>0</v>
      </c>
      <c r="K1690" s="93" t="e">
        <f t="shared" ca="1" si="26"/>
        <v>#DIV/0!</v>
      </c>
    </row>
    <row r="1691" spans="1:11" hidden="1" x14ac:dyDescent="0.3">
      <c r="A1691" s="87" t="s">
        <v>4693</v>
      </c>
      <c r="B1691" s="88">
        <v>5</v>
      </c>
      <c r="C1691" s="89" t="s">
        <v>317</v>
      </c>
      <c r="D1691" s="90" t="s">
        <v>2723</v>
      </c>
      <c r="E1691" s="87" t="s">
        <v>1471</v>
      </c>
      <c r="F1691" s="91">
        <v>0</v>
      </c>
      <c r="G1691" s="91">
        <v>0</v>
      </c>
      <c r="H1691" s="92">
        <f ca="1">SUMIF(Measure_BB_Table[],Combined_header,Total_Exp._MeasureBB)</f>
        <v>0</v>
      </c>
      <c r="I1691" s="85">
        <f ca="1">SUMIF(Measure_BB_Table[],Combined_header,Committed_Amount)</f>
        <v>0</v>
      </c>
      <c r="J1691" s="92">
        <f ca="1">SUMIF(Measure_BB_Table[],Combined_header,Completed_MeasureBB)</f>
        <v>0</v>
      </c>
      <c r="K1691" s="93" t="e">
        <f t="shared" ca="1" si="26"/>
        <v>#DIV/0!</v>
      </c>
    </row>
    <row r="1692" spans="1:11" x14ac:dyDescent="0.3">
      <c r="A1692" s="87" t="s">
        <v>3015</v>
      </c>
      <c r="B1692" s="88">
        <v>5</v>
      </c>
      <c r="C1692" s="89" t="s">
        <v>317</v>
      </c>
      <c r="D1692" s="90" t="s">
        <v>2723</v>
      </c>
      <c r="E1692" s="87" t="s">
        <v>310</v>
      </c>
      <c r="F1692" s="91">
        <v>1188000</v>
      </c>
      <c r="G1692" s="91">
        <v>291000</v>
      </c>
      <c r="H1692" s="92">
        <f ca="1">SUMIF(Measure_BB_Table[],Combined_header,Total_Exp._MeasureBB)</f>
        <v>282060.18000000005</v>
      </c>
      <c r="I1692" s="85">
        <f ca="1">SUMIF(Measure_BB_Table[],Combined_header,Committed_Amount)</f>
        <v>0</v>
      </c>
      <c r="J1692" s="92">
        <f ca="1">SUMIF(Measure_BB_Table[],Combined_header,Completed_MeasureBB)</f>
        <v>282060.18000000005</v>
      </c>
      <c r="K1692" s="93">
        <f t="shared" ca="1" si="26"/>
        <v>1</v>
      </c>
    </row>
    <row r="1693" spans="1:11" x14ac:dyDescent="0.3">
      <c r="A1693" s="87" t="s">
        <v>3013</v>
      </c>
      <c r="B1693" s="88">
        <v>5</v>
      </c>
      <c r="C1693" s="89" t="s">
        <v>317</v>
      </c>
      <c r="D1693" s="90" t="s">
        <v>2723</v>
      </c>
      <c r="E1693" s="87" t="s">
        <v>1473</v>
      </c>
      <c r="F1693" s="91">
        <v>0</v>
      </c>
      <c r="G1693" s="91">
        <v>0</v>
      </c>
      <c r="H1693" s="92">
        <f ca="1">SUMIF(Measure_BB_Table[],Combined_header,Total_Exp._MeasureBB)</f>
        <v>6825</v>
      </c>
      <c r="I1693" s="85">
        <f ca="1">SUMIF(Measure_BB_Table[],Combined_header,Committed_Amount)</f>
        <v>0</v>
      </c>
      <c r="J1693" s="92">
        <f ca="1">SUMIF(Measure_BB_Table[],Combined_header,Completed_MeasureBB)</f>
        <v>6825</v>
      </c>
      <c r="K1693" s="93">
        <f t="shared" ca="1" si="26"/>
        <v>1</v>
      </c>
    </row>
    <row r="1694" spans="1:11" hidden="1" x14ac:dyDescent="0.3">
      <c r="A1694" s="87" t="s">
        <v>4694</v>
      </c>
      <c r="B1694" s="88">
        <v>5</v>
      </c>
      <c r="C1694" s="89" t="s">
        <v>317</v>
      </c>
      <c r="D1694" s="90" t="s">
        <v>2723</v>
      </c>
      <c r="E1694" s="87" t="s">
        <v>1547</v>
      </c>
      <c r="F1694" s="91">
        <v>0</v>
      </c>
      <c r="G1694" s="91">
        <v>0</v>
      </c>
      <c r="H1694" s="92">
        <f ca="1">SUMIF(Measure_BB_Table[],Combined_header,Total_Exp._MeasureBB)</f>
        <v>0</v>
      </c>
      <c r="I1694" s="85">
        <f ca="1">SUMIF(Measure_BB_Table[],Combined_header,Committed_Amount)</f>
        <v>0</v>
      </c>
      <c r="J1694" s="92">
        <f ca="1">SUMIF(Measure_BB_Table[],Combined_header,Completed_MeasureBB)</f>
        <v>0</v>
      </c>
      <c r="K1694" s="93" t="e">
        <f t="shared" ca="1" si="26"/>
        <v>#DIV/0!</v>
      </c>
    </row>
    <row r="1695" spans="1:11" x14ac:dyDescent="0.3">
      <c r="A1695" s="87" t="s">
        <v>3014</v>
      </c>
      <c r="B1695" s="88">
        <v>5</v>
      </c>
      <c r="C1695" s="89" t="s">
        <v>317</v>
      </c>
      <c r="D1695" s="90" t="s">
        <v>2723</v>
      </c>
      <c r="E1695" s="87" t="s">
        <v>1466</v>
      </c>
      <c r="F1695" s="91">
        <v>16500</v>
      </c>
      <c r="G1695" s="91" t="s">
        <v>2011</v>
      </c>
      <c r="H1695" s="92">
        <f ca="1">SUMIF(Measure_BB_Table[],Combined_header,Total_Exp._MeasureBB)</f>
        <v>16500</v>
      </c>
      <c r="I1695" s="85">
        <f ca="1">SUMIF(Measure_BB_Table[],Combined_header,Committed_Amount)</f>
        <v>0</v>
      </c>
      <c r="J1695" s="92">
        <f ca="1">SUMIF(Measure_BB_Table[],Combined_header,Completed_MeasureBB)</f>
        <v>16500</v>
      </c>
      <c r="K1695" s="93">
        <f t="shared" ca="1" si="26"/>
        <v>1</v>
      </c>
    </row>
    <row r="1696" spans="1:11" hidden="1" x14ac:dyDescent="0.3">
      <c r="A1696" s="87" t="s">
        <v>4695</v>
      </c>
      <c r="B1696" s="88">
        <v>5</v>
      </c>
      <c r="C1696" s="89" t="s">
        <v>317</v>
      </c>
      <c r="D1696" s="90" t="s">
        <v>2723</v>
      </c>
      <c r="E1696" s="87" t="s">
        <v>1468</v>
      </c>
      <c r="F1696" s="91">
        <v>0</v>
      </c>
      <c r="G1696" s="91">
        <v>0</v>
      </c>
      <c r="H1696" s="92">
        <f ca="1">SUMIF(Measure_BB_Table[],Combined_header,Total_Exp._MeasureBB)</f>
        <v>0</v>
      </c>
      <c r="I1696" s="85">
        <f ca="1">SUMIF(Measure_BB_Table[],Combined_header,Committed_Amount)</f>
        <v>0</v>
      </c>
      <c r="J1696" s="92">
        <f ca="1">SUMIF(Measure_BB_Table[],Combined_header,Completed_MeasureBB)</f>
        <v>0</v>
      </c>
      <c r="K1696" s="93" t="e">
        <f t="shared" ca="1" si="26"/>
        <v>#DIV/0!</v>
      </c>
    </row>
    <row r="1697" spans="1:11" hidden="1" x14ac:dyDescent="0.3">
      <c r="A1697" s="87" t="s">
        <v>4696</v>
      </c>
      <c r="B1697" s="88">
        <v>5</v>
      </c>
      <c r="C1697" s="89" t="s">
        <v>317</v>
      </c>
      <c r="D1697" s="90" t="s">
        <v>2723</v>
      </c>
      <c r="E1697" s="87" t="s">
        <v>1470</v>
      </c>
      <c r="F1697" s="91">
        <v>0</v>
      </c>
      <c r="G1697" s="91">
        <v>0</v>
      </c>
      <c r="H1697" s="92">
        <f ca="1">SUMIF(Measure_BB_Table[],Combined_header,Total_Exp._MeasureBB)</f>
        <v>0</v>
      </c>
      <c r="I1697" s="85">
        <f ca="1">SUMIF(Measure_BB_Table[],Combined_header,Committed_Amount)</f>
        <v>0</v>
      </c>
      <c r="J1697" s="92">
        <f ca="1">SUMIF(Measure_BB_Table[],Combined_header,Completed_MeasureBB)</f>
        <v>0</v>
      </c>
      <c r="K1697" s="93" t="e">
        <f t="shared" ca="1" si="26"/>
        <v>#DIV/0!</v>
      </c>
    </row>
    <row r="1698" spans="1:11" hidden="1" x14ac:dyDescent="0.3">
      <c r="A1698" s="87" t="s">
        <v>4697</v>
      </c>
      <c r="B1698" s="88">
        <v>5</v>
      </c>
      <c r="C1698" s="89" t="s">
        <v>317</v>
      </c>
      <c r="D1698" s="90" t="s">
        <v>236</v>
      </c>
      <c r="E1698" s="87" t="s">
        <v>1471</v>
      </c>
      <c r="F1698" s="91">
        <v>1000</v>
      </c>
      <c r="G1698" s="91" t="s">
        <v>245</v>
      </c>
      <c r="H1698" s="92">
        <f ca="1">SUMIF(Measure_BB_Table[],Combined_header,Total_Exp._MeasureBB)</f>
        <v>0</v>
      </c>
      <c r="I1698" s="85">
        <f ca="1">SUMIF(Measure_BB_Table[],Combined_header,Committed_Amount)</f>
        <v>0</v>
      </c>
      <c r="J1698" s="92">
        <f ca="1">SUMIF(Measure_BB_Table[],Combined_header,Completed_MeasureBB)</f>
        <v>0</v>
      </c>
      <c r="K1698" s="93" t="e">
        <f t="shared" ca="1" si="26"/>
        <v>#DIV/0!</v>
      </c>
    </row>
    <row r="1699" spans="1:11" hidden="1" x14ac:dyDescent="0.3">
      <c r="A1699" s="87" t="s">
        <v>4698</v>
      </c>
      <c r="B1699" s="88">
        <v>5</v>
      </c>
      <c r="C1699" s="89" t="s">
        <v>317</v>
      </c>
      <c r="D1699" s="90" t="s">
        <v>236</v>
      </c>
      <c r="E1699" s="90" t="s">
        <v>1477</v>
      </c>
      <c r="F1699" s="91">
        <v>0</v>
      </c>
      <c r="G1699" s="91">
        <v>0</v>
      </c>
      <c r="H1699" s="92">
        <f ca="1">SUMIF(Measure_BB_Table[],Combined_header,Total_Exp._MeasureBB)</f>
        <v>0</v>
      </c>
      <c r="I1699" s="85">
        <f ca="1">SUMIF(Measure_BB_Table[],Combined_header,Committed_Amount)</f>
        <v>0</v>
      </c>
      <c r="J1699" s="92">
        <f ca="1">SUMIF(Measure_BB_Table[],Combined_header,Completed_MeasureBB)</f>
        <v>0</v>
      </c>
      <c r="K1699" s="93" t="e">
        <f t="shared" ca="1" si="26"/>
        <v>#DIV/0!</v>
      </c>
    </row>
    <row r="1700" spans="1:11" hidden="1" x14ac:dyDescent="0.3">
      <c r="A1700" s="87" t="s">
        <v>4699</v>
      </c>
      <c r="B1700" s="88">
        <v>5</v>
      </c>
      <c r="C1700" s="89" t="s">
        <v>317</v>
      </c>
      <c r="D1700" s="90" t="s">
        <v>236</v>
      </c>
      <c r="E1700" s="87" t="s">
        <v>1467</v>
      </c>
      <c r="F1700" s="91">
        <v>55275</v>
      </c>
      <c r="G1700" s="91" t="s">
        <v>245</v>
      </c>
      <c r="H1700" s="92">
        <f ca="1">SUMIF(Measure_BB_Table[],Combined_header,Total_Exp._MeasureBB)</f>
        <v>0</v>
      </c>
      <c r="I1700" s="85">
        <f ca="1">SUMIF(Measure_BB_Table[],Combined_header,Committed_Amount)</f>
        <v>0</v>
      </c>
      <c r="J1700" s="92">
        <f ca="1">SUMIF(Measure_BB_Table[],Combined_header,Completed_MeasureBB)</f>
        <v>0</v>
      </c>
      <c r="K1700" s="93" t="e">
        <f t="shared" ca="1" si="26"/>
        <v>#DIV/0!</v>
      </c>
    </row>
    <row r="1701" spans="1:11" hidden="1" x14ac:dyDescent="0.3">
      <c r="A1701" s="87" t="s">
        <v>4700</v>
      </c>
      <c r="B1701" s="88">
        <v>5</v>
      </c>
      <c r="C1701" s="89" t="s">
        <v>317</v>
      </c>
      <c r="D1701" s="90" t="s">
        <v>236</v>
      </c>
      <c r="E1701" s="90" t="s">
        <v>1676</v>
      </c>
      <c r="F1701" s="91">
        <v>82500</v>
      </c>
      <c r="G1701" s="91" t="s">
        <v>245</v>
      </c>
      <c r="H1701" s="92">
        <f ca="1">SUMIF(Measure_BB_Table[],Combined_header,Total_Exp._MeasureBB)</f>
        <v>0</v>
      </c>
      <c r="I1701" s="85">
        <f ca="1">SUMIF(Measure_BB_Table[],Combined_header,Committed_Amount)</f>
        <v>0</v>
      </c>
      <c r="J1701" s="92">
        <f ca="1">SUMIF(Measure_BB_Table[],Combined_header,Completed_MeasureBB)</f>
        <v>0</v>
      </c>
      <c r="K1701" s="93" t="e">
        <f t="shared" ca="1" si="26"/>
        <v>#DIV/0!</v>
      </c>
    </row>
    <row r="1702" spans="1:11" hidden="1" x14ac:dyDescent="0.3">
      <c r="A1702" s="87" t="s">
        <v>4701</v>
      </c>
      <c r="B1702" s="88">
        <v>5</v>
      </c>
      <c r="C1702" s="89" t="s">
        <v>317</v>
      </c>
      <c r="D1702" s="90" t="s">
        <v>236</v>
      </c>
      <c r="E1702" s="90" t="s">
        <v>310</v>
      </c>
      <c r="F1702" s="91">
        <v>825000</v>
      </c>
      <c r="G1702" s="91" t="s">
        <v>245</v>
      </c>
      <c r="H1702" s="92">
        <f ca="1">SUMIF(Measure_BB_Table[],Combined_header,Total_Exp._MeasureBB)</f>
        <v>0</v>
      </c>
      <c r="I1702" s="85">
        <f ca="1">SUMIF(Measure_BB_Table[],Combined_header,Committed_Amount)</f>
        <v>0</v>
      </c>
      <c r="J1702" s="92">
        <f ca="1">SUMIF(Measure_BB_Table[],Combined_header,Completed_MeasureBB)</f>
        <v>0</v>
      </c>
      <c r="K1702" s="93" t="e">
        <f t="shared" ca="1" si="26"/>
        <v>#DIV/0!</v>
      </c>
    </row>
    <row r="1703" spans="1:11" hidden="1" x14ac:dyDescent="0.3">
      <c r="A1703" s="87" t="s">
        <v>4702</v>
      </c>
      <c r="B1703" s="88">
        <v>5</v>
      </c>
      <c r="C1703" s="89" t="s">
        <v>317</v>
      </c>
      <c r="D1703" s="90" t="s">
        <v>236</v>
      </c>
      <c r="E1703" s="89" t="s">
        <v>1473</v>
      </c>
      <c r="F1703" s="91">
        <v>82500</v>
      </c>
      <c r="G1703" s="91" t="s">
        <v>245</v>
      </c>
      <c r="H1703" s="92">
        <f ca="1">SUMIF(Measure_BB_Table[],Combined_header,Total_Exp._MeasureBB)</f>
        <v>0</v>
      </c>
      <c r="I1703" s="85">
        <f ca="1">SUMIF(Measure_BB_Table[],Combined_header,Committed_Amount)</f>
        <v>0</v>
      </c>
      <c r="J1703" s="92">
        <f ca="1">SUMIF(Measure_BB_Table[],Combined_header,Completed_MeasureBB)</f>
        <v>0</v>
      </c>
      <c r="K1703" s="93" t="e">
        <f t="shared" ca="1" si="26"/>
        <v>#DIV/0!</v>
      </c>
    </row>
    <row r="1704" spans="1:11" hidden="1" x14ac:dyDescent="0.3">
      <c r="A1704" s="87" t="s">
        <v>4703</v>
      </c>
      <c r="B1704" s="88">
        <v>5</v>
      </c>
      <c r="C1704" s="89" t="s">
        <v>317</v>
      </c>
      <c r="D1704" s="90" t="s">
        <v>236</v>
      </c>
      <c r="E1704" s="90" t="s">
        <v>1547</v>
      </c>
      <c r="F1704" s="91">
        <v>14437.5</v>
      </c>
      <c r="G1704" s="91" t="s">
        <v>245</v>
      </c>
      <c r="H1704" s="92">
        <f ca="1">SUMIF(Measure_BB_Table[],Combined_header,Total_Exp._MeasureBB)</f>
        <v>0</v>
      </c>
      <c r="I1704" s="85">
        <f ca="1">SUMIF(Measure_BB_Table[],Combined_header,Committed_Amount)</f>
        <v>0</v>
      </c>
      <c r="J1704" s="92">
        <f ca="1">SUMIF(Measure_BB_Table[],Combined_header,Completed_MeasureBB)</f>
        <v>0</v>
      </c>
      <c r="K1704" s="93" t="e">
        <f t="shared" ca="1" si="26"/>
        <v>#DIV/0!</v>
      </c>
    </row>
    <row r="1705" spans="1:11" hidden="1" x14ac:dyDescent="0.3">
      <c r="A1705" s="87" t="s">
        <v>4704</v>
      </c>
      <c r="B1705" s="88">
        <v>5</v>
      </c>
      <c r="C1705" s="89" t="s">
        <v>317</v>
      </c>
      <c r="D1705" s="90" t="s">
        <v>236</v>
      </c>
      <c r="E1705" s="90" t="s">
        <v>1466</v>
      </c>
      <c r="F1705" s="91">
        <v>15750</v>
      </c>
      <c r="G1705" s="91" t="s">
        <v>245</v>
      </c>
      <c r="H1705" s="92">
        <f ca="1">SUMIF(Measure_BB_Table[],Combined_header,Total_Exp._MeasureBB)</f>
        <v>0</v>
      </c>
      <c r="I1705" s="85">
        <f ca="1">SUMIF(Measure_BB_Table[],Combined_header,Committed_Amount)</f>
        <v>0</v>
      </c>
      <c r="J1705" s="92">
        <f ca="1">SUMIF(Measure_BB_Table[],Combined_header,Completed_MeasureBB)</f>
        <v>0</v>
      </c>
      <c r="K1705" s="93" t="e">
        <f t="shared" ca="1" si="26"/>
        <v>#DIV/0!</v>
      </c>
    </row>
    <row r="1706" spans="1:11" hidden="1" x14ac:dyDescent="0.3">
      <c r="A1706" s="87" t="s">
        <v>4705</v>
      </c>
      <c r="B1706" s="88">
        <v>5</v>
      </c>
      <c r="C1706" s="89" t="s">
        <v>317</v>
      </c>
      <c r="D1706" s="90" t="s">
        <v>236</v>
      </c>
      <c r="E1706" s="90" t="s">
        <v>1474</v>
      </c>
      <c r="F1706" s="91">
        <v>15750</v>
      </c>
      <c r="G1706" s="91" t="s">
        <v>245</v>
      </c>
      <c r="H1706" s="92">
        <f ca="1">SUMIF(Measure_BB_Table[],Combined_header,Total_Exp._MeasureBB)</f>
        <v>0</v>
      </c>
      <c r="I1706" s="85">
        <f ca="1">SUMIF(Measure_BB_Table[],Combined_header,Committed_Amount)</f>
        <v>0</v>
      </c>
      <c r="J1706" s="92">
        <f ca="1">SUMIF(Measure_BB_Table[],Combined_header,Completed_MeasureBB)</f>
        <v>0</v>
      </c>
      <c r="K1706" s="93" t="e">
        <f t="shared" ca="1" si="26"/>
        <v>#DIV/0!</v>
      </c>
    </row>
    <row r="1707" spans="1:11" hidden="1" x14ac:dyDescent="0.3">
      <c r="A1707" s="87" t="s">
        <v>4706</v>
      </c>
      <c r="B1707" s="88">
        <v>5</v>
      </c>
      <c r="C1707" s="89" t="s">
        <v>317</v>
      </c>
      <c r="D1707" s="90" t="s">
        <v>236</v>
      </c>
      <c r="E1707" s="87" t="s">
        <v>1468</v>
      </c>
      <c r="F1707" s="91">
        <v>0</v>
      </c>
      <c r="G1707" s="91">
        <v>0</v>
      </c>
      <c r="H1707" s="92">
        <f ca="1">SUMIF(Measure_BB_Table[],Combined_header,Total_Exp._MeasureBB)</f>
        <v>0</v>
      </c>
      <c r="I1707" s="85">
        <f ca="1">SUMIF(Measure_BB_Table[],Combined_header,Committed_Amount)</f>
        <v>0</v>
      </c>
      <c r="J1707" s="92">
        <f ca="1">SUMIF(Measure_BB_Table[],Combined_header,Completed_MeasureBB)</f>
        <v>0</v>
      </c>
      <c r="K1707" s="93" t="e">
        <f t="shared" ca="1" si="26"/>
        <v>#DIV/0!</v>
      </c>
    </row>
    <row r="1708" spans="1:11" hidden="1" x14ac:dyDescent="0.3">
      <c r="A1708" s="87" t="s">
        <v>4707</v>
      </c>
      <c r="B1708" s="88">
        <v>5</v>
      </c>
      <c r="C1708" s="89" t="s">
        <v>317</v>
      </c>
      <c r="D1708" s="90" t="s">
        <v>236</v>
      </c>
      <c r="E1708" s="87" t="s">
        <v>1548</v>
      </c>
      <c r="F1708" s="91">
        <v>0</v>
      </c>
      <c r="G1708" s="91">
        <v>0</v>
      </c>
      <c r="H1708" s="92">
        <f ca="1">SUMIF(Measure_BB_Table[],Combined_header,Total_Exp._MeasureBB)</f>
        <v>0</v>
      </c>
      <c r="I1708" s="85">
        <f ca="1">SUMIF(Measure_BB_Table[],Combined_header,Committed_Amount)</f>
        <v>0</v>
      </c>
      <c r="J1708" s="92">
        <f ca="1">SUMIF(Measure_BB_Table[],Combined_header,Completed_MeasureBB)</f>
        <v>0</v>
      </c>
      <c r="K1708" s="93" t="e">
        <f t="shared" ca="1" si="26"/>
        <v>#DIV/0!</v>
      </c>
    </row>
    <row r="1709" spans="1:11" hidden="1" x14ac:dyDescent="0.3">
      <c r="A1709" s="87" t="s">
        <v>4708</v>
      </c>
      <c r="B1709" s="88">
        <v>5</v>
      </c>
      <c r="C1709" s="89" t="s">
        <v>317</v>
      </c>
      <c r="D1709" s="90" t="s">
        <v>236</v>
      </c>
      <c r="E1709" s="87" t="s">
        <v>1677</v>
      </c>
      <c r="F1709" s="91">
        <v>0</v>
      </c>
      <c r="G1709" s="91">
        <v>0</v>
      </c>
      <c r="H1709" s="92">
        <f ca="1">SUMIF(Measure_BB_Table[],Combined_header,Total_Exp._MeasureBB)</f>
        <v>0</v>
      </c>
      <c r="I1709" s="85">
        <f ca="1">SUMIF(Measure_BB_Table[],Combined_header,Committed_Amount)</f>
        <v>0</v>
      </c>
      <c r="J1709" s="92">
        <f ca="1">SUMIF(Measure_BB_Table[],Combined_header,Completed_MeasureBB)</f>
        <v>0</v>
      </c>
      <c r="K1709" s="93" t="e">
        <f t="shared" ca="1" si="26"/>
        <v>#DIV/0!</v>
      </c>
    </row>
    <row r="1710" spans="1:11" hidden="1" x14ac:dyDescent="0.3">
      <c r="A1710" s="87" t="s">
        <v>4709</v>
      </c>
      <c r="B1710" s="88">
        <v>5</v>
      </c>
      <c r="C1710" s="89" t="s">
        <v>317</v>
      </c>
      <c r="D1710" s="90" t="s">
        <v>236</v>
      </c>
      <c r="E1710" s="90" t="s">
        <v>1475</v>
      </c>
      <c r="F1710" s="91">
        <v>225000</v>
      </c>
      <c r="G1710" s="91" t="s">
        <v>245</v>
      </c>
      <c r="H1710" s="92">
        <f ca="1">SUMIF(Measure_BB_Table[],Combined_header,Total_Exp._MeasureBB)</f>
        <v>0</v>
      </c>
      <c r="I1710" s="85">
        <f ca="1">SUMIF(Measure_BB_Table[],Combined_header,Committed_Amount)</f>
        <v>0</v>
      </c>
      <c r="J1710" s="92">
        <f ca="1">SUMIF(Measure_BB_Table[],Combined_header,Completed_MeasureBB)</f>
        <v>0</v>
      </c>
      <c r="K1710" s="93" t="e">
        <f t="shared" ca="1" si="26"/>
        <v>#DIV/0!</v>
      </c>
    </row>
    <row r="1711" spans="1:11" hidden="1" x14ac:dyDescent="0.3">
      <c r="A1711" s="87" t="s">
        <v>4710</v>
      </c>
      <c r="B1711" s="88">
        <v>5</v>
      </c>
      <c r="C1711" s="89" t="s">
        <v>317</v>
      </c>
      <c r="D1711" s="90" t="s">
        <v>236</v>
      </c>
      <c r="E1711" s="87" t="s">
        <v>1476</v>
      </c>
      <c r="F1711" s="91">
        <v>0</v>
      </c>
      <c r="G1711" s="91">
        <v>0</v>
      </c>
      <c r="H1711" s="92">
        <f ca="1">SUMIF(Measure_BB_Table[],Combined_header,Total_Exp._MeasureBB)</f>
        <v>0</v>
      </c>
      <c r="I1711" s="85">
        <f ca="1">SUMIF(Measure_BB_Table[],Combined_header,Committed_Amount)</f>
        <v>0</v>
      </c>
      <c r="J1711" s="92">
        <f ca="1">SUMIF(Measure_BB_Table[],Combined_header,Completed_MeasureBB)</f>
        <v>0</v>
      </c>
      <c r="K1711" s="93" t="e">
        <f t="shared" ca="1" si="26"/>
        <v>#DIV/0!</v>
      </c>
    </row>
    <row r="1712" spans="1:11" hidden="1" x14ac:dyDescent="0.3">
      <c r="A1712" s="87" t="s">
        <v>4711</v>
      </c>
      <c r="B1712" s="88">
        <v>5</v>
      </c>
      <c r="C1712" s="89" t="s">
        <v>317</v>
      </c>
      <c r="D1712" s="90" t="s">
        <v>236</v>
      </c>
      <c r="E1712" s="87" t="s">
        <v>1470</v>
      </c>
      <c r="F1712" s="91">
        <v>1000</v>
      </c>
      <c r="G1712" s="91" t="s">
        <v>245</v>
      </c>
      <c r="H1712" s="92">
        <f ca="1">SUMIF(Measure_BB_Table[],Combined_header,Total_Exp._MeasureBB)</f>
        <v>0</v>
      </c>
      <c r="I1712" s="85">
        <f ca="1">SUMIF(Measure_BB_Table[],Combined_header,Committed_Amount)</f>
        <v>0</v>
      </c>
      <c r="J1712" s="92">
        <f ca="1">SUMIF(Measure_BB_Table[],Combined_header,Completed_MeasureBB)</f>
        <v>0</v>
      </c>
      <c r="K1712" s="93" t="e">
        <f t="shared" ca="1" si="26"/>
        <v>#DIV/0!</v>
      </c>
    </row>
    <row r="1713" spans="1:11" hidden="1" x14ac:dyDescent="0.3">
      <c r="A1713" s="87" t="s">
        <v>4712</v>
      </c>
      <c r="B1713" s="88">
        <v>5</v>
      </c>
      <c r="C1713" s="89" t="s">
        <v>317</v>
      </c>
      <c r="D1713" s="90" t="s">
        <v>236</v>
      </c>
      <c r="E1713" s="87" t="s">
        <v>1464</v>
      </c>
      <c r="F1713" s="91">
        <v>0</v>
      </c>
      <c r="G1713" s="91">
        <v>0</v>
      </c>
      <c r="H1713" s="92">
        <f ca="1">SUMIF(Measure_BB_Table[],Combined_header,Total_Exp._MeasureBB)</f>
        <v>0</v>
      </c>
      <c r="I1713" s="85">
        <f ca="1">SUMIF(Measure_BB_Table[],Combined_header,Committed_Amount)</f>
        <v>0</v>
      </c>
      <c r="J1713" s="92">
        <f ca="1">SUMIF(Measure_BB_Table[],Combined_header,Completed_MeasureBB)</f>
        <v>0</v>
      </c>
      <c r="K1713" s="93" t="e">
        <f t="shared" ca="1" si="26"/>
        <v>#DIV/0!</v>
      </c>
    </row>
    <row r="1714" spans="1:11" x14ac:dyDescent="0.3">
      <c r="A1714" s="87" t="s">
        <v>4713</v>
      </c>
      <c r="B1714" s="88">
        <v>9</v>
      </c>
      <c r="C1714" s="90" t="s">
        <v>328</v>
      </c>
      <c r="D1714" s="90" t="s">
        <v>2722</v>
      </c>
      <c r="E1714" s="87" t="s">
        <v>1471</v>
      </c>
      <c r="F1714" s="91">
        <v>1482.47</v>
      </c>
      <c r="G1714" s="91" t="s">
        <v>245</v>
      </c>
      <c r="H1714" s="92">
        <f ca="1">SUMIF(Measure_BB_Table[],Combined_header,Total_Exp._MeasureBB)</f>
        <v>309.08</v>
      </c>
      <c r="I1714" s="85">
        <f ca="1">SUMIF(Measure_BB_Table[],Combined_header,Committed_Amount)</f>
        <v>0</v>
      </c>
      <c r="J1714" s="92">
        <f ca="1">SUMIF(Measure_BB_Table[],Combined_header,Completed_MeasureBB)</f>
        <v>309.08</v>
      </c>
      <c r="K1714" s="93">
        <f t="shared" ca="1" si="26"/>
        <v>1</v>
      </c>
    </row>
    <row r="1715" spans="1:11" hidden="1" x14ac:dyDescent="0.3">
      <c r="A1715" s="87" t="s">
        <v>4714</v>
      </c>
      <c r="B1715" s="88">
        <v>9</v>
      </c>
      <c r="C1715" s="90" t="s">
        <v>328</v>
      </c>
      <c r="D1715" s="90" t="s">
        <v>2722</v>
      </c>
      <c r="E1715" s="87" t="s">
        <v>1465</v>
      </c>
      <c r="F1715" s="91">
        <v>73500</v>
      </c>
      <c r="G1715" s="91" t="s">
        <v>245</v>
      </c>
      <c r="H1715" s="92">
        <f ca="1">SUMIF(Measure_BB_Table[],Combined_header,Total_Exp._MeasureBB)</f>
        <v>0</v>
      </c>
      <c r="I1715" s="85">
        <f ca="1">SUMIF(Measure_BB_Table[],Combined_header,Committed_Amount)</f>
        <v>0</v>
      </c>
      <c r="J1715" s="92">
        <f ca="1">SUMIF(Measure_BB_Table[],Combined_header,Completed_MeasureBB)</f>
        <v>0</v>
      </c>
      <c r="K1715" s="93" t="e">
        <f t="shared" ca="1" si="26"/>
        <v>#DIV/0!</v>
      </c>
    </row>
    <row r="1716" spans="1:11" x14ac:dyDescent="0.3">
      <c r="A1716" s="87" t="s">
        <v>4715</v>
      </c>
      <c r="B1716" s="88">
        <v>9</v>
      </c>
      <c r="C1716" s="90" t="s">
        <v>328</v>
      </c>
      <c r="D1716" s="90" t="s">
        <v>2722</v>
      </c>
      <c r="E1716" s="87" t="s">
        <v>1467</v>
      </c>
      <c r="F1716" s="91">
        <v>235730.26</v>
      </c>
      <c r="G1716" s="91" t="s">
        <v>245</v>
      </c>
      <c r="H1716" s="92">
        <f ca="1">SUMIF(Measure_BB_Table[],Combined_header,Total_Exp._MeasureBB)</f>
        <v>198795</v>
      </c>
      <c r="I1716" s="85">
        <f ca="1">SUMIF(Measure_BB_Table[],Combined_header,Committed_Amount)</f>
        <v>0</v>
      </c>
      <c r="J1716" s="92">
        <f ca="1">SUMIF(Measure_BB_Table[],Combined_header,Completed_MeasureBB)</f>
        <v>198795</v>
      </c>
      <c r="K1716" s="93">
        <f t="shared" ca="1" si="26"/>
        <v>1</v>
      </c>
    </row>
    <row r="1717" spans="1:11" hidden="1" x14ac:dyDescent="0.3">
      <c r="A1717" s="87" t="s">
        <v>4716</v>
      </c>
      <c r="B1717" s="88">
        <v>9</v>
      </c>
      <c r="C1717" s="90" t="s">
        <v>328</v>
      </c>
      <c r="D1717" s="90" t="s">
        <v>2722</v>
      </c>
      <c r="E1717" s="90" t="s">
        <v>1676</v>
      </c>
      <c r="F1717" s="91">
        <v>231026.9</v>
      </c>
      <c r="G1717" s="91" t="s">
        <v>245</v>
      </c>
      <c r="H1717" s="92">
        <f ca="1">SUMIF(Measure_BB_Table[],Combined_header,Total_Exp._MeasureBB)</f>
        <v>0</v>
      </c>
      <c r="I1717" s="85">
        <f ca="1">SUMIF(Measure_BB_Table[],Combined_header,Committed_Amount)</f>
        <v>0</v>
      </c>
      <c r="J1717" s="92">
        <f ca="1">SUMIF(Measure_BB_Table[],Combined_header,Completed_MeasureBB)</f>
        <v>0</v>
      </c>
      <c r="K1717" s="93" t="e">
        <f t="shared" ca="1" si="26"/>
        <v>#DIV/0!</v>
      </c>
    </row>
    <row r="1718" spans="1:11" x14ac:dyDescent="0.3">
      <c r="A1718" s="87" t="s">
        <v>2899</v>
      </c>
      <c r="B1718" s="88">
        <v>9</v>
      </c>
      <c r="C1718" s="90" t="s">
        <v>328</v>
      </c>
      <c r="D1718" s="90" t="s">
        <v>2722</v>
      </c>
      <c r="E1718" s="90" t="s">
        <v>310</v>
      </c>
      <c r="F1718" s="91">
        <v>2464363.94</v>
      </c>
      <c r="G1718" s="91" t="s">
        <v>245</v>
      </c>
      <c r="H1718" s="92">
        <f ca="1">SUMIF(Measure_BB_Table[],Combined_header,Total_Exp._MeasureBB)</f>
        <v>3344000</v>
      </c>
      <c r="I1718" s="85">
        <f ca="1">SUMIF(Measure_BB_Table[],Combined_header,Committed_Amount)</f>
        <v>474731.66000000015</v>
      </c>
      <c r="J1718" s="92">
        <f ca="1">SUMIF(Measure_BB_Table[],Combined_header,Completed_MeasureBB)</f>
        <v>2869268.34</v>
      </c>
      <c r="K1718" s="93">
        <f t="shared" ca="1" si="26"/>
        <v>0.85803479066985644</v>
      </c>
    </row>
    <row r="1719" spans="1:11" x14ac:dyDescent="0.3">
      <c r="A1719" s="87" t="s">
        <v>4717</v>
      </c>
      <c r="B1719" s="88">
        <v>9</v>
      </c>
      <c r="C1719" s="90" t="s">
        <v>328</v>
      </c>
      <c r="D1719" s="90" t="s">
        <v>2722</v>
      </c>
      <c r="E1719" s="90" t="s">
        <v>1473</v>
      </c>
      <c r="F1719" s="91">
        <v>283016.03999999998</v>
      </c>
      <c r="G1719" s="91" t="s">
        <v>245</v>
      </c>
      <c r="H1719" s="92">
        <f ca="1">SUMIF(Measure_BB_Table[],Combined_header,Total_Exp._MeasureBB)</f>
        <v>362587</v>
      </c>
      <c r="I1719" s="85">
        <f ca="1">SUMIF(Measure_BB_Table[],Combined_header,Committed_Amount)</f>
        <v>6274.5700000000652</v>
      </c>
      <c r="J1719" s="92">
        <f ca="1">SUMIF(Measure_BB_Table[],Combined_header,Completed_MeasureBB)</f>
        <v>356312.42999999993</v>
      </c>
      <c r="K1719" s="93">
        <f t="shared" ca="1" si="26"/>
        <v>0.98269499458061083</v>
      </c>
    </row>
    <row r="1720" spans="1:11" x14ac:dyDescent="0.3">
      <c r="A1720" s="87" t="s">
        <v>4718</v>
      </c>
      <c r="B1720" s="88">
        <v>9</v>
      </c>
      <c r="C1720" s="90" t="s">
        <v>328</v>
      </c>
      <c r="D1720" s="90" t="s">
        <v>2722</v>
      </c>
      <c r="E1720" s="90" t="s">
        <v>1547</v>
      </c>
      <c r="F1720" s="91">
        <v>47169.34</v>
      </c>
      <c r="G1720" s="91" t="s">
        <v>245</v>
      </c>
      <c r="H1720" s="92">
        <f ca="1">SUMIF(Measure_BB_Table[],Combined_header,Total_Exp._MeasureBB)</f>
        <v>41100</v>
      </c>
      <c r="I1720" s="85">
        <f ca="1">SUMIF(Measure_BB_Table[],Combined_header,Committed_Amount)</f>
        <v>0</v>
      </c>
      <c r="J1720" s="92">
        <f ca="1">SUMIF(Measure_BB_Table[],Combined_header,Completed_MeasureBB)</f>
        <v>41100</v>
      </c>
      <c r="K1720" s="93">
        <f t="shared" ca="1" si="26"/>
        <v>1</v>
      </c>
    </row>
    <row r="1721" spans="1:11" x14ac:dyDescent="0.3">
      <c r="A1721" s="87" t="s">
        <v>4719</v>
      </c>
      <c r="B1721" s="88">
        <v>9</v>
      </c>
      <c r="C1721" s="90" t="s">
        <v>328</v>
      </c>
      <c r="D1721" s="90" t="s">
        <v>2722</v>
      </c>
      <c r="E1721" s="90" t="s">
        <v>1466</v>
      </c>
      <c r="F1721" s="91">
        <v>40430.86</v>
      </c>
      <c r="G1721" s="91" t="s">
        <v>245</v>
      </c>
      <c r="H1721" s="92">
        <f ca="1">SUMIF(Measure_BB_Table[],Combined_header,Total_Exp._MeasureBB)</f>
        <v>28560</v>
      </c>
      <c r="I1721" s="85">
        <f ca="1">SUMIF(Measure_BB_Table[],Combined_header,Committed_Amount)</f>
        <v>0</v>
      </c>
      <c r="J1721" s="92">
        <f ca="1">SUMIF(Measure_BB_Table[],Combined_header,Completed_MeasureBB)</f>
        <v>28560</v>
      </c>
      <c r="K1721" s="93">
        <f t="shared" ca="1" si="26"/>
        <v>1</v>
      </c>
    </row>
    <row r="1722" spans="1:11" hidden="1" x14ac:dyDescent="0.3">
      <c r="A1722" s="87" t="s">
        <v>4720</v>
      </c>
      <c r="B1722" s="88">
        <v>9</v>
      </c>
      <c r="C1722" s="90" t="s">
        <v>328</v>
      </c>
      <c r="D1722" s="90" t="s">
        <v>2722</v>
      </c>
      <c r="E1722" s="90" t="s">
        <v>1474</v>
      </c>
      <c r="F1722" s="91">
        <v>20215.43</v>
      </c>
      <c r="G1722" s="91" t="s">
        <v>245</v>
      </c>
      <c r="H1722" s="92">
        <f ca="1">SUMIF(Measure_BB_Table[],Combined_header,Total_Exp._MeasureBB)</f>
        <v>0</v>
      </c>
      <c r="I1722" s="85">
        <f ca="1">SUMIF(Measure_BB_Table[],Combined_header,Committed_Amount)</f>
        <v>0</v>
      </c>
      <c r="J1722" s="92">
        <f ca="1">SUMIF(Measure_BB_Table[],Combined_header,Completed_MeasureBB)</f>
        <v>0</v>
      </c>
      <c r="K1722" s="93" t="e">
        <f t="shared" ca="1" si="26"/>
        <v>#DIV/0!</v>
      </c>
    </row>
    <row r="1723" spans="1:11" x14ac:dyDescent="0.3">
      <c r="A1723" s="87" t="s">
        <v>2900</v>
      </c>
      <c r="B1723" s="88">
        <v>9</v>
      </c>
      <c r="C1723" s="90" t="s">
        <v>328</v>
      </c>
      <c r="D1723" s="90" t="s">
        <v>2722</v>
      </c>
      <c r="E1723" s="87" t="s">
        <v>1468</v>
      </c>
      <c r="F1723" s="91">
        <v>11859.72</v>
      </c>
      <c r="G1723" s="91" t="s">
        <v>245</v>
      </c>
      <c r="H1723" s="92">
        <f ca="1">SUMIF(Measure_BB_Table[],Combined_header,Total_Exp._MeasureBB)</f>
        <v>39225</v>
      </c>
      <c r="I1723" s="85">
        <f ca="1">SUMIF(Measure_BB_Table[],Combined_header,Committed_Amount)</f>
        <v>11827</v>
      </c>
      <c r="J1723" s="92">
        <f ca="1">SUMIF(Measure_BB_Table[],Combined_header,Completed_MeasureBB)</f>
        <v>27398</v>
      </c>
      <c r="K1723" s="93">
        <f t="shared" ca="1" si="26"/>
        <v>0.69848311026131293</v>
      </c>
    </row>
    <row r="1724" spans="1:11" x14ac:dyDescent="0.3">
      <c r="A1724" s="87" t="s">
        <v>2776</v>
      </c>
      <c r="B1724" s="88">
        <v>9</v>
      </c>
      <c r="C1724" s="90" t="s">
        <v>328</v>
      </c>
      <c r="D1724" s="90" t="s">
        <v>2722</v>
      </c>
      <c r="E1724" s="87" t="s">
        <v>1548</v>
      </c>
      <c r="F1724" s="91">
        <v>420000</v>
      </c>
      <c r="G1724" s="91" t="s">
        <v>2011</v>
      </c>
      <c r="H1724" s="92">
        <f ca="1">SUMIF(Measure_BB_Table[],Combined_header,Total_Exp._MeasureBB)</f>
        <v>407495.04000000004</v>
      </c>
      <c r="I1724" s="85">
        <f ca="1">SUMIF(Measure_BB_Table[],Combined_header,Committed_Amount)</f>
        <v>192185.14</v>
      </c>
      <c r="J1724" s="92">
        <f ca="1">SUMIF(Measure_BB_Table[],Combined_header,Completed_MeasureBB)</f>
        <v>215309.9</v>
      </c>
      <c r="K1724" s="93">
        <f t="shared" ca="1" si="26"/>
        <v>0.52837428401582498</v>
      </c>
    </row>
    <row r="1725" spans="1:11" hidden="1" x14ac:dyDescent="0.3">
      <c r="A1725" s="87" t="s">
        <v>4721</v>
      </c>
      <c r="B1725" s="88">
        <v>9</v>
      </c>
      <c r="C1725" s="90" t="s">
        <v>328</v>
      </c>
      <c r="D1725" s="90" t="s">
        <v>2722</v>
      </c>
      <c r="E1725" s="87" t="s">
        <v>1677</v>
      </c>
      <c r="F1725" s="91">
        <v>0</v>
      </c>
      <c r="G1725" s="91">
        <v>0</v>
      </c>
      <c r="H1725" s="92">
        <f ca="1">SUMIF(Measure_BB_Table[],Combined_header,Total_Exp._MeasureBB)</f>
        <v>0</v>
      </c>
      <c r="I1725" s="85">
        <f ca="1">SUMIF(Measure_BB_Table[],Combined_header,Committed_Amount)</f>
        <v>0</v>
      </c>
      <c r="J1725" s="92">
        <f ca="1">SUMIF(Measure_BB_Table[],Combined_header,Completed_MeasureBB)</f>
        <v>0</v>
      </c>
      <c r="K1725" s="93" t="e">
        <f t="shared" ca="1" si="26"/>
        <v>#DIV/0!</v>
      </c>
    </row>
    <row r="1726" spans="1:11" x14ac:dyDescent="0.3">
      <c r="A1726" s="87" t="s">
        <v>4722</v>
      </c>
      <c r="B1726" s="88">
        <v>9</v>
      </c>
      <c r="C1726" s="90" t="s">
        <v>328</v>
      </c>
      <c r="D1726" s="90" t="s">
        <v>2722</v>
      </c>
      <c r="E1726" s="87" t="s">
        <v>1472</v>
      </c>
      <c r="F1726" s="91">
        <v>0</v>
      </c>
      <c r="G1726" s="91">
        <v>0</v>
      </c>
      <c r="H1726" s="92">
        <f ca="1">SUMIF(Measure_BB_Table[],Combined_header,Total_Exp._MeasureBB)</f>
        <v>499.43</v>
      </c>
      <c r="I1726" s="85">
        <f ca="1">SUMIF(Measure_BB_Table[],Combined_header,Committed_Amount)</f>
        <v>0</v>
      </c>
      <c r="J1726" s="92">
        <f ca="1">SUMIF(Measure_BB_Table[],Combined_header,Completed_MeasureBB)</f>
        <v>499.43</v>
      </c>
      <c r="K1726" s="93">
        <f t="shared" ca="1" si="26"/>
        <v>1</v>
      </c>
    </row>
    <row r="1727" spans="1:11" x14ac:dyDescent="0.3">
      <c r="A1727" s="87" t="s">
        <v>4723</v>
      </c>
      <c r="B1727" s="88">
        <v>9</v>
      </c>
      <c r="C1727" s="90" t="s">
        <v>328</v>
      </c>
      <c r="D1727" s="90" t="s">
        <v>2722</v>
      </c>
      <c r="E1727" s="87" t="s">
        <v>1476</v>
      </c>
      <c r="F1727" s="91">
        <v>10781.56</v>
      </c>
      <c r="G1727" s="91" t="s">
        <v>245</v>
      </c>
      <c r="H1727" s="92">
        <f ca="1">SUMIF(Measure_BB_Table[],Combined_header,Total_Exp._MeasureBB)</f>
        <v>10000</v>
      </c>
      <c r="I1727" s="85">
        <f ca="1">SUMIF(Measure_BB_Table[],Combined_header,Committed_Amount)</f>
        <v>3193</v>
      </c>
      <c r="J1727" s="92">
        <f ca="1">SUMIF(Measure_BB_Table[],Combined_header,Completed_MeasureBB)</f>
        <v>6807</v>
      </c>
      <c r="K1727" s="93">
        <f t="shared" ca="1" si="26"/>
        <v>0.68069999999999997</v>
      </c>
    </row>
    <row r="1728" spans="1:11" x14ac:dyDescent="0.3">
      <c r="A1728" s="87" t="s">
        <v>4724</v>
      </c>
      <c r="B1728" s="88">
        <v>9</v>
      </c>
      <c r="C1728" s="90" t="s">
        <v>328</v>
      </c>
      <c r="D1728" s="90" t="s">
        <v>2722</v>
      </c>
      <c r="E1728" s="87" t="s">
        <v>1470</v>
      </c>
      <c r="F1728" s="91">
        <v>1482.47</v>
      </c>
      <c r="G1728" s="91" t="s">
        <v>245</v>
      </c>
      <c r="H1728" s="92">
        <f ca="1">SUMIF(Measure_BB_Table[],Combined_header,Total_Exp._MeasureBB)</f>
        <v>1780.04</v>
      </c>
      <c r="I1728" s="85">
        <f ca="1">SUMIF(Measure_BB_Table[],Combined_header,Committed_Amount)</f>
        <v>0</v>
      </c>
      <c r="J1728" s="92">
        <f ca="1">SUMIF(Measure_BB_Table[],Combined_header,Completed_MeasureBB)</f>
        <v>1780.04</v>
      </c>
      <c r="K1728" s="93">
        <f t="shared" ca="1" si="26"/>
        <v>1</v>
      </c>
    </row>
    <row r="1729" spans="1:11" x14ac:dyDescent="0.3">
      <c r="A1729" s="87" t="s">
        <v>2758</v>
      </c>
      <c r="B1729" s="88">
        <v>9</v>
      </c>
      <c r="C1729" s="90" t="s">
        <v>328</v>
      </c>
      <c r="D1729" s="90" t="s">
        <v>2722</v>
      </c>
      <c r="E1729" s="87" t="s">
        <v>1464</v>
      </c>
      <c r="F1729" s="91">
        <v>420000</v>
      </c>
      <c r="G1729" s="91" t="s">
        <v>2011</v>
      </c>
      <c r="H1729" s="92">
        <f ca="1">SUMIF(Measure_BB_Table[],Combined_header,Total_Exp._MeasureBB)</f>
        <v>176577.94</v>
      </c>
      <c r="I1729" s="85">
        <f ca="1">SUMIF(Measure_BB_Table[],Combined_header,Committed_Amount)</f>
        <v>0</v>
      </c>
      <c r="J1729" s="92">
        <f ca="1">SUMIF(Measure_BB_Table[],Combined_header,Completed_MeasureBB)</f>
        <v>176577.94</v>
      </c>
      <c r="K1729" s="93">
        <f t="shared" ca="1" si="26"/>
        <v>1</v>
      </c>
    </row>
    <row r="1730" spans="1:11" hidden="1" x14ac:dyDescent="0.3">
      <c r="A1730" s="87" t="s">
        <v>4725</v>
      </c>
      <c r="B1730" s="88">
        <v>9</v>
      </c>
      <c r="C1730" s="90" t="s">
        <v>328</v>
      </c>
      <c r="D1730" s="89" t="s">
        <v>428</v>
      </c>
      <c r="E1730" s="87" t="s">
        <v>1467</v>
      </c>
      <c r="F1730" s="91">
        <v>0</v>
      </c>
      <c r="G1730" s="91">
        <v>0</v>
      </c>
      <c r="H1730" s="92">
        <f ca="1">SUMIF(Measure_BB_Table[],Combined_header,Total_Exp._MeasureBB)</f>
        <v>0</v>
      </c>
      <c r="I1730" s="85">
        <f ca="1">SUMIF(Measure_BB_Table[],Combined_header,Committed_Amount)</f>
        <v>0</v>
      </c>
      <c r="J1730" s="92">
        <f ca="1">SUMIF(Measure_BB_Table[],Combined_header,Completed_MeasureBB)</f>
        <v>0</v>
      </c>
      <c r="K1730" s="93" t="e">
        <f t="shared" ca="1" si="26"/>
        <v>#DIV/0!</v>
      </c>
    </row>
    <row r="1731" spans="1:11" x14ac:dyDescent="0.3">
      <c r="A1731" s="87" t="s">
        <v>1723</v>
      </c>
      <c r="B1731" s="88">
        <v>9</v>
      </c>
      <c r="C1731" s="90" t="s">
        <v>328</v>
      </c>
      <c r="D1731" s="89" t="s">
        <v>428</v>
      </c>
      <c r="E1731" s="87" t="s">
        <v>310</v>
      </c>
      <c r="F1731" s="91">
        <v>302738</v>
      </c>
      <c r="G1731" s="91">
        <v>302738</v>
      </c>
      <c r="H1731" s="92">
        <f ca="1">SUMIF(Measure_BB_Table[],Combined_header,Total_Exp._MeasureBB)</f>
        <v>302738</v>
      </c>
      <c r="I1731" s="85">
        <f ca="1">SUMIF(Measure_BB_Table[],Combined_header,Committed_Amount)</f>
        <v>2.3646862246096134E-11</v>
      </c>
      <c r="J1731" s="92">
        <f ca="1">SUMIF(Measure_BB_Table[],Combined_header,Completed_MeasureBB)</f>
        <v>302738</v>
      </c>
      <c r="K1731" s="93">
        <f t="shared" ca="1" si="26"/>
        <v>1</v>
      </c>
    </row>
    <row r="1732" spans="1:11" hidden="1" x14ac:dyDescent="0.3">
      <c r="A1732" s="87" t="s">
        <v>4726</v>
      </c>
      <c r="B1732" s="88">
        <v>9</v>
      </c>
      <c r="C1732" s="90" t="s">
        <v>328</v>
      </c>
      <c r="D1732" s="90" t="s">
        <v>2724</v>
      </c>
      <c r="E1732" s="87" t="s">
        <v>1471</v>
      </c>
      <c r="F1732" s="91">
        <v>0</v>
      </c>
      <c r="G1732" s="91">
        <v>0</v>
      </c>
      <c r="H1732" s="92">
        <f ca="1">SUMIF(Measure_BB_Table[],Combined_header,Total_Exp._MeasureBB)</f>
        <v>0</v>
      </c>
      <c r="I1732" s="85">
        <f ca="1">SUMIF(Measure_BB_Table[],Combined_header,Committed_Amount)</f>
        <v>0</v>
      </c>
      <c r="J1732" s="92">
        <f ca="1">SUMIF(Measure_BB_Table[],Combined_header,Completed_MeasureBB)</f>
        <v>0</v>
      </c>
      <c r="K1732" s="93" t="e">
        <f t="shared" ca="1" si="26"/>
        <v>#DIV/0!</v>
      </c>
    </row>
    <row r="1733" spans="1:11" x14ac:dyDescent="0.3">
      <c r="A1733" s="87" t="s">
        <v>2934</v>
      </c>
      <c r="B1733" s="88">
        <v>9</v>
      </c>
      <c r="C1733" s="90" t="s">
        <v>328</v>
      </c>
      <c r="D1733" s="90" t="s">
        <v>2724</v>
      </c>
      <c r="E1733" s="87" t="s">
        <v>310</v>
      </c>
      <c r="F1733" s="91">
        <v>15000</v>
      </c>
      <c r="G1733" s="91">
        <v>0</v>
      </c>
      <c r="H1733" s="92">
        <f ca="1">SUMIF(Measure_BB_Table[],Combined_header,Total_Exp._MeasureBB)</f>
        <v>6800</v>
      </c>
      <c r="I1733" s="85">
        <f ca="1">SUMIF(Measure_BB_Table[],Combined_header,Committed_Amount)</f>
        <v>0</v>
      </c>
      <c r="J1733" s="92">
        <f ca="1">SUMIF(Measure_BB_Table[],Combined_header,Completed_MeasureBB)</f>
        <v>6800</v>
      </c>
      <c r="K1733" s="93">
        <f t="shared" ref="K1733:K1796" ca="1" si="27">Completed_Comparison/Total_Exp._Comparison</f>
        <v>1</v>
      </c>
    </row>
    <row r="1734" spans="1:11" hidden="1" x14ac:dyDescent="0.3">
      <c r="A1734" s="87" t="s">
        <v>4727</v>
      </c>
      <c r="B1734" s="88">
        <v>9</v>
      </c>
      <c r="C1734" s="90" t="s">
        <v>328</v>
      </c>
      <c r="D1734" s="90" t="s">
        <v>2724</v>
      </c>
      <c r="E1734" s="87" t="s">
        <v>1473</v>
      </c>
      <c r="F1734" s="91">
        <v>0</v>
      </c>
      <c r="G1734" s="91">
        <v>0</v>
      </c>
      <c r="H1734" s="92">
        <f ca="1">SUMIF(Measure_BB_Table[],Combined_header,Total_Exp._MeasureBB)</f>
        <v>0</v>
      </c>
      <c r="I1734" s="85">
        <f ca="1">SUMIF(Measure_BB_Table[],Combined_header,Committed_Amount)</f>
        <v>0</v>
      </c>
      <c r="J1734" s="92">
        <f ca="1">SUMIF(Measure_BB_Table[],Combined_header,Completed_MeasureBB)</f>
        <v>0</v>
      </c>
      <c r="K1734" s="93" t="e">
        <f t="shared" ca="1" si="27"/>
        <v>#DIV/0!</v>
      </c>
    </row>
    <row r="1735" spans="1:11" hidden="1" x14ac:dyDescent="0.3">
      <c r="A1735" s="87" t="s">
        <v>4728</v>
      </c>
      <c r="B1735" s="88">
        <v>9</v>
      </c>
      <c r="C1735" s="90" t="s">
        <v>328</v>
      </c>
      <c r="D1735" s="90" t="s">
        <v>2724</v>
      </c>
      <c r="E1735" s="87" t="s">
        <v>1547</v>
      </c>
      <c r="F1735" s="91">
        <v>0</v>
      </c>
      <c r="G1735" s="91">
        <v>0</v>
      </c>
      <c r="H1735" s="92">
        <f ca="1">SUMIF(Measure_BB_Table[],Combined_header,Total_Exp._MeasureBB)</f>
        <v>0</v>
      </c>
      <c r="I1735" s="85">
        <f ca="1">SUMIF(Measure_BB_Table[],Combined_header,Committed_Amount)</f>
        <v>0</v>
      </c>
      <c r="J1735" s="92">
        <f ca="1">SUMIF(Measure_BB_Table[],Combined_header,Completed_MeasureBB)</f>
        <v>0</v>
      </c>
      <c r="K1735" s="93" t="e">
        <f t="shared" ca="1" si="27"/>
        <v>#DIV/0!</v>
      </c>
    </row>
    <row r="1736" spans="1:11" hidden="1" x14ac:dyDescent="0.3">
      <c r="A1736" s="87" t="s">
        <v>4729</v>
      </c>
      <c r="B1736" s="88">
        <v>9</v>
      </c>
      <c r="C1736" s="90" t="s">
        <v>328</v>
      </c>
      <c r="D1736" s="90" t="s">
        <v>2724</v>
      </c>
      <c r="E1736" s="87" t="s">
        <v>1466</v>
      </c>
      <c r="F1736" s="91">
        <v>0</v>
      </c>
      <c r="G1736" s="91">
        <v>0</v>
      </c>
      <c r="H1736" s="92">
        <f ca="1">SUMIF(Measure_BB_Table[],Combined_header,Total_Exp._MeasureBB)</f>
        <v>0</v>
      </c>
      <c r="I1736" s="85">
        <f ca="1">SUMIF(Measure_BB_Table[],Combined_header,Committed_Amount)</f>
        <v>0</v>
      </c>
      <c r="J1736" s="92">
        <f ca="1">SUMIF(Measure_BB_Table[],Combined_header,Completed_MeasureBB)</f>
        <v>0</v>
      </c>
      <c r="K1736" s="93" t="e">
        <f t="shared" ca="1" si="27"/>
        <v>#DIV/0!</v>
      </c>
    </row>
    <row r="1737" spans="1:11" hidden="1" x14ac:dyDescent="0.3">
      <c r="A1737" s="87" t="s">
        <v>4730</v>
      </c>
      <c r="B1737" s="88">
        <v>9</v>
      </c>
      <c r="C1737" s="90" t="s">
        <v>328</v>
      </c>
      <c r="D1737" s="90" t="s">
        <v>2724</v>
      </c>
      <c r="E1737" s="90" t="s">
        <v>1474</v>
      </c>
      <c r="F1737" s="91">
        <v>0</v>
      </c>
      <c r="G1737" s="91">
        <v>0</v>
      </c>
      <c r="H1737" s="92">
        <f ca="1">SUMIF(Measure_BB_Table[],Combined_header,Total_Exp._MeasureBB)</f>
        <v>0</v>
      </c>
      <c r="I1737" s="85">
        <f ca="1">SUMIF(Measure_BB_Table[],Combined_header,Committed_Amount)</f>
        <v>0</v>
      </c>
      <c r="J1737" s="92">
        <f ca="1">SUMIF(Measure_BB_Table[],Combined_header,Completed_MeasureBB)</f>
        <v>0</v>
      </c>
      <c r="K1737" s="93" t="e">
        <f t="shared" ca="1" si="27"/>
        <v>#DIV/0!</v>
      </c>
    </row>
    <row r="1738" spans="1:11" hidden="1" x14ac:dyDescent="0.3">
      <c r="A1738" s="87" t="s">
        <v>4731</v>
      </c>
      <c r="B1738" s="88">
        <v>9</v>
      </c>
      <c r="C1738" s="90" t="s">
        <v>328</v>
      </c>
      <c r="D1738" s="90" t="s">
        <v>2724</v>
      </c>
      <c r="E1738" s="87" t="s">
        <v>1468</v>
      </c>
      <c r="F1738" s="91">
        <v>0</v>
      </c>
      <c r="G1738" s="91">
        <v>0</v>
      </c>
      <c r="H1738" s="92">
        <f ca="1">SUMIF(Measure_BB_Table[],Combined_header,Total_Exp._MeasureBB)</f>
        <v>0</v>
      </c>
      <c r="I1738" s="85">
        <f ca="1">SUMIF(Measure_BB_Table[],Combined_header,Committed_Amount)</f>
        <v>0</v>
      </c>
      <c r="J1738" s="92">
        <f ca="1">SUMIF(Measure_BB_Table[],Combined_header,Completed_MeasureBB)</f>
        <v>0</v>
      </c>
      <c r="K1738" s="93" t="e">
        <f t="shared" ca="1" si="27"/>
        <v>#DIV/0!</v>
      </c>
    </row>
    <row r="1739" spans="1:11" hidden="1" x14ac:dyDescent="0.3">
      <c r="A1739" s="87" t="s">
        <v>4732</v>
      </c>
      <c r="B1739" s="88">
        <v>9</v>
      </c>
      <c r="C1739" s="90" t="s">
        <v>328</v>
      </c>
      <c r="D1739" s="90" t="s">
        <v>2724</v>
      </c>
      <c r="E1739" s="87" t="s">
        <v>1470</v>
      </c>
      <c r="F1739" s="91">
        <v>0</v>
      </c>
      <c r="G1739" s="91">
        <v>0</v>
      </c>
      <c r="H1739" s="92">
        <f ca="1">SUMIF(Measure_BB_Table[],Combined_header,Total_Exp._MeasureBB)</f>
        <v>0</v>
      </c>
      <c r="I1739" s="85">
        <f ca="1">SUMIF(Measure_BB_Table[],Combined_header,Committed_Amount)</f>
        <v>0</v>
      </c>
      <c r="J1739" s="92">
        <f ca="1">SUMIF(Measure_BB_Table[],Combined_header,Completed_MeasureBB)</f>
        <v>0</v>
      </c>
      <c r="K1739" s="93" t="e">
        <f t="shared" ca="1" si="27"/>
        <v>#DIV/0!</v>
      </c>
    </row>
    <row r="1740" spans="1:11" hidden="1" x14ac:dyDescent="0.3">
      <c r="A1740" s="87" t="s">
        <v>4733</v>
      </c>
      <c r="B1740" s="88">
        <v>9</v>
      </c>
      <c r="C1740" s="90" t="s">
        <v>328</v>
      </c>
      <c r="D1740" s="90" t="s">
        <v>2723</v>
      </c>
      <c r="E1740" s="87" t="s">
        <v>1471</v>
      </c>
      <c r="F1740" s="91">
        <v>0</v>
      </c>
      <c r="G1740" s="91">
        <v>0</v>
      </c>
      <c r="H1740" s="92">
        <f ca="1">SUMIF(Measure_BB_Table[],Combined_header,Total_Exp._MeasureBB)</f>
        <v>0</v>
      </c>
      <c r="I1740" s="85">
        <f ca="1">SUMIF(Measure_BB_Table[],Combined_header,Committed_Amount)</f>
        <v>0</v>
      </c>
      <c r="J1740" s="92">
        <f ca="1">SUMIF(Measure_BB_Table[],Combined_header,Completed_MeasureBB)</f>
        <v>0</v>
      </c>
      <c r="K1740" s="93" t="e">
        <f t="shared" ca="1" si="27"/>
        <v>#DIV/0!</v>
      </c>
    </row>
    <row r="1741" spans="1:11" hidden="1" x14ac:dyDescent="0.3">
      <c r="A1741" s="87" t="s">
        <v>4734</v>
      </c>
      <c r="B1741" s="88">
        <v>9</v>
      </c>
      <c r="C1741" s="90" t="s">
        <v>328</v>
      </c>
      <c r="D1741" s="90" t="s">
        <v>2723</v>
      </c>
      <c r="E1741" s="87" t="s">
        <v>310</v>
      </c>
      <c r="F1741" s="91">
        <v>315000</v>
      </c>
      <c r="G1741" s="91" t="s">
        <v>245</v>
      </c>
      <c r="H1741" s="92">
        <f ca="1">SUMIF(Measure_BB_Table[],Combined_header,Total_Exp._MeasureBB)</f>
        <v>0</v>
      </c>
      <c r="I1741" s="85">
        <f ca="1">SUMIF(Measure_BB_Table[],Combined_header,Committed_Amount)</f>
        <v>0</v>
      </c>
      <c r="J1741" s="92">
        <f ca="1">SUMIF(Measure_BB_Table[],Combined_header,Completed_MeasureBB)</f>
        <v>0</v>
      </c>
      <c r="K1741" s="93" t="e">
        <f t="shared" ca="1" si="27"/>
        <v>#DIV/0!</v>
      </c>
    </row>
    <row r="1742" spans="1:11" x14ac:dyDescent="0.3">
      <c r="A1742" s="87" t="s">
        <v>3017</v>
      </c>
      <c r="B1742" s="88">
        <v>9</v>
      </c>
      <c r="C1742" s="90" t="s">
        <v>328</v>
      </c>
      <c r="D1742" s="90" t="s">
        <v>2723</v>
      </c>
      <c r="E1742" s="87" t="s">
        <v>1473</v>
      </c>
      <c r="F1742" s="91">
        <v>48500</v>
      </c>
      <c r="G1742" s="91" t="s">
        <v>2011</v>
      </c>
      <c r="H1742" s="92">
        <f ca="1">SUMIF(Measure_BB_Table[],Combined_header,Total_Exp._MeasureBB)</f>
        <v>36375</v>
      </c>
      <c r="I1742" s="85">
        <f ca="1">SUMIF(Measure_BB_Table[],Combined_header,Committed_Amount)</f>
        <v>0</v>
      </c>
      <c r="J1742" s="92">
        <f ca="1">SUMIF(Measure_BB_Table[],Combined_header,Completed_MeasureBB)</f>
        <v>36375</v>
      </c>
      <c r="K1742" s="93">
        <f t="shared" ca="1" si="27"/>
        <v>1</v>
      </c>
    </row>
    <row r="1743" spans="1:11" x14ac:dyDescent="0.3">
      <c r="A1743" s="87" t="s">
        <v>3016</v>
      </c>
      <c r="B1743" s="88">
        <v>9</v>
      </c>
      <c r="C1743" s="90" t="s">
        <v>328</v>
      </c>
      <c r="D1743" s="90" t="s">
        <v>2723</v>
      </c>
      <c r="E1743" s="87" t="s">
        <v>1547</v>
      </c>
      <c r="F1743" s="91">
        <v>0</v>
      </c>
      <c r="G1743" s="91">
        <v>0</v>
      </c>
      <c r="H1743" s="92">
        <f ca="1">SUMIF(Measure_BB_Table[],Combined_header,Total_Exp._MeasureBB)</f>
        <v>870</v>
      </c>
      <c r="I1743" s="85">
        <f ca="1">SUMIF(Measure_BB_Table[],Combined_header,Committed_Amount)</f>
        <v>0</v>
      </c>
      <c r="J1743" s="92">
        <f ca="1">SUMIF(Measure_BB_Table[],Combined_header,Completed_MeasureBB)</f>
        <v>870</v>
      </c>
      <c r="K1743" s="93">
        <f t="shared" ca="1" si="27"/>
        <v>1</v>
      </c>
    </row>
    <row r="1744" spans="1:11" hidden="1" x14ac:dyDescent="0.3">
      <c r="A1744" s="87" t="s">
        <v>4735</v>
      </c>
      <c r="B1744" s="88">
        <v>9</v>
      </c>
      <c r="C1744" s="90" t="s">
        <v>328</v>
      </c>
      <c r="D1744" s="90" t="s">
        <v>2723</v>
      </c>
      <c r="E1744" s="87" t="s">
        <v>1466</v>
      </c>
      <c r="F1744" s="91">
        <v>0</v>
      </c>
      <c r="G1744" s="91">
        <v>0</v>
      </c>
      <c r="H1744" s="92">
        <f ca="1">SUMIF(Measure_BB_Table[],Combined_header,Total_Exp._MeasureBB)</f>
        <v>0</v>
      </c>
      <c r="I1744" s="85">
        <f ca="1">SUMIF(Measure_BB_Table[],Combined_header,Committed_Amount)</f>
        <v>0</v>
      </c>
      <c r="J1744" s="92">
        <f ca="1">SUMIF(Measure_BB_Table[],Combined_header,Completed_MeasureBB)</f>
        <v>0</v>
      </c>
      <c r="K1744" s="93" t="e">
        <f t="shared" ca="1" si="27"/>
        <v>#DIV/0!</v>
      </c>
    </row>
    <row r="1745" spans="1:11" hidden="1" x14ac:dyDescent="0.3">
      <c r="A1745" s="87" t="s">
        <v>4736</v>
      </c>
      <c r="B1745" s="88">
        <v>9</v>
      </c>
      <c r="C1745" s="90" t="s">
        <v>328</v>
      </c>
      <c r="D1745" s="90" t="s">
        <v>2723</v>
      </c>
      <c r="E1745" s="87" t="s">
        <v>1468</v>
      </c>
      <c r="F1745" s="91">
        <v>0</v>
      </c>
      <c r="G1745" s="91">
        <v>0</v>
      </c>
      <c r="H1745" s="92">
        <f ca="1">SUMIF(Measure_BB_Table[],Combined_header,Total_Exp._MeasureBB)</f>
        <v>0</v>
      </c>
      <c r="I1745" s="85">
        <f ca="1">SUMIF(Measure_BB_Table[],Combined_header,Committed_Amount)</f>
        <v>0</v>
      </c>
      <c r="J1745" s="92">
        <f ca="1">SUMIF(Measure_BB_Table[],Combined_header,Completed_MeasureBB)</f>
        <v>0</v>
      </c>
      <c r="K1745" s="93" t="e">
        <f t="shared" ca="1" si="27"/>
        <v>#DIV/0!</v>
      </c>
    </row>
    <row r="1746" spans="1:11" hidden="1" x14ac:dyDescent="0.3">
      <c r="A1746" s="87" t="s">
        <v>4737</v>
      </c>
      <c r="B1746" s="88">
        <v>9</v>
      </c>
      <c r="C1746" s="90" t="s">
        <v>328</v>
      </c>
      <c r="D1746" s="90" t="s">
        <v>2723</v>
      </c>
      <c r="E1746" s="87" t="s">
        <v>1470</v>
      </c>
      <c r="F1746" s="91">
        <v>0</v>
      </c>
      <c r="G1746" s="91">
        <v>0</v>
      </c>
      <c r="H1746" s="92">
        <f ca="1">SUMIF(Measure_BB_Table[],Combined_header,Total_Exp._MeasureBB)</f>
        <v>0</v>
      </c>
      <c r="I1746" s="85">
        <f ca="1">SUMIF(Measure_BB_Table[],Combined_header,Committed_Amount)</f>
        <v>0</v>
      </c>
      <c r="J1746" s="92">
        <f ca="1">SUMIF(Measure_BB_Table[],Combined_header,Completed_MeasureBB)</f>
        <v>0</v>
      </c>
      <c r="K1746" s="93" t="e">
        <f t="shared" ca="1" si="27"/>
        <v>#DIV/0!</v>
      </c>
    </row>
    <row r="1747" spans="1:11" hidden="1" x14ac:dyDescent="0.3">
      <c r="A1747" s="87" t="s">
        <v>4738</v>
      </c>
      <c r="B1747" s="88">
        <v>9</v>
      </c>
      <c r="C1747" s="90" t="s">
        <v>328</v>
      </c>
      <c r="D1747" s="90" t="s">
        <v>236</v>
      </c>
      <c r="E1747" s="87" t="s">
        <v>1471</v>
      </c>
      <c r="F1747" s="91">
        <v>1000</v>
      </c>
      <c r="G1747" s="91" t="s">
        <v>245</v>
      </c>
      <c r="H1747" s="92">
        <f ca="1">SUMIF(Measure_BB_Table[],Combined_header,Total_Exp._MeasureBB)</f>
        <v>0</v>
      </c>
      <c r="I1747" s="85">
        <f ca="1">SUMIF(Measure_BB_Table[],Combined_header,Committed_Amount)</f>
        <v>0</v>
      </c>
      <c r="J1747" s="92">
        <f ca="1">SUMIF(Measure_BB_Table[],Combined_header,Completed_MeasureBB)</f>
        <v>0</v>
      </c>
      <c r="K1747" s="93" t="e">
        <f t="shared" ca="1" si="27"/>
        <v>#DIV/0!</v>
      </c>
    </row>
    <row r="1748" spans="1:11" hidden="1" x14ac:dyDescent="0.3">
      <c r="A1748" s="87" t="s">
        <v>4739</v>
      </c>
      <c r="B1748" s="88">
        <v>9</v>
      </c>
      <c r="C1748" s="90" t="s">
        <v>328</v>
      </c>
      <c r="D1748" s="90" t="s">
        <v>236</v>
      </c>
      <c r="E1748" s="90" t="s">
        <v>1477</v>
      </c>
      <c r="F1748" s="91">
        <v>0</v>
      </c>
      <c r="G1748" s="91">
        <v>0</v>
      </c>
      <c r="H1748" s="92">
        <f ca="1">SUMIF(Measure_BB_Table[],Combined_header,Total_Exp._MeasureBB)</f>
        <v>0</v>
      </c>
      <c r="I1748" s="85">
        <f ca="1">SUMIF(Measure_BB_Table[],Combined_header,Committed_Amount)</f>
        <v>0</v>
      </c>
      <c r="J1748" s="92">
        <f ca="1">SUMIF(Measure_BB_Table[],Combined_header,Completed_MeasureBB)</f>
        <v>0</v>
      </c>
      <c r="K1748" s="93" t="e">
        <f t="shared" ca="1" si="27"/>
        <v>#DIV/0!</v>
      </c>
    </row>
    <row r="1749" spans="1:11" hidden="1" x14ac:dyDescent="0.3">
      <c r="A1749" s="87" t="s">
        <v>4740</v>
      </c>
      <c r="B1749" s="88">
        <v>9</v>
      </c>
      <c r="C1749" s="90" t="s">
        <v>328</v>
      </c>
      <c r="D1749" s="90" t="s">
        <v>236</v>
      </c>
      <c r="E1749" s="87" t="s">
        <v>1467</v>
      </c>
      <c r="F1749" s="91">
        <v>0</v>
      </c>
      <c r="G1749" s="91">
        <v>0</v>
      </c>
      <c r="H1749" s="92">
        <f ca="1">SUMIF(Measure_BB_Table[],Combined_header,Total_Exp._MeasureBB)</f>
        <v>0</v>
      </c>
      <c r="I1749" s="85">
        <f ca="1">SUMIF(Measure_BB_Table[],Combined_header,Committed_Amount)</f>
        <v>0</v>
      </c>
      <c r="J1749" s="92">
        <f ca="1">SUMIF(Measure_BB_Table[],Combined_header,Completed_MeasureBB)</f>
        <v>0</v>
      </c>
      <c r="K1749" s="93" t="e">
        <f t="shared" ca="1" si="27"/>
        <v>#DIV/0!</v>
      </c>
    </row>
    <row r="1750" spans="1:11" hidden="1" x14ac:dyDescent="0.3">
      <c r="A1750" s="87" t="s">
        <v>4741</v>
      </c>
      <c r="B1750" s="88">
        <v>9</v>
      </c>
      <c r="C1750" s="90" t="s">
        <v>328</v>
      </c>
      <c r="D1750" s="90" t="s">
        <v>236</v>
      </c>
      <c r="E1750" s="90" t="s">
        <v>1676</v>
      </c>
      <c r="F1750" s="91">
        <v>55000</v>
      </c>
      <c r="G1750" s="91" t="s">
        <v>245</v>
      </c>
      <c r="H1750" s="92">
        <f ca="1">SUMIF(Measure_BB_Table[],Combined_header,Total_Exp._MeasureBB)</f>
        <v>0</v>
      </c>
      <c r="I1750" s="85">
        <f ca="1">SUMIF(Measure_BB_Table[],Combined_header,Committed_Amount)</f>
        <v>0</v>
      </c>
      <c r="J1750" s="92">
        <f ca="1">SUMIF(Measure_BB_Table[],Combined_header,Completed_MeasureBB)</f>
        <v>0</v>
      </c>
      <c r="K1750" s="93" t="e">
        <f t="shared" ca="1" si="27"/>
        <v>#DIV/0!</v>
      </c>
    </row>
    <row r="1751" spans="1:11" hidden="1" x14ac:dyDescent="0.3">
      <c r="A1751" s="87" t="s">
        <v>4742</v>
      </c>
      <c r="B1751" s="88">
        <v>9</v>
      </c>
      <c r="C1751" s="90" t="s">
        <v>328</v>
      </c>
      <c r="D1751" s="90" t="s">
        <v>236</v>
      </c>
      <c r="E1751" s="90" t="s">
        <v>310</v>
      </c>
      <c r="F1751" s="91">
        <v>550000</v>
      </c>
      <c r="G1751" s="91" t="s">
        <v>245</v>
      </c>
      <c r="H1751" s="92">
        <f ca="1">SUMIF(Measure_BB_Table[],Combined_header,Total_Exp._MeasureBB)</f>
        <v>0</v>
      </c>
      <c r="I1751" s="85">
        <f ca="1">SUMIF(Measure_BB_Table[],Combined_header,Committed_Amount)</f>
        <v>0</v>
      </c>
      <c r="J1751" s="92">
        <f ca="1">SUMIF(Measure_BB_Table[],Combined_header,Completed_MeasureBB)</f>
        <v>0</v>
      </c>
      <c r="K1751" s="93" t="e">
        <f t="shared" ca="1" si="27"/>
        <v>#DIV/0!</v>
      </c>
    </row>
    <row r="1752" spans="1:11" hidden="1" x14ac:dyDescent="0.3">
      <c r="A1752" s="87" t="s">
        <v>4743</v>
      </c>
      <c r="B1752" s="88">
        <v>9</v>
      </c>
      <c r="C1752" s="90" t="s">
        <v>328</v>
      </c>
      <c r="D1752" s="90" t="s">
        <v>236</v>
      </c>
      <c r="E1752" s="89" t="s">
        <v>1473</v>
      </c>
      <c r="F1752" s="91">
        <v>80000</v>
      </c>
      <c r="G1752" s="91" t="s">
        <v>245</v>
      </c>
      <c r="H1752" s="92">
        <f ca="1">SUMIF(Measure_BB_Table[],Combined_header,Total_Exp._MeasureBB)</f>
        <v>0</v>
      </c>
      <c r="I1752" s="85">
        <f ca="1">SUMIF(Measure_BB_Table[],Combined_header,Committed_Amount)</f>
        <v>0</v>
      </c>
      <c r="J1752" s="92">
        <f ca="1">SUMIF(Measure_BB_Table[],Combined_header,Completed_MeasureBB)</f>
        <v>0</v>
      </c>
      <c r="K1752" s="93" t="e">
        <f t="shared" ca="1" si="27"/>
        <v>#DIV/0!</v>
      </c>
    </row>
    <row r="1753" spans="1:11" hidden="1" x14ac:dyDescent="0.3">
      <c r="A1753" s="87" t="s">
        <v>4744</v>
      </c>
      <c r="B1753" s="88">
        <v>9</v>
      </c>
      <c r="C1753" s="90" t="s">
        <v>328</v>
      </c>
      <c r="D1753" s="90" t="s">
        <v>236</v>
      </c>
      <c r="E1753" s="90" t="s">
        <v>1547</v>
      </c>
      <c r="F1753" s="91">
        <v>14000</v>
      </c>
      <c r="G1753" s="91" t="s">
        <v>245</v>
      </c>
      <c r="H1753" s="92">
        <f ca="1">SUMIF(Measure_BB_Table[],Combined_header,Total_Exp._MeasureBB)</f>
        <v>0</v>
      </c>
      <c r="I1753" s="85">
        <f ca="1">SUMIF(Measure_BB_Table[],Combined_header,Committed_Amount)</f>
        <v>0</v>
      </c>
      <c r="J1753" s="92">
        <f ca="1">SUMIF(Measure_BB_Table[],Combined_header,Completed_MeasureBB)</f>
        <v>0</v>
      </c>
      <c r="K1753" s="93" t="e">
        <f t="shared" ca="1" si="27"/>
        <v>#DIV/0!</v>
      </c>
    </row>
    <row r="1754" spans="1:11" hidden="1" x14ac:dyDescent="0.3">
      <c r="A1754" s="87" t="s">
        <v>4745</v>
      </c>
      <c r="B1754" s="88">
        <v>9</v>
      </c>
      <c r="C1754" s="90" t="s">
        <v>328</v>
      </c>
      <c r="D1754" s="90" t="s">
        <v>236</v>
      </c>
      <c r="E1754" s="90" t="s">
        <v>1466</v>
      </c>
      <c r="F1754" s="91">
        <v>12000</v>
      </c>
      <c r="G1754" s="91" t="s">
        <v>245</v>
      </c>
      <c r="H1754" s="92">
        <f ca="1">SUMIF(Measure_BB_Table[],Combined_header,Total_Exp._MeasureBB)</f>
        <v>0</v>
      </c>
      <c r="I1754" s="85">
        <f ca="1">SUMIF(Measure_BB_Table[],Combined_header,Committed_Amount)</f>
        <v>0</v>
      </c>
      <c r="J1754" s="92">
        <f ca="1">SUMIF(Measure_BB_Table[],Combined_header,Completed_MeasureBB)</f>
        <v>0</v>
      </c>
      <c r="K1754" s="93" t="e">
        <f t="shared" ca="1" si="27"/>
        <v>#DIV/0!</v>
      </c>
    </row>
    <row r="1755" spans="1:11" hidden="1" x14ac:dyDescent="0.3">
      <c r="A1755" s="87" t="s">
        <v>4746</v>
      </c>
      <c r="B1755" s="88">
        <v>9</v>
      </c>
      <c r="C1755" s="90" t="s">
        <v>328</v>
      </c>
      <c r="D1755" s="90" t="s">
        <v>236</v>
      </c>
      <c r="E1755" s="90" t="s">
        <v>1474</v>
      </c>
      <c r="F1755" s="91">
        <v>12000</v>
      </c>
      <c r="G1755" s="91" t="s">
        <v>245</v>
      </c>
      <c r="H1755" s="92">
        <f ca="1">SUMIF(Measure_BB_Table[],Combined_header,Total_Exp._MeasureBB)</f>
        <v>0</v>
      </c>
      <c r="I1755" s="85">
        <f ca="1">SUMIF(Measure_BB_Table[],Combined_header,Committed_Amount)</f>
        <v>0</v>
      </c>
      <c r="J1755" s="92">
        <f ca="1">SUMIF(Measure_BB_Table[],Combined_header,Completed_MeasureBB)</f>
        <v>0</v>
      </c>
      <c r="K1755" s="93" t="e">
        <f t="shared" ca="1" si="27"/>
        <v>#DIV/0!</v>
      </c>
    </row>
    <row r="1756" spans="1:11" hidden="1" x14ac:dyDescent="0.3">
      <c r="A1756" s="87" t="s">
        <v>4747</v>
      </c>
      <c r="B1756" s="88">
        <v>9</v>
      </c>
      <c r="C1756" s="90" t="s">
        <v>328</v>
      </c>
      <c r="D1756" s="90" t="s">
        <v>236</v>
      </c>
      <c r="E1756" s="87" t="s">
        <v>1468</v>
      </c>
      <c r="F1756" s="91">
        <v>0</v>
      </c>
      <c r="G1756" s="91">
        <v>0</v>
      </c>
      <c r="H1756" s="92">
        <f ca="1">SUMIF(Measure_BB_Table[],Combined_header,Total_Exp._MeasureBB)</f>
        <v>0</v>
      </c>
      <c r="I1756" s="85">
        <f ca="1">SUMIF(Measure_BB_Table[],Combined_header,Committed_Amount)</f>
        <v>0</v>
      </c>
      <c r="J1756" s="92">
        <f ca="1">SUMIF(Measure_BB_Table[],Combined_header,Completed_MeasureBB)</f>
        <v>0</v>
      </c>
      <c r="K1756" s="93" t="e">
        <f t="shared" ca="1" si="27"/>
        <v>#DIV/0!</v>
      </c>
    </row>
    <row r="1757" spans="1:11" hidden="1" x14ac:dyDescent="0.3">
      <c r="A1757" s="87" t="s">
        <v>4748</v>
      </c>
      <c r="B1757" s="88">
        <v>9</v>
      </c>
      <c r="C1757" s="90" t="s">
        <v>328</v>
      </c>
      <c r="D1757" s="90" t="s">
        <v>236</v>
      </c>
      <c r="E1757" s="87" t="s">
        <v>1548</v>
      </c>
      <c r="F1757" s="91">
        <v>0</v>
      </c>
      <c r="G1757" s="91">
        <v>0</v>
      </c>
      <c r="H1757" s="92">
        <f ca="1">SUMIF(Measure_BB_Table[],Combined_header,Total_Exp._MeasureBB)</f>
        <v>0</v>
      </c>
      <c r="I1757" s="85">
        <f ca="1">SUMIF(Measure_BB_Table[],Combined_header,Committed_Amount)</f>
        <v>0</v>
      </c>
      <c r="J1757" s="92">
        <f ca="1">SUMIF(Measure_BB_Table[],Combined_header,Completed_MeasureBB)</f>
        <v>0</v>
      </c>
      <c r="K1757" s="93" t="e">
        <f t="shared" ca="1" si="27"/>
        <v>#DIV/0!</v>
      </c>
    </row>
    <row r="1758" spans="1:11" hidden="1" x14ac:dyDescent="0.3">
      <c r="A1758" s="87" t="s">
        <v>4749</v>
      </c>
      <c r="B1758" s="88">
        <v>9</v>
      </c>
      <c r="C1758" s="90" t="s">
        <v>328</v>
      </c>
      <c r="D1758" s="90" t="s">
        <v>236</v>
      </c>
      <c r="E1758" s="87" t="s">
        <v>1677</v>
      </c>
      <c r="F1758" s="91">
        <v>0</v>
      </c>
      <c r="G1758" s="91">
        <v>0</v>
      </c>
      <c r="H1758" s="92">
        <f ca="1">SUMIF(Measure_BB_Table[],Combined_header,Total_Exp._MeasureBB)</f>
        <v>0</v>
      </c>
      <c r="I1758" s="85">
        <f ca="1">SUMIF(Measure_BB_Table[],Combined_header,Committed_Amount)</f>
        <v>0</v>
      </c>
      <c r="J1758" s="92">
        <f ca="1">SUMIF(Measure_BB_Table[],Combined_header,Completed_MeasureBB)</f>
        <v>0</v>
      </c>
      <c r="K1758" s="93" t="e">
        <f t="shared" ca="1" si="27"/>
        <v>#DIV/0!</v>
      </c>
    </row>
    <row r="1759" spans="1:11" hidden="1" x14ac:dyDescent="0.3">
      <c r="A1759" s="87" t="s">
        <v>4750</v>
      </c>
      <c r="B1759" s="88">
        <v>9</v>
      </c>
      <c r="C1759" s="90" t="s">
        <v>328</v>
      </c>
      <c r="D1759" s="90" t="s">
        <v>236</v>
      </c>
      <c r="E1759" s="90" t="s">
        <v>1475</v>
      </c>
      <c r="F1759" s="91">
        <v>150000</v>
      </c>
      <c r="G1759" s="91" t="s">
        <v>245</v>
      </c>
      <c r="H1759" s="92">
        <f ca="1">SUMIF(Measure_BB_Table[],Combined_header,Total_Exp._MeasureBB)</f>
        <v>0</v>
      </c>
      <c r="I1759" s="85">
        <f ca="1">SUMIF(Measure_BB_Table[],Combined_header,Committed_Amount)</f>
        <v>0</v>
      </c>
      <c r="J1759" s="92">
        <f ca="1">SUMIF(Measure_BB_Table[],Combined_header,Completed_MeasureBB)</f>
        <v>0</v>
      </c>
      <c r="K1759" s="93" t="e">
        <f t="shared" ca="1" si="27"/>
        <v>#DIV/0!</v>
      </c>
    </row>
    <row r="1760" spans="1:11" hidden="1" x14ac:dyDescent="0.3">
      <c r="A1760" s="87" t="s">
        <v>4751</v>
      </c>
      <c r="B1760" s="88">
        <v>9</v>
      </c>
      <c r="C1760" s="90" t="s">
        <v>328</v>
      </c>
      <c r="D1760" s="90" t="s">
        <v>236</v>
      </c>
      <c r="E1760" s="87" t="s">
        <v>1476</v>
      </c>
      <c r="F1760" s="91">
        <v>0</v>
      </c>
      <c r="G1760" s="91">
        <v>0</v>
      </c>
      <c r="H1760" s="92">
        <f ca="1">SUMIF(Measure_BB_Table[],Combined_header,Total_Exp._MeasureBB)</f>
        <v>0</v>
      </c>
      <c r="I1760" s="85">
        <f ca="1">SUMIF(Measure_BB_Table[],Combined_header,Committed_Amount)</f>
        <v>0</v>
      </c>
      <c r="J1760" s="92">
        <f ca="1">SUMIF(Measure_BB_Table[],Combined_header,Completed_MeasureBB)</f>
        <v>0</v>
      </c>
      <c r="K1760" s="93" t="e">
        <f t="shared" ca="1" si="27"/>
        <v>#DIV/0!</v>
      </c>
    </row>
    <row r="1761" spans="1:11" hidden="1" x14ac:dyDescent="0.3">
      <c r="A1761" s="87" t="s">
        <v>4752</v>
      </c>
      <c r="B1761" s="88">
        <v>9</v>
      </c>
      <c r="C1761" s="90" t="s">
        <v>328</v>
      </c>
      <c r="D1761" s="90" t="s">
        <v>236</v>
      </c>
      <c r="E1761" s="87" t="s">
        <v>1470</v>
      </c>
      <c r="F1761" s="91">
        <v>1000</v>
      </c>
      <c r="G1761" s="91" t="s">
        <v>245</v>
      </c>
      <c r="H1761" s="92">
        <f ca="1">SUMIF(Measure_BB_Table[],Combined_header,Total_Exp._MeasureBB)</f>
        <v>0</v>
      </c>
      <c r="I1761" s="85">
        <f ca="1">SUMIF(Measure_BB_Table[],Combined_header,Committed_Amount)</f>
        <v>0</v>
      </c>
      <c r="J1761" s="92">
        <f ca="1">SUMIF(Measure_BB_Table[],Combined_header,Completed_MeasureBB)</f>
        <v>0</v>
      </c>
      <c r="K1761" s="93" t="e">
        <f t="shared" ca="1" si="27"/>
        <v>#DIV/0!</v>
      </c>
    </row>
    <row r="1762" spans="1:11" hidden="1" x14ac:dyDescent="0.3">
      <c r="A1762" s="87" t="s">
        <v>4753</v>
      </c>
      <c r="B1762" s="88">
        <v>9</v>
      </c>
      <c r="C1762" s="90" t="s">
        <v>328</v>
      </c>
      <c r="D1762" s="90" t="s">
        <v>236</v>
      </c>
      <c r="E1762" s="87" t="s">
        <v>1464</v>
      </c>
      <c r="F1762" s="91">
        <v>0</v>
      </c>
      <c r="G1762" s="91">
        <v>0</v>
      </c>
      <c r="H1762" s="92">
        <f ca="1">SUMIF(Measure_BB_Table[],Combined_header,Total_Exp._MeasureBB)</f>
        <v>0</v>
      </c>
      <c r="I1762" s="85">
        <f ca="1">SUMIF(Measure_BB_Table[],Combined_header,Committed_Amount)</f>
        <v>0</v>
      </c>
      <c r="J1762" s="92">
        <f ca="1">SUMIF(Measure_BB_Table[],Combined_header,Completed_MeasureBB)</f>
        <v>0</v>
      </c>
      <c r="K1762" s="93" t="e">
        <f t="shared" ca="1" si="27"/>
        <v>#DIV/0!</v>
      </c>
    </row>
    <row r="1763" spans="1:11" hidden="1" x14ac:dyDescent="0.3">
      <c r="A1763" s="87" t="s">
        <v>4754</v>
      </c>
      <c r="B1763" s="88">
        <v>2</v>
      </c>
      <c r="C1763" s="90" t="s">
        <v>285</v>
      </c>
      <c r="D1763" s="90" t="s">
        <v>2722</v>
      </c>
      <c r="E1763" s="87" t="s">
        <v>1471</v>
      </c>
      <c r="F1763" s="91">
        <v>1328.8</v>
      </c>
      <c r="G1763" s="91">
        <v>0</v>
      </c>
      <c r="H1763" s="92">
        <f ca="1">SUMIF(Measure_BB_Table[],Combined_header,Total_Exp._MeasureBB)</f>
        <v>0</v>
      </c>
      <c r="I1763" s="85">
        <f ca="1">SUMIF(Measure_BB_Table[],Combined_header,Committed_Amount)</f>
        <v>0</v>
      </c>
      <c r="J1763" s="92">
        <f ca="1">SUMIF(Measure_BB_Table[],Combined_header,Completed_MeasureBB)</f>
        <v>0</v>
      </c>
      <c r="K1763" s="93" t="e">
        <f t="shared" ca="1" si="27"/>
        <v>#DIV/0!</v>
      </c>
    </row>
    <row r="1764" spans="1:11" hidden="1" x14ac:dyDescent="0.3">
      <c r="A1764" s="87" t="s">
        <v>4755</v>
      </c>
      <c r="B1764" s="88">
        <v>2</v>
      </c>
      <c r="C1764" s="90" t="s">
        <v>285</v>
      </c>
      <c r="D1764" s="90" t="s">
        <v>2722</v>
      </c>
      <c r="E1764" s="87" t="s">
        <v>1465</v>
      </c>
      <c r="F1764" s="91">
        <v>66500</v>
      </c>
      <c r="G1764" s="91">
        <v>0</v>
      </c>
      <c r="H1764" s="92">
        <f ca="1">SUMIF(Measure_BB_Table[],Combined_header,Total_Exp._MeasureBB)</f>
        <v>0</v>
      </c>
      <c r="I1764" s="85">
        <f ca="1">SUMIF(Measure_BB_Table[],Combined_header,Committed_Amount)</f>
        <v>0</v>
      </c>
      <c r="J1764" s="92">
        <f ca="1">SUMIF(Measure_BB_Table[],Combined_header,Completed_MeasureBB)</f>
        <v>0</v>
      </c>
      <c r="K1764" s="93" t="e">
        <f t="shared" ca="1" si="27"/>
        <v>#DIV/0!</v>
      </c>
    </row>
    <row r="1765" spans="1:11" x14ac:dyDescent="0.3">
      <c r="A1765" s="87" t="s">
        <v>2903</v>
      </c>
      <c r="B1765" s="88">
        <v>2</v>
      </c>
      <c r="C1765" s="90" t="s">
        <v>285</v>
      </c>
      <c r="D1765" s="90" t="s">
        <v>2722</v>
      </c>
      <c r="E1765" s="87" t="s">
        <v>1467</v>
      </c>
      <c r="F1765" s="91">
        <v>211755.44</v>
      </c>
      <c r="G1765" s="91">
        <v>169207</v>
      </c>
      <c r="H1765" s="92">
        <f ca="1">SUMIF(Measure_BB_Table[],Combined_header,Total_Exp._MeasureBB)</f>
        <v>169123.75</v>
      </c>
      <c r="I1765" s="85">
        <f ca="1">SUMIF(Measure_BB_Table[],Combined_header,Committed_Amount)</f>
        <v>0</v>
      </c>
      <c r="J1765" s="92">
        <f ca="1">SUMIF(Measure_BB_Table[],Combined_header,Completed_MeasureBB)</f>
        <v>169123.75</v>
      </c>
      <c r="K1765" s="93">
        <f t="shared" ca="1" si="27"/>
        <v>1</v>
      </c>
    </row>
    <row r="1766" spans="1:11" hidden="1" x14ac:dyDescent="0.3">
      <c r="A1766" s="87" t="s">
        <v>4756</v>
      </c>
      <c r="B1766" s="88">
        <v>2</v>
      </c>
      <c r="C1766" s="90" t="s">
        <v>285</v>
      </c>
      <c r="D1766" s="90" t="s">
        <v>2722</v>
      </c>
      <c r="E1766" s="90" t="s">
        <v>1676</v>
      </c>
      <c r="F1766" s="91">
        <v>207080.1</v>
      </c>
      <c r="G1766" s="91">
        <v>152162.29999999999</v>
      </c>
      <c r="H1766" s="92">
        <f ca="1">SUMIF(Measure_BB_Table[],Combined_header,Total_Exp._MeasureBB)</f>
        <v>0</v>
      </c>
      <c r="I1766" s="85">
        <f ca="1">SUMIF(Measure_BB_Table[],Combined_header,Committed_Amount)</f>
        <v>0</v>
      </c>
      <c r="J1766" s="92">
        <f ca="1">SUMIF(Measure_BB_Table[],Combined_header,Completed_MeasureBB)</f>
        <v>0</v>
      </c>
      <c r="K1766" s="93" t="e">
        <f t="shared" ca="1" si="27"/>
        <v>#DIV/0!</v>
      </c>
    </row>
    <row r="1767" spans="1:11" x14ac:dyDescent="0.3">
      <c r="A1767" s="87" t="s">
        <v>2905</v>
      </c>
      <c r="B1767" s="88">
        <v>2</v>
      </c>
      <c r="C1767" s="90" t="s">
        <v>285</v>
      </c>
      <c r="D1767" s="90" t="s">
        <v>2722</v>
      </c>
      <c r="E1767" s="90" t="s">
        <v>310</v>
      </c>
      <c r="F1767" s="91">
        <v>2208923.4300000002</v>
      </c>
      <c r="G1767" s="91">
        <v>1521623</v>
      </c>
      <c r="H1767" s="92">
        <f ca="1">SUMIF(Measure_BB_Table[],Combined_header,Total_Exp._MeasureBB)</f>
        <v>1597777.2700000003</v>
      </c>
      <c r="I1767" s="85">
        <f ca="1">SUMIF(Measure_BB_Table[],Combined_header,Committed_Amount)</f>
        <v>0</v>
      </c>
      <c r="J1767" s="92">
        <f ca="1">SUMIF(Measure_BB_Table[],Combined_header,Completed_MeasureBB)</f>
        <v>1597777.2700000003</v>
      </c>
      <c r="K1767" s="93">
        <f t="shared" ca="1" si="27"/>
        <v>1</v>
      </c>
    </row>
    <row r="1768" spans="1:11" x14ac:dyDescent="0.3">
      <c r="A1768" s="87" t="s">
        <v>2908</v>
      </c>
      <c r="B1768" s="88">
        <v>2</v>
      </c>
      <c r="C1768" s="90" t="s">
        <v>285</v>
      </c>
      <c r="D1768" s="90" t="s">
        <v>2722</v>
      </c>
      <c r="E1768" s="90" t="s">
        <v>1473</v>
      </c>
      <c r="F1768" s="91">
        <v>253680.37</v>
      </c>
      <c r="G1768" s="91">
        <v>138184</v>
      </c>
      <c r="H1768" s="92">
        <f ca="1">SUMIF(Measure_BB_Table[],Combined_header,Total_Exp._MeasureBB)</f>
        <v>131605.75</v>
      </c>
      <c r="I1768" s="85">
        <f ca="1">SUMIF(Measure_BB_Table[],Combined_header,Committed_Amount)</f>
        <v>0</v>
      </c>
      <c r="J1768" s="92">
        <f ca="1">SUMIF(Measure_BB_Table[],Combined_header,Completed_MeasureBB)</f>
        <v>131605.75</v>
      </c>
      <c r="K1768" s="93">
        <f t="shared" ca="1" si="27"/>
        <v>1</v>
      </c>
    </row>
    <row r="1769" spans="1:11" x14ac:dyDescent="0.3">
      <c r="A1769" s="87" t="s">
        <v>2904</v>
      </c>
      <c r="B1769" s="88">
        <v>2</v>
      </c>
      <c r="C1769" s="90" t="s">
        <v>285</v>
      </c>
      <c r="D1769" s="90" t="s">
        <v>2722</v>
      </c>
      <c r="E1769" s="90" t="s">
        <v>1547</v>
      </c>
      <c r="F1769" s="91">
        <v>42280.06</v>
      </c>
      <c r="G1769" s="91">
        <v>11750</v>
      </c>
      <c r="H1769" s="92">
        <f ca="1">SUMIF(Measure_BB_Table[],Combined_header,Total_Exp._MeasureBB)</f>
        <v>24635.870000000003</v>
      </c>
      <c r="I1769" s="85">
        <f ca="1">SUMIF(Measure_BB_Table[],Combined_header,Committed_Amount)</f>
        <v>0</v>
      </c>
      <c r="J1769" s="92">
        <f ca="1">SUMIF(Measure_BB_Table[],Combined_header,Completed_MeasureBB)</f>
        <v>24635.870000000003</v>
      </c>
      <c r="K1769" s="93">
        <f t="shared" ca="1" si="27"/>
        <v>1</v>
      </c>
    </row>
    <row r="1770" spans="1:11" x14ac:dyDescent="0.3">
      <c r="A1770" s="87" t="s">
        <v>2909</v>
      </c>
      <c r="B1770" s="88">
        <v>2</v>
      </c>
      <c r="C1770" s="90" t="s">
        <v>285</v>
      </c>
      <c r="D1770" s="90" t="s">
        <v>2722</v>
      </c>
      <c r="E1770" s="90" t="s">
        <v>1466</v>
      </c>
      <c r="F1770" s="91">
        <v>36240.050000000003</v>
      </c>
      <c r="G1770" s="91">
        <v>0</v>
      </c>
      <c r="H1770" s="92">
        <f ca="1">SUMIF(Measure_BB_Table[],Combined_header,Total_Exp._MeasureBB)</f>
        <v>25480</v>
      </c>
      <c r="I1770" s="85">
        <f ca="1">SUMIF(Measure_BB_Table[],Combined_header,Committed_Amount)</f>
        <v>0</v>
      </c>
      <c r="J1770" s="92">
        <f ca="1">SUMIF(Measure_BB_Table[],Combined_header,Completed_MeasureBB)</f>
        <v>25480</v>
      </c>
      <c r="K1770" s="93">
        <f t="shared" ca="1" si="27"/>
        <v>1</v>
      </c>
    </row>
    <row r="1771" spans="1:11" x14ac:dyDescent="0.3">
      <c r="A1771" s="87" t="s">
        <v>2902</v>
      </c>
      <c r="B1771" s="88">
        <v>2</v>
      </c>
      <c r="C1771" s="90" t="s">
        <v>285</v>
      </c>
      <c r="D1771" s="90" t="s">
        <v>2722</v>
      </c>
      <c r="E1771" s="90" t="s">
        <v>1474</v>
      </c>
      <c r="F1771" s="91">
        <v>18120.03</v>
      </c>
      <c r="G1771" s="91">
        <v>0</v>
      </c>
      <c r="H1771" s="92">
        <f ca="1">SUMIF(Measure_BB_Table[],Combined_header,Total_Exp._MeasureBB)</f>
        <v>507.5</v>
      </c>
      <c r="I1771" s="85">
        <f ca="1">SUMIF(Measure_BB_Table[],Combined_header,Committed_Amount)</f>
        <v>0</v>
      </c>
      <c r="J1771" s="92">
        <f ca="1">SUMIF(Measure_BB_Table[],Combined_header,Completed_MeasureBB)</f>
        <v>507.5</v>
      </c>
      <c r="K1771" s="93">
        <f t="shared" ca="1" si="27"/>
        <v>1</v>
      </c>
    </row>
    <row r="1772" spans="1:11" x14ac:dyDescent="0.3">
      <c r="A1772" s="87" t="s">
        <v>2907</v>
      </c>
      <c r="B1772" s="88">
        <v>2</v>
      </c>
      <c r="C1772" s="90" t="s">
        <v>285</v>
      </c>
      <c r="D1772" s="90" t="s">
        <v>2722</v>
      </c>
      <c r="E1772" s="87" t="s">
        <v>1468</v>
      </c>
      <c r="F1772" s="91">
        <v>10630.42</v>
      </c>
      <c r="G1772" s="91">
        <v>0</v>
      </c>
      <c r="H1772" s="92">
        <f ca="1">SUMIF(Measure_BB_Table[],Combined_header,Total_Exp._MeasureBB)</f>
        <v>11300</v>
      </c>
      <c r="I1772" s="85">
        <f ca="1">SUMIF(Measure_BB_Table[],Combined_header,Committed_Amount)</f>
        <v>0</v>
      </c>
      <c r="J1772" s="92">
        <f ca="1">SUMIF(Measure_BB_Table[],Combined_header,Completed_MeasureBB)</f>
        <v>11300</v>
      </c>
      <c r="K1772" s="93">
        <f t="shared" ca="1" si="27"/>
        <v>1</v>
      </c>
    </row>
    <row r="1773" spans="1:11" x14ac:dyDescent="0.3">
      <c r="A1773" s="87" t="s">
        <v>2777</v>
      </c>
      <c r="B1773" s="88">
        <v>2</v>
      </c>
      <c r="C1773" s="90" t="s">
        <v>285</v>
      </c>
      <c r="D1773" s="90" t="s">
        <v>2722</v>
      </c>
      <c r="E1773" s="87" t="s">
        <v>1548</v>
      </c>
      <c r="F1773" s="91">
        <v>380000</v>
      </c>
      <c r="G1773" s="91">
        <v>209239.26</v>
      </c>
      <c r="H1773" s="92">
        <f ca="1">SUMIF(Measure_BB_Table[],Combined_header,Total_Exp._MeasureBB)</f>
        <v>360386.91000000009</v>
      </c>
      <c r="I1773" s="85">
        <f ca="1">SUMIF(Measure_BB_Table[],Combined_header,Committed_Amount)</f>
        <v>0</v>
      </c>
      <c r="J1773" s="92">
        <f ca="1">SUMIF(Measure_BB_Table[],Combined_header,Completed_MeasureBB)</f>
        <v>360386.91000000009</v>
      </c>
      <c r="K1773" s="93">
        <f t="shared" ca="1" si="27"/>
        <v>1</v>
      </c>
    </row>
    <row r="1774" spans="1:11" x14ac:dyDescent="0.3">
      <c r="A1774" s="87" t="s">
        <v>4757</v>
      </c>
      <c r="B1774" s="88">
        <v>2</v>
      </c>
      <c r="C1774" s="90" t="s">
        <v>285</v>
      </c>
      <c r="D1774" s="90" t="s">
        <v>2722</v>
      </c>
      <c r="E1774" s="87" t="s">
        <v>1677</v>
      </c>
      <c r="F1774" s="91">
        <v>5315.21</v>
      </c>
      <c r="G1774" s="91">
        <v>0</v>
      </c>
      <c r="H1774" s="92">
        <f ca="1">SUMIF(Measure_BB_Table[],Combined_header,Total_Exp._MeasureBB)</f>
        <v>22.5</v>
      </c>
      <c r="I1774" s="85">
        <f ca="1">SUMIF(Measure_BB_Table[],Combined_header,Committed_Amount)</f>
        <v>0</v>
      </c>
      <c r="J1774" s="92">
        <f ca="1">SUMIF(Measure_BB_Table[],Combined_header,Completed_MeasureBB)</f>
        <v>22.5</v>
      </c>
      <c r="K1774" s="93">
        <f t="shared" ca="1" si="27"/>
        <v>1</v>
      </c>
    </row>
    <row r="1775" spans="1:11" hidden="1" x14ac:dyDescent="0.3">
      <c r="A1775" s="87" t="s">
        <v>4758</v>
      </c>
      <c r="B1775" s="88">
        <v>2</v>
      </c>
      <c r="C1775" s="90" t="s">
        <v>285</v>
      </c>
      <c r="D1775" s="90" t="s">
        <v>2722</v>
      </c>
      <c r="E1775" s="87" t="s">
        <v>1472</v>
      </c>
      <c r="F1775" s="91">
        <v>0</v>
      </c>
      <c r="G1775" s="91">
        <v>0</v>
      </c>
      <c r="H1775" s="92">
        <f ca="1">SUMIF(Measure_BB_Table[],Combined_header,Total_Exp._MeasureBB)</f>
        <v>0</v>
      </c>
      <c r="I1775" s="85">
        <f ca="1">SUMIF(Measure_BB_Table[],Combined_header,Committed_Amount)</f>
        <v>0</v>
      </c>
      <c r="J1775" s="92">
        <f ca="1">SUMIF(Measure_BB_Table[],Combined_header,Completed_MeasureBB)</f>
        <v>0</v>
      </c>
      <c r="K1775" s="93" t="e">
        <f t="shared" ca="1" si="27"/>
        <v>#DIV/0!</v>
      </c>
    </row>
    <row r="1776" spans="1:11" x14ac:dyDescent="0.3">
      <c r="A1776" s="87" t="s">
        <v>2906</v>
      </c>
      <c r="B1776" s="88">
        <v>2</v>
      </c>
      <c r="C1776" s="90" t="s">
        <v>285</v>
      </c>
      <c r="D1776" s="90" t="s">
        <v>2722</v>
      </c>
      <c r="E1776" s="87" t="s">
        <v>1476</v>
      </c>
      <c r="F1776" s="91">
        <v>9664.01</v>
      </c>
      <c r="G1776" s="91" t="s">
        <v>2011</v>
      </c>
      <c r="H1776" s="92">
        <f ca="1">SUMIF(Measure_BB_Table[],Combined_header,Total_Exp._MeasureBB)</f>
        <v>9416.09</v>
      </c>
      <c r="I1776" s="85">
        <f ca="1">SUMIF(Measure_BB_Table[],Combined_header,Committed_Amount)</f>
        <v>0</v>
      </c>
      <c r="J1776" s="92">
        <f ca="1">SUMIF(Measure_BB_Table[],Combined_header,Completed_MeasureBB)</f>
        <v>9416.09</v>
      </c>
      <c r="K1776" s="93">
        <f t="shared" ca="1" si="27"/>
        <v>1</v>
      </c>
    </row>
    <row r="1777" spans="1:11" x14ac:dyDescent="0.3">
      <c r="A1777" s="87" t="s">
        <v>2901</v>
      </c>
      <c r="B1777" s="88">
        <v>2</v>
      </c>
      <c r="C1777" s="90" t="s">
        <v>285</v>
      </c>
      <c r="D1777" s="90" t="s">
        <v>2722</v>
      </c>
      <c r="E1777" s="87" t="s">
        <v>1470</v>
      </c>
      <c r="F1777" s="91">
        <v>1328.8</v>
      </c>
      <c r="G1777" s="91">
        <v>0</v>
      </c>
      <c r="H1777" s="92">
        <f ca="1">SUMIF(Measure_BB_Table[],Combined_header,Total_Exp._MeasureBB)</f>
        <v>1980.22</v>
      </c>
      <c r="I1777" s="85">
        <f ca="1">SUMIF(Measure_BB_Table[],Combined_header,Committed_Amount)</f>
        <v>0</v>
      </c>
      <c r="J1777" s="92">
        <f ca="1">SUMIF(Measure_BB_Table[],Combined_header,Completed_MeasureBB)</f>
        <v>1980.2199999999998</v>
      </c>
      <c r="K1777" s="93">
        <f t="shared" ca="1" si="27"/>
        <v>0.99999999999999989</v>
      </c>
    </row>
    <row r="1778" spans="1:11" x14ac:dyDescent="0.3">
      <c r="A1778" s="87" t="s">
        <v>2759</v>
      </c>
      <c r="B1778" s="88">
        <v>2</v>
      </c>
      <c r="C1778" s="90" t="s">
        <v>285</v>
      </c>
      <c r="D1778" s="90" t="s">
        <v>2722</v>
      </c>
      <c r="E1778" s="87" t="s">
        <v>1464</v>
      </c>
      <c r="F1778" s="91">
        <v>380000</v>
      </c>
      <c r="G1778" s="91">
        <v>26216.560000000001</v>
      </c>
      <c r="H1778" s="92">
        <f ca="1">SUMIF(Measure_BB_Table[],Combined_header,Total_Exp._MeasureBB)</f>
        <v>223422.68999999994</v>
      </c>
      <c r="I1778" s="85">
        <f ca="1">SUMIF(Measure_BB_Table[],Combined_header,Committed_Amount)</f>
        <v>0</v>
      </c>
      <c r="J1778" s="92">
        <f ca="1">SUMIF(Measure_BB_Table[],Combined_header,Completed_MeasureBB)</f>
        <v>223422.68999999994</v>
      </c>
      <c r="K1778" s="93">
        <f t="shared" ca="1" si="27"/>
        <v>1</v>
      </c>
    </row>
    <row r="1779" spans="1:11" hidden="1" x14ac:dyDescent="0.3">
      <c r="A1779" s="87" t="s">
        <v>4759</v>
      </c>
      <c r="B1779" s="88">
        <v>2</v>
      </c>
      <c r="C1779" s="90" t="s">
        <v>285</v>
      </c>
      <c r="D1779" s="89" t="s">
        <v>428</v>
      </c>
      <c r="E1779" s="87" t="s">
        <v>1467</v>
      </c>
      <c r="F1779" s="91">
        <v>206440.23</v>
      </c>
      <c r="G1779" s="91">
        <v>0</v>
      </c>
      <c r="H1779" s="92">
        <f ca="1">SUMIF(Measure_BB_Table[],Combined_header,Total_Exp._MeasureBB)</f>
        <v>0</v>
      </c>
      <c r="I1779" s="85">
        <f ca="1">SUMIF(Measure_BB_Table[],Combined_header,Committed_Amount)</f>
        <v>0</v>
      </c>
      <c r="J1779" s="92">
        <f ca="1">SUMIF(Measure_BB_Table[],Combined_header,Completed_MeasureBB)</f>
        <v>0</v>
      </c>
      <c r="K1779" s="93" t="e">
        <f t="shared" ca="1" si="27"/>
        <v>#DIV/0!</v>
      </c>
    </row>
    <row r="1780" spans="1:11" x14ac:dyDescent="0.3">
      <c r="A1780" s="87" t="s">
        <v>1724</v>
      </c>
      <c r="B1780" s="88">
        <v>2</v>
      </c>
      <c r="C1780" s="90" t="s">
        <v>285</v>
      </c>
      <c r="D1780" s="89" t="s">
        <v>428</v>
      </c>
      <c r="E1780" s="87" t="s">
        <v>310</v>
      </c>
      <c r="F1780" s="91">
        <v>2428800</v>
      </c>
      <c r="G1780" s="91">
        <v>242880</v>
      </c>
      <c r="H1780" s="92">
        <f ca="1">SUMIF(Measure_BB_Table[],Combined_header,Total_Exp._MeasureBB)</f>
        <v>242880</v>
      </c>
      <c r="I1780" s="85">
        <f ca="1">SUMIF(Measure_BB_Table[],Combined_header,Committed_Amount)</f>
        <v>0</v>
      </c>
      <c r="J1780" s="92">
        <f ca="1">SUMIF(Measure_BB_Table[],Combined_header,Completed_MeasureBB)</f>
        <v>242880</v>
      </c>
      <c r="K1780" s="93">
        <f t="shared" ca="1" si="27"/>
        <v>1</v>
      </c>
    </row>
    <row r="1781" spans="1:11" hidden="1" x14ac:dyDescent="0.3">
      <c r="A1781" s="87" t="s">
        <v>4760</v>
      </c>
      <c r="B1781" s="88">
        <v>2</v>
      </c>
      <c r="C1781" s="90" t="s">
        <v>285</v>
      </c>
      <c r="D1781" s="90" t="s">
        <v>2724</v>
      </c>
      <c r="E1781" s="87" t="s">
        <v>1471</v>
      </c>
      <c r="F1781" s="91">
        <v>0</v>
      </c>
      <c r="G1781" s="91">
        <v>0</v>
      </c>
      <c r="H1781" s="92">
        <f ca="1">SUMIF(Measure_BB_Table[],Combined_header,Total_Exp._MeasureBB)</f>
        <v>0</v>
      </c>
      <c r="I1781" s="85">
        <f ca="1">SUMIF(Measure_BB_Table[],Combined_header,Committed_Amount)</f>
        <v>0</v>
      </c>
      <c r="J1781" s="92">
        <f ca="1">SUMIF(Measure_BB_Table[],Combined_header,Completed_MeasureBB)</f>
        <v>0</v>
      </c>
      <c r="K1781" s="93" t="e">
        <f t="shared" ca="1" si="27"/>
        <v>#DIV/0!</v>
      </c>
    </row>
    <row r="1782" spans="1:11" hidden="1" x14ac:dyDescent="0.3">
      <c r="A1782" s="87" t="s">
        <v>4761</v>
      </c>
      <c r="B1782" s="88">
        <v>2</v>
      </c>
      <c r="C1782" s="90" t="s">
        <v>285</v>
      </c>
      <c r="D1782" s="90" t="s">
        <v>2724</v>
      </c>
      <c r="E1782" s="87" t="s">
        <v>310</v>
      </c>
      <c r="F1782" s="91">
        <v>12600</v>
      </c>
      <c r="G1782" s="91">
        <v>0</v>
      </c>
      <c r="H1782" s="92">
        <f ca="1">SUMIF(Measure_BB_Table[],Combined_header,Total_Exp._MeasureBB)</f>
        <v>0</v>
      </c>
      <c r="I1782" s="85">
        <f ca="1">SUMIF(Measure_BB_Table[],Combined_header,Committed_Amount)</f>
        <v>0</v>
      </c>
      <c r="J1782" s="92">
        <f ca="1">SUMIF(Measure_BB_Table[],Combined_header,Completed_MeasureBB)</f>
        <v>0</v>
      </c>
      <c r="K1782" s="93" t="e">
        <f t="shared" ca="1" si="27"/>
        <v>#DIV/0!</v>
      </c>
    </row>
    <row r="1783" spans="1:11" hidden="1" x14ac:dyDescent="0.3">
      <c r="A1783" s="87" t="s">
        <v>4762</v>
      </c>
      <c r="B1783" s="88">
        <v>2</v>
      </c>
      <c r="C1783" s="90" t="s">
        <v>285</v>
      </c>
      <c r="D1783" s="90" t="s">
        <v>2724</v>
      </c>
      <c r="E1783" s="87" t="s">
        <v>1473</v>
      </c>
      <c r="F1783" s="91">
        <v>0</v>
      </c>
      <c r="G1783" s="91">
        <v>0</v>
      </c>
      <c r="H1783" s="92">
        <f ca="1">SUMIF(Measure_BB_Table[],Combined_header,Total_Exp._MeasureBB)</f>
        <v>0</v>
      </c>
      <c r="I1783" s="85">
        <f ca="1">SUMIF(Measure_BB_Table[],Combined_header,Committed_Amount)</f>
        <v>0</v>
      </c>
      <c r="J1783" s="92">
        <f ca="1">SUMIF(Measure_BB_Table[],Combined_header,Completed_MeasureBB)</f>
        <v>0</v>
      </c>
      <c r="K1783" s="93" t="e">
        <f t="shared" ca="1" si="27"/>
        <v>#DIV/0!</v>
      </c>
    </row>
    <row r="1784" spans="1:11" hidden="1" x14ac:dyDescent="0.3">
      <c r="A1784" s="87" t="s">
        <v>4763</v>
      </c>
      <c r="B1784" s="88">
        <v>2</v>
      </c>
      <c r="C1784" s="90" t="s">
        <v>285</v>
      </c>
      <c r="D1784" s="90" t="s">
        <v>2724</v>
      </c>
      <c r="E1784" s="87" t="s">
        <v>1547</v>
      </c>
      <c r="F1784" s="91">
        <v>0</v>
      </c>
      <c r="G1784" s="91">
        <v>0</v>
      </c>
      <c r="H1784" s="92">
        <f ca="1">SUMIF(Measure_BB_Table[],Combined_header,Total_Exp._MeasureBB)</f>
        <v>0</v>
      </c>
      <c r="I1784" s="85">
        <f ca="1">SUMIF(Measure_BB_Table[],Combined_header,Committed_Amount)</f>
        <v>0</v>
      </c>
      <c r="J1784" s="92">
        <f ca="1">SUMIF(Measure_BB_Table[],Combined_header,Completed_MeasureBB)</f>
        <v>0</v>
      </c>
      <c r="K1784" s="93" t="e">
        <f t="shared" ca="1" si="27"/>
        <v>#DIV/0!</v>
      </c>
    </row>
    <row r="1785" spans="1:11" x14ac:dyDescent="0.3">
      <c r="A1785" s="87" t="s">
        <v>2935</v>
      </c>
      <c r="B1785" s="88">
        <v>2</v>
      </c>
      <c r="C1785" s="90" t="s">
        <v>285</v>
      </c>
      <c r="D1785" s="90" t="s">
        <v>2724</v>
      </c>
      <c r="E1785" s="87" t="s">
        <v>1466</v>
      </c>
      <c r="F1785" s="91">
        <v>1200</v>
      </c>
      <c r="G1785" s="91">
        <v>0</v>
      </c>
      <c r="H1785" s="92">
        <f ca="1">SUMIF(Measure_BB_Table[],Combined_header,Total_Exp._MeasureBB)</f>
        <v>1200</v>
      </c>
      <c r="I1785" s="85">
        <f ca="1">SUMIF(Measure_BB_Table[],Combined_header,Committed_Amount)</f>
        <v>0</v>
      </c>
      <c r="J1785" s="92">
        <f ca="1">SUMIF(Measure_BB_Table[],Combined_header,Completed_MeasureBB)</f>
        <v>1200</v>
      </c>
      <c r="K1785" s="93">
        <f t="shared" ca="1" si="27"/>
        <v>1</v>
      </c>
    </row>
    <row r="1786" spans="1:11" hidden="1" x14ac:dyDescent="0.3">
      <c r="A1786" s="87" t="s">
        <v>4764</v>
      </c>
      <c r="B1786" s="88">
        <v>2</v>
      </c>
      <c r="C1786" s="90" t="s">
        <v>285</v>
      </c>
      <c r="D1786" s="90" t="s">
        <v>2724</v>
      </c>
      <c r="E1786" s="90" t="s">
        <v>1474</v>
      </c>
      <c r="F1786" s="91">
        <v>0</v>
      </c>
      <c r="G1786" s="91">
        <v>0</v>
      </c>
      <c r="H1786" s="92">
        <f ca="1">SUMIF(Measure_BB_Table[],Combined_header,Total_Exp._MeasureBB)</f>
        <v>0</v>
      </c>
      <c r="I1786" s="85">
        <f ca="1">SUMIF(Measure_BB_Table[],Combined_header,Committed_Amount)</f>
        <v>0</v>
      </c>
      <c r="J1786" s="92">
        <f ca="1">SUMIF(Measure_BB_Table[],Combined_header,Completed_MeasureBB)</f>
        <v>0</v>
      </c>
      <c r="K1786" s="93" t="e">
        <f t="shared" ca="1" si="27"/>
        <v>#DIV/0!</v>
      </c>
    </row>
    <row r="1787" spans="1:11" hidden="1" x14ac:dyDescent="0.3">
      <c r="A1787" s="87" t="s">
        <v>4765</v>
      </c>
      <c r="B1787" s="88">
        <v>2</v>
      </c>
      <c r="C1787" s="90" t="s">
        <v>285</v>
      </c>
      <c r="D1787" s="90" t="s">
        <v>2724</v>
      </c>
      <c r="E1787" s="87" t="s">
        <v>1468</v>
      </c>
      <c r="F1787" s="91">
        <v>0</v>
      </c>
      <c r="G1787" s="91">
        <v>0</v>
      </c>
      <c r="H1787" s="92">
        <f ca="1">SUMIF(Measure_BB_Table[],Combined_header,Total_Exp._MeasureBB)</f>
        <v>0</v>
      </c>
      <c r="I1787" s="85">
        <f ca="1">SUMIF(Measure_BB_Table[],Combined_header,Committed_Amount)</f>
        <v>0</v>
      </c>
      <c r="J1787" s="92">
        <f ca="1">SUMIF(Measure_BB_Table[],Combined_header,Completed_MeasureBB)</f>
        <v>0</v>
      </c>
      <c r="K1787" s="93" t="e">
        <f t="shared" ca="1" si="27"/>
        <v>#DIV/0!</v>
      </c>
    </row>
    <row r="1788" spans="1:11" hidden="1" x14ac:dyDescent="0.3">
      <c r="A1788" s="87" t="s">
        <v>4766</v>
      </c>
      <c r="B1788" s="88">
        <v>2</v>
      </c>
      <c r="C1788" s="90" t="s">
        <v>285</v>
      </c>
      <c r="D1788" s="90" t="s">
        <v>2724</v>
      </c>
      <c r="E1788" s="87" t="s">
        <v>1470</v>
      </c>
      <c r="F1788" s="91">
        <v>0</v>
      </c>
      <c r="G1788" s="91">
        <v>0</v>
      </c>
      <c r="H1788" s="92">
        <f ca="1">SUMIF(Measure_BB_Table[],Combined_header,Total_Exp._MeasureBB)</f>
        <v>0</v>
      </c>
      <c r="I1788" s="85">
        <f ca="1">SUMIF(Measure_BB_Table[],Combined_header,Committed_Amount)</f>
        <v>0</v>
      </c>
      <c r="J1788" s="92">
        <f ca="1">SUMIF(Measure_BB_Table[],Combined_header,Completed_MeasureBB)</f>
        <v>0</v>
      </c>
      <c r="K1788" s="93" t="e">
        <f t="shared" ca="1" si="27"/>
        <v>#DIV/0!</v>
      </c>
    </row>
    <row r="1789" spans="1:11" hidden="1" x14ac:dyDescent="0.3">
      <c r="A1789" s="87" t="s">
        <v>4767</v>
      </c>
      <c r="B1789" s="88">
        <v>2</v>
      </c>
      <c r="C1789" s="90" t="s">
        <v>285</v>
      </c>
      <c r="D1789" s="90" t="s">
        <v>2723</v>
      </c>
      <c r="E1789" s="87" t="s">
        <v>1471</v>
      </c>
      <c r="F1789" s="91">
        <v>0</v>
      </c>
      <c r="G1789" s="91">
        <v>0</v>
      </c>
      <c r="H1789" s="92">
        <f ca="1">SUMIF(Measure_BB_Table[],Combined_header,Total_Exp._MeasureBB)</f>
        <v>0</v>
      </c>
      <c r="I1789" s="85">
        <f ca="1">SUMIF(Measure_BB_Table[],Combined_header,Committed_Amount)</f>
        <v>0</v>
      </c>
      <c r="J1789" s="92">
        <f ca="1">SUMIF(Measure_BB_Table[],Combined_header,Completed_MeasureBB)</f>
        <v>0</v>
      </c>
      <c r="K1789" s="93" t="e">
        <f t="shared" ca="1" si="27"/>
        <v>#DIV/0!</v>
      </c>
    </row>
    <row r="1790" spans="1:11" x14ac:dyDescent="0.3">
      <c r="A1790" s="87" t="s">
        <v>3020</v>
      </c>
      <c r="B1790" s="88">
        <v>2</v>
      </c>
      <c r="C1790" s="90" t="s">
        <v>285</v>
      </c>
      <c r="D1790" s="90" t="s">
        <v>2723</v>
      </c>
      <c r="E1790" s="87" t="s">
        <v>310</v>
      </c>
      <c r="F1790" s="91">
        <v>109500</v>
      </c>
      <c r="G1790" s="91">
        <v>109500</v>
      </c>
      <c r="H1790" s="92">
        <f ca="1">SUMIF(Measure_BB_Table[],Combined_header,Total_Exp._MeasureBB)</f>
        <v>133767.00999999998</v>
      </c>
      <c r="I1790" s="85">
        <f ca="1">SUMIF(Measure_BB_Table[],Combined_header,Committed_Amount)</f>
        <v>0</v>
      </c>
      <c r="J1790" s="92">
        <f ca="1">SUMIF(Measure_BB_Table[],Combined_header,Completed_MeasureBB)</f>
        <v>133767.00999999998</v>
      </c>
      <c r="K1790" s="93">
        <f t="shared" ca="1" si="27"/>
        <v>1</v>
      </c>
    </row>
    <row r="1791" spans="1:11" x14ac:dyDescent="0.3">
      <c r="A1791" s="87" t="s">
        <v>3018</v>
      </c>
      <c r="B1791" s="88">
        <v>2</v>
      </c>
      <c r="C1791" s="90" t="s">
        <v>285</v>
      </c>
      <c r="D1791" s="90" t="s">
        <v>2723</v>
      </c>
      <c r="E1791" s="87" t="s">
        <v>1473</v>
      </c>
      <c r="F1791" s="91">
        <v>11875</v>
      </c>
      <c r="G1791" s="91" t="s">
        <v>2011</v>
      </c>
      <c r="H1791" s="92">
        <f ca="1">SUMIF(Measure_BB_Table[],Combined_header,Total_Exp._MeasureBB)</f>
        <v>11875</v>
      </c>
      <c r="I1791" s="85">
        <f ca="1">SUMIF(Measure_BB_Table[],Combined_header,Committed_Amount)</f>
        <v>0</v>
      </c>
      <c r="J1791" s="92">
        <f ca="1">SUMIF(Measure_BB_Table[],Combined_header,Completed_MeasureBB)</f>
        <v>11875</v>
      </c>
      <c r="K1791" s="93">
        <f t="shared" ca="1" si="27"/>
        <v>1</v>
      </c>
    </row>
    <row r="1792" spans="1:11" hidden="1" x14ac:dyDescent="0.3">
      <c r="A1792" s="87" t="s">
        <v>4768</v>
      </c>
      <c r="B1792" s="88">
        <v>2</v>
      </c>
      <c r="C1792" s="90" t="s">
        <v>285</v>
      </c>
      <c r="D1792" s="90" t="s">
        <v>2723</v>
      </c>
      <c r="E1792" s="87" t="s">
        <v>1547</v>
      </c>
      <c r="F1792" s="91">
        <v>0</v>
      </c>
      <c r="G1792" s="91">
        <v>0</v>
      </c>
      <c r="H1792" s="92">
        <f ca="1">SUMIF(Measure_BB_Table[],Combined_header,Total_Exp._MeasureBB)</f>
        <v>0</v>
      </c>
      <c r="I1792" s="85">
        <f ca="1">SUMIF(Measure_BB_Table[],Combined_header,Committed_Amount)</f>
        <v>0</v>
      </c>
      <c r="J1792" s="92">
        <f ca="1">SUMIF(Measure_BB_Table[],Combined_header,Completed_MeasureBB)</f>
        <v>0</v>
      </c>
      <c r="K1792" s="93" t="e">
        <f t="shared" ca="1" si="27"/>
        <v>#DIV/0!</v>
      </c>
    </row>
    <row r="1793" spans="1:11" x14ac:dyDescent="0.3">
      <c r="A1793" s="87" t="s">
        <v>3019</v>
      </c>
      <c r="B1793" s="88">
        <v>2</v>
      </c>
      <c r="C1793" s="90" t="s">
        <v>285</v>
      </c>
      <c r="D1793" s="90" t="s">
        <v>2723</v>
      </c>
      <c r="E1793" s="87" t="s">
        <v>1466</v>
      </c>
      <c r="F1793" s="91">
        <v>12250</v>
      </c>
      <c r="G1793" s="91">
        <v>12250</v>
      </c>
      <c r="H1793" s="92">
        <f ca="1">SUMIF(Measure_BB_Table[],Combined_header,Total_Exp._MeasureBB)</f>
        <v>12250</v>
      </c>
      <c r="I1793" s="85">
        <f ca="1">SUMIF(Measure_BB_Table[],Combined_header,Committed_Amount)</f>
        <v>0</v>
      </c>
      <c r="J1793" s="92">
        <f ca="1">SUMIF(Measure_BB_Table[],Combined_header,Completed_MeasureBB)</f>
        <v>12250</v>
      </c>
      <c r="K1793" s="93">
        <f t="shared" ca="1" si="27"/>
        <v>1</v>
      </c>
    </row>
    <row r="1794" spans="1:11" hidden="1" x14ac:dyDescent="0.3">
      <c r="A1794" s="87" t="s">
        <v>4769</v>
      </c>
      <c r="B1794" s="88">
        <v>2</v>
      </c>
      <c r="C1794" s="90" t="s">
        <v>285</v>
      </c>
      <c r="D1794" s="90" t="s">
        <v>2723</v>
      </c>
      <c r="E1794" s="87" t="s">
        <v>1468</v>
      </c>
      <c r="F1794" s="91" t="s">
        <v>245</v>
      </c>
      <c r="G1794" s="91">
        <v>0</v>
      </c>
      <c r="H1794" s="92">
        <f ca="1">SUMIF(Measure_BB_Table[],Combined_header,Total_Exp._MeasureBB)</f>
        <v>0</v>
      </c>
      <c r="I1794" s="85">
        <f ca="1">SUMIF(Measure_BB_Table[],Combined_header,Committed_Amount)</f>
        <v>0</v>
      </c>
      <c r="J1794" s="92">
        <f ca="1">SUMIF(Measure_BB_Table[],Combined_header,Completed_MeasureBB)</f>
        <v>0</v>
      </c>
      <c r="K1794" s="93" t="e">
        <f t="shared" ca="1" si="27"/>
        <v>#DIV/0!</v>
      </c>
    </row>
    <row r="1795" spans="1:11" hidden="1" x14ac:dyDescent="0.3">
      <c r="A1795" s="87" t="s">
        <v>4770</v>
      </c>
      <c r="B1795" s="88">
        <v>2</v>
      </c>
      <c r="C1795" s="90" t="s">
        <v>285</v>
      </c>
      <c r="D1795" s="90" t="s">
        <v>2723</v>
      </c>
      <c r="E1795" s="87" t="s">
        <v>1470</v>
      </c>
      <c r="F1795" s="91">
        <v>0</v>
      </c>
      <c r="G1795" s="91">
        <v>0</v>
      </c>
      <c r="H1795" s="92">
        <f ca="1">SUMIF(Measure_BB_Table[],Combined_header,Total_Exp._MeasureBB)</f>
        <v>0</v>
      </c>
      <c r="I1795" s="85">
        <f ca="1">SUMIF(Measure_BB_Table[],Combined_header,Committed_Amount)</f>
        <v>0</v>
      </c>
      <c r="J1795" s="92">
        <f ca="1">SUMIF(Measure_BB_Table[],Combined_header,Completed_MeasureBB)</f>
        <v>0</v>
      </c>
      <c r="K1795" s="93" t="e">
        <f t="shared" ca="1" si="27"/>
        <v>#DIV/0!</v>
      </c>
    </row>
    <row r="1796" spans="1:11" hidden="1" x14ac:dyDescent="0.3">
      <c r="A1796" s="87" t="s">
        <v>4771</v>
      </c>
      <c r="B1796" s="88">
        <v>2</v>
      </c>
      <c r="C1796" s="90" t="s">
        <v>285</v>
      </c>
      <c r="D1796" s="90" t="s">
        <v>236</v>
      </c>
      <c r="E1796" s="87" t="s">
        <v>1471</v>
      </c>
      <c r="F1796" s="91" t="s">
        <v>2014</v>
      </c>
      <c r="G1796" s="91">
        <v>0</v>
      </c>
      <c r="H1796" s="92">
        <f ca="1">SUMIF(Measure_BB_Table[],Combined_header,Total_Exp._MeasureBB)</f>
        <v>0</v>
      </c>
      <c r="I1796" s="85">
        <f ca="1">SUMIF(Measure_BB_Table[],Combined_header,Committed_Amount)</f>
        <v>0</v>
      </c>
      <c r="J1796" s="92">
        <f ca="1">SUMIF(Measure_BB_Table[],Combined_header,Completed_MeasureBB)</f>
        <v>0</v>
      </c>
      <c r="K1796" s="93" t="e">
        <f t="shared" ca="1" si="27"/>
        <v>#DIV/0!</v>
      </c>
    </row>
    <row r="1797" spans="1:11" hidden="1" x14ac:dyDescent="0.3">
      <c r="A1797" s="87" t="s">
        <v>4772</v>
      </c>
      <c r="B1797" s="88">
        <v>2</v>
      </c>
      <c r="C1797" s="90" t="s">
        <v>285</v>
      </c>
      <c r="D1797" s="90" t="s">
        <v>236</v>
      </c>
      <c r="E1797" s="90" t="s">
        <v>1477</v>
      </c>
      <c r="F1797" s="91" t="s">
        <v>2014</v>
      </c>
      <c r="G1797" s="91">
        <v>0</v>
      </c>
      <c r="H1797" s="92">
        <f ca="1">SUMIF(Measure_BB_Table[],Combined_header,Total_Exp._MeasureBB)</f>
        <v>0</v>
      </c>
      <c r="I1797" s="85">
        <f ca="1">SUMIF(Measure_BB_Table[],Combined_header,Committed_Amount)</f>
        <v>0</v>
      </c>
      <c r="J1797" s="92">
        <f ca="1">SUMIF(Measure_BB_Table[],Combined_header,Completed_MeasureBB)</f>
        <v>0</v>
      </c>
      <c r="K1797" s="93" t="e">
        <f t="shared" ref="K1797:K1860" ca="1" si="28">Completed_Comparison/Total_Exp._Comparison</f>
        <v>#DIV/0!</v>
      </c>
    </row>
    <row r="1798" spans="1:11" hidden="1" x14ac:dyDescent="0.3">
      <c r="A1798" s="87" t="s">
        <v>4773</v>
      </c>
      <c r="B1798" s="88">
        <v>2</v>
      </c>
      <c r="C1798" s="90" t="s">
        <v>285</v>
      </c>
      <c r="D1798" s="90" t="s">
        <v>236</v>
      </c>
      <c r="E1798" s="87" t="s">
        <v>1467</v>
      </c>
      <c r="F1798" s="91" t="s">
        <v>2014</v>
      </c>
      <c r="G1798" s="91">
        <v>0</v>
      </c>
      <c r="H1798" s="92">
        <f ca="1">SUMIF(Measure_BB_Table[],Combined_header,Total_Exp._MeasureBB)</f>
        <v>0</v>
      </c>
      <c r="I1798" s="85">
        <f ca="1">SUMIF(Measure_BB_Table[],Combined_header,Committed_Amount)</f>
        <v>0</v>
      </c>
      <c r="J1798" s="92">
        <f ca="1">SUMIF(Measure_BB_Table[],Combined_header,Completed_MeasureBB)</f>
        <v>0</v>
      </c>
      <c r="K1798" s="93" t="e">
        <f t="shared" ca="1" si="28"/>
        <v>#DIV/0!</v>
      </c>
    </row>
    <row r="1799" spans="1:11" hidden="1" x14ac:dyDescent="0.3">
      <c r="A1799" s="87" t="s">
        <v>4774</v>
      </c>
      <c r="B1799" s="88">
        <v>2</v>
      </c>
      <c r="C1799" s="90" t="s">
        <v>285</v>
      </c>
      <c r="D1799" s="90" t="s">
        <v>236</v>
      </c>
      <c r="E1799" s="90" t="s">
        <v>1676</v>
      </c>
      <c r="F1799" s="91" t="s">
        <v>2014</v>
      </c>
      <c r="G1799" s="91">
        <v>0</v>
      </c>
      <c r="H1799" s="92">
        <f ca="1">SUMIF(Measure_BB_Table[],Combined_header,Total_Exp._MeasureBB)</f>
        <v>0</v>
      </c>
      <c r="I1799" s="85">
        <f ca="1">SUMIF(Measure_BB_Table[],Combined_header,Committed_Amount)</f>
        <v>0</v>
      </c>
      <c r="J1799" s="92">
        <f ca="1">SUMIF(Measure_BB_Table[],Combined_header,Completed_MeasureBB)</f>
        <v>0</v>
      </c>
      <c r="K1799" s="93" t="e">
        <f t="shared" ca="1" si="28"/>
        <v>#DIV/0!</v>
      </c>
    </row>
    <row r="1800" spans="1:11" hidden="1" x14ac:dyDescent="0.3">
      <c r="A1800" s="87" t="s">
        <v>4775</v>
      </c>
      <c r="B1800" s="88">
        <v>2</v>
      </c>
      <c r="C1800" s="90" t="s">
        <v>285</v>
      </c>
      <c r="D1800" s="90" t="s">
        <v>236</v>
      </c>
      <c r="E1800" s="90" t="s">
        <v>310</v>
      </c>
      <c r="F1800" s="91" t="s">
        <v>2014</v>
      </c>
      <c r="G1800" s="91">
        <v>0</v>
      </c>
      <c r="H1800" s="92">
        <f ca="1">SUMIF(Measure_BB_Table[],Combined_header,Total_Exp._MeasureBB)</f>
        <v>0</v>
      </c>
      <c r="I1800" s="85">
        <f ca="1">SUMIF(Measure_BB_Table[],Combined_header,Committed_Amount)</f>
        <v>0</v>
      </c>
      <c r="J1800" s="92">
        <f ca="1">SUMIF(Measure_BB_Table[],Combined_header,Completed_MeasureBB)</f>
        <v>0</v>
      </c>
      <c r="K1800" s="93" t="e">
        <f t="shared" ca="1" si="28"/>
        <v>#DIV/0!</v>
      </c>
    </row>
    <row r="1801" spans="1:11" hidden="1" x14ac:dyDescent="0.3">
      <c r="A1801" s="87" t="s">
        <v>4776</v>
      </c>
      <c r="B1801" s="88">
        <v>2</v>
      </c>
      <c r="C1801" s="90" t="s">
        <v>285</v>
      </c>
      <c r="D1801" s="90" t="s">
        <v>236</v>
      </c>
      <c r="E1801" s="89" t="s">
        <v>1473</v>
      </c>
      <c r="F1801" s="91" t="s">
        <v>2014</v>
      </c>
      <c r="G1801" s="91">
        <v>0</v>
      </c>
      <c r="H1801" s="92">
        <f ca="1">SUMIF(Measure_BB_Table[],Combined_header,Total_Exp._MeasureBB)</f>
        <v>0</v>
      </c>
      <c r="I1801" s="85">
        <f ca="1">SUMIF(Measure_BB_Table[],Combined_header,Committed_Amount)</f>
        <v>0</v>
      </c>
      <c r="J1801" s="92">
        <f ca="1">SUMIF(Measure_BB_Table[],Combined_header,Completed_MeasureBB)</f>
        <v>0</v>
      </c>
      <c r="K1801" s="93" t="e">
        <f t="shared" ca="1" si="28"/>
        <v>#DIV/0!</v>
      </c>
    </row>
    <row r="1802" spans="1:11" hidden="1" x14ac:dyDescent="0.3">
      <c r="A1802" s="87" t="s">
        <v>4777</v>
      </c>
      <c r="B1802" s="88">
        <v>2</v>
      </c>
      <c r="C1802" s="90" t="s">
        <v>285</v>
      </c>
      <c r="D1802" s="90" t="s">
        <v>236</v>
      </c>
      <c r="E1802" s="90" t="s">
        <v>1547</v>
      </c>
      <c r="F1802" s="91" t="s">
        <v>2014</v>
      </c>
      <c r="G1802" s="91">
        <v>0</v>
      </c>
      <c r="H1802" s="92">
        <f ca="1">SUMIF(Measure_BB_Table[],Combined_header,Total_Exp._MeasureBB)</f>
        <v>0</v>
      </c>
      <c r="I1802" s="85">
        <f ca="1">SUMIF(Measure_BB_Table[],Combined_header,Committed_Amount)</f>
        <v>0</v>
      </c>
      <c r="J1802" s="92">
        <f ca="1">SUMIF(Measure_BB_Table[],Combined_header,Completed_MeasureBB)</f>
        <v>0</v>
      </c>
      <c r="K1802" s="93" t="e">
        <f t="shared" ca="1" si="28"/>
        <v>#DIV/0!</v>
      </c>
    </row>
    <row r="1803" spans="1:11" hidden="1" x14ac:dyDescent="0.3">
      <c r="A1803" s="87" t="s">
        <v>4778</v>
      </c>
      <c r="B1803" s="88">
        <v>2</v>
      </c>
      <c r="C1803" s="90" t="s">
        <v>285</v>
      </c>
      <c r="D1803" s="90" t="s">
        <v>236</v>
      </c>
      <c r="E1803" s="90" t="s">
        <v>1466</v>
      </c>
      <c r="F1803" s="91" t="s">
        <v>2014</v>
      </c>
      <c r="G1803" s="91">
        <v>0</v>
      </c>
      <c r="H1803" s="92">
        <f ca="1">SUMIF(Measure_BB_Table[],Combined_header,Total_Exp._MeasureBB)</f>
        <v>0</v>
      </c>
      <c r="I1803" s="85">
        <f ca="1">SUMIF(Measure_BB_Table[],Combined_header,Committed_Amount)</f>
        <v>0</v>
      </c>
      <c r="J1803" s="92">
        <f ca="1">SUMIF(Measure_BB_Table[],Combined_header,Completed_MeasureBB)</f>
        <v>0</v>
      </c>
      <c r="K1803" s="93" t="e">
        <f t="shared" ca="1" si="28"/>
        <v>#DIV/0!</v>
      </c>
    </row>
    <row r="1804" spans="1:11" hidden="1" x14ac:dyDescent="0.3">
      <c r="A1804" s="87" t="s">
        <v>4779</v>
      </c>
      <c r="B1804" s="88">
        <v>2</v>
      </c>
      <c r="C1804" s="90" t="s">
        <v>285</v>
      </c>
      <c r="D1804" s="90" t="s">
        <v>236</v>
      </c>
      <c r="E1804" s="90" t="s">
        <v>1474</v>
      </c>
      <c r="F1804" s="91" t="s">
        <v>2014</v>
      </c>
      <c r="G1804" s="91">
        <v>0</v>
      </c>
      <c r="H1804" s="92">
        <f ca="1">SUMIF(Measure_BB_Table[],Combined_header,Total_Exp._MeasureBB)</f>
        <v>0</v>
      </c>
      <c r="I1804" s="85">
        <f ca="1">SUMIF(Measure_BB_Table[],Combined_header,Committed_Amount)</f>
        <v>0</v>
      </c>
      <c r="J1804" s="92">
        <f ca="1">SUMIF(Measure_BB_Table[],Combined_header,Completed_MeasureBB)</f>
        <v>0</v>
      </c>
      <c r="K1804" s="93" t="e">
        <f t="shared" ca="1" si="28"/>
        <v>#DIV/0!</v>
      </c>
    </row>
    <row r="1805" spans="1:11" hidden="1" x14ac:dyDescent="0.3">
      <c r="A1805" s="87" t="s">
        <v>4780</v>
      </c>
      <c r="B1805" s="88">
        <v>2</v>
      </c>
      <c r="C1805" s="90" t="s">
        <v>285</v>
      </c>
      <c r="D1805" s="90" t="s">
        <v>236</v>
      </c>
      <c r="E1805" s="87" t="s">
        <v>1468</v>
      </c>
      <c r="F1805" s="91" t="s">
        <v>2014</v>
      </c>
      <c r="G1805" s="91">
        <v>0</v>
      </c>
      <c r="H1805" s="92">
        <f ca="1">SUMIF(Measure_BB_Table[],Combined_header,Total_Exp._MeasureBB)</f>
        <v>0</v>
      </c>
      <c r="I1805" s="85">
        <f ca="1">SUMIF(Measure_BB_Table[],Combined_header,Committed_Amount)</f>
        <v>0</v>
      </c>
      <c r="J1805" s="92">
        <f ca="1">SUMIF(Measure_BB_Table[],Combined_header,Completed_MeasureBB)</f>
        <v>0</v>
      </c>
      <c r="K1805" s="93" t="e">
        <f t="shared" ca="1" si="28"/>
        <v>#DIV/0!</v>
      </c>
    </row>
    <row r="1806" spans="1:11" hidden="1" x14ac:dyDescent="0.3">
      <c r="A1806" s="87" t="s">
        <v>4781</v>
      </c>
      <c r="B1806" s="88">
        <v>2</v>
      </c>
      <c r="C1806" s="90" t="s">
        <v>285</v>
      </c>
      <c r="D1806" s="90" t="s">
        <v>236</v>
      </c>
      <c r="E1806" s="87" t="s">
        <v>1548</v>
      </c>
      <c r="F1806" s="91" t="s">
        <v>2014</v>
      </c>
      <c r="G1806" s="91">
        <v>0</v>
      </c>
      <c r="H1806" s="92">
        <f ca="1">SUMIF(Measure_BB_Table[],Combined_header,Total_Exp._MeasureBB)</f>
        <v>0</v>
      </c>
      <c r="I1806" s="85">
        <f ca="1">SUMIF(Measure_BB_Table[],Combined_header,Committed_Amount)</f>
        <v>0</v>
      </c>
      <c r="J1806" s="92">
        <f ca="1">SUMIF(Measure_BB_Table[],Combined_header,Completed_MeasureBB)</f>
        <v>0</v>
      </c>
      <c r="K1806" s="93" t="e">
        <f t="shared" ca="1" si="28"/>
        <v>#DIV/0!</v>
      </c>
    </row>
    <row r="1807" spans="1:11" hidden="1" x14ac:dyDescent="0.3">
      <c r="A1807" s="87" t="s">
        <v>4782</v>
      </c>
      <c r="B1807" s="88">
        <v>2</v>
      </c>
      <c r="C1807" s="90" t="s">
        <v>285</v>
      </c>
      <c r="D1807" s="90" t="s">
        <v>236</v>
      </c>
      <c r="E1807" s="87" t="s">
        <v>1677</v>
      </c>
      <c r="F1807" s="91" t="s">
        <v>2014</v>
      </c>
      <c r="G1807" s="91">
        <v>0</v>
      </c>
      <c r="H1807" s="92">
        <f ca="1">SUMIF(Measure_BB_Table[],Combined_header,Total_Exp._MeasureBB)</f>
        <v>0</v>
      </c>
      <c r="I1807" s="85">
        <f ca="1">SUMIF(Measure_BB_Table[],Combined_header,Committed_Amount)</f>
        <v>0</v>
      </c>
      <c r="J1807" s="92">
        <f ca="1">SUMIF(Measure_BB_Table[],Combined_header,Completed_MeasureBB)</f>
        <v>0</v>
      </c>
      <c r="K1807" s="93" t="e">
        <f t="shared" ca="1" si="28"/>
        <v>#DIV/0!</v>
      </c>
    </row>
    <row r="1808" spans="1:11" hidden="1" x14ac:dyDescent="0.3">
      <c r="A1808" s="87" t="s">
        <v>4783</v>
      </c>
      <c r="B1808" s="88">
        <v>2</v>
      </c>
      <c r="C1808" s="90" t="s">
        <v>285</v>
      </c>
      <c r="D1808" s="90" t="s">
        <v>236</v>
      </c>
      <c r="E1808" s="90" t="s">
        <v>1475</v>
      </c>
      <c r="F1808" s="91" t="s">
        <v>2014</v>
      </c>
      <c r="G1808" s="91">
        <v>0</v>
      </c>
      <c r="H1808" s="92">
        <f ca="1">SUMIF(Measure_BB_Table[],Combined_header,Total_Exp._MeasureBB)</f>
        <v>0</v>
      </c>
      <c r="I1808" s="85">
        <f ca="1">SUMIF(Measure_BB_Table[],Combined_header,Committed_Amount)</f>
        <v>0</v>
      </c>
      <c r="J1808" s="92">
        <f ca="1">SUMIF(Measure_BB_Table[],Combined_header,Completed_MeasureBB)</f>
        <v>0</v>
      </c>
      <c r="K1808" s="93" t="e">
        <f t="shared" ca="1" si="28"/>
        <v>#DIV/0!</v>
      </c>
    </row>
    <row r="1809" spans="1:11" hidden="1" x14ac:dyDescent="0.3">
      <c r="A1809" s="87" t="s">
        <v>4784</v>
      </c>
      <c r="B1809" s="88">
        <v>2</v>
      </c>
      <c r="C1809" s="90" t="s">
        <v>285</v>
      </c>
      <c r="D1809" s="90" t="s">
        <v>236</v>
      </c>
      <c r="E1809" s="87" t="s">
        <v>1476</v>
      </c>
      <c r="F1809" s="91" t="s">
        <v>2014</v>
      </c>
      <c r="G1809" s="91">
        <v>0</v>
      </c>
      <c r="H1809" s="92">
        <f ca="1">SUMIF(Measure_BB_Table[],Combined_header,Total_Exp._MeasureBB)</f>
        <v>0</v>
      </c>
      <c r="I1809" s="85">
        <f ca="1">SUMIF(Measure_BB_Table[],Combined_header,Committed_Amount)</f>
        <v>0</v>
      </c>
      <c r="J1809" s="92">
        <f ca="1">SUMIF(Measure_BB_Table[],Combined_header,Completed_MeasureBB)</f>
        <v>0</v>
      </c>
      <c r="K1809" s="93" t="e">
        <f t="shared" ca="1" si="28"/>
        <v>#DIV/0!</v>
      </c>
    </row>
    <row r="1810" spans="1:11" hidden="1" x14ac:dyDescent="0.3">
      <c r="A1810" s="87" t="s">
        <v>4785</v>
      </c>
      <c r="B1810" s="88">
        <v>2</v>
      </c>
      <c r="C1810" s="90" t="s">
        <v>285</v>
      </c>
      <c r="D1810" s="90" t="s">
        <v>236</v>
      </c>
      <c r="E1810" s="87" t="s">
        <v>1470</v>
      </c>
      <c r="F1810" s="91" t="s">
        <v>2014</v>
      </c>
      <c r="G1810" s="91">
        <v>0</v>
      </c>
      <c r="H1810" s="92">
        <f ca="1">SUMIF(Measure_BB_Table[],Combined_header,Total_Exp._MeasureBB)</f>
        <v>0</v>
      </c>
      <c r="I1810" s="85">
        <f ca="1">SUMIF(Measure_BB_Table[],Combined_header,Committed_Amount)</f>
        <v>0</v>
      </c>
      <c r="J1810" s="92">
        <f ca="1">SUMIF(Measure_BB_Table[],Combined_header,Completed_MeasureBB)</f>
        <v>0</v>
      </c>
      <c r="K1810" s="93" t="e">
        <f t="shared" ca="1" si="28"/>
        <v>#DIV/0!</v>
      </c>
    </row>
    <row r="1811" spans="1:11" hidden="1" x14ac:dyDescent="0.3">
      <c r="A1811" s="87" t="s">
        <v>4786</v>
      </c>
      <c r="B1811" s="88">
        <v>2</v>
      </c>
      <c r="C1811" s="90" t="s">
        <v>285</v>
      </c>
      <c r="D1811" s="90" t="s">
        <v>236</v>
      </c>
      <c r="E1811" s="87" t="s">
        <v>1464</v>
      </c>
      <c r="F1811" s="91" t="s">
        <v>2014</v>
      </c>
      <c r="G1811" s="91">
        <v>0</v>
      </c>
      <c r="H1811" s="92">
        <f ca="1">SUMIF(Measure_BB_Table[],Combined_header,Total_Exp._MeasureBB)</f>
        <v>0</v>
      </c>
      <c r="I1811" s="85">
        <f ca="1">SUMIF(Measure_BB_Table[],Combined_header,Committed_Amount)</f>
        <v>0</v>
      </c>
      <c r="J1811" s="92">
        <f ca="1">SUMIF(Measure_BB_Table[],Combined_header,Completed_MeasureBB)</f>
        <v>0</v>
      </c>
      <c r="K1811" s="93" t="e">
        <f t="shared" ca="1" si="28"/>
        <v>#DIV/0!</v>
      </c>
    </row>
    <row r="1812" spans="1:11" x14ac:dyDescent="0.3">
      <c r="A1812" s="87" t="s">
        <v>4787</v>
      </c>
      <c r="B1812" s="88">
        <v>5</v>
      </c>
      <c r="C1812" s="89" t="s">
        <v>315</v>
      </c>
      <c r="D1812" s="90" t="s">
        <v>2722</v>
      </c>
      <c r="E1812" s="87" t="s">
        <v>1471</v>
      </c>
      <c r="F1812" s="91">
        <v>9515.36</v>
      </c>
      <c r="G1812" s="91">
        <v>0</v>
      </c>
      <c r="H1812" s="92">
        <f ca="1">SUMIF(Measure_BB_Table[],Combined_header,Total_Exp._MeasureBB)</f>
        <v>417.06</v>
      </c>
      <c r="I1812" s="85">
        <f ca="1">SUMIF(Measure_BB_Table[],Combined_header,Committed_Amount)</f>
        <v>0</v>
      </c>
      <c r="J1812" s="92">
        <f ca="1">SUMIF(Measure_BB_Table[],Combined_header,Completed_MeasureBB)</f>
        <v>417.06</v>
      </c>
      <c r="K1812" s="93">
        <f t="shared" ca="1" si="28"/>
        <v>1</v>
      </c>
    </row>
    <row r="1813" spans="1:11" hidden="1" x14ac:dyDescent="0.3">
      <c r="A1813" s="87" t="s">
        <v>4788</v>
      </c>
      <c r="B1813" s="88">
        <v>5</v>
      </c>
      <c r="C1813" s="89" t="s">
        <v>315</v>
      </c>
      <c r="D1813" s="90" t="s">
        <v>2722</v>
      </c>
      <c r="E1813" s="87" t="s">
        <v>1465</v>
      </c>
      <c r="F1813" s="91">
        <v>206500</v>
      </c>
      <c r="G1813" s="91">
        <v>0</v>
      </c>
      <c r="H1813" s="92">
        <f ca="1">SUMIF(Measure_BB_Table[],Combined_header,Total_Exp._MeasureBB)</f>
        <v>0</v>
      </c>
      <c r="I1813" s="85">
        <f ca="1">SUMIF(Measure_BB_Table[],Combined_header,Committed_Amount)</f>
        <v>0</v>
      </c>
      <c r="J1813" s="92">
        <f ca="1">SUMIF(Measure_BB_Table[],Combined_header,Completed_MeasureBB)</f>
        <v>0</v>
      </c>
      <c r="K1813" s="93" t="e">
        <f t="shared" ca="1" si="28"/>
        <v>#DIV/0!</v>
      </c>
    </row>
    <row r="1814" spans="1:11" x14ac:dyDescent="0.3">
      <c r="A1814" s="87" t="s">
        <v>4789</v>
      </c>
      <c r="B1814" s="88">
        <v>5</v>
      </c>
      <c r="C1814" s="89" t="s">
        <v>315</v>
      </c>
      <c r="D1814" s="90" t="s">
        <v>2722</v>
      </c>
      <c r="E1814" s="87" t="s">
        <v>1467</v>
      </c>
      <c r="F1814" s="91">
        <v>715671.39</v>
      </c>
      <c r="G1814" s="91">
        <v>0</v>
      </c>
      <c r="H1814" s="92">
        <f ca="1">SUMIF(Measure_BB_Table[],Combined_header,Total_Exp._MeasureBB)</f>
        <v>171375</v>
      </c>
      <c r="I1814" s="85">
        <f ca="1">SUMIF(Measure_BB_Table[],Combined_header,Committed_Amount)</f>
        <v>0</v>
      </c>
      <c r="J1814" s="92">
        <f ca="1">SUMIF(Measure_BB_Table[],Combined_header,Completed_MeasureBB)</f>
        <v>171375</v>
      </c>
      <c r="K1814" s="93">
        <f t="shared" ca="1" si="28"/>
        <v>1</v>
      </c>
    </row>
    <row r="1815" spans="1:11" hidden="1" x14ac:dyDescent="0.3">
      <c r="A1815" s="87" t="s">
        <v>4790</v>
      </c>
      <c r="B1815" s="88">
        <v>5</v>
      </c>
      <c r="C1815" s="89" t="s">
        <v>315</v>
      </c>
      <c r="D1815" s="90" t="s">
        <v>2722</v>
      </c>
      <c r="E1815" s="90" t="s">
        <v>1676</v>
      </c>
      <c r="F1815" s="91">
        <v>741435.6</v>
      </c>
      <c r="G1815" s="91">
        <v>0</v>
      </c>
      <c r="H1815" s="92">
        <f ca="1">SUMIF(Measure_BB_Table[],Combined_header,Total_Exp._MeasureBB)</f>
        <v>0</v>
      </c>
      <c r="I1815" s="85">
        <f ca="1">SUMIF(Measure_BB_Table[],Combined_header,Committed_Amount)</f>
        <v>0</v>
      </c>
      <c r="J1815" s="92">
        <f ca="1">SUMIF(Measure_BB_Table[],Combined_header,Completed_MeasureBB)</f>
        <v>0</v>
      </c>
      <c r="K1815" s="93" t="e">
        <f t="shared" ca="1" si="28"/>
        <v>#DIV/0!</v>
      </c>
    </row>
    <row r="1816" spans="1:11" x14ac:dyDescent="0.3">
      <c r="A1816" s="87" t="s">
        <v>2910</v>
      </c>
      <c r="B1816" s="88">
        <v>5</v>
      </c>
      <c r="C1816" s="89" t="s">
        <v>315</v>
      </c>
      <c r="D1816" s="90" t="s">
        <v>2722</v>
      </c>
      <c r="E1816" s="90" t="s">
        <v>310</v>
      </c>
      <c r="F1816" s="91">
        <v>7414356</v>
      </c>
      <c r="G1816" s="91">
        <v>0</v>
      </c>
      <c r="H1816" s="92">
        <f ca="1">SUMIF(Measure_BB_Table[],Combined_header,Total_Exp._MeasureBB)</f>
        <v>4274452.1800000006</v>
      </c>
      <c r="I1816" s="85">
        <f ca="1">SUMIF(Measure_BB_Table[],Combined_header,Committed_Amount)</f>
        <v>162200.03000000003</v>
      </c>
      <c r="J1816" s="92">
        <f ca="1">SUMIF(Measure_BB_Table[],Combined_header,Completed_MeasureBB)</f>
        <v>4112252.1500000004</v>
      </c>
      <c r="K1816" s="93">
        <f t="shared" ca="1" si="28"/>
        <v>0.96205360987334754</v>
      </c>
    </row>
    <row r="1817" spans="1:11" hidden="1" x14ac:dyDescent="0.3">
      <c r="A1817" s="87" t="s">
        <v>4791</v>
      </c>
      <c r="B1817" s="88">
        <v>5</v>
      </c>
      <c r="C1817" s="89" t="s">
        <v>315</v>
      </c>
      <c r="D1817" s="90" t="s">
        <v>2722</v>
      </c>
      <c r="E1817" s="90" t="s">
        <v>1473</v>
      </c>
      <c r="F1817" s="91">
        <v>908284.56</v>
      </c>
      <c r="G1817" s="91">
        <v>0</v>
      </c>
      <c r="H1817" s="92">
        <f ca="1">SUMIF(Measure_BB_Table[],Combined_header,Total_Exp._MeasureBB)</f>
        <v>0</v>
      </c>
      <c r="I1817" s="85">
        <f ca="1">SUMIF(Measure_BB_Table[],Combined_header,Committed_Amount)</f>
        <v>0</v>
      </c>
      <c r="J1817" s="92">
        <f ca="1">SUMIF(Measure_BB_Table[],Combined_header,Completed_MeasureBB)</f>
        <v>0</v>
      </c>
      <c r="K1817" s="93" t="e">
        <f t="shared" ca="1" si="28"/>
        <v>#DIV/0!</v>
      </c>
    </row>
    <row r="1818" spans="1:11" hidden="1" x14ac:dyDescent="0.3">
      <c r="A1818" s="87" t="s">
        <v>4792</v>
      </c>
      <c r="B1818" s="88">
        <v>5</v>
      </c>
      <c r="C1818" s="89" t="s">
        <v>315</v>
      </c>
      <c r="D1818" s="90" t="s">
        <v>2722</v>
      </c>
      <c r="E1818" s="90" t="s">
        <v>1547</v>
      </c>
      <c r="F1818" s="91">
        <v>151380.76</v>
      </c>
      <c r="G1818" s="91">
        <v>0</v>
      </c>
      <c r="H1818" s="92">
        <f ca="1">SUMIF(Measure_BB_Table[],Combined_header,Total_Exp._MeasureBB)</f>
        <v>0</v>
      </c>
      <c r="I1818" s="85">
        <f ca="1">SUMIF(Measure_BB_Table[],Combined_header,Committed_Amount)</f>
        <v>0</v>
      </c>
      <c r="J1818" s="92">
        <f ca="1">SUMIF(Measure_BB_Table[],Combined_header,Completed_MeasureBB)</f>
        <v>0</v>
      </c>
      <c r="K1818" s="93" t="e">
        <f t="shared" ca="1" si="28"/>
        <v>#DIV/0!</v>
      </c>
    </row>
    <row r="1819" spans="1:11" hidden="1" x14ac:dyDescent="0.3">
      <c r="A1819" s="87" t="s">
        <v>4793</v>
      </c>
      <c r="B1819" s="88">
        <v>5</v>
      </c>
      <c r="C1819" s="89" t="s">
        <v>315</v>
      </c>
      <c r="D1819" s="90" t="s">
        <v>2722</v>
      </c>
      <c r="E1819" s="90" t="s">
        <v>1466</v>
      </c>
      <c r="F1819" s="91">
        <v>129754.94</v>
      </c>
      <c r="G1819" s="91">
        <v>0</v>
      </c>
      <c r="H1819" s="92">
        <f ca="1">SUMIF(Measure_BB_Table[],Combined_header,Total_Exp._MeasureBB)</f>
        <v>0</v>
      </c>
      <c r="I1819" s="85">
        <f ca="1">SUMIF(Measure_BB_Table[],Combined_header,Committed_Amount)</f>
        <v>0</v>
      </c>
      <c r="J1819" s="92">
        <f ca="1">SUMIF(Measure_BB_Table[],Combined_header,Completed_MeasureBB)</f>
        <v>0</v>
      </c>
      <c r="K1819" s="93" t="e">
        <f t="shared" ca="1" si="28"/>
        <v>#DIV/0!</v>
      </c>
    </row>
    <row r="1820" spans="1:11" hidden="1" x14ac:dyDescent="0.3">
      <c r="A1820" s="87" t="s">
        <v>4794</v>
      </c>
      <c r="B1820" s="88">
        <v>5</v>
      </c>
      <c r="C1820" s="89" t="s">
        <v>315</v>
      </c>
      <c r="D1820" s="90" t="s">
        <v>2722</v>
      </c>
      <c r="E1820" s="90" t="s">
        <v>1474</v>
      </c>
      <c r="F1820" s="91">
        <v>64877.47</v>
      </c>
      <c r="G1820" s="91">
        <v>0</v>
      </c>
      <c r="H1820" s="92">
        <f ca="1">SUMIF(Measure_BB_Table[],Combined_header,Total_Exp._MeasureBB)</f>
        <v>0</v>
      </c>
      <c r="I1820" s="85">
        <f ca="1">SUMIF(Measure_BB_Table[],Combined_header,Committed_Amount)</f>
        <v>0</v>
      </c>
      <c r="J1820" s="92">
        <f ca="1">SUMIF(Measure_BB_Table[],Combined_header,Completed_MeasureBB)</f>
        <v>0</v>
      </c>
      <c r="K1820" s="93" t="e">
        <f t="shared" ca="1" si="28"/>
        <v>#DIV/0!</v>
      </c>
    </row>
    <row r="1821" spans="1:11" x14ac:dyDescent="0.3">
      <c r="A1821" s="87" t="s">
        <v>2911</v>
      </c>
      <c r="B1821" s="88">
        <v>5</v>
      </c>
      <c r="C1821" s="89" t="s">
        <v>315</v>
      </c>
      <c r="D1821" s="90" t="s">
        <v>2722</v>
      </c>
      <c r="E1821" s="87" t="s">
        <v>1468</v>
      </c>
      <c r="F1821" s="91">
        <v>38061.449999999997</v>
      </c>
      <c r="G1821" s="91">
        <v>0</v>
      </c>
      <c r="H1821" s="92">
        <f ca="1">SUMIF(Measure_BB_Table[],Combined_header,Total_Exp._MeasureBB)</f>
        <v>7650</v>
      </c>
      <c r="I1821" s="85">
        <f ca="1">SUMIF(Measure_BB_Table[],Combined_header,Committed_Amount)</f>
        <v>0</v>
      </c>
      <c r="J1821" s="92">
        <f ca="1">SUMIF(Measure_BB_Table[],Combined_header,Completed_MeasureBB)</f>
        <v>7650</v>
      </c>
      <c r="K1821" s="93">
        <f t="shared" ca="1" si="28"/>
        <v>1</v>
      </c>
    </row>
    <row r="1822" spans="1:11" hidden="1" x14ac:dyDescent="0.3">
      <c r="A1822" s="87" t="s">
        <v>4795</v>
      </c>
      <c r="B1822" s="88">
        <v>5</v>
      </c>
      <c r="C1822" s="89" t="s">
        <v>315</v>
      </c>
      <c r="D1822" s="90" t="s">
        <v>2722</v>
      </c>
      <c r="E1822" s="87" t="s">
        <v>1548</v>
      </c>
      <c r="F1822" s="91">
        <v>1180000</v>
      </c>
      <c r="G1822" s="91">
        <v>0</v>
      </c>
      <c r="H1822" s="92">
        <f ca="1">SUMIF(Measure_BB_Table[],Combined_header,Total_Exp._MeasureBB)</f>
        <v>0</v>
      </c>
      <c r="I1822" s="85">
        <f ca="1">SUMIF(Measure_BB_Table[],Combined_header,Committed_Amount)</f>
        <v>0</v>
      </c>
      <c r="J1822" s="92">
        <f ca="1">SUMIF(Measure_BB_Table[],Combined_header,Completed_MeasureBB)</f>
        <v>0</v>
      </c>
      <c r="K1822" s="93" t="e">
        <f t="shared" ca="1" si="28"/>
        <v>#DIV/0!</v>
      </c>
    </row>
    <row r="1823" spans="1:11" hidden="1" x14ac:dyDescent="0.3">
      <c r="A1823" s="87" t="s">
        <v>4796</v>
      </c>
      <c r="B1823" s="88">
        <v>5</v>
      </c>
      <c r="C1823" s="89" t="s">
        <v>315</v>
      </c>
      <c r="D1823" s="90" t="s">
        <v>2722</v>
      </c>
      <c r="E1823" s="87" t="s">
        <v>1677</v>
      </c>
      <c r="F1823" s="91">
        <v>19030.72</v>
      </c>
      <c r="G1823" s="91">
        <v>0</v>
      </c>
      <c r="H1823" s="92">
        <f ca="1">SUMIF(Measure_BB_Table[],Combined_header,Total_Exp._MeasureBB)</f>
        <v>0</v>
      </c>
      <c r="I1823" s="85">
        <f ca="1">SUMIF(Measure_BB_Table[],Combined_header,Committed_Amount)</f>
        <v>0</v>
      </c>
      <c r="J1823" s="92">
        <f ca="1">SUMIF(Measure_BB_Table[],Combined_header,Completed_MeasureBB)</f>
        <v>0</v>
      </c>
      <c r="K1823" s="93" t="e">
        <f t="shared" ca="1" si="28"/>
        <v>#DIV/0!</v>
      </c>
    </row>
    <row r="1824" spans="1:11" x14ac:dyDescent="0.3">
      <c r="A1824" s="87" t="s">
        <v>4797</v>
      </c>
      <c r="B1824" s="88">
        <v>5</v>
      </c>
      <c r="C1824" s="89" t="s">
        <v>315</v>
      </c>
      <c r="D1824" s="90" t="s">
        <v>2722</v>
      </c>
      <c r="E1824" s="87" t="s">
        <v>1472</v>
      </c>
      <c r="F1824" s="91">
        <v>0</v>
      </c>
      <c r="G1824" s="91">
        <v>0</v>
      </c>
      <c r="H1824" s="92">
        <f ca="1">SUMIF(Measure_BB_Table[],Combined_header,Total_Exp._MeasureBB)</f>
        <v>2484.5699999999997</v>
      </c>
      <c r="I1824" s="85">
        <f ca="1">SUMIF(Measure_BB_Table[],Combined_header,Committed_Amount)</f>
        <v>0</v>
      </c>
      <c r="J1824" s="92">
        <f ca="1">SUMIF(Measure_BB_Table[],Combined_header,Completed_MeasureBB)</f>
        <v>2484.5699999999997</v>
      </c>
      <c r="K1824" s="93">
        <f t="shared" ca="1" si="28"/>
        <v>1</v>
      </c>
    </row>
    <row r="1825" spans="1:11" x14ac:dyDescent="0.3">
      <c r="A1825" s="87" t="s">
        <v>4798</v>
      </c>
      <c r="B1825" s="88">
        <v>5</v>
      </c>
      <c r="C1825" s="89" t="s">
        <v>315</v>
      </c>
      <c r="D1825" s="90" t="s">
        <v>2722</v>
      </c>
      <c r="E1825" s="87" t="s">
        <v>1476</v>
      </c>
      <c r="F1825" s="91">
        <v>34601.32</v>
      </c>
      <c r="G1825" s="91">
        <v>0</v>
      </c>
      <c r="H1825" s="92">
        <f ca="1">SUMIF(Measure_BB_Table[],Combined_header,Total_Exp._MeasureBB)</f>
        <v>8006.0599999999977</v>
      </c>
      <c r="I1825" s="85">
        <f ca="1">SUMIF(Measure_BB_Table[],Combined_header,Committed_Amount)</f>
        <v>0</v>
      </c>
      <c r="J1825" s="92">
        <f ca="1">SUMIF(Measure_BB_Table[],Combined_header,Completed_MeasureBB)</f>
        <v>8006.0600000000013</v>
      </c>
      <c r="K1825" s="93">
        <f t="shared" ca="1" si="28"/>
        <v>1.0000000000000004</v>
      </c>
    </row>
    <row r="1826" spans="1:11" x14ac:dyDescent="0.3">
      <c r="A1826" s="87" t="s">
        <v>4799</v>
      </c>
      <c r="B1826" s="88">
        <v>5</v>
      </c>
      <c r="C1826" s="89" t="s">
        <v>315</v>
      </c>
      <c r="D1826" s="90" t="s">
        <v>2722</v>
      </c>
      <c r="E1826" s="87" t="s">
        <v>1470</v>
      </c>
      <c r="F1826" s="91">
        <v>9515.36</v>
      </c>
      <c r="G1826" s="91">
        <v>0</v>
      </c>
      <c r="H1826" s="92">
        <f ca="1">SUMIF(Measure_BB_Table[],Combined_header,Total_Exp._MeasureBB)</f>
        <v>1408.62</v>
      </c>
      <c r="I1826" s="85">
        <f ca="1">SUMIF(Measure_BB_Table[],Combined_header,Committed_Amount)</f>
        <v>0</v>
      </c>
      <c r="J1826" s="92">
        <f ca="1">SUMIF(Measure_BB_Table[],Combined_header,Completed_MeasureBB)</f>
        <v>1408.62</v>
      </c>
      <c r="K1826" s="93">
        <f t="shared" ca="1" si="28"/>
        <v>1</v>
      </c>
    </row>
    <row r="1827" spans="1:11" x14ac:dyDescent="0.3">
      <c r="A1827" s="87" t="s">
        <v>2790</v>
      </c>
      <c r="B1827" s="88">
        <v>5</v>
      </c>
      <c r="C1827" s="89" t="s">
        <v>315</v>
      </c>
      <c r="D1827" s="90" t="s">
        <v>2722</v>
      </c>
      <c r="E1827" s="87" t="s">
        <v>1464</v>
      </c>
      <c r="F1827" s="91">
        <v>1180000</v>
      </c>
      <c r="G1827" s="91">
        <v>0</v>
      </c>
      <c r="H1827" s="92">
        <f ca="1">SUMIF(Measure_BB_Table[],Combined_header,Total_Exp._MeasureBB)</f>
        <v>580836.53</v>
      </c>
      <c r="I1827" s="85">
        <f ca="1">SUMIF(Measure_BB_Table[],Combined_header,Committed_Amount)</f>
        <v>81198.509999999995</v>
      </c>
      <c r="J1827" s="92">
        <f ca="1">SUMIF(Measure_BB_Table[],Combined_header,Completed_MeasureBB)</f>
        <v>499638.02</v>
      </c>
      <c r="K1827" s="93">
        <f t="shared" ca="1" si="28"/>
        <v>0.86020419549025262</v>
      </c>
    </row>
    <row r="1828" spans="1:11" hidden="1" x14ac:dyDescent="0.3">
      <c r="A1828" s="87" t="s">
        <v>4800</v>
      </c>
      <c r="B1828" s="88">
        <v>5</v>
      </c>
      <c r="C1828" s="89" t="s">
        <v>315</v>
      </c>
      <c r="D1828" s="89" t="s">
        <v>428</v>
      </c>
      <c r="E1828" s="87" t="s">
        <v>1467</v>
      </c>
      <c r="F1828" s="91" t="s">
        <v>2423</v>
      </c>
      <c r="G1828" s="91">
        <v>0</v>
      </c>
      <c r="H1828" s="92">
        <f ca="1">SUMIF(Measure_BB_Table[],Combined_header,Total_Exp._MeasureBB)</f>
        <v>0</v>
      </c>
      <c r="I1828" s="85">
        <f ca="1">SUMIF(Measure_BB_Table[],Combined_header,Committed_Amount)</f>
        <v>0</v>
      </c>
      <c r="J1828" s="92">
        <f ca="1">SUMIF(Measure_BB_Table[],Combined_header,Completed_MeasureBB)</f>
        <v>0</v>
      </c>
      <c r="K1828" s="93" t="e">
        <f t="shared" ca="1" si="28"/>
        <v>#DIV/0!</v>
      </c>
    </row>
    <row r="1829" spans="1:11" hidden="1" x14ac:dyDescent="0.3">
      <c r="A1829" s="87" t="s">
        <v>4801</v>
      </c>
      <c r="B1829" s="88">
        <v>5</v>
      </c>
      <c r="C1829" s="89" t="s">
        <v>315</v>
      </c>
      <c r="D1829" s="89" t="s">
        <v>428</v>
      </c>
      <c r="E1829" s="87" t="s">
        <v>310</v>
      </c>
      <c r="F1829" s="91" t="s">
        <v>2423</v>
      </c>
      <c r="G1829" s="91">
        <v>0</v>
      </c>
      <c r="H1829" s="92">
        <f ca="1">SUMIF(Measure_BB_Table[],Combined_header,Total_Exp._MeasureBB)</f>
        <v>0</v>
      </c>
      <c r="I1829" s="85">
        <f ca="1">SUMIF(Measure_BB_Table[],Combined_header,Committed_Amount)</f>
        <v>0</v>
      </c>
      <c r="J1829" s="92">
        <f ca="1">SUMIF(Measure_BB_Table[],Combined_header,Completed_MeasureBB)</f>
        <v>0</v>
      </c>
      <c r="K1829" s="93" t="e">
        <f t="shared" ca="1" si="28"/>
        <v>#DIV/0!</v>
      </c>
    </row>
    <row r="1830" spans="1:11" hidden="1" x14ac:dyDescent="0.3">
      <c r="A1830" s="87" t="s">
        <v>4802</v>
      </c>
      <c r="B1830" s="88">
        <v>5</v>
      </c>
      <c r="C1830" s="89" t="s">
        <v>315</v>
      </c>
      <c r="D1830" s="90" t="s">
        <v>2724</v>
      </c>
      <c r="E1830" s="87" t="s">
        <v>1471</v>
      </c>
      <c r="F1830" s="91">
        <v>0</v>
      </c>
      <c r="G1830" s="91">
        <v>0</v>
      </c>
      <c r="H1830" s="92">
        <f ca="1">SUMIF(Measure_BB_Table[],Combined_header,Total_Exp._MeasureBB)</f>
        <v>0</v>
      </c>
      <c r="I1830" s="85">
        <f ca="1">SUMIF(Measure_BB_Table[],Combined_header,Committed_Amount)</f>
        <v>0</v>
      </c>
      <c r="J1830" s="92">
        <f ca="1">SUMIF(Measure_BB_Table[],Combined_header,Completed_MeasureBB)</f>
        <v>0</v>
      </c>
      <c r="K1830" s="93" t="e">
        <f t="shared" ca="1" si="28"/>
        <v>#DIV/0!</v>
      </c>
    </row>
    <row r="1831" spans="1:11" hidden="1" x14ac:dyDescent="0.3">
      <c r="A1831" s="87" t="s">
        <v>4803</v>
      </c>
      <c r="B1831" s="88">
        <v>5</v>
      </c>
      <c r="C1831" s="89" t="s">
        <v>315</v>
      </c>
      <c r="D1831" s="90" t="s">
        <v>2724</v>
      </c>
      <c r="E1831" s="87" t="s">
        <v>310</v>
      </c>
      <c r="F1831" s="91">
        <v>48000</v>
      </c>
      <c r="G1831" s="91">
        <v>0</v>
      </c>
      <c r="H1831" s="92">
        <f ca="1">SUMIF(Measure_BB_Table[],Combined_header,Total_Exp._MeasureBB)</f>
        <v>0</v>
      </c>
      <c r="I1831" s="85">
        <f ca="1">SUMIF(Measure_BB_Table[],Combined_header,Committed_Amount)</f>
        <v>0</v>
      </c>
      <c r="J1831" s="92">
        <f ca="1">SUMIF(Measure_BB_Table[],Combined_header,Completed_MeasureBB)</f>
        <v>0</v>
      </c>
      <c r="K1831" s="93" t="e">
        <f t="shared" ca="1" si="28"/>
        <v>#DIV/0!</v>
      </c>
    </row>
    <row r="1832" spans="1:11" hidden="1" x14ac:dyDescent="0.3">
      <c r="A1832" s="87" t="s">
        <v>4804</v>
      </c>
      <c r="B1832" s="88">
        <v>5</v>
      </c>
      <c r="C1832" s="89" t="s">
        <v>315</v>
      </c>
      <c r="D1832" s="90" t="s">
        <v>2724</v>
      </c>
      <c r="E1832" s="87" t="s">
        <v>1473</v>
      </c>
      <c r="F1832" s="91">
        <v>0</v>
      </c>
      <c r="G1832" s="91">
        <v>0</v>
      </c>
      <c r="H1832" s="92">
        <f ca="1">SUMIF(Measure_BB_Table[],Combined_header,Total_Exp._MeasureBB)</f>
        <v>0</v>
      </c>
      <c r="I1832" s="85">
        <f ca="1">SUMIF(Measure_BB_Table[],Combined_header,Committed_Amount)</f>
        <v>0</v>
      </c>
      <c r="J1832" s="92">
        <f ca="1">SUMIF(Measure_BB_Table[],Combined_header,Completed_MeasureBB)</f>
        <v>0</v>
      </c>
      <c r="K1832" s="93" t="e">
        <f t="shared" ca="1" si="28"/>
        <v>#DIV/0!</v>
      </c>
    </row>
    <row r="1833" spans="1:11" hidden="1" x14ac:dyDescent="0.3">
      <c r="A1833" s="87" t="s">
        <v>4805</v>
      </c>
      <c r="B1833" s="88">
        <v>5</v>
      </c>
      <c r="C1833" s="89" t="s">
        <v>315</v>
      </c>
      <c r="D1833" s="90" t="s">
        <v>2724</v>
      </c>
      <c r="E1833" s="87" t="s">
        <v>1547</v>
      </c>
      <c r="F1833" s="91">
        <v>0</v>
      </c>
      <c r="G1833" s="91">
        <v>0</v>
      </c>
      <c r="H1833" s="92">
        <f ca="1">SUMIF(Measure_BB_Table[],Combined_header,Total_Exp._MeasureBB)</f>
        <v>0</v>
      </c>
      <c r="I1833" s="85">
        <f ca="1">SUMIF(Measure_BB_Table[],Combined_header,Committed_Amount)</f>
        <v>0</v>
      </c>
      <c r="J1833" s="92">
        <f ca="1">SUMIF(Measure_BB_Table[],Combined_header,Completed_MeasureBB)</f>
        <v>0</v>
      </c>
      <c r="K1833" s="93" t="e">
        <f t="shared" ca="1" si="28"/>
        <v>#DIV/0!</v>
      </c>
    </row>
    <row r="1834" spans="1:11" hidden="1" x14ac:dyDescent="0.3">
      <c r="A1834" s="87" t="s">
        <v>4806</v>
      </c>
      <c r="B1834" s="88">
        <v>5</v>
      </c>
      <c r="C1834" s="89" t="s">
        <v>315</v>
      </c>
      <c r="D1834" s="90" t="s">
        <v>2724</v>
      </c>
      <c r="E1834" s="87" t="s">
        <v>1466</v>
      </c>
      <c r="F1834" s="91">
        <v>0</v>
      </c>
      <c r="G1834" s="91">
        <v>0</v>
      </c>
      <c r="H1834" s="92">
        <f ca="1">SUMIF(Measure_BB_Table[],Combined_header,Total_Exp._MeasureBB)</f>
        <v>0</v>
      </c>
      <c r="I1834" s="85">
        <f ca="1">SUMIF(Measure_BB_Table[],Combined_header,Committed_Amount)</f>
        <v>0</v>
      </c>
      <c r="J1834" s="92">
        <f ca="1">SUMIF(Measure_BB_Table[],Combined_header,Completed_MeasureBB)</f>
        <v>0</v>
      </c>
      <c r="K1834" s="93" t="e">
        <f t="shared" ca="1" si="28"/>
        <v>#DIV/0!</v>
      </c>
    </row>
    <row r="1835" spans="1:11" hidden="1" x14ac:dyDescent="0.3">
      <c r="A1835" s="87" t="s">
        <v>4807</v>
      </c>
      <c r="B1835" s="88">
        <v>5</v>
      </c>
      <c r="C1835" s="89" t="s">
        <v>315</v>
      </c>
      <c r="D1835" s="90" t="s">
        <v>2724</v>
      </c>
      <c r="E1835" s="90" t="s">
        <v>1474</v>
      </c>
      <c r="F1835" s="91">
        <v>0</v>
      </c>
      <c r="G1835" s="91">
        <v>0</v>
      </c>
      <c r="H1835" s="92">
        <f ca="1">SUMIF(Measure_BB_Table[],Combined_header,Total_Exp._MeasureBB)</f>
        <v>0</v>
      </c>
      <c r="I1835" s="85">
        <f ca="1">SUMIF(Measure_BB_Table[],Combined_header,Committed_Amount)</f>
        <v>0</v>
      </c>
      <c r="J1835" s="92">
        <f ca="1">SUMIF(Measure_BB_Table[],Combined_header,Completed_MeasureBB)</f>
        <v>0</v>
      </c>
      <c r="K1835" s="93" t="e">
        <f t="shared" ca="1" si="28"/>
        <v>#DIV/0!</v>
      </c>
    </row>
    <row r="1836" spans="1:11" hidden="1" x14ac:dyDescent="0.3">
      <c r="A1836" s="87" t="s">
        <v>4808</v>
      </c>
      <c r="B1836" s="88">
        <v>5</v>
      </c>
      <c r="C1836" s="89" t="s">
        <v>315</v>
      </c>
      <c r="D1836" s="90" t="s">
        <v>2724</v>
      </c>
      <c r="E1836" s="87" t="s">
        <v>1468</v>
      </c>
      <c r="F1836" s="91">
        <v>0</v>
      </c>
      <c r="G1836" s="91">
        <v>0</v>
      </c>
      <c r="H1836" s="92">
        <f ca="1">SUMIF(Measure_BB_Table[],Combined_header,Total_Exp._MeasureBB)</f>
        <v>0</v>
      </c>
      <c r="I1836" s="85">
        <f ca="1">SUMIF(Measure_BB_Table[],Combined_header,Committed_Amount)</f>
        <v>0</v>
      </c>
      <c r="J1836" s="92">
        <f ca="1">SUMIF(Measure_BB_Table[],Combined_header,Completed_MeasureBB)</f>
        <v>0</v>
      </c>
      <c r="K1836" s="93" t="e">
        <f t="shared" ca="1" si="28"/>
        <v>#DIV/0!</v>
      </c>
    </row>
    <row r="1837" spans="1:11" hidden="1" x14ac:dyDescent="0.3">
      <c r="A1837" s="87" t="s">
        <v>4809</v>
      </c>
      <c r="B1837" s="88">
        <v>5</v>
      </c>
      <c r="C1837" s="89" t="s">
        <v>315</v>
      </c>
      <c r="D1837" s="90" t="s">
        <v>2724</v>
      </c>
      <c r="E1837" s="87" t="s">
        <v>1470</v>
      </c>
      <c r="F1837" s="91">
        <v>0</v>
      </c>
      <c r="G1837" s="91">
        <v>0</v>
      </c>
      <c r="H1837" s="92">
        <f ca="1">SUMIF(Measure_BB_Table[],Combined_header,Total_Exp._MeasureBB)</f>
        <v>0</v>
      </c>
      <c r="I1837" s="85">
        <f ca="1">SUMIF(Measure_BB_Table[],Combined_header,Committed_Amount)</f>
        <v>0</v>
      </c>
      <c r="J1837" s="92">
        <f ca="1">SUMIF(Measure_BB_Table[],Combined_header,Completed_MeasureBB)</f>
        <v>0</v>
      </c>
      <c r="K1837" s="93" t="e">
        <f t="shared" ca="1" si="28"/>
        <v>#DIV/0!</v>
      </c>
    </row>
    <row r="1838" spans="1:11" hidden="1" x14ac:dyDescent="0.3">
      <c r="A1838" s="87" t="s">
        <v>4810</v>
      </c>
      <c r="B1838" s="88">
        <v>5</v>
      </c>
      <c r="C1838" s="89" t="s">
        <v>315</v>
      </c>
      <c r="D1838" s="90" t="s">
        <v>2723</v>
      </c>
      <c r="E1838" s="87" t="s">
        <v>1471</v>
      </c>
      <c r="F1838" s="91">
        <v>0</v>
      </c>
      <c r="G1838" s="91">
        <v>0</v>
      </c>
      <c r="H1838" s="92">
        <f ca="1">SUMIF(Measure_BB_Table[],Combined_header,Total_Exp._MeasureBB)</f>
        <v>0</v>
      </c>
      <c r="I1838" s="85">
        <f ca="1">SUMIF(Measure_BB_Table[],Combined_header,Committed_Amount)</f>
        <v>0</v>
      </c>
      <c r="J1838" s="92">
        <f ca="1">SUMIF(Measure_BB_Table[],Combined_header,Completed_MeasureBB)</f>
        <v>0</v>
      </c>
      <c r="K1838" s="93" t="e">
        <f t="shared" ca="1" si="28"/>
        <v>#DIV/0!</v>
      </c>
    </row>
    <row r="1839" spans="1:11" hidden="1" x14ac:dyDescent="0.3">
      <c r="A1839" s="87" t="s">
        <v>4811</v>
      </c>
      <c r="B1839" s="88">
        <v>5</v>
      </c>
      <c r="C1839" s="89" t="s">
        <v>315</v>
      </c>
      <c r="D1839" s="90" t="s">
        <v>2723</v>
      </c>
      <c r="E1839" s="87" t="s">
        <v>310</v>
      </c>
      <c r="F1839" s="91">
        <v>1062000</v>
      </c>
      <c r="G1839" s="91">
        <v>300000</v>
      </c>
      <c r="H1839" s="92">
        <f ca="1">SUMIF(Measure_BB_Table[],Combined_header,Total_Exp._MeasureBB)</f>
        <v>0</v>
      </c>
      <c r="I1839" s="85">
        <f ca="1">SUMIF(Measure_BB_Table[],Combined_header,Committed_Amount)</f>
        <v>0</v>
      </c>
      <c r="J1839" s="92">
        <f ca="1">SUMIF(Measure_BB_Table[],Combined_header,Completed_MeasureBB)</f>
        <v>0</v>
      </c>
      <c r="K1839" s="93" t="e">
        <f t="shared" ca="1" si="28"/>
        <v>#DIV/0!</v>
      </c>
    </row>
    <row r="1840" spans="1:11" hidden="1" x14ac:dyDescent="0.3">
      <c r="A1840" s="87" t="s">
        <v>4812</v>
      </c>
      <c r="B1840" s="88">
        <v>5</v>
      </c>
      <c r="C1840" s="89" t="s">
        <v>315</v>
      </c>
      <c r="D1840" s="90" t="s">
        <v>2723</v>
      </c>
      <c r="E1840" s="87" t="s">
        <v>1473</v>
      </c>
      <c r="F1840" s="91">
        <v>68600</v>
      </c>
      <c r="G1840" s="91">
        <v>0</v>
      </c>
      <c r="H1840" s="92">
        <f ca="1">SUMIF(Measure_BB_Table[],Combined_header,Total_Exp._MeasureBB)</f>
        <v>0</v>
      </c>
      <c r="I1840" s="85">
        <f ca="1">SUMIF(Measure_BB_Table[],Combined_header,Committed_Amount)</f>
        <v>0</v>
      </c>
      <c r="J1840" s="92">
        <f ca="1">SUMIF(Measure_BB_Table[],Combined_header,Completed_MeasureBB)</f>
        <v>0</v>
      </c>
      <c r="K1840" s="93" t="e">
        <f t="shared" ca="1" si="28"/>
        <v>#DIV/0!</v>
      </c>
    </row>
    <row r="1841" spans="1:11" hidden="1" x14ac:dyDescent="0.3">
      <c r="A1841" s="87" t="s">
        <v>4813</v>
      </c>
      <c r="B1841" s="88">
        <v>5</v>
      </c>
      <c r="C1841" s="89" t="s">
        <v>315</v>
      </c>
      <c r="D1841" s="90" t="s">
        <v>2723</v>
      </c>
      <c r="E1841" s="87" t="s">
        <v>1547</v>
      </c>
      <c r="F1841" s="91">
        <v>18585</v>
      </c>
      <c r="G1841" s="91">
        <v>0</v>
      </c>
      <c r="H1841" s="92">
        <f ca="1">SUMIF(Measure_BB_Table[],Combined_header,Total_Exp._MeasureBB)</f>
        <v>0</v>
      </c>
      <c r="I1841" s="85">
        <f ca="1">SUMIF(Measure_BB_Table[],Combined_header,Committed_Amount)</f>
        <v>0</v>
      </c>
      <c r="J1841" s="92">
        <f ca="1">SUMIF(Measure_BB_Table[],Combined_header,Completed_MeasureBB)</f>
        <v>0</v>
      </c>
      <c r="K1841" s="93" t="e">
        <f t="shared" ca="1" si="28"/>
        <v>#DIV/0!</v>
      </c>
    </row>
    <row r="1842" spans="1:11" hidden="1" x14ac:dyDescent="0.3">
      <c r="A1842" s="87" t="s">
        <v>4814</v>
      </c>
      <c r="B1842" s="88">
        <v>5</v>
      </c>
      <c r="C1842" s="89" t="s">
        <v>315</v>
      </c>
      <c r="D1842" s="90" t="s">
        <v>2723</v>
      </c>
      <c r="E1842" s="87" t="s">
        <v>1466</v>
      </c>
      <c r="F1842" s="91">
        <v>0</v>
      </c>
      <c r="G1842" s="91">
        <v>0</v>
      </c>
      <c r="H1842" s="92">
        <f ca="1">SUMIF(Measure_BB_Table[],Combined_header,Total_Exp._MeasureBB)</f>
        <v>0</v>
      </c>
      <c r="I1842" s="85">
        <f ca="1">SUMIF(Measure_BB_Table[],Combined_header,Committed_Amount)</f>
        <v>0</v>
      </c>
      <c r="J1842" s="92">
        <f ca="1">SUMIF(Measure_BB_Table[],Combined_header,Completed_MeasureBB)</f>
        <v>0</v>
      </c>
      <c r="K1842" s="93" t="e">
        <f t="shared" ca="1" si="28"/>
        <v>#DIV/0!</v>
      </c>
    </row>
    <row r="1843" spans="1:11" hidden="1" x14ac:dyDescent="0.3">
      <c r="A1843" s="87" t="s">
        <v>4815</v>
      </c>
      <c r="B1843" s="88">
        <v>5</v>
      </c>
      <c r="C1843" s="89" t="s">
        <v>315</v>
      </c>
      <c r="D1843" s="90" t="s">
        <v>2723</v>
      </c>
      <c r="E1843" s="87" t="s">
        <v>1468</v>
      </c>
      <c r="F1843" s="91">
        <v>0</v>
      </c>
      <c r="G1843" s="91" t="s">
        <v>245</v>
      </c>
      <c r="H1843" s="92">
        <f ca="1">SUMIF(Measure_BB_Table[],Combined_header,Total_Exp._MeasureBB)</f>
        <v>0</v>
      </c>
      <c r="I1843" s="85">
        <f ca="1">SUMIF(Measure_BB_Table[],Combined_header,Committed_Amount)</f>
        <v>0</v>
      </c>
      <c r="J1843" s="92">
        <f ca="1">SUMIF(Measure_BB_Table[],Combined_header,Completed_MeasureBB)</f>
        <v>0</v>
      </c>
      <c r="K1843" s="93" t="e">
        <f t="shared" ca="1" si="28"/>
        <v>#DIV/0!</v>
      </c>
    </row>
    <row r="1844" spans="1:11" hidden="1" x14ac:dyDescent="0.3">
      <c r="A1844" s="87" t="s">
        <v>4816</v>
      </c>
      <c r="B1844" s="88">
        <v>5</v>
      </c>
      <c r="C1844" s="89" t="s">
        <v>315</v>
      </c>
      <c r="D1844" s="90" t="s">
        <v>2723</v>
      </c>
      <c r="E1844" s="87" t="s">
        <v>1470</v>
      </c>
      <c r="F1844" s="91">
        <v>0</v>
      </c>
      <c r="G1844" s="91">
        <v>0</v>
      </c>
      <c r="H1844" s="92">
        <f ca="1">SUMIF(Measure_BB_Table[],Combined_header,Total_Exp._MeasureBB)</f>
        <v>0</v>
      </c>
      <c r="I1844" s="85">
        <f ca="1">SUMIF(Measure_BB_Table[],Combined_header,Committed_Amount)</f>
        <v>0</v>
      </c>
      <c r="J1844" s="92">
        <f ca="1">SUMIF(Measure_BB_Table[],Combined_header,Completed_MeasureBB)</f>
        <v>0</v>
      </c>
      <c r="K1844" s="93" t="e">
        <f t="shared" ca="1" si="28"/>
        <v>#DIV/0!</v>
      </c>
    </row>
    <row r="1845" spans="1:11" hidden="1" x14ac:dyDescent="0.3">
      <c r="A1845" s="87" t="s">
        <v>4817</v>
      </c>
      <c r="B1845" s="88">
        <v>5</v>
      </c>
      <c r="C1845" s="89" t="s">
        <v>315</v>
      </c>
      <c r="D1845" s="90" t="s">
        <v>236</v>
      </c>
      <c r="E1845" s="87" t="s">
        <v>1471</v>
      </c>
      <c r="F1845" s="91">
        <v>0</v>
      </c>
      <c r="G1845" s="91">
        <v>0</v>
      </c>
      <c r="H1845" s="92">
        <f ca="1">SUMIF(Measure_BB_Table[],Combined_header,Total_Exp._MeasureBB)</f>
        <v>0</v>
      </c>
      <c r="I1845" s="85">
        <f ca="1">SUMIF(Measure_BB_Table[],Combined_header,Committed_Amount)</f>
        <v>0</v>
      </c>
      <c r="J1845" s="92">
        <f ca="1">SUMIF(Measure_BB_Table[],Combined_header,Completed_MeasureBB)</f>
        <v>0</v>
      </c>
      <c r="K1845" s="93" t="e">
        <f t="shared" ca="1" si="28"/>
        <v>#DIV/0!</v>
      </c>
    </row>
    <row r="1846" spans="1:11" hidden="1" x14ac:dyDescent="0.3">
      <c r="A1846" s="87" t="s">
        <v>4818</v>
      </c>
      <c r="B1846" s="88">
        <v>5</v>
      </c>
      <c r="C1846" s="89" t="s">
        <v>315</v>
      </c>
      <c r="D1846" s="90" t="s">
        <v>236</v>
      </c>
      <c r="E1846" s="90" t="s">
        <v>1477</v>
      </c>
      <c r="F1846" s="91">
        <v>0</v>
      </c>
      <c r="G1846" s="91">
        <v>0</v>
      </c>
      <c r="H1846" s="92">
        <f ca="1">SUMIF(Measure_BB_Table[],Combined_header,Total_Exp._MeasureBB)</f>
        <v>0</v>
      </c>
      <c r="I1846" s="85">
        <f ca="1">SUMIF(Measure_BB_Table[],Combined_header,Committed_Amount)</f>
        <v>0</v>
      </c>
      <c r="J1846" s="92">
        <f ca="1">SUMIF(Measure_BB_Table[],Combined_header,Completed_MeasureBB)</f>
        <v>0</v>
      </c>
      <c r="K1846" s="93" t="e">
        <f t="shared" ca="1" si="28"/>
        <v>#DIV/0!</v>
      </c>
    </row>
    <row r="1847" spans="1:11" hidden="1" x14ac:dyDescent="0.3">
      <c r="A1847" s="87" t="s">
        <v>4819</v>
      </c>
      <c r="B1847" s="88">
        <v>5</v>
      </c>
      <c r="C1847" s="89" t="s">
        <v>315</v>
      </c>
      <c r="D1847" s="90" t="s">
        <v>236</v>
      </c>
      <c r="E1847" s="87" t="s">
        <v>1467</v>
      </c>
      <c r="F1847" s="91">
        <v>0</v>
      </c>
      <c r="G1847" s="91">
        <v>0</v>
      </c>
      <c r="H1847" s="92">
        <f ca="1">SUMIF(Measure_BB_Table[],Combined_header,Total_Exp._MeasureBB)</f>
        <v>0</v>
      </c>
      <c r="I1847" s="85">
        <f ca="1">SUMIF(Measure_BB_Table[],Combined_header,Committed_Amount)</f>
        <v>0</v>
      </c>
      <c r="J1847" s="92">
        <f ca="1">SUMIF(Measure_BB_Table[],Combined_header,Completed_MeasureBB)</f>
        <v>0</v>
      </c>
      <c r="K1847" s="93" t="e">
        <f t="shared" ca="1" si="28"/>
        <v>#DIV/0!</v>
      </c>
    </row>
    <row r="1848" spans="1:11" hidden="1" x14ac:dyDescent="0.3">
      <c r="A1848" s="87" t="s">
        <v>4820</v>
      </c>
      <c r="B1848" s="88">
        <v>5</v>
      </c>
      <c r="C1848" s="89" t="s">
        <v>315</v>
      </c>
      <c r="D1848" s="90" t="s">
        <v>236</v>
      </c>
      <c r="E1848" s="90" t="s">
        <v>1676</v>
      </c>
      <c r="F1848" s="91">
        <v>82500</v>
      </c>
      <c r="G1848" s="91">
        <v>0</v>
      </c>
      <c r="H1848" s="92">
        <f ca="1">SUMIF(Measure_BB_Table[],Combined_header,Total_Exp._MeasureBB)</f>
        <v>0</v>
      </c>
      <c r="I1848" s="85">
        <f ca="1">SUMIF(Measure_BB_Table[],Combined_header,Committed_Amount)</f>
        <v>0</v>
      </c>
      <c r="J1848" s="92">
        <f ca="1">SUMIF(Measure_BB_Table[],Combined_header,Completed_MeasureBB)</f>
        <v>0</v>
      </c>
      <c r="K1848" s="93" t="e">
        <f t="shared" ca="1" si="28"/>
        <v>#DIV/0!</v>
      </c>
    </row>
    <row r="1849" spans="1:11" hidden="1" x14ac:dyDescent="0.3">
      <c r="A1849" s="87" t="s">
        <v>4821</v>
      </c>
      <c r="B1849" s="88">
        <v>5</v>
      </c>
      <c r="C1849" s="89" t="s">
        <v>315</v>
      </c>
      <c r="D1849" s="90" t="s">
        <v>236</v>
      </c>
      <c r="E1849" s="90" t="s">
        <v>310</v>
      </c>
      <c r="F1849" s="91">
        <v>825000</v>
      </c>
      <c r="G1849" s="91">
        <v>0</v>
      </c>
      <c r="H1849" s="92">
        <f ca="1">SUMIF(Measure_BB_Table[],Combined_header,Total_Exp._MeasureBB)</f>
        <v>0</v>
      </c>
      <c r="I1849" s="85">
        <f ca="1">SUMIF(Measure_BB_Table[],Combined_header,Committed_Amount)</f>
        <v>0</v>
      </c>
      <c r="J1849" s="92">
        <f ca="1">SUMIF(Measure_BB_Table[],Combined_header,Completed_MeasureBB)</f>
        <v>0</v>
      </c>
      <c r="K1849" s="93" t="e">
        <f t="shared" ca="1" si="28"/>
        <v>#DIV/0!</v>
      </c>
    </row>
    <row r="1850" spans="1:11" hidden="1" x14ac:dyDescent="0.3">
      <c r="A1850" s="87" t="s">
        <v>4822</v>
      </c>
      <c r="B1850" s="88">
        <v>5</v>
      </c>
      <c r="C1850" s="89" t="s">
        <v>315</v>
      </c>
      <c r="D1850" s="90" t="s">
        <v>236</v>
      </c>
      <c r="E1850" s="89" t="s">
        <v>1473</v>
      </c>
      <c r="F1850" s="91">
        <v>82500</v>
      </c>
      <c r="G1850" s="91">
        <v>0</v>
      </c>
      <c r="H1850" s="92">
        <f ca="1">SUMIF(Measure_BB_Table[],Combined_header,Total_Exp._MeasureBB)</f>
        <v>0</v>
      </c>
      <c r="I1850" s="85">
        <f ca="1">SUMIF(Measure_BB_Table[],Combined_header,Committed_Amount)</f>
        <v>0</v>
      </c>
      <c r="J1850" s="92">
        <f ca="1">SUMIF(Measure_BB_Table[],Combined_header,Completed_MeasureBB)</f>
        <v>0</v>
      </c>
      <c r="K1850" s="93" t="e">
        <f t="shared" ca="1" si="28"/>
        <v>#DIV/0!</v>
      </c>
    </row>
    <row r="1851" spans="1:11" hidden="1" x14ac:dyDescent="0.3">
      <c r="A1851" s="87" t="s">
        <v>4823</v>
      </c>
      <c r="B1851" s="88">
        <v>5</v>
      </c>
      <c r="C1851" s="89" t="s">
        <v>315</v>
      </c>
      <c r="D1851" s="90" t="s">
        <v>236</v>
      </c>
      <c r="E1851" s="90" t="s">
        <v>1547</v>
      </c>
      <c r="F1851" s="91">
        <v>14437.5</v>
      </c>
      <c r="G1851" s="91">
        <v>0</v>
      </c>
      <c r="H1851" s="92">
        <f ca="1">SUMIF(Measure_BB_Table[],Combined_header,Total_Exp._MeasureBB)</f>
        <v>0</v>
      </c>
      <c r="I1851" s="85">
        <f ca="1">SUMIF(Measure_BB_Table[],Combined_header,Committed_Amount)</f>
        <v>0</v>
      </c>
      <c r="J1851" s="92">
        <f ca="1">SUMIF(Measure_BB_Table[],Combined_header,Completed_MeasureBB)</f>
        <v>0</v>
      </c>
      <c r="K1851" s="93" t="e">
        <f t="shared" ca="1" si="28"/>
        <v>#DIV/0!</v>
      </c>
    </row>
    <row r="1852" spans="1:11" hidden="1" x14ac:dyDescent="0.3">
      <c r="A1852" s="87" t="s">
        <v>4824</v>
      </c>
      <c r="B1852" s="88">
        <v>5</v>
      </c>
      <c r="C1852" s="89" t="s">
        <v>315</v>
      </c>
      <c r="D1852" s="90" t="s">
        <v>236</v>
      </c>
      <c r="E1852" s="90" t="s">
        <v>1466</v>
      </c>
      <c r="F1852" s="91">
        <v>15750</v>
      </c>
      <c r="G1852" s="91">
        <v>0</v>
      </c>
      <c r="H1852" s="92">
        <f ca="1">SUMIF(Measure_BB_Table[],Combined_header,Total_Exp._MeasureBB)</f>
        <v>0</v>
      </c>
      <c r="I1852" s="85">
        <f ca="1">SUMIF(Measure_BB_Table[],Combined_header,Committed_Amount)</f>
        <v>0</v>
      </c>
      <c r="J1852" s="92">
        <f ca="1">SUMIF(Measure_BB_Table[],Combined_header,Completed_MeasureBB)</f>
        <v>0</v>
      </c>
      <c r="K1852" s="93" t="e">
        <f t="shared" ca="1" si="28"/>
        <v>#DIV/0!</v>
      </c>
    </row>
    <row r="1853" spans="1:11" hidden="1" x14ac:dyDescent="0.3">
      <c r="A1853" s="87" t="s">
        <v>4825</v>
      </c>
      <c r="B1853" s="88">
        <v>5</v>
      </c>
      <c r="C1853" s="89" t="s">
        <v>315</v>
      </c>
      <c r="D1853" s="90" t="s">
        <v>236</v>
      </c>
      <c r="E1853" s="90" t="s">
        <v>1474</v>
      </c>
      <c r="F1853" s="91">
        <v>15750</v>
      </c>
      <c r="G1853" s="91">
        <v>0</v>
      </c>
      <c r="H1853" s="92">
        <f ca="1">SUMIF(Measure_BB_Table[],Combined_header,Total_Exp._MeasureBB)</f>
        <v>0</v>
      </c>
      <c r="I1853" s="85">
        <f ca="1">SUMIF(Measure_BB_Table[],Combined_header,Committed_Amount)</f>
        <v>0</v>
      </c>
      <c r="J1853" s="92">
        <f ca="1">SUMIF(Measure_BB_Table[],Combined_header,Completed_MeasureBB)</f>
        <v>0</v>
      </c>
      <c r="K1853" s="93" t="e">
        <f t="shared" ca="1" si="28"/>
        <v>#DIV/0!</v>
      </c>
    </row>
    <row r="1854" spans="1:11" hidden="1" x14ac:dyDescent="0.3">
      <c r="A1854" s="87" t="s">
        <v>4826</v>
      </c>
      <c r="B1854" s="88">
        <v>5</v>
      </c>
      <c r="C1854" s="89" t="s">
        <v>315</v>
      </c>
      <c r="D1854" s="90" t="s">
        <v>236</v>
      </c>
      <c r="E1854" s="87" t="s">
        <v>1468</v>
      </c>
      <c r="F1854" s="91">
        <v>0</v>
      </c>
      <c r="G1854" s="91">
        <v>0</v>
      </c>
      <c r="H1854" s="92">
        <f ca="1">SUMIF(Measure_BB_Table[],Combined_header,Total_Exp._MeasureBB)</f>
        <v>0</v>
      </c>
      <c r="I1854" s="85">
        <f ca="1">SUMIF(Measure_BB_Table[],Combined_header,Committed_Amount)</f>
        <v>0</v>
      </c>
      <c r="J1854" s="92">
        <f ca="1">SUMIF(Measure_BB_Table[],Combined_header,Completed_MeasureBB)</f>
        <v>0</v>
      </c>
      <c r="K1854" s="93" t="e">
        <f t="shared" ca="1" si="28"/>
        <v>#DIV/0!</v>
      </c>
    </row>
    <row r="1855" spans="1:11" hidden="1" x14ac:dyDescent="0.3">
      <c r="A1855" s="87" t="s">
        <v>4827</v>
      </c>
      <c r="B1855" s="88">
        <v>5</v>
      </c>
      <c r="C1855" s="89" t="s">
        <v>315</v>
      </c>
      <c r="D1855" s="90" t="s">
        <v>236</v>
      </c>
      <c r="E1855" s="87" t="s">
        <v>1548</v>
      </c>
      <c r="F1855" s="91">
        <v>0</v>
      </c>
      <c r="G1855" s="91">
        <v>0</v>
      </c>
      <c r="H1855" s="92">
        <f ca="1">SUMIF(Measure_BB_Table[],Combined_header,Total_Exp._MeasureBB)</f>
        <v>0</v>
      </c>
      <c r="I1855" s="85">
        <f ca="1">SUMIF(Measure_BB_Table[],Combined_header,Committed_Amount)</f>
        <v>0</v>
      </c>
      <c r="J1855" s="92">
        <f ca="1">SUMIF(Measure_BB_Table[],Combined_header,Completed_MeasureBB)</f>
        <v>0</v>
      </c>
      <c r="K1855" s="93" t="e">
        <f t="shared" ca="1" si="28"/>
        <v>#DIV/0!</v>
      </c>
    </row>
    <row r="1856" spans="1:11" hidden="1" x14ac:dyDescent="0.3">
      <c r="A1856" s="87" t="s">
        <v>4828</v>
      </c>
      <c r="B1856" s="88">
        <v>5</v>
      </c>
      <c r="C1856" s="89" t="s">
        <v>315</v>
      </c>
      <c r="D1856" s="90" t="s">
        <v>236</v>
      </c>
      <c r="E1856" s="87" t="s">
        <v>1677</v>
      </c>
      <c r="F1856" s="91">
        <v>1650</v>
      </c>
      <c r="G1856" s="91">
        <v>0</v>
      </c>
      <c r="H1856" s="92">
        <f ca="1">SUMIF(Measure_BB_Table[],Combined_header,Total_Exp._MeasureBB)</f>
        <v>0</v>
      </c>
      <c r="I1856" s="85">
        <f ca="1">SUMIF(Measure_BB_Table[],Combined_header,Committed_Amount)</f>
        <v>0</v>
      </c>
      <c r="J1856" s="92">
        <f ca="1">SUMIF(Measure_BB_Table[],Combined_header,Completed_MeasureBB)</f>
        <v>0</v>
      </c>
      <c r="K1856" s="93" t="e">
        <f t="shared" ca="1" si="28"/>
        <v>#DIV/0!</v>
      </c>
    </row>
    <row r="1857" spans="1:11" hidden="1" x14ac:dyDescent="0.3">
      <c r="A1857" s="87" t="s">
        <v>4829</v>
      </c>
      <c r="B1857" s="88">
        <v>5</v>
      </c>
      <c r="C1857" s="89" t="s">
        <v>315</v>
      </c>
      <c r="D1857" s="90" t="s">
        <v>236</v>
      </c>
      <c r="E1857" s="90" t="s">
        <v>1475</v>
      </c>
      <c r="F1857" s="91">
        <v>225000</v>
      </c>
      <c r="G1857" s="91">
        <v>0</v>
      </c>
      <c r="H1857" s="92">
        <f ca="1">SUMIF(Measure_BB_Table[],Combined_header,Total_Exp._MeasureBB)</f>
        <v>0</v>
      </c>
      <c r="I1857" s="85">
        <f ca="1">SUMIF(Measure_BB_Table[],Combined_header,Committed_Amount)</f>
        <v>0</v>
      </c>
      <c r="J1857" s="92">
        <f ca="1">SUMIF(Measure_BB_Table[],Combined_header,Completed_MeasureBB)</f>
        <v>0</v>
      </c>
      <c r="K1857" s="93" t="e">
        <f t="shared" ca="1" si="28"/>
        <v>#DIV/0!</v>
      </c>
    </row>
    <row r="1858" spans="1:11" hidden="1" x14ac:dyDescent="0.3">
      <c r="A1858" s="87" t="s">
        <v>4830</v>
      </c>
      <c r="B1858" s="88">
        <v>5</v>
      </c>
      <c r="C1858" s="89" t="s">
        <v>315</v>
      </c>
      <c r="D1858" s="90" t="s">
        <v>236</v>
      </c>
      <c r="E1858" s="87" t="s">
        <v>1476</v>
      </c>
      <c r="F1858" s="91">
        <v>0</v>
      </c>
      <c r="G1858" s="91">
        <v>0</v>
      </c>
      <c r="H1858" s="92">
        <f ca="1">SUMIF(Measure_BB_Table[],Combined_header,Total_Exp._MeasureBB)</f>
        <v>0</v>
      </c>
      <c r="I1858" s="85">
        <f ca="1">SUMIF(Measure_BB_Table[],Combined_header,Committed_Amount)</f>
        <v>0</v>
      </c>
      <c r="J1858" s="92">
        <f ca="1">SUMIF(Measure_BB_Table[],Combined_header,Completed_MeasureBB)</f>
        <v>0</v>
      </c>
      <c r="K1858" s="93" t="e">
        <f t="shared" ca="1" si="28"/>
        <v>#DIV/0!</v>
      </c>
    </row>
    <row r="1859" spans="1:11" hidden="1" x14ac:dyDescent="0.3">
      <c r="A1859" s="87" t="s">
        <v>4831</v>
      </c>
      <c r="B1859" s="88">
        <v>5</v>
      </c>
      <c r="C1859" s="89" t="s">
        <v>315</v>
      </c>
      <c r="D1859" s="90" t="s">
        <v>236</v>
      </c>
      <c r="E1859" s="87" t="s">
        <v>1470</v>
      </c>
      <c r="F1859" s="91">
        <v>0</v>
      </c>
      <c r="G1859" s="91">
        <v>0</v>
      </c>
      <c r="H1859" s="92">
        <f ca="1">SUMIF(Measure_BB_Table[],Combined_header,Total_Exp._MeasureBB)</f>
        <v>0</v>
      </c>
      <c r="I1859" s="85">
        <f ca="1">SUMIF(Measure_BB_Table[],Combined_header,Committed_Amount)</f>
        <v>0</v>
      </c>
      <c r="J1859" s="92">
        <f ca="1">SUMIF(Measure_BB_Table[],Combined_header,Completed_MeasureBB)</f>
        <v>0</v>
      </c>
      <c r="K1859" s="93" t="e">
        <f t="shared" ca="1" si="28"/>
        <v>#DIV/0!</v>
      </c>
    </row>
    <row r="1860" spans="1:11" s="100" customFormat="1" hidden="1" x14ac:dyDescent="0.3">
      <c r="A1860" s="87" t="s">
        <v>4832</v>
      </c>
      <c r="B1860" s="88">
        <v>5</v>
      </c>
      <c r="C1860" s="89" t="s">
        <v>315</v>
      </c>
      <c r="D1860" s="90" t="s">
        <v>236</v>
      </c>
      <c r="E1860" s="87" t="s">
        <v>1464</v>
      </c>
      <c r="F1860" s="91">
        <v>0</v>
      </c>
      <c r="G1860" s="91">
        <v>0</v>
      </c>
      <c r="H1860" s="92">
        <f ca="1">SUMIF(Measure_BB_Table[],Combined_header,Total_Exp._MeasureBB)</f>
        <v>0</v>
      </c>
      <c r="I1860" s="85">
        <f ca="1">SUMIF(Measure_BB_Table[],Combined_header,Committed_Amount)</f>
        <v>0</v>
      </c>
      <c r="J1860" s="92">
        <f ca="1">SUMIF(Measure_BB_Table[],Combined_header,Completed_MeasureBB)</f>
        <v>0</v>
      </c>
      <c r="K1860" s="93" t="e">
        <f t="shared" ca="1" si="28"/>
        <v>#DIV/0!</v>
      </c>
    </row>
    <row r="1861" spans="1:11" s="105" customFormat="1" ht="18" x14ac:dyDescent="0.35">
      <c r="A1861" s="103"/>
      <c r="B1861" s="62"/>
      <c r="C1861" s="64"/>
      <c r="D1861" s="64"/>
      <c r="E1861" s="63" t="s">
        <v>1765</v>
      </c>
      <c r="F1861" s="43">
        <f>_xlfn.AGGREGATE(9,3,Comparison_Data[Preliminary
Budget])</f>
        <v>167314492.95000008</v>
      </c>
      <c r="G1861" s="43">
        <f>_xlfn.AGGREGATE(9,3,Comparison_Data[Proposed
Budget])</f>
        <v>61862066.720000006</v>
      </c>
      <c r="H1861" s="56">
        <f ca="1">_xlfn.AGGREGATE(9,3,Comparison_Data[Total Exp. &amp;
Committed])</f>
        <v>148872692.62000006</v>
      </c>
      <c r="I1861" s="56">
        <f ca="1">_xlfn.AGGREGATE(9,3,I1:I1860)</f>
        <v>16980954.060000002</v>
      </c>
      <c r="J1861" s="57">
        <f ca="1">_xlfn.AGGREGATE(9,3,Comparison_Data[Completed
Amount])</f>
        <v>131891738.56000005</v>
      </c>
      <c r="K1861" s="104"/>
    </row>
    <row r="1862" spans="1:11" x14ac:dyDescent="0.3">
      <c r="F1862" s="107"/>
      <c r="G1862" s="107"/>
      <c r="H1862" s="107"/>
      <c r="I1862" s="107"/>
      <c r="J1862" s="107"/>
    </row>
    <row r="1863" spans="1:11" ht="18" x14ac:dyDescent="0.35">
      <c r="F1863" s="141"/>
      <c r="G1863" s="141"/>
      <c r="H1863" s="141"/>
      <c r="I1863" s="141"/>
      <c r="J1863" s="141"/>
    </row>
  </sheetData>
  <conditionalFormatting sqref="K2:K1860">
    <cfRule type="containsErrors" dxfId="0" priority="1">
      <formula>ISERROR(K2)</formula>
    </cfRule>
  </conditionalFormatting>
  <pageMargins left="0.7" right="0.7" top="0.75" bottom="0.75" header="0.3" footer="0.3"/>
  <pageSetup orientation="portrait" r:id="rId1"/>
  <ignoredErrors>
    <ignoredError sqref="K1028:K1860 K367:K1026 K2:K364" evalError="1"/>
  </ignoredErrors>
  <legacy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AP26"/>
  <sheetViews>
    <sheetView showGridLines="0" showRowColHeaders="0" tabSelected="1" zoomScaleNormal="100" workbookViewId="0">
      <extLst>
        <ext xmlns:xlsdti="http://schemas.microsoft.com/office/spreadsheetml/2023/showDataTypeIcons" uri="{77bfe23e-c014-4d31-8a63-9c772dbf06b6}">
          <xlsdti:showDataTypeIcons visible="0"/>
        </ext>
      </extLst>
    </sheetView>
  </sheetViews>
  <sheetFormatPr defaultColWidth="9.109375" defaultRowHeight="15.6" x14ac:dyDescent="0.3"/>
  <cols>
    <col min="1" max="1" width="30.109375" style="28" bestFit="1" customWidth="1"/>
    <col min="2" max="5" width="22.6640625" style="28" bestFit="1" customWidth="1"/>
    <col min="6" max="6" width="3.6640625" style="28" customWidth="1"/>
    <col min="7" max="7" width="37.109375" style="28" bestFit="1" customWidth="1"/>
    <col min="8" max="11" width="22.6640625" style="28" bestFit="1" customWidth="1"/>
    <col min="12" max="12" width="3.6640625" style="28" customWidth="1"/>
    <col min="13" max="14" width="9.109375" style="28"/>
    <col min="15" max="15" width="5.33203125" style="28" customWidth="1"/>
    <col min="16" max="16" width="3.6640625" style="28" customWidth="1"/>
    <col min="17" max="28" width="9.109375" style="28" customWidth="1"/>
    <col min="29" max="31" width="8.88671875" style="28"/>
    <col min="32" max="33" width="12.6640625" style="28" bestFit="1" customWidth="1"/>
    <col min="34" max="39" width="9.109375" style="28"/>
    <col min="40" max="40" width="35.88671875" style="28" hidden="1" customWidth="1"/>
    <col min="41" max="41" width="14.109375" style="28" hidden="1" customWidth="1"/>
    <col min="42" max="42" width="12.6640625" style="28" hidden="1" customWidth="1"/>
    <col min="43" max="16384" width="9.109375" style="28"/>
  </cols>
  <sheetData>
    <row r="1" spans="1:42" ht="23.4" x14ac:dyDescent="0.3">
      <c r="A1" s="50" t="s">
        <v>5798</v>
      </c>
    </row>
    <row r="3" spans="1:42" ht="31.2" x14ac:dyDescent="0.3">
      <c r="A3" s="229" t="s">
        <v>2719</v>
      </c>
      <c r="B3" s="30" t="s">
        <v>2066</v>
      </c>
      <c r="C3" s="30" t="s">
        <v>2067</v>
      </c>
      <c r="D3" s="30" t="s">
        <v>1735</v>
      </c>
      <c r="E3" s="30" t="s">
        <v>1740</v>
      </c>
      <c r="G3" s="229" t="s">
        <v>1463</v>
      </c>
      <c r="H3" s="30" t="s">
        <v>2066</v>
      </c>
      <c r="I3" s="30" t="s">
        <v>2067</v>
      </c>
      <c r="J3" s="30" t="s">
        <v>1735</v>
      </c>
      <c r="K3" s="30" t="s">
        <v>1740</v>
      </c>
      <c r="AN3" s="31" t="s">
        <v>1463</v>
      </c>
      <c r="AO3" s="30" t="s">
        <v>1735</v>
      </c>
      <c r="AP3" s="30" t="s">
        <v>1740</v>
      </c>
    </row>
    <row r="4" spans="1:42" x14ac:dyDescent="0.3">
      <c r="A4" s="28" t="s">
        <v>2722</v>
      </c>
      <c r="B4" s="76">
        <v>177333135.47000012</v>
      </c>
      <c r="C4" s="76">
        <v>56712399.969999999</v>
      </c>
      <c r="D4" s="76">
        <v>135760610.86000001</v>
      </c>
      <c r="E4" s="76">
        <v>118785156.80000003</v>
      </c>
      <c r="G4" s="28" t="s">
        <v>1471</v>
      </c>
      <c r="H4" s="76">
        <v>74642.95</v>
      </c>
      <c r="I4" s="76">
        <v>32652</v>
      </c>
      <c r="J4" s="76">
        <v>9418.31</v>
      </c>
      <c r="K4" s="76">
        <v>9418.31</v>
      </c>
      <c r="AN4" s="28" t="s">
        <v>2484</v>
      </c>
      <c r="AO4" s="76">
        <v>1072</v>
      </c>
      <c r="AP4" s="76">
        <v>1072</v>
      </c>
    </row>
    <row r="5" spans="1:42" x14ac:dyDescent="0.3">
      <c r="A5" s="28" t="s">
        <v>428</v>
      </c>
      <c r="B5" s="76">
        <v>6426085.2300000004</v>
      </c>
      <c r="C5" s="76">
        <v>4033905</v>
      </c>
      <c r="D5" s="76">
        <v>4573414</v>
      </c>
      <c r="E5" s="76">
        <v>4573414</v>
      </c>
      <c r="G5" s="28" t="s">
        <v>1477</v>
      </c>
      <c r="H5" s="76">
        <v>3898</v>
      </c>
      <c r="I5" s="76">
        <v>0</v>
      </c>
      <c r="J5" s="76">
        <v>874.5</v>
      </c>
      <c r="K5" s="76">
        <v>874.5</v>
      </c>
      <c r="AN5" s="28" t="s">
        <v>1464</v>
      </c>
      <c r="AO5" s="76">
        <v>13217247.109999999</v>
      </c>
      <c r="AP5" s="76">
        <v>10808716.900000002</v>
      </c>
    </row>
    <row r="6" spans="1:42" x14ac:dyDescent="0.3">
      <c r="A6" s="28" t="s">
        <v>241</v>
      </c>
      <c r="B6" s="76">
        <v>1572741.59</v>
      </c>
      <c r="C6" s="76">
        <v>0</v>
      </c>
      <c r="D6" s="76">
        <v>912711.5</v>
      </c>
      <c r="E6" s="76">
        <v>912711.5</v>
      </c>
      <c r="G6" s="28" t="s">
        <v>1465</v>
      </c>
      <c r="H6" s="76">
        <v>2901207.24</v>
      </c>
      <c r="I6" s="76">
        <v>12480</v>
      </c>
      <c r="J6" s="76">
        <v>0</v>
      </c>
      <c r="K6" s="76">
        <v>0</v>
      </c>
      <c r="AN6" s="28" t="s">
        <v>1470</v>
      </c>
      <c r="AO6" s="76">
        <v>46304.640000000014</v>
      </c>
      <c r="AP6" s="76">
        <v>37741.599999999999</v>
      </c>
    </row>
    <row r="7" spans="1:42" x14ac:dyDescent="0.3">
      <c r="A7" s="28" t="s">
        <v>340</v>
      </c>
      <c r="B7" s="76">
        <v>29500</v>
      </c>
      <c r="C7" s="76">
        <v>29500</v>
      </c>
      <c r="D7" s="76">
        <v>29500</v>
      </c>
      <c r="E7" s="76">
        <v>24000</v>
      </c>
      <c r="G7" s="28" t="s">
        <v>6191</v>
      </c>
      <c r="H7" s="76">
        <v>0</v>
      </c>
      <c r="I7" s="76">
        <v>0</v>
      </c>
      <c r="J7" s="76">
        <v>32800</v>
      </c>
      <c r="K7" s="76">
        <v>21500</v>
      </c>
      <c r="AN7" s="28" t="s">
        <v>1476</v>
      </c>
      <c r="AO7" s="76">
        <v>425754.38</v>
      </c>
      <c r="AP7" s="76">
        <v>333053.56000000011</v>
      </c>
    </row>
    <row r="8" spans="1:42" x14ac:dyDescent="0.3">
      <c r="A8" s="28" t="s">
        <v>2724</v>
      </c>
      <c r="B8" s="76">
        <v>782200</v>
      </c>
      <c r="C8" s="76">
        <v>24200</v>
      </c>
      <c r="D8" s="76">
        <v>69702.75</v>
      </c>
      <c r="E8" s="76">
        <v>69702.75</v>
      </c>
      <c r="G8" s="28" t="s">
        <v>1467</v>
      </c>
      <c r="H8" s="76">
        <v>10909889.370000001</v>
      </c>
      <c r="I8" s="76">
        <v>4183381</v>
      </c>
      <c r="J8" s="76">
        <v>7131447.5</v>
      </c>
      <c r="K8" s="76">
        <v>6650137.5</v>
      </c>
      <c r="AN8" s="28" t="s">
        <v>1472</v>
      </c>
      <c r="AO8" s="76">
        <v>38206.80000000001</v>
      </c>
      <c r="AP8" s="76">
        <v>37502.460000000006</v>
      </c>
    </row>
    <row r="9" spans="1:42" x14ac:dyDescent="0.3">
      <c r="A9" s="28" t="s">
        <v>2723</v>
      </c>
      <c r="B9" s="76">
        <v>13626510</v>
      </c>
      <c r="C9" s="76">
        <v>4491539.0299999993</v>
      </c>
      <c r="D9" s="76">
        <v>2935049.2399999998</v>
      </c>
      <c r="E9" s="76">
        <v>2935049.2399999998</v>
      </c>
      <c r="G9" s="28" t="s">
        <v>1676</v>
      </c>
      <c r="H9" s="76">
        <v>11261001.450000001</v>
      </c>
      <c r="I9" s="76">
        <v>4413484.3</v>
      </c>
      <c r="J9" s="76">
        <v>0</v>
      </c>
      <c r="K9" s="76">
        <v>0</v>
      </c>
      <c r="AN9" s="28" t="s">
        <v>1475</v>
      </c>
      <c r="AO9" s="76">
        <v>1196114.7</v>
      </c>
      <c r="AP9" s="76">
        <v>1196114.7</v>
      </c>
    </row>
    <row r="10" spans="1:42" x14ac:dyDescent="0.3">
      <c r="A10" s="28" t="s">
        <v>236</v>
      </c>
      <c r="B10" s="76">
        <v>26246941.98</v>
      </c>
      <c r="C10" s="76">
        <v>3817891.9000000004</v>
      </c>
      <c r="D10" s="76">
        <v>4591704.2700000005</v>
      </c>
      <c r="E10" s="76">
        <v>4591704.2700000005</v>
      </c>
      <c r="G10" s="28" t="s">
        <v>310</v>
      </c>
      <c r="H10" s="76">
        <v>137944881.20000005</v>
      </c>
      <c r="I10" s="76">
        <v>43912343.339999996</v>
      </c>
      <c r="J10" s="76">
        <v>104226345.35000004</v>
      </c>
      <c r="K10" s="76">
        <v>92771416.520000026</v>
      </c>
      <c r="AN10" s="28" t="s">
        <v>1677</v>
      </c>
      <c r="AO10" s="76">
        <v>317716.44</v>
      </c>
      <c r="AP10" s="76">
        <v>105933.65</v>
      </c>
    </row>
    <row r="11" spans="1:42" ht="18" x14ac:dyDescent="0.35">
      <c r="A11" s="227" t="s">
        <v>1765</v>
      </c>
      <c r="B11" s="228">
        <v>226017114.2700001</v>
      </c>
      <c r="C11" s="228">
        <v>69109435.900000006</v>
      </c>
      <c r="D11" s="228">
        <v>148872692.62000003</v>
      </c>
      <c r="E11" s="228">
        <v>131891738.56000002</v>
      </c>
      <c r="G11" s="28" t="s">
        <v>1473</v>
      </c>
      <c r="H11" s="76">
        <v>14294886.359999998</v>
      </c>
      <c r="I11" s="76">
        <v>5242661.6900000013</v>
      </c>
      <c r="J11" s="76">
        <v>7898402.6699999999</v>
      </c>
      <c r="K11" s="76">
        <v>6699179.8900000006</v>
      </c>
      <c r="AN11" s="28" t="s">
        <v>1469</v>
      </c>
      <c r="AO11" s="76">
        <v>912711.5</v>
      </c>
      <c r="AP11" s="76">
        <v>912711.5</v>
      </c>
    </row>
    <row r="12" spans="1:42" x14ac:dyDescent="0.3">
      <c r="B12" s="136"/>
      <c r="C12" s="136"/>
      <c r="D12" s="136"/>
      <c r="E12" s="136"/>
      <c r="F12" s="76"/>
      <c r="G12" s="28" t="s">
        <v>1547</v>
      </c>
      <c r="H12" s="76">
        <v>2118169.1799999997</v>
      </c>
      <c r="I12" s="76">
        <v>508658.7</v>
      </c>
      <c r="J12" s="76">
        <v>819198.74999999988</v>
      </c>
      <c r="K12" s="76">
        <v>819198.74999999988</v>
      </c>
      <c r="L12" s="76"/>
      <c r="P12" s="76"/>
      <c r="AN12" s="28" t="s">
        <v>5987</v>
      </c>
      <c r="AO12" s="76">
        <v>85100</v>
      </c>
      <c r="AP12" s="76">
        <v>18176.25</v>
      </c>
    </row>
    <row r="13" spans="1:42" x14ac:dyDescent="0.3">
      <c r="B13" s="137"/>
      <c r="F13" s="76"/>
      <c r="G13" s="28" t="s">
        <v>1466</v>
      </c>
      <c r="H13" s="76">
        <v>2131082.8300000005</v>
      </c>
      <c r="I13" s="76">
        <v>654436</v>
      </c>
      <c r="J13" s="76">
        <v>1268472.1599999999</v>
      </c>
      <c r="K13" s="76">
        <v>1142208.42</v>
      </c>
      <c r="L13" s="76"/>
      <c r="P13" s="76"/>
      <c r="AN13" s="28" t="s">
        <v>1548</v>
      </c>
      <c r="AO13" s="76">
        <v>10414511.809999999</v>
      </c>
      <c r="AP13" s="76">
        <v>9759491.2000000011</v>
      </c>
    </row>
    <row r="14" spans="1:42" x14ac:dyDescent="0.3">
      <c r="F14" s="76"/>
      <c r="G14" s="28" t="s">
        <v>1474</v>
      </c>
      <c r="H14" s="76">
        <v>1163678.71</v>
      </c>
      <c r="I14" s="76">
        <v>255951</v>
      </c>
      <c r="J14" s="76">
        <v>121769</v>
      </c>
      <c r="K14" s="76">
        <v>80916.350000000006</v>
      </c>
      <c r="L14" s="76"/>
      <c r="P14" s="76"/>
      <c r="AN14" s="28" t="s">
        <v>1468</v>
      </c>
      <c r="AO14" s="76">
        <v>709225</v>
      </c>
      <c r="AP14" s="76">
        <v>486374.5</v>
      </c>
    </row>
    <row r="15" spans="1:42" x14ac:dyDescent="0.3">
      <c r="G15" s="28" t="s">
        <v>1468</v>
      </c>
      <c r="H15" s="76">
        <v>491240.04999999987</v>
      </c>
      <c r="I15" s="76">
        <v>124842</v>
      </c>
      <c r="J15" s="76">
        <v>709225</v>
      </c>
      <c r="K15" s="76">
        <v>486374.5</v>
      </c>
      <c r="AN15" s="28" t="s">
        <v>1474</v>
      </c>
      <c r="AO15" s="76">
        <v>121769</v>
      </c>
      <c r="AP15" s="76">
        <v>80916.350000000006</v>
      </c>
    </row>
    <row r="16" spans="1:42" x14ac:dyDescent="0.3">
      <c r="G16" s="28" t="s">
        <v>1548</v>
      </c>
      <c r="H16" s="76">
        <v>17705687.259999998</v>
      </c>
      <c r="I16" s="76">
        <v>5420774.6499999994</v>
      </c>
      <c r="J16" s="76">
        <v>10414511.809999999</v>
      </c>
      <c r="K16" s="76">
        <v>9759491.2000000011</v>
      </c>
      <c r="AN16" s="28" t="s">
        <v>1466</v>
      </c>
      <c r="AO16" s="76">
        <v>1268472.1599999999</v>
      </c>
      <c r="AP16" s="76">
        <v>1142208.42</v>
      </c>
    </row>
    <row r="17" spans="2:42" x14ac:dyDescent="0.3">
      <c r="G17" s="28" t="s">
        <v>5987</v>
      </c>
      <c r="H17" s="76">
        <v>0</v>
      </c>
      <c r="I17" s="76">
        <v>0</v>
      </c>
      <c r="J17" s="76">
        <v>85100</v>
      </c>
      <c r="K17" s="76">
        <v>18176.25</v>
      </c>
      <c r="AN17" s="28" t="s">
        <v>1547</v>
      </c>
      <c r="AO17" s="76">
        <v>819198.74999999988</v>
      </c>
      <c r="AP17" s="76">
        <v>819198.74999999988</v>
      </c>
    </row>
    <row r="18" spans="2:42" x14ac:dyDescent="0.3">
      <c r="G18" s="28" t="s">
        <v>1469</v>
      </c>
      <c r="H18" s="76">
        <v>1572741.59</v>
      </c>
      <c r="I18" s="76">
        <v>0</v>
      </c>
      <c r="J18" s="76">
        <v>912711.5</v>
      </c>
      <c r="K18" s="76">
        <v>912711.5</v>
      </c>
      <c r="AN18" s="28" t="s">
        <v>1473</v>
      </c>
      <c r="AO18" s="76">
        <v>7898402.6699999999</v>
      </c>
      <c r="AP18" s="76">
        <v>6699179.8900000006</v>
      </c>
    </row>
    <row r="19" spans="2:42" x14ac:dyDescent="0.3">
      <c r="G19" s="28" t="s">
        <v>1677</v>
      </c>
      <c r="H19" s="76">
        <v>800384.07</v>
      </c>
      <c r="I19" s="76">
        <v>167289</v>
      </c>
      <c r="J19" s="76">
        <v>317716.44</v>
      </c>
      <c r="K19" s="76">
        <v>105933.65</v>
      </c>
      <c r="AN19" s="28" t="s">
        <v>310</v>
      </c>
      <c r="AO19" s="76">
        <v>104226345.35000004</v>
      </c>
      <c r="AP19" s="76">
        <v>92771416.520000026</v>
      </c>
    </row>
    <row r="20" spans="2:42" x14ac:dyDescent="0.3">
      <c r="G20" s="28" t="s">
        <v>1475</v>
      </c>
      <c r="H20" s="76">
        <v>4496285.7</v>
      </c>
      <c r="I20" s="76">
        <v>716708.22</v>
      </c>
      <c r="J20" s="76">
        <v>1196114.7</v>
      </c>
      <c r="K20" s="76">
        <v>1196114.7</v>
      </c>
      <c r="AN20" s="28" t="s">
        <v>1676</v>
      </c>
      <c r="AO20" s="76">
        <v>0</v>
      </c>
      <c r="AP20" s="76">
        <v>0</v>
      </c>
    </row>
    <row r="21" spans="2:42" x14ac:dyDescent="0.3">
      <c r="G21" s="28" t="s">
        <v>1472</v>
      </c>
      <c r="H21" s="76">
        <v>146130.32999999999</v>
      </c>
      <c r="I21" s="76">
        <v>0</v>
      </c>
      <c r="J21" s="76">
        <v>38206.80000000001</v>
      </c>
      <c r="K21" s="76">
        <v>37502.460000000006</v>
      </c>
      <c r="AN21" s="28" t="s">
        <v>1467</v>
      </c>
      <c r="AO21" s="76">
        <v>7131447.5</v>
      </c>
      <c r="AP21" s="76">
        <v>6650137.5</v>
      </c>
    </row>
    <row r="22" spans="2:42" x14ac:dyDescent="0.3">
      <c r="G22" s="28" t="s">
        <v>1476</v>
      </c>
      <c r="H22" s="76">
        <v>391756.60000000003</v>
      </c>
      <c r="I22" s="76">
        <v>99947</v>
      </c>
      <c r="J22" s="76">
        <v>425754.38</v>
      </c>
      <c r="K22" s="76">
        <v>333053.56000000011</v>
      </c>
      <c r="AN22" s="28" t="s">
        <v>6191</v>
      </c>
      <c r="AO22" s="76">
        <v>32800</v>
      </c>
      <c r="AP22" s="76">
        <v>21500</v>
      </c>
    </row>
    <row r="23" spans="2:42" x14ac:dyDescent="0.3">
      <c r="G23" s="28" t="s">
        <v>1470</v>
      </c>
      <c r="H23" s="76">
        <v>84654.040000000008</v>
      </c>
      <c r="I23" s="76">
        <v>1661.08</v>
      </c>
      <c r="J23" s="76">
        <v>46304.640000000014</v>
      </c>
      <c r="K23" s="76">
        <v>37741.599999999999</v>
      </c>
      <c r="AN23" s="28" t="s">
        <v>1465</v>
      </c>
      <c r="AO23" s="76">
        <v>0</v>
      </c>
      <c r="AP23" s="76">
        <v>0</v>
      </c>
    </row>
    <row r="24" spans="2:42" x14ac:dyDescent="0.3">
      <c r="G24" s="28" t="s">
        <v>1464</v>
      </c>
      <c r="H24" s="76">
        <v>17524897.34</v>
      </c>
      <c r="I24" s="76">
        <v>3362165.9199999995</v>
      </c>
      <c r="J24" s="76">
        <v>13217247.109999999</v>
      </c>
      <c r="K24" s="76">
        <v>10808716.900000002</v>
      </c>
      <c r="AN24" s="28" t="s">
        <v>1477</v>
      </c>
      <c r="AO24" s="76">
        <v>874.5</v>
      </c>
      <c r="AP24" s="76">
        <v>874.5</v>
      </c>
    </row>
    <row r="25" spans="2:42" x14ac:dyDescent="0.3">
      <c r="G25" s="28" t="s">
        <v>2484</v>
      </c>
      <c r="H25" s="76">
        <v>0</v>
      </c>
      <c r="I25" s="76">
        <v>0</v>
      </c>
      <c r="J25" s="76">
        <v>1072</v>
      </c>
      <c r="K25" s="76">
        <v>1072</v>
      </c>
      <c r="AN25" s="28" t="s">
        <v>1471</v>
      </c>
      <c r="AO25" s="76">
        <v>9418.31</v>
      </c>
      <c r="AP25" s="76">
        <v>9418.31</v>
      </c>
    </row>
    <row r="26" spans="2:42" ht="18" x14ac:dyDescent="0.35">
      <c r="B26" s="141"/>
      <c r="C26" s="141"/>
      <c r="D26" s="141"/>
      <c r="E26" s="141"/>
      <c r="G26" s="227" t="s">
        <v>1765</v>
      </c>
      <c r="H26" s="228">
        <v>226017114.27000004</v>
      </c>
      <c r="I26" s="228">
        <v>69109435.899999991</v>
      </c>
      <c r="J26" s="228">
        <v>148872692.62</v>
      </c>
      <c r="K26" s="228">
        <v>131891738.56000003</v>
      </c>
      <c r="Q26" s="14" t="s">
        <v>4896</v>
      </c>
      <c r="AN26" s="78" t="s">
        <v>1765</v>
      </c>
      <c r="AO26" s="77">
        <v>148872692.62000003</v>
      </c>
      <c r="AP26" s="77">
        <v>131891738.56000003</v>
      </c>
    </row>
  </sheetData>
  <pageMargins left="0.2" right="0.2" top="0.75" bottom="0.75" header="0.3" footer="0.3"/>
  <pageSetup paperSize="17" orientation="landscape" r:id="rId4"/>
  <drawing r:id="rId5"/>
  <extLst>
    <ext xmlns:x14="http://schemas.microsoft.com/office/spreadsheetml/2009/9/main" uri="{A8765BA9-456A-4dab-B4F3-ACF838C121DE}">
      <x14:slicerList>
        <x14:slicer r:id="rId6"/>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D k h 2 U 8 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D k h 2 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5 I d l M o i k e 4 D g A A A B E A A A A T A B w A R m 9 y b X V s Y X M v U 2 V j d G l v b j E u b S C i G A A o o B Q A A A A A A A A A A A A A A A A A A A A A A A A A A A A r T k 0 u y c z P U w i G 0 I b W A F B L A Q I t A B Q A A g A I A A 5 I d l P G r a w E p w A A A P g A A A A S A A A A A A A A A A A A A A A A A A A A A A B D b 2 5 m a W c v U G F j a 2 F n Z S 5 4 b W x Q S w E C L Q A U A A I A C A A O S H Z T D 8 r p q 6 Q A A A D p A A A A E w A A A A A A A A A A A A A A A A D z A A A A W 0 N v b n R l b n R f V H l w Z X N d L n h t b F B L A Q I t A B Q A A g A I A A 5 I d l M 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J o a H F U V V 2 R K I 8 z z u R + y U 5 A A A A A A I A A A A A A A N m A A D A A A A A E A A A A J 2 j k 9 J p C w I 8 P 7 0 L Z O N D 4 5 I A A A A A B I A A A K A A A A A Q A A A A C l h 2 O O d W h H 9 3 M S a L 5 q 5 5 5 F A A A A D c E o Z N E U + m R i R V d B f / Z W G M s c M o I R k D X n 6 u f k R N G O k 5 o S L S w r k q A g m q L M 4 F I f p 5 s l 6 e / U x 6 4 q 4 2 j z H O W 4 T N E N K w C o 8 O s b U B T r 8 i E i h B e F b l z h Q A A A B 9 x q 3 V n M r l K S E O A s V T 4 Y b k T D U K v w = = < / D a t a M a s h u p > 
</file>

<file path=customXml/itemProps1.xml><?xml version="1.0" encoding="utf-8"?>
<ds:datastoreItem xmlns:ds="http://schemas.openxmlformats.org/officeDocument/2006/customXml" ds:itemID="{A13420CD-DC1C-4CC2-9AD0-0CB200BEC5A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Measure BB_Data</vt:lpstr>
      <vt:lpstr>Detail_P</vt:lpstr>
      <vt:lpstr>% Completion_Summary</vt:lpstr>
      <vt:lpstr>Measure BB_Comparison Data</vt:lpstr>
      <vt:lpstr>Comparison_P &amp; Chart</vt:lpstr>
      <vt:lpstr>Combined_header</vt:lpstr>
      <vt:lpstr>Committed_Amount</vt:lpstr>
      <vt:lpstr>Completed_Amount_S</vt:lpstr>
      <vt:lpstr>Completed_Comparison</vt:lpstr>
      <vt:lpstr>Completed_MeasureBB</vt:lpstr>
      <vt:lpstr>Total_Exp.___Committed_S</vt:lpstr>
      <vt:lpstr>Total_Exp._Comparison</vt:lpstr>
      <vt:lpstr>Total_Exp._MeasureBB</vt:lpstr>
    </vt:vector>
  </TitlesOfParts>
  <Company>Hacienda La Puente USD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Nety Con</dc:creator>
  <cp:lastModifiedBy>Nety Con</cp:lastModifiedBy>
  <cp:lastPrinted>2023-09-26T21:33:02Z</cp:lastPrinted>
  <dcterms:created xsi:type="dcterms:W3CDTF">2019-11-13T17:35:16Z</dcterms:created>
  <dcterms:modified xsi:type="dcterms:W3CDTF">2026-07-23T18:17:03Z</dcterms:modified>
</cp:coreProperties>
</file>